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5860" yWindow="0" windowWidth="30840" windowHeight="18840" tabRatio="948" firstSheet="1" activeTab="12"/>
  </bookViews>
  <sheets>
    <sheet name="Figures" sheetId="16" r:id="rId1"/>
    <sheet name="Analysis" sheetId="1" r:id="rId2"/>
    <sheet name="Analysis DropF" sheetId="24" r:id="rId3"/>
    <sheet name="Analysis DF 1_W" sheetId="25" r:id="rId4"/>
    <sheet name="Analysis RS 1_F" sheetId="13" r:id="rId5"/>
    <sheet name="Analysis RS 1_F (2)" sheetId="14" r:id="rId6"/>
    <sheet name="Analysis RS 1_F (3)" sheetId="15" r:id="rId7"/>
    <sheet name="Regular LSQ" sheetId="17" r:id="rId8"/>
    <sheet name="SameAlgCombined" sheetId="18" r:id="rId9"/>
    <sheet name="SameAlgCombined 1_T or 1_E" sheetId="26" r:id="rId10"/>
    <sheet name="SameImpCombined" sheetId="20" r:id="rId11"/>
    <sheet name="AllCombined" sheetId="21" r:id="rId12"/>
    <sheet name="AllCombined RS 1_F" sheetId="22" r:id="rId13"/>
    <sheet name="AllCombined RS 1_F RegLSQ" sheetId="23" r:id="rId14"/>
    <sheet name="dgemmNaive" sheetId="2" r:id="rId15"/>
    <sheet name="dgemmMKL" sheetId="3" r:id="rId16"/>
    <sheet name="dgemvNaive" sheetId="4" r:id="rId17"/>
    <sheet name="dgemvMKL" sheetId="5" r:id="rId18"/>
    <sheet name="dspmvNaive" sheetId="6" r:id="rId19"/>
    <sheet name="dspmvMKL" sheetId="7" r:id="rId20"/>
  </sheets>
  <definedNames>
    <definedName name="_xlnm._FilterDatabase" localSheetId="1" hidden="1">Analysis!$E$326:$AD$602</definedName>
    <definedName name="_xlnm._FilterDatabase" localSheetId="3" hidden="1">'Analysis DF 1_W'!$E$326:$AD$602</definedName>
    <definedName name="_xlnm._FilterDatabase" localSheetId="2" hidden="1">'Analysis DropF'!$E$326:$AD$602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F39" i="25" l="1"/>
  <c r="B53" i="25"/>
  <c r="AC96" i="26"/>
  <c r="AC97" i="26"/>
  <c r="AC98" i="26"/>
  <c r="AC99" i="26"/>
  <c r="AC100" i="26"/>
  <c r="AC101" i="26"/>
  <c r="AC102" i="26"/>
  <c r="AC103" i="26"/>
  <c r="AC104" i="26"/>
  <c r="AC105" i="26"/>
  <c r="AC106" i="26"/>
  <c r="AC107" i="26"/>
  <c r="AC108" i="26"/>
  <c r="AC109" i="26"/>
  <c r="AC110" i="26"/>
  <c r="AC111" i="26"/>
  <c r="AC112" i="26"/>
  <c r="AC113" i="26"/>
  <c r="AC114" i="26"/>
  <c r="AC115" i="26"/>
  <c r="AC116" i="26"/>
  <c r="AC117" i="26"/>
  <c r="AC118" i="26"/>
  <c r="AC119" i="26"/>
  <c r="AC120" i="26"/>
  <c r="AC121" i="26"/>
  <c r="AC122" i="26"/>
  <c r="AC123" i="26"/>
  <c r="AC124" i="26"/>
  <c r="AC125" i="26"/>
  <c r="AC126" i="26"/>
  <c r="AC127" i="26"/>
  <c r="AC128" i="26"/>
  <c r="AC129" i="26"/>
  <c r="AC130" i="26"/>
  <c r="AC131" i="26"/>
  <c r="AC132" i="26"/>
  <c r="AC133" i="26"/>
  <c r="AC134" i="26"/>
  <c r="AC135" i="26"/>
  <c r="AC136" i="26"/>
  <c r="AC137" i="26"/>
  <c r="AC138" i="26"/>
  <c r="AC139" i="26"/>
  <c r="AC140" i="26"/>
  <c r="AC141" i="26"/>
  <c r="AC142" i="26"/>
  <c r="AC143" i="26"/>
  <c r="AC144" i="26"/>
  <c r="AC145" i="26"/>
  <c r="AC146" i="26"/>
  <c r="AC147" i="26"/>
  <c r="AC148" i="26"/>
  <c r="AC149" i="26"/>
  <c r="AC150" i="26"/>
  <c r="AC151" i="26"/>
  <c r="AC152" i="26"/>
  <c r="AC153" i="26"/>
  <c r="AC154" i="26"/>
  <c r="AC155" i="26"/>
  <c r="AC156" i="26"/>
  <c r="AC157" i="26"/>
  <c r="AC158" i="26"/>
  <c r="AC159" i="26"/>
  <c r="AC160" i="26"/>
  <c r="AC161" i="26"/>
  <c r="AC162" i="26"/>
  <c r="AC163" i="26"/>
  <c r="AC164" i="26"/>
  <c r="AC165" i="26"/>
  <c r="AC166" i="26"/>
  <c r="AC167" i="26"/>
  <c r="AC168" i="26"/>
  <c r="AC169" i="26"/>
  <c r="AC170" i="26"/>
  <c r="AC171" i="26"/>
  <c r="AC172" i="26"/>
  <c r="AC173" i="26"/>
  <c r="AC174" i="26"/>
  <c r="AC175" i="26"/>
  <c r="AC176" i="26"/>
  <c r="AC177" i="26"/>
  <c r="AC178" i="26"/>
  <c r="AC179" i="26"/>
  <c r="AC180" i="26"/>
  <c r="AC181" i="26"/>
  <c r="AC182" i="26"/>
  <c r="AC183" i="26"/>
  <c r="AC184" i="26"/>
  <c r="AC185" i="26"/>
  <c r="AC186" i="26"/>
  <c r="AC187" i="26"/>
  <c r="AC188" i="26"/>
  <c r="AC189" i="26"/>
  <c r="AC190" i="26"/>
  <c r="AC191" i="26"/>
  <c r="AC192" i="26"/>
  <c r="AC193" i="26"/>
  <c r="AC194" i="26"/>
  <c r="AC195" i="26"/>
  <c r="AC196" i="26"/>
  <c r="AC197" i="26"/>
  <c r="AC198" i="26"/>
  <c r="AC199" i="26"/>
  <c r="AC200" i="26"/>
  <c r="AC201" i="26"/>
  <c r="AC202" i="26"/>
  <c r="AC203" i="26"/>
  <c r="AC204" i="26"/>
  <c r="AC205" i="26"/>
  <c r="AC206" i="26"/>
  <c r="AC207" i="26"/>
  <c r="AC208" i="26"/>
  <c r="AC209" i="26"/>
  <c r="AC210" i="26"/>
  <c r="AC211" i="26"/>
  <c r="AC212" i="26"/>
  <c r="AC213" i="26"/>
  <c r="AC214" i="26"/>
  <c r="AC215" i="26"/>
  <c r="AC216" i="26"/>
  <c r="AC217" i="26"/>
  <c r="AC218" i="26"/>
  <c r="AC219" i="26"/>
  <c r="AC220" i="26"/>
  <c r="AC221" i="26"/>
  <c r="AC222" i="26"/>
  <c r="AC223" i="26"/>
  <c r="AC224" i="26"/>
  <c r="AC225" i="26"/>
  <c r="AC226" i="26"/>
  <c r="AC227" i="26"/>
  <c r="AC228" i="26"/>
  <c r="AC229" i="26"/>
  <c r="AC230" i="26"/>
  <c r="AC231" i="26"/>
  <c r="AC232" i="26"/>
  <c r="AC233" i="26"/>
  <c r="AC234" i="26"/>
  <c r="AC235" i="26"/>
  <c r="AC236" i="26"/>
  <c r="AC237" i="26"/>
  <c r="AC238" i="26"/>
  <c r="AC239" i="26"/>
  <c r="AC240" i="26"/>
  <c r="AC241" i="26"/>
  <c r="AC242" i="26"/>
  <c r="AC243" i="26"/>
  <c r="AC244" i="26"/>
  <c r="AC245" i="26"/>
  <c r="AC246" i="26"/>
  <c r="AC247" i="26"/>
  <c r="AC248" i="26"/>
  <c r="AC249" i="26"/>
  <c r="AC250" i="26"/>
  <c r="AC251" i="26"/>
  <c r="AC252" i="26"/>
  <c r="AC253" i="26"/>
  <c r="AC254" i="26"/>
  <c r="AC255" i="26"/>
  <c r="AC256" i="26"/>
  <c r="AC257" i="26"/>
  <c r="AC258" i="26"/>
  <c r="AC259" i="26"/>
  <c r="AC260" i="26"/>
  <c r="AC261" i="26"/>
  <c r="AC262" i="26"/>
  <c r="AC263" i="26"/>
  <c r="AC264" i="26"/>
  <c r="AC265" i="26"/>
  <c r="AC266" i="26"/>
  <c r="AC267" i="26"/>
  <c r="AC268" i="26"/>
  <c r="AC269" i="26"/>
  <c r="AC270" i="26"/>
  <c r="AC271" i="26"/>
  <c r="AC272" i="26"/>
  <c r="AC273" i="26"/>
  <c r="AC274" i="26"/>
  <c r="AC275" i="26"/>
  <c r="AC276" i="26"/>
  <c r="AC277" i="26"/>
  <c r="AC278" i="26"/>
  <c r="AC279" i="26"/>
  <c r="AC280" i="26"/>
  <c r="AC281" i="26"/>
  <c r="AC282" i="26"/>
  <c r="AC283" i="26"/>
  <c r="AC284" i="26"/>
  <c r="AC285" i="26"/>
  <c r="AC286" i="26"/>
  <c r="AC287" i="26"/>
  <c r="AC288" i="26"/>
  <c r="AC289" i="26"/>
  <c r="AC290" i="26"/>
  <c r="AC291" i="26"/>
  <c r="AC292" i="26"/>
  <c r="AC293" i="26"/>
  <c r="AC294" i="26"/>
  <c r="AC295" i="26"/>
  <c r="AC296" i="26"/>
  <c r="AC297" i="26"/>
  <c r="AC298" i="26"/>
  <c r="AC299" i="26"/>
  <c r="AC300" i="26"/>
  <c r="AC301" i="26"/>
  <c r="AC302" i="26"/>
  <c r="AC303" i="26"/>
  <c r="AC304" i="26"/>
  <c r="AC305" i="26"/>
  <c r="AC306" i="26"/>
  <c r="AC307" i="26"/>
  <c r="AC308" i="26"/>
  <c r="AC309" i="26"/>
  <c r="AC310" i="26"/>
  <c r="AC311" i="26"/>
  <c r="AC312" i="26"/>
  <c r="AC313" i="26"/>
  <c r="AC314" i="26"/>
  <c r="AC315" i="26"/>
  <c r="AC316" i="26"/>
  <c r="AC317" i="26"/>
  <c r="AC318" i="26"/>
  <c r="AC319" i="26"/>
  <c r="AC320" i="26"/>
  <c r="AC321" i="26"/>
  <c r="AC322" i="26"/>
  <c r="AC95" i="26"/>
  <c r="AC117" i="1"/>
  <c r="AF28" i="1"/>
  <c r="B46" i="22"/>
  <c r="B46" i="21"/>
  <c r="B46" i="18"/>
  <c r="B47" i="18"/>
  <c r="D30" i="23"/>
  <c r="U69" i="23"/>
  <c r="E30" i="23"/>
  <c r="V69" i="23"/>
  <c r="F30" i="23"/>
  <c r="W69" i="23"/>
  <c r="X69" i="23"/>
  <c r="AE69" i="23"/>
  <c r="U70" i="23"/>
  <c r="V70" i="23"/>
  <c r="W70" i="23"/>
  <c r="X70" i="23"/>
  <c r="AE70" i="23"/>
  <c r="U71" i="23"/>
  <c r="V71" i="23"/>
  <c r="W71" i="23"/>
  <c r="X71" i="23"/>
  <c r="AE71" i="23"/>
  <c r="U72" i="23"/>
  <c r="V72" i="23"/>
  <c r="W72" i="23"/>
  <c r="X72" i="23"/>
  <c r="AE72" i="23"/>
  <c r="U73" i="23"/>
  <c r="V73" i="23"/>
  <c r="W73" i="23"/>
  <c r="X73" i="23"/>
  <c r="AE73" i="23"/>
  <c r="U74" i="23"/>
  <c r="V74" i="23"/>
  <c r="W74" i="23"/>
  <c r="X74" i="23"/>
  <c r="AE74" i="23"/>
  <c r="U75" i="23"/>
  <c r="V75" i="23"/>
  <c r="W75" i="23"/>
  <c r="X75" i="23"/>
  <c r="AE75" i="23"/>
  <c r="U76" i="23"/>
  <c r="V76" i="23"/>
  <c r="W76" i="23"/>
  <c r="X76" i="23"/>
  <c r="AE76" i="23"/>
  <c r="U77" i="23"/>
  <c r="V77" i="23"/>
  <c r="W77" i="23"/>
  <c r="X77" i="23"/>
  <c r="AE77" i="23"/>
  <c r="U78" i="23"/>
  <c r="V78" i="23"/>
  <c r="W78" i="23"/>
  <c r="X78" i="23"/>
  <c r="AE78" i="23"/>
  <c r="U79" i="23"/>
  <c r="V79" i="23"/>
  <c r="W79" i="23"/>
  <c r="X79" i="23"/>
  <c r="AE79" i="23"/>
  <c r="U80" i="23"/>
  <c r="V80" i="23"/>
  <c r="W80" i="23"/>
  <c r="X80" i="23"/>
  <c r="AE80" i="23"/>
  <c r="U81" i="23"/>
  <c r="V81" i="23"/>
  <c r="W81" i="23"/>
  <c r="X81" i="23"/>
  <c r="AE81" i="23"/>
  <c r="U82" i="23"/>
  <c r="V82" i="23"/>
  <c r="W82" i="23"/>
  <c r="X82" i="23"/>
  <c r="AE82" i="23"/>
  <c r="U83" i="23"/>
  <c r="V83" i="23"/>
  <c r="W83" i="23"/>
  <c r="X83" i="23"/>
  <c r="AE83" i="23"/>
  <c r="U84" i="23"/>
  <c r="V84" i="23"/>
  <c r="W84" i="23"/>
  <c r="X84" i="23"/>
  <c r="AE84" i="23"/>
  <c r="U85" i="23"/>
  <c r="V85" i="23"/>
  <c r="W85" i="23"/>
  <c r="X85" i="23"/>
  <c r="AE85" i="23"/>
  <c r="U86" i="23"/>
  <c r="V86" i="23"/>
  <c r="W86" i="23"/>
  <c r="X86" i="23"/>
  <c r="AE86" i="23"/>
  <c r="U87" i="23"/>
  <c r="V87" i="23"/>
  <c r="W87" i="23"/>
  <c r="X87" i="23"/>
  <c r="AE87" i="23"/>
  <c r="U88" i="23"/>
  <c r="V88" i="23"/>
  <c r="W88" i="23"/>
  <c r="X88" i="23"/>
  <c r="AE88" i="23"/>
  <c r="U89" i="23"/>
  <c r="V89" i="23"/>
  <c r="W89" i="23"/>
  <c r="X89" i="23"/>
  <c r="AE89" i="23"/>
  <c r="U90" i="23"/>
  <c r="V90" i="23"/>
  <c r="W90" i="23"/>
  <c r="X90" i="23"/>
  <c r="AE90" i="23"/>
  <c r="U91" i="23"/>
  <c r="V91" i="23"/>
  <c r="W91" i="23"/>
  <c r="X91" i="23"/>
  <c r="AE91" i="23"/>
  <c r="C49" i="23"/>
  <c r="B30" i="23"/>
  <c r="Q69" i="23"/>
  <c r="C30" i="23"/>
  <c r="R69" i="23"/>
  <c r="S69" i="23"/>
  <c r="AD69" i="23"/>
  <c r="Q70" i="23"/>
  <c r="R70" i="23"/>
  <c r="S70" i="23"/>
  <c r="AD70" i="23"/>
  <c r="Q71" i="23"/>
  <c r="R71" i="23"/>
  <c r="S71" i="23"/>
  <c r="AD71" i="23"/>
  <c r="Q72" i="23"/>
  <c r="R72" i="23"/>
  <c r="S72" i="23"/>
  <c r="AD72" i="23"/>
  <c r="Q73" i="23"/>
  <c r="R73" i="23"/>
  <c r="S73" i="23"/>
  <c r="AD73" i="23"/>
  <c r="Q74" i="23"/>
  <c r="R74" i="23"/>
  <c r="S74" i="23"/>
  <c r="AD74" i="23"/>
  <c r="Q75" i="23"/>
  <c r="R75" i="23"/>
  <c r="S75" i="23"/>
  <c r="AD75" i="23"/>
  <c r="Q76" i="23"/>
  <c r="R76" i="23"/>
  <c r="S76" i="23"/>
  <c r="AD76" i="23"/>
  <c r="Q77" i="23"/>
  <c r="R77" i="23"/>
  <c r="S77" i="23"/>
  <c r="AD77" i="23"/>
  <c r="Q78" i="23"/>
  <c r="R78" i="23"/>
  <c r="S78" i="23"/>
  <c r="AD78" i="23"/>
  <c r="Q79" i="23"/>
  <c r="R79" i="23"/>
  <c r="S79" i="23"/>
  <c r="AD79" i="23"/>
  <c r="Q80" i="23"/>
  <c r="R80" i="23"/>
  <c r="S80" i="23"/>
  <c r="AD80" i="23"/>
  <c r="Q81" i="23"/>
  <c r="R81" i="23"/>
  <c r="S81" i="23"/>
  <c r="AD81" i="23"/>
  <c r="Q82" i="23"/>
  <c r="R82" i="23"/>
  <c r="S82" i="23"/>
  <c r="AD82" i="23"/>
  <c r="Q83" i="23"/>
  <c r="R83" i="23"/>
  <c r="S83" i="23"/>
  <c r="AD83" i="23"/>
  <c r="Q84" i="23"/>
  <c r="R84" i="23"/>
  <c r="S84" i="23"/>
  <c r="AD84" i="23"/>
  <c r="Q85" i="23"/>
  <c r="R85" i="23"/>
  <c r="S85" i="23"/>
  <c r="AD85" i="23"/>
  <c r="Q86" i="23"/>
  <c r="R86" i="23"/>
  <c r="S86" i="23"/>
  <c r="AD86" i="23"/>
  <c r="Q87" i="23"/>
  <c r="R87" i="23"/>
  <c r="S87" i="23"/>
  <c r="AD87" i="23"/>
  <c r="Q88" i="23"/>
  <c r="R88" i="23"/>
  <c r="S88" i="23"/>
  <c r="AD88" i="23"/>
  <c r="Q89" i="23"/>
  <c r="R89" i="23"/>
  <c r="S89" i="23"/>
  <c r="AD89" i="23"/>
  <c r="Q90" i="23"/>
  <c r="R90" i="23"/>
  <c r="S90" i="23"/>
  <c r="AD90" i="23"/>
  <c r="Q91" i="23"/>
  <c r="R91" i="23"/>
  <c r="S91" i="23"/>
  <c r="AD91" i="23"/>
  <c r="B49" i="23"/>
  <c r="D29" i="23"/>
  <c r="U43" i="23"/>
  <c r="E29" i="23"/>
  <c r="V43" i="23"/>
  <c r="F29" i="23"/>
  <c r="W43" i="23"/>
  <c r="X43" i="23"/>
  <c r="AE43" i="23"/>
  <c r="U44" i="23"/>
  <c r="V44" i="23"/>
  <c r="W44" i="23"/>
  <c r="X44" i="23"/>
  <c r="AE44" i="23"/>
  <c r="U45" i="23"/>
  <c r="V45" i="23"/>
  <c r="W45" i="23"/>
  <c r="X45" i="23"/>
  <c r="AE45" i="23"/>
  <c r="U46" i="23"/>
  <c r="V46" i="23"/>
  <c r="W46" i="23"/>
  <c r="X46" i="23"/>
  <c r="AE46" i="23"/>
  <c r="U47" i="23"/>
  <c r="V47" i="23"/>
  <c r="W47" i="23"/>
  <c r="X47" i="23"/>
  <c r="AE47" i="23"/>
  <c r="U48" i="23"/>
  <c r="V48" i="23"/>
  <c r="W48" i="23"/>
  <c r="X48" i="23"/>
  <c r="AE48" i="23"/>
  <c r="U49" i="23"/>
  <c r="V49" i="23"/>
  <c r="W49" i="23"/>
  <c r="X49" i="23"/>
  <c r="AE49" i="23"/>
  <c r="U50" i="23"/>
  <c r="V50" i="23"/>
  <c r="W50" i="23"/>
  <c r="X50" i="23"/>
  <c r="AE50" i="23"/>
  <c r="U51" i="23"/>
  <c r="V51" i="23"/>
  <c r="W51" i="23"/>
  <c r="X51" i="23"/>
  <c r="AE51" i="23"/>
  <c r="U52" i="23"/>
  <c r="V52" i="23"/>
  <c r="W52" i="23"/>
  <c r="X52" i="23"/>
  <c r="AE52" i="23"/>
  <c r="U53" i="23"/>
  <c r="V53" i="23"/>
  <c r="W53" i="23"/>
  <c r="X53" i="23"/>
  <c r="AE53" i="23"/>
  <c r="U54" i="23"/>
  <c r="V54" i="23"/>
  <c r="W54" i="23"/>
  <c r="X54" i="23"/>
  <c r="AE54" i="23"/>
  <c r="U55" i="23"/>
  <c r="V55" i="23"/>
  <c r="W55" i="23"/>
  <c r="X55" i="23"/>
  <c r="AE55" i="23"/>
  <c r="U56" i="23"/>
  <c r="V56" i="23"/>
  <c r="W56" i="23"/>
  <c r="X56" i="23"/>
  <c r="AE56" i="23"/>
  <c r="U57" i="23"/>
  <c r="V57" i="23"/>
  <c r="W57" i="23"/>
  <c r="X57" i="23"/>
  <c r="AE57" i="23"/>
  <c r="U58" i="23"/>
  <c r="V58" i="23"/>
  <c r="W58" i="23"/>
  <c r="X58" i="23"/>
  <c r="AE58" i="23"/>
  <c r="U59" i="23"/>
  <c r="V59" i="23"/>
  <c r="W59" i="23"/>
  <c r="X59" i="23"/>
  <c r="AE59" i="23"/>
  <c r="U60" i="23"/>
  <c r="V60" i="23"/>
  <c r="W60" i="23"/>
  <c r="X60" i="23"/>
  <c r="AE60" i="23"/>
  <c r="U61" i="23"/>
  <c r="V61" i="23"/>
  <c r="W61" i="23"/>
  <c r="X61" i="23"/>
  <c r="AE61" i="23"/>
  <c r="U62" i="23"/>
  <c r="V62" i="23"/>
  <c r="W62" i="23"/>
  <c r="X62" i="23"/>
  <c r="AE62" i="23"/>
  <c r="U63" i="23"/>
  <c r="V63" i="23"/>
  <c r="W63" i="23"/>
  <c r="X63" i="23"/>
  <c r="AE63" i="23"/>
  <c r="U64" i="23"/>
  <c r="V64" i="23"/>
  <c r="W64" i="23"/>
  <c r="X64" i="23"/>
  <c r="AE64" i="23"/>
  <c r="U65" i="23"/>
  <c r="V65" i="23"/>
  <c r="W65" i="23"/>
  <c r="X65" i="23"/>
  <c r="AE65" i="23"/>
  <c r="C48" i="23"/>
  <c r="B29" i="23"/>
  <c r="Q43" i="23"/>
  <c r="C29" i="23"/>
  <c r="R43" i="23"/>
  <c r="S43" i="23"/>
  <c r="AD43" i="23"/>
  <c r="Q44" i="23"/>
  <c r="R44" i="23"/>
  <c r="S44" i="23"/>
  <c r="AD44" i="23"/>
  <c r="Q45" i="23"/>
  <c r="R45" i="23"/>
  <c r="S45" i="23"/>
  <c r="AD45" i="23"/>
  <c r="Q46" i="23"/>
  <c r="R46" i="23"/>
  <c r="S46" i="23"/>
  <c r="AD46" i="23"/>
  <c r="Q47" i="23"/>
  <c r="R47" i="23"/>
  <c r="S47" i="23"/>
  <c r="AD47" i="23"/>
  <c r="Q48" i="23"/>
  <c r="R48" i="23"/>
  <c r="S48" i="23"/>
  <c r="AD48" i="23"/>
  <c r="Q49" i="23"/>
  <c r="R49" i="23"/>
  <c r="S49" i="23"/>
  <c r="AD49" i="23"/>
  <c r="Q50" i="23"/>
  <c r="R50" i="23"/>
  <c r="S50" i="23"/>
  <c r="AD50" i="23"/>
  <c r="Q51" i="23"/>
  <c r="R51" i="23"/>
  <c r="S51" i="23"/>
  <c r="AD51" i="23"/>
  <c r="Q52" i="23"/>
  <c r="R52" i="23"/>
  <c r="S52" i="23"/>
  <c r="AD52" i="23"/>
  <c r="Q53" i="23"/>
  <c r="R53" i="23"/>
  <c r="S53" i="23"/>
  <c r="AD53" i="23"/>
  <c r="Q54" i="23"/>
  <c r="R54" i="23"/>
  <c r="S54" i="23"/>
  <c r="AD54" i="23"/>
  <c r="Q55" i="23"/>
  <c r="R55" i="23"/>
  <c r="S55" i="23"/>
  <c r="AD55" i="23"/>
  <c r="Q56" i="23"/>
  <c r="R56" i="23"/>
  <c r="S56" i="23"/>
  <c r="AD56" i="23"/>
  <c r="Q57" i="23"/>
  <c r="R57" i="23"/>
  <c r="S57" i="23"/>
  <c r="AD57" i="23"/>
  <c r="Q58" i="23"/>
  <c r="R58" i="23"/>
  <c r="S58" i="23"/>
  <c r="AD58" i="23"/>
  <c r="Q59" i="23"/>
  <c r="R59" i="23"/>
  <c r="S59" i="23"/>
  <c r="AD59" i="23"/>
  <c r="Q60" i="23"/>
  <c r="R60" i="23"/>
  <c r="S60" i="23"/>
  <c r="AD60" i="23"/>
  <c r="Q61" i="23"/>
  <c r="R61" i="23"/>
  <c r="S61" i="23"/>
  <c r="AD61" i="23"/>
  <c r="Q62" i="23"/>
  <c r="R62" i="23"/>
  <c r="S62" i="23"/>
  <c r="AD62" i="23"/>
  <c r="Q63" i="23"/>
  <c r="R63" i="23"/>
  <c r="S63" i="23"/>
  <c r="AD63" i="23"/>
  <c r="Q64" i="23"/>
  <c r="R64" i="23"/>
  <c r="S64" i="23"/>
  <c r="AD64" i="23"/>
  <c r="Q65" i="23"/>
  <c r="R65" i="23"/>
  <c r="S65" i="23"/>
  <c r="AD65" i="23"/>
  <c r="B48" i="23"/>
  <c r="D28" i="23"/>
  <c r="X24" i="23"/>
  <c r="E28" i="23"/>
  <c r="Y24" i="23"/>
  <c r="F28" i="23"/>
  <c r="Z24" i="23"/>
  <c r="AA24" i="23"/>
  <c r="AG24" i="23"/>
  <c r="X25" i="23"/>
  <c r="Y25" i="23"/>
  <c r="Z25" i="23"/>
  <c r="AA25" i="23"/>
  <c r="AG25" i="23"/>
  <c r="X26" i="23"/>
  <c r="Y26" i="23"/>
  <c r="Z26" i="23"/>
  <c r="AA26" i="23"/>
  <c r="AG26" i="23"/>
  <c r="X27" i="23"/>
  <c r="Y27" i="23"/>
  <c r="Z27" i="23"/>
  <c r="AA27" i="23"/>
  <c r="AG27" i="23"/>
  <c r="X28" i="23"/>
  <c r="Y28" i="23"/>
  <c r="Z28" i="23"/>
  <c r="AA28" i="23"/>
  <c r="AG28" i="23"/>
  <c r="X29" i="23"/>
  <c r="Y29" i="23"/>
  <c r="Z29" i="23"/>
  <c r="AA29" i="23"/>
  <c r="AG29" i="23"/>
  <c r="X30" i="23"/>
  <c r="Y30" i="23"/>
  <c r="Z30" i="23"/>
  <c r="AA30" i="23"/>
  <c r="AG30" i="23"/>
  <c r="X31" i="23"/>
  <c r="Y31" i="23"/>
  <c r="Z31" i="23"/>
  <c r="AA31" i="23"/>
  <c r="AG31" i="23"/>
  <c r="X32" i="23"/>
  <c r="Y32" i="23"/>
  <c r="Z32" i="23"/>
  <c r="AA32" i="23"/>
  <c r="AG32" i="23"/>
  <c r="X33" i="23"/>
  <c r="Y33" i="23"/>
  <c r="Z33" i="23"/>
  <c r="AA33" i="23"/>
  <c r="AG33" i="23"/>
  <c r="X34" i="23"/>
  <c r="Y34" i="23"/>
  <c r="Z34" i="23"/>
  <c r="AA34" i="23"/>
  <c r="AG34" i="23"/>
  <c r="X35" i="23"/>
  <c r="Y35" i="23"/>
  <c r="Z35" i="23"/>
  <c r="AA35" i="23"/>
  <c r="AG35" i="23"/>
  <c r="X36" i="23"/>
  <c r="Y36" i="23"/>
  <c r="Z36" i="23"/>
  <c r="AA36" i="23"/>
  <c r="AG36" i="23"/>
  <c r="X37" i="23"/>
  <c r="Y37" i="23"/>
  <c r="Z37" i="23"/>
  <c r="AA37" i="23"/>
  <c r="AG37" i="23"/>
  <c r="X38" i="23"/>
  <c r="Y38" i="23"/>
  <c r="Z38" i="23"/>
  <c r="AA38" i="23"/>
  <c r="AG38" i="23"/>
  <c r="X39" i="23"/>
  <c r="Y39" i="23"/>
  <c r="Z39" i="23"/>
  <c r="AA39" i="23"/>
  <c r="AG39" i="23"/>
  <c r="C47" i="23"/>
  <c r="B28" i="23"/>
  <c r="T24" i="23"/>
  <c r="C28" i="23"/>
  <c r="U24" i="23"/>
  <c r="V24" i="23"/>
  <c r="AF24" i="23"/>
  <c r="T25" i="23"/>
  <c r="U25" i="23"/>
  <c r="V25" i="23"/>
  <c r="AF25" i="23"/>
  <c r="T26" i="23"/>
  <c r="U26" i="23"/>
  <c r="V26" i="23"/>
  <c r="AF26" i="23"/>
  <c r="T27" i="23"/>
  <c r="U27" i="23"/>
  <c r="V27" i="23"/>
  <c r="AF27" i="23"/>
  <c r="T28" i="23"/>
  <c r="U28" i="23"/>
  <c r="V28" i="23"/>
  <c r="AF28" i="23"/>
  <c r="T29" i="23"/>
  <c r="U29" i="23"/>
  <c r="V29" i="23"/>
  <c r="AF29" i="23"/>
  <c r="T30" i="23"/>
  <c r="U30" i="23"/>
  <c r="V30" i="23"/>
  <c r="AF30" i="23"/>
  <c r="T31" i="23"/>
  <c r="U31" i="23"/>
  <c r="V31" i="23"/>
  <c r="AF31" i="23"/>
  <c r="T32" i="23"/>
  <c r="U32" i="23"/>
  <c r="V32" i="23"/>
  <c r="AF32" i="23"/>
  <c r="T33" i="23"/>
  <c r="U33" i="23"/>
  <c r="V33" i="23"/>
  <c r="AF33" i="23"/>
  <c r="T34" i="23"/>
  <c r="U34" i="23"/>
  <c r="V34" i="23"/>
  <c r="AF34" i="23"/>
  <c r="T35" i="23"/>
  <c r="U35" i="23"/>
  <c r="V35" i="23"/>
  <c r="AF35" i="23"/>
  <c r="T36" i="23"/>
  <c r="U36" i="23"/>
  <c r="V36" i="23"/>
  <c r="AF36" i="23"/>
  <c r="T37" i="23"/>
  <c r="U37" i="23"/>
  <c r="V37" i="23"/>
  <c r="AF37" i="23"/>
  <c r="T38" i="23"/>
  <c r="U38" i="23"/>
  <c r="V38" i="23"/>
  <c r="AF38" i="23"/>
  <c r="T39" i="23"/>
  <c r="U39" i="23"/>
  <c r="V39" i="23"/>
  <c r="AF39" i="23"/>
  <c r="B47" i="23"/>
  <c r="D27" i="23"/>
  <c r="X3" i="23"/>
  <c r="E27" i="23"/>
  <c r="Y3" i="23"/>
  <c r="F27" i="23"/>
  <c r="Z3" i="23"/>
  <c r="AA3" i="23"/>
  <c r="AH3" i="23"/>
  <c r="X4" i="23"/>
  <c r="Y4" i="23"/>
  <c r="Z4" i="23"/>
  <c r="AA4" i="23"/>
  <c r="AH4" i="23"/>
  <c r="X5" i="23"/>
  <c r="Y5" i="23"/>
  <c r="Z5" i="23"/>
  <c r="AA5" i="23"/>
  <c r="AH5" i="23"/>
  <c r="X6" i="23"/>
  <c r="Y6" i="23"/>
  <c r="Z6" i="23"/>
  <c r="AA6" i="23"/>
  <c r="AH6" i="23"/>
  <c r="X7" i="23"/>
  <c r="Y7" i="23"/>
  <c r="Z7" i="23"/>
  <c r="AA7" i="23"/>
  <c r="AH7" i="23"/>
  <c r="X8" i="23"/>
  <c r="Y8" i="23"/>
  <c r="Z8" i="23"/>
  <c r="AA8" i="23"/>
  <c r="AH8" i="23"/>
  <c r="X9" i="23"/>
  <c r="Y9" i="23"/>
  <c r="Z9" i="23"/>
  <c r="AA9" i="23"/>
  <c r="AH9" i="23"/>
  <c r="X10" i="23"/>
  <c r="Y10" i="23"/>
  <c r="Z10" i="23"/>
  <c r="AA10" i="23"/>
  <c r="AH10" i="23"/>
  <c r="X11" i="23"/>
  <c r="Y11" i="23"/>
  <c r="Z11" i="23"/>
  <c r="AA11" i="23"/>
  <c r="AH11" i="23"/>
  <c r="X12" i="23"/>
  <c r="Y12" i="23"/>
  <c r="Z12" i="23"/>
  <c r="AA12" i="23"/>
  <c r="AH12" i="23"/>
  <c r="X13" i="23"/>
  <c r="Y13" i="23"/>
  <c r="Z13" i="23"/>
  <c r="AA13" i="23"/>
  <c r="AH13" i="23"/>
  <c r="X14" i="23"/>
  <c r="Y14" i="23"/>
  <c r="Z14" i="23"/>
  <c r="AA14" i="23"/>
  <c r="AH14" i="23"/>
  <c r="X15" i="23"/>
  <c r="Y15" i="23"/>
  <c r="Z15" i="23"/>
  <c r="AA15" i="23"/>
  <c r="AH15" i="23"/>
  <c r="X16" i="23"/>
  <c r="Y16" i="23"/>
  <c r="Z16" i="23"/>
  <c r="AA16" i="23"/>
  <c r="AH16" i="23"/>
  <c r="X17" i="23"/>
  <c r="Y17" i="23"/>
  <c r="Z17" i="23"/>
  <c r="AA17" i="23"/>
  <c r="AH17" i="23"/>
  <c r="X18" i="23"/>
  <c r="Y18" i="23"/>
  <c r="Z18" i="23"/>
  <c r="AA18" i="23"/>
  <c r="AH18" i="23"/>
  <c r="C46" i="23"/>
  <c r="B27" i="23"/>
  <c r="T3" i="23"/>
  <c r="C27" i="23"/>
  <c r="U3" i="23"/>
  <c r="V3" i="23"/>
  <c r="AG3" i="23"/>
  <c r="T4" i="23"/>
  <c r="U4" i="23"/>
  <c r="V4" i="23"/>
  <c r="AG4" i="23"/>
  <c r="T5" i="23"/>
  <c r="U5" i="23"/>
  <c r="V5" i="23"/>
  <c r="AG5" i="23"/>
  <c r="T6" i="23"/>
  <c r="U6" i="23"/>
  <c r="V6" i="23"/>
  <c r="AG6" i="23"/>
  <c r="T7" i="23"/>
  <c r="U7" i="23"/>
  <c r="V7" i="23"/>
  <c r="AG7" i="23"/>
  <c r="T8" i="23"/>
  <c r="U8" i="23"/>
  <c r="V8" i="23"/>
  <c r="AG8" i="23"/>
  <c r="T9" i="23"/>
  <c r="U9" i="23"/>
  <c r="V9" i="23"/>
  <c r="AG9" i="23"/>
  <c r="T10" i="23"/>
  <c r="U10" i="23"/>
  <c r="V10" i="23"/>
  <c r="AG10" i="23"/>
  <c r="T11" i="23"/>
  <c r="U11" i="23"/>
  <c r="V11" i="23"/>
  <c r="AG11" i="23"/>
  <c r="T12" i="23"/>
  <c r="U12" i="23"/>
  <c r="V12" i="23"/>
  <c r="AG12" i="23"/>
  <c r="T13" i="23"/>
  <c r="U13" i="23"/>
  <c r="V13" i="23"/>
  <c r="AG13" i="23"/>
  <c r="T14" i="23"/>
  <c r="U14" i="23"/>
  <c r="V14" i="23"/>
  <c r="AG14" i="23"/>
  <c r="T15" i="23"/>
  <c r="U15" i="23"/>
  <c r="V15" i="23"/>
  <c r="AG15" i="23"/>
  <c r="T16" i="23"/>
  <c r="U16" i="23"/>
  <c r="V16" i="23"/>
  <c r="AG16" i="23"/>
  <c r="T17" i="23"/>
  <c r="U17" i="23"/>
  <c r="V17" i="23"/>
  <c r="AG17" i="23"/>
  <c r="T18" i="23"/>
  <c r="U18" i="23"/>
  <c r="V18" i="23"/>
  <c r="AG18" i="23"/>
  <c r="B46" i="23"/>
  <c r="T23" i="23"/>
  <c r="U23" i="23"/>
  <c r="V23" i="23"/>
  <c r="AF23" i="23"/>
  <c r="B31" i="22"/>
  <c r="P131" i="22"/>
  <c r="C31" i="22"/>
  <c r="Q131" i="22"/>
  <c r="R131" i="22"/>
  <c r="AA131" i="22"/>
  <c r="P132" i="22"/>
  <c r="Q132" i="22"/>
  <c r="R132" i="22"/>
  <c r="AA132" i="22"/>
  <c r="P133" i="22"/>
  <c r="Q133" i="22"/>
  <c r="R133" i="22"/>
  <c r="AA133" i="22"/>
  <c r="P134" i="22"/>
  <c r="Q134" i="22"/>
  <c r="R134" i="22"/>
  <c r="AA134" i="22"/>
  <c r="P135" i="22"/>
  <c r="Q135" i="22"/>
  <c r="R135" i="22"/>
  <c r="AA135" i="22"/>
  <c r="P136" i="22"/>
  <c r="Q136" i="22"/>
  <c r="R136" i="22"/>
  <c r="AA136" i="22"/>
  <c r="P137" i="22"/>
  <c r="Q137" i="22"/>
  <c r="R137" i="22"/>
  <c r="AA137" i="22"/>
  <c r="P138" i="22"/>
  <c r="Q138" i="22"/>
  <c r="R138" i="22"/>
  <c r="AA138" i="22"/>
  <c r="P139" i="22"/>
  <c r="Q139" i="22"/>
  <c r="R139" i="22"/>
  <c r="AA139" i="22"/>
  <c r="P140" i="22"/>
  <c r="Q140" i="22"/>
  <c r="R140" i="22"/>
  <c r="AA140" i="22"/>
  <c r="P141" i="22"/>
  <c r="Q141" i="22"/>
  <c r="R141" i="22"/>
  <c r="AA141" i="22"/>
  <c r="P142" i="22"/>
  <c r="Q142" i="22"/>
  <c r="R142" i="22"/>
  <c r="AA142" i="22"/>
  <c r="P143" i="22"/>
  <c r="Q143" i="22"/>
  <c r="R143" i="22"/>
  <c r="AA143" i="22"/>
  <c r="P144" i="22"/>
  <c r="Q144" i="22"/>
  <c r="R144" i="22"/>
  <c r="AA144" i="22"/>
  <c r="P145" i="22"/>
  <c r="Q145" i="22"/>
  <c r="R145" i="22"/>
  <c r="AA145" i="22"/>
  <c r="P146" i="22"/>
  <c r="Q146" i="22"/>
  <c r="R146" i="22"/>
  <c r="AA146" i="22"/>
  <c r="P147" i="22"/>
  <c r="Q147" i="22"/>
  <c r="R147" i="22"/>
  <c r="AA147" i="22"/>
  <c r="P148" i="22"/>
  <c r="Q148" i="22"/>
  <c r="R148" i="22"/>
  <c r="AA148" i="22"/>
  <c r="P149" i="22"/>
  <c r="Q149" i="22"/>
  <c r="R149" i="22"/>
  <c r="AA149" i="22"/>
  <c r="P150" i="22"/>
  <c r="Q150" i="22"/>
  <c r="R150" i="22"/>
  <c r="AA150" i="22"/>
  <c r="P151" i="22"/>
  <c r="Q151" i="22"/>
  <c r="R151" i="22"/>
  <c r="AA151" i="22"/>
  <c r="P152" i="22"/>
  <c r="Q152" i="22"/>
  <c r="R152" i="22"/>
  <c r="AA152" i="22"/>
  <c r="P153" i="22"/>
  <c r="Q153" i="22"/>
  <c r="R153" i="22"/>
  <c r="AA153" i="22"/>
  <c r="P154" i="22"/>
  <c r="Q154" i="22"/>
  <c r="R154" i="22"/>
  <c r="AA154" i="22"/>
  <c r="P155" i="22"/>
  <c r="Q155" i="22"/>
  <c r="R155" i="22"/>
  <c r="AA155" i="22"/>
  <c r="P156" i="22"/>
  <c r="Q156" i="22"/>
  <c r="R156" i="22"/>
  <c r="AA156" i="22"/>
  <c r="P157" i="22"/>
  <c r="Q157" i="22"/>
  <c r="R157" i="22"/>
  <c r="AA157" i="22"/>
  <c r="P158" i="22"/>
  <c r="Q158" i="22"/>
  <c r="R158" i="22"/>
  <c r="AA158" i="22"/>
  <c r="P159" i="22"/>
  <c r="Q159" i="22"/>
  <c r="R159" i="22"/>
  <c r="AA159" i="22"/>
  <c r="P160" i="22"/>
  <c r="Q160" i="22"/>
  <c r="R160" i="22"/>
  <c r="AA160" i="22"/>
  <c r="P161" i="22"/>
  <c r="Q161" i="22"/>
  <c r="R161" i="22"/>
  <c r="AA161" i="22"/>
  <c r="P162" i="22"/>
  <c r="Q162" i="22"/>
  <c r="R162" i="22"/>
  <c r="AA162" i="22"/>
  <c r="P163" i="22"/>
  <c r="Q163" i="22"/>
  <c r="R163" i="22"/>
  <c r="AA163" i="22"/>
  <c r="P164" i="22"/>
  <c r="Q164" i="22"/>
  <c r="R164" i="22"/>
  <c r="AA164" i="22"/>
  <c r="P165" i="22"/>
  <c r="Q165" i="22"/>
  <c r="R165" i="22"/>
  <c r="AA165" i="22"/>
  <c r="P166" i="22"/>
  <c r="Q166" i="22"/>
  <c r="R166" i="22"/>
  <c r="AA166" i="22"/>
  <c r="P167" i="22"/>
  <c r="Q167" i="22"/>
  <c r="R167" i="22"/>
  <c r="AA167" i="22"/>
  <c r="P168" i="22"/>
  <c r="Q168" i="22"/>
  <c r="R168" i="22"/>
  <c r="AA168" i="22"/>
  <c r="P169" i="22"/>
  <c r="Q169" i="22"/>
  <c r="R169" i="22"/>
  <c r="AA169" i="22"/>
  <c r="P170" i="22"/>
  <c r="Q170" i="22"/>
  <c r="R170" i="22"/>
  <c r="AA170" i="22"/>
  <c r="P171" i="22"/>
  <c r="Q171" i="22"/>
  <c r="R171" i="22"/>
  <c r="AA171" i="22"/>
  <c r="P172" i="22"/>
  <c r="Q172" i="22"/>
  <c r="R172" i="22"/>
  <c r="AA172" i="22"/>
  <c r="P173" i="22"/>
  <c r="Q173" i="22"/>
  <c r="R173" i="22"/>
  <c r="AA173" i="22"/>
  <c r="P174" i="22"/>
  <c r="Q174" i="22"/>
  <c r="R174" i="22"/>
  <c r="AA174" i="22"/>
  <c r="P175" i="22"/>
  <c r="Q175" i="22"/>
  <c r="R175" i="22"/>
  <c r="AA175" i="22"/>
  <c r="P176" i="22"/>
  <c r="Q176" i="22"/>
  <c r="R176" i="22"/>
  <c r="AA176" i="22"/>
  <c r="P177" i="22"/>
  <c r="Q177" i="22"/>
  <c r="R177" i="22"/>
  <c r="AA177" i="22"/>
  <c r="P178" i="22"/>
  <c r="Q178" i="22"/>
  <c r="R178" i="22"/>
  <c r="AA178" i="22"/>
  <c r="P179" i="22"/>
  <c r="Q179" i="22"/>
  <c r="R179" i="22"/>
  <c r="AA179" i="22"/>
  <c r="P180" i="22"/>
  <c r="Q180" i="22"/>
  <c r="R180" i="22"/>
  <c r="AA180" i="22"/>
  <c r="P181" i="22"/>
  <c r="Q181" i="22"/>
  <c r="R181" i="22"/>
  <c r="AA181" i="22"/>
  <c r="P182" i="22"/>
  <c r="Q182" i="22"/>
  <c r="R182" i="22"/>
  <c r="AA182" i="22"/>
  <c r="P183" i="22"/>
  <c r="Q183" i="22"/>
  <c r="R183" i="22"/>
  <c r="AA183" i="22"/>
  <c r="P184" i="22"/>
  <c r="Q184" i="22"/>
  <c r="R184" i="22"/>
  <c r="AA184" i="22"/>
  <c r="P185" i="22"/>
  <c r="Q185" i="22"/>
  <c r="R185" i="22"/>
  <c r="AA185" i="22"/>
  <c r="P186" i="22"/>
  <c r="Q186" i="22"/>
  <c r="R186" i="22"/>
  <c r="AA186" i="22"/>
  <c r="P187" i="22"/>
  <c r="Q187" i="22"/>
  <c r="R187" i="22"/>
  <c r="AA187" i="22"/>
  <c r="P188" i="22"/>
  <c r="Q188" i="22"/>
  <c r="R188" i="22"/>
  <c r="AA188" i="22"/>
  <c r="P189" i="22"/>
  <c r="Q189" i="22"/>
  <c r="R189" i="22"/>
  <c r="AA189" i="22"/>
  <c r="P190" i="22"/>
  <c r="Q190" i="22"/>
  <c r="R190" i="22"/>
  <c r="AA190" i="22"/>
  <c r="P191" i="22"/>
  <c r="Q191" i="22"/>
  <c r="R191" i="22"/>
  <c r="AA191" i="22"/>
  <c r="P192" i="22"/>
  <c r="Q192" i="22"/>
  <c r="R192" i="22"/>
  <c r="AA192" i="22"/>
  <c r="P193" i="22"/>
  <c r="Q193" i="22"/>
  <c r="R193" i="22"/>
  <c r="AA193" i="22"/>
  <c r="P194" i="22"/>
  <c r="Q194" i="22"/>
  <c r="R194" i="22"/>
  <c r="AA194" i="22"/>
  <c r="P195" i="22"/>
  <c r="Q195" i="22"/>
  <c r="R195" i="22"/>
  <c r="AA195" i="22"/>
  <c r="P196" i="22"/>
  <c r="Q196" i="22"/>
  <c r="R196" i="22"/>
  <c r="AA196" i="22"/>
  <c r="P197" i="22"/>
  <c r="Q197" i="22"/>
  <c r="R197" i="22"/>
  <c r="AA197" i="22"/>
  <c r="P198" i="22"/>
  <c r="Q198" i="22"/>
  <c r="R198" i="22"/>
  <c r="AA198" i="22"/>
  <c r="P199" i="22"/>
  <c r="Q199" i="22"/>
  <c r="R199" i="22"/>
  <c r="AA199" i="22"/>
  <c r="P200" i="22"/>
  <c r="Q200" i="22"/>
  <c r="R200" i="22"/>
  <c r="AA200" i="22"/>
  <c r="P201" i="22"/>
  <c r="Q201" i="22"/>
  <c r="R201" i="22"/>
  <c r="AA201" i="22"/>
  <c r="P202" i="22"/>
  <c r="Q202" i="22"/>
  <c r="R202" i="22"/>
  <c r="AA202" i="22"/>
  <c r="P203" i="22"/>
  <c r="Q203" i="22"/>
  <c r="R203" i="22"/>
  <c r="AA203" i="22"/>
  <c r="P204" i="22"/>
  <c r="Q204" i="22"/>
  <c r="R204" i="22"/>
  <c r="AA204" i="22"/>
  <c r="P205" i="22"/>
  <c r="Q205" i="22"/>
  <c r="R205" i="22"/>
  <c r="AA205" i="22"/>
  <c r="P206" i="22"/>
  <c r="Q206" i="22"/>
  <c r="R206" i="22"/>
  <c r="AA206" i="22"/>
  <c r="P207" i="22"/>
  <c r="Q207" i="22"/>
  <c r="R207" i="22"/>
  <c r="AA207" i="22"/>
  <c r="P208" i="22"/>
  <c r="Q208" i="22"/>
  <c r="R208" i="22"/>
  <c r="AA208" i="22"/>
  <c r="P209" i="22"/>
  <c r="Q209" i="22"/>
  <c r="R209" i="22"/>
  <c r="AA209" i="22"/>
  <c r="P210" i="22"/>
  <c r="Q210" i="22"/>
  <c r="R210" i="22"/>
  <c r="AA210" i="22"/>
  <c r="P211" i="22"/>
  <c r="Q211" i="22"/>
  <c r="R211" i="22"/>
  <c r="AA211" i="22"/>
  <c r="P212" i="22"/>
  <c r="Q212" i="22"/>
  <c r="R212" i="22"/>
  <c r="AA212" i="22"/>
  <c r="P213" i="22"/>
  <c r="Q213" i="22"/>
  <c r="R213" i="22"/>
  <c r="AA213" i="22"/>
  <c r="P214" i="22"/>
  <c r="Q214" i="22"/>
  <c r="R214" i="22"/>
  <c r="AA214" i="22"/>
  <c r="P215" i="22"/>
  <c r="Q215" i="22"/>
  <c r="R215" i="22"/>
  <c r="AA215" i="22"/>
  <c r="P216" i="22"/>
  <c r="Q216" i="22"/>
  <c r="R216" i="22"/>
  <c r="AA216" i="22"/>
  <c r="P217" i="22"/>
  <c r="Q217" i="22"/>
  <c r="R217" i="22"/>
  <c r="AA217" i="22"/>
  <c r="P218" i="22"/>
  <c r="Q218" i="22"/>
  <c r="R218" i="22"/>
  <c r="AA218" i="22"/>
  <c r="P219" i="22"/>
  <c r="Q219" i="22"/>
  <c r="R219" i="22"/>
  <c r="AA219" i="22"/>
  <c r="P220" i="22"/>
  <c r="Q220" i="22"/>
  <c r="R220" i="22"/>
  <c r="AA220" i="22"/>
  <c r="P221" i="22"/>
  <c r="Q221" i="22"/>
  <c r="R221" i="22"/>
  <c r="AA221" i="22"/>
  <c r="P222" i="22"/>
  <c r="Q222" i="22"/>
  <c r="R222" i="22"/>
  <c r="AA222" i="22"/>
  <c r="P223" i="22"/>
  <c r="Q223" i="22"/>
  <c r="R223" i="22"/>
  <c r="AA223" i="22"/>
  <c r="P224" i="22"/>
  <c r="Q224" i="22"/>
  <c r="R224" i="22"/>
  <c r="AA224" i="22"/>
  <c r="P225" i="22"/>
  <c r="Q225" i="22"/>
  <c r="R225" i="22"/>
  <c r="AA225" i="22"/>
  <c r="P226" i="22"/>
  <c r="Q226" i="22"/>
  <c r="R226" i="22"/>
  <c r="AA226" i="22"/>
  <c r="P227" i="22"/>
  <c r="Q227" i="22"/>
  <c r="R227" i="22"/>
  <c r="AA227" i="22"/>
  <c r="P228" i="22"/>
  <c r="Q228" i="22"/>
  <c r="R228" i="22"/>
  <c r="AA228" i="22"/>
  <c r="P229" i="22"/>
  <c r="Q229" i="22"/>
  <c r="R229" i="22"/>
  <c r="AA229" i="22"/>
  <c r="P230" i="22"/>
  <c r="Q230" i="22"/>
  <c r="R230" i="22"/>
  <c r="AA230" i="22"/>
  <c r="P231" i="22"/>
  <c r="Q231" i="22"/>
  <c r="R231" i="22"/>
  <c r="AA231" i="22"/>
  <c r="P232" i="22"/>
  <c r="Q232" i="22"/>
  <c r="R232" i="22"/>
  <c r="AA232" i="22"/>
  <c r="P233" i="22"/>
  <c r="Q233" i="22"/>
  <c r="R233" i="22"/>
  <c r="AA233" i="22"/>
  <c r="P234" i="22"/>
  <c r="Q234" i="22"/>
  <c r="R234" i="22"/>
  <c r="AA234" i="22"/>
  <c r="P235" i="22"/>
  <c r="Q235" i="22"/>
  <c r="R235" i="22"/>
  <c r="AA235" i="22"/>
  <c r="P236" i="22"/>
  <c r="Q236" i="22"/>
  <c r="R236" i="22"/>
  <c r="AA236" i="22"/>
  <c r="P237" i="22"/>
  <c r="Q237" i="22"/>
  <c r="R237" i="22"/>
  <c r="AA237" i="22"/>
  <c r="P238" i="22"/>
  <c r="Q238" i="22"/>
  <c r="R238" i="22"/>
  <c r="AA238" i="22"/>
  <c r="P239" i="22"/>
  <c r="Q239" i="22"/>
  <c r="R239" i="22"/>
  <c r="AA239" i="22"/>
  <c r="P240" i="22"/>
  <c r="Q240" i="22"/>
  <c r="R240" i="22"/>
  <c r="AA240" i="22"/>
  <c r="P241" i="22"/>
  <c r="Q241" i="22"/>
  <c r="R241" i="22"/>
  <c r="AA241" i="22"/>
  <c r="P242" i="22"/>
  <c r="Q242" i="22"/>
  <c r="R242" i="22"/>
  <c r="AA242" i="22"/>
  <c r="P243" i="22"/>
  <c r="Q243" i="22"/>
  <c r="R243" i="22"/>
  <c r="AA243" i="22"/>
  <c r="P244" i="22"/>
  <c r="Q244" i="22"/>
  <c r="R244" i="22"/>
  <c r="AA244" i="22"/>
  <c r="P245" i="22"/>
  <c r="Q245" i="22"/>
  <c r="R245" i="22"/>
  <c r="AA245" i="22"/>
  <c r="P246" i="22"/>
  <c r="Q246" i="22"/>
  <c r="R246" i="22"/>
  <c r="AA246" i="22"/>
  <c r="P247" i="22"/>
  <c r="Q247" i="22"/>
  <c r="R247" i="22"/>
  <c r="AA247" i="22"/>
  <c r="P248" i="22"/>
  <c r="Q248" i="22"/>
  <c r="R248" i="22"/>
  <c r="AA248" i="22"/>
  <c r="P249" i="22"/>
  <c r="Q249" i="22"/>
  <c r="R249" i="22"/>
  <c r="AA249" i="22"/>
  <c r="P250" i="22"/>
  <c r="Q250" i="22"/>
  <c r="R250" i="22"/>
  <c r="AA250" i="22"/>
  <c r="P251" i="22"/>
  <c r="Q251" i="22"/>
  <c r="R251" i="22"/>
  <c r="AA251" i="22"/>
  <c r="P252" i="22"/>
  <c r="Q252" i="22"/>
  <c r="R252" i="22"/>
  <c r="AA252" i="22"/>
  <c r="P253" i="22"/>
  <c r="Q253" i="22"/>
  <c r="R253" i="22"/>
  <c r="AA253" i="22"/>
  <c r="P254" i="22"/>
  <c r="Q254" i="22"/>
  <c r="R254" i="22"/>
  <c r="AA254" i="22"/>
  <c r="P255" i="22"/>
  <c r="Q255" i="22"/>
  <c r="R255" i="22"/>
  <c r="AA255" i="22"/>
  <c r="P256" i="22"/>
  <c r="Q256" i="22"/>
  <c r="R256" i="22"/>
  <c r="AA256" i="22"/>
  <c r="P257" i="22"/>
  <c r="Q257" i="22"/>
  <c r="R257" i="22"/>
  <c r="AA257" i="22"/>
  <c r="P258" i="22"/>
  <c r="Q258" i="22"/>
  <c r="R258" i="22"/>
  <c r="AA258" i="22"/>
  <c r="P259" i="22"/>
  <c r="Q259" i="22"/>
  <c r="R259" i="22"/>
  <c r="AA259" i="22"/>
  <c r="P260" i="22"/>
  <c r="Q260" i="22"/>
  <c r="R260" i="22"/>
  <c r="AA260" i="22"/>
  <c r="P261" i="22"/>
  <c r="Q261" i="22"/>
  <c r="R261" i="22"/>
  <c r="AA261" i="22"/>
  <c r="P262" i="22"/>
  <c r="Q262" i="22"/>
  <c r="R262" i="22"/>
  <c r="AA262" i="22"/>
  <c r="P263" i="22"/>
  <c r="Q263" i="22"/>
  <c r="R263" i="22"/>
  <c r="AA263" i="22"/>
  <c r="P264" i="22"/>
  <c r="Q264" i="22"/>
  <c r="R264" i="22"/>
  <c r="AA264" i="22"/>
  <c r="P265" i="22"/>
  <c r="Q265" i="22"/>
  <c r="R265" i="22"/>
  <c r="AA265" i="22"/>
  <c r="P266" i="22"/>
  <c r="Q266" i="22"/>
  <c r="R266" i="22"/>
  <c r="AA266" i="22"/>
  <c r="P267" i="22"/>
  <c r="Q267" i="22"/>
  <c r="R267" i="22"/>
  <c r="AA267" i="22"/>
  <c r="P268" i="22"/>
  <c r="Q268" i="22"/>
  <c r="R268" i="22"/>
  <c r="AA268" i="22"/>
  <c r="P269" i="22"/>
  <c r="Q269" i="22"/>
  <c r="R269" i="22"/>
  <c r="AA269" i="22"/>
  <c r="P270" i="22"/>
  <c r="Q270" i="22"/>
  <c r="R270" i="22"/>
  <c r="AA270" i="22"/>
  <c r="P271" i="22"/>
  <c r="Q271" i="22"/>
  <c r="R271" i="22"/>
  <c r="AA271" i="22"/>
  <c r="P272" i="22"/>
  <c r="Q272" i="22"/>
  <c r="R272" i="22"/>
  <c r="AA272" i="22"/>
  <c r="P273" i="22"/>
  <c r="Q273" i="22"/>
  <c r="R273" i="22"/>
  <c r="AA273" i="22"/>
  <c r="P274" i="22"/>
  <c r="Q274" i="22"/>
  <c r="R274" i="22"/>
  <c r="AA274" i="22"/>
  <c r="P275" i="22"/>
  <c r="Q275" i="22"/>
  <c r="R275" i="22"/>
  <c r="AA275" i="22"/>
  <c r="P276" i="22"/>
  <c r="Q276" i="22"/>
  <c r="R276" i="22"/>
  <c r="AA276" i="22"/>
  <c r="P277" i="22"/>
  <c r="Q277" i="22"/>
  <c r="R277" i="22"/>
  <c r="AA277" i="22"/>
  <c r="P278" i="22"/>
  <c r="Q278" i="22"/>
  <c r="R278" i="22"/>
  <c r="AA278" i="22"/>
  <c r="P279" i="22"/>
  <c r="Q279" i="22"/>
  <c r="R279" i="22"/>
  <c r="AA279" i="22"/>
  <c r="P280" i="22"/>
  <c r="Q280" i="22"/>
  <c r="R280" i="22"/>
  <c r="AA280" i="22"/>
  <c r="P281" i="22"/>
  <c r="Q281" i="22"/>
  <c r="R281" i="22"/>
  <c r="AA281" i="22"/>
  <c r="P282" i="22"/>
  <c r="Q282" i="22"/>
  <c r="R282" i="22"/>
  <c r="AA282" i="22"/>
  <c r="P283" i="22"/>
  <c r="Q283" i="22"/>
  <c r="R283" i="22"/>
  <c r="AA283" i="22"/>
  <c r="P284" i="22"/>
  <c r="Q284" i="22"/>
  <c r="R284" i="22"/>
  <c r="AA284" i="22"/>
  <c r="P285" i="22"/>
  <c r="Q285" i="22"/>
  <c r="R285" i="22"/>
  <c r="AA285" i="22"/>
  <c r="P286" i="22"/>
  <c r="Q286" i="22"/>
  <c r="R286" i="22"/>
  <c r="AA286" i="22"/>
  <c r="P287" i="22"/>
  <c r="Q287" i="22"/>
  <c r="R287" i="22"/>
  <c r="AA287" i="22"/>
  <c r="P288" i="22"/>
  <c r="Q288" i="22"/>
  <c r="R288" i="22"/>
  <c r="AA288" i="22"/>
  <c r="P289" i="22"/>
  <c r="Q289" i="22"/>
  <c r="R289" i="22"/>
  <c r="AA289" i="22"/>
  <c r="P290" i="22"/>
  <c r="Q290" i="22"/>
  <c r="R290" i="22"/>
  <c r="AA290" i="22"/>
  <c r="P291" i="22"/>
  <c r="Q291" i="22"/>
  <c r="R291" i="22"/>
  <c r="AA291" i="22"/>
  <c r="P292" i="22"/>
  <c r="Q292" i="22"/>
  <c r="R292" i="22"/>
  <c r="AA292" i="22"/>
  <c r="P293" i="22"/>
  <c r="Q293" i="22"/>
  <c r="R293" i="22"/>
  <c r="AA293" i="22"/>
  <c r="P294" i="22"/>
  <c r="Q294" i="22"/>
  <c r="R294" i="22"/>
  <c r="AA294" i="22"/>
  <c r="P295" i="22"/>
  <c r="Q295" i="22"/>
  <c r="R295" i="22"/>
  <c r="AA295" i="22"/>
  <c r="P296" i="22"/>
  <c r="Q296" i="22"/>
  <c r="R296" i="22"/>
  <c r="AA296" i="22"/>
  <c r="P297" i="22"/>
  <c r="Q297" i="22"/>
  <c r="R297" i="22"/>
  <c r="AA297" i="22"/>
  <c r="P298" i="22"/>
  <c r="Q298" i="22"/>
  <c r="R298" i="22"/>
  <c r="AA298" i="22"/>
  <c r="P299" i="22"/>
  <c r="Q299" i="22"/>
  <c r="R299" i="22"/>
  <c r="AA299" i="22"/>
  <c r="P300" i="22"/>
  <c r="Q300" i="22"/>
  <c r="R300" i="22"/>
  <c r="AA300" i="22"/>
  <c r="P301" i="22"/>
  <c r="Q301" i="22"/>
  <c r="R301" i="22"/>
  <c r="AA301" i="22"/>
  <c r="P302" i="22"/>
  <c r="Q302" i="22"/>
  <c r="R302" i="22"/>
  <c r="AA302" i="22"/>
  <c r="P303" i="22"/>
  <c r="Q303" i="22"/>
  <c r="R303" i="22"/>
  <c r="AA303" i="22"/>
  <c r="P304" i="22"/>
  <c r="Q304" i="22"/>
  <c r="R304" i="22"/>
  <c r="AA304" i="22"/>
  <c r="P305" i="22"/>
  <c r="Q305" i="22"/>
  <c r="R305" i="22"/>
  <c r="AA305" i="22"/>
  <c r="P306" i="22"/>
  <c r="Q306" i="22"/>
  <c r="R306" i="22"/>
  <c r="AA306" i="22"/>
  <c r="P307" i="22"/>
  <c r="Q307" i="22"/>
  <c r="R307" i="22"/>
  <c r="AA307" i="22"/>
  <c r="P308" i="22"/>
  <c r="Q308" i="22"/>
  <c r="R308" i="22"/>
  <c r="AA308" i="22"/>
  <c r="P309" i="22"/>
  <c r="Q309" i="22"/>
  <c r="R309" i="22"/>
  <c r="AA309" i="22"/>
  <c r="P310" i="22"/>
  <c r="Q310" i="22"/>
  <c r="R310" i="22"/>
  <c r="AA310" i="22"/>
  <c r="P311" i="22"/>
  <c r="Q311" i="22"/>
  <c r="R311" i="22"/>
  <c r="AA311" i="22"/>
  <c r="P312" i="22"/>
  <c r="Q312" i="22"/>
  <c r="R312" i="22"/>
  <c r="AA312" i="22"/>
  <c r="P313" i="22"/>
  <c r="Q313" i="22"/>
  <c r="R313" i="22"/>
  <c r="AA313" i="22"/>
  <c r="P314" i="22"/>
  <c r="Q314" i="22"/>
  <c r="R314" i="22"/>
  <c r="AA314" i="22"/>
  <c r="P315" i="22"/>
  <c r="Q315" i="22"/>
  <c r="R315" i="22"/>
  <c r="AA315" i="22"/>
  <c r="P316" i="22"/>
  <c r="Q316" i="22"/>
  <c r="R316" i="22"/>
  <c r="AA316" i="22"/>
  <c r="P317" i="22"/>
  <c r="Q317" i="22"/>
  <c r="R317" i="22"/>
  <c r="AA317" i="22"/>
  <c r="P318" i="22"/>
  <c r="Q318" i="22"/>
  <c r="R318" i="22"/>
  <c r="AA318" i="22"/>
  <c r="P319" i="22"/>
  <c r="Q319" i="22"/>
  <c r="R319" i="22"/>
  <c r="AA319" i="22"/>
  <c r="P320" i="22"/>
  <c r="Q320" i="22"/>
  <c r="R320" i="22"/>
  <c r="AA320" i="22"/>
  <c r="P321" i="22"/>
  <c r="Q321" i="22"/>
  <c r="R321" i="22"/>
  <c r="AA321" i="22"/>
  <c r="P322" i="22"/>
  <c r="Q322" i="22"/>
  <c r="R322" i="22"/>
  <c r="AA322" i="22"/>
  <c r="B50" i="22"/>
  <c r="D30" i="22"/>
  <c r="U69" i="22"/>
  <c r="E30" i="22"/>
  <c r="V69" i="22"/>
  <c r="F30" i="22"/>
  <c r="W69" i="22"/>
  <c r="X69" i="22"/>
  <c r="AE69" i="22"/>
  <c r="U70" i="22"/>
  <c r="V70" i="22"/>
  <c r="W70" i="22"/>
  <c r="X70" i="22"/>
  <c r="AE70" i="22"/>
  <c r="U71" i="22"/>
  <c r="V71" i="22"/>
  <c r="W71" i="22"/>
  <c r="X71" i="22"/>
  <c r="AE71" i="22"/>
  <c r="U72" i="22"/>
  <c r="V72" i="22"/>
  <c r="W72" i="22"/>
  <c r="X72" i="22"/>
  <c r="AE72" i="22"/>
  <c r="U73" i="22"/>
  <c r="V73" i="22"/>
  <c r="W73" i="22"/>
  <c r="X73" i="22"/>
  <c r="AE73" i="22"/>
  <c r="U74" i="22"/>
  <c r="V74" i="22"/>
  <c r="W74" i="22"/>
  <c r="X74" i="22"/>
  <c r="AE74" i="22"/>
  <c r="U75" i="22"/>
  <c r="V75" i="22"/>
  <c r="W75" i="22"/>
  <c r="X75" i="22"/>
  <c r="AE75" i="22"/>
  <c r="U76" i="22"/>
  <c r="V76" i="22"/>
  <c r="W76" i="22"/>
  <c r="X76" i="22"/>
  <c r="AE76" i="22"/>
  <c r="U77" i="22"/>
  <c r="V77" i="22"/>
  <c r="W77" i="22"/>
  <c r="X77" i="22"/>
  <c r="AE77" i="22"/>
  <c r="U78" i="22"/>
  <c r="V78" i="22"/>
  <c r="W78" i="22"/>
  <c r="X78" i="22"/>
  <c r="AE78" i="22"/>
  <c r="U79" i="22"/>
  <c r="V79" i="22"/>
  <c r="W79" i="22"/>
  <c r="X79" i="22"/>
  <c r="AE79" i="22"/>
  <c r="U80" i="22"/>
  <c r="V80" i="22"/>
  <c r="W80" i="22"/>
  <c r="X80" i="22"/>
  <c r="AE80" i="22"/>
  <c r="U81" i="22"/>
  <c r="V81" i="22"/>
  <c r="W81" i="22"/>
  <c r="X81" i="22"/>
  <c r="AE81" i="22"/>
  <c r="U82" i="22"/>
  <c r="V82" i="22"/>
  <c r="W82" i="22"/>
  <c r="X82" i="22"/>
  <c r="AE82" i="22"/>
  <c r="U83" i="22"/>
  <c r="V83" i="22"/>
  <c r="W83" i="22"/>
  <c r="X83" i="22"/>
  <c r="AE83" i="22"/>
  <c r="U84" i="22"/>
  <c r="V84" i="22"/>
  <c r="W84" i="22"/>
  <c r="X84" i="22"/>
  <c r="AE84" i="22"/>
  <c r="U85" i="22"/>
  <c r="V85" i="22"/>
  <c r="W85" i="22"/>
  <c r="X85" i="22"/>
  <c r="AE85" i="22"/>
  <c r="U86" i="22"/>
  <c r="V86" i="22"/>
  <c r="W86" i="22"/>
  <c r="X86" i="22"/>
  <c r="AE86" i="22"/>
  <c r="U87" i="22"/>
  <c r="V87" i="22"/>
  <c r="W87" i="22"/>
  <c r="X87" i="22"/>
  <c r="AE87" i="22"/>
  <c r="U88" i="22"/>
  <c r="V88" i="22"/>
  <c r="W88" i="22"/>
  <c r="X88" i="22"/>
  <c r="AE88" i="22"/>
  <c r="U89" i="22"/>
  <c r="V89" i="22"/>
  <c r="W89" i="22"/>
  <c r="X89" i="22"/>
  <c r="AE89" i="22"/>
  <c r="U90" i="22"/>
  <c r="V90" i="22"/>
  <c r="W90" i="22"/>
  <c r="X90" i="22"/>
  <c r="AE90" i="22"/>
  <c r="U91" i="22"/>
  <c r="V91" i="22"/>
  <c r="W91" i="22"/>
  <c r="X91" i="22"/>
  <c r="AE91" i="22"/>
  <c r="C49" i="22"/>
  <c r="B30" i="22"/>
  <c r="Q69" i="22"/>
  <c r="C30" i="22"/>
  <c r="R69" i="22"/>
  <c r="S69" i="22"/>
  <c r="AD69" i="22"/>
  <c r="Q70" i="22"/>
  <c r="R70" i="22"/>
  <c r="S70" i="22"/>
  <c r="AD70" i="22"/>
  <c r="Q71" i="22"/>
  <c r="R71" i="22"/>
  <c r="S71" i="22"/>
  <c r="AD71" i="22"/>
  <c r="Q72" i="22"/>
  <c r="R72" i="22"/>
  <c r="S72" i="22"/>
  <c r="AD72" i="22"/>
  <c r="Q73" i="22"/>
  <c r="R73" i="22"/>
  <c r="S73" i="22"/>
  <c r="AD73" i="22"/>
  <c r="Q74" i="22"/>
  <c r="R74" i="22"/>
  <c r="S74" i="22"/>
  <c r="AD74" i="22"/>
  <c r="Q75" i="22"/>
  <c r="R75" i="22"/>
  <c r="S75" i="22"/>
  <c r="AD75" i="22"/>
  <c r="Q76" i="22"/>
  <c r="R76" i="22"/>
  <c r="S76" i="22"/>
  <c r="AD76" i="22"/>
  <c r="Q77" i="22"/>
  <c r="R77" i="22"/>
  <c r="S77" i="22"/>
  <c r="AD77" i="22"/>
  <c r="Q78" i="22"/>
  <c r="R78" i="22"/>
  <c r="S78" i="22"/>
  <c r="AD78" i="22"/>
  <c r="Q79" i="22"/>
  <c r="R79" i="22"/>
  <c r="S79" i="22"/>
  <c r="AD79" i="22"/>
  <c r="Q80" i="22"/>
  <c r="R80" i="22"/>
  <c r="S80" i="22"/>
  <c r="AD80" i="22"/>
  <c r="Q81" i="22"/>
  <c r="R81" i="22"/>
  <c r="S81" i="22"/>
  <c r="AD81" i="22"/>
  <c r="Q82" i="22"/>
  <c r="R82" i="22"/>
  <c r="S82" i="22"/>
  <c r="AD82" i="22"/>
  <c r="Q83" i="22"/>
  <c r="R83" i="22"/>
  <c r="S83" i="22"/>
  <c r="AD83" i="22"/>
  <c r="Q84" i="22"/>
  <c r="R84" i="22"/>
  <c r="S84" i="22"/>
  <c r="AD84" i="22"/>
  <c r="Q85" i="22"/>
  <c r="R85" i="22"/>
  <c r="S85" i="22"/>
  <c r="AD85" i="22"/>
  <c r="Q86" i="22"/>
  <c r="R86" i="22"/>
  <c r="S86" i="22"/>
  <c r="AD86" i="22"/>
  <c r="Q87" i="22"/>
  <c r="R87" i="22"/>
  <c r="S87" i="22"/>
  <c r="AD87" i="22"/>
  <c r="Q88" i="22"/>
  <c r="R88" i="22"/>
  <c r="S88" i="22"/>
  <c r="AD88" i="22"/>
  <c r="Q89" i="22"/>
  <c r="R89" i="22"/>
  <c r="S89" i="22"/>
  <c r="AD89" i="22"/>
  <c r="Q90" i="22"/>
  <c r="R90" i="22"/>
  <c r="S90" i="22"/>
  <c r="AD90" i="22"/>
  <c r="Q91" i="22"/>
  <c r="R91" i="22"/>
  <c r="S91" i="22"/>
  <c r="AD91" i="22"/>
  <c r="B49" i="22"/>
  <c r="B28" i="21"/>
  <c r="T23" i="21"/>
  <c r="C28" i="21"/>
  <c r="U23" i="21"/>
  <c r="V23" i="21"/>
  <c r="AF23" i="21"/>
  <c r="B28" i="22"/>
  <c r="T24" i="22"/>
  <c r="C28" i="22"/>
  <c r="U24" i="22"/>
  <c r="V24" i="22"/>
  <c r="AF24" i="22"/>
  <c r="T25" i="22"/>
  <c r="U25" i="22"/>
  <c r="V25" i="22"/>
  <c r="AF25" i="22"/>
  <c r="T26" i="22"/>
  <c r="U26" i="22"/>
  <c r="V26" i="22"/>
  <c r="AF26" i="22"/>
  <c r="T27" i="22"/>
  <c r="U27" i="22"/>
  <c r="V27" i="22"/>
  <c r="AF27" i="22"/>
  <c r="T28" i="22"/>
  <c r="U28" i="22"/>
  <c r="V28" i="22"/>
  <c r="AF28" i="22"/>
  <c r="T29" i="22"/>
  <c r="U29" i="22"/>
  <c r="V29" i="22"/>
  <c r="AF29" i="22"/>
  <c r="T30" i="22"/>
  <c r="U30" i="22"/>
  <c r="V30" i="22"/>
  <c r="AF30" i="22"/>
  <c r="T31" i="22"/>
  <c r="U31" i="22"/>
  <c r="V31" i="22"/>
  <c r="AF31" i="22"/>
  <c r="T32" i="22"/>
  <c r="U32" i="22"/>
  <c r="V32" i="22"/>
  <c r="AF32" i="22"/>
  <c r="T33" i="22"/>
  <c r="U33" i="22"/>
  <c r="V33" i="22"/>
  <c r="AF33" i="22"/>
  <c r="T34" i="22"/>
  <c r="U34" i="22"/>
  <c r="V34" i="22"/>
  <c r="AF34" i="22"/>
  <c r="T35" i="22"/>
  <c r="U35" i="22"/>
  <c r="V35" i="22"/>
  <c r="AF35" i="22"/>
  <c r="T36" i="22"/>
  <c r="U36" i="22"/>
  <c r="V36" i="22"/>
  <c r="AF36" i="22"/>
  <c r="T37" i="22"/>
  <c r="U37" i="22"/>
  <c r="V37" i="22"/>
  <c r="AF37" i="22"/>
  <c r="T38" i="22"/>
  <c r="U38" i="22"/>
  <c r="V38" i="22"/>
  <c r="AF38" i="22"/>
  <c r="T39" i="22"/>
  <c r="U39" i="22"/>
  <c r="V39" i="22"/>
  <c r="AF39" i="22"/>
  <c r="T23" i="22"/>
  <c r="U23" i="22"/>
  <c r="V23" i="22"/>
  <c r="AF23" i="22"/>
  <c r="B29" i="22"/>
  <c r="Q61" i="22"/>
  <c r="C29" i="22"/>
  <c r="R61" i="22"/>
  <c r="S61" i="22"/>
  <c r="AD61" i="22"/>
  <c r="Q59" i="22"/>
  <c r="R59" i="22"/>
  <c r="S59" i="22"/>
  <c r="AD59" i="22"/>
  <c r="Q60" i="22"/>
  <c r="R60" i="22"/>
  <c r="S60" i="22"/>
  <c r="AD60" i="22"/>
  <c r="D29" i="22"/>
  <c r="U43" i="22"/>
  <c r="E29" i="22"/>
  <c r="V43" i="22"/>
  <c r="F29" i="22"/>
  <c r="W43" i="22"/>
  <c r="X43" i="22"/>
  <c r="AE43" i="22"/>
  <c r="U44" i="22"/>
  <c r="V44" i="22"/>
  <c r="W44" i="22"/>
  <c r="X44" i="22"/>
  <c r="AE44" i="22"/>
  <c r="U45" i="22"/>
  <c r="V45" i="22"/>
  <c r="W45" i="22"/>
  <c r="X45" i="22"/>
  <c r="AE45" i="22"/>
  <c r="U46" i="22"/>
  <c r="V46" i="22"/>
  <c r="W46" i="22"/>
  <c r="X46" i="22"/>
  <c r="AE46" i="22"/>
  <c r="U47" i="22"/>
  <c r="V47" i="22"/>
  <c r="W47" i="22"/>
  <c r="X47" i="22"/>
  <c r="AE47" i="22"/>
  <c r="U48" i="22"/>
  <c r="V48" i="22"/>
  <c r="W48" i="22"/>
  <c r="X48" i="22"/>
  <c r="AE48" i="22"/>
  <c r="U49" i="22"/>
  <c r="V49" i="22"/>
  <c r="W49" i="22"/>
  <c r="X49" i="22"/>
  <c r="AE49" i="22"/>
  <c r="U50" i="22"/>
  <c r="V50" i="22"/>
  <c r="W50" i="22"/>
  <c r="X50" i="22"/>
  <c r="AE50" i="22"/>
  <c r="U51" i="22"/>
  <c r="V51" i="22"/>
  <c r="W51" i="22"/>
  <c r="X51" i="22"/>
  <c r="AE51" i="22"/>
  <c r="U52" i="22"/>
  <c r="V52" i="22"/>
  <c r="W52" i="22"/>
  <c r="X52" i="22"/>
  <c r="AE52" i="22"/>
  <c r="U53" i="22"/>
  <c r="V53" i="22"/>
  <c r="W53" i="22"/>
  <c r="X53" i="22"/>
  <c r="AE53" i="22"/>
  <c r="U54" i="22"/>
  <c r="V54" i="22"/>
  <c r="W54" i="22"/>
  <c r="X54" i="22"/>
  <c r="AE54" i="22"/>
  <c r="U55" i="22"/>
  <c r="V55" i="22"/>
  <c r="W55" i="22"/>
  <c r="X55" i="22"/>
  <c r="AE55" i="22"/>
  <c r="U56" i="22"/>
  <c r="V56" i="22"/>
  <c r="W56" i="22"/>
  <c r="X56" i="22"/>
  <c r="AE56" i="22"/>
  <c r="U57" i="22"/>
  <c r="V57" i="22"/>
  <c r="W57" i="22"/>
  <c r="X57" i="22"/>
  <c r="AE57" i="22"/>
  <c r="U58" i="22"/>
  <c r="V58" i="22"/>
  <c r="W58" i="22"/>
  <c r="X58" i="22"/>
  <c r="AE58" i="22"/>
  <c r="U59" i="22"/>
  <c r="V59" i="22"/>
  <c r="W59" i="22"/>
  <c r="X59" i="22"/>
  <c r="AE59" i="22"/>
  <c r="U60" i="22"/>
  <c r="V60" i="22"/>
  <c r="W60" i="22"/>
  <c r="X60" i="22"/>
  <c r="AE60" i="22"/>
  <c r="U61" i="22"/>
  <c r="V61" i="22"/>
  <c r="W61" i="22"/>
  <c r="X61" i="22"/>
  <c r="AE61" i="22"/>
  <c r="U62" i="22"/>
  <c r="V62" i="22"/>
  <c r="W62" i="22"/>
  <c r="X62" i="22"/>
  <c r="AE62" i="22"/>
  <c r="U63" i="22"/>
  <c r="V63" i="22"/>
  <c r="W63" i="22"/>
  <c r="X63" i="22"/>
  <c r="AE63" i="22"/>
  <c r="U64" i="22"/>
  <c r="V64" i="22"/>
  <c r="W64" i="22"/>
  <c r="X64" i="22"/>
  <c r="AE64" i="22"/>
  <c r="U65" i="22"/>
  <c r="V65" i="22"/>
  <c r="W65" i="22"/>
  <c r="X65" i="22"/>
  <c r="AE65" i="22"/>
  <c r="C48" i="22"/>
  <c r="Q43" i="22"/>
  <c r="R43" i="22"/>
  <c r="S43" i="22"/>
  <c r="AD43" i="22"/>
  <c r="Q44" i="22"/>
  <c r="R44" i="22"/>
  <c r="S44" i="22"/>
  <c r="AD44" i="22"/>
  <c r="Q45" i="22"/>
  <c r="R45" i="22"/>
  <c r="S45" i="22"/>
  <c r="AD45" i="22"/>
  <c r="Q46" i="22"/>
  <c r="R46" i="22"/>
  <c r="S46" i="22"/>
  <c r="AD46" i="22"/>
  <c r="Q47" i="22"/>
  <c r="R47" i="22"/>
  <c r="S47" i="22"/>
  <c r="AD47" i="22"/>
  <c r="Q48" i="22"/>
  <c r="R48" i="22"/>
  <c r="S48" i="22"/>
  <c r="AD48" i="22"/>
  <c r="Q49" i="22"/>
  <c r="R49" i="22"/>
  <c r="S49" i="22"/>
  <c r="AD49" i="22"/>
  <c r="Q50" i="22"/>
  <c r="R50" i="22"/>
  <c r="S50" i="22"/>
  <c r="AD50" i="22"/>
  <c r="Q51" i="22"/>
  <c r="R51" i="22"/>
  <c r="S51" i="22"/>
  <c r="AD51" i="22"/>
  <c r="Q52" i="22"/>
  <c r="R52" i="22"/>
  <c r="S52" i="22"/>
  <c r="AD52" i="22"/>
  <c r="Q53" i="22"/>
  <c r="R53" i="22"/>
  <c r="S53" i="22"/>
  <c r="AD53" i="22"/>
  <c r="Q54" i="22"/>
  <c r="R54" i="22"/>
  <c r="S54" i="22"/>
  <c r="AD54" i="22"/>
  <c r="Q55" i="22"/>
  <c r="R55" i="22"/>
  <c r="S55" i="22"/>
  <c r="AD55" i="22"/>
  <c r="Q56" i="22"/>
  <c r="R56" i="22"/>
  <c r="S56" i="22"/>
  <c r="AD56" i="22"/>
  <c r="Q57" i="22"/>
  <c r="R57" i="22"/>
  <c r="S57" i="22"/>
  <c r="AD57" i="22"/>
  <c r="Q58" i="22"/>
  <c r="R58" i="22"/>
  <c r="S58" i="22"/>
  <c r="AD58" i="22"/>
  <c r="Q62" i="22"/>
  <c r="R62" i="22"/>
  <c r="S62" i="22"/>
  <c r="AD62" i="22"/>
  <c r="Q63" i="22"/>
  <c r="R63" i="22"/>
  <c r="S63" i="22"/>
  <c r="AD63" i="22"/>
  <c r="Q64" i="22"/>
  <c r="R64" i="22"/>
  <c r="S64" i="22"/>
  <c r="AD64" i="22"/>
  <c r="Q65" i="22"/>
  <c r="R65" i="22"/>
  <c r="S65" i="22"/>
  <c r="AD65" i="22"/>
  <c r="B48" i="22"/>
  <c r="D28" i="22"/>
  <c r="X24" i="22"/>
  <c r="E28" i="22"/>
  <c r="Y24" i="22"/>
  <c r="F28" i="22"/>
  <c r="Z24" i="22"/>
  <c r="AA24" i="22"/>
  <c r="AG24" i="22"/>
  <c r="X25" i="22"/>
  <c r="Y25" i="22"/>
  <c r="Z25" i="22"/>
  <c r="AA25" i="22"/>
  <c r="AG25" i="22"/>
  <c r="X26" i="22"/>
  <c r="Y26" i="22"/>
  <c r="Z26" i="22"/>
  <c r="AA26" i="22"/>
  <c r="AG26" i="22"/>
  <c r="X27" i="22"/>
  <c r="Y27" i="22"/>
  <c r="Z27" i="22"/>
  <c r="AA27" i="22"/>
  <c r="AG27" i="22"/>
  <c r="X28" i="22"/>
  <c r="Y28" i="22"/>
  <c r="Z28" i="22"/>
  <c r="AA28" i="22"/>
  <c r="AG28" i="22"/>
  <c r="X29" i="22"/>
  <c r="Y29" i="22"/>
  <c r="Z29" i="22"/>
  <c r="AA29" i="22"/>
  <c r="AG29" i="22"/>
  <c r="X30" i="22"/>
  <c r="Y30" i="22"/>
  <c r="Z30" i="22"/>
  <c r="AA30" i="22"/>
  <c r="AG30" i="22"/>
  <c r="X31" i="22"/>
  <c r="Y31" i="22"/>
  <c r="Z31" i="22"/>
  <c r="AA31" i="22"/>
  <c r="AG31" i="22"/>
  <c r="X32" i="22"/>
  <c r="Y32" i="22"/>
  <c r="Z32" i="22"/>
  <c r="AA32" i="22"/>
  <c r="AG32" i="22"/>
  <c r="X33" i="22"/>
  <c r="Y33" i="22"/>
  <c r="Z33" i="22"/>
  <c r="AA33" i="22"/>
  <c r="AG33" i="22"/>
  <c r="X34" i="22"/>
  <c r="Y34" i="22"/>
  <c r="Z34" i="22"/>
  <c r="AA34" i="22"/>
  <c r="AG34" i="22"/>
  <c r="X35" i="22"/>
  <c r="Y35" i="22"/>
  <c r="Z35" i="22"/>
  <c r="AA35" i="22"/>
  <c r="AG35" i="22"/>
  <c r="X36" i="22"/>
  <c r="Y36" i="22"/>
  <c r="Z36" i="22"/>
  <c r="AA36" i="22"/>
  <c r="AG36" i="22"/>
  <c r="X37" i="22"/>
  <c r="Y37" i="22"/>
  <c r="Z37" i="22"/>
  <c r="AA37" i="22"/>
  <c r="AG37" i="22"/>
  <c r="X38" i="22"/>
  <c r="Y38" i="22"/>
  <c r="Z38" i="22"/>
  <c r="AA38" i="22"/>
  <c r="AG38" i="22"/>
  <c r="X39" i="22"/>
  <c r="Y39" i="22"/>
  <c r="Z39" i="22"/>
  <c r="AA39" i="22"/>
  <c r="AG39" i="22"/>
  <c r="C47" i="22"/>
  <c r="B47" i="22"/>
  <c r="D27" i="22"/>
  <c r="X3" i="22"/>
  <c r="E27" i="22"/>
  <c r="Y3" i="22"/>
  <c r="F27" i="22"/>
  <c r="Z3" i="22"/>
  <c r="AA3" i="22"/>
  <c r="AH3" i="22"/>
  <c r="X4" i="22"/>
  <c r="Y4" i="22"/>
  <c r="Z4" i="22"/>
  <c r="AA4" i="22"/>
  <c r="AH4" i="22"/>
  <c r="X5" i="22"/>
  <c r="Y5" i="22"/>
  <c r="Z5" i="22"/>
  <c r="AA5" i="22"/>
  <c r="AH5" i="22"/>
  <c r="X6" i="22"/>
  <c r="Y6" i="22"/>
  <c r="Z6" i="22"/>
  <c r="AA6" i="22"/>
  <c r="AH6" i="22"/>
  <c r="X7" i="22"/>
  <c r="Y7" i="22"/>
  <c r="Z7" i="22"/>
  <c r="AA7" i="22"/>
  <c r="AH7" i="22"/>
  <c r="X8" i="22"/>
  <c r="Y8" i="22"/>
  <c r="Z8" i="22"/>
  <c r="AA8" i="22"/>
  <c r="AH8" i="22"/>
  <c r="X9" i="22"/>
  <c r="Y9" i="22"/>
  <c r="Z9" i="22"/>
  <c r="AA9" i="22"/>
  <c r="AH9" i="22"/>
  <c r="X10" i="22"/>
  <c r="Y10" i="22"/>
  <c r="Z10" i="22"/>
  <c r="AA10" i="22"/>
  <c r="AH10" i="22"/>
  <c r="X11" i="22"/>
  <c r="Y11" i="22"/>
  <c r="Z11" i="22"/>
  <c r="AA11" i="22"/>
  <c r="AH11" i="22"/>
  <c r="X12" i="22"/>
  <c r="Y12" i="22"/>
  <c r="Z12" i="22"/>
  <c r="AA12" i="22"/>
  <c r="AH12" i="22"/>
  <c r="X13" i="22"/>
  <c r="Y13" i="22"/>
  <c r="Z13" i="22"/>
  <c r="AA13" i="22"/>
  <c r="AH13" i="22"/>
  <c r="X14" i="22"/>
  <c r="Y14" i="22"/>
  <c r="Z14" i="22"/>
  <c r="AA14" i="22"/>
  <c r="AH14" i="22"/>
  <c r="X15" i="22"/>
  <c r="Y15" i="22"/>
  <c r="Z15" i="22"/>
  <c r="AA15" i="22"/>
  <c r="AH15" i="22"/>
  <c r="X16" i="22"/>
  <c r="Y16" i="22"/>
  <c r="Z16" i="22"/>
  <c r="AA16" i="22"/>
  <c r="AH16" i="22"/>
  <c r="X17" i="22"/>
  <c r="Y17" i="22"/>
  <c r="Z17" i="22"/>
  <c r="AA17" i="22"/>
  <c r="AH17" i="22"/>
  <c r="X18" i="22"/>
  <c r="Y18" i="22"/>
  <c r="Z18" i="22"/>
  <c r="AA18" i="22"/>
  <c r="AH18" i="22"/>
  <c r="C46" i="22"/>
  <c r="B27" i="22"/>
  <c r="T3" i="22"/>
  <c r="C27" i="22"/>
  <c r="U3" i="22"/>
  <c r="V3" i="22"/>
  <c r="AG3" i="22"/>
  <c r="T4" i="22"/>
  <c r="U4" i="22"/>
  <c r="V4" i="22"/>
  <c r="AG4" i="22"/>
  <c r="T5" i="22"/>
  <c r="U5" i="22"/>
  <c r="V5" i="22"/>
  <c r="AG5" i="22"/>
  <c r="T6" i="22"/>
  <c r="U6" i="22"/>
  <c r="V6" i="22"/>
  <c r="AG6" i="22"/>
  <c r="T7" i="22"/>
  <c r="U7" i="22"/>
  <c r="V7" i="22"/>
  <c r="AG7" i="22"/>
  <c r="T8" i="22"/>
  <c r="U8" i="22"/>
  <c r="V8" i="22"/>
  <c r="AG8" i="22"/>
  <c r="T9" i="22"/>
  <c r="U9" i="22"/>
  <c r="V9" i="22"/>
  <c r="AG9" i="22"/>
  <c r="T10" i="22"/>
  <c r="U10" i="22"/>
  <c r="V10" i="22"/>
  <c r="AG10" i="22"/>
  <c r="T11" i="22"/>
  <c r="U11" i="22"/>
  <c r="V11" i="22"/>
  <c r="AG11" i="22"/>
  <c r="T12" i="22"/>
  <c r="U12" i="22"/>
  <c r="V12" i="22"/>
  <c r="AG12" i="22"/>
  <c r="T13" i="22"/>
  <c r="U13" i="22"/>
  <c r="V13" i="22"/>
  <c r="AG13" i="22"/>
  <c r="T14" i="22"/>
  <c r="U14" i="22"/>
  <c r="V14" i="22"/>
  <c r="AG14" i="22"/>
  <c r="T15" i="22"/>
  <c r="U15" i="22"/>
  <c r="V15" i="22"/>
  <c r="AG15" i="22"/>
  <c r="T16" i="22"/>
  <c r="U16" i="22"/>
  <c r="V16" i="22"/>
  <c r="AG16" i="22"/>
  <c r="T17" i="22"/>
  <c r="U17" i="22"/>
  <c r="V17" i="22"/>
  <c r="AG17" i="22"/>
  <c r="T18" i="22"/>
  <c r="U18" i="22"/>
  <c r="V18" i="22"/>
  <c r="AG18" i="22"/>
  <c r="D31" i="21"/>
  <c r="T131" i="21"/>
  <c r="E31" i="21"/>
  <c r="U131" i="21"/>
  <c r="F31" i="21"/>
  <c r="V131" i="21"/>
  <c r="W131" i="21"/>
  <c r="AB131" i="21"/>
  <c r="T132" i="21"/>
  <c r="U132" i="21"/>
  <c r="V132" i="21"/>
  <c r="W132" i="21"/>
  <c r="AB132" i="21"/>
  <c r="T133" i="21"/>
  <c r="U133" i="21"/>
  <c r="V133" i="21"/>
  <c r="W133" i="21"/>
  <c r="AB133" i="21"/>
  <c r="T134" i="21"/>
  <c r="U134" i="21"/>
  <c r="V134" i="21"/>
  <c r="W134" i="21"/>
  <c r="AB134" i="21"/>
  <c r="T135" i="21"/>
  <c r="U135" i="21"/>
  <c r="V135" i="21"/>
  <c r="W135" i="21"/>
  <c r="AB135" i="21"/>
  <c r="T136" i="21"/>
  <c r="U136" i="21"/>
  <c r="V136" i="21"/>
  <c r="W136" i="21"/>
  <c r="AB136" i="21"/>
  <c r="T137" i="21"/>
  <c r="U137" i="21"/>
  <c r="V137" i="21"/>
  <c r="W137" i="21"/>
  <c r="AB137" i="21"/>
  <c r="T138" i="21"/>
  <c r="U138" i="21"/>
  <c r="V138" i="21"/>
  <c r="W138" i="21"/>
  <c r="AB138" i="21"/>
  <c r="T139" i="21"/>
  <c r="U139" i="21"/>
  <c r="V139" i="21"/>
  <c r="W139" i="21"/>
  <c r="AB139" i="21"/>
  <c r="T140" i="21"/>
  <c r="U140" i="21"/>
  <c r="V140" i="21"/>
  <c r="W140" i="21"/>
  <c r="AB140" i="21"/>
  <c r="T141" i="21"/>
  <c r="U141" i="21"/>
  <c r="V141" i="21"/>
  <c r="W141" i="21"/>
  <c r="AB141" i="21"/>
  <c r="T142" i="21"/>
  <c r="U142" i="21"/>
  <c r="V142" i="21"/>
  <c r="W142" i="21"/>
  <c r="AB142" i="21"/>
  <c r="T143" i="21"/>
  <c r="U143" i="21"/>
  <c r="V143" i="21"/>
  <c r="W143" i="21"/>
  <c r="AB143" i="21"/>
  <c r="T144" i="21"/>
  <c r="U144" i="21"/>
  <c r="V144" i="21"/>
  <c r="W144" i="21"/>
  <c r="AB144" i="21"/>
  <c r="T145" i="21"/>
  <c r="U145" i="21"/>
  <c r="V145" i="21"/>
  <c r="W145" i="21"/>
  <c r="AB145" i="21"/>
  <c r="T146" i="21"/>
  <c r="U146" i="21"/>
  <c r="V146" i="21"/>
  <c r="W146" i="21"/>
  <c r="AB146" i="21"/>
  <c r="T147" i="21"/>
  <c r="U147" i="21"/>
  <c r="V147" i="21"/>
  <c r="W147" i="21"/>
  <c r="AB147" i="21"/>
  <c r="T148" i="21"/>
  <c r="U148" i="21"/>
  <c r="V148" i="21"/>
  <c r="W148" i="21"/>
  <c r="AB148" i="21"/>
  <c r="T149" i="21"/>
  <c r="U149" i="21"/>
  <c r="V149" i="21"/>
  <c r="W149" i="21"/>
  <c r="AB149" i="21"/>
  <c r="T150" i="21"/>
  <c r="U150" i="21"/>
  <c r="V150" i="21"/>
  <c r="W150" i="21"/>
  <c r="AB150" i="21"/>
  <c r="T151" i="21"/>
  <c r="U151" i="21"/>
  <c r="V151" i="21"/>
  <c r="W151" i="21"/>
  <c r="AB151" i="21"/>
  <c r="T152" i="21"/>
  <c r="U152" i="21"/>
  <c r="V152" i="21"/>
  <c r="W152" i="21"/>
  <c r="AB152" i="21"/>
  <c r="T153" i="21"/>
  <c r="U153" i="21"/>
  <c r="V153" i="21"/>
  <c r="W153" i="21"/>
  <c r="AB153" i="21"/>
  <c r="T154" i="21"/>
  <c r="U154" i="21"/>
  <c r="V154" i="21"/>
  <c r="W154" i="21"/>
  <c r="AB154" i="21"/>
  <c r="T155" i="21"/>
  <c r="U155" i="21"/>
  <c r="V155" i="21"/>
  <c r="W155" i="21"/>
  <c r="AB155" i="21"/>
  <c r="T156" i="21"/>
  <c r="U156" i="21"/>
  <c r="V156" i="21"/>
  <c r="W156" i="21"/>
  <c r="AB156" i="21"/>
  <c r="T157" i="21"/>
  <c r="U157" i="21"/>
  <c r="V157" i="21"/>
  <c r="W157" i="21"/>
  <c r="AB157" i="21"/>
  <c r="T158" i="21"/>
  <c r="U158" i="21"/>
  <c r="V158" i="21"/>
  <c r="W158" i="21"/>
  <c r="AB158" i="21"/>
  <c r="T159" i="21"/>
  <c r="U159" i="21"/>
  <c r="V159" i="21"/>
  <c r="W159" i="21"/>
  <c r="AB159" i="21"/>
  <c r="T160" i="21"/>
  <c r="U160" i="21"/>
  <c r="V160" i="21"/>
  <c r="W160" i="21"/>
  <c r="AB160" i="21"/>
  <c r="T161" i="21"/>
  <c r="U161" i="21"/>
  <c r="V161" i="21"/>
  <c r="W161" i="21"/>
  <c r="AB161" i="21"/>
  <c r="T162" i="21"/>
  <c r="U162" i="21"/>
  <c r="V162" i="21"/>
  <c r="W162" i="21"/>
  <c r="AB162" i="21"/>
  <c r="T163" i="21"/>
  <c r="U163" i="21"/>
  <c r="V163" i="21"/>
  <c r="W163" i="21"/>
  <c r="AB163" i="21"/>
  <c r="T164" i="21"/>
  <c r="U164" i="21"/>
  <c r="V164" i="21"/>
  <c r="W164" i="21"/>
  <c r="AB164" i="21"/>
  <c r="T165" i="21"/>
  <c r="U165" i="21"/>
  <c r="V165" i="21"/>
  <c r="W165" i="21"/>
  <c r="AB165" i="21"/>
  <c r="T166" i="21"/>
  <c r="U166" i="21"/>
  <c r="V166" i="21"/>
  <c r="W166" i="21"/>
  <c r="AB166" i="21"/>
  <c r="T167" i="21"/>
  <c r="U167" i="21"/>
  <c r="V167" i="21"/>
  <c r="W167" i="21"/>
  <c r="AB167" i="21"/>
  <c r="T168" i="21"/>
  <c r="U168" i="21"/>
  <c r="V168" i="21"/>
  <c r="W168" i="21"/>
  <c r="AB168" i="21"/>
  <c r="T169" i="21"/>
  <c r="U169" i="21"/>
  <c r="V169" i="21"/>
  <c r="W169" i="21"/>
  <c r="AB169" i="21"/>
  <c r="T170" i="21"/>
  <c r="U170" i="21"/>
  <c r="V170" i="21"/>
  <c r="W170" i="21"/>
  <c r="AB170" i="21"/>
  <c r="T171" i="21"/>
  <c r="U171" i="21"/>
  <c r="V171" i="21"/>
  <c r="W171" i="21"/>
  <c r="AB171" i="21"/>
  <c r="T172" i="21"/>
  <c r="U172" i="21"/>
  <c r="V172" i="21"/>
  <c r="W172" i="21"/>
  <c r="AB172" i="21"/>
  <c r="T173" i="21"/>
  <c r="U173" i="21"/>
  <c r="V173" i="21"/>
  <c r="W173" i="21"/>
  <c r="AB173" i="21"/>
  <c r="T174" i="21"/>
  <c r="U174" i="21"/>
  <c r="V174" i="21"/>
  <c r="W174" i="21"/>
  <c r="AB174" i="21"/>
  <c r="T175" i="21"/>
  <c r="U175" i="21"/>
  <c r="V175" i="21"/>
  <c r="W175" i="21"/>
  <c r="AB175" i="21"/>
  <c r="T176" i="21"/>
  <c r="U176" i="21"/>
  <c r="V176" i="21"/>
  <c r="W176" i="21"/>
  <c r="AB176" i="21"/>
  <c r="T177" i="21"/>
  <c r="U177" i="21"/>
  <c r="V177" i="21"/>
  <c r="W177" i="21"/>
  <c r="AB177" i="21"/>
  <c r="T178" i="21"/>
  <c r="U178" i="21"/>
  <c r="V178" i="21"/>
  <c r="W178" i="21"/>
  <c r="AB178" i="21"/>
  <c r="T179" i="21"/>
  <c r="U179" i="21"/>
  <c r="V179" i="21"/>
  <c r="W179" i="21"/>
  <c r="AB179" i="21"/>
  <c r="T180" i="21"/>
  <c r="U180" i="21"/>
  <c r="V180" i="21"/>
  <c r="W180" i="21"/>
  <c r="AB180" i="21"/>
  <c r="T181" i="21"/>
  <c r="U181" i="21"/>
  <c r="V181" i="21"/>
  <c r="W181" i="21"/>
  <c r="AB181" i="21"/>
  <c r="T182" i="21"/>
  <c r="U182" i="21"/>
  <c r="V182" i="21"/>
  <c r="W182" i="21"/>
  <c r="AB182" i="21"/>
  <c r="T183" i="21"/>
  <c r="U183" i="21"/>
  <c r="V183" i="21"/>
  <c r="W183" i="21"/>
  <c r="AB183" i="21"/>
  <c r="T184" i="21"/>
  <c r="U184" i="21"/>
  <c r="V184" i="21"/>
  <c r="W184" i="21"/>
  <c r="AB184" i="21"/>
  <c r="T185" i="21"/>
  <c r="U185" i="21"/>
  <c r="V185" i="21"/>
  <c r="W185" i="21"/>
  <c r="AB185" i="21"/>
  <c r="T186" i="21"/>
  <c r="U186" i="21"/>
  <c r="V186" i="21"/>
  <c r="W186" i="21"/>
  <c r="AB186" i="21"/>
  <c r="T187" i="21"/>
  <c r="U187" i="21"/>
  <c r="V187" i="21"/>
  <c r="W187" i="21"/>
  <c r="AB187" i="21"/>
  <c r="T188" i="21"/>
  <c r="U188" i="21"/>
  <c r="V188" i="21"/>
  <c r="W188" i="21"/>
  <c r="AB188" i="21"/>
  <c r="T189" i="21"/>
  <c r="U189" i="21"/>
  <c r="V189" i="21"/>
  <c r="W189" i="21"/>
  <c r="AB189" i="21"/>
  <c r="T190" i="21"/>
  <c r="U190" i="21"/>
  <c r="V190" i="21"/>
  <c r="W190" i="21"/>
  <c r="AB190" i="21"/>
  <c r="T191" i="21"/>
  <c r="U191" i="21"/>
  <c r="V191" i="21"/>
  <c r="W191" i="21"/>
  <c r="AB191" i="21"/>
  <c r="T192" i="21"/>
  <c r="U192" i="21"/>
  <c r="V192" i="21"/>
  <c r="W192" i="21"/>
  <c r="AB192" i="21"/>
  <c r="T193" i="21"/>
  <c r="U193" i="21"/>
  <c r="V193" i="21"/>
  <c r="W193" i="21"/>
  <c r="AB193" i="21"/>
  <c r="T194" i="21"/>
  <c r="U194" i="21"/>
  <c r="V194" i="21"/>
  <c r="W194" i="21"/>
  <c r="AB194" i="21"/>
  <c r="T195" i="21"/>
  <c r="U195" i="21"/>
  <c r="V195" i="21"/>
  <c r="W195" i="21"/>
  <c r="AB195" i="21"/>
  <c r="T196" i="21"/>
  <c r="U196" i="21"/>
  <c r="V196" i="21"/>
  <c r="W196" i="21"/>
  <c r="AB196" i="21"/>
  <c r="T197" i="21"/>
  <c r="U197" i="21"/>
  <c r="V197" i="21"/>
  <c r="W197" i="21"/>
  <c r="AB197" i="21"/>
  <c r="T198" i="21"/>
  <c r="U198" i="21"/>
  <c r="V198" i="21"/>
  <c r="W198" i="21"/>
  <c r="AB198" i="21"/>
  <c r="T199" i="21"/>
  <c r="U199" i="21"/>
  <c r="V199" i="21"/>
  <c r="W199" i="21"/>
  <c r="AB199" i="21"/>
  <c r="T200" i="21"/>
  <c r="U200" i="21"/>
  <c r="V200" i="21"/>
  <c r="W200" i="21"/>
  <c r="AB200" i="21"/>
  <c r="T201" i="21"/>
  <c r="U201" i="21"/>
  <c r="V201" i="21"/>
  <c r="W201" i="21"/>
  <c r="AB201" i="21"/>
  <c r="T202" i="21"/>
  <c r="U202" i="21"/>
  <c r="V202" i="21"/>
  <c r="W202" i="21"/>
  <c r="AB202" i="21"/>
  <c r="T203" i="21"/>
  <c r="U203" i="21"/>
  <c r="V203" i="21"/>
  <c r="W203" i="21"/>
  <c r="AB203" i="21"/>
  <c r="T204" i="21"/>
  <c r="U204" i="21"/>
  <c r="V204" i="21"/>
  <c r="W204" i="21"/>
  <c r="AB204" i="21"/>
  <c r="T205" i="21"/>
  <c r="U205" i="21"/>
  <c r="V205" i="21"/>
  <c r="W205" i="21"/>
  <c r="AB205" i="21"/>
  <c r="T206" i="21"/>
  <c r="U206" i="21"/>
  <c r="V206" i="21"/>
  <c r="W206" i="21"/>
  <c r="AB206" i="21"/>
  <c r="T207" i="21"/>
  <c r="U207" i="21"/>
  <c r="V207" i="21"/>
  <c r="W207" i="21"/>
  <c r="AB207" i="21"/>
  <c r="T208" i="21"/>
  <c r="U208" i="21"/>
  <c r="V208" i="21"/>
  <c r="W208" i="21"/>
  <c r="AB208" i="21"/>
  <c r="T209" i="21"/>
  <c r="U209" i="21"/>
  <c r="V209" i="21"/>
  <c r="W209" i="21"/>
  <c r="AB209" i="21"/>
  <c r="T210" i="21"/>
  <c r="U210" i="21"/>
  <c r="V210" i="21"/>
  <c r="W210" i="21"/>
  <c r="AB210" i="21"/>
  <c r="T211" i="21"/>
  <c r="U211" i="21"/>
  <c r="V211" i="21"/>
  <c r="W211" i="21"/>
  <c r="AB211" i="21"/>
  <c r="T212" i="21"/>
  <c r="U212" i="21"/>
  <c r="V212" i="21"/>
  <c r="W212" i="21"/>
  <c r="AB212" i="21"/>
  <c r="T213" i="21"/>
  <c r="U213" i="21"/>
  <c r="V213" i="21"/>
  <c r="W213" i="21"/>
  <c r="AB213" i="21"/>
  <c r="T214" i="21"/>
  <c r="U214" i="21"/>
  <c r="V214" i="21"/>
  <c r="W214" i="21"/>
  <c r="AB214" i="21"/>
  <c r="T215" i="21"/>
  <c r="U215" i="21"/>
  <c r="V215" i="21"/>
  <c r="W215" i="21"/>
  <c r="AB215" i="21"/>
  <c r="T216" i="21"/>
  <c r="U216" i="21"/>
  <c r="V216" i="21"/>
  <c r="W216" i="21"/>
  <c r="AB216" i="21"/>
  <c r="T217" i="21"/>
  <c r="U217" i="21"/>
  <c r="V217" i="21"/>
  <c r="W217" i="21"/>
  <c r="AB217" i="21"/>
  <c r="T218" i="21"/>
  <c r="U218" i="21"/>
  <c r="V218" i="21"/>
  <c r="W218" i="21"/>
  <c r="AB218" i="21"/>
  <c r="T219" i="21"/>
  <c r="U219" i="21"/>
  <c r="V219" i="21"/>
  <c r="W219" i="21"/>
  <c r="AB219" i="21"/>
  <c r="T220" i="21"/>
  <c r="U220" i="21"/>
  <c r="V220" i="21"/>
  <c r="W220" i="21"/>
  <c r="AB220" i="21"/>
  <c r="T221" i="21"/>
  <c r="U221" i="21"/>
  <c r="V221" i="21"/>
  <c r="W221" i="21"/>
  <c r="AB221" i="21"/>
  <c r="T222" i="21"/>
  <c r="U222" i="21"/>
  <c r="V222" i="21"/>
  <c r="W222" i="21"/>
  <c r="AB222" i="21"/>
  <c r="T223" i="21"/>
  <c r="U223" i="21"/>
  <c r="V223" i="21"/>
  <c r="W223" i="21"/>
  <c r="AB223" i="21"/>
  <c r="T224" i="21"/>
  <c r="U224" i="21"/>
  <c r="V224" i="21"/>
  <c r="W224" i="21"/>
  <c r="AB224" i="21"/>
  <c r="T225" i="21"/>
  <c r="U225" i="21"/>
  <c r="V225" i="21"/>
  <c r="W225" i="21"/>
  <c r="AB225" i="21"/>
  <c r="T226" i="21"/>
  <c r="U226" i="21"/>
  <c r="V226" i="21"/>
  <c r="W226" i="21"/>
  <c r="AB226" i="21"/>
  <c r="T227" i="21"/>
  <c r="U227" i="21"/>
  <c r="V227" i="21"/>
  <c r="W227" i="21"/>
  <c r="AB227" i="21"/>
  <c r="T228" i="21"/>
  <c r="U228" i="21"/>
  <c r="V228" i="21"/>
  <c r="W228" i="21"/>
  <c r="AB228" i="21"/>
  <c r="T229" i="21"/>
  <c r="U229" i="21"/>
  <c r="V229" i="21"/>
  <c r="W229" i="21"/>
  <c r="AB229" i="21"/>
  <c r="T230" i="21"/>
  <c r="U230" i="21"/>
  <c r="V230" i="21"/>
  <c r="W230" i="21"/>
  <c r="AB230" i="21"/>
  <c r="T231" i="21"/>
  <c r="U231" i="21"/>
  <c r="V231" i="21"/>
  <c r="W231" i="21"/>
  <c r="AB231" i="21"/>
  <c r="T232" i="21"/>
  <c r="U232" i="21"/>
  <c r="V232" i="21"/>
  <c r="W232" i="21"/>
  <c r="AB232" i="21"/>
  <c r="T233" i="21"/>
  <c r="U233" i="21"/>
  <c r="V233" i="21"/>
  <c r="W233" i="21"/>
  <c r="AB233" i="21"/>
  <c r="T234" i="21"/>
  <c r="U234" i="21"/>
  <c r="V234" i="21"/>
  <c r="W234" i="21"/>
  <c r="AB234" i="21"/>
  <c r="T235" i="21"/>
  <c r="U235" i="21"/>
  <c r="V235" i="21"/>
  <c r="W235" i="21"/>
  <c r="AB235" i="21"/>
  <c r="T236" i="21"/>
  <c r="U236" i="21"/>
  <c r="V236" i="21"/>
  <c r="W236" i="21"/>
  <c r="AB236" i="21"/>
  <c r="T237" i="21"/>
  <c r="U237" i="21"/>
  <c r="V237" i="21"/>
  <c r="W237" i="21"/>
  <c r="AB237" i="21"/>
  <c r="T238" i="21"/>
  <c r="U238" i="21"/>
  <c r="V238" i="21"/>
  <c r="W238" i="21"/>
  <c r="AB238" i="21"/>
  <c r="T239" i="21"/>
  <c r="U239" i="21"/>
  <c r="V239" i="21"/>
  <c r="W239" i="21"/>
  <c r="AB239" i="21"/>
  <c r="T240" i="21"/>
  <c r="U240" i="21"/>
  <c r="V240" i="21"/>
  <c r="W240" i="21"/>
  <c r="AB240" i="21"/>
  <c r="T241" i="21"/>
  <c r="U241" i="21"/>
  <c r="V241" i="21"/>
  <c r="W241" i="21"/>
  <c r="AB241" i="21"/>
  <c r="T242" i="21"/>
  <c r="U242" i="21"/>
  <c r="V242" i="21"/>
  <c r="W242" i="21"/>
  <c r="AB242" i="21"/>
  <c r="T243" i="21"/>
  <c r="U243" i="21"/>
  <c r="V243" i="21"/>
  <c r="W243" i="21"/>
  <c r="AB243" i="21"/>
  <c r="T244" i="21"/>
  <c r="U244" i="21"/>
  <c r="V244" i="21"/>
  <c r="W244" i="21"/>
  <c r="AB244" i="21"/>
  <c r="T245" i="21"/>
  <c r="U245" i="21"/>
  <c r="V245" i="21"/>
  <c r="W245" i="21"/>
  <c r="AB245" i="21"/>
  <c r="T246" i="21"/>
  <c r="U246" i="21"/>
  <c r="V246" i="21"/>
  <c r="W246" i="21"/>
  <c r="AB246" i="21"/>
  <c r="T247" i="21"/>
  <c r="U247" i="21"/>
  <c r="V247" i="21"/>
  <c r="W247" i="21"/>
  <c r="AB247" i="21"/>
  <c r="T248" i="21"/>
  <c r="U248" i="21"/>
  <c r="V248" i="21"/>
  <c r="W248" i="21"/>
  <c r="AB248" i="21"/>
  <c r="T249" i="21"/>
  <c r="U249" i="21"/>
  <c r="V249" i="21"/>
  <c r="W249" i="21"/>
  <c r="AB249" i="21"/>
  <c r="T250" i="21"/>
  <c r="U250" i="21"/>
  <c r="V250" i="21"/>
  <c r="W250" i="21"/>
  <c r="AB250" i="21"/>
  <c r="T251" i="21"/>
  <c r="U251" i="21"/>
  <c r="V251" i="21"/>
  <c r="W251" i="21"/>
  <c r="AB251" i="21"/>
  <c r="T252" i="21"/>
  <c r="U252" i="21"/>
  <c r="V252" i="21"/>
  <c r="W252" i="21"/>
  <c r="AB252" i="21"/>
  <c r="T253" i="21"/>
  <c r="U253" i="21"/>
  <c r="V253" i="21"/>
  <c r="W253" i="21"/>
  <c r="AB253" i="21"/>
  <c r="T254" i="21"/>
  <c r="U254" i="21"/>
  <c r="V254" i="21"/>
  <c r="W254" i="21"/>
  <c r="AB254" i="21"/>
  <c r="T255" i="21"/>
  <c r="U255" i="21"/>
  <c r="V255" i="21"/>
  <c r="W255" i="21"/>
  <c r="AB255" i="21"/>
  <c r="T256" i="21"/>
  <c r="U256" i="21"/>
  <c r="V256" i="21"/>
  <c r="W256" i="21"/>
  <c r="AB256" i="21"/>
  <c r="T257" i="21"/>
  <c r="U257" i="21"/>
  <c r="V257" i="21"/>
  <c r="W257" i="21"/>
  <c r="AB257" i="21"/>
  <c r="T258" i="21"/>
  <c r="U258" i="21"/>
  <c r="V258" i="21"/>
  <c r="W258" i="21"/>
  <c r="AB258" i="21"/>
  <c r="T259" i="21"/>
  <c r="U259" i="21"/>
  <c r="V259" i="21"/>
  <c r="W259" i="21"/>
  <c r="AB259" i="21"/>
  <c r="T260" i="21"/>
  <c r="U260" i="21"/>
  <c r="V260" i="21"/>
  <c r="W260" i="21"/>
  <c r="AB260" i="21"/>
  <c r="T261" i="21"/>
  <c r="U261" i="21"/>
  <c r="V261" i="21"/>
  <c r="W261" i="21"/>
  <c r="AB261" i="21"/>
  <c r="T262" i="21"/>
  <c r="U262" i="21"/>
  <c r="V262" i="21"/>
  <c r="W262" i="21"/>
  <c r="AB262" i="21"/>
  <c r="T263" i="21"/>
  <c r="U263" i="21"/>
  <c r="V263" i="21"/>
  <c r="W263" i="21"/>
  <c r="AB263" i="21"/>
  <c r="T264" i="21"/>
  <c r="U264" i="21"/>
  <c r="V264" i="21"/>
  <c r="W264" i="21"/>
  <c r="AB264" i="21"/>
  <c r="T265" i="21"/>
  <c r="U265" i="21"/>
  <c r="V265" i="21"/>
  <c r="W265" i="21"/>
  <c r="AB265" i="21"/>
  <c r="T266" i="21"/>
  <c r="U266" i="21"/>
  <c r="V266" i="21"/>
  <c r="W266" i="21"/>
  <c r="AB266" i="21"/>
  <c r="T267" i="21"/>
  <c r="U267" i="21"/>
  <c r="V267" i="21"/>
  <c r="W267" i="21"/>
  <c r="AB267" i="21"/>
  <c r="T268" i="21"/>
  <c r="U268" i="21"/>
  <c r="V268" i="21"/>
  <c r="W268" i="21"/>
  <c r="AB268" i="21"/>
  <c r="T269" i="21"/>
  <c r="U269" i="21"/>
  <c r="V269" i="21"/>
  <c r="W269" i="21"/>
  <c r="AB269" i="21"/>
  <c r="T270" i="21"/>
  <c r="U270" i="21"/>
  <c r="V270" i="21"/>
  <c r="W270" i="21"/>
  <c r="AB270" i="21"/>
  <c r="T271" i="21"/>
  <c r="U271" i="21"/>
  <c r="V271" i="21"/>
  <c r="W271" i="21"/>
  <c r="AB271" i="21"/>
  <c r="T272" i="21"/>
  <c r="U272" i="21"/>
  <c r="V272" i="21"/>
  <c r="W272" i="21"/>
  <c r="AB272" i="21"/>
  <c r="T273" i="21"/>
  <c r="U273" i="21"/>
  <c r="V273" i="21"/>
  <c r="W273" i="21"/>
  <c r="AB273" i="21"/>
  <c r="T274" i="21"/>
  <c r="U274" i="21"/>
  <c r="V274" i="21"/>
  <c r="W274" i="21"/>
  <c r="AB274" i="21"/>
  <c r="T275" i="21"/>
  <c r="U275" i="21"/>
  <c r="V275" i="21"/>
  <c r="W275" i="21"/>
  <c r="AB275" i="21"/>
  <c r="T276" i="21"/>
  <c r="U276" i="21"/>
  <c r="V276" i="21"/>
  <c r="W276" i="21"/>
  <c r="AB276" i="21"/>
  <c r="T277" i="21"/>
  <c r="U277" i="21"/>
  <c r="V277" i="21"/>
  <c r="W277" i="21"/>
  <c r="AB277" i="21"/>
  <c r="T278" i="21"/>
  <c r="U278" i="21"/>
  <c r="V278" i="21"/>
  <c r="W278" i="21"/>
  <c r="AB278" i="21"/>
  <c r="T279" i="21"/>
  <c r="U279" i="21"/>
  <c r="V279" i="21"/>
  <c r="W279" i="21"/>
  <c r="AB279" i="21"/>
  <c r="T280" i="21"/>
  <c r="U280" i="21"/>
  <c r="V280" i="21"/>
  <c r="W280" i="21"/>
  <c r="AB280" i="21"/>
  <c r="T281" i="21"/>
  <c r="U281" i="21"/>
  <c r="V281" i="21"/>
  <c r="W281" i="21"/>
  <c r="AB281" i="21"/>
  <c r="T282" i="21"/>
  <c r="U282" i="21"/>
  <c r="V282" i="21"/>
  <c r="W282" i="21"/>
  <c r="AB282" i="21"/>
  <c r="T283" i="21"/>
  <c r="U283" i="21"/>
  <c r="V283" i="21"/>
  <c r="W283" i="21"/>
  <c r="AB283" i="21"/>
  <c r="T284" i="21"/>
  <c r="U284" i="21"/>
  <c r="V284" i="21"/>
  <c r="W284" i="21"/>
  <c r="AB284" i="21"/>
  <c r="T285" i="21"/>
  <c r="U285" i="21"/>
  <c r="V285" i="21"/>
  <c r="W285" i="21"/>
  <c r="AB285" i="21"/>
  <c r="T286" i="21"/>
  <c r="U286" i="21"/>
  <c r="V286" i="21"/>
  <c r="W286" i="21"/>
  <c r="AB286" i="21"/>
  <c r="T287" i="21"/>
  <c r="U287" i="21"/>
  <c r="V287" i="21"/>
  <c r="W287" i="21"/>
  <c r="AB287" i="21"/>
  <c r="T288" i="21"/>
  <c r="U288" i="21"/>
  <c r="V288" i="21"/>
  <c r="W288" i="21"/>
  <c r="AB288" i="21"/>
  <c r="T289" i="21"/>
  <c r="U289" i="21"/>
  <c r="V289" i="21"/>
  <c r="W289" i="21"/>
  <c r="AB289" i="21"/>
  <c r="T290" i="21"/>
  <c r="U290" i="21"/>
  <c r="V290" i="21"/>
  <c r="W290" i="21"/>
  <c r="AB290" i="21"/>
  <c r="T291" i="21"/>
  <c r="U291" i="21"/>
  <c r="V291" i="21"/>
  <c r="W291" i="21"/>
  <c r="AB291" i="21"/>
  <c r="T292" i="21"/>
  <c r="U292" i="21"/>
  <c r="V292" i="21"/>
  <c r="W292" i="21"/>
  <c r="AB292" i="21"/>
  <c r="T293" i="21"/>
  <c r="U293" i="21"/>
  <c r="V293" i="21"/>
  <c r="W293" i="21"/>
  <c r="AB293" i="21"/>
  <c r="T294" i="21"/>
  <c r="U294" i="21"/>
  <c r="V294" i="21"/>
  <c r="W294" i="21"/>
  <c r="AB294" i="21"/>
  <c r="T295" i="21"/>
  <c r="U295" i="21"/>
  <c r="V295" i="21"/>
  <c r="W295" i="21"/>
  <c r="AB295" i="21"/>
  <c r="T296" i="21"/>
  <c r="U296" i="21"/>
  <c r="V296" i="21"/>
  <c r="W296" i="21"/>
  <c r="AB296" i="21"/>
  <c r="T297" i="21"/>
  <c r="U297" i="21"/>
  <c r="V297" i="21"/>
  <c r="W297" i="21"/>
  <c r="AB297" i="21"/>
  <c r="T298" i="21"/>
  <c r="U298" i="21"/>
  <c r="V298" i="21"/>
  <c r="W298" i="21"/>
  <c r="AB298" i="21"/>
  <c r="T299" i="21"/>
  <c r="U299" i="21"/>
  <c r="V299" i="21"/>
  <c r="W299" i="21"/>
  <c r="AB299" i="21"/>
  <c r="T300" i="21"/>
  <c r="U300" i="21"/>
  <c r="V300" i="21"/>
  <c r="W300" i="21"/>
  <c r="AB300" i="21"/>
  <c r="T301" i="21"/>
  <c r="U301" i="21"/>
  <c r="V301" i="21"/>
  <c r="W301" i="21"/>
  <c r="AB301" i="21"/>
  <c r="T302" i="21"/>
  <c r="U302" i="21"/>
  <c r="V302" i="21"/>
  <c r="W302" i="21"/>
  <c r="AB302" i="21"/>
  <c r="T303" i="21"/>
  <c r="U303" i="21"/>
  <c r="V303" i="21"/>
  <c r="W303" i="21"/>
  <c r="AB303" i="21"/>
  <c r="T304" i="21"/>
  <c r="U304" i="21"/>
  <c r="V304" i="21"/>
  <c r="W304" i="21"/>
  <c r="AB304" i="21"/>
  <c r="T305" i="21"/>
  <c r="U305" i="21"/>
  <c r="V305" i="21"/>
  <c r="W305" i="21"/>
  <c r="AB305" i="21"/>
  <c r="T306" i="21"/>
  <c r="U306" i="21"/>
  <c r="V306" i="21"/>
  <c r="W306" i="21"/>
  <c r="AB306" i="21"/>
  <c r="T307" i="21"/>
  <c r="U307" i="21"/>
  <c r="V307" i="21"/>
  <c r="W307" i="21"/>
  <c r="AB307" i="21"/>
  <c r="T308" i="21"/>
  <c r="U308" i="21"/>
  <c r="V308" i="21"/>
  <c r="W308" i="21"/>
  <c r="AB308" i="21"/>
  <c r="T309" i="21"/>
  <c r="U309" i="21"/>
  <c r="V309" i="21"/>
  <c r="W309" i="21"/>
  <c r="AB309" i="21"/>
  <c r="T310" i="21"/>
  <c r="U310" i="21"/>
  <c r="V310" i="21"/>
  <c r="W310" i="21"/>
  <c r="AB310" i="21"/>
  <c r="T311" i="21"/>
  <c r="U311" i="21"/>
  <c r="V311" i="21"/>
  <c r="W311" i="21"/>
  <c r="AB311" i="21"/>
  <c r="T312" i="21"/>
  <c r="U312" i="21"/>
  <c r="V312" i="21"/>
  <c r="W312" i="21"/>
  <c r="AB312" i="21"/>
  <c r="T313" i="21"/>
  <c r="U313" i="21"/>
  <c r="V313" i="21"/>
  <c r="W313" i="21"/>
  <c r="AB313" i="21"/>
  <c r="T314" i="21"/>
  <c r="U314" i="21"/>
  <c r="V314" i="21"/>
  <c r="W314" i="21"/>
  <c r="AB314" i="21"/>
  <c r="T315" i="21"/>
  <c r="U315" i="21"/>
  <c r="V315" i="21"/>
  <c r="W315" i="21"/>
  <c r="AB315" i="21"/>
  <c r="T316" i="21"/>
  <c r="U316" i="21"/>
  <c r="V316" i="21"/>
  <c r="W316" i="21"/>
  <c r="AB316" i="21"/>
  <c r="T317" i="21"/>
  <c r="U317" i="21"/>
  <c r="V317" i="21"/>
  <c r="W317" i="21"/>
  <c r="AB317" i="21"/>
  <c r="T318" i="21"/>
  <c r="U318" i="21"/>
  <c r="V318" i="21"/>
  <c r="W318" i="21"/>
  <c r="AB318" i="21"/>
  <c r="T319" i="21"/>
  <c r="U319" i="21"/>
  <c r="V319" i="21"/>
  <c r="W319" i="21"/>
  <c r="AB319" i="21"/>
  <c r="T320" i="21"/>
  <c r="U320" i="21"/>
  <c r="V320" i="21"/>
  <c r="W320" i="21"/>
  <c r="AB320" i="21"/>
  <c r="T321" i="21"/>
  <c r="U321" i="21"/>
  <c r="V321" i="21"/>
  <c r="W321" i="21"/>
  <c r="AB321" i="21"/>
  <c r="T322" i="21"/>
  <c r="U322" i="21"/>
  <c r="V322" i="21"/>
  <c r="W322" i="21"/>
  <c r="AB322" i="21"/>
  <c r="C50" i="21"/>
  <c r="B31" i="21"/>
  <c r="P131" i="21"/>
  <c r="C31" i="21"/>
  <c r="Q131" i="21"/>
  <c r="R131" i="21"/>
  <c r="AA131" i="21"/>
  <c r="P132" i="21"/>
  <c r="Q132" i="21"/>
  <c r="R132" i="21"/>
  <c r="AA132" i="21"/>
  <c r="P133" i="21"/>
  <c r="Q133" i="21"/>
  <c r="R133" i="21"/>
  <c r="AA133" i="21"/>
  <c r="P134" i="21"/>
  <c r="Q134" i="21"/>
  <c r="R134" i="21"/>
  <c r="AA134" i="21"/>
  <c r="P135" i="21"/>
  <c r="Q135" i="21"/>
  <c r="R135" i="21"/>
  <c r="AA135" i="21"/>
  <c r="P136" i="21"/>
  <c r="Q136" i="21"/>
  <c r="R136" i="21"/>
  <c r="AA136" i="21"/>
  <c r="P137" i="21"/>
  <c r="Q137" i="21"/>
  <c r="R137" i="21"/>
  <c r="AA137" i="21"/>
  <c r="P138" i="21"/>
  <c r="Q138" i="21"/>
  <c r="R138" i="21"/>
  <c r="AA138" i="21"/>
  <c r="P139" i="21"/>
  <c r="Q139" i="21"/>
  <c r="R139" i="21"/>
  <c r="AA139" i="21"/>
  <c r="P140" i="21"/>
  <c r="Q140" i="21"/>
  <c r="R140" i="21"/>
  <c r="AA140" i="21"/>
  <c r="P141" i="21"/>
  <c r="Q141" i="21"/>
  <c r="R141" i="21"/>
  <c r="AA141" i="21"/>
  <c r="P142" i="21"/>
  <c r="Q142" i="21"/>
  <c r="R142" i="21"/>
  <c r="AA142" i="21"/>
  <c r="P143" i="21"/>
  <c r="Q143" i="21"/>
  <c r="R143" i="21"/>
  <c r="AA143" i="21"/>
  <c r="P144" i="21"/>
  <c r="Q144" i="21"/>
  <c r="R144" i="21"/>
  <c r="AA144" i="21"/>
  <c r="P145" i="21"/>
  <c r="Q145" i="21"/>
  <c r="R145" i="21"/>
  <c r="AA145" i="21"/>
  <c r="P146" i="21"/>
  <c r="Q146" i="21"/>
  <c r="R146" i="21"/>
  <c r="AA146" i="21"/>
  <c r="P147" i="21"/>
  <c r="Q147" i="21"/>
  <c r="R147" i="21"/>
  <c r="AA147" i="21"/>
  <c r="P148" i="21"/>
  <c r="Q148" i="21"/>
  <c r="R148" i="21"/>
  <c r="AA148" i="21"/>
  <c r="P149" i="21"/>
  <c r="Q149" i="21"/>
  <c r="R149" i="21"/>
  <c r="AA149" i="21"/>
  <c r="P150" i="21"/>
  <c r="Q150" i="21"/>
  <c r="R150" i="21"/>
  <c r="AA150" i="21"/>
  <c r="P151" i="21"/>
  <c r="Q151" i="21"/>
  <c r="R151" i="21"/>
  <c r="AA151" i="21"/>
  <c r="P152" i="21"/>
  <c r="Q152" i="21"/>
  <c r="R152" i="21"/>
  <c r="AA152" i="21"/>
  <c r="P153" i="21"/>
  <c r="Q153" i="21"/>
  <c r="R153" i="21"/>
  <c r="AA153" i="21"/>
  <c r="P154" i="21"/>
  <c r="Q154" i="21"/>
  <c r="R154" i="21"/>
  <c r="AA154" i="21"/>
  <c r="P155" i="21"/>
  <c r="Q155" i="21"/>
  <c r="R155" i="21"/>
  <c r="AA155" i="21"/>
  <c r="P156" i="21"/>
  <c r="Q156" i="21"/>
  <c r="R156" i="21"/>
  <c r="AA156" i="21"/>
  <c r="P157" i="21"/>
  <c r="Q157" i="21"/>
  <c r="R157" i="21"/>
  <c r="AA157" i="21"/>
  <c r="P158" i="21"/>
  <c r="Q158" i="21"/>
  <c r="R158" i="21"/>
  <c r="AA158" i="21"/>
  <c r="P159" i="21"/>
  <c r="Q159" i="21"/>
  <c r="R159" i="21"/>
  <c r="AA159" i="21"/>
  <c r="P160" i="21"/>
  <c r="Q160" i="21"/>
  <c r="R160" i="21"/>
  <c r="AA160" i="21"/>
  <c r="P161" i="21"/>
  <c r="Q161" i="21"/>
  <c r="R161" i="21"/>
  <c r="AA161" i="21"/>
  <c r="P162" i="21"/>
  <c r="Q162" i="21"/>
  <c r="R162" i="21"/>
  <c r="AA162" i="21"/>
  <c r="P163" i="21"/>
  <c r="Q163" i="21"/>
  <c r="R163" i="21"/>
  <c r="AA163" i="21"/>
  <c r="P164" i="21"/>
  <c r="Q164" i="21"/>
  <c r="R164" i="21"/>
  <c r="AA164" i="21"/>
  <c r="P165" i="21"/>
  <c r="Q165" i="21"/>
  <c r="R165" i="21"/>
  <c r="AA165" i="21"/>
  <c r="P166" i="21"/>
  <c r="Q166" i="21"/>
  <c r="R166" i="21"/>
  <c r="AA166" i="21"/>
  <c r="P167" i="21"/>
  <c r="Q167" i="21"/>
  <c r="R167" i="21"/>
  <c r="AA167" i="21"/>
  <c r="P168" i="21"/>
  <c r="Q168" i="21"/>
  <c r="R168" i="21"/>
  <c r="AA168" i="21"/>
  <c r="P169" i="21"/>
  <c r="Q169" i="21"/>
  <c r="R169" i="21"/>
  <c r="AA169" i="21"/>
  <c r="P170" i="21"/>
  <c r="Q170" i="21"/>
  <c r="R170" i="21"/>
  <c r="AA170" i="21"/>
  <c r="P171" i="21"/>
  <c r="Q171" i="21"/>
  <c r="R171" i="21"/>
  <c r="AA171" i="21"/>
  <c r="P172" i="21"/>
  <c r="Q172" i="21"/>
  <c r="R172" i="21"/>
  <c r="AA172" i="21"/>
  <c r="P173" i="21"/>
  <c r="Q173" i="21"/>
  <c r="R173" i="21"/>
  <c r="AA173" i="21"/>
  <c r="P174" i="21"/>
  <c r="Q174" i="21"/>
  <c r="R174" i="21"/>
  <c r="AA174" i="21"/>
  <c r="P175" i="21"/>
  <c r="Q175" i="21"/>
  <c r="R175" i="21"/>
  <c r="AA175" i="21"/>
  <c r="P176" i="21"/>
  <c r="Q176" i="21"/>
  <c r="R176" i="21"/>
  <c r="AA176" i="21"/>
  <c r="P177" i="21"/>
  <c r="Q177" i="21"/>
  <c r="R177" i="21"/>
  <c r="AA177" i="21"/>
  <c r="P178" i="21"/>
  <c r="Q178" i="21"/>
  <c r="R178" i="21"/>
  <c r="AA178" i="21"/>
  <c r="P179" i="21"/>
  <c r="Q179" i="21"/>
  <c r="R179" i="21"/>
  <c r="AA179" i="21"/>
  <c r="P180" i="21"/>
  <c r="Q180" i="21"/>
  <c r="R180" i="21"/>
  <c r="AA180" i="21"/>
  <c r="P181" i="21"/>
  <c r="Q181" i="21"/>
  <c r="R181" i="21"/>
  <c r="AA181" i="21"/>
  <c r="P182" i="21"/>
  <c r="Q182" i="21"/>
  <c r="R182" i="21"/>
  <c r="AA182" i="21"/>
  <c r="P183" i="21"/>
  <c r="Q183" i="21"/>
  <c r="R183" i="21"/>
  <c r="AA183" i="21"/>
  <c r="P184" i="21"/>
  <c r="Q184" i="21"/>
  <c r="R184" i="21"/>
  <c r="AA184" i="21"/>
  <c r="P185" i="21"/>
  <c r="Q185" i="21"/>
  <c r="R185" i="21"/>
  <c r="AA185" i="21"/>
  <c r="P186" i="21"/>
  <c r="Q186" i="21"/>
  <c r="R186" i="21"/>
  <c r="AA186" i="21"/>
  <c r="P187" i="21"/>
  <c r="Q187" i="21"/>
  <c r="R187" i="21"/>
  <c r="AA187" i="21"/>
  <c r="P188" i="21"/>
  <c r="Q188" i="21"/>
  <c r="R188" i="21"/>
  <c r="AA188" i="21"/>
  <c r="P189" i="21"/>
  <c r="Q189" i="21"/>
  <c r="R189" i="21"/>
  <c r="AA189" i="21"/>
  <c r="P190" i="21"/>
  <c r="Q190" i="21"/>
  <c r="R190" i="21"/>
  <c r="AA190" i="21"/>
  <c r="P191" i="21"/>
  <c r="Q191" i="21"/>
  <c r="R191" i="21"/>
  <c r="AA191" i="21"/>
  <c r="P192" i="21"/>
  <c r="Q192" i="21"/>
  <c r="R192" i="21"/>
  <c r="AA192" i="21"/>
  <c r="P193" i="21"/>
  <c r="Q193" i="21"/>
  <c r="R193" i="21"/>
  <c r="AA193" i="21"/>
  <c r="P194" i="21"/>
  <c r="Q194" i="21"/>
  <c r="R194" i="21"/>
  <c r="AA194" i="21"/>
  <c r="P195" i="21"/>
  <c r="Q195" i="21"/>
  <c r="R195" i="21"/>
  <c r="AA195" i="21"/>
  <c r="P196" i="21"/>
  <c r="Q196" i="21"/>
  <c r="R196" i="21"/>
  <c r="AA196" i="21"/>
  <c r="P197" i="21"/>
  <c r="Q197" i="21"/>
  <c r="R197" i="21"/>
  <c r="AA197" i="21"/>
  <c r="P198" i="21"/>
  <c r="Q198" i="21"/>
  <c r="R198" i="21"/>
  <c r="AA198" i="21"/>
  <c r="P199" i="21"/>
  <c r="Q199" i="21"/>
  <c r="R199" i="21"/>
  <c r="AA199" i="21"/>
  <c r="P200" i="21"/>
  <c r="Q200" i="21"/>
  <c r="R200" i="21"/>
  <c r="AA200" i="21"/>
  <c r="P201" i="21"/>
  <c r="Q201" i="21"/>
  <c r="R201" i="21"/>
  <c r="AA201" i="21"/>
  <c r="P202" i="21"/>
  <c r="Q202" i="21"/>
  <c r="R202" i="21"/>
  <c r="AA202" i="21"/>
  <c r="P203" i="21"/>
  <c r="Q203" i="21"/>
  <c r="R203" i="21"/>
  <c r="AA203" i="21"/>
  <c r="P204" i="21"/>
  <c r="Q204" i="21"/>
  <c r="R204" i="21"/>
  <c r="AA204" i="21"/>
  <c r="P205" i="21"/>
  <c r="Q205" i="21"/>
  <c r="R205" i="21"/>
  <c r="AA205" i="21"/>
  <c r="P206" i="21"/>
  <c r="Q206" i="21"/>
  <c r="R206" i="21"/>
  <c r="AA206" i="21"/>
  <c r="P207" i="21"/>
  <c r="Q207" i="21"/>
  <c r="R207" i="21"/>
  <c r="AA207" i="21"/>
  <c r="P208" i="21"/>
  <c r="Q208" i="21"/>
  <c r="R208" i="21"/>
  <c r="AA208" i="21"/>
  <c r="P209" i="21"/>
  <c r="Q209" i="21"/>
  <c r="R209" i="21"/>
  <c r="AA209" i="21"/>
  <c r="P210" i="21"/>
  <c r="Q210" i="21"/>
  <c r="R210" i="21"/>
  <c r="AA210" i="21"/>
  <c r="P211" i="21"/>
  <c r="Q211" i="21"/>
  <c r="R211" i="21"/>
  <c r="AA211" i="21"/>
  <c r="P212" i="21"/>
  <c r="Q212" i="21"/>
  <c r="R212" i="21"/>
  <c r="AA212" i="21"/>
  <c r="P213" i="21"/>
  <c r="Q213" i="21"/>
  <c r="R213" i="21"/>
  <c r="AA213" i="21"/>
  <c r="P214" i="21"/>
  <c r="Q214" i="21"/>
  <c r="R214" i="21"/>
  <c r="AA214" i="21"/>
  <c r="P215" i="21"/>
  <c r="Q215" i="21"/>
  <c r="R215" i="21"/>
  <c r="AA215" i="21"/>
  <c r="P216" i="21"/>
  <c r="Q216" i="21"/>
  <c r="R216" i="21"/>
  <c r="AA216" i="21"/>
  <c r="P217" i="21"/>
  <c r="Q217" i="21"/>
  <c r="R217" i="21"/>
  <c r="AA217" i="21"/>
  <c r="P218" i="21"/>
  <c r="Q218" i="21"/>
  <c r="R218" i="21"/>
  <c r="AA218" i="21"/>
  <c r="P219" i="21"/>
  <c r="Q219" i="21"/>
  <c r="R219" i="21"/>
  <c r="AA219" i="21"/>
  <c r="P220" i="21"/>
  <c r="Q220" i="21"/>
  <c r="R220" i="21"/>
  <c r="AA220" i="21"/>
  <c r="P221" i="21"/>
  <c r="Q221" i="21"/>
  <c r="R221" i="21"/>
  <c r="AA221" i="21"/>
  <c r="P222" i="21"/>
  <c r="Q222" i="21"/>
  <c r="R222" i="21"/>
  <c r="AA222" i="21"/>
  <c r="P223" i="21"/>
  <c r="Q223" i="21"/>
  <c r="R223" i="21"/>
  <c r="AA223" i="21"/>
  <c r="P224" i="21"/>
  <c r="Q224" i="21"/>
  <c r="R224" i="21"/>
  <c r="AA224" i="21"/>
  <c r="P225" i="21"/>
  <c r="Q225" i="21"/>
  <c r="R225" i="21"/>
  <c r="AA225" i="21"/>
  <c r="P226" i="21"/>
  <c r="Q226" i="21"/>
  <c r="R226" i="21"/>
  <c r="AA226" i="21"/>
  <c r="P227" i="21"/>
  <c r="Q227" i="21"/>
  <c r="R227" i="21"/>
  <c r="AA227" i="21"/>
  <c r="P228" i="21"/>
  <c r="Q228" i="21"/>
  <c r="R228" i="21"/>
  <c r="AA228" i="21"/>
  <c r="P229" i="21"/>
  <c r="Q229" i="21"/>
  <c r="R229" i="21"/>
  <c r="AA229" i="21"/>
  <c r="P230" i="21"/>
  <c r="Q230" i="21"/>
  <c r="R230" i="21"/>
  <c r="AA230" i="21"/>
  <c r="P231" i="21"/>
  <c r="Q231" i="21"/>
  <c r="R231" i="21"/>
  <c r="AA231" i="21"/>
  <c r="P232" i="21"/>
  <c r="Q232" i="21"/>
  <c r="R232" i="21"/>
  <c r="AA232" i="21"/>
  <c r="P233" i="21"/>
  <c r="Q233" i="21"/>
  <c r="R233" i="21"/>
  <c r="AA233" i="21"/>
  <c r="P234" i="21"/>
  <c r="Q234" i="21"/>
  <c r="R234" i="21"/>
  <c r="AA234" i="21"/>
  <c r="P235" i="21"/>
  <c r="Q235" i="21"/>
  <c r="R235" i="21"/>
  <c r="AA235" i="21"/>
  <c r="P236" i="21"/>
  <c r="Q236" i="21"/>
  <c r="R236" i="21"/>
  <c r="AA236" i="21"/>
  <c r="P237" i="21"/>
  <c r="Q237" i="21"/>
  <c r="R237" i="21"/>
  <c r="AA237" i="21"/>
  <c r="P238" i="21"/>
  <c r="Q238" i="21"/>
  <c r="R238" i="21"/>
  <c r="AA238" i="21"/>
  <c r="P239" i="21"/>
  <c r="Q239" i="21"/>
  <c r="R239" i="21"/>
  <c r="AA239" i="21"/>
  <c r="P240" i="21"/>
  <c r="Q240" i="21"/>
  <c r="R240" i="21"/>
  <c r="AA240" i="21"/>
  <c r="P241" i="21"/>
  <c r="Q241" i="21"/>
  <c r="R241" i="21"/>
  <c r="AA241" i="21"/>
  <c r="P242" i="21"/>
  <c r="Q242" i="21"/>
  <c r="R242" i="21"/>
  <c r="AA242" i="21"/>
  <c r="P243" i="21"/>
  <c r="Q243" i="21"/>
  <c r="R243" i="21"/>
  <c r="AA243" i="21"/>
  <c r="P244" i="21"/>
  <c r="Q244" i="21"/>
  <c r="R244" i="21"/>
  <c r="AA244" i="21"/>
  <c r="P245" i="21"/>
  <c r="Q245" i="21"/>
  <c r="R245" i="21"/>
  <c r="AA245" i="21"/>
  <c r="P246" i="21"/>
  <c r="Q246" i="21"/>
  <c r="R246" i="21"/>
  <c r="AA246" i="21"/>
  <c r="P247" i="21"/>
  <c r="Q247" i="21"/>
  <c r="R247" i="21"/>
  <c r="AA247" i="21"/>
  <c r="P248" i="21"/>
  <c r="Q248" i="21"/>
  <c r="R248" i="21"/>
  <c r="AA248" i="21"/>
  <c r="P249" i="21"/>
  <c r="Q249" i="21"/>
  <c r="R249" i="21"/>
  <c r="AA249" i="21"/>
  <c r="P250" i="21"/>
  <c r="Q250" i="21"/>
  <c r="R250" i="21"/>
  <c r="AA250" i="21"/>
  <c r="P251" i="21"/>
  <c r="Q251" i="21"/>
  <c r="R251" i="21"/>
  <c r="AA251" i="21"/>
  <c r="P252" i="21"/>
  <c r="Q252" i="21"/>
  <c r="R252" i="21"/>
  <c r="AA252" i="21"/>
  <c r="P253" i="21"/>
  <c r="Q253" i="21"/>
  <c r="R253" i="21"/>
  <c r="AA253" i="21"/>
  <c r="P254" i="21"/>
  <c r="Q254" i="21"/>
  <c r="R254" i="21"/>
  <c r="AA254" i="21"/>
  <c r="P255" i="21"/>
  <c r="Q255" i="21"/>
  <c r="R255" i="21"/>
  <c r="AA255" i="21"/>
  <c r="P256" i="21"/>
  <c r="Q256" i="21"/>
  <c r="R256" i="21"/>
  <c r="AA256" i="21"/>
  <c r="P257" i="21"/>
  <c r="Q257" i="21"/>
  <c r="R257" i="21"/>
  <c r="AA257" i="21"/>
  <c r="P258" i="21"/>
  <c r="Q258" i="21"/>
  <c r="R258" i="21"/>
  <c r="AA258" i="21"/>
  <c r="P259" i="21"/>
  <c r="Q259" i="21"/>
  <c r="R259" i="21"/>
  <c r="AA259" i="21"/>
  <c r="P260" i="21"/>
  <c r="Q260" i="21"/>
  <c r="R260" i="21"/>
  <c r="AA260" i="21"/>
  <c r="P261" i="21"/>
  <c r="Q261" i="21"/>
  <c r="R261" i="21"/>
  <c r="AA261" i="21"/>
  <c r="P262" i="21"/>
  <c r="Q262" i="21"/>
  <c r="R262" i="21"/>
  <c r="AA262" i="21"/>
  <c r="P263" i="21"/>
  <c r="Q263" i="21"/>
  <c r="R263" i="21"/>
  <c r="AA263" i="21"/>
  <c r="P264" i="21"/>
  <c r="Q264" i="21"/>
  <c r="R264" i="21"/>
  <c r="AA264" i="21"/>
  <c r="P265" i="21"/>
  <c r="Q265" i="21"/>
  <c r="R265" i="21"/>
  <c r="AA265" i="21"/>
  <c r="P266" i="21"/>
  <c r="Q266" i="21"/>
  <c r="R266" i="21"/>
  <c r="AA266" i="21"/>
  <c r="P267" i="21"/>
  <c r="Q267" i="21"/>
  <c r="R267" i="21"/>
  <c r="AA267" i="21"/>
  <c r="P268" i="21"/>
  <c r="Q268" i="21"/>
  <c r="R268" i="21"/>
  <c r="AA268" i="21"/>
  <c r="P269" i="21"/>
  <c r="Q269" i="21"/>
  <c r="R269" i="21"/>
  <c r="AA269" i="21"/>
  <c r="P270" i="21"/>
  <c r="Q270" i="21"/>
  <c r="R270" i="21"/>
  <c r="AA270" i="21"/>
  <c r="P271" i="21"/>
  <c r="Q271" i="21"/>
  <c r="R271" i="21"/>
  <c r="AA271" i="21"/>
  <c r="P272" i="21"/>
  <c r="Q272" i="21"/>
  <c r="R272" i="21"/>
  <c r="AA272" i="21"/>
  <c r="P273" i="21"/>
  <c r="Q273" i="21"/>
  <c r="R273" i="21"/>
  <c r="AA273" i="21"/>
  <c r="P274" i="21"/>
  <c r="Q274" i="21"/>
  <c r="R274" i="21"/>
  <c r="AA274" i="21"/>
  <c r="P275" i="21"/>
  <c r="Q275" i="21"/>
  <c r="R275" i="21"/>
  <c r="AA275" i="21"/>
  <c r="P276" i="21"/>
  <c r="Q276" i="21"/>
  <c r="R276" i="21"/>
  <c r="AA276" i="21"/>
  <c r="P277" i="21"/>
  <c r="Q277" i="21"/>
  <c r="R277" i="21"/>
  <c r="AA277" i="21"/>
  <c r="P278" i="21"/>
  <c r="Q278" i="21"/>
  <c r="R278" i="21"/>
  <c r="AA278" i="21"/>
  <c r="P279" i="21"/>
  <c r="Q279" i="21"/>
  <c r="R279" i="21"/>
  <c r="AA279" i="21"/>
  <c r="P280" i="21"/>
  <c r="Q280" i="21"/>
  <c r="R280" i="21"/>
  <c r="AA280" i="21"/>
  <c r="P281" i="21"/>
  <c r="Q281" i="21"/>
  <c r="R281" i="21"/>
  <c r="AA281" i="21"/>
  <c r="P282" i="21"/>
  <c r="Q282" i="21"/>
  <c r="R282" i="21"/>
  <c r="AA282" i="21"/>
  <c r="P283" i="21"/>
  <c r="Q283" i="21"/>
  <c r="R283" i="21"/>
  <c r="AA283" i="21"/>
  <c r="P284" i="21"/>
  <c r="Q284" i="21"/>
  <c r="R284" i="21"/>
  <c r="AA284" i="21"/>
  <c r="P285" i="21"/>
  <c r="Q285" i="21"/>
  <c r="R285" i="21"/>
  <c r="AA285" i="21"/>
  <c r="P286" i="21"/>
  <c r="Q286" i="21"/>
  <c r="R286" i="21"/>
  <c r="AA286" i="21"/>
  <c r="P287" i="21"/>
  <c r="Q287" i="21"/>
  <c r="R287" i="21"/>
  <c r="AA287" i="21"/>
  <c r="P288" i="21"/>
  <c r="Q288" i="21"/>
  <c r="R288" i="21"/>
  <c r="AA288" i="21"/>
  <c r="P289" i="21"/>
  <c r="Q289" i="21"/>
  <c r="R289" i="21"/>
  <c r="AA289" i="21"/>
  <c r="P290" i="21"/>
  <c r="Q290" i="21"/>
  <c r="R290" i="21"/>
  <c r="AA290" i="21"/>
  <c r="P291" i="21"/>
  <c r="Q291" i="21"/>
  <c r="R291" i="21"/>
  <c r="AA291" i="21"/>
  <c r="P292" i="21"/>
  <c r="Q292" i="21"/>
  <c r="R292" i="21"/>
  <c r="AA292" i="21"/>
  <c r="P293" i="21"/>
  <c r="Q293" i="21"/>
  <c r="R293" i="21"/>
  <c r="AA293" i="21"/>
  <c r="P294" i="21"/>
  <c r="Q294" i="21"/>
  <c r="R294" i="21"/>
  <c r="AA294" i="21"/>
  <c r="P295" i="21"/>
  <c r="Q295" i="21"/>
  <c r="R295" i="21"/>
  <c r="AA295" i="21"/>
  <c r="P296" i="21"/>
  <c r="Q296" i="21"/>
  <c r="R296" i="21"/>
  <c r="AA296" i="21"/>
  <c r="P297" i="21"/>
  <c r="Q297" i="21"/>
  <c r="R297" i="21"/>
  <c r="AA297" i="21"/>
  <c r="P298" i="21"/>
  <c r="Q298" i="21"/>
  <c r="R298" i="21"/>
  <c r="AA298" i="21"/>
  <c r="P299" i="21"/>
  <c r="Q299" i="21"/>
  <c r="R299" i="21"/>
  <c r="AA299" i="21"/>
  <c r="P300" i="21"/>
  <c r="Q300" i="21"/>
  <c r="R300" i="21"/>
  <c r="AA300" i="21"/>
  <c r="P301" i="21"/>
  <c r="Q301" i="21"/>
  <c r="R301" i="21"/>
  <c r="AA301" i="21"/>
  <c r="P302" i="21"/>
  <c r="Q302" i="21"/>
  <c r="R302" i="21"/>
  <c r="AA302" i="21"/>
  <c r="P303" i="21"/>
  <c r="Q303" i="21"/>
  <c r="R303" i="21"/>
  <c r="AA303" i="21"/>
  <c r="P304" i="21"/>
  <c r="Q304" i="21"/>
  <c r="R304" i="21"/>
  <c r="AA304" i="21"/>
  <c r="P305" i="21"/>
  <c r="Q305" i="21"/>
  <c r="R305" i="21"/>
  <c r="AA305" i="21"/>
  <c r="P306" i="21"/>
  <c r="Q306" i="21"/>
  <c r="R306" i="21"/>
  <c r="AA306" i="21"/>
  <c r="P307" i="21"/>
  <c r="Q307" i="21"/>
  <c r="R307" i="21"/>
  <c r="AA307" i="21"/>
  <c r="P308" i="21"/>
  <c r="Q308" i="21"/>
  <c r="R308" i="21"/>
  <c r="AA308" i="21"/>
  <c r="P309" i="21"/>
  <c r="Q309" i="21"/>
  <c r="R309" i="21"/>
  <c r="AA309" i="21"/>
  <c r="P310" i="21"/>
  <c r="Q310" i="21"/>
  <c r="R310" i="21"/>
  <c r="AA310" i="21"/>
  <c r="P311" i="21"/>
  <c r="Q311" i="21"/>
  <c r="R311" i="21"/>
  <c r="AA311" i="21"/>
  <c r="P312" i="21"/>
  <c r="Q312" i="21"/>
  <c r="R312" i="21"/>
  <c r="AA312" i="21"/>
  <c r="P313" i="21"/>
  <c r="Q313" i="21"/>
  <c r="R313" i="21"/>
  <c r="AA313" i="21"/>
  <c r="P314" i="21"/>
  <c r="Q314" i="21"/>
  <c r="R314" i="21"/>
  <c r="AA314" i="21"/>
  <c r="P315" i="21"/>
  <c r="Q315" i="21"/>
  <c r="R315" i="21"/>
  <c r="AA315" i="21"/>
  <c r="P316" i="21"/>
  <c r="Q316" i="21"/>
  <c r="R316" i="21"/>
  <c r="AA316" i="21"/>
  <c r="P317" i="21"/>
  <c r="Q317" i="21"/>
  <c r="R317" i="21"/>
  <c r="AA317" i="21"/>
  <c r="P318" i="21"/>
  <c r="Q318" i="21"/>
  <c r="R318" i="21"/>
  <c r="AA318" i="21"/>
  <c r="P319" i="21"/>
  <c r="Q319" i="21"/>
  <c r="R319" i="21"/>
  <c r="AA319" i="21"/>
  <c r="P320" i="21"/>
  <c r="Q320" i="21"/>
  <c r="R320" i="21"/>
  <c r="AA320" i="21"/>
  <c r="P321" i="21"/>
  <c r="Q321" i="21"/>
  <c r="R321" i="21"/>
  <c r="AA321" i="21"/>
  <c r="P322" i="21"/>
  <c r="Q322" i="21"/>
  <c r="R322" i="21"/>
  <c r="AA322" i="21"/>
  <c r="B50" i="21"/>
  <c r="D30" i="21"/>
  <c r="U69" i="21"/>
  <c r="E30" i="21"/>
  <c r="V69" i="21"/>
  <c r="F30" i="21"/>
  <c r="W69" i="21"/>
  <c r="X69" i="21"/>
  <c r="AE69" i="21"/>
  <c r="U70" i="21"/>
  <c r="V70" i="21"/>
  <c r="W70" i="21"/>
  <c r="X70" i="21"/>
  <c r="AE70" i="21"/>
  <c r="U71" i="21"/>
  <c r="V71" i="21"/>
  <c r="W71" i="21"/>
  <c r="X71" i="21"/>
  <c r="AE71" i="21"/>
  <c r="U72" i="21"/>
  <c r="V72" i="21"/>
  <c r="W72" i="21"/>
  <c r="X72" i="21"/>
  <c r="AE72" i="21"/>
  <c r="U73" i="21"/>
  <c r="V73" i="21"/>
  <c r="W73" i="21"/>
  <c r="X73" i="21"/>
  <c r="AE73" i="21"/>
  <c r="U74" i="21"/>
  <c r="V74" i="21"/>
  <c r="W74" i="21"/>
  <c r="X74" i="21"/>
  <c r="AE74" i="21"/>
  <c r="U75" i="21"/>
  <c r="V75" i="21"/>
  <c r="W75" i="21"/>
  <c r="X75" i="21"/>
  <c r="AE75" i="21"/>
  <c r="U76" i="21"/>
  <c r="V76" i="21"/>
  <c r="W76" i="21"/>
  <c r="X76" i="21"/>
  <c r="AE76" i="21"/>
  <c r="U77" i="21"/>
  <c r="V77" i="21"/>
  <c r="W77" i="21"/>
  <c r="X77" i="21"/>
  <c r="AE77" i="21"/>
  <c r="U78" i="21"/>
  <c r="V78" i="21"/>
  <c r="W78" i="21"/>
  <c r="X78" i="21"/>
  <c r="AE78" i="21"/>
  <c r="U79" i="21"/>
  <c r="V79" i="21"/>
  <c r="W79" i="21"/>
  <c r="X79" i="21"/>
  <c r="AE79" i="21"/>
  <c r="U80" i="21"/>
  <c r="V80" i="21"/>
  <c r="W80" i="21"/>
  <c r="X80" i="21"/>
  <c r="AE80" i="21"/>
  <c r="U81" i="21"/>
  <c r="V81" i="21"/>
  <c r="W81" i="21"/>
  <c r="X81" i="21"/>
  <c r="AE81" i="21"/>
  <c r="U82" i="21"/>
  <c r="V82" i="21"/>
  <c r="W82" i="21"/>
  <c r="X82" i="21"/>
  <c r="AE82" i="21"/>
  <c r="U83" i="21"/>
  <c r="V83" i="21"/>
  <c r="W83" i="21"/>
  <c r="X83" i="21"/>
  <c r="AE83" i="21"/>
  <c r="U84" i="21"/>
  <c r="V84" i="21"/>
  <c r="W84" i="21"/>
  <c r="X84" i="21"/>
  <c r="AE84" i="21"/>
  <c r="U85" i="21"/>
  <c r="V85" i="21"/>
  <c r="W85" i="21"/>
  <c r="X85" i="21"/>
  <c r="AE85" i="21"/>
  <c r="U86" i="21"/>
  <c r="V86" i="21"/>
  <c r="W86" i="21"/>
  <c r="X86" i="21"/>
  <c r="AE86" i="21"/>
  <c r="U87" i="21"/>
  <c r="V87" i="21"/>
  <c r="W87" i="21"/>
  <c r="X87" i="21"/>
  <c r="AE87" i="21"/>
  <c r="U88" i="21"/>
  <c r="V88" i="21"/>
  <c r="W88" i="21"/>
  <c r="X88" i="21"/>
  <c r="AE88" i="21"/>
  <c r="U89" i="21"/>
  <c r="V89" i="21"/>
  <c r="W89" i="21"/>
  <c r="X89" i="21"/>
  <c r="AE89" i="21"/>
  <c r="U90" i="21"/>
  <c r="V90" i="21"/>
  <c r="W90" i="21"/>
  <c r="X90" i="21"/>
  <c r="AE90" i="21"/>
  <c r="U91" i="21"/>
  <c r="V91" i="21"/>
  <c r="W91" i="21"/>
  <c r="X91" i="21"/>
  <c r="AE91" i="21"/>
  <c r="C49" i="21"/>
  <c r="B30" i="21"/>
  <c r="Q69" i="21"/>
  <c r="C30" i="21"/>
  <c r="R69" i="21"/>
  <c r="S69" i="21"/>
  <c r="AD69" i="21"/>
  <c r="Q70" i="21"/>
  <c r="R70" i="21"/>
  <c r="S70" i="21"/>
  <c r="AD70" i="21"/>
  <c r="Q71" i="21"/>
  <c r="R71" i="21"/>
  <c r="S71" i="21"/>
  <c r="AD71" i="21"/>
  <c r="Q72" i="21"/>
  <c r="R72" i="21"/>
  <c r="S72" i="21"/>
  <c r="AD72" i="21"/>
  <c r="Q73" i="21"/>
  <c r="R73" i="21"/>
  <c r="S73" i="21"/>
  <c r="AD73" i="21"/>
  <c r="Q74" i="21"/>
  <c r="R74" i="21"/>
  <c r="S74" i="21"/>
  <c r="AD74" i="21"/>
  <c r="Q75" i="21"/>
  <c r="R75" i="21"/>
  <c r="S75" i="21"/>
  <c r="AD75" i="21"/>
  <c r="Q76" i="21"/>
  <c r="R76" i="21"/>
  <c r="S76" i="21"/>
  <c r="AD76" i="21"/>
  <c r="Q77" i="21"/>
  <c r="R77" i="21"/>
  <c r="S77" i="21"/>
  <c r="AD77" i="21"/>
  <c r="Q78" i="21"/>
  <c r="R78" i="21"/>
  <c r="S78" i="21"/>
  <c r="AD78" i="21"/>
  <c r="Q79" i="21"/>
  <c r="R79" i="21"/>
  <c r="S79" i="21"/>
  <c r="AD79" i="21"/>
  <c r="Q80" i="21"/>
  <c r="R80" i="21"/>
  <c r="S80" i="21"/>
  <c r="AD80" i="21"/>
  <c r="Q81" i="21"/>
  <c r="R81" i="21"/>
  <c r="S81" i="21"/>
  <c r="AD81" i="21"/>
  <c r="Q82" i="21"/>
  <c r="R82" i="21"/>
  <c r="S82" i="21"/>
  <c r="AD82" i="21"/>
  <c r="Q83" i="21"/>
  <c r="R83" i="21"/>
  <c r="S83" i="21"/>
  <c r="AD83" i="21"/>
  <c r="Q84" i="21"/>
  <c r="R84" i="21"/>
  <c r="S84" i="21"/>
  <c r="AD84" i="21"/>
  <c r="Q85" i="21"/>
  <c r="R85" i="21"/>
  <c r="S85" i="21"/>
  <c r="AD85" i="21"/>
  <c r="Q86" i="21"/>
  <c r="R86" i="21"/>
  <c r="S86" i="21"/>
  <c r="AD86" i="21"/>
  <c r="Q87" i="21"/>
  <c r="R87" i="21"/>
  <c r="S87" i="21"/>
  <c r="AD87" i="21"/>
  <c r="Q88" i="21"/>
  <c r="R88" i="21"/>
  <c r="S88" i="21"/>
  <c r="AD88" i="21"/>
  <c r="Q89" i="21"/>
  <c r="R89" i="21"/>
  <c r="S89" i="21"/>
  <c r="AD89" i="21"/>
  <c r="Q90" i="21"/>
  <c r="R90" i="21"/>
  <c r="S90" i="21"/>
  <c r="AD90" i="21"/>
  <c r="Q91" i="21"/>
  <c r="R91" i="21"/>
  <c r="S91" i="21"/>
  <c r="AD91" i="21"/>
  <c r="B49" i="21"/>
  <c r="D29" i="21"/>
  <c r="U43" i="21"/>
  <c r="E29" i="21"/>
  <c r="V43" i="21"/>
  <c r="F29" i="21"/>
  <c r="W43" i="21"/>
  <c r="X43" i="21"/>
  <c r="AE43" i="21"/>
  <c r="U44" i="21"/>
  <c r="V44" i="21"/>
  <c r="W44" i="21"/>
  <c r="X44" i="21"/>
  <c r="AE44" i="21"/>
  <c r="U45" i="21"/>
  <c r="V45" i="21"/>
  <c r="W45" i="21"/>
  <c r="X45" i="21"/>
  <c r="AE45" i="21"/>
  <c r="U46" i="21"/>
  <c r="V46" i="21"/>
  <c r="W46" i="21"/>
  <c r="X46" i="21"/>
  <c r="AE46" i="21"/>
  <c r="U47" i="21"/>
  <c r="V47" i="21"/>
  <c r="W47" i="21"/>
  <c r="X47" i="21"/>
  <c r="AE47" i="21"/>
  <c r="U48" i="21"/>
  <c r="V48" i="21"/>
  <c r="W48" i="21"/>
  <c r="X48" i="21"/>
  <c r="AE48" i="21"/>
  <c r="U49" i="21"/>
  <c r="V49" i="21"/>
  <c r="W49" i="21"/>
  <c r="X49" i="21"/>
  <c r="AE49" i="21"/>
  <c r="U50" i="21"/>
  <c r="V50" i="21"/>
  <c r="W50" i="21"/>
  <c r="X50" i="21"/>
  <c r="AE50" i="21"/>
  <c r="U51" i="21"/>
  <c r="V51" i="21"/>
  <c r="W51" i="21"/>
  <c r="X51" i="21"/>
  <c r="AE51" i="21"/>
  <c r="U52" i="21"/>
  <c r="V52" i="21"/>
  <c r="W52" i="21"/>
  <c r="X52" i="21"/>
  <c r="AE52" i="21"/>
  <c r="U53" i="21"/>
  <c r="V53" i="21"/>
  <c r="W53" i="21"/>
  <c r="X53" i="21"/>
  <c r="AE53" i="21"/>
  <c r="U54" i="21"/>
  <c r="V54" i="21"/>
  <c r="W54" i="21"/>
  <c r="X54" i="21"/>
  <c r="AE54" i="21"/>
  <c r="U55" i="21"/>
  <c r="V55" i="21"/>
  <c r="W55" i="21"/>
  <c r="X55" i="21"/>
  <c r="AE55" i="21"/>
  <c r="U56" i="21"/>
  <c r="V56" i="21"/>
  <c r="W56" i="21"/>
  <c r="X56" i="21"/>
  <c r="AE56" i="21"/>
  <c r="U57" i="21"/>
  <c r="V57" i="21"/>
  <c r="W57" i="21"/>
  <c r="X57" i="21"/>
  <c r="AE57" i="21"/>
  <c r="U58" i="21"/>
  <c r="V58" i="21"/>
  <c r="W58" i="21"/>
  <c r="X58" i="21"/>
  <c r="AE58" i="21"/>
  <c r="U59" i="21"/>
  <c r="V59" i="21"/>
  <c r="W59" i="21"/>
  <c r="X59" i="21"/>
  <c r="AE59" i="21"/>
  <c r="U60" i="21"/>
  <c r="V60" i="21"/>
  <c r="W60" i="21"/>
  <c r="X60" i="21"/>
  <c r="AE60" i="21"/>
  <c r="U61" i="21"/>
  <c r="V61" i="21"/>
  <c r="W61" i="21"/>
  <c r="X61" i="21"/>
  <c r="AE61" i="21"/>
  <c r="U62" i="21"/>
  <c r="V62" i="21"/>
  <c r="W62" i="21"/>
  <c r="X62" i="21"/>
  <c r="AE62" i="21"/>
  <c r="U63" i="21"/>
  <c r="V63" i="21"/>
  <c r="W63" i="21"/>
  <c r="X63" i="21"/>
  <c r="AE63" i="21"/>
  <c r="U64" i="21"/>
  <c r="V64" i="21"/>
  <c r="W64" i="21"/>
  <c r="X64" i="21"/>
  <c r="AE64" i="21"/>
  <c r="U65" i="21"/>
  <c r="V65" i="21"/>
  <c r="W65" i="21"/>
  <c r="X65" i="21"/>
  <c r="AE65" i="21"/>
  <c r="C48" i="21"/>
  <c r="B29" i="21"/>
  <c r="Q43" i="21"/>
  <c r="C29" i="21"/>
  <c r="R43" i="21"/>
  <c r="S43" i="21"/>
  <c r="AD43" i="21"/>
  <c r="Q44" i="21"/>
  <c r="R44" i="21"/>
  <c r="S44" i="21"/>
  <c r="AD44" i="21"/>
  <c r="Q45" i="21"/>
  <c r="R45" i="21"/>
  <c r="S45" i="21"/>
  <c r="AD45" i="21"/>
  <c r="Q46" i="21"/>
  <c r="R46" i="21"/>
  <c r="S46" i="21"/>
  <c r="AD46" i="21"/>
  <c r="Q47" i="21"/>
  <c r="R47" i="21"/>
  <c r="S47" i="21"/>
  <c r="AD47" i="21"/>
  <c r="Q48" i="21"/>
  <c r="R48" i="21"/>
  <c r="S48" i="21"/>
  <c r="AD48" i="21"/>
  <c r="Q49" i="21"/>
  <c r="R49" i="21"/>
  <c r="S49" i="21"/>
  <c r="AD49" i="21"/>
  <c r="Q50" i="21"/>
  <c r="R50" i="21"/>
  <c r="S50" i="21"/>
  <c r="AD50" i="21"/>
  <c r="Q51" i="21"/>
  <c r="R51" i="21"/>
  <c r="S51" i="21"/>
  <c r="AD51" i="21"/>
  <c r="Q52" i="21"/>
  <c r="R52" i="21"/>
  <c r="S52" i="21"/>
  <c r="AD52" i="21"/>
  <c r="Q53" i="21"/>
  <c r="R53" i="21"/>
  <c r="S53" i="21"/>
  <c r="AD53" i="21"/>
  <c r="Q54" i="21"/>
  <c r="R54" i="21"/>
  <c r="S54" i="21"/>
  <c r="AD54" i="21"/>
  <c r="Q55" i="21"/>
  <c r="R55" i="21"/>
  <c r="S55" i="21"/>
  <c r="AD55" i="21"/>
  <c r="Q56" i="21"/>
  <c r="R56" i="21"/>
  <c r="S56" i="21"/>
  <c r="AD56" i="21"/>
  <c r="Q57" i="21"/>
  <c r="R57" i="21"/>
  <c r="S57" i="21"/>
  <c r="AD57" i="21"/>
  <c r="Q58" i="21"/>
  <c r="R58" i="21"/>
  <c r="S58" i="21"/>
  <c r="AD58" i="21"/>
  <c r="Q59" i="21"/>
  <c r="R59" i="21"/>
  <c r="S59" i="21"/>
  <c r="AD59" i="21"/>
  <c r="Q60" i="21"/>
  <c r="R60" i="21"/>
  <c r="S60" i="21"/>
  <c r="AD60" i="21"/>
  <c r="Q61" i="21"/>
  <c r="R61" i="21"/>
  <c r="S61" i="21"/>
  <c r="AD61" i="21"/>
  <c r="Q62" i="21"/>
  <c r="R62" i="21"/>
  <c r="S62" i="21"/>
  <c r="AD62" i="21"/>
  <c r="Q63" i="21"/>
  <c r="R63" i="21"/>
  <c r="S63" i="21"/>
  <c r="AD63" i="21"/>
  <c r="Q64" i="21"/>
  <c r="R64" i="21"/>
  <c r="S64" i="21"/>
  <c r="AD64" i="21"/>
  <c r="Q65" i="21"/>
  <c r="R65" i="21"/>
  <c r="S65" i="21"/>
  <c r="AD65" i="21"/>
  <c r="B48" i="21"/>
  <c r="D28" i="21"/>
  <c r="X24" i="21"/>
  <c r="E28" i="21"/>
  <c r="Y24" i="21"/>
  <c r="F28" i="21"/>
  <c r="Z24" i="21"/>
  <c r="AA24" i="21"/>
  <c r="AG24" i="21"/>
  <c r="X25" i="21"/>
  <c r="Y25" i="21"/>
  <c r="Z25" i="21"/>
  <c r="AA25" i="21"/>
  <c r="AG25" i="21"/>
  <c r="X26" i="21"/>
  <c r="Y26" i="21"/>
  <c r="Z26" i="21"/>
  <c r="AA26" i="21"/>
  <c r="AG26" i="21"/>
  <c r="X27" i="21"/>
  <c r="Y27" i="21"/>
  <c r="Z27" i="21"/>
  <c r="AA27" i="21"/>
  <c r="AG27" i="21"/>
  <c r="X28" i="21"/>
  <c r="Y28" i="21"/>
  <c r="Z28" i="21"/>
  <c r="AA28" i="21"/>
  <c r="AG28" i="21"/>
  <c r="X29" i="21"/>
  <c r="Y29" i="21"/>
  <c r="Z29" i="21"/>
  <c r="AA29" i="21"/>
  <c r="AG29" i="21"/>
  <c r="X30" i="21"/>
  <c r="Y30" i="21"/>
  <c r="Z30" i="21"/>
  <c r="AA30" i="21"/>
  <c r="AG30" i="21"/>
  <c r="X31" i="21"/>
  <c r="Y31" i="21"/>
  <c r="Z31" i="21"/>
  <c r="AA31" i="21"/>
  <c r="AG31" i="21"/>
  <c r="X32" i="21"/>
  <c r="Y32" i="21"/>
  <c r="Z32" i="21"/>
  <c r="AA32" i="21"/>
  <c r="AG32" i="21"/>
  <c r="X33" i="21"/>
  <c r="Y33" i="21"/>
  <c r="Z33" i="21"/>
  <c r="AA33" i="21"/>
  <c r="AG33" i="21"/>
  <c r="X34" i="21"/>
  <c r="Y34" i="21"/>
  <c r="Z34" i="21"/>
  <c r="AA34" i="21"/>
  <c r="AG34" i="21"/>
  <c r="X35" i="21"/>
  <c r="Y35" i="21"/>
  <c r="Z35" i="21"/>
  <c r="AA35" i="21"/>
  <c r="AG35" i="21"/>
  <c r="X36" i="21"/>
  <c r="Y36" i="21"/>
  <c r="Z36" i="21"/>
  <c r="AA36" i="21"/>
  <c r="AG36" i="21"/>
  <c r="X37" i="21"/>
  <c r="Y37" i="21"/>
  <c r="Z37" i="21"/>
  <c r="AA37" i="21"/>
  <c r="AG37" i="21"/>
  <c r="X38" i="21"/>
  <c r="Y38" i="21"/>
  <c r="Z38" i="21"/>
  <c r="AA38" i="21"/>
  <c r="AG38" i="21"/>
  <c r="X39" i="21"/>
  <c r="Y39" i="21"/>
  <c r="Z39" i="21"/>
  <c r="AA39" i="21"/>
  <c r="AG39" i="21"/>
  <c r="C47" i="21"/>
  <c r="T24" i="21"/>
  <c r="U24" i="21"/>
  <c r="V24" i="21"/>
  <c r="AF24" i="21"/>
  <c r="T25" i="21"/>
  <c r="U25" i="21"/>
  <c r="V25" i="21"/>
  <c r="AF25" i="21"/>
  <c r="T26" i="21"/>
  <c r="U26" i="21"/>
  <c r="V26" i="21"/>
  <c r="AF26" i="21"/>
  <c r="T27" i="21"/>
  <c r="U27" i="21"/>
  <c r="V27" i="21"/>
  <c r="AF27" i="21"/>
  <c r="T28" i="21"/>
  <c r="U28" i="21"/>
  <c r="V28" i="21"/>
  <c r="AF28" i="21"/>
  <c r="T29" i="21"/>
  <c r="U29" i="21"/>
  <c r="V29" i="21"/>
  <c r="AF29" i="21"/>
  <c r="T30" i="21"/>
  <c r="U30" i="21"/>
  <c r="V30" i="21"/>
  <c r="AF30" i="21"/>
  <c r="T31" i="21"/>
  <c r="U31" i="21"/>
  <c r="V31" i="21"/>
  <c r="AF31" i="21"/>
  <c r="T32" i="21"/>
  <c r="U32" i="21"/>
  <c r="V32" i="21"/>
  <c r="AF32" i="21"/>
  <c r="T33" i="21"/>
  <c r="U33" i="21"/>
  <c r="V33" i="21"/>
  <c r="AF33" i="21"/>
  <c r="T34" i="21"/>
  <c r="U34" i="21"/>
  <c r="V34" i="21"/>
  <c r="AF34" i="21"/>
  <c r="T35" i="21"/>
  <c r="U35" i="21"/>
  <c r="V35" i="21"/>
  <c r="AF35" i="21"/>
  <c r="T36" i="21"/>
  <c r="U36" i="21"/>
  <c r="V36" i="21"/>
  <c r="AF36" i="21"/>
  <c r="T37" i="21"/>
  <c r="U37" i="21"/>
  <c r="V37" i="21"/>
  <c r="AF37" i="21"/>
  <c r="T38" i="21"/>
  <c r="U38" i="21"/>
  <c r="V38" i="21"/>
  <c r="AF38" i="21"/>
  <c r="T39" i="21"/>
  <c r="U39" i="21"/>
  <c r="V39" i="21"/>
  <c r="AF39" i="21"/>
  <c r="B47" i="21"/>
  <c r="D27" i="21"/>
  <c r="X3" i="21"/>
  <c r="E27" i="21"/>
  <c r="Y3" i="21"/>
  <c r="F27" i="21"/>
  <c r="Z3" i="21"/>
  <c r="AA3" i="21"/>
  <c r="AH3" i="21"/>
  <c r="X4" i="21"/>
  <c r="Y4" i="21"/>
  <c r="Z4" i="21"/>
  <c r="AA4" i="21"/>
  <c r="AH4" i="21"/>
  <c r="X5" i="21"/>
  <c r="Y5" i="21"/>
  <c r="Z5" i="21"/>
  <c r="AA5" i="21"/>
  <c r="AH5" i="21"/>
  <c r="X6" i="21"/>
  <c r="Y6" i="21"/>
  <c r="Z6" i="21"/>
  <c r="AA6" i="21"/>
  <c r="AH6" i="21"/>
  <c r="X7" i="21"/>
  <c r="Y7" i="21"/>
  <c r="Z7" i="21"/>
  <c r="AA7" i="21"/>
  <c r="AH7" i="21"/>
  <c r="X8" i="21"/>
  <c r="Y8" i="21"/>
  <c r="Z8" i="21"/>
  <c r="AA8" i="21"/>
  <c r="AH8" i="21"/>
  <c r="X9" i="21"/>
  <c r="Y9" i="21"/>
  <c r="Z9" i="21"/>
  <c r="AA9" i="21"/>
  <c r="AH9" i="21"/>
  <c r="X10" i="21"/>
  <c r="Y10" i="21"/>
  <c r="Z10" i="21"/>
  <c r="AA10" i="21"/>
  <c r="AH10" i="21"/>
  <c r="X11" i="21"/>
  <c r="Y11" i="21"/>
  <c r="Z11" i="21"/>
  <c r="AA11" i="21"/>
  <c r="AH11" i="21"/>
  <c r="X12" i="21"/>
  <c r="Y12" i="21"/>
  <c r="Z12" i="21"/>
  <c r="AA12" i="21"/>
  <c r="AH12" i="21"/>
  <c r="X13" i="21"/>
  <c r="Y13" i="21"/>
  <c r="Z13" i="21"/>
  <c r="AA13" i="21"/>
  <c r="AH13" i="21"/>
  <c r="X14" i="21"/>
  <c r="Y14" i="21"/>
  <c r="Z14" i="21"/>
  <c r="AA14" i="21"/>
  <c r="AH14" i="21"/>
  <c r="X15" i="21"/>
  <c r="Y15" i="21"/>
  <c r="Z15" i="21"/>
  <c r="AA15" i="21"/>
  <c r="AH15" i="21"/>
  <c r="X16" i="21"/>
  <c r="Y16" i="21"/>
  <c r="Z16" i="21"/>
  <c r="AA16" i="21"/>
  <c r="AH16" i="21"/>
  <c r="X17" i="21"/>
  <c r="Y17" i="21"/>
  <c r="Z17" i="21"/>
  <c r="AA17" i="21"/>
  <c r="AH17" i="21"/>
  <c r="X18" i="21"/>
  <c r="Y18" i="21"/>
  <c r="Z18" i="21"/>
  <c r="AA18" i="21"/>
  <c r="AH18" i="21"/>
  <c r="C46" i="21"/>
  <c r="B27" i="21"/>
  <c r="T3" i="21"/>
  <c r="C27" i="21"/>
  <c r="U3" i="21"/>
  <c r="V3" i="21"/>
  <c r="AG3" i="21"/>
  <c r="T4" i="21"/>
  <c r="U4" i="21"/>
  <c r="V4" i="21"/>
  <c r="AG4" i="21"/>
  <c r="T5" i="21"/>
  <c r="U5" i="21"/>
  <c r="V5" i="21"/>
  <c r="AG5" i="21"/>
  <c r="T6" i="21"/>
  <c r="U6" i="21"/>
  <c r="V6" i="21"/>
  <c r="AG6" i="21"/>
  <c r="T7" i="21"/>
  <c r="U7" i="21"/>
  <c r="V7" i="21"/>
  <c r="AG7" i="21"/>
  <c r="T8" i="21"/>
  <c r="U8" i="21"/>
  <c r="V8" i="21"/>
  <c r="AG8" i="21"/>
  <c r="T9" i="21"/>
  <c r="U9" i="21"/>
  <c r="V9" i="21"/>
  <c r="AG9" i="21"/>
  <c r="T10" i="21"/>
  <c r="U10" i="21"/>
  <c r="V10" i="21"/>
  <c r="AG10" i="21"/>
  <c r="T11" i="21"/>
  <c r="U11" i="21"/>
  <c r="V11" i="21"/>
  <c r="AG11" i="21"/>
  <c r="T12" i="21"/>
  <c r="U12" i="21"/>
  <c r="V12" i="21"/>
  <c r="AG12" i="21"/>
  <c r="T13" i="21"/>
  <c r="U13" i="21"/>
  <c r="V13" i="21"/>
  <c r="AG13" i="21"/>
  <c r="T14" i="21"/>
  <c r="U14" i="21"/>
  <c r="V14" i="21"/>
  <c r="AG14" i="21"/>
  <c r="T15" i="21"/>
  <c r="U15" i="21"/>
  <c r="V15" i="21"/>
  <c r="AG15" i="21"/>
  <c r="T16" i="21"/>
  <c r="U16" i="21"/>
  <c r="V16" i="21"/>
  <c r="AG16" i="21"/>
  <c r="T17" i="21"/>
  <c r="U17" i="21"/>
  <c r="V17" i="21"/>
  <c r="AG17" i="21"/>
  <c r="T18" i="21"/>
  <c r="U18" i="21"/>
  <c r="V18" i="21"/>
  <c r="AG18" i="21"/>
  <c r="D29" i="20"/>
  <c r="U43" i="20"/>
  <c r="E29" i="20"/>
  <c r="V43" i="20"/>
  <c r="F29" i="20"/>
  <c r="W43" i="20"/>
  <c r="X43" i="20"/>
  <c r="AE43" i="20"/>
  <c r="U44" i="20"/>
  <c r="V44" i="20"/>
  <c r="W44" i="20"/>
  <c r="X44" i="20"/>
  <c r="AE44" i="20"/>
  <c r="U45" i="20"/>
  <c r="V45" i="20"/>
  <c r="W45" i="20"/>
  <c r="X45" i="20"/>
  <c r="AE45" i="20"/>
  <c r="U46" i="20"/>
  <c r="V46" i="20"/>
  <c r="W46" i="20"/>
  <c r="X46" i="20"/>
  <c r="AE46" i="20"/>
  <c r="U47" i="20"/>
  <c r="V47" i="20"/>
  <c r="W47" i="20"/>
  <c r="X47" i="20"/>
  <c r="AE47" i="20"/>
  <c r="U48" i="20"/>
  <c r="V48" i="20"/>
  <c r="W48" i="20"/>
  <c r="X48" i="20"/>
  <c r="AE48" i="20"/>
  <c r="U49" i="20"/>
  <c r="V49" i="20"/>
  <c r="W49" i="20"/>
  <c r="X49" i="20"/>
  <c r="AE49" i="20"/>
  <c r="U50" i="20"/>
  <c r="V50" i="20"/>
  <c r="W50" i="20"/>
  <c r="X50" i="20"/>
  <c r="AE50" i="20"/>
  <c r="U51" i="20"/>
  <c r="V51" i="20"/>
  <c r="W51" i="20"/>
  <c r="X51" i="20"/>
  <c r="AE51" i="20"/>
  <c r="U52" i="20"/>
  <c r="V52" i="20"/>
  <c r="W52" i="20"/>
  <c r="X52" i="20"/>
  <c r="AE52" i="20"/>
  <c r="U53" i="20"/>
  <c r="V53" i="20"/>
  <c r="W53" i="20"/>
  <c r="X53" i="20"/>
  <c r="AE53" i="20"/>
  <c r="U54" i="20"/>
  <c r="V54" i="20"/>
  <c r="W54" i="20"/>
  <c r="X54" i="20"/>
  <c r="AE54" i="20"/>
  <c r="U55" i="20"/>
  <c r="V55" i="20"/>
  <c r="W55" i="20"/>
  <c r="X55" i="20"/>
  <c r="AE55" i="20"/>
  <c r="U56" i="20"/>
  <c r="V56" i="20"/>
  <c r="W56" i="20"/>
  <c r="X56" i="20"/>
  <c r="AE56" i="20"/>
  <c r="U57" i="20"/>
  <c r="V57" i="20"/>
  <c r="W57" i="20"/>
  <c r="X57" i="20"/>
  <c r="AE57" i="20"/>
  <c r="U58" i="20"/>
  <c r="V58" i="20"/>
  <c r="W58" i="20"/>
  <c r="X58" i="20"/>
  <c r="AE58" i="20"/>
  <c r="U59" i="20"/>
  <c r="V59" i="20"/>
  <c r="W59" i="20"/>
  <c r="X59" i="20"/>
  <c r="AE59" i="20"/>
  <c r="U60" i="20"/>
  <c r="V60" i="20"/>
  <c r="W60" i="20"/>
  <c r="X60" i="20"/>
  <c r="AE60" i="20"/>
  <c r="U61" i="20"/>
  <c r="V61" i="20"/>
  <c r="W61" i="20"/>
  <c r="X61" i="20"/>
  <c r="AE61" i="20"/>
  <c r="U62" i="20"/>
  <c r="V62" i="20"/>
  <c r="W62" i="20"/>
  <c r="X62" i="20"/>
  <c r="AE62" i="20"/>
  <c r="U63" i="20"/>
  <c r="V63" i="20"/>
  <c r="W63" i="20"/>
  <c r="X63" i="20"/>
  <c r="AE63" i="20"/>
  <c r="U64" i="20"/>
  <c r="V64" i="20"/>
  <c r="W64" i="20"/>
  <c r="X64" i="20"/>
  <c r="AE64" i="20"/>
  <c r="U65" i="20"/>
  <c r="V65" i="20"/>
  <c r="W65" i="20"/>
  <c r="X65" i="20"/>
  <c r="AE65" i="20"/>
  <c r="C48" i="20"/>
  <c r="B29" i="20"/>
  <c r="Q43" i="20"/>
  <c r="C29" i="20"/>
  <c r="R43" i="20"/>
  <c r="S43" i="20"/>
  <c r="AD43" i="20"/>
  <c r="Q44" i="20"/>
  <c r="R44" i="20"/>
  <c r="S44" i="20"/>
  <c r="AD44" i="20"/>
  <c r="Q45" i="20"/>
  <c r="R45" i="20"/>
  <c r="S45" i="20"/>
  <c r="AD45" i="20"/>
  <c r="Q46" i="20"/>
  <c r="R46" i="20"/>
  <c r="S46" i="20"/>
  <c r="AD46" i="20"/>
  <c r="Q47" i="20"/>
  <c r="R47" i="20"/>
  <c r="S47" i="20"/>
  <c r="AD47" i="20"/>
  <c r="Q48" i="20"/>
  <c r="R48" i="20"/>
  <c r="S48" i="20"/>
  <c r="AD48" i="20"/>
  <c r="Q49" i="20"/>
  <c r="R49" i="20"/>
  <c r="S49" i="20"/>
  <c r="AD49" i="20"/>
  <c r="Q50" i="20"/>
  <c r="R50" i="20"/>
  <c r="S50" i="20"/>
  <c r="AD50" i="20"/>
  <c r="Q51" i="20"/>
  <c r="R51" i="20"/>
  <c r="S51" i="20"/>
  <c r="AD51" i="20"/>
  <c r="Q52" i="20"/>
  <c r="R52" i="20"/>
  <c r="S52" i="20"/>
  <c r="AD52" i="20"/>
  <c r="Q53" i="20"/>
  <c r="R53" i="20"/>
  <c r="S53" i="20"/>
  <c r="AD53" i="20"/>
  <c r="Q54" i="20"/>
  <c r="R54" i="20"/>
  <c r="S54" i="20"/>
  <c r="AD54" i="20"/>
  <c r="Q55" i="20"/>
  <c r="R55" i="20"/>
  <c r="S55" i="20"/>
  <c r="AD55" i="20"/>
  <c r="Q56" i="20"/>
  <c r="R56" i="20"/>
  <c r="S56" i="20"/>
  <c r="AD56" i="20"/>
  <c r="Q57" i="20"/>
  <c r="R57" i="20"/>
  <c r="S57" i="20"/>
  <c r="AD57" i="20"/>
  <c r="Q58" i="20"/>
  <c r="R58" i="20"/>
  <c r="S58" i="20"/>
  <c r="AD58" i="20"/>
  <c r="Q59" i="20"/>
  <c r="R59" i="20"/>
  <c r="S59" i="20"/>
  <c r="AD59" i="20"/>
  <c r="Q60" i="20"/>
  <c r="R60" i="20"/>
  <c r="S60" i="20"/>
  <c r="AD60" i="20"/>
  <c r="Q61" i="20"/>
  <c r="R61" i="20"/>
  <c r="S61" i="20"/>
  <c r="AD61" i="20"/>
  <c r="Q62" i="20"/>
  <c r="R62" i="20"/>
  <c r="S62" i="20"/>
  <c r="AD62" i="20"/>
  <c r="Q63" i="20"/>
  <c r="R63" i="20"/>
  <c r="S63" i="20"/>
  <c r="AD63" i="20"/>
  <c r="Q64" i="20"/>
  <c r="R64" i="20"/>
  <c r="S64" i="20"/>
  <c r="AD64" i="20"/>
  <c r="Q65" i="20"/>
  <c r="R65" i="20"/>
  <c r="S65" i="20"/>
  <c r="AD65" i="20"/>
  <c r="B48" i="20"/>
  <c r="D30" i="20"/>
  <c r="U69" i="20"/>
  <c r="E30" i="20"/>
  <c r="V69" i="20"/>
  <c r="F30" i="20"/>
  <c r="W69" i="20"/>
  <c r="X69" i="20"/>
  <c r="AE69" i="20"/>
  <c r="U70" i="20"/>
  <c r="V70" i="20"/>
  <c r="W70" i="20"/>
  <c r="X70" i="20"/>
  <c r="AE70" i="20"/>
  <c r="U71" i="20"/>
  <c r="V71" i="20"/>
  <c r="W71" i="20"/>
  <c r="X71" i="20"/>
  <c r="AE71" i="20"/>
  <c r="U72" i="20"/>
  <c r="V72" i="20"/>
  <c r="W72" i="20"/>
  <c r="X72" i="20"/>
  <c r="AE72" i="20"/>
  <c r="U73" i="20"/>
  <c r="V73" i="20"/>
  <c r="W73" i="20"/>
  <c r="X73" i="20"/>
  <c r="AE73" i="20"/>
  <c r="U74" i="20"/>
  <c r="V74" i="20"/>
  <c r="W74" i="20"/>
  <c r="X74" i="20"/>
  <c r="AE74" i="20"/>
  <c r="U75" i="20"/>
  <c r="V75" i="20"/>
  <c r="W75" i="20"/>
  <c r="X75" i="20"/>
  <c r="AE75" i="20"/>
  <c r="U76" i="20"/>
  <c r="V76" i="20"/>
  <c r="W76" i="20"/>
  <c r="X76" i="20"/>
  <c r="AE76" i="20"/>
  <c r="U77" i="20"/>
  <c r="V77" i="20"/>
  <c r="W77" i="20"/>
  <c r="X77" i="20"/>
  <c r="AE77" i="20"/>
  <c r="U78" i="20"/>
  <c r="V78" i="20"/>
  <c r="W78" i="20"/>
  <c r="X78" i="20"/>
  <c r="AE78" i="20"/>
  <c r="U79" i="20"/>
  <c r="V79" i="20"/>
  <c r="W79" i="20"/>
  <c r="X79" i="20"/>
  <c r="AE79" i="20"/>
  <c r="U80" i="20"/>
  <c r="V80" i="20"/>
  <c r="W80" i="20"/>
  <c r="X80" i="20"/>
  <c r="AE80" i="20"/>
  <c r="U81" i="20"/>
  <c r="V81" i="20"/>
  <c r="W81" i="20"/>
  <c r="X81" i="20"/>
  <c r="AE81" i="20"/>
  <c r="U82" i="20"/>
  <c r="V82" i="20"/>
  <c r="W82" i="20"/>
  <c r="X82" i="20"/>
  <c r="AE82" i="20"/>
  <c r="U83" i="20"/>
  <c r="V83" i="20"/>
  <c r="W83" i="20"/>
  <c r="X83" i="20"/>
  <c r="AE83" i="20"/>
  <c r="U84" i="20"/>
  <c r="V84" i="20"/>
  <c r="W84" i="20"/>
  <c r="X84" i="20"/>
  <c r="AE84" i="20"/>
  <c r="U85" i="20"/>
  <c r="V85" i="20"/>
  <c r="W85" i="20"/>
  <c r="X85" i="20"/>
  <c r="AE85" i="20"/>
  <c r="U86" i="20"/>
  <c r="V86" i="20"/>
  <c r="W86" i="20"/>
  <c r="X86" i="20"/>
  <c r="AE86" i="20"/>
  <c r="U87" i="20"/>
  <c r="V87" i="20"/>
  <c r="W87" i="20"/>
  <c r="X87" i="20"/>
  <c r="AE87" i="20"/>
  <c r="U88" i="20"/>
  <c r="V88" i="20"/>
  <c r="W88" i="20"/>
  <c r="X88" i="20"/>
  <c r="AE88" i="20"/>
  <c r="U89" i="20"/>
  <c r="V89" i="20"/>
  <c r="W89" i="20"/>
  <c r="X89" i="20"/>
  <c r="AE89" i="20"/>
  <c r="U90" i="20"/>
  <c r="V90" i="20"/>
  <c r="W90" i="20"/>
  <c r="X90" i="20"/>
  <c r="AE90" i="20"/>
  <c r="U91" i="20"/>
  <c r="V91" i="20"/>
  <c r="W91" i="20"/>
  <c r="X91" i="20"/>
  <c r="AE91" i="20"/>
  <c r="C49" i="20"/>
  <c r="B30" i="20"/>
  <c r="Q69" i="20"/>
  <c r="C30" i="20"/>
  <c r="R69" i="20"/>
  <c r="S69" i="20"/>
  <c r="AD69" i="20"/>
  <c r="Q70" i="20"/>
  <c r="R70" i="20"/>
  <c r="S70" i="20"/>
  <c r="AD70" i="20"/>
  <c r="Q71" i="20"/>
  <c r="R71" i="20"/>
  <c r="S71" i="20"/>
  <c r="AD71" i="20"/>
  <c r="Q72" i="20"/>
  <c r="R72" i="20"/>
  <c r="S72" i="20"/>
  <c r="AD72" i="20"/>
  <c r="Q73" i="20"/>
  <c r="R73" i="20"/>
  <c r="S73" i="20"/>
  <c r="AD73" i="20"/>
  <c r="Q74" i="20"/>
  <c r="R74" i="20"/>
  <c r="S74" i="20"/>
  <c r="AD74" i="20"/>
  <c r="Q75" i="20"/>
  <c r="R75" i="20"/>
  <c r="S75" i="20"/>
  <c r="AD75" i="20"/>
  <c r="Q76" i="20"/>
  <c r="R76" i="20"/>
  <c r="S76" i="20"/>
  <c r="AD76" i="20"/>
  <c r="Q77" i="20"/>
  <c r="R77" i="20"/>
  <c r="S77" i="20"/>
  <c r="AD77" i="20"/>
  <c r="Q78" i="20"/>
  <c r="R78" i="20"/>
  <c r="S78" i="20"/>
  <c r="AD78" i="20"/>
  <c r="Q79" i="20"/>
  <c r="R79" i="20"/>
  <c r="S79" i="20"/>
  <c r="AD79" i="20"/>
  <c r="Q80" i="20"/>
  <c r="R80" i="20"/>
  <c r="S80" i="20"/>
  <c r="AD80" i="20"/>
  <c r="Q81" i="20"/>
  <c r="R81" i="20"/>
  <c r="S81" i="20"/>
  <c r="AD81" i="20"/>
  <c r="Q82" i="20"/>
  <c r="R82" i="20"/>
  <c r="S82" i="20"/>
  <c r="AD82" i="20"/>
  <c r="Q83" i="20"/>
  <c r="R83" i="20"/>
  <c r="S83" i="20"/>
  <c r="AD83" i="20"/>
  <c r="Q84" i="20"/>
  <c r="R84" i="20"/>
  <c r="S84" i="20"/>
  <c r="AD84" i="20"/>
  <c r="Q85" i="20"/>
  <c r="R85" i="20"/>
  <c r="S85" i="20"/>
  <c r="AD85" i="20"/>
  <c r="Q86" i="20"/>
  <c r="R86" i="20"/>
  <c r="S86" i="20"/>
  <c r="AD86" i="20"/>
  <c r="Q87" i="20"/>
  <c r="R87" i="20"/>
  <c r="S87" i="20"/>
  <c r="AD87" i="20"/>
  <c r="Q88" i="20"/>
  <c r="R88" i="20"/>
  <c r="S88" i="20"/>
  <c r="AD88" i="20"/>
  <c r="Q89" i="20"/>
  <c r="R89" i="20"/>
  <c r="S89" i="20"/>
  <c r="AD89" i="20"/>
  <c r="Q90" i="20"/>
  <c r="R90" i="20"/>
  <c r="S90" i="20"/>
  <c r="AD90" i="20"/>
  <c r="Q91" i="20"/>
  <c r="R91" i="20"/>
  <c r="S91" i="20"/>
  <c r="AD91" i="20"/>
  <c r="B49" i="20"/>
  <c r="D28" i="20"/>
  <c r="X24" i="20"/>
  <c r="E28" i="20"/>
  <c r="Y24" i="20"/>
  <c r="F28" i="20"/>
  <c r="Z24" i="20"/>
  <c r="AA24" i="20"/>
  <c r="AG24" i="20"/>
  <c r="X25" i="20"/>
  <c r="Y25" i="20"/>
  <c r="Z25" i="20"/>
  <c r="AA25" i="20"/>
  <c r="AG25" i="20"/>
  <c r="X26" i="20"/>
  <c r="Y26" i="20"/>
  <c r="Z26" i="20"/>
  <c r="AA26" i="20"/>
  <c r="AG26" i="20"/>
  <c r="X27" i="20"/>
  <c r="Y27" i="20"/>
  <c r="Z27" i="20"/>
  <c r="AA27" i="20"/>
  <c r="AG27" i="20"/>
  <c r="X28" i="20"/>
  <c r="Y28" i="20"/>
  <c r="Z28" i="20"/>
  <c r="AA28" i="20"/>
  <c r="AG28" i="20"/>
  <c r="X29" i="20"/>
  <c r="Y29" i="20"/>
  <c r="Z29" i="20"/>
  <c r="AA29" i="20"/>
  <c r="AG29" i="20"/>
  <c r="X30" i="20"/>
  <c r="Y30" i="20"/>
  <c r="Z30" i="20"/>
  <c r="AA30" i="20"/>
  <c r="AG30" i="20"/>
  <c r="X31" i="20"/>
  <c r="Y31" i="20"/>
  <c r="Z31" i="20"/>
  <c r="AA31" i="20"/>
  <c r="AG31" i="20"/>
  <c r="X32" i="20"/>
  <c r="Y32" i="20"/>
  <c r="Z32" i="20"/>
  <c r="AA32" i="20"/>
  <c r="AG32" i="20"/>
  <c r="X33" i="20"/>
  <c r="Y33" i="20"/>
  <c r="Z33" i="20"/>
  <c r="AA33" i="20"/>
  <c r="AG33" i="20"/>
  <c r="X34" i="20"/>
  <c r="Y34" i="20"/>
  <c r="Z34" i="20"/>
  <c r="AA34" i="20"/>
  <c r="AG34" i="20"/>
  <c r="X35" i="20"/>
  <c r="Y35" i="20"/>
  <c r="Z35" i="20"/>
  <c r="AA35" i="20"/>
  <c r="AG35" i="20"/>
  <c r="X36" i="20"/>
  <c r="Y36" i="20"/>
  <c r="Z36" i="20"/>
  <c r="AA36" i="20"/>
  <c r="AG36" i="20"/>
  <c r="X37" i="20"/>
  <c r="Y37" i="20"/>
  <c r="Z37" i="20"/>
  <c r="AA37" i="20"/>
  <c r="AG37" i="20"/>
  <c r="X38" i="20"/>
  <c r="Y38" i="20"/>
  <c r="Z38" i="20"/>
  <c r="AA38" i="20"/>
  <c r="AG38" i="20"/>
  <c r="X39" i="20"/>
  <c r="Y39" i="20"/>
  <c r="Z39" i="20"/>
  <c r="AA39" i="20"/>
  <c r="AG39" i="20"/>
  <c r="C47" i="20"/>
  <c r="B28" i="20"/>
  <c r="T24" i="20"/>
  <c r="C28" i="20"/>
  <c r="U24" i="20"/>
  <c r="W24" i="20"/>
  <c r="AF24" i="20"/>
  <c r="T25" i="20"/>
  <c r="U25" i="20"/>
  <c r="W25" i="20"/>
  <c r="AF25" i="20"/>
  <c r="T26" i="20"/>
  <c r="U26" i="20"/>
  <c r="W26" i="20"/>
  <c r="AF26" i="20"/>
  <c r="T27" i="20"/>
  <c r="U27" i="20"/>
  <c r="W27" i="20"/>
  <c r="AF27" i="20"/>
  <c r="T28" i="20"/>
  <c r="U28" i="20"/>
  <c r="W28" i="20"/>
  <c r="AF28" i="20"/>
  <c r="T29" i="20"/>
  <c r="U29" i="20"/>
  <c r="W29" i="20"/>
  <c r="AF29" i="20"/>
  <c r="T30" i="20"/>
  <c r="U30" i="20"/>
  <c r="W30" i="20"/>
  <c r="AF30" i="20"/>
  <c r="T31" i="20"/>
  <c r="U31" i="20"/>
  <c r="W31" i="20"/>
  <c r="AF31" i="20"/>
  <c r="T32" i="20"/>
  <c r="U32" i="20"/>
  <c r="W32" i="20"/>
  <c r="AF32" i="20"/>
  <c r="T33" i="20"/>
  <c r="U33" i="20"/>
  <c r="W33" i="20"/>
  <c r="AF33" i="20"/>
  <c r="T34" i="20"/>
  <c r="U34" i="20"/>
  <c r="W34" i="20"/>
  <c r="AF34" i="20"/>
  <c r="T35" i="20"/>
  <c r="U35" i="20"/>
  <c r="W35" i="20"/>
  <c r="AF35" i="20"/>
  <c r="T36" i="20"/>
  <c r="U36" i="20"/>
  <c r="W36" i="20"/>
  <c r="AF36" i="20"/>
  <c r="T37" i="20"/>
  <c r="U37" i="20"/>
  <c r="W37" i="20"/>
  <c r="AF37" i="20"/>
  <c r="T38" i="20"/>
  <c r="U38" i="20"/>
  <c r="W38" i="20"/>
  <c r="AF38" i="20"/>
  <c r="T39" i="20"/>
  <c r="U39" i="20"/>
  <c r="W39" i="20"/>
  <c r="AF39" i="20"/>
  <c r="B47" i="20"/>
  <c r="B27" i="20"/>
  <c r="T3" i="20"/>
  <c r="C27" i="20"/>
  <c r="U3" i="20"/>
  <c r="V3" i="20"/>
  <c r="AG3" i="20"/>
  <c r="T4" i="20"/>
  <c r="U4" i="20"/>
  <c r="V4" i="20"/>
  <c r="AG4" i="20"/>
  <c r="T5" i="20"/>
  <c r="U5" i="20"/>
  <c r="V5" i="20"/>
  <c r="AG5" i="20"/>
  <c r="T6" i="20"/>
  <c r="U6" i="20"/>
  <c r="V6" i="20"/>
  <c r="AG6" i="20"/>
  <c r="T7" i="20"/>
  <c r="U7" i="20"/>
  <c r="V7" i="20"/>
  <c r="AG7" i="20"/>
  <c r="T8" i="20"/>
  <c r="U8" i="20"/>
  <c r="V8" i="20"/>
  <c r="AG8" i="20"/>
  <c r="T9" i="20"/>
  <c r="U9" i="20"/>
  <c r="V9" i="20"/>
  <c r="AG9" i="20"/>
  <c r="T10" i="20"/>
  <c r="U10" i="20"/>
  <c r="V10" i="20"/>
  <c r="AG10" i="20"/>
  <c r="T11" i="20"/>
  <c r="U11" i="20"/>
  <c r="V11" i="20"/>
  <c r="AG11" i="20"/>
  <c r="T12" i="20"/>
  <c r="U12" i="20"/>
  <c r="V12" i="20"/>
  <c r="AG12" i="20"/>
  <c r="T13" i="20"/>
  <c r="U13" i="20"/>
  <c r="V13" i="20"/>
  <c r="AG13" i="20"/>
  <c r="T14" i="20"/>
  <c r="U14" i="20"/>
  <c r="V14" i="20"/>
  <c r="AG14" i="20"/>
  <c r="T15" i="20"/>
  <c r="U15" i="20"/>
  <c r="V15" i="20"/>
  <c r="AG15" i="20"/>
  <c r="T16" i="20"/>
  <c r="U16" i="20"/>
  <c r="V16" i="20"/>
  <c r="AG16" i="20"/>
  <c r="T17" i="20"/>
  <c r="U17" i="20"/>
  <c r="V17" i="20"/>
  <c r="AG17" i="20"/>
  <c r="T18" i="20"/>
  <c r="U18" i="20"/>
  <c r="V18" i="20"/>
  <c r="AG18" i="20"/>
  <c r="B46" i="20"/>
  <c r="D27" i="20"/>
  <c r="X3" i="20"/>
  <c r="E27" i="20"/>
  <c r="Y3" i="20"/>
  <c r="F27" i="20"/>
  <c r="Z3" i="20"/>
  <c r="AA3" i="20"/>
  <c r="AH3" i="20"/>
  <c r="X4" i="20"/>
  <c r="Y4" i="20"/>
  <c r="Z4" i="20"/>
  <c r="AA4" i="20"/>
  <c r="AH4" i="20"/>
  <c r="X5" i="20"/>
  <c r="Y5" i="20"/>
  <c r="Z5" i="20"/>
  <c r="AA5" i="20"/>
  <c r="AH5" i="20"/>
  <c r="X6" i="20"/>
  <c r="Y6" i="20"/>
  <c r="Z6" i="20"/>
  <c r="AA6" i="20"/>
  <c r="AH6" i="20"/>
  <c r="X7" i="20"/>
  <c r="Y7" i="20"/>
  <c r="Z7" i="20"/>
  <c r="AA7" i="20"/>
  <c r="AH7" i="20"/>
  <c r="X8" i="20"/>
  <c r="Y8" i="20"/>
  <c r="Z8" i="20"/>
  <c r="AA8" i="20"/>
  <c r="AH8" i="20"/>
  <c r="X9" i="20"/>
  <c r="Y9" i="20"/>
  <c r="Z9" i="20"/>
  <c r="AA9" i="20"/>
  <c r="AH9" i="20"/>
  <c r="X10" i="20"/>
  <c r="Y10" i="20"/>
  <c r="Z10" i="20"/>
  <c r="AA10" i="20"/>
  <c r="AH10" i="20"/>
  <c r="X11" i="20"/>
  <c r="Y11" i="20"/>
  <c r="Z11" i="20"/>
  <c r="AA11" i="20"/>
  <c r="AH11" i="20"/>
  <c r="X12" i="20"/>
  <c r="Y12" i="20"/>
  <c r="Z12" i="20"/>
  <c r="AA12" i="20"/>
  <c r="AH12" i="20"/>
  <c r="X13" i="20"/>
  <c r="Y13" i="20"/>
  <c r="Z13" i="20"/>
  <c r="AA13" i="20"/>
  <c r="AH13" i="20"/>
  <c r="X14" i="20"/>
  <c r="Y14" i="20"/>
  <c r="Z14" i="20"/>
  <c r="AA14" i="20"/>
  <c r="AH14" i="20"/>
  <c r="X15" i="20"/>
  <c r="Y15" i="20"/>
  <c r="Z15" i="20"/>
  <c r="AA15" i="20"/>
  <c r="AH15" i="20"/>
  <c r="X16" i="20"/>
  <c r="Y16" i="20"/>
  <c r="Z16" i="20"/>
  <c r="AA16" i="20"/>
  <c r="AH16" i="20"/>
  <c r="X17" i="20"/>
  <c r="Y17" i="20"/>
  <c r="Z17" i="20"/>
  <c r="AA17" i="20"/>
  <c r="AH17" i="20"/>
  <c r="X18" i="20"/>
  <c r="Y18" i="20"/>
  <c r="Z18" i="20"/>
  <c r="AA18" i="20"/>
  <c r="AH18" i="20"/>
  <c r="C46" i="20"/>
  <c r="B28" i="18"/>
  <c r="T23" i="18"/>
  <c r="C28" i="18"/>
  <c r="U23" i="18"/>
  <c r="V23" i="18"/>
  <c r="AF23" i="18"/>
  <c r="B28" i="26"/>
  <c r="T24" i="26"/>
  <c r="C28" i="26"/>
  <c r="U24" i="26"/>
  <c r="V24" i="26"/>
  <c r="AF24" i="26"/>
  <c r="T25" i="26"/>
  <c r="U25" i="26"/>
  <c r="V25" i="26"/>
  <c r="AF25" i="26"/>
  <c r="T26" i="26"/>
  <c r="U26" i="26"/>
  <c r="V26" i="26"/>
  <c r="AF26" i="26"/>
  <c r="T27" i="26"/>
  <c r="U27" i="26"/>
  <c r="V27" i="26"/>
  <c r="AF27" i="26"/>
  <c r="T28" i="26"/>
  <c r="U28" i="26"/>
  <c r="V28" i="26"/>
  <c r="AF28" i="26"/>
  <c r="T29" i="26"/>
  <c r="U29" i="26"/>
  <c r="V29" i="26"/>
  <c r="AF29" i="26"/>
  <c r="T30" i="26"/>
  <c r="U30" i="26"/>
  <c r="V30" i="26"/>
  <c r="AF30" i="26"/>
  <c r="T31" i="26"/>
  <c r="U31" i="26"/>
  <c r="V31" i="26"/>
  <c r="AF31" i="26"/>
  <c r="T32" i="26"/>
  <c r="U32" i="26"/>
  <c r="V32" i="26"/>
  <c r="AF32" i="26"/>
  <c r="T33" i="26"/>
  <c r="U33" i="26"/>
  <c r="V33" i="26"/>
  <c r="AF33" i="26"/>
  <c r="T34" i="26"/>
  <c r="U34" i="26"/>
  <c r="V34" i="26"/>
  <c r="AF34" i="26"/>
  <c r="T35" i="26"/>
  <c r="U35" i="26"/>
  <c r="V35" i="26"/>
  <c r="AF35" i="26"/>
  <c r="T36" i="26"/>
  <c r="U36" i="26"/>
  <c r="V36" i="26"/>
  <c r="AF36" i="26"/>
  <c r="T37" i="26"/>
  <c r="U37" i="26"/>
  <c r="V37" i="26"/>
  <c r="AF37" i="26"/>
  <c r="T38" i="26"/>
  <c r="U38" i="26"/>
  <c r="V38" i="26"/>
  <c r="AF38" i="26"/>
  <c r="T39" i="26"/>
  <c r="U39" i="26"/>
  <c r="V39" i="26"/>
  <c r="AF39" i="26"/>
  <c r="T23" i="26"/>
  <c r="U23" i="26"/>
  <c r="V23" i="26"/>
  <c r="AF23" i="26"/>
  <c r="D31" i="26"/>
  <c r="T131" i="26"/>
  <c r="E31" i="26"/>
  <c r="U131" i="26"/>
  <c r="F31" i="26"/>
  <c r="V131" i="26"/>
  <c r="W131" i="26"/>
  <c r="AB131" i="26"/>
  <c r="T132" i="26"/>
  <c r="U132" i="26"/>
  <c r="V132" i="26"/>
  <c r="W132" i="26"/>
  <c r="AB132" i="26"/>
  <c r="T133" i="26"/>
  <c r="U133" i="26"/>
  <c r="V133" i="26"/>
  <c r="W133" i="26"/>
  <c r="AB133" i="26"/>
  <c r="T134" i="26"/>
  <c r="U134" i="26"/>
  <c r="V134" i="26"/>
  <c r="W134" i="26"/>
  <c r="AB134" i="26"/>
  <c r="T135" i="26"/>
  <c r="U135" i="26"/>
  <c r="V135" i="26"/>
  <c r="W135" i="26"/>
  <c r="AB135" i="26"/>
  <c r="T136" i="26"/>
  <c r="U136" i="26"/>
  <c r="V136" i="26"/>
  <c r="W136" i="26"/>
  <c r="AB136" i="26"/>
  <c r="T137" i="26"/>
  <c r="U137" i="26"/>
  <c r="V137" i="26"/>
  <c r="W137" i="26"/>
  <c r="AB137" i="26"/>
  <c r="T138" i="26"/>
  <c r="U138" i="26"/>
  <c r="V138" i="26"/>
  <c r="W138" i="26"/>
  <c r="AB138" i="26"/>
  <c r="T139" i="26"/>
  <c r="U139" i="26"/>
  <c r="V139" i="26"/>
  <c r="W139" i="26"/>
  <c r="AB139" i="26"/>
  <c r="T140" i="26"/>
  <c r="U140" i="26"/>
  <c r="V140" i="26"/>
  <c r="W140" i="26"/>
  <c r="AB140" i="26"/>
  <c r="T141" i="26"/>
  <c r="U141" i="26"/>
  <c r="V141" i="26"/>
  <c r="W141" i="26"/>
  <c r="AB141" i="26"/>
  <c r="T142" i="26"/>
  <c r="U142" i="26"/>
  <c r="V142" i="26"/>
  <c r="W142" i="26"/>
  <c r="AB142" i="26"/>
  <c r="T143" i="26"/>
  <c r="U143" i="26"/>
  <c r="V143" i="26"/>
  <c r="W143" i="26"/>
  <c r="AB143" i="26"/>
  <c r="T144" i="26"/>
  <c r="U144" i="26"/>
  <c r="V144" i="26"/>
  <c r="W144" i="26"/>
  <c r="AB144" i="26"/>
  <c r="T145" i="26"/>
  <c r="U145" i="26"/>
  <c r="V145" i="26"/>
  <c r="W145" i="26"/>
  <c r="AB145" i="26"/>
  <c r="T146" i="26"/>
  <c r="U146" i="26"/>
  <c r="V146" i="26"/>
  <c r="W146" i="26"/>
  <c r="AB146" i="26"/>
  <c r="T147" i="26"/>
  <c r="U147" i="26"/>
  <c r="V147" i="26"/>
  <c r="W147" i="26"/>
  <c r="AB147" i="26"/>
  <c r="T148" i="26"/>
  <c r="U148" i="26"/>
  <c r="V148" i="26"/>
  <c r="W148" i="26"/>
  <c r="AB148" i="26"/>
  <c r="T149" i="26"/>
  <c r="U149" i="26"/>
  <c r="V149" i="26"/>
  <c r="W149" i="26"/>
  <c r="AB149" i="26"/>
  <c r="T150" i="26"/>
  <c r="U150" i="26"/>
  <c r="V150" i="26"/>
  <c r="W150" i="26"/>
  <c r="AB150" i="26"/>
  <c r="T151" i="26"/>
  <c r="U151" i="26"/>
  <c r="V151" i="26"/>
  <c r="W151" i="26"/>
  <c r="AB151" i="26"/>
  <c r="T152" i="26"/>
  <c r="U152" i="26"/>
  <c r="V152" i="26"/>
  <c r="W152" i="26"/>
  <c r="AB152" i="26"/>
  <c r="T153" i="26"/>
  <c r="U153" i="26"/>
  <c r="V153" i="26"/>
  <c r="W153" i="26"/>
  <c r="AB153" i="26"/>
  <c r="T154" i="26"/>
  <c r="U154" i="26"/>
  <c r="V154" i="26"/>
  <c r="W154" i="26"/>
  <c r="AB154" i="26"/>
  <c r="T155" i="26"/>
  <c r="U155" i="26"/>
  <c r="V155" i="26"/>
  <c r="W155" i="26"/>
  <c r="AB155" i="26"/>
  <c r="T156" i="26"/>
  <c r="U156" i="26"/>
  <c r="V156" i="26"/>
  <c r="W156" i="26"/>
  <c r="AB156" i="26"/>
  <c r="T157" i="26"/>
  <c r="U157" i="26"/>
  <c r="V157" i="26"/>
  <c r="W157" i="26"/>
  <c r="AB157" i="26"/>
  <c r="T158" i="26"/>
  <c r="U158" i="26"/>
  <c r="V158" i="26"/>
  <c r="W158" i="26"/>
  <c r="AB158" i="26"/>
  <c r="T159" i="26"/>
  <c r="U159" i="26"/>
  <c r="V159" i="26"/>
  <c r="W159" i="26"/>
  <c r="AB159" i="26"/>
  <c r="T160" i="26"/>
  <c r="U160" i="26"/>
  <c r="V160" i="26"/>
  <c r="W160" i="26"/>
  <c r="AB160" i="26"/>
  <c r="T161" i="26"/>
  <c r="U161" i="26"/>
  <c r="V161" i="26"/>
  <c r="W161" i="26"/>
  <c r="AB161" i="26"/>
  <c r="T162" i="26"/>
  <c r="U162" i="26"/>
  <c r="V162" i="26"/>
  <c r="W162" i="26"/>
  <c r="AB162" i="26"/>
  <c r="T163" i="26"/>
  <c r="U163" i="26"/>
  <c r="V163" i="26"/>
  <c r="W163" i="26"/>
  <c r="AB163" i="26"/>
  <c r="T164" i="26"/>
  <c r="U164" i="26"/>
  <c r="V164" i="26"/>
  <c r="W164" i="26"/>
  <c r="AB164" i="26"/>
  <c r="T165" i="26"/>
  <c r="U165" i="26"/>
  <c r="V165" i="26"/>
  <c r="W165" i="26"/>
  <c r="AB165" i="26"/>
  <c r="T166" i="26"/>
  <c r="U166" i="26"/>
  <c r="V166" i="26"/>
  <c r="W166" i="26"/>
  <c r="AB166" i="26"/>
  <c r="T167" i="26"/>
  <c r="U167" i="26"/>
  <c r="V167" i="26"/>
  <c r="W167" i="26"/>
  <c r="AB167" i="26"/>
  <c r="T168" i="26"/>
  <c r="U168" i="26"/>
  <c r="V168" i="26"/>
  <c r="W168" i="26"/>
  <c r="AB168" i="26"/>
  <c r="T169" i="26"/>
  <c r="U169" i="26"/>
  <c r="V169" i="26"/>
  <c r="W169" i="26"/>
  <c r="AB169" i="26"/>
  <c r="T170" i="26"/>
  <c r="U170" i="26"/>
  <c r="V170" i="26"/>
  <c r="W170" i="26"/>
  <c r="AB170" i="26"/>
  <c r="T171" i="26"/>
  <c r="U171" i="26"/>
  <c r="V171" i="26"/>
  <c r="W171" i="26"/>
  <c r="AB171" i="26"/>
  <c r="T172" i="26"/>
  <c r="U172" i="26"/>
  <c r="V172" i="26"/>
  <c r="W172" i="26"/>
  <c r="AB172" i="26"/>
  <c r="T173" i="26"/>
  <c r="U173" i="26"/>
  <c r="V173" i="26"/>
  <c r="W173" i="26"/>
  <c r="AB173" i="26"/>
  <c r="T174" i="26"/>
  <c r="U174" i="26"/>
  <c r="V174" i="26"/>
  <c r="W174" i="26"/>
  <c r="AB174" i="26"/>
  <c r="T175" i="26"/>
  <c r="U175" i="26"/>
  <c r="V175" i="26"/>
  <c r="W175" i="26"/>
  <c r="AB175" i="26"/>
  <c r="T176" i="26"/>
  <c r="U176" i="26"/>
  <c r="V176" i="26"/>
  <c r="W176" i="26"/>
  <c r="AB176" i="26"/>
  <c r="T177" i="26"/>
  <c r="U177" i="26"/>
  <c r="V177" i="26"/>
  <c r="W177" i="26"/>
  <c r="AB177" i="26"/>
  <c r="T178" i="26"/>
  <c r="U178" i="26"/>
  <c r="V178" i="26"/>
  <c r="W178" i="26"/>
  <c r="AB178" i="26"/>
  <c r="T179" i="26"/>
  <c r="U179" i="26"/>
  <c r="V179" i="26"/>
  <c r="W179" i="26"/>
  <c r="AB179" i="26"/>
  <c r="T180" i="26"/>
  <c r="U180" i="26"/>
  <c r="V180" i="26"/>
  <c r="W180" i="26"/>
  <c r="AB180" i="26"/>
  <c r="T181" i="26"/>
  <c r="U181" i="26"/>
  <c r="V181" i="26"/>
  <c r="W181" i="26"/>
  <c r="AB181" i="26"/>
  <c r="T182" i="26"/>
  <c r="U182" i="26"/>
  <c r="V182" i="26"/>
  <c r="W182" i="26"/>
  <c r="AB182" i="26"/>
  <c r="T183" i="26"/>
  <c r="U183" i="26"/>
  <c r="V183" i="26"/>
  <c r="W183" i="26"/>
  <c r="AB183" i="26"/>
  <c r="T184" i="26"/>
  <c r="U184" i="26"/>
  <c r="V184" i="26"/>
  <c r="W184" i="26"/>
  <c r="AB184" i="26"/>
  <c r="T185" i="26"/>
  <c r="U185" i="26"/>
  <c r="V185" i="26"/>
  <c r="W185" i="26"/>
  <c r="AB185" i="26"/>
  <c r="T186" i="26"/>
  <c r="U186" i="26"/>
  <c r="V186" i="26"/>
  <c r="W186" i="26"/>
  <c r="AB186" i="26"/>
  <c r="T187" i="26"/>
  <c r="U187" i="26"/>
  <c r="V187" i="26"/>
  <c r="W187" i="26"/>
  <c r="AB187" i="26"/>
  <c r="T188" i="26"/>
  <c r="U188" i="26"/>
  <c r="V188" i="26"/>
  <c r="W188" i="26"/>
  <c r="AB188" i="26"/>
  <c r="T189" i="26"/>
  <c r="U189" i="26"/>
  <c r="V189" i="26"/>
  <c r="W189" i="26"/>
  <c r="AB189" i="26"/>
  <c r="T190" i="26"/>
  <c r="U190" i="26"/>
  <c r="V190" i="26"/>
  <c r="W190" i="26"/>
  <c r="AB190" i="26"/>
  <c r="T191" i="26"/>
  <c r="U191" i="26"/>
  <c r="V191" i="26"/>
  <c r="W191" i="26"/>
  <c r="AB191" i="26"/>
  <c r="T192" i="26"/>
  <c r="U192" i="26"/>
  <c r="V192" i="26"/>
  <c r="W192" i="26"/>
  <c r="AB192" i="26"/>
  <c r="T193" i="26"/>
  <c r="U193" i="26"/>
  <c r="V193" i="26"/>
  <c r="W193" i="26"/>
  <c r="AB193" i="26"/>
  <c r="T194" i="26"/>
  <c r="U194" i="26"/>
  <c r="V194" i="26"/>
  <c r="W194" i="26"/>
  <c r="AB194" i="26"/>
  <c r="T195" i="26"/>
  <c r="U195" i="26"/>
  <c r="V195" i="26"/>
  <c r="W195" i="26"/>
  <c r="AB195" i="26"/>
  <c r="T196" i="26"/>
  <c r="U196" i="26"/>
  <c r="V196" i="26"/>
  <c r="W196" i="26"/>
  <c r="AB196" i="26"/>
  <c r="T197" i="26"/>
  <c r="U197" i="26"/>
  <c r="V197" i="26"/>
  <c r="W197" i="26"/>
  <c r="AB197" i="26"/>
  <c r="T198" i="26"/>
  <c r="U198" i="26"/>
  <c r="V198" i="26"/>
  <c r="W198" i="26"/>
  <c r="AB198" i="26"/>
  <c r="T199" i="26"/>
  <c r="U199" i="26"/>
  <c r="V199" i="26"/>
  <c r="W199" i="26"/>
  <c r="AB199" i="26"/>
  <c r="T200" i="26"/>
  <c r="U200" i="26"/>
  <c r="V200" i="26"/>
  <c r="W200" i="26"/>
  <c r="AB200" i="26"/>
  <c r="T201" i="26"/>
  <c r="U201" i="26"/>
  <c r="V201" i="26"/>
  <c r="W201" i="26"/>
  <c r="AB201" i="26"/>
  <c r="T202" i="26"/>
  <c r="U202" i="26"/>
  <c r="V202" i="26"/>
  <c r="W202" i="26"/>
  <c r="AB202" i="26"/>
  <c r="T203" i="26"/>
  <c r="U203" i="26"/>
  <c r="V203" i="26"/>
  <c r="W203" i="26"/>
  <c r="AB203" i="26"/>
  <c r="T204" i="26"/>
  <c r="U204" i="26"/>
  <c r="V204" i="26"/>
  <c r="W204" i="26"/>
  <c r="AB204" i="26"/>
  <c r="T205" i="26"/>
  <c r="U205" i="26"/>
  <c r="V205" i="26"/>
  <c r="W205" i="26"/>
  <c r="AB205" i="26"/>
  <c r="T206" i="26"/>
  <c r="U206" i="26"/>
  <c r="V206" i="26"/>
  <c r="W206" i="26"/>
  <c r="AB206" i="26"/>
  <c r="T207" i="26"/>
  <c r="U207" i="26"/>
  <c r="V207" i="26"/>
  <c r="W207" i="26"/>
  <c r="AB207" i="26"/>
  <c r="T208" i="26"/>
  <c r="U208" i="26"/>
  <c r="V208" i="26"/>
  <c r="W208" i="26"/>
  <c r="AB208" i="26"/>
  <c r="T209" i="26"/>
  <c r="U209" i="26"/>
  <c r="V209" i="26"/>
  <c r="W209" i="26"/>
  <c r="AB209" i="26"/>
  <c r="T210" i="26"/>
  <c r="U210" i="26"/>
  <c r="V210" i="26"/>
  <c r="W210" i="26"/>
  <c r="AB210" i="26"/>
  <c r="T211" i="26"/>
  <c r="U211" i="26"/>
  <c r="V211" i="26"/>
  <c r="W211" i="26"/>
  <c r="AB211" i="26"/>
  <c r="T212" i="26"/>
  <c r="U212" i="26"/>
  <c r="V212" i="26"/>
  <c r="W212" i="26"/>
  <c r="AB212" i="26"/>
  <c r="T213" i="26"/>
  <c r="U213" i="26"/>
  <c r="V213" i="26"/>
  <c r="W213" i="26"/>
  <c r="AB213" i="26"/>
  <c r="T214" i="26"/>
  <c r="U214" i="26"/>
  <c r="V214" i="26"/>
  <c r="W214" i="26"/>
  <c r="AB214" i="26"/>
  <c r="T215" i="26"/>
  <c r="U215" i="26"/>
  <c r="V215" i="26"/>
  <c r="W215" i="26"/>
  <c r="AB215" i="26"/>
  <c r="T216" i="26"/>
  <c r="U216" i="26"/>
  <c r="V216" i="26"/>
  <c r="W216" i="26"/>
  <c r="AB216" i="26"/>
  <c r="T217" i="26"/>
  <c r="U217" i="26"/>
  <c r="V217" i="26"/>
  <c r="W217" i="26"/>
  <c r="AB217" i="26"/>
  <c r="T218" i="26"/>
  <c r="U218" i="26"/>
  <c r="V218" i="26"/>
  <c r="W218" i="26"/>
  <c r="AB218" i="26"/>
  <c r="T219" i="26"/>
  <c r="U219" i="26"/>
  <c r="V219" i="26"/>
  <c r="W219" i="26"/>
  <c r="AB219" i="26"/>
  <c r="T220" i="26"/>
  <c r="U220" i="26"/>
  <c r="V220" i="26"/>
  <c r="W220" i="26"/>
  <c r="AB220" i="26"/>
  <c r="T221" i="26"/>
  <c r="U221" i="26"/>
  <c r="V221" i="26"/>
  <c r="W221" i="26"/>
  <c r="AB221" i="26"/>
  <c r="T222" i="26"/>
  <c r="U222" i="26"/>
  <c r="V222" i="26"/>
  <c r="W222" i="26"/>
  <c r="AB222" i="26"/>
  <c r="T223" i="26"/>
  <c r="U223" i="26"/>
  <c r="V223" i="26"/>
  <c r="W223" i="26"/>
  <c r="AB223" i="26"/>
  <c r="T224" i="26"/>
  <c r="U224" i="26"/>
  <c r="V224" i="26"/>
  <c r="W224" i="26"/>
  <c r="AB224" i="26"/>
  <c r="T225" i="26"/>
  <c r="U225" i="26"/>
  <c r="V225" i="26"/>
  <c r="W225" i="26"/>
  <c r="AB225" i="26"/>
  <c r="T226" i="26"/>
  <c r="U226" i="26"/>
  <c r="V226" i="26"/>
  <c r="W226" i="26"/>
  <c r="AB226" i="26"/>
  <c r="T227" i="26"/>
  <c r="U227" i="26"/>
  <c r="V227" i="26"/>
  <c r="W227" i="26"/>
  <c r="AB227" i="26"/>
  <c r="T228" i="26"/>
  <c r="U228" i="26"/>
  <c r="V228" i="26"/>
  <c r="W228" i="26"/>
  <c r="AB228" i="26"/>
  <c r="T229" i="26"/>
  <c r="U229" i="26"/>
  <c r="V229" i="26"/>
  <c r="W229" i="26"/>
  <c r="AB229" i="26"/>
  <c r="T230" i="26"/>
  <c r="U230" i="26"/>
  <c r="V230" i="26"/>
  <c r="W230" i="26"/>
  <c r="AB230" i="26"/>
  <c r="T231" i="26"/>
  <c r="U231" i="26"/>
  <c r="V231" i="26"/>
  <c r="W231" i="26"/>
  <c r="AB231" i="26"/>
  <c r="T232" i="26"/>
  <c r="U232" i="26"/>
  <c r="V232" i="26"/>
  <c r="W232" i="26"/>
  <c r="AB232" i="26"/>
  <c r="T233" i="26"/>
  <c r="U233" i="26"/>
  <c r="V233" i="26"/>
  <c r="W233" i="26"/>
  <c r="AB233" i="26"/>
  <c r="T234" i="26"/>
  <c r="U234" i="26"/>
  <c r="V234" i="26"/>
  <c r="W234" i="26"/>
  <c r="AB234" i="26"/>
  <c r="T235" i="26"/>
  <c r="U235" i="26"/>
  <c r="V235" i="26"/>
  <c r="W235" i="26"/>
  <c r="AB235" i="26"/>
  <c r="T236" i="26"/>
  <c r="U236" i="26"/>
  <c r="V236" i="26"/>
  <c r="W236" i="26"/>
  <c r="AB236" i="26"/>
  <c r="T237" i="26"/>
  <c r="U237" i="26"/>
  <c r="V237" i="26"/>
  <c r="W237" i="26"/>
  <c r="AB237" i="26"/>
  <c r="T238" i="26"/>
  <c r="U238" i="26"/>
  <c r="V238" i="26"/>
  <c r="W238" i="26"/>
  <c r="AB238" i="26"/>
  <c r="T239" i="26"/>
  <c r="U239" i="26"/>
  <c r="V239" i="26"/>
  <c r="W239" i="26"/>
  <c r="AB239" i="26"/>
  <c r="T240" i="26"/>
  <c r="U240" i="26"/>
  <c r="V240" i="26"/>
  <c r="W240" i="26"/>
  <c r="AB240" i="26"/>
  <c r="T241" i="26"/>
  <c r="U241" i="26"/>
  <c r="V241" i="26"/>
  <c r="W241" i="26"/>
  <c r="AB241" i="26"/>
  <c r="T242" i="26"/>
  <c r="U242" i="26"/>
  <c r="V242" i="26"/>
  <c r="W242" i="26"/>
  <c r="AB242" i="26"/>
  <c r="T243" i="26"/>
  <c r="U243" i="26"/>
  <c r="V243" i="26"/>
  <c r="W243" i="26"/>
  <c r="AB243" i="26"/>
  <c r="T244" i="26"/>
  <c r="U244" i="26"/>
  <c r="V244" i="26"/>
  <c r="W244" i="26"/>
  <c r="AB244" i="26"/>
  <c r="T245" i="26"/>
  <c r="U245" i="26"/>
  <c r="V245" i="26"/>
  <c r="W245" i="26"/>
  <c r="AB245" i="26"/>
  <c r="T246" i="26"/>
  <c r="U246" i="26"/>
  <c r="V246" i="26"/>
  <c r="W246" i="26"/>
  <c r="AB246" i="26"/>
  <c r="T247" i="26"/>
  <c r="U247" i="26"/>
  <c r="V247" i="26"/>
  <c r="W247" i="26"/>
  <c r="AB247" i="26"/>
  <c r="T248" i="26"/>
  <c r="U248" i="26"/>
  <c r="V248" i="26"/>
  <c r="W248" i="26"/>
  <c r="AB248" i="26"/>
  <c r="T249" i="26"/>
  <c r="U249" i="26"/>
  <c r="V249" i="26"/>
  <c r="W249" i="26"/>
  <c r="AB249" i="26"/>
  <c r="T250" i="26"/>
  <c r="U250" i="26"/>
  <c r="V250" i="26"/>
  <c r="W250" i="26"/>
  <c r="AB250" i="26"/>
  <c r="T251" i="26"/>
  <c r="U251" i="26"/>
  <c r="V251" i="26"/>
  <c r="W251" i="26"/>
  <c r="AB251" i="26"/>
  <c r="T252" i="26"/>
  <c r="U252" i="26"/>
  <c r="V252" i="26"/>
  <c r="W252" i="26"/>
  <c r="AB252" i="26"/>
  <c r="T253" i="26"/>
  <c r="U253" i="26"/>
  <c r="V253" i="26"/>
  <c r="W253" i="26"/>
  <c r="AB253" i="26"/>
  <c r="T254" i="26"/>
  <c r="U254" i="26"/>
  <c r="V254" i="26"/>
  <c r="W254" i="26"/>
  <c r="AB254" i="26"/>
  <c r="T255" i="26"/>
  <c r="U255" i="26"/>
  <c r="V255" i="26"/>
  <c r="W255" i="26"/>
  <c r="AB255" i="26"/>
  <c r="T256" i="26"/>
  <c r="U256" i="26"/>
  <c r="V256" i="26"/>
  <c r="W256" i="26"/>
  <c r="AB256" i="26"/>
  <c r="T257" i="26"/>
  <c r="U257" i="26"/>
  <c r="V257" i="26"/>
  <c r="W257" i="26"/>
  <c r="AB257" i="26"/>
  <c r="T258" i="26"/>
  <c r="U258" i="26"/>
  <c r="V258" i="26"/>
  <c r="W258" i="26"/>
  <c r="AB258" i="26"/>
  <c r="T259" i="26"/>
  <c r="U259" i="26"/>
  <c r="V259" i="26"/>
  <c r="W259" i="26"/>
  <c r="AB259" i="26"/>
  <c r="T260" i="26"/>
  <c r="U260" i="26"/>
  <c r="V260" i="26"/>
  <c r="W260" i="26"/>
  <c r="AB260" i="26"/>
  <c r="T261" i="26"/>
  <c r="U261" i="26"/>
  <c r="V261" i="26"/>
  <c r="W261" i="26"/>
  <c r="AB261" i="26"/>
  <c r="T262" i="26"/>
  <c r="U262" i="26"/>
  <c r="V262" i="26"/>
  <c r="W262" i="26"/>
  <c r="AB262" i="26"/>
  <c r="T263" i="26"/>
  <c r="U263" i="26"/>
  <c r="V263" i="26"/>
  <c r="W263" i="26"/>
  <c r="AB263" i="26"/>
  <c r="T264" i="26"/>
  <c r="U264" i="26"/>
  <c r="V264" i="26"/>
  <c r="W264" i="26"/>
  <c r="AB264" i="26"/>
  <c r="T265" i="26"/>
  <c r="U265" i="26"/>
  <c r="V265" i="26"/>
  <c r="W265" i="26"/>
  <c r="AB265" i="26"/>
  <c r="T266" i="26"/>
  <c r="U266" i="26"/>
  <c r="V266" i="26"/>
  <c r="W266" i="26"/>
  <c r="AB266" i="26"/>
  <c r="T267" i="26"/>
  <c r="U267" i="26"/>
  <c r="V267" i="26"/>
  <c r="W267" i="26"/>
  <c r="AB267" i="26"/>
  <c r="T268" i="26"/>
  <c r="U268" i="26"/>
  <c r="V268" i="26"/>
  <c r="W268" i="26"/>
  <c r="AB268" i="26"/>
  <c r="T269" i="26"/>
  <c r="U269" i="26"/>
  <c r="V269" i="26"/>
  <c r="W269" i="26"/>
  <c r="AB269" i="26"/>
  <c r="T270" i="26"/>
  <c r="U270" i="26"/>
  <c r="V270" i="26"/>
  <c r="W270" i="26"/>
  <c r="AB270" i="26"/>
  <c r="T271" i="26"/>
  <c r="U271" i="26"/>
  <c r="V271" i="26"/>
  <c r="W271" i="26"/>
  <c r="AB271" i="26"/>
  <c r="T272" i="26"/>
  <c r="U272" i="26"/>
  <c r="V272" i="26"/>
  <c r="W272" i="26"/>
  <c r="AB272" i="26"/>
  <c r="T273" i="26"/>
  <c r="U273" i="26"/>
  <c r="V273" i="26"/>
  <c r="W273" i="26"/>
  <c r="AB273" i="26"/>
  <c r="T274" i="26"/>
  <c r="U274" i="26"/>
  <c r="V274" i="26"/>
  <c r="W274" i="26"/>
  <c r="AB274" i="26"/>
  <c r="T275" i="26"/>
  <c r="U275" i="26"/>
  <c r="V275" i="26"/>
  <c r="W275" i="26"/>
  <c r="AB275" i="26"/>
  <c r="T276" i="26"/>
  <c r="U276" i="26"/>
  <c r="V276" i="26"/>
  <c r="W276" i="26"/>
  <c r="AB276" i="26"/>
  <c r="T277" i="26"/>
  <c r="U277" i="26"/>
  <c r="V277" i="26"/>
  <c r="W277" i="26"/>
  <c r="AB277" i="26"/>
  <c r="T278" i="26"/>
  <c r="U278" i="26"/>
  <c r="V278" i="26"/>
  <c r="W278" i="26"/>
  <c r="AB278" i="26"/>
  <c r="T279" i="26"/>
  <c r="U279" i="26"/>
  <c r="V279" i="26"/>
  <c r="W279" i="26"/>
  <c r="AB279" i="26"/>
  <c r="T280" i="26"/>
  <c r="U280" i="26"/>
  <c r="V280" i="26"/>
  <c r="W280" i="26"/>
  <c r="AB280" i="26"/>
  <c r="T281" i="26"/>
  <c r="U281" i="26"/>
  <c r="V281" i="26"/>
  <c r="W281" i="26"/>
  <c r="AB281" i="26"/>
  <c r="T282" i="26"/>
  <c r="U282" i="26"/>
  <c r="V282" i="26"/>
  <c r="W282" i="26"/>
  <c r="AB282" i="26"/>
  <c r="T283" i="26"/>
  <c r="U283" i="26"/>
  <c r="V283" i="26"/>
  <c r="W283" i="26"/>
  <c r="AB283" i="26"/>
  <c r="T284" i="26"/>
  <c r="U284" i="26"/>
  <c r="V284" i="26"/>
  <c r="W284" i="26"/>
  <c r="AB284" i="26"/>
  <c r="T285" i="26"/>
  <c r="U285" i="26"/>
  <c r="V285" i="26"/>
  <c r="W285" i="26"/>
  <c r="AB285" i="26"/>
  <c r="T286" i="26"/>
  <c r="U286" i="26"/>
  <c r="V286" i="26"/>
  <c r="W286" i="26"/>
  <c r="AB286" i="26"/>
  <c r="T287" i="26"/>
  <c r="U287" i="26"/>
  <c r="V287" i="26"/>
  <c r="W287" i="26"/>
  <c r="AB287" i="26"/>
  <c r="T288" i="26"/>
  <c r="U288" i="26"/>
  <c r="V288" i="26"/>
  <c r="W288" i="26"/>
  <c r="AB288" i="26"/>
  <c r="T289" i="26"/>
  <c r="U289" i="26"/>
  <c r="V289" i="26"/>
  <c r="W289" i="26"/>
  <c r="AB289" i="26"/>
  <c r="T290" i="26"/>
  <c r="U290" i="26"/>
  <c r="V290" i="26"/>
  <c r="W290" i="26"/>
  <c r="AB290" i="26"/>
  <c r="T291" i="26"/>
  <c r="U291" i="26"/>
  <c r="V291" i="26"/>
  <c r="W291" i="26"/>
  <c r="AB291" i="26"/>
  <c r="T292" i="26"/>
  <c r="U292" i="26"/>
  <c r="V292" i="26"/>
  <c r="W292" i="26"/>
  <c r="AB292" i="26"/>
  <c r="T293" i="26"/>
  <c r="U293" i="26"/>
  <c r="V293" i="26"/>
  <c r="W293" i="26"/>
  <c r="AB293" i="26"/>
  <c r="T294" i="26"/>
  <c r="U294" i="26"/>
  <c r="V294" i="26"/>
  <c r="W294" i="26"/>
  <c r="AB294" i="26"/>
  <c r="T295" i="26"/>
  <c r="U295" i="26"/>
  <c r="V295" i="26"/>
  <c r="W295" i="26"/>
  <c r="AB295" i="26"/>
  <c r="T296" i="26"/>
  <c r="U296" i="26"/>
  <c r="V296" i="26"/>
  <c r="W296" i="26"/>
  <c r="AB296" i="26"/>
  <c r="T297" i="26"/>
  <c r="U297" i="26"/>
  <c r="V297" i="26"/>
  <c r="W297" i="26"/>
  <c r="AB297" i="26"/>
  <c r="T298" i="26"/>
  <c r="U298" i="26"/>
  <c r="V298" i="26"/>
  <c r="W298" i="26"/>
  <c r="AB298" i="26"/>
  <c r="T299" i="26"/>
  <c r="U299" i="26"/>
  <c r="V299" i="26"/>
  <c r="W299" i="26"/>
  <c r="AB299" i="26"/>
  <c r="T300" i="26"/>
  <c r="U300" i="26"/>
  <c r="V300" i="26"/>
  <c r="W300" i="26"/>
  <c r="AB300" i="26"/>
  <c r="T301" i="26"/>
  <c r="U301" i="26"/>
  <c r="V301" i="26"/>
  <c r="W301" i="26"/>
  <c r="AB301" i="26"/>
  <c r="T302" i="26"/>
  <c r="U302" i="26"/>
  <c r="V302" i="26"/>
  <c r="W302" i="26"/>
  <c r="AB302" i="26"/>
  <c r="T303" i="26"/>
  <c r="U303" i="26"/>
  <c r="V303" i="26"/>
  <c r="W303" i="26"/>
  <c r="AB303" i="26"/>
  <c r="T304" i="26"/>
  <c r="U304" i="26"/>
  <c r="V304" i="26"/>
  <c r="W304" i="26"/>
  <c r="AB304" i="26"/>
  <c r="T305" i="26"/>
  <c r="U305" i="26"/>
  <c r="V305" i="26"/>
  <c r="W305" i="26"/>
  <c r="AB305" i="26"/>
  <c r="T306" i="26"/>
  <c r="U306" i="26"/>
  <c r="V306" i="26"/>
  <c r="W306" i="26"/>
  <c r="AB306" i="26"/>
  <c r="T307" i="26"/>
  <c r="U307" i="26"/>
  <c r="V307" i="26"/>
  <c r="W307" i="26"/>
  <c r="AB307" i="26"/>
  <c r="T308" i="26"/>
  <c r="U308" i="26"/>
  <c r="V308" i="26"/>
  <c r="W308" i="26"/>
  <c r="AB308" i="26"/>
  <c r="T309" i="26"/>
  <c r="U309" i="26"/>
  <c r="V309" i="26"/>
  <c r="W309" i="26"/>
  <c r="AB309" i="26"/>
  <c r="T310" i="26"/>
  <c r="U310" i="26"/>
  <c r="V310" i="26"/>
  <c r="W310" i="26"/>
  <c r="AB310" i="26"/>
  <c r="T311" i="26"/>
  <c r="U311" i="26"/>
  <c r="V311" i="26"/>
  <c r="W311" i="26"/>
  <c r="AB311" i="26"/>
  <c r="T312" i="26"/>
  <c r="U312" i="26"/>
  <c r="V312" i="26"/>
  <c r="W312" i="26"/>
  <c r="AB312" i="26"/>
  <c r="T313" i="26"/>
  <c r="U313" i="26"/>
  <c r="V313" i="26"/>
  <c r="W313" i="26"/>
  <c r="AB313" i="26"/>
  <c r="T314" i="26"/>
  <c r="U314" i="26"/>
  <c r="V314" i="26"/>
  <c r="W314" i="26"/>
  <c r="AB314" i="26"/>
  <c r="T315" i="26"/>
  <c r="U315" i="26"/>
  <c r="V315" i="26"/>
  <c r="W315" i="26"/>
  <c r="AB315" i="26"/>
  <c r="T316" i="26"/>
  <c r="U316" i="26"/>
  <c r="V316" i="26"/>
  <c r="W316" i="26"/>
  <c r="AB316" i="26"/>
  <c r="T317" i="26"/>
  <c r="U317" i="26"/>
  <c r="V317" i="26"/>
  <c r="W317" i="26"/>
  <c r="AB317" i="26"/>
  <c r="T318" i="26"/>
  <c r="U318" i="26"/>
  <c r="V318" i="26"/>
  <c r="W318" i="26"/>
  <c r="AB318" i="26"/>
  <c r="T319" i="26"/>
  <c r="U319" i="26"/>
  <c r="V319" i="26"/>
  <c r="W319" i="26"/>
  <c r="AB319" i="26"/>
  <c r="T320" i="26"/>
  <c r="U320" i="26"/>
  <c r="V320" i="26"/>
  <c r="W320" i="26"/>
  <c r="AB320" i="26"/>
  <c r="T321" i="26"/>
  <c r="U321" i="26"/>
  <c r="V321" i="26"/>
  <c r="W321" i="26"/>
  <c r="AB321" i="26"/>
  <c r="T322" i="26"/>
  <c r="U322" i="26"/>
  <c r="V322" i="26"/>
  <c r="W322" i="26"/>
  <c r="AB322" i="26"/>
  <c r="C50" i="26"/>
  <c r="B31" i="26"/>
  <c r="P131" i="26"/>
  <c r="C31" i="26"/>
  <c r="Q131" i="26"/>
  <c r="R131" i="26"/>
  <c r="AA131" i="26"/>
  <c r="P132" i="26"/>
  <c r="Q132" i="26"/>
  <c r="R132" i="26"/>
  <c r="AA132" i="26"/>
  <c r="P133" i="26"/>
  <c r="Q133" i="26"/>
  <c r="R133" i="26"/>
  <c r="AA133" i="26"/>
  <c r="P134" i="26"/>
  <c r="Q134" i="26"/>
  <c r="R134" i="26"/>
  <c r="AA134" i="26"/>
  <c r="P135" i="26"/>
  <c r="Q135" i="26"/>
  <c r="R135" i="26"/>
  <c r="AA135" i="26"/>
  <c r="P136" i="26"/>
  <c r="Q136" i="26"/>
  <c r="R136" i="26"/>
  <c r="AA136" i="26"/>
  <c r="P137" i="26"/>
  <c r="Q137" i="26"/>
  <c r="R137" i="26"/>
  <c r="AA137" i="26"/>
  <c r="P138" i="26"/>
  <c r="Q138" i="26"/>
  <c r="R138" i="26"/>
  <c r="AA138" i="26"/>
  <c r="P139" i="26"/>
  <c r="Q139" i="26"/>
  <c r="R139" i="26"/>
  <c r="AA139" i="26"/>
  <c r="P140" i="26"/>
  <c r="Q140" i="26"/>
  <c r="R140" i="26"/>
  <c r="AA140" i="26"/>
  <c r="P141" i="26"/>
  <c r="Q141" i="26"/>
  <c r="R141" i="26"/>
  <c r="AA141" i="26"/>
  <c r="P142" i="26"/>
  <c r="Q142" i="26"/>
  <c r="R142" i="26"/>
  <c r="AA142" i="26"/>
  <c r="P143" i="26"/>
  <c r="Q143" i="26"/>
  <c r="R143" i="26"/>
  <c r="AA143" i="26"/>
  <c r="P144" i="26"/>
  <c r="Q144" i="26"/>
  <c r="R144" i="26"/>
  <c r="AA144" i="26"/>
  <c r="P145" i="26"/>
  <c r="Q145" i="26"/>
  <c r="R145" i="26"/>
  <c r="AA145" i="26"/>
  <c r="P146" i="26"/>
  <c r="Q146" i="26"/>
  <c r="R146" i="26"/>
  <c r="AA146" i="26"/>
  <c r="P147" i="26"/>
  <c r="Q147" i="26"/>
  <c r="R147" i="26"/>
  <c r="AA147" i="26"/>
  <c r="P148" i="26"/>
  <c r="Q148" i="26"/>
  <c r="R148" i="26"/>
  <c r="AA148" i="26"/>
  <c r="P149" i="26"/>
  <c r="Q149" i="26"/>
  <c r="R149" i="26"/>
  <c r="AA149" i="26"/>
  <c r="P150" i="26"/>
  <c r="Q150" i="26"/>
  <c r="R150" i="26"/>
  <c r="AA150" i="26"/>
  <c r="P151" i="26"/>
  <c r="Q151" i="26"/>
  <c r="R151" i="26"/>
  <c r="AA151" i="26"/>
  <c r="P152" i="26"/>
  <c r="Q152" i="26"/>
  <c r="R152" i="26"/>
  <c r="AA152" i="26"/>
  <c r="P153" i="26"/>
  <c r="Q153" i="26"/>
  <c r="R153" i="26"/>
  <c r="AA153" i="26"/>
  <c r="P154" i="26"/>
  <c r="Q154" i="26"/>
  <c r="R154" i="26"/>
  <c r="AA154" i="26"/>
  <c r="P155" i="26"/>
  <c r="Q155" i="26"/>
  <c r="R155" i="26"/>
  <c r="AA155" i="26"/>
  <c r="P156" i="26"/>
  <c r="Q156" i="26"/>
  <c r="R156" i="26"/>
  <c r="AA156" i="26"/>
  <c r="P157" i="26"/>
  <c r="Q157" i="26"/>
  <c r="R157" i="26"/>
  <c r="AA157" i="26"/>
  <c r="P158" i="26"/>
  <c r="Q158" i="26"/>
  <c r="R158" i="26"/>
  <c r="AA158" i="26"/>
  <c r="P159" i="26"/>
  <c r="Q159" i="26"/>
  <c r="R159" i="26"/>
  <c r="AA159" i="26"/>
  <c r="P160" i="26"/>
  <c r="Q160" i="26"/>
  <c r="R160" i="26"/>
  <c r="AA160" i="26"/>
  <c r="P161" i="26"/>
  <c r="Q161" i="26"/>
  <c r="R161" i="26"/>
  <c r="AA161" i="26"/>
  <c r="P162" i="26"/>
  <c r="Q162" i="26"/>
  <c r="R162" i="26"/>
  <c r="AA162" i="26"/>
  <c r="P163" i="26"/>
  <c r="Q163" i="26"/>
  <c r="R163" i="26"/>
  <c r="AA163" i="26"/>
  <c r="P164" i="26"/>
  <c r="Q164" i="26"/>
  <c r="R164" i="26"/>
  <c r="AA164" i="26"/>
  <c r="P165" i="26"/>
  <c r="Q165" i="26"/>
  <c r="R165" i="26"/>
  <c r="AA165" i="26"/>
  <c r="P166" i="26"/>
  <c r="Q166" i="26"/>
  <c r="R166" i="26"/>
  <c r="AA166" i="26"/>
  <c r="P167" i="26"/>
  <c r="Q167" i="26"/>
  <c r="R167" i="26"/>
  <c r="AA167" i="26"/>
  <c r="P168" i="26"/>
  <c r="Q168" i="26"/>
  <c r="R168" i="26"/>
  <c r="AA168" i="26"/>
  <c r="P169" i="26"/>
  <c r="Q169" i="26"/>
  <c r="R169" i="26"/>
  <c r="AA169" i="26"/>
  <c r="P170" i="26"/>
  <c r="Q170" i="26"/>
  <c r="R170" i="26"/>
  <c r="AA170" i="26"/>
  <c r="P171" i="26"/>
  <c r="Q171" i="26"/>
  <c r="R171" i="26"/>
  <c r="AA171" i="26"/>
  <c r="P172" i="26"/>
  <c r="Q172" i="26"/>
  <c r="R172" i="26"/>
  <c r="AA172" i="26"/>
  <c r="P173" i="26"/>
  <c r="Q173" i="26"/>
  <c r="R173" i="26"/>
  <c r="AA173" i="26"/>
  <c r="P174" i="26"/>
  <c r="Q174" i="26"/>
  <c r="R174" i="26"/>
  <c r="AA174" i="26"/>
  <c r="P175" i="26"/>
  <c r="Q175" i="26"/>
  <c r="R175" i="26"/>
  <c r="AA175" i="26"/>
  <c r="P176" i="26"/>
  <c r="Q176" i="26"/>
  <c r="R176" i="26"/>
  <c r="AA176" i="26"/>
  <c r="P177" i="26"/>
  <c r="Q177" i="26"/>
  <c r="R177" i="26"/>
  <c r="AA177" i="26"/>
  <c r="P178" i="26"/>
  <c r="Q178" i="26"/>
  <c r="R178" i="26"/>
  <c r="AA178" i="26"/>
  <c r="P179" i="26"/>
  <c r="Q179" i="26"/>
  <c r="R179" i="26"/>
  <c r="AA179" i="26"/>
  <c r="P180" i="26"/>
  <c r="Q180" i="26"/>
  <c r="R180" i="26"/>
  <c r="AA180" i="26"/>
  <c r="P181" i="26"/>
  <c r="Q181" i="26"/>
  <c r="R181" i="26"/>
  <c r="AA181" i="26"/>
  <c r="P182" i="26"/>
  <c r="Q182" i="26"/>
  <c r="R182" i="26"/>
  <c r="AA182" i="26"/>
  <c r="P183" i="26"/>
  <c r="Q183" i="26"/>
  <c r="R183" i="26"/>
  <c r="AA183" i="26"/>
  <c r="P184" i="26"/>
  <c r="Q184" i="26"/>
  <c r="R184" i="26"/>
  <c r="AA184" i="26"/>
  <c r="P185" i="26"/>
  <c r="Q185" i="26"/>
  <c r="R185" i="26"/>
  <c r="AA185" i="26"/>
  <c r="P186" i="26"/>
  <c r="Q186" i="26"/>
  <c r="R186" i="26"/>
  <c r="AA186" i="26"/>
  <c r="P187" i="26"/>
  <c r="Q187" i="26"/>
  <c r="R187" i="26"/>
  <c r="AA187" i="26"/>
  <c r="P188" i="26"/>
  <c r="Q188" i="26"/>
  <c r="R188" i="26"/>
  <c r="AA188" i="26"/>
  <c r="P189" i="26"/>
  <c r="Q189" i="26"/>
  <c r="R189" i="26"/>
  <c r="AA189" i="26"/>
  <c r="P190" i="26"/>
  <c r="Q190" i="26"/>
  <c r="R190" i="26"/>
  <c r="AA190" i="26"/>
  <c r="P191" i="26"/>
  <c r="Q191" i="26"/>
  <c r="R191" i="26"/>
  <c r="AA191" i="26"/>
  <c r="P192" i="26"/>
  <c r="Q192" i="26"/>
  <c r="R192" i="26"/>
  <c r="AA192" i="26"/>
  <c r="P193" i="26"/>
  <c r="Q193" i="26"/>
  <c r="R193" i="26"/>
  <c r="AA193" i="26"/>
  <c r="P194" i="26"/>
  <c r="Q194" i="26"/>
  <c r="R194" i="26"/>
  <c r="AA194" i="26"/>
  <c r="P195" i="26"/>
  <c r="Q195" i="26"/>
  <c r="R195" i="26"/>
  <c r="AA195" i="26"/>
  <c r="P196" i="26"/>
  <c r="Q196" i="26"/>
  <c r="R196" i="26"/>
  <c r="AA196" i="26"/>
  <c r="P197" i="26"/>
  <c r="Q197" i="26"/>
  <c r="R197" i="26"/>
  <c r="AA197" i="26"/>
  <c r="P198" i="26"/>
  <c r="Q198" i="26"/>
  <c r="R198" i="26"/>
  <c r="AA198" i="26"/>
  <c r="P199" i="26"/>
  <c r="Q199" i="26"/>
  <c r="R199" i="26"/>
  <c r="AA199" i="26"/>
  <c r="P200" i="26"/>
  <c r="Q200" i="26"/>
  <c r="R200" i="26"/>
  <c r="AA200" i="26"/>
  <c r="P201" i="26"/>
  <c r="Q201" i="26"/>
  <c r="R201" i="26"/>
  <c r="AA201" i="26"/>
  <c r="P202" i="26"/>
  <c r="Q202" i="26"/>
  <c r="R202" i="26"/>
  <c r="AA202" i="26"/>
  <c r="P203" i="26"/>
  <c r="Q203" i="26"/>
  <c r="R203" i="26"/>
  <c r="AA203" i="26"/>
  <c r="P204" i="26"/>
  <c r="Q204" i="26"/>
  <c r="R204" i="26"/>
  <c r="AA204" i="26"/>
  <c r="P205" i="26"/>
  <c r="Q205" i="26"/>
  <c r="R205" i="26"/>
  <c r="AA205" i="26"/>
  <c r="P206" i="26"/>
  <c r="Q206" i="26"/>
  <c r="R206" i="26"/>
  <c r="AA206" i="26"/>
  <c r="P207" i="26"/>
  <c r="Q207" i="26"/>
  <c r="R207" i="26"/>
  <c r="AA207" i="26"/>
  <c r="P208" i="26"/>
  <c r="Q208" i="26"/>
  <c r="R208" i="26"/>
  <c r="AA208" i="26"/>
  <c r="P209" i="26"/>
  <c r="Q209" i="26"/>
  <c r="R209" i="26"/>
  <c r="AA209" i="26"/>
  <c r="P210" i="26"/>
  <c r="Q210" i="26"/>
  <c r="R210" i="26"/>
  <c r="AA210" i="26"/>
  <c r="P211" i="26"/>
  <c r="Q211" i="26"/>
  <c r="R211" i="26"/>
  <c r="AA211" i="26"/>
  <c r="P212" i="26"/>
  <c r="Q212" i="26"/>
  <c r="R212" i="26"/>
  <c r="AA212" i="26"/>
  <c r="P213" i="26"/>
  <c r="Q213" i="26"/>
  <c r="R213" i="26"/>
  <c r="AA213" i="26"/>
  <c r="P214" i="26"/>
  <c r="Q214" i="26"/>
  <c r="R214" i="26"/>
  <c r="AA214" i="26"/>
  <c r="P215" i="26"/>
  <c r="Q215" i="26"/>
  <c r="R215" i="26"/>
  <c r="AA215" i="26"/>
  <c r="P216" i="26"/>
  <c r="Q216" i="26"/>
  <c r="R216" i="26"/>
  <c r="AA216" i="26"/>
  <c r="P217" i="26"/>
  <c r="Q217" i="26"/>
  <c r="R217" i="26"/>
  <c r="AA217" i="26"/>
  <c r="P218" i="26"/>
  <c r="Q218" i="26"/>
  <c r="R218" i="26"/>
  <c r="AA218" i="26"/>
  <c r="P219" i="26"/>
  <c r="Q219" i="26"/>
  <c r="R219" i="26"/>
  <c r="AA219" i="26"/>
  <c r="P220" i="26"/>
  <c r="Q220" i="26"/>
  <c r="R220" i="26"/>
  <c r="AA220" i="26"/>
  <c r="P221" i="26"/>
  <c r="Q221" i="26"/>
  <c r="R221" i="26"/>
  <c r="AA221" i="26"/>
  <c r="P222" i="26"/>
  <c r="Q222" i="26"/>
  <c r="R222" i="26"/>
  <c r="AA222" i="26"/>
  <c r="P223" i="26"/>
  <c r="Q223" i="26"/>
  <c r="R223" i="26"/>
  <c r="AA223" i="26"/>
  <c r="P224" i="26"/>
  <c r="Q224" i="26"/>
  <c r="R224" i="26"/>
  <c r="AA224" i="26"/>
  <c r="P225" i="26"/>
  <c r="Q225" i="26"/>
  <c r="R225" i="26"/>
  <c r="AA225" i="26"/>
  <c r="P226" i="26"/>
  <c r="Q226" i="26"/>
  <c r="R226" i="26"/>
  <c r="AA226" i="26"/>
  <c r="P227" i="26"/>
  <c r="Q227" i="26"/>
  <c r="R227" i="26"/>
  <c r="AA227" i="26"/>
  <c r="P228" i="26"/>
  <c r="Q228" i="26"/>
  <c r="R228" i="26"/>
  <c r="AA228" i="26"/>
  <c r="P229" i="26"/>
  <c r="Q229" i="26"/>
  <c r="R229" i="26"/>
  <c r="AA229" i="26"/>
  <c r="P230" i="26"/>
  <c r="Q230" i="26"/>
  <c r="R230" i="26"/>
  <c r="AA230" i="26"/>
  <c r="P231" i="26"/>
  <c r="Q231" i="26"/>
  <c r="R231" i="26"/>
  <c r="AA231" i="26"/>
  <c r="P232" i="26"/>
  <c r="Q232" i="26"/>
  <c r="R232" i="26"/>
  <c r="AA232" i="26"/>
  <c r="P233" i="26"/>
  <c r="Q233" i="26"/>
  <c r="R233" i="26"/>
  <c r="AA233" i="26"/>
  <c r="P234" i="26"/>
  <c r="Q234" i="26"/>
  <c r="R234" i="26"/>
  <c r="AA234" i="26"/>
  <c r="P235" i="26"/>
  <c r="Q235" i="26"/>
  <c r="R235" i="26"/>
  <c r="AA235" i="26"/>
  <c r="P236" i="26"/>
  <c r="Q236" i="26"/>
  <c r="R236" i="26"/>
  <c r="AA236" i="26"/>
  <c r="P237" i="26"/>
  <c r="Q237" i="26"/>
  <c r="R237" i="26"/>
  <c r="AA237" i="26"/>
  <c r="P238" i="26"/>
  <c r="Q238" i="26"/>
  <c r="R238" i="26"/>
  <c r="AA238" i="26"/>
  <c r="P239" i="26"/>
  <c r="Q239" i="26"/>
  <c r="R239" i="26"/>
  <c r="AA239" i="26"/>
  <c r="P240" i="26"/>
  <c r="Q240" i="26"/>
  <c r="R240" i="26"/>
  <c r="AA240" i="26"/>
  <c r="P241" i="26"/>
  <c r="Q241" i="26"/>
  <c r="R241" i="26"/>
  <c r="AA241" i="26"/>
  <c r="P242" i="26"/>
  <c r="Q242" i="26"/>
  <c r="R242" i="26"/>
  <c r="AA242" i="26"/>
  <c r="P243" i="26"/>
  <c r="Q243" i="26"/>
  <c r="R243" i="26"/>
  <c r="AA243" i="26"/>
  <c r="P244" i="26"/>
  <c r="Q244" i="26"/>
  <c r="R244" i="26"/>
  <c r="AA244" i="26"/>
  <c r="P245" i="26"/>
  <c r="Q245" i="26"/>
  <c r="R245" i="26"/>
  <c r="AA245" i="26"/>
  <c r="P246" i="26"/>
  <c r="Q246" i="26"/>
  <c r="R246" i="26"/>
  <c r="AA246" i="26"/>
  <c r="P247" i="26"/>
  <c r="Q247" i="26"/>
  <c r="R247" i="26"/>
  <c r="AA247" i="26"/>
  <c r="P248" i="26"/>
  <c r="Q248" i="26"/>
  <c r="R248" i="26"/>
  <c r="AA248" i="26"/>
  <c r="P249" i="26"/>
  <c r="Q249" i="26"/>
  <c r="R249" i="26"/>
  <c r="AA249" i="26"/>
  <c r="P250" i="26"/>
  <c r="Q250" i="26"/>
  <c r="R250" i="26"/>
  <c r="AA250" i="26"/>
  <c r="P251" i="26"/>
  <c r="Q251" i="26"/>
  <c r="R251" i="26"/>
  <c r="AA251" i="26"/>
  <c r="P252" i="26"/>
  <c r="Q252" i="26"/>
  <c r="R252" i="26"/>
  <c r="AA252" i="26"/>
  <c r="P253" i="26"/>
  <c r="Q253" i="26"/>
  <c r="R253" i="26"/>
  <c r="AA253" i="26"/>
  <c r="P254" i="26"/>
  <c r="Q254" i="26"/>
  <c r="R254" i="26"/>
  <c r="AA254" i="26"/>
  <c r="P255" i="26"/>
  <c r="Q255" i="26"/>
  <c r="R255" i="26"/>
  <c r="AA255" i="26"/>
  <c r="P256" i="26"/>
  <c r="Q256" i="26"/>
  <c r="R256" i="26"/>
  <c r="AA256" i="26"/>
  <c r="P257" i="26"/>
  <c r="Q257" i="26"/>
  <c r="R257" i="26"/>
  <c r="AA257" i="26"/>
  <c r="P258" i="26"/>
  <c r="Q258" i="26"/>
  <c r="R258" i="26"/>
  <c r="AA258" i="26"/>
  <c r="P259" i="26"/>
  <c r="Q259" i="26"/>
  <c r="R259" i="26"/>
  <c r="AA259" i="26"/>
  <c r="P260" i="26"/>
  <c r="Q260" i="26"/>
  <c r="R260" i="26"/>
  <c r="AA260" i="26"/>
  <c r="P261" i="26"/>
  <c r="Q261" i="26"/>
  <c r="R261" i="26"/>
  <c r="AA261" i="26"/>
  <c r="P262" i="26"/>
  <c r="Q262" i="26"/>
  <c r="R262" i="26"/>
  <c r="AA262" i="26"/>
  <c r="P263" i="26"/>
  <c r="Q263" i="26"/>
  <c r="R263" i="26"/>
  <c r="AA263" i="26"/>
  <c r="P264" i="26"/>
  <c r="Q264" i="26"/>
  <c r="R264" i="26"/>
  <c r="AA264" i="26"/>
  <c r="P265" i="26"/>
  <c r="Q265" i="26"/>
  <c r="R265" i="26"/>
  <c r="AA265" i="26"/>
  <c r="P266" i="26"/>
  <c r="Q266" i="26"/>
  <c r="R266" i="26"/>
  <c r="AA266" i="26"/>
  <c r="P267" i="26"/>
  <c r="Q267" i="26"/>
  <c r="R267" i="26"/>
  <c r="AA267" i="26"/>
  <c r="P268" i="26"/>
  <c r="Q268" i="26"/>
  <c r="R268" i="26"/>
  <c r="AA268" i="26"/>
  <c r="P269" i="26"/>
  <c r="Q269" i="26"/>
  <c r="R269" i="26"/>
  <c r="AA269" i="26"/>
  <c r="P270" i="26"/>
  <c r="Q270" i="26"/>
  <c r="R270" i="26"/>
  <c r="AA270" i="26"/>
  <c r="P271" i="26"/>
  <c r="Q271" i="26"/>
  <c r="R271" i="26"/>
  <c r="AA271" i="26"/>
  <c r="P272" i="26"/>
  <c r="Q272" i="26"/>
  <c r="R272" i="26"/>
  <c r="AA272" i="26"/>
  <c r="P273" i="26"/>
  <c r="Q273" i="26"/>
  <c r="R273" i="26"/>
  <c r="AA273" i="26"/>
  <c r="P274" i="26"/>
  <c r="Q274" i="26"/>
  <c r="R274" i="26"/>
  <c r="AA274" i="26"/>
  <c r="P275" i="26"/>
  <c r="Q275" i="26"/>
  <c r="R275" i="26"/>
  <c r="AA275" i="26"/>
  <c r="P276" i="26"/>
  <c r="Q276" i="26"/>
  <c r="R276" i="26"/>
  <c r="AA276" i="26"/>
  <c r="P277" i="26"/>
  <c r="Q277" i="26"/>
  <c r="R277" i="26"/>
  <c r="AA277" i="26"/>
  <c r="P278" i="26"/>
  <c r="Q278" i="26"/>
  <c r="R278" i="26"/>
  <c r="AA278" i="26"/>
  <c r="P279" i="26"/>
  <c r="Q279" i="26"/>
  <c r="R279" i="26"/>
  <c r="AA279" i="26"/>
  <c r="P280" i="26"/>
  <c r="Q280" i="26"/>
  <c r="R280" i="26"/>
  <c r="AA280" i="26"/>
  <c r="P281" i="26"/>
  <c r="Q281" i="26"/>
  <c r="R281" i="26"/>
  <c r="AA281" i="26"/>
  <c r="P282" i="26"/>
  <c r="Q282" i="26"/>
  <c r="R282" i="26"/>
  <c r="AA282" i="26"/>
  <c r="P283" i="26"/>
  <c r="Q283" i="26"/>
  <c r="R283" i="26"/>
  <c r="AA283" i="26"/>
  <c r="P284" i="26"/>
  <c r="Q284" i="26"/>
  <c r="R284" i="26"/>
  <c r="AA284" i="26"/>
  <c r="P285" i="26"/>
  <c r="Q285" i="26"/>
  <c r="R285" i="26"/>
  <c r="AA285" i="26"/>
  <c r="P286" i="26"/>
  <c r="Q286" i="26"/>
  <c r="R286" i="26"/>
  <c r="AA286" i="26"/>
  <c r="P287" i="26"/>
  <c r="Q287" i="26"/>
  <c r="R287" i="26"/>
  <c r="AA287" i="26"/>
  <c r="P288" i="26"/>
  <c r="Q288" i="26"/>
  <c r="R288" i="26"/>
  <c r="AA288" i="26"/>
  <c r="P289" i="26"/>
  <c r="Q289" i="26"/>
  <c r="R289" i="26"/>
  <c r="AA289" i="26"/>
  <c r="P290" i="26"/>
  <c r="Q290" i="26"/>
  <c r="R290" i="26"/>
  <c r="AA290" i="26"/>
  <c r="P291" i="26"/>
  <c r="Q291" i="26"/>
  <c r="R291" i="26"/>
  <c r="AA291" i="26"/>
  <c r="P292" i="26"/>
  <c r="Q292" i="26"/>
  <c r="R292" i="26"/>
  <c r="AA292" i="26"/>
  <c r="P293" i="26"/>
  <c r="Q293" i="26"/>
  <c r="R293" i="26"/>
  <c r="AA293" i="26"/>
  <c r="P294" i="26"/>
  <c r="Q294" i="26"/>
  <c r="R294" i="26"/>
  <c r="AA294" i="26"/>
  <c r="P295" i="26"/>
  <c r="Q295" i="26"/>
  <c r="R295" i="26"/>
  <c r="AA295" i="26"/>
  <c r="P296" i="26"/>
  <c r="Q296" i="26"/>
  <c r="R296" i="26"/>
  <c r="AA296" i="26"/>
  <c r="P297" i="26"/>
  <c r="Q297" i="26"/>
  <c r="R297" i="26"/>
  <c r="AA297" i="26"/>
  <c r="P298" i="26"/>
  <c r="Q298" i="26"/>
  <c r="R298" i="26"/>
  <c r="AA298" i="26"/>
  <c r="P299" i="26"/>
  <c r="Q299" i="26"/>
  <c r="R299" i="26"/>
  <c r="AA299" i="26"/>
  <c r="P300" i="26"/>
  <c r="Q300" i="26"/>
  <c r="R300" i="26"/>
  <c r="AA300" i="26"/>
  <c r="P301" i="26"/>
  <c r="Q301" i="26"/>
  <c r="R301" i="26"/>
  <c r="AA301" i="26"/>
  <c r="P302" i="26"/>
  <c r="Q302" i="26"/>
  <c r="R302" i="26"/>
  <c r="AA302" i="26"/>
  <c r="P303" i="26"/>
  <c r="Q303" i="26"/>
  <c r="R303" i="26"/>
  <c r="AA303" i="26"/>
  <c r="P304" i="26"/>
  <c r="Q304" i="26"/>
  <c r="R304" i="26"/>
  <c r="AA304" i="26"/>
  <c r="P305" i="26"/>
  <c r="Q305" i="26"/>
  <c r="R305" i="26"/>
  <c r="AA305" i="26"/>
  <c r="P306" i="26"/>
  <c r="Q306" i="26"/>
  <c r="R306" i="26"/>
  <c r="AA306" i="26"/>
  <c r="P307" i="26"/>
  <c r="Q307" i="26"/>
  <c r="R307" i="26"/>
  <c r="AA307" i="26"/>
  <c r="P308" i="26"/>
  <c r="Q308" i="26"/>
  <c r="R308" i="26"/>
  <c r="AA308" i="26"/>
  <c r="P309" i="26"/>
  <c r="Q309" i="26"/>
  <c r="R309" i="26"/>
  <c r="AA309" i="26"/>
  <c r="P310" i="26"/>
  <c r="Q310" i="26"/>
  <c r="R310" i="26"/>
  <c r="AA310" i="26"/>
  <c r="P311" i="26"/>
  <c r="Q311" i="26"/>
  <c r="R311" i="26"/>
  <c r="AA311" i="26"/>
  <c r="P312" i="26"/>
  <c r="Q312" i="26"/>
  <c r="R312" i="26"/>
  <c r="AA312" i="26"/>
  <c r="P313" i="26"/>
  <c r="Q313" i="26"/>
  <c r="R313" i="26"/>
  <c r="AA313" i="26"/>
  <c r="P314" i="26"/>
  <c r="Q314" i="26"/>
  <c r="R314" i="26"/>
  <c r="AA314" i="26"/>
  <c r="P315" i="26"/>
  <c r="Q315" i="26"/>
  <c r="R315" i="26"/>
  <c r="AA315" i="26"/>
  <c r="P316" i="26"/>
  <c r="Q316" i="26"/>
  <c r="R316" i="26"/>
  <c r="AA316" i="26"/>
  <c r="P317" i="26"/>
  <c r="Q317" i="26"/>
  <c r="R317" i="26"/>
  <c r="AA317" i="26"/>
  <c r="P318" i="26"/>
  <c r="Q318" i="26"/>
  <c r="R318" i="26"/>
  <c r="AA318" i="26"/>
  <c r="P319" i="26"/>
  <c r="Q319" i="26"/>
  <c r="R319" i="26"/>
  <c r="AA319" i="26"/>
  <c r="P320" i="26"/>
  <c r="Q320" i="26"/>
  <c r="R320" i="26"/>
  <c r="AA320" i="26"/>
  <c r="P321" i="26"/>
  <c r="Q321" i="26"/>
  <c r="R321" i="26"/>
  <c r="AA321" i="26"/>
  <c r="P322" i="26"/>
  <c r="Q322" i="26"/>
  <c r="R322" i="26"/>
  <c r="AA322" i="26"/>
  <c r="B50" i="26"/>
  <c r="D30" i="26"/>
  <c r="U69" i="26"/>
  <c r="E30" i="26"/>
  <c r="V69" i="26"/>
  <c r="F30" i="26"/>
  <c r="W69" i="26"/>
  <c r="X69" i="26"/>
  <c r="AE69" i="26"/>
  <c r="U70" i="26"/>
  <c r="V70" i="26"/>
  <c r="W70" i="26"/>
  <c r="X70" i="26"/>
  <c r="AE70" i="26"/>
  <c r="U71" i="26"/>
  <c r="V71" i="26"/>
  <c r="W71" i="26"/>
  <c r="X71" i="26"/>
  <c r="AE71" i="26"/>
  <c r="U72" i="26"/>
  <c r="V72" i="26"/>
  <c r="W72" i="26"/>
  <c r="X72" i="26"/>
  <c r="AE72" i="26"/>
  <c r="U73" i="26"/>
  <c r="V73" i="26"/>
  <c r="W73" i="26"/>
  <c r="X73" i="26"/>
  <c r="AE73" i="26"/>
  <c r="U74" i="26"/>
  <c r="V74" i="26"/>
  <c r="W74" i="26"/>
  <c r="X74" i="26"/>
  <c r="AE74" i="26"/>
  <c r="U75" i="26"/>
  <c r="V75" i="26"/>
  <c r="W75" i="26"/>
  <c r="X75" i="26"/>
  <c r="AE75" i="26"/>
  <c r="U76" i="26"/>
  <c r="V76" i="26"/>
  <c r="W76" i="26"/>
  <c r="X76" i="26"/>
  <c r="AE76" i="26"/>
  <c r="U77" i="26"/>
  <c r="V77" i="26"/>
  <c r="W77" i="26"/>
  <c r="X77" i="26"/>
  <c r="AE77" i="26"/>
  <c r="U78" i="26"/>
  <c r="V78" i="26"/>
  <c r="W78" i="26"/>
  <c r="X78" i="26"/>
  <c r="AE78" i="26"/>
  <c r="U79" i="26"/>
  <c r="V79" i="26"/>
  <c r="W79" i="26"/>
  <c r="X79" i="26"/>
  <c r="AE79" i="26"/>
  <c r="U80" i="26"/>
  <c r="V80" i="26"/>
  <c r="W80" i="26"/>
  <c r="X80" i="26"/>
  <c r="AE80" i="26"/>
  <c r="U81" i="26"/>
  <c r="V81" i="26"/>
  <c r="W81" i="26"/>
  <c r="X81" i="26"/>
  <c r="AE81" i="26"/>
  <c r="U82" i="26"/>
  <c r="V82" i="26"/>
  <c r="W82" i="26"/>
  <c r="X82" i="26"/>
  <c r="AE82" i="26"/>
  <c r="U83" i="26"/>
  <c r="V83" i="26"/>
  <c r="W83" i="26"/>
  <c r="X83" i="26"/>
  <c r="AE83" i="26"/>
  <c r="U84" i="26"/>
  <c r="V84" i="26"/>
  <c r="W84" i="26"/>
  <c r="X84" i="26"/>
  <c r="AE84" i="26"/>
  <c r="U85" i="26"/>
  <c r="V85" i="26"/>
  <c r="W85" i="26"/>
  <c r="X85" i="26"/>
  <c r="AE85" i="26"/>
  <c r="U86" i="26"/>
  <c r="V86" i="26"/>
  <c r="W86" i="26"/>
  <c r="X86" i="26"/>
  <c r="AE86" i="26"/>
  <c r="U87" i="26"/>
  <c r="V87" i="26"/>
  <c r="W87" i="26"/>
  <c r="X87" i="26"/>
  <c r="AE87" i="26"/>
  <c r="U88" i="26"/>
  <c r="V88" i="26"/>
  <c r="W88" i="26"/>
  <c r="X88" i="26"/>
  <c r="AE88" i="26"/>
  <c r="U89" i="26"/>
  <c r="V89" i="26"/>
  <c r="W89" i="26"/>
  <c r="X89" i="26"/>
  <c r="AE89" i="26"/>
  <c r="U90" i="26"/>
  <c r="V90" i="26"/>
  <c r="W90" i="26"/>
  <c r="X90" i="26"/>
  <c r="AE90" i="26"/>
  <c r="U91" i="26"/>
  <c r="V91" i="26"/>
  <c r="W91" i="26"/>
  <c r="X91" i="26"/>
  <c r="AE91" i="26"/>
  <c r="C49" i="26"/>
  <c r="B30" i="26"/>
  <c r="Q69" i="26"/>
  <c r="C30" i="26"/>
  <c r="R69" i="26"/>
  <c r="S69" i="26"/>
  <c r="AD69" i="26"/>
  <c r="Q70" i="26"/>
  <c r="R70" i="26"/>
  <c r="S70" i="26"/>
  <c r="AD70" i="26"/>
  <c r="Q71" i="26"/>
  <c r="R71" i="26"/>
  <c r="S71" i="26"/>
  <c r="AD71" i="26"/>
  <c r="Q72" i="26"/>
  <c r="R72" i="26"/>
  <c r="S72" i="26"/>
  <c r="AD72" i="26"/>
  <c r="Q73" i="26"/>
  <c r="R73" i="26"/>
  <c r="S73" i="26"/>
  <c r="AD73" i="26"/>
  <c r="Q74" i="26"/>
  <c r="R74" i="26"/>
  <c r="S74" i="26"/>
  <c r="AD74" i="26"/>
  <c r="Q75" i="26"/>
  <c r="R75" i="26"/>
  <c r="S75" i="26"/>
  <c r="AD75" i="26"/>
  <c r="Q76" i="26"/>
  <c r="R76" i="26"/>
  <c r="S76" i="26"/>
  <c r="AD76" i="26"/>
  <c r="Q77" i="26"/>
  <c r="R77" i="26"/>
  <c r="S77" i="26"/>
  <c r="AD77" i="26"/>
  <c r="Q78" i="26"/>
  <c r="R78" i="26"/>
  <c r="S78" i="26"/>
  <c r="AD78" i="26"/>
  <c r="Q79" i="26"/>
  <c r="R79" i="26"/>
  <c r="S79" i="26"/>
  <c r="AD79" i="26"/>
  <c r="Q80" i="26"/>
  <c r="R80" i="26"/>
  <c r="S80" i="26"/>
  <c r="AD80" i="26"/>
  <c r="Q81" i="26"/>
  <c r="R81" i="26"/>
  <c r="S81" i="26"/>
  <c r="AD81" i="26"/>
  <c r="Q82" i="26"/>
  <c r="R82" i="26"/>
  <c r="S82" i="26"/>
  <c r="AD82" i="26"/>
  <c r="Q83" i="26"/>
  <c r="R83" i="26"/>
  <c r="S83" i="26"/>
  <c r="AD83" i="26"/>
  <c r="Q84" i="26"/>
  <c r="R84" i="26"/>
  <c r="S84" i="26"/>
  <c r="AD84" i="26"/>
  <c r="Q85" i="26"/>
  <c r="R85" i="26"/>
  <c r="S85" i="26"/>
  <c r="AD85" i="26"/>
  <c r="Q86" i="26"/>
  <c r="R86" i="26"/>
  <c r="S86" i="26"/>
  <c r="AD86" i="26"/>
  <c r="Q87" i="26"/>
  <c r="R87" i="26"/>
  <c r="S87" i="26"/>
  <c r="AD87" i="26"/>
  <c r="Q88" i="26"/>
  <c r="R88" i="26"/>
  <c r="S88" i="26"/>
  <c r="AD88" i="26"/>
  <c r="Q89" i="26"/>
  <c r="R89" i="26"/>
  <c r="S89" i="26"/>
  <c r="AD89" i="26"/>
  <c r="Q90" i="26"/>
  <c r="R90" i="26"/>
  <c r="S90" i="26"/>
  <c r="AD90" i="26"/>
  <c r="Q91" i="26"/>
  <c r="R91" i="26"/>
  <c r="S91" i="26"/>
  <c r="AD91" i="26"/>
  <c r="B49" i="26"/>
  <c r="D29" i="26"/>
  <c r="U43" i="26"/>
  <c r="E29" i="26"/>
  <c r="V43" i="26"/>
  <c r="F29" i="26"/>
  <c r="W43" i="26"/>
  <c r="X43" i="26"/>
  <c r="AE43" i="26"/>
  <c r="U44" i="26"/>
  <c r="V44" i="26"/>
  <c r="W44" i="26"/>
  <c r="X44" i="26"/>
  <c r="AE44" i="26"/>
  <c r="U45" i="26"/>
  <c r="V45" i="26"/>
  <c r="W45" i="26"/>
  <c r="X45" i="26"/>
  <c r="AE45" i="26"/>
  <c r="U46" i="26"/>
  <c r="V46" i="26"/>
  <c r="W46" i="26"/>
  <c r="X46" i="26"/>
  <c r="AE46" i="26"/>
  <c r="U47" i="26"/>
  <c r="V47" i="26"/>
  <c r="W47" i="26"/>
  <c r="X47" i="26"/>
  <c r="AE47" i="26"/>
  <c r="U48" i="26"/>
  <c r="V48" i="26"/>
  <c r="W48" i="26"/>
  <c r="X48" i="26"/>
  <c r="AE48" i="26"/>
  <c r="U49" i="26"/>
  <c r="V49" i="26"/>
  <c r="W49" i="26"/>
  <c r="X49" i="26"/>
  <c r="AE49" i="26"/>
  <c r="U50" i="26"/>
  <c r="V50" i="26"/>
  <c r="W50" i="26"/>
  <c r="X50" i="26"/>
  <c r="AE50" i="26"/>
  <c r="U51" i="26"/>
  <c r="V51" i="26"/>
  <c r="W51" i="26"/>
  <c r="X51" i="26"/>
  <c r="AE51" i="26"/>
  <c r="U52" i="26"/>
  <c r="V52" i="26"/>
  <c r="W52" i="26"/>
  <c r="X52" i="26"/>
  <c r="AE52" i="26"/>
  <c r="U53" i="26"/>
  <c r="V53" i="26"/>
  <c r="W53" i="26"/>
  <c r="X53" i="26"/>
  <c r="AE53" i="26"/>
  <c r="U54" i="26"/>
  <c r="V54" i="26"/>
  <c r="W54" i="26"/>
  <c r="X54" i="26"/>
  <c r="AE54" i="26"/>
  <c r="U55" i="26"/>
  <c r="V55" i="26"/>
  <c r="W55" i="26"/>
  <c r="X55" i="26"/>
  <c r="AE55" i="26"/>
  <c r="U56" i="26"/>
  <c r="V56" i="26"/>
  <c r="W56" i="26"/>
  <c r="X56" i="26"/>
  <c r="AE56" i="26"/>
  <c r="U57" i="26"/>
  <c r="V57" i="26"/>
  <c r="W57" i="26"/>
  <c r="X57" i="26"/>
  <c r="AE57" i="26"/>
  <c r="U58" i="26"/>
  <c r="V58" i="26"/>
  <c r="W58" i="26"/>
  <c r="X58" i="26"/>
  <c r="AE58" i="26"/>
  <c r="U59" i="26"/>
  <c r="V59" i="26"/>
  <c r="W59" i="26"/>
  <c r="X59" i="26"/>
  <c r="AE59" i="26"/>
  <c r="U60" i="26"/>
  <c r="V60" i="26"/>
  <c r="W60" i="26"/>
  <c r="X60" i="26"/>
  <c r="AE60" i="26"/>
  <c r="U61" i="26"/>
  <c r="V61" i="26"/>
  <c r="W61" i="26"/>
  <c r="X61" i="26"/>
  <c r="AE61" i="26"/>
  <c r="U62" i="26"/>
  <c r="V62" i="26"/>
  <c r="W62" i="26"/>
  <c r="X62" i="26"/>
  <c r="AE62" i="26"/>
  <c r="U63" i="26"/>
  <c r="V63" i="26"/>
  <c r="W63" i="26"/>
  <c r="X63" i="26"/>
  <c r="AE63" i="26"/>
  <c r="U64" i="26"/>
  <c r="V64" i="26"/>
  <c r="W64" i="26"/>
  <c r="X64" i="26"/>
  <c r="AE64" i="26"/>
  <c r="U65" i="26"/>
  <c r="V65" i="26"/>
  <c r="W65" i="26"/>
  <c r="X65" i="26"/>
  <c r="AE65" i="26"/>
  <c r="C48" i="26"/>
  <c r="D28" i="26"/>
  <c r="X24" i="26"/>
  <c r="E28" i="26"/>
  <c r="Y24" i="26"/>
  <c r="F28" i="26"/>
  <c r="Z24" i="26"/>
  <c r="AA24" i="26"/>
  <c r="AG24" i="26"/>
  <c r="X25" i="26"/>
  <c r="Y25" i="26"/>
  <c r="Z25" i="26"/>
  <c r="AA25" i="26"/>
  <c r="AG25" i="26"/>
  <c r="X26" i="26"/>
  <c r="Y26" i="26"/>
  <c r="Z26" i="26"/>
  <c r="AA26" i="26"/>
  <c r="AG26" i="26"/>
  <c r="X27" i="26"/>
  <c r="Y27" i="26"/>
  <c r="Z27" i="26"/>
  <c r="AA27" i="26"/>
  <c r="AG27" i="26"/>
  <c r="X28" i="26"/>
  <c r="Y28" i="26"/>
  <c r="Z28" i="26"/>
  <c r="AA28" i="26"/>
  <c r="AG28" i="26"/>
  <c r="X29" i="26"/>
  <c r="Y29" i="26"/>
  <c r="Z29" i="26"/>
  <c r="AA29" i="26"/>
  <c r="AG29" i="26"/>
  <c r="X30" i="26"/>
  <c r="Y30" i="26"/>
  <c r="Z30" i="26"/>
  <c r="AA30" i="26"/>
  <c r="AG30" i="26"/>
  <c r="X31" i="26"/>
  <c r="Y31" i="26"/>
  <c r="Z31" i="26"/>
  <c r="AA31" i="26"/>
  <c r="AG31" i="26"/>
  <c r="X32" i="26"/>
  <c r="Y32" i="26"/>
  <c r="Z32" i="26"/>
  <c r="AA32" i="26"/>
  <c r="AG32" i="26"/>
  <c r="X33" i="26"/>
  <c r="Y33" i="26"/>
  <c r="Z33" i="26"/>
  <c r="AA33" i="26"/>
  <c r="AG33" i="26"/>
  <c r="X34" i="26"/>
  <c r="Y34" i="26"/>
  <c r="Z34" i="26"/>
  <c r="AA34" i="26"/>
  <c r="AG34" i="26"/>
  <c r="X35" i="26"/>
  <c r="Y35" i="26"/>
  <c r="Z35" i="26"/>
  <c r="AA35" i="26"/>
  <c r="AG35" i="26"/>
  <c r="X36" i="26"/>
  <c r="Y36" i="26"/>
  <c r="Z36" i="26"/>
  <c r="AA36" i="26"/>
  <c r="AG36" i="26"/>
  <c r="X37" i="26"/>
  <c r="Y37" i="26"/>
  <c r="Z37" i="26"/>
  <c r="AA37" i="26"/>
  <c r="AG37" i="26"/>
  <c r="X38" i="26"/>
  <c r="Y38" i="26"/>
  <c r="Z38" i="26"/>
  <c r="AA38" i="26"/>
  <c r="AG38" i="26"/>
  <c r="X39" i="26"/>
  <c r="Y39" i="26"/>
  <c r="Z39" i="26"/>
  <c r="AA39" i="26"/>
  <c r="AG39" i="26"/>
  <c r="C47" i="26"/>
  <c r="B29" i="26"/>
  <c r="Q45" i="26"/>
  <c r="C29" i="26"/>
  <c r="R45" i="26"/>
  <c r="S45" i="26"/>
  <c r="AD45" i="26"/>
  <c r="Q43" i="26"/>
  <c r="R43" i="26"/>
  <c r="S43" i="26"/>
  <c r="AD43" i="26"/>
  <c r="Q44" i="26"/>
  <c r="R44" i="26"/>
  <c r="S44" i="26"/>
  <c r="AD44" i="26"/>
  <c r="Q46" i="26"/>
  <c r="R46" i="26"/>
  <c r="S46" i="26"/>
  <c r="AD46" i="26"/>
  <c r="Q47" i="26"/>
  <c r="R47" i="26"/>
  <c r="S47" i="26"/>
  <c r="AD47" i="26"/>
  <c r="Q48" i="26"/>
  <c r="R48" i="26"/>
  <c r="S48" i="26"/>
  <c r="AD48" i="26"/>
  <c r="Q49" i="26"/>
  <c r="R49" i="26"/>
  <c r="S49" i="26"/>
  <c r="AD49" i="26"/>
  <c r="Q50" i="26"/>
  <c r="R50" i="26"/>
  <c r="S50" i="26"/>
  <c r="AD50" i="26"/>
  <c r="Q51" i="26"/>
  <c r="R51" i="26"/>
  <c r="S51" i="26"/>
  <c r="AD51" i="26"/>
  <c r="Q52" i="26"/>
  <c r="R52" i="26"/>
  <c r="S52" i="26"/>
  <c r="AD52" i="26"/>
  <c r="Q53" i="26"/>
  <c r="R53" i="26"/>
  <c r="S53" i="26"/>
  <c r="AD53" i="26"/>
  <c r="Q54" i="26"/>
  <c r="R54" i="26"/>
  <c r="S54" i="26"/>
  <c r="AD54" i="26"/>
  <c r="Q55" i="26"/>
  <c r="R55" i="26"/>
  <c r="S55" i="26"/>
  <c r="AD55" i="26"/>
  <c r="Q56" i="26"/>
  <c r="R56" i="26"/>
  <c r="S56" i="26"/>
  <c r="AD56" i="26"/>
  <c r="Q57" i="26"/>
  <c r="R57" i="26"/>
  <c r="S57" i="26"/>
  <c r="AD57" i="26"/>
  <c r="Q58" i="26"/>
  <c r="R58" i="26"/>
  <c r="S58" i="26"/>
  <c r="AD58" i="26"/>
  <c r="Q59" i="26"/>
  <c r="R59" i="26"/>
  <c r="S59" i="26"/>
  <c r="AD59" i="26"/>
  <c r="Q60" i="26"/>
  <c r="R60" i="26"/>
  <c r="S60" i="26"/>
  <c r="AD60" i="26"/>
  <c r="Q61" i="26"/>
  <c r="R61" i="26"/>
  <c r="S61" i="26"/>
  <c r="AD61" i="26"/>
  <c r="Q62" i="26"/>
  <c r="R62" i="26"/>
  <c r="S62" i="26"/>
  <c r="AD62" i="26"/>
  <c r="Q63" i="26"/>
  <c r="R63" i="26"/>
  <c r="S63" i="26"/>
  <c r="AD63" i="26"/>
  <c r="Q64" i="26"/>
  <c r="R64" i="26"/>
  <c r="S64" i="26"/>
  <c r="AD64" i="26"/>
  <c r="Q65" i="26"/>
  <c r="R65" i="26"/>
  <c r="S65" i="26"/>
  <c r="AD65" i="26"/>
  <c r="B48" i="26"/>
  <c r="B47" i="26"/>
  <c r="D27" i="26"/>
  <c r="X3" i="26"/>
  <c r="E27" i="26"/>
  <c r="Y3" i="26"/>
  <c r="F27" i="26"/>
  <c r="Z3" i="26"/>
  <c r="AA3" i="26"/>
  <c r="AH3" i="26"/>
  <c r="X4" i="26"/>
  <c r="Y4" i="26"/>
  <c r="Z4" i="26"/>
  <c r="AA4" i="26"/>
  <c r="AH4" i="26"/>
  <c r="X5" i="26"/>
  <c r="Y5" i="26"/>
  <c r="Z5" i="26"/>
  <c r="AA5" i="26"/>
  <c r="AH5" i="26"/>
  <c r="X6" i="26"/>
  <c r="Y6" i="26"/>
  <c r="Z6" i="26"/>
  <c r="AA6" i="26"/>
  <c r="AH6" i="26"/>
  <c r="X7" i="26"/>
  <c r="Y7" i="26"/>
  <c r="Z7" i="26"/>
  <c r="AA7" i="26"/>
  <c r="AH7" i="26"/>
  <c r="X8" i="26"/>
  <c r="Y8" i="26"/>
  <c r="Z8" i="26"/>
  <c r="AA8" i="26"/>
  <c r="AH8" i="26"/>
  <c r="X9" i="26"/>
  <c r="Y9" i="26"/>
  <c r="Z9" i="26"/>
  <c r="AA9" i="26"/>
  <c r="AH9" i="26"/>
  <c r="X10" i="26"/>
  <c r="Y10" i="26"/>
  <c r="Z10" i="26"/>
  <c r="AA10" i="26"/>
  <c r="AH10" i="26"/>
  <c r="X11" i="26"/>
  <c r="Y11" i="26"/>
  <c r="Z11" i="26"/>
  <c r="AA11" i="26"/>
  <c r="AH11" i="26"/>
  <c r="X12" i="26"/>
  <c r="Y12" i="26"/>
  <c r="Z12" i="26"/>
  <c r="AA12" i="26"/>
  <c r="AH12" i="26"/>
  <c r="X13" i="26"/>
  <c r="Y13" i="26"/>
  <c r="Z13" i="26"/>
  <c r="AA13" i="26"/>
  <c r="AH13" i="26"/>
  <c r="X14" i="26"/>
  <c r="Y14" i="26"/>
  <c r="Z14" i="26"/>
  <c r="AA14" i="26"/>
  <c r="AH14" i="26"/>
  <c r="X15" i="26"/>
  <c r="Y15" i="26"/>
  <c r="Z15" i="26"/>
  <c r="AA15" i="26"/>
  <c r="AH15" i="26"/>
  <c r="X16" i="26"/>
  <c r="Y16" i="26"/>
  <c r="Z16" i="26"/>
  <c r="AA16" i="26"/>
  <c r="AH16" i="26"/>
  <c r="X17" i="26"/>
  <c r="Y17" i="26"/>
  <c r="Z17" i="26"/>
  <c r="AA17" i="26"/>
  <c r="AH17" i="26"/>
  <c r="X18" i="26"/>
  <c r="Y18" i="26"/>
  <c r="Z18" i="26"/>
  <c r="AA18" i="26"/>
  <c r="AH18" i="26"/>
  <c r="C46" i="26"/>
  <c r="B27" i="26"/>
  <c r="T3" i="26"/>
  <c r="C27" i="26"/>
  <c r="U3" i="26"/>
  <c r="V3" i="26"/>
  <c r="AG3" i="26"/>
  <c r="T4" i="26"/>
  <c r="U4" i="26"/>
  <c r="V4" i="26"/>
  <c r="AG4" i="26"/>
  <c r="T5" i="26"/>
  <c r="U5" i="26"/>
  <c r="V5" i="26"/>
  <c r="AG5" i="26"/>
  <c r="T6" i="26"/>
  <c r="U6" i="26"/>
  <c r="V6" i="26"/>
  <c r="AG6" i="26"/>
  <c r="T7" i="26"/>
  <c r="U7" i="26"/>
  <c r="V7" i="26"/>
  <c r="AG7" i="26"/>
  <c r="T8" i="26"/>
  <c r="U8" i="26"/>
  <c r="V8" i="26"/>
  <c r="AG8" i="26"/>
  <c r="T9" i="26"/>
  <c r="U9" i="26"/>
  <c r="V9" i="26"/>
  <c r="AG9" i="26"/>
  <c r="T10" i="26"/>
  <c r="U10" i="26"/>
  <c r="V10" i="26"/>
  <c r="AG10" i="26"/>
  <c r="T11" i="26"/>
  <c r="U11" i="26"/>
  <c r="V11" i="26"/>
  <c r="AG11" i="26"/>
  <c r="T12" i="26"/>
  <c r="U12" i="26"/>
  <c r="V12" i="26"/>
  <c r="AG12" i="26"/>
  <c r="T13" i="26"/>
  <c r="U13" i="26"/>
  <c r="V13" i="26"/>
  <c r="AG13" i="26"/>
  <c r="T14" i="26"/>
  <c r="U14" i="26"/>
  <c r="V14" i="26"/>
  <c r="AG14" i="26"/>
  <c r="T15" i="26"/>
  <c r="U15" i="26"/>
  <c r="V15" i="26"/>
  <c r="AG15" i="26"/>
  <c r="T16" i="26"/>
  <c r="U16" i="26"/>
  <c r="V16" i="26"/>
  <c r="AG16" i="26"/>
  <c r="T17" i="26"/>
  <c r="U17" i="26"/>
  <c r="V17" i="26"/>
  <c r="AG17" i="26"/>
  <c r="T18" i="26"/>
  <c r="U18" i="26"/>
  <c r="V18" i="26"/>
  <c r="AG18" i="26"/>
  <c r="B46" i="26"/>
  <c r="C55" i="25"/>
  <c r="B55" i="25"/>
  <c r="C54" i="25"/>
  <c r="B54" i="25"/>
  <c r="C53" i="25"/>
  <c r="AF24" i="25"/>
  <c r="C52" i="25"/>
  <c r="B52" i="25"/>
  <c r="T24" i="18"/>
  <c r="U24" i="18"/>
  <c r="V24" i="18"/>
  <c r="AF24" i="18"/>
  <c r="T25" i="18"/>
  <c r="U25" i="18"/>
  <c r="V25" i="18"/>
  <c r="AF25" i="18"/>
  <c r="T26" i="18"/>
  <c r="U26" i="18"/>
  <c r="V26" i="18"/>
  <c r="AF26" i="18"/>
  <c r="T27" i="18"/>
  <c r="U27" i="18"/>
  <c r="V27" i="18"/>
  <c r="AF27" i="18"/>
  <c r="T28" i="18"/>
  <c r="U28" i="18"/>
  <c r="V28" i="18"/>
  <c r="AF28" i="18"/>
  <c r="T29" i="18"/>
  <c r="U29" i="18"/>
  <c r="V29" i="18"/>
  <c r="AF29" i="18"/>
  <c r="T30" i="18"/>
  <c r="U30" i="18"/>
  <c r="V30" i="18"/>
  <c r="AF30" i="18"/>
  <c r="T31" i="18"/>
  <c r="U31" i="18"/>
  <c r="V31" i="18"/>
  <c r="AF31" i="18"/>
  <c r="T32" i="18"/>
  <c r="U32" i="18"/>
  <c r="V32" i="18"/>
  <c r="AF32" i="18"/>
  <c r="T33" i="18"/>
  <c r="U33" i="18"/>
  <c r="V33" i="18"/>
  <c r="AF33" i="18"/>
  <c r="T34" i="18"/>
  <c r="U34" i="18"/>
  <c r="V34" i="18"/>
  <c r="AF34" i="18"/>
  <c r="T35" i="18"/>
  <c r="U35" i="18"/>
  <c r="V35" i="18"/>
  <c r="AF35" i="18"/>
  <c r="T36" i="18"/>
  <c r="U36" i="18"/>
  <c r="V36" i="18"/>
  <c r="AF36" i="18"/>
  <c r="T37" i="18"/>
  <c r="U37" i="18"/>
  <c r="V37" i="18"/>
  <c r="AF37" i="18"/>
  <c r="T38" i="18"/>
  <c r="U38" i="18"/>
  <c r="V38" i="18"/>
  <c r="AF38" i="18"/>
  <c r="T39" i="18"/>
  <c r="U39" i="18"/>
  <c r="V39" i="18"/>
  <c r="AF39" i="18"/>
  <c r="D31" i="18"/>
  <c r="T131" i="18"/>
  <c r="E31" i="18"/>
  <c r="U131" i="18"/>
  <c r="F31" i="18"/>
  <c r="V131" i="18"/>
  <c r="W131" i="18"/>
  <c r="AB131" i="18"/>
  <c r="T132" i="18"/>
  <c r="U132" i="18"/>
  <c r="V132" i="18"/>
  <c r="W132" i="18"/>
  <c r="AB132" i="18"/>
  <c r="T133" i="18"/>
  <c r="U133" i="18"/>
  <c r="V133" i="18"/>
  <c r="W133" i="18"/>
  <c r="AB133" i="18"/>
  <c r="T134" i="18"/>
  <c r="U134" i="18"/>
  <c r="V134" i="18"/>
  <c r="W134" i="18"/>
  <c r="AB134" i="18"/>
  <c r="T135" i="18"/>
  <c r="U135" i="18"/>
  <c r="V135" i="18"/>
  <c r="W135" i="18"/>
  <c r="AB135" i="18"/>
  <c r="T136" i="18"/>
  <c r="U136" i="18"/>
  <c r="V136" i="18"/>
  <c r="W136" i="18"/>
  <c r="AB136" i="18"/>
  <c r="T137" i="18"/>
  <c r="U137" i="18"/>
  <c r="V137" i="18"/>
  <c r="W137" i="18"/>
  <c r="AB137" i="18"/>
  <c r="T138" i="18"/>
  <c r="U138" i="18"/>
  <c r="V138" i="18"/>
  <c r="W138" i="18"/>
  <c r="AB138" i="18"/>
  <c r="T139" i="18"/>
  <c r="U139" i="18"/>
  <c r="V139" i="18"/>
  <c r="W139" i="18"/>
  <c r="AB139" i="18"/>
  <c r="T140" i="18"/>
  <c r="U140" i="18"/>
  <c r="V140" i="18"/>
  <c r="W140" i="18"/>
  <c r="AB140" i="18"/>
  <c r="T141" i="18"/>
  <c r="U141" i="18"/>
  <c r="V141" i="18"/>
  <c r="W141" i="18"/>
  <c r="AB141" i="18"/>
  <c r="T142" i="18"/>
  <c r="U142" i="18"/>
  <c r="V142" i="18"/>
  <c r="W142" i="18"/>
  <c r="AB142" i="18"/>
  <c r="T143" i="18"/>
  <c r="U143" i="18"/>
  <c r="V143" i="18"/>
  <c r="W143" i="18"/>
  <c r="AB143" i="18"/>
  <c r="T144" i="18"/>
  <c r="U144" i="18"/>
  <c r="V144" i="18"/>
  <c r="W144" i="18"/>
  <c r="AB144" i="18"/>
  <c r="T145" i="18"/>
  <c r="U145" i="18"/>
  <c r="V145" i="18"/>
  <c r="W145" i="18"/>
  <c r="AB145" i="18"/>
  <c r="T146" i="18"/>
  <c r="U146" i="18"/>
  <c r="V146" i="18"/>
  <c r="W146" i="18"/>
  <c r="AB146" i="18"/>
  <c r="T147" i="18"/>
  <c r="U147" i="18"/>
  <c r="V147" i="18"/>
  <c r="W147" i="18"/>
  <c r="AB147" i="18"/>
  <c r="T148" i="18"/>
  <c r="U148" i="18"/>
  <c r="V148" i="18"/>
  <c r="W148" i="18"/>
  <c r="AB148" i="18"/>
  <c r="T149" i="18"/>
  <c r="U149" i="18"/>
  <c r="V149" i="18"/>
  <c r="W149" i="18"/>
  <c r="AB149" i="18"/>
  <c r="T150" i="18"/>
  <c r="U150" i="18"/>
  <c r="V150" i="18"/>
  <c r="W150" i="18"/>
  <c r="AB150" i="18"/>
  <c r="T151" i="18"/>
  <c r="U151" i="18"/>
  <c r="V151" i="18"/>
  <c r="W151" i="18"/>
  <c r="AB151" i="18"/>
  <c r="T152" i="18"/>
  <c r="U152" i="18"/>
  <c r="V152" i="18"/>
  <c r="W152" i="18"/>
  <c r="AB152" i="18"/>
  <c r="T153" i="18"/>
  <c r="U153" i="18"/>
  <c r="V153" i="18"/>
  <c r="W153" i="18"/>
  <c r="AB153" i="18"/>
  <c r="T154" i="18"/>
  <c r="U154" i="18"/>
  <c r="V154" i="18"/>
  <c r="W154" i="18"/>
  <c r="AB154" i="18"/>
  <c r="T155" i="18"/>
  <c r="U155" i="18"/>
  <c r="V155" i="18"/>
  <c r="W155" i="18"/>
  <c r="AB155" i="18"/>
  <c r="T156" i="18"/>
  <c r="U156" i="18"/>
  <c r="V156" i="18"/>
  <c r="W156" i="18"/>
  <c r="AB156" i="18"/>
  <c r="T157" i="18"/>
  <c r="U157" i="18"/>
  <c r="V157" i="18"/>
  <c r="W157" i="18"/>
  <c r="AB157" i="18"/>
  <c r="T158" i="18"/>
  <c r="U158" i="18"/>
  <c r="V158" i="18"/>
  <c r="W158" i="18"/>
  <c r="AB158" i="18"/>
  <c r="T159" i="18"/>
  <c r="U159" i="18"/>
  <c r="V159" i="18"/>
  <c r="W159" i="18"/>
  <c r="AB159" i="18"/>
  <c r="T160" i="18"/>
  <c r="U160" i="18"/>
  <c r="V160" i="18"/>
  <c r="W160" i="18"/>
  <c r="AB160" i="18"/>
  <c r="T161" i="18"/>
  <c r="U161" i="18"/>
  <c r="V161" i="18"/>
  <c r="W161" i="18"/>
  <c r="AB161" i="18"/>
  <c r="T162" i="18"/>
  <c r="U162" i="18"/>
  <c r="V162" i="18"/>
  <c r="W162" i="18"/>
  <c r="AB162" i="18"/>
  <c r="T163" i="18"/>
  <c r="U163" i="18"/>
  <c r="V163" i="18"/>
  <c r="W163" i="18"/>
  <c r="AB163" i="18"/>
  <c r="T164" i="18"/>
  <c r="U164" i="18"/>
  <c r="V164" i="18"/>
  <c r="W164" i="18"/>
  <c r="AB164" i="18"/>
  <c r="T165" i="18"/>
  <c r="U165" i="18"/>
  <c r="V165" i="18"/>
  <c r="W165" i="18"/>
  <c r="AB165" i="18"/>
  <c r="T166" i="18"/>
  <c r="U166" i="18"/>
  <c r="V166" i="18"/>
  <c r="W166" i="18"/>
  <c r="AB166" i="18"/>
  <c r="T167" i="18"/>
  <c r="U167" i="18"/>
  <c r="V167" i="18"/>
  <c r="W167" i="18"/>
  <c r="AB167" i="18"/>
  <c r="T168" i="18"/>
  <c r="U168" i="18"/>
  <c r="V168" i="18"/>
  <c r="W168" i="18"/>
  <c r="AB168" i="18"/>
  <c r="T169" i="18"/>
  <c r="U169" i="18"/>
  <c r="V169" i="18"/>
  <c r="W169" i="18"/>
  <c r="AB169" i="18"/>
  <c r="T170" i="18"/>
  <c r="U170" i="18"/>
  <c r="V170" i="18"/>
  <c r="W170" i="18"/>
  <c r="AB170" i="18"/>
  <c r="T171" i="18"/>
  <c r="U171" i="18"/>
  <c r="V171" i="18"/>
  <c r="W171" i="18"/>
  <c r="AB171" i="18"/>
  <c r="T172" i="18"/>
  <c r="U172" i="18"/>
  <c r="V172" i="18"/>
  <c r="W172" i="18"/>
  <c r="AB172" i="18"/>
  <c r="T173" i="18"/>
  <c r="U173" i="18"/>
  <c r="V173" i="18"/>
  <c r="W173" i="18"/>
  <c r="AB173" i="18"/>
  <c r="T174" i="18"/>
  <c r="U174" i="18"/>
  <c r="V174" i="18"/>
  <c r="W174" i="18"/>
  <c r="AB174" i="18"/>
  <c r="T175" i="18"/>
  <c r="U175" i="18"/>
  <c r="V175" i="18"/>
  <c r="W175" i="18"/>
  <c r="AB175" i="18"/>
  <c r="T176" i="18"/>
  <c r="U176" i="18"/>
  <c r="V176" i="18"/>
  <c r="W176" i="18"/>
  <c r="AB176" i="18"/>
  <c r="T177" i="18"/>
  <c r="U177" i="18"/>
  <c r="V177" i="18"/>
  <c r="W177" i="18"/>
  <c r="AB177" i="18"/>
  <c r="T178" i="18"/>
  <c r="U178" i="18"/>
  <c r="V178" i="18"/>
  <c r="W178" i="18"/>
  <c r="AB178" i="18"/>
  <c r="T179" i="18"/>
  <c r="U179" i="18"/>
  <c r="V179" i="18"/>
  <c r="W179" i="18"/>
  <c r="AB179" i="18"/>
  <c r="T180" i="18"/>
  <c r="U180" i="18"/>
  <c r="V180" i="18"/>
  <c r="W180" i="18"/>
  <c r="AB180" i="18"/>
  <c r="T181" i="18"/>
  <c r="U181" i="18"/>
  <c r="V181" i="18"/>
  <c r="W181" i="18"/>
  <c r="AB181" i="18"/>
  <c r="T182" i="18"/>
  <c r="U182" i="18"/>
  <c r="V182" i="18"/>
  <c r="W182" i="18"/>
  <c r="AB182" i="18"/>
  <c r="T183" i="18"/>
  <c r="U183" i="18"/>
  <c r="V183" i="18"/>
  <c r="W183" i="18"/>
  <c r="AB183" i="18"/>
  <c r="T184" i="18"/>
  <c r="U184" i="18"/>
  <c r="V184" i="18"/>
  <c r="W184" i="18"/>
  <c r="AB184" i="18"/>
  <c r="T185" i="18"/>
  <c r="U185" i="18"/>
  <c r="V185" i="18"/>
  <c r="W185" i="18"/>
  <c r="AB185" i="18"/>
  <c r="T186" i="18"/>
  <c r="U186" i="18"/>
  <c r="V186" i="18"/>
  <c r="W186" i="18"/>
  <c r="AB186" i="18"/>
  <c r="T187" i="18"/>
  <c r="U187" i="18"/>
  <c r="V187" i="18"/>
  <c r="W187" i="18"/>
  <c r="AB187" i="18"/>
  <c r="T188" i="18"/>
  <c r="U188" i="18"/>
  <c r="V188" i="18"/>
  <c r="W188" i="18"/>
  <c r="AB188" i="18"/>
  <c r="T189" i="18"/>
  <c r="U189" i="18"/>
  <c r="V189" i="18"/>
  <c r="W189" i="18"/>
  <c r="AB189" i="18"/>
  <c r="T190" i="18"/>
  <c r="U190" i="18"/>
  <c r="V190" i="18"/>
  <c r="W190" i="18"/>
  <c r="AB190" i="18"/>
  <c r="T191" i="18"/>
  <c r="U191" i="18"/>
  <c r="V191" i="18"/>
  <c r="W191" i="18"/>
  <c r="AB191" i="18"/>
  <c r="T192" i="18"/>
  <c r="U192" i="18"/>
  <c r="V192" i="18"/>
  <c r="W192" i="18"/>
  <c r="AB192" i="18"/>
  <c r="T193" i="18"/>
  <c r="U193" i="18"/>
  <c r="V193" i="18"/>
  <c r="W193" i="18"/>
  <c r="AB193" i="18"/>
  <c r="T194" i="18"/>
  <c r="U194" i="18"/>
  <c r="V194" i="18"/>
  <c r="W194" i="18"/>
  <c r="AB194" i="18"/>
  <c r="T195" i="18"/>
  <c r="U195" i="18"/>
  <c r="V195" i="18"/>
  <c r="W195" i="18"/>
  <c r="AB195" i="18"/>
  <c r="T196" i="18"/>
  <c r="U196" i="18"/>
  <c r="V196" i="18"/>
  <c r="W196" i="18"/>
  <c r="AB196" i="18"/>
  <c r="T197" i="18"/>
  <c r="U197" i="18"/>
  <c r="V197" i="18"/>
  <c r="W197" i="18"/>
  <c r="AB197" i="18"/>
  <c r="T198" i="18"/>
  <c r="U198" i="18"/>
  <c r="V198" i="18"/>
  <c r="W198" i="18"/>
  <c r="AB198" i="18"/>
  <c r="T199" i="18"/>
  <c r="U199" i="18"/>
  <c r="V199" i="18"/>
  <c r="W199" i="18"/>
  <c r="AB199" i="18"/>
  <c r="T200" i="18"/>
  <c r="U200" i="18"/>
  <c r="V200" i="18"/>
  <c r="W200" i="18"/>
  <c r="AB200" i="18"/>
  <c r="T201" i="18"/>
  <c r="U201" i="18"/>
  <c r="V201" i="18"/>
  <c r="W201" i="18"/>
  <c r="AB201" i="18"/>
  <c r="T202" i="18"/>
  <c r="U202" i="18"/>
  <c r="V202" i="18"/>
  <c r="W202" i="18"/>
  <c r="AB202" i="18"/>
  <c r="T203" i="18"/>
  <c r="U203" i="18"/>
  <c r="V203" i="18"/>
  <c r="W203" i="18"/>
  <c r="AB203" i="18"/>
  <c r="T204" i="18"/>
  <c r="U204" i="18"/>
  <c r="V204" i="18"/>
  <c r="W204" i="18"/>
  <c r="AB204" i="18"/>
  <c r="T205" i="18"/>
  <c r="U205" i="18"/>
  <c r="V205" i="18"/>
  <c r="W205" i="18"/>
  <c r="AB205" i="18"/>
  <c r="T206" i="18"/>
  <c r="U206" i="18"/>
  <c r="V206" i="18"/>
  <c r="W206" i="18"/>
  <c r="AB206" i="18"/>
  <c r="T207" i="18"/>
  <c r="U207" i="18"/>
  <c r="V207" i="18"/>
  <c r="W207" i="18"/>
  <c r="AB207" i="18"/>
  <c r="T208" i="18"/>
  <c r="U208" i="18"/>
  <c r="V208" i="18"/>
  <c r="W208" i="18"/>
  <c r="AB208" i="18"/>
  <c r="T209" i="18"/>
  <c r="U209" i="18"/>
  <c r="V209" i="18"/>
  <c r="W209" i="18"/>
  <c r="AB209" i="18"/>
  <c r="T210" i="18"/>
  <c r="U210" i="18"/>
  <c r="V210" i="18"/>
  <c r="W210" i="18"/>
  <c r="AB210" i="18"/>
  <c r="T211" i="18"/>
  <c r="U211" i="18"/>
  <c r="V211" i="18"/>
  <c r="W211" i="18"/>
  <c r="AB211" i="18"/>
  <c r="T212" i="18"/>
  <c r="U212" i="18"/>
  <c r="V212" i="18"/>
  <c r="W212" i="18"/>
  <c r="AB212" i="18"/>
  <c r="T213" i="18"/>
  <c r="U213" i="18"/>
  <c r="V213" i="18"/>
  <c r="W213" i="18"/>
  <c r="AB213" i="18"/>
  <c r="T214" i="18"/>
  <c r="U214" i="18"/>
  <c r="V214" i="18"/>
  <c r="W214" i="18"/>
  <c r="AB214" i="18"/>
  <c r="T215" i="18"/>
  <c r="U215" i="18"/>
  <c r="V215" i="18"/>
  <c r="W215" i="18"/>
  <c r="AB215" i="18"/>
  <c r="T216" i="18"/>
  <c r="U216" i="18"/>
  <c r="V216" i="18"/>
  <c r="W216" i="18"/>
  <c r="AB216" i="18"/>
  <c r="T217" i="18"/>
  <c r="U217" i="18"/>
  <c r="V217" i="18"/>
  <c r="W217" i="18"/>
  <c r="AB217" i="18"/>
  <c r="T218" i="18"/>
  <c r="U218" i="18"/>
  <c r="V218" i="18"/>
  <c r="W218" i="18"/>
  <c r="AB218" i="18"/>
  <c r="T219" i="18"/>
  <c r="U219" i="18"/>
  <c r="V219" i="18"/>
  <c r="W219" i="18"/>
  <c r="AB219" i="18"/>
  <c r="T220" i="18"/>
  <c r="U220" i="18"/>
  <c r="V220" i="18"/>
  <c r="W220" i="18"/>
  <c r="AB220" i="18"/>
  <c r="T221" i="18"/>
  <c r="U221" i="18"/>
  <c r="V221" i="18"/>
  <c r="W221" i="18"/>
  <c r="AB221" i="18"/>
  <c r="T222" i="18"/>
  <c r="U222" i="18"/>
  <c r="V222" i="18"/>
  <c r="W222" i="18"/>
  <c r="AB222" i="18"/>
  <c r="T223" i="18"/>
  <c r="U223" i="18"/>
  <c r="V223" i="18"/>
  <c r="W223" i="18"/>
  <c r="AB223" i="18"/>
  <c r="T224" i="18"/>
  <c r="U224" i="18"/>
  <c r="V224" i="18"/>
  <c r="W224" i="18"/>
  <c r="AB224" i="18"/>
  <c r="T225" i="18"/>
  <c r="U225" i="18"/>
  <c r="V225" i="18"/>
  <c r="W225" i="18"/>
  <c r="AB225" i="18"/>
  <c r="T226" i="18"/>
  <c r="U226" i="18"/>
  <c r="V226" i="18"/>
  <c r="W226" i="18"/>
  <c r="AB226" i="18"/>
  <c r="T227" i="18"/>
  <c r="U227" i="18"/>
  <c r="V227" i="18"/>
  <c r="W227" i="18"/>
  <c r="AB227" i="18"/>
  <c r="T228" i="18"/>
  <c r="U228" i="18"/>
  <c r="V228" i="18"/>
  <c r="W228" i="18"/>
  <c r="AB228" i="18"/>
  <c r="T229" i="18"/>
  <c r="U229" i="18"/>
  <c r="V229" i="18"/>
  <c r="W229" i="18"/>
  <c r="AB229" i="18"/>
  <c r="T230" i="18"/>
  <c r="U230" i="18"/>
  <c r="V230" i="18"/>
  <c r="W230" i="18"/>
  <c r="AB230" i="18"/>
  <c r="T231" i="18"/>
  <c r="U231" i="18"/>
  <c r="V231" i="18"/>
  <c r="W231" i="18"/>
  <c r="AB231" i="18"/>
  <c r="T232" i="18"/>
  <c r="U232" i="18"/>
  <c r="V232" i="18"/>
  <c r="W232" i="18"/>
  <c r="AB232" i="18"/>
  <c r="T233" i="18"/>
  <c r="U233" i="18"/>
  <c r="V233" i="18"/>
  <c r="W233" i="18"/>
  <c r="AB233" i="18"/>
  <c r="T234" i="18"/>
  <c r="U234" i="18"/>
  <c r="V234" i="18"/>
  <c r="W234" i="18"/>
  <c r="AB234" i="18"/>
  <c r="T235" i="18"/>
  <c r="U235" i="18"/>
  <c r="V235" i="18"/>
  <c r="W235" i="18"/>
  <c r="AB235" i="18"/>
  <c r="T236" i="18"/>
  <c r="U236" i="18"/>
  <c r="V236" i="18"/>
  <c r="W236" i="18"/>
  <c r="AB236" i="18"/>
  <c r="T237" i="18"/>
  <c r="U237" i="18"/>
  <c r="V237" i="18"/>
  <c r="W237" i="18"/>
  <c r="AB237" i="18"/>
  <c r="T238" i="18"/>
  <c r="U238" i="18"/>
  <c r="V238" i="18"/>
  <c r="W238" i="18"/>
  <c r="AB238" i="18"/>
  <c r="T239" i="18"/>
  <c r="U239" i="18"/>
  <c r="V239" i="18"/>
  <c r="W239" i="18"/>
  <c r="AB239" i="18"/>
  <c r="T240" i="18"/>
  <c r="U240" i="18"/>
  <c r="V240" i="18"/>
  <c r="W240" i="18"/>
  <c r="AB240" i="18"/>
  <c r="T241" i="18"/>
  <c r="U241" i="18"/>
  <c r="V241" i="18"/>
  <c r="W241" i="18"/>
  <c r="AB241" i="18"/>
  <c r="T242" i="18"/>
  <c r="U242" i="18"/>
  <c r="V242" i="18"/>
  <c r="W242" i="18"/>
  <c r="AB242" i="18"/>
  <c r="T243" i="18"/>
  <c r="U243" i="18"/>
  <c r="V243" i="18"/>
  <c r="W243" i="18"/>
  <c r="AB243" i="18"/>
  <c r="T244" i="18"/>
  <c r="U244" i="18"/>
  <c r="V244" i="18"/>
  <c r="W244" i="18"/>
  <c r="AB244" i="18"/>
  <c r="T245" i="18"/>
  <c r="U245" i="18"/>
  <c r="V245" i="18"/>
  <c r="W245" i="18"/>
  <c r="AB245" i="18"/>
  <c r="T246" i="18"/>
  <c r="U246" i="18"/>
  <c r="V246" i="18"/>
  <c r="W246" i="18"/>
  <c r="AB246" i="18"/>
  <c r="T247" i="18"/>
  <c r="U247" i="18"/>
  <c r="V247" i="18"/>
  <c r="W247" i="18"/>
  <c r="AB247" i="18"/>
  <c r="T248" i="18"/>
  <c r="U248" i="18"/>
  <c r="V248" i="18"/>
  <c r="W248" i="18"/>
  <c r="AB248" i="18"/>
  <c r="T249" i="18"/>
  <c r="U249" i="18"/>
  <c r="V249" i="18"/>
  <c r="W249" i="18"/>
  <c r="AB249" i="18"/>
  <c r="T250" i="18"/>
  <c r="U250" i="18"/>
  <c r="V250" i="18"/>
  <c r="W250" i="18"/>
  <c r="AB250" i="18"/>
  <c r="T251" i="18"/>
  <c r="U251" i="18"/>
  <c r="V251" i="18"/>
  <c r="W251" i="18"/>
  <c r="AB251" i="18"/>
  <c r="T252" i="18"/>
  <c r="U252" i="18"/>
  <c r="V252" i="18"/>
  <c r="W252" i="18"/>
  <c r="AB252" i="18"/>
  <c r="T253" i="18"/>
  <c r="U253" i="18"/>
  <c r="V253" i="18"/>
  <c r="W253" i="18"/>
  <c r="AB253" i="18"/>
  <c r="T254" i="18"/>
  <c r="U254" i="18"/>
  <c r="V254" i="18"/>
  <c r="W254" i="18"/>
  <c r="AB254" i="18"/>
  <c r="T255" i="18"/>
  <c r="U255" i="18"/>
  <c r="V255" i="18"/>
  <c r="W255" i="18"/>
  <c r="AB255" i="18"/>
  <c r="T256" i="18"/>
  <c r="U256" i="18"/>
  <c r="V256" i="18"/>
  <c r="W256" i="18"/>
  <c r="AB256" i="18"/>
  <c r="T257" i="18"/>
  <c r="U257" i="18"/>
  <c r="V257" i="18"/>
  <c r="W257" i="18"/>
  <c r="AB257" i="18"/>
  <c r="T258" i="18"/>
  <c r="U258" i="18"/>
  <c r="V258" i="18"/>
  <c r="W258" i="18"/>
  <c r="AB258" i="18"/>
  <c r="T259" i="18"/>
  <c r="U259" i="18"/>
  <c r="V259" i="18"/>
  <c r="W259" i="18"/>
  <c r="AB259" i="18"/>
  <c r="T260" i="18"/>
  <c r="U260" i="18"/>
  <c r="V260" i="18"/>
  <c r="W260" i="18"/>
  <c r="AB260" i="18"/>
  <c r="T261" i="18"/>
  <c r="U261" i="18"/>
  <c r="V261" i="18"/>
  <c r="W261" i="18"/>
  <c r="AB261" i="18"/>
  <c r="T262" i="18"/>
  <c r="U262" i="18"/>
  <c r="V262" i="18"/>
  <c r="W262" i="18"/>
  <c r="AB262" i="18"/>
  <c r="T263" i="18"/>
  <c r="U263" i="18"/>
  <c r="V263" i="18"/>
  <c r="W263" i="18"/>
  <c r="AB263" i="18"/>
  <c r="T264" i="18"/>
  <c r="U264" i="18"/>
  <c r="V264" i="18"/>
  <c r="W264" i="18"/>
  <c r="AB264" i="18"/>
  <c r="T265" i="18"/>
  <c r="U265" i="18"/>
  <c r="V265" i="18"/>
  <c r="W265" i="18"/>
  <c r="AB265" i="18"/>
  <c r="T266" i="18"/>
  <c r="U266" i="18"/>
  <c r="V266" i="18"/>
  <c r="W266" i="18"/>
  <c r="AB266" i="18"/>
  <c r="T267" i="18"/>
  <c r="U267" i="18"/>
  <c r="V267" i="18"/>
  <c r="W267" i="18"/>
  <c r="AB267" i="18"/>
  <c r="T268" i="18"/>
  <c r="U268" i="18"/>
  <c r="V268" i="18"/>
  <c r="W268" i="18"/>
  <c r="AB268" i="18"/>
  <c r="T269" i="18"/>
  <c r="U269" i="18"/>
  <c r="V269" i="18"/>
  <c r="W269" i="18"/>
  <c r="AB269" i="18"/>
  <c r="T270" i="18"/>
  <c r="U270" i="18"/>
  <c r="V270" i="18"/>
  <c r="W270" i="18"/>
  <c r="AB270" i="18"/>
  <c r="T271" i="18"/>
  <c r="U271" i="18"/>
  <c r="V271" i="18"/>
  <c r="W271" i="18"/>
  <c r="AB271" i="18"/>
  <c r="T272" i="18"/>
  <c r="U272" i="18"/>
  <c r="V272" i="18"/>
  <c r="W272" i="18"/>
  <c r="AB272" i="18"/>
  <c r="T273" i="18"/>
  <c r="U273" i="18"/>
  <c r="V273" i="18"/>
  <c r="W273" i="18"/>
  <c r="AB273" i="18"/>
  <c r="T274" i="18"/>
  <c r="U274" i="18"/>
  <c r="V274" i="18"/>
  <c r="W274" i="18"/>
  <c r="AB274" i="18"/>
  <c r="T275" i="18"/>
  <c r="U275" i="18"/>
  <c r="V275" i="18"/>
  <c r="W275" i="18"/>
  <c r="AB275" i="18"/>
  <c r="T276" i="18"/>
  <c r="U276" i="18"/>
  <c r="V276" i="18"/>
  <c r="W276" i="18"/>
  <c r="AB276" i="18"/>
  <c r="T277" i="18"/>
  <c r="U277" i="18"/>
  <c r="V277" i="18"/>
  <c r="W277" i="18"/>
  <c r="AB277" i="18"/>
  <c r="T278" i="18"/>
  <c r="U278" i="18"/>
  <c r="V278" i="18"/>
  <c r="W278" i="18"/>
  <c r="AB278" i="18"/>
  <c r="T279" i="18"/>
  <c r="U279" i="18"/>
  <c r="V279" i="18"/>
  <c r="W279" i="18"/>
  <c r="AB279" i="18"/>
  <c r="T280" i="18"/>
  <c r="U280" i="18"/>
  <c r="V280" i="18"/>
  <c r="W280" i="18"/>
  <c r="AB280" i="18"/>
  <c r="T281" i="18"/>
  <c r="U281" i="18"/>
  <c r="V281" i="18"/>
  <c r="W281" i="18"/>
  <c r="AB281" i="18"/>
  <c r="T282" i="18"/>
  <c r="U282" i="18"/>
  <c r="V282" i="18"/>
  <c r="W282" i="18"/>
  <c r="AB282" i="18"/>
  <c r="T283" i="18"/>
  <c r="U283" i="18"/>
  <c r="V283" i="18"/>
  <c r="W283" i="18"/>
  <c r="AB283" i="18"/>
  <c r="T284" i="18"/>
  <c r="U284" i="18"/>
  <c r="V284" i="18"/>
  <c r="W284" i="18"/>
  <c r="AB284" i="18"/>
  <c r="T285" i="18"/>
  <c r="U285" i="18"/>
  <c r="V285" i="18"/>
  <c r="W285" i="18"/>
  <c r="AB285" i="18"/>
  <c r="T286" i="18"/>
  <c r="U286" i="18"/>
  <c r="V286" i="18"/>
  <c r="W286" i="18"/>
  <c r="AB286" i="18"/>
  <c r="T287" i="18"/>
  <c r="U287" i="18"/>
  <c r="V287" i="18"/>
  <c r="W287" i="18"/>
  <c r="AB287" i="18"/>
  <c r="T288" i="18"/>
  <c r="U288" i="18"/>
  <c r="V288" i="18"/>
  <c r="W288" i="18"/>
  <c r="AB288" i="18"/>
  <c r="T289" i="18"/>
  <c r="U289" i="18"/>
  <c r="V289" i="18"/>
  <c r="W289" i="18"/>
  <c r="AB289" i="18"/>
  <c r="T290" i="18"/>
  <c r="U290" i="18"/>
  <c r="V290" i="18"/>
  <c r="W290" i="18"/>
  <c r="AB290" i="18"/>
  <c r="T291" i="18"/>
  <c r="U291" i="18"/>
  <c r="V291" i="18"/>
  <c r="W291" i="18"/>
  <c r="AB291" i="18"/>
  <c r="T292" i="18"/>
  <c r="U292" i="18"/>
  <c r="V292" i="18"/>
  <c r="W292" i="18"/>
  <c r="AB292" i="18"/>
  <c r="T293" i="18"/>
  <c r="U293" i="18"/>
  <c r="V293" i="18"/>
  <c r="W293" i="18"/>
  <c r="AB293" i="18"/>
  <c r="T294" i="18"/>
  <c r="U294" i="18"/>
  <c r="V294" i="18"/>
  <c r="W294" i="18"/>
  <c r="AB294" i="18"/>
  <c r="T295" i="18"/>
  <c r="U295" i="18"/>
  <c r="V295" i="18"/>
  <c r="W295" i="18"/>
  <c r="AB295" i="18"/>
  <c r="T296" i="18"/>
  <c r="U296" i="18"/>
  <c r="V296" i="18"/>
  <c r="W296" i="18"/>
  <c r="AB296" i="18"/>
  <c r="T297" i="18"/>
  <c r="U297" i="18"/>
  <c r="V297" i="18"/>
  <c r="W297" i="18"/>
  <c r="AB297" i="18"/>
  <c r="T298" i="18"/>
  <c r="U298" i="18"/>
  <c r="V298" i="18"/>
  <c r="W298" i="18"/>
  <c r="AB298" i="18"/>
  <c r="T299" i="18"/>
  <c r="U299" i="18"/>
  <c r="V299" i="18"/>
  <c r="W299" i="18"/>
  <c r="AB299" i="18"/>
  <c r="T300" i="18"/>
  <c r="U300" i="18"/>
  <c r="V300" i="18"/>
  <c r="W300" i="18"/>
  <c r="AB300" i="18"/>
  <c r="T301" i="18"/>
  <c r="U301" i="18"/>
  <c r="V301" i="18"/>
  <c r="W301" i="18"/>
  <c r="AB301" i="18"/>
  <c r="T302" i="18"/>
  <c r="U302" i="18"/>
  <c r="V302" i="18"/>
  <c r="W302" i="18"/>
  <c r="AB302" i="18"/>
  <c r="T303" i="18"/>
  <c r="U303" i="18"/>
  <c r="V303" i="18"/>
  <c r="W303" i="18"/>
  <c r="AB303" i="18"/>
  <c r="T304" i="18"/>
  <c r="U304" i="18"/>
  <c r="V304" i="18"/>
  <c r="W304" i="18"/>
  <c r="AB304" i="18"/>
  <c r="T305" i="18"/>
  <c r="U305" i="18"/>
  <c r="V305" i="18"/>
  <c r="W305" i="18"/>
  <c r="AB305" i="18"/>
  <c r="T306" i="18"/>
  <c r="U306" i="18"/>
  <c r="V306" i="18"/>
  <c r="W306" i="18"/>
  <c r="AB306" i="18"/>
  <c r="T307" i="18"/>
  <c r="U307" i="18"/>
  <c r="V307" i="18"/>
  <c r="W307" i="18"/>
  <c r="AB307" i="18"/>
  <c r="T308" i="18"/>
  <c r="U308" i="18"/>
  <c r="V308" i="18"/>
  <c r="W308" i="18"/>
  <c r="AB308" i="18"/>
  <c r="T309" i="18"/>
  <c r="U309" i="18"/>
  <c r="V309" i="18"/>
  <c r="W309" i="18"/>
  <c r="AB309" i="18"/>
  <c r="T310" i="18"/>
  <c r="U310" i="18"/>
  <c r="V310" i="18"/>
  <c r="W310" i="18"/>
  <c r="AB310" i="18"/>
  <c r="T311" i="18"/>
  <c r="U311" i="18"/>
  <c r="V311" i="18"/>
  <c r="W311" i="18"/>
  <c r="AB311" i="18"/>
  <c r="T312" i="18"/>
  <c r="U312" i="18"/>
  <c r="V312" i="18"/>
  <c r="W312" i="18"/>
  <c r="AB312" i="18"/>
  <c r="T313" i="18"/>
  <c r="U313" i="18"/>
  <c r="V313" i="18"/>
  <c r="W313" i="18"/>
  <c r="AB313" i="18"/>
  <c r="T314" i="18"/>
  <c r="U314" i="18"/>
  <c r="V314" i="18"/>
  <c r="W314" i="18"/>
  <c r="AB314" i="18"/>
  <c r="T315" i="18"/>
  <c r="U315" i="18"/>
  <c r="V315" i="18"/>
  <c r="W315" i="18"/>
  <c r="AB315" i="18"/>
  <c r="T316" i="18"/>
  <c r="U316" i="18"/>
  <c r="V316" i="18"/>
  <c r="W316" i="18"/>
  <c r="AB316" i="18"/>
  <c r="T317" i="18"/>
  <c r="U317" i="18"/>
  <c r="V317" i="18"/>
  <c r="W317" i="18"/>
  <c r="AB317" i="18"/>
  <c r="T318" i="18"/>
  <c r="U318" i="18"/>
  <c r="V318" i="18"/>
  <c r="W318" i="18"/>
  <c r="AB318" i="18"/>
  <c r="T319" i="18"/>
  <c r="U319" i="18"/>
  <c r="V319" i="18"/>
  <c r="W319" i="18"/>
  <c r="AB319" i="18"/>
  <c r="T320" i="18"/>
  <c r="U320" i="18"/>
  <c r="V320" i="18"/>
  <c r="W320" i="18"/>
  <c r="AB320" i="18"/>
  <c r="T321" i="18"/>
  <c r="U321" i="18"/>
  <c r="V321" i="18"/>
  <c r="W321" i="18"/>
  <c r="AB321" i="18"/>
  <c r="T322" i="18"/>
  <c r="U322" i="18"/>
  <c r="V322" i="18"/>
  <c r="W322" i="18"/>
  <c r="AB322" i="18"/>
  <c r="C50" i="18"/>
  <c r="B31" i="18"/>
  <c r="P131" i="18"/>
  <c r="C31" i="18"/>
  <c r="Q131" i="18"/>
  <c r="R131" i="18"/>
  <c r="AA131" i="18"/>
  <c r="P132" i="18"/>
  <c r="Q132" i="18"/>
  <c r="R132" i="18"/>
  <c r="AA132" i="18"/>
  <c r="P133" i="18"/>
  <c r="Q133" i="18"/>
  <c r="R133" i="18"/>
  <c r="AA133" i="18"/>
  <c r="P134" i="18"/>
  <c r="Q134" i="18"/>
  <c r="R134" i="18"/>
  <c r="AA134" i="18"/>
  <c r="P135" i="18"/>
  <c r="Q135" i="18"/>
  <c r="R135" i="18"/>
  <c r="AA135" i="18"/>
  <c r="P136" i="18"/>
  <c r="Q136" i="18"/>
  <c r="R136" i="18"/>
  <c r="AA136" i="18"/>
  <c r="P137" i="18"/>
  <c r="Q137" i="18"/>
  <c r="R137" i="18"/>
  <c r="AA137" i="18"/>
  <c r="P138" i="18"/>
  <c r="Q138" i="18"/>
  <c r="R138" i="18"/>
  <c r="AA138" i="18"/>
  <c r="P139" i="18"/>
  <c r="Q139" i="18"/>
  <c r="R139" i="18"/>
  <c r="AA139" i="18"/>
  <c r="P140" i="18"/>
  <c r="Q140" i="18"/>
  <c r="R140" i="18"/>
  <c r="AA140" i="18"/>
  <c r="P141" i="18"/>
  <c r="Q141" i="18"/>
  <c r="R141" i="18"/>
  <c r="AA141" i="18"/>
  <c r="P142" i="18"/>
  <c r="Q142" i="18"/>
  <c r="R142" i="18"/>
  <c r="AA142" i="18"/>
  <c r="P143" i="18"/>
  <c r="Q143" i="18"/>
  <c r="R143" i="18"/>
  <c r="AA143" i="18"/>
  <c r="P144" i="18"/>
  <c r="Q144" i="18"/>
  <c r="R144" i="18"/>
  <c r="AA144" i="18"/>
  <c r="P145" i="18"/>
  <c r="Q145" i="18"/>
  <c r="R145" i="18"/>
  <c r="AA145" i="18"/>
  <c r="P146" i="18"/>
  <c r="Q146" i="18"/>
  <c r="R146" i="18"/>
  <c r="AA146" i="18"/>
  <c r="P147" i="18"/>
  <c r="Q147" i="18"/>
  <c r="R147" i="18"/>
  <c r="AA147" i="18"/>
  <c r="P148" i="18"/>
  <c r="Q148" i="18"/>
  <c r="R148" i="18"/>
  <c r="AA148" i="18"/>
  <c r="P149" i="18"/>
  <c r="Q149" i="18"/>
  <c r="R149" i="18"/>
  <c r="AA149" i="18"/>
  <c r="P150" i="18"/>
  <c r="Q150" i="18"/>
  <c r="R150" i="18"/>
  <c r="AA150" i="18"/>
  <c r="P151" i="18"/>
  <c r="Q151" i="18"/>
  <c r="R151" i="18"/>
  <c r="AA151" i="18"/>
  <c r="P152" i="18"/>
  <c r="Q152" i="18"/>
  <c r="R152" i="18"/>
  <c r="AA152" i="18"/>
  <c r="P153" i="18"/>
  <c r="Q153" i="18"/>
  <c r="R153" i="18"/>
  <c r="AA153" i="18"/>
  <c r="P154" i="18"/>
  <c r="Q154" i="18"/>
  <c r="R154" i="18"/>
  <c r="AA154" i="18"/>
  <c r="P155" i="18"/>
  <c r="Q155" i="18"/>
  <c r="R155" i="18"/>
  <c r="AA155" i="18"/>
  <c r="P156" i="18"/>
  <c r="Q156" i="18"/>
  <c r="R156" i="18"/>
  <c r="AA156" i="18"/>
  <c r="P157" i="18"/>
  <c r="Q157" i="18"/>
  <c r="R157" i="18"/>
  <c r="AA157" i="18"/>
  <c r="P158" i="18"/>
  <c r="Q158" i="18"/>
  <c r="R158" i="18"/>
  <c r="AA158" i="18"/>
  <c r="P159" i="18"/>
  <c r="Q159" i="18"/>
  <c r="R159" i="18"/>
  <c r="AA159" i="18"/>
  <c r="P160" i="18"/>
  <c r="Q160" i="18"/>
  <c r="R160" i="18"/>
  <c r="AA160" i="18"/>
  <c r="P161" i="18"/>
  <c r="Q161" i="18"/>
  <c r="R161" i="18"/>
  <c r="AA161" i="18"/>
  <c r="P162" i="18"/>
  <c r="Q162" i="18"/>
  <c r="R162" i="18"/>
  <c r="AA162" i="18"/>
  <c r="P163" i="18"/>
  <c r="Q163" i="18"/>
  <c r="R163" i="18"/>
  <c r="AA163" i="18"/>
  <c r="P164" i="18"/>
  <c r="Q164" i="18"/>
  <c r="R164" i="18"/>
  <c r="AA164" i="18"/>
  <c r="P165" i="18"/>
  <c r="Q165" i="18"/>
  <c r="R165" i="18"/>
  <c r="AA165" i="18"/>
  <c r="P166" i="18"/>
  <c r="Q166" i="18"/>
  <c r="R166" i="18"/>
  <c r="AA166" i="18"/>
  <c r="P167" i="18"/>
  <c r="Q167" i="18"/>
  <c r="R167" i="18"/>
  <c r="AA167" i="18"/>
  <c r="P168" i="18"/>
  <c r="Q168" i="18"/>
  <c r="R168" i="18"/>
  <c r="AA168" i="18"/>
  <c r="P169" i="18"/>
  <c r="Q169" i="18"/>
  <c r="R169" i="18"/>
  <c r="AA169" i="18"/>
  <c r="P170" i="18"/>
  <c r="Q170" i="18"/>
  <c r="R170" i="18"/>
  <c r="AA170" i="18"/>
  <c r="P171" i="18"/>
  <c r="Q171" i="18"/>
  <c r="R171" i="18"/>
  <c r="AA171" i="18"/>
  <c r="P172" i="18"/>
  <c r="Q172" i="18"/>
  <c r="R172" i="18"/>
  <c r="AA172" i="18"/>
  <c r="P173" i="18"/>
  <c r="Q173" i="18"/>
  <c r="R173" i="18"/>
  <c r="AA173" i="18"/>
  <c r="P174" i="18"/>
  <c r="Q174" i="18"/>
  <c r="R174" i="18"/>
  <c r="AA174" i="18"/>
  <c r="P175" i="18"/>
  <c r="Q175" i="18"/>
  <c r="R175" i="18"/>
  <c r="AA175" i="18"/>
  <c r="P176" i="18"/>
  <c r="Q176" i="18"/>
  <c r="R176" i="18"/>
  <c r="AA176" i="18"/>
  <c r="P177" i="18"/>
  <c r="Q177" i="18"/>
  <c r="R177" i="18"/>
  <c r="AA177" i="18"/>
  <c r="P178" i="18"/>
  <c r="Q178" i="18"/>
  <c r="R178" i="18"/>
  <c r="AA178" i="18"/>
  <c r="P179" i="18"/>
  <c r="Q179" i="18"/>
  <c r="R179" i="18"/>
  <c r="AA179" i="18"/>
  <c r="P180" i="18"/>
  <c r="Q180" i="18"/>
  <c r="R180" i="18"/>
  <c r="AA180" i="18"/>
  <c r="P181" i="18"/>
  <c r="Q181" i="18"/>
  <c r="R181" i="18"/>
  <c r="AA181" i="18"/>
  <c r="P182" i="18"/>
  <c r="Q182" i="18"/>
  <c r="R182" i="18"/>
  <c r="AA182" i="18"/>
  <c r="P183" i="18"/>
  <c r="Q183" i="18"/>
  <c r="R183" i="18"/>
  <c r="AA183" i="18"/>
  <c r="P184" i="18"/>
  <c r="Q184" i="18"/>
  <c r="R184" i="18"/>
  <c r="AA184" i="18"/>
  <c r="P185" i="18"/>
  <c r="Q185" i="18"/>
  <c r="R185" i="18"/>
  <c r="AA185" i="18"/>
  <c r="P186" i="18"/>
  <c r="Q186" i="18"/>
  <c r="R186" i="18"/>
  <c r="AA186" i="18"/>
  <c r="P187" i="18"/>
  <c r="Q187" i="18"/>
  <c r="R187" i="18"/>
  <c r="AA187" i="18"/>
  <c r="P188" i="18"/>
  <c r="Q188" i="18"/>
  <c r="R188" i="18"/>
  <c r="AA188" i="18"/>
  <c r="P189" i="18"/>
  <c r="Q189" i="18"/>
  <c r="R189" i="18"/>
  <c r="AA189" i="18"/>
  <c r="P190" i="18"/>
  <c r="Q190" i="18"/>
  <c r="R190" i="18"/>
  <c r="AA190" i="18"/>
  <c r="P191" i="18"/>
  <c r="Q191" i="18"/>
  <c r="R191" i="18"/>
  <c r="AA191" i="18"/>
  <c r="P192" i="18"/>
  <c r="Q192" i="18"/>
  <c r="R192" i="18"/>
  <c r="AA192" i="18"/>
  <c r="P193" i="18"/>
  <c r="Q193" i="18"/>
  <c r="R193" i="18"/>
  <c r="AA193" i="18"/>
  <c r="P194" i="18"/>
  <c r="Q194" i="18"/>
  <c r="R194" i="18"/>
  <c r="AA194" i="18"/>
  <c r="P195" i="18"/>
  <c r="Q195" i="18"/>
  <c r="R195" i="18"/>
  <c r="AA195" i="18"/>
  <c r="P196" i="18"/>
  <c r="Q196" i="18"/>
  <c r="R196" i="18"/>
  <c r="AA196" i="18"/>
  <c r="P197" i="18"/>
  <c r="Q197" i="18"/>
  <c r="R197" i="18"/>
  <c r="AA197" i="18"/>
  <c r="P198" i="18"/>
  <c r="Q198" i="18"/>
  <c r="R198" i="18"/>
  <c r="AA198" i="18"/>
  <c r="P199" i="18"/>
  <c r="Q199" i="18"/>
  <c r="R199" i="18"/>
  <c r="AA199" i="18"/>
  <c r="P200" i="18"/>
  <c r="Q200" i="18"/>
  <c r="R200" i="18"/>
  <c r="AA200" i="18"/>
  <c r="P201" i="18"/>
  <c r="Q201" i="18"/>
  <c r="R201" i="18"/>
  <c r="AA201" i="18"/>
  <c r="P202" i="18"/>
  <c r="Q202" i="18"/>
  <c r="R202" i="18"/>
  <c r="AA202" i="18"/>
  <c r="P203" i="18"/>
  <c r="Q203" i="18"/>
  <c r="R203" i="18"/>
  <c r="AA203" i="18"/>
  <c r="P204" i="18"/>
  <c r="Q204" i="18"/>
  <c r="R204" i="18"/>
  <c r="AA204" i="18"/>
  <c r="P205" i="18"/>
  <c r="Q205" i="18"/>
  <c r="R205" i="18"/>
  <c r="AA205" i="18"/>
  <c r="P206" i="18"/>
  <c r="Q206" i="18"/>
  <c r="R206" i="18"/>
  <c r="AA206" i="18"/>
  <c r="P207" i="18"/>
  <c r="Q207" i="18"/>
  <c r="R207" i="18"/>
  <c r="AA207" i="18"/>
  <c r="P208" i="18"/>
  <c r="Q208" i="18"/>
  <c r="R208" i="18"/>
  <c r="AA208" i="18"/>
  <c r="P209" i="18"/>
  <c r="Q209" i="18"/>
  <c r="R209" i="18"/>
  <c r="AA209" i="18"/>
  <c r="P210" i="18"/>
  <c r="Q210" i="18"/>
  <c r="R210" i="18"/>
  <c r="AA210" i="18"/>
  <c r="P211" i="18"/>
  <c r="Q211" i="18"/>
  <c r="R211" i="18"/>
  <c r="AA211" i="18"/>
  <c r="P212" i="18"/>
  <c r="Q212" i="18"/>
  <c r="R212" i="18"/>
  <c r="AA212" i="18"/>
  <c r="P213" i="18"/>
  <c r="Q213" i="18"/>
  <c r="R213" i="18"/>
  <c r="AA213" i="18"/>
  <c r="P214" i="18"/>
  <c r="Q214" i="18"/>
  <c r="R214" i="18"/>
  <c r="AA214" i="18"/>
  <c r="P215" i="18"/>
  <c r="Q215" i="18"/>
  <c r="R215" i="18"/>
  <c r="AA215" i="18"/>
  <c r="P216" i="18"/>
  <c r="Q216" i="18"/>
  <c r="R216" i="18"/>
  <c r="AA216" i="18"/>
  <c r="P217" i="18"/>
  <c r="Q217" i="18"/>
  <c r="R217" i="18"/>
  <c r="AA217" i="18"/>
  <c r="P218" i="18"/>
  <c r="Q218" i="18"/>
  <c r="R218" i="18"/>
  <c r="AA218" i="18"/>
  <c r="P219" i="18"/>
  <c r="Q219" i="18"/>
  <c r="R219" i="18"/>
  <c r="AA219" i="18"/>
  <c r="P220" i="18"/>
  <c r="Q220" i="18"/>
  <c r="R220" i="18"/>
  <c r="AA220" i="18"/>
  <c r="P221" i="18"/>
  <c r="Q221" i="18"/>
  <c r="R221" i="18"/>
  <c r="AA221" i="18"/>
  <c r="P222" i="18"/>
  <c r="Q222" i="18"/>
  <c r="R222" i="18"/>
  <c r="AA222" i="18"/>
  <c r="P223" i="18"/>
  <c r="Q223" i="18"/>
  <c r="R223" i="18"/>
  <c r="AA223" i="18"/>
  <c r="P224" i="18"/>
  <c r="Q224" i="18"/>
  <c r="R224" i="18"/>
  <c r="AA224" i="18"/>
  <c r="P225" i="18"/>
  <c r="Q225" i="18"/>
  <c r="R225" i="18"/>
  <c r="AA225" i="18"/>
  <c r="P226" i="18"/>
  <c r="Q226" i="18"/>
  <c r="R226" i="18"/>
  <c r="AA226" i="18"/>
  <c r="P227" i="18"/>
  <c r="Q227" i="18"/>
  <c r="R227" i="18"/>
  <c r="AA227" i="18"/>
  <c r="P228" i="18"/>
  <c r="Q228" i="18"/>
  <c r="R228" i="18"/>
  <c r="AA228" i="18"/>
  <c r="P229" i="18"/>
  <c r="Q229" i="18"/>
  <c r="R229" i="18"/>
  <c r="AA229" i="18"/>
  <c r="P230" i="18"/>
  <c r="Q230" i="18"/>
  <c r="R230" i="18"/>
  <c r="AA230" i="18"/>
  <c r="P231" i="18"/>
  <c r="Q231" i="18"/>
  <c r="R231" i="18"/>
  <c r="AA231" i="18"/>
  <c r="P232" i="18"/>
  <c r="Q232" i="18"/>
  <c r="R232" i="18"/>
  <c r="AA232" i="18"/>
  <c r="P233" i="18"/>
  <c r="Q233" i="18"/>
  <c r="R233" i="18"/>
  <c r="AA233" i="18"/>
  <c r="P234" i="18"/>
  <c r="Q234" i="18"/>
  <c r="R234" i="18"/>
  <c r="AA234" i="18"/>
  <c r="P235" i="18"/>
  <c r="Q235" i="18"/>
  <c r="R235" i="18"/>
  <c r="AA235" i="18"/>
  <c r="P236" i="18"/>
  <c r="Q236" i="18"/>
  <c r="R236" i="18"/>
  <c r="AA236" i="18"/>
  <c r="P237" i="18"/>
  <c r="Q237" i="18"/>
  <c r="R237" i="18"/>
  <c r="AA237" i="18"/>
  <c r="P238" i="18"/>
  <c r="Q238" i="18"/>
  <c r="R238" i="18"/>
  <c r="AA238" i="18"/>
  <c r="P239" i="18"/>
  <c r="Q239" i="18"/>
  <c r="R239" i="18"/>
  <c r="AA239" i="18"/>
  <c r="P240" i="18"/>
  <c r="Q240" i="18"/>
  <c r="R240" i="18"/>
  <c r="AA240" i="18"/>
  <c r="P241" i="18"/>
  <c r="Q241" i="18"/>
  <c r="R241" i="18"/>
  <c r="AA241" i="18"/>
  <c r="P242" i="18"/>
  <c r="Q242" i="18"/>
  <c r="R242" i="18"/>
  <c r="AA242" i="18"/>
  <c r="P243" i="18"/>
  <c r="Q243" i="18"/>
  <c r="R243" i="18"/>
  <c r="AA243" i="18"/>
  <c r="P244" i="18"/>
  <c r="Q244" i="18"/>
  <c r="R244" i="18"/>
  <c r="AA244" i="18"/>
  <c r="P245" i="18"/>
  <c r="Q245" i="18"/>
  <c r="R245" i="18"/>
  <c r="AA245" i="18"/>
  <c r="P246" i="18"/>
  <c r="Q246" i="18"/>
  <c r="R246" i="18"/>
  <c r="AA246" i="18"/>
  <c r="P247" i="18"/>
  <c r="Q247" i="18"/>
  <c r="R247" i="18"/>
  <c r="AA247" i="18"/>
  <c r="P248" i="18"/>
  <c r="Q248" i="18"/>
  <c r="R248" i="18"/>
  <c r="AA248" i="18"/>
  <c r="P249" i="18"/>
  <c r="Q249" i="18"/>
  <c r="R249" i="18"/>
  <c r="AA249" i="18"/>
  <c r="P250" i="18"/>
  <c r="Q250" i="18"/>
  <c r="R250" i="18"/>
  <c r="AA250" i="18"/>
  <c r="P251" i="18"/>
  <c r="Q251" i="18"/>
  <c r="R251" i="18"/>
  <c r="AA251" i="18"/>
  <c r="P252" i="18"/>
  <c r="Q252" i="18"/>
  <c r="R252" i="18"/>
  <c r="AA252" i="18"/>
  <c r="P253" i="18"/>
  <c r="Q253" i="18"/>
  <c r="R253" i="18"/>
  <c r="AA253" i="18"/>
  <c r="P254" i="18"/>
  <c r="Q254" i="18"/>
  <c r="R254" i="18"/>
  <c r="AA254" i="18"/>
  <c r="P255" i="18"/>
  <c r="Q255" i="18"/>
  <c r="R255" i="18"/>
  <c r="AA255" i="18"/>
  <c r="P256" i="18"/>
  <c r="Q256" i="18"/>
  <c r="R256" i="18"/>
  <c r="AA256" i="18"/>
  <c r="P257" i="18"/>
  <c r="Q257" i="18"/>
  <c r="R257" i="18"/>
  <c r="AA257" i="18"/>
  <c r="P258" i="18"/>
  <c r="Q258" i="18"/>
  <c r="R258" i="18"/>
  <c r="AA258" i="18"/>
  <c r="P259" i="18"/>
  <c r="Q259" i="18"/>
  <c r="R259" i="18"/>
  <c r="AA259" i="18"/>
  <c r="P260" i="18"/>
  <c r="Q260" i="18"/>
  <c r="R260" i="18"/>
  <c r="AA260" i="18"/>
  <c r="P261" i="18"/>
  <c r="Q261" i="18"/>
  <c r="R261" i="18"/>
  <c r="AA261" i="18"/>
  <c r="P262" i="18"/>
  <c r="Q262" i="18"/>
  <c r="R262" i="18"/>
  <c r="AA262" i="18"/>
  <c r="P263" i="18"/>
  <c r="Q263" i="18"/>
  <c r="R263" i="18"/>
  <c r="AA263" i="18"/>
  <c r="P264" i="18"/>
  <c r="Q264" i="18"/>
  <c r="R264" i="18"/>
  <c r="AA264" i="18"/>
  <c r="P265" i="18"/>
  <c r="Q265" i="18"/>
  <c r="R265" i="18"/>
  <c r="AA265" i="18"/>
  <c r="P266" i="18"/>
  <c r="Q266" i="18"/>
  <c r="R266" i="18"/>
  <c r="AA266" i="18"/>
  <c r="P267" i="18"/>
  <c r="Q267" i="18"/>
  <c r="R267" i="18"/>
  <c r="AA267" i="18"/>
  <c r="P268" i="18"/>
  <c r="Q268" i="18"/>
  <c r="R268" i="18"/>
  <c r="AA268" i="18"/>
  <c r="P269" i="18"/>
  <c r="Q269" i="18"/>
  <c r="R269" i="18"/>
  <c r="AA269" i="18"/>
  <c r="P270" i="18"/>
  <c r="Q270" i="18"/>
  <c r="R270" i="18"/>
  <c r="AA270" i="18"/>
  <c r="P271" i="18"/>
  <c r="Q271" i="18"/>
  <c r="R271" i="18"/>
  <c r="AA271" i="18"/>
  <c r="P272" i="18"/>
  <c r="Q272" i="18"/>
  <c r="R272" i="18"/>
  <c r="AA272" i="18"/>
  <c r="P273" i="18"/>
  <c r="Q273" i="18"/>
  <c r="R273" i="18"/>
  <c r="AA273" i="18"/>
  <c r="P274" i="18"/>
  <c r="Q274" i="18"/>
  <c r="R274" i="18"/>
  <c r="AA274" i="18"/>
  <c r="P275" i="18"/>
  <c r="Q275" i="18"/>
  <c r="R275" i="18"/>
  <c r="AA275" i="18"/>
  <c r="P276" i="18"/>
  <c r="Q276" i="18"/>
  <c r="R276" i="18"/>
  <c r="AA276" i="18"/>
  <c r="P277" i="18"/>
  <c r="Q277" i="18"/>
  <c r="R277" i="18"/>
  <c r="AA277" i="18"/>
  <c r="P278" i="18"/>
  <c r="Q278" i="18"/>
  <c r="R278" i="18"/>
  <c r="AA278" i="18"/>
  <c r="P279" i="18"/>
  <c r="Q279" i="18"/>
  <c r="R279" i="18"/>
  <c r="AA279" i="18"/>
  <c r="P280" i="18"/>
  <c r="Q280" i="18"/>
  <c r="R280" i="18"/>
  <c r="AA280" i="18"/>
  <c r="P281" i="18"/>
  <c r="Q281" i="18"/>
  <c r="R281" i="18"/>
  <c r="AA281" i="18"/>
  <c r="P282" i="18"/>
  <c r="Q282" i="18"/>
  <c r="R282" i="18"/>
  <c r="AA282" i="18"/>
  <c r="P283" i="18"/>
  <c r="Q283" i="18"/>
  <c r="R283" i="18"/>
  <c r="AA283" i="18"/>
  <c r="P284" i="18"/>
  <c r="Q284" i="18"/>
  <c r="R284" i="18"/>
  <c r="AA284" i="18"/>
  <c r="P285" i="18"/>
  <c r="Q285" i="18"/>
  <c r="R285" i="18"/>
  <c r="AA285" i="18"/>
  <c r="P286" i="18"/>
  <c r="Q286" i="18"/>
  <c r="R286" i="18"/>
  <c r="AA286" i="18"/>
  <c r="P287" i="18"/>
  <c r="Q287" i="18"/>
  <c r="R287" i="18"/>
  <c r="AA287" i="18"/>
  <c r="P288" i="18"/>
  <c r="Q288" i="18"/>
  <c r="R288" i="18"/>
  <c r="AA288" i="18"/>
  <c r="P289" i="18"/>
  <c r="Q289" i="18"/>
  <c r="R289" i="18"/>
  <c r="AA289" i="18"/>
  <c r="P290" i="18"/>
  <c r="Q290" i="18"/>
  <c r="R290" i="18"/>
  <c r="AA290" i="18"/>
  <c r="P291" i="18"/>
  <c r="Q291" i="18"/>
  <c r="R291" i="18"/>
  <c r="AA291" i="18"/>
  <c r="P292" i="18"/>
  <c r="Q292" i="18"/>
  <c r="R292" i="18"/>
  <c r="AA292" i="18"/>
  <c r="P293" i="18"/>
  <c r="Q293" i="18"/>
  <c r="R293" i="18"/>
  <c r="AA293" i="18"/>
  <c r="P294" i="18"/>
  <c r="Q294" i="18"/>
  <c r="R294" i="18"/>
  <c r="AA294" i="18"/>
  <c r="P295" i="18"/>
  <c r="Q295" i="18"/>
  <c r="R295" i="18"/>
  <c r="AA295" i="18"/>
  <c r="P296" i="18"/>
  <c r="Q296" i="18"/>
  <c r="R296" i="18"/>
  <c r="AA296" i="18"/>
  <c r="P297" i="18"/>
  <c r="Q297" i="18"/>
  <c r="R297" i="18"/>
  <c r="AA297" i="18"/>
  <c r="P298" i="18"/>
  <c r="Q298" i="18"/>
  <c r="R298" i="18"/>
  <c r="AA298" i="18"/>
  <c r="P299" i="18"/>
  <c r="Q299" i="18"/>
  <c r="R299" i="18"/>
  <c r="AA299" i="18"/>
  <c r="P300" i="18"/>
  <c r="Q300" i="18"/>
  <c r="R300" i="18"/>
  <c r="AA300" i="18"/>
  <c r="P301" i="18"/>
  <c r="Q301" i="18"/>
  <c r="R301" i="18"/>
  <c r="AA301" i="18"/>
  <c r="P302" i="18"/>
  <c r="Q302" i="18"/>
  <c r="R302" i="18"/>
  <c r="AA302" i="18"/>
  <c r="P303" i="18"/>
  <c r="Q303" i="18"/>
  <c r="R303" i="18"/>
  <c r="AA303" i="18"/>
  <c r="P304" i="18"/>
  <c r="Q304" i="18"/>
  <c r="R304" i="18"/>
  <c r="AA304" i="18"/>
  <c r="P305" i="18"/>
  <c r="Q305" i="18"/>
  <c r="R305" i="18"/>
  <c r="AA305" i="18"/>
  <c r="P306" i="18"/>
  <c r="Q306" i="18"/>
  <c r="R306" i="18"/>
  <c r="AA306" i="18"/>
  <c r="P307" i="18"/>
  <c r="Q307" i="18"/>
  <c r="R307" i="18"/>
  <c r="AA307" i="18"/>
  <c r="P308" i="18"/>
  <c r="Q308" i="18"/>
  <c r="R308" i="18"/>
  <c r="AA308" i="18"/>
  <c r="P309" i="18"/>
  <c r="Q309" i="18"/>
  <c r="R309" i="18"/>
  <c r="AA309" i="18"/>
  <c r="P310" i="18"/>
  <c r="Q310" i="18"/>
  <c r="R310" i="18"/>
  <c r="AA310" i="18"/>
  <c r="P311" i="18"/>
  <c r="Q311" i="18"/>
  <c r="R311" i="18"/>
  <c r="AA311" i="18"/>
  <c r="P312" i="18"/>
  <c r="Q312" i="18"/>
  <c r="R312" i="18"/>
  <c r="AA312" i="18"/>
  <c r="P313" i="18"/>
  <c r="Q313" i="18"/>
  <c r="R313" i="18"/>
  <c r="AA313" i="18"/>
  <c r="P314" i="18"/>
  <c r="Q314" i="18"/>
  <c r="R314" i="18"/>
  <c r="AA314" i="18"/>
  <c r="P315" i="18"/>
  <c r="Q315" i="18"/>
  <c r="R315" i="18"/>
  <c r="AA315" i="18"/>
  <c r="P316" i="18"/>
  <c r="Q316" i="18"/>
  <c r="R316" i="18"/>
  <c r="AA316" i="18"/>
  <c r="P317" i="18"/>
  <c r="Q317" i="18"/>
  <c r="R317" i="18"/>
  <c r="AA317" i="18"/>
  <c r="P318" i="18"/>
  <c r="Q318" i="18"/>
  <c r="R318" i="18"/>
  <c r="AA318" i="18"/>
  <c r="P319" i="18"/>
  <c r="Q319" i="18"/>
  <c r="R319" i="18"/>
  <c r="AA319" i="18"/>
  <c r="P320" i="18"/>
  <c r="Q320" i="18"/>
  <c r="R320" i="18"/>
  <c r="AA320" i="18"/>
  <c r="P321" i="18"/>
  <c r="Q321" i="18"/>
  <c r="R321" i="18"/>
  <c r="AA321" i="18"/>
  <c r="P322" i="18"/>
  <c r="Q322" i="18"/>
  <c r="R322" i="18"/>
  <c r="AA322" i="18"/>
  <c r="B50" i="18"/>
  <c r="D30" i="18"/>
  <c r="U69" i="18"/>
  <c r="E30" i="18"/>
  <c r="V69" i="18"/>
  <c r="F30" i="18"/>
  <c r="W69" i="18"/>
  <c r="X69" i="18"/>
  <c r="AE69" i="18"/>
  <c r="U70" i="18"/>
  <c r="V70" i="18"/>
  <c r="W70" i="18"/>
  <c r="X70" i="18"/>
  <c r="AE70" i="18"/>
  <c r="U71" i="18"/>
  <c r="V71" i="18"/>
  <c r="W71" i="18"/>
  <c r="X71" i="18"/>
  <c r="AE71" i="18"/>
  <c r="U72" i="18"/>
  <c r="V72" i="18"/>
  <c r="W72" i="18"/>
  <c r="X72" i="18"/>
  <c r="AE72" i="18"/>
  <c r="U73" i="18"/>
  <c r="V73" i="18"/>
  <c r="W73" i="18"/>
  <c r="X73" i="18"/>
  <c r="AE73" i="18"/>
  <c r="U74" i="18"/>
  <c r="V74" i="18"/>
  <c r="W74" i="18"/>
  <c r="X74" i="18"/>
  <c r="AE74" i="18"/>
  <c r="U75" i="18"/>
  <c r="V75" i="18"/>
  <c r="W75" i="18"/>
  <c r="X75" i="18"/>
  <c r="AE75" i="18"/>
  <c r="U76" i="18"/>
  <c r="V76" i="18"/>
  <c r="W76" i="18"/>
  <c r="X76" i="18"/>
  <c r="AE76" i="18"/>
  <c r="U77" i="18"/>
  <c r="V77" i="18"/>
  <c r="W77" i="18"/>
  <c r="X77" i="18"/>
  <c r="AE77" i="18"/>
  <c r="U78" i="18"/>
  <c r="V78" i="18"/>
  <c r="W78" i="18"/>
  <c r="X78" i="18"/>
  <c r="AE78" i="18"/>
  <c r="U79" i="18"/>
  <c r="V79" i="18"/>
  <c r="W79" i="18"/>
  <c r="X79" i="18"/>
  <c r="AE79" i="18"/>
  <c r="U80" i="18"/>
  <c r="V80" i="18"/>
  <c r="W80" i="18"/>
  <c r="X80" i="18"/>
  <c r="AE80" i="18"/>
  <c r="U81" i="18"/>
  <c r="V81" i="18"/>
  <c r="W81" i="18"/>
  <c r="X81" i="18"/>
  <c r="AE81" i="18"/>
  <c r="U82" i="18"/>
  <c r="V82" i="18"/>
  <c r="W82" i="18"/>
  <c r="X82" i="18"/>
  <c r="AE82" i="18"/>
  <c r="U83" i="18"/>
  <c r="V83" i="18"/>
  <c r="W83" i="18"/>
  <c r="X83" i="18"/>
  <c r="AE83" i="18"/>
  <c r="U84" i="18"/>
  <c r="V84" i="18"/>
  <c r="W84" i="18"/>
  <c r="X84" i="18"/>
  <c r="AE84" i="18"/>
  <c r="U85" i="18"/>
  <c r="V85" i="18"/>
  <c r="W85" i="18"/>
  <c r="X85" i="18"/>
  <c r="AE85" i="18"/>
  <c r="U86" i="18"/>
  <c r="V86" i="18"/>
  <c r="W86" i="18"/>
  <c r="X86" i="18"/>
  <c r="AE86" i="18"/>
  <c r="U87" i="18"/>
  <c r="V87" i="18"/>
  <c r="W87" i="18"/>
  <c r="X87" i="18"/>
  <c r="AE87" i="18"/>
  <c r="U88" i="18"/>
  <c r="V88" i="18"/>
  <c r="W88" i="18"/>
  <c r="X88" i="18"/>
  <c r="AE88" i="18"/>
  <c r="U89" i="18"/>
  <c r="V89" i="18"/>
  <c r="W89" i="18"/>
  <c r="X89" i="18"/>
  <c r="AE89" i="18"/>
  <c r="U90" i="18"/>
  <c r="V90" i="18"/>
  <c r="W90" i="18"/>
  <c r="X90" i="18"/>
  <c r="AE90" i="18"/>
  <c r="U91" i="18"/>
  <c r="V91" i="18"/>
  <c r="W91" i="18"/>
  <c r="X91" i="18"/>
  <c r="AE91" i="18"/>
  <c r="C49" i="18"/>
  <c r="B30" i="18"/>
  <c r="Q69" i="18"/>
  <c r="C30" i="18"/>
  <c r="R69" i="18"/>
  <c r="S69" i="18"/>
  <c r="AD69" i="18"/>
  <c r="Q70" i="18"/>
  <c r="R70" i="18"/>
  <c r="S70" i="18"/>
  <c r="AD70" i="18"/>
  <c r="Q71" i="18"/>
  <c r="R71" i="18"/>
  <c r="S71" i="18"/>
  <c r="AD71" i="18"/>
  <c r="Q72" i="18"/>
  <c r="R72" i="18"/>
  <c r="S72" i="18"/>
  <c r="AD72" i="18"/>
  <c r="Q73" i="18"/>
  <c r="R73" i="18"/>
  <c r="S73" i="18"/>
  <c r="AD73" i="18"/>
  <c r="Q74" i="18"/>
  <c r="R74" i="18"/>
  <c r="S74" i="18"/>
  <c r="AD74" i="18"/>
  <c r="Q75" i="18"/>
  <c r="R75" i="18"/>
  <c r="S75" i="18"/>
  <c r="AD75" i="18"/>
  <c r="Q76" i="18"/>
  <c r="R76" i="18"/>
  <c r="S76" i="18"/>
  <c r="AD76" i="18"/>
  <c r="Q77" i="18"/>
  <c r="R77" i="18"/>
  <c r="S77" i="18"/>
  <c r="AD77" i="18"/>
  <c r="Q78" i="18"/>
  <c r="R78" i="18"/>
  <c r="S78" i="18"/>
  <c r="AD78" i="18"/>
  <c r="Q79" i="18"/>
  <c r="R79" i="18"/>
  <c r="S79" i="18"/>
  <c r="AD79" i="18"/>
  <c r="Q80" i="18"/>
  <c r="R80" i="18"/>
  <c r="S80" i="18"/>
  <c r="AD80" i="18"/>
  <c r="Q81" i="18"/>
  <c r="R81" i="18"/>
  <c r="S81" i="18"/>
  <c r="AD81" i="18"/>
  <c r="Q82" i="18"/>
  <c r="R82" i="18"/>
  <c r="S82" i="18"/>
  <c r="AD82" i="18"/>
  <c r="Q83" i="18"/>
  <c r="R83" i="18"/>
  <c r="S83" i="18"/>
  <c r="AD83" i="18"/>
  <c r="Q84" i="18"/>
  <c r="R84" i="18"/>
  <c r="S84" i="18"/>
  <c r="AD84" i="18"/>
  <c r="Q85" i="18"/>
  <c r="R85" i="18"/>
  <c r="S85" i="18"/>
  <c r="AD85" i="18"/>
  <c r="Q86" i="18"/>
  <c r="R86" i="18"/>
  <c r="S86" i="18"/>
  <c r="AD86" i="18"/>
  <c r="Q87" i="18"/>
  <c r="R87" i="18"/>
  <c r="S87" i="18"/>
  <c r="AD87" i="18"/>
  <c r="Q88" i="18"/>
  <c r="R88" i="18"/>
  <c r="S88" i="18"/>
  <c r="AD88" i="18"/>
  <c r="Q89" i="18"/>
  <c r="R89" i="18"/>
  <c r="S89" i="18"/>
  <c r="AD89" i="18"/>
  <c r="Q90" i="18"/>
  <c r="R90" i="18"/>
  <c r="S90" i="18"/>
  <c r="AD90" i="18"/>
  <c r="Q91" i="18"/>
  <c r="R91" i="18"/>
  <c r="S91" i="18"/>
  <c r="AD91" i="18"/>
  <c r="B49" i="18"/>
  <c r="D29" i="18"/>
  <c r="U43" i="18"/>
  <c r="E29" i="18"/>
  <c r="V43" i="18"/>
  <c r="F29" i="18"/>
  <c r="W43" i="18"/>
  <c r="X43" i="18"/>
  <c r="AE43" i="18"/>
  <c r="U44" i="18"/>
  <c r="V44" i="18"/>
  <c r="W44" i="18"/>
  <c r="X44" i="18"/>
  <c r="AE44" i="18"/>
  <c r="U45" i="18"/>
  <c r="V45" i="18"/>
  <c r="W45" i="18"/>
  <c r="X45" i="18"/>
  <c r="AE45" i="18"/>
  <c r="U46" i="18"/>
  <c r="V46" i="18"/>
  <c r="W46" i="18"/>
  <c r="X46" i="18"/>
  <c r="AE46" i="18"/>
  <c r="U47" i="18"/>
  <c r="V47" i="18"/>
  <c r="W47" i="18"/>
  <c r="X47" i="18"/>
  <c r="AE47" i="18"/>
  <c r="U48" i="18"/>
  <c r="V48" i="18"/>
  <c r="W48" i="18"/>
  <c r="X48" i="18"/>
  <c r="AE48" i="18"/>
  <c r="U49" i="18"/>
  <c r="V49" i="18"/>
  <c r="W49" i="18"/>
  <c r="X49" i="18"/>
  <c r="AE49" i="18"/>
  <c r="U50" i="18"/>
  <c r="V50" i="18"/>
  <c r="W50" i="18"/>
  <c r="X50" i="18"/>
  <c r="AE50" i="18"/>
  <c r="U51" i="18"/>
  <c r="V51" i="18"/>
  <c r="W51" i="18"/>
  <c r="X51" i="18"/>
  <c r="AE51" i="18"/>
  <c r="U52" i="18"/>
  <c r="V52" i="18"/>
  <c r="W52" i="18"/>
  <c r="X52" i="18"/>
  <c r="AE52" i="18"/>
  <c r="U53" i="18"/>
  <c r="V53" i="18"/>
  <c r="W53" i="18"/>
  <c r="X53" i="18"/>
  <c r="AE53" i="18"/>
  <c r="U54" i="18"/>
  <c r="V54" i="18"/>
  <c r="W54" i="18"/>
  <c r="X54" i="18"/>
  <c r="AE54" i="18"/>
  <c r="U55" i="18"/>
  <c r="V55" i="18"/>
  <c r="W55" i="18"/>
  <c r="X55" i="18"/>
  <c r="AE55" i="18"/>
  <c r="U56" i="18"/>
  <c r="V56" i="18"/>
  <c r="W56" i="18"/>
  <c r="X56" i="18"/>
  <c r="AE56" i="18"/>
  <c r="U57" i="18"/>
  <c r="V57" i="18"/>
  <c r="W57" i="18"/>
  <c r="X57" i="18"/>
  <c r="AE57" i="18"/>
  <c r="U58" i="18"/>
  <c r="V58" i="18"/>
  <c r="W58" i="18"/>
  <c r="X58" i="18"/>
  <c r="AE58" i="18"/>
  <c r="U59" i="18"/>
  <c r="V59" i="18"/>
  <c r="W59" i="18"/>
  <c r="X59" i="18"/>
  <c r="AE59" i="18"/>
  <c r="U60" i="18"/>
  <c r="V60" i="18"/>
  <c r="W60" i="18"/>
  <c r="X60" i="18"/>
  <c r="AE60" i="18"/>
  <c r="U61" i="18"/>
  <c r="V61" i="18"/>
  <c r="W61" i="18"/>
  <c r="X61" i="18"/>
  <c r="AE61" i="18"/>
  <c r="U62" i="18"/>
  <c r="V62" i="18"/>
  <c r="W62" i="18"/>
  <c r="X62" i="18"/>
  <c r="AE62" i="18"/>
  <c r="U63" i="18"/>
  <c r="V63" i="18"/>
  <c r="W63" i="18"/>
  <c r="X63" i="18"/>
  <c r="AE63" i="18"/>
  <c r="U64" i="18"/>
  <c r="V64" i="18"/>
  <c r="W64" i="18"/>
  <c r="X64" i="18"/>
  <c r="AE64" i="18"/>
  <c r="U65" i="18"/>
  <c r="V65" i="18"/>
  <c r="W65" i="18"/>
  <c r="X65" i="18"/>
  <c r="AE65" i="18"/>
  <c r="C48" i="18"/>
  <c r="B29" i="18"/>
  <c r="Q43" i="18"/>
  <c r="C29" i="18"/>
  <c r="R43" i="18"/>
  <c r="S43" i="18"/>
  <c r="AD43" i="18"/>
  <c r="Q44" i="18"/>
  <c r="R44" i="18"/>
  <c r="S44" i="18"/>
  <c r="AD44" i="18"/>
  <c r="Q45" i="18"/>
  <c r="R45" i="18"/>
  <c r="S45" i="18"/>
  <c r="AD45" i="18"/>
  <c r="Q46" i="18"/>
  <c r="R46" i="18"/>
  <c r="S46" i="18"/>
  <c r="AD46" i="18"/>
  <c r="Q47" i="18"/>
  <c r="R47" i="18"/>
  <c r="S47" i="18"/>
  <c r="AD47" i="18"/>
  <c r="Q48" i="18"/>
  <c r="R48" i="18"/>
  <c r="S48" i="18"/>
  <c r="AD48" i="18"/>
  <c r="Q49" i="18"/>
  <c r="R49" i="18"/>
  <c r="S49" i="18"/>
  <c r="AD49" i="18"/>
  <c r="Q50" i="18"/>
  <c r="R50" i="18"/>
  <c r="S50" i="18"/>
  <c r="AD50" i="18"/>
  <c r="Q51" i="18"/>
  <c r="R51" i="18"/>
  <c r="S51" i="18"/>
  <c r="AD51" i="18"/>
  <c r="Q52" i="18"/>
  <c r="R52" i="18"/>
  <c r="S52" i="18"/>
  <c r="AD52" i="18"/>
  <c r="Q53" i="18"/>
  <c r="R53" i="18"/>
  <c r="S53" i="18"/>
  <c r="AD53" i="18"/>
  <c r="Q54" i="18"/>
  <c r="R54" i="18"/>
  <c r="S54" i="18"/>
  <c r="AD54" i="18"/>
  <c r="Q55" i="18"/>
  <c r="R55" i="18"/>
  <c r="S55" i="18"/>
  <c r="AD55" i="18"/>
  <c r="Q56" i="18"/>
  <c r="R56" i="18"/>
  <c r="S56" i="18"/>
  <c r="AD56" i="18"/>
  <c r="Q57" i="18"/>
  <c r="R57" i="18"/>
  <c r="S57" i="18"/>
  <c r="AD57" i="18"/>
  <c r="Q58" i="18"/>
  <c r="R58" i="18"/>
  <c r="S58" i="18"/>
  <c r="AD58" i="18"/>
  <c r="Q59" i="18"/>
  <c r="R59" i="18"/>
  <c r="S59" i="18"/>
  <c r="AD59" i="18"/>
  <c r="Q60" i="18"/>
  <c r="R60" i="18"/>
  <c r="S60" i="18"/>
  <c r="AD60" i="18"/>
  <c r="Q61" i="18"/>
  <c r="R61" i="18"/>
  <c r="S61" i="18"/>
  <c r="AD61" i="18"/>
  <c r="Q62" i="18"/>
  <c r="R62" i="18"/>
  <c r="S62" i="18"/>
  <c r="AD62" i="18"/>
  <c r="Q63" i="18"/>
  <c r="R63" i="18"/>
  <c r="S63" i="18"/>
  <c r="AD63" i="18"/>
  <c r="Q64" i="18"/>
  <c r="R64" i="18"/>
  <c r="S64" i="18"/>
  <c r="AD64" i="18"/>
  <c r="Q65" i="18"/>
  <c r="R65" i="18"/>
  <c r="S65" i="18"/>
  <c r="AD65" i="18"/>
  <c r="B48" i="18"/>
  <c r="D28" i="18"/>
  <c r="X24" i="18"/>
  <c r="E28" i="18"/>
  <c r="Y24" i="18"/>
  <c r="F28" i="18"/>
  <c r="Z24" i="18"/>
  <c r="AA24" i="18"/>
  <c r="AG24" i="18"/>
  <c r="X25" i="18"/>
  <c r="Y25" i="18"/>
  <c r="Z25" i="18"/>
  <c r="AA25" i="18"/>
  <c r="AG25" i="18"/>
  <c r="X26" i="18"/>
  <c r="Y26" i="18"/>
  <c r="Z26" i="18"/>
  <c r="AA26" i="18"/>
  <c r="AG26" i="18"/>
  <c r="X27" i="18"/>
  <c r="Y27" i="18"/>
  <c r="Z27" i="18"/>
  <c r="AA27" i="18"/>
  <c r="AG27" i="18"/>
  <c r="X28" i="18"/>
  <c r="Y28" i="18"/>
  <c r="Z28" i="18"/>
  <c r="AA28" i="18"/>
  <c r="AG28" i="18"/>
  <c r="X29" i="18"/>
  <c r="Y29" i="18"/>
  <c r="Z29" i="18"/>
  <c r="AA29" i="18"/>
  <c r="AG29" i="18"/>
  <c r="X30" i="18"/>
  <c r="Y30" i="18"/>
  <c r="Z30" i="18"/>
  <c r="AA30" i="18"/>
  <c r="AG30" i="18"/>
  <c r="X31" i="18"/>
  <c r="Y31" i="18"/>
  <c r="Z31" i="18"/>
  <c r="AA31" i="18"/>
  <c r="AG31" i="18"/>
  <c r="X32" i="18"/>
  <c r="Y32" i="18"/>
  <c r="Z32" i="18"/>
  <c r="AA32" i="18"/>
  <c r="AG32" i="18"/>
  <c r="X33" i="18"/>
  <c r="Y33" i="18"/>
  <c r="Z33" i="18"/>
  <c r="AA33" i="18"/>
  <c r="AG33" i="18"/>
  <c r="X34" i="18"/>
  <c r="Y34" i="18"/>
  <c r="Z34" i="18"/>
  <c r="AA34" i="18"/>
  <c r="AG34" i="18"/>
  <c r="X35" i="18"/>
  <c r="Y35" i="18"/>
  <c r="Z35" i="18"/>
  <c r="AA35" i="18"/>
  <c r="AG35" i="18"/>
  <c r="X36" i="18"/>
  <c r="Y36" i="18"/>
  <c r="Z36" i="18"/>
  <c r="AA36" i="18"/>
  <c r="AG36" i="18"/>
  <c r="X37" i="18"/>
  <c r="Y37" i="18"/>
  <c r="Z37" i="18"/>
  <c r="AA37" i="18"/>
  <c r="AG37" i="18"/>
  <c r="X38" i="18"/>
  <c r="Y38" i="18"/>
  <c r="Z38" i="18"/>
  <c r="AA38" i="18"/>
  <c r="AG38" i="18"/>
  <c r="X39" i="18"/>
  <c r="Y39" i="18"/>
  <c r="Z39" i="18"/>
  <c r="AA39" i="18"/>
  <c r="AG39" i="18"/>
  <c r="C47" i="18"/>
  <c r="D27" i="18"/>
  <c r="X3" i="18"/>
  <c r="E27" i="18"/>
  <c r="Y3" i="18"/>
  <c r="F27" i="18"/>
  <c r="Z3" i="18"/>
  <c r="AA3" i="18"/>
  <c r="AH3" i="18"/>
  <c r="X4" i="18"/>
  <c r="Y4" i="18"/>
  <c r="Z4" i="18"/>
  <c r="AA4" i="18"/>
  <c r="AH4" i="18"/>
  <c r="X5" i="18"/>
  <c r="Y5" i="18"/>
  <c r="Z5" i="18"/>
  <c r="AA5" i="18"/>
  <c r="AH5" i="18"/>
  <c r="X6" i="18"/>
  <c r="Y6" i="18"/>
  <c r="Z6" i="18"/>
  <c r="AA6" i="18"/>
  <c r="AH6" i="18"/>
  <c r="X7" i="18"/>
  <c r="Y7" i="18"/>
  <c r="Z7" i="18"/>
  <c r="AA7" i="18"/>
  <c r="AH7" i="18"/>
  <c r="X8" i="18"/>
  <c r="Y8" i="18"/>
  <c r="Z8" i="18"/>
  <c r="AA8" i="18"/>
  <c r="AH8" i="18"/>
  <c r="X9" i="18"/>
  <c r="Y9" i="18"/>
  <c r="Z9" i="18"/>
  <c r="AA9" i="18"/>
  <c r="AH9" i="18"/>
  <c r="X10" i="18"/>
  <c r="Y10" i="18"/>
  <c r="Z10" i="18"/>
  <c r="AA10" i="18"/>
  <c r="AH10" i="18"/>
  <c r="X11" i="18"/>
  <c r="Y11" i="18"/>
  <c r="Z11" i="18"/>
  <c r="AA11" i="18"/>
  <c r="AH11" i="18"/>
  <c r="X12" i="18"/>
  <c r="Y12" i="18"/>
  <c r="Z12" i="18"/>
  <c r="AA12" i="18"/>
  <c r="AH12" i="18"/>
  <c r="X13" i="18"/>
  <c r="Y13" i="18"/>
  <c r="Z13" i="18"/>
  <c r="AA13" i="18"/>
  <c r="AH13" i="18"/>
  <c r="X14" i="18"/>
  <c r="Y14" i="18"/>
  <c r="Z14" i="18"/>
  <c r="AA14" i="18"/>
  <c r="AH14" i="18"/>
  <c r="X15" i="18"/>
  <c r="Y15" i="18"/>
  <c r="Z15" i="18"/>
  <c r="AA15" i="18"/>
  <c r="AH15" i="18"/>
  <c r="X16" i="18"/>
  <c r="Y16" i="18"/>
  <c r="Z16" i="18"/>
  <c r="AA16" i="18"/>
  <c r="AH16" i="18"/>
  <c r="X17" i="18"/>
  <c r="Y17" i="18"/>
  <c r="Z17" i="18"/>
  <c r="AA17" i="18"/>
  <c r="AH17" i="18"/>
  <c r="X18" i="18"/>
  <c r="Y18" i="18"/>
  <c r="Z18" i="18"/>
  <c r="AA18" i="18"/>
  <c r="AH18" i="18"/>
  <c r="C46" i="18"/>
  <c r="B27" i="18"/>
  <c r="T3" i="18"/>
  <c r="C27" i="18"/>
  <c r="U3" i="18"/>
  <c r="V3" i="18"/>
  <c r="AG3" i="18"/>
  <c r="T4" i="18"/>
  <c r="U4" i="18"/>
  <c r="V4" i="18"/>
  <c r="AG4" i="18"/>
  <c r="T5" i="18"/>
  <c r="U5" i="18"/>
  <c r="V5" i="18"/>
  <c r="AG5" i="18"/>
  <c r="T6" i="18"/>
  <c r="U6" i="18"/>
  <c r="V6" i="18"/>
  <c r="AG6" i="18"/>
  <c r="T7" i="18"/>
  <c r="U7" i="18"/>
  <c r="V7" i="18"/>
  <c r="AG7" i="18"/>
  <c r="T8" i="18"/>
  <c r="U8" i="18"/>
  <c r="V8" i="18"/>
  <c r="AG8" i="18"/>
  <c r="T9" i="18"/>
  <c r="U9" i="18"/>
  <c r="V9" i="18"/>
  <c r="AG9" i="18"/>
  <c r="T10" i="18"/>
  <c r="U10" i="18"/>
  <c r="V10" i="18"/>
  <c r="AG10" i="18"/>
  <c r="T11" i="18"/>
  <c r="U11" i="18"/>
  <c r="V11" i="18"/>
  <c r="AG11" i="18"/>
  <c r="T12" i="18"/>
  <c r="U12" i="18"/>
  <c r="V12" i="18"/>
  <c r="AG12" i="18"/>
  <c r="T13" i="18"/>
  <c r="U13" i="18"/>
  <c r="V13" i="18"/>
  <c r="AG13" i="18"/>
  <c r="T14" i="18"/>
  <c r="U14" i="18"/>
  <c r="V14" i="18"/>
  <c r="AG14" i="18"/>
  <c r="T15" i="18"/>
  <c r="U15" i="18"/>
  <c r="V15" i="18"/>
  <c r="AG15" i="18"/>
  <c r="T16" i="18"/>
  <c r="U16" i="18"/>
  <c r="V16" i="18"/>
  <c r="AG16" i="18"/>
  <c r="T17" i="18"/>
  <c r="U17" i="18"/>
  <c r="V17" i="18"/>
  <c r="AG17" i="18"/>
  <c r="T18" i="18"/>
  <c r="U18" i="18"/>
  <c r="V18" i="18"/>
  <c r="AG18" i="18"/>
  <c r="C49" i="15"/>
  <c r="B49" i="15"/>
  <c r="C48" i="15"/>
  <c r="B48" i="15"/>
  <c r="C47" i="15"/>
  <c r="B47" i="15"/>
  <c r="C46" i="15"/>
  <c r="B46" i="15"/>
  <c r="C50" i="17"/>
  <c r="B50" i="17"/>
  <c r="C49" i="17"/>
  <c r="B49" i="17"/>
  <c r="C48" i="17"/>
  <c r="B48" i="17"/>
  <c r="C47" i="17"/>
  <c r="B47" i="17"/>
  <c r="C46" i="17"/>
  <c r="B46" i="17"/>
  <c r="AE70" i="1"/>
  <c r="AD70" i="1"/>
  <c r="AE43" i="1"/>
  <c r="AD43" i="1"/>
  <c r="AG23" i="1"/>
  <c r="AF23" i="1"/>
  <c r="AH3" i="1"/>
  <c r="AG3" i="1"/>
  <c r="B56" i="1"/>
  <c r="C55" i="1"/>
  <c r="B55" i="1"/>
  <c r="C54" i="1"/>
  <c r="B54" i="1"/>
  <c r="C53" i="1"/>
  <c r="B53" i="1"/>
  <c r="C52" i="1"/>
  <c r="B52" i="1"/>
  <c r="AF28" i="17"/>
  <c r="AD45" i="17"/>
  <c r="B47" i="13"/>
  <c r="B46" i="13"/>
  <c r="AF24" i="17"/>
  <c r="AF25" i="17"/>
  <c r="AF26" i="17"/>
  <c r="AF27" i="17"/>
  <c r="AF29" i="17"/>
  <c r="AF30" i="17"/>
  <c r="AF31" i="17"/>
  <c r="AF32" i="17"/>
  <c r="AF33" i="17"/>
  <c r="AF34" i="17"/>
  <c r="AF35" i="17"/>
  <c r="AF36" i="17"/>
  <c r="AF37" i="17"/>
  <c r="AF38" i="17"/>
  <c r="AF39" i="17"/>
  <c r="AF23" i="17"/>
  <c r="AE24" i="15"/>
  <c r="AE25" i="15"/>
  <c r="AE26" i="15"/>
  <c r="AE27" i="15"/>
  <c r="AE28" i="15"/>
  <c r="AE29" i="15"/>
  <c r="AE30" i="15"/>
  <c r="AE31" i="15"/>
  <c r="AE32" i="15"/>
  <c r="AE33" i="15"/>
  <c r="AE34" i="15"/>
  <c r="AE35" i="15"/>
  <c r="AE36" i="15"/>
  <c r="AE37" i="15"/>
  <c r="AE38" i="15"/>
  <c r="AE39" i="15"/>
  <c r="AE23" i="15"/>
  <c r="AC43" i="15"/>
  <c r="AE24" i="14"/>
  <c r="AE25" i="14"/>
  <c r="AE26" i="14"/>
  <c r="AE27" i="14"/>
  <c r="AE28" i="14"/>
  <c r="AE29" i="14"/>
  <c r="AE30" i="14"/>
  <c r="AE31" i="14"/>
  <c r="AE32" i="14"/>
  <c r="AE33" i="14"/>
  <c r="AE34" i="14"/>
  <c r="AE35" i="14"/>
  <c r="AE36" i="14"/>
  <c r="AE37" i="14"/>
  <c r="AE38" i="14"/>
  <c r="AE39" i="14"/>
  <c r="AE23" i="14"/>
  <c r="AA95" i="13"/>
  <c r="AE24" i="13"/>
  <c r="AE25" i="13"/>
  <c r="AE26" i="13"/>
  <c r="AE27" i="13"/>
  <c r="AE28" i="13"/>
  <c r="AE29" i="13"/>
  <c r="AE30" i="13"/>
  <c r="AE31" i="13"/>
  <c r="AE32" i="13"/>
  <c r="AE33" i="13"/>
  <c r="AE34" i="13"/>
  <c r="AE35" i="13"/>
  <c r="AE36" i="13"/>
  <c r="AE37" i="13"/>
  <c r="AE38" i="13"/>
  <c r="AE39" i="13"/>
  <c r="AE23" i="13"/>
  <c r="AF25" i="25"/>
  <c r="AF26" i="25"/>
  <c r="AF27" i="25"/>
  <c r="AF28" i="25"/>
  <c r="AF29" i="25"/>
  <c r="AF30" i="25"/>
  <c r="AF31" i="25"/>
  <c r="AF32" i="25"/>
  <c r="AF33" i="25"/>
  <c r="AF34" i="25"/>
  <c r="AF35" i="25"/>
  <c r="AF36" i="25"/>
  <c r="AF37" i="25"/>
  <c r="AF38" i="25"/>
  <c r="AF23" i="25"/>
  <c r="AF24" i="24"/>
  <c r="AF25" i="24"/>
  <c r="AF26" i="24"/>
  <c r="AF27" i="24"/>
  <c r="AF28" i="24"/>
  <c r="AF29" i="24"/>
  <c r="AF30" i="24"/>
  <c r="AF31" i="24"/>
  <c r="AF32" i="24"/>
  <c r="AF33" i="24"/>
  <c r="AF34" i="24"/>
  <c r="AF35" i="24"/>
  <c r="AF36" i="24"/>
  <c r="AF37" i="24"/>
  <c r="AF38" i="24"/>
  <c r="AF39" i="24"/>
  <c r="AF23" i="24"/>
  <c r="AD45" i="1"/>
  <c r="AG6" i="1"/>
  <c r="AF24" i="1"/>
  <c r="AF25" i="1"/>
  <c r="AF26" i="1"/>
  <c r="AF27" i="1"/>
  <c r="AF29" i="1"/>
  <c r="AF30" i="1"/>
  <c r="AF31" i="1"/>
  <c r="AF32" i="1"/>
  <c r="AF33" i="1"/>
  <c r="AF34" i="1"/>
  <c r="AF35" i="1"/>
  <c r="AF36" i="1"/>
  <c r="AF37" i="1"/>
  <c r="AF38" i="1"/>
  <c r="AF39" i="1"/>
  <c r="F31" i="1"/>
  <c r="V95" i="1"/>
  <c r="E31" i="1"/>
  <c r="U95" i="1"/>
  <c r="D31" i="1"/>
  <c r="T95" i="1"/>
  <c r="W95" i="1"/>
  <c r="T153" i="1"/>
  <c r="U153" i="1"/>
  <c r="V153" i="1"/>
  <c r="W153" i="1"/>
  <c r="AD153" i="1"/>
  <c r="B29" i="1"/>
  <c r="Q49" i="1"/>
  <c r="C29" i="1"/>
  <c r="R49" i="1"/>
  <c r="S49" i="1"/>
  <c r="AD49" i="1"/>
  <c r="B27" i="1"/>
  <c r="T3" i="1"/>
  <c r="C27" i="1"/>
  <c r="U3" i="1"/>
  <c r="V3" i="1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" i="5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" i="4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2" i="3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2" i="2"/>
  <c r="B28" i="17"/>
  <c r="T26" i="17"/>
  <c r="C28" i="17"/>
  <c r="U26" i="17"/>
  <c r="W26" i="17"/>
  <c r="B27" i="17"/>
  <c r="T4" i="17"/>
  <c r="C27" i="17"/>
  <c r="U4" i="17"/>
  <c r="V4" i="17"/>
  <c r="AG4" i="17"/>
  <c r="T5" i="17"/>
  <c r="U5" i="17"/>
  <c r="V5" i="17"/>
  <c r="AG5" i="17"/>
  <c r="T6" i="17"/>
  <c r="U6" i="17"/>
  <c r="V6" i="17"/>
  <c r="AG6" i="17"/>
  <c r="T7" i="17"/>
  <c r="U7" i="17"/>
  <c r="V7" i="17"/>
  <c r="AG7" i="17"/>
  <c r="T8" i="17"/>
  <c r="U8" i="17"/>
  <c r="V8" i="17"/>
  <c r="AG8" i="17"/>
  <c r="T9" i="17"/>
  <c r="U9" i="17"/>
  <c r="V9" i="17"/>
  <c r="AG9" i="17"/>
  <c r="T10" i="17"/>
  <c r="U10" i="17"/>
  <c r="V10" i="17"/>
  <c r="AG10" i="17"/>
  <c r="T11" i="17"/>
  <c r="U11" i="17"/>
  <c r="V11" i="17"/>
  <c r="AG11" i="17"/>
  <c r="T12" i="17"/>
  <c r="U12" i="17"/>
  <c r="V12" i="17"/>
  <c r="AG12" i="17"/>
  <c r="T13" i="17"/>
  <c r="U13" i="17"/>
  <c r="V13" i="17"/>
  <c r="AG13" i="17"/>
  <c r="T14" i="17"/>
  <c r="U14" i="17"/>
  <c r="V14" i="17"/>
  <c r="AG14" i="17"/>
  <c r="T15" i="17"/>
  <c r="U15" i="17"/>
  <c r="V15" i="17"/>
  <c r="AG15" i="17"/>
  <c r="T16" i="17"/>
  <c r="U16" i="17"/>
  <c r="V16" i="17"/>
  <c r="AG16" i="17"/>
  <c r="T17" i="17"/>
  <c r="U17" i="17"/>
  <c r="V17" i="17"/>
  <c r="AG17" i="17"/>
  <c r="T18" i="17"/>
  <c r="U18" i="17"/>
  <c r="V18" i="17"/>
  <c r="AG18" i="17"/>
  <c r="T3" i="17"/>
  <c r="U3" i="17"/>
  <c r="V3" i="17"/>
  <c r="AG3" i="17"/>
  <c r="B27" i="15"/>
  <c r="T4" i="15"/>
  <c r="C27" i="15"/>
  <c r="U4" i="15"/>
  <c r="V4" i="15"/>
  <c r="AF4" i="15"/>
  <c r="T5" i="15"/>
  <c r="U5" i="15"/>
  <c r="V5" i="15"/>
  <c r="AF5" i="15"/>
  <c r="T6" i="15"/>
  <c r="U6" i="15"/>
  <c r="V6" i="15"/>
  <c r="AF6" i="15"/>
  <c r="T7" i="15"/>
  <c r="U7" i="15"/>
  <c r="V7" i="15"/>
  <c r="AF7" i="15"/>
  <c r="T8" i="15"/>
  <c r="U8" i="15"/>
  <c r="V8" i="15"/>
  <c r="AF8" i="15"/>
  <c r="T9" i="15"/>
  <c r="U9" i="15"/>
  <c r="V9" i="15"/>
  <c r="AF9" i="15"/>
  <c r="T10" i="15"/>
  <c r="U10" i="15"/>
  <c r="V10" i="15"/>
  <c r="AF10" i="15"/>
  <c r="T11" i="15"/>
  <c r="U11" i="15"/>
  <c r="V11" i="15"/>
  <c r="AF11" i="15"/>
  <c r="T12" i="15"/>
  <c r="U12" i="15"/>
  <c r="V12" i="15"/>
  <c r="AF12" i="15"/>
  <c r="T13" i="15"/>
  <c r="U13" i="15"/>
  <c r="V13" i="15"/>
  <c r="AF13" i="15"/>
  <c r="T14" i="15"/>
  <c r="U14" i="15"/>
  <c r="V14" i="15"/>
  <c r="AF14" i="15"/>
  <c r="T15" i="15"/>
  <c r="U15" i="15"/>
  <c r="V15" i="15"/>
  <c r="AF15" i="15"/>
  <c r="T16" i="15"/>
  <c r="U16" i="15"/>
  <c r="V16" i="15"/>
  <c r="AF16" i="15"/>
  <c r="T17" i="15"/>
  <c r="U17" i="15"/>
  <c r="V17" i="15"/>
  <c r="AF17" i="15"/>
  <c r="T18" i="15"/>
  <c r="U18" i="15"/>
  <c r="V18" i="15"/>
  <c r="AF18" i="15"/>
  <c r="T3" i="15"/>
  <c r="U3" i="15"/>
  <c r="V3" i="15"/>
  <c r="AF3" i="15"/>
  <c r="D27" i="14"/>
  <c r="X7" i="14"/>
  <c r="E27" i="14"/>
  <c r="Y7" i="14"/>
  <c r="F27" i="14"/>
  <c r="Z7" i="14"/>
  <c r="AA7" i="14"/>
  <c r="AG7" i="14"/>
  <c r="B27" i="14"/>
  <c r="T4" i="14"/>
  <c r="C27" i="14"/>
  <c r="U4" i="14"/>
  <c r="V4" i="14"/>
  <c r="AF4" i="14"/>
  <c r="T5" i="14"/>
  <c r="U5" i="14"/>
  <c r="V5" i="14"/>
  <c r="AF5" i="14"/>
  <c r="T6" i="14"/>
  <c r="U6" i="14"/>
  <c r="V6" i="14"/>
  <c r="AF6" i="14"/>
  <c r="T7" i="14"/>
  <c r="U7" i="14"/>
  <c r="V7" i="14"/>
  <c r="AF7" i="14"/>
  <c r="T8" i="14"/>
  <c r="U8" i="14"/>
  <c r="V8" i="14"/>
  <c r="AF8" i="14"/>
  <c r="T9" i="14"/>
  <c r="U9" i="14"/>
  <c r="V9" i="14"/>
  <c r="AF9" i="14"/>
  <c r="T10" i="14"/>
  <c r="U10" i="14"/>
  <c r="V10" i="14"/>
  <c r="AF10" i="14"/>
  <c r="T11" i="14"/>
  <c r="U11" i="14"/>
  <c r="V11" i="14"/>
  <c r="AF11" i="14"/>
  <c r="T12" i="14"/>
  <c r="U12" i="14"/>
  <c r="V12" i="14"/>
  <c r="AF12" i="14"/>
  <c r="T13" i="14"/>
  <c r="U13" i="14"/>
  <c r="V13" i="14"/>
  <c r="AF13" i="14"/>
  <c r="T14" i="14"/>
  <c r="U14" i="14"/>
  <c r="V14" i="14"/>
  <c r="AF14" i="14"/>
  <c r="T15" i="14"/>
  <c r="U15" i="14"/>
  <c r="V15" i="14"/>
  <c r="AF15" i="14"/>
  <c r="T16" i="14"/>
  <c r="U16" i="14"/>
  <c r="V16" i="14"/>
  <c r="AF16" i="14"/>
  <c r="T17" i="14"/>
  <c r="U17" i="14"/>
  <c r="V17" i="14"/>
  <c r="AF17" i="14"/>
  <c r="T18" i="14"/>
  <c r="U18" i="14"/>
  <c r="V18" i="14"/>
  <c r="AF18" i="14"/>
  <c r="T3" i="14"/>
  <c r="U3" i="14"/>
  <c r="V3" i="14"/>
  <c r="AF3" i="14"/>
  <c r="D28" i="13"/>
  <c r="X23" i="13"/>
  <c r="E28" i="13"/>
  <c r="Y23" i="13"/>
  <c r="F28" i="13"/>
  <c r="Z23" i="13"/>
  <c r="AA23" i="13"/>
  <c r="AF23" i="13"/>
  <c r="D27" i="13"/>
  <c r="X5" i="13"/>
  <c r="E27" i="13"/>
  <c r="Y5" i="13"/>
  <c r="F27" i="13"/>
  <c r="Z5" i="13"/>
  <c r="AA5" i="13"/>
  <c r="AG5" i="13"/>
  <c r="B27" i="13"/>
  <c r="T4" i="13"/>
  <c r="C27" i="13"/>
  <c r="U4" i="13"/>
  <c r="V4" i="13"/>
  <c r="AF4" i="13"/>
  <c r="T5" i="13"/>
  <c r="U5" i="13"/>
  <c r="V5" i="13"/>
  <c r="AF5" i="13"/>
  <c r="T6" i="13"/>
  <c r="U6" i="13"/>
  <c r="V6" i="13"/>
  <c r="AF6" i="13"/>
  <c r="T7" i="13"/>
  <c r="U7" i="13"/>
  <c r="V7" i="13"/>
  <c r="AF7" i="13"/>
  <c r="T8" i="13"/>
  <c r="U8" i="13"/>
  <c r="V8" i="13"/>
  <c r="AF8" i="13"/>
  <c r="T9" i="13"/>
  <c r="U9" i="13"/>
  <c r="V9" i="13"/>
  <c r="AF9" i="13"/>
  <c r="T10" i="13"/>
  <c r="U10" i="13"/>
  <c r="V10" i="13"/>
  <c r="AF10" i="13"/>
  <c r="T11" i="13"/>
  <c r="U11" i="13"/>
  <c r="V11" i="13"/>
  <c r="AF11" i="13"/>
  <c r="T12" i="13"/>
  <c r="U12" i="13"/>
  <c r="V12" i="13"/>
  <c r="AF12" i="13"/>
  <c r="T13" i="13"/>
  <c r="U13" i="13"/>
  <c r="V13" i="13"/>
  <c r="AF13" i="13"/>
  <c r="T14" i="13"/>
  <c r="U14" i="13"/>
  <c r="V14" i="13"/>
  <c r="AF14" i="13"/>
  <c r="T15" i="13"/>
  <c r="U15" i="13"/>
  <c r="V15" i="13"/>
  <c r="AF15" i="13"/>
  <c r="T16" i="13"/>
  <c r="U16" i="13"/>
  <c r="V16" i="13"/>
  <c r="AF16" i="13"/>
  <c r="T17" i="13"/>
  <c r="U17" i="13"/>
  <c r="V17" i="13"/>
  <c r="AF17" i="13"/>
  <c r="T18" i="13"/>
  <c r="U18" i="13"/>
  <c r="V18" i="13"/>
  <c r="AF18" i="13"/>
  <c r="T3" i="13"/>
  <c r="U3" i="13"/>
  <c r="V3" i="13"/>
  <c r="AF3" i="13"/>
  <c r="B29" i="25"/>
  <c r="I51" i="25"/>
  <c r="Q51" i="25"/>
  <c r="C29" i="25"/>
  <c r="K51" i="25"/>
  <c r="R51" i="25"/>
  <c r="S51" i="25"/>
  <c r="AD51" i="25"/>
  <c r="I43" i="25"/>
  <c r="Q43" i="25"/>
  <c r="K43" i="25"/>
  <c r="R43" i="25"/>
  <c r="S43" i="25"/>
  <c r="AD43" i="25"/>
  <c r="B28" i="25"/>
  <c r="J26" i="25"/>
  <c r="T26" i="25"/>
  <c r="C28" i="25"/>
  <c r="L26" i="25"/>
  <c r="U26" i="25"/>
  <c r="W26" i="25"/>
  <c r="D27" i="25"/>
  <c r="J3" i="25"/>
  <c r="X3" i="25"/>
  <c r="E27" i="25"/>
  <c r="L3" i="25"/>
  <c r="Y3" i="25"/>
  <c r="F27" i="25"/>
  <c r="Z3" i="25"/>
  <c r="AA3" i="25"/>
  <c r="AH3" i="25"/>
  <c r="B27" i="25"/>
  <c r="J4" i="25"/>
  <c r="T4" i="25"/>
  <c r="C27" i="25"/>
  <c r="L4" i="25"/>
  <c r="U4" i="25"/>
  <c r="V4" i="25"/>
  <c r="AG4" i="25"/>
  <c r="J5" i="25"/>
  <c r="T5" i="25"/>
  <c r="L5" i="25"/>
  <c r="U5" i="25"/>
  <c r="V5" i="25"/>
  <c r="AG5" i="25"/>
  <c r="J6" i="25"/>
  <c r="T6" i="25"/>
  <c r="L6" i="25"/>
  <c r="U6" i="25"/>
  <c r="V6" i="25"/>
  <c r="AG6" i="25"/>
  <c r="J7" i="25"/>
  <c r="T7" i="25"/>
  <c r="L7" i="25"/>
  <c r="U7" i="25"/>
  <c r="V7" i="25"/>
  <c r="AG7" i="25"/>
  <c r="J8" i="25"/>
  <c r="T8" i="25"/>
  <c r="L8" i="25"/>
  <c r="U8" i="25"/>
  <c r="V8" i="25"/>
  <c r="AG8" i="25"/>
  <c r="J9" i="25"/>
  <c r="T9" i="25"/>
  <c r="L9" i="25"/>
  <c r="U9" i="25"/>
  <c r="V9" i="25"/>
  <c r="AG9" i="25"/>
  <c r="J10" i="25"/>
  <c r="T10" i="25"/>
  <c r="L10" i="25"/>
  <c r="U10" i="25"/>
  <c r="V10" i="25"/>
  <c r="AG10" i="25"/>
  <c r="J11" i="25"/>
  <c r="T11" i="25"/>
  <c r="L11" i="25"/>
  <c r="U11" i="25"/>
  <c r="V11" i="25"/>
  <c r="AG11" i="25"/>
  <c r="J12" i="25"/>
  <c r="T12" i="25"/>
  <c r="L12" i="25"/>
  <c r="U12" i="25"/>
  <c r="V12" i="25"/>
  <c r="AG12" i="25"/>
  <c r="J13" i="25"/>
  <c r="T13" i="25"/>
  <c r="L13" i="25"/>
  <c r="U13" i="25"/>
  <c r="V13" i="25"/>
  <c r="AG13" i="25"/>
  <c r="J14" i="25"/>
  <c r="T14" i="25"/>
  <c r="L14" i="25"/>
  <c r="U14" i="25"/>
  <c r="V14" i="25"/>
  <c r="AG14" i="25"/>
  <c r="J15" i="25"/>
  <c r="T15" i="25"/>
  <c r="L15" i="25"/>
  <c r="U15" i="25"/>
  <c r="V15" i="25"/>
  <c r="AG15" i="25"/>
  <c r="J16" i="25"/>
  <c r="T16" i="25"/>
  <c r="L16" i="25"/>
  <c r="U16" i="25"/>
  <c r="V16" i="25"/>
  <c r="AG16" i="25"/>
  <c r="J17" i="25"/>
  <c r="T17" i="25"/>
  <c r="L17" i="25"/>
  <c r="U17" i="25"/>
  <c r="V17" i="25"/>
  <c r="AG17" i="25"/>
  <c r="J18" i="25"/>
  <c r="T18" i="25"/>
  <c r="L18" i="25"/>
  <c r="U18" i="25"/>
  <c r="V18" i="25"/>
  <c r="AG18" i="25"/>
  <c r="T3" i="25"/>
  <c r="U3" i="25"/>
  <c r="V3" i="25"/>
  <c r="AG3" i="25"/>
  <c r="E31" i="24"/>
  <c r="U98" i="24"/>
  <c r="F31" i="24"/>
  <c r="V98" i="24"/>
  <c r="W98" i="24"/>
  <c r="AD98" i="24"/>
  <c r="C31" i="24"/>
  <c r="Q98" i="24"/>
  <c r="R98" i="24"/>
  <c r="AC98" i="24"/>
  <c r="AE70" i="24"/>
  <c r="AD70" i="24"/>
  <c r="AC70" i="24"/>
  <c r="AE43" i="24"/>
  <c r="AD43" i="24"/>
  <c r="C28" i="24"/>
  <c r="U23" i="24"/>
  <c r="W23" i="24"/>
  <c r="E28" i="24"/>
  <c r="Y23" i="24"/>
  <c r="F28" i="24"/>
  <c r="Z23" i="24"/>
  <c r="AA23" i="24"/>
  <c r="AG23" i="24"/>
  <c r="AH3" i="24"/>
  <c r="B27" i="24"/>
  <c r="T4" i="24"/>
  <c r="V4" i="24"/>
  <c r="AG4" i="24"/>
  <c r="T5" i="24"/>
  <c r="V5" i="24"/>
  <c r="AG5" i="24"/>
  <c r="T6" i="24"/>
  <c r="V6" i="24"/>
  <c r="AG6" i="24"/>
  <c r="T7" i="24"/>
  <c r="V7" i="24"/>
  <c r="AG7" i="24"/>
  <c r="T8" i="24"/>
  <c r="V8" i="24"/>
  <c r="AG8" i="24"/>
  <c r="T9" i="24"/>
  <c r="V9" i="24"/>
  <c r="AG9" i="24"/>
  <c r="T10" i="24"/>
  <c r="V10" i="24"/>
  <c r="AG10" i="24"/>
  <c r="T11" i="24"/>
  <c r="V11" i="24"/>
  <c r="AG11" i="24"/>
  <c r="T12" i="24"/>
  <c r="V12" i="24"/>
  <c r="AG12" i="24"/>
  <c r="T13" i="24"/>
  <c r="V13" i="24"/>
  <c r="AG13" i="24"/>
  <c r="T14" i="24"/>
  <c r="V14" i="24"/>
  <c r="AG14" i="24"/>
  <c r="T15" i="24"/>
  <c r="V15" i="24"/>
  <c r="AG15" i="24"/>
  <c r="T16" i="24"/>
  <c r="V16" i="24"/>
  <c r="AG16" i="24"/>
  <c r="T17" i="24"/>
  <c r="V17" i="24"/>
  <c r="AG17" i="24"/>
  <c r="T18" i="24"/>
  <c r="V18" i="24"/>
  <c r="AG18" i="24"/>
  <c r="T3" i="24"/>
  <c r="V3" i="24"/>
  <c r="AG3" i="24"/>
  <c r="AD95" i="1"/>
  <c r="B31" i="1"/>
  <c r="P95" i="1"/>
  <c r="C31" i="1"/>
  <c r="Q95" i="1"/>
  <c r="R95" i="1"/>
  <c r="AC95" i="1"/>
  <c r="D30" i="1"/>
  <c r="U69" i="1"/>
  <c r="E30" i="1"/>
  <c r="V69" i="1"/>
  <c r="F30" i="1"/>
  <c r="W69" i="1"/>
  <c r="X69" i="1"/>
  <c r="AE69" i="1"/>
  <c r="B30" i="1"/>
  <c r="Q69" i="1"/>
  <c r="C30" i="1"/>
  <c r="R69" i="1"/>
  <c r="S69" i="1"/>
  <c r="AD69" i="1"/>
  <c r="D29" i="1"/>
  <c r="U43" i="1"/>
  <c r="E29" i="1"/>
  <c r="V43" i="1"/>
  <c r="F29" i="1"/>
  <c r="W43" i="1"/>
  <c r="X43" i="1"/>
  <c r="Q43" i="1"/>
  <c r="R43" i="1"/>
  <c r="S43" i="1"/>
  <c r="D28" i="1"/>
  <c r="X23" i="1"/>
  <c r="E28" i="1"/>
  <c r="Y23" i="1"/>
  <c r="F28" i="1"/>
  <c r="Z23" i="1"/>
  <c r="AA23" i="1"/>
  <c r="B28" i="1"/>
  <c r="T23" i="1"/>
  <c r="C28" i="1"/>
  <c r="U23" i="1"/>
  <c r="W23" i="1"/>
  <c r="D27" i="1"/>
  <c r="X3" i="1"/>
  <c r="E27" i="1"/>
  <c r="Y3" i="1"/>
  <c r="F27" i="1"/>
  <c r="Z3" i="1"/>
  <c r="AA3" i="1"/>
  <c r="B32" i="23"/>
  <c r="P327" i="23"/>
  <c r="C32" i="23"/>
  <c r="Q327" i="23"/>
  <c r="R327" i="23"/>
  <c r="AA327" i="23"/>
  <c r="P328" i="23"/>
  <c r="Q328" i="23"/>
  <c r="R328" i="23"/>
  <c r="AA328" i="23"/>
  <c r="P329" i="23"/>
  <c r="Q329" i="23"/>
  <c r="R329" i="23"/>
  <c r="AA329" i="23"/>
  <c r="P330" i="23"/>
  <c r="Q330" i="23"/>
  <c r="R330" i="23"/>
  <c r="AA330" i="23"/>
  <c r="P331" i="23"/>
  <c r="Q331" i="23"/>
  <c r="R331" i="23"/>
  <c r="AA331" i="23"/>
  <c r="P332" i="23"/>
  <c r="Q332" i="23"/>
  <c r="R332" i="23"/>
  <c r="AA332" i="23"/>
  <c r="P333" i="23"/>
  <c r="Q333" i="23"/>
  <c r="R333" i="23"/>
  <c r="AA333" i="23"/>
  <c r="P334" i="23"/>
  <c r="Q334" i="23"/>
  <c r="R334" i="23"/>
  <c r="AA334" i="23"/>
  <c r="P335" i="23"/>
  <c r="Q335" i="23"/>
  <c r="R335" i="23"/>
  <c r="AA335" i="23"/>
  <c r="P336" i="23"/>
  <c r="Q336" i="23"/>
  <c r="R336" i="23"/>
  <c r="AA336" i="23"/>
  <c r="P337" i="23"/>
  <c r="Q337" i="23"/>
  <c r="R337" i="23"/>
  <c r="AA337" i="23"/>
  <c r="P338" i="23"/>
  <c r="Q338" i="23"/>
  <c r="R338" i="23"/>
  <c r="AA338" i="23"/>
  <c r="P339" i="23"/>
  <c r="Q339" i="23"/>
  <c r="R339" i="23"/>
  <c r="AA339" i="23"/>
  <c r="P340" i="23"/>
  <c r="Q340" i="23"/>
  <c r="R340" i="23"/>
  <c r="AA340" i="23"/>
  <c r="P341" i="23"/>
  <c r="Q341" i="23"/>
  <c r="R341" i="23"/>
  <c r="AA341" i="23"/>
  <c r="P342" i="23"/>
  <c r="Q342" i="23"/>
  <c r="R342" i="23"/>
  <c r="AA342" i="23"/>
  <c r="P343" i="23"/>
  <c r="Q343" i="23"/>
  <c r="R343" i="23"/>
  <c r="AA343" i="23"/>
  <c r="P344" i="23"/>
  <c r="Q344" i="23"/>
  <c r="R344" i="23"/>
  <c r="AA344" i="23"/>
  <c r="P345" i="23"/>
  <c r="Q345" i="23"/>
  <c r="R345" i="23"/>
  <c r="AA345" i="23"/>
  <c r="P346" i="23"/>
  <c r="Q346" i="23"/>
  <c r="R346" i="23"/>
  <c r="AA346" i="23"/>
  <c r="P347" i="23"/>
  <c r="Q347" i="23"/>
  <c r="R347" i="23"/>
  <c r="AA347" i="23"/>
  <c r="P348" i="23"/>
  <c r="Q348" i="23"/>
  <c r="R348" i="23"/>
  <c r="AA348" i="23"/>
  <c r="P349" i="23"/>
  <c r="Q349" i="23"/>
  <c r="R349" i="23"/>
  <c r="AA349" i="23"/>
  <c r="P350" i="23"/>
  <c r="Q350" i="23"/>
  <c r="R350" i="23"/>
  <c r="AA350" i="23"/>
  <c r="P351" i="23"/>
  <c r="Q351" i="23"/>
  <c r="R351" i="23"/>
  <c r="AA351" i="23"/>
  <c r="P352" i="23"/>
  <c r="Q352" i="23"/>
  <c r="R352" i="23"/>
  <c r="AA352" i="23"/>
  <c r="P353" i="23"/>
  <c r="Q353" i="23"/>
  <c r="R353" i="23"/>
  <c r="AA353" i="23"/>
  <c r="P354" i="23"/>
  <c r="Q354" i="23"/>
  <c r="R354" i="23"/>
  <c r="AA354" i="23"/>
  <c r="P355" i="23"/>
  <c r="Q355" i="23"/>
  <c r="R355" i="23"/>
  <c r="AA355" i="23"/>
  <c r="P356" i="23"/>
  <c r="Q356" i="23"/>
  <c r="R356" i="23"/>
  <c r="AA356" i="23"/>
  <c r="P357" i="23"/>
  <c r="Q357" i="23"/>
  <c r="R357" i="23"/>
  <c r="AA357" i="23"/>
  <c r="P358" i="23"/>
  <c r="Q358" i="23"/>
  <c r="R358" i="23"/>
  <c r="AA358" i="23"/>
  <c r="P359" i="23"/>
  <c r="Q359" i="23"/>
  <c r="R359" i="23"/>
  <c r="AA359" i="23"/>
  <c r="P360" i="23"/>
  <c r="Q360" i="23"/>
  <c r="R360" i="23"/>
  <c r="AA360" i="23"/>
  <c r="P361" i="23"/>
  <c r="Q361" i="23"/>
  <c r="R361" i="23"/>
  <c r="AA361" i="23"/>
  <c r="P362" i="23"/>
  <c r="Q362" i="23"/>
  <c r="R362" i="23"/>
  <c r="AA362" i="23"/>
  <c r="P363" i="23"/>
  <c r="Q363" i="23"/>
  <c r="R363" i="23"/>
  <c r="AA363" i="23"/>
  <c r="P364" i="23"/>
  <c r="Q364" i="23"/>
  <c r="R364" i="23"/>
  <c r="AA364" i="23"/>
  <c r="P365" i="23"/>
  <c r="Q365" i="23"/>
  <c r="R365" i="23"/>
  <c r="AA365" i="23"/>
  <c r="P366" i="23"/>
  <c r="Q366" i="23"/>
  <c r="R366" i="23"/>
  <c r="AA366" i="23"/>
  <c r="P367" i="23"/>
  <c r="Q367" i="23"/>
  <c r="R367" i="23"/>
  <c r="AA367" i="23"/>
  <c r="P368" i="23"/>
  <c r="Q368" i="23"/>
  <c r="R368" i="23"/>
  <c r="AA368" i="23"/>
  <c r="P369" i="23"/>
  <c r="Q369" i="23"/>
  <c r="R369" i="23"/>
  <c r="AA369" i="23"/>
  <c r="P370" i="23"/>
  <c r="Q370" i="23"/>
  <c r="R370" i="23"/>
  <c r="AA370" i="23"/>
  <c r="P371" i="23"/>
  <c r="Q371" i="23"/>
  <c r="R371" i="23"/>
  <c r="AA371" i="23"/>
  <c r="P372" i="23"/>
  <c r="Q372" i="23"/>
  <c r="R372" i="23"/>
  <c r="AA372" i="23"/>
  <c r="P373" i="23"/>
  <c r="Q373" i="23"/>
  <c r="R373" i="23"/>
  <c r="AA373" i="23"/>
  <c r="P374" i="23"/>
  <c r="Q374" i="23"/>
  <c r="R374" i="23"/>
  <c r="AA374" i="23"/>
  <c r="P375" i="23"/>
  <c r="Q375" i="23"/>
  <c r="R375" i="23"/>
  <c r="AA375" i="23"/>
  <c r="P376" i="23"/>
  <c r="Q376" i="23"/>
  <c r="R376" i="23"/>
  <c r="AA376" i="23"/>
  <c r="P377" i="23"/>
  <c r="Q377" i="23"/>
  <c r="R377" i="23"/>
  <c r="AA377" i="23"/>
  <c r="P378" i="23"/>
  <c r="Q378" i="23"/>
  <c r="R378" i="23"/>
  <c r="AA378" i="23"/>
  <c r="P379" i="23"/>
  <c r="Q379" i="23"/>
  <c r="R379" i="23"/>
  <c r="AA379" i="23"/>
  <c r="P380" i="23"/>
  <c r="Q380" i="23"/>
  <c r="R380" i="23"/>
  <c r="AA380" i="23"/>
  <c r="P381" i="23"/>
  <c r="Q381" i="23"/>
  <c r="R381" i="23"/>
  <c r="AA381" i="23"/>
  <c r="P382" i="23"/>
  <c r="Q382" i="23"/>
  <c r="R382" i="23"/>
  <c r="AA382" i="23"/>
  <c r="P383" i="23"/>
  <c r="Q383" i="23"/>
  <c r="R383" i="23"/>
  <c r="AA383" i="23"/>
  <c r="P384" i="23"/>
  <c r="Q384" i="23"/>
  <c r="R384" i="23"/>
  <c r="AA384" i="23"/>
  <c r="P385" i="23"/>
  <c r="Q385" i="23"/>
  <c r="R385" i="23"/>
  <c r="AA385" i="23"/>
  <c r="P386" i="23"/>
  <c r="Q386" i="23"/>
  <c r="R386" i="23"/>
  <c r="AA386" i="23"/>
  <c r="P387" i="23"/>
  <c r="Q387" i="23"/>
  <c r="R387" i="23"/>
  <c r="AA387" i="23"/>
  <c r="P388" i="23"/>
  <c r="Q388" i="23"/>
  <c r="R388" i="23"/>
  <c r="AA388" i="23"/>
  <c r="P389" i="23"/>
  <c r="Q389" i="23"/>
  <c r="R389" i="23"/>
  <c r="AA389" i="23"/>
  <c r="P390" i="23"/>
  <c r="Q390" i="23"/>
  <c r="R390" i="23"/>
  <c r="AA390" i="23"/>
  <c r="P391" i="23"/>
  <c r="Q391" i="23"/>
  <c r="R391" i="23"/>
  <c r="AA391" i="23"/>
  <c r="P392" i="23"/>
  <c r="Q392" i="23"/>
  <c r="R392" i="23"/>
  <c r="AA392" i="23"/>
  <c r="P393" i="23"/>
  <c r="Q393" i="23"/>
  <c r="R393" i="23"/>
  <c r="AA393" i="23"/>
  <c r="P394" i="23"/>
  <c r="Q394" i="23"/>
  <c r="R394" i="23"/>
  <c r="AA394" i="23"/>
  <c r="P395" i="23"/>
  <c r="Q395" i="23"/>
  <c r="R395" i="23"/>
  <c r="AA395" i="23"/>
  <c r="P396" i="23"/>
  <c r="Q396" i="23"/>
  <c r="R396" i="23"/>
  <c r="AA396" i="23"/>
  <c r="P397" i="23"/>
  <c r="Q397" i="23"/>
  <c r="R397" i="23"/>
  <c r="AA397" i="23"/>
  <c r="P398" i="23"/>
  <c r="Q398" i="23"/>
  <c r="R398" i="23"/>
  <c r="AA398" i="23"/>
  <c r="P399" i="23"/>
  <c r="Q399" i="23"/>
  <c r="R399" i="23"/>
  <c r="AA399" i="23"/>
  <c r="P400" i="23"/>
  <c r="Q400" i="23"/>
  <c r="R400" i="23"/>
  <c r="AA400" i="23"/>
  <c r="P401" i="23"/>
  <c r="Q401" i="23"/>
  <c r="R401" i="23"/>
  <c r="AA401" i="23"/>
  <c r="P402" i="23"/>
  <c r="Q402" i="23"/>
  <c r="R402" i="23"/>
  <c r="AA402" i="23"/>
  <c r="P403" i="23"/>
  <c r="Q403" i="23"/>
  <c r="R403" i="23"/>
  <c r="AA403" i="23"/>
  <c r="P404" i="23"/>
  <c r="Q404" i="23"/>
  <c r="R404" i="23"/>
  <c r="AA404" i="23"/>
  <c r="P405" i="23"/>
  <c r="Q405" i="23"/>
  <c r="R405" i="23"/>
  <c r="AA405" i="23"/>
  <c r="P406" i="23"/>
  <c r="Q406" i="23"/>
  <c r="R406" i="23"/>
  <c r="AA406" i="23"/>
  <c r="P407" i="23"/>
  <c r="Q407" i="23"/>
  <c r="R407" i="23"/>
  <c r="AA407" i="23"/>
  <c r="P408" i="23"/>
  <c r="Q408" i="23"/>
  <c r="R408" i="23"/>
  <c r="AA408" i="23"/>
  <c r="P409" i="23"/>
  <c r="Q409" i="23"/>
  <c r="R409" i="23"/>
  <c r="AA409" i="23"/>
  <c r="P410" i="23"/>
  <c r="Q410" i="23"/>
  <c r="R410" i="23"/>
  <c r="AA410" i="23"/>
  <c r="P411" i="23"/>
  <c r="Q411" i="23"/>
  <c r="R411" i="23"/>
  <c r="AA411" i="23"/>
  <c r="P412" i="23"/>
  <c r="Q412" i="23"/>
  <c r="R412" i="23"/>
  <c r="AA412" i="23"/>
  <c r="P413" i="23"/>
  <c r="Q413" i="23"/>
  <c r="R413" i="23"/>
  <c r="AA413" i="23"/>
  <c r="P414" i="23"/>
  <c r="Q414" i="23"/>
  <c r="R414" i="23"/>
  <c r="AA414" i="23"/>
  <c r="P415" i="23"/>
  <c r="Q415" i="23"/>
  <c r="R415" i="23"/>
  <c r="AA415" i="23"/>
  <c r="P416" i="23"/>
  <c r="Q416" i="23"/>
  <c r="R416" i="23"/>
  <c r="AA416" i="23"/>
  <c r="P417" i="23"/>
  <c r="Q417" i="23"/>
  <c r="R417" i="23"/>
  <c r="AA417" i="23"/>
  <c r="P418" i="23"/>
  <c r="Q418" i="23"/>
  <c r="R418" i="23"/>
  <c r="AA418" i="23"/>
  <c r="P419" i="23"/>
  <c r="Q419" i="23"/>
  <c r="R419" i="23"/>
  <c r="AA419" i="23"/>
  <c r="P420" i="23"/>
  <c r="Q420" i="23"/>
  <c r="R420" i="23"/>
  <c r="AA420" i="23"/>
  <c r="P421" i="23"/>
  <c r="Q421" i="23"/>
  <c r="R421" i="23"/>
  <c r="AA421" i="23"/>
  <c r="P422" i="23"/>
  <c r="Q422" i="23"/>
  <c r="R422" i="23"/>
  <c r="AA422" i="23"/>
  <c r="P423" i="23"/>
  <c r="Q423" i="23"/>
  <c r="R423" i="23"/>
  <c r="AA423" i="23"/>
  <c r="P424" i="23"/>
  <c r="Q424" i="23"/>
  <c r="R424" i="23"/>
  <c r="AA424" i="23"/>
  <c r="P425" i="23"/>
  <c r="Q425" i="23"/>
  <c r="R425" i="23"/>
  <c r="AA425" i="23"/>
  <c r="P426" i="23"/>
  <c r="Q426" i="23"/>
  <c r="R426" i="23"/>
  <c r="AA426" i="23"/>
  <c r="P427" i="23"/>
  <c r="Q427" i="23"/>
  <c r="R427" i="23"/>
  <c r="AA427" i="23"/>
  <c r="P428" i="23"/>
  <c r="Q428" i="23"/>
  <c r="R428" i="23"/>
  <c r="AA428" i="23"/>
  <c r="P429" i="23"/>
  <c r="Q429" i="23"/>
  <c r="R429" i="23"/>
  <c r="AA429" i="23"/>
  <c r="P430" i="23"/>
  <c r="Q430" i="23"/>
  <c r="R430" i="23"/>
  <c r="AA430" i="23"/>
  <c r="P431" i="23"/>
  <c r="Q431" i="23"/>
  <c r="R431" i="23"/>
  <c r="AA431" i="23"/>
  <c r="P432" i="23"/>
  <c r="Q432" i="23"/>
  <c r="R432" i="23"/>
  <c r="AA432" i="23"/>
  <c r="P433" i="23"/>
  <c r="Q433" i="23"/>
  <c r="R433" i="23"/>
  <c r="AA433" i="23"/>
  <c r="P434" i="23"/>
  <c r="Q434" i="23"/>
  <c r="R434" i="23"/>
  <c r="AA434" i="23"/>
  <c r="P435" i="23"/>
  <c r="Q435" i="23"/>
  <c r="R435" i="23"/>
  <c r="AA435" i="23"/>
  <c r="P436" i="23"/>
  <c r="Q436" i="23"/>
  <c r="R436" i="23"/>
  <c r="AA436" i="23"/>
  <c r="P437" i="23"/>
  <c r="Q437" i="23"/>
  <c r="R437" i="23"/>
  <c r="AA437" i="23"/>
  <c r="P438" i="23"/>
  <c r="Q438" i="23"/>
  <c r="R438" i="23"/>
  <c r="AA438" i="23"/>
  <c r="P439" i="23"/>
  <c r="Q439" i="23"/>
  <c r="R439" i="23"/>
  <c r="AA439" i="23"/>
  <c r="P440" i="23"/>
  <c r="Q440" i="23"/>
  <c r="R440" i="23"/>
  <c r="AA440" i="23"/>
  <c r="P441" i="23"/>
  <c r="Q441" i="23"/>
  <c r="R441" i="23"/>
  <c r="AA441" i="23"/>
  <c r="P442" i="23"/>
  <c r="Q442" i="23"/>
  <c r="R442" i="23"/>
  <c r="AA442" i="23"/>
  <c r="P443" i="23"/>
  <c r="Q443" i="23"/>
  <c r="R443" i="23"/>
  <c r="AA443" i="23"/>
  <c r="P444" i="23"/>
  <c r="Q444" i="23"/>
  <c r="R444" i="23"/>
  <c r="AA444" i="23"/>
  <c r="P445" i="23"/>
  <c r="Q445" i="23"/>
  <c r="R445" i="23"/>
  <c r="AA445" i="23"/>
  <c r="P446" i="23"/>
  <c r="Q446" i="23"/>
  <c r="R446" i="23"/>
  <c r="AA446" i="23"/>
  <c r="P447" i="23"/>
  <c r="Q447" i="23"/>
  <c r="R447" i="23"/>
  <c r="AA447" i="23"/>
  <c r="P448" i="23"/>
  <c r="Q448" i="23"/>
  <c r="R448" i="23"/>
  <c r="AA448" i="23"/>
  <c r="P449" i="23"/>
  <c r="Q449" i="23"/>
  <c r="R449" i="23"/>
  <c r="AA449" i="23"/>
  <c r="P450" i="23"/>
  <c r="Q450" i="23"/>
  <c r="R450" i="23"/>
  <c r="AA450" i="23"/>
  <c r="P451" i="23"/>
  <c r="Q451" i="23"/>
  <c r="R451" i="23"/>
  <c r="AA451" i="23"/>
  <c r="P452" i="23"/>
  <c r="Q452" i="23"/>
  <c r="R452" i="23"/>
  <c r="AA452" i="23"/>
  <c r="P453" i="23"/>
  <c r="Q453" i="23"/>
  <c r="R453" i="23"/>
  <c r="AA453" i="23"/>
  <c r="P454" i="23"/>
  <c r="Q454" i="23"/>
  <c r="R454" i="23"/>
  <c r="AA454" i="23"/>
  <c r="P455" i="23"/>
  <c r="Q455" i="23"/>
  <c r="R455" i="23"/>
  <c r="AA455" i="23"/>
  <c r="P456" i="23"/>
  <c r="Q456" i="23"/>
  <c r="R456" i="23"/>
  <c r="AA456" i="23"/>
  <c r="P457" i="23"/>
  <c r="Q457" i="23"/>
  <c r="R457" i="23"/>
  <c r="AA457" i="23"/>
  <c r="P458" i="23"/>
  <c r="Q458" i="23"/>
  <c r="R458" i="23"/>
  <c r="AA458" i="23"/>
  <c r="P459" i="23"/>
  <c r="Q459" i="23"/>
  <c r="R459" i="23"/>
  <c r="AA459" i="23"/>
  <c r="P460" i="23"/>
  <c r="Q460" i="23"/>
  <c r="R460" i="23"/>
  <c r="AA460" i="23"/>
  <c r="P461" i="23"/>
  <c r="Q461" i="23"/>
  <c r="R461" i="23"/>
  <c r="AA461" i="23"/>
  <c r="P462" i="23"/>
  <c r="Q462" i="23"/>
  <c r="R462" i="23"/>
  <c r="AA462" i="23"/>
  <c r="P463" i="23"/>
  <c r="Q463" i="23"/>
  <c r="R463" i="23"/>
  <c r="AA463" i="23"/>
  <c r="P464" i="23"/>
  <c r="Q464" i="23"/>
  <c r="R464" i="23"/>
  <c r="AA464" i="23"/>
  <c r="P465" i="23"/>
  <c r="Q465" i="23"/>
  <c r="R465" i="23"/>
  <c r="AA465" i="23"/>
  <c r="P466" i="23"/>
  <c r="Q466" i="23"/>
  <c r="R466" i="23"/>
  <c r="AA466" i="23"/>
  <c r="P467" i="23"/>
  <c r="Q467" i="23"/>
  <c r="R467" i="23"/>
  <c r="AA467" i="23"/>
  <c r="P468" i="23"/>
  <c r="Q468" i="23"/>
  <c r="R468" i="23"/>
  <c r="AA468" i="23"/>
  <c r="P469" i="23"/>
  <c r="Q469" i="23"/>
  <c r="R469" i="23"/>
  <c r="AA469" i="23"/>
  <c r="P470" i="23"/>
  <c r="Q470" i="23"/>
  <c r="R470" i="23"/>
  <c r="AA470" i="23"/>
  <c r="P471" i="23"/>
  <c r="Q471" i="23"/>
  <c r="R471" i="23"/>
  <c r="AA471" i="23"/>
  <c r="P472" i="23"/>
  <c r="Q472" i="23"/>
  <c r="R472" i="23"/>
  <c r="AA472" i="23"/>
  <c r="P473" i="23"/>
  <c r="Q473" i="23"/>
  <c r="R473" i="23"/>
  <c r="AA473" i="23"/>
  <c r="P474" i="23"/>
  <c r="Q474" i="23"/>
  <c r="R474" i="23"/>
  <c r="AA474" i="23"/>
  <c r="P475" i="23"/>
  <c r="Q475" i="23"/>
  <c r="R475" i="23"/>
  <c r="AA475" i="23"/>
  <c r="P476" i="23"/>
  <c r="Q476" i="23"/>
  <c r="R476" i="23"/>
  <c r="AA476" i="23"/>
  <c r="P477" i="23"/>
  <c r="Q477" i="23"/>
  <c r="R477" i="23"/>
  <c r="AA477" i="23"/>
  <c r="P478" i="23"/>
  <c r="Q478" i="23"/>
  <c r="R478" i="23"/>
  <c r="AA478" i="23"/>
  <c r="P479" i="23"/>
  <c r="Q479" i="23"/>
  <c r="R479" i="23"/>
  <c r="AA479" i="23"/>
  <c r="P480" i="23"/>
  <c r="Q480" i="23"/>
  <c r="R480" i="23"/>
  <c r="AA480" i="23"/>
  <c r="P481" i="23"/>
  <c r="Q481" i="23"/>
  <c r="R481" i="23"/>
  <c r="AA481" i="23"/>
  <c r="P482" i="23"/>
  <c r="Q482" i="23"/>
  <c r="R482" i="23"/>
  <c r="AA482" i="23"/>
  <c r="P483" i="23"/>
  <c r="Q483" i="23"/>
  <c r="R483" i="23"/>
  <c r="AA483" i="23"/>
  <c r="P484" i="23"/>
  <c r="Q484" i="23"/>
  <c r="R484" i="23"/>
  <c r="AA484" i="23"/>
  <c r="P485" i="23"/>
  <c r="Q485" i="23"/>
  <c r="R485" i="23"/>
  <c r="AA485" i="23"/>
  <c r="P486" i="23"/>
  <c r="Q486" i="23"/>
  <c r="R486" i="23"/>
  <c r="AA486" i="23"/>
  <c r="P487" i="23"/>
  <c r="Q487" i="23"/>
  <c r="R487" i="23"/>
  <c r="AA487" i="23"/>
  <c r="P488" i="23"/>
  <c r="Q488" i="23"/>
  <c r="R488" i="23"/>
  <c r="AA488" i="23"/>
  <c r="P489" i="23"/>
  <c r="Q489" i="23"/>
  <c r="R489" i="23"/>
  <c r="AA489" i="23"/>
  <c r="P490" i="23"/>
  <c r="Q490" i="23"/>
  <c r="R490" i="23"/>
  <c r="AA490" i="23"/>
  <c r="P491" i="23"/>
  <c r="Q491" i="23"/>
  <c r="R491" i="23"/>
  <c r="AA491" i="23"/>
  <c r="P492" i="23"/>
  <c r="Q492" i="23"/>
  <c r="R492" i="23"/>
  <c r="AA492" i="23"/>
  <c r="P493" i="23"/>
  <c r="Q493" i="23"/>
  <c r="R493" i="23"/>
  <c r="AA493" i="23"/>
  <c r="P494" i="23"/>
  <c r="Q494" i="23"/>
  <c r="R494" i="23"/>
  <c r="AA494" i="23"/>
  <c r="P495" i="23"/>
  <c r="Q495" i="23"/>
  <c r="R495" i="23"/>
  <c r="AA495" i="23"/>
  <c r="P496" i="23"/>
  <c r="Q496" i="23"/>
  <c r="R496" i="23"/>
  <c r="AA496" i="23"/>
  <c r="P497" i="23"/>
  <c r="Q497" i="23"/>
  <c r="R497" i="23"/>
  <c r="AA497" i="23"/>
  <c r="P498" i="23"/>
  <c r="Q498" i="23"/>
  <c r="R498" i="23"/>
  <c r="AA498" i="23"/>
  <c r="P499" i="23"/>
  <c r="Q499" i="23"/>
  <c r="R499" i="23"/>
  <c r="AA499" i="23"/>
  <c r="P500" i="23"/>
  <c r="Q500" i="23"/>
  <c r="R500" i="23"/>
  <c r="AA500" i="23"/>
  <c r="P501" i="23"/>
  <c r="Q501" i="23"/>
  <c r="R501" i="23"/>
  <c r="AA501" i="23"/>
  <c r="P502" i="23"/>
  <c r="Q502" i="23"/>
  <c r="R502" i="23"/>
  <c r="AA502" i="23"/>
  <c r="P503" i="23"/>
  <c r="Q503" i="23"/>
  <c r="R503" i="23"/>
  <c r="AA503" i="23"/>
  <c r="P504" i="23"/>
  <c r="Q504" i="23"/>
  <c r="R504" i="23"/>
  <c r="AA504" i="23"/>
  <c r="P505" i="23"/>
  <c r="Q505" i="23"/>
  <c r="R505" i="23"/>
  <c r="AA505" i="23"/>
  <c r="P506" i="23"/>
  <c r="Q506" i="23"/>
  <c r="R506" i="23"/>
  <c r="AA506" i="23"/>
  <c r="P507" i="23"/>
  <c r="Q507" i="23"/>
  <c r="R507" i="23"/>
  <c r="AA507" i="23"/>
  <c r="P508" i="23"/>
  <c r="Q508" i="23"/>
  <c r="R508" i="23"/>
  <c r="AA508" i="23"/>
  <c r="P509" i="23"/>
  <c r="Q509" i="23"/>
  <c r="R509" i="23"/>
  <c r="AA509" i="23"/>
  <c r="P510" i="23"/>
  <c r="Q510" i="23"/>
  <c r="R510" i="23"/>
  <c r="AA510" i="23"/>
  <c r="P511" i="23"/>
  <c r="Q511" i="23"/>
  <c r="R511" i="23"/>
  <c r="AA511" i="23"/>
  <c r="P512" i="23"/>
  <c r="Q512" i="23"/>
  <c r="R512" i="23"/>
  <c r="AA512" i="23"/>
  <c r="P513" i="23"/>
  <c r="Q513" i="23"/>
  <c r="R513" i="23"/>
  <c r="AA513" i="23"/>
  <c r="P514" i="23"/>
  <c r="Q514" i="23"/>
  <c r="R514" i="23"/>
  <c r="AA514" i="23"/>
  <c r="P515" i="23"/>
  <c r="Q515" i="23"/>
  <c r="R515" i="23"/>
  <c r="AA515" i="23"/>
  <c r="P516" i="23"/>
  <c r="Q516" i="23"/>
  <c r="R516" i="23"/>
  <c r="AA516" i="23"/>
  <c r="P517" i="23"/>
  <c r="Q517" i="23"/>
  <c r="R517" i="23"/>
  <c r="AA517" i="23"/>
  <c r="P518" i="23"/>
  <c r="Q518" i="23"/>
  <c r="R518" i="23"/>
  <c r="AA518" i="23"/>
  <c r="P519" i="23"/>
  <c r="Q519" i="23"/>
  <c r="R519" i="23"/>
  <c r="AA519" i="23"/>
  <c r="P520" i="23"/>
  <c r="Q520" i="23"/>
  <c r="R520" i="23"/>
  <c r="AA520" i="23"/>
  <c r="P521" i="23"/>
  <c r="Q521" i="23"/>
  <c r="R521" i="23"/>
  <c r="AA521" i="23"/>
  <c r="P522" i="23"/>
  <c r="Q522" i="23"/>
  <c r="R522" i="23"/>
  <c r="AA522" i="23"/>
  <c r="P523" i="23"/>
  <c r="Q523" i="23"/>
  <c r="R523" i="23"/>
  <c r="AA523" i="23"/>
  <c r="P524" i="23"/>
  <c r="Q524" i="23"/>
  <c r="R524" i="23"/>
  <c r="AA524" i="23"/>
  <c r="P525" i="23"/>
  <c r="Q525" i="23"/>
  <c r="R525" i="23"/>
  <c r="AA525" i="23"/>
  <c r="P526" i="23"/>
  <c r="Q526" i="23"/>
  <c r="R526" i="23"/>
  <c r="AA526" i="23"/>
  <c r="P527" i="23"/>
  <c r="Q527" i="23"/>
  <c r="R527" i="23"/>
  <c r="AA527" i="23"/>
  <c r="P528" i="23"/>
  <c r="Q528" i="23"/>
  <c r="R528" i="23"/>
  <c r="AA528" i="23"/>
  <c r="P529" i="23"/>
  <c r="Q529" i="23"/>
  <c r="R529" i="23"/>
  <c r="AA529" i="23"/>
  <c r="P530" i="23"/>
  <c r="Q530" i="23"/>
  <c r="R530" i="23"/>
  <c r="AA530" i="23"/>
  <c r="P531" i="23"/>
  <c r="Q531" i="23"/>
  <c r="R531" i="23"/>
  <c r="AA531" i="23"/>
  <c r="P532" i="23"/>
  <c r="Q532" i="23"/>
  <c r="R532" i="23"/>
  <c r="AA532" i="23"/>
  <c r="P533" i="23"/>
  <c r="Q533" i="23"/>
  <c r="R533" i="23"/>
  <c r="AA533" i="23"/>
  <c r="P534" i="23"/>
  <c r="Q534" i="23"/>
  <c r="R534" i="23"/>
  <c r="AA534" i="23"/>
  <c r="P535" i="23"/>
  <c r="Q535" i="23"/>
  <c r="R535" i="23"/>
  <c r="AA535" i="23"/>
  <c r="P536" i="23"/>
  <c r="Q536" i="23"/>
  <c r="R536" i="23"/>
  <c r="AA536" i="23"/>
  <c r="P537" i="23"/>
  <c r="Q537" i="23"/>
  <c r="R537" i="23"/>
  <c r="AA537" i="23"/>
  <c r="P538" i="23"/>
  <c r="Q538" i="23"/>
  <c r="R538" i="23"/>
  <c r="AA538" i="23"/>
  <c r="P539" i="23"/>
  <c r="Q539" i="23"/>
  <c r="R539" i="23"/>
  <c r="AA539" i="23"/>
  <c r="P540" i="23"/>
  <c r="Q540" i="23"/>
  <c r="R540" i="23"/>
  <c r="AA540" i="23"/>
  <c r="P541" i="23"/>
  <c r="Q541" i="23"/>
  <c r="R541" i="23"/>
  <c r="AA541" i="23"/>
  <c r="P542" i="23"/>
  <c r="Q542" i="23"/>
  <c r="R542" i="23"/>
  <c r="AA542" i="23"/>
  <c r="P543" i="23"/>
  <c r="Q543" i="23"/>
  <c r="R543" i="23"/>
  <c r="AA543" i="23"/>
  <c r="P544" i="23"/>
  <c r="Q544" i="23"/>
  <c r="R544" i="23"/>
  <c r="AA544" i="23"/>
  <c r="P545" i="23"/>
  <c r="Q545" i="23"/>
  <c r="R545" i="23"/>
  <c r="AA545" i="23"/>
  <c r="P546" i="23"/>
  <c r="Q546" i="23"/>
  <c r="R546" i="23"/>
  <c r="AA546" i="23"/>
  <c r="P547" i="23"/>
  <c r="Q547" i="23"/>
  <c r="R547" i="23"/>
  <c r="AA547" i="23"/>
  <c r="P548" i="23"/>
  <c r="Q548" i="23"/>
  <c r="R548" i="23"/>
  <c r="AA548" i="23"/>
  <c r="P549" i="23"/>
  <c r="Q549" i="23"/>
  <c r="R549" i="23"/>
  <c r="AA549" i="23"/>
  <c r="P550" i="23"/>
  <c r="Q550" i="23"/>
  <c r="R550" i="23"/>
  <c r="AA550" i="23"/>
  <c r="P551" i="23"/>
  <c r="Q551" i="23"/>
  <c r="R551" i="23"/>
  <c r="AA551" i="23"/>
  <c r="P552" i="23"/>
  <c r="Q552" i="23"/>
  <c r="R552" i="23"/>
  <c r="AA552" i="23"/>
  <c r="P553" i="23"/>
  <c r="Q553" i="23"/>
  <c r="R553" i="23"/>
  <c r="AA553" i="23"/>
  <c r="P554" i="23"/>
  <c r="Q554" i="23"/>
  <c r="R554" i="23"/>
  <c r="AA554" i="23"/>
  <c r="P555" i="23"/>
  <c r="Q555" i="23"/>
  <c r="R555" i="23"/>
  <c r="AA555" i="23"/>
  <c r="P556" i="23"/>
  <c r="Q556" i="23"/>
  <c r="R556" i="23"/>
  <c r="AA556" i="23"/>
  <c r="P557" i="23"/>
  <c r="Q557" i="23"/>
  <c r="R557" i="23"/>
  <c r="AA557" i="23"/>
  <c r="P558" i="23"/>
  <c r="Q558" i="23"/>
  <c r="R558" i="23"/>
  <c r="AA558" i="23"/>
  <c r="P559" i="23"/>
  <c r="Q559" i="23"/>
  <c r="R559" i="23"/>
  <c r="AA559" i="23"/>
  <c r="P560" i="23"/>
  <c r="Q560" i="23"/>
  <c r="R560" i="23"/>
  <c r="AA560" i="23"/>
  <c r="P561" i="23"/>
  <c r="Q561" i="23"/>
  <c r="R561" i="23"/>
  <c r="AA561" i="23"/>
  <c r="P562" i="23"/>
  <c r="Q562" i="23"/>
  <c r="R562" i="23"/>
  <c r="AA562" i="23"/>
  <c r="P563" i="23"/>
  <c r="Q563" i="23"/>
  <c r="R563" i="23"/>
  <c r="AA563" i="23"/>
  <c r="P564" i="23"/>
  <c r="Q564" i="23"/>
  <c r="R564" i="23"/>
  <c r="AA564" i="23"/>
  <c r="P565" i="23"/>
  <c r="Q565" i="23"/>
  <c r="R565" i="23"/>
  <c r="AA565" i="23"/>
  <c r="P566" i="23"/>
  <c r="Q566" i="23"/>
  <c r="R566" i="23"/>
  <c r="AA566" i="23"/>
  <c r="P567" i="23"/>
  <c r="Q567" i="23"/>
  <c r="R567" i="23"/>
  <c r="AA567" i="23"/>
  <c r="P568" i="23"/>
  <c r="Q568" i="23"/>
  <c r="R568" i="23"/>
  <c r="AA568" i="23"/>
  <c r="P569" i="23"/>
  <c r="Q569" i="23"/>
  <c r="R569" i="23"/>
  <c r="AA569" i="23"/>
  <c r="P570" i="23"/>
  <c r="Q570" i="23"/>
  <c r="R570" i="23"/>
  <c r="AA570" i="23"/>
  <c r="P571" i="23"/>
  <c r="Q571" i="23"/>
  <c r="R571" i="23"/>
  <c r="AA571" i="23"/>
  <c r="P572" i="23"/>
  <c r="Q572" i="23"/>
  <c r="R572" i="23"/>
  <c r="AA572" i="23"/>
  <c r="P573" i="23"/>
  <c r="Q573" i="23"/>
  <c r="R573" i="23"/>
  <c r="AA573" i="23"/>
  <c r="P574" i="23"/>
  <c r="Q574" i="23"/>
  <c r="R574" i="23"/>
  <c r="AA574" i="23"/>
  <c r="P575" i="23"/>
  <c r="Q575" i="23"/>
  <c r="R575" i="23"/>
  <c r="AA575" i="23"/>
  <c r="P576" i="23"/>
  <c r="Q576" i="23"/>
  <c r="R576" i="23"/>
  <c r="AA576" i="23"/>
  <c r="P577" i="23"/>
  <c r="Q577" i="23"/>
  <c r="R577" i="23"/>
  <c r="AA577" i="23"/>
  <c r="P578" i="23"/>
  <c r="Q578" i="23"/>
  <c r="R578" i="23"/>
  <c r="AA578" i="23"/>
  <c r="P579" i="23"/>
  <c r="Q579" i="23"/>
  <c r="R579" i="23"/>
  <c r="AA579" i="23"/>
  <c r="P580" i="23"/>
  <c r="Q580" i="23"/>
  <c r="R580" i="23"/>
  <c r="AA580" i="23"/>
  <c r="P581" i="23"/>
  <c r="Q581" i="23"/>
  <c r="R581" i="23"/>
  <c r="AA581" i="23"/>
  <c r="P582" i="23"/>
  <c r="Q582" i="23"/>
  <c r="R582" i="23"/>
  <c r="AA582" i="23"/>
  <c r="P583" i="23"/>
  <c r="Q583" i="23"/>
  <c r="R583" i="23"/>
  <c r="AA583" i="23"/>
  <c r="P584" i="23"/>
  <c r="Q584" i="23"/>
  <c r="R584" i="23"/>
  <c r="AA584" i="23"/>
  <c r="P585" i="23"/>
  <c r="Q585" i="23"/>
  <c r="R585" i="23"/>
  <c r="AA585" i="23"/>
  <c r="P586" i="23"/>
  <c r="Q586" i="23"/>
  <c r="R586" i="23"/>
  <c r="AA586" i="23"/>
  <c r="P587" i="23"/>
  <c r="Q587" i="23"/>
  <c r="R587" i="23"/>
  <c r="AA587" i="23"/>
  <c r="P588" i="23"/>
  <c r="Q588" i="23"/>
  <c r="R588" i="23"/>
  <c r="AA588" i="23"/>
  <c r="P589" i="23"/>
  <c r="Q589" i="23"/>
  <c r="R589" i="23"/>
  <c r="AA589" i="23"/>
  <c r="P590" i="23"/>
  <c r="Q590" i="23"/>
  <c r="R590" i="23"/>
  <c r="AA590" i="23"/>
  <c r="P591" i="23"/>
  <c r="Q591" i="23"/>
  <c r="R591" i="23"/>
  <c r="AA591" i="23"/>
  <c r="P592" i="23"/>
  <c r="Q592" i="23"/>
  <c r="R592" i="23"/>
  <c r="AA592" i="23"/>
  <c r="P593" i="23"/>
  <c r="Q593" i="23"/>
  <c r="R593" i="23"/>
  <c r="AA593" i="23"/>
  <c r="P594" i="23"/>
  <c r="Q594" i="23"/>
  <c r="R594" i="23"/>
  <c r="AA594" i="23"/>
  <c r="P595" i="23"/>
  <c r="Q595" i="23"/>
  <c r="R595" i="23"/>
  <c r="AA595" i="23"/>
  <c r="P596" i="23"/>
  <c r="Q596" i="23"/>
  <c r="R596" i="23"/>
  <c r="AA596" i="23"/>
  <c r="P597" i="23"/>
  <c r="Q597" i="23"/>
  <c r="R597" i="23"/>
  <c r="AA597" i="23"/>
  <c r="P598" i="23"/>
  <c r="Q598" i="23"/>
  <c r="R598" i="23"/>
  <c r="AA598" i="23"/>
  <c r="P599" i="23"/>
  <c r="Q599" i="23"/>
  <c r="R599" i="23"/>
  <c r="AA599" i="23"/>
  <c r="P600" i="23"/>
  <c r="Q600" i="23"/>
  <c r="R600" i="23"/>
  <c r="AA600" i="23"/>
  <c r="P601" i="23"/>
  <c r="Q601" i="23"/>
  <c r="R601" i="23"/>
  <c r="AA601" i="23"/>
  <c r="P602" i="23"/>
  <c r="Q602" i="23"/>
  <c r="R602" i="23"/>
  <c r="AA602" i="23"/>
  <c r="P326" i="23"/>
  <c r="Q326" i="23"/>
  <c r="R326" i="23"/>
  <c r="AA326" i="23"/>
  <c r="B31" i="23"/>
  <c r="P96" i="23"/>
  <c r="C31" i="23"/>
  <c r="Q96" i="23"/>
  <c r="R96" i="23"/>
  <c r="AA96" i="23"/>
  <c r="P97" i="23"/>
  <c r="Q97" i="23"/>
  <c r="R97" i="23"/>
  <c r="AA97" i="23"/>
  <c r="P98" i="23"/>
  <c r="Q98" i="23"/>
  <c r="R98" i="23"/>
  <c r="AA98" i="23"/>
  <c r="P99" i="23"/>
  <c r="Q99" i="23"/>
  <c r="R99" i="23"/>
  <c r="AA99" i="23"/>
  <c r="P100" i="23"/>
  <c r="Q100" i="23"/>
  <c r="R100" i="23"/>
  <c r="AA100" i="23"/>
  <c r="P101" i="23"/>
  <c r="Q101" i="23"/>
  <c r="R101" i="23"/>
  <c r="AA101" i="23"/>
  <c r="P102" i="23"/>
  <c r="Q102" i="23"/>
  <c r="R102" i="23"/>
  <c r="AA102" i="23"/>
  <c r="P103" i="23"/>
  <c r="Q103" i="23"/>
  <c r="R103" i="23"/>
  <c r="AA103" i="23"/>
  <c r="P104" i="23"/>
  <c r="Q104" i="23"/>
  <c r="R104" i="23"/>
  <c r="AA104" i="23"/>
  <c r="P105" i="23"/>
  <c r="Q105" i="23"/>
  <c r="R105" i="23"/>
  <c r="AA105" i="23"/>
  <c r="P106" i="23"/>
  <c r="Q106" i="23"/>
  <c r="R106" i="23"/>
  <c r="AA106" i="23"/>
  <c r="P107" i="23"/>
  <c r="Q107" i="23"/>
  <c r="R107" i="23"/>
  <c r="AA107" i="23"/>
  <c r="P108" i="23"/>
  <c r="Q108" i="23"/>
  <c r="R108" i="23"/>
  <c r="AA108" i="23"/>
  <c r="P109" i="23"/>
  <c r="Q109" i="23"/>
  <c r="R109" i="23"/>
  <c r="AA109" i="23"/>
  <c r="P110" i="23"/>
  <c r="Q110" i="23"/>
  <c r="R110" i="23"/>
  <c r="AA110" i="23"/>
  <c r="P111" i="23"/>
  <c r="Q111" i="23"/>
  <c r="R111" i="23"/>
  <c r="AA111" i="23"/>
  <c r="P112" i="23"/>
  <c r="Q112" i="23"/>
  <c r="R112" i="23"/>
  <c r="AA112" i="23"/>
  <c r="P113" i="23"/>
  <c r="Q113" i="23"/>
  <c r="R113" i="23"/>
  <c r="AA113" i="23"/>
  <c r="P114" i="23"/>
  <c r="Q114" i="23"/>
  <c r="R114" i="23"/>
  <c r="AA114" i="23"/>
  <c r="P115" i="23"/>
  <c r="Q115" i="23"/>
  <c r="R115" i="23"/>
  <c r="AA115" i="23"/>
  <c r="P116" i="23"/>
  <c r="Q116" i="23"/>
  <c r="R116" i="23"/>
  <c r="AA116" i="23"/>
  <c r="P117" i="23"/>
  <c r="Q117" i="23"/>
  <c r="R117" i="23"/>
  <c r="AA117" i="23"/>
  <c r="P118" i="23"/>
  <c r="Q118" i="23"/>
  <c r="R118" i="23"/>
  <c r="AA118" i="23"/>
  <c r="P119" i="23"/>
  <c r="Q119" i="23"/>
  <c r="R119" i="23"/>
  <c r="AA119" i="23"/>
  <c r="P120" i="23"/>
  <c r="Q120" i="23"/>
  <c r="R120" i="23"/>
  <c r="AA120" i="23"/>
  <c r="P121" i="23"/>
  <c r="Q121" i="23"/>
  <c r="R121" i="23"/>
  <c r="AA121" i="23"/>
  <c r="P122" i="23"/>
  <c r="Q122" i="23"/>
  <c r="R122" i="23"/>
  <c r="AA122" i="23"/>
  <c r="P123" i="23"/>
  <c r="Q123" i="23"/>
  <c r="R123" i="23"/>
  <c r="AA123" i="23"/>
  <c r="P124" i="23"/>
  <c r="Q124" i="23"/>
  <c r="R124" i="23"/>
  <c r="AA124" i="23"/>
  <c r="P125" i="23"/>
  <c r="Q125" i="23"/>
  <c r="R125" i="23"/>
  <c r="AA125" i="23"/>
  <c r="P126" i="23"/>
  <c r="Q126" i="23"/>
  <c r="R126" i="23"/>
  <c r="AA126" i="23"/>
  <c r="P127" i="23"/>
  <c r="Q127" i="23"/>
  <c r="R127" i="23"/>
  <c r="AA127" i="23"/>
  <c r="P128" i="23"/>
  <c r="Q128" i="23"/>
  <c r="R128" i="23"/>
  <c r="AA128" i="23"/>
  <c r="P129" i="23"/>
  <c r="Q129" i="23"/>
  <c r="R129" i="23"/>
  <c r="AA129" i="23"/>
  <c r="P130" i="23"/>
  <c r="Q130" i="23"/>
  <c r="R130" i="23"/>
  <c r="AA130" i="23"/>
  <c r="P131" i="23"/>
  <c r="Q131" i="23"/>
  <c r="R131" i="23"/>
  <c r="AA131" i="23"/>
  <c r="P132" i="23"/>
  <c r="Q132" i="23"/>
  <c r="R132" i="23"/>
  <c r="AA132" i="23"/>
  <c r="P133" i="23"/>
  <c r="Q133" i="23"/>
  <c r="R133" i="23"/>
  <c r="AA133" i="23"/>
  <c r="P134" i="23"/>
  <c r="Q134" i="23"/>
  <c r="R134" i="23"/>
  <c r="AA134" i="23"/>
  <c r="P135" i="23"/>
  <c r="Q135" i="23"/>
  <c r="R135" i="23"/>
  <c r="AA135" i="23"/>
  <c r="P136" i="23"/>
  <c r="Q136" i="23"/>
  <c r="R136" i="23"/>
  <c r="AA136" i="23"/>
  <c r="P137" i="23"/>
  <c r="Q137" i="23"/>
  <c r="R137" i="23"/>
  <c r="AA137" i="23"/>
  <c r="P138" i="23"/>
  <c r="Q138" i="23"/>
  <c r="R138" i="23"/>
  <c r="AA138" i="23"/>
  <c r="P139" i="23"/>
  <c r="Q139" i="23"/>
  <c r="R139" i="23"/>
  <c r="AA139" i="23"/>
  <c r="P140" i="23"/>
  <c r="Q140" i="23"/>
  <c r="R140" i="23"/>
  <c r="AA140" i="23"/>
  <c r="P141" i="23"/>
  <c r="Q141" i="23"/>
  <c r="R141" i="23"/>
  <c r="AA141" i="23"/>
  <c r="P142" i="23"/>
  <c r="Q142" i="23"/>
  <c r="R142" i="23"/>
  <c r="AA142" i="23"/>
  <c r="P143" i="23"/>
  <c r="Q143" i="23"/>
  <c r="R143" i="23"/>
  <c r="AA143" i="23"/>
  <c r="P144" i="23"/>
  <c r="Q144" i="23"/>
  <c r="R144" i="23"/>
  <c r="AA144" i="23"/>
  <c r="P145" i="23"/>
  <c r="Q145" i="23"/>
  <c r="R145" i="23"/>
  <c r="AA145" i="23"/>
  <c r="P146" i="23"/>
  <c r="Q146" i="23"/>
  <c r="R146" i="23"/>
  <c r="AA146" i="23"/>
  <c r="P147" i="23"/>
  <c r="Q147" i="23"/>
  <c r="R147" i="23"/>
  <c r="AA147" i="23"/>
  <c r="P148" i="23"/>
  <c r="Q148" i="23"/>
  <c r="R148" i="23"/>
  <c r="AA148" i="23"/>
  <c r="P149" i="23"/>
  <c r="Q149" i="23"/>
  <c r="R149" i="23"/>
  <c r="AA149" i="23"/>
  <c r="P150" i="23"/>
  <c r="Q150" i="23"/>
  <c r="R150" i="23"/>
  <c r="AA150" i="23"/>
  <c r="P151" i="23"/>
  <c r="Q151" i="23"/>
  <c r="R151" i="23"/>
  <c r="AA151" i="23"/>
  <c r="P152" i="23"/>
  <c r="Q152" i="23"/>
  <c r="R152" i="23"/>
  <c r="AA152" i="23"/>
  <c r="P153" i="23"/>
  <c r="Q153" i="23"/>
  <c r="R153" i="23"/>
  <c r="AA153" i="23"/>
  <c r="P154" i="23"/>
  <c r="Q154" i="23"/>
  <c r="R154" i="23"/>
  <c r="AA154" i="23"/>
  <c r="P155" i="23"/>
  <c r="Q155" i="23"/>
  <c r="R155" i="23"/>
  <c r="AA155" i="23"/>
  <c r="P156" i="23"/>
  <c r="Q156" i="23"/>
  <c r="R156" i="23"/>
  <c r="AA156" i="23"/>
  <c r="P157" i="23"/>
  <c r="Q157" i="23"/>
  <c r="R157" i="23"/>
  <c r="AA157" i="23"/>
  <c r="P158" i="23"/>
  <c r="Q158" i="23"/>
  <c r="R158" i="23"/>
  <c r="AA158" i="23"/>
  <c r="P159" i="23"/>
  <c r="Q159" i="23"/>
  <c r="R159" i="23"/>
  <c r="AA159" i="23"/>
  <c r="P160" i="23"/>
  <c r="Q160" i="23"/>
  <c r="R160" i="23"/>
  <c r="AA160" i="23"/>
  <c r="P161" i="23"/>
  <c r="Q161" i="23"/>
  <c r="R161" i="23"/>
  <c r="AA161" i="23"/>
  <c r="P162" i="23"/>
  <c r="Q162" i="23"/>
  <c r="R162" i="23"/>
  <c r="AA162" i="23"/>
  <c r="P163" i="23"/>
  <c r="Q163" i="23"/>
  <c r="R163" i="23"/>
  <c r="AA163" i="23"/>
  <c r="P164" i="23"/>
  <c r="Q164" i="23"/>
  <c r="R164" i="23"/>
  <c r="AA164" i="23"/>
  <c r="P165" i="23"/>
  <c r="Q165" i="23"/>
  <c r="R165" i="23"/>
  <c r="AA165" i="23"/>
  <c r="P166" i="23"/>
  <c r="Q166" i="23"/>
  <c r="R166" i="23"/>
  <c r="AA166" i="23"/>
  <c r="P167" i="23"/>
  <c r="Q167" i="23"/>
  <c r="R167" i="23"/>
  <c r="AA167" i="23"/>
  <c r="P168" i="23"/>
  <c r="Q168" i="23"/>
  <c r="R168" i="23"/>
  <c r="AA168" i="23"/>
  <c r="P169" i="23"/>
  <c r="Q169" i="23"/>
  <c r="R169" i="23"/>
  <c r="AA169" i="23"/>
  <c r="P170" i="23"/>
  <c r="Q170" i="23"/>
  <c r="R170" i="23"/>
  <c r="AA170" i="23"/>
  <c r="P171" i="23"/>
  <c r="Q171" i="23"/>
  <c r="R171" i="23"/>
  <c r="AA171" i="23"/>
  <c r="P172" i="23"/>
  <c r="Q172" i="23"/>
  <c r="R172" i="23"/>
  <c r="AA172" i="23"/>
  <c r="P173" i="23"/>
  <c r="Q173" i="23"/>
  <c r="R173" i="23"/>
  <c r="AA173" i="23"/>
  <c r="P174" i="23"/>
  <c r="Q174" i="23"/>
  <c r="R174" i="23"/>
  <c r="AA174" i="23"/>
  <c r="P175" i="23"/>
  <c r="Q175" i="23"/>
  <c r="R175" i="23"/>
  <c r="AA175" i="23"/>
  <c r="P176" i="23"/>
  <c r="Q176" i="23"/>
  <c r="R176" i="23"/>
  <c r="AA176" i="23"/>
  <c r="P177" i="23"/>
  <c r="Q177" i="23"/>
  <c r="R177" i="23"/>
  <c r="AA177" i="23"/>
  <c r="P178" i="23"/>
  <c r="Q178" i="23"/>
  <c r="R178" i="23"/>
  <c r="AA178" i="23"/>
  <c r="P179" i="23"/>
  <c r="Q179" i="23"/>
  <c r="R179" i="23"/>
  <c r="AA179" i="23"/>
  <c r="P180" i="23"/>
  <c r="Q180" i="23"/>
  <c r="R180" i="23"/>
  <c r="AA180" i="23"/>
  <c r="P181" i="23"/>
  <c r="Q181" i="23"/>
  <c r="R181" i="23"/>
  <c r="AA181" i="23"/>
  <c r="P182" i="23"/>
  <c r="Q182" i="23"/>
  <c r="R182" i="23"/>
  <c r="AA182" i="23"/>
  <c r="P183" i="23"/>
  <c r="Q183" i="23"/>
  <c r="R183" i="23"/>
  <c r="AA183" i="23"/>
  <c r="P184" i="23"/>
  <c r="Q184" i="23"/>
  <c r="R184" i="23"/>
  <c r="AA184" i="23"/>
  <c r="P185" i="23"/>
  <c r="Q185" i="23"/>
  <c r="R185" i="23"/>
  <c r="AA185" i="23"/>
  <c r="P186" i="23"/>
  <c r="Q186" i="23"/>
  <c r="R186" i="23"/>
  <c r="AA186" i="23"/>
  <c r="P187" i="23"/>
  <c r="Q187" i="23"/>
  <c r="R187" i="23"/>
  <c r="AA187" i="23"/>
  <c r="P188" i="23"/>
  <c r="Q188" i="23"/>
  <c r="R188" i="23"/>
  <c r="AA188" i="23"/>
  <c r="P189" i="23"/>
  <c r="Q189" i="23"/>
  <c r="R189" i="23"/>
  <c r="AA189" i="23"/>
  <c r="P190" i="23"/>
  <c r="Q190" i="23"/>
  <c r="R190" i="23"/>
  <c r="AA190" i="23"/>
  <c r="P191" i="23"/>
  <c r="Q191" i="23"/>
  <c r="R191" i="23"/>
  <c r="AA191" i="23"/>
  <c r="P192" i="23"/>
  <c r="Q192" i="23"/>
  <c r="R192" i="23"/>
  <c r="AA192" i="23"/>
  <c r="P193" i="23"/>
  <c r="Q193" i="23"/>
  <c r="R193" i="23"/>
  <c r="AA193" i="23"/>
  <c r="P194" i="23"/>
  <c r="Q194" i="23"/>
  <c r="R194" i="23"/>
  <c r="AA194" i="23"/>
  <c r="P195" i="23"/>
  <c r="Q195" i="23"/>
  <c r="R195" i="23"/>
  <c r="AA195" i="23"/>
  <c r="P196" i="23"/>
  <c r="Q196" i="23"/>
  <c r="R196" i="23"/>
  <c r="AA196" i="23"/>
  <c r="P197" i="23"/>
  <c r="Q197" i="23"/>
  <c r="R197" i="23"/>
  <c r="AA197" i="23"/>
  <c r="P198" i="23"/>
  <c r="Q198" i="23"/>
  <c r="R198" i="23"/>
  <c r="AA198" i="23"/>
  <c r="P199" i="23"/>
  <c r="Q199" i="23"/>
  <c r="R199" i="23"/>
  <c r="AA199" i="23"/>
  <c r="P200" i="23"/>
  <c r="Q200" i="23"/>
  <c r="R200" i="23"/>
  <c r="AA200" i="23"/>
  <c r="P201" i="23"/>
  <c r="Q201" i="23"/>
  <c r="R201" i="23"/>
  <c r="AA201" i="23"/>
  <c r="P202" i="23"/>
  <c r="Q202" i="23"/>
  <c r="R202" i="23"/>
  <c r="AA202" i="23"/>
  <c r="P203" i="23"/>
  <c r="Q203" i="23"/>
  <c r="R203" i="23"/>
  <c r="AA203" i="23"/>
  <c r="P204" i="23"/>
  <c r="Q204" i="23"/>
  <c r="R204" i="23"/>
  <c r="AA204" i="23"/>
  <c r="P205" i="23"/>
  <c r="Q205" i="23"/>
  <c r="R205" i="23"/>
  <c r="AA205" i="23"/>
  <c r="P206" i="23"/>
  <c r="Q206" i="23"/>
  <c r="R206" i="23"/>
  <c r="AA206" i="23"/>
  <c r="P207" i="23"/>
  <c r="Q207" i="23"/>
  <c r="R207" i="23"/>
  <c r="AA207" i="23"/>
  <c r="P208" i="23"/>
  <c r="Q208" i="23"/>
  <c r="R208" i="23"/>
  <c r="AA208" i="23"/>
  <c r="P209" i="23"/>
  <c r="Q209" i="23"/>
  <c r="R209" i="23"/>
  <c r="AA209" i="23"/>
  <c r="P210" i="23"/>
  <c r="Q210" i="23"/>
  <c r="R210" i="23"/>
  <c r="AA210" i="23"/>
  <c r="P211" i="23"/>
  <c r="Q211" i="23"/>
  <c r="R211" i="23"/>
  <c r="AA211" i="23"/>
  <c r="P212" i="23"/>
  <c r="Q212" i="23"/>
  <c r="R212" i="23"/>
  <c r="AA212" i="23"/>
  <c r="P213" i="23"/>
  <c r="Q213" i="23"/>
  <c r="R213" i="23"/>
  <c r="AA213" i="23"/>
  <c r="P214" i="23"/>
  <c r="Q214" i="23"/>
  <c r="R214" i="23"/>
  <c r="AA214" i="23"/>
  <c r="P215" i="23"/>
  <c r="Q215" i="23"/>
  <c r="R215" i="23"/>
  <c r="AA215" i="23"/>
  <c r="P216" i="23"/>
  <c r="Q216" i="23"/>
  <c r="R216" i="23"/>
  <c r="AA216" i="23"/>
  <c r="P217" i="23"/>
  <c r="Q217" i="23"/>
  <c r="R217" i="23"/>
  <c r="AA217" i="23"/>
  <c r="P218" i="23"/>
  <c r="Q218" i="23"/>
  <c r="R218" i="23"/>
  <c r="AA218" i="23"/>
  <c r="P219" i="23"/>
  <c r="Q219" i="23"/>
  <c r="R219" i="23"/>
  <c r="AA219" i="23"/>
  <c r="P220" i="23"/>
  <c r="Q220" i="23"/>
  <c r="R220" i="23"/>
  <c r="AA220" i="23"/>
  <c r="P221" i="23"/>
  <c r="Q221" i="23"/>
  <c r="R221" i="23"/>
  <c r="AA221" i="23"/>
  <c r="P222" i="23"/>
  <c r="Q222" i="23"/>
  <c r="R222" i="23"/>
  <c r="AA222" i="23"/>
  <c r="P223" i="23"/>
  <c r="Q223" i="23"/>
  <c r="R223" i="23"/>
  <c r="AA223" i="23"/>
  <c r="P224" i="23"/>
  <c r="Q224" i="23"/>
  <c r="R224" i="23"/>
  <c r="AA224" i="23"/>
  <c r="P225" i="23"/>
  <c r="Q225" i="23"/>
  <c r="R225" i="23"/>
  <c r="AA225" i="23"/>
  <c r="P226" i="23"/>
  <c r="Q226" i="23"/>
  <c r="R226" i="23"/>
  <c r="AA226" i="23"/>
  <c r="P227" i="23"/>
  <c r="Q227" i="23"/>
  <c r="R227" i="23"/>
  <c r="AA227" i="23"/>
  <c r="P228" i="23"/>
  <c r="Q228" i="23"/>
  <c r="R228" i="23"/>
  <c r="AA228" i="23"/>
  <c r="P229" i="23"/>
  <c r="Q229" i="23"/>
  <c r="R229" i="23"/>
  <c r="AA229" i="23"/>
  <c r="P230" i="23"/>
  <c r="Q230" i="23"/>
  <c r="R230" i="23"/>
  <c r="AA230" i="23"/>
  <c r="P231" i="23"/>
  <c r="Q231" i="23"/>
  <c r="R231" i="23"/>
  <c r="AA231" i="23"/>
  <c r="P232" i="23"/>
  <c r="Q232" i="23"/>
  <c r="R232" i="23"/>
  <c r="AA232" i="23"/>
  <c r="P233" i="23"/>
  <c r="Q233" i="23"/>
  <c r="R233" i="23"/>
  <c r="AA233" i="23"/>
  <c r="P234" i="23"/>
  <c r="Q234" i="23"/>
  <c r="R234" i="23"/>
  <c r="AA234" i="23"/>
  <c r="P235" i="23"/>
  <c r="Q235" i="23"/>
  <c r="R235" i="23"/>
  <c r="AA235" i="23"/>
  <c r="P236" i="23"/>
  <c r="Q236" i="23"/>
  <c r="R236" i="23"/>
  <c r="AA236" i="23"/>
  <c r="P237" i="23"/>
  <c r="Q237" i="23"/>
  <c r="R237" i="23"/>
  <c r="AA237" i="23"/>
  <c r="P238" i="23"/>
  <c r="Q238" i="23"/>
  <c r="R238" i="23"/>
  <c r="AA238" i="23"/>
  <c r="P239" i="23"/>
  <c r="Q239" i="23"/>
  <c r="R239" i="23"/>
  <c r="AA239" i="23"/>
  <c r="P240" i="23"/>
  <c r="Q240" i="23"/>
  <c r="R240" i="23"/>
  <c r="AA240" i="23"/>
  <c r="P241" i="23"/>
  <c r="Q241" i="23"/>
  <c r="R241" i="23"/>
  <c r="AA241" i="23"/>
  <c r="P242" i="23"/>
  <c r="Q242" i="23"/>
  <c r="R242" i="23"/>
  <c r="AA242" i="23"/>
  <c r="P243" i="23"/>
  <c r="Q243" i="23"/>
  <c r="R243" i="23"/>
  <c r="AA243" i="23"/>
  <c r="P244" i="23"/>
  <c r="Q244" i="23"/>
  <c r="R244" i="23"/>
  <c r="AA244" i="23"/>
  <c r="P245" i="23"/>
  <c r="Q245" i="23"/>
  <c r="R245" i="23"/>
  <c r="AA245" i="23"/>
  <c r="P246" i="23"/>
  <c r="Q246" i="23"/>
  <c r="R246" i="23"/>
  <c r="AA246" i="23"/>
  <c r="P247" i="23"/>
  <c r="Q247" i="23"/>
  <c r="R247" i="23"/>
  <c r="AA247" i="23"/>
  <c r="P248" i="23"/>
  <c r="Q248" i="23"/>
  <c r="R248" i="23"/>
  <c r="AA248" i="23"/>
  <c r="P249" i="23"/>
  <c r="Q249" i="23"/>
  <c r="R249" i="23"/>
  <c r="AA249" i="23"/>
  <c r="P250" i="23"/>
  <c r="Q250" i="23"/>
  <c r="R250" i="23"/>
  <c r="AA250" i="23"/>
  <c r="P251" i="23"/>
  <c r="Q251" i="23"/>
  <c r="R251" i="23"/>
  <c r="AA251" i="23"/>
  <c r="P252" i="23"/>
  <c r="Q252" i="23"/>
  <c r="R252" i="23"/>
  <c r="AA252" i="23"/>
  <c r="P253" i="23"/>
  <c r="Q253" i="23"/>
  <c r="R253" i="23"/>
  <c r="AA253" i="23"/>
  <c r="P254" i="23"/>
  <c r="Q254" i="23"/>
  <c r="R254" i="23"/>
  <c r="AA254" i="23"/>
  <c r="P255" i="23"/>
  <c r="Q255" i="23"/>
  <c r="R255" i="23"/>
  <c r="AA255" i="23"/>
  <c r="P256" i="23"/>
  <c r="Q256" i="23"/>
  <c r="R256" i="23"/>
  <c r="AA256" i="23"/>
  <c r="P257" i="23"/>
  <c r="Q257" i="23"/>
  <c r="R257" i="23"/>
  <c r="AA257" i="23"/>
  <c r="P258" i="23"/>
  <c r="Q258" i="23"/>
  <c r="R258" i="23"/>
  <c r="AA258" i="23"/>
  <c r="P259" i="23"/>
  <c r="Q259" i="23"/>
  <c r="R259" i="23"/>
  <c r="AA259" i="23"/>
  <c r="P260" i="23"/>
  <c r="Q260" i="23"/>
  <c r="R260" i="23"/>
  <c r="AA260" i="23"/>
  <c r="P261" i="23"/>
  <c r="Q261" i="23"/>
  <c r="R261" i="23"/>
  <c r="AA261" i="23"/>
  <c r="P262" i="23"/>
  <c r="Q262" i="23"/>
  <c r="R262" i="23"/>
  <c r="AA262" i="23"/>
  <c r="P263" i="23"/>
  <c r="Q263" i="23"/>
  <c r="R263" i="23"/>
  <c r="AA263" i="23"/>
  <c r="P264" i="23"/>
  <c r="Q264" i="23"/>
  <c r="R264" i="23"/>
  <c r="AA264" i="23"/>
  <c r="P265" i="23"/>
  <c r="Q265" i="23"/>
  <c r="R265" i="23"/>
  <c r="AA265" i="23"/>
  <c r="P266" i="23"/>
  <c r="Q266" i="23"/>
  <c r="R266" i="23"/>
  <c r="AA266" i="23"/>
  <c r="P267" i="23"/>
  <c r="Q267" i="23"/>
  <c r="R267" i="23"/>
  <c r="AA267" i="23"/>
  <c r="P268" i="23"/>
  <c r="Q268" i="23"/>
  <c r="R268" i="23"/>
  <c r="AA268" i="23"/>
  <c r="P269" i="23"/>
  <c r="Q269" i="23"/>
  <c r="R269" i="23"/>
  <c r="AA269" i="23"/>
  <c r="P270" i="23"/>
  <c r="Q270" i="23"/>
  <c r="R270" i="23"/>
  <c r="AA270" i="23"/>
  <c r="P271" i="23"/>
  <c r="Q271" i="23"/>
  <c r="R271" i="23"/>
  <c r="AA271" i="23"/>
  <c r="P272" i="23"/>
  <c r="Q272" i="23"/>
  <c r="R272" i="23"/>
  <c r="AA272" i="23"/>
  <c r="P273" i="23"/>
  <c r="Q273" i="23"/>
  <c r="R273" i="23"/>
  <c r="AA273" i="23"/>
  <c r="P274" i="23"/>
  <c r="Q274" i="23"/>
  <c r="R274" i="23"/>
  <c r="AA274" i="23"/>
  <c r="P275" i="23"/>
  <c r="Q275" i="23"/>
  <c r="R275" i="23"/>
  <c r="AA275" i="23"/>
  <c r="P276" i="23"/>
  <c r="Q276" i="23"/>
  <c r="R276" i="23"/>
  <c r="AA276" i="23"/>
  <c r="P277" i="23"/>
  <c r="Q277" i="23"/>
  <c r="R277" i="23"/>
  <c r="AA277" i="23"/>
  <c r="P278" i="23"/>
  <c r="Q278" i="23"/>
  <c r="R278" i="23"/>
  <c r="AA278" i="23"/>
  <c r="P279" i="23"/>
  <c r="Q279" i="23"/>
  <c r="R279" i="23"/>
  <c r="AA279" i="23"/>
  <c r="P280" i="23"/>
  <c r="Q280" i="23"/>
  <c r="R280" i="23"/>
  <c r="AA280" i="23"/>
  <c r="P281" i="23"/>
  <c r="Q281" i="23"/>
  <c r="R281" i="23"/>
  <c r="AA281" i="23"/>
  <c r="P282" i="23"/>
  <c r="Q282" i="23"/>
  <c r="R282" i="23"/>
  <c r="AA282" i="23"/>
  <c r="P283" i="23"/>
  <c r="Q283" i="23"/>
  <c r="R283" i="23"/>
  <c r="AA283" i="23"/>
  <c r="P284" i="23"/>
  <c r="Q284" i="23"/>
  <c r="R284" i="23"/>
  <c r="AA284" i="23"/>
  <c r="P285" i="23"/>
  <c r="Q285" i="23"/>
  <c r="R285" i="23"/>
  <c r="AA285" i="23"/>
  <c r="P286" i="23"/>
  <c r="Q286" i="23"/>
  <c r="R286" i="23"/>
  <c r="AA286" i="23"/>
  <c r="P287" i="23"/>
  <c r="Q287" i="23"/>
  <c r="R287" i="23"/>
  <c r="AA287" i="23"/>
  <c r="P288" i="23"/>
  <c r="Q288" i="23"/>
  <c r="R288" i="23"/>
  <c r="AA288" i="23"/>
  <c r="P289" i="23"/>
  <c r="Q289" i="23"/>
  <c r="R289" i="23"/>
  <c r="AA289" i="23"/>
  <c r="P290" i="23"/>
  <c r="Q290" i="23"/>
  <c r="R290" i="23"/>
  <c r="AA290" i="23"/>
  <c r="P291" i="23"/>
  <c r="Q291" i="23"/>
  <c r="R291" i="23"/>
  <c r="AA291" i="23"/>
  <c r="P292" i="23"/>
  <c r="Q292" i="23"/>
  <c r="R292" i="23"/>
  <c r="AA292" i="23"/>
  <c r="P293" i="23"/>
  <c r="Q293" i="23"/>
  <c r="R293" i="23"/>
  <c r="AA293" i="23"/>
  <c r="P294" i="23"/>
  <c r="Q294" i="23"/>
  <c r="R294" i="23"/>
  <c r="AA294" i="23"/>
  <c r="P295" i="23"/>
  <c r="Q295" i="23"/>
  <c r="R295" i="23"/>
  <c r="AA295" i="23"/>
  <c r="P296" i="23"/>
  <c r="Q296" i="23"/>
  <c r="R296" i="23"/>
  <c r="AA296" i="23"/>
  <c r="P297" i="23"/>
  <c r="Q297" i="23"/>
  <c r="R297" i="23"/>
  <c r="AA297" i="23"/>
  <c r="P298" i="23"/>
  <c r="Q298" i="23"/>
  <c r="R298" i="23"/>
  <c r="AA298" i="23"/>
  <c r="P299" i="23"/>
  <c r="Q299" i="23"/>
  <c r="R299" i="23"/>
  <c r="AA299" i="23"/>
  <c r="P300" i="23"/>
  <c r="Q300" i="23"/>
  <c r="R300" i="23"/>
  <c r="AA300" i="23"/>
  <c r="P301" i="23"/>
  <c r="Q301" i="23"/>
  <c r="R301" i="23"/>
  <c r="AA301" i="23"/>
  <c r="P302" i="23"/>
  <c r="Q302" i="23"/>
  <c r="R302" i="23"/>
  <c r="AA302" i="23"/>
  <c r="P303" i="23"/>
  <c r="Q303" i="23"/>
  <c r="R303" i="23"/>
  <c r="AA303" i="23"/>
  <c r="P304" i="23"/>
  <c r="Q304" i="23"/>
  <c r="R304" i="23"/>
  <c r="AA304" i="23"/>
  <c r="P305" i="23"/>
  <c r="Q305" i="23"/>
  <c r="R305" i="23"/>
  <c r="AA305" i="23"/>
  <c r="P306" i="23"/>
  <c r="Q306" i="23"/>
  <c r="R306" i="23"/>
  <c r="AA306" i="23"/>
  <c r="P307" i="23"/>
  <c r="Q307" i="23"/>
  <c r="R307" i="23"/>
  <c r="AA307" i="23"/>
  <c r="P308" i="23"/>
  <c r="Q308" i="23"/>
  <c r="R308" i="23"/>
  <c r="AA308" i="23"/>
  <c r="P309" i="23"/>
  <c r="Q309" i="23"/>
  <c r="R309" i="23"/>
  <c r="AA309" i="23"/>
  <c r="P310" i="23"/>
  <c r="Q310" i="23"/>
  <c r="R310" i="23"/>
  <c r="AA310" i="23"/>
  <c r="P311" i="23"/>
  <c r="Q311" i="23"/>
  <c r="R311" i="23"/>
  <c r="AA311" i="23"/>
  <c r="P312" i="23"/>
  <c r="Q312" i="23"/>
  <c r="R312" i="23"/>
  <c r="AA312" i="23"/>
  <c r="P313" i="23"/>
  <c r="Q313" i="23"/>
  <c r="R313" i="23"/>
  <c r="AA313" i="23"/>
  <c r="P314" i="23"/>
  <c r="Q314" i="23"/>
  <c r="R314" i="23"/>
  <c r="AA314" i="23"/>
  <c r="P315" i="23"/>
  <c r="Q315" i="23"/>
  <c r="R315" i="23"/>
  <c r="AA315" i="23"/>
  <c r="P316" i="23"/>
  <c r="Q316" i="23"/>
  <c r="R316" i="23"/>
  <c r="AA316" i="23"/>
  <c r="P317" i="23"/>
  <c r="Q317" i="23"/>
  <c r="R317" i="23"/>
  <c r="AA317" i="23"/>
  <c r="P318" i="23"/>
  <c r="Q318" i="23"/>
  <c r="R318" i="23"/>
  <c r="AA318" i="23"/>
  <c r="P319" i="23"/>
  <c r="Q319" i="23"/>
  <c r="R319" i="23"/>
  <c r="AA319" i="23"/>
  <c r="P320" i="23"/>
  <c r="Q320" i="23"/>
  <c r="R320" i="23"/>
  <c r="AA320" i="23"/>
  <c r="P321" i="23"/>
  <c r="Q321" i="23"/>
  <c r="R321" i="23"/>
  <c r="AA321" i="23"/>
  <c r="P322" i="23"/>
  <c r="Q322" i="23"/>
  <c r="R322" i="23"/>
  <c r="AA322" i="23"/>
  <c r="P95" i="23"/>
  <c r="Q95" i="23"/>
  <c r="R95" i="23"/>
  <c r="AA95" i="23"/>
  <c r="B32" i="22"/>
  <c r="P327" i="22"/>
  <c r="C32" i="22"/>
  <c r="Q327" i="22"/>
  <c r="R327" i="22"/>
  <c r="AA327" i="22"/>
  <c r="P328" i="22"/>
  <c r="Q328" i="22"/>
  <c r="R328" i="22"/>
  <c r="AA328" i="22"/>
  <c r="P329" i="22"/>
  <c r="Q329" i="22"/>
  <c r="R329" i="22"/>
  <c r="AA329" i="22"/>
  <c r="P330" i="22"/>
  <c r="Q330" i="22"/>
  <c r="R330" i="22"/>
  <c r="AA330" i="22"/>
  <c r="P331" i="22"/>
  <c r="Q331" i="22"/>
  <c r="R331" i="22"/>
  <c r="AA331" i="22"/>
  <c r="P332" i="22"/>
  <c r="Q332" i="22"/>
  <c r="R332" i="22"/>
  <c r="AA332" i="22"/>
  <c r="P333" i="22"/>
  <c r="Q333" i="22"/>
  <c r="R333" i="22"/>
  <c r="AA333" i="22"/>
  <c r="P334" i="22"/>
  <c r="Q334" i="22"/>
  <c r="R334" i="22"/>
  <c r="AA334" i="22"/>
  <c r="P335" i="22"/>
  <c r="Q335" i="22"/>
  <c r="R335" i="22"/>
  <c r="AA335" i="22"/>
  <c r="P336" i="22"/>
  <c r="Q336" i="22"/>
  <c r="R336" i="22"/>
  <c r="AA336" i="22"/>
  <c r="P337" i="22"/>
  <c r="Q337" i="22"/>
  <c r="R337" i="22"/>
  <c r="AA337" i="22"/>
  <c r="P338" i="22"/>
  <c r="Q338" i="22"/>
  <c r="R338" i="22"/>
  <c r="AA338" i="22"/>
  <c r="P339" i="22"/>
  <c r="Q339" i="22"/>
  <c r="R339" i="22"/>
  <c r="AA339" i="22"/>
  <c r="P340" i="22"/>
  <c r="Q340" i="22"/>
  <c r="R340" i="22"/>
  <c r="AA340" i="22"/>
  <c r="P341" i="22"/>
  <c r="Q341" i="22"/>
  <c r="R341" i="22"/>
  <c r="AA341" i="22"/>
  <c r="P342" i="22"/>
  <c r="Q342" i="22"/>
  <c r="R342" i="22"/>
  <c r="AA342" i="22"/>
  <c r="P343" i="22"/>
  <c r="Q343" i="22"/>
  <c r="R343" i="22"/>
  <c r="AA343" i="22"/>
  <c r="P344" i="22"/>
  <c r="Q344" i="22"/>
  <c r="R344" i="22"/>
  <c r="AA344" i="22"/>
  <c r="P345" i="22"/>
  <c r="Q345" i="22"/>
  <c r="R345" i="22"/>
  <c r="AA345" i="22"/>
  <c r="P346" i="22"/>
  <c r="Q346" i="22"/>
  <c r="R346" i="22"/>
  <c r="AA346" i="22"/>
  <c r="P347" i="22"/>
  <c r="Q347" i="22"/>
  <c r="R347" i="22"/>
  <c r="AA347" i="22"/>
  <c r="P348" i="22"/>
  <c r="Q348" i="22"/>
  <c r="R348" i="22"/>
  <c r="AA348" i="22"/>
  <c r="P349" i="22"/>
  <c r="Q349" i="22"/>
  <c r="R349" i="22"/>
  <c r="AA349" i="22"/>
  <c r="P350" i="22"/>
  <c r="Q350" i="22"/>
  <c r="R350" i="22"/>
  <c r="AA350" i="22"/>
  <c r="P351" i="22"/>
  <c r="Q351" i="22"/>
  <c r="R351" i="22"/>
  <c r="AA351" i="22"/>
  <c r="P352" i="22"/>
  <c r="Q352" i="22"/>
  <c r="R352" i="22"/>
  <c r="AA352" i="22"/>
  <c r="P353" i="22"/>
  <c r="Q353" i="22"/>
  <c r="R353" i="22"/>
  <c r="AA353" i="22"/>
  <c r="P354" i="22"/>
  <c r="Q354" i="22"/>
  <c r="R354" i="22"/>
  <c r="AA354" i="22"/>
  <c r="P355" i="22"/>
  <c r="Q355" i="22"/>
  <c r="R355" i="22"/>
  <c r="AA355" i="22"/>
  <c r="P356" i="22"/>
  <c r="Q356" i="22"/>
  <c r="R356" i="22"/>
  <c r="AA356" i="22"/>
  <c r="P357" i="22"/>
  <c r="Q357" i="22"/>
  <c r="R357" i="22"/>
  <c r="AA357" i="22"/>
  <c r="P358" i="22"/>
  <c r="Q358" i="22"/>
  <c r="R358" i="22"/>
  <c r="AA358" i="22"/>
  <c r="P359" i="22"/>
  <c r="Q359" i="22"/>
  <c r="R359" i="22"/>
  <c r="AA359" i="22"/>
  <c r="P360" i="22"/>
  <c r="Q360" i="22"/>
  <c r="R360" i="22"/>
  <c r="AA360" i="22"/>
  <c r="P361" i="22"/>
  <c r="Q361" i="22"/>
  <c r="R361" i="22"/>
  <c r="AA361" i="22"/>
  <c r="P362" i="22"/>
  <c r="Q362" i="22"/>
  <c r="R362" i="22"/>
  <c r="AA362" i="22"/>
  <c r="P363" i="22"/>
  <c r="Q363" i="22"/>
  <c r="R363" i="22"/>
  <c r="AA363" i="22"/>
  <c r="P364" i="22"/>
  <c r="Q364" i="22"/>
  <c r="R364" i="22"/>
  <c r="AA364" i="22"/>
  <c r="P365" i="22"/>
  <c r="Q365" i="22"/>
  <c r="R365" i="22"/>
  <c r="AA365" i="22"/>
  <c r="P366" i="22"/>
  <c r="Q366" i="22"/>
  <c r="R366" i="22"/>
  <c r="AA366" i="22"/>
  <c r="P367" i="22"/>
  <c r="Q367" i="22"/>
  <c r="R367" i="22"/>
  <c r="AA367" i="22"/>
  <c r="P368" i="22"/>
  <c r="Q368" i="22"/>
  <c r="R368" i="22"/>
  <c r="AA368" i="22"/>
  <c r="P369" i="22"/>
  <c r="Q369" i="22"/>
  <c r="R369" i="22"/>
  <c r="AA369" i="22"/>
  <c r="P370" i="22"/>
  <c r="Q370" i="22"/>
  <c r="R370" i="22"/>
  <c r="AA370" i="22"/>
  <c r="P371" i="22"/>
  <c r="Q371" i="22"/>
  <c r="R371" i="22"/>
  <c r="AA371" i="22"/>
  <c r="P372" i="22"/>
  <c r="Q372" i="22"/>
  <c r="R372" i="22"/>
  <c r="AA372" i="22"/>
  <c r="P373" i="22"/>
  <c r="Q373" i="22"/>
  <c r="R373" i="22"/>
  <c r="AA373" i="22"/>
  <c r="P374" i="22"/>
  <c r="Q374" i="22"/>
  <c r="R374" i="22"/>
  <c r="AA374" i="22"/>
  <c r="P375" i="22"/>
  <c r="Q375" i="22"/>
  <c r="R375" i="22"/>
  <c r="AA375" i="22"/>
  <c r="P376" i="22"/>
  <c r="Q376" i="22"/>
  <c r="R376" i="22"/>
  <c r="AA376" i="22"/>
  <c r="P377" i="22"/>
  <c r="Q377" i="22"/>
  <c r="R377" i="22"/>
  <c r="AA377" i="22"/>
  <c r="P378" i="22"/>
  <c r="Q378" i="22"/>
  <c r="R378" i="22"/>
  <c r="AA378" i="22"/>
  <c r="P379" i="22"/>
  <c r="Q379" i="22"/>
  <c r="R379" i="22"/>
  <c r="AA379" i="22"/>
  <c r="P380" i="22"/>
  <c r="Q380" i="22"/>
  <c r="R380" i="22"/>
  <c r="AA380" i="22"/>
  <c r="P381" i="22"/>
  <c r="Q381" i="22"/>
  <c r="R381" i="22"/>
  <c r="AA381" i="22"/>
  <c r="P382" i="22"/>
  <c r="Q382" i="22"/>
  <c r="R382" i="22"/>
  <c r="AA382" i="22"/>
  <c r="P383" i="22"/>
  <c r="Q383" i="22"/>
  <c r="R383" i="22"/>
  <c r="AA383" i="22"/>
  <c r="P384" i="22"/>
  <c r="Q384" i="22"/>
  <c r="R384" i="22"/>
  <c r="AA384" i="22"/>
  <c r="P385" i="22"/>
  <c r="Q385" i="22"/>
  <c r="R385" i="22"/>
  <c r="AA385" i="22"/>
  <c r="P386" i="22"/>
  <c r="Q386" i="22"/>
  <c r="R386" i="22"/>
  <c r="AA386" i="22"/>
  <c r="P387" i="22"/>
  <c r="Q387" i="22"/>
  <c r="R387" i="22"/>
  <c r="AA387" i="22"/>
  <c r="P388" i="22"/>
  <c r="Q388" i="22"/>
  <c r="R388" i="22"/>
  <c r="AA388" i="22"/>
  <c r="P389" i="22"/>
  <c r="Q389" i="22"/>
  <c r="R389" i="22"/>
  <c r="AA389" i="22"/>
  <c r="P390" i="22"/>
  <c r="Q390" i="22"/>
  <c r="R390" i="22"/>
  <c r="AA390" i="22"/>
  <c r="P391" i="22"/>
  <c r="Q391" i="22"/>
  <c r="R391" i="22"/>
  <c r="AA391" i="22"/>
  <c r="P392" i="22"/>
  <c r="Q392" i="22"/>
  <c r="R392" i="22"/>
  <c r="AA392" i="22"/>
  <c r="P393" i="22"/>
  <c r="Q393" i="22"/>
  <c r="R393" i="22"/>
  <c r="AA393" i="22"/>
  <c r="P394" i="22"/>
  <c r="Q394" i="22"/>
  <c r="R394" i="22"/>
  <c r="AA394" i="22"/>
  <c r="P395" i="22"/>
  <c r="Q395" i="22"/>
  <c r="R395" i="22"/>
  <c r="AA395" i="22"/>
  <c r="P396" i="22"/>
  <c r="Q396" i="22"/>
  <c r="R396" i="22"/>
  <c r="AA396" i="22"/>
  <c r="P397" i="22"/>
  <c r="Q397" i="22"/>
  <c r="R397" i="22"/>
  <c r="AA397" i="22"/>
  <c r="P398" i="22"/>
  <c r="Q398" i="22"/>
  <c r="R398" i="22"/>
  <c r="AA398" i="22"/>
  <c r="P399" i="22"/>
  <c r="Q399" i="22"/>
  <c r="R399" i="22"/>
  <c r="AA399" i="22"/>
  <c r="P400" i="22"/>
  <c r="Q400" i="22"/>
  <c r="R400" i="22"/>
  <c r="AA400" i="22"/>
  <c r="P401" i="22"/>
  <c r="Q401" i="22"/>
  <c r="R401" i="22"/>
  <c r="AA401" i="22"/>
  <c r="P402" i="22"/>
  <c r="Q402" i="22"/>
  <c r="R402" i="22"/>
  <c r="AA402" i="22"/>
  <c r="P403" i="22"/>
  <c r="Q403" i="22"/>
  <c r="R403" i="22"/>
  <c r="AA403" i="22"/>
  <c r="P404" i="22"/>
  <c r="Q404" i="22"/>
  <c r="R404" i="22"/>
  <c r="AA404" i="22"/>
  <c r="P405" i="22"/>
  <c r="Q405" i="22"/>
  <c r="R405" i="22"/>
  <c r="AA405" i="22"/>
  <c r="P406" i="22"/>
  <c r="Q406" i="22"/>
  <c r="R406" i="22"/>
  <c r="AA406" i="22"/>
  <c r="P407" i="22"/>
  <c r="Q407" i="22"/>
  <c r="R407" i="22"/>
  <c r="AA407" i="22"/>
  <c r="P408" i="22"/>
  <c r="Q408" i="22"/>
  <c r="R408" i="22"/>
  <c r="AA408" i="22"/>
  <c r="P409" i="22"/>
  <c r="Q409" i="22"/>
  <c r="R409" i="22"/>
  <c r="AA409" i="22"/>
  <c r="P410" i="22"/>
  <c r="Q410" i="22"/>
  <c r="R410" i="22"/>
  <c r="AA410" i="22"/>
  <c r="P411" i="22"/>
  <c r="Q411" i="22"/>
  <c r="R411" i="22"/>
  <c r="AA411" i="22"/>
  <c r="P412" i="22"/>
  <c r="Q412" i="22"/>
  <c r="R412" i="22"/>
  <c r="AA412" i="22"/>
  <c r="P413" i="22"/>
  <c r="Q413" i="22"/>
  <c r="R413" i="22"/>
  <c r="AA413" i="22"/>
  <c r="P414" i="22"/>
  <c r="Q414" i="22"/>
  <c r="R414" i="22"/>
  <c r="AA414" i="22"/>
  <c r="P415" i="22"/>
  <c r="Q415" i="22"/>
  <c r="R415" i="22"/>
  <c r="AA415" i="22"/>
  <c r="P416" i="22"/>
  <c r="Q416" i="22"/>
  <c r="R416" i="22"/>
  <c r="AA416" i="22"/>
  <c r="P417" i="22"/>
  <c r="Q417" i="22"/>
  <c r="R417" i="22"/>
  <c r="AA417" i="22"/>
  <c r="P418" i="22"/>
  <c r="Q418" i="22"/>
  <c r="R418" i="22"/>
  <c r="AA418" i="22"/>
  <c r="P419" i="22"/>
  <c r="Q419" i="22"/>
  <c r="R419" i="22"/>
  <c r="AA419" i="22"/>
  <c r="P420" i="22"/>
  <c r="Q420" i="22"/>
  <c r="R420" i="22"/>
  <c r="AA420" i="22"/>
  <c r="P421" i="22"/>
  <c r="Q421" i="22"/>
  <c r="R421" i="22"/>
  <c r="AA421" i="22"/>
  <c r="P422" i="22"/>
  <c r="Q422" i="22"/>
  <c r="R422" i="22"/>
  <c r="AA422" i="22"/>
  <c r="P423" i="22"/>
  <c r="Q423" i="22"/>
  <c r="R423" i="22"/>
  <c r="AA423" i="22"/>
  <c r="P424" i="22"/>
  <c r="Q424" i="22"/>
  <c r="R424" i="22"/>
  <c r="AA424" i="22"/>
  <c r="P425" i="22"/>
  <c r="Q425" i="22"/>
  <c r="R425" i="22"/>
  <c r="AA425" i="22"/>
  <c r="P426" i="22"/>
  <c r="Q426" i="22"/>
  <c r="R426" i="22"/>
  <c r="AA426" i="22"/>
  <c r="P427" i="22"/>
  <c r="Q427" i="22"/>
  <c r="R427" i="22"/>
  <c r="AA427" i="22"/>
  <c r="P428" i="22"/>
  <c r="Q428" i="22"/>
  <c r="R428" i="22"/>
  <c r="AA428" i="22"/>
  <c r="P429" i="22"/>
  <c r="Q429" i="22"/>
  <c r="R429" i="22"/>
  <c r="AA429" i="22"/>
  <c r="P430" i="22"/>
  <c r="Q430" i="22"/>
  <c r="R430" i="22"/>
  <c r="AA430" i="22"/>
  <c r="P431" i="22"/>
  <c r="Q431" i="22"/>
  <c r="R431" i="22"/>
  <c r="AA431" i="22"/>
  <c r="P432" i="22"/>
  <c r="Q432" i="22"/>
  <c r="R432" i="22"/>
  <c r="AA432" i="22"/>
  <c r="P433" i="22"/>
  <c r="Q433" i="22"/>
  <c r="R433" i="22"/>
  <c r="AA433" i="22"/>
  <c r="P434" i="22"/>
  <c r="Q434" i="22"/>
  <c r="R434" i="22"/>
  <c r="AA434" i="22"/>
  <c r="P435" i="22"/>
  <c r="Q435" i="22"/>
  <c r="R435" i="22"/>
  <c r="AA435" i="22"/>
  <c r="P436" i="22"/>
  <c r="Q436" i="22"/>
  <c r="R436" i="22"/>
  <c r="AA436" i="22"/>
  <c r="P437" i="22"/>
  <c r="Q437" i="22"/>
  <c r="R437" i="22"/>
  <c r="AA437" i="22"/>
  <c r="P438" i="22"/>
  <c r="Q438" i="22"/>
  <c r="R438" i="22"/>
  <c r="AA438" i="22"/>
  <c r="P439" i="22"/>
  <c r="Q439" i="22"/>
  <c r="R439" i="22"/>
  <c r="AA439" i="22"/>
  <c r="P440" i="22"/>
  <c r="Q440" i="22"/>
  <c r="R440" i="22"/>
  <c r="AA440" i="22"/>
  <c r="P441" i="22"/>
  <c r="Q441" i="22"/>
  <c r="R441" i="22"/>
  <c r="AA441" i="22"/>
  <c r="P442" i="22"/>
  <c r="Q442" i="22"/>
  <c r="R442" i="22"/>
  <c r="AA442" i="22"/>
  <c r="P443" i="22"/>
  <c r="Q443" i="22"/>
  <c r="R443" i="22"/>
  <c r="AA443" i="22"/>
  <c r="P444" i="22"/>
  <c r="Q444" i="22"/>
  <c r="R444" i="22"/>
  <c r="AA444" i="22"/>
  <c r="P445" i="22"/>
  <c r="Q445" i="22"/>
  <c r="R445" i="22"/>
  <c r="AA445" i="22"/>
  <c r="P446" i="22"/>
  <c r="Q446" i="22"/>
  <c r="R446" i="22"/>
  <c r="AA446" i="22"/>
  <c r="P447" i="22"/>
  <c r="Q447" i="22"/>
  <c r="R447" i="22"/>
  <c r="AA447" i="22"/>
  <c r="P448" i="22"/>
  <c r="Q448" i="22"/>
  <c r="R448" i="22"/>
  <c r="AA448" i="22"/>
  <c r="P449" i="22"/>
  <c r="Q449" i="22"/>
  <c r="R449" i="22"/>
  <c r="AA449" i="22"/>
  <c r="P450" i="22"/>
  <c r="Q450" i="22"/>
  <c r="R450" i="22"/>
  <c r="AA450" i="22"/>
  <c r="P451" i="22"/>
  <c r="Q451" i="22"/>
  <c r="R451" i="22"/>
  <c r="AA451" i="22"/>
  <c r="P452" i="22"/>
  <c r="Q452" i="22"/>
  <c r="R452" i="22"/>
  <c r="AA452" i="22"/>
  <c r="P453" i="22"/>
  <c r="Q453" i="22"/>
  <c r="R453" i="22"/>
  <c r="AA453" i="22"/>
  <c r="P454" i="22"/>
  <c r="Q454" i="22"/>
  <c r="R454" i="22"/>
  <c r="AA454" i="22"/>
  <c r="P455" i="22"/>
  <c r="Q455" i="22"/>
  <c r="R455" i="22"/>
  <c r="AA455" i="22"/>
  <c r="P456" i="22"/>
  <c r="Q456" i="22"/>
  <c r="R456" i="22"/>
  <c r="AA456" i="22"/>
  <c r="P457" i="22"/>
  <c r="Q457" i="22"/>
  <c r="R457" i="22"/>
  <c r="AA457" i="22"/>
  <c r="P458" i="22"/>
  <c r="Q458" i="22"/>
  <c r="R458" i="22"/>
  <c r="AA458" i="22"/>
  <c r="P459" i="22"/>
  <c r="Q459" i="22"/>
  <c r="R459" i="22"/>
  <c r="AA459" i="22"/>
  <c r="P460" i="22"/>
  <c r="Q460" i="22"/>
  <c r="R460" i="22"/>
  <c r="AA460" i="22"/>
  <c r="P461" i="22"/>
  <c r="Q461" i="22"/>
  <c r="R461" i="22"/>
  <c r="AA461" i="22"/>
  <c r="P462" i="22"/>
  <c r="Q462" i="22"/>
  <c r="R462" i="22"/>
  <c r="AA462" i="22"/>
  <c r="P463" i="22"/>
  <c r="Q463" i="22"/>
  <c r="R463" i="22"/>
  <c r="AA463" i="22"/>
  <c r="P464" i="22"/>
  <c r="Q464" i="22"/>
  <c r="R464" i="22"/>
  <c r="AA464" i="22"/>
  <c r="P465" i="22"/>
  <c r="Q465" i="22"/>
  <c r="R465" i="22"/>
  <c r="AA465" i="22"/>
  <c r="P466" i="22"/>
  <c r="Q466" i="22"/>
  <c r="R466" i="22"/>
  <c r="AA466" i="22"/>
  <c r="P467" i="22"/>
  <c r="Q467" i="22"/>
  <c r="R467" i="22"/>
  <c r="AA467" i="22"/>
  <c r="P468" i="22"/>
  <c r="Q468" i="22"/>
  <c r="R468" i="22"/>
  <c r="AA468" i="22"/>
  <c r="P469" i="22"/>
  <c r="Q469" i="22"/>
  <c r="R469" i="22"/>
  <c r="AA469" i="22"/>
  <c r="P470" i="22"/>
  <c r="Q470" i="22"/>
  <c r="R470" i="22"/>
  <c r="AA470" i="22"/>
  <c r="P471" i="22"/>
  <c r="Q471" i="22"/>
  <c r="R471" i="22"/>
  <c r="AA471" i="22"/>
  <c r="P472" i="22"/>
  <c r="Q472" i="22"/>
  <c r="R472" i="22"/>
  <c r="AA472" i="22"/>
  <c r="P473" i="22"/>
  <c r="Q473" i="22"/>
  <c r="R473" i="22"/>
  <c r="AA473" i="22"/>
  <c r="P474" i="22"/>
  <c r="Q474" i="22"/>
  <c r="R474" i="22"/>
  <c r="AA474" i="22"/>
  <c r="P475" i="22"/>
  <c r="Q475" i="22"/>
  <c r="R475" i="22"/>
  <c r="AA475" i="22"/>
  <c r="P476" i="22"/>
  <c r="Q476" i="22"/>
  <c r="R476" i="22"/>
  <c r="AA476" i="22"/>
  <c r="P477" i="22"/>
  <c r="Q477" i="22"/>
  <c r="R477" i="22"/>
  <c r="AA477" i="22"/>
  <c r="P478" i="22"/>
  <c r="Q478" i="22"/>
  <c r="R478" i="22"/>
  <c r="AA478" i="22"/>
  <c r="P479" i="22"/>
  <c r="Q479" i="22"/>
  <c r="R479" i="22"/>
  <c r="AA479" i="22"/>
  <c r="P480" i="22"/>
  <c r="Q480" i="22"/>
  <c r="R480" i="22"/>
  <c r="AA480" i="22"/>
  <c r="P481" i="22"/>
  <c r="Q481" i="22"/>
  <c r="R481" i="22"/>
  <c r="AA481" i="22"/>
  <c r="P482" i="22"/>
  <c r="Q482" i="22"/>
  <c r="R482" i="22"/>
  <c r="AA482" i="22"/>
  <c r="P483" i="22"/>
  <c r="Q483" i="22"/>
  <c r="R483" i="22"/>
  <c r="AA483" i="22"/>
  <c r="P484" i="22"/>
  <c r="Q484" i="22"/>
  <c r="R484" i="22"/>
  <c r="AA484" i="22"/>
  <c r="P485" i="22"/>
  <c r="Q485" i="22"/>
  <c r="R485" i="22"/>
  <c r="AA485" i="22"/>
  <c r="P486" i="22"/>
  <c r="Q486" i="22"/>
  <c r="R486" i="22"/>
  <c r="AA486" i="22"/>
  <c r="P487" i="22"/>
  <c r="Q487" i="22"/>
  <c r="R487" i="22"/>
  <c r="AA487" i="22"/>
  <c r="P488" i="22"/>
  <c r="Q488" i="22"/>
  <c r="R488" i="22"/>
  <c r="AA488" i="22"/>
  <c r="P489" i="22"/>
  <c r="Q489" i="22"/>
  <c r="R489" i="22"/>
  <c r="AA489" i="22"/>
  <c r="P490" i="22"/>
  <c r="Q490" i="22"/>
  <c r="R490" i="22"/>
  <c r="AA490" i="22"/>
  <c r="P491" i="22"/>
  <c r="Q491" i="22"/>
  <c r="R491" i="22"/>
  <c r="AA491" i="22"/>
  <c r="P492" i="22"/>
  <c r="Q492" i="22"/>
  <c r="R492" i="22"/>
  <c r="AA492" i="22"/>
  <c r="P493" i="22"/>
  <c r="Q493" i="22"/>
  <c r="R493" i="22"/>
  <c r="AA493" i="22"/>
  <c r="P494" i="22"/>
  <c r="Q494" i="22"/>
  <c r="R494" i="22"/>
  <c r="AA494" i="22"/>
  <c r="P495" i="22"/>
  <c r="Q495" i="22"/>
  <c r="R495" i="22"/>
  <c r="AA495" i="22"/>
  <c r="P496" i="22"/>
  <c r="Q496" i="22"/>
  <c r="R496" i="22"/>
  <c r="AA496" i="22"/>
  <c r="P497" i="22"/>
  <c r="Q497" i="22"/>
  <c r="R497" i="22"/>
  <c r="AA497" i="22"/>
  <c r="P498" i="22"/>
  <c r="Q498" i="22"/>
  <c r="R498" i="22"/>
  <c r="AA498" i="22"/>
  <c r="P499" i="22"/>
  <c r="Q499" i="22"/>
  <c r="R499" i="22"/>
  <c r="AA499" i="22"/>
  <c r="P500" i="22"/>
  <c r="Q500" i="22"/>
  <c r="R500" i="22"/>
  <c r="AA500" i="22"/>
  <c r="P501" i="22"/>
  <c r="Q501" i="22"/>
  <c r="R501" i="22"/>
  <c r="AA501" i="22"/>
  <c r="P502" i="22"/>
  <c r="Q502" i="22"/>
  <c r="R502" i="22"/>
  <c r="AA502" i="22"/>
  <c r="P503" i="22"/>
  <c r="Q503" i="22"/>
  <c r="R503" i="22"/>
  <c r="AA503" i="22"/>
  <c r="P504" i="22"/>
  <c r="Q504" i="22"/>
  <c r="R504" i="22"/>
  <c r="AA504" i="22"/>
  <c r="P505" i="22"/>
  <c r="Q505" i="22"/>
  <c r="R505" i="22"/>
  <c r="AA505" i="22"/>
  <c r="P506" i="22"/>
  <c r="Q506" i="22"/>
  <c r="R506" i="22"/>
  <c r="AA506" i="22"/>
  <c r="P507" i="22"/>
  <c r="Q507" i="22"/>
  <c r="R507" i="22"/>
  <c r="AA507" i="22"/>
  <c r="P508" i="22"/>
  <c r="Q508" i="22"/>
  <c r="R508" i="22"/>
  <c r="AA508" i="22"/>
  <c r="P509" i="22"/>
  <c r="Q509" i="22"/>
  <c r="R509" i="22"/>
  <c r="AA509" i="22"/>
  <c r="P510" i="22"/>
  <c r="Q510" i="22"/>
  <c r="R510" i="22"/>
  <c r="AA510" i="22"/>
  <c r="P511" i="22"/>
  <c r="Q511" i="22"/>
  <c r="R511" i="22"/>
  <c r="AA511" i="22"/>
  <c r="P512" i="22"/>
  <c r="Q512" i="22"/>
  <c r="R512" i="22"/>
  <c r="AA512" i="22"/>
  <c r="P513" i="22"/>
  <c r="Q513" i="22"/>
  <c r="R513" i="22"/>
  <c r="AA513" i="22"/>
  <c r="P514" i="22"/>
  <c r="Q514" i="22"/>
  <c r="R514" i="22"/>
  <c r="AA514" i="22"/>
  <c r="P515" i="22"/>
  <c r="Q515" i="22"/>
  <c r="R515" i="22"/>
  <c r="AA515" i="22"/>
  <c r="P516" i="22"/>
  <c r="Q516" i="22"/>
  <c r="R516" i="22"/>
  <c r="AA516" i="22"/>
  <c r="P517" i="22"/>
  <c r="Q517" i="22"/>
  <c r="R517" i="22"/>
  <c r="AA517" i="22"/>
  <c r="P518" i="22"/>
  <c r="Q518" i="22"/>
  <c r="R518" i="22"/>
  <c r="AA518" i="22"/>
  <c r="P519" i="22"/>
  <c r="Q519" i="22"/>
  <c r="R519" i="22"/>
  <c r="AA519" i="22"/>
  <c r="P520" i="22"/>
  <c r="Q520" i="22"/>
  <c r="R520" i="22"/>
  <c r="AA520" i="22"/>
  <c r="P521" i="22"/>
  <c r="Q521" i="22"/>
  <c r="R521" i="22"/>
  <c r="AA521" i="22"/>
  <c r="P522" i="22"/>
  <c r="Q522" i="22"/>
  <c r="R522" i="22"/>
  <c r="AA522" i="22"/>
  <c r="P523" i="22"/>
  <c r="Q523" i="22"/>
  <c r="R523" i="22"/>
  <c r="AA523" i="22"/>
  <c r="P524" i="22"/>
  <c r="Q524" i="22"/>
  <c r="R524" i="22"/>
  <c r="AA524" i="22"/>
  <c r="P525" i="22"/>
  <c r="Q525" i="22"/>
  <c r="R525" i="22"/>
  <c r="AA525" i="22"/>
  <c r="P526" i="22"/>
  <c r="Q526" i="22"/>
  <c r="R526" i="22"/>
  <c r="AA526" i="22"/>
  <c r="P527" i="22"/>
  <c r="Q527" i="22"/>
  <c r="R527" i="22"/>
  <c r="AA527" i="22"/>
  <c r="P528" i="22"/>
  <c r="Q528" i="22"/>
  <c r="R528" i="22"/>
  <c r="AA528" i="22"/>
  <c r="P529" i="22"/>
  <c r="Q529" i="22"/>
  <c r="R529" i="22"/>
  <c r="AA529" i="22"/>
  <c r="P530" i="22"/>
  <c r="Q530" i="22"/>
  <c r="R530" i="22"/>
  <c r="AA530" i="22"/>
  <c r="P531" i="22"/>
  <c r="Q531" i="22"/>
  <c r="R531" i="22"/>
  <c r="AA531" i="22"/>
  <c r="P532" i="22"/>
  <c r="Q532" i="22"/>
  <c r="R532" i="22"/>
  <c r="AA532" i="22"/>
  <c r="P533" i="22"/>
  <c r="Q533" i="22"/>
  <c r="R533" i="22"/>
  <c r="AA533" i="22"/>
  <c r="P534" i="22"/>
  <c r="Q534" i="22"/>
  <c r="R534" i="22"/>
  <c r="AA534" i="22"/>
  <c r="P535" i="22"/>
  <c r="Q535" i="22"/>
  <c r="R535" i="22"/>
  <c r="AA535" i="22"/>
  <c r="P536" i="22"/>
  <c r="Q536" i="22"/>
  <c r="R536" i="22"/>
  <c r="AA536" i="22"/>
  <c r="P537" i="22"/>
  <c r="Q537" i="22"/>
  <c r="R537" i="22"/>
  <c r="AA537" i="22"/>
  <c r="P538" i="22"/>
  <c r="Q538" i="22"/>
  <c r="R538" i="22"/>
  <c r="AA538" i="22"/>
  <c r="P539" i="22"/>
  <c r="Q539" i="22"/>
  <c r="R539" i="22"/>
  <c r="AA539" i="22"/>
  <c r="P540" i="22"/>
  <c r="Q540" i="22"/>
  <c r="R540" i="22"/>
  <c r="AA540" i="22"/>
  <c r="P541" i="22"/>
  <c r="Q541" i="22"/>
  <c r="R541" i="22"/>
  <c r="AA541" i="22"/>
  <c r="P542" i="22"/>
  <c r="Q542" i="22"/>
  <c r="R542" i="22"/>
  <c r="AA542" i="22"/>
  <c r="P543" i="22"/>
  <c r="Q543" i="22"/>
  <c r="R543" i="22"/>
  <c r="AA543" i="22"/>
  <c r="P544" i="22"/>
  <c r="Q544" i="22"/>
  <c r="R544" i="22"/>
  <c r="AA544" i="22"/>
  <c r="P545" i="22"/>
  <c r="Q545" i="22"/>
  <c r="R545" i="22"/>
  <c r="AA545" i="22"/>
  <c r="P546" i="22"/>
  <c r="Q546" i="22"/>
  <c r="R546" i="22"/>
  <c r="AA546" i="22"/>
  <c r="P547" i="22"/>
  <c r="Q547" i="22"/>
  <c r="R547" i="22"/>
  <c r="AA547" i="22"/>
  <c r="P548" i="22"/>
  <c r="Q548" i="22"/>
  <c r="R548" i="22"/>
  <c r="AA548" i="22"/>
  <c r="P549" i="22"/>
  <c r="Q549" i="22"/>
  <c r="R549" i="22"/>
  <c r="AA549" i="22"/>
  <c r="P550" i="22"/>
  <c r="Q550" i="22"/>
  <c r="R550" i="22"/>
  <c r="AA550" i="22"/>
  <c r="P551" i="22"/>
  <c r="Q551" i="22"/>
  <c r="R551" i="22"/>
  <c r="AA551" i="22"/>
  <c r="P552" i="22"/>
  <c r="Q552" i="22"/>
  <c r="R552" i="22"/>
  <c r="AA552" i="22"/>
  <c r="P553" i="22"/>
  <c r="Q553" i="22"/>
  <c r="R553" i="22"/>
  <c r="AA553" i="22"/>
  <c r="P554" i="22"/>
  <c r="Q554" i="22"/>
  <c r="R554" i="22"/>
  <c r="AA554" i="22"/>
  <c r="P555" i="22"/>
  <c r="Q555" i="22"/>
  <c r="R555" i="22"/>
  <c r="AA555" i="22"/>
  <c r="P556" i="22"/>
  <c r="Q556" i="22"/>
  <c r="R556" i="22"/>
  <c r="AA556" i="22"/>
  <c r="P557" i="22"/>
  <c r="Q557" i="22"/>
  <c r="R557" i="22"/>
  <c r="AA557" i="22"/>
  <c r="P558" i="22"/>
  <c r="Q558" i="22"/>
  <c r="R558" i="22"/>
  <c r="AA558" i="22"/>
  <c r="P559" i="22"/>
  <c r="Q559" i="22"/>
  <c r="R559" i="22"/>
  <c r="AA559" i="22"/>
  <c r="P560" i="22"/>
  <c r="Q560" i="22"/>
  <c r="R560" i="22"/>
  <c r="AA560" i="22"/>
  <c r="P561" i="22"/>
  <c r="Q561" i="22"/>
  <c r="R561" i="22"/>
  <c r="AA561" i="22"/>
  <c r="P562" i="22"/>
  <c r="Q562" i="22"/>
  <c r="R562" i="22"/>
  <c r="AA562" i="22"/>
  <c r="P563" i="22"/>
  <c r="Q563" i="22"/>
  <c r="R563" i="22"/>
  <c r="AA563" i="22"/>
  <c r="P564" i="22"/>
  <c r="Q564" i="22"/>
  <c r="R564" i="22"/>
  <c r="AA564" i="22"/>
  <c r="P565" i="22"/>
  <c r="Q565" i="22"/>
  <c r="R565" i="22"/>
  <c r="AA565" i="22"/>
  <c r="P566" i="22"/>
  <c r="Q566" i="22"/>
  <c r="R566" i="22"/>
  <c r="AA566" i="22"/>
  <c r="P567" i="22"/>
  <c r="Q567" i="22"/>
  <c r="R567" i="22"/>
  <c r="AA567" i="22"/>
  <c r="P568" i="22"/>
  <c r="Q568" i="22"/>
  <c r="R568" i="22"/>
  <c r="AA568" i="22"/>
  <c r="P569" i="22"/>
  <c r="Q569" i="22"/>
  <c r="R569" i="22"/>
  <c r="AA569" i="22"/>
  <c r="P570" i="22"/>
  <c r="Q570" i="22"/>
  <c r="R570" i="22"/>
  <c r="AA570" i="22"/>
  <c r="P571" i="22"/>
  <c r="Q571" i="22"/>
  <c r="R571" i="22"/>
  <c r="AA571" i="22"/>
  <c r="P572" i="22"/>
  <c r="Q572" i="22"/>
  <c r="R572" i="22"/>
  <c r="AA572" i="22"/>
  <c r="P573" i="22"/>
  <c r="Q573" i="22"/>
  <c r="R573" i="22"/>
  <c r="AA573" i="22"/>
  <c r="P574" i="22"/>
  <c r="Q574" i="22"/>
  <c r="R574" i="22"/>
  <c r="AA574" i="22"/>
  <c r="P575" i="22"/>
  <c r="Q575" i="22"/>
  <c r="R575" i="22"/>
  <c r="AA575" i="22"/>
  <c r="P576" i="22"/>
  <c r="Q576" i="22"/>
  <c r="R576" i="22"/>
  <c r="AA576" i="22"/>
  <c r="P577" i="22"/>
  <c r="Q577" i="22"/>
  <c r="R577" i="22"/>
  <c r="AA577" i="22"/>
  <c r="P578" i="22"/>
  <c r="Q578" i="22"/>
  <c r="R578" i="22"/>
  <c r="AA578" i="22"/>
  <c r="P579" i="22"/>
  <c r="Q579" i="22"/>
  <c r="R579" i="22"/>
  <c r="AA579" i="22"/>
  <c r="P580" i="22"/>
  <c r="Q580" i="22"/>
  <c r="R580" i="22"/>
  <c r="AA580" i="22"/>
  <c r="P581" i="22"/>
  <c r="Q581" i="22"/>
  <c r="R581" i="22"/>
  <c r="AA581" i="22"/>
  <c r="P582" i="22"/>
  <c r="Q582" i="22"/>
  <c r="R582" i="22"/>
  <c r="AA582" i="22"/>
  <c r="P583" i="22"/>
  <c r="Q583" i="22"/>
  <c r="R583" i="22"/>
  <c r="AA583" i="22"/>
  <c r="P584" i="22"/>
  <c r="Q584" i="22"/>
  <c r="R584" i="22"/>
  <c r="AA584" i="22"/>
  <c r="P585" i="22"/>
  <c r="Q585" i="22"/>
  <c r="R585" i="22"/>
  <c r="AA585" i="22"/>
  <c r="P586" i="22"/>
  <c r="Q586" i="22"/>
  <c r="R586" i="22"/>
  <c r="AA586" i="22"/>
  <c r="P587" i="22"/>
  <c r="Q587" i="22"/>
  <c r="R587" i="22"/>
  <c r="AA587" i="22"/>
  <c r="P588" i="22"/>
  <c r="Q588" i="22"/>
  <c r="R588" i="22"/>
  <c r="AA588" i="22"/>
  <c r="P589" i="22"/>
  <c r="Q589" i="22"/>
  <c r="R589" i="22"/>
  <c r="AA589" i="22"/>
  <c r="P590" i="22"/>
  <c r="Q590" i="22"/>
  <c r="R590" i="22"/>
  <c r="AA590" i="22"/>
  <c r="P591" i="22"/>
  <c r="Q591" i="22"/>
  <c r="R591" i="22"/>
  <c r="AA591" i="22"/>
  <c r="P592" i="22"/>
  <c r="Q592" i="22"/>
  <c r="R592" i="22"/>
  <c r="AA592" i="22"/>
  <c r="P593" i="22"/>
  <c r="Q593" i="22"/>
  <c r="R593" i="22"/>
  <c r="AA593" i="22"/>
  <c r="P594" i="22"/>
  <c r="Q594" i="22"/>
  <c r="R594" i="22"/>
  <c r="AA594" i="22"/>
  <c r="P595" i="22"/>
  <c r="Q595" i="22"/>
  <c r="R595" i="22"/>
  <c r="AA595" i="22"/>
  <c r="P596" i="22"/>
  <c r="Q596" i="22"/>
  <c r="R596" i="22"/>
  <c r="AA596" i="22"/>
  <c r="P597" i="22"/>
  <c r="Q597" i="22"/>
  <c r="R597" i="22"/>
  <c r="AA597" i="22"/>
  <c r="P598" i="22"/>
  <c r="Q598" i="22"/>
  <c r="R598" i="22"/>
  <c r="AA598" i="22"/>
  <c r="P599" i="22"/>
  <c r="Q599" i="22"/>
  <c r="R599" i="22"/>
  <c r="AA599" i="22"/>
  <c r="P600" i="22"/>
  <c r="Q600" i="22"/>
  <c r="R600" i="22"/>
  <c r="AA600" i="22"/>
  <c r="P601" i="22"/>
  <c r="Q601" i="22"/>
  <c r="R601" i="22"/>
  <c r="AA601" i="22"/>
  <c r="P602" i="22"/>
  <c r="Q602" i="22"/>
  <c r="R602" i="22"/>
  <c r="AA602" i="22"/>
  <c r="P326" i="22"/>
  <c r="Q326" i="22"/>
  <c r="R326" i="22"/>
  <c r="AA326" i="22"/>
  <c r="P96" i="22"/>
  <c r="Q96" i="22"/>
  <c r="R96" i="22"/>
  <c r="AA96" i="22"/>
  <c r="P97" i="22"/>
  <c r="Q97" i="22"/>
  <c r="R97" i="22"/>
  <c r="AA97" i="22"/>
  <c r="P98" i="22"/>
  <c r="Q98" i="22"/>
  <c r="R98" i="22"/>
  <c r="AA98" i="22"/>
  <c r="P99" i="22"/>
  <c r="Q99" i="22"/>
  <c r="R99" i="22"/>
  <c r="AA99" i="22"/>
  <c r="P100" i="22"/>
  <c r="Q100" i="22"/>
  <c r="R100" i="22"/>
  <c r="AA100" i="22"/>
  <c r="P101" i="22"/>
  <c r="Q101" i="22"/>
  <c r="R101" i="22"/>
  <c r="AA101" i="22"/>
  <c r="P102" i="22"/>
  <c r="Q102" i="22"/>
  <c r="R102" i="22"/>
  <c r="AA102" i="22"/>
  <c r="P103" i="22"/>
  <c r="Q103" i="22"/>
  <c r="R103" i="22"/>
  <c r="AA103" i="22"/>
  <c r="P104" i="22"/>
  <c r="Q104" i="22"/>
  <c r="R104" i="22"/>
  <c r="AA104" i="22"/>
  <c r="P105" i="22"/>
  <c r="Q105" i="22"/>
  <c r="R105" i="22"/>
  <c r="AA105" i="22"/>
  <c r="P106" i="22"/>
  <c r="Q106" i="22"/>
  <c r="R106" i="22"/>
  <c r="AA106" i="22"/>
  <c r="P107" i="22"/>
  <c r="Q107" i="22"/>
  <c r="R107" i="22"/>
  <c r="AA107" i="22"/>
  <c r="P108" i="22"/>
  <c r="Q108" i="22"/>
  <c r="R108" i="22"/>
  <c r="AA108" i="22"/>
  <c r="P109" i="22"/>
  <c r="Q109" i="22"/>
  <c r="R109" i="22"/>
  <c r="AA109" i="22"/>
  <c r="P110" i="22"/>
  <c r="Q110" i="22"/>
  <c r="R110" i="22"/>
  <c r="AA110" i="22"/>
  <c r="P111" i="22"/>
  <c r="Q111" i="22"/>
  <c r="R111" i="22"/>
  <c r="AA111" i="22"/>
  <c r="P112" i="22"/>
  <c r="Q112" i="22"/>
  <c r="R112" i="22"/>
  <c r="AA112" i="22"/>
  <c r="P113" i="22"/>
  <c r="Q113" i="22"/>
  <c r="R113" i="22"/>
  <c r="AA113" i="22"/>
  <c r="P114" i="22"/>
  <c r="Q114" i="22"/>
  <c r="R114" i="22"/>
  <c r="AA114" i="22"/>
  <c r="P115" i="22"/>
  <c r="Q115" i="22"/>
  <c r="R115" i="22"/>
  <c r="AA115" i="22"/>
  <c r="P116" i="22"/>
  <c r="Q116" i="22"/>
  <c r="R116" i="22"/>
  <c r="AA116" i="22"/>
  <c r="P117" i="22"/>
  <c r="Q117" i="22"/>
  <c r="R117" i="22"/>
  <c r="AA117" i="22"/>
  <c r="P118" i="22"/>
  <c r="Q118" i="22"/>
  <c r="R118" i="22"/>
  <c r="AA118" i="22"/>
  <c r="P119" i="22"/>
  <c r="Q119" i="22"/>
  <c r="R119" i="22"/>
  <c r="AA119" i="22"/>
  <c r="P120" i="22"/>
  <c r="Q120" i="22"/>
  <c r="R120" i="22"/>
  <c r="AA120" i="22"/>
  <c r="P121" i="22"/>
  <c r="Q121" i="22"/>
  <c r="R121" i="22"/>
  <c r="AA121" i="22"/>
  <c r="P122" i="22"/>
  <c r="Q122" i="22"/>
  <c r="R122" i="22"/>
  <c r="AA122" i="22"/>
  <c r="P123" i="22"/>
  <c r="Q123" i="22"/>
  <c r="R123" i="22"/>
  <c r="AA123" i="22"/>
  <c r="P124" i="22"/>
  <c r="Q124" i="22"/>
  <c r="R124" i="22"/>
  <c r="AA124" i="22"/>
  <c r="P125" i="22"/>
  <c r="Q125" i="22"/>
  <c r="R125" i="22"/>
  <c r="AA125" i="22"/>
  <c r="P126" i="22"/>
  <c r="Q126" i="22"/>
  <c r="R126" i="22"/>
  <c r="AA126" i="22"/>
  <c r="P127" i="22"/>
  <c r="Q127" i="22"/>
  <c r="R127" i="22"/>
  <c r="AA127" i="22"/>
  <c r="P128" i="22"/>
  <c r="Q128" i="22"/>
  <c r="R128" i="22"/>
  <c r="AA128" i="22"/>
  <c r="P129" i="22"/>
  <c r="Q129" i="22"/>
  <c r="R129" i="22"/>
  <c r="AA129" i="22"/>
  <c r="P130" i="22"/>
  <c r="Q130" i="22"/>
  <c r="R130" i="22"/>
  <c r="AA130" i="22"/>
  <c r="P95" i="22"/>
  <c r="Q95" i="22"/>
  <c r="R95" i="22"/>
  <c r="AA95" i="22"/>
  <c r="D32" i="21"/>
  <c r="T326" i="21"/>
  <c r="E32" i="21"/>
  <c r="U326" i="21"/>
  <c r="F32" i="21"/>
  <c r="V326" i="21"/>
  <c r="W326" i="21"/>
  <c r="AB326" i="21"/>
  <c r="B32" i="21"/>
  <c r="P326" i="21"/>
  <c r="C32" i="21"/>
  <c r="Q326" i="21"/>
  <c r="R326" i="21"/>
  <c r="AA326" i="21"/>
  <c r="P96" i="21"/>
  <c r="Q96" i="21"/>
  <c r="R96" i="21"/>
  <c r="AA96" i="21"/>
  <c r="P97" i="21"/>
  <c r="Q97" i="21"/>
  <c r="R97" i="21"/>
  <c r="AA97" i="21"/>
  <c r="P98" i="21"/>
  <c r="Q98" i="21"/>
  <c r="R98" i="21"/>
  <c r="AA98" i="21"/>
  <c r="P99" i="21"/>
  <c r="Q99" i="21"/>
  <c r="R99" i="21"/>
  <c r="AA99" i="21"/>
  <c r="P100" i="21"/>
  <c r="Q100" i="21"/>
  <c r="R100" i="21"/>
  <c r="AA100" i="21"/>
  <c r="P101" i="21"/>
  <c r="Q101" i="21"/>
  <c r="R101" i="21"/>
  <c r="AA101" i="21"/>
  <c r="P102" i="21"/>
  <c r="Q102" i="21"/>
  <c r="R102" i="21"/>
  <c r="AA102" i="21"/>
  <c r="P103" i="21"/>
  <c r="Q103" i="21"/>
  <c r="R103" i="21"/>
  <c r="AA103" i="21"/>
  <c r="P104" i="21"/>
  <c r="Q104" i="21"/>
  <c r="R104" i="21"/>
  <c r="AA104" i="21"/>
  <c r="P105" i="21"/>
  <c r="Q105" i="21"/>
  <c r="R105" i="21"/>
  <c r="AA105" i="21"/>
  <c r="P106" i="21"/>
  <c r="Q106" i="21"/>
  <c r="R106" i="21"/>
  <c r="AA106" i="21"/>
  <c r="P107" i="21"/>
  <c r="Q107" i="21"/>
  <c r="R107" i="21"/>
  <c r="AA107" i="21"/>
  <c r="P108" i="21"/>
  <c r="Q108" i="21"/>
  <c r="R108" i="21"/>
  <c r="AA108" i="21"/>
  <c r="P109" i="21"/>
  <c r="Q109" i="21"/>
  <c r="R109" i="21"/>
  <c r="AA109" i="21"/>
  <c r="P110" i="21"/>
  <c r="Q110" i="21"/>
  <c r="R110" i="21"/>
  <c r="AA110" i="21"/>
  <c r="P111" i="21"/>
  <c r="Q111" i="21"/>
  <c r="R111" i="21"/>
  <c r="AA111" i="21"/>
  <c r="P112" i="21"/>
  <c r="Q112" i="21"/>
  <c r="R112" i="21"/>
  <c r="AA112" i="21"/>
  <c r="P113" i="21"/>
  <c r="Q113" i="21"/>
  <c r="R113" i="21"/>
  <c r="AA113" i="21"/>
  <c r="P114" i="21"/>
  <c r="Q114" i="21"/>
  <c r="R114" i="21"/>
  <c r="AA114" i="21"/>
  <c r="P115" i="21"/>
  <c r="Q115" i="21"/>
  <c r="R115" i="21"/>
  <c r="AA115" i="21"/>
  <c r="P116" i="21"/>
  <c r="Q116" i="21"/>
  <c r="R116" i="21"/>
  <c r="AA116" i="21"/>
  <c r="P117" i="21"/>
  <c r="Q117" i="21"/>
  <c r="R117" i="21"/>
  <c r="AA117" i="21"/>
  <c r="P118" i="21"/>
  <c r="Q118" i="21"/>
  <c r="R118" i="21"/>
  <c r="AA118" i="21"/>
  <c r="P119" i="21"/>
  <c r="Q119" i="21"/>
  <c r="R119" i="21"/>
  <c r="AA119" i="21"/>
  <c r="P120" i="21"/>
  <c r="Q120" i="21"/>
  <c r="R120" i="21"/>
  <c r="AA120" i="21"/>
  <c r="P121" i="21"/>
  <c r="Q121" i="21"/>
  <c r="R121" i="21"/>
  <c r="AA121" i="21"/>
  <c r="P122" i="21"/>
  <c r="Q122" i="21"/>
  <c r="R122" i="21"/>
  <c r="AA122" i="21"/>
  <c r="P123" i="21"/>
  <c r="Q123" i="21"/>
  <c r="R123" i="21"/>
  <c r="AA123" i="21"/>
  <c r="P124" i="21"/>
  <c r="Q124" i="21"/>
  <c r="R124" i="21"/>
  <c r="AA124" i="21"/>
  <c r="P125" i="21"/>
  <c r="Q125" i="21"/>
  <c r="R125" i="21"/>
  <c r="AA125" i="21"/>
  <c r="P126" i="21"/>
  <c r="Q126" i="21"/>
  <c r="R126" i="21"/>
  <c r="AA126" i="21"/>
  <c r="P127" i="21"/>
  <c r="Q127" i="21"/>
  <c r="R127" i="21"/>
  <c r="AA127" i="21"/>
  <c r="P128" i="21"/>
  <c r="Q128" i="21"/>
  <c r="R128" i="21"/>
  <c r="AA128" i="21"/>
  <c r="P129" i="21"/>
  <c r="Q129" i="21"/>
  <c r="R129" i="21"/>
  <c r="AA129" i="21"/>
  <c r="P130" i="21"/>
  <c r="Q130" i="21"/>
  <c r="R130" i="21"/>
  <c r="AA130" i="21"/>
  <c r="P95" i="21"/>
  <c r="Q95" i="21"/>
  <c r="R95" i="21"/>
  <c r="AA95" i="21"/>
  <c r="P327" i="21"/>
  <c r="Q327" i="21"/>
  <c r="R327" i="21"/>
  <c r="AA327" i="21"/>
  <c r="P328" i="21"/>
  <c r="Q328" i="21"/>
  <c r="R328" i="21"/>
  <c r="AA328" i="21"/>
  <c r="P329" i="21"/>
  <c r="Q329" i="21"/>
  <c r="R329" i="21"/>
  <c r="AA329" i="21"/>
  <c r="P330" i="21"/>
  <c r="Q330" i="21"/>
  <c r="R330" i="21"/>
  <c r="AA330" i="21"/>
  <c r="P331" i="21"/>
  <c r="Q331" i="21"/>
  <c r="R331" i="21"/>
  <c r="AA331" i="21"/>
  <c r="P332" i="21"/>
  <c r="Q332" i="21"/>
  <c r="R332" i="21"/>
  <c r="AA332" i="21"/>
  <c r="P333" i="21"/>
  <c r="Q333" i="21"/>
  <c r="R333" i="21"/>
  <c r="AA333" i="21"/>
  <c r="P334" i="21"/>
  <c r="Q334" i="21"/>
  <c r="R334" i="21"/>
  <c r="AA334" i="21"/>
  <c r="P335" i="21"/>
  <c r="Q335" i="21"/>
  <c r="R335" i="21"/>
  <c r="AA335" i="21"/>
  <c r="P336" i="21"/>
  <c r="Q336" i="21"/>
  <c r="R336" i="21"/>
  <c r="AA336" i="21"/>
  <c r="P337" i="21"/>
  <c r="Q337" i="21"/>
  <c r="R337" i="21"/>
  <c r="AA337" i="21"/>
  <c r="P338" i="21"/>
  <c r="Q338" i="21"/>
  <c r="R338" i="21"/>
  <c r="AA338" i="21"/>
  <c r="P339" i="21"/>
  <c r="Q339" i="21"/>
  <c r="R339" i="21"/>
  <c r="AA339" i="21"/>
  <c r="P340" i="21"/>
  <c r="Q340" i="21"/>
  <c r="R340" i="21"/>
  <c r="AA340" i="21"/>
  <c r="P341" i="21"/>
  <c r="Q341" i="21"/>
  <c r="R341" i="21"/>
  <c r="AA341" i="21"/>
  <c r="P342" i="21"/>
  <c r="Q342" i="21"/>
  <c r="R342" i="21"/>
  <c r="AA342" i="21"/>
  <c r="P343" i="21"/>
  <c r="Q343" i="21"/>
  <c r="R343" i="21"/>
  <c r="AA343" i="21"/>
  <c r="P344" i="21"/>
  <c r="Q344" i="21"/>
  <c r="R344" i="21"/>
  <c r="AA344" i="21"/>
  <c r="P345" i="21"/>
  <c r="Q345" i="21"/>
  <c r="R345" i="21"/>
  <c r="AA345" i="21"/>
  <c r="P346" i="21"/>
  <c r="Q346" i="21"/>
  <c r="R346" i="21"/>
  <c r="AA346" i="21"/>
  <c r="P347" i="21"/>
  <c r="Q347" i="21"/>
  <c r="R347" i="21"/>
  <c r="AA347" i="21"/>
  <c r="P348" i="21"/>
  <c r="Q348" i="21"/>
  <c r="R348" i="21"/>
  <c r="AA348" i="21"/>
  <c r="P349" i="21"/>
  <c r="Q349" i="21"/>
  <c r="R349" i="21"/>
  <c r="AA349" i="21"/>
  <c r="P350" i="21"/>
  <c r="Q350" i="21"/>
  <c r="R350" i="21"/>
  <c r="AA350" i="21"/>
  <c r="P351" i="21"/>
  <c r="Q351" i="21"/>
  <c r="R351" i="21"/>
  <c r="AA351" i="21"/>
  <c r="P352" i="21"/>
  <c r="Q352" i="21"/>
  <c r="R352" i="21"/>
  <c r="AA352" i="21"/>
  <c r="P353" i="21"/>
  <c r="Q353" i="21"/>
  <c r="R353" i="21"/>
  <c r="AA353" i="21"/>
  <c r="P354" i="21"/>
  <c r="Q354" i="21"/>
  <c r="R354" i="21"/>
  <c r="AA354" i="21"/>
  <c r="P355" i="21"/>
  <c r="Q355" i="21"/>
  <c r="R355" i="21"/>
  <c r="AA355" i="21"/>
  <c r="P356" i="21"/>
  <c r="Q356" i="21"/>
  <c r="R356" i="21"/>
  <c r="AA356" i="21"/>
  <c r="P357" i="21"/>
  <c r="Q357" i="21"/>
  <c r="R357" i="21"/>
  <c r="AA357" i="21"/>
  <c r="P358" i="21"/>
  <c r="Q358" i="21"/>
  <c r="R358" i="21"/>
  <c r="AA358" i="21"/>
  <c r="P359" i="21"/>
  <c r="Q359" i="21"/>
  <c r="R359" i="21"/>
  <c r="AA359" i="21"/>
  <c r="P360" i="21"/>
  <c r="Q360" i="21"/>
  <c r="R360" i="21"/>
  <c r="AA360" i="21"/>
  <c r="P361" i="21"/>
  <c r="Q361" i="21"/>
  <c r="R361" i="21"/>
  <c r="AA361" i="21"/>
  <c r="P362" i="21"/>
  <c r="Q362" i="21"/>
  <c r="R362" i="21"/>
  <c r="AA362" i="21"/>
  <c r="P363" i="21"/>
  <c r="Q363" i="21"/>
  <c r="R363" i="21"/>
  <c r="AA363" i="21"/>
  <c r="P364" i="21"/>
  <c r="Q364" i="21"/>
  <c r="R364" i="21"/>
  <c r="AA364" i="21"/>
  <c r="P365" i="21"/>
  <c r="Q365" i="21"/>
  <c r="R365" i="21"/>
  <c r="AA365" i="21"/>
  <c r="P366" i="21"/>
  <c r="Q366" i="21"/>
  <c r="R366" i="21"/>
  <c r="AA366" i="21"/>
  <c r="P367" i="21"/>
  <c r="Q367" i="21"/>
  <c r="R367" i="21"/>
  <c r="AA367" i="21"/>
  <c r="P368" i="21"/>
  <c r="Q368" i="21"/>
  <c r="R368" i="21"/>
  <c r="AA368" i="21"/>
  <c r="P369" i="21"/>
  <c r="Q369" i="21"/>
  <c r="R369" i="21"/>
  <c r="AA369" i="21"/>
  <c r="P370" i="21"/>
  <c r="Q370" i="21"/>
  <c r="R370" i="21"/>
  <c r="AA370" i="21"/>
  <c r="P371" i="21"/>
  <c r="Q371" i="21"/>
  <c r="R371" i="21"/>
  <c r="AA371" i="21"/>
  <c r="P372" i="21"/>
  <c r="Q372" i="21"/>
  <c r="R372" i="21"/>
  <c r="AA372" i="21"/>
  <c r="P373" i="21"/>
  <c r="Q373" i="21"/>
  <c r="R373" i="21"/>
  <c r="AA373" i="21"/>
  <c r="P374" i="21"/>
  <c r="Q374" i="21"/>
  <c r="R374" i="21"/>
  <c r="AA374" i="21"/>
  <c r="P375" i="21"/>
  <c r="Q375" i="21"/>
  <c r="R375" i="21"/>
  <c r="AA375" i="21"/>
  <c r="P376" i="21"/>
  <c r="Q376" i="21"/>
  <c r="R376" i="21"/>
  <c r="AA376" i="21"/>
  <c r="P377" i="21"/>
  <c r="Q377" i="21"/>
  <c r="R377" i="21"/>
  <c r="AA377" i="21"/>
  <c r="P378" i="21"/>
  <c r="Q378" i="21"/>
  <c r="R378" i="21"/>
  <c r="AA378" i="21"/>
  <c r="P379" i="21"/>
  <c r="Q379" i="21"/>
  <c r="R379" i="21"/>
  <c r="AA379" i="21"/>
  <c r="P380" i="21"/>
  <c r="Q380" i="21"/>
  <c r="R380" i="21"/>
  <c r="AA380" i="21"/>
  <c r="P381" i="21"/>
  <c r="Q381" i="21"/>
  <c r="R381" i="21"/>
  <c r="AA381" i="21"/>
  <c r="P382" i="21"/>
  <c r="Q382" i="21"/>
  <c r="R382" i="21"/>
  <c r="AA382" i="21"/>
  <c r="P383" i="21"/>
  <c r="Q383" i="21"/>
  <c r="R383" i="21"/>
  <c r="AA383" i="21"/>
  <c r="P384" i="21"/>
  <c r="Q384" i="21"/>
  <c r="R384" i="21"/>
  <c r="AA384" i="21"/>
  <c r="P385" i="21"/>
  <c r="Q385" i="21"/>
  <c r="R385" i="21"/>
  <c r="AA385" i="21"/>
  <c r="P386" i="21"/>
  <c r="Q386" i="21"/>
  <c r="R386" i="21"/>
  <c r="AA386" i="21"/>
  <c r="P387" i="21"/>
  <c r="Q387" i="21"/>
  <c r="R387" i="21"/>
  <c r="AA387" i="21"/>
  <c r="P388" i="21"/>
  <c r="Q388" i="21"/>
  <c r="R388" i="21"/>
  <c r="AA388" i="21"/>
  <c r="P389" i="21"/>
  <c r="Q389" i="21"/>
  <c r="R389" i="21"/>
  <c r="AA389" i="21"/>
  <c r="P390" i="21"/>
  <c r="Q390" i="21"/>
  <c r="R390" i="21"/>
  <c r="AA390" i="21"/>
  <c r="P391" i="21"/>
  <c r="Q391" i="21"/>
  <c r="R391" i="21"/>
  <c r="AA391" i="21"/>
  <c r="P392" i="21"/>
  <c r="Q392" i="21"/>
  <c r="R392" i="21"/>
  <c r="AA392" i="21"/>
  <c r="P393" i="21"/>
  <c r="Q393" i="21"/>
  <c r="R393" i="21"/>
  <c r="AA393" i="21"/>
  <c r="P394" i="21"/>
  <c r="Q394" i="21"/>
  <c r="R394" i="21"/>
  <c r="AA394" i="21"/>
  <c r="P395" i="21"/>
  <c r="Q395" i="21"/>
  <c r="R395" i="21"/>
  <c r="AA395" i="21"/>
  <c r="P396" i="21"/>
  <c r="Q396" i="21"/>
  <c r="R396" i="21"/>
  <c r="AA396" i="21"/>
  <c r="P397" i="21"/>
  <c r="Q397" i="21"/>
  <c r="R397" i="21"/>
  <c r="AA397" i="21"/>
  <c r="P398" i="21"/>
  <c r="Q398" i="21"/>
  <c r="R398" i="21"/>
  <c r="AA398" i="21"/>
  <c r="P399" i="21"/>
  <c r="Q399" i="21"/>
  <c r="R399" i="21"/>
  <c r="AA399" i="21"/>
  <c r="P400" i="21"/>
  <c r="Q400" i="21"/>
  <c r="R400" i="21"/>
  <c r="AA400" i="21"/>
  <c r="P401" i="21"/>
  <c r="Q401" i="21"/>
  <c r="R401" i="21"/>
  <c r="AA401" i="21"/>
  <c r="P402" i="21"/>
  <c r="Q402" i="21"/>
  <c r="R402" i="21"/>
  <c r="AA402" i="21"/>
  <c r="P403" i="21"/>
  <c r="Q403" i="21"/>
  <c r="R403" i="21"/>
  <c r="AA403" i="21"/>
  <c r="P404" i="21"/>
  <c r="Q404" i="21"/>
  <c r="R404" i="21"/>
  <c r="AA404" i="21"/>
  <c r="P405" i="21"/>
  <c r="Q405" i="21"/>
  <c r="R405" i="21"/>
  <c r="AA405" i="21"/>
  <c r="P406" i="21"/>
  <c r="Q406" i="21"/>
  <c r="R406" i="21"/>
  <c r="AA406" i="21"/>
  <c r="P407" i="21"/>
  <c r="Q407" i="21"/>
  <c r="R407" i="21"/>
  <c r="AA407" i="21"/>
  <c r="P408" i="21"/>
  <c r="Q408" i="21"/>
  <c r="R408" i="21"/>
  <c r="AA408" i="21"/>
  <c r="P409" i="21"/>
  <c r="Q409" i="21"/>
  <c r="R409" i="21"/>
  <c r="AA409" i="21"/>
  <c r="P410" i="21"/>
  <c r="Q410" i="21"/>
  <c r="R410" i="21"/>
  <c r="AA410" i="21"/>
  <c r="P411" i="21"/>
  <c r="Q411" i="21"/>
  <c r="R411" i="21"/>
  <c r="AA411" i="21"/>
  <c r="P412" i="21"/>
  <c r="Q412" i="21"/>
  <c r="R412" i="21"/>
  <c r="AA412" i="21"/>
  <c r="P413" i="21"/>
  <c r="Q413" i="21"/>
  <c r="R413" i="21"/>
  <c r="AA413" i="21"/>
  <c r="P414" i="21"/>
  <c r="Q414" i="21"/>
  <c r="R414" i="21"/>
  <c r="AA414" i="21"/>
  <c r="P415" i="21"/>
  <c r="Q415" i="21"/>
  <c r="R415" i="21"/>
  <c r="AA415" i="21"/>
  <c r="P416" i="21"/>
  <c r="Q416" i="21"/>
  <c r="R416" i="21"/>
  <c r="AA416" i="21"/>
  <c r="P417" i="21"/>
  <c r="Q417" i="21"/>
  <c r="R417" i="21"/>
  <c r="AA417" i="21"/>
  <c r="P418" i="21"/>
  <c r="Q418" i="21"/>
  <c r="R418" i="21"/>
  <c r="AA418" i="21"/>
  <c r="P419" i="21"/>
  <c r="Q419" i="21"/>
  <c r="R419" i="21"/>
  <c r="AA419" i="21"/>
  <c r="P420" i="21"/>
  <c r="Q420" i="21"/>
  <c r="R420" i="21"/>
  <c r="AA420" i="21"/>
  <c r="P421" i="21"/>
  <c r="Q421" i="21"/>
  <c r="R421" i="21"/>
  <c r="AA421" i="21"/>
  <c r="P422" i="21"/>
  <c r="Q422" i="21"/>
  <c r="R422" i="21"/>
  <c r="AA422" i="21"/>
  <c r="P423" i="21"/>
  <c r="Q423" i="21"/>
  <c r="R423" i="21"/>
  <c r="AA423" i="21"/>
  <c r="P424" i="21"/>
  <c r="Q424" i="21"/>
  <c r="R424" i="21"/>
  <c r="AA424" i="21"/>
  <c r="P425" i="21"/>
  <c r="Q425" i="21"/>
  <c r="R425" i="21"/>
  <c r="AA425" i="21"/>
  <c r="P426" i="21"/>
  <c r="Q426" i="21"/>
  <c r="R426" i="21"/>
  <c r="AA426" i="21"/>
  <c r="P427" i="21"/>
  <c r="Q427" i="21"/>
  <c r="R427" i="21"/>
  <c r="AA427" i="21"/>
  <c r="P428" i="21"/>
  <c r="Q428" i="21"/>
  <c r="R428" i="21"/>
  <c r="AA428" i="21"/>
  <c r="P429" i="21"/>
  <c r="Q429" i="21"/>
  <c r="R429" i="21"/>
  <c r="AA429" i="21"/>
  <c r="P430" i="21"/>
  <c r="Q430" i="21"/>
  <c r="R430" i="21"/>
  <c r="AA430" i="21"/>
  <c r="P431" i="21"/>
  <c r="Q431" i="21"/>
  <c r="R431" i="21"/>
  <c r="AA431" i="21"/>
  <c r="P432" i="21"/>
  <c r="Q432" i="21"/>
  <c r="R432" i="21"/>
  <c r="AA432" i="21"/>
  <c r="P433" i="21"/>
  <c r="Q433" i="21"/>
  <c r="R433" i="21"/>
  <c r="AA433" i="21"/>
  <c r="P434" i="21"/>
  <c r="Q434" i="21"/>
  <c r="R434" i="21"/>
  <c r="AA434" i="21"/>
  <c r="P435" i="21"/>
  <c r="Q435" i="21"/>
  <c r="R435" i="21"/>
  <c r="AA435" i="21"/>
  <c r="P436" i="21"/>
  <c r="Q436" i="21"/>
  <c r="R436" i="21"/>
  <c r="AA436" i="21"/>
  <c r="P437" i="21"/>
  <c r="Q437" i="21"/>
  <c r="R437" i="21"/>
  <c r="AA437" i="21"/>
  <c r="P438" i="21"/>
  <c r="Q438" i="21"/>
  <c r="R438" i="21"/>
  <c r="AA438" i="21"/>
  <c r="P439" i="21"/>
  <c r="Q439" i="21"/>
  <c r="R439" i="21"/>
  <c r="AA439" i="21"/>
  <c r="P440" i="21"/>
  <c r="Q440" i="21"/>
  <c r="R440" i="21"/>
  <c r="AA440" i="21"/>
  <c r="P441" i="21"/>
  <c r="Q441" i="21"/>
  <c r="R441" i="21"/>
  <c r="AA441" i="21"/>
  <c r="P442" i="21"/>
  <c r="Q442" i="21"/>
  <c r="R442" i="21"/>
  <c r="AA442" i="21"/>
  <c r="P443" i="21"/>
  <c r="Q443" i="21"/>
  <c r="R443" i="21"/>
  <c r="AA443" i="21"/>
  <c r="P444" i="21"/>
  <c r="Q444" i="21"/>
  <c r="R444" i="21"/>
  <c r="AA444" i="21"/>
  <c r="P445" i="21"/>
  <c r="Q445" i="21"/>
  <c r="R445" i="21"/>
  <c r="AA445" i="21"/>
  <c r="P446" i="21"/>
  <c r="Q446" i="21"/>
  <c r="R446" i="21"/>
  <c r="AA446" i="21"/>
  <c r="P447" i="21"/>
  <c r="Q447" i="21"/>
  <c r="R447" i="21"/>
  <c r="AA447" i="21"/>
  <c r="P448" i="21"/>
  <c r="Q448" i="21"/>
  <c r="R448" i="21"/>
  <c r="AA448" i="21"/>
  <c r="P449" i="21"/>
  <c r="Q449" i="21"/>
  <c r="R449" i="21"/>
  <c r="AA449" i="21"/>
  <c r="P450" i="21"/>
  <c r="Q450" i="21"/>
  <c r="R450" i="21"/>
  <c r="AA450" i="21"/>
  <c r="P451" i="21"/>
  <c r="Q451" i="21"/>
  <c r="R451" i="21"/>
  <c r="AA451" i="21"/>
  <c r="P452" i="21"/>
  <c r="Q452" i="21"/>
  <c r="R452" i="21"/>
  <c r="AA452" i="21"/>
  <c r="P453" i="21"/>
  <c r="Q453" i="21"/>
  <c r="R453" i="21"/>
  <c r="AA453" i="21"/>
  <c r="P454" i="21"/>
  <c r="Q454" i="21"/>
  <c r="R454" i="21"/>
  <c r="AA454" i="21"/>
  <c r="P455" i="21"/>
  <c r="Q455" i="21"/>
  <c r="R455" i="21"/>
  <c r="AA455" i="21"/>
  <c r="P456" i="21"/>
  <c r="Q456" i="21"/>
  <c r="R456" i="21"/>
  <c r="AA456" i="21"/>
  <c r="P457" i="21"/>
  <c r="Q457" i="21"/>
  <c r="R457" i="21"/>
  <c r="AA457" i="21"/>
  <c r="P458" i="21"/>
  <c r="Q458" i="21"/>
  <c r="R458" i="21"/>
  <c r="AA458" i="21"/>
  <c r="P459" i="21"/>
  <c r="Q459" i="21"/>
  <c r="R459" i="21"/>
  <c r="AA459" i="21"/>
  <c r="P460" i="21"/>
  <c r="Q460" i="21"/>
  <c r="R460" i="21"/>
  <c r="AA460" i="21"/>
  <c r="P461" i="21"/>
  <c r="Q461" i="21"/>
  <c r="R461" i="21"/>
  <c r="AA461" i="21"/>
  <c r="P462" i="21"/>
  <c r="Q462" i="21"/>
  <c r="R462" i="21"/>
  <c r="AA462" i="21"/>
  <c r="P463" i="21"/>
  <c r="Q463" i="21"/>
  <c r="R463" i="21"/>
  <c r="AA463" i="21"/>
  <c r="P464" i="21"/>
  <c r="Q464" i="21"/>
  <c r="R464" i="21"/>
  <c r="AA464" i="21"/>
  <c r="P465" i="21"/>
  <c r="Q465" i="21"/>
  <c r="R465" i="21"/>
  <c r="AA465" i="21"/>
  <c r="P466" i="21"/>
  <c r="Q466" i="21"/>
  <c r="R466" i="21"/>
  <c r="AA466" i="21"/>
  <c r="P467" i="21"/>
  <c r="Q467" i="21"/>
  <c r="R467" i="21"/>
  <c r="AA467" i="21"/>
  <c r="P468" i="21"/>
  <c r="Q468" i="21"/>
  <c r="R468" i="21"/>
  <c r="AA468" i="21"/>
  <c r="P469" i="21"/>
  <c r="Q469" i="21"/>
  <c r="R469" i="21"/>
  <c r="AA469" i="21"/>
  <c r="P470" i="21"/>
  <c r="Q470" i="21"/>
  <c r="R470" i="21"/>
  <c r="AA470" i="21"/>
  <c r="P471" i="21"/>
  <c r="Q471" i="21"/>
  <c r="R471" i="21"/>
  <c r="AA471" i="21"/>
  <c r="P472" i="21"/>
  <c r="Q472" i="21"/>
  <c r="R472" i="21"/>
  <c r="AA472" i="21"/>
  <c r="P473" i="21"/>
  <c r="Q473" i="21"/>
  <c r="R473" i="21"/>
  <c r="AA473" i="21"/>
  <c r="P474" i="21"/>
  <c r="Q474" i="21"/>
  <c r="R474" i="21"/>
  <c r="AA474" i="21"/>
  <c r="P475" i="21"/>
  <c r="Q475" i="21"/>
  <c r="R475" i="21"/>
  <c r="AA475" i="21"/>
  <c r="P476" i="21"/>
  <c r="Q476" i="21"/>
  <c r="R476" i="21"/>
  <c r="AA476" i="21"/>
  <c r="P477" i="21"/>
  <c r="Q477" i="21"/>
  <c r="R477" i="21"/>
  <c r="AA477" i="21"/>
  <c r="P478" i="21"/>
  <c r="Q478" i="21"/>
  <c r="R478" i="21"/>
  <c r="AA478" i="21"/>
  <c r="P479" i="21"/>
  <c r="Q479" i="21"/>
  <c r="R479" i="21"/>
  <c r="AA479" i="21"/>
  <c r="P480" i="21"/>
  <c r="Q480" i="21"/>
  <c r="R480" i="21"/>
  <c r="AA480" i="21"/>
  <c r="P481" i="21"/>
  <c r="Q481" i="21"/>
  <c r="R481" i="21"/>
  <c r="AA481" i="21"/>
  <c r="P482" i="21"/>
  <c r="Q482" i="21"/>
  <c r="R482" i="21"/>
  <c r="AA482" i="21"/>
  <c r="P483" i="21"/>
  <c r="Q483" i="21"/>
  <c r="R483" i="21"/>
  <c r="AA483" i="21"/>
  <c r="P484" i="21"/>
  <c r="Q484" i="21"/>
  <c r="R484" i="21"/>
  <c r="AA484" i="21"/>
  <c r="P485" i="21"/>
  <c r="Q485" i="21"/>
  <c r="R485" i="21"/>
  <c r="AA485" i="21"/>
  <c r="P486" i="21"/>
  <c r="Q486" i="21"/>
  <c r="R486" i="21"/>
  <c r="AA486" i="21"/>
  <c r="P487" i="21"/>
  <c r="Q487" i="21"/>
  <c r="R487" i="21"/>
  <c r="AA487" i="21"/>
  <c r="P488" i="21"/>
  <c r="Q488" i="21"/>
  <c r="R488" i="21"/>
  <c r="AA488" i="21"/>
  <c r="P489" i="21"/>
  <c r="Q489" i="21"/>
  <c r="R489" i="21"/>
  <c r="AA489" i="21"/>
  <c r="P490" i="21"/>
  <c r="Q490" i="21"/>
  <c r="R490" i="21"/>
  <c r="AA490" i="21"/>
  <c r="P491" i="21"/>
  <c r="Q491" i="21"/>
  <c r="R491" i="21"/>
  <c r="AA491" i="21"/>
  <c r="P492" i="21"/>
  <c r="Q492" i="21"/>
  <c r="R492" i="21"/>
  <c r="AA492" i="21"/>
  <c r="P493" i="21"/>
  <c r="Q493" i="21"/>
  <c r="R493" i="21"/>
  <c r="AA493" i="21"/>
  <c r="P494" i="21"/>
  <c r="Q494" i="21"/>
  <c r="R494" i="21"/>
  <c r="AA494" i="21"/>
  <c r="P495" i="21"/>
  <c r="Q495" i="21"/>
  <c r="R495" i="21"/>
  <c r="AA495" i="21"/>
  <c r="P496" i="21"/>
  <c r="Q496" i="21"/>
  <c r="R496" i="21"/>
  <c r="AA496" i="21"/>
  <c r="P497" i="21"/>
  <c r="Q497" i="21"/>
  <c r="R497" i="21"/>
  <c r="AA497" i="21"/>
  <c r="P498" i="21"/>
  <c r="Q498" i="21"/>
  <c r="R498" i="21"/>
  <c r="AA498" i="21"/>
  <c r="P499" i="21"/>
  <c r="Q499" i="21"/>
  <c r="R499" i="21"/>
  <c r="AA499" i="21"/>
  <c r="P500" i="21"/>
  <c r="Q500" i="21"/>
  <c r="R500" i="21"/>
  <c r="AA500" i="21"/>
  <c r="P501" i="21"/>
  <c r="Q501" i="21"/>
  <c r="R501" i="21"/>
  <c r="AA501" i="21"/>
  <c r="P502" i="21"/>
  <c r="Q502" i="21"/>
  <c r="R502" i="21"/>
  <c r="AA502" i="21"/>
  <c r="P503" i="21"/>
  <c r="Q503" i="21"/>
  <c r="R503" i="21"/>
  <c r="AA503" i="21"/>
  <c r="P504" i="21"/>
  <c r="Q504" i="21"/>
  <c r="R504" i="21"/>
  <c r="AA504" i="21"/>
  <c r="P505" i="21"/>
  <c r="Q505" i="21"/>
  <c r="R505" i="21"/>
  <c r="AA505" i="21"/>
  <c r="P506" i="21"/>
  <c r="Q506" i="21"/>
  <c r="R506" i="21"/>
  <c r="AA506" i="21"/>
  <c r="P507" i="21"/>
  <c r="Q507" i="21"/>
  <c r="R507" i="21"/>
  <c r="AA507" i="21"/>
  <c r="P508" i="21"/>
  <c r="Q508" i="21"/>
  <c r="R508" i="21"/>
  <c r="AA508" i="21"/>
  <c r="P509" i="21"/>
  <c r="Q509" i="21"/>
  <c r="R509" i="21"/>
  <c r="AA509" i="21"/>
  <c r="P510" i="21"/>
  <c r="Q510" i="21"/>
  <c r="R510" i="21"/>
  <c r="AA510" i="21"/>
  <c r="P511" i="21"/>
  <c r="Q511" i="21"/>
  <c r="R511" i="21"/>
  <c r="AA511" i="21"/>
  <c r="P512" i="21"/>
  <c r="Q512" i="21"/>
  <c r="R512" i="21"/>
  <c r="AA512" i="21"/>
  <c r="P513" i="21"/>
  <c r="Q513" i="21"/>
  <c r="R513" i="21"/>
  <c r="AA513" i="21"/>
  <c r="P514" i="21"/>
  <c r="Q514" i="21"/>
  <c r="R514" i="21"/>
  <c r="AA514" i="21"/>
  <c r="P515" i="21"/>
  <c r="Q515" i="21"/>
  <c r="R515" i="21"/>
  <c r="AA515" i="21"/>
  <c r="P516" i="21"/>
  <c r="Q516" i="21"/>
  <c r="R516" i="21"/>
  <c r="AA516" i="21"/>
  <c r="P517" i="21"/>
  <c r="Q517" i="21"/>
  <c r="R517" i="21"/>
  <c r="AA517" i="21"/>
  <c r="P518" i="21"/>
  <c r="Q518" i="21"/>
  <c r="R518" i="21"/>
  <c r="AA518" i="21"/>
  <c r="P519" i="21"/>
  <c r="Q519" i="21"/>
  <c r="R519" i="21"/>
  <c r="AA519" i="21"/>
  <c r="P520" i="21"/>
  <c r="Q520" i="21"/>
  <c r="R520" i="21"/>
  <c r="AA520" i="21"/>
  <c r="P521" i="21"/>
  <c r="Q521" i="21"/>
  <c r="R521" i="21"/>
  <c r="AA521" i="21"/>
  <c r="P522" i="21"/>
  <c r="Q522" i="21"/>
  <c r="R522" i="21"/>
  <c r="AA522" i="21"/>
  <c r="P523" i="21"/>
  <c r="Q523" i="21"/>
  <c r="R523" i="21"/>
  <c r="AA523" i="21"/>
  <c r="P524" i="21"/>
  <c r="Q524" i="21"/>
  <c r="R524" i="21"/>
  <c r="AA524" i="21"/>
  <c r="P525" i="21"/>
  <c r="Q525" i="21"/>
  <c r="R525" i="21"/>
  <c r="AA525" i="21"/>
  <c r="P526" i="21"/>
  <c r="Q526" i="21"/>
  <c r="R526" i="21"/>
  <c r="AA526" i="21"/>
  <c r="P527" i="21"/>
  <c r="Q527" i="21"/>
  <c r="R527" i="21"/>
  <c r="AA527" i="21"/>
  <c r="P528" i="21"/>
  <c r="Q528" i="21"/>
  <c r="R528" i="21"/>
  <c r="AA528" i="21"/>
  <c r="P529" i="21"/>
  <c r="Q529" i="21"/>
  <c r="R529" i="21"/>
  <c r="AA529" i="21"/>
  <c r="P530" i="21"/>
  <c r="Q530" i="21"/>
  <c r="R530" i="21"/>
  <c r="AA530" i="21"/>
  <c r="P531" i="21"/>
  <c r="Q531" i="21"/>
  <c r="R531" i="21"/>
  <c r="AA531" i="21"/>
  <c r="P532" i="21"/>
  <c r="Q532" i="21"/>
  <c r="R532" i="21"/>
  <c r="AA532" i="21"/>
  <c r="P533" i="21"/>
  <c r="Q533" i="21"/>
  <c r="R533" i="21"/>
  <c r="AA533" i="21"/>
  <c r="P534" i="21"/>
  <c r="Q534" i="21"/>
  <c r="R534" i="21"/>
  <c r="AA534" i="21"/>
  <c r="P535" i="21"/>
  <c r="Q535" i="21"/>
  <c r="R535" i="21"/>
  <c r="AA535" i="21"/>
  <c r="P536" i="21"/>
  <c r="Q536" i="21"/>
  <c r="R536" i="21"/>
  <c r="AA536" i="21"/>
  <c r="P537" i="21"/>
  <c r="Q537" i="21"/>
  <c r="R537" i="21"/>
  <c r="AA537" i="21"/>
  <c r="P538" i="21"/>
  <c r="Q538" i="21"/>
  <c r="R538" i="21"/>
  <c r="AA538" i="21"/>
  <c r="P539" i="21"/>
  <c r="Q539" i="21"/>
  <c r="R539" i="21"/>
  <c r="AA539" i="21"/>
  <c r="P540" i="21"/>
  <c r="Q540" i="21"/>
  <c r="R540" i="21"/>
  <c r="AA540" i="21"/>
  <c r="P541" i="21"/>
  <c r="Q541" i="21"/>
  <c r="R541" i="21"/>
  <c r="AA541" i="21"/>
  <c r="P542" i="21"/>
  <c r="Q542" i="21"/>
  <c r="R542" i="21"/>
  <c r="AA542" i="21"/>
  <c r="P543" i="21"/>
  <c r="Q543" i="21"/>
  <c r="R543" i="21"/>
  <c r="AA543" i="21"/>
  <c r="P544" i="21"/>
  <c r="Q544" i="21"/>
  <c r="R544" i="21"/>
  <c r="AA544" i="21"/>
  <c r="P545" i="21"/>
  <c r="Q545" i="21"/>
  <c r="R545" i="21"/>
  <c r="AA545" i="21"/>
  <c r="P546" i="21"/>
  <c r="Q546" i="21"/>
  <c r="R546" i="21"/>
  <c r="AA546" i="21"/>
  <c r="P547" i="21"/>
  <c r="Q547" i="21"/>
  <c r="R547" i="21"/>
  <c r="AA547" i="21"/>
  <c r="P548" i="21"/>
  <c r="Q548" i="21"/>
  <c r="R548" i="21"/>
  <c r="AA548" i="21"/>
  <c r="P549" i="21"/>
  <c r="Q549" i="21"/>
  <c r="R549" i="21"/>
  <c r="AA549" i="21"/>
  <c r="P550" i="21"/>
  <c r="Q550" i="21"/>
  <c r="R550" i="21"/>
  <c r="AA550" i="21"/>
  <c r="P551" i="21"/>
  <c r="Q551" i="21"/>
  <c r="R551" i="21"/>
  <c r="AA551" i="21"/>
  <c r="P552" i="21"/>
  <c r="Q552" i="21"/>
  <c r="R552" i="21"/>
  <c r="AA552" i="21"/>
  <c r="P553" i="21"/>
  <c r="Q553" i="21"/>
  <c r="R553" i="21"/>
  <c r="AA553" i="21"/>
  <c r="P554" i="21"/>
  <c r="Q554" i="21"/>
  <c r="R554" i="21"/>
  <c r="AA554" i="21"/>
  <c r="P555" i="21"/>
  <c r="Q555" i="21"/>
  <c r="R555" i="21"/>
  <c r="AA555" i="21"/>
  <c r="P556" i="21"/>
  <c r="Q556" i="21"/>
  <c r="R556" i="21"/>
  <c r="AA556" i="21"/>
  <c r="P557" i="21"/>
  <c r="Q557" i="21"/>
  <c r="R557" i="21"/>
  <c r="AA557" i="21"/>
  <c r="P558" i="21"/>
  <c r="Q558" i="21"/>
  <c r="R558" i="21"/>
  <c r="AA558" i="21"/>
  <c r="P559" i="21"/>
  <c r="Q559" i="21"/>
  <c r="R559" i="21"/>
  <c r="AA559" i="21"/>
  <c r="P560" i="21"/>
  <c r="Q560" i="21"/>
  <c r="R560" i="21"/>
  <c r="AA560" i="21"/>
  <c r="P561" i="21"/>
  <c r="Q561" i="21"/>
  <c r="R561" i="21"/>
  <c r="AA561" i="21"/>
  <c r="P562" i="21"/>
  <c r="Q562" i="21"/>
  <c r="R562" i="21"/>
  <c r="AA562" i="21"/>
  <c r="P563" i="21"/>
  <c r="Q563" i="21"/>
  <c r="R563" i="21"/>
  <c r="AA563" i="21"/>
  <c r="P564" i="21"/>
  <c r="Q564" i="21"/>
  <c r="R564" i="21"/>
  <c r="AA564" i="21"/>
  <c r="P565" i="21"/>
  <c r="Q565" i="21"/>
  <c r="R565" i="21"/>
  <c r="AA565" i="21"/>
  <c r="P566" i="21"/>
  <c r="Q566" i="21"/>
  <c r="R566" i="21"/>
  <c r="AA566" i="21"/>
  <c r="P567" i="21"/>
  <c r="Q567" i="21"/>
  <c r="R567" i="21"/>
  <c r="AA567" i="21"/>
  <c r="P568" i="21"/>
  <c r="Q568" i="21"/>
  <c r="R568" i="21"/>
  <c r="AA568" i="21"/>
  <c r="P569" i="21"/>
  <c r="Q569" i="21"/>
  <c r="R569" i="21"/>
  <c r="AA569" i="21"/>
  <c r="P570" i="21"/>
  <c r="Q570" i="21"/>
  <c r="R570" i="21"/>
  <c r="AA570" i="21"/>
  <c r="P571" i="21"/>
  <c r="Q571" i="21"/>
  <c r="R571" i="21"/>
  <c r="AA571" i="21"/>
  <c r="P572" i="21"/>
  <c r="Q572" i="21"/>
  <c r="R572" i="21"/>
  <c r="AA572" i="21"/>
  <c r="P573" i="21"/>
  <c r="Q573" i="21"/>
  <c r="R573" i="21"/>
  <c r="AA573" i="21"/>
  <c r="P574" i="21"/>
  <c r="Q574" i="21"/>
  <c r="R574" i="21"/>
  <c r="AA574" i="21"/>
  <c r="P575" i="21"/>
  <c r="Q575" i="21"/>
  <c r="R575" i="21"/>
  <c r="AA575" i="21"/>
  <c r="P576" i="21"/>
  <c r="Q576" i="21"/>
  <c r="R576" i="21"/>
  <c r="AA576" i="21"/>
  <c r="P577" i="21"/>
  <c r="Q577" i="21"/>
  <c r="R577" i="21"/>
  <c r="AA577" i="21"/>
  <c r="P578" i="21"/>
  <c r="Q578" i="21"/>
  <c r="R578" i="21"/>
  <c r="AA578" i="21"/>
  <c r="P579" i="21"/>
  <c r="Q579" i="21"/>
  <c r="R579" i="21"/>
  <c r="AA579" i="21"/>
  <c r="P580" i="21"/>
  <c r="Q580" i="21"/>
  <c r="R580" i="21"/>
  <c r="AA580" i="21"/>
  <c r="P581" i="21"/>
  <c r="Q581" i="21"/>
  <c r="R581" i="21"/>
  <c r="AA581" i="21"/>
  <c r="P582" i="21"/>
  <c r="Q582" i="21"/>
  <c r="R582" i="21"/>
  <c r="AA582" i="21"/>
  <c r="P583" i="21"/>
  <c r="Q583" i="21"/>
  <c r="R583" i="21"/>
  <c r="AA583" i="21"/>
  <c r="P584" i="21"/>
  <c r="Q584" i="21"/>
  <c r="R584" i="21"/>
  <c r="AA584" i="21"/>
  <c r="P585" i="21"/>
  <c r="Q585" i="21"/>
  <c r="R585" i="21"/>
  <c r="AA585" i="21"/>
  <c r="P586" i="21"/>
  <c r="Q586" i="21"/>
  <c r="R586" i="21"/>
  <c r="AA586" i="21"/>
  <c r="P587" i="21"/>
  <c r="Q587" i="21"/>
  <c r="R587" i="21"/>
  <c r="AA587" i="21"/>
  <c r="P588" i="21"/>
  <c r="Q588" i="21"/>
  <c r="R588" i="21"/>
  <c r="AA588" i="21"/>
  <c r="P589" i="21"/>
  <c r="Q589" i="21"/>
  <c r="R589" i="21"/>
  <c r="AA589" i="21"/>
  <c r="P590" i="21"/>
  <c r="Q590" i="21"/>
  <c r="R590" i="21"/>
  <c r="AA590" i="21"/>
  <c r="P591" i="21"/>
  <c r="Q591" i="21"/>
  <c r="R591" i="21"/>
  <c r="AA591" i="21"/>
  <c r="P592" i="21"/>
  <c r="Q592" i="21"/>
  <c r="R592" i="21"/>
  <c r="AA592" i="21"/>
  <c r="P593" i="21"/>
  <c r="Q593" i="21"/>
  <c r="R593" i="21"/>
  <c r="AA593" i="21"/>
  <c r="P594" i="21"/>
  <c r="Q594" i="21"/>
  <c r="R594" i="21"/>
  <c r="AA594" i="21"/>
  <c r="P595" i="21"/>
  <c r="Q595" i="21"/>
  <c r="R595" i="21"/>
  <c r="AA595" i="21"/>
  <c r="P596" i="21"/>
  <c r="Q596" i="21"/>
  <c r="R596" i="21"/>
  <c r="AA596" i="21"/>
  <c r="P597" i="21"/>
  <c r="Q597" i="21"/>
  <c r="R597" i="21"/>
  <c r="AA597" i="21"/>
  <c r="P598" i="21"/>
  <c r="Q598" i="21"/>
  <c r="R598" i="21"/>
  <c r="AA598" i="21"/>
  <c r="P599" i="21"/>
  <c r="Q599" i="21"/>
  <c r="R599" i="21"/>
  <c r="AA599" i="21"/>
  <c r="P600" i="21"/>
  <c r="Q600" i="21"/>
  <c r="R600" i="21"/>
  <c r="AA600" i="21"/>
  <c r="P601" i="21"/>
  <c r="Q601" i="21"/>
  <c r="R601" i="21"/>
  <c r="AA601" i="21"/>
  <c r="P602" i="21"/>
  <c r="Q602" i="21"/>
  <c r="R602" i="21"/>
  <c r="AA602" i="21"/>
  <c r="B32" i="1"/>
  <c r="P326" i="1"/>
  <c r="C32" i="1"/>
  <c r="Q326" i="1"/>
  <c r="R326" i="1"/>
  <c r="AC326" i="1"/>
  <c r="T4" i="1"/>
  <c r="U4" i="1"/>
  <c r="V4" i="1"/>
  <c r="AG4" i="1"/>
  <c r="T5" i="1"/>
  <c r="U5" i="1"/>
  <c r="V5" i="1"/>
  <c r="AG5" i="1"/>
  <c r="T6" i="1"/>
  <c r="U6" i="1"/>
  <c r="V6" i="1"/>
  <c r="T7" i="1"/>
  <c r="U7" i="1"/>
  <c r="V7" i="1"/>
  <c r="AG7" i="1"/>
  <c r="T8" i="1"/>
  <c r="U8" i="1"/>
  <c r="V8" i="1"/>
  <c r="AG8" i="1"/>
  <c r="T9" i="1"/>
  <c r="U9" i="1"/>
  <c r="V9" i="1"/>
  <c r="AG9" i="1"/>
  <c r="T10" i="1"/>
  <c r="U10" i="1"/>
  <c r="V10" i="1"/>
  <c r="AG10" i="1"/>
  <c r="T11" i="1"/>
  <c r="U11" i="1"/>
  <c r="V11" i="1"/>
  <c r="AG11" i="1"/>
  <c r="T12" i="1"/>
  <c r="U12" i="1"/>
  <c r="V12" i="1"/>
  <c r="AG12" i="1"/>
  <c r="T13" i="1"/>
  <c r="U13" i="1"/>
  <c r="V13" i="1"/>
  <c r="AG13" i="1"/>
  <c r="T14" i="1"/>
  <c r="U14" i="1"/>
  <c r="V14" i="1"/>
  <c r="AG14" i="1"/>
  <c r="T15" i="1"/>
  <c r="U15" i="1"/>
  <c r="V15" i="1"/>
  <c r="AG15" i="1"/>
  <c r="T16" i="1"/>
  <c r="U16" i="1"/>
  <c r="V16" i="1"/>
  <c r="AG16" i="1"/>
  <c r="T17" i="1"/>
  <c r="U17" i="1"/>
  <c r="V17" i="1"/>
  <c r="AG17" i="1"/>
  <c r="T18" i="1"/>
  <c r="U18" i="1"/>
  <c r="V18" i="1"/>
  <c r="AG18" i="1"/>
  <c r="T30" i="1"/>
  <c r="U30" i="1"/>
  <c r="W30" i="1"/>
  <c r="B32" i="20"/>
  <c r="P327" i="20"/>
  <c r="C32" i="20"/>
  <c r="Q327" i="20"/>
  <c r="R327" i="20"/>
  <c r="AA327" i="20"/>
  <c r="P328" i="20"/>
  <c r="Q328" i="20"/>
  <c r="R328" i="20"/>
  <c r="AA328" i="20"/>
  <c r="P329" i="20"/>
  <c r="Q329" i="20"/>
  <c r="R329" i="20"/>
  <c r="AA329" i="20"/>
  <c r="P330" i="20"/>
  <c r="Q330" i="20"/>
  <c r="R330" i="20"/>
  <c r="AA330" i="20"/>
  <c r="P331" i="20"/>
  <c r="Q331" i="20"/>
  <c r="R331" i="20"/>
  <c r="AA331" i="20"/>
  <c r="P332" i="20"/>
  <c r="Q332" i="20"/>
  <c r="R332" i="20"/>
  <c r="AA332" i="20"/>
  <c r="P333" i="20"/>
  <c r="Q333" i="20"/>
  <c r="R333" i="20"/>
  <c r="AA333" i="20"/>
  <c r="P334" i="20"/>
  <c r="Q334" i="20"/>
  <c r="R334" i="20"/>
  <c r="AA334" i="20"/>
  <c r="P335" i="20"/>
  <c r="Q335" i="20"/>
  <c r="R335" i="20"/>
  <c r="AA335" i="20"/>
  <c r="P336" i="20"/>
  <c r="Q336" i="20"/>
  <c r="R336" i="20"/>
  <c r="AA336" i="20"/>
  <c r="P337" i="20"/>
  <c r="Q337" i="20"/>
  <c r="R337" i="20"/>
  <c r="AA337" i="20"/>
  <c r="P338" i="20"/>
  <c r="Q338" i="20"/>
  <c r="R338" i="20"/>
  <c r="AA338" i="20"/>
  <c r="P339" i="20"/>
  <c r="Q339" i="20"/>
  <c r="R339" i="20"/>
  <c r="AA339" i="20"/>
  <c r="P340" i="20"/>
  <c r="Q340" i="20"/>
  <c r="R340" i="20"/>
  <c r="AA340" i="20"/>
  <c r="P341" i="20"/>
  <c r="Q341" i="20"/>
  <c r="R341" i="20"/>
  <c r="AA341" i="20"/>
  <c r="P342" i="20"/>
  <c r="Q342" i="20"/>
  <c r="R342" i="20"/>
  <c r="AA342" i="20"/>
  <c r="P343" i="20"/>
  <c r="Q343" i="20"/>
  <c r="R343" i="20"/>
  <c r="AA343" i="20"/>
  <c r="P344" i="20"/>
  <c r="Q344" i="20"/>
  <c r="R344" i="20"/>
  <c r="AA344" i="20"/>
  <c r="P345" i="20"/>
  <c r="Q345" i="20"/>
  <c r="R345" i="20"/>
  <c r="AA345" i="20"/>
  <c r="P346" i="20"/>
  <c r="Q346" i="20"/>
  <c r="R346" i="20"/>
  <c r="AA346" i="20"/>
  <c r="P347" i="20"/>
  <c r="Q347" i="20"/>
  <c r="R347" i="20"/>
  <c r="AA347" i="20"/>
  <c r="P348" i="20"/>
  <c r="Q348" i="20"/>
  <c r="R348" i="20"/>
  <c r="AA348" i="20"/>
  <c r="P349" i="20"/>
  <c r="Q349" i="20"/>
  <c r="R349" i="20"/>
  <c r="AA349" i="20"/>
  <c r="P350" i="20"/>
  <c r="Q350" i="20"/>
  <c r="R350" i="20"/>
  <c r="AA350" i="20"/>
  <c r="P351" i="20"/>
  <c r="Q351" i="20"/>
  <c r="R351" i="20"/>
  <c r="AA351" i="20"/>
  <c r="P352" i="20"/>
  <c r="Q352" i="20"/>
  <c r="R352" i="20"/>
  <c r="AA352" i="20"/>
  <c r="P353" i="20"/>
  <c r="Q353" i="20"/>
  <c r="R353" i="20"/>
  <c r="AA353" i="20"/>
  <c r="P354" i="20"/>
  <c r="Q354" i="20"/>
  <c r="R354" i="20"/>
  <c r="AA354" i="20"/>
  <c r="P355" i="20"/>
  <c r="Q355" i="20"/>
  <c r="R355" i="20"/>
  <c r="AA355" i="20"/>
  <c r="P356" i="20"/>
  <c r="Q356" i="20"/>
  <c r="R356" i="20"/>
  <c r="AA356" i="20"/>
  <c r="P357" i="20"/>
  <c r="Q357" i="20"/>
  <c r="R357" i="20"/>
  <c r="AA357" i="20"/>
  <c r="P358" i="20"/>
  <c r="Q358" i="20"/>
  <c r="R358" i="20"/>
  <c r="AA358" i="20"/>
  <c r="P359" i="20"/>
  <c r="Q359" i="20"/>
  <c r="R359" i="20"/>
  <c r="AA359" i="20"/>
  <c r="P360" i="20"/>
  <c r="Q360" i="20"/>
  <c r="R360" i="20"/>
  <c r="AA360" i="20"/>
  <c r="P361" i="20"/>
  <c r="Q361" i="20"/>
  <c r="R361" i="20"/>
  <c r="AA361" i="20"/>
  <c r="P362" i="20"/>
  <c r="Q362" i="20"/>
  <c r="R362" i="20"/>
  <c r="AA362" i="20"/>
  <c r="P363" i="20"/>
  <c r="Q363" i="20"/>
  <c r="R363" i="20"/>
  <c r="AA363" i="20"/>
  <c r="P364" i="20"/>
  <c r="Q364" i="20"/>
  <c r="R364" i="20"/>
  <c r="AA364" i="20"/>
  <c r="P365" i="20"/>
  <c r="Q365" i="20"/>
  <c r="R365" i="20"/>
  <c r="AA365" i="20"/>
  <c r="P366" i="20"/>
  <c r="Q366" i="20"/>
  <c r="R366" i="20"/>
  <c r="AA366" i="20"/>
  <c r="P367" i="20"/>
  <c r="Q367" i="20"/>
  <c r="R367" i="20"/>
  <c r="AA367" i="20"/>
  <c r="P368" i="20"/>
  <c r="Q368" i="20"/>
  <c r="R368" i="20"/>
  <c r="AA368" i="20"/>
  <c r="P369" i="20"/>
  <c r="Q369" i="20"/>
  <c r="R369" i="20"/>
  <c r="AA369" i="20"/>
  <c r="P370" i="20"/>
  <c r="Q370" i="20"/>
  <c r="R370" i="20"/>
  <c r="AA370" i="20"/>
  <c r="P371" i="20"/>
  <c r="Q371" i="20"/>
  <c r="R371" i="20"/>
  <c r="AA371" i="20"/>
  <c r="P372" i="20"/>
  <c r="Q372" i="20"/>
  <c r="R372" i="20"/>
  <c r="AA372" i="20"/>
  <c r="P373" i="20"/>
  <c r="Q373" i="20"/>
  <c r="R373" i="20"/>
  <c r="AA373" i="20"/>
  <c r="P374" i="20"/>
  <c r="Q374" i="20"/>
  <c r="R374" i="20"/>
  <c r="AA374" i="20"/>
  <c r="P375" i="20"/>
  <c r="Q375" i="20"/>
  <c r="R375" i="20"/>
  <c r="AA375" i="20"/>
  <c r="P376" i="20"/>
  <c r="Q376" i="20"/>
  <c r="R376" i="20"/>
  <c r="AA376" i="20"/>
  <c r="P377" i="20"/>
  <c r="Q377" i="20"/>
  <c r="R377" i="20"/>
  <c r="AA377" i="20"/>
  <c r="P378" i="20"/>
  <c r="Q378" i="20"/>
  <c r="R378" i="20"/>
  <c r="AA378" i="20"/>
  <c r="P379" i="20"/>
  <c r="Q379" i="20"/>
  <c r="R379" i="20"/>
  <c r="AA379" i="20"/>
  <c r="P380" i="20"/>
  <c r="Q380" i="20"/>
  <c r="R380" i="20"/>
  <c r="AA380" i="20"/>
  <c r="P381" i="20"/>
  <c r="Q381" i="20"/>
  <c r="R381" i="20"/>
  <c r="AA381" i="20"/>
  <c r="P382" i="20"/>
  <c r="Q382" i="20"/>
  <c r="R382" i="20"/>
  <c r="AA382" i="20"/>
  <c r="P383" i="20"/>
  <c r="Q383" i="20"/>
  <c r="R383" i="20"/>
  <c r="AA383" i="20"/>
  <c r="P384" i="20"/>
  <c r="Q384" i="20"/>
  <c r="R384" i="20"/>
  <c r="AA384" i="20"/>
  <c r="P385" i="20"/>
  <c r="Q385" i="20"/>
  <c r="R385" i="20"/>
  <c r="AA385" i="20"/>
  <c r="P386" i="20"/>
  <c r="Q386" i="20"/>
  <c r="R386" i="20"/>
  <c r="AA386" i="20"/>
  <c r="P387" i="20"/>
  <c r="Q387" i="20"/>
  <c r="R387" i="20"/>
  <c r="AA387" i="20"/>
  <c r="P388" i="20"/>
  <c r="Q388" i="20"/>
  <c r="R388" i="20"/>
  <c r="AA388" i="20"/>
  <c r="P389" i="20"/>
  <c r="Q389" i="20"/>
  <c r="R389" i="20"/>
  <c r="AA389" i="20"/>
  <c r="P390" i="20"/>
  <c r="Q390" i="20"/>
  <c r="R390" i="20"/>
  <c r="AA390" i="20"/>
  <c r="P391" i="20"/>
  <c r="Q391" i="20"/>
  <c r="R391" i="20"/>
  <c r="AA391" i="20"/>
  <c r="P392" i="20"/>
  <c r="Q392" i="20"/>
  <c r="R392" i="20"/>
  <c r="AA392" i="20"/>
  <c r="P393" i="20"/>
  <c r="Q393" i="20"/>
  <c r="R393" i="20"/>
  <c r="AA393" i="20"/>
  <c r="P394" i="20"/>
  <c r="Q394" i="20"/>
  <c r="R394" i="20"/>
  <c r="AA394" i="20"/>
  <c r="P395" i="20"/>
  <c r="Q395" i="20"/>
  <c r="R395" i="20"/>
  <c r="AA395" i="20"/>
  <c r="P396" i="20"/>
  <c r="Q396" i="20"/>
  <c r="R396" i="20"/>
  <c r="AA396" i="20"/>
  <c r="P397" i="20"/>
  <c r="Q397" i="20"/>
  <c r="R397" i="20"/>
  <c r="AA397" i="20"/>
  <c r="P398" i="20"/>
  <c r="Q398" i="20"/>
  <c r="R398" i="20"/>
  <c r="AA398" i="20"/>
  <c r="P399" i="20"/>
  <c r="Q399" i="20"/>
  <c r="R399" i="20"/>
  <c r="AA399" i="20"/>
  <c r="P400" i="20"/>
  <c r="Q400" i="20"/>
  <c r="R400" i="20"/>
  <c r="AA400" i="20"/>
  <c r="P401" i="20"/>
  <c r="Q401" i="20"/>
  <c r="R401" i="20"/>
  <c r="AA401" i="20"/>
  <c r="P402" i="20"/>
  <c r="Q402" i="20"/>
  <c r="R402" i="20"/>
  <c r="AA402" i="20"/>
  <c r="P403" i="20"/>
  <c r="Q403" i="20"/>
  <c r="R403" i="20"/>
  <c r="AA403" i="20"/>
  <c r="P404" i="20"/>
  <c r="Q404" i="20"/>
  <c r="R404" i="20"/>
  <c r="AA404" i="20"/>
  <c r="P405" i="20"/>
  <c r="Q405" i="20"/>
  <c r="R405" i="20"/>
  <c r="AA405" i="20"/>
  <c r="P406" i="20"/>
  <c r="Q406" i="20"/>
  <c r="R406" i="20"/>
  <c r="AA406" i="20"/>
  <c r="P407" i="20"/>
  <c r="Q407" i="20"/>
  <c r="R407" i="20"/>
  <c r="AA407" i="20"/>
  <c r="P408" i="20"/>
  <c r="Q408" i="20"/>
  <c r="R408" i="20"/>
  <c r="AA408" i="20"/>
  <c r="P409" i="20"/>
  <c r="Q409" i="20"/>
  <c r="R409" i="20"/>
  <c r="AA409" i="20"/>
  <c r="P410" i="20"/>
  <c r="Q410" i="20"/>
  <c r="R410" i="20"/>
  <c r="AA410" i="20"/>
  <c r="P411" i="20"/>
  <c r="Q411" i="20"/>
  <c r="R411" i="20"/>
  <c r="AA411" i="20"/>
  <c r="P412" i="20"/>
  <c r="Q412" i="20"/>
  <c r="R412" i="20"/>
  <c r="AA412" i="20"/>
  <c r="P413" i="20"/>
  <c r="Q413" i="20"/>
  <c r="R413" i="20"/>
  <c r="AA413" i="20"/>
  <c r="P414" i="20"/>
  <c r="Q414" i="20"/>
  <c r="R414" i="20"/>
  <c r="AA414" i="20"/>
  <c r="P415" i="20"/>
  <c r="Q415" i="20"/>
  <c r="R415" i="20"/>
  <c r="AA415" i="20"/>
  <c r="P416" i="20"/>
  <c r="Q416" i="20"/>
  <c r="R416" i="20"/>
  <c r="AA416" i="20"/>
  <c r="P417" i="20"/>
  <c r="Q417" i="20"/>
  <c r="R417" i="20"/>
  <c r="AA417" i="20"/>
  <c r="P418" i="20"/>
  <c r="Q418" i="20"/>
  <c r="R418" i="20"/>
  <c r="AA418" i="20"/>
  <c r="P419" i="20"/>
  <c r="Q419" i="20"/>
  <c r="R419" i="20"/>
  <c r="AA419" i="20"/>
  <c r="P420" i="20"/>
  <c r="Q420" i="20"/>
  <c r="R420" i="20"/>
  <c r="AA420" i="20"/>
  <c r="P421" i="20"/>
  <c r="Q421" i="20"/>
  <c r="R421" i="20"/>
  <c r="AA421" i="20"/>
  <c r="P422" i="20"/>
  <c r="Q422" i="20"/>
  <c r="R422" i="20"/>
  <c r="AA422" i="20"/>
  <c r="P423" i="20"/>
  <c r="Q423" i="20"/>
  <c r="R423" i="20"/>
  <c r="AA423" i="20"/>
  <c r="P424" i="20"/>
  <c r="Q424" i="20"/>
  <c r="R424" i="20"/>
  <c r="AA424" i="20"/>
  <c r="P425" i="20"/>
  <c r="Q425" i="20"/>
  <c r="R425" i="20"/>
  <c r="AA425" i="20"/>
  <c r="P426" i="20"/>
  <c r="Q426" i="20"/>
  <c r="R426" i="20"/>
  <c r="AA426" i="20"/>
  <c r="P427" i="20"/>
  <c r="Q427" i="20"/>
  <c r="R427" i="20"/>
  <c r="AA427" i="20"/>
  <c r="P428" i="20"/>
  <c r="Q428" i="20"/>
  <c r="R428" i="20"/>
  <c r="AA428" i="20"/>
  <c r="P429" i="20"/>
  <c r="Q429" i="20"/>
  <c r="R429" i="20"/>
  <c r="AA429" i="20"/>
  <c r="P430" i="20"/>
  <c r="Q430" i="20"/>
  <c r="R430" i="20"/>
  <c r="AA430" i="20"/>
  <c r="P431" i="20"/>
  <c r="Q431" i="20"/>
  <c r="R431" i="20"/>
  <c r="AA431" i="20"/>
  <c r="P432" i="20"/>
  <c r="Q432" i="20"/>
  <c r="R432" i="20"/>
  <c r="AA432" i="20"/>
  <c r="P433" i="20"/>
  <c r="Q433" i="20"/>
  <c r="R433" i="20"/>
  <c r="AA433" i="20"/>
  <c r="P434" i="20"/>
  <c r="Q434" i="20"/>
  <c r="R434" i="20"/>
  <c r="AA434" i="20"/>
  <c r="P435" i="20"/>
  <c r="Q435" i="20"/>
  <c r="R435" i="20"/>
  <c r="AA435" i="20"/>
  <c r="P436" i="20"/>
  <c r="Q436" i="20"/>
  <c r="R436" i="20"/>
  <c r="AA436" i="20"/>
  <c r="P437" i="20"/>
  <c r="Q437" i="20"/>
  <c r="R437" i="20"/>
  <c r="AA437" i="20"/>
  <c r="P438" i="20"/>
  <c r="Q438" i="20"/>
  <c r="R438" i="20"/>
  <c r="AA438" i="20"/>
  <c r="P439" i="20"/>
  <c r="Q439" i="20"/>
  <c r="R439" i="20"/>
  <c r="AA439" i="20"/>
  <c r="P440" i="20"/>
  <c r="Q440" i="20"/>
  <c r="R440" i="20"/>
  <c r="AA440" i="20"/>
  <c r="P441" i="20"/>
  <c r="Q441" i="20"/>
  <c r="R441" i="20"/>
  <c r="AA441" i="20"/>
  <c r="P442" i="20"/>
  <c r="Q442" i="20"/>
  <c r="R442" i="20"/>
  <c r="AA442" i="20"/>
  <c r="P443" i="20"/>
  <c r="Q443" i="20"/>
  <c r="R443" i="20"/>
  <c r="AA443" i="20"/>
  <c r="P444" i="20"/>
  <c r="Q444" i="20"/>
  <c r="R444" i="20"/>
  <c r="AA444" i="20"/>
  <c r="P445" i="20"/>
  <c r="Q445" i="20"/>
  <c r="R445" i="20"/>
  <c r="AA445" i="20"/>
  <c r="P446" i="20"/>
  <c r="Q446" i="20"/>
  <c r="R446" i="20"/>
  <c r="AA446" i="20"/>
  <c r="P447" i="20"/>
  <c r="Q447" i="20"/>
  <c r="R447" i="20"/>
  <c r="AA447" i="20"/>
  <c r="P448" i="20"/>
  <c r="Q448" i="20"/>
  <c r="R448" i="20"/>
  <c r="AA448" i="20"/>
  <c r="P449" i="20"/>
  <c r="Q449" i="20"/>
  <c r="R449" i="20"/>
  <c r="AA449" i="20"/>
  <c r="P450" i="20"/>
  <c r="Q450" i="20"/>
  <c r="R450" i="20"/>
  <c r="AA450" i="20"/>
  <c r="P451" i="20"/>
  <c r="Q451" i="20"/>
  <c r="R451" i="20"/>
  <c r="AA451" i="20"/>
  <c r="P452" i="20"/>
  <c r="Q452" i="20"/>
  <c r="R452" i="20"/>
  <c r="AA452" i="20"/>
  <c r="P453" i="20"/>
  <c r="Q453" i="20"/>
  <c r="R453" i="20"/>
  <c r="AA453" i="20"/>
  <c r="P454" i="20"/>
  <c r="Q454" i="20"/>
  <c r="R454" i="20"/>
  <c r="AA454" i="20"/>
  <c r="P455" i="20"/>
  <c r="Q455" i="20"/>
  <c r="R455" i="20"/>
  <c r="AA455" i="20"/>
  <c r="P456" i="20"/>
  <c r="Q456" i="20"/>
  <c r="R456" i="20"/>
  <c r="AA456" i="20"/>
  <c r="P457" i="20"/>
  <c r="Q457" i="20"/>
  <c r="R457" i="20"/>
  <c r="AA457" i="20"/>
  <c r="P458" i="20"/>
  <c r="Q458" i="20"/>
  <c r="R458" i="20"/>
  <c r="AA458" i="20"/>
  <c r="P459" i="20"/>
  <c r="Q459" i="20"/>
  <c r="R459" i="20"/>
  <c r="AA459" i="20"/>
  <c r="P460" i="20"/>
  <c r="Q460" i="20"/>
  <c r="R460" i="20"/>
  <c r="AA460" i="20"/>
  <c r="P461" i="20"/>
  <c r="Q461" i="20"/>
  <c r="R461" i="20"/>
  <c r="AA461" i="20"/>
  <c r="P462" i="20"/>
  <c r="Q462" i="20"/>
  <c r="R462" i="20"/>
  <c r="AA462" i="20"/>
  <c r="P463" i="20"/>
  <c r="Q463" i="20"/>
  <c r="R463" i="20"/>
  <c r="AA463" i="20"/>
  <c r="P464" i="20"/>
  <c r="Q464" i="20"/>
  <c r="R464" i="20"/>
  <c r="AA464" i="20"/>
  <c r="P465" i="20"/>
  <c r="Q465" i="20"/>
  <c r="R465" i="20"/>
  <c r="AA465" i="20"/>
  <c r="P466" i="20"/>
  <c r="Q466" i="20"/>
  <c r="R466" i="20"/>
  <c r="AA466" i="20"/>
  <c r="P467" i="20"/>
  <c r="Q467" i="20"/>
  <c r="R467" i="20"/>
  <c r="AA467" i="20"/>
  <c r="P468" i="20"/>
  <c r="Q468" i="20"/>
  <c r="R468" i="20"/>
  <c r="AA468" i="20"/>
  <c r="P469" i="20"/>
  <c r="Q469" i="20"/>
  <c r="R469" i="20"/>
  <c r="AA469" i="20"/>
  <c r="P470" i="20"/>
  <c r="Q470" i="20"/>
  <c r="R470" i="20"/>
  <c r="AA470" i="20"/>
  <c r="P471" i="20"/>
  <c r="Q471" i="20"/>
  <c r="R471" i="20"/>
  <c r="AA471" i="20"/>
  <c r="P472" i="20"/>
  <c r="Q472" i="20"/>
  <c r="R472" i="20"/>
  <c r="AA472" i="20"/>
  <c r="P473" i="20"/>
  <c r="Q473" i="20"/>
  <c r="R473" i="20"/>
  <c r="AA473" i="20"/>
  <c r="P474" i="20"/>
  <c r="Q474" i="20"/>
  <c r="R474" i="20"/>
  <c r="AA474" i="20"/>
  <c r="P475" i="20"/>
  <c r="Q475" i="20"/>
  <c r="R475" i="20"/>
  <c r="AA475" i="20"/>
  <c r="P476" i="20"/>
  <c r="Q476" i="20"/>
  <c r="R476" i="20"/>
  <c r="AA476" i="20"/>
  <c r="P477" i="20"/>
  <c r="Q477" i="20"/>
  <c r="R477" i="20"/>
  <c r="AA477" i="20"/>
  <c r="P478" i="20"/>
  <c r="Q478" i="20"/>
  <c r="R478" i="20"/>
  <c r="AA478" i="20"/>
  <c r="P479" i="20"/>
  <c r="Q479" i="20"/>
  <c r="R479" i="20"/>
  <c r="AA479" i="20"/>
  <c r="P480" i="20"/>
  <c r="Q480" i="20"/>
  <c r="R480" i="20"/>
  <c r="AA480" i="20"/>
  <c r="P481" i="20"/>
  <c r="Q481" i="20"/>
  <c r="R481" i="20"/>
  <c r="AA481" i="20"/>
  <c r="P482" i="20"/>
  <c r="Q482" i="20"/>
  <c r="R482" i="20"/>
  <c r="AA482" i="20"/>
  <c r="P483" i="20"/>
  <c r="Q483" i="20"/>
  <c r="R483" i="20"/>
  <c r="AA483" i="20"/>
  <c r="P484" i="20"/>
  <c r="Q484" i="20"/>
  <c r="R484" i="20"/>
  <c r="AA484" i="20"/>
  <c r="P485" i="20"/>
  <c r="Q485" i="20"/>
  <c r="R485" i="20"/>
  <c r="AA485" i="20"/>
  <c r="P486" i="20"/>
  <c r="Q486" i="20"/>
  <c r="R486" i="20"/>
  <c r="AA486" i="20"/>
  <c r="P487" i="20"/>
  <c r="Q487" i="20"/>
  <c r="R487" i="20"/>
  <c r="AA487" i="20"/>
  <c r="P488" i="20"/>
  <c r="Q488" i="20"/>
  <c r="R488" i="20"/>
  <c r="AA488" i="20"/>
  <c r="P489" i="20"/>
  <c r="Q489" i="20"/>
  <c r="R489" i="20"/>
  <c r="AA489" i="20"/>
  <c r="P490" i="20"/>
  <c r="Q490" i="20"/>
  <c r="R490" i="20"/>
  <c r="AA490" i="20"/>
  <c r="P491" i="20"/>
  <c r="Q491" i="20"/>
  <c r="R491" i="20"/>
  <c r="AA491" i="20"/>
  <c r="P492" i="20"/>
  <c r="Q492" i="20"/>
  <c r="R492" i="20"/>
  <c r="AA492" i="20"/>
  <c r="P493" i="20"/>
  <c r="Q493" i="20"/>
  <c r="R493" i="20"/>
  <c r="AA493" i="20"/>
  <c r="P494" i="20"/>
  <c r="Q494" i="20"/>
  <c r="R494" i="20"/>
  <c r="AA494" i="20"/>
  <c r="P495" i="20"/>
  <c r="Q495" i="20"/>
  <c r="R495" i="20"/>
  <c r="AA495" i="20"/>
  <c r="P496" i="20"/>
  <c r="Q496" i="20"/>
  <c r="R496" i="20"/>
  <c r="AA496" i="20"/>
  <c r="P497" i="20"/>
  <c r="Q497" i="20"/>
  <c r="R497" i="20"/>
  <c r="AA497" i="20"/>
  <c r="P498" i="20"/>
  <c r="Q498" i="20"/>
  <c r="R498" i="20"/>
  <c r="AA498" i="20"/>
  <c r="P499" i="20"/>
  <c r="Q499" i="20"/>
  <c r="R499" i="20"/>
  <c r="AA499" i="20"/>
  <c r="P500" i="20"/>
  <c r="Q500" i="20"/>
  <c r="R500" i="20"/>
  <c r="AA500" i="20"/>
  <c r="P501" i="20"/>
  <c r="Q501" i="20"/>
  <c r="R501" i="20"/>
  <c r="AA501" i="20"/>
  <c r="P502" i="20"/>
  <c r="Q502" i="20"/>
  <c r="R502" i="20"/>
  <c r="AA502" i="20"/>
  <c r="P503" i="20"/>
  <c r="Q503" i="20"/>
  <c r="R503" i="20"/>
  <c r="AA503" i="20"/>
  <c r="P504" i="20"/>
  <c r="Q504" i="20"/>
  <c r="R504" i="20"/>
  <c r="AA504" i="20"/>
  <c r="P505" i="20"/>
  <c r="Q505" i="20"/>
  <c r="R505" i="20"/>
  <c r="AA505" i="20"/>
  <c r="P506" i="20"/>
  <c r="Q506" i="20"/>
  <c r="R506" i="20"/>
  <c r="AA506" i="20"/>
  <c r="P507" i="20"/>
  <c r="Q507" i="20"/>
  <c r="R507" i="20"/>
  <c r="AA507" i="20"/>
  <c r="P508" i="20"/>
  <c r="Q508" i="20"/>
  <c r="R508" i="20"/>
  <c r="AA508" i="20"/>
  <c r="P509" i="20"/>
  <c r="Q509" i="20"/>
  <c r="R509" i="20"/>
  <c r="AA509" i="20"/>
  <c r="P510" i="20"/>
  <c r="Q510" i="20"/>
  <c r="R510" i="20"/>
  <c r="AA510" i="20"/>
  <c r="P511" i="20"/>
  <c r="Q511" i="20"/>
  <c r="R511" i="20"/>
  <c r="AA511" i="20"/>
  <c r="P512" i="20"/>
  <c r="Q512" i="20"/>
  <c r="R512" i="20"/>
  <c r="AA512" i="20"/>
  <c r="P513" i="20"/>
  <c r="Q513" i="20"/>
  <c r="R513" i="20"/>
  <c r="AA513" i="20"/>
  <c r="P514" i="20"/>
  <c r="Q514" i="20"/>
  <c r="R514" i="20"/>
  <c r="AA514" i="20"/>
  <c r="P515" i="20"/>
  <c r="Q515" i="20"/>
  <c r="R515" i="20"/>
  <c r="AA515" i="20"/>
  <c r="P516" i="20"/>
  <c r="Q516" i="20"/>
  <c r="R516" i="20"/>
  <c r="AA516" i="20"/>
  <c r="P517" i="20"/>
  <c r="Q517" i="20"/>
  <c r="R517" i="20"/>
  <c r="AA517" i="20"/>
  <c r="P518" i="20"/>
  <c r="Q518" i="20"/>
  <c r="R518" i="20"/>
  <c r="AA518" i="20"/>
  <c r="P519" i="20"/>
  <c r="Q519" i="20"/>
  <c r="R519" i="20"/>
  <c r="AA519" i="20"/>
  <c r="P520" i="20"/>
  <c r="Q520" i="20"/>
  <c r="R520" i="20"/>
  <c r="AA520" i="20"/>
  <c r="P521" i="20"/>
  <c r="Q521" i="20"/>
  <c r="R521" i="20"/>
  <c r="AA521" i="20"/>
  <c r="P522" i="20"/>
  <c r="Q522" i="20"/>
  <c r="R522" i="20"/>
  <c r="AA522" i="20"/>
  <c r="P523" i="20"/>
  <c r="Q523" i="20"/>
  <c r="R523" i="20"/>
  <c r="AA523" i="20"/>
  <c r="P524" i="20"/>
  <c r="Q524" i="20"/>
  <c r="R524" i="20"/>
  <c r="AA524" i="20"/>
  <c r="P525" i="20"/>
  <c r="Q525" i="20"/>
  <c r="R525" i="20"/>
  <c r="AA525" i="20"/>
  <c r="P526" i="20"/>
  <c r="Q526" i="20"/>
  <c r="R526" i="20"/>
  <c r="AA526" i="20"/>
  <c r="P527" i="20"/>
  <c r="Q527" i="20"/>
  <c r="R527" i="20"/>
  <c r="AA527" i="20"/>
  <c r="P528" i="20"/>
  <c r="Q528" i="20"/>
  <c r="R528" i="20"/>
  <c r="AA528" i="20"/>
  <c r="P529" i="20"/>
  <c r="Q529" i="20"/>
  <c r="R529" i="20"/>
  <c r="AA529" i="20"/>
  <c r="P530" i="20"/>
  <c r="Q530" i="20"/>
  <c r="R530" i="20"/>
  <c r="AA530" i="20"/>
  <c r="P531" i="20"/>
  <c r="Q531" i="20"/>
  <c r="R531" i="20"/>
  <c r="AA531" i="20"/>
  <c r="P532" i="20"/>
  <c r="Q532" i="20"/>
  <c r="R532" i="20"/>
  <c r="AA532" i="20"/>
  <c r="P533" i="20"/>
  <c r="Q533" i="20"/>
  <c r="R533" i="20"/>
  <c r="AA533" i="20"/>
  <c r="P534" i="20"/>
  <c r="Q534" i="20"/>
  <c r="R534" i="20"/>
  <c r="AA534" i="20"/>
  <c r="P535" i="20"/>
  <c r="Q535" i="20"/>
  <c r="R535" i="20"/>
  <c r="AA535" i="20"/>
  <c r="P536" i="20"/>
  <c r="Q536" i="20"/>
  <c r="R536" i="20"/>
  <c r="AA536" i="20"/>
  <c r="P537" i="20"/>
  <c r="Q537" i="20"/>
  <c r="R537" i="20"/>
  <c r="AA537" i="20"/>
  <c r="P538" i="20"/>
  <c r="Q538" i="20"/>
  <c r="R538" i="20"/>
  <c r="AA538" i="20"/>
  <c r="P539" i="20"/>
  <c r="Q539" i="20"/>
  <c r="R539" i="20"/>
  <c r="AA539" i="20"/>
  <c r="P540" i="20"/>
  <c r="Q540" i="20"/>
  <c r="R540" i="20"/>
  <c r="AA540" i="20"/>
  <c r="P541" i="20"/>
  <c r="Q541" i="20"/>
  <c r="R541" i="20"/>
  <c r="AA541" i="20"/>
  <c r="P542" i="20"/>
  <c r="Q542" i="20"/>
  <c r="R542" i="20"/>
  <c r="AA542" i="20"/>
  <c r="P543" i="20"/>
  <c r="Q543" i="20"/>
  <c r="R543" i="20"/>
  <c r="AA543" i="20"/>
  <c r="P544" i="20"/>
  <c r="Q544" i="20"/>
  <c r="R544" i="20"/>
  <c r="AA544" i="20"/>
  <c r="P545" i="20"/>
  <c r="Q545" i="20"/>
  <c r="R545" i="20"/>
  <c r="AA545" i="20"/>
  <c r="P546" i="20"/>
  <c r="Q546" i="20"/>
  <c r="R546" i="20"/>
  <c r="AA546" i="20"/>
  <c r="P547" i="20"/>
  <c r="Q547" i="20"/>
  <c r="R547" i="20"/>
  <c r="AA547" i="20"/>
  <c r="P548" i="20"/>
  <c r="Q548" i="20"/>
  <c r="R548" i="20"/>
  <c r="AA548" i="20"/>
  <c r="P549" i="20"/>
  <c r="Q549" i="20"/>
  <c r="R549" i="20"/>
  <c r="AA549" i="20"/>
  <c r="P550" i="20"/>
  <c r="Q550" i="20"/>
  <c r="R550" i="20"/>
  <c r="AA550" i="20"/>
  <c r="P551" i="20"/>
  <c r="Q551" i="20"/>
  <c r="R551" i="20"/>
  <c r="AA551" i="20"/>
  <c r="P552" i="20"/>
  <c r="Q552" i="20"/>
  <c r="R552" i="20"/>
  <c r="AA552" i="20"/>
  <c r="P553" i="20"/>
  <c r="Q553" i="20"/>
  <c r="R553" i="20"/>
  <c r="AA553" i="20"/>
  <c r="P554" i="20"/>
  <c r="Q554" i="20"/>
  <c r="R554" i="20"/>
  <c r="AA554" i="20"/>
  <c r="P555" i="20"/>
  <c r="Q555" i="20"/>
  <c r="R555" i="20"/>
  <c r="AA555" i="20"/>
  <c r="P556" i="20"/>
  <c r="Q556" i="20"/>
  <c r="R556" i="20"/>
  <c r="AA556" i="20"/>
  <c r="P557" i="20"/>
  <c r="Q557" i="20"/>
  <c r="R557" i="20"/>
  <c r="AA557" i="20"/>
  <c r="P558" i="20"/>
  <c r="Q558" i="20"/>
  <c r="R558" i="20"/>
  <c r="AA558" i="20"/>
  <c r="P559" i="20"/>
  <c r="Q559" i="20"/>
  <c r="R559" i="20"/>
  <c r="AA559" i="20"/>
  <c r="P560" i="20"/>
  <c r="Q560" i="20"/>
  <c r="R560" i="20"/>
  <c r="AA560" i="20"/>
  <c r="P561" i="20"/>
  <c r="Q561" i="20"/>
  <c r="R561" i="20"/>
  <c r="AA561" i="20"/>
  <c r="P562" i="20"/>
  <c r="Q562" i="20"/>
  <c r="R562" i="20"/>
  <c r="AA562" i="20"/>
  <c r="P563" i="20"/>
  <c r="Q563" i="20"/>
  <c r="R563" i="20"/>
  <c r="AA563" i="20"/>
  <c r="P564" i="20"/>
  <c r="Q564" i="20"/>
  <c r="R564" i="20"/>
  <c r="AA564" i="20"/>
  <c r="P565" i="20"/>
  <c r="Q565" i="20"/>
  <c r="R565" i="20"/>
  <c r="AA565" i="20"/>
  <c r="P566" i="20"/>
  <c r="Q566" i="20"/>
  <c r="R566" i="20"/>
  <c r="AA566" i="20"/>
  <c r="P567" i="20"/>
  <c r="Q567" i="20"/>
  <c r="R567" i="20"/>
  <c r="AA567" i="20"/>
  <c r="P568" i="20"/>
  <c r="Q568" i="20"/>
  <c r="R568" i="20"/>
  <c r="AA568" i="20"/>
  <c r="P569" i="20"/>
  <c r="Q569" i="20"/>
  <c r="R569" i="20"/>
  <c r="AA569" i="20"/>
  <c r="P570" i="20"/>
  <c r="Q570" i="20"/>
  <c r="R570" i="20"/>
  <c r="AA570" i="20"/>
  <c r="P571" i="20"/>
  <c r="Q571" i="20"/>
  <c r="R571" i="20"/>
  <c r="AA571" i="20"/>
  <c r="P572" i="20"/>
  <c r="Q572" i="20"/>
  <c r="R572" i="20"/>
  <c r="AA572" i="20"/>
  <c r="P573" i="20"/>
  <c r="Q573" i="20"/>
  <c r="R573" i="20"/>
  <c r="AA573" i="20"/>
  <c r="P574" i="20"/>
  <c r="Q574" i="20"/>
  <c r="R574" i="20"/>
  <c r="AA574" i="20"/>
  <c r="P575" i="20"/>
  <c r="Q575" i="20"/>
  <c r="R575" i="20"/>
  <c r="AA575" i="20"/>
  <c r="P576" i="20"/>
  <c r="Q576" i="20"/>
  <c r="R576" i="20"/>
  <c r="AA576" i="20"/>
  <c r="P577" i="20"/>
  <c r="Q577" i="20"/>
  <c r="R577" i="20"/>
  <c r="AA577" i="20"/>
  <c r="P578" i="20"/>
  <c r="Q578" i="20"/>
  <c r="R578" i="20"/>
  <c r="AA578" i="20"/>
  <c r="P579" i="20"/>
  <c r="Q579" i="20"/>
  <c r="R579" i="20"/>
  <c r="AA579" i="20"/>
  <c r="P580" i="20"/>
  <c r="Q580" i="20"/>
  <c r="R580" i="20"/>
  <c r="AA580" i="20"/>
  <c r="P581" i="20"/>
  <c r="Q581" i="20"/>
  <c r="R581" i="20"/>
  <c r="AA581" i="20"/>
  <c r="P582" i="20"/>
  <c r="Q582" i="20"/>
  <c r="R582" i="20"/>
  <c r="AA582" i="20"/>
  <c r="P583" i="20"/>
  <c r="Q583" i="20"/>
  <c r="R583" i="20"/>
  <c r="AA583" i="20"/>
  <c r="P584" i="20"/>
  <c r="Q584" i="20"/>
  <c r="R584" i="20"/>
  <c r="AA584" i="20"/>
  <c r="P585" i="20"/>
  <c r="Q585" i="20"/>
  <c r="R585" i="20"/>
  <c r="AA585" i="20"/>
  <c r="P586" i="20"/>
  <c r="Q586" i="20"/>
  <c r="R586" i="20"/>
  <c r="AA586" i="20"/>
  <c r="P587" i="20"/>
  <c r="Q587" i="20"/>
  <c r="R587" i="20"/>
  <c r="AA587" i="20"/>
  <c r="P588" i="20"/>
  <c r="Q588" i="20"/>
  <c r="R588" i="20"/>
  <c r="AA588" i="20"/>
  <c r="P589" i="20"/>
  <c r="Q589" i="20"/>
  <c r="R589" i="20"/>
  <c r="AA589" i="20"/>
  <c r="P590" i="20"/>
  <c r="Q590" i="20"/>
  <c r="R590" i="20"/>
  <c r="AA590" i="20"/>
  <c r="P591" i="20"/>
  <c r="Q591" i="20"/>
  <c r="R591" i="20"/>
  <c r="AA591" i="20"/>
  <c r="P592" i="20"/>
  <c r="Q592" i="20"/>
  <c r="R592" i="20"/>
  <c r="AA592" i="20"/>
  <c r="P593" i="20"/>
  <c r="Q593" i="20"/>
  <c r="R593" i="20"/>
  <c r="AA593" i="20"/>
  <c r="P594" i="20"/>
  <c r="Q594" i="20"/>
  <c r="R594" i="20"/>
  <c r="AA594" i="20"/>
  <c r="P595" i="20"/>
  <c r="Q595" i="20"/>
  <c r="R595" i="20"/>
  <c r="AA595" i="20"/>
  <c r="P596" i="20"/>
  <c r="Q596" i="20"/>
  <c r="R596" i="20"/>
  <c r="AA596" i="20"/>
  <c r="P597" i="20"/>
  <c r="Q597" i="20"/>
  <c r="R597" i="20"/>
  <c r="AA597" i="20"/>
  <c r="P598" i="20"/>
  <c r="Q598" i="20"/>
  <c r="R598" i="20"/>
  <c r="AA598" i="20"/>
  <c r="P599" i="20"/>
  <c r="Q599" i="20"/>
  <c r="R599" i="20"/>
  <c r="AA599" i="20"/>
  <c r="P600" i="20"/>
  <c r="Q600" i="20"/>
  <c r="R600" i="20"/>
  <c r="AA600" i="20"/>
  <c r="P601" i="20"/>
  <c r="Q601" i="20"/>
  <c r="R601" i="20"/>
  <c r="AA601" i="20"/>
  <c r="P602" i="20"/>
  <c r="Q602" i="20"/>
  <c r="R602" i="20"/>
  <c r="AA602" i="20"/>
  <c r="P326" i="20"/>
  <c r="Q326" i="20"/>
  <c r="R326" i="20"/>
  <c r="AA326" i="20"/>
  <c r="B31" i="20"/>
  <c r="P96" i="20"/>
  <c r="C31" i="20"/>
  <c r="Q96" i="20"/>
  <c r="R96" i="20"/>
  <c r="AA96" i="20"/>
  <c r="P97" i="20"/>
  <c r="Q97" i="20"/>
  <c r="R97" i="20"/>
  <c r="AA97" i="20"/>
  <c r="P98" i="20"/>
  <c r="Q98" i="20"/>
  <c r="R98" i="20"/>
  <c r="AA98" i="20"/>
  <c r="P99" i="20"/>
  <c r="Q99" i="20"/>
  <c r="R99" i="20"/>
  <c r="AA99" i="20"/>
  <c r="P100" i="20"/>
  <c r="Q100" i="20"/>
  <c r="R100" i="20"/>
  <c r="AA100" i="20"/>
  <c r="P101" i="20"/>
  <c r="Q101" i="20"/>
  <c r="R101" i="20"/>
  <c r="AA101" i="20"/>
  <c r="P102" i="20"/>
  <c r="Q102" i="20"/>
  <c r="R102" i="20"/>
  <c r="AA102" i="20"/>
  <c r="P103" i="20"/>
  <c r="Q103" i="20"/>
  <c r="R103" i="20"/>
  <c r="AA103" i="20"/>
  <c r="P104" i="20"/>
  <c r="Q104" i="20"/>
  <c r="R104" i="20"/>
  <c r="AA104" i="20"/>
  <c r="P105" i="20"/>
  <c r="Q105" i="20"/>
  <c r="R105" i="20"/>
  <c r="AA105" i="20"/>
  <c r="P106" i="20"/>
  <c r="Q106" i="20"/>
  <c r="R106" i="20"/>
  <c r="AA106" i="20"/>
  <c r="P107" i="20"/>
  <c r="Q107" i="20"/>
  <c r="R107" i="20"/>
  <c r="AA107" i="20"/>
  <c r="P108" i="20"/>
  <c r="Q108" i="20"/>
  <c r="R108" i="20"/>
  <c r="AA108" i="20"/>
  <c r="P109" i="20"/>
  <c r="Q109" i="20"/>
  <c r="R109" i="20"/>
  <c r="AA109" i="20"/>
  <c r="P110" i="20"/>
  <c r="Q110" i="20"/>
  <c r="R110" i="20"/>
  <c r="AA110" i="20"/>
  <c r="P111" i="20"/>
  <c r="Q111" i="20"/>
  <c r="R111" i="20"/>
  <c r="AA111" i="20"/>
  <c r="P112" i="20"/>
  <c r="Q112" i="20"/>
  <c r="R112" i="20"/>
  <c r="AA112" i="20"/>
  <c r="P113" i="20"/>
  <c r="Q113" i="20"/>
  <c r="R113" i="20"/>
  <c r="AA113" i="20"/>
  <c r="P114" i="20"/>
  <c r="Q114" i="20"/>
  <c r="R114" i="20"/>
  <c r="AA114" i="20"/>
  <c r="P115" i="20"/>
  <c r="Q115" i="20"/>
  <c r="R115" i="20"/>
  <c r="AA115" i="20"/>
  <c r="P116" i="20"/>
  <c r="Q116" i="20"/>
  <c r="R116" i="20"/>
  <c r="AA116" i="20"/>
  <c r="P117" i="20"/>
  <c r="Q117" i="20"/>
  <c r="R117" i="20"/>
  <c r="AA117" i="20"/>
  <c r="P118" i="20"/>
  <c r="Q118" i="20"/>
  <c r="R118" i="20"/>
  <c r="AA118" i="20"/>
  <c r="P119" i="20"/>
  <c r="Q119" i="20"/>
  <c r="R119" i="20"/>
  <c r="AA119" i="20"/>
  <c r="P120" i="20"/>
  <c r="Q120" i="20"/>
  <c r="R120" i="20"/>
  <c r="AA120" i="20"/>
  <c r="P121" i="20"/>
  <c r="Q121" i="20"/>
  <c r="R121" i="20"/>
  <c r="AA121" i="20"/>
  <c r="P122" i="20"/>
  <c r="Q122" i="20"/>
  <c r="R122" i="20"/>
  <c r="AA122" i="20"/>
  <c r="P123" i="20"/>
  <c r="Q123" i="20"/>
  <c r="R123" i="20"/>
  <c r="AA123" i="20"/>
  <c r="P124" i="20"/>
  <c r="Q124" i="20"/>
  <c r="R124" i="20"/>
  <c r="AA124" i="20"/>
  <c r="P125" i="20"/>
  <c r="Q125" i="20"/>
  <c r="R125" i="20"/>
  <c r="AA125" i="20"/>
  <c r="P126" i="20"/>
  <c r="Q126" i="20"/>
  <c r="R126" i="20"/>
  <c r="AA126" i="20"/>
  <c r="P127" i="20"/>
  <c r="Q127" i="20"/>
  <c r="R127" i="20"/>
  <c r="AA127" i="20"/>
  <c r="P128" i="20"/>
  <c r="Q128" i="20"/>
  <c r="R128" i="20"/>
  <c r="AA128" i="20"/>
  <c r="P129" i="20"/>
  <c r="Q129" i="20"/>
  <c r="R129" i="20"/>
  <c r="AA129" i="20"/>
  <c r="P130" i="20"/>
  <c r="Q130" i="20"/>
  <c r="R130" i="20"/>
  <c r="AA130" i="20"/>
  <c r="P131" i="20"/>
  <c r="Q131" i="20"/>
  <c r="R131" i="20"/>
  <c r="AA131" i="20"/>
  <c r="P132" i="20"/>
  <c r="Q132" i="20"/>
  <c r="R132" i="20"/>
  <c r="AA132" i="20"/>
  <c r="P133" i="20"/>
  <c r="Q133" i="20"/>
  <c r="R133" i="20"/>
  <c r="AA133" i="20"/>
  <c r="P134" i="20"/>
  <c r="Q134" i="20"/>
  <c r="R134" i="20"/>
  <c r="AA134" i="20"/>
  <c r="P135" i="20"/>
  <c r="Q135" i="20"/>
  <c r="R135" i="20"/>
  <c r="AA135" i="20"/>
  <c r="P136" i="20"/>
  <c r="Q136" i="20"/>
  <c r="R136" i="20"/>
  <c r="AA136" i="20"/>
  <c r="P137" i="20"/>
  <c r="Q137" i="20"/>
  <c r="R137" i="20"/>
  <c r="AA137" i="20"/>
  <c r="P138" i="20"/>
  <c r="Q138" i="20"/>
  <c r="R138" i="20"/>
  <c r="AA138" i="20"/>
  <c r="P139" i="20"/>
  <c r="Q139" i="20"/>
  <c r="R139" i="20"/>
  <c r="AA139" i="20"/>
  <c r="P140" i="20"/>
  <c r="Q140" i="20"/>
  <c r="R140" i="20"/>
  <c r="AA140" i="20"/>
  <c r="P141" i="20"/>
  <c r="Q141" i="20"/>
  <c r="R141" i="20"/>
  <c r="AA141" i="20"/>
  <c r="P142" i="20"/>
  <c r="Q142" i="20"/>
  <c r="R142" i="20"/>
  <c r="AA142" i="20"/>
  <c r="P143" i="20"/>
  <c r="Q143" i="20"/>
  <c r="R143" i="20"/>
  <c r="AA143" i="20"/>
  <c r="P144" i="20"/>
  <c r="Q144" i="20"/>
  <c r="R144" i="20"/>
  <c r="AA144" i="20"/>
  <c r="P145" i="20"/>
  <c r="Q145" i="20"/>
  <c r="R145" i="20"/>
  <c r="AA145" i="20"/>
  <c r="P146" i="20"/>
  <c r="Q146" i="20"/>
  <c r="R146" i="20"/>
  <c r="AA146" i="20"/>
  <c r="P147" i="20"/>
  <c r="Q147" i="20"/>
  <c r="R147" i="20"/>
  <c r="AA147" i="20"/>
  <c r="P148" i="20"/>
  <c r="Q148" i="20"/>
  <c r="R148" i="20"/>
  <c r="AA148" i="20"/>
  <c r="P149" i="20"/>
  <c r="Q149" i="20"/>
  <c r="R149" i="20"/>
  <c r="AA149" i="20"/>
  <c r="P150" i="20"/>
  <c r="Q150" i="20"/>
  <c r="R150" i="20"/>
  <c r="AA150" i="20"/>
  <c r="P151" i="20"/>
  <c r="Q151" i="20"/>
  <c r="R151" i="20"/>
  <c r="AA151" i="20"/>
  <c r="P152" i="20"/>
  <c r="Q152" i="20"/>
  <c r="R152" i="20"/>
  <c r="AA152" i="20"/>
  <c r="P153" i="20"/>
  <c r="Q153" i="20"/>
  <c r="R153" i="20"/>
  <c r="AA153" i="20"/>
  <c r="P154" i="20"/>
  <c r="Q154" i="20"/>
  <c r="R154" i="20"/>
  <c r="AA154" i="20"/>
  <c r="P155" i="20"/>
  <c r="Q155" i="20"/>
  <c r="R155" i="20"/>
  <c r="AA155" i="20"/>
  <c r="P156" i="20"/>
  <c r="Q156" i="20"/>
  <c r="R156" i="20"/>
  <c r="AA156" i="20"/>
  <c r="P157" i="20"/>
  <c r="Q157" i="20"/>
  <c r="R157" i="20"/>
  <c r="AA157" i="20"/>
  <c r="P158" i="20"/>
  <c r="Q158" i="20"/>
  <c r="R158" i="20"/>
  <c r="AA158" i="20"/>
  <c r="P159" i="20"/>
  <c r="Q159" i="20"/>
  <c r="R159" i="20"/>
  <c r="AA159" i="20"/>
  <c r="P160" i="20"/>
  <c r="Q160" i="20"/>
  <c r="R160" i="20"/>
  <c r="AA160" i="20"/>
  <c r="P161" i="20"/>
  <c r="Q161" i="20"/>
  <c r="R161" i="20"/>
  <c r="AA161" i="20"/>
  <c r="P162" i="20"/>
  <c r="Q162" i="20"/>
  <c r="R162" i="20"/>
  <c r="AA162" i="20"/>
  <c r="P163" i="20"/>
  <c r="Q163" i="20"/>
  <c r="R163" i="20"/>
  <c r="AA163" i="20"/>
  <c r="P164" i="20"/>
  <c r="Q164" i="20"/>
  <c r="R164" i="20"/>
  <c r="AA164" i="20"/>
  <c r="P165" i="20"/>
  <c r="Q165" i="20"/>
  <c r="R165" i="20"/>
  <c r="AA165" i="20"/>
  <c r="P166" i="20"/>
  <c r="Q166" i="20"/>
  <c r="R166" i="20"/>
  <c r="AA166" i="20"/>
  <c r="P167" i="20"/>
  <c r="Q167" i="20"/>
  <c r="R167" i="20"/>
  <c r="AA167" i="20"/>
  <c r="P168" i="20"/>
  <c r="Q168" i="20"/>
  <c r="R168" i="20"/>
  <c r="AA168" i="20"/>
  <c r="P169" i="20"/>
  <c r="Q169" i="20"/>
  <c r="R169" i="20"/>
  <c r="AA169" i="20"/>
  <c r="P170" i="20"/>
  <c r="Q170" i="20"/>
  <c r="R170" i="20"/>
  <c r="AA170" i="20"/>
  <c r="P171" i="20"/>
  <c r="Q171" i="20"/>
  <c r="R171" i="20"/>
  <c r="AA171" i="20"/>
  <c r="P172" i="20"/>
  <c r="Q172" i="20"/>
  <c r="R172" i="20"/>
  <c r="AA172" i="20"/>
  <c r="P173" i="20"/>
  <c r="Q173" i="20"/>
  <c r="R173" i="20"/>
  <c r="AA173" i="20"/>
  <c r="P174" i="20"/>
  <c r="Q174" i="20"/>
  <c r="R174" i="20"/>
  <c r="AA174" i="20"/>
  <c r="P175" i="20"/>
  <c r="Q175" i="20"/>
  <c r="R175" i="20"/>
  <c r="AA175" i="20"/>
  <c r="P176" i="20"/>
  <c r="Q176" i="20"/>
  <c r="R176" i="20"/>
  <c r="AA176" i="20"/>
  <c r="P177" i="20"/>
  <c r="Q177" i="20"/>
  <c r="R177" i="20"/>
  <c r="AA177" i="20"/>
  <c r="P178" i="20"/>
  <c r="Q178" i="20"/>
  <c r="R178" i="20"/>
  <c r="AA178" i="20"/>
  <c r="P179" i="20"/>
  <c r="Q179" i="20"/>
  <c r="R179" i="20"/>
  <c r="AA179" i="20"/>
  <c r="P180" i="20"/>
  <c r="Q180" i="20"/>
  <c r="R180" i="20"/>
  <c r="AA180" i="20"/>
  <c r="P181" i="20"/>
  <c r="Q181" i="20"/>
  <c r="R181" i="20"/>
  <c r="AA181" i="20"/>
  <c r="P182" i="20"/>
  <c r="Q182" i="20"/>
  <c r="R182" i="20"/>
  <c r="AA182" i="20"/>
  <c r="P183" i="20"/>
  <c r="Q183" i="20"/>
  <c r="R183" i="20"/>
  <c r="AA183" i="20"/>
  <c r="P184" i="20"/>
  <c r="Q184" i="20"/>
  <c r="R184" i="20"/>
  <c r="AA184" i="20"/>
  <c r="P185" i="20"/>
  <c r="Q185" i="20"/>
  <c r="R185" i="20"/>
  <c r="AA185" i="20"/>
  <c r="P186" i="20"/>
  <c r="Q186" i="20"/>
  <c r="R186" i="20"/>
  <c r="AA186" i="20"/>
  <c r="P187" i="20"/>
  <c r="Q187" i="20"/>
  <c r="R187" i="20"/>
  <c r="AA187" i="20"/>
  <c r="P188" i="20"/>
  <c r="Q188" i="20"/>
  <c r="R188" i="20"/>
  <c r="AA188" i="20"/>
  <c r="P189" i="20"/>
  <c r="Q189" i="20"/>
  <c r="R189" i="20"/>
  <c r="AA189" i="20"/>
  <c r="P190" i="20"/>
  <c r="Q190" i="20"/>
  <c r="R190" i="20"/>
  <c r="AA190" i="20"/>
  <c r="P191" i="20"/>
  <c r="Q191" i="20"/>
  <c r="R191" i="20"/>
  <c r="AA191" i="20"/>
  <c r="P192" i="20"/>
  <c r="Q192" i="20"/>
  <c r="R192" i="20"/>
  <c r="AA192" i="20"/>
  <c r="P193" i="20"/>
  <c r="Q193" i="20"/>
  <c r="R193" i="20"/>
  <c r="AA193" i="20"/>
  <c r="P194" i="20"/>
  <c r="Q194" i="20"/>
  <c r="R194" i="20"/>
  <c r="AA194" i="20"/>
  <c r="P195" i="20"/>
  <c r="Q195" i="20"/>
  <c r="R195" i="20"/>
  <c r="AA195" i="20"/>
  <c r="P196" i="20"/>
  <c r="Q196" i="20"/>
  <c r="R196" i="20"/>
  <c r="AA196" i="20"/>
  <c r="P197" i="20"/>
  <c r="Q197" i="20"/>
  <c r="R197" i="20"/>
  <c r="AA197" i="20"/>
  <c r="P198" i="20"/>
  <c r="Q198" i="20"/>
  <c r="R198" i="20"/>
  <c r="AA198" i="20"/>
  <c r="P199" i="20"/>
  <c r="Q199" i="20"/>
  <c r="R199" i="20"/>
  <c r="AA199" i="20"/>
  <c r="P200" i="20"/>
  <c r="Q200" i="20"/>
  <c r="R200" i="20"/>
  <c r="AA200" i="20"/>
  <c r="P201" i="20"/>
  <c r="Q201" i="20"/>
  <c r="R201" i="20"/>
  <c r="AA201" i="20"/>
  <c r="P202" i="20"/>
  <c r="Q202" i="20"/>
  <c r="R202" i="20"/>
  <c r="AA202" i="20"/>
  <c r="P203" i="20"/>
  <c r="Q203" i="20"/>
  <c r="R203" i="20"/>
  <c r="AA203" i="20"/>
  <c r="P204" i="20"/>
  <c r="Q204" i="20"/>
  <c r="R204" i="20"/>
  <c r="AA204" i="20"/>
  <c r="P205" i="20"/>
  <c r="Q205" i="20"/>
  <c r="R205" i="20"/>
  <c r="AA205" i="20"/>
  <c r="P206" i="20"/>
  <c r="Q206" i="20"/>
  <c r="R206" i="20"/>
  <c r="AA206" i="20"/>
  <c r="P207" i="20"/>
  <c r="Q207" i="20"/>
  <c r="R207" i="20"/>
  <c r="AA207" i="20"/>
  <c r="P208" i="20"/>
  <c r="Q208" i="20"/>
  <c r="R208" i="20"/>
  <c r="AA208" i="20"/>
  <c r="P209" i="20"/>
  <c r="Q209" i="20"/>
  <c r="R209" i="20"/>
  <c r="AA209" i="20"/>
  <c r="P210" i="20"/>
  <c r="Q210" i="20"/>
  <c r="R210" i="20"/>
  <c r="AA210" i="20"/>
  <c r="P211" i="20"/>
  <c r="Q211" i="20"/>
  <c r="R211" i="20"/>
  <c r="AA211" i="20"/>
  <c r="P212" i="20"/>
  <c r="Q212" i="20"/>
  <c r="R212" i="20"/>
  <c r="AA212" i="20"/>
  <c r="P213" i="20"/>
  <c r="Q213" i="20"/>
  <c r="R213" i="20"/>
  <c r="AA213" i="20"/>
  <c r="P214" i="20"/>
  <c r="Q214" i="20"/>
  <c r="R214" i="20"/>
  <c r="AA214" i="20"/>
  <c r="P215" i="20"/>
  <c r="Q215" i="20"/>
  <c r="R215" i="20"/>
  <c r="AA215" i="20"/>
  <c r="P216" i="20"/>
  <c r="Q216" i="20"/>
  <c r="R216" i="20"/>
  <c r="AA216" i="20"/>
  <c r="P217" i="20"/>
  <c r="Q217" i="20"/>
  <c r="R217" i="20"/>
  <c r="AA217" i="20"/>
  <c r="P218" i="20"/>
  <c r="Q218" i="20"/>
  <c r="R218" i="20"/>
  <c r="AA218" i="20"/>
  <c r="P219" i="20"/>
  <c r="Q219" i="20"/>
  <c r="R219" i="20"/>
  <c r="AA219" i="20"/>
  <c r="P220" i="20"/>
  <c r="Q220" i="20"/>
  <c r="R220" i="20"/>
  <c r="AA220" i="20"/>
  <c r="P221" i="20"/>
  <c r="Q221" i="20"/>
  <c r="R221" i="20"/>
  <c r="AA221" i="20"/>
  <c r="P222" i="20"/>
  <c r="Q222" i="20"/>
  <c r="R222" i="20"/>
  <c r="AA222" i="20"/>
  <c r="P223" i="20"/>
  <c r="Q223" i="20"/>
  <c r="R223" i="20"/>
  <c r="AA223" i="20"/>
  <c r="P224" i="20"/>
  <c r="Q224" i="20"/>
  <c r="R224" i="20"/>
  <c r="AA224" i="20"/>
  <c r="P225" i="20"/>
  <c r="Q225" i="20"/>
  <c r="R225" i="20"/>
  <c r="AA225" i="20"/>
  <c r="P226" i="20"/>
  <c r="Q226" i="20"/>
  <c r="R226" i="20"/>
  <c r="AA226" i="20"/>
  <c r="P227" i="20"/>
  <c r="Q227" i="20"/>
  <c r="R227" i="20"/>
  <c r="AA227" i="20"/>
  <c r="P228" i="20"/>
  <c r="Q228" i="20"/>
  <c r="R228" i="20"/>
  <c r="AA228" i="20"/>
  <c r="P229" i="20"/>
  <c r="Q229" i="20"/>
  <c r="R229" i="20"/>
  <c r="AA229" i="20"/>
  <c r="P230" i="20"/>
  <c r="Q230" i="20"/>
  <c r="R230" i="20"/>
  <c r="AA230" i="20"/>
  <c r="P231" i="20"/>
  <c r="Q231" i="20"/>
  <c r="R231" i="20"/>
  <c r="AA231" i="20"/>
  <c r="P232" i="20"/>
  <c r="Q232" i="20"/>
  <c r="R232" i="20"/>
  <c r="AA232" i="20"/>
  <c r="P233" i="20"/>
  <c r="Q233" i="20"/>
  <c r="R233" i="20"/>
  <c r="AA233" i="20"/>
  <c r="P234" i="20"/>
  <c r="Q234" i="20"/>
  <c r="R234" i="20"/>
  <c r="AA234" i="20"/>
  <c r="P235" i="20"/>
  <c r="Q235" i="20"/>
  <c r="R235" i="20"/>
  <c r="AA235" i="20"/>
  <c r="P236" i="20"/>
  <c r="Q236" i="20"/>
  <c r="R236" i="20"/>
  <c r="AA236" i="20"/>
  <c r="P237" i="20"/>
  <c r="Q237" i="20"/>
  <c r="R237" i="20"/>
  <c r="AA237" i="20"/>
  <c r="P238" i="20"/>
  <c r="Q238" i="20"/>
  <c r="R238" i="20"/>
  <c r="AA238" i="20"/>
  <c r="P239" i="20"/>
  <c r="Q239" i="20"/>
  <c r="R239" i="20"/>
  <c r="AA239" i="20"/>
  <c r="P240" i="20"/>
  <c r="Q240" i="20"/>
  <c r="R240" i="20"/>
  <c r="AA240" i="20"/>
  <c r="P241" i="20"/>
  <c r="Q241" i="20"/>
  <c r="R241" i="20"/>
  <c r="AA241" i="20"/>
  <c r="P242" i="20"/>
  <c r="Q242" i="20"/>
  <c r="R242" i="20"/>
  <c r="AA242" i="20"/>
  <c r="P243" i="20"/>
  <c r="Q243" i="20"/>
  <c r="R243" i="20"/>
  <c r="AA243" i="20"/>
  <c r="P244" i="20"/>
  <c r="Q244" i="20"/>
  <c r="R244" i="20"/>
  <c r="AA244" i="20"/>
  <c r="P245" i="20"/>
  <c r="Q245" i="20"/>
  <c r="R245" i="20"/>
  <c r="AA245" i="20"/>
  <c r="P246" i="20"/>
  <c r="Q246" i="20"/>
  <c r="R246" i="20"/>
  <c r="AA246" i="20"/>
  <c r="P247" i="20"/>
  <c r="Q247" i="20"/>
  <c r="R247" i="20"/>
  <c r="AA247" i="20"/>
  <c r="P248" i="20"/>
  <c r="Q248" i="20"/>
  <c r="R248" i="20"/>
  <c r="AA248" i="20"/>
  <c r="P249" i="20"/>
  <c r="Q249" i="20"/>
  <c r="R249" i="20"/>
  <c r="AA249" i="20"/>
  <c r="P250" i="20"/>
  <c r="Q250" i="20"/>
  <c r="R250" i="20"/>
  <c r="AA250" i="20"/>
  <c r="P251" i="20"/>
  <c r="Q251" i="20"/>
  <c r="R251" i="20"/>
  <c r="AA251" i="20"/>
  <c r="P252" i="20"/>
  <c r="Q252" i="20"/>
  <c r="R252" i="20"/>
  <c r="AA252" i="20"/>
  <c r="P253" i="20"/>
  <c r="Q253" i="20"/>
  <c r="R253" i="20"/>
  <c r="AA253" i="20"/>
  <c r="P254" i="20"/>
  <c r="Q254" i="20"/>
  <c r="R254" i="20"/>
  <c r="AA254" i="20"/>
  <c r="P255" i="20"/>
  <c r="Q255" i="20"/>
  <c r="R255" i="20"/>
  <c r="AA255" i="20"/>
  <c r="P256" i="20"/>
  <c r="Q256" i="20"/>
  <c r="R256" i="20"/>
  <c r="AA256" i="20"/>
  <c r="P257" i="20"/>
  <c r="Q257" i="20"/>
  <c r="R257" i="20"/>
  <c r="AA257" i="20"/>
  <c r="P258" i="20"/>
  <c r="Q258" i="20"/>
  <c r="R258" i="20"/>
  <c r="AA258" i="20"/>
  <c r="P259" i="20"/>
  <c r="Q259" i="20"/>
  <c r="R259" i="20"/>
  <c r="AA259" i="20"/>
  <c r="P260" i="20"/>
  <c r="Q260" i="20"/>
  <c r="R260" i="20"/>
  <c r="AA260" i="20"/>
  <c r="P261" i="20"/>
  <c r="Q261" i="20"/>
  <c r="R261" i="20"/>
  <c r="AA261" i="20"/>
  <c r="P262" i="20"/>
  <c r="Q262" i="20"/>
  <c r="R262" i="20"/>
  <c r="AA262" i="20"/>
  <c r="P263" i="20"/>
  <c r="Q263" i="20"/>
  <c r="R263" i="20"/>
  <c r="AA263" i="20"/>
  <c r="P264" i="20"/>
  <c r="Q264" i="20"/>
  <c r="R264" i="20"/>
  <c r="AA264" i="20"/>
  <c r="P265" i="20"/>
  <c r="Q265" i="20"/>
  <c r="R265" i="20"/>
  <c r="AA265" i="20"/>
  <c r="P266" i="20"/>
  <c r="Q266" i="20"/>
  <c r="R266" i="20"/>
  <c r="AA266" i="20"/>
  <c r="P267" i="20"/>
  <c r="Q267" i="20"/>
  <c r="R267" i="20"/>
  <c r="AA267" i="20"/>
  <c r="P268" i="20"/>
  <c r="Q268" i="20"/>
  <c r="R268" i="20"/>
  <c r="AA268" i="20"/>
  <c r="P269" i="20"/>
  <c r="Q269" i="20"/>
  <c r="R269" i="20"/>
  <c r="AA269" i="20"/>
  <c r="P270" i="20"/>
  <c r="Q270" i="20"/>
  <c r="R270" i="20"/>
  <c r="AA270" i="20"/>
  <c r="P271" i="20"/>
  <c r="Q271" i="20"/>
  <c r="R271" i="20"/>
  <c r="AA271" i="20"/>
  <c r="P272" i="20"/>
  <c r="Q272" i="20"/>
  <c r="R272" i="20"/>
  <c r="AA272" i="20"/>
  <c r="P273" i="20"/>
  <c r="Q273" i="20"/>
  <c r="R273" i="20"/>
  <c r="AA273" i="20"/>
  <c r="P274" i="20"/>
  <c r="Q274" i="20"/>
  <c r="R274" i="20"/>
  <c r="AA274" i="20"/>
  <c r="P275" i="20"/>
  <c r="Q275" i="20"/>
  <c r="R275" i="20"/>
  <c r="AA275" i="20"/>
  <c r="P276" i="20"/>
  <c r="Q276" i="20"/>
  <c r="R276" i="20"/>
  <c r="AA276" i="20"/>
  <c r="P277" i="20"/>
  <c r="Q277" i="20"/>
  <c r="R277" i="20"/>
  <c r="AA277" i="20"/>
  <c r="P278" i="20"/>
  <c r="Q278" i="20"/>
  <c r="R278" i="20"/>
  <c r="AA278" i="20"/>
  <c r="P279" i="20"/>
  <c r="Q279" i="20"/>
  <c r="R279" i="20"/>
  <c r="AA279" i="20"/>
  <c r="P280" i="20"/>
  <c r="Q280" i="20"/>
  <c r="R280" i="20"/>
  <c r="AA280" i="20"/>
  <c r="P281" i="20"/>
  <c r="Q281" i="20"/>
  <c r="R281" i="20"/>
  <c r="AA281" i="20"/>
  <c r="P282" i="20"/>
  <c r="Q282" i="20"/>
  <c r="R282" i="20"/>
  <c r="AA282" i="20"/>
  <c r="P283" i="20"/>
  <c r="Q283" i="20"/>
  <c r="R283" i="20"/>
  <c r="AA283" i="20"/>
  <c r="P284" i="20"/>
  <c r="Q284" i="20"/>
  <c r="R284" i="20"/>
  <c r="AA284" i="20"/>
  <c r="P285" i="20"/>
  <c r="Q285" i="20"/>
  <c r="R285" i="20"/>
  <c r="AA285" i="20"/>
  <c r="P286" i="20"/>
  <c r="Q286" i="20"/>
  <c r="R286" i="20"/>
  <c r="AA286" i="20"/>
  <c r="P287" i="20"/>
  <c r="Q287" i="20"/>
  <c r="R287" i="20"/>
  <c r="AA287" i="20"/>
  <c r="P288" i="20"/>
  <c r="Q288" i="20"/>
  <c r="R288" i="20"/>
  <c r="AA288" i="20"/>
  <c r="P289" i="20"/>
  <c r="Q289" i="20"/>
  <c r="R289" i="20"/>
  <c r="AA289" i="20"/>
  <c r="P290" i="20"/>
  <c r="Q290" i="20"/>
  <c r="R290" i="20"/>
  <c r="AA290" i="20"/>
  <c r="P291" i="20"/>
  <c r="Q291" i="20"/>
  <c r="R291" i="20"/>
  <c r="AA291" i="20"/>
  <c r="P292" i="20"/>
  <c r="Q292" i="20"/>
  <c r="R292" i="20"/>
  <c r="AA292" i="20"/>
  <c r="P293" i="20"/>
  <c r="Q293" i="20"/>
  <c r="R293" i="20"/>
  <c r="AA293" i="20"/>
  <c r="P294" i="20"/>
  <c r="Q294" i="20"/>
  <c r="R294" i="20"/>
  <c r="AA294" i="20"/>
  <c r="P295" i="20"/>
  <c r="Q295" i="20"/>
  <c r="R295" i="20"/>
  <c r="AA295" i="20"/>
  <c r="P296" i="20"/>
  <c r="Q296" i="20"/>
  <c r="R296" i="20"/>
  <c r="AA296" i="20"/>
  <c r="P297" i="20"/>
  <c r="Q297" i="20"/>
  <c r="R297" i="20"/>
  <c r="AA297" i="20"/>
  <c r="P298" i="20"/>
  <c r="Q298" i="20"/>
  <c r="R298" i="20"/>
  <c r="AA298" i="20"/>
  <c r="P299" i="20"/>
  <c r="Q299" i="20"/>
  <c r="R299" i="20"/>
  <c r="AA299" i="20"/>
  <c r="P300" i="20"/>
  <c r="Q300" i="20"/>
  <c r="R300" i="20"/>
  <c r="AA300" i="20"/>
  <c r="P301" i="20"/>
  <c r="Q301" i="20"/>
  <c r="R301" i="20"/>
  <c r="AA301" i="20"/>
  <c r="P302" i="20"/>
  <c r="Q302" i="20"/>
  <c r="R302" i="20"/>
  <c r="AA302" i="20"/>
  <c r="P303" i="20"/>
  <c r="Q303" i="20"/>
  <c r="R303" i="20"/>
  <c r="AA303" i="20"/>
  <c r="P304" i="20"/>
  <c r="Q304" i="20"/>
  <c r="R304" i="20"/>
  <c r="AA304" i="20"/>
  <c r="P305" i="20"/>
  <c r="Q305" i="20"/>
  <c r="R305" i="20"/>
  <c r="AA305" i="20"/>
  <c r="P306" i="20"/>
  <c r="Q306" i="20"/>
  <c r="R306" i="20"/>
  <c r="AA306" i="20"/>
  <c r="P307" i="20"/>
  <c r="Q307" i="20"/>
  <c r="R307" i="20"/>
  <c r="AA307" i="20"/>
  <c r="P308" i="20"/>
  <c r="Q308" i="20"/>
  <c r="R308" i="20"/>
  <c r="AA308" i="20"/>
  <c r="P309" i="20"/>
  <c r="Q309" i="20"/>
  <c r="R309" i="20"/>
  <c r="AA309" i="20"/>
  <c r="P310" i="20"/>
  <c r="Q310" i="20"/>
  <c r="R310" i="20"/>
  <c r="AA310" i="20"/>
  <c r="P311" i="20"/>
  <c r="Q311" i="20"/>
  <c r="R311" i="20"/>
  <c r="AA311" i="20"/>
  <c r="P312" i="20"/>
  <c r="Q312" i="20"/>
  <c r="R312" i="20"/>
  <c r="AA312" i="20"/>
  <c r="P313" i="20"/>
  <c r="Q313" i="20"/>
  <c r="R313" i="20"/>
  <c r="AA313" i="20"/>
  <c r="P314" i="20"/>
  <c r="Q314" i="20"/>
  <c r="R314" i="20"/>
  <c r="AA314" i="20"/>
  <c r="P315" i="20"/>
  <c r="Q315" i="20"/>
  <c r="R315" i="20"/>
  <c r="AA315" i="20"/>
  <c r="P316" i="20"/>
  <c r="Q316" i="20"/>
  <c r="R316" i="20"/>
  <c r="AA316" i="20"/>
  <c r="P317" i="20"/>
  <c r="Q317" i="20"/>
  <c r="R317" i="20"/>
  <c r="AA317" i="20"/>
  <c r="P318" i="20"/>
  <c r="Q318" i="20"/>
  <c r="R318" i="20"/>
  <c r="AA318" i="20"/>
  <c r="P319" i="20"/>
  <c r="Q319" i="20"/>
  <c r="R319" i="20"/>
  <c r="AA319" i="20"/>
  <c r="P320" i="20"/>
  <c r="Q320" i="20"/>
  <c r="R320" i="20"/>
  <c r="AA320" i="20"/>
  <c r="P321" i="20"/>
  <c r="Q321" i="20"/>
  <c r="R321" i="20"/>
  <c r="AA321" i="20"/>
  <c r="P322" i="20"/>
  <c r="Q322" i="20"/>
  <c r="R322" i="20"/>
  <c r="AA322" i="20"/>
  <c r="P95" i="20"/>
  <c r="Q95" i="20"/>
  <c r="R95" i="20"/>
  <c r="AA95" i="20"/>
  <c r="B32" i="26"/>
  <c r="P327" i="26"/>
  <c r="C32" i="26"/>
  <c r="Q327" i="26"/>
  <c r="R327" i="26"/>
  <c r="AA327" i="26"/>
  <c r="P328" i="26"/>
  <c r="Q328" i="26"/>
  <c r="R328" i="26"/>
  <c r="AA328" i="26"/>
  <c r="P329" i="26"/>
  <c r="Q329" i="26"/>
  <c r="R329" i="26"/>
  <c r="AA329" i="26"/>
  <c r="P330" i="26"/>
  <c r="Q330" i="26"/>
  <c r="R330" i="26"/>
  <c r="AA330" i="26"/>
  <c r="P331" i="26"/>
  <c r="Q331" i="26"/>
  <c r="R331" i="26"/>
  <c r="AA331" i="26"/>
  <c r="P332" i="26"/>
  <c r="Q332" i="26"/>
  <c r="R332" i="26"/>
  <c r="AA332" i="26"/>
  <c r="P333" i="26"/>
  <c r="Q333" i="26"/>
  <c r="R333" i="26"/>
  <c r="AA333" i="26"/>
  <c r="P334" i="26"/>
  <c r="Q334" i="26"/>
  <c r="R334" i="26"/>
  <c r="AA334" i="26"/>
  <c r="P335" i="26"/>
  <c r="Q335" i="26"/>
  <c r="R335" i="26"/>
  <c r="AA335" i="26"/>
  <c r="P336" i="26"/>
  <c r="Q336" i="26"/>
  <c r="R336" i="26"/>
  <c r="AA336" i="26"/>
  <c r="P337" i="26"/>
  <c r="Q337" i="26"/>
  <c r="R337" i="26"/>
  <c r="AA337" i="26"/>
  <c r="P338" i="26"/>
  <c r="Q338" i="26"/>
  <c r="R338" i="26"/>
  <c r="AA338" i="26"/>
  <c r="P339" i="26"/>
  <c r="Q339" i="26"/>
  <c r="R339" i="26"/>
  <c r="AA339" i="26"/>
  <c r="P340" i="26"/>
  <c r="Q340" i="26"/>
  <c r="R340" i="26"/>
  <c r="AA340" i="26"/>
  <c r="P341" i="26"/>
  <c r="Q341" i="26"/>
  <c r="R341" i="26"/>
  <c r="AA341" i="26"/>
  <c r="P342" i="26"/>
  <c r="Q342" i="26"/>
  <c r="R342" i="26"/>
  <c r="AA342" i="26"/>
  <c r="P343" i="26"/>
  <c r="Q343" i="26"/>
  <c r="R343" i="26"/>
  <c r="AA343" i="26"/>
  <c r="P344" i="26"/>
  <c r="Q344" i="26"/>
  <c r="R344" i="26"/>
  <c r="AA344" i="26"/>
  <c r="P345" i="26"/>
  <c r="Q345" i="26"/>
  <c r="R345" i="26"/>
  <c r="AA345" i="26"/>
  <c r="P346" i="26"/>
  <c r="Q346" i="26"/>
  <c r="R346" i="26"/>
  <c r="AA346" i="26"/>
  <c r="P347" i="26"/>
  <c r="Q347" i="26"/>
  <c r="R347" i="26"/>
  <c r="AA347" i="26"/>
  <c r="P348" i="26"/>
  <c r="Q348" i="26"/>
  <c r="R348" i="26"/>
  <c r="AA348" i="26"/>
  <c r="P349" i="26"/>
  <c r="Q349" i="26"/>
  <c r="R349" i="26"/>
  <c r="AA349" i="26"/>
  <c r="P350" i="26"/>
  <c r="Q350" i="26"/>
  <c r="R350" i="26"/>
  <c r="AA350" i="26"/>
  <c r="P351" i="26"/>
  <c r="Q351" i="26"/>
  <c r="R351" i="26"/>
  <c r="AA351" i="26"/>
  <c r="P352" i="26"/>
  <c r="Q352" i="26"/>
  <c r="R352" i="26"/>
  <c r="AA352" i="26"/>
  <c r="P353" i="26"/>
  <c r="Q353" i="26"/>
  <c r="R353" i="26"/>
  <c r="AA353" i="26"/>
  <c r="P354" i="26"/>
  <c r="Q354" i="26"/>
  <c r="R354" i="26"/>
  <c r="AA354" i="26"/>
  <c r="P355" i="26"/>
  <c r="Q355" i="26"/>
  <c r="R355" i="26"/>
  <c r="AA355" i="26"/>
  <c r="P356" i="26"/>
  <c r="Q356" i="26"/>
  <c r="R356" i="26"/>
  <c r="AA356" i="26"/>
  <c r="P357" i="26"/>
  <c r="Q357" i="26"/>
  <c r="R357" i="26"/>
  <c r="AA357" i="26"/>
  <c r="P358" i="26"/>
  <c r="Q358" i="26"/>
  <c r="R358" i="26"/>
  <c r="AA358" i="26"/>
  <c r="P359" i="26"/>
  <c r="Q359" i="26"/>
  <c r="R359" i="26"/>
  <c r="AA359" i="26"/>
  <c r="P360" i="26"/>
  <c r="Q360" i="26"/>
  <c r="R360" i="26"/>
  <c r="AA360" i="26"/>
  <c r="P361" i="26"/>
  <c r="Q361" i="26"/>
  <c r="R361" i="26"/>
  <c r="AA361" i="26"/>
  <c r="P362" i="26"/>
  <c r="Q362" i="26"/>
  <c r="R362" i="26"/>
  <c r="AA362" i="26"/>
  <c r="P363" i="26"/>
  <c r="Q363" i="26"/>
  <c r="R363" i="26"/>
  <c r="AA363" i="26"/>
  <c r="P364" i="26"/>
  <c r="Q364" i="26"/>
  <c r="R364" i="26"/>
  <c r="AA364" i="26"/>
  <c r="P365" i="26"/>
  <c r="Q365" i="26"/>
  <c r="R365" i="26"/>
  <c r="AA365" i="26"/>
  <c r="P366" i="26"/>
  <c r="Q366" i="26"/>
  <c r="R366" i="26"/>
  <c r="AA366" i="26"/>
  <c r="P367" i="26"/>
  <c r="Q367" i="26"/>
  <c r="R367" i="26"/>
  <c r="AA367" i="26"/>
  <c r="P368" i="26"/>
  <c r="Q368" i="26"/>
  <c r="R368" i="26"/>
  <c r="AA368" i="26"/>
  <c r="P369" i="26"/>
  <c r="Q369" i="26"/>
  <c r="R369" i="26"/>
  <c r="AA369" i="26"/>
  <c r="P370" i="26"/>
  <c r="Q370" i="26"/>
  <c r="R370" i="26"/>
  <c r="AA370" i="26"/>
  <c r="P371" i="26"/>
  <c r="Q371" i="26"/>
  <c r="R371" i="26"/>
  <c r="AA371" i="26"/>
  <c r="P372" i="26"/>
  <c r="Q372" i="26"/>
  <c r="R372" i="26"/>
  <c r="AA372" i="26"/>
  <c r="P373" i="26"/>
  <c r="Q373" i="26"/>
  <c r="R373" i="26"/>
  <c r="AA373" i="26"/>
  <c r="P374" i="26"/>
  <c r="Q374" i="26"/>
  <c r="R374" i="26"/>
  <c r="AA374" i="26"/>
  <c r="P375" i="26"/>
  <c r="Q375" i="26"/>
  <c r="R375" i="26"/>
  <c r="AA375" i="26"/>
  <c r="P376" i="26"/>
  <c r="Q376" i="26"/>
  <c r="R376" i="26"/>
  <c r="AA376" i="26"/>
  <c r="P377" i="26"/>
  <c r="Q377" i="26"/>
  <c r="R377" i="26"/>
  <c r="AA377" i="26"/>
  <c r="P378" i="26"/>
  <c r="Q378" i="26"/>
  <c r="R378" i="26"/>
  <c r="AA378" i="26"/>
  <c r="P379" i="26"/>
  <c r="Q379" i="26"/>
  <c r="R379" i="26"/>
  <c r="AA379" i="26"/>
  <c r="P380" i="26"/>
  <c r="Q380" i="26"/>
  <c r="R380" i="26"/>
  <c r="AA380" i="26"/>
  <c r="P381" i="26"/>
  <c r="Q381" i="26"/>
  <c r="R381" i="26"/>
  <c r="AA381" i="26"/>
  <c r="P382" i="26"/>
  <c r="Q382" i="26"/>
  <c r="R382" i="26"/>
  <c r="AA382" i="26"/>
  <c r="P383" i="26"/>
  <c r="Q383" i="26"/>
  <c r="R383" i="26"/>
  <c r="AA383" i="26"/>
  <c r="P384" i="26"/>
  <c r="Q384" i="26"/>
  <c r="R384" i="26"/>
  <c r="AA384" i="26"/>
  <c r="P385" i="26"/>
  <c r="Q385" i="26"/>
  <c r="R385" i="26"/>
  <c r="AA385" i="26"/>
  <c r="P386" i="26"/>
  <c r="Q386" i="26"/>
  <c r="R386" i="26"/>
  <c r="AA386" i="26"/>
  <c r="P387" i="26"/>
  <c r="Q387" i="26"/>
  <c r="R387" i="26"/>
  <c r="AA387" i="26"/>
  <c r="P388" i="26"/>
  <c r="Q388" i="26"/>
  <c r="R388" i="26"/>
  <c r="AA388" i="26"/>
  <c r="P389" i="26"/>
  <c r="Q389" i="26"/>
  <c r="R389" i="26"/>
  <c r="AA389" i="26"/>
  <c r="P390" i="26"/>
  <c r="Q390" i="26"/>
  <c r="R390" i="26"/>
  <c r="AA390" i="26"/>
  <c r="P391" i="26"/>
  <c r="Q391" i="26"/>
  <c r="R391" i="26"/>
  <c r="AA391" i="26"/>
  <c r="P392" i="26"/>
  <c r="Q392" i="26"/>
  <c r="R392" i="26"/>
  <c r="AA392" i="26"/>
  <c r="P393" i="26"/>
  <c r="Q393" i="26"/>
  <c r="R393" i="26"/>
  <c r="AA393" i="26"/>
  <c r="P394" i="26"/>
  <c r="Q394" i="26"/>
  <c r="R394" i="26"/>
  <c r="AA394" i="26"/>
  <c r="P395" i="26"/>
  <c r="Q395" i="26"/>
  <c r="R395" i="26"/>
  <c r="AA395" i="26"/>
  <c r="P396" i="26"/>
  <c r="Q396" i="26"/>
  <c r="R396" i="26"/>
  <c r="AA396" i="26"/>
  <c r="P397" i="26"/>
  <c r="Q397" i="26"/>
  <c r="R397" i="26"/>
  <c r="AA397" i="26"/>
  <c r="P398" i="26"/>
  <c r="Q398" i="26"/>
  <c r="R398" i="26"/>
  <c r="AA398" i="26"/>
  <c r="P399" i="26"/>
  <c r="Q399" i="26"/>
  <c r="R399" i="26"/>
  <c r="AA399" i="26"/>
  <c r="P400" i="26"/>
  <c r="Q400" i="26"/>
  <c r="R400" i="26"/>
  <c r="AA400" i="26"/>
  <c r="P401" i="26"/>
  <c r="Q401" i="26"/>
  <c r="R401" i="26"/>
  <c r="AA401" i="26"/>
  <c r="P402" i="26"/>
  <c r="Q402" i="26"/>
  <c r="R402" i="26"/>
  <c r="AA402" i="26"/>
  <c r="P403" i="26"/>
  <c r="Q403" i="26"/>
  <c r="R403" i="26"/>
  <c r="AA403" i="26"/>
  <c r="P404" i="26"/>
  <c r="Q404" i="26"/>
  <c r="R404" i="26"/>
  <c r="AA404" i="26"/>
  <c r="P405" i="26"/>
  <c r="Q405" i="26"/>
  <c r="R405" i="26"/>
  <c r="AA405" i="26"/>
  <c r="P406" i="26"/>
  <c r="Q406" i="26"/>
  <c r="R406" i="26"/>
  <c r="AA406" i="26"/>
  <c r="P407" i="26"/>
  <c r="Q407" i="26"/>
  <c r="R407" i="26"/>
  <c r="AA407" i="26"/>
  <c r="P408" i="26"/>
  <c r="Q408" i="26"/>
  <c r="R408" i="26"/>
  <c r="AA408" i="26"/>
  <c r="P409" i="26"/>
  <c r="Q409" i="26"/>
  <c r="R409" i="26"/>
  <c r="AA409" i="26"/>
  <c r="P410" i="26"/>
  <c r="Q410" i="26"/>
  <c r="R410" i="26"/>
  <c r="AA410" i="26"/>
  <c r="P411" i="26"/>
  <c r="Q411" i="26"/>
  <c r="R411" i="26"/>
  <c r="AA411" i="26"/>
  <c r="P412" i="26"/>
  <c r="Q412" i="26"/>
  <c r="R412" i="26"/>
  <c r="AA412" i="26"/>
  <c r="P413" i="26"/>
  <c r="Q413" i="26"/>
  <c r="R413" i="26"/>
  <c r="AA413" i="26"/>
  <c r="P414" i="26"/>
  <c r="Q414" i="26"/>
  <c r="R414" i="26"/>
  <c r="AA414" i="26"/>
  <c r="P415" i="26"/>
  <c r="Q415" i="26"/>
  <c r="R415" i="26"/>
  <c r="AA415" i="26"/>
  <c r="P416" i="26"/>
  <c r="Q416" i="26"/>
  <c r="R416" i="26"/>
  <c r="AA416" i="26"/>
  <c r="P417" i="26"/>
  <c r="Q417" i="26"/>
  <c r="R417" i="26"/>
  <c r="AA417" i="26"/>
  <c r="P418" i="26"/>
  <c r="Q418" i="26"/>
  <c r="R418" i="26"/>
  <c r="AA418" i="26"/>
  <c r="P419" i="26"/>
  <c r="Q419" i="26"/>
  <c r="R419" i="26"/>
  <c r="AA419" i="26"/>
  <c r="P420" i="26"/>
  <c r="Q420" i="26"/>
  <c r="R420" i="26"/>
  <c r="AA420" i="26"/>
  <c r="P421" i="26"/>
  <c r="Q421" i="26"/>
  <c r="R421" i="26"/>
  <c r="AA421" i="26"/>
  <c r="P422" i="26"/>
  <c r="Q422" i="26"/>
  <c r="R422" i="26"/>
  <c r="AA422" i="26"/>
  <c r="P423" i="26"/>
  <c r="Q423" i="26"/>
  <c r="R423" i="26"/>
  <c r="AA423" i="26"/>
  <c r="P424" i="26"/>
  <c r="Q424" i="26"/>
  <c r="R424" i="26"/>
  <c r="AA424" i="26"/>
  <c r="P425" i="26"/>
  <c r="Q425" i="26"/>
  <c r="R425" i="26"/>
  <c r="AA425" i="26"/>
  <c r="P426" i="26"/>
  <c r="Q426" i="26"/>
  <c r="R426" i="26"/>
  <c r="AA426" i="26"/>
  <c r="P427" i="26"/>
  <c r="Q427" i="26"/>
  <c r="R427" i="26"/>
  <c r="AA427" i="26"/>
  <c r="P428" i="26"/>
  <c r="Q428" i="26"/>
  <c r="R428" i="26"/>
  <c r="AA428" i="26"/>
  <c r="P429" i="26"/>
  <c r="Q429" i="26"/>
  <c r="R429" i="26"/>
  <c r="AA429" i="26"/>
  <c r="P430" i="26"/>
  <c r="Q430" i="26"/>
  <c r="R430" i="26"/>
  <c r="AA430" i="26"/>
  <c r="P431" i="26"/>
  <c r="Q431" i="26"/>
  <c r="R431" i="26"/>
  <c r="AA431" i="26"/>
  <c r="P432" i="26"/>
  <c r="Q432" i="26"/>
  <c r="R432" i="26"/>
  <c r="AA432" i="26"/>
  <c r="P433" i="26"/>
  <c r="Q433" i="26"/>
  <c r="R433" i="26"/>
  <c r="AA433" i="26"/>
  <c r="P434" i="26"/>
  <c r="Q434" i="26"/>
  <c r="R434" i="26"/>
  <c r="AA434" i="26"/>
  <c r="P435" i="26"/>
  <c r="Q435" i="26"/>
  <c r="R435" i="26"/>
  <c r="AA435" i="26"/>
  <c r="P436" i="26"/>
  <c r="Q436" i="26"/>
  <c r="R436" i="26"/>
  <c r="AA436" i="26"/>
  <c r="P437" i="26"/>
  <c r="Q437" i="26"/>
  <c r="R437" i="26"/>
  <c r="AA437" i="26"/>
  <c r="P438" i="26"/>
  <c r="Q438" i="26"/>
  <c r="R438" i="26"/>
  <c r="AA438" i="26"/>
  <c r="P439" i="26"/>
  <c r="Q439" i="26"/>
  <c r="R439" i="26"/>
  <c r="AA439" i="26"/>
  <c r="P440" i="26"/>
  <c r="Q440" i="26"/>
  <c r="R440" i="26"/>
  <c r="AA440" i="26"/>
  <c r="P441" i="26"/>
  <c r="Q441" i="26"/>
  <c r="R441" i="26"/>
  <c r="AA441" i="26"/>
  <c r="P442" i="26"/>
  <c r="Q442" i="26"/>
  <c r="R442" i="26"/>
  <c r="AA442" i="26"/>
  <c r="P443" i="26"/>
  <c r="Q443" i="26"/>
  <c r="R443" i="26"/>
  <c r="AA443" i="26"/>
  <c r="P444" i="26"/>
  <c r="Q444" i="26"/>
  <c r="R444" i="26"/>
  <c r="AA444" i="26"/>
  <c r="P445" i="26"/>
  <c r="Q445" i="26"/>
  <c r="R445" i="26"/>
  <c r="AA445" i="26"/>
  <c r="P446" i="26"/>
  <c r="Q446" i="26"/>
  <c r="R446" i="26"/>
  <c r="AA446" i="26"/>
  <c r="P447" i="26"/>
  <c r="Q447" i="26"/>
  <c r="R447" i="26"/>
  <c r="AA447" i="26"/>
  <c r="P448" i="26"/>
  <c r="Q448" i="26"/>
  <c r="R448" i="26"/>
  <c r="AA448" i="26"/>
  <c r="P449" i="26"/>
  <c r="Q449" i="26"/>
  <c r="R449" i="26"/>
  <c r="AA449" i="26"/>
  <c r="P450" i="26"/>
  <c r="Q450" i="26"/>
  <c r="R450" i="26"/>
  <c r="AA450" i="26"/>
  <c r="P451" i="26"/>
  <c r="Q451" i="26"/>
  <c r="R451" i="26"/>
  <c r="AA451" i="26"/>
  <c r="P452" i="26"/>
  <c r="Q452" i="26"/>
  <c r="R452" i="26"/>
  <c r="AA452" i="26"/>
  <c r="P453" i="26"/>
  <c r="Q453" i="26"/>
  <c r="R453" i="26"/>
  <c r="AA453" i="26"/>
  <c r="P454" i="26"/>
  <c r="Q454" i="26"/>
  <c r="R454" i="26"/>
  <c r="AA454" i="26"/>
  <c r="P455" i="26"/>
  <c r="Q455" i="26"/>
  <c r="R455" i="26"/>
  <c r="AA455" i="26"/>
  <c r="P456" i="26"/>
  <c r="Q456" i="26"/>
  <c r="R456" i="26"/>
  <c r="AA456" i="26"/>
  <c r="P457" i="26"/>
  <c r="Q457" i="26"/>
  <c r="R457" i="26"/>
  <c r="AA457" i="26"/>
  <c r="P458" i="26"/>
  <c r="Q458" i="26"/>
  <c r="R458" i="26"/>
  <c r="AA458" i="26"/>
  <c r="P459" i="26"/>
  <c r="Q459" i="26"/>
  <c r="R459" i="26"/>
  <c r="AA459" i="26"/>
  <c r="P460" i="26"/>
  <c r="Q460" i="26"/>
  <c r="R460" i="26"/>
  <c r="AA460" i="26"/>
  <c r="P461" i="26"/>
  <c r="Q461" i="26"/>
  <c r="R461" i="26"/>
  <c r="AA461" i="26"/>
  <c r="P462" i="26"/>
  <c r="Q462" i="26"/>
  <c r="R462" i="26"/>
  <c r="AA462" i="26"/>
  <c r="P463" i="26"/>
  <c r="Q463" i="26"/>
  <c r="R463" i="26"/>
  <c r="AA463" i="26"/>
  <c r="P464" i="26"/>
  <c r="Q464" i="26"/>
  <c r="R464" i="26"/>
  <c r="AA464" i="26"/>
  <c r="P465" i="26"/>
  <c r="Q465" i="26"/>
  <c r="R465" i="26"/>
  <c r="AA465" i="26"/>
  <c r="P466" i="26"/>
  <c r="Q466" i="26"/>
  <c r="R466" i="26"/>
  <c r="AA466" i="26"/>
  <c r="P467" i="26"/>
  <c r="Q467" i="26"/>
  <c r="R467" i="26"/>
  <c r="AA467" i="26"/>
  <c r="P468" i="26"/>
  <c r="Q468" i="26"/>
  <c r="R468" i="26"/>
  <c r="AA468" i="26"/>
  <c r="P469" i="26"/>
  <c r="Q469" i="26"/>
  <c r="R469" i="26"/>
  <c r="AA469" i="26"/>
  <c r="P470" i="26"/>
  <c r="Q470" i="26"/>
  <c r="R470" i="26"/>
  <c r="AA470" i="26"/>
  <c r="P471" i="26"/>
  <c r="Q471" i="26"/>
  <c r="R471" i="26"/>
  <c r="AA471" i="26"/>
  <c r="P472" i="26"/>
  <c r="Q472" i="26"/>
  <c r="R472" i="26"/>
  <c r="AA472" i="26"/>
  <c r="P473" i="26"/>
  <c r="Q473" i="26"/>
  <c r="R473" i="26"/>
  <c r="AA473" i="26"/>
  <c r="P474" i="26"/>
  <c r="Q474" i="26"/>
  <c r="R474" i="26"/>
  <c r="AA474" i="26"/>
  <c r="P475" i="26"/>
  <c r="Q475" i="26"/>
  <c r="R475" i="26"/>
  <c r="AA475" i="26"/>
  <c r="P476" i="26"/>
  <c r="Q476" i="26"/>
  <c r="R476" i="26"/>
  <c r="AA476" i="26"/>
  <c r="P477" i="26"/>
  <c r="Q477" i="26"/>
  <c r="R477" i="26"/>
  <c r="AA477" i="26"/>
  <c r="P478" i="26"/>
  <c r="Q478" i="26"/>
  <c r="R478" i="26"/>
  <c r="AA478" i="26"/>
  <c r="P479" i="26"/>
  <c r="Q479" i="26"/>
  <c r="R479" i="26"/>
  <c r="AA479" i="26"/>
  <c r="P480" i="26"/>
  <c r="Q480" i="26"/>
  <c r="R480" i="26"/>
  <c r="AA480" i="26"/>
  <c r="P481" i="26"/>
  <c r="Q481" i="26"/>
  <c r="R481" i="26"/>
  <c r="AA481" i="26"/>
  <c r="P482" i="26"/>
  <c r="Q482" i="26"/>
  <c r="R482" i="26"/>
  <c r="AA482" i="26"/>
  <c r="P483" i="26"/>
  <c r="Q483" i="26"/>
  <c r="R483" i="26"/>
  <c r="AA483" i="26"/>
  <c r="P484" i="26"/>
  <c r="Q484" i="26"/>
  <c r="R484" i="26"/>
  <c r="AA484" i="26"/>
  <c r="P485" i="26"/>
  <c r="Q485" i="26"/>
  <c r="R485" i="26"/>
  <c r="AA485" i="26"/>
  <c r="P486" i="26"/>
  <c r="Q486" i="26"/>
  <c r="R486" i="26"/>
  <c r="AA486" i="26"/>
  <c r="P487" i="26"/>
  <c r="Q487" i="26"/>
  <c r="R487" i="26"/>
  <c r="AA487" i="26"/>
  <c r="P488" i="26"/>
  <c r="Q488" i="26"/>
  <c r="R488" i="26"/>
  <c r="AA488" i="26"/>
  <c r="P489" i="26"/>
  <c r="Q489" i="26"/>
  <c r="R489" i="26"/>
  <c r="AA489" i="26"/>
  <c r="P490" i="26"/>
  <c r="Q490" i="26"/>
  <c r="R490" i="26"/>
  <c r="AA490" i="26"/>
  <c r="P491" i="26"/>
  <c r="Q491" i="26"/>
  <c r="R491" i="26"/>
  <c r="AA491" i="26"/>
  <c r="P492" i="26"/>
  <c r="Q492" i="26"/>
  <c r="R492" i="26"/>
  <c r="AA492" i="26"/>
  <c r="P493" i="26"/>
  <c r="Q493" i="26"/>
  <c r="R493" i="26"/>
  <c r="AA493" i="26"/>
  <c r="P494" i="26"/>
  <c r="Q494" i="26"/>
  <c r="R494" i="26"/>
  <c r="AA494" i="26"/>
  <c r="P495" i="26"/>
  <c r="Q495" i="26"/>
  <c r="R495" i="26"/>
  <c r="AA495" i="26"/>
  <c r="P496" i="26"/>
  <c r="Q496" i="26"/>
  <c r="R496" i="26"/>
  <c r="AA496" i="26"/>
  <c r="P497" i="26"/>
  <c r="Q497" i="26"/>
  <c r="R497" i="26"/>
  <c r="AA497" i="26"/>
  <c r="P498" i="26"/>
  <c r="Q498" i="26"/>
  <c r="R498" i="26"/>
  <c r="AA498" i="26"/>
  <c r="P499" i="26"/>
  <c r="Q499" i="26"/>
  <c r="R499" i="26"/>
  <c r="AA499" i="26"/>
  <c r="P500" i="26"/>
  <c r="Q500" i="26"/>
  <c r="R500" i="26"/>
  <c r="AA500" i="26"/>
  <c r="P501" i="26"/>
  <c r="Q501" i="26"/>
  <c r="R501" i="26"/>
  <c r="AA501" i="26"/>
  <c r="P502" i="26"/>
  <c r="Q502" i="26"/>
  <c r="R502" i="26"/>
  <c r="AA502" i="26"/>
  <c r="P503" i="26"/>
  <c r="Q503" i="26"/>
  <c r="R503" i="26"/>
  <c r="AA503" i="26"/>
  <c r="P504" i="26"/>
  <c r="Q504" i="26"/>
  <c r="R504" i="26"/>
  <c r="AA504" i="26"/>
  <c r="P505" i="26"/>
  <c r="Q505" i="26"/>
  <c r="R505" i="26"/>
  <c r="AA505" i="26"/>
  <c r="P506" i="26"/>
  <c r="Q506" i="26"/>
  <c r="R506" i="26"/>
  <c r="AA506" i="26"/>
  <c r="P507" i="26"/>
  <c r="Q507" i="26"/>
  <c r="R507" i="26"/>
  <c r="AA507" i="26"/>
  <c r="P508" i="26"/>
  <c r="Q508" i="26"/>
  <c r="R508" i="26"/>
  <c r="AA508" i="26"/>
  <c r="P509" i="26"/>
  <c r="Q509" i="26"/>
  <c r="R509" i="26"/>
  <c r="AA509" i="26"/>
  <c r="P510" i="26"/>
  <c r="Q510" i="26"/>
  <c r="R510" i="26"/>
  <c r="AA510" i="26"/>
  <c r="P511" i="26"/>
  <c r="Q511" i="26"/>
  <c r="R511" i="26"/>
  <c r="AA511" i="26"/>
  <c r="P512" i="26"/>
  <c r="Q512" i="26"/>
  <c r="R512" i="26"/>
  <c r="AA512" i="26"/>
  <c r="P513" i="26"/>
  <c r="Q513" i="26"/>
  <c r="R513" i="26"/>
  <c r="AA513" i="26"/>
  <c r="P514" i="26"/>
  <c r="Q514" i="26"/>
  <c r="R514" i="26"/>
  <c r="AA514" i="26"/>
  <c r="P515" i="26"/>
  <c r="Q515" i="26"/>
  <c r="R515" i="26"/>
  <c r="AA515" i="26"/>
  <c r="P516" i="26"/>
  <c r="Q516" i="26"/>
  <c r="R516" i="26"/>
  <c r="AA516" i="26"/>
  <c r="P517" i="26"/>
  <c r="Q517" i="26"/>
  <c r="R517" i="26"/>
  <c r="AA517" i="26"/>
  <c r="P518" i="26"/>
  <c r="Q518" i="26"/>
  <c r="R518" i="26"/>
  <c r="AA518" i="26"/>
  <c r="P519" i="26"/>
  <c r="Q519" i="26"/>
  <c r="R519" i="26"/>
  <c r="AA519" i="26"/>
  <c r="P520" i="26"/>
  <c r="Q520" i="26"/>
  <c r="R520" i="26"/>
  <c r="AA520" i="26"/>
  <c r="P521" i="26"/>
  <c r="Q521" i="26"/>
  <c r="R521" i="26"/>
  <c r="AA521" i="26"/>
  <c r="P522" i="26"/>
  <c r="Q522" i="26"/>
  <c r="R522" i="26"/>
  <c r="AA522" i="26"/>
  <c r="P523" i="26"/>
  <c r="Q523" i="26"/>
  <c r="R523" i="26"/>
  <c r="AA523" i="26"/>
  <c r="P524" i="26"/>
  <c r="Q524" i="26"/>
  <c r="R524" i="26"/>
  <c r="AA524" i="26"/>
  <c r="P525" i="26"/>
  <c r="Q525" i="26"/>
  <c r="R525" i="26"/>
  <c r="AA525" i="26"/>
  <c r="P526" i="26"/>
  <c r="Q526" i="26"/>
  <c r="R526" i="26"/>
  <c r="AA526" i="26"/>
  <c r="P527" i="26"/>
  <c r="Q527" i="26"/>
  <c r="R527" i="26"/>
  <c r="AA527" i="26"/>
  <c r="P528" i="26"/>
  <c r="Q528" i="26"/>
  <c r="R528" i="26"/>
  <c r="AA528" i="26"/>
  <c r="P529" i="26"/>
  <c r="Q529" i="26"/>
  <c r="R529" i="26"/>
  <c r="AA529" i="26"/>
  <c r="P530" i="26"/>
  <c r="Q530" i="26"/>
  <c r="R530" i="26"/>
  <c r="AA530" i="26"/>
  <c r="P531" i="26"/>
  <c r="Q531" i="26"/>
  <c r="R531" i="26"/>
  <c r="AA531" i="26"/>
  <c r="P532" i="26"/>
  <c r="Q532" i="26"/>
  <c r="R532" i="26"/>
  <c r="AA532" i="26"/>
  <c r="P533" i="26"/>
  <c r="Q533" i="26"/>
  <c r="R533" i="26"/>
  <c r="AA533" i="26"/>
  <c r="P534" i="26"/>
  <c r="Q534" i="26"/>
  <c r="R534" i="26"/>
  <c r="AA534" i="26"/>
  <c r="P535" i="26"/>
  <c r="Q535" i="26"/>
  <c r="R535" i="26"/>
  <c r="AA535" i="26"/>
  <c r="P536" i="26"/>
  <c r="Q536" i="26"/>
  <c r="R536" i="26"/>
  <c r="AA536" i="26"/>
  <c r="P537" i="26"/>
  <c r="Q537" i="26"/>
  <c r="R537" i="26"/>
  <c r="AA537" i="26"/>
  <c r="P538" i="26"/>
  <c r="Q538" i="26"/>
  <c r="R538" i="26"/>
  <c r="AA538" i="26"/>
  <c r="P539" i="26"/>
  <c r="Q539" i="26"/>
  <c r="R539" i="26"/>
  <c r="AA539" i="26"/>
  <c r="P540" i="26"/>
  <c r="Q540" i="26"/>
  <c r="R540" i="26"/>
  <c r="AA540" i="26"/>
  <c r="P541" i="26"/>
  <c r="Q541" i="26"/>
  <c r="R541" i="26"/>
  <c r="AA541" i="26"/>
  <c r="P542" i="26"/>
  <c r="Q542" i="26"/>
  <c r="R542" i="26"/>
  <c r="AA542" i="26"/>
  <c r="P543" i="26"/>
  <c r="Q543" i="26"/>
  <c r="R543" i="26"/>
  <c r="AA543" i="26"/>
  <c r="P544" i="26"/>
  <c r="Q544" i="26"/>
  <c r="R544" i="26"/>
  <c r="AA544" i="26"/>
  <c r="P545" i="26"/>
  <c r="Q545" i="26"/>
  <c r="R545" i="26"/>
  <c r="AA545" i="26"/>
  <c r="P546" i="26"/>
  <c r="Q546" i="26"/>
  <c r="R546" i="26"/>
  <c r="AA546" i="26"/>
  <c r="P547" i="26"/>
  <c r="Q547" i="26"/>
  <c r="R547" i="26"/>
  <c r="AA547" i="26"/>
  <c r="P548" i="26"/>
  <c r="Q548" i="26"/>
  <c r="R548" i="26"/>
  <c r="AA548" i="26"/>
  <c r="P549" i="26"/>
  <c r="Q549" i="26"/>
  <c r="R549" i="26"/>
  <c r="AA549" i="26"/>
  <c r="P550" i="26"/>
  <c r="Q550" i="26"/>
  <c r="R550" i="26"/>
  <c r="AA550" i="26"/>
  <c r="P551" i="26"/>
  <c r="Q551" i="26"/>
  <c r="R551" i="26"/>
  <c r="AA551" i="26"/>
  <c r="P552" i="26"/>
  <c r="Q552" i="26"/>
  <c r="R552" i="26"/>
  <c r="AA552" i="26"/>
  <c r="P553" i="26"/>
  <c r="Q553" i="26"/>
  <c r="R553" i="26"/>
  <c r="AA553" i="26"/>
  <c r="P554" i="26"/>
  <c r="Q554" i="26"/>
  <c r="R554" i="26"/>
  <c r="AA554" i="26"/>
  <c r="P555" i="26"/>
  <c r="Q555" i="26"/>
  <c r="R555" i="26"/>
  <c r="AA555" i="26"/>
  <c r="P556" i="26"/>
  <c r="Q556" i="26"/>
  <c r="R556" i="26"/>
  <c r="AA556" i="26"/>
  <c r="P557" i="26"/>
  <c r="Q557" i="26"/>
  <c r="R557" i="26"/>
  <c r="AA557" i="26"/>
  <c r="P558" i="26"/>
  <c r="Q558" i="26"/>
  <c r="R558" i="26"/>
  <c r="AA558" i="26"/>
  <c r="P559" i="26"/>
  <c r="Q559" i="26"/>
  <c r="R559" i="26"/>
  <c r="AA559" i="26"/>
  <c r="P560" i="26"/>
  <c r="Q560" i="26"/>
  <c r="R560" i="26"/>
  <c r="AA560" i="26"/>
  <c r="P561" i="26"/>
  <c r="Q561" i="26"/>
  <c r="R561" i="26"/>
  <c r="AA561" i="26"/>
  <c r="P562" i="26"/>
  <c r="Q562" i="26"/>
  <c r="R562" i="26"/>
  <c r="AA562" i="26"/>
  <c r="P563" i="26"/>
  <c r="Q563" i="26"/>
  <c r="R563" i="26"/>
  <c r="AA563" i="26"/>
  <c r="P564" i="26"/>
  <c r="Q564" i="26"/>
  <c r="R564" i="26"/>
  <c r="AA564" i="26"/>
  <c r="P565" i="26"/>
  <c r="Q565" i="26"/>
  <c r="R565" i="26"/>
  <c r="AA565" i="26"/>
  <c r="P566" i="26"/>
  <c r="Q566" i="26"/>
  <c r="R566" i="26"/>
  <c r="AA566" i="26"/>
  <c r="P567" i="26"/>
  <c r="Q567" i="26"/>
  <c r="R567" i="26"/>
  <c r="AA567" i="26"/>
  <c r="P568" i="26"/>
  <c r="Q568" i="26"/>
  <c r="R568" i="26"/>
  <c r="AA568" i="26"/>
  <c r="P569" i="26"/>
  <c r="Q569" i="26"/>
  <c r="R569" i="26"/>
  <c r="AA569" i="26"/>
  <c r="P570" i="26"/>
  <c r="Q570" i="26"/>
  <c r="R570" i="26"/>
  <c r="AA570" i="26"/>
  <c r="P571" i="26"/>
  <c r="Q571" i="26"/>
  <c r="R571" i="26"/>
  <c r="AA571" i="26"/>
  <c r="P572" i="26"/>
  <c r="Q572" i="26"/>
  <c r="R572" i="26"/>
  <c r="AA572" i="26"/>
  <c r="P573" i="26"/>
  <c r="Q573" i="26"/>
  <c r="R573" i="26"/>
  <c r="AA573" i="26"/>
  <c r="P574" i="26"/>
  <c r="Q574" i="26"/>
  <c r="R574" i="26"/>
  <c r="AA574" i="26"/>
  <c r="P575" i="26"/>
  <c r="Q575" i="26"/>
  <c r="R575" i="26"/>
  <c r="AA575" i="26"/>
  <c r="P576" i="26"/>
  <c r="Q576" i="26"/>
  <c r="R576" i="26"/>
  <c r="AA576" i="26"/>
  <c r="P577" i="26"/>
  <c r="Q577" i="26"/>
  <c r="R577" i="26"/>
  <c r="AA577" i="26"/>
  <c r="P578" i="26"/>
  <c r="Q578" i="26"/>
  <c r="R578" i="26"/>
  <c r="AA578" i="26"/>
  <c r="P579" i="26"/>
  <c r="Q579" i="26"/>
  <c r="R579" i="26"/>
  <c r="AA579" i="26"/>
  <c r="P580" i="26"/>
  <c r="Q580" i="26"/>
  <c r="R580" i="26"/>
  <c r="AA580" i="26"/>
  <c r="P581" i="26"/>
  <c r="Q581" i="26"/>
  <c r="R581" i="26"/>
  <c r="AA581" i="26"/>
  <c r="P582" i="26"/>
  <c r="Q582" i="26"/>
  <c r="R582" i="26"/>
  <c r="AA582" i="26"/>
  <c r="P583" i="26"/>
  <c r="Q583" i="26"/>
  <c r="R583" i="26"/>
  <c r="AA583" i="26"/>
  <c r="P584" i="26"/>
  <c r="Q584" i="26"/>
  <c r="R584" i="26"/>
  <c r="AA584" i="26"/>
  <c r="P585" i="26"/>
  <c r="Q585" i="26"/>
  <c r="R585" i="26"/>
  <c r="AA585" i="26"/>
  <c r="P586" i="26"/>
  <c r="Q586" i="26"/>
  <c r="R586" i="26"/>
  <c r="AA586" i="26"/>
  <c r="P587" i="26"/>
  <c r="Q587" i="26"/>
  <c r="R587" i="26"/>
  <c r="AA587" i="26"/>
  <c r="P588" i="26"/>
  <c r="Q588" i="26"/>
  <c r="R588" i="26"/>
  <c r="AA588" i="26"/>
  <c r="P589" i="26"/>
  <c r="Q589" i="26"/>
  <c r="R589" i="26"/>
  <c r="AA589" i="26"/>
  <c r="P590" i="26"/>
  <c r="Q590" i="26"/>
  <c r="R590" i="26"/>
  <c r="AA590" i="26"/>
  <c r="P591" i="26"/>
  <c r="Q591" i="26"/>
  <c r="R591" i="26"/>
  <c r="AA591" i="26"/>
  <c r="P592" i="26"/>
  <c r="Q592" i="26"/>
  <c r="R592" i="26"/>
  <c r="AA592" i="26"/>
  <c r="P593" i="26"/>
  <c r="Q593" i="26"/>
  <c r="R593" i="26"/>
  <c r="AA593" i="26"/>
  <c r="P594" i="26"/>
  <c r="Q594" i="26"/>
  <c r="R594" i="26"/>
  <c r="AA594" i="26"/>
  <c r="P595" i="26"/>
  <c r="Q595" i="26"/>
  <c r="R595" i="26"/>
  <c r="AA595" i="26"/>
  <c r="P596" i="26"/>
  <c r="Q596" i="26"/>
  <c r="R596" i="26"/>
  <c r="AA596" i="26"/>
  <c r="P597" i="26"/>
  <c r="Q597" i="26"/>
  <c r="R597" i="26"/>
  <c r="AA597" i="26"/>
  <c r="P598" i="26"/>
  <c r="Q598" i="26"/>
  <c r="R598" i="26"/>
  <c r="AA598" i="26"/>
  <c r="P599" i="26"/>
  <c r="Q599" i="26"/>
  <c r="R599" i="26"/>
  <c r="AA599" i="26"/>
  <c r="P600" i="26"/>
  <c r="Q600" i="26"/>
  <c r="R600" i="26"/>
  <c r="AA600" i="26"/>
  <c r="P601" i="26"/>
  <c r="Q601" i="26"/>
  <c r="R601" i="26"/>
  <c r="AA601" i="26"/>
  <c r="P602" i="26"/>
  <c r="Q602" i="26"/>
  <c r="R602" i="26"/>
  <c r="AA602" i="26"/>
  <c r="P326" i="26"/>
  <c r="Q326" i="26"/>
  <c r="R326" i="26"/>
  <c r="AA326" i="26"/>
  <c r="P96" i="26"/>
  <c r="Q96" i="26"/>
  <c r="R96" i="26"/>
  <c r="AA96" i="26"/>
  <c r="P97" i="26"/>
  <c r="Q97" i="26"/>
  <c r="R97" i="26"/>
  <c r="AA97" i="26"/>
  <c r="P98" i="26"/>
  <c r="Q98" i="26"/>
  <c r="R98" i="26"/>
  <c r="AA98" i="26"/>
  <c r="P99" i="26"/>
  <c r="Q99" i="26"/>
  <c r="R99" i="26"/>
  <c r="AA99" i="26"/>
  <c r="P100" i="26"/>
  <c r="Q100" i="26"/>
  <c r="R100" i="26"/>
  <c r="AA100" i="26"/>
  <c r="P101" i="26"/>
  <c r="Q101" i="26"/>
  <c r="R101" i="26"/>
  <c r="AA101" i="26"/>
  <c r="P102" i="26"/>
  <c r="Q102" i="26"/>
  <c r="R102" i="26"/>
  <c r="AA102" i="26"/>
  <c r="P103" i="26"/>
  <c r="Q103" i="26"/>
  <c r="R103" i="26"/>
  <c r="AA103" i="26"/>
  <c r="P104" i="26"/>
  <c r="Q104" i="26"/>
  <c r="R104" i="26"/>
  <c r="AA104" i="26"/>
  <c r="P105" i="26"/>
  <c r="Q105" i="26"/>
  <c r="R105" i="26"/>
  <c r="AA105" i="26"/>
  <c r="P106" i="26"/>
  <c r="Q106" i="26"/>
  <c r="R106" i="26"/>
  <c r="AA106" i="26"/>
  <c r="P107" i="26"/>
  <c r="Q107" i="26"/>
  <c r="R107" i="26"/>
  <c r="AA107" i="26"/>
  <c r="P108" i="26"/>
  <c r="Q108" i="26"/>
  <c r="R108" i="26"/>
  <c r="AA108" i="26"/>
  <c r="P109" i="26"/>
  <c r="Q109" i="26"/>
  <c r="R109" i="26"/>
  <c r="AA109" i="26"/>
  <c r="P110" i="26"/>
  <c r="Q110" i="26"/>
  <c r="R110" i="26"/>
  <c r="AA110" i="26"/>
  <c r="P111" i="26"/>
  <c r="Q111" i="26"/>
  <c r="R111" i="26"/>
  <c r="AA111" i="26"/>
  <c r="P112" i="26"/>
  <c r="Q112" i="26"/>
  <c r="R112" i="26"/>
  <c r="AA112" i="26"/>
  <c r="P113" i="26"/>
  <c r="Q113" i="26"/>
  <c r="R113" i="26"/>
  <c r="AA113" i="26"/>
  <c r="P114" i="26"/>
  <c r="Q114" i="26"/>
  <c r="R114" i="26"/>
  <c r="AA114" i="26"/>
  <c r="P115" i="26"/>
  <c r="Q115" i="26"/>
  <c r="R115" i="26"/>
  <c r="AA115" i="26"/>
  <c r="P116" i="26"/>
  <c r="Q116" i="26"/>
  <c r="R116" i="26"/>
  <c r="AA116" i="26"/>
  <c r="P117" i="26"/>
  <c r="Q117" i="26"/>
  <c r="R117" i="26"/>
  <c r="AA117" i="26"/>
  <c r="P118" i="26"/>
  <c r="Q118" i="26"/>
  <c r="R118" i="26"/>
  <c r="AA118" i="26"/>
  <c r="P119" i="26"/>
  <c r="Q119" i="26"/>
  <c r="R119" i="26"/>
  <c r="AA119" i="26"/>
  <c r="P120" i="26"/>
  <c r="Q120" i="26"/>
  <c r="R120" i="26"/>
  <c r="AA120" i="26"/>
  <c r="P121" i="26"/>
  <c r="Q121" i="26"/>
  <c r="R121" i="26"/>
  <c r="AA121" i="26"/>
  <c r="P122" i="26"/>
  <c r="Q122" i="26"/>
  <c r="R122" i="26"/>
  <c r="AA122" i="26"/>
  <c r="P123" i="26"/>
  <c r="Q123" i="26"/>
  <c r="R123" i="26"/>
  <c r="AA123" i="26"/>
  <c r="P124" i="26"/>
  <c r="Q124" i="26"/>
  <c r="R124" i="26"/>
  <c r="AA124" i="26"/>
  <c r="P125" i="26"/>
  <c r="Q125" i="26"/>
  <c r="R125" i="26"/>
  <c r="AA125" i="26"/>
  <c r="P126" i="26"/>
  <c r="Q126" i="26"/>
  <c r="R126" i="26"/>
  <c r="AA126" i="26"/>
  <c r="P127" i="26"/>
  <c r="Q127" i="26"/>
  <c r="R127" i="26"/>
  <c r="AA127" i="26"/>
  <c r="P128" i="26"/>
  <c r="Q128" i="26"/>
  <c r="R128" i="26"/>
  <c r="AA128" i="26"/>
  <c r="P129" i="26"/>
  <c r="Q129" i="26"/>
  <c r="R129" i="26"/>
  <c r="AA129" i="26"/>
  <c r="P130" i="26"/>
  <c r="Q130" i="26"/>
  <c r="R130" i="26"/>
  <c r="AA130" i="26"/>
  <c r="P95" i="26"/>
  <c r="Q95" i="26"/>
  <c r="R95" i="26"/>
  <c r="AA95" i="26"/>
  <c r="B32" i="18"/>
  <c r="P327" i="18"/>
  <c r="C32" i="18"/>
  <c r="Q327" i="18"/>
  <c r="R327" i="18"/>
  <c r="AA327" i="18"/>
  <c r="P328" i="18"/>
  <c r="Q328" i="18"/>
  <c r="R328" i="18"/>
  <c r="AA328" i="18"/>
  <c r="P329" i="18"/>
  <c r="Q329" i="18"/>
  <c r="R329" i="18"/>
  <c r="AA329" i="18"/>
  <c r="P330" i="18"/>
  <c r="Q330" i="18"/>
  <c r="R330" i="18"/>
  <c r="AA330" i="18"/>
  <c r="P331" i="18"/>
  <c r="Q331" i="18"/>
  <c r="R331" i="18"/>
  <c r="AA331" i="18"/>
  <c r="P332" i="18"/>
  <c r="Q332" i="18"/>
  <c r="R332" i="18"/>
  <c r="AA332" i="18"/>
  <c r="P333" i="18"/>
  <c r="Q333" i="18"/>
  <c r="R333" i="18"/>
  <c r="AA333" i="18"/>
  <c r="P334" i="18"/>
  <c r="Q334" i="18"/>
  <c r="R334" i="18"/>
  <c r="AA334" i="18"/>
  <c r="P335" i="18"/>
  <c r="Q335" i="18"/>
  <c r="R335" i="18"/>
  <c r="AA335" i="18"/>
  <c r="P336" i="18"/>
  <c r="Q336" i="18"/>
  <c r="R336" i="18"/>
  <c r="AA336" i="18"/>
  <c r="P337" i="18"/>
  <c r="Q337" i="18"/>
  <c r="R337" i="18"/>
  <c r="AA337" i="18"/>
  <c r="P338" i="18"/>
  <c r="Q338" i="18"/>
  <c r="R338" i="18"/>
  <c r="AA338" i="18"/>
  <c r="P339" i="18"/>
  <c r="Q339" i="18"/>
  <c r="R339" i="18"/>
  <c r="AA339" i="18"/>
  <c r="P340" i="18"/>
  <c r="Q340" i="18"/>
  <c r="R340" i="18"/>
  <c r="AA340" i="18"/>
  <c r="P341" i="18"/>
  <c r="Q341" i="18"/>
  <c r="R341" i="18"/>
  <c r="AA341" i="18"/>
  <c r="P342" i="18"/>
  <c r="Q342" i="18"/>
  <c r="R342" i="18"/>
  <c r="AA342" i="18"/>
  <c r="P343" i="18"/>
  <c r="Q343" i="18"/>
  <c r="R343" i="18"/>
  <c r="AA343" i="18"/>
  <c r="P344" i="18"/>
  <c r="Q344" i="18"/>
  <c r="R344" i="18"/>
  <c r="AA344" i="18"/>
  <c r="P345" i="18"/>
  <c r="Q345" i="18"/>
  <c r="R345" i="18"/>
  <c r="AA345" i="18"/>
  <c r="P346" i="18"/>
  <c r="Q346" i="18"/>
  <c r="R346" i="18"/>
  <c r="AA346" i="18"/>
  <c r="P347" i="18"/>
  <c r="Q347" i="18"/>
  <c r="R347" i="18"/>
  <c r="AA347" i="18"/>
  <c r="P348" i="18"/>
  <c r="Q348" i="18"/>
  <c r="R348" i="18"/>
  <c r="AA348" i="18"/>
  <c r="P349" i="18"/>
  <c r="Q349" i="18"/>
  <c r="R349" i="18"/>
  <c r="AA349" i="18"/>
  <c r="P350" i="18"/>
  <c r="Q350" i="18"/>
  <c r="R350" i="18"/>
  <c r="AA350" i="18"/>
  <c r="P351" i="18"/>
  <c r="Q351" i="18"/>
  <c r="R351" i="18"/>
  <c r="AA351" i="18"/>
  <c r="P352" i="18"/>
  <c r="Q352" i="18"/>
  <c r="R352" i="18"/>
  <c r="AA352" i="18"/>
  <c r="P353" i="18"/>
  <c r="Q353" i="18"/>
  <c r="R353" i="18"/>
  <c r="AA353" i="18"/>
  <c r="P354" i="18"/>
  <c r="Q354" i="18"/>
  <c r="R354" i="18"/>
  <c r="AA354" i="18"/>
  <c r="P355" i="18"/>
  <c r="Q355" i="18"/>
  <c r="R355" i="18"/>
  <c r="AA355" i="18"/>
  <c r="P356" i="18"/>
  <c r="Q356" i="18"/>
  <c r="R356" i="18"/>
  <c r="AA356" i="18"/>
  <c r="P357" i="18"/>
  <c r="Q357" i="18"/>
  <c r="R357" i="18"/>
  <c r="AA357" i="18"/>
  <c r="P358" i="18"/>
  <c r="Q358" i="18"/>
  <c r="R358" i="18"/>
  <c r="AA358" i="18"/>
  <c r="P359" i="18"/>
  <c r="Q359" i="18"/>
  <c r="R359" i="18"/>
  <c r="AA359" i="18"/>
  <c r="P360" i="18"/>
  <c r="Q360" i="18"/>
  <c r="R360" i="18"/>
  <c r="AA360" i="18"/>
  <c r="P361" i="18"/>
  <c r="Q361" i="18"/>
  <c r="R361" i="18"/>
  <c r="AA361" i="18"/>
  <c r="P362" i="18"/>
  <c r="Q362" i="18"/>
  <c r="R362" i="18"/>
  <c r="AA362" i="18"/>
  <c r="P363" i="18"/>
  <c r="Q363" i="18"/>
  <c r="R363" i="18"/>
  <c r="AA363" i="18"/>
  <c r="P364" i="18"/>
  <c r="Q364" i="18"/>
  <c r="R364" i="18"/>
  <c r="AA364" i="18"/>
  <c r="P365" i="18"/>
  <c r="Q365" i="18"/>
  <c r="R365" i="18"/>
  <c r="AA365" i="18"/>
  <c r="P366" i="18"/>
  <c r="Q366" i="18"/>
  <c r="R366" i="18"/>
  <c r="AA366" i="18"/>
  <c r="P367" i="18"/>
  <c r="Q367" i="18"/>
  <c r="R367" i="18"/>
  <c r="AA367" i="18"/>
  <c r="P368" i="18"/>
  <c r="Q368" i="18"/>
  <c r="R368" i="18"/>
  <c r="AA368" i="18"/>
  <c r="P369" i="18"/>
  <c r="Q369" i="18"/>
  <c r="R369" i="18"/>
  <c r="AA369" i="18"/>
  <c r="P370" i="18"/>
  <c r="Q370" i="18"/>
  <c r="R370" i="18"/>
  <c r="AA370" i="18"/>
  <c r="P371" i="18"/>
  <c r="Q371" i="18"/>
  <c r="R371" i="18"/>
  <c r="AA371" i="18"/>
  <c r="P372" i="18"/>
  <c r="Q372" i="18"/>
  <c r="R372" i="18"/>
  <c r="AA372" i="18"/>
  <c r="P373" i="18"/>
  <c r="Q373" i="18"/>
  <c r="R373" i="18"/>
  <c r="AA373" i="18"/>
  <c r="P374" i="18"/>
  <c r="Q374" i="18"/>
  <c r="R374" i="18"/>
  <c r="AA374" i="18"/>
  <c r="P375" i="18"/>
  <c r="Q375" i="18"/>
  <c r="R375" i="18"/>
  <c r="AA375" i="18"/>
  <c r="P376" i="18"/>
  <c r="Q376" i="18"/>
  <c r="R376" i="18"/>
  <c r="AA376" i="18"/>
  <c r="P377" i="18"/>
  <c r="Q377" i="18"/>
  <c r="R377" i="18"/>
  <c r="AA377" i="18"/>
  <c r="P378" i="18"/>
  <c r="Q378" i="18"/>
  <c r="R378" i="18"/>
  <c r="AA378" i="18"/>
  <c r="P379" i="18"/>
  <c r="Q379" i="18"/>
  <c r="R379" i="18"/>
  <c r="AA379" i="18"/>
  <c r="P380" i="18"/>
  <c r="Q380" i="18"/>
  <c r="R380" i="18"/>
  <c r="AA380" i="18"/>
  <c r="P381" i="18"/>
  <c r="Q381" i="18"/>
  <c r="R381" i="18"/>
  <c r="AA381" i="18"/>
  <c r="P382" i="18"/>
  <c r="Q382" i="18"/>
  <c r="R382" i="18"/>
  <c r="AA382" i="18"/>
  <c r="P383" i="18"/>
  <c r="Q383" i="18"/>
  <c r="R383" i="18"/>
  <c r="AA383" i="18"/>
  <c r="P384" i="18"/>
  <c r="Q384" i="18"/>
  <c r="R384" i="18"/>
  <c r="AA384" i="18"/>
  <c r="P385" i="18"/>
  <c r="Q385" i="18"/>
  <c r="R385" i="18"/>
  <c r="AA385" i="18"/>
  <c r="P386" i="18"/>
  <c r="Q386" i="18"/>
  <c r="R386" i="18"/>
  <c r="AA386" i="18"/>
  <c r="P387" i="18"/>
  <c r="Q387" i="18"/>
  <c r="R387" i="18"/>
  <c r="AA387" i="18"/>
  <c r="P388" i="18"/>
  <c r="Q388" i="18"/>
  <c r="R388" i="18"/>
  <c r="AA388" i="18"/>
  <c r="P389" i="18"/>
  <c r="Q389" i="18"/>
  <c r="R389" i="18"/>
  <c r="AA389" i="18"/>
  <c r="P390" i="18"/>
  <c r="Q390" i="18"/>
  <c r="R390" i="18"/>
  <c r="AA390" i="18"/>
  <c r="P391" i="18"/>
  <c r="Q391" i="18"/>
  <c r="R391" i="18"/>
  <c r="AA391" i="18"/>
  <c r="P392" i="18"/>
  <c r="Q392" i="18"/>
  <c r="R392" i="18"/>
  <c r="AA392" i="18"/>
  <c r="P393" i="18"/>
  <c r="Q393" i="18"/>
  <c r="R393" i="18"/>
  <c r="AA393" i="18"/>
  <c r="P394" i="18"/>
  <c r="Q394" i="18"/>
  <c r="R394" i="18"/>
  <c r="AA394" i="18"/>
  <c r="P395" i="18"/>
  <c r="Q395" i="18"/>
  <c r="R395" i="18"/>
  <c r="AA395" i="18"/>
  <c r="P396" i="18"/>
  <c r="Q396" i="18"/>
  <c r="R396" i="18"/>
  <c r="AA396" i="18"/>
  <c r="P397" i="18"/>
  <c r="Q397" i="18"/>
  <c r="R397" i="18"/>
  <c r="AA397" i="18"/>
  <c r="P398" i="18"/>
  <c r="Q398" i="18"/>
  <c r="R398" i="18"/>
  <c r="AA398" i="18"/>
  <c r="P399" i="18"/>
  <c r="Q399" i="18"/>
  <c r="R399" i="18"/>
  <c r="AA399" i="18"/>
  <c r="P400" i="18"/>
  <c r="Q400" i="18"/>
  <c r="R400" i="18"/>
  <c r="AA400" i="18"/>
  <c r="P401" i="18"/>
  <c r="Q401" i="18"/>
  <c r="R401" i="18"/>
  <c r="AA401" i="18"/>
  <c r="P402" i="18"/>
  <c r="Q402" i="18"/>
  <c r="R402" i="18"/>
  <c r="AA402" i="18"/>
  <c r="P403" i="18"/>
  <c r="Q403" i="18"/>
  <c r="R403" i="18"/>
  <c r="AA403" i="18"/>
  <c r="P404" i="18"/>
  <c r="Q404" i="18"/>
  <c r="R404" i="18"/>
  <c r="AA404" i="18"/>
  <c r="P405" i="18"/>
  <c r="Q405" i="18"/>
  <c r="R405" i="18"/>
  <c r="AA405" i="18"/>
  <c r="P406" i="18"/>
  <c r="Q406" i="18"/>
  <c r="R406" i="18"/>
  <c r="AA406" i="18"/>
  <c r="P407" i="18"/>
  <c r="Q407" i="18"/>
  <c r="R407" i="18"/>
  <c r="AA407" i="18"/>
  <c r="P408" i="18"/>
  <c r="Q408" i="18"/>
  <c r="R408" i="18"/>
  <c r="AA408" i="18"/>
  <c r="P409" i="18"/>
  <c r="Q409" i="18"/>
  <c r="R409" i="18"/>
  <c r="AA409" i="18"/>
  <c r="P410" i="18"/>
  <c r="Q410" i="18"/>
  <c r="R410" i="18"/>
  <c r="AA410" i="18"/>
  <c r="P411" i="18"/>
  <c r="Q411" i="18"/>
  <c r="R411" i="18"/>
  <c r="AA411" i="18"/>
  <c r="P412" i="18"/>
  <c r="Q412" i="18"/>
  <c r="R412" i="18"/>
  <c r="AA412" i="18"/>
  <c r="P413" i="18"/>
  <c r="Q413" i="18"/>
  <c r="R413" i="18"/>
  <c r="AA413" i="18"/>
  <c r="P414" i="18"/>
  <c r="Q414" i="18"/>
  <c r="R414" i="18"/>
  <c r="AA414" i="18"/>
  <c r="P415" i="18"/>
  <c r="Q415" i="18"/>
  <c r="R415" i="18"/>
  <c r="AA415" i="18"/>
  <c r="P416" i="18"/>
  <c r="Q416" i="18"/>
  <c r="R416" i="18"/>
  <c r="AA416" i="18"/>
  <c r="P417" i="18"/>
  <c r="Q417" i="18"/>
  <c r="R417" i="18"/>
  <c r="AA417" i="18"/>
  <c r="P418" i="18"/>
  <c r="Q418" i="18"/>
  <c r="R418" i="18"/>
  <c r="AA418" i="18"/>
  <c r="P419" i="18"/>
  <c r="Q419" i="18"/>
  <c r="R419" i="18"/>
  <c r="AA419" i="18"/>
  <c r="P420" i="18"/>
  <c r="Q420" i="18"/>
  <c r="R420" i="18"/>
  <c r="AA420" i="18"/>
  <c r="P421" i="18"/>
  <c r="Q421" i="18"/>
  <c r="R421" i="18"/>
  <c r="AA421" i="18"/>
  <c r="P422" i="18"/>
  <c r="Q422" i="18"/>
  <c r="R422" i="18"/>
  <c r="AA422" i="18"/>
  <c r="P423" i="18"/>
  <c r="Q423" i="18"/>
  <c r="R423" i="18"/>
  <c r="AA423" i="18"/>
  <c r="P424" i="18"/>
  <c r="Q424" i="18"/>
  <c r="R424" i="18"/>
  <c r="AA424" i="18"/>
  <c r="P425" i="18"/>
  <c r="Q425" i="18"/>
  <c r="R425" i="18"/>
  <c r="AA425" i="18"/>
  <c r="P426" i="18"/>
  <c r="Q426" i="18"/>
  <c r="R426" i="18"/>
  <c r="AA426" i="18"/>
  <c r="P427" i="18"/>
  <c r="Q427" i="18"/>
  <c r="R427" i="18"/>
  <c r="AA427" i="18"/>
  <c r="P428" i="18"/>
  <c r="Q428" i="18"/>
  <c r="R428" i="18"/>
  <c r="AA428" i="18"/>
  <c r="P429" i="18"/>
  <c r="Q429" i="18"/>
  <c r="R429" i="18"/>
  <c r="AA429" i="18"/>
  <c r="P430" i="18"/>
  <c r="Q430" i="18"/>
  <c r="R430" i="18"/>
  <c r="AA430" i="18"/>
  <c r="P431" i="18"/>
  <c r="Q431" i="18"/>
  <c r="R431" i="18"/>
  <c r="AA431" i="18"/>
  <c r="P432" i="18"/>
  <c r="Q432" i="18"/>
  <c r="R432" i="18"/>
  <c r="AA432" i="18"/>
  <c r="P433" i="18"/>
  <c r="Q433" i="18"/>
  <c r="R433" i="18"/>
  <c r="AA433" i="18"/>
  <c r="P434" i="18"/>
  <c r="Q434" i="18"/>
  <c r="R434" i="18"/>
  <c r="AA434" i="18"/>
  <c r="P435" i="18"/>
  <c r="Q435" i="18"/>
  <c r="R435" i="18"/>
  <c r="AA435" i="18"/>
  <c r="P436" i="18"/>
  <c r="Q436" i="18"/>
  <c r="R436" i="18"/>
  <c r="AA436" i="18"/>
  <c r="P437" i="18"/>
  <c r="Q437" i="18"/>
  <c r="R437" i="18"/>
  <c r="AA437" i="18"/>
  <c r="P438" i="18"/>
  <c r="Q438" i="18"/>
  <c r="R438" i="18"/>
  <c r="AA438" i="18"/>
  <c r="P439" i="18"/>
  <c r="Q439" i="18"/>
  <c r="R439" i="18"/>
  <c r="AA439" i="18"/>
  <c r="P440" i="18"/>
  <c r="Q440" i="18"/>
  <c r="R440" i="18"/>
  <c r="AA440" i="18"/>
  <c r="P441" i="18"/>
  <c r="Q441" i="18"/>
  <c r="R441" i="18"/>
  <c r="AA441" i="18"/>
  <c r="P442" i="18"/>
  <c r="Q442" i="18"/>
  <c r="R442" i="18"/>
  <c r="AA442" i="18"/>
  <c r="P443" i="18"/>
  <c r="Q443" i="18"/>
  <c r="R443" i="18"/>
  <c r="AA443" i="18"/>
  <c r="P444" i="18"/>
  <c r="Q444" i="18"/>
  <c r="R444" i="18"/>
  <c r="AA444" i="18"/>
  <c r="P445" i="18"/>
  <c r="Q445" i="18"/>
  <c r="R445" i="18"/>
  <c r="AA445" i="18"/>
  <c r="P446" i="18"/>
  <c r="Q446" i="18"/>
  <c r="R446" i="18"/>
  <c r="AA446" i="18"/>
  <c r="P447" i="18"/>
  <c r="Q447" i="18"/>
  <c r="R447" i="18"/>
  <c r="AA447" i="18"/>
  <c r="P448" i="18"/>
  <c r="Q448" i="18"/>
  <c r="R448" i="18"/>
  <c r="AA448" i="18"/>
  <c r="P449" i="18"/>
  <c r="Q449" i="18"/>
  <c r="R449" i="18"/>
  <c r="AA449" i="18"/>
  <c r="P450" i="18"/>
  <c r="Q450" i="18"/>
  <c r="R450" i="18"/>
  <c r="AA450" i="18"/>
  <c r="P451" i="18"/>
  <c r="Q451" i="18"/>
  <c r="R451" i="18"/>
  <c r="AA451" i="18"/>
  <c r="P452" i="18"/>
  <c r="Q452" i="18"/>
  <c r="R452" i="18"/>
  <c r="AA452" i="18"/>
  <c r="P453" i="18"/>
  <c r="Q453" i="18"/>
  <c r="R453" i="18"/>
  <c r="AA453" i="18"/>
  <c r="P454" i="18"/>
  <c r="Q454" i="18"/>
  <c r="R454" i="18"/>
  <c r="AA454" i="18"/>
  <c r="P455" i="18"/>
  <c r="Q455" i="18"/>
  <c r="R455" i="18"/>
  <c r="AA455" i="18"/>
  <c r="P456" i="18"/>
  <c r="Q456" i="18"/>
  <c r="R456" i="18"/>
  <c r="AA456" i="18"/>
  <c r="P457" i="18"/>
  <c r="Q457" i="18"/>
  <c r="R457" i="18"/>
  <c r="AA457" i="18"/>
  <c r="P458" i="18"/>
  <c r="Q458" i="18"/>
  <c r="R458" i="18"/>
  <c r="AA458" i="18"/>
  <c r="P459" i="18"/>
  <c r="Q459" i="18"/>
  <c r="R459" i="18"/>
  <c r="AA459" i="18"/>
  <c r="P460" i="18"/>
  <c r="Q460" i="18"/>
  <c r="R460" i="18"/>
  <c r="AA460" i="18"/>
  <c r="P461" i="18"/>
  <c r="Q461" i="18"/>
  <c r="R461" i="18"/>
  <c r="AA461" i="18"/>
  <c r="P462" i="18"/>
  <c r="Q462" i="18"/>
  <c r="R462" i="18"/>
  <c r="AA462" i="18"/>
  <c r="P463" i="18"/>
  <c r="Q463" i="18"/>
  <c r="R463" i="18"/>
  <c r="AA463" i="18"/>
  <c r="P464" i="18"/>
  <c r="Q464" i="18"/>
  <c r="R464" i="18"/>
  <c r="AA464" i="18"/>
  <c r="P465" i="18"/>
  <c r="Q465" i="18"/>
  <c r="R465" i="18"/>
  <c r="AA465" i="18"/>
  <c r="P466" i="18"/>
  <c r="Q466" i="18"/>
  <c r="R466" i="18"/>
  <c r="AA466" i="18"/>
  <c r="P467" i="18"/>
  <c r="Q467" i="18"/>
  <c r="R467" i="18"/>
  <c r="AA467" i="18"/>
  <c r="P468" i="18"/>
  <c r="Q468" i="18"/>
  <c r="R468" i="18"/>
  <c r="AA468" i="18"/>
  <c r="P469" i="18"/>
  <c r="Q469" i="18"/>
  <c r="R469" i="18"/>
  <c r="AA469" i="18"/>
  <c r="P470" i="18"/>
  <c r="Q470" i="18"/>
  <c r="R470" i="18"/>
  <c r="AA470" i="18"/>
  <c r="P471" i="18"/>
  <c r="Q471" i="18"/>
  <c r="R471" i="18"/>
  <c r="AA471" i="18"/>
  <c r="P472" i="18"/>
  <c r="Q472" i="18"/>
  <c r="R472" i="18"/>
  <c r="AA472" i="18"/>
  <c r="P473" i="18"/>
  <c r="Q473" i="18"/>
  <c r="R473" i="18"/>
  <c r="AA473" i="18"/>
  <c r="P474" i="18"/>
  <c r="Q474" i="18"/>
  <c r="R474" i="18"/>
  <c r="AA474" i="18"/>
  <c r="P475" i="18"/>
  <c r="Q475" i="18"/>
  <c r="R475" i="18"/>
  <c r="AA475" i="18"/>
  <c r="P476" i="18"/>
  <c r="Q476" i="18"/>
  <c r="R476" i="18"/>
  <c r="AA476" i="18"/>
  <c r="P477" i="18"/>
  <c r="Q477" i="18"/>
  <c r="R477" i="18"/>
  <c r="AA477" i="18"/>
  <c r="P478" i="18"/>
  <c r="Q478" i="18"/>
  <c r="R478" i="18"/>
  <c r="AA478" i="18"/>
  <c r="P479" i="18"/>
  <c r="Q479" i="18"/>
  <c r="R479" i="18"/>
  <c r="AA479" i="18"/>
  <c r="P480" i="18"/>
  <c r="Q480" i="18"/>
  <c r="R480" i="18"/>
  <c r="AA480" i="18"/>
  <c r="P481" i="18"/>
  <c r="Q481" i="18"/>
  <c r="R481" i="18"/>
  <c r="AA481" i="18"/>
  <c r="P482" i="18"/>
  <c r="Q482" i="18"/>
  <c r="R482" i="18"/>
  <c r="AA482" i="18"/>
  <c r="P483" i="18"/>
  <c r="Q483" i="18"/>
  <c r="R483" i="18"/>
  <c r="AA483" i="18"/>
  <c r="P484" i="18"/>
  <c r="Q484" i="18"/>
  <c r="R484" i="18"/>
  <c r="AA484" i="18"/>
  <c r="P485" i="18"/>
  <c r="Q485" i="18"/>
  <c r="R485" i="18"/>
  <c r="AA485" i="18"/>
  <c r="P486" i="18"/>
  <c r="Q486" i="18"/>
  <c r="R486" i="18"/>
  <c r="AA486" i="18"/>
  <c r="P487" i="18"/>
  <c r="Q487" i="18"/>
  <c r="R487" i="18"/>
  <c r="AA487" i="18"/>
  <c r="P488" i="18"/>
  <c r="Q488" i="18"/>
  <c r="R488" i="18"/>
  <c r="AA488" i="18"/>
  <c r="P489" i="18"/>
  <c r="Q489" i="18"/>
  <c r="R489" i="18"/>
  <c r="AA489" i="18"/>
  <c r="P490" i="18"/>
  <c r="Q490" i="18"/>
  <c r="R490" i="18"/>
  <c r="AA490" i="18"/>
  <c r="P491" i="18"/>
  <c r="Q491" i="18"/>
  <c r="R491" i="18"/>
  <c r="AA491" i="18"/>
  <c r="P492" i="18"/>
  <c r="Q492" i="18"/>
  <c r="R492" i="18"/>
  <c r="AA492" i="18"/>
  <c r="P493" i="18"/>
  <c r="Q493" i="18"/>
  <c r="R493" i="18"/>
  <c r="AA493" i="18"/>
  <c r="P494" i="18"/>
  <c r="Q494" i="18"/>
  <c r="R494" i="18"/>
  <c r="AA494" i="18"/>
  <c r="P495" i="18"/>
  <c r="Q495" i="18"/>
  <c r="R495" i="18"/>
  <c r="AA495" i="18"/>
  <c r="P496" i="18"/>
  <c r="Q496" i="18"/>
  <c r="R496" i="18"/>
  <c r="AA496" i="18"/>
  <c r="P497" i="18"/>
  <c r="Q497" i="18"/>
  <c r="R497" i="18"/>
  <c r="AA497" i="18"/>
  <c r="P498" i="18"/>
  <c r="Q498" i="18"/>
  <c r="R498" i="18"/>
  <c r="AA498" i="18"/>
  <c r="P499" i="18"/>
  <c r="Q499" i="18"/>
  <c r="R499" i="18"/>
  <c r="AA499" i="18"/>
  <c r="P500" i="18"/>
  <c r="Q500" i="18"/>
  <c r="R500" i="18"/>
  <c r="AA500" i="18"/>
  <c r="P501" i="18"/>
  <c r="Q501" i="18"/>
  <c r="R501" i="18"/>
  <c r="AA501" i="18"/>
  <c r="P502" i="18"/>
  <c r="Q502" i="18"/>
  <c r="R502" i="18"/>
  <c r="AA502" i="18"/>
  <c r="P503" i="18"/>
  <c r="Q503" i="18"/>
  <c r="R503" i="18"/>
  <c r="AA503" i="18"/>
  <c r="P504" i="18"/>
  <c r="Q504" i="18"/>
  <c r="R504" i="18"/>
  <c r="AA504" i="18"/>
  <c r="P505" i="18"/>
  <c r="Q505" i="18"/>
  <c r="R505" i="18"/>
  <c r="AA505" i="18"/>
  <c r="P506" i="18"/>
  <c r="Q506" i="18"/>
  <c r="R506" i="18"/>
  <c r="AA506" i="18"/>
  <c r="P507" i="18"/>
  <c r="Q507" i="18"/>
  <c r="R507" i="18"/>
  <c r="AA507" i="18"/>
  <c r="P508" i="18"/>
  <c r="Q508" i="18"/>
  <c r="R508" i="18"/>
  <c r="AA508" i="18"/>
  <c r="P509" i="18"/>
  <c r="Q509" i="18"/>
  <c r="R509" i="18"/>
  <c r="AA509" i="18"/>
  <c r="P510" i="18"/>
  <c r="Q510" i="18"/>
  <c r="R510" i="18"/>
  <c r="AA510" i="18"/>
  <c r="P511" i="18"/>
  <c r="Q511" i="18"/>
  <c r="R511" i="18"/>
  <c r="AA511" i="18"/>
  <c r="P512" i="18"/>
  <c r="Q512" i="18"/>
  <c r="R512" i="18"/>
  <c r="AA512" i="18"/>
  <c r="P513" i="18"/>
  <c r="Q513" i="18"/>
  <c r="R513" i="18"/>
  <c r="AA513" i="18"/>
  <c r="P514" i="18"/>
  <c r="Q514" i="18"/>
  <c r="R514" i="18"/>
  <c r="AA514" i="18"/>
  <c r="P515" i="18"/>
  <c r="Q515" i="18"/>
  <c r="R515" i="18"/>
  <c r="AA515" i="18"/>
  <c r="P516" i="18"/>
  <c r="Q516" i="18"/>
  <c r="R516" i="18"/>
  <c r="AA516" i="18"/>
  <c r="P517" i="18"/>
  <c r="Q517" i="18"/>
  <c r="R517" i="18"/>
  <c r="AA517" i="18"/>
  <c r="P518" i="18"/>
  <c r="Q518" i="18"/>
  <c r="R518" i="18"/>
  <c r="AA518" i="18"/>
  <c r="P519" i="18"/>
  <c r="Q519" i="18"/>
  <c r="R519" i="18"/>
  <c r="AA519" i="18"/>
  <c r="P520" i="18"/>
  <c r="Q520" i="18"/>
  <c r="R520" i="18"/>
  <c r="AA520" i="18"/>
  <c r="P521" i="18"/>
  <c r="Q521" i="18"/>
  <c r="R521" i="18"/>
  <c r="AA521" i="18"/>
  <c r="P522" i="18"/>
  <c r="Q522" i="18"/>
  <c r="R522" i="18"/>
  <c r="AA522" i="18"/>
  <c r="P523" i="18"/>
  <c r="Q523" i="18"/>
  <c r="R523" i="18"/>
  <c r="AA523" i="18"/>
  <c r="P524" i="18"/>
  <c r="Q524" i="18"/>
  <c r="R524" i="18"/>
  <c r="AA524" i="18"/>
  <c r="P525" i="18"/>
  <c r="Q525" i="18"/>
  <c r="R525" i="18"/>
  <c r="AA525" i="18"/>
  <c r="P526" i="18"/>
  <c r="Q526" i="18"/>
  <c r="R526" i="18"/>
  <c r="AA526" i="18"/>
  <c r="P527" i="18"/>
  <c r="Q527" i="18"/>
  <c r="R527" i="18"/>
  <c r="AA527" i="18"/>
  <c r="P528" i="18"/>
  <c r="Q528" i="18"/>
  <c r="R528" i="18"/>
  <c r="AA528" i="18"/>
  <c r="P529" i="18"/>
  <c r="Q529" i="18"/>
  <c r="R529" i="18"/>
  <c r="AA529" i="18"/>
  <c r="P530" i="18"/>
  <c r="Q530" i="18"/>
  <c r="R530" i="18"/>
  <c r="AA530" i="18"/>
  <c r="P531" i="18"/>
  <c r="Q531" i="18"/>
  <c r="R531" i="18"/>
  <c r="AA531" i="18"/>
  <c r="P532" i="18"/>
  <c r="Q532" i="18"/>
  <c r="R532" i="18"/>
  <c r="AA532" i="18"/>
  <c r="P533" i="18"/>
  <c r="Q533" i="18"/>
  <c r="R533" i="18"/>
  <c r="AA533" i="18"/>
  <c r="P534" i="18"/>
  <c r="Q534" i="18"/>
  <c r="R534" i="18"/>
  <c r="AA534" i="18"/>
  <c r="P535" i="18"/>
  <c r="Q535" i="18"/>
  <c r="R535" i="18"/>
  <c r="AA535" i="18"/>
  <c r="P536" i="18"/>
  <c r="Q536" i="18"/>
  <c r="R536" i="18"/>
  <c r="AA536" i="18"/>
  <c r="P537" i="18"/>
  <c r="Q537" i="18"/>
  <c r="R537" i="18"/>
  <c r="AA537" i="18"/>
  <c r="P538" i="18"/>
  <c r="Q538" i="18"/>
  <c r="R538" i="18"/>
  <c r="AA538" i="18"/>
  <c r="P539" i="18"/>
  <c r="Q539" i="18"/>
  <c r="R539" i="18"/>
  <c r="AA539" i="18"/>
  <c r="P540" i="18"/>
  <c r="Q540" i="18"/>
  <c r="R540" i="18"/>
  <c r="AA540" i="18"/>
  <c r="P541" i="18"/>
  <c r="Q541" i="18"/>
  <c r="R541" i="18"/>
  <c r="AA541" i="18"/>
  <c r="P542" i="18"/>
  <c r="Q542" i="18"/>
  <c r="R542" i="18"/>
  <c r="AA542" i="18"/>
  <c r="P543" i="18"/>
  <c r="Q543" i="18"/>
  <c r="R543" i="18"/>
  <c r="AA543" i="18"/>
  <c r="P544" i="18"/>
  <c r="Q544" i="18"/>
  <c r="R544" i="18"/>
  <c r="AA544" i="18"/>
  <c r="P545" i="18"/>
  <c r="Q545" i="18"/>
  <c r="R545" i="18"/>
  <c r="AA545" i="18"/>
  <c r="P546" i="18"/>
  <c r="Q546" i="18"/>
  <c r="R546" i="18"/>
  <c r="AA546" i="18"/>
  <c r="P547" i="18"/>
  <c r="Q547" i="18"/>
  <c r="R547" i="18"/>
  <c r="AA547" i="18"/>
  <c r="P548" i="18"/>
  <c r="Q548" i="18"/>
  <c r="R548" i="18"/>
  <c r="AA548" i="18"/>
  <c r="P549" i="18"/>
  <c r="Q549" i="18"/>
  <c r="R549" i="18"/>
  <c r="AA549" i="18"/>
  <c r="P550" i="18"/>
  <c r="Q550" i="18"/>
  <c r="R550" i="18"/>
  <c r="AA550" i="18"/>
  <c r="P551" i="18"/>
  <c r="Q551" i="18"/>
  <c r="R551" i="18"/>
  <c r="AA551" i="18"/>
  <c r="P552" i="18"/>
  <c r="Q552" i="18"/>
  <c r="R552" i="18"/>
  <c r="AA552" i="18"/>
  <c r="P553" i="18"/>
  <c r="Q553" i="18"/>
  <c r="R553" i="18"/>
  <c r="AA553" i="18"/>
  <c r="P554" i="18"/>
  <c r="Q554" i="18"/>
  <c r="R554" i="18"/>
  <c r="AA554" i="18"/>
  <c r="P555" i="18"/>
  <c r="Q555" i="18"/>
  <c r="R555" i="18"/>
  <c r="AA555" i="18"/>
  <c r="P556" i="18"/>
  <c r="Q556" i="18"/>
  <c r="R556" i="18"/>
  <c r="AA556" i="18"/>
  <c r="P557" i="18"/>
  <c r="Q557" i="18"/>
  <c r="R557" i="18"/>
  <c r="AA557" i="18"/>
  <c r="P558" i="18"/>
  <c r="Q558" i="18"/>
  <c r="R558" i="18"/>
  <c r="AA558" i="18"/>
  <c r="P559" i="18"/>
  <c r="Q559" i="18"/>
  <c r="R559" i="18"/>
  <c r="AA559" i="18"/>
  <c r="P560" i="18"/>
  <c r="Q560" i="18"/>
  <c r="R560" i="18"/>
  <c r="AA560" i="18"/>
  <c r="P561" i="18"/>
  <c r="Q561" i="18"/>
  <c r="R561" i="18"/>
  <c r="AA561" i="18"/>
  <c r="P562" i="18"/>
  <c r="Q562" i="18"/>
  <c r="R562" i="18"/>
  <c r="AA562" i="18"/>
  <c r="P563" i="18"/>
  <c r="Q563" i="18"/>
  <c r="R563" i="18"/>
  <c r="AA563" i="18"/>
  <c r="P564" i="18"/>
  <c r="Q564" i="18"/>
  <c r="R564" i="18"/>
  <c r="AA564" i="18"/>
  <c r="P565" i="18"/>
  <c r="Q565" i="18"/>
  <c r="R565" i="18"/>
  <c r="AA565" i="18"/>
  <c r="P566" i="18"/>
  <c r="Q566" i="18"/>
  <c r="R566" i="18"/>
  <c r="AA566" i="18"/>
  <c r="P567" i="18"/>
  <c r="Q567" i="18"/>
  <c r="R567" i="18"/>
  <c r="AA567" i="18"/>
  <c r="P568" i="18"/>
  <c r="Q568" i="18"/>
  <c r="R568" i="18"/>
  <c r="AA568" i="18"/>
  <c r="P569" i="18"/>
  <c r="Q569" i="18"/>
  <c r="R569" i="18"/>
  <c r="AA569" i="18"/>
  <c r="P570" i="18"/>
  <c r="Q570" i="18"/>
  <c r="R570" i="18"/>
  <c r="AA570" i="18"/>
  <c r="P571" i="18"/>
  <c r="Q571" i="18"/>
  <c r="R571" i="18"/>
  <c r="AA571" i="18"/>
  <c r="P572" i="18"/>
  <c r="Q572" i="18"/>
  <c r="R572" i="18"/>
  <c r="AA572" i="18"/>
  <c r="P573" i="18"/>
  <c r="Q573" i="18"/>
  <c r="R573" i="18"/>
  <c r="AA573" i="18"/>
  <c r="P574" i="18"/>
  <c r="Q574" i="18"/>
  <c r="R574" i="18"/>
  <c r="AA574" i="18"/>
  <c r="P575" i="18"/>
  <c r="Q575" i="18"/>
  <c r="R575" i="18"/>
  <c r="AA575" i="18"/>
  <c r="P576" i="18"/>
  <c r="Q576" i="18"/>
  <c r="R576" i="18"/>
  <c r="AA576" i="18"/>
  <c r="P577" i="18"/>
  <c r="Q577" i="18"/>
  <c r="R577" i="18"/>
  <c r="AA577" i="18"/>
  <c r="P578" i="18"/>
  <c r="Q578" i="18"/>
  <c r="R578" i="18"/>
  <c r="AA578" i="18"/>
  <c r="P579" i="18"/>
  <c r="Q579" i="18"/>
  <c r="R579" i="18"/>
  <c r="AA579" i="18"/>
  <c r="P580" i="18"/>
  <c r="Q580" i="18"/>
  <c r="R580" i="18"/>
  <c r="AA580" i="18"/>
  <c r="P581" i="18"/>
  <c r="Q581" i="18"/>
  <c r="R581" i="18"/>
  <c r="AA581" i="18"/>
  <c r="P582" i="18"/>
  <c r="Q582" i="18"/>
  <c r="R582" i="18"/>
  <c r="AA582" i="18"/>
  <c r="P583" i="18"/>
  <c r="Q583" i="18"/>
  <c r="R583" i="18"/>
  <c r="AA583" i="18"/>
  <c r="P584" i="18"/>
  <c r="Q584" i="18"/>
  <c r="R584" i="18"/>
  <c r="AA584" i="18"/>
  <c r="P585" i="18"/>
  <c r="Q585" i="18"/>
  <c r="R585" i="18"/>
  <c r="AA585" i="18"/>
  <c r="P586" i="18"/>
  <c r="Q586" i="18"/>
  <c r="R586" i="18"/>
  <c r="AA586" i="18"/>
  <c r="P587" i="18"/>
  <c r="Q587" i="18"/>
  <c r="R587" i="18"/>
  <c r="AA587" i="18"/>
  <c r="P588" i="18"/>
  <c r="Q588" i="18"/>
  <c r="R588" i="18"/>
  <c r="AA588" i="18"/>
  <c r="P589" i="18"/>
  <c r="Q589" i="18"/>
  <c r="R589" i="18"/>
  <c r="AA589" i="18"/>
  <c r="P590" i="18"/>
  <c r="Q590" i="18"/>
  <c r="R590" i="18"/>
  <c r="AA590" i="18"/>
  <c r="P591" i="18"/>
  <c r="Q591" i="18"/>
  <c r="R591" i="18"/>
  <c r="AA591" i="18"/>
  <c r="P592" i="18"/>
  <c r="Q592" i="18"/>
  <c r="R592" i="18"/>
  <c r="AA592" i="18"/>
  <c r="P593" i="18"/>
  <c r="Q593" i="18"/>
  <c r="R593" i="18"/>
  <c r="AA593" i="18"/>
  <c r="P594" i="18"/>
  <c r="Q594" i="18"/>
  <c r="R594" i="18"/>
  <c r="AA594" i="18"/>
  <c r="P595" i="18"/>
  <c r="Q595" i="18"/>
  <c r="R595" i="18"/>
  <c r="AA595" i="18"/>
  <c r="P596" i="18"/>
  <c r="Q596" i="18"/>
  <c r="R596" i="18"/>
  <c r="AA596" i="18"/>
  <c r="P597" i="18"/>
  <c r="Q597" i="18"/>
  <c r="R597" i="18"/>
  <c r="AA597" i="18"/>
  <c r="P598" i="18"/>
  <c r="Q598" i="18"/>
  <c r="R598" i="18"/>
  <c r="AA598" i="18"/>
  <c r="P599" i="18"/>
  <c r="Q599" i="18"/>
  <c r="R599" i="18"/>
  <c r="AA599" i="18"/>
  <c r="P600" i="18"/>
  <c r="Q600" i="18"/>
  <c r="R600" i="18"/>
  <c r="AA600" i="18"/>
  <c r="P601" i="18"/>
  <c r="Q601" i="18"/>
  <c r="R601" i="18"/>
  <c r="AA601" i="18"/>
  <c r="P602" i="18"/>
  <c r="Q602" i="18"/>
  <c r="R602" i="18"/>
  <c r="AA602" i="18"/>
  <c r="P326" i="18"/>
  <c r="Q326" i="18"/>
  <c r="R326" i="18"/>
  <c r="AA326" i="18"/>
  <c r="P96" i="18"/>
  <c r="Q96" i="18"/>
  <c r="R96" i="18"/>
  <c r="AA96" i="18"/>
  <c r="P97" i="18"/>
  <c r="Q97" i="18"/>
  <c r="R97" i="18"/>
  <c r="AA97" i="18"/>
  <c r="P98" i="18"/>
  <c r="Q98" i="18"/>
  <c r="R98" i="18"/>
  <c r="AA98" i="18"/>
  <c r="P99" i="18"/>
  <c r="Q99" i="18"/>
  <c r="R99" i="18"/>
  <c r="AA99" i="18"/>
  <c r="P100" i="18"/>
  <c r="Q100" i="18"/>
  <c r="R100" i="18"/>
  <c r="AA100" i="18"/>
  <c r="P101" i="18"/>
  <c r="Q101" i="18"/>
  <c r="R101" i="18"/>
  <c r="AA101" i="18"/>
  <c r="P102" i="18"/>
  <c r="Q102" i="18"/>
  <c r="R102" i="18"/>
  <c r="AA102" i="18"/>
  <c r="P103" i="18"/>
  <c r="Q103" i="18"/>
  <c r="R103" i="18"/>
  <c r="AA103" i="18"/>
  <c r="P104" i="18"/>
  <c r="Q104" i="18"/>
  <c r="R104" i="18"/>
  <c r="AA104" i="18"/>
  <c r="P105" i="18"/>
  <c r="Q105" i="18"/>
  <c r="R105" i="18"/>
  <c r="AA105" i="18"/>
  <c r="P106" i="18"/>
  <c r="Q106" i="18"/>
  <c r="R106" i="18"/>
  <c r="AA106" i="18"/>
  <c r="P107" i="18"/>
  <c r="Q107" i="18"/>
  <c r="R107" i="18"/>
  <c r="AA107" i="18"/>
  <c r="P108" i="18"/>
  <c r="Q108" i="18"/>
  <c r="R108" i="18"/>
  <c r="AA108" i="18"/>
  <c r="P109" i="18"/>
  <c r="Q109" i="18"/>
  <c r="R109" i="18"/>
  <c r="AA109" i="18"/>
  <c r="P110" i="18"/>
  <c r="Q110" i="18"/>
  <c r="R110" i="18"/>
  <c r="AA110" i="18"/>
  <c r="P111" i="18"/>
  <c r="Q111" i="18"/>
  <c r="R111" i="18"/>
  <c r="AA111" i="18"/>
  <c r="P112" i="18"/>
  <c r="Q112" i="18"/>
  <c r="R112" i="18"/>
  <c r="AA112" i="18"/>
  <c r="P113" i="18"/>
  <c r="Q113" i="18"/>
  <c r="R113" i="18"/>
  <c r="AA113" i="18"/>
  <c r="P114" i="18"/>
  <c r="Q114" i="18"/>
  <c r="R114" i="18"/>
  <c r="AA114" i="18"/>
  <c r="P115" i="18"/>
  <c r="Q115" i="18"/>
  <c r="R115" i="18"/>
  <c r="AA115" i="18"/>
  <c r="P116" i="18"/>
  <c r="Q116" i="18"/>
  <c r="R116" i="18"/>
  <c r="AA116" i="18"/>
  <c r="P117" i="18"/>
  <c r="Q117" i="18"/>
  <c r="R117" i="18"/>
  <c r="AA117" i="18"/>
  <c r="P118" i="18"/>
  <c r="Q118" i="18"/>
  <c r="R118" i="18"/>
  <c r="AA118" i="18"/>
  <c r="P119" i="18"/>
  <c r="Q119" i="18"/>
  <c r="R119" i="18"/>
  <c r="AA119" i="18"/>
  <c r="P120" i="18"/>
  <c r="Q120" i="18"/>
  <c r="R120" i="18"/>
  <c r="AA120" i="18"/>
  <c r="P121" i="18"/>
  <c r="Q121" i="18"/>
  <c r="R121" i="18"/>
  <c r="AA121" i="18"/>
  <c r="P122" i="18"/>
  <c r="Q122" i="18"/>
  <c r="R122" i="18"/>
  <c r="AA122" i="18"/>
  <c r="P123" i="18"/>
  <c r="Q123" i="18"/>
  <c r="R123" i="18"/>
  <c r="AA123" i="18"/>
  <c r="P124" i="18"/>
  <c r="Q124" i="18"/>
  <c r="R124" i="18"/>
  <c r="AA124" i="18"/>
  <c r="P125" i="18"/>
  <c r="Q125" i="18"/>
  <c r="R125" i="18"/>
  <c r="AA125" i="18"/>
  <c r="P126" i="18"/>
  <c r="Q126" i="18"/>
  <c r="R126" i="18"/>
  <c r="AA126" i="18"/>
  <c r="P127" i="18"/>
  <c r="Q127" i="18"/>
  <c r="R127" i="18"/>
  <c r="AA127" i="18"/>
  <c r="P128" i="18"/>
  <c r="Q128" i="18"/>
  <c r="R128" i="18"/>
  <c r="AA128" i="18"/>
  <c r="P129" i="18"/>
  <c r="Q129" i="18"/>
  <c r="R129" i="18"/>
  <c r="AA129" i="18"/>
  <c r="P130" i="18"/>
  <c r="Q130" i="18"/>
  <c r="R130" i="18"/>
  <c r="AA130" i="18"/>
  <c r="P95" i="18"/>
  <c r="Q95" i="18"/>
  <c r="R95" i="18"/>
  <c r="AA95" i="18"/>
  <c r="B32" i="17"/>
  <c r="P327" i="17"/>
  <c r="C32" i="17"/>
  <c r="Q327" i="17"/>
  <c r="R327" i="17"/>
  <c r="AA327" i="17"/>
  <c r="P328" i="17"/>
  <c r="Q328" i="17"/>
  <c r="R328" i="17"/>
  <c r="AA328" i="17"/>
  <c r="P329" i="17"/>
  <c r="Q329" i="17"/>
  <c r="R329" i="17"/>
  <c r="AA329" i="17"/>
  <c r="P330" i="17"/>
  <c r="Q330" i="17"/>
  <c r="R330" i="17"/>
  <c r="AA330" i="17"/>
  <c r="P331" i="17"/>
  <c r="Q331" i="17"/>
  <c r="R331" i="17"/>
  <c r="AA331" i="17"/>
  <c r="P332" i="17"/>
  <c r="Q332" i="17"/>
  <c r="R332" i="17"/>
  <c r="AA332" i="17"/>
  <c r="P333" i="17"/>
  <c r="Q333" i="17"/>
  <c r="R333" i="17"/>
  <c r="AA333" i="17"/>
  <c r="P334" i="17"/>
  <c r="Q334" i="17"/>
  <c r="R334" i="17"/>
  <c r="AA334" i="17"/>
  <c r="P335" i="17"/>
  <c r="Q335" i="17"/>
  <c r="R335" i="17"/>
  <c r="AA335" i="17"/>
  <c r="P336" i="17"/>
  <c r="Q336" i="17"/>
  <c r="R336" i="17"/>
  <c r="AA336" i="17"/>
  <c r="P337" i="17"/>
  <c r="Q337" i="17"/>
  <c r="R337" i="17"/>
  <c r="AA337" i="17"/>
  <c r="P338" i="17"/>
  <c r="Q338" i="17"/>
  <c r="R338" i="17"/>
  <c r="AA338" i="17"/>
  <c r="P339" i="17"/>
  <c r="Q339" i="17"/>
  <c r="R339" i="17"/>
  <c r="AA339" i="17"/>
  <c r="P340" i="17"/>
  <c r="Q340" i="17"/>
  <c r="R340" i="17"/>
  <c r="AA340" i="17"/>
  <c r="P341" i="17"/>
  <c r="Q341" i="17"/>
  <c r="R341" i="17"/>
  <c r="AA341" i="17"/>
  <c r="P342" i="17"/>
  <c r="Q342" i="17"/>
  <c r="R342" i="17"/>
  <c r="AA342" i="17"/>
  <c r="P343" i="17"/>
  <c r="Q343" i="17"/>
  <c r="R343" i="17"/>
  <c r="AA343" i="17"/>
  <c r="P344" i="17"/>
  <c r="Q344" i="17"/>
  <c r="R344" i="17"/>
  <c r="AA344" i="17"/>
  <c r="P345" i="17"/>
  <c r="Q345" i="17"/>
  <c r="R345" i="17"/>
  <c r="AA345" i="17"/>
  <c r="P346" i="17"/>
  <c r="Q346" i="17"/>
  <c r="R346" i="17"/>
  <c r="AA346" i="17"/>
  <c r="P347" i="17"/>
  <c r="Q347" i="17"/>
  <c r="R347" i="17"/>
  <c r="AA347" i="17"/>
  <c r="P348" i="17"/>
  <c r="Q348" i="17"/>
  <c r="R348" i="17"/>
  <c r="AA348" i="17"/>
  <c r="P349" i="17"/>
  <c r="Q349" i="17"/>
  <c r="R349" i="17"/>
  <c r="AA349" i="17"/>
  <c r="P350" i="17"/>
  <c r="Q350" i="17"/>
  <c r="R350" i="17"/>
  <c r="AA350" i="17"/>
  <c r="P351" i="17"/>
  <c r="Q351" i="17"/>
  <c r="R351" i="17"/>
  <c r="AA351" i="17"/>
  <c r="P352" i="17"/>
  <c r="Q352" i="17"/>
  <c r="R352" i="17"/>
  <c r="AA352" i="17"/>
  <c r="P353" i="17"/>
  <c r="Q353" i="17"/>
  <c r="R353" i="17"/>
  <c r="AA353" i="17"/>
  <c r="P354" i="17"/>
  <c r="Q354" i="17"/>
  <c r="R354" i="17"/>
  <c r="AA354" i="17"/>
  <c r="P355" i="17"/>
  <c r="Q355" i="17"/>
  <c r="R355" i="17"/>
  <c r="AA355" i="17"/>
  <c r="P356" i="17"/>
  <c r="Q356" i="17"/>
  <c r="R356" i="17"/>
  <c r="AA356" i="17"/>
  <c r="P357" i="17"/>
  <c r="Q357" i="17"/>
  <c r="R357" i="17"/>
  <c r="AA357" i="17"/>
  <c r="P358" i="17"/>
  <c r="Q358" i="17"/>
  <c r="R358" i="17"/>
  <c r="AA358" i="17"/>
  <c r="P359" i="17"/>
  <c r="Q359" i="17"/>
  <c r="R359" i="17"/>
  <c r="AA359" i="17"/>
  <c r="P360" i="17"/>
  <c r="Q360" i="17"/>
  <c r="R360" i="17"/>
  <c r="AA360" i="17"/>
  <c r="P361" i="17"/>
  <c r="Q361" i="17"/>
  <c r="R361" i="17"/>
  <c r="AA361" i="17"/>
  <c r="P362" i="17"/>
  <c r="Q362" i="17"/>
  <c r="R362" i="17"/>
  <c r="AA362" i="17"/>
  <c r="P363" i="17"/>
  <c r="Q363" i="17"/>
  <c r="R363" i="17"/>
  <c r="AA363" i="17"/>
  <c r="P364" i="17"/>
  <c r="Q364" i="17"/>
  <c r="R364" i="17"/>
  <c r="AA364" i="17"/>
  <c r="P365" i="17"/>
  <c r="Q365" i="17"/>
  <c r="R365" i="17"/>
  <c r="AA365" i="17"/>
  <c r="P366" i="17"/>
  <c r="Q366" i="17"/>
  <c r="R366" i="17"/>
  <c r="AA366" i="17"/>
  <c r="P367" i="17"/>
  <c r="Q367" i="17"/>
  <c r="R367" i="17"/>
  <c r="AA367" i="17"/>
  <c r="P368" i="17"/>
  <c r="Q368" i="17"/>
  <c r="R368" i="17"/>
  <c r="AA368" i="17"/>
  <c r="P369" i="17"/>
  <c r="Q369" i="17"/>
  <c r="R369" i="17"/>
  <c r="AA369" i="17"/>
  <c r="P370" i="17"/>
  <c r="Q370" i="17"/>
  <c r="R370" i="17"/>
  <c r="AA370" i="17"/>
  <c r="P371" i="17"/>
  <c r="Q371" i="17"/>
  <c r="R371" i="17"/>
  <c r="AA371" i="17"/>
  <c r="P372" i="17"/>
  <c r="Q372" i="17"/>
  <c r="R372" i="17"/>
  <c r="AA372" i="17"/>
  <c r="P373" i="17"/>
  <c r="Q373" i="17"/>
  <c r="R373" i="17"/>
  <c r="AA373" i="17"/>
  <c r="P374" i="17"/>
  <c r="Q374" i="17"/>
  <c r="R374" i="17"/>
  <c r="AA374" i="17"/>
  <c r="P375" i="17"/>
  <c r="Q375" i="17"/>
  <c r="R375" i="17"/>
  <c r="AA375" i="17"/>
  <c r="P376" i="17"/>
  <c r="Q376" i="17"/>
  <c r="R376" i="17"/>
  <c r="AA376" i="17"/>
  <c r="P377" i="17"/>
  <c r="Q377" i="17"/>
  <c r="R377" i="17"/>
  <c r="AA377" i="17"/>
  <c r="P378" i="17"/>
  <c r="Q378" i="17"/>
  <c r="R378" i="17"/>
  <c r="AA378" i="17"/>
  <c r="P379" i="17"/>
  <c r="Q379" i="17"/>
  <c r="R379" i="17"/>
  <c r="AA379" i="17"/>
  <c r="P380" i="17"/>
  <c r="Q380" i="17"/>
  <c r="R380" i="17"/>
  <c r="AA380" i="17"/>
  <c r="P381" i="17"/>
  <c r="Q381" i="17"/>
  <c r="R381" i="17"/>
  <c r="AA381" i="17"/>
  <c r="P382" i="17"/>
  <c r="Q382" i="17"/>
  <c r="R382" i="17"/>
  <c r="AA382" i="17"/>
  <c r="P383" i="17"/>
  <c r="Q383" i="17"/>
  <c r="R383" i="17"/>
  <c r="AA383" i="17"/>
  <c r="P384" i="17"/>
  <c r="Q384" i="17"/>
  <c r="R384" i="17"/>
  <c r="AA384" i="17"/>
  <c r="P385" i="17"/>
  <c r="Q385" i="17"/>
  <c r="R385" i="17"/>
  <c r="AA385" i="17"/>
  <c r="P386" i="17"/>
  <c r="Q386" i="17"/>
  <c r="R386" i="17"/>
  <c r="AA386" i="17"/>
  <c r="P387" i="17"/>
  <c r="Q387" i="17"/>
  <c r="R387" i="17"/>
  <c r="AA387" i="17"/>
  <c r="P388" i="17"/>
  <c r="Q388" i="17"/>
  <c r="R388" i="17"/>
  <c r="AA388" i="17"/>
  <c r="P389" i="17"/>
  <c r="Q389" i="17"/>
  <c r="R389" i="17"/>
  <c r="AA389" i="17"/>
  <c r="P390" i="17"/>
  <c r="Q390" i="17"/>
  <c r="R390" i="17"/>
  <c r="AA390" i="17"/>
  <c r="P391" i="17"/>
  <c r="Q391" i="17"/>
  <c r="R391" i="17"/>
  <c r="AA391" i="17"/>
  <c r="P392" i="17"/>
  <c r="Q392" i="17"/>
  <c r="R392" i="17"/>
  <c r="AA392" i="17"/>
  <c r="P393" i="17"/>
  <c r="Q393" i="17"/>
  <c r="R393" i="17"/>
  <c r="AA393" i="17"/>
  <c r="P394" i="17"/>
  <c r="Q394" i="17"/>
  <c r="R394" i="17"/>
  <c r="AA394" i="17"/>
  <c r="P395" i="17"/>
  <c r="Q395" i="17"/>
  <c r="R395" i="17"/>
  <c r="AA395" i="17"/>
  <c r="P396" i="17"/>
  <c r="Q396" i="17"/>
  <c r="R396" i="17"/>
  <c r="AA396" i="17"/>
  <c r="P397" i="17"/>
  <c r="Q397" i="17"/>
  <c r="R397" i="17"/>
  <c r="AA397" i="17"/>
  <c r="P398" i="17"/>
  <c r="Q398" i="17"/>
  <c r="R398" i="17"/>
  <c r="AA398" i="17"/>
  <c r="P399" i="17"/>
  <c r="Q399" i="17"/>
  <c r="R399" i="17"/>
  <c r="AA399" i="17"/>
  <c r="P400" i="17"/>
  <c r="Q400" i="17"/>
  <c r="R400" i="17"/>
  <c r="AA400" i="17"/>
  <c r="P401" i="17"/>
  <c r="Q401" i="17"/>
  <c r="R401" i="17"/>
  <c r="AA401" i="17"/>
  <c r="P402" i="17"/>
  <c r="Q402" i="17"/>
  <c r="R402" i="17"/>
  <c r="AA402" i="17"/>
  <c r="P403" i="17"/>
  <c r="Q403" i="17"/>
  <c r="R403" i="17"/>
  <c r="AA403" i="17"/>
  <c r="P404" i="17"/>
  <c r="Q404" i="17"/>
  <c r="R404" i="17"/>
  <c r="AA404" i="17"/>
  <c r="P405" i="17"/>
  <c r="Q405" i="17"/>
  <c r="R405" i="17"/>
  <c r="AA405" i="17"/>
  <c r="P406" i="17"/>
  <c r="Q406" i="17"/>
  <c r="R406" i="17"/>
  <c r="AA406" i="17"/>
  <c r="P407" i="17"/>
  <c r="Q407" i="17"/>
  <c r="R407" i="17"/>
  <c r="AA407" i="17"/>
  <c r="P408" i="17"/>
  <c r="Q408" i="17"/>
  <c r="R408" i="17"/>
  <c r="AA408" i="17"/>
  <c r="P409" i="17"/>
  <c r="Q409" i="17"/>
  <c r="R409" i="17"/>
  <c r="AA409" i="17"/>
  <c r="P410" i="17"/>
  <c r="Q410" i="17"/>
  <c r="R410" i="17"/>
  <c r="AA410" i="17"/>
  <c r="P411" i="17"/>
  <c r="Q411" i="17"/>
  <c r="R411" i="17"/>
  <c r="AA411" i="17"/>
  <c r="P412" i="17"/>
  <c r="Q412" i="17"/>
  <c r="R412" i="17"/>
  <c r="AA412" i="17"/>
  <c r="P413" i="17"/>
  <c r="Q413" i="17"/>
  <c r="R413" i="17"/>
  <c r="AA413" i="17"/>
  <c r="P414" i="17"/>
  <c r="Q414" i="17"/>
  <c r="R414" i="17"/>
  <c r="AA414" i="17"/>
  <c r="P415" i="17"/>
  <c r="Q415" i="17"/>
  <c r="R415" i="17"/>
  <c r="AA415" i="17"/>
  <c r="P416" i="17"/>
  <c r="Q416" i="17"/>
  <c r="R416" i="17"/>
  <c r="AA416" i="17"/>
  <c r="P417" i="17"/>
  <c r="Q417" i="17"/>
  <c r="R417" i="17"/>
  <c r="AA417" i="17"/>
  <c r="P418" i="17"/>
  <c r="Q418" i="17"/>
  <c r="R418" i="17"/>
  <c r="AA418" i="17"/>
  <c r="P419" i="17"/>
  <c r="Q419" i="17"/>
  <c r="R419" i="17"/>
  <c r="AA419" i="17"/>
  <c r="P420" i="17"/>
  <c r="Q420" i="17"/>
  <c r="R420" i="17"/>
  <c r="AA420" i="17"/>
  <c r="P421" i="17"/>
  <c r="Q421" i="17"/>
  <c r="R421" i="17"/>
  <c r="AA421" i="17"/>
  <c r="P422" i="17"/>
  <c r="Q422" i="17"/>
  <c r="R422" i="17"/>
  <c r="AA422" i="17"/>
  <c r="P423" i="17"/>
  <c r="Q423" i="17"/>
  <c r="R423" i="17"/>
  <c r="AA423" i="17"/>
  <c r="P424" i="17"/>
  <c r="Q424" i="17"/>
  <c r="R424" i="17"/>
  <c r="AA424" i="17"/>
  <c r="P425" i="17"/>
  <c r="Q425" i="17"/>
  <c r="R425" i="17"/>
  <c r="AA425" i="17"/>
  <c r="P426" i="17"/>
  <c r="Q426" i="17"/>
  <c r="R426" i="17"/>
  <c r="AA426" i="17"/>
  <c r="P427" i="17"/>
  <c r="Q427" i="17"/>
  <c r="R427" i="17"/>
  <c r="AA427" i="17"/>
  <c r="P428" i="17"/>
  <c r="Q428" i="17"/>
  <c r="R428" i="17"/>
  <c r="AA428" i="17"/>
  <c r="P429" i="17"/>
  <c r="Q429" i="17"/>
  <c r="R429" i="17"/>
  <c r="AA429" i="17"/>
  <c r="P430" i="17"/>
  <c r="Q430" i="17"/>
  <c r="R430" i="17"/>
  <c r="AA430" i="17"/>
  <c r="P431" i="17"/>
  <c r="Q431" i="17"/>
  <c r="R431" i="17"/>
  <c r="AA431" i="17"/>
  <c r="P432" i="17"/>
  <c r="Q432" i="17"/>
  <c r="R432" i="17"/>
  <c r="AA432" i="17"/>
  <c r="P433" i="17"/>
  <c r="Q433" i="17"/>
  <c r="R433" i="17"/>
  <c r="AA433" i="17"/>
  <c r="P434" i="17"/>
  <c r="Q434" i="17"/>
  <c r="R434" i="17"/>
  <c r="AA434" i="17"/>
  <c r="P435" i="17"/>
  <c r="Q435" i="17"/>
  <c r="R435" i="17"/>
  <c r="AA435" i="17"/>
  <c r="P436" i="17"/>
  <c r="Q436" i="17"/>
  <c r="R436" i="17"/>
  <c r="AA436" i="17"/>
  <c r="P437" i="17"/>
  <c r="Q437" i="17"/>
  <c r="R437" i="17"/>
  <c r="AA437" i="17"/>
  <c r="P438" i="17"/>
  <c r="Q438" i="17"/>
  <c r="R438" i="17"/>
  <c r="AA438" i="17"/>
  <c r="P439" i="17"/>
  <c r="Q439" i="17"/>
  <c r="R439" i="17"/>
  <c r="AA439" i="17"/>
  <c r="P440" i="17"/>
  <c r="Q440" i="17"/>
  <c r="R440" i="17"/>
  <c r="AA440" i="17"/>
  <c r="P441" i="17"/>
  <c r="Q441" i="17"/>
  <c r="R441" i="17"/>
  <c r="AA441" i="17"/>
  <c r="P442" i="17"/>
  <c r="Q442" i="17"/>
  <c r="R442" i="17"/>
  <c r="AA442" i="17"/>
  <c r="P443" i="17"/>
  <c r="Q443" i="17"/>
  <c r="R443" i="17"/>
  <c r="AA443" i="17"/>
  <c r="P444" i="17"/>
  <c r="Q444" i="17"/>
  <c r="R444" i="17"/>
  <c r="AA444" i="17"/>
  <c r="P445" i="17"/>
  <c r="Q445" i="17"/>
  <c r="R445" i="17"/>
  <c r="AA445" i="17"/>
  <c r="P446" i="17"/>
  <c r="Q446" i="17"/>
  <c r="R446" i="17"/>
  <c r="AA446" i="17"/>
  <c r="P447" i="17"/>
  <c r="Q447" i="17"/>
  <c r="R447" i="17"/>
  <c r="AA447" i="17"/>
  <c r="P448" i="17"/>
  <c r="Q448" i="17"/>
  <c r="R448" i="17"/>
  <c r="AA448" i="17"/>
  <c r="P449" i="17"/>
  <c r="Q449" i="17"/>
  <c r="R449" i="17"/>
  <c r="AA449" i="17"/>
  <c r="P450" i="17"/>
  <c r="Q450" i="17"/>
  <c r="R450" i="17"/>
  <c r="AA450" i="17"/>
  <c r="P451" i="17"/>
  <c r="Q451" i="17"/>
  <c r="R451" i="17"/>
  <c r="AA451" i="17"/>
  <c r="P452" i="17"/>
  <c r="Q452" i="17"/>
  <c r="R452" i="17"/>
  <c r="AA452" i="17"/>
  <c r="P453" i="17"/>
  <c r="Q453" i="17"/>
  <c r="R453" i="17"/>
  <c r="AA453" i="17"/>
  <c r="P454" i="17"/>
  <c r="Q454" i="17"/>
  <c r="R454" i="17"/>
  <c r="AA454" i="17"/>
  <c r="P455" i="17"/>
  <c r="Q455" i="17"/>
  <c r="R455" i="17"/>
  <c r="AA455" i="17"/>
  <c r="P456" i="17"/>
  <c r="Q456" i="17"/>
  <c r="R456" i="17"/>
  <c r="AA456" i="17"/>
  <c r="P457" i="17"/>
  <c r="Q457" i="17"/>
  <c r="R457" i="17"/>
  <c r="AA457" i="17"/>
  <c r="P458" i="17"/>
  <c r="Q458" i="17"/>
  <c r="R458" i="17"/>
  <c r="AA458" i="17"/>
  <c r="P459" i="17"/>
  <c r="Q459" i="17"/>
  <c r="R459" i="17"/>
  <c r="AA459" i="17"/>
  <c r="P460" i="17"/>
  <c r="Q460" i="17"/>
  <c r="R460" i="17"/>
  <c r="AA460" i="17"/>
  <c r="P461" i="17"/>
  <c r="Q461" i="17"/>
  <c r="R461" i="17"/>
  <c r="AA461" i="17"/>
  <c r="P462" i="17"/>
  <c r="Q462" i="17"/>
  <c r="R462" i="17"/>
  <c r="AA462" i="17"/>
  <c r="P463" i="17"/>
  <c r="Q463" i="17"/>
  <c r="R463" i="17"/>
  <c r="AA463" i="17"/>
  <c r="P464" i="17"/>
  <c r="Q464" i="17"/>
  <c r="R464" i="17"/>
  <c r="AA464" i="17"/>
  <c r="P465" i="17"/>
  <c r="Q465" i="17"/>
  <c r="R465" i="17"/>
  <c r="AA465" i="17"/>
  <c r="P466" i="17"/>
  <c r="Q466" i="17"/>
  <c r="R466" i="17"/>
  <c r="AA466" i="17"/>
  <c r="P467" i="17"/>
  <c r="Q467" i="17"/>
  <c r="R467" i="17"/>
  <c r="AA467" i="17"/>
  <c r="P468" i="17"/>
  <c r="Q468" i="17"/>
  <c r="R468" i="17"/>
  <c r="AA468" i="17"/>
  <c r="P469" i="17"/>
  <c r="Q469" i="17"/>
  <c r="R469" i="17"/>
  <c r="AA469" i="17"/>
  <c r="P470" i="17"/>
  <c r="Q470" i="17"/>
  <c r="R470" i="17"/>
  <c r="AA470" i="17"/>
  <c r="P471" i="17"/>
  <c r="Q471" i="17"/>
  <c r="R471" i="17"/>
  <c r="AA471" i="17"/>
  <c r="P472" i="17"/>
  <c r="Q472" i="17"/>
  <c r="R472" i="17"/>
  <c r="AA472" i="17"/>
  <c r="P473" i="17"/>
  <c r="Q473" i="17"/>
  <c r="R473" i="17"/>
  <c r="AA473" i="17"/>
  <c r="P474" i="17"/>
  <c r="Q474" i="17"/>
  <c r="R474" i="17"/>
  <c r="AA474" i="17"/>
  <c r="P475" i="17"/>
  <c r="Q475" i="17"/>
  <c r="R475" i="17"/>
  <c r="AA475" i="17"/>
  <c r="P476" i="17"/>
  <c r="Q476" i="17"/>
  <c r="R476" i="17"/>
  <c r="AA476" i="17"/>
  <c r="P477" i="17"/>
  <c r="Q477" i="17"/>
  <c r="R477" i="17"/>
  <c r="AA477" i="17"/>
  <c r="P478" i="17"/>
  <c r="Q478" i="17"/>
  <c r="R478" i="17"/>
  <c r="AA478" i="17"/>
  <c r="P479" i="17"/>
  <c r="Q479" i="17"/>
  <c r="R479" i="17"/>
  <c r="AA479" i="17"/>
  <c r="P480" i="17"/>
  <c r="Q480" i="17"/>
  <c r="R480" i="17"/>
  <c r="AA480" i="17"/>
  <c r="P481" i="17"/>
  <c r="Q481" i="17"/>
  <c r="R481" i="17"/>
  <c r="AA481" i="17"/>
  <c r="P482" i="17"/>
  <c r="Q482" i="17"/>
  <c r="R482" i="17"/>
  <c r="AA482" i="17"/>
  <c r="P483" i="17"/>
  <c r="Q483" i="17"/>
  <c r="R483" i="17"/>
  <c r="AA483" i="17"/>
  <c r="P484" i="17"/>
  <c r="Q484" i="17"/>
  <c r="R484" i="17"/>
  <c r="AA484" i="17"/>
  <c r="P485" i="17"/>
  <c r="Q485" i="17"/>
  <c r="R485" i="17"/>
  <c r="AA485" i="17"/>
  <c r="P486" i="17"/>
  <c r="Q486" i="17"/>
  <c r="R486" i="17"/>
  <c r="AA486" i="17"/>
  <c r="P487" i="17"/>
  <c r="Q487" i="17"/>
  <c r="R487" i="17"/>
  <c r="AA487" i="17"/>
  <c r="P488" i="17"/>
  <c r="Q488" i="17"/>
  <c r="R488" i="17"/>
  <c r="AA488" i="17"/>
  <c r="P489" i="17"/>
  <c r="Q489" i="17"/>
  <c r="R489" i="17"/>
  <c r="AA489" i="17"/>
  <c r="P490" i="17"/>
  <c r="Q490" i="17"/>
  <c r="R490" i="17"/>
  <c r="AA490" i="17"/>
  <c r="P491" i="17"/>
  <c r="Q491" i="17"/>
  <c r="R491" i="17"/>
  <c r="AA491" i="17"/>
  <c r="P492" i="17"/>
  <c r="Q492" i="17"/>
  <c r="R492" i="17"/>
  <c r="AA492" i="17"/>
  <c r="P493" i="17"/>
  <c r="Q493" i="17"/>
  <c r="R493" i="17"/>
  <c r="AA493" i="17"/>
  <c r="P494" i="17"/>
  <c r="Q494" i="17"/>
  <c r="R494" i="17"/>
  <c r="AA494" i="17"/>
  <c r="P495" i="17"/>
  <c r="Q495" i="17"/>
  <c r="R495" i="17"/>
  <c r="AA495" i="17"/>
  <c r="P496" i="17"/>
  <c r="Q496" i="17"/>
  <c r="R496" i="17"/>
  <c r="AA496" i="17"/>
  <c r="P497" i="17"/>
  <c r="Q497" i="17"/>
  <c r="R497" i="17"/>
  <c r="AA497" i="17"/>
  <c r="P498" i="17"/>
  <c r="Q498" i="17"/>
  <c r="R498" i="17"/>
  <c r="AA498" i="17"/>
  <c r="P499" i="17"/>
  <c r="Q499" i="17"/>
  <c r="R499" i="17"/>
  <c r="AA499" i="17"/>
  <c r="P500" i="17"/>
  <c r="Q500" i="17"/>
  <c r="R500" i="17"/>
  <c r="AA500" i="17"/>
  <c r="P501" i="17"/>
  <c r="Q501" i="17"/>
  <c r="R501" i="17"/>
  <c r="AA501" i="17"/>
  <c r="P502" i="17"/>
  <c r="Q502" i="17"/>
  <c r="R502" i="17"/>
  <c r="AA502" i="17"/>
  <c r="P503" i="17"/>
  <c r="Q503" i="17"/>
  <c r="R503" i="17"/>
  <c r="AA503" i="17"/>
  <c r="P504" i="17"/>
  <c r="Q504" i="17"/>
  <c r="R504" i="17"/>
  <c r="AA504" i="17"/>
  <c r="P505" i="17"/>
  <c r="Q505" i="17"/>
  <c r="R505" i="17"/>
  <c r="AA505" i="17"/>
  <c r="P506" i="17"/>
  <c r="Q506" i="17"/>
  <c r="R506" i="17"/>
  <c r="AA506" i="17"/>
  <c r="P507" i="17"/>
  <c r="Q507" i="17"/>
  <c r="R507" i="17"/>
  <c r="AA507" i="17"/>
  <c r="P508" i="17"/>
  <c r="Q508" i="17"/>
  <c r="R508" i="17"/>
  <c r="AA508" i="17"/>
  <c r="P509" i="17"/>
  <c r="Q509" i="17"/>
  <c r="R509" i="17"/>
  <c r="AA509" i="17"/>
  <c r="P510" i="17"/>
  <c r="Q510" i="17"/>
  <c r="R510" i="17"/>
  <c r="AA510" i="17"/>
  <c r="P511" i="17"/>
  <c r="Q511" i="17"/>
  <c r="R511" i="17"/>
  <c r="AA511" i="17"/>
  <c r="P512" i="17"/>
  <c r="Q512" i="17"/>
  <c r="R512" i="17"/>
  <c r="AA512" i="17"/>
  <c r="P513" i="17"/>
  <c r="Q513" i="17"/>
  <c r="R513" i="17"/>
  <c r="AA513" i="17"/>
  <c r="P514" i="17"/>
  <c r="Q514" i="17"/>
  <c r="R514" i="17"/>
  <c r="AA514" i="17"/>
  <c r="P515" i="17"/>
  <c r="Q515" i="17"/>
  <c r="R515" i="17"/>
  <c r="AA515" i="17"/>
  <c r="P516" i="17"/>
  <c r="Q516" i="17"/>
  <c r="R516" i="17"/>
  <c r="AA516" i="17"/>
  <c r="P517" i="17"/>
  <c r="Q517" i="17"/>
  <c r="R517" i="17"/>
  <c r="AA517" i="17"/>
  <c r="P518" i="17"/>
  <c r="Q518" i="17"/>
  <c r="R518" i="17"/>
  <c r="AA518" i="17"/>
  <c r="P519" i="17"/>
  <c r="Q519" i="17"/>
  <c r="R519" i="17"/>
  <c r="AA519" i="17"/>
  <c r="P520" i="17"/>
  <c r="Q520" i="17"/>
  <c r="R520" i="17"/>
  <c r="AA520" i="17"/>
  <c r="P521" i="17"/>
  <c r="Q521" i="17"/>
  <c r="R521" i="17"/>
  <c r="AA521" i="17"/>
  <c r="P522" i="17"/>
  <c r="Q522" i="17"/>
  <c r="R522" i="17"/>
  <c r="AA522" i="17"/>
  <c r="P523" i="17"/>
  <c r="Q523" i="17"/>
  <c r="R523" i="17"/>
  <c r="AA523" i="17"/>
  <c r="P524" i="17"/>
  <c r="Q524" i="17"/>
  <c r="R524" i="17"/>
  <c r="AA524" i="17"/>
  <c r="P525" i="17"/>
  <c r="Q525" i="17"/>
  <c r="R525" i="17"/>
  <c r="AA525" i="17"/>
  <c r="P526" i="17"/>
  <c r="Q526" i="17"/>
  <c r="R526" i="17"/>
  <c r="AA526" i="17"/>
  <c r="P527" i="17"/>
  <c r="Q527" i="17"/>
  <c r="R527" i="17"/>
  <c r="AA527" i="17"/>
  <c r="P528" i="17"/>
  <c r="Q528" i="17"/>
  <c r="R528" i="17"/>
  <c r="AA528" i="17"/>
  <c r="P529" i="17"/>
  <c r="Q529" i="17"/>
  <c r="R529" i="17"/>
  <c r="AA529" i="17"/>
  <c r="P530" i="17"/>
  <c r="Q530" i="17"/>
  <c r="R530" i="17"/>
  <c r="AA530" i="17"/>
  <c r="P531" i="17"/>
  <c r="Q531" i="17"/>
  <c r="R531" i="17"/>
  <c r="AA531" i="17"/>
  <c r="P532" i="17"/>
  <c r="Q532" i="17"/>
  <c r="R532" i="17"/>
  <c r="AA532" i="17"/>
  <c r="P533" i="17"/>
  <c r="Q533" i="17"/>
  <c r="R533" i="17"/>
  <c r="AA533" i="17"/>
  <c r="P534" i="17"/>
  <c r="Q534" i="17"/>
  <c r="R534" i="17"/>
  <c r="AA534" i="17"/>
  <c r="P535" i="17"/>
  <c r="Q535" i="17"/>
  <c r="R535" i="17"/>
  <c r="AA535" i="17"/>
  <c r="P536" i="17"/>
  <c r="Q536" i="17"/>
  <c r="R536" i="17"/>
  <c r="AA536" i="17"/>
  <c r="P537" i="17"/>
  <c r="Q537" i="17"/>
  <c r="R537" i="17"/>
  <c r="AA537" i="17"/>
  <c r="P538" i="17"/>
  <c r="Q538" i="17"/>
  <c r="R538" i="17"/>
  <c r="AA538" i="17"/>
  <c r="P539" i="17"/>
  <c r="Q539" i="17"/>
  <c r="R539" i="17"/>
  <c r="AA539" i="17"/>
  <c r="P540" i="17"/>
  <c r="Q540" i="17"/>
  <c r="R540" i="17"/>
  <c r="AA540" i="17"/>
  <c r="P541" i="17"/>
  <c r="Q541" i="17"/>
  <c r="R541" i="17"/>
  <c r="AA541" i="17"/>
  <c r="P542" i="17"/>
  <c r="Q542" i="17"/>
  <c r="R542" i="17"/>
  <c r="AA542" i="17"/>
  <c r="P543" i="17"/>
  <c r="Q543" i="17"/>
  <c r="R543" i="17"/>
  <c r="AA543" i="17"/>
  <c r="P544" i="17"/>
  <c r="Q544" i="17"/>
  <c r="R544" i="17"/>
  <c r="AA544" i="17"/>
  <c r="P545" i="17"/>
  <c r="Q545" i="17"/>
  <c r="R545" i="17"/>
  <c r="AA545" i="17"/>
  <c r="P546" i="17"/>
  <c r="Q546" i="17"/>
  <c r="R546" i="17"/>
  <c r="AA546" i="17"/>
  <c r="P547" i="17"/>
  <c r="Q547" i="17"/>
  <c r="R547" i="17"/>
  <c r="AA547" i="17"/>
  <c r="P548" i="17"/>
  <c r="Q548" i="17"/>
  <c r="R548" i="17"/>
  <c r="AA548" i="17"/>
  <c r="P549" i="17"/>
  <c r="Q549" i="17"/>
  <c r="R549" i="17"/>
  <c r="AA549" i="17"/>
  <c r="P550" i="17"/>
  <c r="Q550" i="17"/>
  <c r="R550" i="17"/>
  <c r="AA550" i="17"/>
  <c r="P551" i="17"/>
  <c r="Q551" i="17"/>
  <c r="R551" i="17"/>
  <c r="AA551" i="17"/>
  <c r="P552" i="17"/>
  <c r="Q552" i="17"/>
  <c r="R552" i="17"/>
  <c r="AA552" i="17"/>
  <c r="P553" i="17"/>
  <c r="Q553" i="17"/>
  <c r="R553" i="17"/>
  <c r="AA553" i="17"/>
  <c r="P554" i="17"/>
  <c r="Q554" i="17"/>
  <c r="R554" i="17"/>
  <c r="AA554" i="17"/>
  <c r="P555" i="17"/>
  <c r="Q555" i="17"/>
  <c r="R555" i="17"/>
  <c r="AA555" i="17"/>
  <c r="P556" i="17"/>
  <c r="Q556" i="17"/>
  <c r="R556" i="17"/>
  <c r="AA556" i="17"/>
  <c r="P557" i="17"/>
  <c r="Q557" i="17"/>
  <c r="R557" i="17"/>
  <c r="AA557" i="17"/>
  <c r="P558" i="17"/>
  <c r="Q558" i="17"/>
  <c r="R558" i="17"/>
  <c r="AA558" i="17"/>
  <c r="P559" i="17"/>
  <c r="Q559" i="17"/>
  <c r="R559" i="17"/>
  <c r="AA559" i="17"/>
  <c r="P560" i="17"/>
  <c r="Q560" i="17"/>
  <c r="R560" i="17"/>
  <c r="AA560" i="17"/>
  <c r="P561" i="17"/>
  <c r="Q561" i="17"/>
  <c r="R561" i="17"/>
  <c r="AA561" i="17"/>
  <c r="P562" i="17"/>
  <c r="Q562" i="17"/>
  <c r="R562" i="17"/>
  <c r="AA562" i="17"/>
  <c r="P563" i="17"/>
  <c r="Q563" i="17"/>
  <c r="R563" i="17"/>
  <c r="AA563" i="17"/>
  <c r="P564" i="17"/>
  <c r="Q564" i="17"/>
  <c r="R564" i="17"/>
  <c r="AA564" i="17"/>
  <c r="P565" i="17"/>
  <c r="Q565" i="17"/>
  <c r="R565" i="17"/>
  <c r="AA565" i="17"/>
  <c r="P566" i="17"/>
  <c r="Q566" i="17"/>
  <c r="R566" i="17"/>
  <c r="AA566" i="17"/>
  <c r="P567" i="17"/>
  <c r="Q567" i="17"/>
  <c r="R567" i="17"/>
  <c r="AA567" i="17"/>
  <c r="P568" i="17"/>
  <c r="Q568" i="17"/>
  <c r="R568" i="17"/>
  <c r="AA568" i="17"/>
  <c r="P569" i="17"/>
  <c r="Q569" i="17"/>
  <c r="R569" i="17"/>
  <c r="AA569" i="17"/>
  <c r="P570" i="17"/>
  <c r="Q570" i="17"/>
  <c r="R570" i="17"/>
  <c r="AA570" i="17"/>
  <c r="P571" i="17"/>
  <c r="Q571" i="17"/>
  <c r="R571" i="17"/>
  <c r="AA571" i="17"/>
  <c r="P572" i="17"/>
  <c r="Q572" i="17"/>
  <c r="R572" i="17"/>
  <c r="AA572" i="17"/>
  <c r="P573" i="17"/>
  <c r="Q573" i="17"/>
  <c r="R573" i="17"/>
  <c r="AA573" i="17"/>
  <c r="P574" i="17"/>
  <c r="Q574" i="17"/>
  <c r="R574" i="17"/>
  <c r="AA574" i="17"/>
  <c r="P575" i="17"/>
  <c r="Q575" i="17"/>
  <c r="R575" i="17"/>
  <c r="AA575" i="17"/>
  <c r="P576" i="17"/>
  <c r="Q576" i="17"/>
  <c r="R576" i="17"/>
  <c r="AA576" i="17"/>
  <c r="P577" i="17"/>
  <c r="Q577" i="17"/>
  <c r="R577" i="17"/>
  <c r="AA577" i="17"/>
  <c r="P578" i="17"/>
  <c r="Q578" i="17"/>
  <c r="R578" i="17"/>
  <c r="AA578" i="17"/>
  <c r="P579" i="17"/>
  <c r="Q579" i="17"/>
  <c r="R579" i="17"/>
  <c r="AA579" i="17"/>
  <c r="P580" i="17"/>
  <c r="Q580" i="17"/>
  <c r="R580" i="17"/>
  <c r="AA580" i="17"/>
  <c r="P581" i="17"/>
  <c r="Q581" i="17"/>
  <c r="R581" i="17"/>
  <c r="AA581" i="17"/>
  <c r="P582" i="17"/>
  <c r="Q582" i="17"/>
  <c r="R582" i="17"/>
  <c r="AA582" i="17"/>
  <c r="P583" i="17"/>
  <c r="Q583" i="17"/>
  <c r="R583" i="17"/>
  <c r="AA583" i="17"/>
  <c r="P584" i="17"/>
  <c r="Q584" i="17"/>
  <c r="R584" i="17"/>
  <c r="AA584" i="17"/>
  <c r="P585" i="17"/>
  <c r="Q585" i="17"/>
  <c r="R585" i="17"/>
  <c r="AA585" i="17"/>
  <c r="P586" i="17"/>
  <c r="Q586" i="17"/>
  <c r="R586" i="17"/>
  <c r="AA586" i="17"/>
  <c r="P587" i="17"/>
  <c r="Q587" i="17"/>
  <c r="R587" i="17"/>
  <c r="AA587" i="17"/>
  <c r="P588" i="17"/>
  <c r="Q588" i="17"/>
  <c r="R588" i="17"/>
  <c r="AA588" i="17"/>
  <c r="P589" i="17"/>
  <c r="Q589" i="17"/>
  <c r="R589" i="17"/>
  <c r="AA589" i="17"/>
  <c r="P590" i="17"/>
  <c r="Q590" i="17"/>
  <c r="R590" i="17"/>
  <c r="AA590" i="17"/>
  <c r="P591" i="17"/>
  <c r="Q591" i="17"/>
  <c r="R591" i="17"/>
  <c r="AA591" i="17"/>
  <c r="P592" i="17"/>
  <c r="Q592" i="17"/>
  <c r="R592" i="17"/>
  <c r="AA592" i="17"/>
  <c r="P593" i="17"/>
  <c r="Q593" i="17"/>
  <c r="R593" i="17"/>
  <c r="AA593" i="17"/>
  <c r="P594" i="17"/>
  <c r="Q594" i="17"/>
  <c r="R594" i="17"/>
  <c r="AA594" i="17"/>
  <c r="P595" i="17"/>
  <c r="Q595" i="17"/>
  <c r="R595" i="17"/>
  <c r="AA595" i="17"/>
  <c r="P596" i="17"/>
  <c r="Q596" i="17"/>
  <c r="R596" i="17"/>
  <c r="AA596" i="17"/>
  <c r="P597" i="17"/>
  <c r="Q597" i="17"/>
  <c r="R597" i="17"/>
  <c r="AA597" i="17"/>
  <c r="P598" i="17"/>
  <c r="Q598" i="17"/>
  <c r="R598" i="17"/>
  <c r="AA598" i="17"/>
  <c r="P599" i="17"/>
  <c r="Q599" i="17"/>
  <c r="R599" i="17"/>
  <c r="AA599" i="17"/>
  <c r="P600" i="17"/>
  <c r="Q600" i="17"/>
  <c r="R600" i="17"/>
  <c r="AA600" i="17"/>
  <c r="P601" i="17"/>
  <c r="Q601" i="17"/>
  <c r="R601" i="17"/>
  <c r="AA601" i="17"/>
  <c r="P602" i="17"/>
  <c r="Q602" i="17"/>
  <c r="R602" i="17"/>
  <c r="AA602" i="17"/>
  <c r="P326" i="17"/>
  <c r="Q326" i="17"/>
  <c r="R326" i="17"/>
  <c r="AA326" i="17"/>
  <c r="B31" i="17"/>
  <c r="P96" i="17"/>
  <c r="C31" i="17"/>
  <c r="Q96" i="17"/>
  <c r="R96" i="17"/>
  <c r="AA96" i="17"/>
  <c r="P97" i="17"/>
  <c r="Q97" i="17"/>
  <c r="R97" i="17"/>
  <c r="AA97" i="17"/>
  <c r="P98" i="17"/>
  <c r="Q98" i="17"/>
  <c r="R98" i="17"/>
  <c r="AA98" i="17"/>
  <c r="P99" i="17"/>
  <c r="Q99" i="17"/>
  <c r="R99" i="17"/>
  <c r="AA99" i="17"/>
  <c r="P100" i="17"/>
  <c r="Q100" i="17"/>
  <c r="R100" i="17"/>
  <c r="AA100" i="17"/>
  <c r="P101" i="17"/>
  <c r="Q101" i="17"/>
  <c r="R101" i="17"/>
  <c r="AA101" i="17"/>
  <c r="P102" i="17"/>
  <c r="Q102" i="17"/>
  <c r="R102" i="17"/>
  <c r="AA102" i="17"/>
  <c r="P103" i="17"/>
  <c r="Q103" i="17"/>
  <c r="R103" i="17"/>
  <c r="AA103" i="17"/>
  <c r="P104" i="17"/>
  <c r="Q104" i="17"/>
  <c r="R104" i="17"/>
  <c r="AA104" i="17"/>
  <c r="P105" i="17"/>
  <c r="Q105" i="17"/>
  <c r="R105" i="17"/>
  <c r="AA105" i="17"/>
  <c r="P106" i="17"/>
  <c r="Q106" i="17"/>
  <c r="R106" i="17"/>
  <c r="AA106" i="17"/>
  <c r="P107" i="17"/>
  <c r="Q107" i="17"/>
  <c r="R107" i="17"/>
  <c r="AA107" i="17"/>
  <c r="P108" i="17"/>
  <c r="Q108" i="17"/>
  <c r="R108" i="17"/>
  <c r="AA108" i="17"/>
  <c r="P109" i="17"/>
  <c r="Q109" i="17"/>
  <c r="R109" i="17"/>
  <c r="AA109" i="17"/>
  <c r="P110" i="17"/>
  <c r="Q110" i="17"/>
  <c r="R110" i="17"/>
  <c r="AA110" i="17"/>
  <c r="P111" i="17"/>
  <c r="Q111" i="17"/>
  <c r="R111" i="17"/>
  <c r="AA111" i="17"/>
  <c r="P112" i="17"/>
  <c r="Q112" i="17"/>
  <c r="R112" i="17"/>
  <c r="AA112" i="17"/>
  <c r="P113" i="17"/>
  <c r="Q113" i="17"/>
  <c r="R113" i="17"/>
  <c r="AA113" i="17"/>
  <c r="P114" i="17"/>
  <c r="Q114" i="17"/>
  <c r="R114" i="17"/>
  <c r="AA114" i="17"/>
  <c r="P115" i="17"/>
  <c r="Q115" i="17"/>
  <c r="R115" i="17"/>
  <c r="AA115" i="17"/>
  <c r="P116" i="17"/>
  <c r="Q116" i="17"/>
  <c r="R116" i="17"/>
  <c r="AA116" i="17"/>
  <c r="P117" i="17"/>
  <c r="Q117" i="17"/>
  <c r="R117" i="17"/>
  <c r="AA117" i="17"/>
  <c r="P118" i="17"/>
  <c r="Q118" i="17"/>
  <c r="R118" i="17"/>
  <c r="AA118" i="17"/>
  <c r="P119" i="17"/>
  <c r="Q119" i="17"/>
  <c r="R119" i="17"/>
  <c r="AA119" i="17"/>
  <c r="P120" i="17"/>
  <c r="Q120" i="17"/>
  <c r="R120" i="17"/>
  <c r="AA120" i="17"/>
  <c r="P121" i="17"/>
  <c r="Q121" i="17"/>
  <c r="R121" i="17"/>
  <c r="AA121" i="17"/>
  <c r="P122" i="17"/>
  <c r="Q122" i="17"/>
  <c r="R122" i="17"/>
  <c r="AA122" i="17"/>
  <c r="P123" i="17"/>
  <c r="Q123" i="17"/>
  <c r="R123" i="17"/>
  <c r="AA123" i="17"/>
  <c r="P124" i="17"/>
  <c r="Q124" i="17"/>
  <c r="R124" i="17"/>
  <c r="AA124" i="17"/>
  <c r="P125" i="17"/>
  <c r="Q125" i="17"/>
  <c r="R125" i="17"/>
  <c r="AA125" i="17"/>
  <c r="P126" i="17"/>
  <c r="Q126" i="17"/>
  <c r="R126" i="17"/>
  <c r="AA126" i="17"/>
  <c r="P127" i="17"/>
  <c r="Q127" i="17"/>
  <c r="R127" i="17"/>
  <c r="AA127" i="17"/>
  <c r="P128" i="17"/>
  <c r="Q128" i="17"/>
  <c r="R128" i="17"/>
  <c r="AA128" i="17"/>
  <c r="P129" i="17"/>
  <c r="Q129" i="17"/>
  <c r="R129" i="17"/>
  <c r="AA129" i="17"/>
  <c r="P130" i="17"/>
  <c r="Q130" i="17"/>
  <c r="R130" i="17"/>
  <c r="AA130" i="17"/>
  <c r="P131" i="17"/>
  <c r="Q131" i="17"/>
  <c r="R131" i="17"/>
  <c r="AA131" i="17"/>
  <c r="P132" i="17"/>
  <c r="Q132" i="17"/>
  <c r="R132" i="17"/>
  <c r="AA132" i="17"/>
  <c r="P133" i="17"/>
  <c r="Q133" i="17"/>
  <c r="R133" i="17"/>
  <c r="AA133" i="17"/>
  <c r="P134" i="17"/>
  <c r="Q134" i="17"/>
  <c r="R134" i="17"/>
  <c r="AA134" i="17"/>
  <c r="P135" i="17"/>
  <c r="Q135" i="17"/>
  <c r="R135" i="17"/>
  <c r="AA135" i="17"/>
  <c r="P136" i="17"/>
  <c r="Q136" i="17"/>
  <c r="R136" i="17"/>
  <c r="AA136" i="17"/>
  <c r="P137" i="17"/>
  <c r="Q137" i="17"/>
  <c r="R137" i="17"/>
  <c r="AA137" i="17"/>
  <c r="P138" i="17"/>
  <c r="Q138" i="17"/>
  <c r="R138" i="17"/>
  <c r="AA138" i="17"/>
  <c r="P139" i="17"/>
  <c r="Q139" i="17"/>
  <c r="R139" i="17"/>
  <c r="AA139" i="17"/>
  <c r="P140" i="17"/>
  <c r="Q140" i="17"/>
  <c r="R140" i="17"/>
  <c r="AA140" i="17"/>
  <c r="P141" i="17"/>
  <c r="Q141" i="17"/>
  <c r="R141" i="17"/>
  <c r="AA141" i="17"/>
  <c r="P142" i="17"/>
  <c r="Q142" i="17"/>
  <c r="R142" i="17"/>
  <c r="AA142" i="17"/>
  <c r="P143" i="17"/>
  <c r="Q143" i="17"/>
  <c r="R143" i="17"/>
  <c r="AA143" i="17"/>
  <c r="P144" i="17"/>
  <c r="Q144" i="17"/>
  <c r="R144" i="17"/>
  <c r="AA144" i="17"/>
  <c r="P145" i="17"/>
  <c r="Q145" i="17"/>
  <c r="R145" i="17"/>
  <c r="AA145" i="17"/>
  <c r="P146" i="17"/>
  <c r="Q146" i="17"/>
  <c r="R146" i="17"/>
  <c r="AA146" i="17"/>
  <c r="P147" i="17"/>
  <c r="Q147" i="17"/>
  <c r="R147" i="17"/>
  <c r="AA147" i="17"/>
  <c r="P148" i="17"/>
  <c r="Q148" i="17"/>
  <c r="R148" i="17"/>
  <c r="AA148" i="17"/>
  <c r="P149" i="17"/>
  <c r="Q149" i="17"/>
  <c r="R149" i="17"/>
  <c r="AA149" i="17"/>
  <c r="P150" i="17"/>
  <c r="Q150" i="17"/>
  <c r="R150" i="17"/>
  <c r="AA150" i="17"/>
  <c r="P151" i="17"/>
  <c r="Q151" i="17"/>
  <c r="R151" i="17"/>
  <c r="AA151" i="17"/>
  <c r="P152" i="17"/>
  <c r="Q152" i="17"/>
  <c r="R152" i="17"/>
  <c r="AA152" i="17"/>
  <c r="P153" i="17"/>
  <c r="Q153" i="17"/>
  <c r="R153" i="17"/>
  <c r="AA153" i="17"/>
  <c r="P154" i="17"/>
  <c r="Q154" i="17"/>
  <c r="R154" i="17"/>
  <c r="AA154" i="17"/>
  <c r="P155" i="17"/>
  <c r="Q155" i="17"/>
  <c r="R155" i="17"/>
  <c r="AA155" i="17"/>
  <c r="P156" i="17"/>
  <c r="Q156" i="17"/>
  <c r="R156" i="17"/>
  <c r="AA156" i="17"/>
  <c r="P157" i="17"/>
  <c r="Q157" i="17"/>
  <c r="R157" i="17"/>
  <c r="AA157" i="17"/>
  <c r="P158" i="17"/>
  <c r="Q158" i="17"/>
  <c r="R158" i="17"/>
  <c r="AA158" i="17"/>
  <c r="P159" i="17"/>
  <c r="Q159" i="17"/>
  <c r="R159" i="17"/>
  <c r="AA159" i="17"/>
  <c r="P160" i="17"/>
  <c r="Q160" i="17"/>
  <c r="R160" i="17"/>
  <c r="AA160" i="17"/>
  <c r="P161" i="17"/>
  <c r="Q161" i="17"/>
  <c r="R161" i="17"/>
  <c r="AA161" i="17"/>
  <c r="P162" i="17"/>
  <c r="Q162" i="17"/>
  <c r="R162" i="17"/>
  <c r="AA162" i="17"/>
  <c r="P163" i="17"/>
  <c r="Q163" i="17"/>
  <c r="R163" i="17"/>
  <c r="AA163" i="17"/>
  <c r="P164" i="17"/>
  <c r="Q164" i="17"/>
  <c r="R164" i="17"/>
  <c r="AA164" i="17"/>
  <c r="P165" i="17"/>
  <c r="Q165" i="17"/>
  <c r="R165" i="17"/>
  <c r="AA165" i="17"/>
  <c r="P166" i="17"/>
  <c r="Q166" i="17"/>
  <c r="R166" i="17"/>
  <c r="AA166" i="17"/>
  <c r="P167" i="17"/>
  <c r="Q167" i="17"/>
  <c r="R167" i="17"/>
  <c r="AA167" i="17"/>
  <c r="P168" i="17"/>
  <c r="Q168" i="17"/>
  <c r="R168" i="17"/>
  <c r="AA168" i="17"/>
  <c r="P169" i="17"/>
  <c r="Q169" i="17"/>
  <c r="R169" i="17"/>
  <c r="AA169" i="17"/>
  <c r="P170" i="17"/>
  <c r="Q170" i="17"/>
  <c r="R170" i="17"/>
  <c r="AA170" i="17"/>
  <c r="P171" i="17"/>
  <c r="Q171" i="17"/>
  <c r="R171" i="17"/>
  <c r="AA171" i="17"/>
  <c r="P172" i="17"/>
  <c r="Q172" i="17"/>
  <c r="R172" i="17"/>
  <c r="AA172" i="17"/>
  <c r="P173" i="17"/>
  <c r="Q173" i="17"/>
  <c r="R173" i="17"/>
  <c r="AA173" i="17"/>
  <c r="P174" i="17"/>
  <c r="Q174" i="17"/>
  <c r="R174" i="17"/>
  <c r="AA174" i="17"/>
  <c r="P175" i="17"/>
  <c r="Q175" i="17"/>
  <c r="R175" i="17"/>
  <c r="AA175" i="17"/>
  <c r="P176" i="17"/>
  <c r="Q176" i="17"/>
  <c r="R176" i="17"/>
  <c r="AA176" i="17"/>
  <c r="P177" i="17"/>
  <c r="Q177" i="17"/>
  <c r="R177" i="17"/>
  <c r="AA177" i="17"/>
  <c r="P178" i="17"/>
  <c r="Q178" i="17"/>
  <c r="R178" i="17"/>
  <c r="AA178" i="17"/>
  <c r="P179" i="17"/>
  <c r="Q179" i="17"/>
  <c r="R179" i="17"/>
  <c r="AA179" i="17"/>
  <c r="P180" i="17"/>
  <c r="Q180" i="17"/>
  <c r="R180" i="17"/>
  <c r="AA180" i="17"/>
  <c r="P181" i="17"/>
  <c r="Q181" i="17"/>
  <c r="R181" i="17"/>
  <c r="AA181" i="17"/>
  <c r="P182" i="17"/>
  <c r="Q182" i="17"/>
  <c r="R182" i="17"/>
  <c r="AA182" i="17"/>
  <c r="P183" i="17"/>
  <c r="Q183" i="17"/>
  <c r="R183" i="17"/>
  <c r="AA183" i="17"/>
  <c r="P184" i="17"/>
  <c r="Q184" i="17"/>
  <c r="R184" i="17"/>
  <c r="AA184" i="17"/>
  <c r="P185" i="17"/>
  <c r="Q185" i="17"/>
  <c r="R185" i="17"/>
  <c r="AA185" i="17"/>
  <c r="P186" i="17"/>
  <c r="Q186" i="17"/>
  <c r="R186" i="17"/>
  <c r="AA186" i="17"/>
  <c r="P187" i="17"/>
  <c r="Q187" i="17"/>
  <c r="R187" i="17"/>
  <c r="AA187" i="17"/>
  <c r="P188" i="17"/>
  <c r="Q188" i="17"/>
  <c r="R188" i="17"/>
  <c r="AA188" i="17"/>
  <c r="P189" i="17"/>
  <c r="Q189" i="17"/>
  <c r="R189" i="17"/>
  <c r="AA189" i="17"/>
  <c r="P190" i="17"/>
  <c r="Q190" i="17"/>
  <c r="R190" i="17"/>
  <c r="AA190" i="17"/>
  <c r="P191" i="17"/>
  <c r="Q191" i="17"/>
  <c r="R191" i="17"/>
  <c r="AA191" i="17"/>
  <c r="P192" i="17"/>
  <c r="Q192" i="17"/>
  <c r="R192" i="17"/>
  <c r="AA192" i="17"/>
  <c r="P193" i="17"/>
  <c r="Q193" i="17"/>
  <c r="R193" i="17"/>
  <c r="AA193" i="17"/>
  <c r="P194" i="17"/>
  <c r="Q194" i="17"/>
  <c r="R194" i="17"/>
  <c r="AA194" i="17"/>
  <c r="P195" i="17"/>
  <c r="Q195" i="17"/>
  <c r="R195" i="17"/>
  <c r="AA195" i="17"/>
  <c r="P196" i="17"/>
  <c r="Q196" i="17"/>
  <c r="R196" i="17"/>
  <c r="AA196" i="17"/>
  <c r="P197" i="17"/>
  <c r="Q197" i="17"/>
  <c r="R197" i="17"/>
  <c r="AA197" i="17"/>
  <c r="P198" i="17"/>
  <c r="Q198" i="17"/>
  <c r="R198" i="17"/>
  <c r="AA198" i="17"/>
  <c r="P199" i="17"/>
  <c r="Q199" i="17"/>
  <c r="R199" i="17"/>
  <c r="AA199" i="17"/>
  <c r="P200" i="17"/>
  <c r="Q200" i="17"/>
  <c r="R200" i="17"/>
  <c r="AA200" i="17"/>
  <c r="P201" i="17"/>
  <c r="Q201" i="17"/>
  <c r="R201" i="17"/>
  <c r="AA201" i="17"/>
  <c r="P202" i="17"/>
  <c r="Q202" i="17"/>
  <c r="R202" i="17"/>
  <c r="AA202" i="17"/>
  <c r="P203" i="17"/>
  <c r="Q203" i="17"/>
  <c r="R203" i="17"/>
  <c r="AA203" i="17"/>
  <c r="P204" i="17"/>
  <c r="Q204" i="17"/>
  <c r="R204" i="17"/>
  <c r="AA204" i="17"/>
  <c r="P205" i="17"/>
  <c r="Q205" i="17"/>
  <c r="R205" i="17"/>
  <c r="AA205" i="17"/>
  <c r="P206" i="17"/>
  <c r="Q206" i="17"/>
  <c r="R206" i="17"/>
  <c r="AA206" i="17"/>
  <c r="P207" i="17"/>
  <c r="Q207" i="17"/>
  <c r="R207" i="17"/>
  <c r="AA207" i="17"/>
  <c r="P208" i="17"/>
  <c r="Q208" i="17"/>
  <c r="R208" i="17"/>
  <c r="AA208" i="17"/>
  <c r="P209" i="17"/>
  <c r="Q209" i="17"/>
  <c r="R209" i="17"/>
  <c r="AA209" i="17"/>
  <c r="P210" i="17"/>
  <c r="Q210" i="17"/>
  <c r="R210" i="17"/>
  <c r="AA210" i="17"/>
  <c r="P211" i="17"/>
  <c r="Q211" i="17"/>
  <c r="R211" i="17"/>
  <c r="AA211" i="17"/>
  <c r="P212" i="17"/>
  <c r="Q212" i="17"/>
  <c r="R212" i="17"/>
  <c r="AA212" i="17"/>
  <c r="P213" i="17"/>
  <c r="Q213" i="17"/>
  <c r="R213" i="17"/>
  <c r="AA213" i="17"/>
  <c r="P214" i="17"/>
  <c r="Q214" i="17"/>
  <c r="R214" i="17"/>
  <c r="AA214" i="17"/>
  <c r="P215" i="17"/>
  <c r="Q215" i="17"/>
  <c r="R215" i="17"/>
  <c r="AA215" i="17"/>
  <c r="P216" i="17"/>
  <c r="Q216" i="17"/>
  <c r="R216" i="17"/>
  <c r="AA216" i="17"/>
  <c r="P217" i="17"/>
  <c r="Q217" i="17"/>
  <c r="R217" i="17"/>
  <c r="AA217" i="17"/>
  <c r="P218" i="17"/>
  <c r="Q218" i="17"/>
  <c r="R218" i="17"/>
  <c r="AA218" i="17"/>
  <c r="P219" i="17"/>
  <c r="Q219" i="17"/>
  <c r="R219" i="17"/>
  <c r="AA219" i="17"/>
  <c r="P220" i="17"/>
  <c r="Q220" i="17"/>
  <c r="R220" i="17"/>
  <c r="AA220" i="17"/>
  <c r="P221" i="17"/>
  <c r="Q221" i="17"/>
  <c r="R221" i="17"/>
  <c r="AA221" i="17"/>
  <c r="P222" i="17"/>
  <c r="Q222" i="17"/>
  <c r="R222" i="17"/>
  <c r="AA222" i="17"/>
  <c r="P223" i="17"/>
  <c r="Q223" i="17"/>
  <c r="R223" i="17"/>
  <c r="AA223" i="17"/>
  <c r="P224" i="17"/>
  <c r="Q224" i="17"/>
  <c r="R224" i="17"/>
  <c r="AA224" i="17"/>
  <c r="P225" i="17"/>
  <c r="Q225" i="17"/>
  <c r="R225" i="17"/>
  <c r="AA225" i="17"/>
  <c r="P226" i="17"/>
  <c r="Q226" i="17"/>
  <c r="R226" i="17"/>
  <c r="AA226" i="17"/>
  <c r="P227" i="17"/>
  <c r="Q227" i="17"/>
  <c r="R227" i="17"/>
  <c r="AA227" i="17"/>
  <c r="P228" i="17"/>
  <c r="Q228" i="17"/>
  <c r="R228" i="17"/>
  <c r="AA228" i="17"/>
  <c r="P229" i="17"/>
  <c r="Q229" i="17"/>
  <c r="R229" i="17"/>
  <c r="AA229" i="17"/>
  <c r="P230" i="17"/>
  <c r="Q230" i="17"/>
  <c r="R230" i="17"/>
  <c r="AA230" i="17"/>
  <c r="P231" i="17"/>
  <c r="Q231" i="17"/>
  <c r="R231" i="17"/>
  <c r="AA231" i="17"/>
  <c r="P232" i="17"/>
  <c r="Q232" i="17"/>
  <c r="R232" i="17"/>
  <c r="AA232" i="17"/>
  <c r="P233" i="17"/>
  <c r="Q233" i="17"/>
  <c r="R233" i="17"/>
  <c r="AA233" i="17"/>
  <c r="P234" i="17"/>
  <c r="Q234" i="17"/>
  <c r="R234" i="17"/>
  <c r="AA234" i="17"/>
  <c r="P235" i="17"/>
  <c r="Q235" i="17"/>
  <c r="R235" i="17"/>
  <c r="AA235" i="17"/>
  <c r="P236" i="17"/>
  <c r="Q236" i="17"/>
  <c r="R236" i="17"/>
  <c r="AA236" i="17"/>
  <c r="P237" i="17"/>
  <c r="Q237" i="17"/>
  <c r="R237" i="17"/>
  <c r="AA237" i="17"/>
  <c r="P238" i="17"/>
  <c r="Q238" i="17"/>
  <c r="R238" i="17"/>
  <c r="AA238" i="17"/>
  <c r="P239" i="17"/>
  <c r="Q239" i="17"/>
  <c r="R239" i="17"/>
  <c r="AA239" i="17"/>
  <c r="P240" i="17"/>
  <c r="Q240" i="17"/>
  <c r="R240" i="17"/>
  <c r="AA240" i="17"/>
  <c r="P241" i="17"/>
  <c r="Q241" i="17"/>
  <c r="R241" i="17"/>
  <c r="AA241" i="17"/>
  <c r="P242" i="17"/>
  <c r="Q242" i="17"/>
  <c r="R242" i="17"/>
  <c r="AA242" i="17"/>
  <c r="P243" i="17"/>
  <c r="Q243" i="17"/>
  <c r="R243" i="17"/>
  <c r="AA243" i="17"/>
  <c r="P244" i="17"/>
  <c r="Q244" i="17"/>
  <c r="R244" i="17"/>
  <c r="AA244" i="17"/>
  <c r="P245" i="17"/>
  <c r="Q245" i="17"/>
  <c r="R245" i="17"/>
  <c r="AA245" i="17"/>
  <c r="P246" i="17"/>
  <c r="Q246" i="17"/>
  <c r="R246" i="17"/>
  <c r="AA246" i="17"/>
  <c r="P247" i="17"/>
  <c r="Q247" i="17"/>
  <c r="R247" i="17"/>
  <c r="AA247" i="17"/>
  <c r="P248" i="17"/>
  <c r="Q248" i="17"/>
  <c r="R248" i="17"/>
  <c r="AA248" i="17"/>
  <c r="P249" i="17"/>
  <c r="Q249" i="17"/>
  <c r="R249" i="17"/>
  <c r="AA249" i="17"/>
  <c r="P250" i="17"/>
  <c r="Q250" i="17"/>
  <c r="R250" i="17"/>
  <c r="AA250" i="17"/>
  <c r="P251" i="17"/>
  <c r="Q251" i="17"/>
  <c r="R251" i="17"/>
  <c r="AA251" i="17"/>
  <c r="P252" i="17"/>
  <c r="Q252" i="17"/>
  <c r="R252" i="17"/>
  <c r="AA252" i="17"/>
  <c r="P253" i="17"/>
  <c r="Q253" i="17"/>
  <c r="R253" i="17"/>
  <c r="AA253" i="17"/>
  <c r="P254" i="17"/>
  <c r="Q254" i="17"/>
  <c r="R254" i="17"/>
  <c r="AA254" i="17"/>
  <c r="P255" i="17"/>
  <c r="Q255" i="17"/>
  <c r="R255" i="17"/>
  <c r="AA255" i="17"/>
  <c r="P256" i="17"/>
  <c r="Q256" i="17"/>
  <c r="R256" i="17"/>
  <c r="AA256" i="17"/>
  <c r="P257" i="17"/>
  <c r="Q257" i="17"/>
  <c r="R257" i="17"/>
  <c r="AA257" i="17"/>
  <c r="P258" i="17"/>
  <c r="Q258" i="17"/>
  <c r="R258" i="17"/>
  <c r="AA258" i="17"/>
  <c r="P259" i="17"/>
  <c r="Q259" i="17"/>
  <c r="R259" i="17"/>
  <c r="AA259" i="17"/>
  <c r="P260" i="17"/>
  <c r="Q260" i="17"/>
  <c r="R260" i="17"/>
  <c r="AA260" i="17"/>
  <c r="P261" i="17"/>
  <c r="Q261" i="17"/>
  <c r="R261" i="17"/>
  <c r="AA261" i="17"/>
  <c r="P262" i="17"/>
  <c r="Q262" i="17"/>
  <c r="R262" i="17"/>
  <c r="AA262" i="17"/>
  <c r="P263" i="17"/>
  <c r="Q263" i="17"/>
  <c r="R263" i="17"/>
  <c r="AA263" i="17"/>
  <c r="P264" i="17"/>
  <c r="Q264" i="17"/>
  <c r="R264" i="17"/>
  <c r="AA264" i="17"/>
  <c r="P265" i="17"/>
  <c r="Q265" i="17"/>
  <c r="R265" i="17"/>
  <c r="AA265" i="17"/>
  <c r="P266" i="17"/>
  <c r="Q266" i="17"/>
  <c r="R266" i="17"/>
  <c r="AA266" i="17"/>
  <c r="P267" i="17"/>
  <c r="Q267" i="17"/>
  <c r="R267" i="17"/>
  <c r="AA267" i="17"/>
  <c r="P268" i="17"/>
  <c r="Q268" i="17"/>
  <c r="R268" i="17"/>
  <c r="AA268" i="17"/>
  <c r="P269" i="17"/>
  <c r="Q269" i="17"/>
  <c r="R269" i="17"/>
  <c r="AA269" i="17"/>
  <c r="P270" i="17"/>
  <c r="Q270" i="17"/>
  <c r="R270" i="17"/>
  <c r="AA270" i="17"/>
  <c r="P271" i="17"/>
  <c r="Q271" i="17"/>
  <c r="R271" i="17"/>
  <c r="AA271" i="17"/>
  <c r="P272" i="17"/>
  <c r="Q272" i="17"/>
  <c r="R272" i="17"/>
  <c r="AA272" i="17"/>
  <c r="P273" i="17"/>
  <c r="Q273" i="17"/>
  <c r="R273" i="17"/>
  <c r="AA273" i="17"/>
  <c r="P274" i="17"/>
  <c r="Q274" i="17"/>
  <c r="R274" i="17"/>
  <c r="AA274" i="17"/>
  <c r="P275" i="17"/>
  <c r="Q275" i="17"/>
  <c r="R275" i="17"/>
  <c r="AA275" i="17"/>
  <c r="P276" i="17"/>
  <c r="Q276" i="17"/>
  <c r="R276" i="17"/>
  <c r="AA276" i="17"/>
  <c r="P277" i="17"/>
  <c r="Q277" i="17"/>
  <c r="R277" i="17"/>
  <c r="AA277" i="17"/>
  <c r="P278" i="17"/>
  <c r="Q278" i="17"/>
  <c r="R278" i="17"/>
  <c r="AA278" i="17"/>
  <c r="P279" i="17"/>
  <c r="Q279" i="17"/>
  <c r="R279" i="17"/>
  <c r="AA279" i="17"/>
  <c r="P280" i="17"/>
  <c r="Q280" i="17"/>
  <c r="R280" i="17"/>
  <c r="AA280" i="17"/>
  <c r="P281" i="17"/>
  <c r="Q281" i="17"/>
  <c r="R281" i="17"/>
  <c r="AA281" i="17"/>
  <c r="P282" i="17"/>
  <c r="Q282" i="17"/>
  <c r="R282" i="17"/>
  <c r="AA282" i="17"/>
  <c r="P283" i="17"/>
  <c r="Q283" i="17"/>
  <c r="R283" i="17"/>
  <c r="AA283" i="17"/>
  <c r="P284" i="17"/>
  <c r="Q284" i="17"/>
  <c r="R284" i="17"/>
  <c r="AA284" i="17"/>
  <c r="P285" i="17"/>
  <c r="Q285" i="17"/>
  <c r="R285" i="17"/>
  <c r="AA285" i="17"/>
  <c r="P286" i="17"/>
  <c r="Q286" i="17"/>
  <c r="R286" i="17"/>
  <c r="AA286" i="17"/>
  <c r="P287" i="17"/>
  <c r="Q287" i="17"/>
  <c r="R287" i="17"/>
  <c r="AA287" i="17"/>
  <c r="P288" i="17"/>
  <c r="Q288" i="17"/>
  <c r="R288" i="17"/>
  <c r="AA288" i="17"/>
  <c r="P289" i="17"/>
  <c r="Q289" i="17"/>
  <c r="R289" i="17"/>
  <c r="AA289" i="17"/>
  <c r="P290" i="17"/>
  <c r="Q290" i="17"/>
  <c r="R290" i="17"/>
  <c r="AA290" i="17"/>
  <c r="P291" i="17"/>
  <c r="Q291" i="17"/>
  <c r="R291" i="17"/>
  <c r="AA291" i="17"/>
  <c r="P292" i="17"/>
  <c r="Q292" i="17"/>
  <c r="R292" i="17"/>
  <c r="AA292" i="17"/>
  <c r="P293" i="17"/>
  <c r="Q293" i="17"/>
  <c r="R293" i="17"/>
  <c r="AA293" i="17"/>
  <c r="P294" i="17"/>
  <c r="Q294" i="17"/>
  <c r="R294" i="17"/>
  <c r="AA294" i="17"/>
  <c r="P295" i="17"/>
  <c r="Q295" i="17"/>
  <c r="R295" i="17"/>
  <c r="AA295" i="17"/>
  <c r="P296" i="17"/>
  <c r="Q296" i="17"/>
  <c r="R296" i="17"/>
  <c r="AA296" i="17"/>
  <c r="P297" i="17"/>
  <c r="Q297" i="17"/>
  <c r="R297" i="17"/>
  <c r="AA297" i="17"/>
  <c r="P298" i="17"/>
  <c r="Q298" i="17"/>
  <c r="R298" i="17"/>
  <c r="AA298" i="17"/>
  <c r="P299" i="17"/>
  <c r="Q299" i="17"/>
  <c r="R299" i="17"/>
  <c r="AA299" i="17"/>
  <c r="P300" i="17"/>
  <c r="Q300" i="17"/>
  <c r="R300" i="17"/>
  <c r="AA300" i="17"/>
  <c r="P301" i="17"/>
  <c r="Q301" i="17"/>
  <c r="R301" i="17"/>
  <c r="AA301" i="17"/>
  <c r="P302" i="17"/>
  <c r="Q302" i="17"/>
  <c r="R302" i="17"/>
  <c r="AA302" i="17"/>
  <c r="P303" i="17"/>
  <c r="Q303" i="17"/>
  <c r="R303" i="17"/>
  <c r="AA303" i="17"/>
  <c r="P304" i="17"/>
  <c r="Q304" i="17"/>
  <c r="R304" i="17"/>
  <c r="AA304" i="17"/>
  <c r="P305" i="17"/>
  <c r="Q305" i="17"/>
  <c r="R305" i="17"/>
  <c r="AA305" i="17"/>
  <c r="P306" i="17"/>
  <c r="Q306" i="17"/>
  <c r="R306" i="17"/>
  <c r="AA306" i="17"/>
  <c r="P307" i="17"/>
  <c r="Q307" i="17"/>
  <c r="R307" i="17"/>
  <c r="AA307" i="17"/>
  <c r="P308" i="17"/>
  <c r="Q308" i="17"/>
  <c r="R308" i="17"/>
  <c r="AA308" i="17"/>
  <c r="P309" i="17"/>
  <c r="Q309" i="17"/>
  <c r="R309" i="17"/>
  <c r="AA309" i="17"/>
  <c r="P310" i="17"/>
  <c r="Q310" i="17"/>
  <c r="R310" i="17"/>
  <c r="AA310" i="17"/>
  <c r="P311" i="17"/>
  <c r="Q311" i="17"/>
  <c r="R311" i="17"/>
  <c r="AA311" i="17"/>
  <c r="P312" i="17"/>
  <c r="Q312" i="17"/>
  <c r="R312" i="17"/>
  <c r="AA312" i="17"/>
  <c r="P313" i="17"/>
  <c r="Q313" i="17"/>
  <c r="R313" i="17"/>
  <c r="AA313" i="17"/>
  <c r="P314" i="17"/>
  <c r="Q314" i="17"/>
  <c r="R314" i="17"/>
  <c r="AA314" i="17"/>
  <c r="P315" i="17"/>
  <c r="Q315" i="17"/>
  <c r="R315" i="17"/>
  <c r="AA315" i="17"/>
  <c r="P316" i="17"/>
  <c r="Q316" i="17"/>
  <c r="R316" i="17"/>
  <c r="AA316" i="17"/>
  <c r="P317" i="17"/>
  <c r="Q317" i="17"/>
  <c r="R317" i="17"/>
  <c r="AA317" i="17"/>
  <c r="P318" i="17"/>
  <c r="Q318" i="17"/>
  <c r="R318" i="17"/>
  <c r="AA318" i="17"/>
  <c r="P319" i="17"/>
  <c r="Q319" i="17"/>
  <c r="R319" i="17"/>
  <c r="AA319" i="17"/>
  <c r="P320" i="17"/>
  <c r="Q320" i="17"/>
  <c r="R320" i="17"/>
  <c r="AA320" i="17"/>
  <c r="P321" i="17"/>
  <c r="Q321" i="17"/>
  <c r="R321" i="17"/>
  <c r="AA321" i="17"/>
  <c r="P322" i="17"/>
  <c r="Q322" i="17"/>
  <c r="R322" i="17"/>
  <c r="AA322" i="17"/>
  <c r="P95" i="17"/>
  <c r="Q95" i="17"/>
  <c r="R95" i="17"/>
  <c r="AA95" i="17"/>
  <c r="B31" i="15"/>
  <c r="P96" i="15"/>
  <c r="C31" i="15"/>
  <c r="Q96" i="15"/>
  <c r="R96" i="15"/>
  <c r="AA96" i="15"/>
  <c r="P97" i="15"/>
  <c r="Q97" i="15"/>
  <c r="R97" i="15"/>
  <c r="AA97" i="15"/>
  <c r="P98" i="15"/>
  <c r="Q98" i="15"/>
  <c r="R98" i="15"/>
  <c r="AA98" i="15"/>
  <c r="P99" i="15"/>
  <c r="Q99" i="15"/>
  <c r="R99" i="15"/>
  <c r="AA99" i="15"/>
  <c r="P100" i="15"/>
  <c r="Q100" i="15"/>
  <c r="R100" i="15"/>
  <c r="AA100" i="15"/>
  <c r="P101" i="15"/>
  <c r="Q101" i="15"/>
  <c r="R101" i="15"/>
  <c r="AA101" i="15"/>
  <c r="P102" i="15"/>
  <c r="Q102" i="15"/>
  <c r="R102" i="15"/>
  <c r="AA102" i="15"/>
  <c r="P103" i="15"/>
  <c r="Q103" i="15"/>
  <c r="R103" i="15"/>
  <c r="AA103" i="15"/>
  <c r="P104" i="15"/>
  <c r="Q104" i="15"/>
  <c r="R104" i="15"/>
  <c r="AA104" i="15"/>
  <c r="P105" i="15"/>
  <c r="Q105" i="15"/>
  <c r="R105" i="15"/>
  <c r="AA105" i="15"/>
  <c r="P106" i="15"/>
  <c r="Q106" i="15"/>
  <c r="R106" i="15"/>
  <c r="AA106" i="15"/>
  <c r="P107" i="15"/>
  <c r="Q107" i="15"/>
  <c r="R107" i="15"/>
  <c r="AA107" i="15"/>
  <c r="P108" i="15"/>
  <c r="Q108" i="15"/>
  <c r="R108" i="15"/>
  <c r="AA108" i="15"/>
  <c r="P109" i="15"/>
  <c r="Q109" i="15"/>
  <c r="R109" i="15"/>
  <c r="AA109" i="15"/>
  <c r="P110" i="15"/>
  <c r="Q110" i="15"/>
  <c r="R110" i="15"/>
  <c r="AA110" i="15"/>
  <c r="P111" i="15"/>
  <c r="Q111" i="15"/>
  <c r="R111" i="15"/>
  <c r="AA111" i="15"/>
  <c r="P112" i="15"/>
  <c r="Q112" i="15"/>
  <c r="R112" i="15"/>
  <c r="AA112" i="15"/>
  <c r="P113" i="15"/>
  <c r="Q113" i="15"/>
  <c r="R113" i="15"/>
  <c r="AA113" i="15"/>
  <c r="P114" i="15"/>
  <c r="Q114" i="15"/>
  <c r="R114" i="15"/>
  <c r="AA114" i="15"/>
  <c r="P115" i="15"/>
  <c r="Q115" i="15"/>
  <c r="R115" i="15"/>
  <c r="AA115" i="15"/>
  <c r="P116" i="15"/>
  <c r="Q116" i="15"/>
  <c r="R116" i="15"/>
  <c r="AA116" i="15"/>
  <c r="P117" i="15"/>
  <c r="Q117" i="15"/>
  <c r="R117" i="15"/>
  <c r="AA117" i="15"/>
  <c r="P118" i="15"/>
  <c r="Q118" i="15"/>
  <c r="R118" i="15"/>
  <c r="AA118" i="15"/>
  <c r="P119" i="15"/>
  <c r="Q119" i="15"/>
  <c r="R119" i="15"/>
  <c r="AA119" i="15"/>
  <c r="P120" i="15"/>
  <c r="Q120" i="15"/>
  <c r="R120" i="15"/>
  <c r="AA120" i="15"/>
  <c r="P121" i="15"/>
  <c r="Q121" i="15"/>
  <c r="R121" i="15"/>
  <c r="AA121" i="15"/>
  <c r="P122" i="15"/>
  <c r="Q122" i="15"/>
  <c r="R122" i="15"/>
  <c r="AA122" i="15"/>
  <c r="P123" i="15"/>
  <c r="Q123" i="15"/>
  <c r="R123" i="15"/>
  <c r="AA123" i="15"/>
  <c r="P124" i="15"/>
  <c r="Q124" i="15"/>
  <c r="R124" i="15"/>
  <c r="AA124" i="15"/>
  <c r="P125" i="15"/>
  <c r="Q125" i="15"/>
  <c r="R125" i="15"/>
  <c r="AA125" i="15"/>
  <c r="P126" i="15"/>
  <c r="Q126" i="15"/>
  <c r="R126" i="15"/>
  <c r="AA126" i="15"/>
  <c r="P127" i="15"/>
  <c r="Q127" i="15"/>
  <c r="R127" i="15"/>
  <c r="AA127" i="15"/>
  <c r="P128" i="15"/>
  <c r="Q128" i="15"/>
  <c r="R128" i="15"/>
  <c r="AA128" i="15"/>
  <c r="P129" i="15"/>
  <c r="Q129" i="15"/>
  <c r="R129" i="15"/>
  <c r="AA129" i="15"/>
  <c r="P130" i="15"/>
  <c r="Q130" i="15"/>
  <c r="R130" i="15"/>
  <c r="AA130" i="15"/>
  <c r="P131" i="15"/>
  <c r="Q131" i="15"/>
  <c r="R131" i="15"/>
  <c r="AA131" i="15"/>
  <c r="P132" i="15"/>
  <c r="Q132" i="15"/>
  <c r="R132" i="15"/>
  <c r="AA132" i="15"/>
  <c r="P133" i="15"/>
  <c r="Q133" i="15"/>
  <c r="R133" i="15"/>
  <c r="AA133" i="15"/>
  <c r="P134" i="15"/>
  <c r="Q134" i="15"/>
  <c r="R134" i="15"/>
  <c r="AA134" i="15"/>
  <c r="P135" i="15"/>
  <c r="Q135" i="15"/>
  <c r="R135" i="15"/>
  <c r="AA135" i="15"/>
  <c r="P136" i="15"/>
  <c r="Q136" i="15"/>
  <c r="R136" i="15"/>
  <c r="AA136" i="15"/>
  <c r="P137" i="15"/>
  <c r="Q137" i="15"/>
  <c r="R137" i="15"/>
  <c r="AA137" i="15"/>
  <c r="P138" i="15"/>
  <c r="Q138" i="15"/>
  <c r="R138" i="15"/>
  <c r="AA138" i="15"/>
  <c r="P139" i="15"/>
  <c r="Q139" i="15"/>
  <c r="R139" i="15"/>
  <c r="AA139" i="15"/>
  <c r="P140" i="15"/>
  <c r="Q140" i="15"/>
  <c r="R140" i="15"/>
  <c r="AA140" i="15"/>
  <c r="P141" i="15"/>
  <c r="Q141" i="15"/>
  <c r="R141" i="15"/>
  <c r="AA141" i="15"/>
  <c r="P142" i="15"/>
  <c r="Q142" i="15"/>
  <c r="R142" i="15"/>
  <c r="AA142" i="15"/>
  <c r="P143" i="15"/>
  <c r="Q143" i="15"/>
  <c r="R143" i="15"/>
  <c r="AA143" i="15"/>
  <c r="P144" i="15"/>
  <c r="Q144" i="15"/>
  <c r="R144" i="15"/>
  <c r="AA144" i="15"/>
  <c r="P145" i="15"/>
  <c r="Q145" i="15"/>
  <c r="R145" i="15"/>
  <c r="AA145" i="15"/>
  <c r="P146" i="15"/>
  <c r="Q146" i="15"/>
  <c r="R146" i="15"/>
  <c r="AA146" i="15"/>
  <c r="P147" i="15"/>
  <c r="Q147" i="15"/>
  <c r="R147" i="15"/>
  <c r="AA147" i="15"/>
  <c r="P148" i="15"/>
  <c r="Q148" i="15"/>
  <c r="R148" i="15"/>
  <c r="AA148" i="15"/>
  <c r="P149" i="15"/>
  <c r="Q149" i="15"/>
  <c r="R149" i="15"/>
  <c r="AA149" i="15"/>
  <c r="P150" i="15"/>
  <c r="Q150" i="15"/>
  <c r="R150" i="15"/>
  <c r="AA150" i="15"/>
  <c r="P151" i="15"/>
  <c r="Q151" i="15"/>
  <c r="R151" i="15"/>
  <c r="AA151" i="15"/>
  <c r="P152" i="15"/>
  <c r="Q152" i="15"/>
  <c r="R152" i="15"/>
  <c r="AA152" i="15"/>
  <c r="P153" i="15"/>
  <c r="Q153" i="15"/>
  <c r="R153" i="15"/>
  <c r="AA153" i="15"/>
  <c r="P154" i="15"/>
  <c r="Q154" i="15"/>
  <c r="R154" i="15"/>
  <c r="AA154" i="15"/>
  <c r="P155" i="15"/>
  <c r="Q155" i="15"/>
  <c r="R155" i="15"/>
  <c r="AA155" i="15"/>
  <c r="P156" i="15"/>
  <c r="Q156" i="15"/>
  <c r="R156" i="15"/>
  <c r="AA156" i="15"/>
  <c r="P157" i="15"/>
  <c r="Q157" i="15"/>
  <c r="R157" i="15"/>
  <c r="AA157" i="15"/>
  <c r="P158" i="15"/>
  <c r="Q158" i="15"/>
  <c r="R158" i="15"/>
  <c r="AA158" i="15"/>
  <c r="P159" i="15"/>
  <c r="Q159" i="15"/>
  <c r="R159" i="15"/>
  <c r="AA159" i="15"/>
  <c r="P160" i="15"/>
  <c r="Q160" i="15"/>
  <c r="R160" i="15"/>
  <c r="AA160" i="15"/>
  <c r="P161" i="15"/>
  <c r="Q161" i="15"/>
  <c r="R161" i="15"/>
  <c r="AA161" i="15"/>
  <c r="P162" i="15"/>
  <c r="Q162" i="15"/>
  <c r="R162" i="15"/>
  <c r="AA162" i="15"/>
  <c r="P163" i="15"/>
  <c r="Q163" i="15"/>
  <c r="R163" i="15"/>
  <c r="AA163" i="15"/>
  <c r="P164" i="15"/>
  <c r="Q164" i="15"/>
  <c r="R164" i="15"/>
  <c r="AA164" i="15"/>
  <c r="P165" i="15"/>
  <c r="Q165" i="15"/>
  <c r="R165" i="15"/>
  <c r="AA165" i="15"/>
  <c r="P166" i="15"/>
  <c r="Q166" i="15"/>
  <c r="R166" i="15"/>
  <c r="AA166" i="15"/>
  <c r="P167" i="15"/>
  <c r="Q167" i="15"/>
  <c r="R167" i="15"/>
  <c r="AA167" i="15"/>
  <c r="P168" i="15"/>
  <c r="Q168" i="15"/>
  <c r="R168" i="15"/>
  <c r="AA168" i="15"/>
  <c r="P169" i="15"/>
  <c r="Q169" i="15"/>
  <c r="R169" i="15"/>
  <c r="AA169" i="15"/>
  <c r="P170" i="15"/>
  <c r="Q170" i="15"/>
  <c r="R170" i="15"/>
  <c r="AA170" i="15"/>
  <c r="P171" i="15"/>
  <c r="Q171" i="15"/>
  <c r="R171" i="15"/>
  <c r="AA171" i="15"/>
  <c r="P172" i="15"/>
  <c r="Q172" i="15"/>
  <c r="R172" i="15"/>
  <c r="AA172" i="15"/>
  <c r="P173" i="15"/>
  <c r="Q173" i="15"/>
  <c r="R173" i="15"/>
  <c r="AA173" i="15"/>
  <c r="P174" i="15"/>
  <c r="Q174" i="15"/>
  <c r="R174" i="15"/>
  <c r="AA174" i="15"/>
  <c r="P175" i="15"/>
  <c r="Q175" i="15"/>
  <c r="R175" i="15"/>
  <c r="AA175" i="15"/>
  <c r="P176" i="15"/>
  <c r="Q176" i="15"/>
  <c r="R176" i="15"/>
  <c r="AA176" i="15"/>
  <c r="P177" i="15"/>
  <c r="Q177" i="15"/>
  <c r="R177" i="15"/>
  <c r="AA177" i="15"/>
  <c r="P178" i="15"/>
  <c r="Q178" i="15"/>
  <c r="R178" i="15"/>
  <c r="AA178" i="15"/>
  <c r="P179" i="15"/>
  <c r="Q179" i="15"/>
  <c r="R179" i="15"/>
  <c r="AA179" i="15"/>
  <c r="P180" i="15"/>
  <c r="Q180" i="15"/>
  <c r="R180" i="15"/>
  <c r="AA180" i="15"/>
  <c r="P181" i="15"/>
  <c r="Q181" i="15"/>
  <c r="R181" i="15"/>
  <c r="AA181" i="15"/>
  <c r="P182" i="15"/>
  <c r="Q182" i="15"/>
  <c r="R182" i="15"/>
  <c r="AA182" i="15"/>
  <c r="P183" i="15"/>
  <c r="Q183" i="15"/>
  <c r="R183" i="15"/>
  <c r="AA183" i="15"/>
  <c r="P184" i="15"/>
  <c r="Q184" i="15"/>
  <c r="R184" i="15"/>
  <c r="AA184" i="15"/>
  <c r="P185" i="15"/>
  <c r="Q185" i="15"/>
  <c r="R185" i="15"/>
  <c r="AA185" i="15"/>
  <c r="P186" i="15"/>
  <c r="Q186" i="15"/>
  <c r="R186" i="15"/>
  <c r="AA186" i="15"/>
  <c r="P187" i="15"/>
  <c r="Q187" i="15"/>
  <c r="R187" i="15"/>
  <c r="AA187" i="15"/>
  <c r="P188" i="15"/>
  <c r="Q188" i="15"/>
  <c r="R188" i="15"/>
  <c r="AA188" i="15"/>
  <c r="P189" i="15"/>
  <c r="Q189" i="15"/>
  <c r="R189" i="15"/>
  <c r="AA189" i="15"/>
  <c r="P190" i="15"/>
  <c r="Q190" i="15"/>
  <c r="R190" i="15"/>
  <c r="AA190" i="15"/>
  <c r="P191" i="15"/>
  <c r="Q191" i="15"/>
  <c r="R191" i="15"/>
  <c r="AA191" i="15"/>
  <c r="P192" i="15"/>
  <c r="Q192" i="15"/>
  <c r="R192" i="15"/>
  <c r="AA192" i="15"/>
  <c r="P193" i="15"/>
  <c r="Q193" i="15"/>
  <c r="R193" i="15"/>
  <c r="AA193" i="15"/>
  <c r="P194" i="15"/>
  <c r="Q194" i="15"/>
  <c r="R194" i="15"/>
  <c r="AA194" i="15"/>
  <c r="P195" i="15"/>
  <c r="Q195" i="15"/>
  <c r="R195" i="15"/>
  <c r="AA195" i="15"/>
  <c r="P196" i="15"/>
  <c r="Q196" i="15"/>
  <c r="R196" i="15"/>
  <c r="AA196" i="15"/>
  <c r="P197" i="15"/>
  <c r="Q197" i="15"/>
  <c r="R197" i="15"/>
  <c r="AA197" i="15"/>
  <c r="P198" i="15"/>
  <c r="Q198" i="15"/>
  <c r="R198" i="15"/>
  <c r="AA198" i="15"/>
  <c r="P199" i="15"/>
  <c r="Q199" i="15"/>
  <c r="R199" i="15"/>
  <c r="AA199" i="15"/>
  <c r="P200" i="15"/>
  <c r="Q200" i="15"/>
  <c r="R200" i="15"/>
  <c r="AA200" i="15"/>
  <c r="P201" i="15"/>
  <c r="Q201" i="15"/>
  <c r="R201" i="15"/>
  <c r="AA201" i="15"/>
  <c r="P202" i="15"/>
  <c r="Q202" i="15"/>
  <c r="R202" i="15"/>
  <c r="AA202" i="15"/>
  <c r="P203" i="15"/>
  <c r="Q203" i="15"/>
  <c r="R203" i="15"/>
  <c r="AA203" i="15"/>
  <c r="P204" i="15"/>
  <c r="Q204" i="15"/>
  <c r="R204" i="15"/>
  <c r="AA204" i="15"/>
  <c r="P205" i="15"/>
  <c r="Q205" i="15"/>
  <c r="R205" i="15"/>
  <c r="AA205" i="15"/>
  <c r="P206" i="15"/>
  <c r="Q206" i="15"/>
  <c r="R206" i="15"/>
  <c r="AA206" i="15"/>
  <c r="P207" i="15"/>
  <c r="Q207" i="15"/>
  <c r="R207" i="15"/>
  <c r="AA207" i="15"/>
  <c r="P208" i="15"/>
  <c r="Q208" i="15"/>
  <c r="R208" i="15"/>
  <c r="AA208" i="15"/>
  <c r="P209" i="15"/>
  <c r="Q209" i="15"/>
  <c r="R209" i="15"/>
  <c r="AA209" i="15"/>
  <c r="P210" i="15"/>
  <c r="Q210" i="15"/>
  <c r="R210" i="15"/>
  <c r="AA210" i="15"/>
  <c r="P211" i="15"/>
  <c r="Q211" i="15"/>
  <c r="R211" i="15"/>
  <c r="AA211" i="15"/>
  <c r="P212" i="15"/>
  <c r="Q212" i="15"/>
  <c r="R212" i="15"/>
  <c r="AA212" i="15"/>
  <c r="P213" i="15"/>
  <c r="Q213" i="15"/>
  <c r="R213" i="15"/>
  <c r="AA213" i="15"/>
  <c r="P214" i="15"/>
  <c r="Q214" i="15"/>
  <c r="R214" i="15"/>
  <c r="AA214" i="15"/>
  <c r="P215" i="15"/>
  <c r="Q215" i="15"/>
  <c r="R215" i="15"/>
  <c r="AA215" i="15"/>
  <c r="P216" i="15"/>
  <c r="Q216" i="15"/>
  <c r="R216" i="15"/>
  <c r="AA216" i="15"/>
  <c r="P217" i="15"/>
  <c r="Q217" i="15"/>
  <c r="R217" i="15"/>
  <c r="AA217" i="15"/>
  <c r="P218" i="15"/>
  <c r="Q218" i="15"/>
  <c r="R218" i="15"/>
  <c r="AA218" i="15"/>
  <c r="P219" i="15"/>
  <c r="Q219" i="15"/>
  <c r="R219" i="15"/>
  <c r="AA219" i="15"/>
  <c r="P220" i="15"/>
  <c r="Q220" i="15"/>
  <c r="R220" i="15"/>
  <c r="AA220" i="15"/>
  <c r="P221" i="15"/>
  <c r="Q221" i="15"/>
  <c r="R221" i="15"/>
  <c r="AA221" i="15"/>
  <c r="P222" i="15"/>
  <c r="Q222" i="15"/>
  <c r="R222" i="15"/>
  <c r="AA222" i="15"/>
  <c r="P223" i="15"/>
  <c r="Q223" i="15"/>
  <c r="R223" i="15"/>
  <c r="AA223" i="15"/>
  <c r="P224" i="15"/>
  <c r="Q224" i="15"/>
  <c r="R224" i="15"/>
  <c r="AA224" i="15"/>
  <c r="P225" i="15"/>
  <c r="Q225" i="15"/>
  <c r="R225" i="15"/>
  <c r="AA225" i="15"/>
  <c r="P226" i="15"/>
  <c r="Q226" i="15"/>
  <c r="R226" i="15"/>
  <c r="AA226" i="15"/>
  <c r="P227" i="15"/>
  <c r="Q227" i="15"/>
  <c r="R227" i="15"/>
  <c r="AA227" i="15"/>
  <c r="P228" i="15"/>
  <c r="Q228" i="15"/>
  <c r="R228" i="15"/>
  <c r="AA228" i="15"/>
  <c r="P229" i="15"/>
  <c r="Q229" i="15"/>
  <c r="R229" i="15"/>
  <c r="AA229" i="15"/>
  <c r="P230" i="15"/>
  <c r="Q230" i="15"/>
  <c r="R230" i="15"/>
  <c r="AA230" i="15"/>
  <c r="P231" i="15"/>
  <c r="Q231" i="15"/>
  <c r="R231" i="15"/>
  <c r="AA231" i="15"/>
  <c r="P232" i="15"/>
  <c r="Q232" i="15"/>
  <c r="R232" i="15"/>
  <c r="AA232" i="15"/>
  <c r="P233" i="15"/>
  <c r="Q233" i="15"/>
  <c r="R233" i="15"/>
  <c r="AA233" i="15"/>
  <c r="P234" i="15"/>
  <c r="Q234" i="15"/>
  <c r="R234" i="15"/>
  <c r="AA234" i="15"/>
  <c r="P235" i="15"/>
  <c r="Q235" i="15"/>
  <c r="R235" i="15"/>
  <c r="AA235" i="15"/>
  <c r="P236" i="15"/>
  <c r="Q236" i="15"/>
  <c r="R236" i="15"/>
  <c r="AA236" i="15"/>
  <c r="P237" i="15"/>
  <c r="Q237" i="15"/>
  <c r="R237" i="15"/>
  <c r="AA237" i="15"/>
  <c r="P238" i="15"/>
  <c r="Q238" i="15"/>
  <c r="R238" i="15"/>
  <c r="AA238" i="15"/>
  <c r="P239" i="15"/>
  <c r="Q239" i="15"/>
  <c r="R239" i="15"/>
  <c r="AA239" i="15"/>
  <c r="P240" i="15"/>
  <c r="Q240" i="15"/>
  <c r="R240" i="15"/>
  <c r="AA240" i="15"/>
  <c r="P241" i="15"/>
  <c r="Q241" i="15"/>
  <c r="R241" i="15"/>
  <c r="AA241" i="15"/>
  <c r="P242" i="15"/>
  <c r="Q242" i="15"/>
  <c r="R242" i="15"/>
  <c r="AA242" i="15"/>
  <c r="P243" i="15"/>
  <c r="Q243" i="15"/>
  <c r="R243" i="15"/>
  <c r="AA243" i="15"/>
  <c r="P244" i="15"/>
  <c r="Q244" i="15"/>
  <c r="R244" i="15"/>
  <c r="AA244" i="15"/>
  <c r="P245" i="15"/>
  <c r="Q245" i="15"/>
  <c r="R245" i="15"/>
  <c r="AA245" i="15"/>
  <c r="P246" i="15"/>
  <c r="Q246" i="15"/>
  <c r="R246" i="15"/>
  <c r="AA246" i="15"/>
  <c r="P247" i="15"/>
  <c r="Q247" i="15"/>
  <c r="R247" i="15"/>
  <c r="AA247" i="15"/>
  <c r="P248" i="15"/>
  <c r="Q248" i="15"/>
  <c r="R248" i="15"/>
  <c r="AA248" i="15"/>
  <c r="P249" i="15"/>
  <c r="Q249" i="15"/>
  <c r="R249" i="15"/>
  <c r="AA249" i="15"/>
  <c r="P250" i="15"/>
  <c r="Q250" i="15"/>
  <c r="R250" i="15"/>
  <c r="AA250" i="15"/>
  <c r="P251" i="15"/>
  <c r="Q251" i="15"/>
  <c r="R251" i="15"/>
  <c r="AA251" i="15"/>
  <c r="P252" i="15"/>
  <c r="Q252" i="15"/>
  <c r="R252" i="15"/>
  <c r="AA252" i="15"/>
  <c r="P253" i="15"/>
  <c r="Q253" i="15"/>
  <c r="R253" i="15"/>
  <c r="AA253" i="15"/>
  <c r="P254" i="15"/>
  <c r="Q254" i="15"/>
  <c r="R254" i="15"/>
  <c r="AA254" i="15"/>
  <c r="P255" i="15"/>
  <c r="Q255" i="15"/>
  <c r="R255" i="15"/>
  <c r="AA255" i="15"/>
  <c r="P256" i="15"/>
  <c r="Q256" i="15"/>
  <c r="R256" i="15"/>
  <c r="AA256" i="15"/>
  <c r="P257" i="15"/>
  <c r="Q257" i="15"/>
  <c r="R257" i="15"/>
  <c r="AA257" i="15"/>
  <c r="P258" i="15"/>
  <c r="Q258" i="15"/>
  <c r="R258" i="15"/>
  <c r="AA258" i="15"/>
  <c r="P259" i="15"/>
  <c r="Q259" i="15"/>
  <c r="R259" i="15"/>
  <c r="AA259" i="15"/>
  <c r="P260" i="15"/>
  <c r="Q260" i="15"/>
  <c r="R260" i="15"/>
  <c r="AA260" i="15"/>
  <c r="P261" i="15"/>
  <c r="Q261" i="15"/>
  <c r="R261" i="15"/>
  <c r="AA261" i="15"/>
  <c r="P262" i="15"/>
  <c r="Q262" i="15"/>
  <c r="R262" i="15"/>
  <c r="AA262" i="15"/>
  <c r="P263" i="15"/>
  <c r="Q263" i="15"/>
  <c r="R263" i="15"/>
  <c r="AA263" i="15"/>
  <c r="P264" i="15"/>
  <c r="Q264" i="15"/>
  <c r="R264" i="15"/>
  <c r="AA264" i="15"/>
  <c r="P265" i="15"/>
  <c r="Q265" i="15"/>
  <c r="R265" i="15"/>
  <c r="AA265" i="15"/>
  <c r="P266" i="15"/>
  <c r="Q266" i="15"/>
  <c r="R266" i="15"/>
  <c r="AA266" i="15"/>
  <c r="P267" i="15"/>
  <c r="Q267" i="15"/>
  <c r="R267" i="15"/>
  <c r="AA267" i="15"/>
  <c r="P268" i="15"/>
  <c r="Q268" i="15"/>
  <c r="R268" i="15"/>
  <c r="AA268" i="15"/>
  <c r="P269" i="15"/>
  <c r="Q269" i="15"/>
  <c r="R269" i="15"/>
  <c r="AA269" i="15"/>
  <c r="P270" i="15"/>
  <c r="Q270" i="15"/>
  <c r="R270" i="15"/>
  <c r="AA270" i="15"/>
  <c r="P271" i="15"/>
  <c r="Q271" i="15"/>
  <c r="R271" i="15"/>
  <c r="AA271" i="15"/>
  <c r="P272" i="15"/>
  <c r="Q272" i="15"/>
  <c r="R272" i="15"/>
  <c r="AA272" i="15"/>
  <c r="P273" i="15"/>
  <c r="Q273" i="15"/>
  <c r="R273" i="15"/>
  <c r="AA273" i="15"/>
  <c r="P274" i="15"/>
  <c r="Q274" i="15"/>
  <c r="R274" i="15"/>
  <c r="AA274" i="15"/>
  <c r="P275" i="15"/>
  <c r="Q275" i="15"/>
  <c r="R275" i="15"/>
  <c r="AA275" i="15"/>
  <c r="P276" i="15"/>
  <c r="Q276" i="15"/>
  <c r="R276" i="15"/>
  <c r="AA276" i="15"/>
  <c r="P277" i="15"/>
  <c r="Q277" i="15"/>
  <c r="R277" i="15"/>
  <c r="AA277" i="15"/>
  <c r="P278" i="15"/>
  <c r="Q278" i="15"/>
  <c r="R278" i="15"/>
  <c r="AA278" i="15"/>
  <c r="P279" i="15"/>
  <c r="Q279" i="15"/>
  <c r="R279" i="15"/>
  <c r="AA279" i="15"/>
  <c r="P280" i="15"/>
  <c r="Q280" i="15"/>
  <c r="R280" i="15"/>
  <c r="AA280" i="15"/>
  <c r="P281" i="15"/>
  <c r="Q281" i="15"/>
  <c r="R281" i="15"/>
  <c r="AA281" i="15"/>
  <c r="P282" i="15"/>
  <c r="Q282" i="15"/>
  <c r="R282" i="15"/>
  <c r="AA282" i="15"/>
  <c r="P283" i="15"/>
  <c r="Q283" i="15"/>
  <c r="R283" i="15"/>
  <c r="AA283" i="15"/>
  <c r="P284" i="15"/>
  <c r="Q284" i="15"/>
  <c r="R284" i="15"/>
  <c r="AA284" i="15"/>
  <c r="P285" i="15"/>
  <c r="Q285" i="15"/>
  <c r="R285" i="15"/>
  <c r="AA285" i="15"/>
  <c r="P286" i="15"/>
  <c r="Q286" i="15"/>
  <c r="R286" i="15"/>
  <c r="AA286" i="15"/>
  <c r="P287" i="15"/>
  <c r="Q287" i="15"/>
  <c r="R287" i="15"/>
  <c r="AA287" i="15"/>
  <c r="P288" i="15"/>
  <c r="Q288" i="15"/>
  <c r="R288" i="15"/>
  <c r="AA288" i="15"/>
  <c r="P289" i="15"/>
  <c r="Q289" i="15"/>
  <c r="R289" i="15"/>
  <c r="AA289" i="15"/>
  <c r="P290" i="15"/>
  <c r="Q290" i="15"/>
  <c r="R290" i="15"/>
  <c r="AA290" i="15"/>
  <c r="P291" i="15"/>
  <c r="Q291" i="15"/>
  <c r="R291" i="15"/>
  <c r="AA291" i="15"/>
  <c r="P292" i="15"/>
  <c r="Q292" i="15"/>
  <c r="R292" i="15"/>
  <c r="AA292" i="15"/>
  <c r="P293" i="15"/>
  <c r="Q293" i="15"/>
  <c r="R293" i="15"/>
  <c r="AA293" i="15"/>
  <c r="P294" i="15"/>
  <c r="Q294" i="15"/>
  <c r="R294" i="15"/>
  <c r="AA294" i="15"/>
  <c r="P295" i="15"/>
  <c r="Q295" i="15"/>
  <c r="R295" i="15"/>
  <c r="AA295" i="15"/>
  <c r="P296" i="15"/>
  <c r="Q296" i="15"/>
  <c r="R296" i="15"/>
  <c r="AA296" i="15"/>
  <c r="P297" i="15"/>
  <c r="Q297" i="15"/>
  <c r="R297" i="15"/>
  <c r="AA297" i="15"/>
  <c r="P298" i="15"/>
  <c r="Q298" i="15"/>
  <c r="R298" i="15"/>
  <c r="AA298" i="15"/>
  <c r="P299" i="15"/>
  <c r="Q299" i="15"/>
  <c r="R299" i="15"/>
  <c r="AA299" i="15"/>
  <c r="P300" i="15"/>
  <c r="Q300" i="15"/>
  <c r="R300" i="15"/>
  <c r="AA300" i="15"/>
  <c r="P301" i="15"/>
  <c r="Q301" i="15"/>
  <c r="R301" i="15"/>
  <c r="AA301" i="15"/>
  <c r="P302" i="15"/>
  <c r="Q302" i="15"/>
  <c r="R302" i="15"/>
  <c r="AA302" i="15"/>
  <c r="P303" i="15"/>
  <c r="Q303" i="15"/>
  <c r="R303" i="15"/>
  <c r="AA303" i="15"/>
  <c r="P304" i="15"/>
  <c r="Q304" i="15"/>
  <c r="R304" i="15"/>
  <c r="AA304" i="15"/>
  <c r="P305" i="15"/>
  <c r="Q305" i="15"/>
  <c r="R305" i="15"/>
  <c r="AA305" i="15"/>
  <c r="P306" i="15"/>
  <c r="Q306" i="15"/>
  <c r="R306" i="15"/>
  <c r="AA306" i="15"/>
  <c r="P307" i="15"/>
  <c r="Q307" i="15"/>
  <c r="R307" i="15"/>
  <c r="AA307" i="15"/>
  <c r="P308" i="15"/>
  <c r="Q308" i="15"/>
  <c r="R308" i="15"/>
  <c r="AA308" i="15"/>
  <c r="P309" i="15"/>
  <c r="Q309" i="15"/>
  <c r="R309" i="15"/>
  <c r="AA309" i="15"/>
  <c r="P310" i="15"/>
  <c r="Q310" i="15"/>
  <c r="R310" i="15"/>
  <c r="AA310" i="15"/>
  <c r="P311" i="15"/>
  <c r="Q311" i="15"/>
  <c r="R311" i="15"/>
  <c r="AA311" i="15"/>
  <c r="P312" i="15"/>
  <c r="Q312" i="15"/>
  <c r="R312" i="15"/>
  <c r="AA312" i="15"/>
  <c r="P313" i="15"/>
  <c r="Q313" i="15"/>
  <c r="R313" i="15"/>
  <c r="AA313" i="15"/>
  <c r="P314" i="15"/>
  <c r="Q314" i="15"/>
  <c r="R314" i="15"/>
  <c r="AA314" i="15"/>
  <c r="P315" i="15"/>
  <c r="Q315" i="15"/>
  <c r="R315" i="15"/>
  <c r="AA315" i="15"/>
  <c r="P316" i="15"/>
  <c r="Q316" i="15"/>
  <c r="R316" i="15"/>
  <c r="AA316" i="15"/>
  <c r="P317" i="15"/>
  <c r="Q317" i="15"/>
  <c r="R317" i="15"/>
  <c r="AA317" i="15"/>
  <c r="P318" i="15"/>
  <c r="Q318" i="15"/>
  <c r="R318" i="15"/>
  <c r="AA318" i="15"/>
  <c r="P319" i="15"/>
  <c r="Q319" i="15"/>
  <c r="R319" i="15"/>
  <c r="AA319" i="15"/>
  <c r="P320" i="15"/>
  <c r="Q320" i="15"/>
  <c r="R320" i="15"/>
  <c r="AA320" i="15"/>
  <c r="P321" i="15"/>
  <c r="Q321" i="15"/>
  <c r="R321" i="15"/>
  <c r="AA321" i="15"/>
  <c r="P322" i="15"/>
  <c r="Q322" i="15"/>
  <c r="R322" i="15"/>
  <c r="AA322" i="15"/>
  <c r="P95" i="15"/>
  <c r="Q95" i="15"/>
  <c r="R95" i="15"/>
  <c r="AA95" i="15"/>
  <c r="B32" i="15"/>
  <c r="P327" i="15"/>
  <c r="C32" i="15"/>
  <c r="Q327" i="15"/>
  <c r="R327" i="15"/>
  <c r="AA327" i="15"/>
  <c r="P328" i="15"/>
  <c r="Q328" i="15"/>
  <c r="R328" i="15"/>
  <c r="AA328" i="15"/>
  <c r="P329" i="15"/>
  <c r="Q329" i="15"/>
  <c r="R329" i="15"/>
  <c r="AA329" i="15"/>
  <c r="P330" i="15"/>
  <c r="Q330" i="15"/>
  <c r="R330" i="15"/>
  <c r="AA330" i="15"/>
  <c r="P331" i="15"/>
  <c r="Q331" i="15"/>
  <c r="R331" i="15"/>
  <c r="AA331" i="15"/>
  <c r="P332" i="15"/>
  <c r="Q332" i="15"/>
  <c r="R332" i="15"/>
  <c r="AA332" i="15"/>
  <c r="P333" i="15"/>
  <c r="Q333" i="15"/>
  <c r="R333" i="15"/>
  <c r="AA333" i="15"/>
  <c r="P334" i="15"/>
  <c r="Q334" i="15"/>
  <c r="R334" i="15"/>
  <c r="AA334" i="15"/>
  <c r="P335" i="15"/>
  <c r="Q335" i="15"/>
  <c r="R335" i="15"/>
  <c r="AA335" i="15"/>
  <c r="P336" i="15"/>
  <c r="Q336" i="15"/>
  <c r="R336" i="15"/>
  <c r="AA336" i="15"/>
  <c r="P337" i="15"/>
  <c r="Q337" i="15"/>
  <c r="R337" i="15"/>
  <c r="AA337" i="15"/>
  <c r="P338" i="15"/>
  <c r="Q338" i="15"/>
  <c r="R338" i="15"/>
  <c r="AA338" i="15"/>
  <c r="P339" i="15"/>
  <c r="Q339" i="15"/>
  <c r="R339" i="15"/>
  <c r="AA339" i="15"/>
  <c r="P340" i="15"/>
  <c r="Q340" i="15"/>
  <c r="R340" i="15"/>
  <c r="AA340" i="15"/>
  <c r="P341" i="15"/>
  <c r="Q341" i="15"/>
  <c r="R341" i="15"/>
  <c r="AA341" i="15"/>
  <c r="P342" i="15"/>
  <c r="Q342" i="15"/>
  <c r="R342" i="15"/>
  <c r="AA342" i="15"/>
  <c r="P343" i="15"/>
  <c r="Q343" i="15"/>
  <c r="R343" i="15"/>
  <c r="AA343" i="15"/>
  <c r="P344" i="15"/>
  <c r="Q344" i="15"/>
  <c r="R344" i="15"/>
  <c r="AA344" i="15"/>
  <c r="P345" i="15"/>
  <c r="Q345" i="15"/>
  <c r="R345" i="15"/>
  <c r="AA345" i="15"/>
  <c r="P346" i="15"/>
  <c r="Q346" i="15"/>
  <c r="R346" i="15"/>
  <c r="AA346" i="15"/>
  <c r="P347" i="15"/>
  <c r="Q347" i="15"/>
  <c r="R347" i="15"/>
  <c r="AA347" i="15"/>
  <c r="P348" i="15"/>
  <c r="Q348" i="15"/>
  <c r="R348" i="15"/>
  <c r="AA348" i="15"/>
  <c r="P349" i="15"/>
  <c r="Q349" i="15"/>
  <c r="R349" i="15"/>
  <c r="AA349" i="15"/>
  <c r="P350" i="15"/>
  <c r="Q350" i="15"/>
  <c r="R350" i="15"/>
  <c r="AA350" i="15"/>
  <c r="P351" i="15"/>
  <c r="Q351" i="15"/>
  <c r="R351" i="15"/>
  <c r="AA351" i="15"/>
  <c r="P352" i="15"/>
  <c r="Q352" i="15"/>
  <c r="R352" i="15"/>
  <c r="AA352" i="15"/>
  <c r="P353" i="15"/>
  <c r="Q353" i="15"/>
  <c r="R353" i="15"/>
  <c r="AA353" i="15"/>
  <c r="P354" i="15"/>
  <c r="Q354" i="15"/>
  <c r="R354" i="15"/>
  <c r="AA354" i="15"/>
  <c r="P355" i="15"/>
  <c r="Q355" i="15"/>
  <c r="R355" i="15"/>
  <c r="AA355" i="15"/>
  <c r="P356" i="15"/>
  <c r="Q356" i="15"/>
  <c r="R356" i="15"/>
  <c r="AA356" i="15"/>
  <c r="P357" i="15"/>
  <c r="Q357" i="15"/>
  <c r="R357" i="15"/>
  <c r="AA357" i="15"/>
  <c r="P358" i="15"/>
  <c r="Q358" i="15"/>
  <c r="R358" i="15"/>
  <c r="AA358" i="15"/>
  <c r="P359" i="15"/>
  <c r="Q359" i="15"/>
  <c r="R359" i="15"/>
  <c r="AA359" i="15"/>
  <c r="P360" i="15"/>
  <c r="Q360" i="15"/>
  <c r="R360" i="15"/>
  <c r="AA360" i="15"/>
  <c r="P361" i="15"/>
  <c r="Q361" i="15"/>
  <c r="R361" i="15"/>
  <c r="AA361" i="15"/>
  <c r="P362" i="15"/>
  <c r="Q362" i="15"/>
  <c r="R362" i="15"/>
  <c r="AA362" i="15"/>
  <c r="P363" i="15"/>
  <c r="Q363" i="15"/>
  <c r="R363" i="15"/>
  <c r="AA363" i="15"/>
  <c r="P364" i="15"/>
  <c r="Q364" i="15"/>
  <c r="R364" i="15"/>
  <c r="AA364" i="15"/>
  <c r="P365" i="15"/>
  <c r="Q365" i="15"/>
  <c r="R365" i="15"/>
  <c r="AA365" i="15"/>
  <c r="P366" i="15"/>
  <c r="Q366" i="15"/>
  <c r="R366" i="15"/>
  <c r="AA366" i="15"/>
  <c r="P367" i="15"/>
  <c r="Q367" i="15"/>
  <c r="R367" i="15"/>
  <c r="AA367" i="15"/>
  <c r="P368" i="15"/>
  <c r="Q368" i="15"/>
  <c r="R368" i="15"/>
  <c r="AA368" i="15"/>
  <c r="P369" i="15"/>
  <c r="Q369" i="15"/>
  <c r="R369" i="15"/>
  <c r="AA369" i="15"/>
  <c r="P370" i="15"/>
  <c r="Q370" i="15"/>
  <c r="R370" i="15"/>
  <c r="AA370" i="15"/>
  <c r="P371" i="15"/>
  <c r="Q371" i="15"/>
  <c r="R371" i="15"/>
  <c r="AA371" i="15"/>
  <c r="P372" i="15"/>
  <c r="Q372" i="15"/>
  <c r="R372" i="15"/>
  <c r="AA372" i="15"/>
  <c r="P373" i="15"/>
  <c r="Q373" i="15"/>
  <c r="R373" i="15"/>
  <c r="AA373" i="15"/>
  <c r="P374" i="15"/>
  <c r="Q374" i="15"/>
  <c r="R374" i="15"/>
  <c r="AA374" i="15"/>
  <c r="P375" i="15"/>
  <c r="Q375" i="15"/>
  <c r="R375" i="15"/>
  <c r="AA375" i="15"/>
  <c r="P376" i="15"/>
  <c r="Q376" i="15"/>
  <c r="R376" i="15"/>
  <c r="AA376" i="15"/>
  <c r="P377" i="15"/>
  <c r="Q377" i="15"/>
  <c r="R377" i="15"/>
  <c r="AA377" i="15"/>
  <c r="P378" i="15"/>
  <c r="Q378" i="15"/>
  <c r="R378" i="15"/>
  <c r="AA378" i="15"/>
  <c r="P379" i="15"/>
  <c r="Q379" i="15"/>
  <c r="R379" i="15"/>
  <c r="AA379" i="15"/>
  <c r="P380" i="15"/>
  <c r="Q380" i="15"/>
  <c r="R380" i="15"/>
  <c r="AA380" i="15"/>
  <c r="P381" i="15"/>
  <c r="Q381" i="15"/>
  <c r="R381" i="15"/>
  <c r="AA381" i="15"/>
  <c r="P382" i="15"/>
  <c r="Q382" i="15"/>
  <c r="R382" i="15"/>
  <c r="AA382" i="15"/>
  <c r="P383" i="15"/>
  <c r="Q383" i="15"/>
  <c r="R383" i="15"/>
  <c r="AA383" i="15"/>
  <c r="P384" i="15"/>
  <c r="Q384" i="15"/>
  <c r="R384" i="15"/>
  <c r="AA384" i="15"/>
  <c r="P385" i="15"/>
  <c r="Q385" i="15"/>
  <c r="R385" i="15"/>
  <c r="AA385" i="15"/>
  <c r="P386" i="15"/>
  <c r="Q386" i="15"/>
  <c r="R386" i="15"/>
  <c r="AA386" i="15"/>
  <c r="P387" i="15"/>
  <c r="Q387" i="15"/>
  <c r="R387" i="15"/>
  <c r="AA387" i="15"/>
  <c r="P388" i="15"/>
  <c r="Q388" i="15"/>
  <c r="R388" i="15"/>
  <c r="AA388" i="15"/>
  <c r="P389" i="15"/>
  <c r="Q389" i="15"/>
  <c r="R389" i="15"/>
  <c r="AA389" i="15"/>
  <c r="P390" i="15"/>
  <c r="Q390" i="15"/>
  <c r="R390" i="15"/>
  <c r="AA390" i="15"/>
  <c r="P391" i="15"/>
  <c r="Q391" i="15"/>
  <c r="R391" i="15"/>
  <c r="AA391" i="15"/>
  <c r="P392" i="15"/>
  <c r="Q392" i="15"/>
  <c r="R392" i="15"/>
  <c r="AA392" i="15"/>
  <c r="P393" i="15"/>
  <c r="Q393" i="15"/>
  <c r="R393" i="15"/>
  <c r="AA393" i="15"/>
  <c r="P394" i="15"/>
  <c r="Q394" i="15"/>
  <c r="R394" i="15"/>
  <c r="AA394" i="15"/>
  <c r="P395" i="15"/>
  <c r="Q395" i="15"/>
  <c r="R395" i="15"/>
  <c r="AA395" i="15"/>
  <c r="P396" i="15"/>
  <c r="Q396" i="15"/>
  <c r="R396" i="15"/>
  <c r="AA396" i="15"/>
  <c r="P397" i="15"/>
  <c r="Q397" i="15"/>
  <c r="R397" i="15"/>
  <c r="AA397" i="15"/>
  <c r="P398" i="15"/>
  <c r="Q398" i="15"/>
  <c r="R398" i="15"/>
  <c r="AA398" i="15"/>
  <c r="P399" i="15"/>
  <c r="Q399" i="15"/>
  <c r="R399" i="15"/>
  <c r="AA399" i="15"/>
  <c r="P400" i="15"/>
  <c r="Q400" i="15"/>
  <c r="R400" i="15"/>
  <c r="AA400" i="15"/>
  <c r="P401" i="15"/>
  <c r="Q401" i="15"/>
  <c r="R401" i="15"/>
  <c r="AA401" i="15"/>
  <c r="P402" i="15"/>
  <c r="Q402" i="15"/>
  <c r="R402" i="15"/>
  <c r="AA402" i="15"/>
  <c r="P403" i="15"/>
  <c r="Q403" i="15"/>
  <c r="R403" i="15"/>
  <c r="AA403" i="15"/>
  <c r="P404" i="15"/>
  <c r="Q404" i="15"/>
  <c r="R404" i="15"/>
  <c r="AA404" i="15"/>
  <c r="P405" i="15"/>
  <c r="Q405" i="15"/>
  <c r="R405" i="15"/>
  <c r="AA405" i="15"/>
  <c r="P406" i="15"/>
  <c r="Q406" i="15"/>
  <c r="R406" i="15"/>
  <c r="AA406" i="15"/>
  <c r="P407" i="15"/>
  <c r="Q407" i="15"/>
  <c r="R407" i="15"/>
  <c r="AA407" i="15"/>
  <c r="P408" i="15"/>
  <c r="Q408" i="15"/>
  <c r="R408" i="15"/>
  <c r="AA408" i="15"/>
  <c r="P409" i="15"/>
  <c r="Q409" i="15"/>
  <c r="R409" i="15"/>
  <c r="AA409" i="15"/>
  <c r="P410" i="15"/>
  <c r="Q410" i="15"/>
  <c r="R410" i="15"/>
  <c r="AA410" i="15"/>
  <c r="P411" i="15"/>
  <c r="Q411" i="15"/>
  <c r="R411" i="15"/>
  <c r="AA411" i="15"/>
  <c r="P412" i="15"/>
  <c r="Q412" i="15"/>
  <c r="R412" i="15"/>
  <c r="AA412" i="15"/>
  <c r="P413" i="15"/>
  <c r="Q413" i="15"/>
  <c r="R413" i="15"/>
  <c r="AA413" i="15"/>
  <c r="P414" i="15"/>
  <c r="Q414" i="15"/>
  <c r="R414" i="15"/>
  <c r="AA414" i="15"/>
  <c r="P415" i="15"/>
  <c r="Q415" i="15"/>
  <c r="R415" i="15"/>
  <c r="AA415" i="15"/>
  <c r="P416" i="15"/>
  <c r="Q416" i="15"/>
  <c r="R416" i="15"/>
  <c r="AA416" i="15"/>
  <c r="P417" i="15"/>
  <c r="Q417" i="15"/>
  <c r="R417" i="15"/>
  <c r="AA417" i="15"/>
  <c r="P418" i="15"/>
  <c r="Q418" i="15"/>
  <c r="R418" i="15"/>
  <c r="AA418" i="15"/>
  <c r="P419" i="15"/>
  <c r="Q419" i="15"/>
  <c r="R419" i="15"/>
  <c r="AA419" i="15"/>
  <c r="P420" i="15"/>
  <c r="Q420" i="15"/>
  <c r="R420" i="15"/>
  <c r="AA420" i="15"/>
  <c r="P421" i="15"/>
  <c r="Q421" i="15"/>
  <c r="R421" i="15"/>
  <c r="AA421" i="15"/>
  <c r="P422" i="15"/>
  <c r="Q422" i="15"/>
  <c r="R422" i="15"/>
  <c r="AA422" i="15"/>
  <c r="P423" i="15"/>
  <c r="Q423" i="15"/>
  <c r="R423" i="15"/>
  <c r="AA423" i="15"/>
  <c r="P424" i="15"/>
  <c r="Q424" i="15"/>
  <c r="R424" i="15"/>
  <c r="AA424" i="15"/>
  <c r="P425" i="15"/>
  <c r="Q425" i="15"/>
  <c r="R425" i="15"/>
  <c r="AA425" i="15"/>
  <c r="P426" i="15"/>
  <c r="Q426" i="15"/>
  <c r="R426" i="15"/>
  <c r="AA426" i="15"/>
  <c r="P427" i="15"/>
  <c r="Q427" i="15"/>
  <c r="R427" i="15"/>
  <c r="AA427" i="15"/>
  <c r="P428" i="15"/>
  <c r="Q428" i="15"/>
  <c r="R428" i="15"/>
  <c r="AA428" i="15"/>
  <c r="P429" i="15"/>
  <c r="Q429" i="15"/>
  <c r="R429" i="15"/>
  <c r="AA429" i="15"/>
  <c r="P430" i="15"/>
  <c r="Q430" i="15"/>
  <c r="R430" i="15"/>
  <c r="AA430" i="15"/>
  <c r="P431" i="15"/>
  <c r="Q431" i="15"/>
  <c r="R431" i="15"/>
  <c r="AA431" i="15"/>
  <c r="P432" i="15"/>
  <c r="Q432" i="15"/>
  <c r="R432" i="15"/>
  <c r="AA432" i="15"/>
  <c r="P433" i="15"/>
  <c r="Q433" i="15"/>
  <c r="R433" i="15"/>
  <c r="AA433" i="15"/>
  <c r="P434" i="15"/>
  <c r="Q434" i="15"/>
  <c r="R434" i="15"/>
  <c r="AA434" i="15"/>
  <c r="P435" i="15"/>
  <c r="Q435" i="15"/>
  <c r="R435" i="15"/>
  <c r="AA435" i="15"/>
  <c r="P436" i="15"/>
  <c r="Q436" i="15"/>
  <c r="R436" i="15"/>
  <c r="AA436" i="15"/>
  <c r="P437" i="15"/>
  <c r="Q437" i="15"/>
  <c r="R437" i="15"/>
  <c r="AA437" i="15"/>
  <c r="P438" i="15"/>
  <c r="Q438" i="15"/>
  <c r="R438" i="15"/>
  <c r="AA438" i="15"/>
  <c r="P439" i="15"/>
  <c r="Q439" i="15"/>
  <c r="R439" i="15"/>
  <c r="AA439" i="15"/>
  <c r="P440" i="15"/>
  <c r="Q440" i="15"/>
  <c r="R440" i="15"/>
  <c r="AA440" i="15"/>
  <c r="P441" i="15"/>
  <c r="Q441" i="15"/>
  <c r="R441" i="15"/>
  <c r="AA441" i="15"/>
  <c r="P442" i="15"/>
  <c r="Q442" i="15"/>
  <c r="R442" i="15"/>
  <c r="AA442" i="15"/>
  <c r="P443" i="15"/>
  <c r="Q443" i="15"/>
  <c r="R443" i="15"/>
  <c r="AA443" i="15"/>
  <c r="P444" i="15"/>
  <c r="Q444" i="15"/>
  <c r="R444" i="15"/>
  <c r="AA444" i="15"/>
  <c r="P445" i="15"/>
  <c r="Q445" i="15"/>
  <c r="R445" i="15"/>
  <c r="AA445" i="15"/>
  <c r="P446" i="15"/>
  <c r="Q446" i="15"/>
  <c r="R446" i="15"/>
  <c r="AA446" i="15"/>
  <c r="P447" i="15"/>
  <c r="Q447" i="15"/>
  <c r="R447" i="15"/>
  <c r="AA447" i="15"/>
  <c r="P448" i="15"/>
  <c r="Q448" i="15"/>
  <c r="R448" i="15"/>
  <c r="AA448" i="15"/>
  <c r="P449" i="15"/>
  <c r="Q449" i="15"/>
  <c r="R449" i="15"/>
  <c r="AA449" i="15"/>
  <c r="P450" i="15"/>
  <c r="Q450" i="15"/>
  <c r="R450" i="15"/>
  <c r="AA450" i="15"/>
  <c r="P451" i="15"/>
  <c r="Q451" i="15"/>
  <c r="R451" i="15"/>
  <c r="AA451" i="15"/>
  <c r="P452" i="15"/>
  <c r="Q452" i="15"/>
  <c r="R452" i="15"/>
  <c r="AA452" i="15"/>
  <c r="P453" i="15"/>
  <c r="Q453" i="15"/>
  <c r="R453" i="15"/>
  <c r="AA453" i="15"/>
  <c r="P454" i="15"/>
  <c r="Q454" i="15"/>
  <c r="R454" i="15"/>
  <c r="AA454" i="15"/>
  <c r="P455" i="15"/>
  <c r="Q455" i="15"/>
  <c r="R455" i="15"/>
  <c r="AA455" i="15"/>
  <c r="P456" i="15"/>
  <c r="Q456" i="15"/>
  <c r="R456" i="15"/>
  <c r="AA456" i="15"/>
  <c r="P457" i="15"/>
  <c r="Q457" i="15"/>
  <c r="R457" i="15"/>
  <c r="AA457" i="15"/>
  <c r="P458" i="15"/>
  <c r="Q458" i="15"/>
  <c r="R458" i="15"/>
  <c r="AA458" i="15"/>
  <c r="P459" i="15"/>
  <c r="Q459" i="15"/>
  <c r="R459" i="15"/>
  <c r="AA459" i="15"/>
  <c r="P460" i="15"/>
  <c r="Q460" i="15"/>
  <c r="R460" i="15"/>
  <c r="AA460" i="15"/>
  <c r="P461" i="15"/>
  <c r="Q461" i="15"/>
  <c r="R461" i="15"/>
  <c r="AA461" i="15"/>
  <c r="P462" i="15"/>
  <c r="Q462" i="15"/>
  <c r="R462" i="15"/>
  <c r="AA462" i="15"/>
  <c r="P463" i="15"/>
  <c r="Q463" i="15"/>
  <c r="R463" i="15"/>
  <c r="AA463" i="15"/>
  <c r="P464" i="15"/>
  <c r="Q464" i="15"/>
  <c r="R464" i="15"/>
  <c r="AA464" i="15"/>
  <c r="P465" i="15"/>
  <c r="Q465" i="15"/>
  <c r="R465" i="15"/>
  <c r="AA465" i="15"/>
  <c r="P466" i="15"/>
  <c r="Q466" i="15"/>
  <c r="R466" i="15"/>
  <c r="AA466" i="15"/>
  <c r="P467" i="15"/>
  <c r="Q467" i="15"/>
  <c r="R467" i="15"/>
  <c r="AA467" i="15"/>
  <c r="P468" i="15"/>
  <c r="Q468" i="15"/>
  <c r="R468" i="15"/>
  <c r="AA468" i="15"/>
  <c r="P469" i="15"/>
  <c r="Q469" i="15"/>
  <c r="R469" i="15"/>
  <c r="AA469" i="15"/>
  <c r="P470" i="15"/>
  <c r="Q470" i="15"/>
  <c r="R470" i="15"/>
  <c r="AA470" i="15"/>
  <c r="P471" i="15"/>
  <c r="Q471" i="15"/>
  <c r="R471" i="15"/>
  <c r="AA471" i="15"/>
  <c r="P472" i="15"/>
  <c r="Q472" i="15"/>
  <c r="R472" i="15"/>
  <c r="AA472" i="15"/>
  <c r="P473" i="15"/>
  <c r="Q473" i="15"/>
  <c r="R473" i="15"/>
  <c r="AA473" i="15"/>
  <c r="P474" i="15"/>
  <c r="Q474" i="15"/>
  <c r="R474" i="15"/>
  <c r="AA474" i="15"/>
  <c r="P475" i="15"/>
  <c r="Q475" i="15"/>
  <c r="R475" i="15"/>
  <c r="AA475" i="15"/>
  <c r="P476" i="15"/>
  <c r="Q476" i="15"/>
  <c r="R476" i="15"/>
  <c r="AA476" i="15"/>
  <c r="P477" i="15"/>
  <c r="Q477" i="15"/>
  <c r="R477" i="15"/>
  <c r="AA477" i="15"/>
  <c r="P478" i="15"/>
  <c r="Q478" i="15"/>
  <c r="R478" i="15"/>
  <c r="AA478" i="15"/>
  <c r="P479" i="15"/>
  <c r="Q479" i="15"/>
  <c r="R479" i="15"/>
  <c r="AA479" i="15"/>
  <c r="P480" i="15"/>
  <c r="Q480" i="15"/>
  <c r="R480" i="15"/>
  <c r="AA480" i="15"/>
  <c r="P481" i="15"/>
  <c r="Q481" i="15"/>
  <c r="R481" i="15"/>
  <c r="AA481" i="15"/>
  <c r="P482" i="15"/>
  <c r="Q482" i="15"/>
  <c r="R482" i="15"/>
  <c r="AA482" i="15"/>
  <c r="P483" i="15"/>
  <c r="Q483" i="15"/>
  <c r="R483" i="15"/>
  <c r="AA483" i="15"/>
  <c r="P484" i="15"/>
  <c r="Q484" i="15"/>
  <c r="R484" i="15"/>
  <c r="AA484" i="15"/>
  <c r="P485" i="15"/>
  <c r="Q485" i="15"/>
  <c r="R485" i="15"/>
  <c r="AA485" i="15"/>
  <c r="P486" i="15"/>
  <c r="Q486" i="15"/>
  <c r="R486" i="15"/>
  <c r="AA486" i="15"/>
  <c r="P487" i="15"/>
  <c r="Q487" i="15"/>
  <c r="R487" i="15"/>
  <c r="AA487" i="15"/>
  <c r="P488" i="15"/>
  <c r="Q488" i="15"/>
  <c r="R488" i="15"/>
  <c r="AA488" i="15"/>
  <c r="P489" i="15"/>
  <c r="Q489" i="15"/>
  <c r="R489" i="15"/>
  <c r="AA489" i="15"/>
  <c r="P490" i="15"/>
  <c r="Q490" i="15"/>
  <c r="R490" i="15"/>
  <c r="AA490" i="15"/>
  <c r="P491" i="15"/>
  <c r="Q491" i="15"/>
  <c r="R491" i="15"/>
  <c r="AA491" i="15"/>
  <c r="P492" i="15"/>
  <c r="Q492" i="15"/>
  <c r="R492" i="15"/>
  <c r="AA492" i="15"/>
  <c r="P493" i="15"/>
  <c r="Q493" i="15"/>
  <c r="R493" i="15"/>
  <c r="AA493" i="15"/>
  <c r="P494" i="15"/>
  <c r="Q494" i="15"/>
  <c r="R494" i="15"/>
  <c r="AA494" i="15"/>
  <c r="P495" i="15"/>
  <c r="Q495" i="15"/>
  <c r="R495" i="15"/>
  <c r="AA495" i="15"/>
  <c r="P496" i="15"/>
  <c r="Q496" i="15"/>
  <c r="R496" i="15"/>
  <c r="AA496" i="15"/>
  <c r="P497" i="15"/>
  <c r="Q497" i="15"/>
  <c r="R497" i="15"/>
  <c r="AA497" i="15"/>
  <c r="P498" i="15"/>
  <c r="Q498" i="15"/>
  <c r="R498" i="15"/>
  <c r="AA498" i="15"/>
  <c r="P499" i="15"/>
  <c r="Q499" i="15"/>
  <c r="R499" i="15"/>
  <c r="AA499" i="15"/>
  <c r="P500" i="15"/>
  <c r="Q500" i="15"/>
  <c r="R500" i="15"/>
  <c r="AA500" i="15"/>
  <c r="P501" i="15"/>
  <c r="Q501" i="15"/>
  <c r="R501" i="15"/>
  <c r="AA501" i="15"/>
  <c r="P502" i="15"/>
  <c r="Q502" i="15"/>
  <c r="R502" i="15"/>
  <c r="AA502" i="15"/>
  <c r="P503" i="15"/>
  <c r="Q503" i="15"/>
  <c r="R503" i="15"/>
  <c r="AA503" i="15"/>
  <c r="P504" i="15"/>
  <c r="Q504" i="15"/>
  <c r="R504" i="15"/>
  <c r="AA504" i="15"/>
  <c r="P505" i="15"/>
  <c r="Q505" i="15"/>
  <c r="R505" i="15"/>
  <c r="AA505" i="15"/>
  <c r="P506" i="15"/>
  <c r="Q506" i="15"/>
  <c r="R506" i="15"/>
  <c r="AA506" i="15"/>
  <c r="P507" i="15"/>
  <c r="Q507" i="15"/>
  <c r="R507" i="15"/>
  <c r="AA507" i="15"/>
  <c r="P508" i="15"/>
  <c r="Q508" i="15"/>
  <c r="R508" i="15"/>
  <c r="AA508" i="15"/>
  <c r="P509" i="15"/>
  <c r="Q509" i="15"/>
  <c r="R509" i="15"/>
  <c r="AA509" i="15"/>
  <c r="P510" i="15"/>
  <c r="Q510" i="15"/>
  <c r="R510" i="15"/>
  <c r="AA510" i="15"/>
  <c r="P511" i="15"/>
  <c r="Q511" i="15"/>
  <c r="R511" i="15"/>
  <c r="AA511" i="15"/>
  <c r="P512" i="15"/>
  <c r="Q512" i="15"/>
  <c r="R512" i="15"/>
  <c r="AA512" i="15"/>
  <c r="P513" i="15"/>
  <c r="Q513" i="15"/>
  <c r="R513" i="15"/>
  <c r="AA513" i="15"/>
  <c r="P514" i="15"/>
  <c r="Q514" i="15"/>
  <c r="R514" i="15"/>
  <c r="AA514" i="15"/>
  <c r="P515" i="15"/>
  <c r="Q515" i="15"/>
  <c r="R515" i="15"/>
  <c r="AA515" i="15"/>
  <c r="P516" i="15"/>
  <c r="Q516" i="15"/>
  <c r="R516" i="15"/>
  <c r="AA516" i="15"/>
  <c r="P517" i="15"/>
  <c r="Q517" i="15"/>
  <c r="R517" i="15"/>
  <c r="AA517" i="15"/>
  <c r="P518" i="15"/>
  <c r="Q518" i="15"/>
  <c r="R518" i="15"/>
  <c r="AA518" i="15"/>
  <c r="P519" i="15"/>
  <c r="Q519" i="15"/>
  <c r="R519" i="15"/>
  <c r="AA519" i="15"/>
  <c r="P520" i="15"/>
  <c r="Q520" i="15"/>
  <c r="R520" i="15"/>
  <c r="AA520" i="15"/>
  <c r="P521" i="15"/>
  <c r="Q521" i="15"/>
  <c r="R521" i="15"/>
  <c r="AA521" i="15"/>
  <c r="P522" i="15"/>
  <c r="Q522" i="15"/>
  <c r="R522" i="15"/>
  <c r="AA522" i="15"/>
  <c r="P523" i="15"/>
  <c r="Q523" i="15"/>
  <c r="R523" i="15"/>
  <c r="AA523" i="15"/>
  <c r="P524" i="15"/>
  <c r="Q524" i="15"/>
  <c r="R524" i="15"/>
  <c r="AA524" i="15"/>
  <c r="P525" i="15"/>
  <c r="Q525" i="15"/>
  <c r="R525" i="15"/>
  <c r="AA525" i="15"/>
  <c r="P526" i="15"/>
  <c r="Q526" i="15"/>
  <c r="R526" i="15"/>
  <c r="AA526" i="15"/>
  <c r="P527" i="15"/>
  <c r="Q527" i="15"/>
  <c r="R527" i="15"/>
  <c r="AA527" i="15"/>
  <c r="P528" i="15"/>
  <c r="Q528" i="15"/>
  <c r="R528" i="15"/>
  <c r="AA528" i="15"/>
  <c r="P529" i="15"/>
  <c r="Q529" i="15"/>
  <c r="R529" i="15"/>
  <c r="AA529" i="15"/>
  <c r="P530" i="15"/>
  <c r="Q530" i="15"/>
  <c r="R530" i="15"/>
  <c r="AA530" i="15"/>
  <c r="P531" i="15"/>
  <c r="Q531" i="15"/>
  <c r="R531" i="15"/>
  <c r="AA531" i="15"/>
  <c r="P532" i="15"/>
  <c r="Q532" i="15"/>
  <c r="R532" i="15"/>
  <c r="AA532" i="15"/>
  <c r="P533" i="15"/>
  <c r="Q533" i="15"/>
  <c r="R533" i="15"/>
  <c r="AA533" i="15"/>
  <c r="P534" i="15"/>
  <c r="Q534" i="15"/>
  <c r="R534" i="15"/>
  <c r="AA534" i="15"/>
  <c r="P535" i="15"/>
  <c r="Q535" i="15"/>
  <c r="R535" i="15"/>
  <c r="AA535" i="15"/>
  <c r="P536" i="15"/>
  <c r="Q536" i="15"/>
  <c r="R536" i="15"/>
  <c r="AA536" i="15"/>
  <c r="P537" i="15"/>
  <c r="Q537" i="15"/>
  <c r="R537" i="15"/>
  <c r="AA537" i="15"/>
  <c r="P538" i="15"/>
  <c r="Q538" i="15"/>
  <c r="R538" i="15"/>
  <c r="AA538" i="15"/>
  <c r="P539" i="15"/>
  <c r="Q539" i="15"/>
  <c r="R539" i="15"/>
  <c r="AA539" i="15"/>
  <c r="P540" i="15"/>
  <c r="Q540" i="15"/>
  <c r="R540" i="15"/>
  <c r="AA540" i="15"/>
  <c r="P541" i="15"/>
  <c r="Q541" i="15"/>
  <c r="R541" i="15"/>
  <c r="AA541" i="15"/>
  <c r="P542" i="15"/>
  <c r="Q542" i="15"/>
  <c r="R542" i="15"/>
  <c r="AA542" i="15"/>
  <c r="P543" i="15"/>
  <c r="Q543" i="15"/>
  <c r="R543" i="15"/>
  <c r="AA543" i="15"/>
  <c r="P544" i="15"/>
  <c r="Q544" i="15"/>
  <c r="R544" i="15"/>
  <c r="AA544" i="15"/>
  <c r="P545" i="15"/>
  <c r="Q545" i="15"/>
  <c r="R545" i="15"/>
  <c r="AA545" i="15"/>
  <c r="P546" i="15"/>
  <c r="Q546" i="15"/>
  <c r="R546" i="15"/>
  <c r="AA546" i="15"/>
  <c r="P547" i="15"/>
  <c r="Q547" i="15"/>
  <c r="R547" i="15"/>
  <c r="AA547" i="15"/>
  <c r="P548" i="15"/>
  <c r="Q548" i="15"/>
  <c r="R548" i="15"/>
  <c r="AA548" i="15"/>
  <c r="P549" i="15"/>
  <c r="Q549" i="15"/>
  <c r="R549" i="15"/>
  <c r="AA549" i="15"/>
  <c r="P550" i="15"/>
  <c r="Q550" i="15"/>
  <c r="R550" i="15"/>
  <c r="AA550" i="15"/>
  <c r="P551" i="15"/>
  <c r="Q551" i="15"/>
  <c r="R551" i="15"/>
  <c r="AA551" i="15"/>
  <c r="P552" i="15"/>
  <c r="Q552" i="15"/>
  <c r="R552" i="15"/>
  <c r="AA552" i="15"/>
  <c r="P553" i="15"/>
  <c r="Q553" i="15"/>
  <c r="R553" i="15"/>
  <c r="AA553" i="15"/>
  <c r="P554" i="15"/>
  <c r="Q554" i="15"/>
  <c r="R554" i="15"/>
  <c r="AA554" i="15"/>
  <c r="P555" i="15"/>
  <c r="Q555" i="15"/>
  <c r="R555" i="15"/>
  <c r="AA555" i="15"/>
  <c r="P556" i="15"/>
  <c r="Q556" i="15"/>
  <c r="R556" i="15"/>
  <c r="AA556" i="15"/>
  <c r="P557" i="15"/>
  <c r="Q557" i="15"/>
  <c r="R557" i="15"/>
  <c r="AA557" i="15"/>
  <c r="P558" i="15"/>
  <c r="Q558" i="15"/>
  <c r="R558" i="15"/>
  <c r="AA558" i="15"/>
  <c r="P559" i="15"/>
  <c r="Q559" i="15"/>
  <c r="R559" i="15"/>
  <c r="AA559" i="15"/>
  <c r="P560" i="15"/>
  <c r="Q560" i="15"/>
  <c r="R560" i="15"/>
  <c r="AA560" i="15"/>
  <c r="P561" i="15"/>
  <c r="Q561" i="15"/>
  <c r="R561" i="15"/>
  <c r="AA561" i="15"/>
  <c r="P562" i="15"/>
  <c r="Q562" i="15"/>
  <c r="R562" i="15"/>
  <c r="AA562" i="15"/>
  <c r="P563" i="15"/>
  <c r="Q563" i="15"/>
  <c r="R563" i="15"/>
  <c r="AA563" i="15"/>
  <c r="P564" i="15"/>
  <c r="Q564" i="15"/>
  <c r="R564" i="15"/>
  <c r="AA564" i="15"/>
  <c r="P565" i="15"/>
  <c r="Q565" i="15"/>
  <c r="R565" i="15"/>
  <c r="AA565" i="15"/>
  <c r="P566" i="15"/>
  <c r="Q566" i="15"/>
  <c r="R566" i="15"/>
  <c r="AA566" i="15"/>
  <c r="P567" i="15"/>
  <c r="Q567" i="15"/>
  <c r="R567" i="15"/>
  <c r="AA567" i="15"/>
  <c r="P568" i="15"/>
  <c r="Q568" i="15"/>
  <c r="R568" i="15"/>
  <c r="AA568" i="15"/>
  <c r="P569" i="15"/>
  <c r="Q569" i="15"/>
  <c r="R569" i="15"/>
  <c r="AA569" i="15"/>
  <c r="P570" i="15"/>
  <c r="Q570" i="15"/>
  <c r="R570" i="15"/>
  <c r="AA570" i="15"/>
  <c r="P571" i="15"/>
  <c r="Q571" i="15"/>
  <c r="R571" i="15"/>
  <c r="AA571" i="15"/>
  <c r="P572" i="15"/>
  <c r="Q572" i="15"/>
  <c r="R572" i="15"/>
  <c r="AA572" i="15"/>
  <c r="P573" i="15"/>
  <c r="Q573" i="15"/>
  <c r="R573" i="15"/>
  <c r="AA573" i="15"/>
  <c r="P574" i="15"/>
  <c r="Q574" i="15"/>
  <c r="R574" i="15"/>
  <c r="AA574" i="15"/>
  <c r="P575" i="15"/>
  <c r="Q575" i="15"/>
  <c r="R575" i="15"/>
  <c r="AA575" i="15"/>
  <c r="P576" i="15"/>
  <c r="Q576" i="15"/>
  <c r="R576" i="15"/>
  <c r="AA576" i="15"/>
  <c r="P577" i="15"/>
  <c r="Q577" i="15"/>
  <c r="R577" i="15"/>
  <c r="AA577" i="15"/>
  <c r="P578" i="15"/>
  <c r="Q578" i="15"/>
  <c r="R578" i="15"/>
  <c r="AA578" i="15"/>
  <c r="P579" i="15"/>
  <c r="Q579" i="15"/>
  <c r="R579" i="15"/>
  <c r="AA579" i="15"/>
  <c r="P580" i="15"/>
  <c r="Q580" i="15"/>
  <c r="R580" i="15"/>
  <c r="AA580" i="15"/>
  <c r="P581" i="15"/>
  <c r="Q581" i="15"/>
  <c r="R581" i="15"/>
  <c r="AA581" i="15"/>
  <c r="P582" i="15"/>
  <c r="Q582" i="15"/>
  <c r="R582" i="15"/>
  <c r="AA582" i="15"/>
  <c r="P583" i="15"/>
  <c r="Q583" i="15"/>
  <c r="R583" i="15"/>
  <c r="AA583" i="15"/>
  <c r="P584" i="15"/>
  <c r="Q584" i="15"/>
  <c r="R584" i="15"/>
  <c r="AA584" i="15"/>
  <c r="P585" i="15"/>
  <c r="Q585" i="15"/>
  <c r="R585" i="15"/>
  <c r="AA585" i="15"/>
  <c r="P586" i="15"/>
  <c r="Q586" i="15"/>
  <c r="R586" i="15"/>
  <c r="AA586" i="15"/>
  <c r="P587" i="15"/>
  <c r="Q587" i="15"/>
  <c r="R587" i="15"/>
  <c r="AA587" i="15"/>
  <c r="P588" i="15"/>
  <c r="Q588" i="15"/>
  <c r="R588" i="15"/>
  <c r="AA588" i="15"/>
  <c r="P589" i="15"/>
  <c r="Q589" i="15"/>
  <c r="R589" i="15"/>
  <c r="AA589" i="15"/>
  <c r="P590" i="15"/>
  <c r="Q590" i="15"/>
  <c r="R590" i="15"/>
  <c r="AA590" i="15"/>
  <c r="P591" i="15"/>
  <c r="Q591" i="15"/>
  <c r="R591" i="15"/>
  <c r="AA591" i="15"/>
  <c r="P592" i="15"/>
  <c r="Q592" i="15"/>
  <c r="R592" i="15"/>
  <c r="AA592" i="15"/>
  <c r="P593" i="15"/>
  <c r="Q593" i="15"/>
  <c r="R593" i="15"/>
  <c r="AA593" i="15"/>
  <c r="P594" i="15"/>
  <c r="Q594" i="15"/>
  <c r="R594" i="15"/>
  <c r="AA594" i="15"/>
  <c r="P595" i="15"/>
  <c r="Q595" i="15"/>
  <c r="R595" i="15"/>
  <c r="AA595" i="15"/>
  <c r="P596" i="15"/>
  <c r="Q596" i="15"/>
  <c r="R596" i="15"/>
  <c r="AA596" i="15"/>
  <c r="P597" i="15"/>
  <c r="Q597" i="15"/>
  <c r="R597" i="15"/>
  <c r="AA597" i="15"/>
  <c r="P598" i="15"/>
  <c r="Q598" i="15"/>
  <c r="R598" i="15"/>
  <c r="AA598" i="15"/>
  <c r="P599" i="15"/>
  <c r="Q599" i="15"/>
  <c r="R599" i="15"/>
  <c r="AA599" i="15"/>
  <c r="P600" i="15"/>
  <c r="Q600" i="15"/>
  <c r="R600" i="15"/>
  <c r="AA600" i="15"/>
  <c r="P601" i="15"/>
  <c r="Q601" i="15"/>
  <c r="R601" i="15"/>
  <c r="AA601" i="15"/>
  <c r="P602" i="15"/>
  <c r="Q602" i="15"/>
  <c r="R602" i="15"/>
  <c r="AA602" i="15"/>
  <c r="P326" i="15"/>
  <c r="Q326" i="15"/>
  <c r="R326" i="15"/>
  <c r="AA326" i="15"/>
  <c r="B32" i="14"/>
  <c r="P327" i="14"/>
  <c r="C32" i="14"/>
  <c r="Q327" i="14"/>
  <c r="R327" i="14"/>
  <c r="AA327" i="14"/>
  <c r="P328" i="14"/>
  <c r="Q328" i="14"/>
  <c r="R328" i="14"/>
  <c r="AA328" i="14"/>
  <c r="P329" i="14"/>
  <c r="Q329" i="14"/>
  <c r="R329" i="14"/>
  <c r="AA329" i="14"/>
  <c r="P330" i="14"/>
  <c r="Q330" i="14"/>
  <c r="R330" i="14"/>
  <c r="AA330" i="14"/>
  <c r="P331" i="14"/>
  <c r="Q331" i="14"/>
  <c r="R331" i="14"/>
  <c r="AA331" i="14"/>
  <c r="P332" i="14"/>
  <c r="Q332" i="14"/>
  <c r="R332" i="14"/>
  <c r="AA332" i="14"/>
  <c r="P333" i="14"/>
  <c r="Q333" i="14"/>
  <c r="R333" i="14"/>
  <c r="AA333" i="14"/>
  <c r="P334" i="14"/>
  <c r="Q334" i="14"/>
  <c r="R334" i="14"/>
  <c r="AA334" i="14"/>
  <c r="P335" i="14"/>
  <c r="Q335" i="14"/>
  <c r="R335" i="14"/>
  <c r="AA335" i="14"/>
  <c r="P336" i="14"/>
  <c r="Q336" i="14"/>
  <c r="R336" i="14"/>
  <c r="AA336" i="14"/>
  <c r="P337" i="14"/>
  <c r="Q337" i="14"/>
  <c r="R337" i="14"/>
  <c r="AA337" i="14"/>
  <c r="P338" i="14"/>
  <c r="Q338" i="14"/>
  <c r="R338" i="14"/>
  <c r="AA338" i="14"/>
  <c r="P339" i="14"/>
  <c r="Q339" i="14"/>
  <c r="R339" i="14"/>
  <c r="AA339" i="14"/>
  <c r="P340" i="14"/>
  <c r="Q340" i="14"/>
  <c r="R340" i="14"/>
  <c r="AA340" i="14"/>
  <c r="P341" i="14"/>
  <c r="Q341" i="14"/>
  <c r="R341" i="14"/>
  <c r="AA341" i="14"/>
  <c r="P342" i="14"/>
  <c r="Q342" i="14"/>
  <c r="R342" i="14"/>
  <c r="AA342" i="14"/>
  <c r="P343" i="14"/>
  <c r="Q343" i="14"/>
  <c r="R343" i="14"/>
  <c r="AA343" i="14"/>
  <c r="P344" i="14"/>
  <c r="Q344" i="14"/>
  <c r="R344" i="14"/>
  <c r="AA344" i="14"/>
  <c r="P345" i="14"/>
  <c r="Q345" i="14"/>
  <c r="R345" i="14"/>
  <c r="AA345" i="14"/>
  <c r="P346" i="14"/>
  <c r="Q346" i="14"/>
  <c r="R346" i="14"/>
  <c r="AA346" i="14"/>
  <c r="P347" i="14"/>
  <c r="Q347" i="14"/>
  <c r="R347" i="14"/>
  <c r="AA347" i="14"/>
  <c r="P348" i="14"/>
  <c r="Q348" i="14"/>
  <c r="R348" i="14"/>
  <c r="AA348" i="14"/>
  <c r="P349" i="14"/>
  <c r="Q349" i="14"/>
  <c r="R349" i="14"/>
  <c r="AA349" i="14"/>
  <c r="P350" i="14"/>
  <c r="Q350" i="14"/>
  <c r="R350" i="14"/>
  <c r="AA350" i="14"/>
  <c r="P351" i="14"/>
  <c r="Q351" i="14"/>
  <c r="R351" i="14"/>
  <c r="AA351" i="14"/>
  <c r="P352" i="14"/>
  <c r="Q352" i="14"/>
  <c r="R352" i="14"/>
  <c r="AA352" i="14"/>
  <c r="P353" i="14"/>
  <c r="Q353" i="14"/>
  <c r="R353" i="14"/>
  <c r="AA353" i="14"/>
  <c r="P354" i="14"/>
  <c r="Q354" i="14"/>
  <c r="R354" i="14"/>
  <c r="AA354" i="14"/>
  <c r="P355" i="14"/>
  <c r="Q355" i="14"/>
  <c r="R355" i="14"/>
  <c r="AA355" i="14"/>
  <c r="P356" i="14"/>
  <c r="Q356" i="14"/>
  <c r="R356" i="14"/>
  <c r="AA356" i="14"/>
  <c r="P357" i="14"/>
  <c r="Q357" i="14"/>
  <c r="R357" i="14"/>
  <c r="AA357" i="14"/>
  <c r="P358" i="14"/>
  <c r="Q358" i="14"/>
  <c r="R358" i="14"/>
  <c r="AA358" i="14"/>
  <c r="P359" i="14"/>
  <c r="Q359" i="14"/>
  <c r="R359" i="14"/>
  <c r="AA359" i="14"/>
  <c r="P360" i="14"/>
  <c r="Q360" i="14"/>
  <c r="R360" i="14"/>
  <c r="AA360" i="14"/>
  <c r="P361" i="14"/>
  <c r="Q361" i="14"/>
  <c r="R361" i="14"/>
  <c r="AA361" i="14"/>
  <c r="P362" i="14"/>
  <c r="Q362" i="14"/>
  <c r="R362" i="14"/>
  <c r="AA362" i="14"/>
  <c r="P363" i="14"/>
  <c r="Q363" i="14"/>
  <c r="R363" i="14"/>
  <c r="AA363" i="14"/>
  <c r="P364" i="14"/>
  <c r="Q364" i="14"/>
  <c r="R364" i="14"/>
  <c r="AA364" i="14"/>
  <c r="P365" i="14"/>
  <c r="Q365" i="14"/>
  <c r="R365" i="14"/>
  <c r="AA365" i="14"/>
  <c r="P366" i="14"/>
  <c r="Q366" i="14"/>
  <c r="R366" i="14"/>
  <c r="AA366" i="14"/>
  <c r="P367" i="14"/>
  <c r="Q367" i="14"/>
  <c r="R367" i="14"/>
  <c r="AA367" i="14"/>
  <c r="P368" i="14"/>
  <c r="Q368" i="14"/>
  <c r="R368" i="14"/>
  <c r="AA368" i="14"/>
  <c r="P369" i="14"/>
  <c r="Q369" i="14"/>
  <c r="R369" i="14"/>
  <c r="AA369" i="14"/>
  <c r="P370" i="14"/>
  <c r="Q370" i="14"/>
  <c r="R370" i="14"/>
  <c r="AA370" i="14"/>
  <c r="P371" i="14"/>
  <c r="Q371" i="14"/>
  <c r="R371" i="14"/>
  <c r="AA371" i="14"/>
  <c r="P372" i="14"/>
  <c r="Q372" i="14"/>
  <c r="R372" i="14"/>
  <c r="AA372" i="14"/>
  <c r="P373" i="14"/>
  <c r="Q373" i="14"/>
  <c r="R373" i="14"/>
  <c r="AA373" i="14"/>
  <c r="P374" i="14"/>
  <c r="Q374" i="14"/>
  <c r="R374" i="14"/>
  <c r="AA374" i="14"/>
  <c r="P375" i="14"/>
  <c r="Q375" i="14"/>
  <c r="R375" i="14"/>
  <c r="AA375" i="14"/>
  <c r="P376" i="14"/>
  <c r="Q376" i="14"/>
  <c r="R376" i="14"/>
  <c r="AA376" i="14"/>
  <c r="P377" i="14"/>
  <c r="Q377" i="14"/>
  <c r="R377" i="14"/>
  <c r="AA377" i="14"/>
  <c r="P378" i="14"/>
  <c r="Q378" i="14"/>
  <c r="R378" i="14"/>
  <c r="AA378" i="14"/>
  <c r="P379" i="14"/>
  <c r="Q379" i="14"/>
  <c r="R379" i="14"/>
  <c r="AA379" i="14"/>
  <c r="P380" i="14"/>
  <c r="Q380" i="14"/>
  <c r="R380" i="14"/>
  <c r="AA380" i="14"/>
  <c r="P381" i="14"/>
  <c r="Q381" i="14"/>
  <c r="R381" i="14"/>
  <c r="AA381" i="14"/>
  <c r="P382" i="14"/>
  <c r="Q382" i="14"/>
  <c r="R382" i="14"/>
  <c r="AA382" i="14"/>
  <c r="P383" i="14"/>
  <c r="Q383" i="14"/>
  <c r="R383" i="14"/>
  <c r="AA383" i="14"/>
  <c r="P384" i="14"/>
  <c r="Q384" i="14"/>
  <c r="R384" i="14"/>
  <c r="AA384" i="14"/>
  <c r="P385" i="14"/>
  <c r="Q385" i="14"/>
  <c r="R385" i="14"/>
  <c r="AA385" i="14"/>
  <c r="P386" i="14"/>
  <c r="Q386" i="14"/>
  <c r="R386" i="14"/>
  <c r="AA386" i="14"/>
  <c r="P387" i="14"/>
  <c r="Q387" i="14"/>
  <c r="R387" i="14"/>
  <c r="AA387" i="14"/>
  <c r="P388" i="14"/>
  <c r="Q388" i="14"/>
  <c r="R388" i="14"/>
  <c r="AA388" i="14"/>
  <c r="P389" i="14"/>
  <c r="Q389" i="14"/>
  <c r="R389" i="14"/>
  <c r="AA389" i="14"/>
  <c r="P390" i="14"/>
  <c r="Q390" i="14"/>
  <c r="R390" i="14"/>
  <c r="AA390" i="14"/>
  <c r="P391" i="14"/>
  <c r="Q391" i="14"/>
  <c r="R391" i="14"/>
  <c r="AA391" i="14"/>
  <c r="P392" i="14"/>
  <c r="Q392" i="14"/>
  <c r="R392" i="14"/>
  <c r="AA392" i="14"/>
  <c r="P393" i="14"/>
  <c r="Q393" i="14"/>
  <c r="R393" i="14"/>
  <c r="AA393" i="14"/>
  <c r="P394" i="14"/>
  <c r="Q394" i="14"/>
  <c r="R394" i="14"/>
  <c r="AA394" i="14"/>
  <c r="P395" i="14"/>
  <c r="Q395" i="14"/>
  <c r="R395" i="14"/>
  <c r="AA395" i="14"/>
  <c r="P396" i="14"/>
  <c r="Q396" i="14"/>
  <c r="R396" i="14"/>
  <c r="AA396" i="14"/>
  <c r="P397" i="14"/>
  <c r="Q397" i="14"/>
  <c r="R397" i="14"/>
  <c r="AA397" i="14"/>
  <c r="P398" i="14"/>
  <c r="Q398" i="14"/>
  <c r="R398" i="14"/>
  <c r="AA398" i="14"/>
  <c r="P399" i="14"/>
  <c r="Q399" i="14"/>
  <c r="R399" i="14"/>
  <c r="AA399" i="14"/>
  <c r="P400" i="14"/>
  <c r="Q400" i="14"/>
  <c r="R400" i="14"/>
  <c r="AA400" i="14"/>
  <c r="P401" i="14"/>
  <c r="Q401" i="14"/>
  <c r="R401" i="14"/>
  <c r="AA401" i="14"/>
  <c r="P402" i="14"/>
  <c r="Q402" i="14"/>
  <c r="R402" i="14"/>
  <c r="AA402" i="14"/>
  <c r="P403" i="14"/>
  <c r="Q403" i="14"/>
  <c r="R403" i="14"/>
  <c r="AA403" i="14"/>
  <c r="P404" i="14"/>
  <c r="Q404" i="14"/>
  <c r="R404" i="14"/>
  <c r="AA404" i="14"/>
  <c r="P405" i="14"/>
  <c r="Q405" i="14"/>
  <c r="R405" i="14"/>
  <c r="AA405" i="14"/>
  <c r="P406" i="14"/>
  <c r="Q406" i="14"/>
  <c r="R406" i="14"/>
  <c r="AA406" i="14"/>
  <c r="P407" i="14"/>
  <c r="Q407" i="14"/>
  <c r="R407" i="14"/>
  <c r="AA407" i="14"/>
  <c r="P408" i="14"/>
  <c r="Q408" i="14"/>
  <c r="R408" i="14"/>
  <c r="AA408" i="14"/>
  <c r="P409" i="14"/>
  <c r="Q409" i="14"/>
  <c r="R409" i="14"/>
  <c r="AA409" i="14"/>
  <c r="P410" i="14"/>
  <c r="Q410" i="14"/>
  <c r="R410" i="14"/>
  <c r="AA410" i="14"/>
  <c r="P411" i="14"/>
  <c r="Q411" i="14"/>
  <c r="R411" i="14"/>
  <c r="AA411" i="14"/>
  <c r="P412" i="14"/>
  <c r="Q412" i="14"/>
  <c r="R412" i="14"/>
  <c r="AA412" i="14"/>
  <c r="P413" i="14"/>
  <c r="Q413" i="14"/>
  <c r="R413" i="14"/>
  <c r="AA413" i="14"/>
  <c r="P414" i="14"/>
  <c r="Q414" i="14"/>
  <c r="R414" i="14"/>
  <c r="AA414" i="14"/>
  <c r="P415" i="14"/>
  <c r="Q415" i="14"/>
  <c r="R415" i="14"/>
  <c r="AA415" i="14"/>
  <c r="P416" i="14"/>
  <c r="Q416" i="14"/>
  <c r="R416" i="14"/>
  <c r="AA416" i="14"/>
  <c r="P417" i="14"/>
  <c r="Q417" i="14"/>
  <c r="R417" i="14"/>
  <c r="AA417" i="14"/>
  <c r="P418" i="14"/>
  <c r="Q418" i="14"/>
  <c r="R418" i="14"/>
  <c r="AA418" i="14"/>
  <c r="P419" i="14"/>
  <c r="Q419" i="14"/>
  <c r="R419" i="14"/>
  <c r="AA419" i="14"/>
  <c r="P420" i="14"/>
  <c r="Q420" i="14"/>
  <c r="R420" i="14"/>
  <c r="AA420" i="14"/>
  <c r="P421" i="14"/>
  <c r="Q421" i="14"/>
  <c r="R421" i="14"/>
  <c r="AA421" i="14"/>
  <c r="P422" i="14"/>
  <c r="Q422" i="14"/>
  <c r="R422" i="14"/>
  <c r="AA422" i="14"/>
  <c r="P423" i="14"/>
  <c r="Q423" i="14"/>
  <c r="R423" i="14"/>
  <c r="AA423" i="14"/>
  <c r="P424" i="14"/>
  <c r="Q424" i="14"/>
  <c r="R424" i="14"/>
  <c r="AA424" i="14"/>
  <c r="P425" i="14"/>
  <c r="Q425" i="14"/>
  <c r="R425" i="14"/>
  <c r="AA425" i="14"/>
  <c r="P426" i="14"/>
  <c r="Q426" i="14"/>
  <c r="R426" i="14"/>
  <c r="AA426" i="14"/>
  <c r="P427" i="14"/>
  <c r="Q427" i="14"/>
  <c r="R427" i="14"/>
  <c r="AA427" i="14"/>
  <c r="P428" i="14"/>
  <c r="Q428" i="14"/>
  <c r="R428" i="14"/>
  <c r="AA428" i="14"/>
  <c r="P429" i="14"/>
  <c r="Q429" i="14"/>
  <c r="R429" i="14"/>
  <c r="AA429" i="14"/>
  <c r="P430" i="14"/>
  <c r="Q430" i="14"/>
  <c r="R430" i="14"/>
  <c r="AA430" i="14"/>
  <c r="P431" i="14"/>
  <c r="Q431" i="14"/>
  <c r="R431" i="14"/>
  <c r="AA431" i="14"/>
  <c r="P432" i="14"/>
  <c r="Q432" i="14"/>
  <c r="R432" i="14"/>
  <c r="AA432" i="14"/>
  <c r="P433" i="14"/>
  <c r="Q433" i="14"/>
  <c r="R433" i="14"/>
  <c r="AA433" i="14"/>
  <c r="P434" i="14"/>
  <c r="Q434" i="14"/>
  <c r="R434" i="14"/>
  <c r="AA434" i="14"/>
  <c r="P435" i="14"/>
  <c r="Q435" i="14"/>
  <c r="R435" i="14"/>
  <c r="AA435" i="14"/>
  <c r="P436" i="14"/>
  <c r="Q436" i="14"/>
  <c r="R436" i="14"/>
  <c r="AA436" i="14"/>
  <c r="P437" i="14"/>
  <c r="Q437" i="14"/>
  <c r="R437" i="14"/>
  <c r="AA437" i="14"/>
  <c r="P438" i="14"/>
  <c r="Q438" i="14"/>
  <c r="R438" i="14"/>
  <c r="AA438" i="14"/>
  <c r="P439" i="14"/>
  <c r="Q439" i="14"/>
  <c r="R439" i="14"/>
  <c r="AA439" i="14"/>
  <c r="P440" i="14"/>
  <c r="Q440" i="14"/>
  <c r="R440" i="14"/>
  <c r="AA440" i="14"/>
  <c r="P441" i="14"/>
  <c r="Q441" i="14"/>
  <c r="R441" i="14"/>
  <c r="AA441" i="14"/>
  <c r="P442" i="14"/>
  <c r="Q442" i="14"/>
  <c r="R442" i="14"/>
  <c r="AA442" i="14"/>
  <c r="P443" i="14"/>
  <c r="Q443" i="14"/>
  <c r="R443" i="14"/>
  <c r="AA443" i="14"/>
  <c r="P444" i="14"/>
  <c r="Q444" i="14"/>
  <c r="R444" i="14"/>
  <c r="AA444" i="14"/>
  <c r="P445" i="14"/>
  <c r="Q445" i="14"/>
  <c r="R445" i="14"/>
  <c r="AA445" i="14"/>
  <c r="P446" i="14"/>
  <c r="Q446" i="14"/>
  <c r="R446" i="14"/>
  <c r="AA446" i="14"/>
  <c r="P447" i="14"/>
  <c r="Q447" i="14"/>
  <c r="R447" i="14"/>
  <c r="AA447" i="14"/>
  <c r="P448" i="14"/>
  <c r="Q448" i="14"/>
  <c r="R448" i="14"/>
  <c r="AA448" i="14"/>
  <c r="P449" i="14"/>
  <c r="Q449" i="14"/>
  <c r="R449" i="14"/>
  <c r="AA449" i="14"/>
  <c r="P450" i="14"/>
  <c r="Q450" i="14"/>
  <c r="R450" i="14"/>
  <c r="AA450" i="14"/>
  <c r="P451" i="14"/>
  <c r="Q451" i="14"/>
  <c r="R451" i="14"/>
  <c r="AA451" i="14"/>
  <c r="P452" i="14"/>
  <c r="Q452" i="14"/>
  <c r="R452" i="14"/>
  <c r="AA452" i="14"/>
  <c r="P453" i="14"/>
  <c r="Q453" i="14"/>
  <c r="R453" i="14"/>
  <c r="AA453" i="14"/>
  <c r="P454" i="14"/>
  <c r="Q454" i="14"/>
  <c r="R454" i="14"/>
  <c r="AA454" i="14"/>
  <c r="P455" i="14"/>
  <c r="Q455" i="14"/>
  <c r="R455" i="14"/>
  <c r="AA455" i="14"/>
  <c r="P456" i="14"/>
  <c r="Q456" i="14"/>
  <c r="R456" i="14"/>
  <c r="AA456" i="14"/>
  <c r="P457" i="14"/>
  <c r="Q457" i="14"/>
  <c r="R457" i="14"/>
  <c r="AA457" i="14"/>
  <c r="P458" i="14"/>
  <c r="Q458" i="14"/>
  <c r="R458" i="14"/>
  <c r="AA458" i="14"/>
  <c r="P459" i="14"/>
  <c r="Q459" i="14"/>
  <c r="R459" i="14"/>
  <c r="AA459" i="14"/>
  <c r="P460" i="14"/>
  <c r="Q460" i="14"/>
  <c r="R460" i="14"/>
  <c r="AA460" i="14"/>
  <c r="P461" i="14"/>
  <c r="Q461" i="14"/>
  <c r="R461" i="14"/>
  <c r="AA461" i="14"/>
  <c r="P462" i="14"/>
  <c r="Q462" i="14"/>
  <c r="R462" i="14"/>
  <c r="AA462" i="14"/>
  <c r="P463" i="14"/>
  <c r="Q463" i="14"/>
  <c r="R463" i="14"/>
  <c r="AA463" i="14"/>
  <c r="P464" i="14"/>
  <c r="Q464" i="14"/>
  <c r="R464" i="14"/>
  <c r="AA464" i="14"/>
  <c r="P465" i="14"/>
  <c r="Q465" i="14"/>
  <c r="R465" i="14"/>
  <c r="AA465" i="14"/>
  <c r="P466" i="14"/>
  <c r="Q466" i="14"/>
  <c r="R466" i="14"/>
  <c r="AA466" i="14"/>
  <c r="P467" i="14"/>
  <c r="Q467" i="14"/>
  <c r="R467" i="14"/>
  <c r="AA467" i="14"/>
  <c r="P468" i="14"/>
  <c r="Q468" i="14"/>
  <c r="R468" i="14"/>
  <c r="AA468" i="14"/>
  <c r="P469" i="14"/>
  <c r="Q469" i="14"/>
  <c r="R469" i="14"/>
  <c r="AA469" i="14"/>
  <c r="P470" i="14"/>
  <c r="Q470" i="14"/>
  <c r="R470" i="14"/>
  <c r="AA470" i="14"/>
  <c r="P471" i="14"/>
  <c r="Q471" i="14"/>
  <c r="R471" i="14"/>
  <c r="AA471" i="14"/>
  <c r="P472" i="14"/>
  <c r="Q472" i="14"/>
  <c r="R472" i="14"/>
  <c r="AA472" i="14"/>
  <c r="P473" i="14"/>
  <c r="Q473" i="14"/>
  <c r="R473" i="14"/>
  <c r="AA473" i="14"/>
  <c r="P474" i="14"/>
  <c r="Q474" i="14"/>
  <c r="R474" i="14"/>
  <c r="AA474" i="14"/>
  <c r="P475" i="14"/>
  <c r="Q475" i="14"/>
  <c r="R475" i="14"/>
  <c r="AA475" i="14"/>
  <c r="P476" i="14"/>
  <c r="Q476" i="14"/>
  <c r="R476" i="14"/>
  <c r="AA476" i="14"/>
  <c r="P477" i="14"/>
  <c r="Q477" i="14"/>
  <c r="R477" i="14"/>
  <c r="AA477" i="14"/>
  <c r="P478" i="14"/>
  <c r="Q478" i="14"/>
  <c r="R478" i="14"/>
  <c r="AA478" i="14"/>
  <c r="P479" i="14"/>
  <c r="Q479" i="14"/>
  <c r="R479" i="14"/>
  <c r="AA479" i="14"/>
  <c r="P480" i="14"/>
  <c r="Q480" i="14"/>
  <c r="R480" i="14"/>
  <c r="AA480" i="14"/>
  <c r="P481" i="14"/>
  <c r="Q481" i="14"/>
  <c r="R481" i="14"/>
  <c r="AA481" i="14"/>
  <c r="P482" i="14"/>
  <c r="Q482" i="14"/>
  <c r="R482" i="14"/>
  <c r="AA482" i="14"/>
  <c r="P483" i="14"/>
  <c r="Q483" i="14"/>
  <c r="R483" i="14"/>
  <c r="AA483" i="14"/>
  <c r="P484" i="14"/>
  <c r="Q484" i="14"/>
  <c r="R484" i="14"/>
  <c r="AA484" i="14"/>
  <c r="P485" i="14"/>
  <c r="Q485" i="14"/>
  <c r="R485" i="14"/>
  <c r="AA485" i="14"/>
  <c r="P486" i="14"/>
  <c r="Q486" i="14"/>
  <c r="R486" i="14"/>
  <c r="AA486" i="14"/>
  <c r="P487" i="14"/>
  <c r="Q487" i="14"/>
  <c r="R487" i="14"/>
  <c r="AA487" i="14"/>
  <c r="P488" i="14"/>
  <c r="Q488" i="14"/>
  <c r="R488" i="14"/>
  <c r="AA488" i="14"/>
  <c r="P489" i="14"/>
  <c r="Q489" i="14"/>
  <c r="R489" i="14"/>
  <c r="AA489" i="14"/>
  <c r="P490" i="14"/>
  <c r="Q490" i="14"/>
  <c r="R490" i="14"/>
  <c r="AA490" i="14"/>
  <c r="P491" i="14"/>
  <c r="Q491" i="14"/>
  <c r="R491" i="14"/>
  <c r="AA491" i="14"/>
  <c r="P492" i="14"/>
  <c r="Q492" i="14"/>
  <c r="R492" i="14"/>
  <c r="AA492" i="14"/>
  <c r="P493" i="14"/>
  <c r="Q493" i="14"/>
  <c r="R493" i="14"/>
  <c r="AA493" i="14"/>
  <c r="P494" i="14"/>
  <c r="Q494" i="14"/>
  <c r="R494" i="14"/>
  <c r="AA494" i="14"/>
  <c r="P495" i="14"/>
  <c r="Q495" i="14"/>
  <c r="R495" i="14"/>
  <c r="AA495" i="14"/>
  <c r="P496" i="14"/>
  <c r="Q496" i="14"/>
  <c r="R496" i="14"/>
  <c r="AA496" i="14"/>
  <c r="P497" i="14"/>
  <c r="Q497" i="14"/>
  <c r="R497" i="14"/>
  <c r="AA497" i="14"/>
  <c r="P498" i="14"/>
  <c r="Q498" i="14"/>
  <c r="R498" i="14"/>
  <c r="AA498" i="14"/>
  <c r="P499" i="14"/>
  <c r="Q499" i="14"/>
  <c r="R499" i="14"/>
  <c r="AA499" i="14"/>
  <c r="P500" i="14"/>
  <c r="Q500" i="14"/>
  <c r="R500" i="14"/>
  <c r="AA500" i="14"/>
  <c r="P501" i="14"/>
  <c r="Q501" i="14"/>
  <c r="R501" i="14"/>
  <c r="AA501" i="14"/>
  <c r="P502" i="14"/>
  <c r="Q502" i="14"/>
  <c r="R502" i="14"/>
  <c r="AA502" i="14"/>
  <c r="P503" i="14"/>
  <c r="Q503" i="14"/>
  <c r="R503" i="14"/>
  <c r="AA503" i="14"/>
  <c r="P504" i="14"/>
  <c r="Q504" i="14"/>
  <c r="R504" i="14"/>
  <c r="AA504" i="14"/>
  <c r="P505" i="14"/>
  <c r="Q505" i="14"/>
  <c r="R505" i="14"/>
  <c r="AA505" i="14"/>
  <c r="P506" i="14"/>
  <c r="Q506" i="14"/>
  <c r="R506" i="14"/>
  <c r="AA506" i="14"/>
  <c r="P507" i="14"/>
  <c r="Q507" i="14"/>
  <c r="R507" i="14"/>
  <c r="AA507" i="14"/>
  <c r="P508" i="14"/>
  <c r="Q508" i="14"/>
  <c r="R508" i="14"/>
  <c r="AA508" i="14"/>
  <c r="P509" i="14"/>
  <c r="Q509" i="14"/>
  <c r="R509" i="14"/>
  <c r="AA509" i="14"/>
  <c r="P510" i="14"/>
  <c r="Q510" i="14"/>
  <c r="R510" i="14"/>
  <c r="AA510" i="14"/>
  <c r="P511" i="14"/>
  <c r="Q511" i="14"/>
  <c r="R511" i="14"/>
  <c r="AA511" i="14"/>
  <c r="P512" i="14"/>
  <c r="Q512" i="14"/>
  <c r="R512" i="14"/>
  <c r="AA512" i="14"/>
  <c r="P513" i="14"/>
  <c r="Q513" i="14"/>
  <c r="R513" i="14"/>
  <c r="AA513" i="14"/>
  <c r="P514" i="14"/>
  <c r="Q514" i="14"/>
  <c r="R514" i="14"/>
  <c r="AA514" i="14"/>
  <c r="P515" i="14"/>
  <c r="Q515" i="14"/>
  <c r="R515" i="14"/>
  <c r="AA515" i="14"/>
  <c r="P516" i="14"/>
  <c r="Q516" i="14"/>
  <c r="R516" i="14"/>
  <c r="AA516" i="14"/>
  <c r="P517" i="14"/>
  <c r="Q517" i="14"/>
  <c r="R517" i="14"/>
  <c r="AA517" i="14"/>
  <c r="P518" i="14"/>
  <c r="Q518" i="14"/>
  <c r="R518" i="14"/>
  <c r="AA518" i="14"/>
  <c r="P519" i="14"/>
  <c r="Q519" i="14"/>
  <c r="R519" i="14"/>
  <c r="AA519" i="14"/>
  <c r="P520" i="14"/>
  <c r="Q520" i="14"/>
  <c r="R520" i="14"/>
  <c r="AA520" i="14"/>
  <c r="P521" i="14"/>
  <c r="Q521" i="14"/>
  <c r="R521" i="14"/>
  <c r="AA521" i="14"/>
  <c r="P522" i="14"/>
  <c r="Q522" i="14"/>
  <c r="R522" i="14"/>
  <c r="AA522" i="14"/>
  <c r="P523" i="14"/>
  <c r="Q523" i="14"/>
  <c r="R523" i="14"/>
  <c r="AA523" i="14"/>
  <c r="P524" i="14"/>
  <c r="Q524" i="14"/>
  <c r="R524" i="14"/>
  <c r="AA524" i="14"/>
  <c r="P525" i="14"/>
  <c r="Q525" i="14"/>
  <c r="R525" i="14"/>
  <c r="AA525" i="14"/>
  <c r="P526" i="14"/>
  <c r="Q526" i="14"/>
  <c r="R526" i="14"/>
  <c r="AA526" i="14"/>
  <c r="P527" i="14"/>
  <c r="Q527" i="14"/>
  <c r="R527" i="14"/>
  <c r="AA527" i="14"/>
  <c r="P528" i="14"/>
  <c r="Q528" i="14"/>
  <c r="R528" i="14"/>
  <c r="AA528" i="14"/>
  <c r="P529" i="14"/>
  <c r="Q529" i="14"/>
  <c r="R529" i="14"/>
  <c r="AA529" i="14"/>
  <c r="P530" i="14"/>
  <c r="Q530" i="14"/>
  <c r="R530" i="14"/>
  <c r="AA530" i="14"/>
  <c r="P531" i="14"/>
  <c r="Q531" i="14"/>
  <c r="R531" i="14"/>
  <c r="AA531" i="14"/>
  <c r="P532" i="14"/>
  <c r="Q532" i="14"/>
  <c r="R532" i="14"/>
  <c r="AA532" i="14"/>
  <c r="P533" i="14"/>
  <c r="Q533" i="14"/>
  <c r="R533" i="14"/>
  <c r="AA533" i="14"/>
  <c r="P534" i="14"/>
  <c r="Q534" i="14"/>
  <c r="R534" i="14"/>
  <c r="AA534" i="14"/>
  <c r="P535" i="14"/>
  <c r="Q535" i="14"/>
  <c r="R535" i="14"/>
  <c r="AA535" i="14"/>
  <c r="P536" i="14"/>
  <c r="Q536" i="14"/>
  <c r="R536" i="14"/>
  <c r="AA536" i="14"/>
  <c r="P537" i="14"/>
  <c r="Q537" i="14"/>
  <c r="R537" i="14"/>
  <c r="AA537" i="14"/>
  <c r="P538" i="14"/>
  <c r="Q538" i="14"/>
  <c r="R538" i="14"/>
  <c r="AA538" i="14"/>
  <c r="P539" i="14"/>
  <c r="Q539" i="14"/>
  <c r="R539" i="14"/>
  <c r="AA539" i="14"/>
  <c r="P540" i="14"/>
  <c r="Q540" i="14"/>
  <c r="R540" i="14"/>
  <c r="AA540" i="14"/>
  <c r="P541" i="14"/>
  <c r="Q541" i="14"/>
  <c r="R541" i="14"/>
  <c r="AA541" i="14"/>
  <c r="P542" i="14"/>
  <c r="Q542" i="14"/>
  <c r="R542" i="14"/>
  <c r="AA542" i="14"/>
  <c r="P543" i="14"/>
  <c r="Q543" i="14"/>
  <c r="R543" i="14"/>
  <c r="AA543" i="14"/>
  <c r="P544" i="14"/>
  <c r="Q544" i="14"/>
  <c r="R544" i="14"/>
  <c r="AA544" i="14"/>
  <c r="P545" i="14"/>
  <c r="Q545" i="14"/>
  <c r="R545" i="14"/>
  <c r="AA545" i="14"/>
  <c r="P546" i="14"/>
  <c r="Q546" i="14"/>
  <c r="R546" i="14"/>
  <c r="AA546" i="14"/>
  <c r="P547" i="14"/>
  <c r="Q547" i="14"/>
  <c r="R547" i="14"/>
  <c r="AA547" i="14"/>
  <c r="P548" i="14"/>
  <c r="Q548" i="14"/>
  <c r="R548" i="14"/>
  <c r="AA548" i="14"/>
  <c r="P549" i="14"/>
  <c r="Q549" i="14"/>
  <c r="R549" i="14"/>
  <c r="AA549" i="14"/>
  <c r="P550" i="14"/>
  <c r="Q550" i="14"/>
  <c r="R550" i="14"/>
  <c r="AA550" i="14"/>
  <c r="P551" i="14"/>
  <c r="Q551" i="14"/>
  <c r="R551" i="14"/>
  <c r="AA551" i="14"/>
  <c r="P552" i="14"/>
  <c r="Q552" i="14"/>
  <c r="R552" i="14"/>
  <c r="AA552" i="14"/>
  <c r="P553" i="14"/>
  <c r="Q553" i="14"/>
  <c r="R553" i="14"/>
  <c r="AA553" i="14"/>
  <c r="P554" i="14"/>
  <c r="Q554" i="14"/>
  <c r="R554" i="14"/>
  <c r="AA554" i="14"/>
  <c r="P555" i="14"/>
  <c r="Q555" i="14"/>
  <c r="R555" i="14"/>
  <c r="AA555" i="14"/>
  <c r="P556" i="14"/>
  <c r="Q556" i="14"/>
  <c r="R556" i="14"/>
  <c r="AA556" i="14"/>
  <c r="P557" i="14"/>
  <c r="Q557" i="14"/>
  <c r="R557" i="14"/>
  <c r="AA557" i="14"/>
  <c r="P558" i="14"/>
  <c r="Q558" i="14"/>
  <c r="R558" i="14"/>
  <c r="AA558" i="14"/>
  <c r="P559" i="14"/>
  <c r="Q559" i="14"/>
  <c r="R559" i="14"/>
  <c r="AA559" i="14"/>
  <c r="P560" i="14"/>
  <c r="Q560" i="14"/>
  <c r="R560" i="14"/>
  <c r="AA560" i="14"/>
  <c r="P561" i="14"/>
  <c r="Q561" i="14"/>
  <c r="R561" i="14"/>
  <c r="AA561" i="14"/>
  <c r="P562" i="14"/>
  <c r="Q562" i="14"/>
  <c r="R562" i="14"/>
  <c r="AA562" i="14"/>
  <c r="P563" i="14"/>
  <c r="Q563" i="14"/>
  <c r="R563" i="14"/>
  <c r="AA563" i="14"/>
  <c r="P564" i="14"/>
  <c r="Q564" i="14"/>
  <c r="R564" i="14"/>
  <c r="AA564" i="14"/>
  <c r="P565" i="14"/>
  <c r="Q565" i="14"/>
  <c r="R565" i="14"/>
  <c r="AA565" i="14"/>
  <c r="P566" i="14"/>
  <c r="Q566" i="14"/>
  <c r="R566" i="14"/>
  <c r="AA566" i="14"/>
  <c r="P567" i="14"/>
  <c r="Q567" i="14"/>
  <c r="R567" i="14"/>
  <c r="AA567" i="14"/>
  <c r="P568" i="14"/>
  <c r="Q568" i="14"/>
  <c r="R568" i="14"/>
  <c r="AA568" i="14"/>
  <c r="P569" i="14"/>
  <c r="Q569" i="14"/>
  <c r="R569" i="14"/>
  <c r="AA569" i="14"/>
  <c r="P570" i="14"/>
  <c r="Q570" i="14"/>
  <c r="R570" i="14"/>
  <c r="AA570" i="14"/>
  <c r="P571" i="14"/>
  <c r="Q571" i="14"/>
  <c r="R571" i="14"/>
  <c r="AA571" i="14"/>
  <c r="P572" i="14"/>
  <c r="Q572" i="14"/>
  <c r="R572" i="14"/>
  <c r="AA572" i="14"/>
  <c r="P573" i="14"/>
  <c r="Q573" i="14"/>
  <c r="R573" i="14"/>
  <c r="AA573" i="14"/>
  <c r="P574" i="14"/>
  <c r="Q574" i="14"/>
  <c r="R574" i="14"/>
  <c r="AA574" i="14"/>
  <c r="P575" i="14"/>
  <c r="Q575" i="14"/>
  <c r="R575" i="14"/>
  <c r="AA575" i="14"/>
  <c r="P576" i="14"/>
  <c r="Q576" i="14"/>
  <c r="R576" i="14"/>
  <c r="AA576" i="14"/>
  <c r="P577" i="14"/>
  <c r="Q577" i="14"/>
  <c r="R577" i="14"/>
  <c r="AA577" i="14"/>
  <c r="P578" i="14"/>
  <c r="Q578" i="14"/>
  <c r="R578" i="14"/>
  <c r="AA578" i="14"/>
  <c r="P579" i="14"/>
  <c r="Q579" i="14"/>
  <c r="R579" i="14"/>
  <c r="AA579" i="14"/>
  <c r="P580" i="14"/>
  <c r="Q580" i="14"/>
  <c r="R580" i="14"/>
  <c r="AA580" i="14"/>
  <c r="P581" i="14"/>
  <c r="Q581" i="14"/>
  <c r="R581" i="14"/>
  <c r="AA581" i="14"/>
  <c r="P582" i="14"/>
  <c r="Q582" i="14"/>
  <c r="R582" i="14"/>
  <c r="AA582" i="14"/>
  <c r="P583" i="14"/>
  <c r="Q583" i="14"/>
  <c r="R583" i="14"/>
  <c r="AA583" i="14"/>
  <c r="P584" i="14"/>
  <c r="Q584" i="14"/>
  <c r="R584" i="14"/>
  <c r="AA584" i="14"/>
  <c r="P585" i="14"/>
  <c r="Q585" i="14"/>
  <c r="R585" i="14"/>
  <c r="AA585" i="14"/>
  <c r="P586" i="14"/>
  <c r="Q586" i="14"/>
  <c r="R586" i="14"/>
  <c r="AA586" i="14"/>
  <c r="P587" i="14"/>
  <c r="Q587" i="14"/>
  <c r="R587" i="14"/>
  <c r="AA587" i="14"/>
  <c r="P588" i="14"/>
  <c r="Q588" i="14"/>
  <c r="R588" i="14"/>
  <c r="AA588" i="14"/>
  <c r="P589" i="14"/>
  <c r="Q589" i="14"/>
  <c r="R589" i="14"/>
  <c r="AA589" i="14"/>
  <c r="P590" i="14"/>
  <c r="Q590" i="14"/>
  <c r="R590" i="14"/>
  <c r="AA590" i="14"/>
  <c r="P591" i="14"/>
  <c r="Q591" i="14"/>
  <c r="R591" i="14"/>
  <c r="AA591" i="14"/>
  <c r="P592" i="14"/>
  <c r="Q592" i="14"/>
  <c r="R592" i="14"/>
  <c r="AA592" i="14"/>
  <c r="P593" i="14"/>
  <c r="Q593" i="14"/>
  <c r="R593" i="14"/>
  <c r="AA593" i="14"/>
  <c r="P594" i="14"/>
  <c r="Q594" i="14"/>
  <c r="R594" i="14"/>
  <c r="AA594" i="14"/>
  <c r="P595" i="14"/>
  <c r="Q595" i="14"/>
  <c r="R595" i="14"/>
  <c r="AA595" i="14"/>
  <c r="P596" i="14"/>
  <c r="Q596" i="14"/>
  <c r="R596" i="14"/>
  <c r="AA596" i="14"/>
  <c r="P597" i="14"/>
  <c r="Q597" i="14"/>
  <c r="R597" i="14"/>
  <c r="AA597" i="14"/>
  <c r="P598" i="14"/>
  <c r="Q598" i="14"/>
  <c r="R598" i="14"/>
  <c r="AA598" i="14"/>
  <c r="P599" i="14"/>
  <c r="Q599" i="14"/>
  <c r="R599" i="14"/>
  <c r="AA599" i="14"/>
  <c r="P600" i="14"/>
  <c r="Q600" i="14"/>
  <c r="R600" i="14"/>
  <c r="AA600" i="14"/>
  <c r="P601" i="14"/>
  <c r="Q601" i="14"/>
  <c r="R601" i="14"/>
  <c r="AA601" i="14"/>
  <c r="P602" i="14"/>
  <c r="Q602" i="14"/>
  <c r="R602" i="14"/>
  <c r="AA602" i="14"/>
  <c r="P326" i="14"/>
  <c r="Q326" i="14"/>
  <c r="R326" i="14"/>
  <c r="AA326" i="14"/>
  <c r="B31" i="14"/>
  <c r="P96" i="14"/>
  <c r="C31" i="14"/>
  <c r="Q96" i="14"/>
  <c r="R96" i="14"/>
  <c r="AA96" i="14"/>
  <c r="P97" i="14"/>
  <c r="Q97" i="14"/>
  <c r="R97" i="14"/>
  <c r="AA97" i="14"/>
  <c r="P98" i="14"/>
  <c r="Q98" i="14"/>
  <c r="R98" i="14"/>
  <c r="AA98" i="14"/>
  <c r="P99" i="14"/>
  <c r="Q99" i="14"/>
  <c r="R99" i="14"/>
  <c r="AA99" i="14"/>
  <c r="P100" i="14"/>
  <c r="Q100" i="14"/>
  <c r="R100" i="14"/>
  <c r="AA100" i="14"/>
  <c r="P101" i="14"/>
  <c r="Q101" i="14"/>
  <c r="R101" i="14"/>
  <c r="AA101" i="14"/>
  <c r="P102" i="14"/>
  <c r="Q102" i="14"/>
  <c r="R102" i="14"/>
  <c r="AA102" i="14"/>
  <c r="P103" i="14"/>
  <c r="Q103" i="14"/>
  <c r="R103" i="14"/>
  <c r="AA103" i="14"/>
  <c r="P104" i="14"/>
  <c r="Q104" i="14"/>
  <c r="R104" i="14"/>
  <c r="AA104" i="14"/>
  <c r="P105" i="14"/>
  <c r="Q105" i="14"/>
  <c r="R105" i="14"/>
  <c r="AA105" i="14"/>
  <c r="P106" i="14"/>
  <c r="Q106" i="14"/>
  <c r="R106" i="14"/>
  <c r="AA106" i="14"/>
  <c r="P107" i="14"/>
  <c r="Q107" i="14"/>
  <c r="R107" i="14"/>
  <c r="AA107" i="14"/>
  <c r="P108" i="14"/>
  <c r="Q108" i="14"/>
  <c r="R108" i="14"/>
  <c r="AA108" i="14"/>
  <c r="P109" i="14"/>
  <c r="Q109" i="14"/>
  <c r="R109" i="14"/>
  <c r="AA109" i="14"/>
  <c r="P110" i="14"/>
  <c r="Q110" i="14"/>
  <c r="R110" i="14"/>
  <c r="AA110" i="14"/>
  <c r="P111" i="14"/>
  <c r="Q111" i="14"/>
  <c r="R111" i="14"/>
  <c r="AA111" i="14"/>
  <c r="P112" i="14"/>
  <c r="Q112" i="14"/>
  <c r="R112" i="14"/>
  <c r="AA112" i="14"/>
  <c r="P113" i="14"/>
  <c r="Q113" i="14"/>
  <c r="R113" i="14"/>
  <c r="AA113" i="14"/>
  <c r="P114" i="14"/>
  <c r="Q114" i="14"/>
  <c r="R114" i="14"/>
  <c r="AA114" i="14"/>
  <c r="P115" i="14"/>
  <c r="Q115" i="14"/>
  <c r="R115" i="14"/>
  <c r="AA115" i="14"/>
  <c r="P116" i="14"/>
  <c r="Q116" i="14"/>
  <c r="R116" i="14"/>
  <c r="AA116" i="14"/>
  <c r="P117" i="14"/>
  <c r="Q117" i="14"/>
  <c r="R117" i="14"/>
  <c r="AA117" i="14"/>
  <c r="P118" i="14"/>
  <c r="Q118" i="14"/>
  <c r="R118" i="14"/>
  <c r="AA118" i="14"/>
  <c r="P119" i="14"/>
  <c r="Q119" i="14"/>
  <c r="R119" i="14"/>
  <c r="AA119" i="14"/>
  <c r="P120" i="14"/>
  <c r="Q120" i="14"/>
  <c r="R120" i="14"/>
  <c r="AA120" i="14"/>
  <c r="P121" i="14"/>
  <c r="Q121" i="14"/>
  <c r="R121" i="14"/>
  <c r="AA121" i="14"/>
  <c r="P122" i="14"/>
  <c r="Q122" i="14"/>
  <c r="R122" i="14"/>
  <c r="AA122" i="14"/>
  <c r="P123" i="14"/>
  <c r="Q123" i="14"/>
  <c r="R123" i="14"/>
  <c r="AA123" i="14"/>
  <c r="P124" i="14"/>
  <c r="Q124" i="14"/>
  <c r="R124" i="14"/>
  <c r="AA124" i="14"/>
  <c r="P125" i="14"/>
  <c r="Q125" i="14"/>
  <c r="R125" i="14"/>
  <c r="AA125" i="14"/>
  <c r="P126" i="14"/>
  <c r="Q126" i="14"/>
  <c r="R126" i="14"/>
  <c r="AA126" i="14"/>
  <c r="P127" i="14"/>
  <c r="Q127" i="14"/>
  <c r="R127" i="14"/>
  <c r="AA127" i="14"/>
  <c r="P128" i="14"/>
  <c r="Q128" i="14"/>
  <c r="R128" i="14"/>
  <c r="AA128" i="14"/>
  <c r="P129" i="14"/>
  <c r="Q129" i="14"/>
  <c r="R129" i="14"/>
  <c r="AA129" i="14"/>
  <c r="P130" i="14"/>
  <c r="Q130" i="14"/>
  <c r="R130" i="14"/>
  <c r="AA130" i="14"/>
  <c r="P131" i="14"/>
  <c r="Q131" i="14"/>
  <c r="R131" i="14"/>
  <c r="AA131" i="14"/>
  <c r="P132" i="14"/>
  <c r="Q132" i="14"/>
  <c r="R132" i="14"/>
  <c r="AA132" i="14"/>
  <c r="P133" i="14"/>
  <c r="Q133" i="14"/>
  <c r="R133" i="14"/>
  <c r="AA133" i="14"/>
  <c r="P134" i="14"/>
  <c r="Q134" i="14"/>
  <c r="R134" i="14"/>
  <c r="AA134" i="14"/>
  <c r="P135" i="14"/>
  <c r="Q135" i="14"/>
  <c r="R135" i="14"/>
  <c r="AA135" i="14"/>
  <c r="P136" i="14"/>
  <c r="Q136" i="14"/>
  <c r="R136" i="14"/>
  <c r="AA136" i="14"/>
  <c r="P137" i="14"/>
  <c r="Q137" i="14"/>
  <c r="R137" i="14"/>
  <c r="AA137" i="14"/>
  <c r="P138" i="14"/>
  <c r="Q138" i="14"/>
  <c r="R138" i="14"/>
  <c r="AA138" i="14"/>
  <c r="P139" i="14"/>
  <c r="Q139" i="14"/>
  <c r="R139" i="14"/>
  <c r="AA139" i="14"/>
  <c r="P140" i="14"/>
  <c r="Q140" i="14"/>
  <c r="R140" i="14"/>
  <c r="AA140" i="14"/>
  <c r="P141" i="14"/>
  <c r="Q141" i="14"/>
  <c r="R141" i="14"/>
  <c r="AA141" i="14"/>
  <c r="P142" i="14"/>
  <c r="Q142" i="14"/>
  <c r="R142" i="14"/>
  <c r="AA142" i="14"/>
  <c r="P143" i="14"/>
  <c r="Q143" i="14"/>
  <c r="R143" i="14"/>
  <c r="AA143" i="14"/>
  <c r="P144" i="14"/>
  <c r="Q144" i="14"/>
  <c r="R144" i="14"/>
  <c r="AA144" i="14"/>
  <c r="P145" i="14"/>
  <c r="Q145" i="14"/>
  <c r="R145" i="14"/>
  <c r="AA145" i="14"/>
  <c r="P146" i="14"/>
  <c r="Q146" i="14"/>
  <c r="R146" i="14"/>
  <c r="AA146" i="14"/>
  <c r="P147" i="14"/>
  <c r="Q147" i="14"/>
  <c r="R147" i="14"/>
  <c r="AA147" i="14"/>
  <c r="P148" i="14"/>
  <c r="Q148" i="14"/>
  <c r="R148" i="14"/>
  <c r="AA148" i="14"/>
  <c r="P149" i="14"/>
  <c r="Q149" i="14"/>
  <c r="R149" i="14"/>
  <c r="AA149" i="14"/>
  <c r="P150" i="14"/>
  <c r="Q150" i="14"/>
  <c r="R150" i="14"/>
  <c r="AA150" i="14"/>
  <c r="P151" i="14"/>
  <c r="Q151" i="14"/>
  <c r="R151" i="14"/>
  <c r="AA151" i="14"/>
  <c r="P152" i="14"/>
  <c r="Q152" i="14"/>
  <c r="R152" i="14"/>
  <c r="AA152" i="14"/>
  <c r="P153" i="14"/>
  <c r="Q153" i="14"/>
  <c r="R153" i="14"/>
  <c r="AA153" i="14"/>
  <c r="P154" i="14"/>
  <c r="Q154" i="14"/>
  <c r="R154" i="14"/>
  <c r="AA154" i="14"/>
  <c r="P155" i="14"/>
  <c r="Q155" i="14"/>
  <c r="R155" i="14"/>
  <c r="AA155" i="14"/>
  <c r="P156" i="14"/>
  <c r="Q156" i="14"/>
  <c r="R156" i="14"/>
  <c r="AA156" i="14"/>
  <c r="P157" i="14"/>
  <c r="Q157" i="14"/>
  <c r="R157" i="14"/>
  <c r="AA157" i="14"/>
  <c r="P158" i="14"/>
  <c r="Q158" i="14"/>
  <c r="R158" i="14"/>
  <c r="AA158" i="14"/>
  <c r="P159" i="14"/>
  <c r="Q159" i="14"/>
  <c r="R159" i="14"/>
  <c r="AA159" i="14"/>
  <c r="P160" i="14"/>
  <c r="Q160" i="14"/>
  <c r="R160" i="14"/>
  <c r="AA160" i="14"/>
  <c r="P161" i="14"/>
  <c r="Q161" i="14"/>
  <c r="R161" i="14"/>
  <c r="AA161" i="14"/>
  <c r="P162" i="14"/>
  <c r="Q162" i="14"/>
  <c r="R162" i="14"/>
  <c r="AA162" i="14"/>
  <c r="P163" i="14"/>
  <c r="Q163" i="14"/>
  <c r="R163" i="14"/>
  <c r="AA163" i="14"/>
  <c r="P164" i="14"/>
  <c r="Q164" i="14"/>
  <c r="R164" i="14"/>
  <c r="AA164" i="14"/>
  <c r="P165" i="14"/>
  <c r="Q165" i="14"/>
  <c r="R165" i="14"/>
  <c r="AA165" i="14"/>
  <c r="P166" i="14"/>
  <c r="Q166" i="14"/>
  <c r="R166" i="14"/>
  <c r="AA166" i="14"/>
  <c r="P167" i="14"/>
  <c r="Q167" i="14"/>
  <c r="R167" i="14"/>
  <c r="AA167" i="14"/>
  <c r="P168" i="14"/>
  <c r="Q168" i="14"/>
  <c r="R168" i="14"/>
  <c r="AA168" i="14"/>
  <c r="P169" i="14"/>
  <c r="Q169" i="14"/>
  <c r="R169" i="14"/>
  <c r="AA169" i="14"/>
  <c r="P170" i="14"/>
  <c r="Q170" i="14"/>
  <c r="R170" i="14"/>
  <c r="AA170" i="14"/>
  <c r="P171" i="14"/>
  <c r="Q171" i="14"/>
  <c r="R171" i="14"/>
  <c r="AA171" i="14"/>
  <c r="P172" i="14"/>
  <c r="Q172" i="14"/>
  <c r="R172" i="14"/>
  <c r="AA172" i="14"/>
  <c r="P173" i="14"/>
  <c r="Q173" i="14"/>
  <c r="R173" i="14"/>
  <c r="AA173" i="14"/>
  <c r="P174" i="14"/>
  <c r="Q174" i="14"/>
  <c r="R174" i="14"/>
  <c r="AA174" i="14"/>
  <c r="P175" i="14"/>
  <c r="Q175" i="14"/>
  <c r="R175" i="14"/>
  <c r="AA175" i="14"/>
  <c r="P176" i="14"/>
  <c r="Q176" i="14"/>
  <c r="R176" i="14"/>
  <c r="AA176" i="14"/>
  <c r="P177" i="14"/>
  <c r="Q177" i="14"/>
  <c r="R177" i="14"/>
  <c r="AA177" i="14"/>
  <c r="P178" i="14"/>
  <c r="Q178" i="14"/>
  <c r="R178" i="14"/>
  <c r="AA178" i="14"/>
  <c r="P179" i="14"/>
  <c r="Q179" i="14"/>
  <c r="R179" i="14"/>
  <c r="AA179" i="14"/>
  <c r="P180" i="14"/>
  <c r="Q180" i="14"/>
  <c r="R180" i="14"/>
  <c r="AA180" i="14"/>
  <c r="P181" i="14"/>
  <c r="Q181" i="14"/>
  <c r="R181" i="14"/>
  <c r="AA181" i="14"/>
  <c r="P182" i="14"/>
  <c r="Q182" i="14"/>
  <c r="R182" i="14"/>
  <c r="AA182" i="14"/>
  <c r="P183" i="14"/>
  <c r="Q183" i="14"/>
  <c r="R183" i="14"/>
  <c r="AA183" i="14"/>
  <c r="P184" i="14"/>
  <c r="Q184" i="14"/>
  <c r="R184" i="14"/>
  <c r="AA184" i="14"/>
  <c r="P185" i="14"/>
  <c r="Q185" i="14"/>
  <c r="R185" i="14"/>
  <c r="AA185" i="14"/>
  <c r="P186" i="14"/>
  <c r="Q186" i="14"/>
  <c r="R186" i="14"/>
  <c r="AA186" i="14"/>
  <c r="P187" i="14"/>
  <c r="Q187" i="14"/>
  <c r="R187" i="14"/>
  <c r="AA187" i="14"/>
  <c r="P188" i="14"/>
  <c r="Q188" i="14"/>
  <c r="R188" i="14"/>
  <c r="AA188" i="14"/>
  <c r="P189" i="14"/>
  <c r="Q189" i="14"/>
  <c r="R189" i="14"/>
  <c r="AA189" i="14"/>
  <c r="P190" i="14"/>
  <c r="Q190" i="14"/>
  <c r="R190" i="14"/>
  <c r="AA190" i="14"/>
  <c r="P191" i="14"/>
  <c r="Q191" i="14"/>
  <c r="R191" i="14"/>
  <c r="AA191" i="14"/>
  <c r="P192" i="14"/>
  <c r="Q192" i="14"/>
  <c r="R192" i="14"/>
  <c r="AA192" i="14"/>
  <c r="P193" i="14"/>
  <c r="Q193" i="14"/>
  <c r="R193" i="14"/>
  <c r="AA193" i="14"/>
  <c r="P194" i="14"/>
  <c r="Q194" i="14"/>
  <c r="R194" i="14"/>
  <c r="AA194" i="14"/>
  <c r="P195" i="14"/>
  <c r="Q195" i="14"/>
  <c r="R195" i="14"/>
  <c r="AA195" i="14"/>
  <c r="P196" i="14"/>
  <c r="Q196" i="14"/>
  <c r="R196" i="14"/>
  <c r="AA196" i="14"/>
  <c r="P197" i="14"/>
  <c r="Q197" i="14"/>
  <c r="R197" i="14"/>
  <c r="AA197" i="14"/>
  <c r="P198" i="14"/>
  <c r="Q198" i="14"/>
  <c r="R198" i="14"/>
  <c r="AA198" i="14"/>
  <c r="P199" i="14"/>
  <c r="Q199" i="14"/>
  <c r="R199" i="14"/>
  <c r="AA199" i="14"/>
  <c r="P200" i="14"/>
  <c r="Q200" i="14"/>
  <c r="R200" i="14"/>
  <c r="AA200" i="14"/>
  <c r="P201" i="14"/>
  <c r="Q201" i="14"/>
  <c r="R201" i="14"/>
  <c r="AA201" i="14"/>
  <c r="P202" i="14"/>
  <c r="Q202" i="14"/>
  <c r="R202" i="14"/>
  <c r="AA202" i="14"/>
  <c r="P203" i="14"/>
  <c r="Q203" i="14"/>
  <c r="R203" i="14"/>
  <c r="AA203" i="14"/>
  <c r="P204" i="14"/>
  <c r="Q204" i="14"/>
  <c r="R204" i="14"/>
  <c r="AA204" i="14"/>
  <c r="P205" i="14"/>
  <c r="Q205" i="14"/>
  <c r="R205" i="14"/>
  <c r="AA205" i="14"/>
  <c r="P206" i="14"/>
  <c r="Q206" i="14"/>
  <c r="R206" i="14"/>
  <c r="AA206" i="14"/>
  <c r="P207" i="14"/>
  <c r="Q207" i="14"/>
  <c r="R207" i="14"/>
  <c r="AA207" i="14"/>
  <c r="P208" i="14"/>
  <c r="Q208" i="14"/>
  <c r="R208" i="14"/>
  <c r="AA208" i="14"/>
  <c r="P209" i="14"/>
  <c r="Q209" i="14"/>
  <c r="R209" i="14"/>
  <c r="AA209" i="14"/>
  <c r="P210" i="14"/>
  <c r="Q210" i="14"/>
  <c r="R210" i="14"/>
  <c r="AA210" i="14"/>
  <c r="P211" i="14"/>
  <c r="Q211" i="14"/>
  <c r="R211" i="14"/>
  <c r="AA211" i="14"/>
  <c r="P212" i="14"/>
  <c r="Q212" i="14"/>
  <c r="R212" i="14"/>
  <c r="AA212" i="14"/>
  <c r="P213" i="14"/>
  <c r="Q213" i="14"/>
  <c r="R213" i="14"/>
  <c r="AA213" i="14"/>
  <c r="P214" i="14"/>
  <c r="Q214" i="14"/>
  <c r="R214" i="14"/>
  <c r="AA214" i="14"/>
  <c r="P215" i="14"/>
  <c r="Q215" i="14"/>
  <c r="R215" i="14"/>
  <c r="AA215" i="14"/>
  <c r="P216" i="14"/>
  <c r="Q216" i="14"/>
  <c r="R216" i="14"/>
  <c r="AA216" i="14"/>
  <c r="P217" i="14"/>
  <c r="Q217" i="14"/>
  <c r="R217" i="14"/>
  <c r="AA217" i="14"/>
  <c r="P218" i="14"/>
  <c r="Q218" i="14"/>
  <c r="R218" i="14"/>
  <c r="AA218" i="14"/>
  <c r="P219" i="14"/>
  <c r="Q219" i="14"/>
  <c r="R219" i="14"/>
  <c r="AA219" i="14"/>
  <c r="P220" i="14"/>
  <c r="Q220" i="14"/>
  <c r="R220" i="14"/>
  <c r="AA220" i="14"/>
  <c r="P221" i="14"/>
  <c r="Q221" i="14"/>
  <c r="R221" i="14"/>
  <c r="AA221" i="14"/>
  <c r="P222" i="14"/>
  <c r="Q222" i="14"/>
  <c r="R222" i="14"/>
  <c r="AA222" i="14"/>
  <c r="P223" i="14"/>
  <c r="Q223" i="14"/>
  <c r="R223" i="14"/>
  <c r="AA223" i="14"/>
  <c r="P224" i="14"/>
  <c r="Q224" i="14"/>
  <c r="R224" i="14"/>
  <c r="AA224" i="14"/>
  <c r="P225" i="14"/>
  <c r="Q225" i="14"/>
  <c r="R225" i="14"/>
  <c r="AA225" i="14"/>
  <c r="P226" i="14"/>
  <c r="Q226" i="14"/>
  <c r="R226" i="14"/>
  <c r="AA226" i="14"/>
  <c r="P227" i="14"/>
  <c r="Q227" i="14"/>
  <c r="R227" i="14"/>
  <c r="AA227" i="14"/>
  <c r="P228" i="14"/>
  <c r="Q228" i="14"/>
  <c r="R228" i="14"/>
  <c r="AA228" i="14"/>
  <c r="P229" i="14"/>
  <c r="Q229" i="14"/>
  <c r="R229" i="14"/>
  <c r="AA229" i="14"/>
  <c r="P230" i="14"/>
  <c r="Q230" i="14"/>
  <c r="R230" i="14"/>
  <c r="AA230" i="14"/>
  <c r="P231" i="14"/>
  <c r="Q231" i="14"/>
  <c r="R231" i="14"/>
  <c r="AA231" i="14"/>
  <c r="P232" i="14"/>
  <c r="Q232" i="14"/>
  <c r="R232" i="14"/>
  <c r="AA232" i="14"/>
  <c r="P233" i="14"/>
  <c r="Q233" i="14"/>
  <c r="R233" i="14"/>
  <c r="AA233" i="14"/>
  <c r="P234" i="14"/>
  <c r="Q234" i="14"/>
  <c r="R234" i="14"/>
  <c r="AA234" i="14"/>
  <c r="P235" i="14"/>
  <c r="Q235" i="14"/>
  <c r="R235" i="14"/>
  <c r="AA235" i="14"/>
  <c r="P236" i="14"/>
  <c r="Q236" i="14"/>
  <c r="R236" i="14"/>
  <c r="AA236" i="14"/>
  <c r="P237" i="14"/>
  <c r="Q237" i="14"/>
  <c r="R237" i="14"/>
  <c r="AA237" i="14"/>
  <c r="P238" i="14"/>
  <c r="Q238" i="14"/>
  <c r="R238" i="14"/>
  <c r="AA238" i="14"/>
  <c r="P239" i="14"/>
  <c r="Q239" i="14"/>
  <c r="R239" i="14"/>
  <c r="AA239" i="14"/>
  <c r="P240" i="14"/>
  <c r="Q240" i="14"/>
  <c r="R240" i="14"/>
  <c r="AA240" i="14"/>
  <c r="P241" i="14"/>
  <c r="Q241" i="14"/>
  <c r="R241" i="14"/>
  <c r="AA241" i="14"/>
  <c r="P242" i="14"/>
  <c r="Q242" i="14"/>
  <c r="R242" i="14"/>
  <c r="AA242" i="14"/>
  <c r="P243" i="14"/>
  <c r="Q243" i="14"/>
  <c r="R243" i="14"/>
  <c r="AA243" i="14"/>
  <c r="P244" i="14"/>
  <c r="Q244" i="14"/>
  <c r="R244" i="14"/>
  <c r="AA244" i="14"/>
  <c r="P245" i="14"/>
  <c r="Q245" i="14"/>
  <c r="R245" i="14"/>
  <c r="AA245" i="14"/>
  <c r="P246" i="14"/>
  <c r="Q246" i="14"/>
  <c r="R246" i="14"/>
  <c r="AA246" i="14"/>
  <c r="P247" i="14"/>
  <c r="Q247" i="14"/>
  <c r="R247" i="14"/>
  <c r="AA247" i="14"/>
  <c r="P248" i="14"/>
  <c r="Q248" i="14"/>
  <c r="R248" i="14"/>
  <c r="AA248" i="14"/>
  <c r="P249" i="14"/>
  <c r="Q249" i="14"/>
  <c r="R249" i="14"/>
  <c r="AA249" i="14"/>
  <c r="P250" i="14"/>
  <c r="Q250" i="14"/>
  <c r="R250" i="14"/>
  <c r="AA250" i="14"/>
  <c r="P251" i="14"/>
  <c r="Q251" i="14"/>
  <c r="R251" i="14"/>
  <c r="AA251" i="14"/>
  <c r="P252" i="14"/>
  <c r="Q252" i="14"/>
  <c r="R252" i="14"/>
  <c r="AA252" i="14"/>
  <c r="P253" i="14"/>
  <c r="Q253" i="14"/>
  <c r="R253" i="14"/>
  <c r="AA253" i="14"/>
  <c r="P254" i="14"/>
  <c r="Q254" i="14"/>
  <c r="R254" i="14"/>
  <c r="AA254" i="14"/>
  <c r="P255" i="14"/>
  <c r="Q255" i="14"/>
  <c r="R255" i="14"/>
  <c r="AA255" i="14"/>
  <c r="P256" i="14"/>
  <c r="Q256" i="14"/>
  <c r="R256" i="14"/>
  <c r="AA256" i="14"/>
  <c r="P257" i="14"/>
  <c r="Q257" i="14"/>
  <c r="R257" i="14"/>
  <c r="AA257" i="14"/>
  <c r="P258" i="14"/>
  <c r="Q258" i="14"/>
  <c r="R258" i="14"/>
  <c r="AA258" i="14"/>
  <c r="P259" i="14"/>
  <c r="Q259" i="14"/>
  <c r="R259" i="14"/>
  <c r="AA259" i="14"/>
  <c r="P260" i="14"/>
  <c r="Q260" i="14"/>
  <c r="R260" i="14"/>
  <c r="AA260" i="14"/>
  <c r="P261" i="14"/>
  <c r="Q261" i="14"/>
  <c r="R261" i="14"/>
  <c r="AA261" i="14"/>
  <c r="P262" i="14"/>
  <c r="Q262" i="14"/>
  <c r="R262" i="14"/>
  <c r="AA262" i="14"/>
  <c r="P263" i="14"/>
  <c r="Q263" i="14"/>
  <c r="R263" i="14"/>
  <c r="AA263" i="14"/>
  <c r="P264" i="14"/>
  <c r="Q264" i="14"/>
  <c r="R264" i="14"/>
  <c r="AA264" i="14"/>
  <c r="P265" i="14"/>
  <c r="Q265" i="14"/>
  <c r="R265" i="14"/>
  <c r="AA265" i="14"/>
  <c r="P266" i="14"/>
  <c r="Q266" i="14"/>
  <c r="R266" i="14"/>
  <c r="AA266" i="14"/>
  <c r="P267" i="14"/>
  <c r="Q267" i="14"/>
  <c r="R267" i="14"/>
  <c r="AA267" i="14"/>
  <c r="P268" i="14"/>
  <c r="Q268" i="14"/>
  <c r="R268" i="14"/>
  <c r="AA268" i="14"/>
  <c r="P269" i="14"/>
  <c r="Q269" i="14"/>
  <c r="R269" i="14"/>
  <c r="AA269" i="14"/>
  <c r="P270" i="14"/>
  <c r="Q270" i="14"/>
  <c r="R270" i="14"/>
  <c r="AA270" i="14"/>
  <c r="P271" i="14"/>
  <c r="Q271" i="14"/>
  <c r="R271" i="14"/>
  <c r="AA271" i="14"/>
  <c r="P272" i="14"/>
  <c r="Q272" i="14"/>
  <c r="R272" i="14"/>
  <c r="AA272" i="14"/>
  <c r="P273" i="14"/>
  <c r="Q273" i="14"/>
  <c r="R273" i="14"/>
  <c r="AA273" i="14"/>
  <c r="P274" i="14"/>
  <c r="Q274" i="14"/>
  <c r="R274" i="14"/>
  <c r="AA274" i="14"/>
  <c r="P275" i="14"/>
  <c r="Q275" i="14"/>
  <c r="R275" i="14"/>
  <c r="AA275" i="14"/>
  <c r="P276" i="14"/>
  <c r="Q276" i="14"/>
  <c r="R276" i="14"/>
  <c r="AA276" i="14"/>
  <c r="P277" i="14"/>
  <c r="Q277" i="14"/>
  <c r="R277" i="14"/>
  <c r="AA277" i="14"/>
  <c r="P278" i="14"/>
  <c r="Q278" i="14"/>
  <c r="R278" i="14"/>
  <c r="AA278" i="14"/>
  <c r="P279" i="14"/>
  <c r="Q279" i="14"/>
  <c r="R279" i="14"/>
  <c r="AA279" i="14"/>
  <c r="P280" i="14"/>
  <c r="Q280" i="14"/>
  <c r="R280" i="14"/>
  <c r="AA280" i="14"/>
  <c r="P281" i="14"/>
  <c r="Q281" i="14"/>
  <c r="R281" i="14"/>
  <c r="AA281" i="14"/>
  <c r="P282" i="14"/>
  <c r="Q282" i="14"/>
  <c r="R282" i="14"/>
  <c r="AA282" i="14"/>
  <c r="P283" i="14"/>
  <c r="Q283" i="14"/>
  <c r="R283" i="14"/>
  <c r="AA283" i="14"/>
  <c r="P284" i="14"/>
  <c r="Q284" i="14"/>
  <c r="R284" i="14"/>
  <c r="AA284" i="14"/>
  <c r="P285" i="14"/>
  <c r="Q285" i="14"/>
  <c r="R285" i="14"/>
  <c r="AA285" i="14"/>
  <c r="P286" i="14"/>
  <c r="Q286" i="14"/>
  <c r="R286" i="14"/>
  <c r="AA286" i="14"/>
  <c r="P287" i="14"/>
  <c r="Q287" i="14"/>
  <c r="R287" i="14"/>
  <c r="AA287" i="14"/>
  <c r="P288" i="14"/>
  <c r="Q288" i="14"/>
  <c r="R288" i="14"/>
  <c r="AA288" i="14"/>
  <c r="P289" i="14"/>
  <c r="Q289" i="14"/>
  <c r="R289" i="14"/>
  <c r="AA289" i="14"/>
  <c r="P290" i="14"/>
  <c r="Q290" i="14"/>
  <c r="R290" i="14"/>
  <c r="AA290" i="14"/>
  <c r="P291" i="14"/>
  <c r="Q291" i="14"/>
  <c r="R291" i="14"/>
  <c r="AA291" i="14"/>
  <c r="P292" i="14"/>
  <c r="Q292" i="14"/>
  <c r="R292" i="14"/>
  <c r="AA292" i="14"/>
  <c r="P293" i="14"/>
  <c r="Q293" i="14"/>
  <c r="R293" i="14"/>
  <c r="AA293" i="14"/>
  <c r="P294" i="14"/>
  <c r="Q294" i="14"/>
  <c r="R294" i="14"/>
  <c r="AA294" i="14"/>
  <c r="P295" i="14"/>
  <c r="Q295" i="14"/>
  <c r="R295" i="14"/>
  <c r="AA295" i="14"/>
  <c r="P296" i="14"/>
  <c r="Q296" i="14"/>
  <c r="R296" i="14"/>
  <c r="AA296" i="14"/>
  <c r="P297" i="14"/>
  <c r="Q297" i="14"/>
  <c r="R297" i="14"/>
  <c r="AA297" i="14"/>
  <c r="P298" i="14"/>
  <c r="Q298" i="14"/>
  <c r="R298" i="14"/>
  <c r="AA298" i="14"/>
  <c r="P299" i="14"/>
  <c r="Q299" i="14"/>
  <c r="R299" i="14"/>
  <c r="AA299" i="14"/>
  <c r="P300" i="14"/>
  <c r="Q300" i="14"/>
  <c r="R300" i="14"/>
  <c r="AA300" i="14"/>
  <c r="P301" i="14"/>
  <c r="Q301" i="14"/>
  <c r="R301" i="14"/>
  <c r="AA301" i="14"/>
  <c r="P302" i="14"/>
  <c r="Q302" i="14"/>
  <c r="R302" i="14"/>
  <c r="AA302" i="14"/>
  <c r="P303" i="14"/>
  <c r="Q303" i="14"/>
  <c r="R303" i="14"/>
  <c r="AA303" i="14"/>
  <c r="P304" i="14"/>
  <c r="Q304" i="14"/>
  <c r="R304" i="14"/>
  <c r="AA304" i="14"/>
  <c r="P305" i="14"/>
  <c r="Q305" i="14"/>
  <c r="R305" i="14"/>
  <c r="AA305" i="14"/>
  <c r="P306" i="14"/>
  <c r="Q306" i="14"/>
  <c r="R306" i="14"/>
  <c r="AA306" i="14"/>
  <c r="P307" i="14"/>
  <c r="Q307" i="14"/>
  <c r="R307" i="14"/>
  <c r="AA307" i="14"/>
  <c r="P308" i="14"/>
  <c r="Q308" i="14"/>
  <c r="R308" i="14"/>
  <c r="AA308" i="14"/>
  <c r="P309" i="14"/>
  <c r="Q309" i="14"/>
  <c r="R309" i="14"/>
  <c r="AA309" i="14"/>
  <c r="P310" i="14"/>
  <c r="Q310" i="14"/>
  <c r="R310" i="14"/>
  <c r="AA310" i="14"/>
  <c r="P311" i="14"/>
  <c r="Q311" i="14"/>
  <c r="R311" i="14"/>
  <c r="AA311" i="14"/>
  <c r="P312" i="14"/>
  <c r="Q312" i="14"/>
  <c r="R312" i="14"/>
  <c r="AA312" i="14"/>
  <c r="P313" i="14"/>
  <c r="Q313" i="14"/>
  <c r="R313" i="14"/>
  <c r="AA313" i="14"/>
  <c r="P314" i="14"/>
  <c r="Q314" i="14"/>
  <c r="R314" i="14"/>
  <c r="AA314" i="14"/>
  <c r="P315" i="14"/>
  <c r="Q315" i="14"/>
  <c r="R315" i="14"/>
  <c r="AA315" i="14"/>
  <c r="P316" i="14"/>
  <c r="Q316" i="14"/>
  <c r="R316" i="14"/>
  <c r="AA316" i="14"/>
  <c r="P317" i="14"/>
  <c r="Q317" i="14"/>
  <c r="R317" i="14"/>
  <c r="AA317" i="14"/>
  <c r="P318" i="14"/>
  <c r="Q318" i="14"/>
  <c r="R318" i="14"/>
  <c r="AA318" i="14"/>
  <c r="P319" i="14"/>
  <c r="Q319" i="14"/>
  <c r="R319" i="14"/>
  <c r="AA319" i="14"/>
  <c r="P320" i="14"/>
  <c r="Q320" i="14"/>
  <c r="R320" i="14"/>
  <c r="AA320" i="14"/>
  <c r="P321" i="14"/>
  <c r="Q321" i="14"/>
  <c r="R321" i="14"/>
  <c r="AA321" i="14"/>
  <c r="P322" i="14"/>
  <c r="Q322" i="14"/>
  <c r="R322" i="14"/>
  <c r="AA322" i="14"/>
  <c r="P95" i="14"/>
  <c r="Q95" i="14"/>
  <c r="R95" i="14"/>
  <c r="AA95" i="14"/>
  <c r="B32" i="13"/>
  <c r="P327" i="13"/>
  <c r="C32" i="13"/>
  <c r="Q327" i="13"/>
  <c r="R327" i="13"/>
  <c r="AA327" i="13"/>
  <c r="P328" i="13"/>
  <c r="Q328" i="13"/>
  <c r="R328" i="13"/>
  <c r="AA328" i="13"/>
  <c r="P329" i="13"/>
  <c r="Q329" i="13"/>
  <c r="R329" i="13"/>
  <c r="AA329" i="13"/>
  <c r="P330" i="13"/>
  <c r="Q330" i="13"/>
  <c r="R330" i="13"/>
  <c r="AA330" i="13"/>
  <c r="P331" i="13"/>
  <c r="Q331" i="13"/>
  <c r="R331" i="13"/>
  <c r="AA331" i="13"/>
  <c r="P332" i="13"/>
  <c r="Q332" i="13"/>
  <c r="R332" i="13"/>
  <c r="AA332" i="13"/>
  <c r="P333" i="13"/>
  <c r="Q333" i="13"/>
  <c r="R333" i="13"/>
  <c r="AA333" i="13"/>
  <c r="P334" i="13"/>
  <c r="Q334" i="13"/>
  <c r="R334" i="13"/>
  <c r="AA334" i="13"/>
  <c r="P335" i="13"/>
  <c r="Q335" i="13"/>
  <c r="R335" i="13"/>
  <c r="AA335" i="13"/>
  <c r="P336" i="13"/>
  <c r="Q336" i="13"/>
  <c r="R336" i="13"/>
  <c r="AA336" i="13"/>
  <c r="P337" i="13"/>
  <c r="Q337" i="13"/>
  <c r="R337" i="13"/>
  <c r="AA337" i="13"/>
  <c r="P338" i="13"/>
  <c r="Q338" i="13"/>
  <c r="R338" i="13"/>
  <c r="AA338" i="13"/>
  <c r="P339" i="13"/>
  <c r="Q339" i="13"/>
  <c r="R339" i="13"/>
  <c r="AA339" i="13"/>
  <c r="P340" i="13"/>
  <c r="Q340" i="13"/>
  <c r="R340" i="13"/>
  <c r="AA340" i="13"/>
  <c r="P341" i="13"/>
  <c r="Q341" i="13"/>
  <c r="R341" i="13"/>
  <c r="AA341" i="13"/>
  <c r="P342" i="13"/>
  <c r="Q342" i="13"/>
  <c r="R342" i="13"/>
  <c r="AA342" i="13"/>
  <c r="P343" i="13"/>
  <c r="Q343" i="13"/>
  <c r="R343" i="13"/>
  <c r="AA343" i="13"/>
  <c r="P344" i="13"/>
  <c r="Q344" i="13"/>
  <c r="R344" i="13"/>
  <c r="AA344" i="13"/>
  <c r="P345" i="13"/>
  <c r="Q345" i="13"/>
  <c r="R345" i="13"/>
  <c r="AA345" i="13"/>
  <c r="P346" i="13"/>
  <c r="Q346" i="13"/>
  <c r="R346" i="13"/>
  <c r="AA346" i="13"/>
  <c r="P347" i="13"/>
  <c r="Q347" i="13"/>
  <c r="R347" i="13"/>
  <c r="AA347" i="13"/>
  <c r="P348" i="13"/>
  <c r="Q348" i="13"/>
  <c r="R348" i="13"/>
  <c r="AA348" i="13"/>
  <c r="P349" i="13"/>
  <c r="Q349" i="13"/>
  <c r="R349" i="13"/>
  <c r="AA349" i="13"/>
  <c r="P350" i="13"/>
  <c r="Q350" i="13"/>
  <c r="R350" i="13"/>
  <c r="AA350" i="13"/>
  <c r="P351" i="13"/>
  <c r="Q351" i="13"/>
  <c r="R351" i="13"/>
  <c r="AA351" i="13"/>
  <c r="P352" i="13"/>
  <c r="Q352" i="13"/>
  <c r="R352" i="13"/>
  <c r="AA352" i="13"/>
  <c r="P353" i="13"/>
  <c r="Q353" i="13"/>
  <c r="R353" i="13"/>
  <c r="AA353" i="13"/>
  <c r="P354" i="13"/>
  <c r="Q354" i="13"/>
  <c r="R354" i="13"/>
  <c r="AA354" i="13"/>
  <c r="P355" i="13"/>
  <c r="Q355" i="13"/>
  <c r="R355" i="13"/>
  <c r="AA355" i="13"/>
  <c r="P356" i="13"/>
  <c r="Q356" i="13"/>
  <c r="R356" i="13"/>
  <c r="AA356" i="13"/>
  <c r="P357" i="13"/>
  <c r="Q357" i="13"/>
  <c r="R357" i="13"/>
  <c r="AA357" i="13"/>
  <c r="P358" i="13"/>
  <c r="Q358" i="13"/>
  <c r="R358" i="13"/>
  <c r="AA358" i="13"/>
  <c r="P359" i="13"/>
  <c r="Q359" i="13"/>
  <c r="R359" i="13"/>
  <c r="AA359" i="13"/>
  <c r="P360" i="13"/>
  <c r="Q360" i="13"/>
  <c r="R360" i="13"/>
  <c r="AA360" i="13"/>
  <c r="P361" i="13"/>
  <c r="Q361" i="13"/>
  <c r="R361" i="13"/>
  <c r="AA361" i="13"/>
  <c r="P362" i="13"/>
  <c r="Q362" i="13"/>
  <c r="R362" i="13"/>
  <c r="AA362" i="13"/>
  <c r="P363" i="13"/>
  <c r="Q363" i="13"/>
  <c r="R363" i="13"/>
  <c r="AA363" i="13"/>
  <c r="P364" i="13"/>
  <c r="Q364" i="13"/>
  <c r="R364" i="13"/>
  <c r="AA364" i="13"/>
  <c r="P365" i="13"/>
  <c r="Q365" i="13"/>
  <c r="R365" i="13"/>
  <c r="AA365" i="13"/>
  <c r="P366" i="13"/>
  <c r="Q366" i="13"/>
  <c r="R366" i="13"/>
  <c r="AA366" i="13"/>
  <c r="P367" i="13"/>
  <c r="Q367" i="13"/>
  <c r="R367" i="13"/>
  <c r="AA367" i="13"/>
  <c r="P368" i="13"/>
  <c r="Q368" i="13"/>
  <c r="R368" i="13"/>
  <c r="AA368" i="13"/>
  <c r="P369" i="13"/>
  <c r="Q369" i="13"/>
  <c r="R369" i="13"/>
  <c r="AA369" i="13"/>
  <c r="P370" i="13"/>
  <c r="Q370" i="13"/>
  <c r="R370" i="13"/>
  <c r="AA370" i="13"/>
  <c r="P371" i="13"/>
  <c r="Q371" i="13"/>
  <c r="R371" i="13"/>
  <c r="AA371" i="13"/>
  <c r="P372" i="13"/>
  <c r="Q372" i="13"/>
  <c r="R372" i="13"/>
  <c r="AA372" i="13"/>
  <c r="P373" i="13"/>
  <c r="Q373" i="13"/>
  <c r="R373" i="13"/>
  <c r="AA373" i="13"/>
  <c r="P374" i="13"/>
  <c r="Q374" i="13"/>
  <c r="R374" i="13"/>
  <c r="AA374" i="13"/>
  <c r="P375" i="13"/>
  <c r="Q375" i="13"/>
  <c r="R375" i="13"/>
  <c r="AA375" i="13"/>
  <c r="P376" i="13"/>
  <c r="Q376" i="13"/>
  <c r="R376" i="13"/>
  <c r="AA376" i="13"/>
  <c r="P377" i="13"/>
  <c r="Q377" i="13"/>
  <c r="R377" i="13"/>
  <c r="AA377" i="13"/>
  <c r="P378" i="13"/>
  <c r="Q378" i="13"/>
  <c r="R378" i="13"/>
  <c r="AA378" i="13"/>
  <c r="P379" i="13"/>
  <c r="Q379" i="13"/>
  <c r="R379" i="13"/>
  <c r="AA379" i="13"/>
  <c r="P380" i="13"/>
  <c r="Q380" i="13"/>
  <c r="R380" i="13"/>
  <c r="AA380" i="13"/>
  <c r="P381" i="13"/>
  <c r="Q381" i="13"/>
  <c r="R381" i="13"/>
  <c r="AA381" i="13"/>
  <c r="P382" i="13"/>
  <c r="Q382" i="13"/>
  <c r="R382" i="13"/>
  <c r="AA382" i="13"/>
  <c r="P383" i="13"/>
  <c r="Q383" i="13"/>
  <c r="R383" i="13"/>
  <c r="AA383" i="13"/>
  <c r="P384" i="13"/>
  <c r="Q384" i="13"/>
  <c r="R384" i="13"/>
  <c r="AA384" i="13"/>
  <c r="P385" i="13"/>
  <c r="Q385" i="13"/>
  <c r="R385" i="13"/>
  <c r="AA385" i="13"/>
  <c r="P386" i="13"/>
  <c r="Q386" i="13"/>
  <c r="R386" i="13"/>
  <c r="AA386" i="13"/>
  <c r="P387" i="13"/>
  <c r="Q387" i="13"/>
  <c r="R387" i="13"/>
  <c r="AA387" i="13"/>
  <c r="P388" i="13"/>
  <c r="Q388" i="13"/>
  <c r="R388" i="13"/>
  <c r="AA388" i="13"/>
  <c r="P389" i="13"/>
  <c r="Q389" i="13"/>
  <c r="R389" i="13"/>
  <c r="AA389" i="13"/>
  <c r="P390" i="13"/>
  <c r="Q390" i="13"/>
  <c r="R390" i="13"/>
  <c r="AA390" i="13"/>
  <c r="P391" i="13"/>
  <c r="Q391" i="13"/>
  <c r="R391" i="13"/>
  <c r="AA391" i="13"/>
  <c r="P392" i="13"/>
  <c r="Q392" i="13"/>
  <c r="R392" i="13"/>
  <c r="AA392" i="13"/>
  <c r="P393" i="13"/>
  <c r="Q393" i="13"/>
  <c r="R393" i="13"/>
  <c r="AA393" i="13"/>
  <c r="P394" i="13"/>
  <c r="Q394" i="13"/>
  <c r="R394" i="13"/>
  <c r="AA394" i="13"/>
  <c r="P395" i="13"/>
  <c r="Q395" i="13"/>
  <c r="R395" i="13"/>
  <c r="AA395" i="13"/>
  <c r="P396" i="13"/>
  <c r="Q396" i="13"/>
  <c r="R396" i="13"/>
  <c r="AA396" i="13"/>
  <c r="P397" i="13"/>
  <c r="Q397" i="13"/>
  <c r="R397" i="13"/>
  <c r="AA397" i="13"/>
  <c r="P398" i="13"/>
  <c r="Q398" i="13"/>
  <c r="R398" i="13"/>
  <c r="AA398" i="13"/>
  <c r="P399" i="13"/>
  <c r="Q399" i="13"/>
  <c r="R399" i="13"/>
  <c r="AA399" i="13"/>
  <c r="P400" i="13"/>
  <c r="Q400" i="13"/>
  <c r="R400" i="13"/>
  <c r="AA400" i="13"/>
  <c r="P401" i="13"/>
  <c r="Q401" i="13"/>
  <c r="R401" i="13"/>
  <c r="AA401" i="13"/>
  <c r="P402" i="13"/>
  <c r="Q402" i="13"/>
  <c r="R402" i="13"/>
  <c r="AA402" i="13"/>
  <c r="P403" i="13"/>
  <c r="Q403" i="13"/>
  <c r="R403" i="13"/>
  <c r="AA403" i="13"/>
  <c r="P404" i="13"/>
  <c r="Q404" i="13"/>
  <c r="R404" i="13"/>
  <c r="AA404" i="13"/>
  <c r="P405" i="13"/>
  <c r="Q405" i="13"/>
  <c r="R405" i="13"/>
  <c r="AA405" i="13"/>
  <c r="P406" i="13"/>
  <c r="Q406" i="13"/>
  <c r="R406" i="13"/>
  <c r="AA406" i="13"/>
  <c r="P407" i="13"/>
  <c r="Q407" i="13"/>
  <c r="R407" i="13"/>
  <c r="AA407" i="13"/>
  <c r="P408" i="13"/>
  <c r="Q408" i="13"/>
  <c r="R408" i="13"/>
  <c r="AA408" i="13"/>
  <c r="P409" i="13"/>
  <c r="Q409" i="13"/>
  <c r="R409" i="13"/>
  <c r="AA409" i="13"/>
  <c r="P410" i="13"/>
  <c r="Q410" i="13"/>
  <c r="R410" i="13"/>
  <c r="AA410" i="13"/>
  <c r="P411" i="13"/>
  <c r="Q411" i="13"/>
  <c r="R411" i="13"/>
  <c r="AA411" i="13"/>
  <c r="P412" i="13"/>
  <c r="Q412" i="13"/>
  <c r="R412" i="13"/>
  <c r="AA412" i="13"/>
  <c r="P413" i="13"/>
  <c r="Q413" i="13"/>
  <c r="R413" i="13"/>
  <c r="AA413" i="13"/>
  <c r="P414" i="13"/>
  <c r="Q414" i="13"/>
  <c r="R414" i="13"/>
  <c r="AA414" i="13"/>
  <c r="P415" i="13"/>
  <c r="Q415" i="13"/>
  <c r="R415" i="13"/>
  <c r="AA415" i="13"/>
  <c r="P416" i="13"/>
  <c r="Q416" i="13"/>
  <c r="R416" i="13"/>
  <c r="AA416" i="13"/>
  <c r="P417" i="13"/>
  <c r="Q417" i="13"/>
  <c r="R417" i="13"/>
  <c r="AA417" i="13"/>
  <c r="P418" i="13"/>
  <c r="Q418" i="13"/>
  <c r="R418" i="13"/>
  <c r="AA418" i="13"/>
  <c r="P419" i="13"/>
  <c r="Q419" i="13"/>
  <c r="R419" i="13"/>
  <c r="AA419" i="13"/>
  <c r="P420" i="13"/>
  <c r="Q420" i="13"/>
  <c r="R420" i="13"/>
  <c r="AA420" i="13"/>
  <c r="P421" i="13"/>
  <c r="Q421" i="13"/>
  <c r="R421" i="13"/>
  <c r="AA421" i="13"/>
  <c r="P422" i="13"/>
  <c r="Q422" i="13"/>
  <c r="R422" i="13"/>
  <c r="AA422" i="13"/>
  <c r="P423" i="13"/>
  <c r="Q423" i="13"/>
  <c r="R423" i="13"/>
  <c r="AA423" i="13"/>
  <c r="P424" i="13"/>
  <c r="Q424" i="13"/>
  <c r="R424" i="13"/>
  <c r="AA424" i="13"/>
  <c r="P425" i="13"/>
  <c r="Q425" i="13"/>
  <c r="R425" i="13"/>
  <c r="AA425" i="13"/>
  <c r="P426" i="13"/>
  <c r="Q426" i="13"/>
  <c r="R426" i="13"/>
  <c r="AA426" i="13"/>
  <c r="P427" i="13"/>
  <c r="Q427" i="13"/>
  <c r="R427" i="13"/>
  <c r="AA427" i="13"/>
  <c r="P428" i="13"/>
  <c r="Q428" i="13"/>
  <c r="R428" i="13"/>
  <c r="AA428" i="13"/>
  <c r="P429" i="13"/>
  <c r="Q429" i="13"/>
  <c r="R429" i="13"/>
  <c r="AA429" i="13"/>
  <c r="P430" i="13"/>
  <c r="Q430" i="13"/>
  <c r="R430" i="13"/>
  <c r="AA430" i="13"/>
  <c r="P431" i="13"/>
  <c r="Q431" i="13"/>
  <c r="R431" i="13"/>
  <c r="AA431" i="13"/>
  <c r="P432" i="13"/>
  <c r="Q432" i="13"/>
  <c r="R432" i="13"/>
  <c r="AA432" i="13"/>
  <c r="P433" i="13"/>
  <c r="Q433" i="13"/>
  <c r="R433" i="13"/>
  <c r="AA433" i="13"/>
  <c r="P434" i="13"/>
  <c r="Q434" i="13"/>
  <c r="R434" i="13"/>
  <c r="AA434" i="13"/>
  <c r="P435" i="13"/>
  <c r="Q435" i="13"/>
  <c r="R435" i="13"/>
  <c r="AA435" i="13"/>
  <c r="P436" i="13"/>
  <c r="Q436" i="13"/>
  <c r="R436" i="13"/>
  <c r="AA436" i="13"/>
  <c r="P437" i="13"/>
  <c r="Q437" i="13"/>
  <c r="R437" i="13"/>
  <c r="AA437" i="13"/>
  <c r="P438" i="13"/>
  <c r="Q438" i="13"/>
  <c r="R438" i="13"/>
  <c r="AA438" i="13"/>
  <c r="P439" i="13"/>
  <c r="Q439" i="13"/>
  <c r="R439" i="13"/>
  <c r="AA439" i="13"/>
  <c r="P440" i="13"/>
  <c r="Q440" i="13"/>
  <c r="R440" i="13"/>
  <c r="AA440" i="13"/>
  <c r="P441" i="13"/>
  <c r="Q441" i="13"/>
  <c r="R441" i="13"/>
  <c r="AA441" i="13"/>
  <c r="P442" i="13"/>
  <c r="Q442" i="13"/>
  <c r="R442" i="13"/>
  <c r="AA442" i="13"/>
  <c r="P443" i="13"/>
  <c r="Q443" i="13"/>
  <c r="R443" i="13"/>
  <c r="AA443" i="13"/>
  <c r="P444" i="13"/>
  <c r="Q444" i="13"/>
  <c r="R444" i="13"/>
  <c r="AA444" i="13"/>
  <c r="P445" i="13"/>
  <c r="Q445" i="13"/>
  <c r="R445" i="13"/>
  <c r="AA445" i="13"/>
  <c r="P446" i="13"/>
  <c r="Q446" i="13"/>
  <c r="R446" i="13"/>
  <c r="AA446" i="13"/>
  <c r="P447" i="13"/>
  <c r="Q447" i="13"/>
  <c r="R447" i="13"/>
  <c r="AA447" i="13"/>
  <c r="P448" i="13"/>
  <c r="Q448" i="13"/>
  <c r="R448" i="13"/>
  <c r="AA448" i="13"/>
  <c r="P449" i="13"/>
  <c r="Q449" i="13"/>
  <c r="R449" i="13"/>
  <c r="AA449" i="13"/>
  <c r="P450" i="13"/>
  <c r="Q450" i="13"/>
  <c r="R450" i="13"/>
  <c r="AA450" i="13"/>
  <c r="P451" i="13"/>
  <c r="Q451" i="13"/>
  <c r="R451" i="13"/>
  <c r="AA451" i="13"/>
  <c r="P452" i="13"/>
  <c r="Q452" i="13"/>
  <c r="R452" i="13"/>
  <c r="AA452" i="13"/>
  <c r="P453" i="13"/>
  <c r="Q453" i="13"/>
  <c r="R453" i="13"/>
  <c r="AA453" i="13"/>
  <c r="P454" i="13"/>
  <c r="Q454" i="13"/>
  <c r="R454" i="13"/>
  <c r="AA454" i="13"/>
  <c r="P455" i="13"/>
  <c r="Q455" i="13"/>
  <c r="R455" i="13"/>
  <c r="AA455" i="13"/>
  <c r="P456" i="13"/>
  <c r="Q456" i="13"/>
  <c r="R456" i="13"/>
  <c r="AA456" i="13"/>
  <c r="P457" i="13"/>
  <c r="Q457" i="13"/>
  <c r="R457" i="13"/>
  <c r="AA457" i="13"/>
  <c r="P458" i="13"/>
  <c r="Q458" i="13"/>
  <c r="R458" i="13"/>
  <c r="AA458" i="13"/>
  <c r="P459" i="13"/>
  <c r="Q459" i="13"/>
  <c r="R459" i="13"/>
  <c r="AA459" i="13"/>
  <c r="P460" i="13"/>
  <c r="Q460" i="13"/>
  <c r="R460" i="13"/>
  <c r="AA460" i="13"/>
  <c r="P461" i="13"/>
  <c r="Q461" i="13"/>
  <c r="R461" i="13"/>
  <c r="AA461" i="13"/>
  <c r="P462" i="13"/>
  <c r="Q462" i="13"/>
  <c r="R462" i="13"/>
  <c r="AA462" i="13"/>
  <c r="P463" i="13"/>
  <c r="Q463" i="13"/>
  <c r="R463" i="13"/>
  <c r="AA463" i="13"/>
  <c r="P464" i="13"/>
  <c r="Q464" i="13"/>
  <c r="R464" i="13"/>
  <c r="AA464" i="13"/>
  <c r="P465" i="13"/>
  <c r="Q465" i="13"/>
  <c r="R465" i="13"/>
  <c r="AA465" i="13"/>
  <c r="P466" i="13"/>
  <c r="Q466" i="13"/>
  <c r="R466" i="13"/>
  <c r="AA466" i="13"/>
  <c r="P467" i="13"/>
  <c r="Q467" i="13"/>
  <c r="R467" i="13"/>
  <c r="AA467" i="13"/>
  <c r="P468" i="13"/>
  <c r="Q468" i="13"/>
  <c r="R468" i="13"/>
  <c r="AA468" i="13"/>
  <c r="P469" i="13"/>
  <c r="Q469" i="13"/>
  <c r="R469" i="13"/>
  <c r="AA469" i="13"/>
  <c r="P470" i="13"/>
  <c r="Q470" i="13"/>
  <c r="R470" i="13"/>
  <c r="AA470" i="13"/>
  <c r="P471" i="13"/>
  <c r="Q471" i="13"/>
  <c r="R471" i="13"/>
  <c r="AA471" i="13"/>
  <c r="P472" i="13"/>
  <c r="Q472" i="13"/>
  <c r="R472" i="13"/>
  <c r="AA472" i="13"/>
  <c r="P473" i="13"/>
  <c r="Q473" i="13"/>
  <c r="R473" i="13"/>
  <c r="AA473" i="13"/>
  <c r="P474" i="13"/>
  <c r="Q474" i="13"/>
  <c r="R474" i="13"/>
  <c r="AA474" i="13"/>
  <c r="P475" i="13"/>
  <c r="Q475" i="13"/>
  <c r="R475" i="13"/>
  <c r="AA475" i="13"/>
  <c r="P476" i="13"/>
  <c r="Q476" i="13"/>
  <c r="R476" i="13"/>
  <c r="AA476" i="13"/>
  <c r="P477" i="13"/>
  <c r="Q477" i="13"/>
  <c r="R477" i="13"/>
  <c r="AA477" i="13"/>
  <c r="P478" i="13"/>
  <c r="Q478" i="13"/>
  <c r="R478" i="13"/>
  <c r="AA478" i="13"/>
  <c r="P479" i="13"/>
  <c r="Q479" i="13"/>
  <c r="R479" i="13"/>
  <c r="AA479" i="13"/>
  <c r="P480" i="13"/>
  <c r="Q480" i="13"/>
  <c r="R480" i="13"/>
  <c r="AA480" i="13"/>
  <c r="P481" i="13"/>
  <c r="Q481" i="13"/>
  <c r="R481" i="13"/>
  <c r="AA481" i="13"/>
  <c r="P482" i="13"/>
  <c r="Q482" i="13"/>
  <c r="R482" i="13"/>
  <c r="AA482" i="13"/>
  <c r="P483" i="13"/>
  <c r="Q483" i="13"/>
  <c r="R483" i="13"/>
  <c r="AA483" i="13"/>
  <c r="P484" i="13"/>
  <c r="Q484" i="13"/>
  <c r="R484" i="13"/>
  <c r="AA484" i="13"/>
  <c r="P485" i="13"/>
  <c r="Q485" i="13"/>
  <c r="R485" i="13"/>
  <c r="AA485" i="13"/>
  <c r="P486" i="13"/>
  <c r="Q486" i="13"/>
  <c r="R486" i="13"/>
  <c r="AA486" i="13"/>
  <c r="P487" i="13"/>
  <c r="Q487" i="13"/>
  <c r="R487" i="13"/>
  <c r="AA487" i="13"/>
  <c r="P488" i="13"/>
  <c r="Q488" i="13"/>
  <c r="R488" i="13"/>
  <c r="AA488" i="13"/>
  <c r="P489" i="13"/>
  <c r="Q489" i="13"/>
  <c r="R489" i="13"/>
  <c r="AA489" i="13"/>
  <c r="P490" i="13"/>
  <c r="Q490" i="13"/>
  <c r="R490" i="13"/>
  <c r="AA490" i="13"/>
  <c r="P491" i="13"/>
  <c r="Q491" i="13"/>
  <c r="R491" i="13"/>
  <c r="AA491" i="13"/>
  <c r="P492" i="13"/>
  <c r="Q492" i="13"/>
  <c r="R492" i="13"/>
  <c r="AA492" i="13"/>
  <c r="P493" i="13"/>
  <c r="Q493" i="13"/>
  <c r="R493" i="13"/>
  <c r="AA493" i="13"/>
  <c r="P494" i="13"/>
  <c r="Q494" i="13"/>
  <c r="R494" i="13"/>
  <c r="AA494" i="13"/>
  <c r="P495" i="13"/>
  <c r="Q495" i="13"/>
  <c r="R495" i="13"/>
  <c r="AA495" i="13"/>
  <c r="P496" i="13"/>
  <c r="Q496" i="13"/>
  <c r="R496" i="13"/>
  <c r="AA496" i="13"/>
  <c r="P497" i="13"/>
  <c r="Q497" i="13"/>
  <c r="R497" i="13"/>
  <c r="AA497" i="13"/>
  <c r="P498" i="13"/>
  <c r="Q498" i="13"/>
  <c r="R498" i="13"/>
  <c r="AA498" i="13"/>
  <c r="P499" i="13"/>
  <c r="Q499" i="13"/>
  <c r="R499" i="13"/>
  <c r="AA499" i="13"/>
  <c r="P500" i="13"/>
  <c r="Q500" i="13"/>
  <c r="R500" i="13"/>
  <c r="AA500" i="13"/>
  <c r="P501" i="13"/>
  <c r="Q501" i="13"/>
  <c r="R501" i="13"/>
  <c r="AA501" i="13"/>
  <c r="P502" i="13"/>
  <c r="Q502" i="13"/>
  <c r="R502" i="13"/>
  <c r="AA502" i="13"/>
  <c r="P503" i="13"/>
  <c r="Q503" i="13"/>
  <c r="R503" i="13"/>
  <c r="AA503" i="13"/>
  <c r="P504" i="13"/>
  <c r="Q504" i="13"/>
  <c r="R504" i="13"/>
  <c r="AA504" i="13"/>
  <c r="P505" i="13"/>
  <c r="Q505" i="13"/>
  <c r="R505" i="13"/>
  <c r="AA505" i="13"/>
  <c r="P506" i="13"/>
  <c r="Q506" i="13"/>
  <c r="R506" i="13"/>
  <c r="AA506" i="13"/>
  <c r="P507" i="13"/>
  <c r="Q507" i="13"/>
  <c r="R507" i="13"/>
  <c r="AA507" i="13"/>
  <c r="P508" i="13"/>
  <c r="Q508" i="13"/>
  <c r="R508" i="13"/>
  <c r="AA508" i="13"/>
  <c r="P509" i="13"/>
  <c r="Q509" i="13"/>
  <c r="R509" i="13"/>
  <c r="AA509" i="13"/>
  <c r="P510" i="13"/>
  <c r="Q510" i="13"/>
  <c r="R510" i="13"/>
  <c r="AA510" i="13"/>
  <c r="P511" i="13"/>
  <c r="Q511" i="13"/>
  <c r="R511" i="13"/>
  <c r="AA511" i="13"/>
  <c r="P512" i="13"/>
  <c r="Q512" i="13"/>
  <c r="R512" i="13"/>
  <c r="AA512" i="13"/>
  <c r="P513" i="13"/>
  <c r="Q513" i="13"/>
  <c r="R513" i="13"/>
  <c r="AA513" i="13"/>
  <c r="P514" i="13"/>
  <c r="Q514" i="13"/>
  <c r="R514" i="13"/>
  <c r="AA514" i="13"/>
  <c r="P515" i="13"/>
  <c r="Q515" i="13"/>
  <c r="R515" i="13"/>
  <c r="AA515" i="13"/>
  <c r="P516" i="13"/>
  <c r="Q516" i="13"/>
  <c r="R516" i="13"/>
  <c r="AA516" i="13"/>
  <c r="P517" i="13"/>
  <c r="Q517" i="13"/>
  <c r="R517" i="13"/>
  <c r="AA517" i="13"/>
  <c r="P518" i="13"/>
  <c r="Q518" i="13"/>
  <c r="R518" i="13"/>
  <c r="AA518" i="13"/>
  <c r="P519" i="13"/>
  <c r="Q519" i="13"/>
  <c r="R519" i="13"/>
  <c r="AA519" i="13"/>
  <c r="P520" i="13"/>
  <c r="Q520" i="13"/>
  <c r="R520" i="13"/>
  <c r="AA520" i="13"/>
  <c r="P521" i="13"/>
  <c r="Q521" i="13"/>
  <c r="R521" i="13"/>
  <c r="AA521" i="13"/>
  <c r="P522" i="13"/>
  <c r="Q522" i="13"/>
  <c r="R522" i="13"/>
  <c r="AA522" i="13"/>
  <c r="P523" i="13"/>
  <c r="Q523" i="13"/>
  <c r="R523" i="13"/>
  <c r="AA523" i="13"/>
  <c r="P524" i="13"/>
  <c r="Q524" i="13"/>
  <c r="R524" i="13"/>
  <c r="AA524" i="13"/>
  <c r="P525" i="13"/>
  <c r="Q525" i="13"/>
  <c r="R525" i="13"/>
  <c r="AA525" i="13"/>
  <c r="P526" i="13"/>
  <c r="Q526" i="13"/>
  <c r="R526" i="13"/>
  <c r="AA526" i="13"/>
  <c r="P527" i="13"/>
  <c r="Q527" i="13"/>
  <c r="R527" i="13"/>
  <c r="AA527" i="13"/>
  <c r="P528" i="13"/>
  <c r="Q528" i="13"/>
  <c r="R528" i="13"/>
  <c r="AA528" i="13"/>
  <c r="P529" i="13"/>
  <c r="Q529" i="13"/>
  <c r="R529" i="13"/>
  <c r="AA529" i="13"/>
  <c r="P530" i="13"/>
  <c r="Q530" i="13"/>
  <c r="R530" i="13"/>
  <c r="AA530" i="13"/>
  <c r="P531" i="13"/>
  <c r="Q531" i="13"/>
  <c r="R531" i="13"/>
  <c r="AA531" i="13"/>
  <c r="P532" i="13"/>
  <c r="Q532" i="13"/>
  <c r="R532" i="13"/>
  <c r="AA532" i="13"/>
  <c r="P533" i="13"/>
  <c r="Q533" i="13"/>
  <c r="R533" i="13"/>
  <c r="AA533" i="13"/>
  <c r="P534" i="13"/>
  <c r="Q534" i="13"/>
  <c r="R534" i="13"/>
  <c r="AA534" i="13"/>
  <c r="P535" i="13"/>
  <c r="Q535" i="13"/>
  <c r="R535" i="13"/>
  <c r="AA535" i="13"/>
  <c r="P536" i="13"/>
  <c r="Q536" i="13"/>
  <c r="R536" i="13"/>
  <c r="AA536" i="13"/>
  <c r="P537" i="13"/>
  <c r="Q537" i="13"/>
  <c r="R537" i="13"/>
  <c r="AA537" i="13"/>
  <c r="P538" i="13"/>
  <c r="Q538" i="13"/>
  <c r="R538" i="13"/>
  <c r="AA538" i="13"/>
  <c r="P539" i="13"/>
  <c r="Q539" i="13"/>
  <c r="R539" i="13"/>
  <c r="AA539" i="13"/>
  <c r="P540" i="13"/>
  <c r="Q540" i="13"/>
  <c r="R540" i="13"/>
  <c r="AA540" i="13"/>
  <c r="P541" i="13"/>
  <c r="Q541" i="13"/>
  <c r="R541" i="13"/>
  <c r="AA541" i="13"/>
  <c r="P542" i="13"/>
  <c r="Q542" i="13"/>
  <c r="R542" i="13"/>
  <c r="AA542" i="13"/>
  <c r="P543" i="13"/>
  <c r="Q543" i="13"/>
  <c r="R543" i="13"/>
  <c r="AA543" i="13"/>
  <c r="P544" i="13"/>
  <c r="Q544" i="13"/>
  <c r="R544" i="13"/>
  <c r="AA544" i="13"/>
  <c r="P545" i="13"/>
  <c r="Q545" i="13"/>
  <c r="R545" i="13"/>
  <c r="AA545" i="13"/>
  <c r="P546" i="13"/>
  <c r="Q546" i="13"/>
  <c r="R546" i="13"/>
  <c r="AA546" i="13"/>
  <c r="P547" i="13"/>
  <c r="Q547" i="13"/>
  <c r="R547" i="13"/>
  <c r="AA547" i="13"/>
  <c r="P548" i="13"/>
  <c r="Q548" i="13"/>
  <c r="R548" i="13"/>
  <c r="AA548" i="13"/>
  <c r="P549" i="13"/>
  <c r="Q549" i="13"/>
  <c r="R549" i="13"/>
  <c r="AA549" i="13"/>
  <c r="P550" i="13"/>
  <c r="Q550" i="13"/>
  <c r="R550" i="13"/>
  <c r="AA550" i="13"/>
  <c r="P551" i="13"/>
  <c r="Q551" i="13"/>
  <c r="R551" i="13"/>
  <c r="AA551" i="13"/>
  <c r="P552" i="13"/>
  <c r="Q552" i="13"/>
  <c r="R552" i="13"/>
  <c r="AA552" i="13"/>
  <c r="P553" i="13"/>
  <c r="Q553" i="13"/>
  <c r="R553" i="13"/>
  <c r="AA553" i="13"/>
  <c r="P554" i="13"/>
  <c r="Q554" i="13"/>
  <c r="R554" i="13"/>
  <c r="AA554" i="13"/>
  <c r="P555" i="13"/>
  <c r="Q555" i="13"/>
  <c r="R555" i="13"/>
  <c r="AA555" i="13"/>
  <c r="P556" i="13"/>
  <c r="Q556" i="13"/>
  <c r="R556" i="13"/>
  <c r="AA556" i="13"/>
  <c r="P557" i="13"/>
  <c r="Q557" i="13"/>
  <c r="R557" i="13"/>
  <c r="AA557" i="13"/>
  <c r="P558" i="13"/>
  <c r="Q558" i="13"/>
  <c r="R558" i="13"/>
  <c r="AA558" i="13"/>
  <c r="P559" i="13"/>
  <c r="Q559" i="13"/>
  <c r="R559" i="13"/>
  <c r="AA559" i="13"/>
  <c r="P560" i="13"/>
  <c r="Q560" i="13"/>
  <c r="R560" i="13"/>
  <c r="AA560" i="13"/>
  <c r="P561" i="13"/>
  <c r="Q561" i="13"/>
  <c r="R561" i="13"/>
  <c r="AA561" i="13"/>
  <c r="P562" i="13"/>
  <c r="Q562" i="13"/>
  <c r="R562" i="13"/>
  <c r="AA562" i="13"/>
  <c r="P563" i="13"/>
  <c r="Q563" i="13"/>
  <c r="R563" i="13"/>
  <c r="AA563" i="13"/>
  <c r="P564" i="13"/>
  <c r="Q564" i="13"/>
  <c r="R564" i="13"/>
  <c r="AA564" i="13"/>
  <c r="P565" i="13"/>
  <c r="Q565" i="13"/>
  <c r="R565" i="13"/>
  <c r="AA565" i="13"/>
  <c r="P566" i="13"/>
  <c r="Q566" i="13"/>
  <c r="R566" i="13"/>
  <c r="AA566" i="13"/>
  <c r="P567" i="13"/>
  <c r="Q567" i="13"/>
  <c r="R567" i="13"/>
  <c r="AA567" i="13"/>
  <c r="P568" i="13"/>
  <c r="Q568" i="13"/>
  <c r="R568" i="13"/>
  <c r="AA568" i="13"/>
  <c r="P569" i="13"/>
  <c r="Q569" i="13"/>
  <c r="R569" i="13"/>
  <c r="AA569" i="13"/>
  <c r="P570" i="13"/>
  <c r="Q570" i="13"/>
  <c r="R570" i="13"/>
  <c r="AA570" i="13"/>
  <c r="P571" i="13"/>
  <c r="Q571" i="13"/>
  <c r="R571" i="13"/>
  <c r="AA571" i="13"/>
  <c r="P572" i="13"/>
  <c r="Q572" i="13"/>
  <c r="R572" i="13"/>
  <c r="AA572" i="13"/>
  <c r="P573" i="13"/>
  <c r="Q573" i="13"/>
  <c r="R573" i="13"/>
  <c r="AA573" i="13"/>
  <c r="P574" i="13"/>
  <c r="Q574" i="13"/>
  <c r="R574" i="13"/>
  <c r="AA574" i="13"/>
  <c r="P575" i="13"/>
  <c r="Q575" i="13"/>
  <c r="R575" i="13"/>
  <c r="AA575" i="13"/>
  <c r="P576" i="13"/>
  <c r="Q576" i="13"/>
  <c r="R576" i="13"/>
  <c r="AA576" i="13"/>
  <c r="P577" i="13"/>
  <c r="Q577" i="13"/>
  <c r="R577" i="13"/>
  <c r="AA577" i="13"/>
  <c r="P578" i="13"/>
  <c r="Q578" i="13"/>
  <c r="R578" i="13"/>
  <c r="AA578" i="13"/>
  <c r="P579" i="13"/>
  <c r="Q579" i="13"/>
  <c r="R579" i="13"/>
  <c r="AA579" i="13"/>
  <c r="P580" i="13"/>
  <c r="Q580" i="13"/>
  <c r="R580" i="13"/>
  <c r="AA580" i="13"/>
  <c r="P581" i="13"/>
  <c r="Q581" i="13"/>
  <c r="R581" i="13"/>
  <c r="AA581" i="13"/>
  <c r="P582" i="13"/>
  <c r="Q582" i="13"/>
  <c r="R582" i="13"/>
  <c r="AA582" i="13"/>
  <c r="P583" i="13"/>
  <c r="Q583" i="13"/>
  <c r="R583" i="13"/>
  <c r="AA583" i="13"/>
  <c r="P584" i="13"/>
  <c r="Q584" i="13"/>
  <c r="R584" i="13"/>
  <c r="AA584" i="13"/>
  <c r="P585" i="13"/>
  <c r="Q585" i="13"/>
  <c r="R585" i="13"/>
  <c r="AA585" i="13"/>
  <c r="P586" i="13"/>
  <c r="Q586" i="13"/>
  <c r="R586" i="13"/>
  <c r="AA586" i="13"/>
  <c r="P587" i="13"/>
  <c r="Q587" i="13"/>
  <c r="R587" i="13"/>
  <c r="AA587" i="13"/>
  <c r="P588" i="13"/>
  <c r="Q588" i="13"/>
  <c r="R588" i="13"/>
  <c r="AA588" i="13"/>
  <c r="P589" i="13"/>
  <c r="Q589" i="13"/>
  <c r="R589" i="13"/>
  <c r="AA589" i="13"/>
  <c r="P590" i="13"/>
  <c r="Q590" i="13"/>
  <c r="R590" i="13"/>
  <c r="AA590" i="13"/>
  <c r="P591" i="13"/>
  <c r="Q591" i="13"/>
  <c r="R591" i="13"/>
  <c r="AA591" i="13"/>
  <c r="P592" i="13"/>
  <c r="Q592" i="13"/>
  <c r="R592" i="13"/>
  <c r="AA592" i="13"/>
  <c r="P593" i="13"/>
  <c r="Q593" i="13"/>
  <c r="R593" i="13"/>
  <c r="AA593" i="13"/>
  <c r="P594" i="13"/>
  <c r="Q594" i="13"/>
  <c r="R594" i="13"/>
  <c r="AA594" i="13"/>
  <c r="P595" i="13"/>
  <c r="Q595" i="13"/>
  <c r="R595" i="13"/>
  <c r="AA595" i="13"/>
  <c r="P596" i="13"/>
  <c r="Q596" i="13"/>
  <c r="R596" i="13"/>
  <c r="AA596" i="13"/>
  <c r="P597" i="13"/>
  <c r="Q597" i="13"/>
  <c r="R597" i="13"/>
  <c r="AA597" i="13"/>
  <c r="P598" i="13"/>
  <c r="Q598" i="13"/>
  <c r="R598" i="13"/>
  <c r="AA598" i="13"/>
  <c r="P599" i="13"/>
  <c r="Q599" i="13"/>
  <c r="R599" i="13"/>
  <c r="AA599" i="13"/>
  <c r="P600" i="13"/>
  <c r="Q600" i="13"/>
  <c r="R600" i="13"/>
  <c r="AA600" i="13"/>
  <c r="P601" i="13"/>
  <c r="Q601" i="13"/>
  <c r="R601" i="13"/>
  <c r="AA601" i="13"/>
  <c r="P602" i="13"/>
  <c r="Q602" i="13"/>
  <c r="R602" i="13"/>
  <c r="AA602" i="13"/>
  <c r="P326" i="13"/>
  <c r="Q326" i="13"/>
  <c r="R326" i="13"/>
  <c r="AA326" i="13"/>
  <c r="B31" i="13"/>
  <c r="P96" i="13"/>
  <c r="C31" i="13"/>
  <c r="Q96" i="13"/>
  <c r="R96" i="13"/>
  <c r="AA96" i="13"/>
  <c r="P97" i="13"/>
  <c r="Q97" i="13"/>
  <c r="R97" i="13"/>
  <c r="AA97" i="13"/>
  <c r="P98" i="13"/>
  <c r="Q98" i="13"/>
  <c r="R98" i="13"/>
  <c r="AA98" i="13"/>
  <c r="P99" i="13"/>
  <c r="Q99" i="13"/>
  <c r="R99" i="13"/>
  <c r="AA99" i="13"/>
  <c r="P100" i="13"/>
  <c r="Q100" i="13"/>
  <c r="R100" i="13"/>
  <c r="AA100" i="13"/>
  <c r="P101" i="13"/>
  <c r="Q101" i="13"/>
  <c r="R101" i="13"/>
  <c r="AA101" i="13"/>
  <c r="P102" i="13"/>
  <c r="Q102" i="13"/>
  <c r="R102" i="13"/>
  <c r="AA102" i="13"/>
  <c r="P103" i="13"/>
  <c r="Q103" i="13"/>
  <c r="R103" i="13"/>
  <c r="AA103" i="13"/>
  <c r="P104" i="13"/>
  <c r="Q104" i="13"/>
  <c r="R104" i="13"/>
  <c r="AA104" i="13"/>
  <c r="P105" i="13"/>
  <c r="Q105" i="13"/>
  <c r="R105" i="13"/>
  <c r="AA105" i="13"/>
  <c r="P106" i="13"/>
  <c r="Q106" i="13"/>
  <c r="R106" i="13"/>
  <c r="AA106" i="13"/>
  <c r="P107" i="13"/>
  <c r="Q107" i="13"/>
  <c r="R107" i="13"/>
  <c r="AA107" i="13"/>
  <c r="P108" i="13"/>
  <c r="Q108" i="13"/>
  <c r="R108" i="13"/>
  <c r="AA108" i="13"/>
  <c r="P109" i="13"/>
  <c r="Q109" i="13"/>
  <c r="R109" i="13"/>
  <c r="AA109" i="13"/>
  <c r="P110" i="13"/>
  <c r="Q110" i="13"/>
  <c r="R110" i="13"/>
  <c r="AA110" i="13"/>
  <c r="P111" i="13"/>
  <c r="Q111" i="13"/>
  <c r="R111" i="13"/>
  <c r="AA111" i="13"/>
  <c r="P112" i="13"/>
  <c r="Q112" i="13"/>
  <c r="R112" i="13"/>
  <c r="AA112" i="13"/>
  <c r="P113" i="13"/>
  <c r="Q113" i="13"/>
  <c r="R113" i="13"/>
  <c r="AA113" i="13"/>
  <c r="P114" i="13"/>
  <c r="Q114" i="13"/>
  <c r="R114" i="13"/>
  <c r="AA114" i="13"/>
  <c r="P115" i="13"/>
  <c r="Q115" i="13"/>
  <c r="R115" i="13"/>
  <c r="AA115" i="13"/>
  <c r="P116" i="13"/>
  <c r="Q116" i="13"/>
  <c r="R116" i="13"/>
  <c r="AA116" i="13"/>
  <c r="P117" i="13"/>
  <c r="Q117" i="13"/>
  <c r="R117" i="13"/>
  <c r="AA117" i="13"/>
  <c r="P118" i="13"/>
  <c r="Q118" i="13"/>
  <c r="R118" i="13"/>
  <c r="AA118" i="13"/>
  <c r="P119" i="13"/>
  <c r="Q119" i="13"/>
  <c r="R119" i="13"/>
  <c r="AA119" i="13"/>
  <c r="P120" i="13"/>
  <c r="Q120" i="13"/>
  <c r="R120" i="13"/>
  <c r="AA120" i="13"/>
  <c r="P121" i="13"/>
  <c r="Q121" i="13"/>
  <c r="R121" i="13"/>
  <c r="AA121" i="13"/>
  <c r="P122" i="13"/>
  <c r="Q122" i="13"/>
  <c r="R122" i="13"/>
  <c r="AA122" i="13"/>
  <c r="P123" i="13"/>
  <c r="Q123" i="13"/>
  <c r="R123" i="13"/>
  <c r="AA123" i="13"/>
  <c r="P124" i="13"/>
  <c r="Q124" i="13"/>
  <c r="R124" i="13"/>
  <c r="AA124" i="13"/>
  <c r="P125" i="13"/>
  <c r="Q125" i="13"/>
  <c r="R125" i="13"/>
  <c r="AA125" i="13"/>
  <c r="P126" i="13"/>
  <c r="Q126" i="13"/>
  <c r="R126" i="13"/>
  <c r="AA126" i="13"/>
  <c r="P127" i="13"/>
  <c r="Q127" i="13"/>
  <c r="R127" i="13"/>
  <c r="AA127" i="13"/>
  <c r="P128" i="13"/>
  <c r="Q128" i="13"/>
  <c r="R128" i="13"/>
  <c r="AA128" i="13"/>
  <c r="P129" i="13"/>
  <c r="Q129" i="13"/>
  <c r="R129" i="13"/>
  <c r="AA129" i="13"/>
  <c r="P130" i="13"/>
  <c r="Q130" i="13"/>
  <c r="R130" i="13"/>
  <c r="AA130" i="13"/>
  <c r="P131" i="13"/>
  <c r="Q131" i="13"/>
  <c r="R131" i="13"/>
  <c r="AA131" i="13"/>
  <c r="P132" i="13"/>
  <c r="Q132" i="13"/>
  <c r="R132" i="13"/>
  <c r="AA132" i="13"/>
  <c r="P133" i="13"/>
  <c r="Q133" i="13"/>
  <c r="R133" i="13"/>
  <c r="AA133" i="13"/>
  <c r="P134" i="13"/>
  <c r="Q134" i="13"/>
  <c r="R134" i="13"/>
  <c r="AA134" i="13"/>
  <c r="P135" i="13"/>
  <c r="Q135" i="13"/>
  <c r="R135" i="13"/>
  <c r="AA135" i="13"/>
  <c r="P136" i="13"/>
  <c r="Q136" i="13"/>
  <c r="R136" i="13"/>
  <c r="AA136" i="13"/>
  <c r="P137" i="13"/>
  <c r="Q137" i="13"/>
  <c r="R137" i="13"/>
  <c r="AA137" i="13"/>
  <c r="P138" i="13"/>
  <c r="Q138" i="13"/>
  <c r="R138" i="13"/>
  <c r="AA138" i="13"/>
  <c r="P139" i="13"/>
  <c r="Q139" i="13"/>
  <c r="R139" i="13"/>
  <c r="AA139" i="13"/>
  <c r="P140" i="13"/>
  <c r="Q140" i="13"/>
  <c r="R140" i="13"/>
  <c r="AA140" i="13"/>
  <c r="P141" i="13"/>
  <c r="Q141" i="13"/>
  <c r="R141" i="13"/>
  <c r="AA141" i="13"/>
  <c r="P142" i="13"/>
  <c r="Q142" i="13"/>
  <c r="R142" i="13"/>
  <c r="AA142" i="13"/>
  <c r="P143" i="13"/>
  <c r="Q143" i="13"/>
  <c r="R143" i="13"/>
  <c r="AA143" i="13"/>
  <c r="P144" i="13"/>
  <c r="Q144" i="13"/>
  <c r="R144" i="13"/>
  <c r="AA144" i="13"/>
  <c r="P145" i="13"/>
  <c r="Q145" i="13"/>
  <c r="R145" i="13"/>
  <c r="AA145" i="13"/>
  <c r="P146" i="13"/>
  <c r="Q146" i="13"/>
  <c r="R146" i="13"/>
  <c r="AA146" i="13"/>
  <c r="P147" i="13"/>
  <c r="Q147" i="13"/>
  <c r="R147" i="13"/>
  <c r="AA147" i="13"/>
  <c r="P148" i="13"/>
  <c r="Q148" i="13"/>
  <c r="R148" i="13"/>
  <c r="AA148" i="13"/>
  <c r="P149" i="13"/>
  <c r="Q149" i="13"/>
  <c r="R149" i="13"/>
  <c r="AA149" i="13"/>
  <c r="P150" i="13"/>
  <c r="Q150" i="13"/>
  <c r="R150" i="13"/>
  <c r="AA150" i="13"/>
  <c r="P151" i="13"/>
  <c r="Q151" i="13"/>
  <c r="R151" i="13"/>
  <c r="AA151" i="13"/>
  <c r="P152" i="13"/>
  <c r="Q152" i="13"/>
  <c r="R152" i="13"/>
  <c r="AA152" i="13"/>
  <c r="P153" i="13"/>
  <c r="Q153" i="13"/>
  <c r="R153" i="13"/>
  <c r="AA153" i="13"/>
  <c r="P154" i="13"/>
  <c r="Q154" i="13"/>
  <c r="R154" i="13"/>
  <c r="AA154" i="13"/>
  <c r="P155" i="13"/>
  <c r="Q155" i="13"/>
  <c r="R155" i="13"/>
  <c r="AA155" i="13"/>
  <c r="P156" i="13"/>
  <c r="Q156" i="13"/>
  <c r="R156" i="13"/>
  <c r="AA156" i="13"/>
  <c r="P157" i="13"/>
  <c r="Q157" i="13"/>
  <c r="R157" i="13"/>
  <c r="AA157" i="13"/>
  <c r="P158" i="13"/>
  <c r="Q158" i="13"/>
  <c r="R158" i="13"/>
  <c r="AA158" i="13"/>
  <c r="P159" i="13"/>
  <c r="Q159" i="13"/>
  <c r="R159" i="13"/>
  <c r="AA159" i="13"/>
  <c r="P160" i="13"/>
  <c r="Q160" i="13"/>
  <c r="R160" i="13"/>
  <c r="AA160" i="13"/>
  <c r="P161" i="13"/>
  <c r="Q161" i="13"/>
  <c r="R161" i="13"/>
  <c r="AA161" i="13"/>
  <c r="P162" i="13"/>
  <c r="Q162" i="13"/>
  <c r="R162" i="13"/>
  <c r="AA162" i="13"/>
  <c r="P163" i="13"/>
  <c r="Q163" i="13"/>
  <c r="R163" i="13"/>
  <c r="AA163" i="13"/>
  <c r="P164" i="13"/>
  <c r="Q164" i="13"/>
  <c r="R164" i="13"/>
  <c r="AA164" i="13"/>
  <c r="P165" i="13"/>
  <c r="Q165" i="13"/>
  <c r="R165" i="13"/>
  <c r="AA165" i="13"/>
  <c r="P166" i="13"/>
  <c r="Q166" i="13"/>
  <c r="R166" i="13"/>
  <c r="AA166" i="13"/>
  <c r="P167" i="13"/>
  <c r="Q167" i="13"/>
  <c r="R167" i="13"/>
  <c r="AA167" i="13"/>
  <c r="P168" i="13"/>
  <c r="Q168" i="13"/>
  <c r="R168" i="13"/>
  <c r="AA168" i="13"/>
  <c r="P169" i="13"/>
  <c r="Q169" i="13"/>
  <c r="R169" i="13"/>
  <c r="AA169" i="13"/>
  <c r="P170" i="13"/>
  <c r="Q170" i="13"/>
  <c r="R170" i="13"/>
  <c r="AA170" i="13"/>
  <c r="P171" i="13"/>
  <c r="Q171" i="13"/>
  <c r="R171" i="13"/>
  <c r="AA171" i="13"/>
  <c r="P172" i="13"/>
  <c r="Q172" i="13"/>
  <c r="R172" i="13"/>
  <c r="AA172" i="13"/>
  <c r="P173" i="13"/>
  <c r="Q173" i="13"/>
  <c r="R173" i="13"/>
  <c r="AA173" i="13"/>
  <c r="P174" i="13"/>
  <c r="Q174" i="13"/>
  <c r="R174" i="13"/>
  <c r="AA174" i="13"/>
  <c r="P175" i="13"/>
  <c r="Q175" i="13"/>
  <c r="R175" i="13"/>
  <c r="AA175" i="13"/>
  <c r="P176" i="13"/>
  <c r="Q176" i="13"/>
  <c r="R176" i="13"/>
  <c r="AA176" i="13"/>
  <c r="P177" i="13"/>
  <c r="Q177" i="13"/>
  <c r="R177" i="13"/>
  <c r="AA177" i="13"/>
  <c r="P178" i="13"/>
  <c r="Q178" i="13"/>
  <c r="R178" i="13"/>
  <c r="AA178" i="13"/>
  <c r="P179" i="13"/>
  <c r="Q179" i="13"/>
  <c r="R179" i="13"/>
  <c r="AA179" i="13"/>
  <c r="P180" i="13"/>
  <c r="Q180" i="13"/>
  <c r="R180" i="13"/>
  <c r="AA180" i="13"/>
  <c r="P181" i="13"/>
  <c r="Q181" i="13"/>
  <c r="R181" i="13"/>
  <c r="AA181" i="13"/>
  <c r="P182" i="13"/>
  <c r="Q182" i="13"/>
  <c r="R182" i="13"/>
  <c r="AA182" i="13"/>
  <c r="P183" i="13"/>
  <c r="Q183" i="13"/>
  <c r="R183" i="13"/>
  <c r="AA183" i="13"/>
  <c r="P184" i="13"/>
  <c r="Q184" i="13"/>
  <c r="R184" i="13"/>
  <c r="AA184" i="13"/>
  <c r="P185" i="13"/>
  <c r="Q185" i="13"/>
  <c r="R185" i="13"/>
  <c r="AA185" i="13"/>
  <c r="P186" i="13"/>
  <c r="Q186" i="13"/>
  <c r="R186" i="13"/>
  <c r="AA186" i="13"/>
  <c r="P187" i="13"/>
  <c r="Q187" i="13"/>
  <c r="R187" i="13"/>
  <c r="AA187" i="13"/>
  <c r="P188" i="13"/>
  <c r="Q188" i="13"/>
  <c r="R188" i="13"/>
  <c r="AA188" i="13"/>
  <c r="P189" i="13"/>
  <c r="Q189" i="13"/>
  <c r="R189" i="13"/>
  <c r="AA189" i="13"/>
  <c r="P190" i="13"/>
  <c r="Q190" i="13"/>
  <c r="R190" i="13"/>
  <c r="AA190" i="13"/>
  <c r="P191" i="13"/>
  <c r="Q191" i="13"/>
  <c r="R191" i="13"/>
  <c r="AA191" i="13"/>
  <c r="P192" i="13"/>
  <c r="Q192" i="13"/>
  <c r="R192" i="13"/>
  <c r="AA192" i="13"/>
  <c r="P193" i="13"/>
  <c r="Q193" i="13"/>
  <c r="R193" i="13"/>
  <c r="AA193" i="13"/>
  <c r="P194" i="13"/>
  <c r="Q194" i="13"/>
  <c r="R194" i="13"/>
  <c r="AA194" i="13"/>
  <c r="P195" i="13"/>
  <c r="Q195" i="13"/>
  <c r="R195" i="13"/>
  <c r="AA195" i="13"/>
  <c r="P196" i="13"/>
  <c r="Q196" i="13"/>
  <c r="R196" i="13"/>
  <c r="AA196" i="13"/>
  <c r="P197" i="13"/>
  <c r="Q197" i="13"/>
  <c r="R197" i="13"/>
  <c r="AA197" i="13"/>
  <c r="P198" i="13"/>
  <c r="Q198" i="13"/>
  <c r="R198" i="13"/>
  <c r="AA198" i="13"/>
  <c r="P199" i="13"/>
  <c r="Q199" i="13"/>
  <c r="R199" i="13"/>
  <c r="AA199" i="13"/>
  <c r="P200" i="13"/>
  <c r="Q200" i="13"/>
  <c r="R200" i="13"/>
  <c r="AA200" i="13"/>
  <c r="P201" i="13"/>
  <c r="Q201" i="13"/>
  <c r="R201" i="13"/>
  <c r="AA201" i="13"/>
  <c r="P202" i="13"/>
  <c r="Q202" i="13"/>
  <c r="R202" i="13"/>
  <c r="AA202" i="13"/>
  <c r="P203" i="13"/>
  <c r="Q203" i="13"/>
  <c r="R203" i="13"/>
  <c r="AA203" i="13"/>
  <c r="P204" i="13"/>
  <c r="Q204" i="13"/>
  <c r="R204" i="13"/>
  <c r="AA204" i="13"/>
  <c r="P205" i="13"/>
  <c r="Q205" i="13"/>
  <c r="R205" i="13"/>
  <c r="AA205" i="13"/>
  <c r="P206" i="13"/>
  <c r="Q206" i="13"/>
  <c r="R206" i="13"/>
  <c r="AA206" i="13"/>
  <c r="P207" i="13"/>
  <c r="Q207" i="13"/>
  <c r="R207" i="13"/>
  <c r="AA207" i="13"/>
  <c r="P208" i="13"/>
  <c r="Q208" i="13"/>
  <c r="R208" i="13"/>
  <c r="AA208" i="13"/>
  <c r="P209" i="13"/>
  <c r="Q209" i="13"/>
  <c r="R209" i="13"/>
  <c r="AA209" i="13"/>
  <c r="P210" i="13"/>
  <c r="Q210" i="13"/>
  <c r="R210" i="13"/>
  <c r="AA210" i="13"/>
  <c r="P211" i="13"/>
  <c r="Q211" i="13"/>
  <c r="R211" i="13"/>
  <c r="AA211" i="13"/>
  <c r="P212" i="13"/>
  <c r="Q212" i="13"/>
  <c r="R212" i="13"/>
  <c r="AA212" i="13"/>
  <c r="P213" i="13"/>
  <c r="Q213" i="13"/>
  <c r="R213" i="13"/>
  <c r="AA213" i="13"/>
  <c r="P214" i="13"/>
  <c r="Q214" i="13"/>
  <c r="R214" i="13"/>
  <c r="AA214" i="13"/>
  <c r="P215" i="13"/>
  <c r="Q215" i="13"/>
  <c r="R215" i="13"/>
  <c r="AA215" i="13"/>
  <c r="P216" i="13"/>
  <c r="Q216" i="13"/>
  <c r="R216" i="13"/>
  <c r="AA216" i="13"/>
  <c r="P217" i="13"/>
  <c r="Q217" i="13"/>
  <c r="R217" i="13"/>
  <c r="AA217" i="13"/>
  <c r="P218" i="13"/>
  <c r="Q218" i="13"/>
  <c r="R218" i="13"/>
  <c r="AA218" i="13"/>
  <c r="P219" i="13"/>
  <c r="Q219" i="13"/>
  <c r="R219" i="13"/>
  <c r="AA219" i="13"/>
  <c r="P220" i="13"/>
  <c r="Q220" i="13"/>
  <c r="R220" i="13"/>
  <c r="AA220" i="13"/>
  <c r="P221" i="13"/>
  <c r="Q221" i="13"/>
  <c r="R221" i="13"/>
  <c r="AA221" i="13"/>
  <c r="P222" i="13"/>
  <c r="Q222" i="13"/>
  <c r="R222" i="13"/>
  <c r="AA222" i="13"/>
  <c r="P223" i="13"/>
  <c r="Q223" i="13"/>
  <c r="R223" i="13"/>
  <c r="AA223" i="13"/>
  <c r="P224" i="13"/>
  <c r="Q224" i="13"/>
  <c r="R224" i="13"/>
  <c r="AA224" i="13"/>
  <c r="P225" i="13"/>
  <c r="Q225" i="13"/>
  <c r="R225" i="13"/>
  <c r="AA225" i="13"/>
  <c r="P226" i="13"/>
  <c r="Q226" i="13"/>
  <c r="R226" i="13"/>
  <c r="AA226" i="13"/>
  <c r="P227" i="13"/>
  <c r="Q227" i="13"/>
  <c r="R227" i="13"/>
  <c r="AA227" i="13"/>
  <c r="P228" i="13"/>
  <c r="Q228" i="13"/>
  <c r="R228" i="13"/>
  <c r="AA228" i="13"/>
  <c r="P229" i="13"/>
  <c r="Q229" i="13"/>
  <c r="R229" i="13"/>
  <c r="AA229" i="13"/>
  <c r="P230" i="13"/>
  <c r="Q230" i="13"/>
  <c r="R230" i="13"/>
  <c r="AA230" i="13"/>
  <c r="P231" i="13"/>
  <c r="Q231" i="13"/>
  <c r="R231" i="13"/>
  <c r="AA231" i="13"/>
  <c r="P232" i="13"/>
  <c r="Q232" i="13"/>
  <c r="R232" i="13"/>
  <c r="AA232" i="13"/>
  <c r="P233" i="13"/>
  <c r="Q233" i="13"/>
  <c r="R233" i="13"/>
  <c r="AA233" i="13"/>
  <c r="P234" i="13"/>
  <c r="Q234" i="13"/>
  <c r="R234" i="13"/>
  <c r="AA234" i="13"/>
  <c r="P235" i="13"/>
  <c r="Q235" i="13"/>
  <c r="R235" i="13"/>
  <c r="AA235" i="13"/>
  <c r="P236" i="13"/>
  <c r="Q236" i="13"/>
  <c r="R236" i="13"/>
  <c r="AA236" i="13"/>
  <c r="P237" i="13"/>
  <c r="Q237" i="13"/>
  <c r="R237" i="13"/>
  <c r="AA237" i="13"/>
  <c r="P238" i="13"/>
  <c r="Q238" i="13"/>
  <c r="R238" i="13"/>
  <c r="AA238" i="13"/>
  <c r="P239" i="13"/>
  <c r="Q239" i="13"/>
  <c r="R239" i="13"/>
  <c r="AA239" i="13"/>
  <c r="P240" i="13"/>
  <c r="Q240" i="13"/>
  <c r="R240" i="13"/>
  <c r="AA240" i="13"/>
  <c r="P241" i="13"/>
  <c r="Q241" i="13"/>
  <c r="R241" i="13"/>
  <c r="AA241" i="13"/>
  <c r="P242" i="13"/>
  <c r="Q242" i="13"/>
  <c r="R242" i="13"/>
  <c r="AA242" i="13"/>
  <c r="P243" i="13"/>
  <c r="Q243" i="13"/>
  <c r="R243" i="13"/>
  <c r="AA243" i="13"/>
  <c r="P244" i="13"/>
  <c r="Q244" i="13"/>
  <c r="R244" i="13"/>
  <c r="AA244" i="13"/>
  <c r="P245" i="13"/>
  <c r="Q245" i="13"/>
  <c r="R245" i="13"/>
  <c r="AA245" i="13"/>
  <c r="P246" i="13"/>
  <c r="Q246" i="13"/>
  <c r="R246" i="13"/>
  <c r="AA246" i="13"/>
  <c r="P247" i="13"/>
  <c r="Q247" i="13"/>
  <c r="R247" i="13"/>
  <c r="AA247" i="13"/>
  <c r="P248" i="13"/>
  <c r="Q248" i="13"/>
  <c r="R248" i="13"/>
  <c r="AA248" i="13"/>
  <c r="P249" i="13"/>
  <c r="Q249" i="13"/>
  <c r="R249" i="13"/>
  <c r="AA249" i="13"/>
  <c r="P250" i="13"/>
  <c r="Q250" i="13"/>
  <c r="R250" i="13"/>
  <c r="AA250" i="13"/>
  <c r="P251" i="13"/>
  <c r="Q251" i="13"/>
  <c r="R251" i="13"/>
  <c r="AA251" i="13"/>
  <c r="P252" i="13"/>
  <c r="Q252" i="13"/>
  <c r="R252" i="13"/>
  <c r="AA252" i="13"/>
  <c r="P253" i="13"/>
  <c r="Q253" i="13"/>
  <c r="R253" i="13"/>
  <c r="AA253" i="13"/>
  <c r="P254" i="13"/>
  <c r="Q254" i="13"/>
  <c r="R254" i="13"/>
  <c r="AA254" i="13"/>
  <c r="P255" i="13"/>
  <c r="Q255" i="13"/>
  <c r="R255" i="13"/>
  <c r="AA255" i="13"/>
  <c r="P256" i="13"/>
  <c r="Q256" i="13"/>
  <c r="R256" i="13"/>
  <c r="AA256" i="13"/>
  <c r="P257" i="13"/>
  <c r="Q257" i="13"/>
  <c r="R257" i="13"/>
  <c r="AA257" i="13"/>
  <c r="P258" i="13"/>
  <c r="Q258" i="13"/>
  <c r="R258" i="13"/>
  <c r="AA258" i="13"/>
  <c r="P259" i="13"/>
  <c r="Q259" i="13"/>
  <c r="R259" i="13"/>
  <c r="AA259" i="13"/>
  <c r="P260" i="13"/>
  <c r="Q260" i="13"/>
  <c r="R260" i="13"/>
  <c r="AA260" i="13"/>
  <c r="P261" i="13"/>
  <c r="Q261" i="13"/>
  <c r="R261" i="13"/>
  <c r="AA261" i="13"/>
  <c r="P262" i="13"/>
  <c r="Q262" i="13"/>
  <c r="R262" i="13"/>
  <c r="AA262" i="13"/>
  <c r="P263" i="13"/>
  <c r="Q263" i="13"/>
  <c r="R263" i="13"/>
  <c r="AA263" i="13"/>
  <c r="P264" i="13"/>
  <c r="Q264" i="13"/>
  <c r="R264" i="13"/>
  <c r="AA264" i="13"/>
  <c r="P265" i="13"/>
  <c r="Q265" i="13"/>
  <c r="R265" i="13"/>
  <c r="AA265" i="13"/>
  <c r="P266" i="13"/>
  <c r="Q266" i="13"/>
  <c r="R266" i="13"/>
  <c r="AA266" i="13"/>
  <c r="P267" i="13"/>
  <c r="Q267" i="13"/>
  <c r="R267" i="13"/>
  <c r="AA267" i="13"/>
  <c r="P268" i="13"/>
  <c r="Q268" i="13"/>
  <c r="R268" i="13"/>
  <c r="AA268" i="13"/>
  <c r="P269" i="13"/>
  <c r="Q269" i="13"/>
  <c r="R269" i="13"/>
  <c r="AA269" i="13"/>
  <c r="P270" i="13"/>
  <c r="Q270" i="13"/>
  <c r="R270" i="13"/>
  <c r="AA270" i="13"/>
  <c r="P271" i="13"/>
  <c r="Q271" i="13"/>
  <c r="R271" i="13"/>
  <c r="AA271" i="13"/>
  <c r="P272" i="13"/>
  <c r="Q272" i="13"/>
  <c r="R272" i="13"/>
  <c r="AA272" i="13"/>
  <c r="P273" i="13"/>
  <c r="Q273" i="13"/>
  <c r="R273" i="13"/>
  <c r="AA273" i="13"/>
  <c r="P274" i="13"/>
  <c r="Q274" i="13"/>
  <c r="R274" i="13"/>
  <c r="AA274" i="13"/>
  <c r="P275" i="13"/>
  <c r="Q275" i="13"/>
  <c r="R275" i="13"/>
  <c r="AA275" i="13"/>
  <c r="P276" i="13"/>
  <c r="Q276" i="13"/>
  <c r="R276" i="13"/>
  <c r="AA276" i="13"/>
  <c r="P277" i="13"/>
  <c r="Q277" i="13"/>
  <c r="R277" i="13"/>
  <c r="AA277" i="13"/>
  <c r="P278" i="13"/>
  <c r="Q278" i="13"/>
  <c r="R278" i="13"/>
  <c r="AA278" i="13"/>
  <c r="P279" i="13"/>
  <c r="Q279" i="13"/>
  <c r="R279" i="13"/>
  <c r="AA279" i="13"/>
  <c r="P280" i="13"/>
  <c r="Q280" i="13"/>
  <c r="R280" i="13"/>
  <c r="AA280" i="13"/>
  <c r="P281" i="13"/>
  <c r="Q281" i="13"/>
  <c r="R281" i="13"/>
  <c r="AA281" i="13"/>
  <c r="P282" i="13"/>
  <c r="Q282" i="13"/>
  <c r="R282" i="13"/>
  <c r="AA282" i="13"/>
  <c r="P283" i="13"/>
  <c r="Q283" i="13"/>
  <c r="R283" i="13"/>
  <c r="AA283" i="13"/>
  <c r="P284" i="13"/>
  <c r="Q284" i="13"/>
  <c r="R284" i="13"/>
  <c r="AA284" i="13"/>
  <c r="P285" i="13"/>
  <c r="Q285" i="13"/>
  <c r="R285" i="13"/>
  <c r="AA285" i="13"/>
  <c r="P286" i="13"/>
  <c r="Q286" i="13"/>
  <c r="R286" i="13"/>
  <c r="AA286" i="13"/>
  <c r="P287" i="13"/>
  <c r="Q287" i="13"/>
  <c r="R287" i="13"/>
  <c r="AA287" i="13"/>
  <c r="P288" i="13"/>
  <c r="Q288" i="13"/>
  <c r="R288" i="13"/>
  <c r="AA288" i="13"/>
  <c r="P289" i="13"/>
  <c r="Q289" i="13"/>
  <c r="R289" i="13"/>
  <c r="AA289" i="13"/>
  <c r="P290" i="13"/>
  <c r="Q290" i="13"/>
  <c r="R290" i="13"/>
  <c r="AA290" i="13"/>
  <c r="P291" i="13"/>
  <c r="Q291" i="13"/>
  <c r="R291" i="13"/>
  <c r="AA291" i="13"/>
  <c r="P292" i="13"/>
  <c r="Q292" i="13"/>
  <c r="R292" i="13"/>
  <c r="AA292" i="13"/>
  <c r="P293" i="13"/>
  <c r="Q293" i="13"/>
  <c r="R293" i="13"/>
  <c r="AA293" i="13"/>
  <c r="P294" i="13"/>
  <c r="Q294" i="13"/>
  <c r="R294" i="13"/>
  <c r="AA294" i="13"/>
  <c r="P295" i="13"/>
  <c r="Q295" i="13"/>
  <c r="R295" i="13"/>
  <c r="AA295" i="13"/>
  <c r="P296" i="13"/>
  <c r="Q296" i="13"/>
  <c r="R296" i="13"/>
  <c r="AA296" i="13"/>
  <c r="P297" i="13"/>
  <c r="Q297" i="13"/>
  <c r="R297" i="13"/>
  <c r="AA297" i="13"/>
  <c r="P298" i="13"/>
  <c r="Q298" i="13"/>
  <c r="R298" i="13"/>
  <c r="AA298" i="13"/>
  <c r="P299" i="13"/>
  <c r="Q299" i="13"/>
  <c r="R299" i="13"/>
  <c r="AA299" i="13"/>
  <c r="P300" i="13"/>
  <c r="Q300" i="13"/>
  <c r="R300" i="13"/>
  <c r="AA300" i="13"/>
  <c r="P301" i="13"/>
  <c r="Q301" i="13"/>
  <c r="R301" i="13"/>
  <c r="AA301" i="13"/>
  <c r="P302" i="13"/>
  <c r="Q302" i="13"/>
  <c r="R302" i="13"/>
  <c r="AA302" i="13"/>
  <c r="P303" i="13"/>
  <c r="Q303" i="13"/>
  <c r="R303" i="13"/>
  <c r="AA303" i="13"/>
  <c r="P304" i="13"/>
  <c r="Q304" i="13"/>
  <c r="R304" i="13"/>
  <c r="AA304" i="13"/>
  <c r="P305" i="13"/>
  <c r="Q305" i="13"/>
  <c r="R305" i="13"/>
  <c r="AA305" i="13"/>
  <c r="P306" i="13"/>
  <c r="Q306" i="13"/>
  <c r="R306" i="13"/>
  <c r="AA306" i="13"/>
  <c r="P307" i="13"/>
  <c r="Q307" i="13"/>
  <c r="R307" i="13"/>
  <c r="AA307" i="13"/>
  <c r="P308" i="13"/>
  <c r="Q308" i="13"/>
  <c r="R308" i="13"/>
  <c r="AA308" i="13"/>
  <c r="P309" i="13"/>
  <c r="Q309" i="13"/>
  <c r="R309" i="13"/>
  <c r="AA309" i="13"/>
  <c r="P310" i="13"/>
  <c r="Q310" i="13"/>
  <c r="R310" i="13"/>
  <c r="AA310" i="13"/>
  <c r="P311" i="13"/>
  <c r="Q311" i="13"/>
  <c r="R311" i="13"/>
  <c r="AA311" i="13"/>
  <c r="P312" i="13"/>
  <c r="Q312" i="13"/>
  <c r="R312" i="13"/>
  <c r="AA312" i="13"/>
  <c r="P313" i="13"/>
  <c r="Q313" i="13"/>
  <c r="R313" i="13"/>
  <c r="AA313" i="13"/>
  <c r="P314" i="13"/>
  <c r="Q314" i="13"/>
  <c r="R314" i="13"/>
  <c r="AA314" i="13"/>
  <c r="P315" i="13"/>
  <c r="Q315" i="13"/>
  <c r="R315" i="13"/>
  <c r="AA315" i="13"/>
  <c r="P316" i="13"/>
  <c r="Q316" i="13"/>
  <c r="R316" i="13"/>
  <c r="AA316" i="13"/>
  <c r="P317" i="13"/>
  <c r="Q317" i="13"/>
  <c r="R317" i="13"/>
  <c r="AA317" i="13"/>
  <c r="P318" i="13"/>
  <c r="Q318" i="13"/>
  <c r="R318" i="13"/>
  <c r="AA318" i="13"/>
  <c r="P319" i="13"/>
  <c r="Q319" i="13"/>
  <c r="R319" i="13"/>
  <c r="AA319" i="13"/>
  <c r="P320" i="13"/>
  <c r="Q320" i="13"/>
  <c r="R320" i="13"/>
  <c r="AA320" i="13"/>
  <c r="P321" i="13"/>
  <c r="Q321" i="13"/>
  <c r="R321" i="13"/>
  <c r="AA321" i="13"/>
  <c r="P322" i="13"/>
  <c r="Q322" i="13"/>
  <c r="R322" i="13"/>
  <c r="AA322" i="13"/>
  <c r="P95" i="13"/>
  <c r="Q95" i="13"/>
  <c r="R95" i="13"/>
  <c r="B31" i="25"/>
  <c r="I317" i="25"/>
  <c r="P317" i="25"/>
  <c r="C31" i="25"/>
  <c r="K317" i="25"/>
  <c r="Q317" i="25"/>
  <c r="R317" i="25"/>
  <c r="AC317" i="25"/>
  <c r="B32" i="25"/>
  <c r="I327" i="25"/>
  <c r="P327" i="25"/>
  <c r="C32" i="25"/>
  <c r="K327" i="25"/>
  <c r="Q327" i="25"/>
  <c r="R327" i="25"/>
  <c r="AC327" i="25"/>
  <c r="I328" i="25"/>
  <c r="P328" i="25"/>
  <c r="K328" i="25"/>
  <c r="Q328" i="25"/>
  <c r="R328" i="25"/>
  <c r="AC328" i="25"/>
  <c r="I329" i="25"/>
  <c r="P329" i="25"/>
  <c r="K329" i="25"/>
  <c r="Q329" i="25"/>
  <c r="R329" i="25"/>
  <c r="AC329" i="25"/>
  <c r="I330" i="25"/>
  <c r="P330" i="25"/>
  <c r="K330" i="25"/>
  <c r="Q330" i="25"/>
  <c r="R330" i="25"/>
  <c r="AC330" i="25"/>
  <c r="I331" i="25"/>
  <c r="P331" i="25"/>
  <c r="K331" i="25"/>
  <c r="Q331" i="25"/>
  <c r="R331" i="25"/>
  <c r="AC331" i="25"/>
  <c r="I332" i="25"/>
  <c r="P332" i="25"/>
  <c r="K332" i="25"/>
  <c r="Q332" i="25"/>
  <c r="R332" i="25"/>
  <c r="AC332" i="25"/>
  <c r="I333" i="25"/>
  <c r="P333" i="25"/>
  <c r="K333" i="25"/>
  <c r="Q333" i="25"/>
  <c r="R333" i="25"/>
  <c r="AC333" i="25"/>
  <c r="I334" i="25"/>
  <c r="P334" i="25"/>
  <c r="K334" i="25"/>
  <c r="Q334" i="25"/>
  <c r="R334" i="25"/>
  <c r="AC334" i="25"/>
  <c r="I335" i="25"/>
  <c r="P335" i="25"/>
  <c r="K335" i="25"/>
  <c r="Q335" i="25"/>
  <c r="R335" i="25"/>
  <c r="AC335" i="25"/>
  <c r="I336" i="25"/>
  <c r="P336" i="25"/>
  <c r="K336" i="25"/>
  <c r="Q336" i="25"/>
  <c r="R336" i="25"/>
  <c r="AC336" i="25"/>
  <c r="I337" i="25"/>
  <c r="P337" i="25"/>
  <c r="K337" i="25"/>
  <c r="Q337" i="25"/>
  <c r="R337" i="25"/>
  <c r="AC337" i="25"/>
  <c r="I338" i="25"/>
  <c r="P338" i="25"/>
  <c r="K338" i="25"/>
  <c r="Q338" i="25"/>
  <c r="R338" i="25"/>
  <c r="AC338" i="25"/>
  <c r="I339" i="25"/>
  <c r="P339" i="25"/>
  <c r="K339" i="25"/>
  <c r="Q339" i="25"/>
  <c r="R339" i="25"/>
  <c r="AC339" i="25"/>
  <c r="I340" i="25"/>
  <c r="P340" i="25"/>
  <c r="K340" i="25"/>
  <c r="Q340" i="25"/>
  <c r="R340" i="25"/>
  <c r="AC340" i="25"/>
  <c r="I341" i="25"/>
  <c r="P341" i="25"/>
  <c r="K341" i="25"/>
  <c r="Q341" i="25"/>
  <c r="R341" i="25"/>
  <c r="AC341" i="25"/>
  <c r="I342" i="25"/>
  <c r="P342" i="25"/>
  <c r="K342" i="25"/>
  <c r="Q342" i="25"/>
  <c r="R342" i="25"/>
  <c r="AC342" i="25"/>
  <c r="I343" i="25"/>
  <c r="P343" i="25"/>
  <c r="K343" i="25"/>
  <c r="Q343" i="25"/>
  <c r="R343" i="25"/>
  <c r="AC343" i="25"/>
  <c r="I344" i="25"/>
  <c r="P344" i="25"/>
  <c r="K344" i="25"/>
  <c r="Q344" i="25"/>
  <c r="R344" i="25"/>
  <c r="AC344" i="25"/>
  <c r="I345" i="25"/>
  <c r="P345" i="25"/>
  <c r="K345" i="25"/>
  <c r="Q345" i="25"/>
  <c r="R345" i="25"/>
  <c r="AC345" i="25"/>
  <c r="I346" i="25"/>
  <c r="P346" i="25"/>
  <c r="K346" i="25"/>
  <c r="Q346" i="25"/>
  <c r="R346" i="25"/>
  <c r="AC346" i="25"/>
  <c r="I347" i="25"/>
  <c r="P347" i="25"/>
  <c r="K347" i="25"/>
  <c r="Q347" i="25"/>
  <c r="R347" i="25"/>
  <c r="AC347" i="25"/>
  <c r="I348" i="25"/>
  <c r="P348" i="25"/>
  <c r="K348" i="25"/>
  <c r="Q348" i="25"/>
  <c r="R348" i="25"/>
  <c r="AC348" i="25"/>
  <c r="I349" i="25"/>
  <c r="P349" i="25"/>
  <c r="K349" i="25"/>
  <c r="Q349" i="25"/>
  <c r="R349" i="25"/>
  <c r="AC349" i="25"/>
  <c r="I350" i="25"/>
  <c r="P350" i="25"/>
  <c r="K350" i="25"/>
  <c r="Q350" i="25"/>
  <c r="R350" i="25"/>
  <c r="AC350" i="25"/>
  <c r="I351" i="25"/>
  <c r="P351" i="25"/>
  <c r="K351" i="25"/>
  <c r="Q351" i="25"/>
  <c r="R351" i="25"/>
  <c r="AC351" i="25"/>
  <c r="I352" i="25"/>
  <c r="P352" i="25"/>
  <c r="K352" i="25"/>
  <c r="Q352" i="25"/>
  <c r="R352" i="25"/>
  <c r="AC352" i="25"/>
  <c r="I353" i="25"/>
  <c r="P353" i="25"/>
  <c r="K353" i="25"/>
  <c r="Q353" i="25"/>
  <c r="R353" i="25"/>
  <c r="AC353" i="25"/>
  <c r="I354" i="25"/>
  <c r="P354" i="25"/>
  <c r="K354" i="25"/>
  <c r="Q354" i="25"/>
  <c r="R354" i="25"/>
  <c r="AC354" i="25"/>
  <c r="I355" i="25"/>
  <c r="P355" i="25"/>
  <c r="K355" i="25"/>
  <c r="Q355" i="25"/>
  <c r="R355" i="25"/>
  <c r="AC355" i="25"/>
  <c r="I356" i="25"/>
  <c r="P356" i="25"/>
  <c r="K356" i="25"/>
  <c r="Q356" i="25"/>
  <c r="R356" i="25"/>
  <c r="AC356" i="25"/>
  <c r="I357" i="25"/>
  <c r="P357" i="25"/>
  <c r="K357" i="25"/>
  <c r="Q357" i="25"/>
  <c r="R357" i="25"/>
  <c r="AC357" i="25"/>
  <c r="I358" i="25"/>
  <c r="P358" i="25"/>
  <c r="K358" i="25"/>
  <c r="Q358" i="25"/>
  <c r="R358" i="25"/>
  <c r="AC358" i="25"/>
  <c r="I359" i="25"/>
  <c r="P359" i="25"/>
  <c r="K359" i="25"/>
  <c r="Q359" i="25"/>
  <c r="R359" i="25"/>
  <c r="AC359" i="25"/>
  <c r="I360" i="25"/>
  <c r="P360" i="25"/>
  <c r="K360" i="25"/>
  <c r="Q360" i="25"/>
  <c r="R360" i="25"/>
  <c r="AC360" i="25"/>
  <c r="I361" i="25"/>
  <c r="P361" i="25"/>
  <c r="K361" i="25"/>
  <c r="Q361" i="25"/>
  <c r="R361" i="25"/>
  <c r="AC361" i="25"/>
  <c r="I362" i="25"/>
  <c r="P362" i="25"/>
  <c r="K362" i="25"/>
  <c r="Q362" i="25"/>
  <c r="R362" i="25"/>
  <c r="AC362" i="25"/>
  <c r="I363" i="25"/>
  <c r="P363" i="25"/>
  <c r="K363" i="25"/>
  <c r="Q363" i="25"/>
  <c r="R363" i="25"/>
  <c r="AC363" i="25"/>
  <c r="I364" i="25"/>
  <c r="P364" i="25"/>
  <c r="K364" i="25"/>
  <c r="Q364" i="25"/>
  <c r="R364" i="25"/>
  <c r="AC364" i="25"/>
  <c r="I365" i="25"/>
  <c r="P365" i="25"/>
  <c r="K365" i="25"/>
  <c r="Q365" i="25"/>
  <c r="R365" i="25"/>
  <c r="AC365" i="25"/>
  <c r="I366" i="25"/>
  <c r="P366" i="25"/>
  <c r="K366" i="25"/>
  <c r="Q366" i="25"/>
  <c r="R366" i="25"/>
  <c r="AC366" i="25"/>
  <c r="I367" i="25"/>
  <c r="P367" i="25"/>
  <c r="K367" i="25"/>
  <c r="Q367" i="25"/>
  <c r="R367" i="25"/>
  <c r="AC367" i="25"/>
  <c r="I368" i="25"/>
  <c r="P368" i="25"/>
  <c r="K368" i="25"/>
  <c r="Q368" i="25"/>
  <c r="R368" i="25"/>
  <c r="AC368" i="25"/>
  <c r="I369" i="25"/>
  <c r="P369" i="25"/>
  <c r="K369" i="25"/>
  <c r="Q369" i="25"/>
  <c r="R369" i="25"/>
  <c r="AC369" i="25"/>
  <c r="I370" i="25"/>
  <c r="P370" i="25"/>
  <c r="K370" i="25"/>
  <c r="Q370" i="25"/>
  <c r="R370" i="25"/>
  <c r="AC370" i="25"/>
  <c r="I371" i="25"/>
  <c r="P371" i="25"/>
  <c r="K371" i="25"/>
  <c r="Q371" i="25"/>
  <c r="R371" i="25"/>
  <c r="AC371" i="25"/>
  <c r="I372" i="25"/>
  <c r="P372" i="25"/>
  <c r="K372" i="25"/>
  <c r="Q372" i="25"/>
  <c r="R372" i="25"/>
  <c r="AC372" i="25"/>
  <c r="I373" i="25"/>
  <c r="P373" i="25"/>
  <c r="K373" i="25"/>
  <c r="Q373" i="25"/>
  <c r="R373" i="25"/>
  <c r="AC373" i="25"/>
  <c r="I374" i="25"/>
  <c r="P374" i="25"/>
  <c r="K374" i="25"/>
  <c r="Q374" i="25"/>
  <c r="R374" i="25"/>
  <c r="AC374" i="25"/>
  <c r="I375" i="25"/>
  <c r="P375" i="25"/>
  <c r="K375" i="25"/>
  <c r="Q375" i="25"/>
  <c r="R375" i="25"/>
  <c r="AC375" i="25"/>
  <c r="I376" i="25"/>
  <c r="P376" i="25"/>
  <c r="K376" i="25"/>
  <c r="Q376" i="25"/>
  <c r="R376" i="25"/>
  <c r="AC376" i="25"/>
  <c r="I377" i="25"/>
  <c r="P377" i="25"/>
  <c r="K377" i="25"/>
  <c r="Q377" i="25"/>
  <c r="R377" i="25"/>
  <c r="AC377" i="25"/>
  <c r="I378" i="25"/>
  <c r="P378" i="25"/>
  <c r="K378" i="25"/>
  <c r="Q378" i="25"/>
  <c r="R378" i="25"/>
  <c r="AC378" i="25"/>
  <c r="I379" i="25"/>
  <c r="P379" i="25"/>
  <c r="K379" i="25"/>
  <c r="Q379" i="25"/>
  <c r="R379" i="25"/>
  <c r="AC379" i="25"/>
  <c r="I380" i="25"/>
  <c r="P380" i="25"/>
  <c r="K380" i="25"/>
  <c r="Q380" i="25"/>
  <c r="R380" i="25"/>
  <c r="AC380" i="25"/>
  <c r="I381" i="25"/>
  <c r="P381" i="25"/>
  <c r="K381" i="25"/>
  <c r="Q381" i="25"/>
  <c r="R381" i="25"/>
  <c r="AC381" i="25"/>
  <c r="I382" i="25"/>
  <c r="P382" i="25"/>
  <c r="K382" i="25"/>
  <c r="Q382" i="25"/>
  <c r="R382" i="25"/>
  <c r="AC382" i="25"/>
  <c r="I383" i="25"/>
  <c r="P383" i="25"/>
  <c r="K383" i="25"/>
  <c r="Q383" i="25"/>
  <c r="R383" i="25"/>
  <c r="AC383" i="25"/>
  <c r="I384" i="25"/>
  <c r="P384" i="25"/>
  <c r="K384" i="25"/>
  <c r="Q384" i="25"/>
  <c r="R384" i="25"/>
  <c r="AC384" i="25"/>
  <c r="I385" i="25"/>
  <c r="P385" i="25"/>
  <c r="K385" i="25"/>
  <c r="Q385" i="25"/>
  <c r="R385" i="25"/>
  <c r="AC385" i="25"/>
  <c r="I386" i="25"/>
  <c r="P386" i="25"/>
  <c r="K386" i="25"/>
  <c r="Q386" i="25"/>
  <c r="R386" i="25"/>
  <c r="AC386" i="25"/>
  <c r="I387" i="25"/>
  <c r="P387" i="25"/>
  <c r="K387" i="25"/>
  <c r="Q387" i="25"/>
  <c r="R387" i="25"/>
  <c r="AC387" i="25"/>
  <c r="I388" i="25"/>
  <c r="P388" i="25"/>
  <c r="K388" i="25"/>
  <c r="Q388" i="25"/>
  <c r="R388" i="25"/>
  <c r="AC388" i="25"/>
  <c r="I389" i="25"/>
  <c r="P389" i="25"/>
  <c r="K389" i="25"/>
  <c r="Q389" i="25"/>
  <c r="R389" i="25"/>
  <c r="AC389" i="25"/>
  <c r="I390" i="25"/>
  <c r="P390" i="25"/>
  <c r="K390" i="25"/>
  <c r="Q390" i="25"/>
  <c r="R390" i="25"/>
  <c r="AC390" i="25"/>
  <c r="I391" i="25"/>
  <c r="P391" i="25"/>
  <c r="K391" i="25"/>
  <c r="Q391" i="25"/>
  <c r="R391" i="25"/>
  <c r="AC391" i="25"/>
  <c r="I392" i="25"/>
  <c r="P392" i="25"/>
  <c r="K392" i="25"/>
  <c r="Q392" i="25"/>
  <c r="R392" i="25"/>
  <c r="AC392" i="25"/>
  <c r="I393" i="25"/>
  <c r="P393" i="25"/>
  <c r="K393" i="25"/>
  <c r="Q393" i="25"/>
  <c r="R393" i="25"/>
  <c r="AC393" i="25"/>
  <c r="I394" i="25"/>
  <c r="P394" i="25"/>
  <c r="K394" i="25"/>
  <c r="Q394" i="25"/>
  <c r="R394" i="25"/>
  <c r="AC394" i="25"/>
  <c r="I395" i="25"/>
  <c r="P395" i="25"/>
  <c r="K395" i="25"/>
  <c r="Q395" i="25"/>
  <c r="R395" i="25"/>
  <c r="AC395" i="25"/>
  <c r="I396" i="25"/>
  <c r="P396" i="25"/>
  <c r="K396" i="25"/>
  <c r="Q396" i="25"/>
  <c r="R396" i="25"/>
  <c r="AC396" i="25"/>
  <c r="I397" i="25"/>
  <c r="P397" i="25"/>
  <c r="K397" i="25"/>
  <c r="Q397" i="25"/>
  <c r="R397" i="25"/>
  <c r="AC397" i="25"/>
  <c r="I398" i="25"/>
  <c r="P398" i="25"/>
  <c r="K398" i="25"/>
  <c r="Q398" i="25"/>
  <c r="R398" i="25"/>
  <c r="AC398" i="25"/>
  <c r="I399" i="25"/>
  <c r="P399" i="25"/>
  <c r="K399" i="25"/>
  <c r="Q399" i="25"/>
  <c r="R399" i="25"/>
  <c r="AC399" i="25"/>
  <c r="I400" i="25"/>
  <c r="P400" i="25"/>
  <c r="K400" i="25"/>
  <c r="Q400" i="25"/>
  <c r="R400" i="25"/>
  <c r="AC400" i="25"/>
  <c r="I401" i="25"/>
  <c r="P401" i="25"/>
  <c r="K401" i="25"/>
  <c r="Q401" i="25"/>
  <c r="R401" i="25"/>
  <c r="AC401" i="25"/>
  <c r="I402" i="25"/>
  <c r="P402" i="25"/>
  <c r="K402" i="25"/>
  <c r="Q402" i="25"/>
  <c r="R402" i="25"/>
  <c r="AC402" i="25"/>
  <c r="I403" i="25"/>
  <c r="P403" i="25"/>
  <c r="K403" i="25"/>
  <c r="Q403" i="25"/>
  <c r="R403" i="25"/>
  <c r="AC403" i="25"/>
  <c r="I404" i="25"/>
  <c r="P404" i="25"/>
  <c r="K404" i="25"/>
  <c r="Q404" i="25"/>
  <c r="R404" i="25"/>
  <c r="AC404" i="25"/>
  <c r="I405" i="25"/>
  <c r="P405" i="25"/>
  <c r="K405" i="25"/>
  <c r="Q405" i="25"/>
  <c r="R405" i="25"/>
  <c r="AC405" i="25"/>
  <c r="I406" i="25"/>
  <c r="P406" i="25"/>
  <c r="K406" i="25"/>
  <c r="Q406" i="25"/>
  <c r="R406" i="25"/>
  <c r="AC406" i="25"/>
  <c r="I407" i="25"/>
  <c r="P407" i="25"/>
  <c r="K407" i="25"/>
  <c r="Q407" i="25"/>
  <c r="R407" i="25"/>
  <c r="AC407" i="25"/>
  <c r="I408" i="25"/>
  <c r="P408" i="25"/>
  <c r="K408" i="25"/>
  <c r="Q408" i="25"/>
  <c r="R408" i="25"/>
  <c r="AC408" i="25"/>
  <c r="I409" i="25"/>
  <c r="P409" i="25"/>
  <c r="K409" i="25"/>
  <c r="Q409" i="25"/>
  <c r="R409" i="25"/>
  <c r="AC409" i="25"/>
  <c r="I410" i="25"/>
  <c r="P410" i="25"/>
  <c r="K410" i="25"/>
  <c r="Q410" i="25"/>
  <c r="R410" i="25"/>
  <c r="AC410" i="25"/>
  <c r="I411" i="25"/>
  <c r="P411" i="25"/>
  <c r="K411" i="25"/>
  <c r="Q411" i="25"/>
  <c r="R411" i="25"/>
  <c r="AC411" i="25"/>
  <c r="I412" i="25"/>
  <c r="P412" i="25"/>
  <c r="K412" i="25"/>
  <c r="Q412" i="25"/>
  <c r="R412" i="25"/>
  <c r="AC412" i="25"/>
  <c r="I413" i="25"/>
  <c r="P413" i="25"/>
  <c r="K413" i="25"/>
  <c r="Q413" i="25"/>
  <c r="R413" i="25"/>
  <c r="AC413" i="25"/>
  <c r="I414" i="25"/>
  <c r="P414" i="25"/>
  <c r="K414" i="25"/>
  <c r="Q414" i="25"/>
  <c r="R414" i="25"/>
  <c r="AC414" i="25"/>
  <c r="I415" i="25"/>
  <c r="P415" i="25"/>
  <c r="K415" i="25"/>
  <c r="Q415" i="25"/>
  <c r="R415" i="25"/>
  <c r="AC415" i="25"/>
  <c r="I416" i="25"/>
  <c r="P416" i="25"/>
  <c r="K416" i="25"/>
  <c r="Q416" i="25"/>
  <c r="R416" i="25"/>
  <c r="AC416" i="25"/>
  <c r="I417" i="25"/>
  <c r="P417" i="25"/>
  <c r="K417" i="25"/>
  <c r="Q417" i="25"/>
  <c r="R417" i="25"/>
  <c r="AC417" i="25"/>
  <c r="I418" i="25"/>
  <c r="P418" i="25"/>
  <c r="K418" i="25"/>
  <c r="Q418" i="25"/>
  <c r="R418" i="25"/>
  <c r="AC418" i="25"/>
  <c r="I419" i="25"/>
  <c r="P419" i="25"/>
  <c r="K419" i="25"/>
  <c r="Q419" i="25"/>
  <c r="R419" i="25"/>
  <c r="AC419" i="25"/>
  <c r="I420" i="25"/>
  <c r="P420" i="25"/>
  <c r="K420" i="25"/>
  <c r="Q420" i="25"/>
  <c r="R420" i="25"/>
  <c r="AC420" i="25"/>
  <c r="I421" i="25"/>
  <c r="P421" i="25"/>
  <c r="K421" i="25"/>
  <c r="Q421" i="25"/>
  <c r="R421" i="25"/>
  <c r="AC421" i="25"/>
  <c r="I422" i="25"/>
  <c r="P422" i="25"/>
  <c r="K422" i="25"/>
  <c r="Q422" i="25"/>
  <c r="R422" i="25"/>
  <c r="AC422" i="25"/>
  <c r="I423" i="25"/>
  <c r="P423" i="25"/>
  <c r="K423" i="25"/>
  <c r="Q423" i="25"/>
  <c r="R423" i="25"/>
  <c r="AC423" i="25"/>
  <c r="I424" i="25"/>
  <c r="P424" i="25"/>
  <c r="K424" i="25"/>
  <c r="Q424" i="25"/>
  <c r="R424" i="25"/>
  <c r="AC424" i="25"/>
  <c r="I425" i="25"/>
  <c r="P425" i="25"/>
  <c r="K425" i="25"/>
  <c r="Q425" i="25"/>
  <c r="R425" i="25"/>
  <c r="AC425" i="25"/>
  <c r="I426" i="25"/>
  <c r="P426" i="25"/>
  <c r="K426" i="25"/>
  <c r="Q426" i="25"/>
  <c r="R426" i="25"/>
  <c r="AC426" i="25"/>
  <c r="I427" i="25"/>
  <c r="P427" i="25"/>
  <c r="K427" i="25"/>
  <c r="Q427" i="25"/>
  <c r="R427" i="25"/>
  <c r="AC427" i="25"/>
  <c r="I428" i="25"/>
  <c r="P428" i="25"/>
  <c r="K428" i="25"/>
  <c r="Q428" i="25"/>
  <c r="R428" i="25"/>
  <c r="AC428" i="25"/>
  <c r="I429" i="25"/>
  <c r="P429" i="25"/>
  <c r="K429" i="25"/>
  <c r="Q429" i="25"/>
  <c r="R429" i="25"/>
  <c r="AC429" i="25"/>
  <c r="I430" i="25"/>
  <c r="P430" i="25"/>
  <c r="K430" i="25"/>
  <c r="Q430" i="25"/>
  <c r="R430" i="25"/>
  <c r="AC430" i="25"/>
  <c r="I431" i="25"/>
  <c r="P431" i="25"/>
  <c r="K431" i="25"/>
  <c r="Q431" i="25"/>
  <c r="R431" i="25"/>
  <c r="AC431" i="25"/>
  <c r="I432" i="25"/>
  <c r="P432" i="25"/>
  <c r="K432" i="25"/>
  <c r="Q432" i="25"/>
  <c r="R432" i="25"/>
  <c r="AC432" i="25"/>
  <c r="I433" i="25"/>
  <c r="P433" i="25"/>
  <c r="K433" i="25"/>
  <c r="Q433" i="25"/>
  <c r="R433" i="25"/>
  <c r="AC433" i="25"/>
  <c r="I434" i="25"/>
  <c r="P434" i="25"/>
  <c r="K434" i="25"/>
  <c r="Q434" i="25"/>
  <c r="R434" i="25"/>
  <c r="AC434" i="25"/>
  <c r="I435" i="25"/>
  <c r="P435" i="25"/>
  <c r="K435" i="25"/>
  <c r="Q435" i="25"/>
  <c r="R435" i="25"/>
  <c r="AC435" i="25"/>
  <c r="I436" i="25"/>
  <c r="P436" i="25"/>
  <c r="K436" i="25"/>
  <c r="Q436" i="25"/>
  <c r="R436" i="25"/>
  <c r="AC436" i="25"/>
  <c r="I437" i="25"/>
  <c r="P437" i="25"/>
  <c r="K437" i="25"/>
  <c r="Q437" i="25"/>
  <c r="R437" i="25"/>
  <c r="AC437" i="25"/>
  <c r="I438" i="25"/>
  <c r="P438" i="25"/>
  <c r="K438" i="25"/>
  <c r="Q438" i="25"/>
  <c r="R438" i="25"/>
  <c r="AC438" i="25"/>
  <c r="I439" i="25"/>
  <c r="P439" i="25"/>
  <c r="K439" i="25"/>
  <c r="Q439" i="25"/>
  <c r="R439" i="25"/>
  <c r="AC439" i="25"/>
  <c r="I440" i="25"/>
  <c r="P440" i="25"/>
  <c r="K440" i="25"/>
  <c r="Q440" i="25"/>
  <c r="R440" i="25"/>
  <c r="AC440" i="25"/>
  <c r="I441" i="25"/>
  <c r="P441" i="25"/>
  <c r="K441" i="25"/>
  <c r="Q441" i="25"/>
  <c r="R441" i="25"/>
  <c r="AC441" i="25"/>
  <c r="I442" i="25"/>
  <c r="P442" i="25"/>
  <c r="K442" i="25"/>
  <c r="Q442" i="25"/>
  <c r="R442" i="25"/>
  <c r="AC442" i="25"/>
  <c r="I443" i="25"/>
  <c r="P443" i="25"/>
  <c r="K443" i="25"/>
  <c r="Q443" i="25"/>
  <c r="R443" i="25"/>
  <c r="AC443" i="25"/>
  <c r="I444" i="25"/>
  <c r="P444" i="25"/>
  <c r="K444" i="25"/>
  <c r="Q444" i="25"/>
  <c r="R444" i="25"/>
  <c r="AC444" i="25"/>
  <c r="I445" i="25"/>
  <c r="P445" i="25"/>
  <c r="K445" i="25"/>
  <c r="Q445" i="25"/>
  <c r="R445" i="25"/>
  <c r="AC445" i="25"/>
  <c r="I446" i="25"/>
  <c r="P446" i="25"/>
  <c r="K446" i="25"/>
  <c r="Q446" i="25"/>
  <c r="R446" i="25"/>
  <c r="AC446" i="25"/>
  <c r="I447" i="25"/>
  <c r="P447" i="25"/>
  <c r="K447" i="25"/>
  <c r="Q447" i="25"/>
  <c r="R447" i="25"/>
  <c r="AC447" i="25"/>
  <c r="I448" i="25"/>
  <c r="P448" i="25"/>
  <c r="K448" i="25"/>
  <c r="Q448" i="25"/>
  <c r="R448" i="25"/>
  <c r="AC448" i="25"/>
  <c r="I449" i="25"/>
  <c r="P449" i="25"/>
  <c r="K449" i="25"/>
  <c r="Q449" i="25"/>
  <c r="R449" i="25"/>
  <c r="AC449" i="25"/>
  <c r="I450" i="25"/>
  <c r="P450" i="25"/>
  <c r="K450" i="25"/>
  <c r="Q450" i="25"/>
  <c r="R450" i="25"/>
  <c r="AC450" i="25"/>
  <c r="I451" i="25"/>
  <c r="P451" i="25"/>
  <c r="K451" i="25"/>
  <c r="Q451" i="25"/>
  <c r="R451" i="25"/>
  <c r="AC451" i="25"/>
  <c r="I452" i="25"/>
  <c r="P452" i="25"/>
  <c r="K452" i="25"/>
  <c r="Q452" i="25"/>
  <c r="R452" i="25"/>
  <c r="AC452" i="25"/>
  <c r="I453" i="25"/>
  <c r="P453" i="25"/>
  <c r="K453" i="25"/>
  <c r="Q453" i="25"/>
  <c r="R453" i="25"/>
  <c r="AC453" i="25"/>
  <c r="I454" i="25"/>
  <c r="P454" i="25"/>
  <c r="K454" i="25"/>
  <c r="Q454" i="25"/>
  <c r="R454" i="25"/>
  <c r="AC454" i="25"/>
  <c r="I455" i="25"/>
  <c r="P455" i="25"/>
  <c r="K455" i="25"/>
  <c r="Q455" i="25"/>
  <c r="R455" i="25"/>
  <c r="AC455" i="25"/>
  <c r="I456" i="25"/>
  <c r="P456" i="25"/>
  <c r="K456" i="25"/>
  <c r="Q456" i="25"/>
  <c r="R456" i="25"/>
  <c r="AC456" i="25"/>
  <c r="I457" i="25"/>
  <c r="P457" i="25"/>
  <c r="K457" i="25"/>
  <c r="Q457" i="25"/>
  <c r="R457" i="25"/>
  <c r="AC457" i="25"/>
  <c r="I458" i="25"/>
  <c r="P458" i="25"/>
  <c r="K458" i="25"/>
  <c r="Q458" i="25"/>
  <c r="R458" i="25"/>
  <c r="AC458" i="25"/>
  <c r="I459" i="25"/>
  <c r="P459" i="25"/>
  <c r="K459" i="25"/>
  <c r="Q459" i="25"/>
  <c r="R459" i="25"/>
  <c r="AC459" i="25"/>
  <c r="I460" i="25"/>
  <c r="P460" i="25"/>
  <c r="K460" i="25"/>
  <c r="Q460" i="25"/>
  <c r="R460" i="25"/>
  <c r="AC460" i="25"/>
  <c r="I461" i="25"/>
  <c r="P461" i="25"/>
  <c r="K461" i="25"/>
  <c r="Q461" i="25"/>
  <c r="R461" i="25"/>
  <c r="AC461" i="25"/>
  <c r="I462" i="25"/>
  <c r="P462" i="25"/>
  <c r="K462" i="25"/>
  <c r="Q462" i="25"/>
  <c r="R462" i="25"/>
  <c r="AC462" i="25"/>
  <c r="I463" i="25"/>
  <c r="P463" i="25"/>
  <c r="K463" i="25"/>
  <c r="Q463" i="25"/>
  <c r="R463" i="25"/>
  <c r="AC463" i="25"/>
  <c r="I464" i="25"/>
  <c r="P464" i="25"/>
  <c r="K464" i="25"/>
  <c r="Q464" i="25"/>
  <c r="R464" i="25"/>
  <c r="AC464" i="25"/>
  <c r="I465" i="25"/>
  <c r="P465" i="25"/>
  <c r="K465" i="25"/>
  <c r="Q465" i="25"/>
  <c r="R465" i="25"/>
  <c r="AC465" i="25"/>
  <c r="I466" i="25"/>
  <c r="P466" i="25"/>
  <c r="K466" i="25"/>
  <c r="Q466" i="25"/>
  <c r="R466" i="25"/>
  <c r="AC466" i="25"/>
  <c r="I467" i="25"/>
  <c r="P467" i="25"/>
  <c r="K467" i="25"/>
  <c r="Q467" i="25"/>
  <c r="R467" i="25"/>
  <c r="AC467" i="25"/>
  <c r="I468" i="25"/>
  <c r="P468" i="25"/>
  <c r="K468" i="25"/>
  <c r="Q468" i="25"/>
  <c r="R468" i="25"/>
  <c r="AC468" i="25"/>
  <c r="I469" i="25"/>
  <c r="P469" i="25"/>
  <c r="K469" i="25"/>
  <c r="Q469" i="25"/>
  <c r="R469" i="25"/>
  <c r="AC469" i="25"/>
  <c r="I470" i="25"/>
  <c r="P470" i="25"/>
  <c r="K470" i="25"/>
  <c r="Q470" i="25"/>
  <c r="R470" i="25"/>
  <c r="AC470" i="25"/>
  <c r="I471" i="25"/>
  <c r="P471" i="25"/>
  <c r="K471" i="25"/>
  <c r="Q471" i="25"/>
  <c r="R471" i="25"/>
  <c r="AC471" i="25"/>
  <c r="I472" i="25"/>
  <c r="P472" i="25"/>
  <c r="K472" i="25"/>
  <c r="Q472" i="25"/>
  <c r="R472" i="25"/>
  <c r="AC472" i="25"/>
  <c r="I473" i="25"/>
  <c r="P473" i="25"/>
  <c r="K473" i="25"/>
  <c r="Q473" i="25"/>
  <c r="R473" i="25"/>
  <c r="AC473" i="25"/>
  <c r="I474" i="25"/>
  <c r="P474" i="25"/>
  <c r="K474" i="25"/>
  <c r="Q474" i="25"/>
  <c r="R474" i="25"/>
  <c r="AC474" i="25"/>
  <c r="I475" i="25"/>
  <c r="P475" i="25"/>
  <c r="K475" i="25"/>
  <c r="Q475" i="25"/>
  <c r="R475" i="25"/>
  <c r="AC475" i="25"/>
  <c r="I476" i="25"/>
  <c r="P476" i="25"/>
  <c r="K476" i="25"/>
  <c r="Q476" i="25"/>
  <c r="R476" i="25"/>
  <c r="AC476" i="25"/>
  <c r="I477" i="25"/>
  <c r="P477" i="25"/>
  <c r="K477" i="25"/>
  <c r="Q477" i="25"/>
  <c r="R477" i="25"/>
  <c r="AC477" i="25"/>
  <c r="I478" i="25"/>
  <c r="P478" i="25"/>
  <c r="K478" i="25"/>
  <c r="Q478" i="25"/>
  <c r="R478" i="25"/>
  <c r="AC478" i="25"/>
  <c r="I479" i="25"/>
  <c r="P479" i="25"/>
  <c r="K479" i="25"/>
  <c r="Q479" i="25"/>
  <c r="R479" i="25"/>
  <c r="AC479" i="25"/>
  <c r="I480" i="25"/>
  <c r="P480" i="25"/>
  <c r="K480" i="25"/>
  <c r="Q480" i="25"/>
  <c r="R480" i="25"/>
  <c r="AC480" i="25"/>
  <c r="I481" i="25"/>
  <c r="P481" i="25"/>
  <c r="K481" i="25"/>
  <c r="Q481" i="25"/>
  <c r="R481" i="25"/>
  <c r="AC481" i="25"/>
  <c r="I482" i="25"/>
  <c r="P482" i="25"/>
  <c r="K482" i="25"/>
  <c r="Q482" i="25"/>
  <c r="R482" i="25"/>
  <c r="AC482" i="25"/>
  <c r="I483" i="25"/>
  <c r="P483" i="25"/>
  <c r="K483" i="25"/>
  <c r="Q483" i="25"/>
  <c r="R483" i="25"/>
  <c r="AC483" i="25"/>
  <c r="I484" i="25"/>
  <c r="P484" i="25"/>
  <c r="K484" i="25"/>
  <c r="Q484" i="25"/>
  <c r="R484" i="25"/>
  <c r="AC484" i="25"/>
  <c r="I485" i="25"/>
  <c r="P485" i="25"/>
  <c r="K485" i="25"/>
  <c r="Q485" i="25"/>
  <c r="R485" i="25"/>
  <c r="AC485" i="25"/>
  <c r="I486" i="25"/>
  <c r="P486" i="25"/>
  <c r="K486" i="25"/>
  <c r="Q486" i="25"/>
  <c r="R486" i="25"/>
  <c r="AC486" i="25"/>
  <c r="I487" i="25"/>
  <c r="P487" i="25"/>
  <c r="K487" i="25"/>
  <c r="Q487" i="25"/>
  <c r="R487" i="25"/>
  <c r="AC487" i="25"/>
  <c r="I488" i="25"/>
  <c r="P488" i="25"/>
  <c r="K488" i="25"/>
  <c r="Q488" i="25"/>
  <c r="R488" i="25"/>
  <c r="AC488" i="25"/>
  <c r="I489" i="25"/>
  <c r="P489" i="25"/>
  <c r="K489" i="25"/>
  <c r="Q489" i="25"/>
  <c r="R489" i="25"/>
  <c r="AC489" i="25"/>
  <c r="I490" i="25"/>
  <c r="P490" i="25"/>
  <c r="K490" i="25"/>
  <c r="Q490" i="25"/>
  <c r="R490" i="25"/>
  <c r="AC490" i="25"/>
  <c r="I491" i="25"/>
  <c r="P491" i="25"/>
  <c r="K491" i="25"/>
  <c r="Q491" i="25"/>
  <c r="R491" i="25"/>
  <c r="AC491" i="25"/>
  <c r="I492" i="25"/>
  <c r="P492" i="25"/>
  <c r="K492" i="25"/>
  <c r="Q492" i="25"/>
  <c r="R492" i="25"/>
  <c r="AC492" i="25"/>
  <c r="I493" i="25"/>
  <c r="P493" i="25"/>
  <c r="K493" i="25"/>
  <c r="Q493" i="25"/>
  <c r="R493" i="25"/>
  <c r="AC493" i="25"/>
  <c r="I494" i="25"/>
  <c r="P494" i="25"/>
  <c r="K494" i="25"/>
  <c r="Q494" i="25"/>
  <c r="R494" i="25"/>
  <c r="AC494" i="25"/>
  <c r="I495" i="25"/>
  <c r="P495" i="25"/>
  <c r="K495" i="25"/>
  <c r="Q495" i="25"/>
  <c r="R495" i="25"/>
  <c r="AC495" i="25"/>
  <c r="I496" i="25"/>
  <c r="P496" i="25"/>
  <c r="K496" i="25"/>
  <c r="Q496" i="25"/>
  <c r="R496" i="25"/>
  <c r="AC496" i="25"/>
  <c r="I497" i="25"/>
  <c r="P497" i="25"/>
  <c r="K497" i="25"/>
  <c r="Q497" i="25"/>
  <c r="R497" i="25"/>
  <c r="AC497" i="25"/>
  <c r="I498" i="25"/>
  <c r="P498" i="25"/>
  <c r="K498" i="25"/>
  <c r="Q498" i="25"/>
  <c r="R498" i="25"/>
  <c r="AC498" i="25"/>
  <c r="I499" i="25"/>
  <c r="P499" i="25"/>
  <c r="K499" i="25"/>
  <c r="Q499" i="25"/>
  <c r="R499" i="25"/>
  <c r="AC499" i="25"/>
  <c r="I500" i="25"/>
  <c r="P500" i="25"/>
  <c r="K500" i="25"/>
  <c r="Q500" i="25"/>
  <c r="R500" i="25"/>
  <c r="AC500" i="25"/>
  <c r="I501" i="25"/>
  <c r="P501" i="25"/>
  <c r="K501" i="25"/>
  <c r="Q501" i="25"/>
  <c r="R501" i="25"/>
  <c r="AC501" i="25"/>
  <c r="I502" i="25"/>
  <c r="P502" i="25"/>
  <c r="K502" i="25"/>
  <c r="Q502" i="25"/>
  <c r="R502" i="25"/>
  <c r="AC502" i="25"/>
  <c r="I503" i="25"/>
  <c r="P503" i="25"/>
  <c r="K503" i="25"/>
  <c r="Q503" i="25"/>
  <c r="R503" i="25"/>
  <c r="AC503" i="25"/>
  <c r="I504" i="25"/>
  <c r="P504" i="25"/>
  <c r="K504" i="25"/>
  <c r="Q504" i="25"/>
  <c r="R504" i="25"/>
  <c r="AC504" i="25"/>
  <c r="I505" i="25"/>
  <c r="P505" i="25"/>
  <c r="K505" i="25"/>
  <c r="Q505" i="25"/>
  <c r="R505" i="25"/>
  <c r="AC505" i="25"/>
  <c r="I506" i="25"/>
  <c r="P506" i="25"/>
  <c r="K506" i="25"/>
  <c r="Q506" i="25"/>
  <c r="R506" i="25"/>
  <c r="AC506" i="25"/>
  <c r="I507" i="25"/>
  <c r="P507" i="25"/>
  <c r="K507" i="25"/>
  <c r="Q507" i="25"/>
  <c r="R507" i="25"/>
  <c r="AC507" i="25"/>
  <c r="I508" i="25"/>
  <c r="P508" i="25"/>
  <c r="K508" i="25"/>
  <c r="Q508" i="25"/>
  <c r="R508" i="25"/>
  <c r="AC508" i="25"/>
  <c r="I509" i="25"/>
  <c r="P509" i="25"/>
  <c r="K509" i="25"/>
  <c r="Q509" i="25"/>
  <c r="R509" i="25"/>
  <c r="AC509" i="25"/>
  <c r="I510" i="25"/>
  <c r="P510" i="25"/>
  <c r="K510" i="25"/>
  <c r="Q510" i="25"/>
  <c r="R510" i="25"/>
  <c r="AC510" i="25"/>
  <c r="I511" i="25"/>
  <c r="P511" i="25"/>
  <c r="K511" i="25"/>
  <c r="Q511" i="25"/>
  <c r="R511" i="25"/>
  <c r="AC511" i="25"/>
  <c r="I512" i="25"/>
  <c r="P512" i="25"/>
  <c r="K512" i="25"/>
  <c r="Q512" i="25"/>
  <c r="R512" i="25"/>
  <c r="AC512" i="25"/>
  <c r="I513" i="25"/>
  <c r="P513" i="25"/>
  <c r="K513" i="25"/>
  <c r="Q513" i="25"/>
  <c r="R513" i="25"/>
  <c r="AC513" i="25"/>
  <c r="I514" i="25"/>
  <c r="P514" i="25"/>
  <c r="K514" i="25"/>
  <c r="Q514" i="25"/>
  <c r="R514" i="25"/>
  <c r="AC514" i="25"/>
  <c r="I515" i="25"/>
  <c r="P515" i="25"/>
  <c r="K515" i="25"/>
  <c r="Q515" i="25"/>
  <c r="R515" i="25"/>
  <c r="AC515" i="25"/>
  <c r="I516" i="25"/>
  <c r="P516" i="25"/>
  <c r="K516" i="25"/>
  <c r="Q516" i="25"/>
  <c r="R516" i="25"/>
  <c r="AC516" i="25"/>
  <c r="I517" i="25"/>
  <c r="P517" i="25"/>
  <c r="K517" i="25"/>
  <c r="Q517" i="25"/>
  <c r="R517" i="25"/>
  <c r="AC517" i="25"/>
  <c r="I518" i="25"/>
  <c r="P518" i="25"/>
  <c r="K518" i="25"/>
  <c r="Q518" i="25"/>
  <c r="R518" i="25"/>
  <c r="AC518" i="25"/>
  <c r="I519" i="25"/>
  <c r="P519" i="25"/>
  <c r="K519" i="25"/>
  <c r="Q519" i="25"/>
  <c r="R519" i="25"/>
  <c r="AC519" i="25"/>
  <c r="I520" i="25"/>
  <c r="P520" i="25"/>
  <c r="K520" i="25"/>
  <c r="Q520" i="25"/>
  <c r="R520" i="25"/>
  <c r="AC520" i="25"/>
  <c r="I521" i="25"/>
  <c r="P521" i="25"/>
  <c r="K521" i="25"/>
  <c r="Q521" i="25"/>
  <c r="R521" i="25"/>
  <c r="AC521" i="25"/>
  <c r="I522" i="25"/>
  <c r="P522" i="25"/>
  <c r="K522" i="25"/>
  <c r="Q522" i="25"/>
  <c r="R522" i="25"/>
  <c r="AC522" i="25"/>
  <c r="I523" i="25"/>
  <c r="P523" i="25"/>
  <c r="K523" i="25"/>
  <c r="Q523" i="25"/>
  <c r="R523" i="25"/>
  <c r="AC523" i="25"/>
  <c r="I524" i="25"/>
  <c r="P524" i="25"/>
  <c r="K524" i="25"/>
  <c r="Q524" i="25"/>
  <c r="R524" i="25"/>
  <c r="AC524" i="25"/>
  <c r="I525" i="25"/>
  <c r="P525" i="25"/>
  <c r="K525" i="25"/>
  <c r="Q525" i="25"/>
  <c r="R525" i="25"/>
  <c r="AC525" i="25"/>
  <c r="I526" i="25"/>
  <c r="P526" i="25"/>
  <c r="K526" i="25"/>
  <c r="Q526" i="25"/>
  <c r="R526" i="25"/>
  <c r="AC526" i="25"/>
  <c r="I527" i="25"/>
  <c r="P527" i="25"/>
  <c r="K527" i="25"/>
  <c r="Q527" i="25"/>
  <c r="R527" i="25"/>
  <c r="AC527" i="25"/>
  <c r="I528" i="25"/>
  <c r="P528" i="25"/>
  <c r="K528" i="25"/>
  <c r="Q528" i="25"/>
  <c r="R528" i="25"/>
  <c r="AC528" i="25"/>
  <c r="I529" i="25"/>
  <c r="P529" i="25"/>
  <c r="K529" i="25"/>
  <c r="Q529" i="25"/>
  <c r="R529" i="25"/>
  <c r="AC529" i="25"/>
  <c r="I530" i="25"/>
  <c r="P530" i="25"/>
  <c r="K530" i="25"/>
  <c r="Q530" i="25"/>
  <c r="R530" i="25"/>
  <c r="AC530" i="25"/>
  <c r="I531" i="25"/>
  <c r="P531" i="25"/>
  <c r="K531" i="25"/>
  <c r="Q531" i="25"/>
  <c r="R531" i="25"/>
  <c r="AC531" i="25"/>
  <c r="I532" i="25"/>
  <c r="P532" i="25"/>
  <c r="K532" i="25"/>
  <c r="Q532" i="25"/>
  <c r="R532" i="25"/>
  <c r="AC532" i="25"/>
  <c r="I533" i="25"/>
  <c r="P533" i="25"/>
  <c r="K533" i="25"/>
  <c r="Q533" i="25"/>
  <c r="R533" i="25"/>
  <c r="AC533" i="25"/>
  <c r="I534" i="25"/>
  <c r="P534" i="25"/>
  <c r="K534" i="25"/>
  <c r="Q534" i="25"/>
  <c r="R534" i="25"/>
  <c r="AC534" i="25"/>
  <c r="I535" i="25"/>
  <c r="P535" i="25"/>
  <c r="K535" i="25"/>
  <c r="Q535" i="25"/>
  <c r="R535" i="25"/>
  <c r="AC535" i="25"/>
  <c r="I536" i="25"/>
  <c r="P536" i="25"/>
  <c r="K536" i="25"/>
  <c r="Q536" i="25"/>
  <c r="R536" i="25"/>
  <c r="AC536" i="25"/>
  <c r="I537" i="25"/>
  <c r="P537" i="25"/>
  <c r="K537" i="25"/>
  <c r="Q537" i="25"/>
  <c r="R537" i="25"/>
  <c r="AC537" i="25"/>
  <c r="I538" i="25"/>
  <c r="P538" i="25"/>
  <c r="K538" i="25"/>
  <c r="Q538" i="25"/>
  <c r="R538" i="25"/>
  <c r="AC538" i="25"/>
  <c r="I539" i="25"/>
  <c r="P539" i="25"/>
  <c r="K539" i="25"/>
  <c r="Q539" i="25"/>
  <c r="R539" i="25"/>
  <c r="AC539" i="25"/>
  <c r="I540" i="25"/>
  <c r="P540" i="25"/>
  <c r="K540" i="25"/>
  <c r="Q540" i="25"/>
  <c r="R540" i="25"/>
  <c r="AC540" i="25"/>
  <c r="I541" i="25"/>
  <c r="P541" i="25"/>
  <c r="K541" i="25"/>
  <c r="Q541" i="25"/>
  <c r="R541" i="25"/>
  <c r="AC541" i="25"/>
  <c r="I542" i="25"/>
  <c r="P542" i="25"/>
  <c r="K542" i="25"/>
  <c r="Q542" i="25"/>
  <c r="R542" i="25"/>
  <c r="AC542" i="25"/>
  <c r="I543" i="25"/>
  <c r="P543" i="25"/>
  <c r="K543" i="25"/>
  <c r="Q543" i="25"/>
  <c r="R543" i="25"/>
  <c r="AC543" i="25"/>
  <c r="I544" i="25"/>
  <c r="P544" i="25"/>
  <c r="K544" i="25"/>
  <c r="Q544" i="25"/>
  <c r="R544" i="25"/>
  <c r="AC544" i="25"/>
  <c r="I545" i="25"/>
  <c r="P545" i="25"/>
  <c r="K545" i="25"/>
  <c r="Q545" i="25"/>
  <c r="R545" i="25"/>
  <c r="AC545" i="25"/>
  <c r="I546" i="25"/>
  <c r="P546" i="25"/>
  <c r="K546" i="25"/>
  <c r="Q546" i="25"/>
  <c r="R546" i="25"/>
  <c r="AC546" i="25"/>
  <c r="I547" i="25"/>
  <c r="P547" i="25"/>
  <c r="K547" i="25"/>
  <c r="Q547" i="25"/>
  <c r="R547" i="25"/>
  <c r="AC547" i="25"/>
  <c r="I548" i="25"/>
  <c r="P548" i="25"/>
  <c r="K548" i="25"/>
  <c r="Q548" i="25"/>
  <c r="R548" i="25"/>
  <c r="AC548" i="25"/>
  <c r="I549" i="25"/>
  <c r="P549" i="25"/>
  <c r="K549" i="25"/>
  <c r="Q549" i="25"/>
  <c r="R549" i="25"/>
  <c r="AC549" i="25"/>
  <c r="I550" i="25"/>
  <c r="P550" i="25"/>
  <c r="K550" i="25"/>
  <c r="Q550" i="25"/>
  <c r="R550" i="25"/>
  <c r="AC550" i="25"/>
  <c r="I551" i="25"/>
  <c r="P551" i="25"/>
  <c r="K551" i="25"/>
  <c r="Q551" i="25"/>
  <c r="R551" i="25"/>
  <c r="AC551" i="25"/>
  <c r="I552" i="25"/>
  <c r="P552" i="25"/>
  <c r="K552" i="25"/>
  <c r="Q552" i="25"/>
  <c r="R552" i="25"/>
  <c r="AC552" i="25"/>
  <c r="I553" i="25"/>
  <c r="P553" i="25"/>
  <c r="K553" i="25"/>
  <c r="Q553" i="25"/>
  <c r="R553" i="25"/>
  <c r="AC553" i="25"/>
  <c r="I554" i="25"/>
  <c r="P554" i="25"/>
  <c r="K554" i="25"/>
  <c r="Q554" i="25"/>
  <c r="R554" i="25"/>
  <c r="AC554" i="25"/>
  <c r="I555" i="25"/>
  <c r="P555" i="25"/>
  <c r="K555" i="25"/>
  <c r="Q555" i="25"/>
  <c r="R555" i="25"/>
  <c r="AC555" i="25"/>
  <c r="I556" i="25"/>
  <c r="P556" i="25"/>
  <c r="K556" i="25"/>
  <c r="Q556" i="25"/>
  <c r="R556" i="25"/>
  <c r="AC556" i="25"/>
  <c r="I557" i="25"/>
  <c r="P557" i="25"/>
  <c r="K557" i="25"/>
  <c r="Q557" i="25"/>
  <c r="R557" i="25"/>
  <c r="AC557" i="25"/>
  <c r="I558" i="25"/>
  <c r="P558" i="25"/>
  <c r="K558" i="25"/>
  <c r="Q558" i="25"/>
  <c r="R558" i="25"/>
  <c r="AC558" i="25"/>
  <c r="I559" i="25"/>
  <c r="P559" i="25"/>
  <c r="K559" i="25"/>
  <c r="Q559" i="25"/>
  <c r="R559" i="25"/>
  <c r="AC559" i="25"/>
  <c r="I560" i="25"/>
  <c r="P560" i="25"/>
  <c r="K560" i="25"/>
  <c r="Q560" i="25"/>
  <c r="R560" i="25"/>
  <c r="AC560" i="25"/>
  <c r="I561" i="25"/>
  <c r="P561" i="25"/>
  <c r="K561" i="25"/>
  <c r="Q561" i="25"/>
  <c r="R561" i="25"/>
  <c r="AC561" i="25"/>
  <c r="I562" i="25"/>
  <c r="P562" i="25"/>
  <c r="K562" i="25"/>
  <c r="Q562" i="25"/>
  <c r="R562" i="25"/>
  <c r="AC562" i="25"/>
  <c r="I563" i="25"/>
  <c r="P563" i="25"/>
  <c r="K563" i="25"/>
  <c r="Q563" i="25"/>
  <c r="R563" i="25"/>
  <c r="AC563" i="25"/>
  <c r="I564" i="25"/>
  <c r="P564" i="25"/>
  <c r="K564" i="25"/>
  <c r="Q564" i="25"/>
  <c r="R564" i="25"/>
  <c r="AC564" i="25"/>
  <c r="I565" i="25"/>
  <c r="P565" i="25"/>
  <c r="K565" i="25"/>
  <c r="Q565" i="25"/>
  <c r="R565" i="25"/>
  <c r="AC565" i="25"/>
  <c r="I566" i="25"/>
  <c r="P566" i="25"/>
  <c r="K566" i="25"/>
  <c r="Q566" i="25"/>
  <c r="R566" i="25"/>
  <c r="AC566" i="25"/>
  <c r="I567" i="25"/>
  <c r="P567" i="25"/>
  <c r="K567" i="25"/>
  <c r="Q567" i="25"/>
  <c r="R567" i="25"/>
  <c r="AC567" i="25"/>
  <c r="I568" i="25"/>
  <c r="P568" i="25"/>
  <c r="K568" i="25"/>
  <c r="Q568" i="25"/>
  <c r="R568" i="25"/>
  <c r="AC568" i="25"/>
  <c r="I569" i="25"/>
  <c r="P569" i="25"/>
  <c r="K569" i="25"/>
  <c r="Q569" i="25"/>
  <c r="R569" i="25"/>
  <c r="AC569" i="25"/>
  <c r="I570" i="25"/>
  <c r="P570" i="25"/>
  <c r="K570" i="25"/>
  <c r="Q570" i="25"/>
  <c r="R570" i="25"/>
  <c r="AC570" i="25"/>
  <c r="I571" i="25"/>
  <c r="P571" i="25"/>
  <c r="K571" i="25"/>
  <c r="Q571" i="25"/>
  <c r="R571" i="25"/>
  <c r="AC571" i="25"/>
  <c r="I572" i="25"/>
  <c r="P572" i="25"/>
  <c r="K572" i="25"/>
  <c r="Q572" i="25"/>
  <c r="R572" i="25"/>
  <c r="AC572" i="25"/>
  <c r="I573" i="25"/>
  <c r="P573" i="25"/>
  <c r="K573" i="25"/>
  <c r="Q573" i="25"/>
  <c r="R573" i="25"/>
  <c r="AC573" i="25"/>
  <c r="I574" i="25"/>
  <c r="P574" i="25"/>
  <c r="K574" i="25"/>
  <c r="Q574" i="25"/>
  <c r="R574" i="25"/>
  <c r="AC574" i="25"/>
  <c r="I575" i="25"/>
  <c r="P575" i="25"/>
  <c r="K575" i="25"/>
  <c r="Q575" i="25"/>
  <c r="R575" i="25"/>
  <c r="AC575" i="25"/>
  <c r="I576" i="25"/>
  <c r="P576" i="25"/>
  <c r="K576" i="25"/>
  <c r="Q576" i="25"/>
  <c r="R576" i="25"/>
  <c r="AC576" i="25"/>
  <c r="I577" i="25"/>
  <c r="P577" i="25"/>
  <c r="K577" i="25"/>
  <c r="Q577" i="25"/>
  <c r="R577" i="25"/>
  <c r="AC577" i="25"/>
  <c r="I578" i="25"/>
  <c r="P578" i="25"/>
  <c r="K578" i="25"/>
  <c r="Q578" i="25"/>
  <c r="R578" i="25"/>
  <c r="AC578" i="25"/>
  <c r="I579" i="25"/>
  <c r="P579" i="25"/>
  <c r="K579" i="25"/>
  <c r="Q579" i="25"/>
  <c r="R579" i="25"/>
  <c r="AC579" i="25"/>
  <c r="I580" i="25"/>
  <c r="P580" i="25"/>
  <c r="K580" i="25"/>
  <c r="Q580" i="25"/>
  <c r="R580" i="25"/>
  <c r="AC580" i="25"/>
  <c r="I581" i="25"/>
  <c r="P581" i="25"/>
  <c r="K581" i="25"/>
  <c r="Q581" i="25"/>
  <c r="R581" i="25"/>
  <c r="AC581" i="25"/>
  <c r="I582" i="25"/>
  <c r="P582" i="25"/>
  <c r="K582" i="25"/>
  <c r="Q582" i="25"/>
  <c r="R582" i="25"/>
  <c r="AC582" i="25"/>
  <c r="I583" i="25"/>
  <c r="P583" i="25"/>
  <c r="K583" i="25"/>
  <c r="Q583" i="25"/>
  <c r="R583" i="25"/>
  <c r="AC583" i="25"/>
  <c r="I584" i="25"/>
  <c r="P584" i="25"/>
  <c r="K584" i="25"/>
  <c r="Q584" i="25"/>
  <c r="R584" i="25"/>
  <c r="AC584" i="25"/>
  <c r="I585" i="25"/>
  <c r="P585" i="25"/>
  <c r="K585" i="25"/>
  <c r="Q585" i="25"/>
  <c r="R585" i="25"/>
  <c r="AC585" i="25"/>
  <c r="I586" i="25"/>
  <c r="P586" i="25"/>
  <c r="K586" i="25"/>
  <c r="Q586" i="25"/>
  <c r="R586" i="25"/>
  <c r="AC586" i="25"/>
  <c r="I587" i="25"/>
  <c r="P587" i="25"/>
  <c r="K587" i="25"/>
  <c r="Q587" i="25"/>
  <c r="R587" i="25"/>
  <c r="AC587" i="25"/>
  <c r="I588" i="25"/>
  <c r="P588" i="25"/>
  <c r="K588" i="25"/>
  <c r="Q588" i="25"/>
  <c r="R588" i="25"/>
  <c r="AC588" i="25"/>
  <c r="I589" i="25"/>
  <c r="P589" i="25"/>
  <c r="K589" i="25"/>
  <c r="Q589" i="25"/>
  <c r="R589" i="25"/>
  <c r="AC589" i="25"/>
  <c r="I590" i="25"/>
  <c r="P590" i="25"/>
  <c r="K590" i="25"/>
  <c r="Q590" i="25"/>
  <c r="R590" i="25"/>
  <c r="AC590" i="25"/>
  <c r="I591" i="25"/>
  <c r="P591" i="25"/>
  <c r="K591" i="25"/>
  <c r="Q591" i="25"/>
  <c r="R591" i="25"/>
  <c r="AC591" i="25"/>
  <c r="I592" i="25"/>
  <c r="P592" i="25"/>
  <c r="K592" i="25"/>
  <c r="Q592" i="25"/>
  <c r="R592" i="25"/>
  <c r="AC592" i="25"/>
  <c r="I593" i="25"/>
  <c r="P593" i="25"/>
  <c r="K593" i="25"/>
  <c r="Q593" i="25"/>
  <c r="R593" i="25"/>
  <c r="AC593" i="25"/>
  <c r="I594" i="25"/>
  <c r="P594" i="25"/>
  <c r="K594" i="25"/>
  <c r="Q594" i="25"/>
  <c r="R594" i="25"/>
  <c r="AC594" i="25"/>
  <c r="I595" i="25"/>
  <c r="P595" i="25"/>
  <c r="K595" i="25"/>
  <c r="Q595" i="25"/>
  <c r="R595" i="25"/>
  <c r="AC595" i="25"/>
  <c r="I596" i="25"/>
  <c r="P596" i="25"/>
  <c r="K596" i="25"/>
  <c r="Q596" i="25"/>
  <c r="R596" i="25"/>
  <c r="AC596" i="25"/>
  <c r="I597" i="25"/>
  <c r="P597" i="25"/>
  <c r="K597" i="25"/>
  <c r="Q597" i="25"/>
  <c r="R597" i="25"/>
  <c r="AC597" i="25"/>
  <c r="I598" i="25"/>
  <c r="P598" i="25"/>
  <c r="K598" i="25"/>
  <c r="Q598" i="25"/>
  <c r="R598" i="25"/>
  <c r="AC598" i="25"/>
  <c r="I599" i="25"/>
  <c r="P599" i="25"/>
  <c r="K599" i="25"/>
  <c r="Q599" i="25"/>
  <c r="R599" i="25"/>
  <c r="AC599" i="25"/>
  <c r="I600" i="25"/>
  <c r="P600" i="25"/>
  <c r="K600" i="25"/>
  <c r="Q600" i="25"/>
  <c r="R600" i="25"/>
  <c r="AC600" i="25"/>
  <c r="I601" i="25"/>
  <c r="P601" i="25"/>
  <c r="K601" i="25"/>
  <c r="Q601" i="25"/>
  <c r="R601" i="25"/>
  <c r="AC601" i="25"/>
  <c r="I602" i="25"/>
  <c r="P602" i="25"/>
  <c r="K602" i="25"/>
  <c r="Q602" i="25"/>
  <c r="R602" i="25"/>
  <c r="AC602" i="25"/>
  <c r="I326" i="25"/>
  <c r="P326" i="25"/>
  <c r="K326" i="25"/>
  <c r="Q326" i="25"/>
  <c r="R326" i="25"/>
  <c r="AC326" i="25"/>
  <c r="I96" i="25"/>
  <c r="P96" i="25"/>
  <c r="K96" i="25"/>
  <c r="Q96" i="25"/>
  <c r="R96" i="25"/>
  <c r="AC96" i="25"/>
  <c r="I97" i="25"/>
  <c r="P97" i="25"/>
  <c r="K97" i="25"/>
  <c r="Q97" i="25"/>
  <c r="R97" i="25"/>
  <c r="AC97" i="25"/>
  <c r="I98" i="25"/>
  <c r="P98" i="25"/>
  <c r="K98" i="25"/>
  <c r="Q98" i="25"/>
  <c r="R98" i="25"/>
  <c r="AC98" i="25"/>
  <c r="I99" i="25"/>
  <c r="P99" i="25"/>
  <c r="K99" i="25"/>
  <c r="Q99" i="25"/>
  <c r="R99" i="25"/>
  <c r="AC99" i="25"/>
  <c r="I100" i="25"/>
  <c r="P100" i="25"/>
  <c r="K100" i="25"/>
  <c r="Q100" i="25"/>
  <c r="R100" i="25"/>
  <c r="AC100" i="25"/>
  <c r="I101" i="25"/>
  <c r="P101" i="25"/>
  <c r="K101" i="25"/>
  <c r="Q101" i="25"/>
  <c r="R101" i="25"/>
  <c r="AC101" i="25"/>
  <c r="I102" i="25"/>
  <c r="P102" i="25"/>
  <c r="K102" i="25"/>
  <c r="Q102" i="25"/>
  <c r="R102" i="25"/>
  <c r="AC102" i="25"/>
  <c r="I103" i="25"/>
  <c r="P103" i="25"/>
  <c r="K103" i="25"/>
  <c r="Q103" i="25"/>
  <c r="R103" i="25"/>
  <c r="AC103" i="25"/>
  <c r="I104" i="25"/>
  <c r="P104" i="25"/>
  <c r="K104" i="25"/>
  <c r="Q104" i="25"/>
  <c r="R104" i="25"/>
  <c r="AC104" i="25"/>
  <c r="I105" i="25"/>
  <c r="P105" i="25"/>
  <c r="K105" i="25"/>
  <c r="Q105" i="25"/>
  <c r="R105" i="25"/>
  <c r="AC105" i="25"/>
  <c r="I106" i="25"/>
  <c r="P106" i="25"/>
  <c r="K106" i="25"/>
  <c r="Q106" i="25"/>
  <c r="R106" i="25"/>
  <c r="AC106" i="25"/>
  <c r="I107" i="25"/>
  <c r="P107" i="25"/>
  <c r="K107" i="25"/>
  <c r="Q107" i="25"/>
  <c r="R107" i="25"/>
  <c r="AC107" i="25"/>
  <c r="I108" i="25"/>
  <c r="P108" i="25"/>
  <c r="K108" i="25"/>
  <c r="Q108" i="25"/>
  <c r="R108" i="25"/>
  <c r="AC108" i="25"/>
  <c r="I109" i="25"/>
  <c r="P109" i="25"/>
  <c r="K109" i="25"/>
  <c r="Q109" i="25"/>
  <c r="R109" i="25"/>
  <c r="AC109" i="25"/>
  <c r="I110" i="25"/>
  <c r="P110" i="25"/>
  <c r="K110" i="25"/>
  <c r="Q110" i="25"/>
  <c r="R110" i="25"/>
  <c r="AC110" i="25"/>
  <c r="I111" i="25"/>
  <c r="P111" i="25"/>
  <c r="K111" i="25"/>
  <c r="Q111" i="25"/>
  <c r="R111" i="25"/>
  <c r="AC111" i="25"/>
  <c r="I112" i="25"/>
  <c r="P112" i="25"/>
  <c r="K112" i="25"/>
  <c r="Q112" i="25"/>
  <c r="R112" i="25"/>
  <c r="AC112" i="25"/>
  <c r="I113" i="25"/>
  <c r="P113" i="25"/>
  <c r="K113" i="25"/>
  <c r="Q113" i="25"/>
  <c r="R113" i="25"/>
  <c r="AC113" i="25"/>
  <c r="I114" i="25"/>
  <c r="P114" i="25"/>
  <c r="K114" i="25"/>
  <c r="Q114" i="25"/>
  <c r="R114" i="25"/>
  <c r="AC114" i="25"/>
  <c r="I115" i="25"/>
  <c r="P115" i="25"/>
  <c r="K115" i="25"/>
  <c r="Q115" i="25"/>
  <c r="R115" i="25"/>
  <c r="AC115" i="25"/>
  <c r="I116" i="25"/>
  <c r="P116" i="25"/>
  <c r="K116" i="25"/>
  <c r="Q116" i="25"/>
  <c r="R116" i="25"/>
  <c r="AC116" i="25"/>
  <c r="I117" i="25"/>
  <c r="P117" i="25"/>
  <c r="K117" i="25"/>
  <c r="Q117" i="25"/>
  <c r="R117" i="25"/>
  <c r="AC117" i="25"/>
  <c r="I118" i="25"/>
  <c r="P118" i="25"/>
  <c r="K118" i="25"/>
  <c r="Q118" i="25"/>
  <c r="R118" i="25"/>
  <c r="AC118" i="25"/>
  <c r="I119" i="25"/>
  <c r="P119" i="25"/>
  <c r="K119" i="25"/>
  <c r="Q119" i="25"/>
  <c r="R119" i="25"/>
  <c r="AC119" i="25"/>
  <c r="I120" i="25"/>
  <c r="P120" i="25"/>
  <c r="K120" i="25"/>
  <c r="Q120" i="25"/>
  <c r="R120" i="25"/>
  <c r="AC120" i="25"/>
  <c r="I121" i="25"/>
  <c r="P121" i="25"/>
  <c r="K121" i="25"/>
  <c r="Q121" i="25"/>
  <c r="R121" i="25"/>
  <c r="AC121" i="25"/>
  <c r="I122" i="25"/>
  <c r="P122" i="25"/>
  <c r="K122" i="25"/>
  <c r="Q122" i="25"/>
  <c r="R122" i="25"/>
  <c r="AC122" i="25"/>
  <c r="I123" i="25"/>
  <c r="P123" i="25"/>
  <c r="K123" i="25"/>
  <c r="Q123" i="25"/>
  <c r="R123" i="25"/>
  <c r="AC123" i="25"/>
  <c r="I124" i="25"/>
  <c r="P124" i="25"/>
  <c r="K124" i="25"/>
  <c r="Q124" i="25"/>
  <c r="R124" i="25"/>
  <c r="AC124" i="25"/>
  <c r="I125" i="25"/>
  <c r="P125" i="25"/>
  <c r="K125" i="25"/>
  <c r="Q125" i="25"/>
  <c r="R125" i="25"/>
  <c r="AC125" i="25"/>
  <c r="I126" i="25"/>
  <c r="P126" i="25"/>
  <c r="K126" i="25"/>
  <c r="Q126" i="25"/>
  <c r="R126" i="25"/>
  <c r="AC126" i="25"/>
  <c r="I127" i="25"/>
  <c r="P127" i="25"/>
  <c r="K127" i="25"/>
  <c r="Q127" i="25"/>
  <c r="R127" i="25"/>
  <c r="AC127" i="25"/>
  <c r="I128" i="25"/>
  <c r="P128" i="25"/>
  <c r="K128" i="25"/>
  <c r="Q128" i="25"/>
  <c r="R128" i="25"/>
  <c r="AC128" i="25"/>
  <c r="I129" i="25"/>
  <c r="P129" i="25"/>
  <c r="K129" i="25"/>
  <c r="Q129" i="25"/>
  <c r="R129" i="25"/>
  <c r="AC129" i="25"/>
  <c r="I130" i="25"/>
  <c r="P130" i="25"/>
  <c r="K130" i="25"/>
  <c r="Q130" i="25"/>
  <c r="R130" i="25"/>
  <c r="AC130" i="25"/>
  <c r="I131" i="25"/>
  <c r="P131" i="25"/>
  <c r="K131" i="25"/>
  <c r="Q131" i="25"/>
  <c r="R131" i="25"/>
  <c r="AC131" i="25"/>
  <c r="I132" i="25"/>
  <c r="P132" i="25"/>
  <c r="K132" i="25"/>
  <c r="Q132" i="25"/>
  <c r="R132" i="25"/>
  <c r="AC132" i="25"/>
  <c r="I133" i="25"/>
  <c r="P133" i="25"/>
  <c r="K133" i="25"/>
  <c r="Q133" i="25"/>
  <c r="R133" i="25"/>
  <c r="AC133" i="25"/>
  <c r="I134" i="25"/>
  <c r="P134" i="25"/>
  <c r="K134" i="25"/>
  <c r="Q134" i="25"/>
  <c r="R134" i="25"/>
  <c r="AC134" i="25"/>
  <c r="I135" i="25"/>
  <c r="P135" i="25"/>
  <c r="K135" i="25"/>
  <c r="Q135" i="25"/>
  <c r="R135" i="25"/>
  <c r="AC135" i="25"/>
  <c r="I136" i="25"/>
  <c r="P136" i="25"/>
  <c r="K136" i="25"/>
  <c r="Q136" i="25"/>
  <c r="R136" i="25"/>
  <c r="AC136" i="25"/>
  <c r="I137" i="25"/>
  <c r="P137" i="25"/>
  <c r="K137" i="25"/>
  <c r="Q137" i="25"/>
  <c r="R137" i="25"/>
  <c r="AC137" i="25"/>
  <c r="I138" i="25"/>
  <c r="P138" i="25"/>
  <c r="K138" i="25"/>
  <c r="Q138" i="25"/>
  <c r="R138" i="25"/>
  <c r="AC138" i="25"/>
  <c r="I139" i="25"/>
  <c r="P139" i="25"/>
  <c r="K139" i="25"/>
  <c r="Q139" i="25"/>
  <c r="R139" i="25"/>
  <c r="AC139" i="25"/>
  <c r="I140" i="25"/>
  <c r="P140" i="25"/>
  <c r="K140" i="25"/>
  <c r="Q140" i="25"/>
  <c r="R140" i="25"/>
  <c r="AC140" i="25"/>
  <c r="I141" i="25"/>
  <c r="P141" i="25"/>
  <c r="K141" i="25"/>
  <c r="Q141" i="25"/>
  <c r="R141" i="25"/>
  <c r="AC141" i="25"/>
  <c r="I142" i="25"/>
  <c r="P142" i="25"/>
  <c r="K142" i="25"/>
  <c r="Q142" i="25"/>
  <c r="R142" i="25"/>
  <c r="AC142" i="25"/>
  <c r="I143" i="25"/>
  <c r="P143" i="25"/>
  <c r="K143" i="25"/>
  <c r="Q143" i="25"/>
  <c r="R143" i="25"/>
  <c r="AC143" i="25"/>
  <c r="I144" i="25"/>
  <c r="P144" i="25"/>
  <c r="K144" i="25"/>
  <c r="Q144" i="25"/>
  <c r="R144" i="25"/>
  <c r="AC144" i="25"/>
  <c r="I145" i="25"/>
  <c r="P145" i="25"/>
  <c r="K145" i="25"/>
  <c r="Q145" i="25"/>
  <c r="R145" i="25"/>
  <c r="AC145" i="25"/>
  <c r="I146" i="25"/>
  <c r="P146" i="25"/>
  <c r="K146" i="25"/>
  <c r="Q146" i="25"/>
  <c r="R146" i="25"/>
  <c r="AC146" i="25"/>
  <c r="I147" i="25"/>
  <c r="P147" i="25"/>
  <c r="K147" i="25"/>
  <c r="Q147" i="25"/>
  <c r="R147" i="25"/>
  <c r="AC147" i="25"/>
  <c r="I148" i="25"/>
  <c r="P148" i="25"/>
  <c r="K148" i="25"/>
  <c r="Q148" i="25"/>
  <c r="R148" i="25"/>
  <c r="AC148" i="25"/>
  <c r="I149" i="25"/>
  <c r="P149" i="25"/>
  <c r="K149" i="25"/>
  <c r="Q149" i="25"/>
  <c r="R149" i="25"/>
  <c r="AC149" i="25"/>
  <c r="I150" i="25"/>
  <c r="P150" i="25"/>
  <c r="K150" i="25"/>
  <c r="Q150" i="25"/>
  <c r="R150" i="25"/>
  <c r="AC150" i="25"/>
  <c r="I151" i="25"/>
  <c r="P151" i="25"/>
  <c r="K151" i="25"/>
  <c r="Q151" i="25"/>
  <c r="R151" i="25"/>
  <c r="AC151" i="25"/>
  <c r="I152" i="25"/>
  <c r="P152" i="25"/>
  <c r="K152" i="25"/>
  <c r="Q152" i="25"/>
  <c r="R152" i="25"/>
  <c r="AC152" i="25"/>
  <c r="I153" i="25"/>
  <c r="P153" i="25"/>
  <c r="K153" i="25"/>
  <c r="Q153" i="25"/>
  <c r="R153" i="25"/>
  <c r="AC153" i="25"/>
  <c r="I154" i="25"/>
  <c r="P154" i="25"/>
  <c r="K154" i="25"/>
  <c r="Q154" i="25"/>
  <c r="R154" i="25"/>
  <c r="AC154" i="25"/>
  <c r="I155" i="25"/>
  <c r="P155" i="25"/>
  <c r="K155" i="25"/>
  <c r="Q155" i="25"/>
  <c r="R155" i="25"/>
  <c r="AC155" i="25"/>
  <c r="I156" i="25"/>
  <c r="P156" i="25"/>
  <c r="K156" i="25"/>
  <c r="Q156" i="25"/>
  <c r="R156" i="25"/>
  <c r="AC156" i="25"/>
  <c r="I157" i="25"/>
  <c r="P157" i="25"/>
  <c r="K157" i="25"/>
  <c r="Q157" i="25"/>
  <c r="R157" i="25"/>
  <c r="AC157" i="25"/>
  <c r="I158" i="25"/>
  <c r="P158" i="25"/>
  <c r="K158" i="25"/>
  <c r="Q158" i="25"/>
  <c r="R158" i="25"/>
  <c r="AC158" i="25"/>
  <c r="I159" i="25"/>
  <c r="P159" i="25"/>
  <c r="K159" i="25"/>
  <c r="Q159" i="25"/>
  <c r="R159" i="25"/>
  <c r="AC159" i="25"/>
  <c r="I160" i="25"/>
  <c r="P160" i="25"/>
  <c r="K160" i="25"/>
  <c r="Q160" i="25"/>
  <c r="R160" i="25"/>
  <c r="AC160" i="25"/>
  <c r="I161" i="25"/>
  <c r="P161" i="25"/>
  <c r="K161" i="25"/>
  <c r="Q161" i="25"/>
  <c r="R161" i="25"/>
  <c r="AC161" i="25"/>
  <c r="I162" i="25"/>
  <c r="P162" i="25"/>
  <c r="K162" i="25"/>
  <c r="Q162" i="25"/>
  <c r="R162" i="25"/>
  <c r="AC162" i="25"/>
  <c r="I163" i="25"/>
  <c r="P163" i="25"/>
  <c r="K163" i="25"/>
  <c r="Q163" i="25"/>
  <c r="R163" i="25"/>
  <c r="AC163" i="25"/>
  <c r="I164" i="25"/>
  <c r="P164" i="25"/>
  <c r="K164" i="25"/>
  <c r="Q164" i="25"/>
  <c r="R164" i="25"/>
  <c r="AC164" i="25"/>
  <c r="I165" i="25"/>
  <c r="P165" i="25"/>
  <c r="K165" i="25"/>
  <c r="Q165" i="25"/>
  <c r="R165" i="25"/>
  <c r="AC165" i="25"/>
  <c r="I166" i="25"/>
  <c r="P166" i="25"/>
  <c r="K166" i="25"/>
  <c r="Q166" i="25"/>
  <c r="R166" i="25"/>
  <c r="AC166" i="25"/>
  <c r="I167" i="25"/>
  <c r="P167" i="25"/>
  <c r="K167" i="25"/>
  <c r="Q167" i="25"/>
  <c r="R167" i="25"/>
  <c r="AC167" i="25"/>
  <c r="I168" i="25"/>
  <c r="P168" i="25"/>
  <c r="K168" i="25"/>
  <c r="Q168" i="25"/>
  <c r="R168" i="25"/>
  <c r="AC168" i="25"/>
  <c r="I169" i="25"/>
  <c r="P169" i="25"/>
  <c r="K169" i="25"/>
  <c r="Q169" i="25"/>
  <c r="R169" i="25"/>
  <c r="AC169" i="25"/>
  <c r="I170" i="25"/>
  <c r="P170" i="25"/>
  <c r="K170" i="25"/>
  <c r="Q170" i="25"/>
  <c r="R170" i="25"/>
  <c r="AC170" i="25"/>
  <c r="I171" i="25"/>
  <c r="P171" i="25"/>
  <c r="K171" i="25"/>
  <c r="Q171" i="25"/>
  <c r="R171" i="25"/>
  <c r="AC171" i="25"/>
  <c r="I172" i="25"/>
  <c r="P172" i="25"/>
  <c r="K172" i="25"/>
  <c r="Q172" i="25"/>
  <c r="R172" i="25"/>
  <c r="AC172" i="25"/>
  <c r="I173" i="25"/>
  <c r="P173" i="25"/>
  <c r="K173" i="25"/>
  <c r="Q173" i="25"/>
  <c r="R173" i="25"/>
  <c r="AC173" i="25"/>
  <c r="I174" i="25"/>
  <c r="P174" i="25"/>
  <c r="K174" i="25"/>
  <c r="Q174" i="25"/>
  <c r="R174" i="25"/>
  <c r="AC174" i="25"/>
  <c r="I175" i="25"/>
  <c r="P175" i="25"/>
  <c r="K175" i="25"/>
  <c r="Q175" i="25"/>
  <c r="R175" i="25"/>
  <c r="AC175" i="25"/>
  <c r="I176" i="25"/>
  <c r="P176" i="25"/>
  <c r="K176" i="25"/>
  <c r="Q176" i="25"/>
  <c r="R176" i="25"/>
  <c r="AC176" i="25"/>
  <c r="I177" i="25"/>
  <c r="P177" i="25"/>
  <c r="K177" i="25"/>
  <c r="Q177" i="25"/>
  <c r="R177" i="25"/>
  <c r="AC177" i="25"/>
  <c r="I178" i="25"/>
  <c r="P178" i="25"/>
  <c r="K178" i="25"/>
  <c r="Q178" i="25"/>
  <c r="R178" i="25"/>
  <c r="AC178" i="25"/>
  <c r="I179" i="25"/>
  <c r="P179" i="25"/>
  <c r="K179" i="25"/>
  <c r="Q179" i="25"/>
  <c r="R179" i="25"/>
  <c r="AC179" i="25"/>
  <c r="I180" i="25"/>
  <c r="P180" i="25"/>
  <c r="K180" i="25"/>
  <c r="Q180" i="25"/>
  <c r="R180" i="25"/>
  <c r="AC180" i="25"/>
  <c r="I181" i="25"/>
  <c r="P181" i="25"/>
  <c r="K181" i="25"/>
  <c r="Q181" i="25"/>
  <c r="R181" i="25"/>
  <c r="AC181" i="25"/>
  <c r="I182" i="25"/>
  <c r="P182" i="25"/>
  <c r="K182" i="25"/>
  <c r="Q182" i="25"/>
  <c r="R182" i="25"/>
  <c r="AC182" i="25"/>
  <c r="I183" i="25"/>
  <c r="P183" i="25"/>
  <c r="K183" i="25"/>
  <c r="Q183" i="25"/>
  <c r="R183" i="25"/>
  <c r="AC183" i="25"/>
  <c r="I184" i="25"/>
  <c r="P184" i="25"/>
  <c r="K184" i="25"/>
  <c r="Q184" i="25"/>
  <c r="R184" i="25"/>
  <c r="AC184" i="25"/>
  <c r="I185" i="25"/>
  <c r="P185" i="25"/>
  <c r="K185" i="25"/>
  <c r="Q185" i="25"/>
  <c r="R185" i="25"/>
  <c r="AC185" i="25"/>
  <c r="I186" i="25"/>
  <c r="P186" i="25"/>
  <c r="K186" i="25"/>
  <c r="Q186" i="25"/>
  <c r="R186" i="25"/>
  <c r="AC186" i="25"/>
  <c r="I187" i="25"/>
  <c r="P187" i="25"/>
  <c r="K187" i="25"/>
  <c r="Q187" i="25"/>
  <c r="R187" i="25"/>
  <c r="AC187" i="25"/>
  <c r="I188" i="25"/>
  <c r="P188" i="25"/>
  <c r="K188" i="25"/>
  <c r="Q188" i="25"/>
  <c r="R188" i="25"/>
  <c r="AC188" i="25"/>
  <c r="I189" i="25"/>
  <c r="P189" i="25"/>
  <c r="K189" i="25"/>
  <c r="Q189" i="25"/>
  <c r="R189" i="25"/>
  <c r="AC189" i="25"/>
  <c r="I190" i="25"/>
  <c r="P190" i="25"/>
  <c r="K190" i="25"/>
  <c r="Q190" i="25"/>
  <c r="R190" i="25"/>
  <c r="AC190" i="25"/>
  <c r="I191" i="25"/>
  <c r="P191" i="25"/>
  <c r="K191" i="25"/>
  <c r="Q191" i="25"/>
  <c r="R191" i="25"/>
  <c r="AC191" i="25"/>
  <c r="I192" i="25"/>
  <c r="P192" i="25"/>
  <c r="K192" i="25"/>
  <c r="Q192" i="25"/>
  <c r="R192" i="25"/>
  <c r="AC192" i="25"/>
  <c r="I193" i="25"/>
  <c r="P193" i="25"/>
  <c r="K193" i="25"/>
  <c r="Q193" i="25"/>
  <c r="R193" i="25"/>
  <c r="AC193" i="25"/>
  <c r="I194" i="25"/>
  <c r="P194" i="25"/>
  <c r="K194" i="25"/>
  <c r="Q194" i="25"/>
  <c r="R194" i="25"/>
  <c r="AC194" i="25"/>
  <c r="I195" i="25"/>
  <c r="P195" i="25"/>
  <c r="K195" i="25"/>
  <c r="Q195" i="25"/>
  <c r="R195" i="25"/>
  <c r="AC195" i="25"/>
  <c r="I196" i="25"/>
  <c r="P196" i="25"/>
  <c r="K196" i="25"/>
  <c r="Q196" i="25"/>
  <c r="R196" i="25"/>
  <c r="AC196" i="25"/>
  <c r="I197" i="25"/>
  <c r="P197" i="25"/>
  <c r="K197" i="25"/>
  <c r="Q197" i="25"/>
  <c r="R197" i="25"/>
  <c r="AC197" i="25"/>
  <c r="I198" i="25"/>
  <c r="P198" i="25"/>
  <c r="K198" i="25"/>
  <c r="Q198" i="25"/>
  <c r="R198" i="25"/>
  <c r="AC198" i="25"/>
  <c r="I199" i="25"/>
  <c r="P199" i="25"/>
  <c r="K199" i="25"/>
  <c r="Q199" i="25"/>
  <c r="R199" i="25"/>
  <c r="AC199" i="25"/>
  <c r="I200" i="25"/>
  <c r="P200" i="25"/>
  <c r="K200" i="25"/>
  <c r="Q200" i="25"/>
  <c r="R200" i="25"/>
  <c r="AC200" i="25"/>
  <c r="I201" i="25"/>
  <c r="P201" i="25"/>
  <c r="K201" i="25"/>
  <c r="Q201" i="25"/>
  <c r="R201" i="25"/>
  <c r="AC201" i="25"/>
  <c r="I202" i="25"/>
  <c r="P202" i="25"/>
  <c r="K202" i="25"/>
  <c r="Q202" i="25"/>
  <c r="R202" i="25"/>
  <c r="AC202" i="25"/>
  <c r="I203" i="25"/>
  <c r="P203" i="25"/>
  <c r="K203" i="25"/>
  <c r="Q203" i="25"/>
  <c r="R203" i="25"/>
  <c r="AC203" i="25"/>
  <c r="I204" i="25"/>
  <c r="P204" i="25"/>
  <c r="K204" i="25"/>
  <c r="Q204" i="25"/>
  <c r="R204" i="25"/>
  <c r="AC204" i="25"/>
  <c r="I205" i="25"/>
  <c r="P205" i="25"/>
  <c r="K205" i="25"/>
  <c r="Q205" i="25"/>
  <c r="R205" i="25"/>
  <c r="AC205" i="25"/>
  <c r="I206" i="25"/>
  <c r="P206" i="25"/>
  <c r="K206" i="25"/>
  <c r="Q206" i="25"/>
  <c r="R206" i="25"/>
  <c r="AC206" i="25"/>
  <c r="I207" i="25"/>
  <c r="P207" i="25"/>
  <c r="K207" i="25"/>
  <c r="Q207" i="25"/>
  <c r="R207" i="25"/>
  <c r="AC207" i="25"/>
  <c r="I208" i="25"/>
  <c r="P208" i="25"/>
  <c r="K208" i="25"/>
  <c r="Q208" i="25"/>
  <c r="R208" i="25"/>
  <c r="AC208" i="25"/>
  <c r="I209" i="25"/>
  <c r="P209" i="25"/>
  <c r="K209" i="25"/>
  <c r="Q209" i="25"/>
  <c r="R209" i="25"/>
  <c r="AC209" i="25"/>
  <c r="I210" i="25"/>
  <c r="P210" i="25"/>
  <c r="K210" i="25"/>
  <c r="Q210" i="25"/>
  <c r="R210" i="25"/>
  <c r="AC210" i="25"/>
  <c r="I211" i="25"/>
  <c r="P211" i="25"/>
  <c r="K211" i="25"/>
  <c r="Q211" i="25"/>
  <c r="R211" i="25"/>
  <c r="AC211" i="25"/>
  <c r="I212" i="25"/>
  <c r="P212" i="25"/>
  <c r="K212" i="25"/>
  <c r="Q212" i="25"/>
  <c r="R212" i="25"/>
  <c r="AC212" i="25"/>
  <c r="I213" i="25"/>
  <c r="P213" i="25"/>
  <c r="K213" i="25"/>
  <c r="Q213" i="25"/>
  <c r="R213" i="25"/>
  <c r="AC213" i="25"/>
  <c r="I214" i="25"/>
  <c r="P214" i="25"/>
  <c r="K214" i="25"/>
  <c r="Q214" i="25"/>
  <c r="R214" i="25"/>
  <c r="AC214" i="25"/>
  <c r="I215" i="25"/>
  <c r="P215" i="25"/>
  <c r="K215" i="25"/>
  <c r="Q215" i="25"/>
  <c r="R215" i="25"/>
  <c r="AC215" i="25"/>
  <c r="I216" i="25"/>
  <c r="P216" i="25"/>
  <c r="K216" i="25"/>
  <c r="Q216" i="25"/>
  <c r="R216" i="25"/>
  <c r="AC216" i="25"/>
  <c r="I217" i="25"/>
  <c r="P217" i="25"/>
  <c r="K217" i="25"/>
  <c r="Q217" i="25"/>
  <c r="R217" i="25"/>
  <c r="AC217" i="25"/>
  <c r="I218" i="25"/>
  <c r="P218" i="25"/>
  <c r="K218" i="25"/>
  <c r="Q218" i="25"/>
  <c r="R218" i="25"/>
  <c r="AC218" i="25"/>
  <c r="I219" i="25"/>
  <c r="P219" i="25"/>
  <c r="K219" i="25"/>
  <c r="Q219" i="25"/>
  <c r="R219" i="25"/>
  <c r="AC219" i="25"/>
  <c r="I220" i="25"/>
  <c r="P220" i="25"/>
  <c r="K220" i="25"/>
  <c r="Q220" i="25"/>
  <c r="R220" i="25"/>
  <c r="AC220" i="25"/>
  <c r="I221" i="25"/>
  <c r="P221" i="25"/>
  <c r="K221" i="25"/>
  <c r="Q221" i="25"/>
  <c r="R221" i="25"/>
  <c r="AC221" i="25"/>
  <c r="I222" i="25"/>
  <c r="P222" i="25"/>
  <c r="K222" i="25"/>
  <c r="Q222" i="25"/>
  <c r="R222" i="25"/>
  <c r="AC222" i="25"/>
  <c r="I223" i="25"/>
  <c r="P223" i="25"/>
  <c r="K223" i="25"/>
  <c r="Q223" i="25"/>
  <c r="R223" i="25"/>
  <c r="AC223" i="25"/>
  <c r="I224" i="25"/>
  <c r="P224" i="25"/>
  <c r="K224" i="25"/>
  <c r="Q224" i="25"/>
  <c r="R224" i="25"/>
  <c r="AC224" i="25"/>
  <c r="I225" i="25"/>
  <c r="P225" i="25"/>
  <c r="K225" i="25"/>
  <c r="Q225" i="25"/>
  <c r="R225" i="25"/>
  <c r="AC225" i="25"/>
  <c r="I226" i="25"/>
  <c r="P226" i="25"/>
  <c r="K226" i="25"/>
  <c r="Q226" i="25"/>
  <c r="R226" i="25"/>
  <c r="AC226" i="25"/>
  <c r="I227" i="25"/>
  <c r="P227" i="25"/>
  <c r="K227" i="25"/>
  <c r="Q227" i="25"/>
  <c r="R227" i="25"/>
  <c r="AC227" i="25"/>
  <c r="I228" i="25"/>
  <c r="P228" i="25"/>
  <c r="K228" i="25"/>
  <c r="Q228" i="25"/>
  <c r="R228" i="25"/>
  <c r="AC228" i="25"/>
  <c r="I229" i="25"/>
  <c r="P229" i="25"/>
  <c r="K229" i="25"/>
  <c r="Q229" i="25"/>
  <c r="R229" i="25"/>
  <c r="AC229" i="25"/>
  <c r="I230" i="25"/>
  <c r="P230" i="25"/>
  <c r="K230" i="25"/>
  <c r="Q230" i="25"/>
  <c r="R230" i="25"/>
  <c r="AC230" i="25"/>
  <c r="I231" i="25"/>
  <c r="P231" i="25"/>
  <c r="K231" i="25"/>
  <c r="Q231" i="25"/>
  <c r="R231" i="25"/>
  <c r="AC231" i="25"/>
  <c r="I232" i="25"/>
  <c r="P232" i="25"/>
  <c r="K232" i="25"/>
  <c r="Q232" i="25"/>
  <c r="R232" i="25"/>
  <c r="AC232" i="25"/>
  <c r="I233" i="25"/>
  <c r="P233" i="25"/>
  <c r="K233" i="25"/>
  <c r="Q233" i="25"/>
  <c r="R233" i="25"/>
  <c r="AC233" i="25"/>
  <c r="I234" i="25"/>
  <c r="P234" i="25"/>
  <c r="K234" i="25"/>
  <c r="Q234" i="25"/>
  <c r="R234" i="25"/>
  <c r="AC234" i="25"/>
  <c r="I235" i="25"/>
  <c r="P235" i="25"/>
  <c r="K235" i="25"/>
  <c r="Q235" i="25"/>
  <c r="R235" i="25"/>
  <c r="AC235" i="25"/>
  <c r="I236" i="25"/>
  <c r="P236" i="25"/>
  <c r="K236" i="25"/>
  <c r="Q236" i="25"/>
  <c r="R236" i="25"/>
  <c r="AC236" i="25"/>
  <c r="I237" i="25"/>
  <c r="P237" i="25"/>
  <c r="K237" i="25"/>
  <c r="Q237" i="25"/>
  <c r="R237" i="25"/>
  <c r="AC237" i="25"/>
  <c r="I238" i="25"/>
  <c r="P238" i="25"/>
  <c r="K238" i="25"/>
  <c r="Q238" i="25"/>
  <c r="R238" i="25"/>
  <c r="AC238" i="25"/>
  <c r="I239" i="25"/>
  <c r="P239" i="25"/>
  <c r="K239" i="25"/>
  <c r="Q239" i="25"/>
  <c r="R239" i="25"/>
  <c r="AC239" i="25"/>
  <c r="I240" i="25"/>
  <c r="P240" i="25"/>
  <c r="K240" i="25"/>
  <c r="Q240" i="25"/>
  <c r="R240" i="25"/>
  <c r="AC240" i="25"/>
  <c r="I241" i="25"/>
  <c r="P241" i="25"/>
  <c r="K241" i="25"/>
  <c r="Q241" i="25"/>
  <c r="R241" i="25"/>
  <c r="AC241" i="25"/>
  <c r="I242" i="25"/>
  <c r="P242" i="25"/>
  <c r="K242" i="25"/>
  <c r="Q242" i="25"/>
  <c r="R242" i="25"/>
  <c r="AC242" i="25"/>
  <c r="I243" i="25"/>
  <c r="P243" i="25"/>
  <c r="K243" i="25"/>
  <c r="Q243" i="25"/>
  <c r="R243" i="25"/>
  <c r="AC243" i="25"/>
  <c r="I244" i="25"/>
  <c r="P244" i="25"/>
  <c r="K244" i="25"/>
  <c r="Q244" i="25"/>
  <c r="R244" i="25"/>
  <c r="AC244" i="25"/>
  <c r="I245" i="25"/>
  <c r="P245" i="25"/>
  <c r="K245" i="25"/>
  <c r="Q245" i="25"/>
  <c r="R245" i="25"/>
  <c r="AC245" i="25"/>
  <c r="I246" i="25"/>
  <c r="P246" i="25"/>
  <c r="K246" i="25"/>
  <c r="Q246" i="25"/>
  <c r="R246" i="25"/>
  <c r="AC246" i="25"/>
  <c r="I247" i="25"/>
  <c r="P247" i="25"/>
  <c r="K247" i="25"/>
  <c r="Q247" i="25"/>
  <c r="R247" i="25"/>
  <c r="AC247" i="25"/>
  <c r="I248" i="25"/>
  <c r="P248" i="25"/>
  <c r="K248" i="25"/>
  <c r="Q248" i="25"/>
  <c r="R248" i="25"/>
  <c r="AC248" i="25"/>
  <c r="I249" i="25"/>
  <c r="P249" i="25"/>
  <c r="K249" i="25"/>
  <c r="Q249" i="25"/>
  <c r="R249" i="25"/>
  <c r="AC249" i="25"/>
  <c r="I250" i="25"/>
  <c r="P250" i="25"/>
  <c r="K250" i="25"/>
  <c r="Q250" i="25"/>
  <c r="R250" i="25"/>
  <c r="AC250" i="25"/>
  <c r="I251" i="25"/>
  <c r="P251" i="25"/>
  <c r="K251" i="25"/>
  <c r="Q251" i="25"/>
  <c r="R251" i="25"/>
  <c r="AC251" i="25"/>
  <c r="I252" i="25"/>
  <c r="P252" i="25"/>
  <c r="K252" i="25"/>
  <c r="Q252" i="25"/>
  <c r="R252" i="25"/>
  <c r="AC252" i="25"/>
  <c r="I253" i="25"/>
  <c r="P253" i="25"/>
  <c r="K253" i="25"/>
  <c r="Q253" i="25"/>
  <c r="R253" i="25"/>
  <c r="AC253" i="25"/>
  <c r="I254" i="25"/>
  <c r="P254" i="25"/>
  <c r="K254" i="25"/>
  <c r="Q254" i="25"/>
  <c r="R254" i="25"/>
  <c r="AC254" i="25"/>
  <c r="I255" i="25"/>
  <c r="P255" i="25"/>
  <c r="K255" i="25"/>
  <c r="Q255" i="25"/>
  <c r="R255" i="25"/>
  <c r="AC255" i="25"/>
  <c r="I256" i="25"/>
  <c r="P256" i="25"/>
  <c r="K256" i="25"/>
  <c r="Q256" i="25"/>
  <c r="R256" i="25"/>
  <c r="AC256" i="25"/>
  <c r="I257" i="25"/>
  <c r="P257" i="25"/>
  <c r="K257" i="25"/>
  <c r="Q257" i="25"/>
  <c r="R257" i="25"/>
  <c r="AC257" i="25"/>
  <c r="I258" i="25"/>
  <c r="P258" i="25"/>
  <c r="K258" i="25"/>
  <c r="Q258" i="25"/>
  <c r="R258" i="25"/>
  <c r="AC258" i="25"/>
  <c r="I259" i="25"/>
  <c r="P259" i="25"/>
  <c r="K259" i="25"/>
  <c r="Q259" i="25"/>
  <c r="R259" i="25"/>
  <c r="AC259" i="25"/>
  <c r="I260" i="25"/>
  <c r="P260" i="25"/>
  <c r="K260" i="25"/>
  <c r="Q260" i="25"/>
  <c r="R260" i="25"/>
  <c r="AC260" i="25"/>
  <c r="I261" i="25"/>
  <c r="P261" i="25"/>
  <c r="K261" i="25"/>
  <c r="Q261" i="25"/>
  <c r="R261" i="25"/>
  <c r="AC261" i="25"/>
  <c r="I262" i="25"/>
  <c r="P262" i="25"/>
  <c r="K262" i="25"/>
  <c r="Q262" i="25"/>
  <c r="R262" i="25"/>
  <c r="AC262" i="25"/>
  <c r="I263" i="25"/>
  <c r="P263" i="25"/>
  <c r="K263" i="25"/>
  <c r="Q263" i="25"/>
  <c r="R263" i="25"/>
  <c r="AC263" i="25"/>
  <c r="I264" i="25"/>
  <c r="P264" i="25"/>
  <c r="K264" i="25"/>
  <c r="Q264" i="25"/>
  <c r="R264" i="25"/>
  <c r="AC264" i="25"/>
  <c r="I265" i="25"/>
  <c r="P265" i="25"/>
  <c r="K265" i="25"/>
  <c r="Q265" i="25"/>
  <c r="R265" i="25"/>
  <c r="AC265" i="25"/>
  <c r="I266" i="25"/>
  <c r="P266" i="25"/>
  <c r="K266" i="25"/>
  <c r="Q266" i="25"/>
  <c r="R266" i="25"/>
  <c r="AC266" i="25"/>
  <c r="I267" i="25"/>
  <c r="P267" i="25"/>
  <c r="K267" i="25"/>
  <c r="Q267" i="25"/>
  <c r="R267" i="25"/>
  <c r="AC267" i="25"/>
  <c r="I268" i="25"/>
  <c r="P268" i="25"/>
  <c r="K268" i="25"/>
  <c r="Q268" i="25"/>
  <c r="R268" i="25"/>
  <c r="AC268" i="25"/>
  <c r="I269" i="25"/>
  <c r="P269" i="25"/>
  <c r="K269" i="25"/>
  <c r="Q269" i="25"/>
  <c r="R269" i="25"/>
  <c r="AC269" i="25"/>
  <c r="I270" i="25"/>
  <c r="P270" i="25"/>
  <c r="K270" i="25"/>
  <c r="Q270" i="25"/>
  <c r="R270" i="25"/>
  <c r="AC270" i="25"/>
  <c r="I271" i="25"/>
  <c r="P271" i="25"/>
  <c r="K271" i="25"/>
  <c r="Q271" i="25"/>
  <c r="R271" i="25"/>
  <c r="AC271" i="25"/>
  <c r="I272" i="25"/>
  <c r="P272" i="25"/>
  <c r="K272" i="25"/>
  <c r="Q272" i="25"/>
  <c r="R272" i="25"/>
  <c r="AC272" i="25"/>
  <c r="I273" i="25"/>
  <c r="P273" i="25"/>
  <c r="K273" i="25"/>
  <c r="Q273" i="25"/>
  <c r="R273" i="25"/>
  <c r="AC273" i="25"/>
  <c r="I274" i="25"/>
  <c r="P274" i="25"/>
  <c r="K274" i="25"/>
  <c r="Q274" i="25"/>
  <c r="R274" i="25"/>
  <c r="AC274" i="25"/>
  <c r="I275" i="25"/>
  <c r="P275" i="25"/>
  <c r="K275" i="25"/>
  <c r="Q275" i="25"/>
  <c r="R275" i="25"/>
  <c r="AC275" i="25"/>
  <c r="I276" i="25"/>
  <c r="P276" i="25"/>
  <c r="K276" i="25"/>
  <c r="Q276" i="25"/>
  <c r="R276" i="25"/>
  <c r="AC276" i="25"/>
  <c r="I277" i="25"/>
  <c r="P277" i="25"/>
  <c r="K277" i="25"/>
  <c r="Q277" i="25"/>
  <c r="R277" i="25"/>
  <c r="AC277" i="25"/>
  <c r="I278" i="25"/>
  <c r="P278" i="25"/>
  <c r="K278" i="25"/>
  <c r="Q278" i="25"/>
  <c r="R278" i="25"/>
  <c r="AC278" i="25"/>
  <c r="I279" i="25"/>
  <c r="P279" i="25"/>
  <c r="K279" i="25"/>
  <c r="Q279" i="25"/>
  <c r="R279" i="25"/>
  <c r="AC279" i="25"/>
  <c r="I280" i="25"/>
  <c r="P280" i="25"/>
  <c r="K280" i="25"/>
  <c r="Q280" i="25"/>
  <c r="R280" i="25"/>
  <c r="AC280" i="25"/>
  <c r="I281" i="25"/>
  <c r="P281" i="25"/>
  <c r="K281" i="25"/>
  <c r="Q281" i="25"/>
  <c r="R281" i="25"/>
  <c r="AC281" i="25"/>
  <c r="I282" i="25"/>
  <c r="P282" i="25"/>
  <c r="K282" i="25"/>
  <c r="Q282" i="25"/>
  <c r="R282" i="25"/>
  <c r="AC282" i="25"/>
  <c r="I283" i="25"/>
  <c r="P283" i="25"/>
  <c r="K283" i="25"/>
  <c r="Q283" i="25"/>
  <c r="R283" i="25"/>
  <c r="AC283" i="25"/>
  <c r="I284" i="25"/>
  <c r="P284" i="25"/>
  <c r="K284" i="25"/>
  <c r="Q284" i="25"/>
  <c r="R284" i="25"/>
  <c r="AC284" i="25"/>
  <c r="I285" i="25"/>
  <c r="P285" i="25"/>
  <c r="K285" i="25"/>
  <c r="Q285" i="25"/>
  <c r="R285" i="25"/>
  <c r="AC285" i="25"/>
  <c r="I286" i="25"/>
  <c r="P286" i="25"/>
  <c r="K286" i="25"/>
  <c r="Q286" i="25"/>
  <c r="R286" i="25"/>
  <c r="AC286" i="25"/>
  <c r="I287" i="25"/>
  <c r="P287" i="25"/>
  <c r="K287" i="25"/>
  <c r="Q287" i="25"/>
  <c r="R287" i="25"/>
  <c r="AC287" i="25"/>
  <c r="I288" i="25"/>
  <c r="P288" i="25"/>
  <c r="K288" i="25"/>
  <c r="Q288" i="25"/>
  <c r="R288" i="25"/>
  <c r="AC288" i="25"/>
  <c r="I289" i="25"/>
  <c r="P289" i="25"/>
  <c r="K289" i="25"/>
  <c r="Q289" i="25"/>
  <c r="R289" i="25"/>
  <c r="AC289" i="25"/>
  <c r="I290" i="25"/>
  <c r="P290" i="25"/>
  <c r="K290" i="25"/>
  <c r="Q290" i="25"/>
  <c r="R290" i="25"/>
  <c r="AC290" i="25"/>
  <c r="I291" i="25"/>
  <c r="P291" i="25"/>
  <c r="K291" i="25"/>
  <c r="Q291" i="25"/>
  <c r="R291" i="25"/>
  <c r="AC291" i="25"/>
  <c r="I292" i="25"/>
  <c r="P292" i="25"/>
  <c r="K292" i="25"/>
  <c r="Q292" i="25"/>
  <c r="R292" i="25"/>
  <c r="AC292" i="25"/>
  <c r="I293" i="25"/>
  <c r="P293" i="25"/>
  <c r="K293" i="25"/>
  <c r="Q293" i="25"/>
  <c r="R293" i="25"/>
  <c r="AC293" i="25"/>
  <c r="I294" i="25"/>
  <c r="P294" i="25"/>
  <c r="K294" i="25"/>
  <c r="Q294" i="25"/>
  <c r="R294" i="25"/>
  <c r="AC294" i="25"/>
  <c r="I295" i="25"/>
  <c r="P295" i="25"/>
  <c r="K295" i="25"/>
  <c r="Q295" i="25"/>
  <c r="R295" i="25"/>
  <c r="AC295" i="25"/>
  <c r="I296" i="25"/>
  <c r="P296" i="25"/>
  <c r="K296" i="25"/>
  <c r="Q296" i="25"/>
  <c r="R296" i="25"/>
  <c r="AC296" i="25"/>
  <c r="I297" i="25"/>
  <c r="P297" i="25"/>
  <c r="K297" i="25"/>
  <c r="Q297" i="25"/>
  <c r="R297" i="25"/>
  <c r="AC297" i="25"/>
  <c r="I298" i="25"/>
  <c r="P298" i="25"/>
  <c r="K298" i="25"/>
  <c r="Q298" i="25"/>
  <c r="R298" i="25"/>
  <c r="AC298" i="25"/>
  <c r="I299" i="25"/>
  <c r="P299" i="25"/>
  <c r="K299" i="25"/>
  <c r="Q299" i="25"/>
  <c r="R299" i="25"/>
  <c r="AC299" i="25"/>
  <c r="I300" i="25"/>
  <c r="P300" i="25"/>
  <c r="K300" i="25"/>
  <c r="Q300" i="25"/>
  <c r="R300" i="25"/>
  <c r="AC300" i="25"/>
  <c r="I301" i="25"/>
  <c r="P301" i="25"/>
  <c r="K301" i="25"/>
  <c r="Q301" i="25"/>
  <c r="R301" i="25"/>
  <c r="AC301" i="25"/>
  <c r="I302" i="25"/>
  <c r="P302" i="25"/>
  <c r="K302" i="25"/>
  <c r="Q302" i="25"/>
  <c r="R302" i="25"/>
  <c r="AC302" i="25"/>
  <c r="I303" i="25"/>
  <c r="P303" i="25"/>
  <c r="K303" i="25"/>
  <c r="Q303" i="25"/>
  <c r="R303" i="25"/>
  <c r="AC303" i="25"/>
  <c r="I304" i="25"/>
  <c r="P304" i="25"/>
  <c r="K304" i="25"/>
  <c r="Q304" i="25"/>
  <c r="R304" i="25"/>
  <c r="AC304" i="25"/>
  <c r="I305" i="25"/>
  <c r="P305" i="25"/>
  <c r="K305" i="25"/>
  <c r="Q305" i="25"/>
  <c r="R305" i="25"/>
  <c r="AC305" i="25"/>
  <c r="I306" i="25"/>
  <c r="P306" i="25"/>
  <c r="K306" i="25"/>
  <c r="Q306" i="25"/>
  <c r="R306" i="25"/>
  <c r="AC306" i="25"/>
  <c r="I307" i="25"/>
  <c r="P307" i="25"/>
  <c r="K307" i="25"/>
  <c r="Q307" i="25"/>
  <c r="R307" i="25"/>
  <c r="AC307" i="25"/>
  <c r="I308" i="25"/>
  <c r="P308" i="25"/>
  <c r="K308" i="25"/>
  <c r="Q308" i="25"/>
  <c r="R308" i="25"/>
  <c r="AC308" i="25"/>
  <c r="I309" i="25"/>
  <c r="P309" i="25"/>
  <c r="K309" i="25"/>
  <c r="Q309" i="25"/>
  <c r="R309" i="25"/>
  <c r="AC309" i="25"/>
  <c r="I310" i="25"/>
  <c r="P310" i="25"/>
  <c r="K310" i="25"/>
  <c r="Q310" i="25"/>
  <c r="R310" i="25"/>
  <c r="AC310" i="25"/>
  <c r="I311" i="25"/>
  <c r="P311" i="25"/>
  <c r="K311" i="25"/>
  <c r="Q311" i="25"/>
  <c r="R311" i="25"/>
  <c r="AC311" i="25"/>
  <c r="I312" i="25"/>
  <c r="P312" i="25"/>
  <c r="K312" i="25"/>
  <c r="Q312" i="25"/>
  <c r="R312" i="25"/>
  <c r="AC312" i="25"/>
  <c r="I313" i="25"/>
  <c r="P313" i="25"/>
  <c r="K313" i="25"/>
  <c r="Q313" i="25"/>
  <c r="R313" i="25"/>
  <c r="AC313" i="25"/>
  <c r="I314" i="25"/>
  <c r="P314" i="25"/>
  <c r="K314" i="25"/>
  <c r="Q314" i="25"/>
  <c r="R314" i="25"/>
  <c r="AC314" i="25"/>
  <c r="I315" i="25"/>
  <c r="P315" i="25"/>
  <c r="K315" i="25"/>
  <c r="Q315" i="25"/>
  <c r="R315" i="25"/>
  <c r="AC315" i="25"/>
  <c r="I316" i="25"/>
  <c r="P316" i="25"/>
  <c r="K316" i="25"/>
  <c r="Q316" i="25"/>
  <c r="R316" i="25"/>
  <c r="AC316" i="25"/>
  <c r="I318" i="25"/>
  <c r="P318" i="25"/>
  <c r="K318" i="25"/>
  <c r="Q318" i="25"/>
  <c r="R318" i="25"/>
  <c r="AC318" i="25"/>
  <c r="I319" i="25"/>
  <c r="P319" i="25"/>
  <c r="K319" i="25"/>
  <c r="Q319" i="25"/>
  <c r="R319" i="25"/>
  <c r="AC319" i="25"/>
  <c r="I320" i="25"/>
  <c r="P320" i="25"/>
  <c r="K320" i="25"/>
  <c r="Q320" i="25"/>
  <c r="R320" i="25"/>
  <c r="AC320" i="25"/>
  <c r="I321" i="25"/>
  <c r="P321" i="25"/>
  <c r="K321" i="25"/>
  <c r="Q321" i="25"/>
  <c r="R321" i="25"/>
  <c r="AC321" i="25"/>
  <c r="I322" i="25"/>
  <c r="P322" i="25"/>
  <c r="K322" i="25"/>
  <c r="Q322" i="25"/>
  <c r="R322" i="25"/>
  <c r="AC322" i="25"/>
  <c r="I95" i="25"/>
  <c r="P95" i="25"/>
  <c r="K95" i="25"/>
  <c r="Q95" i="25"/>
  <c r="R95" i="25"/>
  <c r="AC95" i="25"/>
  <c r="C32" i="24"/>
  <c r="Q327" i="24"/>
  <c r="R327" i="24"/>
  <c r="AC327" i="24"/>
  <c r="Q328" i="24"/>
  <c r="R328" i="24"/>
  <c r="AC328" i="24"/>
  <c r="Q329" i="24"/>
  <c r="R329" i="24"/>
  <c r="AC329" i="24"/>
  <c r="Q330" i="24"/>
  <c r="R330" i="24"/>
  <c r="AC330" i="24"/>
  <c r="Q331" i="24"/>
  <c r="R331" i="24"/>
  <c r="AC331" i="24"/>
  <c r="Q332" i="24"/>
  <c r="R332" i="24"/>
  <c r="AC332" i="24"/>
  <c r="Q333" i="24"/>
  <c r="R333" i="24"/>
  <c r="AC333" i="24"/>
  <c r="Q334" i="24"/>
  <c r="R334" i="24"/>
  <c r="AC334" i="24"/>
  <c r="Q335" i="24"/>
  <c r="R335" i="24"/>
  <c r="AC335" i="24"/>
  <c r="Q336" i="24"/>
  <c r="R336" i="24"/>
  <c r="AC336" i="24"/>
  <c r="Q337" i="24"/>
  <c r="R337" i="24"/>
  <c r="AC337" i="24"/>
  <c r="Q338" i="24"/>
  <c r="R338" i="24"/>
  <c r="AC338" i="24"/>
  <c r="Q339" i="24"/>
  <c r="R339" i="24"/>
  <c r="AC339" i="24"/>
  <c r="Q340" i="24"/>
  <c r="R340" i="24"/>
  <c r="AC340" i="24"/>
  <c r="Q341" i="24"/>
  <c r="R341" i="24"/>
  <c r="AC341" i="24"/>
  <c r="Q342" i="24"/>
  <c r="R342" i="24"/>
  <c r="AC342" i="24"/>
  <c r="Q343" i="24"/>
  <c r="R343" i="24"/>
  <c r="AC343" i="24"/>
  <c r="Q344" i="24"/>
  <c r="R344" i="24"/>
  <c r="AC344" i="24"/>
  <c r="Q345" i="24"/>
  <c r="R345" i="24"/>
  <c r="AC345" i="24"/>
  <c r="Q346" i="24"/>
  <c r="R346" i="24"/>
  <c r="AC346" i="24"/>
  <c r="Q347" i="24"/>
  <c r="R347" i="24"/>
  <c r="AC347" i="24"/>
  <c r="Q348" i="24"/>
  <c r="R348" i="24"/>
  <c r="AC348" i="24"/>
  <c r="Q349" i="24"/>
  <c r="R349" i="24"/>
  <c r="AC349" i="24"/>
  <c r="Q350" i="24"/>
  <c r="R350" i="24"/>
  <c r="AC350" i="24"/>
  <c r="Q351" i="24"/>
  <c r="R351" i="24"/>
  <c r="AC351" i="24"/>
  <c r="Q352" i="24"/>
  <c r="R352" i="24"/>
  <c r="AC352" i="24"/>
  <c r="Q353" i="24"/>
  <c r="R353" i="24"/>
  <c r="AC353" i="24"/>
  <c r="Q354" i="24"/>
  <c r="R354" i="24"/>
  <c r="AC354" i="24"/>
  <c r="Q355" i="24"/>
  <c r="R355" i="24"/>
  <c r="AC355" i="24"/>
  <c r="Q356" i="24"/>
  <c r="R356" i="24"/>
  <c r="AC356" i="24"/>
  <c r="Q357" i="24"/>
  <c r="R357" i="24"/>
  <c r="AC357" i="24"/>
  <c r="Q358" i="24"/>
  <c r="R358" i="24"/>
  <c r="AC358" i="24"/>
  <c r="Q359" i="24"/>
  <c r="R359" i="24"/>
  <c r="AC359" i="24"/>
  <c r="Q360" i="24"/>
  <c r="R360" i="24"/>
  <c r="AC360" i="24"/>
  <c r="Q361" i="24"/>
  <c r="R361" i="24"/>
  <c r="AC361" i="24"/>
  <c r="Q362" i="24"/>
  <c r="R362" i="24"/>
  <c r="AC362" i="24"/>
  <c r="Q363" i="24"/>
  <c r="R363" i="24"/>
  <c r="AC363" i="24"/>
  <c r="Q364" i="24"/>
  <c r="R364" i="24"/>
  <c r="AC364" i="24"/>
  <c r="Q365" i="24"/>
  <c r="R365" i="24"/>
  <c r="AC365" i="24"/>
  <c r="Q366" i="24"/>
  <c r="R366" i="24"/>
  <c r="AC366" i="24"/>
  <c r="Q367" i="24"/>
  <c r="R367" i="24"/>
  <c r="AC367" i="24"/>
  <c r="Q368" i="24"/>
  <c r="R368" i="24"/>
  <c r="AC368" i="24"/>
  <c r="Q369" i="24"/>
  <c r="R369" i="24"/>
  <c r="AC369" i="24"/>
  <c r="Q370" i="24"/>
  <c r="R370" i="24"/>
  <c r="AC370" i="24"/>
  <c r="Q371" i="24"/>
  <c r="R371" i="24"/>
  <c r="AC371" i="24"/>
  <c r="Q372" i="24"/>
  <c r="R372" i="24"/>
  <c r="AC372" i="24"/>
  <c r="Q373" i="24"/>
  <c r="R373" i="24"/>
  <c r="AC373" i="24"/>
  <c r="Q374" i="24"/>
  <c r="R374" i="24"/>
  <c r="AC374" i="24"/>
  <c r="Q375" i="24"/>
  <c r="R375" i="24"/>
  <c r="AC375" i="24"/>
  <c r="Q376" i="24"/>
  <c r="R376" i="24"/>
  <c r="AC376" i="24"/>
  <c r="Q377" i="24"/>
  <c r="R377" i="24"/>
  <c r="AC377" i="24"/>
  <c r="Q378" i="24"/>
  <c r="R378" i="24"/>
  <c r="AC378" i="24"/>
  <c r="Q379" i="24"/>
  <c r="R379" i="24"/>
  <c r="AC379" i="24"/>
  <c r="Q380" i="24"/>
  <c r="R380" i="24"/>
  <c r="AC380" i="24"/>
  <c r="Q381" i="24"/>
  <c r="R381" i="24"/>
  <c r="AC381" i="24"/>
  <c r="Q382" i="24"/>
  <c r="R382" i="24"/>
  <c r="AC382" i="24"/>
  <c r="Q383" i="24"/>
  <c r="R383" i="24"/>
  <c r="AC383" i="24"/>
  <c r="Q384" i="24"/>
  <c r="R384" i="24"/>
  <c r="AC384" i="24"/>
  <c r="Q385" i="24"/>
  <c r="R385" i="24"/>
  <c r="AC385" i="24"/>
  <c r="Q386" i="24"/>
  <c r="R386" i="24"/>
  <c r="AC386" i="24"/>
  <c r="Q387" i="24"/>
  <c r="R387" i="24"/>
  <c r="AC387" i="24"/>
  <c r="Q388" i="24"/>
  <c r="R388" i="24"/>
  <c r="AC388" i="24"/>
  <c r="Q389" i="24"/>
  <c r="R389" i="24"/>
  <c r="AC389" i="24"/>
  <c r="Q390" i="24"/>
  <c r="R390" i="24"/>
  <c r="AC390" i="24"/>
  <c r="Q391" i="24"/>
  <c r="R391" i="24"/>
  <c r="AC391" i="24"/>
  <c r="Q392" i="24"/>
  <c r="R392" i="24"/>
  <c r="AC392" i="24"/>
  <c r="Q393" i="24"/>
  <c r="R393" i="24"/>
  <c r="AC393" i="24"/>
  <c r="Q394" i="24"/>
  <c r="R394" i="24"/>
  <c r="AC394" i="24"/>
  <c r="Q395" i="24"/>
  <c r="R395" i="24"/>
  <c r="AC395" i="24"/>
  <c r="Q396" i="24"/>
  <c r="R396" i="24"/>
  <c r="AC396" i="24"/>
  <c r="Q397" i="24"/>
  <c r="R397" i="24"/>
  <c r="AC397" i="24"/>
  <c r="Q398" i="24"/>
  <c r="R398" i="24"/>
  <c r="AC398" i="24"/>
  <c r="Q399" i="24"/>
  <c r="R399" i="24"/>
  <c r="AC399" i="24"/>
  <c r="Q400" i="24"/>
  <c r="R400" i="24"/>
  <c r="AC400" i="24"/>
  <c r="Q401" i="24"/>
  <c r="R401" i="24"/>
  <c r="AC401" i="24"/>
  <c r="Q402" i="24"/>
  <c r="R402" i="24"/>
  <c r="AC402" i="24"/>
  <c r="Q403" i="24"/>
  <c r="R403" i="24"/>
  <c r="AC403" i="24"/>
  <c r="Q404" i="24"/>
  <c r="R404" i="24"/>
  <c r="AC404" i="24"/>
  <c r="Q405" i="24"/>
  <c r="R405" i="24"/>
  <c r="AC405" i="24"/>
  <c r="Q406" i="24"/>
  <c r="R406" i="24"/>
  <c r="AC406" i="24"/>
  <c r="Q407" i="24"/>
  <c r="R407" i="24"/>
  <c r="AC407" i="24"/>
  <c r="Q408" i="24"/>
  <c r="R408" i="24"/>
  <c r="AC408" i="24"/>
  <c r="Q409" i="24"/>
  <c r="R409" i="24"/>
  <c r="AC409" i="24"/>
  <c r="Q410" i="24"/>
  <c r="R410" i="24"/>
  <c r="AC410" i="24"/>
  <c r="Q411" i="24"/>
  <c r="R411" i="24"/>
  <c r="AC411" i="24"/>
  <c r="Q412" i="24"/>
  <c r="R412" i="24"/>
  <c r="AC412" i="24"/>
  <c r="Q413" i="24"/>
  <c r="R413" i="24"/>
  <c r="AC413" i="24"/>
  <c r="Q414" i="24"/>
  <c r="R414" i="24"/>
  <c r="AC414" i="24"/>
  <c r="Q415" i="24"/>
  <c r="R415" i="24"/>
  <c r="AC415" i="24"/>
  <c r="Q416" i="24"/>
  <c r="R416" i="24"/>
  <c r="AC416" i="24"/>
  <c r="Q417" i="24"/>
  <c r="R417" i="24"/>
  <c r="AC417" i="24"/>
  <c r="Q418" i="24"/>
  <c r="R418" i="24"/>
  <c r="AC418" i="24"/>
  <c r="Q419" i="24"/>
  <c r="R419" i="24"/>
  <c r="AC419" i="24"/>
  <c r="Q420" i="24"/>
  <c r="R420" i="24"/>
  <c r="AC420" i="24"/>
  <c r="Q421" i="24"/>
  <c r="R421" i="24"/>
  <c r="AC421" i="24"/>
  <c r="Q422" i="24"/>
  <c r="R422" i="24"/>
  <c r="AC422" i="24"/>
  <c r="Q423" i="24"/>
  <c r="R423" i="24"/>
  <c r="AC423" i="24"/>
  <c r="Q424" i="24"/>
  <c r="R424" i="24"/>
  <c r="AC424" i="24"/>
  <c r="Q425" i="24"/>
  <c r="R425" i="24"/>
  <c r="AC425" i="24"/>
  <c r="Q426" i="24"/>
  <c r="R426" i="24"/>
  <c r="AC426" i="24"/>
  <c r="Q427" i="24"/>
  <c r="R427" i="24"/>
  <c r="AC427" i="24"/>
  <c r="Q428" i="24"/>
  <c r="R428" i="24"/>
  <c r="AC428" i="24"/>
  <c r="Q429" i="24"/>
  <c r="R429" i="24"/>
  <c r="AC429" i="24"/>
  <c r="Q430" i="24"/>
  <c r="R430" i="24"/>
  <c r="AC430" i="24"/>
  <c r="Q431" i="24"/>
  <c r="R431" i="24"/>
  <c r="AC431" i="24"/>
  <c r="Q432" i="24"/>
  <c r="R432" i="24"/>
  <c r="AC432" i="24"/>
  <c r="Q433" i="24"/>
  <c r="R433" i="24"/>
  <c r="AC433" i="24"/>
  <c r="Q434" i="24"/>
  <c r="R434" i="24"/>
  <c r="AC434" i="24"/>
  <c r="Q435" i="24"/>
  <c r="R435" i="24"/>
  <c r="AC435" i="24"/>
  <c r="Q436" i="24"/>
  <c r="R436" i="24"/>
  <c r="AC436" i="24"/>
  <c r="Q437" i="24"/>
  <c r="R437" i="24"/>
  <c r="AC437" i="24"/>
  <c r="Q438" i="24"/>
  <c r="R438" i="24"/>
  <c r="AC438" i="24"/>
  <c r="Q439" i="24"/>
  <c r="R439" i="24"/>
  <c r="AC439" i="24"/>
  <c r="Q440" i="24"/>
  <c r="R440" i="24"/>
  <c r="AC440" i="24"/>
  <c r="Q441" i="24"/>
  <c r="R441" i="24"/>
  <c r="AC441" i="24"/>
  <c r="Q442" i="24"/>
  <c r="R442" i="24"/>
  <c r="AC442" i="24"/>
  <c r="Q443" i="24"/>
  <c r="R443" i="24"/>
  <c r="AC443" i="24"/>
  <c r="Q444" i="24"/>
  <c r="R444" i="24"/>
  <c r="AC444" i="24"/>
  <c r="Q445" i="24"/>
  <c r="R445" i="24"/>
  <c r="AC445" i="24"/>
  <c r="Q446" i="24"/>
  <c r="R446" i="24"/>
  <c r="AC446" i="24"/>
  <c r="Q447" i="24"/>
  <c r="R447" i="24"/>
  <c r="AC447" i="24"/>
  <c r="Q448" i="24"/>
  <c r="R448" i="24"/>
  <c r="AC448" i="24"/>
  <c r="Q449" i="24"/>
  <c r="R449" i="24"/>
  <c r="AC449" i="24"/>
  <c r="Q450" i="24"/>
  <c r="R450" i="24"/>
  <c r="AC450" i="24"/>
  <c r="Q451" i="24"/>
  <c r="R451" i="24"/>
  <c r="AC451" i="24"/>
  <c r="Q452" i="24"/>
  <c r="R452" i="24"/>
  <c r="AC452" i="24"/>
  <c r="Q453" i="24"/>
  <c r="R453" i="24"/>
  <c r="AC453" i="24"/>
  <c r="Q454" i="24"/>
  <c r="R454" i="24"/>
  <c r="AC454" i="24"/>
  <c r="Q455" i="24"/>
  <c r="R455" i="24"/>
  <c r="AC455" i="24"/>
  <c r="Q456" i="24"/>
  <c r="R456" i="24"/>
  <c r="AC456" i="24"/>
  <c r="Q457" i="24"/>
  <c r="R457" i="24"/>
  <c r="AC457" i="24"/>
  <c r="Q458" i="24"/>
  <c r="R458" i="24"/>
  <c r="AC458" i="24"/>
  <c r="Q459" i="24"/>
  <c r="R459" i="24"/>
  <c r="AC459" i="24"/>
  <c r="Q460" i="24"/>
  <c r="R460" i="24"/>
  <c r="AC460" i="24"/>
  <c r="Q461" i="24"/>
  <c r="R461" i="24"/>
  <c r="AC461" i="24"/>
  <c r="Q462" i="24"/>
  <c r="R462" i="24"/>
  <c r="AC462" i="24"/>
  <c r="Q463" i="24"/>
  <c r="R463" i="24"/>
  <c r="AC463" i="24"/>
  <c r="Q464" i="24"/>
  <c r="R464" i="24"/>
  <c r="AC464" i="24"/>
  <c r="Q465" i="24"/>
  <c r="R465" i="24"/>
  <c r="AC465" i="24"/>
  <c r="Q466" i="24"/>
  <c r="R466" i="24"/>
  <c r="AC466" i="24"/>
  <c r="Q467" i="24"/>
  <c r="R467" i="24"/>
  <c r="AC467" i="24"/>
  <c r="Q468" i="24"/>
  <c r="R468" i="24"/>
  <c r="AC468" i="24"/>
  <c r="Q469" i="24"/>
  <c r="R469" i="24"/>
  <c r="AC469" i="24"/>
  <c r="Q470" i="24"/>
  <c r="R470" i="24"/>
  <c r="AC470" i="24"/>
  <c r="Q471" i="24"/>
  <c r="R471" i="24"/>
  <c r="AC471" i="24"/>
  <c r="Q472" i="24"/>
  <c r="R472" i="24"/>
  <c r="AC472" i="24"/>
  <c r="Q473" i="24"/>
  <c r="R473" i="24"/>
  <c r="AC473" i="24"/>
  <c r="Q474" i="24"/>
  <c r="R474" i="24"/>
  <c r="AC474" i="24"/>
  <c r="Q475" i="24"/>
  <c r="R475" i="24"/>
  <c r="AC475" i="24"/>
  <c r="Q476" i="24"/>
  <c r="R476" i="24"/>
  <c r="AC476" i="24"/>
  <c r="Q477" i="24"/>
  <c r="R477" i="24"/>
  <c r="AC477" i="24"/>
  <c r="Q478" i="24"/>
  <c r="R478" i="24"/>
  <c r="AC478" i="24"/>
  <c r="Q479" i="24"/>
  <c r="R479" i="24"/>
  <c r="AC479" i="24"/>
  <c r="Q480" i="24"/>
  <c r="R480" i="24"/>
  <c r="AC480" i="24"/>
  <c r="Q481" i="24"/>
  <c r="R481" i="24"/>
  <c r="AC481" i="24"/>
  <c r="Q482" i="24"/>
  <c r="R482" i="24"/>
  <c r="AC482" i="24"/>
  <c r="Q483" i="24"/>
  <c r="R483" i="24"/>
  <c r="AC483" i="24"/>
  <c r="Q484" i="24"/>
  <c r="R484" i="24"/>
  <c r="AC484" i="24"/>
  <c r="Q485" i="24"/>
  <c r="R485" i="24"/>
  <c r="AC485" i="24"/>
  <c r="Q486" i="24"/>
  <c r="R486" i="24"/>
  <c r="AC486" i="24"/>
  <c r="Q487" i="24"/>
  <c r="R487" i="24"/>
  <c r="AC487" i="24"/>
  <c r="Q488" i="24"/>
  <c r="R488" i="24"/>
  <c r="AC488" i="24"/>
  <c r="Q489" i="24"/>
  <c r="R489" i="24"/>
  <c r="AC489" i="24"/>
  <c r="Q490" i="24"/>
  <c r="R490" i="24"/>
  <c r="AC490" i="24"/>
  <c r="Q491" i="24"/>
  <c r="R491" i="24"/>
  <c r="AC491" i="24"/>
  <c r="Q492" i="24"/>
  <c r="R492" i="24"/>
  <c r="AC492" i="24"/>
  <c r="Q493" i="24"/>
  <c r="R493" i="24"/>
  <c r="AC493" i="24"/>
  <c r="Q494" i="24"/>
  <c r="R494" i="24"/>
  <c r="AC494" i="24"/>
  <c r="Q495" i="24"/>
  <c r="R495" i="24"/>
  <c r="AC495" i="24"/>
  <c r="Q496" i="24"/>
  <c r="R496" i="24"/>
  <c r="AC496" i="24"/>
  <c r="Q497" i="24"/>
  <c r="R497" i="24"/>
  <c r="AC497" i="24"/>
  <c r="Q498" i="24"/>
  <c r="R498" i="24"/>
  <c r="AC498" i="24"/>
  <c r="Q499" i="24"/>
  <c r="R499" i="24"/>
  <c r="AC499" i="24"/>
  <c r="Q500" i="24"/>
  <c r="R500" i="24"/>
  <c r="AC500" i="24"/>
  <c r="Q501" i="24"/>
  <c r="R501" i="24"/>
  <c r="AC501" i="24"/>
  <c r="Q502" i="24"/>
  <c r="R502" i="24"/>
  <c r="AC502" i="24"/>
  <c r="Q503" i="24"/>
  <c r="R503" i="24"/>
  <c r="AC503" i="24"/>
  <c r="Q504" i="24"/>
  <c r="R504" i="24"/>
  <c r="AC504" i="24"/>
  <c r="Q505" i="24"/>
  <c r="R505" i="24"/>
  <c r="AC505" i="24"/>
  <c r="Q506" i="24"/>
  <c r="R506" i="24"/>
  <c r="AC506" i="24"/>
  <c r="Q507" i="24"/>
  <c r="R507" i="24"/>
  <c r="AC507" i="24"/>
  <c r="Q508" i="24"/>
  <c r="R508" i="24"/>
  <c r="AC508" i="24"/>
  <c r="Q509" i="24"/>
  <c r="R509" i="24"/>
  <c r="AC509" i="24"/>
  <c r="Q510" i="24"/>
  <c r="R510" i="24"/>
  <c r="AC510" i="24"/>
  <c r="Q511" i="24"/>
  <c r="R511" i="24"/>
  <c r="AC511" i="24"/>
  <c r="Q512" i="24"/>
  <c r="R512" i="24"/>
  <c r="AC512" i="24"/>
  <c r="Q513" i="24"/>
  <c r="R513" i="24"/>
  <c r="AC513" i="24"/>
  <c r="Q514" i="24"/>
  <c r="R514" i="24"/>
  <c r="AC514" i="24"/>
  <c r="Q515" i="24"/>
  <c r="R515" i="24"/>
  <c r="AC515" i="24"/>
  <c r="Q516" i="24"/>
  <c r="R516" i="24"/>
  <c r="AC516" i="24"/>
  <c r="Q517" i="24"/>
  <c r="R517" i="24"/>
  <c r="AC517" i="24"/>
  <c r="Q518" i="24"/>
  <c r="R518" i="24"/>
  <c r="AC518" i="24"/>
  <c r="Q519" i="24"/>
  <c r="R519" i="24"/>
  <c r="AC519" i="24"/>
  <c r="Q520" i="24"/>
  <c r="R520" i="24"/>
  <c r="AC520" i="24"/>
  <c r="Q521" i="24"/>
  <c r="R521" i="24"/>
  <c r="AC521" i="24"/>
  <c r="Q522" i="24"/>
  <c r="R522" i="24"/>
  <c r="AC522" i="24"/>
  <c r="Q523" i="24"/>
  <c r="R523" i="24"/>
  <c r="AC523" i="24"/>
  <c r="Q524" i="24"/>
  <c r="R524" i="24"/>
  <c r="AC524" i="24"/>
  <c r="Q525" i="24"/>
  <c r="R525" i="24"/>
  <c r="AC525" i="24"/>
  <c r="Q526" i="24"/>
  <c r="R526" i="24"/>
  <c r="AC526" i="24"/>
  <c r="Q527" i="24"/>
  <c r="R527" i="24"/>
  <c r="AC527" i="24"/>
  <c r="Q528" i="24"/>
  <c r="R528" i="24"/>
  <c r="AC528" i="24"/>
  <c r="Q529" i="24"/>
  <c r="R529" i="24"/>
  <c r="AC529" i="24"/>
  <c r="Q530" i="24"/>
  <c r="R530" i="24"/>
  <c r="AC530" i="24"/>
  <c r="Q531" i="24"/>
  <c r="R531" i="24"/>
  <c r="AC531" i="24"/>
  <c r="Q532" i="24"/>
  <c r="R532" i="24"/>
  <c r="AC532" i="24"/>
  <c r="Q533" i="24"/>
  <c r="R533" i="24"/>
  <c r="AC533" i="24"/>
  <c r="Q534" i="24"/>
  <c r="R534" i="24"/>
  <c r="AC534" i="24"/>
  <c r="Q535" i="24"/>
  <c r="R535" i="24"/>
  <c r="AC535" i="24"/>
  <c r="Q536" i="24"/>
  <c r="R536" i="24"/>
  <c r="AC536" i="24"/>
  <c r="Q537" i="24"/>
  <c r="R537" i="24"/>
  <c r="AC537" i="24"/>
  <c r="Q538" i="24"/>
  <c r="R538" i="24"/>
  <c r="AC538" i="24"/>
  <c r="Q539" i="24"/>
  <c r="R539" i="24"/>
  <c r="AC539" i="24"/>
  <c r="Q540" i="24"/>
  <c r="R540" i="24"/>
  <c r="AC540" i="24"/>
  <c r="Q541" i="24"/>
  <c r="R541" i="24"/>
  <c r="AC541" i="24"/>
  <c r="Q542" i="24"/>
  <c r="R542" i="24"/>
  <c r="AC542" i="24"/>
  <c r="Q543" i="24"/>
  <c r="R543" i="24"/>
  <c r="AC543" i="24"/>
  <c r="Q544" i="24"/>
  <c r="R544" i="24"/>
  <c r="AC544" i="24"/>
  <c r="Q545" i="24"/>
  <c r="R545" i="24"/>
  <c r="AC545" i="24"/>
  <c r="Q546" i="24"/>
  <c r="R546" i="24"/>
  <c r="AC546" i="24"/>
  <c r="Q547" i="24"/>
  <c r="R547" i="24"/>
  <c r="AC547" i="24"/>
  <c r="Q548" i="24"/>
  <c r="R548" i="24"/>
  <c r="AC548" i="24"/>
  <c r="Q549" i="24"/>
  <c r="R549" i="24"/>
  <c r="AC549" i="24"/>
  <c r="Q550" i="24"/>
  <c r="R550" i="24"/>
  <c r="AC550" i="24"/>
  <c r="Q551" i="24"/>
  <c r="R551" i="24"/>
  <c r="AC551" i="24"/>
  <c r="Q552" i="24"/>
  <c r="R552" i="24"/>
  <c r="AC552" i="24"/>
  <c r="Q553" i="24"/>
  <c r="R553" i="24"/>
  <c r="AC553" i="24"/>
  <c r="Q554" i="24"/>
  <c r="R554" i="24"/>
  <c r="AC554" i="24"/>
  <c r="Q555" i="24"/>
  <c r="R555" i="24"/>
  <c r="AC555" i="24"/>
  <c r="Q556" i="24"/>
  <c r="R556" i="24"/>
  <c r="AC556" i="24"/>
  <c r="Q557" i="24"/>
  <c r="R557" i="24"/>
  <c r="AC557" i="24"/>
  <c r="Q558" i="24"/>
  <c r="R558" i="24"/>
  <c r="AC558" i="24"/>
  <c r="Q559" i="24"/>
  <c r="R559" i="24"/>
  <c r="AC559" i="24"/>
  <c r="Q560" i="24"/>
  <c r="R560" i="24"/>
  <c r="AC560" i="24"/>
  <c r="Q561" i="24"/>
  <c r="R561" i="24"/>
  <c r="AC561" i="24"/>
  <c r="Q562" i="24"/>
  <c r="R562" i="24"/>
  <c r="AC562" i="24"/>
  <c r="Q563" i="24"/>
  <c r="R563" i="24"/>
  <c r="AC563" i="24"/>
  <c r="Q564" i="24"/>
  <c r="R564" i="24"/>
  <c r="AC564" i="24"/>
  <c r="Q565" i="24"/>
  <c r="R565" i="24"/>
  <c r="AC565" i="24"/>
  <c r="Q566" i="24"/>
  <c r="R566" i="24"/>
  <c r="AC566" i="24"/>
  <c r="Q567" i="24"/>
  <c r="R567" i="24"/>
  <c r="AC567" i="24"/>
  <c r="Q568" i="24"/>
  <c r="R568" i="24"/>
  <c r="AC568" i="24"/>
  <c r="Q569" i="24"/>
  <c r="R569" i="24"/>
  <c r="AC569" i="24"/>
  <c r="Q570" i="24"/>
  <c r="R570" i="24"/>
  <c r="AC570" i="24"/>
  <c r="Q571" i="24"/>
  <c r="R571" i="24"/>
  <c r="AC571" i="24"/>
  <c r="Q572" i="24"/>
  <c r="R572" i="24"/>
  <c r="AC572" i="24"/>
  <c r="Q573" i="24"/>
  <c r="R573" i="24"/>
  <c r="AC573" i="24"/>
  <c r="Q574" i="24"/>
  <c r="R574" i="24"/>
  <c r="AC574" i="24"/>
  <c r="Q575" i="24"/>
  <c r="R575" i="24"/>
  <c r="AC575" i="24"/>
  <c r="Q576" i="24"/>
  <c r="R576" i="24"/>
  <c r="AC576" i="24"/>
  <c r="Q577" i="24"/>
  <c r="R577" i="24"/>
  <c r="AC577" i="24"/>
  <c r="Q578" i="24"/>
  <c r="R578" i="24"/>
  <c r="AC578" i="24"/>
  <c r="Q579" i="24"/>
  <c r="R579" i="24"/>
  <c r="AC579" i="24"/>
  <c r="Q580" i="24"/>
  <c r="R580" i="24"/>
  <c r="AC580" i="24"/>
  <c r="Q581" i="24"/>
  <c r="R581" i="24"/>
  <c r="AC581" i="24"/>
  <c r="Q582" i="24"/>
  <c r="R582" i="24"/>
  <c r="AC582" i="24"/>
  <c r="Q583" i="24"/>
  <c r="R583" i="24"/>
  <c r="AC583" i="24"/>
  <c r="Q584" i="24"/>
  <c r="R584" i="24"/>
  <c r="AC584" i="24"/>
  <c r="Q585" i="24"/>
  <c r="R585" i="24"/>
  <c r="AC585" i="24"/>
  <c r="Q586" i="24"/>
  <c r="R586" i="24"/>
  <c r="AC586" i="24"/>
  <c r="Q587" i="24"/>
  <c r="R587" i="24"/>
  <c r="AC587" i="24"/>
  <c r="Q588" i="24"/>
  <c r="R588" i="24"/>
  <c r="AC588" i="24"/>
  <c r="Q589" i="24"/>
  <c r="R589" i="24"/>
  <c r="AC589" i="24"/>
  <c r="Q590" i="24"/>
  <c r="R590" i="24"/>
  <c r="AC590" i="24"/>
  <c r="Q591" i="24"/>
  <c r="R591" i="24"/>
  <c r="AC591" i="24"/>
  <c r="Q592" i="24"/>
  <c r="R592" i="24"/>
  <c r="AC592" i="24"/>
  <c r="Q593" i="24"/>
  <c r="R593" i="24"/>
  <c r="AC593" i="24"/>
  <c r="Q594" i="24"/>
  <c r="R594" i="24"/>
  <c r="AC594" i="24"/>
  <c r="Q595" i="24"/>
  <c r="R595" i="24"/>
  <c r="AC595" i="24"/>
  <c r="Q596" i="24"/>
  <c r="R596" i="24"/>
  <c r="AC596" i="24"/>
  <c r="Q597" i="24"/>
  <c r="R597" i="24"/>
  <c r="AC597" i="24"/>
  <c r="Q598" i="24"/>
  <c r="R598" i="24"/>
  <c r="AC598" i="24"/>
  <c r="Q599" i="24"/>
  <c r="R599" i="24"/>
  <c r="AC599" i="24"/>
  <c r="Q600" i="24"/>
  <c r="R600" i="24"/>
  <c r="AC600" i="24"/>
  <c r="Q601" i="24"/>
  <c r="R601" i="24"/>
  <c r="AC601" i="24"/>
  <c r="Q602" i="24"/>
  <c r="R602" i="24"/>
  <c r="AC602" i="24"/>
  <c r="Q326" i="24"/>
  <c r="R326" i="24"/>
  <c r="AC326" i="24"/>
  <c r="Q96" i="24"/>
  <c r="R96" i="24"/>
  <c r="AC96" i="24"/>
  <c r="Q97" i="24"/>
  <c r="R97" i="24"/>
  <c r="AC97" i="24"/>
  <c r="Q99" i="24"/>
  <c r="R99" i="24"/>
  <c r="AC99" i="24"/>
  <c r="Q100" i="24"/>
  <c r="R100" i="24"/>
  <c r="AC100" i="24"/>
  <c r="Q101" i="24"/>
  <c r="R101" i="24"/>
  <c r="AC101" i="24"/>
  <c r="Q102" i="24"/>
  <c r="R102" i="24"/>
  <c r="AC102" i="24"/>
  <c r="Q103" i="24"/>
  <c r="R103" i="24"/>
  <c r="AC103" i="24"/>
  <c r="Q104" i="24"/>
  <c r="R104" i="24"/>
  <c r="AC104" i="24"/>
  <c r="Q105" i="24"/>
  <c r="R105" i="24"/>
  <c r="AC105" i="24"/>
  <c r="Q106" i="24"/>
  <c r="R106" i="24"/>
  <c r="AC106" i="24"/>
  <c r="Q107" i="24"/>
  <c r="R107" i="24"/>
  <c r="AC107" i="24"/>
  <c r="Q108" i="24"/>
  <c r="R108" i="24"/>
  <c r="AC108" i="24"/>
  <c r="Q109" i="24"/>
  <c r="R109" i="24"/>
  <c r="AC109" i="24"/>
  <c r="Q110" i="24"/>
  <c r="R110" i="24"/>
  <c r="AC110" i="24"/>
  <c r="Q111" i="24"/>
  <c r="R111" i="24"/>
  <c r="AC111" i="24"/>
  <c r="Q112" i="24"/>
  <c r="R112" i="24"/>
  <c r="AC112" i="24"/>
  <c r="Q113" i="24"/>
  <c r="R113" i="24"/>
  <c r="AC113" i="24"/>
  <c r="Q114" i="24"/>
  <c r="R114" i="24"/>
  <c r="AC114" i="24"/>
  <c r="Q115" i="24"/>
  <c r="R115" i="24"/>
  <c r="AC115" i="24"/>
  <c r="Q116" i="24"/>
  <c r="R116" i="24"/>
  <c r="AC116" i="24"/>
  <c r="Q117" i="24"/>
  <c r="R117" i="24"/>
  <c r="AC117" i="24"/>
  <c r="Q118" i="24"/>
  <c r="R118" i="24"/>
  <c r="AC118" i="24"/>
  <c r="Q119" i="24"/>
  <c r="R119" i="24"/>
  <c r="AC119" i="24"/>
  <c r="Q120" i="24"/>
  <c r="R120" i="24"/>
  <c r="AC120" i="24"/>
  <c r="Q121" i="24"/>
  <c r="R121" i="24"/>
  <c r="AC121" i="24"/>
  <c r="Q122" i="24"/>
  <c r="R122" i="24"/>
  <c r="AC122" i="24"/>
  <c r="Q123" i="24"/>
  <c r="R123" i="24"/>
  <c r="AC123" i="24"/>
  <c r="Q124" i="24"/>
  <c r="R124" i="24"/>
  <c r="AC124" i="24"/>
  <c r="Q125" i="24"/>
  <c r="R125" i="24"/>
  <c r="AC125" i="24"/>
  <c r="Q126" i="24"/>
  <c r="R126" i="24"/>
  <c r="AC126" i="24"/>
  <c r="Q127" i="24"/>
  <c r="R127" i="24"/>
  <c r="AC127" i="24"/>
  <c r="Q128" i="24"/>
  <c r="R128" i="24"/>
  <c r="AC128" i="24"/>
  <c r="Q129" i="24"/>
  <c r="R129" i="24"/>
  <c r="AC129" i="24"/>
  <c r="Q130" i="24"/>
  <c r="R130" i="24"/>
  <c r="AC130" i="24"/>
  <c r="Q131" i="24"/>
  <c r="R131" i="24"/>
  <c r="AC131" i="24"/>
  <c r="Q132" i="24"/>
  <c r="R132" i="24"/>
  <c r="AC132" i="24"/>
  <c r="Q133" i="24"/>
  <c r="R133" i="24"/>
  <c r="AC133" i="24"/>
  <c r="Q134" i="24"/>
  <c r="R134" i="24"/>
  <c r="AC134" i="24"/>
  <c r="Q135" i="24"/>
  <c r="R135" i="24"/>
  <c r="AC135" i="24"/>
  <c r="Q136" i="24"/>
  <c r="R136" i="24"/>
  <c r="AC136" i="24"/>
  <c r="Q137" i="24"/>
  <c r="R137" i="24"/>
  <c r="AC137" i="24"/>
  <c r="Q138" i="24"/>
  <c r="R138" i="24"/>
  <c r="AC138" i="24"/>
  <c r="Q139" i="24"/>
  <c r="R139" i="24"/>
  <c r="AC139" i="24"/>
  <c r="Q140" i="24"/>
  <c r="R140" i="24"/>
  <c r="AC140" i="24"/>
  <c r="Q141" i="24"/>
  <c r="R141" i="24"/>
  <c r="AC141" i="24"/>
  <c r="Q142" i="24"/>
  <c r="R142" i="24"/>
  <c r="AC142" i="24"/>
  <c r="Q143" i="24"/>
  <c r="R143" i="24"/>
  <c r="AC143" i="24"/>
  <c r="Q144" i="24"/>
  <c r="R144" i="24"/>
  <c r="AC144" i="24"/>
  <c r="Q145" i="24"/>
  <c r="R145" i="24"/>
  <c r="AC145" i="24"/>
  <c r="Q146" i="24"/>
  <c r="R146" i="24"/>
  <c r="AC146" i="24"/>
  <c r="Q147" i="24"/>
  <c r="R147" i="24"/>
  <c r="AC147" i="24"/>
  <c r="Q148" i="24"/>
  <c r="R148" i="24"/>
  <c r="AC148" i="24"/>
  <c r="Q149" i="24"/>
  <c r="R149" i="24"/>
  <c r="AC149" i="24"/>
  <c r="Q150" i="24"/>
  <c r="R150" i="24"/>
  <c r="AC150" i="24"/>
  <c r="Q151" i="24"/>
  <c r="R151" i="24"/>
  <c r="AC151" i="24"/>
  <c r="Q152" i="24"/>
  <c r="R152" i="24"/>
  <c r="AC152" i="24"/>
  <c r="Q153" i="24"/>
  <c r="R153" i="24"/>
  <c r="AC153" i="24"/>
  <c r="Q154" i="24"/>
  <c r="R154" i="24"/>
  <c r="AC154" i="24"/>
  <c r="Q155" i="24"/>
  <c r="R155" i="24"/>
  <c r="AC155" i="24"/>
  <c r="Q156" i="24"/>
  <c r="R156" i="24"/>
  <c r="AC156" i="24"/>
  <c r="Q157" i="24"/>
  <c r="R157" i="24"/>
  <c r="AC157" i="24"/>
  <c r="Q158" i="24"/>
  <c r="R158" i="24"/>
  <c r="AC158" i="24"/>
  <c r="Q159" i="24"/>
  <c r="R159" i="24"/>
  <c r="AC159" i="24"/>
  <c r="Q160" i="24"/>
  <c r="R160" i="24"/>
  <c r="AC160" i="24"/>
  <c r="Q161" i="24"/>
  <c r="R161" i="24"/>
  <c r="AC161" i="24"/>
  <c r="Q162" i="24"/>
  <c r="R162" i="24"/>
  <c r="AC162" i="24"/>
  <c r="Q163" i="24"/>
  <c r="R163" i="24"/>
  <c r="AC163" i="24"/>
  <c r="Q164" i="24"/>
  <c r="R164" i="24"/>
  <c r="AC164" i="24"/>
  <c r="Q165" i="24"/>
  <c r="R165" i="24"/>
  <c r="AC165" i="24"/>
  <c r="Q166" i="24"/>
  <c r="R166" i="24"/>
  <c r="AC166" i="24"/>
  <c r="Q167" i="24"/>
  <c r="R167" i="24"/>
  <c r="AC167" i="24"/>
  <c r="Q168" i="24"/>
  <c r="R168" i="24"/>
  <c r="AC168" i="24"/>
  <c r="Q169" i="24"/>
  <c r="R169" i="24"/>
  <c r="AC169" i="24"/>
  <c r="Q170" i="24"/>
  <c r="R170" i="24"/>
  <c r="AC170" i="24"/>
  <c r="Q171" i="24"/>
  <c r="R171" i="24"/>
  <c r="AC171" i="24"/>
  <c r="Q172" i="24"/>
  <c r="R172" i="24"/>
  <c r="AC172" i="24"/>
  <c r="Q173" i="24"/>
  <c r="R173" i="24"/>
  <c r="AC173" i="24"/>
  <c r="Q174" i="24"/>
  <c r="R174" i="24"/>
  <c r="AC174" i="24"/>
  <c r="Q175" i="24"/>
  <c r="R175" i="24"/>
  <c r="AC175" i="24"/>
  <c r="Q176" i="24"/>
  <c r="R176" i="24"/>
  <c r="AC176" i="24"/>
  <c r="Q177" i="24"/>
  <c r="R177" i="24"/>
  <c r="AC177" i="24"/>
  <c r="Q178" i="24"/>
  <c r="R178" i="24"/>
  <c r="AC178" i="24"/>
  <c r="Q179" i="24"/>
  <c r="R179" i="24"/>
  <c r="AC179" i="24"/>
  <c r="Q180" i="24"/>
  <c r="R180" i="24"/>
  <c r="AC180" i="24"/>
  <c r="Q181" i="24"/>
  <c r="R181" i="24"/>
  <c r="AC181" i="24"/>
  <c r="Q182" i="24"/>
  <c r="R182" i="24"/>
  <c r="AC182" i="24"/>
  <c r="Q183" i="24"/>
  <c r="R183" i="24"/>
  <c r="AC183" i="24"/>
  <c r="Q184" i="24"/>
  <c r="R184" i="24"/>
  <c r="AC184" i="24"/>
  <c r="Q185" i="24"/>
  <c r="R185" i="24"/>
  <c r="AC185" i="24"/>
  <c r="Q186" i="24"/>
  <c r="R186" i="24"/>
  <c r="AC186" i="24"/>
  <c r="Q187" i="24"/>
  <c r="R187" i="24"/>
  <c r="AC187" i="24"/>
  <c r="Q188" i="24"/>
  <c r="R188" i="24"/>
  <c r="AC188" i="24"/>
  <c r="Q189" i="24"/>
  <c r="R189" i="24"/>
  <c r="AC189" i="24"/>
  <c r="Q190" i="24"/>
  <c r="R190" i="24"/>
  <c r="AC190" i="24"/>
  <c r="Q191" i="24"/>
  <c r="R191" i="24"/>
  <c r="AC191" i="24"/>
  <c r="Q192" i="24"/>
  <c r="R192" i="24"/>
  <c r="AC192" i="24"/>
  <c r="Q193" i="24"/>
  <c r="R193" i="24"/>
  <c r="AC193" i="24"/>
  <c r="Q194" i="24"/>
  <c r="R194" i="24"/>
  <c r="AC194" i="24"/>
  <c r="Q195" i="24"/>
  <c r="R195" i="24"/>
  <c r="AC195" i="24"/>
  <c r="Q196" i="24"/>
  <c r="R196" i="24"/>
  <c r="AC196" i="24"/>
  <c r="Q197" i="24"/>
  <c r="R197" i="24"/>
  <c r="AC197" i="24"/>
  <c r="Q198" i="24"/>
  <c r="R198" i="24"/>
  <c r="AC198" i="24"/>
  <c r="Q199" i="24"/>
  <c r="R199" i="24"/>
  <c r="AC199" i="24"/>
  <c r="Q200" i="24"/>
  <c r="R200" i="24"/>
  <c r="AC200" i="24"/>
  <c r="Q201" i="24"/>
  <c r="R201" i="24"/>
  <c r="AC201" i="24"/>
  <c r="Q202" i="24"/>
  <c r="R202" i="24"/>
  <c r="AC202" i="24"/>
  <c r="Q203" i="24"/>
  <c r="R203" i="24"/>
  <c r="AC203" i="24"/>
  <c r="Q204" i="24"/>
  <c r="R204" i="24"/>
  <c r="AC204" i="24"/>
  <c r="Q205" i="24"/>
  <c r="R205" i="24"/>
  <c r="AC205" i="24"/>
  <c r="Q206" i="24"/>
  <c r="R206" i="24"/>
  <c r="AC206" i="24"/>
  <c r="Q207" i="24"/>
  <c r="R207" i="24"/>
  <c r="AC207" i="24"/>
  <c r="Q208" i="24"/>
  <c r="R208" i="24"/>
  <c r="AC208" i="24"/>
  <c r="Q209" i="24"/>
  <c r="R209" i="24"/>
  <c r="AC209" i="24"/>
  <c r="Q210" i="24"/>
  <c r="R210" i="24"/>
  <c r="AC210" i="24"/>
  <c r="Q211" i="24"/>
  <c r="R211" i="24"/>
  <c r="AC211" i="24"/>
  <c r="Q212" i="24"/>
  <c r="R212" i="24"/>
  <c r="AC212" i="24"/>
  <c r="Q213" i="24"/>
  <c r="R213" i="24"/>
  <c r="AC213" i="24"/>
  <c r="Q214" i="24"/>
  <c r="R214" i="24"/>
  <c r="AC214" i="24"/>
  <c r="Q215" i="24"/>
  <c r="R215" i="24"/>
  <c r="AC215" i="24"/>
  <c r="Q216" i="24"/>
  <c r="R216" i="24"/>
  <c r="AC216" i="24"/>
  <c r="Q217" i="24"/>
  <c r="R217" i="24"/>
  <c r="AC217" i="24"/>
  <c r="Q218" i="24"/>
  <c r="R218" i="24"/>
  <c r="AC218" i="24"/>
  <c r="Q219" i="24"/>
  <c r="R219" i="24"/>
  <c r="AC219" i="24"/>
  <c r="Q220" i="24"/>
  <c r="R220" i="24"/>
  <c r="AC220" i="24"/>
  <c r="Q221" i="24"/>
  <c r="R221" i="24"/>
  <c r="AC221" i="24"/>
  <c r="Q222" i="24"/>
  <c r="R222" i="24"/>
  <c r="AC222" i="24"/>
  <c r="Q223" i="24"/>
  <c r="R223" i="24"/>
  <c r="AC223" i="24"/>
  <c r="Q224" i="24"/>
  <c r="R224" i="24"/>
  <c r="AC224" i="24"/>
  <c r="Q225" i="24"/>
  <c r="R225" i="24"/>
  <c r="AC225" i="24"/>
  <c r="Q226" i="24"/>
  <c r="R226" i="24"/>
  <c r="AC226" i="24"/>
  <c r="Q227" i="24"/>
  <c r="R227" i="24"/>
  <c r="AC227" i="24"/>
  <c r="Q228" i="24"/>
  <c r="R228" i="24"/>
  <c r="AC228" i="24"/>
  <c r="Q229" i="24"/>
  <c r="R229" i="24"/>
  <c r="AC229" i="24"/>
  <c r="Q230" i="24"/>
  <c r="R230" i="24"/>
  <c r="AC230" i="24"/>
  <c r="Q231" i="24"/>
  <c r="R231" i="24"/>
  <c r="AC231" i="24"/>
  <c r="Q232" i="24"/>
  <c r="R232" i="24"/>
  <c r="AC232" i="24"/>
  <c r="Q233" i="24"/>
  <c r="R233" i="24"/>
  <c r="AC233" i="24"/>
  <c r="Q234" i="24"/>
  <c r="R234" i="24"/>
  <c r="AC234" i="24"/>
  <c r="Q235" i="24"/>
  <c r="R235" i="24"/>
  <c r="AC235" i="24"/>
  <c r="Q236" i="24"/>
  <c r="R236" i="24"/>
  <c r="AC236" i="24"/>
  <c r="Q237" i="24"/>
  <c r="R237" i="24"/>
  <c r="AC237" i="24"/>
  <c r="Q238" i="24"/>
  <c r="R238" i="24"/>
  <c r="AC238" i="24"/>
  <c r="Q239" i="24"/>
  <c r="R239" i="24"/>
  <c r="AC239" i="24"/>
  <c r="Q240" i="24"/>
  <c r="R240" i="24"/>
  <c r="AC240" i="24"/>
  <c r="Q241" i="24"/>
  <c r="R241" i="24"/>
  <c r="AC241" i="24"/>
  <c r="Q242" i="24"/>
  <c r="R242" i="24"/>
  <c r="AC242" i="24"/>
  <c r="Q243" i="24"/>
  <c r="R243" i="24"/>
  <c r="AC243" i="24"/>
  <c r="Q244" i="24"/>
  <c r="R244" i="24"/>
  <c r="AC244" i="24"/>
  <c r="Q245" i="24"/>
  <c r="R245" i="24"/>
  <c r="AC245" i="24"/>
  <c r="Q246" i="24"/>
  <c r="R246" i="24"/>
  <c r="AC246" i="24"/>
  <c r="Q247" i="24"/>
  <c r="R247" i="24"/>
  <c r="AC247" i="24"/>
  <c r="Q248" i="24"/>
  <c r="R248" i="24"/>
  <c r="AC248" i="24"/>
  <c r="Q249" i="24"/>
  <c r="R249" i="24"/>
  <c r="AC249" i="24"/>
  <c r="Q250" i="24"/>
  <c r="R250" i="24"/>
  <c r="AC250" i="24"/>
  <c r="Q251" i="24"/>
  <c r="R251" i="24"/>
  <c r="AC251" i="24"/>
  <c r="Q252" i="24"/>
  <c r="R252" i="24"/>
  <c r="AC252" i="24"/>
  <c r="Q253" i="24"/>
  <c r="R253" i="24"/>
  <c r="AC253" i="24"/>
  <c r="Q254" i="24"/>
  <c r="R254" i="24"/>
  <c r="AC254" i="24"/>
  <c r="Q255" i="24"/>
  <c r="R255" i="24"/>
  <c r="AC255" i="24"/>
  <c r="Q256" i="24"/>
  <c r="R256" i="24"/>
  <c r="AC256" i="24"/>
  <c r="Q257" i="24"/>
  <c r="R257" i="24"/>
  <c r="AC257" i="24"/>
  <c r="Q258" i="24"/>
  <c r="R258" i="24"/>
  <c r="AC258" i="24"/>
  <c r="Q259" i="24"/>
  <c r="R259" i="24"/>
  <c r="AC259" i="24"/>
  <c r="Q260" i="24"/>
  <c r="R260" i="24"/>
  <c r="AC260" i="24"/>
  <c r="Q261" i="24"/>
  <c r="R261" i="24"/>
  <c r="AC261" i="24"/>
  <c r="Q262" i="24"/>
  <c r="R262" i="24"/>
  <c r="AC262" i="24"/>
  <c r="Q263" i="24"/>
  <c r="R263" i="24"/>
  <c r="AC263" i="24"/>
  <c r="Q264" i="24"/>
  <c r="R264" i="24"/>
  <c r="AC264" i="24"/>
  <c r="Q265" i="24"/>
  <c r="R265" i="24"/>
  <c r="AC265" i="24"/>
  <c r="Q266" i="24"/>
  <c r="R266" i="24"/>
  <c r="AC266" i="24"/>
  <c r="Q267" i="24"/>
  <c r="R267" i="24"/>
  <c r="AC267" i="24"/>
  <c r="Q268" i="24"/>
  <c r="R268" i="24"/>
  <c r="AC268" i="24"/>
  <c r="Q269" i="24"/>
  <c r="R269" i="24"/>
  <c r="AC269" i="24"/>
  <c r="Q270" i="24"/>
  <c r="R270" i="24"/>
  <c r="AC270" i="24"/>
  <c r="Q271" i="24"/>
  <c r="R271" i="24"/>
  <c r="AC271" i="24"/>
  <c r="Q272" i="24"/>
  <c r="R272" i="24"/>
  <c r="AC272" i="24"/>
  <c r="Q273" i="24"/>
  <c r="R273" i="24"/>
  <c r="AC273" i="24"/>
  <c r="Q274" i="24"/>
  <c r="R274" i="24"/>
  <c r="AC274" i="24"/>
  <c r="Q275" i="24"/>
  <c r="R275" i="24"/>
  <c r="AC275" i="24"/>
  <c r="Q276" i="24"/>
  <c r="R276" i="24"/>
  <c r="AC276" i="24"/>
  <c r="Q277" i="24"/>
  <c r="R277" i="24"/>
  <c r="AC277" i="24"/>
  <c r="Q278" i="24"/>
  <c r="R278" i="24"/>
  <c r="AC278" i="24"/>
  <c r="Q279" i="24"/>
  <c r="R279" i="24"/>
  <c r="AC279" i="24"/>
  <c r="Q280" i="24"/>
  <c r="R280" i="24"/>
  <c r="AC280" i="24"/>
  <c r="Q281" i="24"/>
  <c r="R281" i="24"/>
  <c r="AC281" i="24"/>
  <c r="Q282" i="24"/>
  <c r="R282" i="24"/>
  <c r="AC282" i="24"/>
  <c r="Q283" i="24"/>
  <c r="R283" i="24"/>
  <c r="AC283" i="24"/>
  <c r="Q284" i="24"/>
  <c r="R284" i="24"/>
  <c r="AC284" i="24"/>
  <c r="Q285" i="24"/>
  <c r="R285" i="24"/>
  <c r="AC285" i="24"/>
  <c r="Q286" i="24"/>
  <c r="R286" i="24"/>
  <c r="AC286" i="24"/>
  <c r="Q287" i="24"/>
  <c r="R287" i="24"/>
  <c r="AC287" i="24"/>
  <c r="Q288" i="24"/>
  <c r="R288" i="24"/>
  <c r="AC288" i="24"/>
  <c r="Q289" i="24"/>
  <c r="R289" i="24"/>
  <c r="AC289" i="24"/>
  <c r="Q290" i="24"/>
  <c r="R290" i="24"/>
  <c r="AC290" i="24"/>
  <c r="Q291" i="24"/>
  <c r="R291" i="24"/>
  <c r="AC291" i="24"/>
  <c r="Q292" i="24"/>
  <c r="R292" i="24"/>
  <c r="AC292" i="24"/>
  <c r="Q293" i="24"/>
  <c r="R293" i="24"/>
  <c r="AC293" i="24"/>
  <c r="Q294" i="24"/>
  <c r="R294" i="24"/>
  <c r="AC294" i="24"/>
  <c r="Q295" i="24"/>
  <c r="R295" i="24"/>
  <c r="AC295" i="24"/>
  <c r="Q296" i="24"/>
  <c r="R296" i="24"/>
  <c r="AC296" i="24"/>
  <c r="Q297" i="24"/>
  <c r="R297" i="24"/>
  <c r="AC297" i="24"/>
  <c r="Q298" i="24"/>
  <c r="R298" i="24"/>
  <c r="AC298" i="24"/>
  <c r="Q299" i="24"/>
  <c r="R299" i="24"/>
  <c r="AC299" i="24"/>
  <c r="Q300" i="24"/>
  <c r="R300" i="24"/>
  <c r="AC300" i="24"/>
  <c r="Q301" i="24"/>
  <c r="R301" i="24"/>
  <c r="AC301" i="24"/>
  <c r="Q302" i="24"/>
  <c r="R302" i="24"/>
  <c r="AC302" i="24"/>
  <c r="Q303" i="24"/>
  <c r="R303" i="24"/>
  <c r="AC303" i="24"/>
  <c r="Q304" i="24"/>
  <c r="R304" i="24"/>
  <c r="AC304" i="24"/>
  <c r="Q305" i="24"/>
  <c r="R305" i="24"/>
  <c r="AC305" i="24"/>
  <c r="Q306" i="24"/>
  <c r="R306" i="24"/>
  <c r="AC306" i="24"/>
  <c r="Q307" i="24"/>
  <c r="R307" i="24"/>
  <c r="AC307" i="24"/>
  <c r="Q308" i="24"/>
  <c r="R308" i="24"/>
  <c r="AC308" i="24"/>
  <c r="Q309" i="24"/>
  <c r="R309" i="24"/>
  <c r="AC309" i="24"/>
  <c r="Q310" i="24"/>
  <c r="R310" i="24"/>
  <c r="AC310" i="24"/>
  <c r="Q311" i="24"/>
  <c r="R311" i="24"/>
  <c r="AC311" i="24"/>
  <c r="Q312" i="24"/>
  <c r="R312" i="24"/>
  <c r="AC312" i="24"/>
  <c r="Q313" i="24"/>
  <c r="R313" i="24"/>
  <c r="AC313" i="24"/>
  <c r="Q314" i="24"/>
  <c r="R314" i="24"/>
  <c r="AC314" i="24"/>
  <c r="Q315" i="24"/>
  <c r="R315" i="24"/>
  <c r="AC315" i="24"/>
  <c r="Q316" i="24"/>
  <c r="R316" i="24"/>
  <c r="AC316" i="24"/>
  <c r="Q317" i="24"/>
  <c r="R317" i="24"/>
  <c r="AC317" i="24"/>
  <c r="Q318" i="24"/>
  <c r="R318" i="24"/>
  <c r="AC318" i="24"/>
  <c r="Q319" i="24"/>
  <c r="R319" i="24"/>
  <c r="AC319" i="24"/>
  <c r="Q320" i="24"/>
  <c r="R320" i="24"/>
  <c r="AC320" i="24"/>
  <c r="Q321" i="24"/>
  <c r="R321" i="24"/>
  <c r="AC321" i="24"/>
  <c r="Q322" i="24"/>
  <c r="R322" i="24"/>
  <c r="AC322" i="24"/>
  <c r="Q95" i="24"/>
  <c r="R95" i="24"/>
  <c r="AC95" i="24"/>
  <c r="S95" i="24"/>
  <c r="AB95" i="24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" i="6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2" i="7"/>
  <c r="D32" i="1"/>
  <c r="T327" i="1"/>
  <c r="E32" i="1"/>
  <c r="U327" i="1"/>
  <c r="F32" i="1"/>
  <c r="V327" i="1"/>
  <c r="W327" i="1"/>
  <c r="AD327" i="1"/>
  <c r="T328" i="1"/>
  <c r="U328" i="1"/>
  <c r="V328" i="1"/>
  <c r="W328" i="1"/>
  <c r="AD328" i="1"/>
  <c r="T329" i="1"/>
  <c r="U329" i="1"/>
  <c r="V329" i="1"/>
  <c r="W329" i="1"/>
  <c r="AD329" i="1"/>
  <c r="T330" i="1"/>
  <c r="U330" i="1"/>
  <c r="V330" i="1"/>
  <c r="W330" i="1"/>
  <c r="AD330" i="1"/>
  <c r="T331" i="1"/>
  <c r="U331" i="1"/>
  <c r="V331" i="1"/>
  <c r="W331" i="1"/>
  <c r="AD331" i="1"/>
  <c r="T332" i="1"/>
  <c r="U332" i="1"/>
  <c r="V332" i="1"/>
  <c r="W332" i="1"/>
  <c r="AD332" i="1"/>
  <c r="T333" i="1"/>
  <c r="U333" i="1"/>
  <c r="V333" i="1"/>
  <c r="W333" i="1"/>
  <c r="AD333" i="1"/>
  <c r="T334" i="1"/>
  <c r="U334" i="1"/>
  <c r="V334" i="1"/>
  <c r="W334" i="1"/>
  <c r="AD334" i="1"/>
  <c r="T335" i="1"/>
  <c r="U335" i="1"/>
  <c r="V335" i="1"/>
  <c r="W335" i="1"/>
  <c r="AD335" i="1"/>
  <c r="T336" i="1"/>
  <c r="U336" i="1"/>
  <c r="V336" i="1"/>
  <c r="W336" i="1"/>
  <c r="AD336" i="1"/>
  <c r="T337" i="1"/>
  <c r="U337" i="1"/>
  <c r="V337" i="1"/>
  <c r="W337" i="1"/>
  <c r="AD337" i="1"/>
  <c r="T338" i="1"/>
  <c r="U338" i="1"/>
  <c r="V338" i="1"/>
  <c r="W338" i="1"/>
  <c r="AD338" i="1"/>
  <c r="T339" i="1"/>
  <c r="U339" i="1"/>
  <c r="V339" i="1"/>
  <c r="W339" i="1"/>
  <c r="AD339" i="1"/>
  <c r="T340" i="1"/>
  <c r="U340" i="1"/>
  <c r="V340" i="1"/>
  <c r="W340" i="1"/>
  <c r="AD340" i="1"/>
  <c r="T341" i="1"/>
  <c r="U341" i="1"/>
  <c r="V341" i="1"/>
  <c r="W341" i="1"/>
  <c r="AD341" i="1"/>
  <c r="T342" i="1"/>
  <c r="U342" i="1"/>
  <c r="V342" i="1"/>
  <c r="W342" i="1"/>
  <c r="AD342" i="1"/>
  <c r="T343" i="1"/>
  <c r="U343" i="1"/>
  <c r="V343" i="1"/>
  <c r="W343" i="1"/>
  <c r="AD343" i="1"/>
  <c r="T344" i="1"/>
  <c r="U344" i="1"/>
  <c r="V344" i="1"/>
  <c r="W344" i="1"/>
  <c r="AD344" i="1"/>
  <c r="T345" i="1"/>
  <c r="U345" i="1"/>
  <c r="V345" i="1"/>
  <c r="W345" i="1"/>
  <c r="AD345" i="1"/>
  <c r="T346" i="1"/>
  <c r="U346" i="1"/>
  <c r="V346" i="1"/>
  <c r="W346" i="1"/>
  <c r="AD346" i="1"/>
  <c r="T347" i="1"/>
  <c r="U347" i="1"/>
  <c r="V347" i="1"/>
  <c r="W347" i="1"/>
  <c r="AD347" i="1"/>
  <c r="T348" i="1"/>
  <c r="U348" i="1"/>
  <c r="V348" i="1"/>
  <c r="W348" i="1"/>
  <c r="AD348" i="1"/>
  <c r="T349" i="1"/>
  <c r="U349" i="1"/>
  <c r="V349" i="1"/>
  <c r="W349" i="1"/>
  <c r="AD349" i="1"/>
  <c r="T350" i="1"/>
  <c r="U350" i="1"/>
  <c r="V350" i="1"/>
  <c r="W350" i="1"/>
  <c r="AD350" i="1"/>
  <c r="T351" i="1"/>
  <c r="U351" i="1"/>
  <c r="V351" i="1"/>
  <c r="W351" i="1"/>
  <c r="AD351" i="1"/>
  <c r="T352" i="1"/>
  <c r="U352" i="1"/>
  <c r="V352" i="1"/>
  <c r="W352" i="1"/>
  <c r="AD352" i="1"/>
  <c r="T353" i="1"/>
  <c r="U353" i="1"/>
  <c r="V353" i="1"/>
  <c r="W353" i="1"/>
  <c r="AD353" i="1"/>
  <c r="T354" i="1"/>
  <c r="U354" i="1"/>
  <c r="V354" i="1"/>
  <c r="W354" i="1"/>
  <c r="AD354" i="1"/>
  <c r="T355" i="1"/>
  <c r="U355" i="1"/>
  <c r="V355" i="1"/>
  <c r="W355" i="1"/>
  <c r="AD355" i="1"/>
  <c r="T356" i="1"/>
  <c r="U356" i="1"/>
  <c r="V356" i="1"/>
  <c r="W356" i="1"/>
  <c r="AD356" i="1"/>
  <c r="T357" i="1"/>
  <c r="U357" i="1"/>
  <c r="V357" i="1"/>
  <c r="W357" i="1"/>
  <c r="AD357" i="1"/>
  <c r="T358" i="1"/>
  <c r="U358" i="1"/>
  <c r="V358" i="1"/>
  <c r="W358" i="1"/>
  <c r="AD358" i="1"/>
  <c r="T359" i="1"/>
  <c r="U359" i="1"/>
  <c r="V359" i="1"/>
  <c r="W359" i="1"/>
  <c r="AD359" i="1"/>
  <c r="T360" i="1"/>
  <c r="U360" i="1"/>
  <c r="V360" i="1"/>
  <c r="W360" i="1"/>
  <c r="AD360" i="1"/>
  <c r="T361" i="1"/>
  <c r="U361" i="1"/>
  <c r="V361" i="1"/>
  <c r="W361" i="1"/>
  <c r="AD361" i="1"/>
  <c r="T362" i="1"/>
  <c r="U362" i="1"/>
  <c r="V362" i="1"/>
  <c r="W362" i="1"/>
  <c r="AD362" i="1"/>
  <c r="T363" i="1"/>
  <c r="U363" i="1"/>
  <c r="V363" i="1"/>
  <c r="W363" i="1"/>
  <c r="AD363" i="1"/>
  <c r="T364" i="1"/>
  <c r="U364" i="1"/>
  <c r="V364" i="1"/>
  <c r="W364" i="1"/>
  <c r="AD364" i="1"/>
  <c r="T365" i="1"/>
  <c r="U365" i="1"/>
  <c r="V365" i="1"/>
  <c r="W365" i="1"/>
  <c r="AD365" i="1"/>
  <c r="T366" i="1"/>
  <c r="U366" i="1"/>
  <c r="V366" i="1"/>
  <c r="W366" i="1"/>
  <c r="AD366" i="1"/>
  <c r="T367" i="1"/>
  <c r="U367" i="1"/>
  <c r="V367" i="1"/>
  <c r="W367" i="1"/>
  <c r="AD367" i="1"/>
  <c r="T368" i="1"/>
  <c r="U368" i="1"/>
  <c r="V368" i="1"/>
  <c r="W368" i="1"/>
  <c r="AD368" i="1"/>
  <c r="T369" i="1"/>
  <c r="U369" i="1"/>
  <c r="V369" i="1"/>
  <c r="W369" i="1"/>
  <c r="AD369" i="1"/>
  <c r="T370" i="1"/>
  <c r="U370" i="1"/>
  <c r="V370" i="1"/>
  <c r="W370" i="1"/>
  <c r="AD370" i="1"/>
  <c r="T371" i="1"/>
  <c r="U371" i="1"/>
  <c r="V371" i="1"/>
  <c r="W371" i="1"/>
  <c r="AD371" i="1"/>
  <c r="T372" i="1"/>
  <c r="U372" i="1"/>
  <c r="V372" i="1"/>
  <c r="W372" i="1"/>
  <c r="AD372" i="1"/>
  <c r="T373" i="1"/>
  <c r="U373" i="1"/>
  <c r="V373" i="1"/>
  <c r="W373" i="1"/>
  <c r="AD373" i="1"/>
  <c r="T374" i="1"/>
  <c r="U374" i="1"/>
  <c r="V374" i="1"/>
  <c r="W374" i="1"/>
  <c r="AD374" i="1"/>
  <c r="T375" i="1"/>
  <c r="U375" i="1"/>
  <c r="V375" i="1"/>
  <c r="W375" i="1"/>
  <c r="AD375" i="1"/>
  <c r="T376" i="1"/>
  <c r="U376" i="1"/>
  <c r="V376" i="1"/>
  <c r="W376" i="1"/>
  <c r="AD376" i="1"/>
  <c r="T377" i="1"/>
  <c r="U377" i="1"/>
  <c r="V377" i="1"/>
  <c r="W377" i="1"/>
  <c r="AD377" i="1"/>
  <c r="T378" i="1"/>
  <c r="U378" i="1"/>
  <c r="V378" i="1"/>
  <c r="W378" i="1"/>
  <c r="AD378" i="1"/>
  <c r="T379" i="1"/>
  <c r="U379" i="1"/>
  <c r="V379" i="1"/>
  <c r="W379" i="1"/>
  <c r="AD379" i="1"/>
  <c r="T380" i="1"/>
  <c r="U380" i="1"/>
  <c r="V380" i="1"/>
  <c r="W380" i="1"/>
  <c r="AD380" i="1"/>
  <c r="T381" i="1"/>
  <c r="U381" i="1"/>
  <c r="V381" i="1"/>
  <c r="W381" i="1"/>
  <c r="AD381" i="1"/>
  <c r="T382" i="1"/>
  <c r="U382" i="1"/>
  <c r="V382" i="1"/>
  <c r="W382" i="1"/>
  <c r="AD382" i="1"/>
  <c r="T383" i="1"/>
  <c r="U383" i="1"/>
  <c r="V383" i="1"/>
  <c r="W383" i="1"/>
  <c r="AD383" i="1"/>
  <c r="T384" i="1"/>
  <c r="U384" i="1"/>
  <c r="V384" i="1"/>
  <c r="W384" i="1"/>
  <c r="AD384" i="1"/>
  <c r="T385" i="1"/>
  <c r="U385" i="1"/>
  <c r="V385" i="1"/>
  <c r="W385" i="1"/>
  <c r="AD385" i="1"/>
  <c r="T386" i="1"/>
  <c r="U386" i="1"/>
  <c r="V386" i="1"/>
  <c r="W386" i="1"/>
  <c r="AD386" i="1"/>
  <c r="T387" i="1"/>
  <c r="U387" i="1"/>
  <c r="V387" i="1"/>
  <c r="W387" i="1"/>
  <c r="AD387" i="1"/>
  <c r="T388" i="1"/>
  <c r="U388" i="1"/>
  <c r="V388" i="1"/>
  <c r="W388" i="1"/>
  <c r="AD388" i="1"/>
  <c r="T389" i="1"/>
  <c r="U389" i="1"/>
  <c r="V389" i="1"/>
  <c r="W389" i="1"/>
  <c r="AD389" i="1"/>
  <c r="T390" i="1"/>
  <c r="U390" i="1"/>
  <c r="V390" i="1"/>
  <c r="W390" i="1"/>
  <c r="AD390" i="1"/>
  <c r="T391" i="1"/>
  <c r="U391" i="1"/>
  <c r="V391" i="1"/>
  <c r="W391" i="1"/>
  <c r="AD391" i="1"/>
  <c r="T392" i="1"/>
  <c r="U392" i="1"/>
  <c r="V392" i="1"/>
  <c r="W392" i="1"/>
  <c r="AD392" i="1"/>
  <c r="T393" i="1"/>
  <c r="U393" i="1"/>
  <c r="V393" i="1"/>
  <c r="W393" i="1"/>
  <c r="AD393" i="1"/>
  <c r="T394" i="1"/>
  <c r="U394" i="1"/>
  <c r="V394" i="1"/>
  <c r="W394" i="1"/>
  <c r="AD394" i="1"/>
  <c r="T395" i="1"/>
  <c r="U395" i="1"/>
  <c r="V395" i="1"/>
  <c r="W395" i="1"/>
  <c r="AD395" i="1"/>
  <c r="T396" i="1"/>
  <c r="U396" i="1"/>
  <c r="V396" i="1"/>
  <c r="W396" i="1"/>
  <c r="AD396" i="1"/>
  <c r="T397" i="1"/>
  <c r="U397" i="1"/>
  <c r="V397" i="1"/>
  <c r="W397" i="1"/>
  <c r="AD397" i="1"/>
  <c r="T398" i="1"/>
  <c r="U398" i="1"/>
  <c r="V398" i="1"/>
  <c r="W398" i="1"/>
  <c r="AD398" i="1"/>
  <c r="T399" i="1"/>
  <c r="U399" i="1"/>
  <c r="V399" i="1"/>
  <c r="W399" i="1"/>
  <c r="AD399" i="1"/>
  <c r="T400" i="1"/>
  <c r="U400" i="1"/>
  <c r="V400" i="1"/>
  <c r="W400" i="1"/>
  <c r="AD400" i="1"/>
  <c r="T401" i="1"/>
  <c r="U401" i="1"/>
  <c r="V401" i="1"/>
  <c r="W401" i="1"/>
  <c r="AD401" i="1"/>
  <c r="T402" i="1"/>
  <c r="U402" i="1"/>
  <c r="V402" i="1"/>
  <c r="W402" i="1"/>
  <c r="AD402" i="1"/>
  <c r="T403" i="1"/>
  <c r="U403" i="1"/>
  <c r="V403" i="1"/>
  <c r="W403" i="1"/>
  <c r="AD403" i="1"/>
  <c r="T404" i="1"/>
  <c r="U404" i="1"/>
  <c r="V404" i="1"/>
  <c r="W404" i="1"/>
  <c r="AD404" i="1"/>
  <c r="T405" i="1"/>
  <c r="U405" i="1"/>
  <c r="V405" i="1"/>
  <c r="W405" i="1"/>
  <c r="AD405" i="1"/>
  <c r="T406" i="1"/>
  <c r="U406" i="1"/>
  <c r="V406" i="1"/>
  <c r="W406" i="1"/>
  <c r="AD406" i="1"/>
  <c r="T407" i="1"/>
  <c r="U407" i="1"/>
  <c r="V407" i="1"/>
  <c r="W407" i="1"/>
  <c r="AD407" i="1"/>
  <c r="T408" i="1"/>
  <c r="U408" i="1"/>
  <c r="V408" i="1"/>
  <c r="W408" i="1"/>
  <c r="AD408" i="1"/>
  <c r="T409" i="1"/>
  <c r="U409" i="1"/>
  <c r="V409" i="1"/>
  <c r="W409" i="1"/>
  <c r="AD409" i="1"/>
  <c r="T410" i="1"/>
  <c r="U410" i="1"/>
  <c r="V410" i="1"/>
  <c r="W410" i="1"/>
  <c r="AD410" i="1"/>
  <c r="T411" i="1"/>
  <c r="U411" i="1"/>
  <c r="V411" i="1"/>
  <c r="W411" i="1"/>
  <c r="AD411" i="1"/>
  <c r="T412" i="1"/>
  <c r="U412" i="1"/>
  <c r="V412" i="1"/>
  <c r="W412" i="1"/>
  <c r="AD412" i="1"/>
  <c r="T413" i="1"/>
  <c r="U413" i="1"/>
  <c r="V413" i="1"/>
  <c r="W413" i="1"/>
  <c r="AD413" i="1"/>
  <c r="T414" i="1"/>
  <c r="U414" i="1"/>
  <c r="V414" i="1"/>
  <c r="W414" i="1"/>
  <c r="AD414" i="1"/>
  <c r="T415" i="1"/>
  <c r="U415" i="1"/>
  <c r="V415" i="1"/>
  <c r="W415" i="1"/>
  <c r="AD415" i="1"/>
  <c r="T416" i="1"/>
  <c r="U416" i="1"/>
  <c r="V416" i="1"/>
  <c r="W416" i="1"/>
  <c r="AD416" i="1"/>
  <c r="T417" i="1"/>
  <c r="U417" i="1"/>
  <c r="V417" i="1"/>
  <c r="W417" i="1"/>
  <c r="AD417" i="1"/>
  <c r="T418" i="1"/>
  <c r="U418" i="1"/>
  <c r="V418" i="1"/>
  <c r="W418" i="1"/>
  <c r="AD418" i="1"/>
  <c r="T419" i="1"/>
  <c r="U419" i="1"/>
  <c r="V419" i="1"/>
  <c r="W419" i="1"/>
  <c r="AD419" i="1"/>
  <c r="T420" i="1"/>
  <c r="U420" i="1"/>
  <c r="V420" i="1"/>
  <c r="W420" i="1"/>
  <c r="AD420" i="1"/>
  <c r="T421" i="1"/>
  <c r="U421" i="1"/>
  <c r="V421" i="1"/>
  <c r="W421" i="1"/>
  <c r="AD421" i="1"/>
  <c r="T422" i="1"/>
  <c r="U422" i="1"/>
  <c r="V422" i="1"/>
  <c r="W422" i="1"/>
  <c r="AD422" i="1"/>
  <c r="T423" i="1"/>
  <c r="U423" i="1"/>
  <c r="V423" i="1"/>
  <c r="W423" i="1"/>
  <c r="AD423" i="1"/>
  <c r="T424" i="1"/>
  <c r="U424" i="1"/>
  <c r="V424" i="1"/>
  <c r="W424" i="1"/>
  <c r="AD424" i="1"/>
  <c r="T425" i="1"/>
  <c r="U425" i="1"/>
  <c r="V425" i="1"/>
  <c r="W425" i="1"/>
  <c r="AD425" i="1"/>
  <c r="T426" i="1"/>
  <c r="U426" i="1"/>
  <c r="V426" i="1"/>
  <c r="W426" i="1"/>
  <c r="AD426" i="1"/>
  <c r="T427" i="1"/>
  <c r="U427" i="1"/>
  <c r="V427" i="1"/>
  <c r="W427" i="1"/>
  <c r="AD427" i="1"/>
  <c r="T428" i="1"/>
  <c r="U428" i="1"/>
  <c r="V428" i="1"/>
  <c r="W428" i="1"/>
  <c r="AD428" i="1"/>
  <c r="T429" i="1"/>
  <c r="U429" i="1"/>
  <c r="V429" i="1"/>
  <c r="W429" i="1"/>
  <c r="AD429" i="1"/>
  <c r="T430" i="1"/>
  <c r="U430" i="1"/>
  <c r="V430" i="1"/>
  <c r="W430" i="1"/>
  <c r="AD430" i="1"/>
  <c r="T431" i="1"/>
  <c r="U431" i="1"/>
  <c r="V431" i="1"/>
  <c r="W431" i="1"/>
  <c r="AD431" i="1"/>
  <c r="T432" i="1"/>
  <c r="U432" i="1"/>
  <c r="V432" i="1"/>
  <c r="W432" i="1"/>
  <c r="AD432" i="1"/>
  <c r="T433" i="1"/>
  <c r="U433" i="1"/>
  <c r="V433" i="1"/>
  <c r="W433" i="1"/>
  <c r="AD433" i="1"/>
  <c r="T434" i="1"/>
  <c r="U434" i="1"/>
  <c r="V434" i="1"/>
  <c r="W434" i="1"/>
  <c r="AD434" i="1"/>
  <c r="T435" i="1"/>
  <c r="U435" i="1"/>
  <c r="V435" i="1"/>
  <c r="W435" i="1"/>
  <c r="AD435" i="1"/>
  <c r="T436" i="1"/>
  <c r="U436" i="1"/>
  <c r="V436" i="1"/>
  <c r="W436" i="1"/>
  <c r="AD436" i="1"/>
  <c r="T437" i="1"/>
  <c r="U437" i="1"/>
  <c r="V437" i="1"/>
  <c r="W437" i="1"/>
  <c r="AD437" i="1"/>
  <c r="T438" i="1"/>
  <c r="U438" i="1"/>
  <c r="V438" i="1"/>
  <c r="W438" i="1"/>
  <c r="AD438" i="1"/>
  <c r="T439" i="1"/>
  <c r="U439" i="1"/>
  <c r="V439" i="1"/>
  <c r="W439" i="1"/>
  <c r="AD439" i="1"/>
  <c r="T440" i="1"/>
  <c r="U440" i="1"/>
  <c r="V440" i="1"/>
  <c r="W440" i="1"/>
  <c r="AD440" i="1"/>
  <c r="T441" i="1"/>
  <c r="U441" i="1"/>
  <c r="V441" i="1"/>
  <c r="W441" i="1"/>
  <c r="AD441" i="1"/>
  <c r="T442" i="1"/>
  <c r="U442" i="1"/>
  <c r="V442" i="1"/>
  <c r="W442" i="1"/>
  <c r="AD442" i="1"/>
  <c r="T443" i="1"/>
  <c r="U443" i="1"/>
  <c r="V443" i="1"/>
  <c r="W443" i="1"/>
  <c r="AD443" i="1"/>
  <c r="T444" i="1"/>
  <c r="U444" i="1"/>
  <c r="V444" i="1"/>
  <c r="W444" i="1"/>
  <c r="AD444" i="1"/>
  <c r="T445" i="1"/>
  <c r="U445" i="1"/>
  <c r="V445" i="1"/>
  <c r="W445" i="1"/>
  <c r="AD445" i="1"/>
  <c r="T446" i="1"/>
  <c r="U446" i="1"/>
  <c r="V446" i="1"/>
  <c r="W446" i="1"/>
  <c r="AD446" i="1"/>
  <c r="T447" i="1"/>
  <c r="U447" i="1"/>
  <c r="V447" i="1"/>
  <c r="W447" i="1"/>
  <c r="AD447" i="1"/>
  <c r="T448" i="1"/>
  <c r="U448" i="1"/>
  <c r="V448" i="1"/>
  <c r="W448" i="1"/>
  <c r="AD448" i="1"/>
  <c r="T449" i="1"/>
  <c r="U449" i="1"/>
  <c r="V449" i="1"/>
  <c r="W449" i="1"/>
  <c r="AD449" i="1"/>
  <c r="T450" i="1"/>
  <c r="U450" i="1"/>
  <c r="V450" i="1"/>
  <c r="W450" i="1"/>
  <c r="AD450" i="1"/>
  <c r="T451" i="1"/>
  <c r="U451" i="1"/>
  <c r="V451" i="1"/>
  <c r="W451" i="1"/>
  <c r="AD451" i="1"/>
  <c r="T452" i="1"/>
  <c r="U452" i="1"/>
  <c r="V452" i="1"/>
  <c r="W452" i="1"/>
  <c r="AD452" i="1"/>
  <c r="T453" i="1"/>
  <c r="U453" i="1"/>
  <c r="V453" i="1"/>
  <c r="W453" i="1"/>
  <c r="AD453" i="1"/>
  <c r="T454" i="1"/>
  <c r="U454" i="1"/>
  <c r="V454" i="1"/>
  <c r="W454" i="1"/>
  <c r="AD454" i="1"/>
  <c r="T455" i="1"/>
  <c r="U455" i="1"/>
  <c r="V455" i="1"/>
  <c r="W455" i="1"/>
  <c r="AD455" i="1"/>
  <c r="T456" i="1"/>
  <c r="U456" i="1"/>
  <c r="V456" i="1"/>
  <c r="W456" i="1"/>
  <c r="AD456" i="1"/>
  <c r="T457" i="1"/>
  <c r="U457" i="1"/>
  <c r="V457" i="1"/>
  <c r="W457" i="1"/>
  <c r="AD457" i="1"/>
  <c r="T458" i="1"/>
  <c r="U458" i="1"/>
  <c r="V458" i="1"/>
  <c r="W458" i="1"/>
  <c r="AD458" i="1"/>
  <c r="T459" i="1"/>
  <c r="U459" i="1"/>
  <c r="V459" i="1"/>
  <c r="W459" i="1"/>
  <c r="AD459" i="1"/>
  <c r="T460" i="1"/>
  <c r="U460" i="1"/>
  <c r="V460" i="1"/>
  <c r="W460" i="1"/>
  <c r="AD460" i="1"/>
  <c r="T461" i="1"/>
  <c r="U461" i="1"/>
  <c r="V461" i="1"/>
  <c r="W461" i="1"/>
  <c r="AD461" i="1"/>
  <c r="T462" i="1"/>
  <c r="U462" i="1"/>
  <c r="V462" i="1"/>
  <c r="W462" i="1"/>
  <c r="AD462" i="1"/>
  <c r="T463" i="1"/>
  <c r="U463" i="1"/>
  <c r="V463" i="1"/>
  <c r="W463" i="1"/>
  <c r="AD463" i="1"/>
  <c r="T464" i="1"/>
  <c r="U464" i="1"/>
  <c r="V464" i="1"/>
  <c r="W464" i="1"/>
  <c r="AD464" i="1"/>
  <c r="T465" i="1"/>
  <c r="U465" i="1"/>
  <c r="V465" i="1"/>
  <c r="W465" i="1"/>
  <c r="AD465" i="1"/>
  <c r="T466" i="1"/>
  <c r="U466" i="1"/>
  <c r="V466" i="1"/>
  <c r="W466" i="1"/>
  <c r="AD466" i="1"/>
  <c r="T467" i="1"/>
  <c r="U467" i="1"/>
  <c r="V467" i="1"/>
  <c r="W467" i="1"/>
  <c r="AD467" i="1"/>
  <c r="T468" i="1"/>
  <c r="U468" i="1"/>
  <c r="V468" i="1"/>
  <c r="W468" i="1"/>
  <c r="AD468" i="1"/>
  <c r="T469" i="1"/>
  <c r="U469" i="1"/>
  <c r="V469" i="1"/>
  <c r="W469" i="1"/>
  <c r="AD469" i="1"/>
  <c r="T470" i="1"/>
  <c r="U470" i="1"/>
  <c r="V470" i="1"/>
  <c r="W470" i="1"/>
  <c r="AD470" i="1"/>
  <c r="T471" i="1"/>
  <c r="U471" i="1"/>
  <c r="V471" i="1"/>
  <c r="W471" i="1"/>
  <c r="AD471" i="1"/>
  <c r="T472" i="1"/>
  <c r="U472" i="1"/>
  <c r="V472" i="1"/>
  <c r="W472" i="1"/>
  <c r="AD472" i="1"/>
  <c r="T473" i="1"/>
  <c r="U473" i="1"/>
  <c r="V473" i="1"/>
  <c r="W473" i="1"/>
  <c r="AD473" i="1"/>
  <c r="T474" i="1"/>
  <c r="U474" i="1"/>
  <c r="V474" i="1"/>
  <c r="W474" i="1"/>
  <c r="AD474" i="1"/>
  <c r="T475" i="1"/>
  <c r="U475" i="1"/>
  <c r="V475" i="1"/>
  <c r="W475" i="1"/>
  <c r="AD475" i="1"/>
  <c r="T476" i="1"/>
  <c r="U476" i="1"/>
  <c r="V476" i="1"/>
  <c r="W476" i="1"/>
  <c r="AD476" i="1"/>
  <c r="T477" i="1"/>
  <c r="U477" i="1"/>
  <c r="V477" i="1"/>
  <c r="W477" i="1"/>
  <c r="AD477" i="1"/>
  <c r="T478" i="1"/>
  <c r="U478" i="1"/>
  <c r="V478" i="1"/>
  <c r="W478" i="1"/>
  <c r="AD478" i="1"/>
  <c r="T479" i="1"/>
  <c r="U479" i="1"/>
  <c r="V479" i="1"/>
  <c r="W479" i="1"/>
  <c r="AD479" i="1"/>
  <c r="T480" i="1"/>
  <c r="U480" i="1"/>
  <c r="V480" i="1"/>
  <c r="W480" i="1"/>
  <c r="AD480" i="1"/>
  <c r="T481" i="1"/>
  <c r="U481" i="1"/>
  <c r="V481" i="1"/>
  <c r="W481" i="1"/>
  <c r="AD481" i="1"/>
  <c r="T482" i="1"/>
  <c r="U482" i="1"/>
  <c r="V482" i="1"/>
  <c r="W482" i="1"/>
  <c r="AD482" i="1"/>
  <c r="T483" i="1"/>
  <c r="U483" i="1"/>
  <c r="V483" i="1"/>
  <c r="W483" i="1"/>
  <c r="AD483" i="1"/>
  <c r="T484" i="1"/>
  <c r="U484" i="1"/>
  <c r="V484" i="1"/>
  <c r="W484" i="1"/>
  <c r="AD484" i="1"/>
  <c r="T485" i="1"/>
  <c r="U485" i="1"/>
  <c r="V485" i="1"/>
  <c r="W485" i="1"/>
  <c r="AD485" i="1"/>
  <c r="T486" i="1"/>
  <c r="U486" i="1"/>
  <c r="V486" i="1"/>
  <c r="W486" i="1"/>
  <c r="AD486" i="1"/>
  <c r="T487" i="1"/>
  <c r="U487" i="1"/>
  <c r="V487" i="1"/>
  <c r="W487" i="1"/>
  <c r="AD487" i="1"/>
  <c r="T488" i="1"/>
  <c r="U488" i="1"/>
  <c r="V488" i="1"/>
  <c r="W488" i="1"/>
  <c r="AD488" i="1"/>
  <c r="T489" i="1"/>
  <c r="U489" i="1"/>
  <c r="V489" i="1"/>
  <c r="W489" i="1"/>
  <c r="AD489" i="1"/>
  <c r="T490" i="1"/>
  <c r="U490" i="1"/>
  <c r="V490" i="1"/>
  <c r="W490" i="1"/>
  <c r="AD490" i="1"/>
  <c r="T491" i="1"/>
  <c r="U491" i="1"/>
  <c r="V491" i="1"/>
  <c r="W491" i="1"/>
  <c r="AD491" i="1"/>
  <c r="T492" i="1"/>
  <c r="U492" i="1"/>
  <c r="V492" i="1"/>
  <c r="W492" i="1"/>
  <c r="AD492" i="1"/>
  <c r="T493" i="1"/>
  <c r="U493" i="1"/>
  <c r="V493" i="1"/>
  <c r="W493" i="1"/>
  <c r="AD493" i="1"/>
  <c r="T494" i="1"/>
  <c r="U494" i="1"/>
  <c r="V494" i="1"/>
  <c r="W494" i="1"/>
  <c r="AD494" i="1"/>
  <c r="T495" i="1"/>
  <c r="U495" i="1"/>
  <c r="V495" i="1"/>
  <c r="W495" i="1"/>
  <c r="AD495" i="1"/>
  <c r="T496" i="1"/>
  <c r="U496" i="1"/>
  <c r="V496" i="1"/>
  <c r="W496" i="1"/>
  <c r="AD496" i="1"/>
  <c r="T497" i="1"/>
  <c r="U497" i="1"/>
  <c r="V497" i="1"/>
  <c r="W497" i="1"/>
  <c r="AD497" i="1"/>
  <c r="T498" i="1"/>
  <c r="U498" i="1"/>
  <c r="V498" i="1"/>
  <c r="W498" i="1"/>
  <c r="AD498" i="1"/>
  <c r="T499" i="1"/>
  <c r="U499" i="1"/>
  <c r="V499" i="1"/>
  <c r="W499" i="1"/>
  <c r="AD499" i="1"/>
  <c r="T500" i="1"/>
  <c r="U500" i="1"/>
  <c r="V500" i="1"/>
  <c r="W500" i="1"/>
  <c r="AD500" i="1"/>
  <c r="T501" i="1"/>
  <c r="U501" i="1"/>
  <c r="V501" i="1"/>
  <c r="W501" i="1"/>
  <c r="AD501" i="1"/>
  <c r="T502" i="1"/>
  <c r="U502" i="1"/>
  <c r="V502" i="1"/>
  <c r="W502" i="1"/>
  <c r="AD502" i="1"/>
  <c r="T503" i="1"/>
  <c r="U503" i="1"/>
  <c r="V503" i="1"/>
  <c r="W503" i="1"/>
  <c r="AD503" i="1"/>
  <c r="T504" i="1"/>
  <c r="U504" i="1"/>
  <c r="V504" i="1"/>
  <c r="W504" i="1"/>
  <c r="AD504" i="1"/>
  <c r="T505" i="1"/>
  <c r="U505" i="1"/>
  <c r="V505" i="1"/>
  <c r="W505" i="1"/>
  <c r="AD505" i="1"/>
  <c r="T506" i="1"/>
  <c r="U506" i="1"/>
  <c r="V506" i="1"/>
  <c r="W506" i="1"/>
  <c r="AD506" i="1"/>
  <c r="T507" i="1"/>
  <c r="U507" i="1"/>
  <c r="V507" i="1"/>
  <c r="W507" i="1"/>
  <c r="AD507" i="1"/>
  <c r="T508" i="1"/>
  <c r="U508" i="1"/>
  <c r="V508" i="1"/>
  <c r="W508" i="1"/>
  <c r="AD508" i="1"/>
  <c r="T509" i="1"/>
  <c r="U509" i="1"/>
  <c r="V509" i="1"/>
  <c r="W509" i="1"/>
  <c r="AD509" i="1"/>
  <c r="T510" i="1"/>
  <c r="U510" i="1"/>
  <c r="V510" i="1"/>
  <c r="W510" i="1"/>
  <c r="AD510" i="1"/>
  <c r="T511" i="1"/>
  <c r="U511" i="1"/>
  <c r="V511" i="1"/>
  <c r="W511" i="1"/>
  <c r="AD511" i="1"/>
  <c r="T512" i="1"/>
  <c r="U512" i="1"/>
  <c r="V512" i="1"/>
  <c r="W512" i="1"/>
  <c r="AD512" i="1"/>
  <c r="T513" i="1"/>
  <c r="U513" i="1"/>
  <c r="V513" i="1"/>
  <c r="W513" i="1"/>
  <c r="AD513" i="1"/>
  <c r="T514" i="1"/>
  <c r="U514" i="1"/>
  <c r="V514" i="1"/>
  <c r="W514" i="1"/>
  <c r="AD514" i="1"/>
  <c r="T515" i="1"/>
  <c r="U515" i="1"/>
  <c r="V515" i="1"/>
  <c r="W515" i="1"/>
  <c r="AD515" i="1"/>
  <c r="T516" i="1"/>
  <c r="U516" i="1"/>
  <c r="V516" i="1"/>
  <c r="W516" i="1"/>
  <c r="AD516" i="1"/>
  <c r="T517" i="1"/>
  <c r="U517" i="1"/>
  <c r="V517" i="1"/>
  <c r="W517" i="1"/>
  <c r="AD517" i="1"/>
  <c r="T518" i="1"/>
  <c r="U518" i="1"/>
  <c r="V518" i="1"/>
  <c r="W518" i="1"/>
  <c r="AD518" i="1"/>
  <c r="T519" i="1"/>
  <c r="U519" i="1"/>
  <c r="V519" i="1"/>
  <c r="W519" i="1"/>
  <c r="AD519" i="1"/>
  <c r="T520" i="1"/>
  <c r="U520" i="1"/>
  <c r="V520" i="1"/>
  <c r="W520" i="1"/>
  <c r="AD520" i="1"/>
  <c r="T521" i="1"/>
  <c r="U521" i="1"/>
  <c r="V521" i="1"/>
  <c r="W521" i="1"/>
  <c r="AD521" i="1"/>
  <c r="T522" i="1"/>
  <c r="U522" i="1"/>
  <c r="V522" i="1"/>
  <c r="W522" i="1"/>
  <c r="AD522" i="1"/>
  <c r="T523" i="1"/>
  <c r="U523" i="1"/>
  <c r="V523" i="1"/>
  <c r="W523" i="1"/>
  <c r="AD523" i="1"/>
  <c r="T524" i="1"/>
  <c r="U524" i="1"/>
  <c r="V524" i="1"/>
  <c r="W524" i="1"/>
  <c r="AD524" i="1"/>
  <c r="T525" i="1"/>
  <c r="U525" i="1"/>
  <c r="V525" i="1"/>
  <c r="W525" i="1"/>
  <c r="AD525" i="1"/>
  <c r="T526" i="1"/>
  <c r="U526" i="1"/>
  <c r="V526" i="1"/>
  <c r="W526" i="1"/>
  <c r="AD526" i="1"/>
  <c r="T527" i="1"/>
  <c r="U527" i="1"/>
  <c r="V527" i="1"/>
  <c r="W527" i="1"/>
  <c r="AD527" i="1"/>
  <c r="T528" i="1"/>
  <c r="U528" i="1"/>
  <c r="V528" i="1"/>
  <c r="W528" i="1"/>
  <c r="AD528" i="1"/>
  <c r="T529" i="1"/>
  <c r="U529" i="1"/>
  <c r="V529" i="1"/>
  <c r="W529" i="1"/>
  <c r="AD529" i="1"/>
  <c r="T530" i="1"/>
  <c r="U530" i="1"/>
  <c r="V530" i="1"/>
  <c r="W530" i="1"/>
  <c r="AD530" i="1"/>
  <c r="T531" i="1"/>
  <c r="U531" i="1"/>
  <c r="V531" i="1"/>
  <c r="W531" i="1"/>
  <c r="AD531" i="1"/>
  <c r="T532" i="1"/>
  <c r="U532" i="1"/>
  <c r="V532" i="1"/>
  <c r="W532" i="1"/>
  <c r="AD532" i="1"/>
  <c r="T533" i="1"/>
  <c r="U533" i="1"/>
  <c r="V533" i="1"/>
  <c r="W533" i="1"/>
  <c r="AD533" i="1"/>
  <c r="T534" i="1"/>
  <c r="U534" i="1"/>
  <c r="V534" i="1"/>
  <c r="W534" i="1"/>
  <c r="AD534" i="1"/>
  <c r="T535" i="1"/>
  <c r="U535" i="1"/>
  <c r="V535" i="1"/>
  <c r="W535" i="1"/>
  <c r="AD535" i="1"/>
  <c r="T536" i="1"/>
  <c r="U536" i="1"/>
  <c r="V536" i="1"/>
  <c r="W536" i="1"/>
  <c r="AD536" i="1"/>
  <c r="T537" i="1"/>
  <c r="U537" i="1"/>
  <c r="V537" i="1"/>
  <c r="W537" i="1"/>
  <c r="AD537" i="1"/>
  <c r="T538" i="1"/>
  <c r="U538" i="1"/>
  <c r="V538" i="1"/>
  <c r="W538" i="1"/>
  <c r="AD538" i="1"/>
  <c r="T539" i="1"/>
  <c r="U539" i="1"/>
  <c r="V539" i="1"/>
  <c r="W539" i="1"/>
  <c r="AD539" i="1"/>
  <c r="T540" i="1"/>
  <c r="U540" i="1"/>
  <c r="V540" i="1"/>
  <c r="W540" i="1"/>
  <c r="AD540" i="1"/>
  <c r="T541" i="1"/>
  <c r="U541" i="1"/>
  <c r="V541" i="1"/>
  <c r="W541" i="1"/>
  <c r="AD541" i="1"/>
  <c r="T542" i="1"/>
  <c r="U542" i="1"/>
  <c r="V542" i="1"/>
  <c r="W542" i="1"/>
  <c r="AD542" i="1"/>
  <c r="T543" i="1"/>
  <c r="U543" i="1"/>
  <c r="V543" i="1"/>
  <c r="W543" i="1"/>
  <c r="AD543" i="1"/>
  <c r="T544" i="1"/>
  <c r="U544" i="1"/>
  <c r="V544" i="1"/>
  <c r="W544" i="1"/>
  <c r="AD544" i="1"/>
  <c r="T545" i="1"/>
  <c r="U545" i="1"/>
  <c r="V545" i="1"/>
  <c r="W545" i="1"/>
  <c r="AD545" i="1"/>
  <c r="T546" i="1"/>
  <c r="U546" i="1"/>
  <c r="V546" i="1"/>
  <c r="W546" i="1"/>
  <c r="AD546" i="1"/>
  <c r="T547" i="1"/>
  <c r="U547" i="1"/>
  <c r="V547" i="1"/>
  <c r="W547" i="1"/>
  <c r="AD547" i="1"/>
  <c r="T548" i="1"/>
  <c r="U548" i="1"/>
  <c r="V548" i="1"/>
  <c r="W548" i="1"/>
  <c r="AD548" i="1"/>
  <c r="T549" i="1"/>
  <c r="U549" i="1"/>
  <c r="V549" i="1"/>
  <c r="W549" i="1"/>
  <c r="AD549" i="1"/>
  <c r="T550" i="1"/>
  <c r="U550" i="1"/>
  <c r="V550" i="1"/>
  <c r="W550" i="1"/>
  <c r="AD550" i="1"/>
  <c r="T551" i="1"/>
  <c r="U551" i="1"/>
  <c r="V551" i="1"/>
  <c r="W551" i="1"/>
  <c r="AD551" i="1"/>
  <c r="T552" i="1"/>
  <c r="U552" i="1"/>
  <c r="V552" i="1"/>
  <c r="W552" i="1"/>
  <c r="AD552" i="1"/>
  <c r="T553" i="1"/>
  <c r="U553" i="1"/>
  <c r="V553" i="1"/>
  <c r="W553" i="1"/>
  <c r="AD553" i="1"/>
  <c r="T554" i="1"/>
  <c r="U554" i="1"/>
  <c r="V554" i="1"/>
  <c r="W554" i="1"/>
  <c r="AD554" i="1"/>
  <c r="T555" i="1"/>
  <c r="U555" i="1"/>
  <c r="V555" i="1"/>
  <c r="W555" i="1"/>
  <c r="AD555" i="1"/>
  <c r="T556" i="1"/>
  <c r="U556" i="1"/>
  <c r="V556" i="1"/>
  <c r="W556" i="1"/>
  <c r="AD556" i="1"/>
  <c r="T557" i="1"/>
  <c r="U557" i="1"/>
  <c r="V557" i="1"/>
  <c r="W557" i="1"/>
  <c r="AD557" i="1"/>
  <c r="T558" i="1"/>
  <c r="U558" i="1"/>
  <c r="V558" i="1"/>
  <c r="W558" i="1"/>
  <c r="AD558" i="1"/>
  <c r="T559" i="1"/>
  <c r="U559" i="1"/>
  <c r="V559" i="1"/>
  <c r="W559" i="1"/>
  <c r="AD559" i="1"/>
  <c r="T560" i="1"/>
  <c r="U560" i="1"/>
  <c r="V560" i="1"/>
  <c r="W560" i="1"/>
  <c r="AD560" i="1"/>
  <c r="T561" i="1"/>
  <c r="U561" i="1"/>
  <c r="V561" i="1"/>
  <c r="W561" i="1"/>
  <c r="AD561" i="1"/>
  <c r="T562" i="1"/>
  <c r="U562" i="1"/>
  <c r="V562" i="1"/>
  <c r="W562" i="1"/>
  <c r="AD562" i="1"/>
  <c r="T563" i="1"/>
  <c r="U563" i="1"/>
  <c r="V563" i="1"/>
  <c r="W563" i="1"/>
  <c r="AD563" i="1"/>
  <c r="T564" i="1"/>
  <c r="U564" i="1"/>
  <c r="V564" i="1"/>
  <c r="W564" i="1"/>
  <c r="AD564" i="1"/>
  <c r="T565" i="1"/>
  <c r="U565" i="1"/>
  <c r="V565" i="1"/>
  <c r="W565" i="1"/>
  <c r="AD565" i="1"/>
  <c r="T566" i="1"/>
  <c r="U566" i="1"/>
  <c r="V566" i="1"/>
  <c r="W566" i="1"/>
  <c r="AD566" i="1"/>
  <c r="T567" i="1"/>
  <c r="U567" i="1"/>
  <c r="V567" i="1"/>
  <c r="W567" i="1"/>
  <c r="AD567" i="1"/>
  <c r="T568" i="1"/>
  <c r="U568" i="1"/>
  <c r="V568" i="1"/>
  <c r="W568" i="1"/>
  <c r="AD568" i="1"/>
  <c r="T569" i="1"/>
  <c r="U569" i="1"/>
  <c r="V569" i="1"/>
  <c r="W569" i="1"/>
  <c r="AD569" i="1"/>
  <c r="T570" i="1"/>
  <c r="U570" i="1"/>
  <c r="V570" i="1"/>
  <c r="W570" i="1"/>
  <c r="AD570" i="1"/>
  <c r="T571" i="1"/>
  <c r="U571" i="1"/>
  <c r="V571" i="1"/>
  <c r="W571" i="1"/>
  <c r="AD571" i="1"/>
  <c r="T572" i="1"/>
  <c r="U572" i="1"/>
  <c r="V572" i="1"/>
  <c r="W572" i="1"/>
  <c r="AD572" i="1"/>
  <c r="T573" i="1"/>
  <c r="U573" i="1"/>
  <c r="V573" i="1"/>
  <c r="W573" i="1"/>
  <c r="AD573" i="1"/>
  <c r="T574" i="1"/>
  <c r="U574" i="1"/>
  <c r="V574" i="1"/>
  <c r="W574" i="1"/>
  <c r="AD574" i="1"/>
  <c r="T575" i="1"/>
  <c r="U575" i="1"/>
  <c r="V575" i="1"/>
  <c r="W575" i="1"/>
  <c r="AD575" i="1"/>
  <c r="T576" i="1"/>
  <c r="U576" i="1"/>
  <c r="V576" i="1"/>
  <c r="W576" i="1"/>
  <c r="AD576" i="1"/>
  <c r="T577" i="1"/>
  <c r="U577" i="1"/>
  <c r="V577" i="1"/>
  <c r="W577" i="1"/>
  <c r="AD577" i="1"/>
  <c r="T578" i="1"/>
  <c r="U578" i="1"/>
  <c r="V578" i="1"/>
  <c r="W578" i="1"/>
  <c r="AD578" i="1"/>
  <c r="T579" i="1"/>
  <c r="U579" i="1"/>
  <c r="V579" i="1"/>
  <c r="W579" i="1"/>
  <c r="AD579" i="1"/>
  <c r="T580" i="1"/>
  <c r="U580" i="1"/>
  <c r="V580" i="1"/>
  <c r="W580" i="1"/>
  <c r="AD580" i="1"/>
  <c r="T581" i="1"/>
  <c r="U581" i="1"/>
  <c r="V581" i="1"/>
  <c r="W581" i="1"/>
  <c r="AD581" i="1"/>
  <c r="T582" i="1"/>
  <c r="U582" i="1"/>
  <c r="V582" i="1"/>
  <c r="W582" i="1"/>
  <c r="AD582" i="1"/>
  <c r="T583" i="1"/>
  <c r="U583" i="1"/>
  <c r="V583" i="1"/>
  <c r="W583" i="1"/>
  <c r="AD583" i="1"/>
  <c r="T584" i="1"/>
  <c r="U584" i="1"/>
  <c r="V584" i="1"/>
  <c r="W584" i="1"/>
  <c r="AD584" i="1"/>
  <c r="T585" i="1"/>
  <c r="U585" i="1"/>
  <c r="V585" i="1"/>
  <c r="W585" i="1"/>
  <c r="AD585" i="1"/>
  <c r="T586" i="1"/>
  <c r="U586" i="1"/>
  <c r="V586" i="1"/>
  <c r="W586" i="1"/>
  <c r="AD586" i="1"/>
  <c r="T587" i="1"/>
  <c r="U587" i="1"/>
  <c r="V587" i="1"/>
  <c r="W587" i="1"/>
  <c r="AD587" i="1"/>
  <c r="T588" i="1"/>
  <c r="U588" i="1"/>
  <c r="V588" i="1"/>
  <c r="W588" i="1"/>
  <c r="AD588" i="1"/>
  <c r="T589" i="1"/>
  <c r="U589" i="1"/>
  <c r="V589" i="1"/>
  <c r="W589" i="1"/>
  <c r="AD589" i="1"/>
  <c r="T590" i="1"/>
  <c r="U590" i="1"/>
  <c r="V590" i="1"/>
  <c r="W590" i="1"/>
  <c r="AD590" i="1"/>
  <c r="T591" i="1"/>
  <c r="U591" i="1"/>
  <c r="V591" i="1"/>
  <c r="W591" i="1"/>
  <c r="AD591" i="1"/>
  <c r="T592" i="1"/>
  <c r="U592" i="1"/>
  <c r="V592" i="1"/>
  <c r="W592" i="1"/>
  <c r="AD592" i="1"/>
  <c r="T593" i="1"/>
  <c r="U593" i="1"/>
  <c r="V593" i="1"/>
  <c r="W593" i="1"/>
  <c r="AD593" i="1"/>
  <c r="T594" i="1"/>
  <c r="U594" i="1"/>
  <c r="V594" i="1"/>
  <c r="W594" i="1"/>
  <c r="AD594" i="1"/>
  <c r="T595" i="1"/>
  <c r="U595" i="1"/>
  <c r="V595" i="1"/>
  <c r="W595" i="1"/>
  <c r="AD595" i="1"/>
  <c r="T596" i="1"/>
  <c r="U596" i="1"/>
  <c r="V596" i="1"/>
  <c r="W596" i="1"/>
  <c r="AD596" i="1"/>
  <c r="T597" i="1"/>
  <c r="U597" i="1"/>
  <c r="V597" i="1"/>
  <c r="W597" i="1"/>
  <c r="AD597" i="1"/>
  <c r="T598" i="1"/>
  <c r="U598" i="1"/>
  <c r="V598" i="1"/>
  <c r="W598" i="1"/>
  <c r="AD598" i="1"/>
  <c r="T599" i="1"/>
  <c r="U599" i="1"/>
  <c r="V599" i="1"/>
  <c r="W599" i="1"/>
  <c r="AD599" i="1"/>
  <c r="T600" i="1"/>
  <c r="U600" i="1"/>
  <c r="V600" i="1"/>
  <c r="W600" i="1"/>
  <c r="AD600" i="1"/>
  <c r="T601" i="1"/>
  <c r="U601" i="1"/>
  <c r="V601" i="1"/>
  <c r="W601" i="1"/>
  <c r="AD601" i="1"/>
  <c r="T602" i="1"/>
  <c r="U602" i="1"/>
  <c r="V602" i="1"/>
  <c r="W602" i="1"/>
  <c r="AD602" i="1"/>
  <c r="T326" i="1"/>
  <c r="U326" i="1"/>
  <c r="V326" i="1"/>
  <c r="W326" i="1"/>
  <c r="AD326" i="1"/>
  <c r="T139" i="1"/>
  <c r="U139" i="1"/>
  <c r="V139" i="1"/>
  <c r="W139" i="1"/>
  <c r="AD139" i="1"/>
  <c r="T96" i="1"/>
  <c r="U96" i="1"/>
  <c r="V96" i="1"/>
  <c r="W96" i="1"/>
  <c r="AD96" i="1"/>
  <c r="T97" i="1"/>
  <c r="U97" i="1"/>
  <c r="V97" i="1"/>
  <c r="W97" i="1"/>
  <c r="AD97" i="1"/>
  <c r="T98" i="1"/>
  <c r="U98" i="1"/>
  <c r="V98" i="1"/>
  <c r="W98" i="1"/>
  <c r="AD98" i="1"/>
  <c r="T99" i="1"/>
  <c r="U99" i="1"/>
  <c r="V99" i="1"/>
  <c r="W99" i="1"/>
  <c r="AD99" i="1"/>
  <c r="T100" i="1"/>
  <c r="U100" i="1"/>
  <c r="V100" i="1"/>
  <c r="W100" i="1"/>
  <c r="AD100" i="1"/>
  <c r="T101" i="1"/>
  <c r="U101" i="1"/>
  <c r="V101" i="1"/>
  <c r="W101" i="1"/>
  <c r="AD101" i="1"/>
  <c r="T102" i="1"/>
  <c r="U102" i="1"/>
  <c r="V102" i="1"/>
  <c r="W102" i="1"/>
  <c r="AD102" i="1"/>
  <c r="T103" i="1"/>
  <c r="U103" i="1"/>
  <c r="V103" i="1"/>
  <c r="W103" i="1"/>
  <c r="AD103" i="1"/>
  <c r="T104" i="1"/>
  <c r="U104" i="1"/>
  <c r="V104" i="1"/>
  <c r="W104" i="1"/>
  <c r="AD104" i="1"/>
  <c r="T105" i="1"/>
  <c r="U105" i="1"/>
  <c r="V105" i="1"/>
  <c r="W105" i="1"/>
  <c r="AD105" i="1"/>
  <c r="T106" i="1"/>
  <c r="U106" i="1"/>
  <c r="V106" i="1"/>
  <c r="W106" i="1"/>
  <c r="AD106" i="1"/>
  <c r="T107" i="1"/>
  <c r="U107" i="1"/>
  <c r="V107" i="1"/>
  <c r="W107" i="1"/>
  <c r="AD107" i="1"/>
  <c r="T108" i="1"/>
  <c r="U108" i="1"/>
  <c r="V108" i="1"/>
  <c r="W108" i="1"/>
  <c r="AD108" i="1"/>
  <c r="T109" i="1"/>
  <c r="U109" i="1"/>
  <c r="V109" i="1"/>
  <c r="W109" i="1"/>
  <c r="AD109" i="1"/>
  <c r="T110" i="1"/>
  <c r="U110" i="1"/>
  <c r="V110" i="1"/>
  <c r="W110" i="1"/>
  <c r="AD110" i="1"/>
  <c r="T111" i="1"/>
  <c r="U111" i="1"/>
  <c r="V111" i="1"/>
  <c r="W111" i="1"/>
  <c r="AD111" i="1"/>
  <c r="T112" i="1"/>
  <c r="U112" i="1"/>
  <c r="V112" i="1"/>
  <c r="W112" i="1"/>
  <c r="AD112" i="1"/>
  <c r="T113" i="1"/>
  <c r="U113" i="1"/>
  <c r="V113" i="1"/>
  <c r="W113" i="1"/>
  <c r="AD113" i="1"/>
  <c r="T114" i="1"/>
  <c r="U114" i="1"/>
  <c r="V114" i="1"/>
  <c r="W114" i="1"/>
  <c r="AD114" i="1"/>
  <c r="T115" i="1"/>
  <c r="U115" i="1"/>
  <c r="V115" i="1"/>
  <c r="W115" i="1"/>
  <c r="AD115" i="1"/>
  <c r="T116" i="1"/>
  <c r="U116" i="1"/>
  <c r="V116" i="1"/>
  <c r="W116" i="1"/>
  <c r="AD116" i="1"/>
  <c r="T117" i="1"/>
  <c r="U117" i="1"/>
  <c r="V117" i="1"/>
  <c r="W117" i="1"/>
  <c r="AD117" i="1"/>
  <c r="T118" i="1"/>
  <c r="U118" i="1"/>
  <c r="V118" i="1"/>
  <c r="W118" i="1"/>
  <c r="AD118" i="1"/>
  <c r="T119" i="1"/>
  <c r="U119" i="1"/>
  <c r="V119" i="1"/>
  <c r="W119" i="1"/>
  <c r="AD119" i="1"/>
  <c r="T120" i="1"/>
  <c r="U120" i="1"/>
  <c r="V120" i="1"/>
  <c r="W120" i="1"/>
  <c r="AD120" i="1"/>
  <c r="T121" i="1"/>
  <c r="U121" i="1"/>
  <c r="V121" i="1"/>
  <c r="W121" i="1"/>
  <c r="AD121" i="1"/>
  <c r="T122" i="1"/>
  <c r="U122" i="1"/>
  <c r="V122" i="1"/>
  <c r="W122" i="1"/>
  <c r="AD122" i="1"/>
  <c r="T123" i="1"/>
  <c r="U123" i="1"/>
  <c r="V123" i="1"/>
  <c r="W123" i="1"/>
  <c r="AD123" i="1"/>
  <c r="T124" i="1"/>
  <c r="U124" i="1"/>
  <c r="V124" i="1"/>
  <c r="W124" i="1"/>
  <c r="AD124" i="1"/>
  <c r="T125" i="1"/>
  <c r="U125" i="1"/>
  <c r="V125" i="1"/>
  <c r="W125" i="1"/>
  <c r="AD125" i="1"/>
  <c r="T126" i="1"/>
  <c r="U126" i="1"/>
  <c r="V126" i="1"/>
  <c r="W126" i="1"/>
  <c r="AD126" i="1"/>
  <c r="T127" i="1"/>
  <c r="U127" i="1"/>
  <c r="V127" i="1"/>
  <c r="W127" i="1"/>
  <c r="AD127" i="1"/>
  <c r="T128" i="1"/>
  <c r="U128" i="1"/>
  <c r="V128" i="1"/>
  <c r="W128" i="1"/>
  <c r="AD128" i="1"/>
  <c r="T129" i="1"/>
  <c r="U129" i="1"/>
  <c r="V129" i="1"/>
  <c r="W129" i="1"/>
  <c r="AD129" i="1"/>
  <c r="T130" i="1"/>
  <c r="U130" i="1"/>
  <c r="V130" i="1"/>
  <c r="W130" i="1"/>
  <c r="AD130" i="1"/>
  <c r="T131" i="1"/>
  <c r="U131" i="1"/>
  <c r="V131" i="1"/>
  <c r="W131" i="1"/>
  <c r="AD131" i="1"/>
  <c r="T132" i="1"/>
  <c r="U132" i="1"/>
  <c r="V132" i="1"/>
  <c r="W132" i="1"/>
  <c r="AD132" i="1"/>
  <c r="T133" i="1"/>
  <c r="U133" i="1"/>
  <c r="V133" i="1"/>
  <c r="W133" i="1"/>
  <c r="AD133" i="1"/>
  <c r="T134" i="1"/>
  <c r="U134" i="1"/>
  <c r="V134" i="1"/>
  <c r="W134" i="1"/>
  <c r="AD134" i="1"/>
  <c r="T135" i="1"/>
  <c r="U135" i="1"/>
  <c r="V135" i="1"/>
  <c r="W135" i="1"/>
  <c r="AD135" i="1"/>
  <c r="T136" i="1"/>
  <c r="U136" i="1"/>
  <c r="V136" i="1"/>
  <c r="W136" i="1"/>
  <c r="AD136" i="1"/>
  <c r="T137" i="1"/>
  <c r="U137" i="1"/>
  <c r="V137" i="1"/>
  <c r="W137" i="1"/>
  <c r="AD137" i="1"/>
  <c r="T138" i="1"/>
  <c r="U138" i="1"/>
  <c r="V138" i="1"/>
  <c r="W138" i="1"/>
  <c r="AD138" i="1"/>
  <c r="T140" i="1"/>
  <c r="U140" i="1"/>
  <c r="V140" i="1"/>
  <c r="W140" i="1"/>
  <c r="AD140" i="1"/>
  <c r="T141" i="1"/>
  <c r="U141" i="1"/>
  <c r="V141" i="1"/>
  <c r="W141" i="1"/>
  <c r="AD141" i="1"/>
  <c r="T142" i="1"/>
  <c r="U142" i="1"/>
  <c r="V142" i="1"/>
  <c r="W142" i="1"/>
  <c r="AD142" i="1"/>
  <c r="T143" i="1"/>
  <c r="U143" i="1"/>
  <c r="V143" i="1"/>
  <c r="W143" i="1"/>
  <c r="AD143" i="1"/>
  <c r="T144" i="1"/>
  <c r="U144" i="1"/>
  <c r="V144" i="1"/>
  <c r="W144" i="1"/>
  <c r="AD144" i="1"/>
  <c r="T145" i="1"/>
  <c r="U145" i="1"/>
  <c r="V145" i="1"/>
  <c r="W145" i="1"/>
  <c r="AD145" i="1"/>
  <c r="T146" i="1"/>
  <c r="U146" i="1"/>
  <c r="V146" i="1"/>
  <c r="W146" i="1"/>
  <c r="AD146" i="1"/>
  <c r="T147" i="1"/>
  <c r="U147" i="1"/>
  <c r="V147" i="1"/>
  <c r="W147" i="1"/>
  <c r="AD147" i="1"/>
  <c r="T148" i="1"/>
  <c r="U148" i="1"/>
  <c r="V148" i="1"/>
  <c r="W148" i="1"/>
  <c r="AD148" i="1"/>
  <c r="T149" i="1"/>
  <c r="U149" i="1"/>
  <c r="V149" i="1"/>
  <c r="W149" i="1"/>
  <c r="AD149" i="1"/>
  <c r="T150" i="1"/>
  <c r="U150" i="1"/>
  <c r="V150" i="1"/>
  <c r="W150" i="1"/>
  <c r="AD150" i="1"/>
  <c r="T151" i="1"/>
  <c r="U151" i="1"/>
  <c r="V151" i="1"/>
  <c r="W151" i="1"/>
  <c r="AD151" i="1"/>
  <c r="T152" i="1"/>
  <c r="U152" i="1"/>
  <c r="V152" i="1"/>
  <c r="W152" i="1"/>
  <c r="AD152" i="1"/>
  <c r="T154" i="1"/>
  <c r="U154" i="1"/>
  <c r="V154" i="1"/>
  <c r="W154" i="1"/>
  <c r="AD154" i="1"/>
  <c r="T155" i="1"/>
  <c r="U155" i="1"/>
  <c r="V155" i="1"/>
  <c r="W155" i="1"/>
  <c r="AD155" i="1"/>
  <c r="T156" i="1"/>
  <c r="U156" i="1"/>
  <c r="V156" i="1"/>
  <c r="W156" i="1"/>
  <c r="AD156" i="1"/>
  <c r="T157" i="1"/>
  <c r="U157" i="1"/>
  <c r="V157" i="1"/>
  <c r="W157" i="1"/>
  <c r="AD157" i="1"/>
  <c r="T158" i="1"/>
  <c r="U158" i="1"/>
  <c r="V158" i="1"/>
  <c r="W158" i="1"/>
  <c r="AD158" i="1"/>
  <c r="T159" i="1"/>
  <c r="U159" i="1"/>
  <c r="V159" i="1"/>
  <c r="W159" i="1"/>
  <c r="AD159" i="1"/>
  <c r="T160" i="1"/>
  <c r="U160" i="1"/>
  <c r="V160" i="1"/>
  <c r="W160" i="1"/>
  <c r="AD160" i="1"/>
  <c r="T161" i="1"/>
  <c r="U161" i="1"/>
  <c r="V161" i="1"/>
  <c r="W161" i="1"/>
  <c r="AD161" i="1"/>
  <c r="T162" i="1"/>
  <c r="U162" i="1"/>
  <c r="V162" i="1"/>
  <c r="W162" i="1"/>
  <c r="AD162" i="1"/>
  <c r="T163" i="1"/>
  <c r="U163" i="1"/>
  <c r="V163" i="1"/>
  <c r="W163" i="1"/>
  <c r="AD163" i="1"/>
  <c r="T164" i="1"/>
  <c r="U164" i="1"/>
  <c r="V164" i="1"/>
  <c r="W164" i="1"/>
  <c r="AD164" i="1"/>
  <c r="T165" i="1"/>
  <c r="U165" i="1"/>
  <c r="V165" i="1"/>
  <c r="W165" i="1"/>
  <c r="AD165" i="1"/>
  <c r="T166" i="1"/>
  <c r="U166" i="1"/>
  <c r="V166" i="1"/>
  <c r="W166" i="1"/>
  <c r="AD166" i="1"/>
  <c r="T167" i="1"/>
  <c r="U167" i="1"/>
  <c r="V167" i="1"/>
  <c r="W167" i="1"/>
  <c r="AD167" i="1"/>
  <c r="T168" i="1"/>
  <c r="U168" i="1"/>
  <c r="V168" i="1"/>
  <c r="W168" i="1"/>
  <c r="AD168" i="1"/>
  <c r="T169" i="1"/>
  <c r="U169" i="1"/>
  <c r="V169" i="1"/>
  <c r="W169" i="1"/>
  <c r="AD169" i="1"/>
  <c r="T170" i="1"/>
  <c r="U170" i="1"/>
  <c r="V170" i="1"/>
  <c r="W170" i="1"/>
  <c r="AD170" i="1"/>
  <c r="T171" i="1"/>
  <c r="U171" i="1"/>
  <c r="V171" i="1"/>
  <c r="W171" i="1"/>
  <c r="AD171" i="1"/>
  <c r="T172" i="1"/>
  <c r="U172" i="1"/>
  <c r="V172" i="1"/>
  <c r="W172" i="1"/>
  <c r="AD172" i="1"/>
  <c r="T173" i="1"/>
  <c r="U173" i="1"/>
  <c r="V173" i="1"/>
  <c r="W173" i="1"/>
  <c r="AD173" i="1"/>
  <c r="T174" i="1"/>
  <c r="U174" i="1"/>
  <c r="V174" i="1"/>
  <c r="W174" i="1"/>
  <c r="AD174" i="1"/>
  <c r="T175" i="1"/>
  <c r="U175" i="1"/>
  <c r="V175" i="1"/>
  <c r="W175" i="1"/>
  <c r="AD175" i="1"/>
  <c r="T176" i="1"/>
  <c r="U176" i="1"/>
  <c r="V176" i="1"/>
  <c r="W176" i="1"/>
  <c r="AD176" i="1"/>
  <c r="T177" i="1"/>
  <c r="U177" i="1"/>
  <c r="V177" i="1"/>
  <c r="W177" i="1"/>
  <c r="AD177" i="1"/>
  <c r="T178" i="1"/>
  <c r="U178" i="1"/>
  <c r="V178" i="1"/>
  <c r="W178" i="1"/>
  <c r="AD178" i="1"/>
  <c r="T179" i="1"/>
  <c r="U179" i="1"/>
  <c r="V179" i="1"/>
  <c r="W179" i="1"/>
  <c r="AD179" i="1"/>
  <c r="T180" i="1"/>
  <c r="U180" i="1"/>
  <c r="V180" i="1"/>
  <c r="W180" i="1"/>
  <c r="AD180" i="1"/>
  <c r="T181" i="1"/>
  <c r="U181" i="1"/>
  <c r="V181" i="1"/>
  <c r="W181" i="1"/>
  <c r="AD181" i="1"/>
  <c r="T182" i="1"/>
  <c r="U182" i="1"/>
  <c r="V182" i="1"/>
  <c r="W182" i="1"/>
  <c r="AD182" i="1"/>
  <c r="T183" i="1"/>
  <c r="U183" i="1"/>
  <c r="V183" i="1"/>
  <c r="W183" i="1"/>
  <c r="AD183" i="1"/>
  <c r="T184" i="1"/>
  <c r="U184" i="1"/>
  <c r="V184" i="1"/>
  <c r="W184" i="1"/>
  <c r="AD184" i="1"/>
  <c r="T185" i="1"/>
  <c r="U185" i="1"/>
  <c r="V185" i="1"/>
  <c r="W185" i="1"/>
  <c r="AD185" i="1"/>
  <c r="T186" i="1"/>
  <c r="U186" i="1"/>
  <c r="V186" i="1"/>
  <c r="W186" i="1"/>
  <c r="AD186" i="1"/>
  <c r="T187" i="1"/>
  <c r="U187" i="1"/>
  <c r="V187" i="1"/>
  <c r="W187" i="1"/>
  <c r="AD187" i="1"/>
  <c r="T188" i="1"/>
  <c r="U188" i="1"/>
  <c r="V188" i="1"/>
  <c r="W188" i="1"/>
  <c r="AD188" i="1"/>
  <c r="T189" i="1"/>
  <c r="U189" i="1"/>
  <c r="V189" i="1"/>
  <c r="W189" i="1"/>
  <c r="AD189" i="1"/>
  <c r="T190" i="1"/>
  <c r="U190" i="1"/>
  <c r="V190" i="1"/>
  <c r="W190" i="1"/>
  <c r="AD190" i="1"/>
  <c r="T191" i="1"/>
  <c r="U191" i="1"/>
  <c r="V191" i="1"/>
  <c r="W191" i="1"/>
  <c r="AD191" i="1"/>
  <c r="T192" i="1"/>
  <c r="U192" i="1"/>
  <c r="V192" i="1"/>
  <c r="W192" i="1"/>
  <c r="AD192" i="1"/>
  <c r="T193" i="1"/>
  <c r="U193" i="1"/>
  <c r="V193" i="1"/>
  <c r="W193" i="1"/>
  <c r="AD193" i="1"/>
  <c r="T194" i="1"/>
  <c r="U194" i="1"/>
  <c r="V194" i="1"/>
  <c r="W194" i="1"/>
  <c r="AD194" i="1"/>
  <c r="T195" i="1"/>
  <c r="U195" i="1"/>
  <c r="V195" i="1"/>
  <c r="W195" i="1"/>
  <c r="AD195" i="1"/>
  <c r="T196" i="1"/>
  <c r="U196" i="1"/>
  <c r="V196" i="1"/>
  <c r="W196" i="1"/>
  <c r="AD196" i="1"/>
  <c r="T197" i="1"/>
  <c r="U197" i="1"/>
  <c r="V197" i="1"/>
  <c r="W197" i="1"/>
  <c r="AD197" i="1"/>
  <c r="T198" i="1"/>
  <c r="U198" i="1"/>
  <c r="V198" i="1"/>
  <c r="W198" i="1"/>
  <c r="AD198" i="1"/>
  <c r="T199" i="1"/>
  <c r="U199" i="1"/>
  <c r="V199" i="1"/>
  <c r="W199" i="1"/>
  <c r="AD199" i="1"/>
  <c r="T200" i="1"/>
  <c r="U200" i="1"/>
  <c r="V200" i="1"/>
  <c r="W200" i="1"/>
  <c r="AD200" i="1"/>
  <c r="T201" i="1"/>
  <c r="U201" i="1"/>
  <c r="V201" i="1"/>
  <c r="W201" i="1"/>
  <c r="AD201" i="1"/>
  <c r="T202" i="1"/>
  <c r="U202" i="1"/>
  <c r="V202" i="1"/>
  <c r="W202" i="1"/>
  <c r="AD202" i="1"/>
  <c r="T203" i="1"/>
  <c r="U203" i="1"/>
  <c r="V203" i="1"/>
  <c r="W203" i="1"/>
  <c r="AD203" i="1"/>
  <c r="T204" i="1"/>
  <c r="U204" i="1"/>
  <c r="V204" i="1"/>
  <c r="W204" i="1"/>
  <c r="AD204" i="1"/>
  <c r="T205" i="1"/>
  <c r="U205" i="1"/>
  <c r="V205" i="1"/>
  <c r="W205" i="1"/>
  <c r="AD205" i="1"/>
  <c r="T206" i="1"/>
  <c r="U206" i="1"/>
  <c r="V206" i="1"/>
  <c r="W206" i="1"/>
  <c r="AD206" i="1"/>
  <c r="T207" i="1"/>
  <c r="U207" i="1"/>
  <c r="V207" i="1"/>
  <c r="W207" i="1"/>
  <c r="AD207" i="1"/>
  <c r="T208" i="1"/>
  <c r="U208" i="1"/>
  <c r="V208" i="1"/>
  <c r="W208" i="1"/>
  <c r="AD208" i="1"/>
  <c r="T209" i="1"/>
  <c r="U209" i="1"/>
  <c r="V209" i="1"/>
  <c r="W209" i="1"/>
  <c r="AD209" i="1"/>
  <c r="T210" i="1"/>
  <c r="U210" i="1"/>
  <c r="V210" i="1"/>
  <c r="W210" i="1"/>
  <c r="AD210" i="1"/>
  <c r="T211" i="1"/>
  <c r="U211" i="1"/>
  <c r="V211" i="1"/>
  <c r="W211" i="1"/>
  <c r="AD211" i="1"/>
  <c r="T212" i="1"/>
  <c r="U212" i="1"/>
  <c r="V212" i="1"/>
  <c r="W212" i="1"/>
  <c r="AD212" i="1"/>
  <c r="T213" i="1"/>
  <c r="U213" i="1"/>
  <c r="V213" i="1"/>
  <c r="W213" i="1"/>
  <c r="AD213" i="1"/>
  <c r="T214" i="1"/>
  <c r="U214" i="1"/>
  <c r="V214" i="1"/>
  <c r="W214" i="1"/>
  <c r="AD214" i="1"/>
  <c r="T215" i="1"/>
  <c r="U215" i="1"/>
  <c r="V215" i="1"/>
  <c r="W215" i="1"/>
  <c r="AD215" i="1"/>
  <c r="T216" i="1"/>
  <c r="U216" i="1"/>
  <c r="V216" i="1"/>
  <c r="W216" i="1"/>
  <c r="AD216" i="1"/>
  <c r="T217" i="1"/>
  <c r="U217" i="1"/>
  <c r="V217" i="1"/>
  <c r="W217" i="1"/>
  <c r="AD217" i="1"/>
  <c r="T218" i="1"/>
  <c r="U218" i="1"/>
  <c r="V218" i="1"/>
  <c r="W218" i="1"/>
  <c r="AD218" i="1"/>
  <c r="T219" i="1"/>
  <c r="U219" i="1"/>
  <c r="V219" i="1"/>
  <c r="W219" i="1"/>
  <c r="AD219" i="1"/>
  <c r="T220" i="1"/>
  <c r="U220" i="1"/>
  <c r="V220" i="1"/>
  <c r="W220" i="1"/>
  <c r="AD220" i="1"/>
  <c r="T221" i="1"/>
  <c r="U221" i="1"/>
  <c r="V221" i="1"/>
  <c r="W221" i="1"/>
  <c r="AD221" i="1"/>
  <c r="T222" i="1"/>
  <c r="U222" i="1"/>
  <c r="V222" i="1"/>
  <c r="W222" i="1"/>
  <c r="AD222" i="1"/>
  <c r="T223" i="1"/>
  <c r="U223" i="1"/>
  <c r="V223" i="1"/>
  <c r="W223" i="1"/>
  <c r="AD223" i="1"/>
  <c r="T224" i="1"/>
  <c r="U224" i="1"/>
  <c r="V224" i="1"/>
  <c r="W224" i="1"/>
  <c r="AD224" i="1"/>
  <c r="T225" i="1"/>
  <c r="U225" i="1"/>
  <c r="V225" i="1"/>
  <c r="W225" i="1"/>
  <c r="AD225" i="1"/>
  <c r="T226" i="1"/>
  <c r="U226" i="1"/>
  <c r="V226" i="1"/>
  <c r="W226" i="1"/>
  <c r="AD226" i="1"/>
  <c r="T227" i="1"/>
  <c r="U227" i="1"/>
  <c r="V227" i="1"/>
  <c r="W227" i="1"/>
  <c r="AD227" i="1"/>
  <c r="T228" i="1"/>
  <c r="U228" i="1"/>
  <c r="V228" i="1"/>
  <c r="W228" i="1"/>
  <c r="AD228" i="1"/>
  <c r="T229" i="1"/>
  <c r="U229" i="1"/>
  <c r="V229" i="1"/>
  <c r="W229" i="1"/>
  <c r="AD229" i="1"/>
  <c r="T230" i="1"/>
  <c r="U230" i="1"/>
  <c r="V230" i="1"/>
  <c r="W230" i="1"/>
  <c r="AD230" i="1"/>
  <c r="T231" i="1"/>
  <c r="U231" i="1"/>
  <c r="V231" i="1"/>
  <c r="W231" i="1"/>
  <c r="AD231" i="1"/>
  <c r="T232" i="1"/>
  <c r="U232" i="1"/>
  <c r="V232" i="1"/>
  <c r="W232" i="1"/>
  <c r="AD232" i="1"/>
  <c r="T233" i="1"/>
  <c r="U233" i="1"/>
  <c r="V233" i="1"/>
  <c r="W233" i="1"/>
  <c r="AD233" i="1"/>
  <c r="T234" i="1"/>
  <c r="U234" i="1"/>
  <c r="V234" i="1"/>
  <c r="W234" i="1"/>
  <c r="AD234" i="1"/>
  <c r="T235" i="1"/>
  <c r="U235" i="1"/>
  <c r="V235" i="1"/>
  <c r="W235" i="1"/>
  <c r="AD235" i="1"/>
  <c r="T236" i="1"/>
  <c r="U236" i="1"/>
  <c r="V236" i="1"/>
  <c r="W236" i="1"/>
  <c r="AD236" i="1"/>
  <c r="T237" i="1"/>
  <c r="U237" i="1"/>
  <c r="V237" i="1"/>
  <c r="W237" i="1"/>
  <c r="AD237" i="1"/>
  <c r="T238" i="1"/>
  <c r="U238" i="1"/>
  <c r="V238" i="1"/>
  <c r="W238" i="1"/>
  <c r="AD238" i="1"/>
  <c r="T239" i="1"/>
  <c r="U239" i="1"/>
  <c r="V239" i="1"/>
  <c r="W239" i="1"/>
  <c r="AD239" i="1"/>
  <c r="T240" i="1"/>
  <c r="U240" i="1"/>
  <c r="V240" i="1"/>
  <c r="W240" i="1"/>
  <c r="AD240" i="1"/>
  <c r="T241" i="1"/>
  <c r="U241" i="1"/>
  <c r="V241" i="1"/>
  <c r="W241" i="1"/>
  <c r="AD241" i="1"/>
  <c r="T242" i="1"/>
  <c r="U242" i="1"/>
  <c r="V242" i="1"/>
  <c r="W242" i="1"/>
  <c r="AD242" i="1"/>
  <c r="T243" i="1"/>
  <c r="U243" i="1"/>
  <c r="V243" i="1"/>
  <c r="W243" i="1"/>
  <c r="AD243" i="1"/>
  <c r="T244" i="1"/>
  <c r="U244" i="1"/>
  <c r="V244" i="1"/>
  <c r="W244" i="1"/>
  <c r="AD244" i="1"/>
  <c r="T245" i="1"/>
  <c r="U245" i="1"/>
  <c r="V245" i="1"/>
  <c r="W245" i="1"/>
  <c r="AD245" i="1"/>
  <c r="T246" i="1"/>
  <c r="U246" i="1"/>
  <c r="V246" i="1"/>
  <c r="W246" i="1"/>
  <c r="AD246" i="1"/>
  <c r="T247" i="1"/>
  <c r="U247" i="1"/>
  <c r="V247" i="1"/>
  <c r="W247" i="1"/>
  <c r="AD247" i="1"/>
  <c r="T248" i="1"/>
  <c r="U248" i="1"/>
  <c r="V248" i="1"/>
  <c r="W248" i="1"/>
  <c r="AD248" i="1"/>
  <c r="T249" i="1"/>
  <c r="U249" i="1"/>
  <c r="V249" i="1"/>
  <c r="W249" i="1"/>
  <c r="AD249" i="1"/>
  <c r="T250" i="1"/>
  <c r="U250" i="1"/>
  <c r="V250" i="1"/>
  <c r="W250" i="1"/>
  <c r="AD250" i="1"/>
  <c r="T251" i="1"/>
  <c r="U251" i="1"/>
  <c r="V251" i="1"/>
  <c r="W251" i="1"/>
  <c r="AD251" i="1"/>
  <c r="T252" i="1"/>
  <c r="U252" i="1"/>
  <c r="V252" i="1"/>
  <c r="W252" i="1"/>
  <c r="AD252" i="1"/>
  <c r="T253" i="1"/>
  <c r="U253" i="1"/>
  <c r="V253" i="1"/>
  <c r="W253" i="1"/>
  <c r="AD253" i="1"/>
  <c r="T254" i="1"/>
  <c r="U254" i="1"/>
  <c r="V254" i="1"/>
  <c r="W254" i="1"/>
  <c r="AD254" i="1"/>
  <c r="T255" i="1"/>
  <c r="U255" i="1"/>
  <c r="V255" i="1"/>
  <c r="W255" i="1"/>
  <c r="AD255" i="1"/>
  <c r="T256" i="1"/>
  <c r="U256" i="1"/>
  <c r="V256" i="1"/>
  <c r="W256" i="1"/>
  <c r="AD256" i="1"/>
  <c r="T257" i="1"/>
  <c r="U257" i="1"/>
  <c r="V257" i="1"/>
  <c r="W257" i="1"/>
  <c r="AD257" i="1"/>
  <c r="T258" i="1"/>
  <c r="U258" i="1"/>
  <c r="V258" i="1"/>
  <c r="W258" i="1"/>
  <c r="AD258" i="1"/>
  <c r="T259" i="1"/>
  <c r="U259" i="1"/>
  <c r="V259" i="1"/>
  <c r="W259" i="1"/>
  <c r="AD259" i="1"/>
  <c r="T260" i="1"/>
  <c r="U260" i="1"/>
  <c r="V260" i="1"/>
  <c r="W260" i="1"/>
  <c r="AD260" i="1"/>
  <c r="T261" i="1"/>
  <c r="U261" i="1"/>
  <c r="V261" i="1"/>
  <c r="W261" i="1"/>
  <c r="AD261" i="1"/>
  <c r="T262" i="1"/>
  <c r="U262" i="1"/>
  <c r="V262" i="1"/>
  <c r="W262" i="1"/>
  <c r="AD262" i="1"/>
  <c r="T263" i="1"/>
  <c r="U263" i="1"/>
  <c r="V263" i="1"/>
  <c r="W263" i="1"/>
  <c r="AD263" i="1"/>
  <c r="T264" i="1"/>
  <c r="U264" i="1"/>
  <c r="V264" i="1"/>
  <c r="W264" i="1"/>
  <c r="AD264" i="1"/>
  <c r="T265" i="1"/>
  <c r="U265" i="1"/>
  <c r="V265" i="1"/>
  <c r="W265" i="1"/>
  <c r="AD265" i="1"/>
  <c r="T266" i="1"/>
  <c r="U266" i="1"/>
  <c r="V266" i="1"/>
  <c r="W266" i="1"/>
  <c r="AD266" i="1"/>
  <c r="T267" i="1"/>
  <c r="U267" i="1"/>
  <c r="V267" i="1"/>
  <c r="W267" i="1"/>
  <c r="AD267" i="1"/>
  <c r="T268" i="1"/>
  <c r="U268" i="1"/>
  <c r="V268" i="1"/>
  <c r="W268" i="1"/>
  <c r="AD268" i="1"/>
  <c r="T269" i="1"/>
  <c r="U269" i="1"/>
  <c r="V269" i="1"/>
  <c r="W269" i="1"/>
  <c r="AD269" i="1"/>
  <c r="T270" i="1"/>
  <c r="U270" i="1"/>
  <c r="V270" i="1"/>
  <c r="W270" i="1"/>
  <c r="AD270" i="1"/>
  <c r="T271" i="1"/>
  <c r="U271" i="1"/>
  <c r="V271" i="1"/>
  <c r="W271" i="1"/>
  <c r="AD271" i="1"/>
  <c r="T272" i="1"/>
  <c r="U272" i="1"/>
  <c r="V272" i="1"/>
  <c r="W272" i="1"/>
  <c r="AD272" i="1"/>
  <c r="T273" i="1"/>
  <c r="U273" i="1"/>
  <c r="V273" i="1"/>
  <c r="W273" i="1"/>
  <c r="AD273" i="1"/>
  <c r="T274" i="1"/>
  <c r="U274" i="1"/>
  <c r="V274" i="1"/>
  <c r="W274" i="1"/>
  <c r="AD274" i="1"/>
  <c r="T275" i="1"/>
  <c r="U275" i="1"/>
  <c r="V275" i="1"/>
  <c r="W275" i="1"/>
  <c r="AD275" i="1"/>
  <c r="T276" i="1"/>
  <c r="U276" i="1"/>
  <c r="V276" i="1"/>
  <c r="W276" i="1"/>
  <c r="AD276" i="1"/>
  <c r="T277" i="1"/>
  <c r="U277" i="1"/>
  <c r="V277" i="1"/>
  <c r="W277" i="1"/>
  <c r="AD277" i="1"/>
  <c r="T278" i="1"/>
  <c r="U278" i="1"/>
  <c r="V278" i="1"/>
  <c r="W278" i="1"/>
  <c r="AD278" i="1"/>
  <c r="T279" i="1"/>
  <c r="U279" i="1"/>
  <c r="V279" i="1"/>
  <c r="W279" i="1"/>
  <c r="AD279" i="1"/>
  <c r="T280" i="1"/>
  <c r="U280" i="1"/>
  <c r="V280" i="1"/>
  <c r="W280" i="1"/>
  <c r="AD280" i="1"/>
  <c r="T281" i="1"/>
  <c r="U281" i="1"/>
  <c r="V281" i="1"/>
  <c r="W281" i="1"/>
  <c r="AD281" i="1"/>
  <c r="T282" i="1"/>
  <c r="U282" i="1"/>
  <c r="V282" i="1"/>
  <c r="W282" i="1"/>
  <c r="AD282" i="1"/>
  <c r="T283" i="1"/>
  <c r="U283" i="1"/>
  <c r="V283" i="1"/>
  <c r="W283" i="1"/>
  <c r="AD283" i="1"/>
  <c r="T284" i="1"/>
  <c r="U284" i="1"/>
  <c r="V284" i="1"/>
  <c r="W284" i="1"/>
  <c r="AD284" i="1"/>
  <c r="T285" i="1"/>
  <c r="U285" i="1"/>
  <c r="V285" i="1"/>
  <c r="W285" i="1"/>
  <c r="AD285" i="1"/>
  <c r="T286" i="1"/>
  <c r="U286" i="1"/>
  <c r="V286" i="1"/>
  <c r="W286" i="1"/>
  <c r="AD286" i="1"/>
  <c r="T287" i="1"/>
  <c r="U287" i="1"/>
  <c r="V287" i="1"/>
  <c r="W287" i="1"/>
  <c r="AD287" i="1"/>
  <c r="T288" i="1"/>
  <c r="U288" i="1"/>
  <c r="V288" i="1"/>
  <c r="W288" i="1"/>
  <c r="AD288" i="1"/>
  <c r="T289" i="1"/>
  <c r="U289" i="1"/>
  <c r="V289" i="1"/>
  <c r="W289" i="1"/>
  <c r="AD289" i="1"/>
  <c r="T290" i="1"/>
  <c r="U290" i="1"/>
  <c r="V290" i="1"/>
  <c r="W290" i="1"/>
  <c r="AD290" i="1"/>
  <c r="T291" i="1"/>
  <c r="U291" i="1"/>
  <c r="V291" i="1"/>
  <c r="W291" i="1"/>
  <c r="AD291" i="1"/>
  <c r="T292" i="1"/>
  <c r="U292" i="1"/>
  <c r="V292" i="1"/>
  <c r="W292" i="1"/>
  <c r="AD292" i="1"/>
  <c r="T293" i="1"/>
  <c r="U293" i="1"/>
  <c r="V293" i="1"/>
  <c r="W293" i="1"/>
  <c r="AD293" i="1"/>
  <c r="T294" i="1"/>
  <c r="U294" i="1"/>
  <c r="V294" i="1"/>
  <c r="W294" i="1"/>
  <c r="AD294" i="1"/>
  <c r="T295" i="1"/>
  <c r="U295" i="1"/>
  <c r="V295" i="1"/>
  <c r="W295" i="1"/>
  <c r="AD295" i="1"/>
  <c r="T296" i="1"/>
  <c r="U296" i="1"/>
  <c r="V296" i="1"/>
  <c r="W296" i="1"/>
  <c r="AD296" i="1"/>
  <c r="T297" i="1"/>
  <c r="U297" i="1"/>
  <c r="V297" i="1"/>
  <c r="W297" i="1"/>
  <c r="AD297" i="1"/>
  <c r="T298" i="1"/>
  <c r="U298" i="1"/>
  <c r="V298" i="1"/>
  <c r="W298" i="1"/>
  <c r="AD298" i="1"/>
  <c r="T299" i="1"/>
  <c r="U299" i="1"/>
  <c r="V299" i="1"/>
  <c r="W299" i="1"/>
  <c r="AD299" i="1"/>
  <c r="T300" i="1"/>
  <c r="U300" i="1"/>
  <c r="V300" i="1"/>
  <c r="W300" i="1"/>
  <c r="AD300" i="1"/>
  <c r="T301" i="1"/>
  <c r="U301" i="1"/>
  <c r="V301" i="1"/>
  <c r="W301" i="1"/>
  <c r="AD301" i="1"/>
  <c r="T302" i="1"/>
  <c r="U302" i="1"/>
  <c r="V302" i="1"/>
  <c r="W302" i="1"/>
  <c r="AD302" i="1"/>
  <c r="T303" i="1"/>
  <c r="U303" i="1"/>
  <c r="V303" i="1"/>
  <c r="W303" i="1"/>
  <c r="AD303" i="1"/>
  <c r="T304" i="1"/>
  <c r="U304" i="1"/>
  <c r="V304" i="1"/>
  <c r="W304" i="1"/>
  <c r="AD304" i="1"/>
  <c r="T305" i="1"/>
  <c r="U305" i="1"/>
  <c r="V305" i="1"/>
  <c r="W305" i="1"/>
  <c r="AD305" i="1"/>
  <c r="T306" i="1"/>
  <c r="U306" i="1"/>
  <c r="V306" i="1"/>
  <c r="W306" i="1"/>
  <c r="AD306" i="1"/>
  <c r="T307" i="1"/>
  <c r="U307" i="1"/>
  <c r="V307" i="1"/>
  <c r="W307" i="1"/>
  <c r="AD307" i="1"/>
  <c r="T308" i="1"/>
  <c r="U308" i="1"/>
  <c r="V308" i="1"/>
  <c r="W308" i="1"/>
  <c r="AD308" i="1"/>
  <c r="T309" i="1"/>
  <c r="U309" i="1"/>
  <c r="V309" i="1"/>
  <c r="W309" i="1"/>
  <c r="AD309" i="1"/>
  <c r="T310" i="1"/>
  <c r="U310" i="1"/>
  <c r="V310" i="1"/>
  <c r="W310" i="1"/>
  <c r="AD310" i="1"/>
  <c r="T311" i="1"/>
  <c r="U311" i="1"/>
  <c r="V311" i="1"/>
  <c r="W311" i="1"/>
  <c r="AD311" i="1"/>
  <c r="T312" i="1"/>
  <c r="U312" i="1"/>
  <c r="V312" i="1"/>
  <c r="W312" i="1"/>
  <c r="AD312" i="1"/>
  <c r="T313" i="1"/>
  <c r="U313" i="1"/>
  <c r="V313" i="1"/>
  <c r="W313" i="1"/>
  <c r="AD313" i="1"/>
  <c r="T314" i="1"/>
  <c r="U314" i="1"/>
  <c r="V314" i="1"/>
  <c r="W314" i="1"/>
  <c r="AD314" i="1"/>
  <c r="T315" i="1"/>
  <c r="U315" i="1"/>
  <c r="V315" i="1"/>
  <c r="W315" i="1"/>
  <c r="AD315" i="1"/>
  <c r="T316" i="1"/>
  <c r="U316" i="1"/>
  <c r="V316" i="1"/>
  <c r="W316" i="1"/>
  <c r="AD316" i="1"/>
  <c r="T317" i="1"/>
  <c r="U317" i="1"/>
  <c r="V317" i="1"/>
  <c r="W317" i="1"/>
  <c r="AD317" i="1"/>
  <c r="T318" i="1"/>
  <c r="U318" i="1"/>
  <c r="V318" i="1"/>
  <c r="W318" i="1"/>
  <c r="AD318" i="1"/>
  <c r="T319" i="1"/>
  <c r="U319" i="1"/>
  <c r="V319" i="1"/>
  <c r="W319" i="1"/>
  <c r="AD319" i="1"/>
  <c r="T320" i="1"/>
  <c r="U320" i="1"/>
  <c r="V320" i="1"/>
  <c r="W320" i="1"/>
  <c r="AD320" i="1"/>
  <c r="T321" i="1"/>
  <c r="U321" i="1"/>
  <c r="V321" i="1"/>
  <c r="W321" i="1"/>
  <c r="AD321" i="1"/>
  <c r="T322" i="1"/>
  <c r="U322" i="1"/>
  <c r="V322" i="1"/>
  <c r="W322" i="1"/>
  <c r="AD322" i="1"/>
  <c r="P96" i="1"/>
  <c r="Q96" i="1"/>
  <c r="R96" i="1"/>
  <c r="AC96" i="1"/>
  <c r="P97" i="1"/>
  <c r="Q97" i="1"/>
  <c r="R97" i="1"/>
  <c r="AC97" i="1"/>
  <c r="P98" i="1"/>
  <c r="Q98" i="1"/>
  <c r="R98" i="1"/>
  <c r="AC98" i="1"/>
  <c r="P99" i="1"/>
  <c r="Q99" i="1"/>
  <c r="R99" i="1"/>
  <c r="AC99" i="1"/>
  <c r="P100" i="1"/>
  <c r="Q100" i="1"/>
  <c r="R100" i="1"/>
  <c r="AC100" i="1"/>
  <c r="P101" i="1"/>
  <c r="Q101" i="1"/>
  <c r="R101" i="1"/>
  <c r="AC101" i="1"/>
  <c r="P102" i="1"/>
  <c r="Q102" i="1"/>
  <c r="R102" i="1"/>
  <c r="AC102" i="1"/>
  <c r="P103" i="1"/>
  <c r="Q103" i="1"/>
  <c r="R103" i="1"/>
  <c r="AC103" i="1"/>
  <c r="P104" i="1"/>
  <c r="Q104" i="1"/>
  <c r="R104" i="1"/>
  <c r="AC104" i="1"/>
  <c r="P105" i="1"/>
  <c r="Q105" i="1"/>
  <c r="R105" i="1"/>
  <c r="AC105" i="1"/>
  <c r="P106" i="1"/>
  <c r="Q106" i="1"/>
  <c r="R106" i="1"/>
  <c r="AC106" i="1"/>
  <c r="P107" i="1"/>
  <c r="Q107" i="1"/>
  <c r="R107" i="1"/>
  <c r="AC107" i="1"/>
  <c r="P108" i="1"/>
  <c r="Q108" i="1"/>
  <c r="R108" i="1"/>
  <c r="AC108" i="1"/>
  <c r="P109" i="1"/>
  <c r="Q109" i="1"/>
  <c r="R109" i="1"/>
  <c r="AC109" i="1"/>
  <c r="P110" i="1"/>
  <c r="Q110" i="1"/>
  <c r="R110" i="1"/>
  <c r="AC110" i="1"/>
  <c r="P111" i="1"/>
  <c r="Q111" i="1"/>
  <c r="R111" i="1"/>
  <c r="AC111" i="1"/>
  <c r="P112" i="1"/>
  <c r="Q112" i="1"/>
  <c r="R112" i="1"/>
  <c r="AC112" i="1"/>
  <c r="P113" i="1"/>
  <c r="Q113" i="1"/>
  <c r="R113" i="1"/>
  <c r="AC113" i="1"/>
  <c r="P114" i="1"/>
  <c r="Q114" i="1"/>
  <c r="R114" i="1"/>
  <c r="AC114" i="1"/>
  <c r="P115" i="1"/>
  <c r="Q115" i="1"/>
  <c r="R115" i="1"/>
  <c r="AC115" i="1"/>
  <c r="P116" i="1"/>
  <c r="Q116" i="1"/>
  <c r="R116" i="1"/>
  <c r="AC116" i="1"/>
  <c r="P117" i="1"/>
  <c r="Q117" i="1"/>
  <c r="R117" i="1"/>
  <c r="P118" i="1"/>
  <c r="Q118" i="1"/>
  <c r="R118" i="1"/>
  <c r="AC118" i="1"/>
  <c r="P119" i="1"/>
  <c r="Q119" i="1"/>
  <c r="R119" i="1"/>
  <c r="AC119" i="1"/>
  <c r="P120" i="1"/>
  <c r="Q120" i="1"/>
  <c r="R120" i="1"/>
  <c r="AC120" i="1"/>
  <c r="P121" i="1"/>
  <c r="Q121" i="1"/>
  <c r="R121" i="1"/>
  <c r="AC121" i="1"/>
  <c r="P122" i="1"/>
  <c r="Q122" i="1"/>
  <c r="R122" i="1"/>
  <c r="AC122" i="1"/>
  <c r="P123" i="1"/>
  <c r="Q123" i="1"/>
  <c r="R123" i="1"/>
  <c r="AC123" i="1"/>
  <c r="P124" i="1"/>
  <c r="Q124" i="1"/>
  <c r="R124" i="1"/>
  <c r="AC124" i="1"/>
  <c r="P125" i="1"/>
  <c r="Q125" i="1"/>
  <c r="R125" i="1"/>
  <c r="AC125" i="1"/>
  <c r="P126" i="1"/>
  <c r="Q126" i="1"/>
  <c r="R126" i="1"/>
  <c r="AC126" i="1"/>
  <c r="P127" i="1"/>
  <c r="Q127" i="1"/>
  <c r="R127" i="1"/>
  <c r="AC127" i="1"/>
  <c r="P128" i="1"/>
  <c r="Q128" i="1"/>
  <c r="R128" i="1"/>
  <c r="AC128" i="1"/>
  <c r="P129" i="1"/>
  <c r="Q129" i="1"/>
  <c r="R129" i="1"/>
  <c r="AC129" i="1"/>
  <c r="P130" i="1"/>
  <c r="Q130" i="1"/>
  <c r="R130" i="1"/>
  <c r="AC130" i="1"/>
  <c r="P131" i="1"/>
  <c r="Q131" i="1"/>
  <c r="R131" i="1"/>
  <c r="AC131" i="1"/>
  <c r="P132" i="1"/>
  <c r="Q132" i="1"/>
  <c r="R132" i="1"/>
  <c r="AC132" i="1"/>
  <c r="P133" i="1"/>
  <c r="Q133" i="1"/>
  <c r="R133" i="1"/>
  <c r="AC133" i="1"/>
  <c r="P134" i="1"/>
  <c r="Q134" i="1"/>
  <c r="R134" i="1"/>
  <c r="AC134" i="1"/>
  <c r="P135" i="1"/>
  <c r="Q135" i="1"/>
  <c r="R135" i="1"/>
  <c r="AC135" i="1"/>
  <c r="P136" i="1"/>
  <c r="Q136" i="1"/>
  <c r="R136" i="1"/>
  <c r="AC136" i="1"/>
  <c r="P137" i="1"/>
  <c r="Q137" i="1"/>
  <c r="R137" i="1"/>
  <c r="AC137" i="1"/>
  <c r="P138" i="1"/>
  <c r="Q138" i="1"/>
  <c r="R138" i="1"/>
  <c r="AC138" i="1"/>
  <c r="P139" i="1"/>
  <c r="Q139" i="1"/>
  <c r="R139" i="1"/>
  <c r="AC139" i="1"/>
  <c r="P140" i="1"/>
  <c r="Q140" i="1"/>
  <c r="R140" i="1"/>
  <c r="AC140" i="1"/>
  <c r="P141" i="1"/>
  <c r="Q141" i="1"/>
  <c r="R141" i="1"/>
  <c r="AC141" i="1"/>
  <c r="P142" i="1"/>
  <c r="Q142" i="1"/>
  <c r="R142" i="1"/>
  <c r="AC142" i="1"/>
  <c r="P143" i="1"/>
  <c r="Q143" i="1"/>
  <c r="R143" i="1"/>
  <c r="AC143" i="1"/>
  <c r="P144" i="1"/>
  <c r="Q144" i="1"/>
  <c r="R144" i="1"/>
  <c r="AC144" i="1"/>
  <c r="P145" i="1"/>
  <c r="Q145" i="1"/>
  <c r="R145" i="1"/>
  <c r="AC145" i="1"/>
  <c r="P146" i="1"/>
  <c r="Q146" i="1"/>
  <c r="R146" i="1"/>
  <c r="AC146" i="1"/>
  <c r="P147" i="1"/>
  <c r="Q147" i="1"/>
  <c r="R147" i="1"/>
  <c r="AC147" i="1"/>
  <c r="P148" i="1"/>
  <c r="Q148" i="1"/>
  <c r="R148" i="1"/>
  <c r="AC148" i="1"/>
  <c r="P149" i="1"/>
  <c r="Q149" i="1"/>
  <c r="R149" i="1"/>
  <c r="AC149" i="1"/>
  <c r="P150" i="1"/>
  <c r="Q150" i="1"/>
  <c r="R150" i="1"/>
  <c r="AC150" i="1"/>
  <c r="P151" i="1"/>
  <c r="Q151" i="1"/>
  <c r="R151" i="1"/>
  <c r="AC151" i="1"/>
  <c r="P152" i="1"/>
  <c r="Q152" i="1"/>
  <c r="R152" i="1"/>
  <c r="AC152" i="1"/>
  <c r="P153" i="1"/>
  <c r="Q153" i="1"/>
  <c r="R153" i="1"/>
  <c r="AC153" i="1"/>
  <c r="P154" i="1"/>
  <c r="Q154" i="1"/>
  <c r="R154" i="1"/>
  <c r="AC154" i="1"/>
  <c r="P155" i="1"/>
  <c r="Q155" i="1"/>
  <c r="R155" i="1"/>
  <c r="AC155" i="1"/>
  <c r="P156" i="1"/>
  <c r="Q156" i="1"/>
  <c r="R156" i="1"/>
  <c r="AC156" i="1"/>
  <c r="P157" i="1"/>
  <c r="Q157" i="1"/>
  <c r="R157" i="1"/>
  <c r="AC157" i="1"/>
  <c r="P158" i="1"/>
  <c r="Q158" i="1"/>
  <c r="R158" i="1"/>
  <c r="AC158" i="1"/>
  <c r="P159" i="1"/>
  <c r="Q159" i="1"/>
  <c r="R159" i="1"/>
  <c r="AC159" i="1"/>
  <c r="P160" i="1"/>
  <c r="Q160" i="1"/>
  <c r="R160" i="1"/>
  <c r="AC160" i="1"/>
  <c r="P161" i="1"/>
  <c r="Q161" i="1"/>
  <c r="R161" i="1"/>
  <c r="AC161" i="1"/>
  <c r="P162" i="1"/>
  <c r="Q162" i="1"/>
  <c r="R162" i="1"/>
  <c r="AC162" i="1"/>
  <c r="P163" i="1"/>
  <c r="Q163" i="1"/>
  <c r="R163" i="1"/>
  <c r="AC163" i="1"/>
  <c r="P164" i="1"/>
  <c r="Q164" i="1"/>
  <c r="R164" i="1"/>
  <c r="AC164" i="1"/>
  <c r="P165" i="1"/>
  <c r="Q165" i="1"/>
  <c r="R165" i="1"/>
  <c r="AC165" i="1"/>
  <c r="P166" i="1"/>
  <c r="Q166" i="1"/>
  <c r="R166" i="1"/>
  <c r="AC166" i="1"/>
  <c r="P167" i="1"/>
  <c r="Q167" i="1"/>
  <c r="R167" i="1"/>
  <c r="AC167" i="1"/>
  <c r="P168" i="1"/>
  <c r="Q168" i="1"/>
  <c r="R168" i="1"/>
  <c r="AC168" i="1"/>
  <c r="P169" i="1"/>
  <c r="Q169" i="1"/>
  <c r="R169" i="1"/>
  <c r="AC169" i="1"/>
  <c r="P170" i="1"/>
  <c r="Q170" i="1"/>
  <c r="R170" i="1"/>
  <c r="AC170" i="1"/>
  <c r="P171" i="1"/>
  <c r="Q171" i="1"/>
  <c r="R171" i="1"/>
  <c r="AC171" i="1"/>
  <c r="P172" i="1"/>
  <c r="Q172" i="1"/>
  <c r="R172" i="1"/>
  <c r="AC172" i="1"/>
  <c r="P173" i="1"/>
  <c r="Q173" i="1"/>
  <c r="R173" i="1"/>
  <c r="AC173" i="1"/>
  <c r="P174" i="1"/>
  <c r="Q174" i="1"/>
  <c r="R174" i="1"/>
  <c r="AC174" i="1"/>
  <c r="P175" i="1"/>
  <c r="Q175" i="1"/>
  <c r="R175" i="1"/>
  <c r="AC175" i="1"/>
  <c r="P176" i="1"/>
  <c r="Q176" i="1"/>
  <c r="R176" i="1"/>
  <c r="AC176" i="1"/>
  <c r="P177" i="1"/>
  <c r="Q177" i="1"/>
  <c r="R177" i="1"/>
  <c r="AC177" i="1"/>
  <c r="P178" i="1"/>
  <c r="Q178" i="1"/>
  <c r="R178" i="1"/>
  <c r="AC178" i="1"/>
  <c r="P179" i="1"/>
  <c r="Q179" i="1"/>
  <c r="R179" i="1"/>
  <c r="AC179" i="1"/>
  <c r="P180" i="1"/>
  <c r="Q180" i="1"/>
  <c r="R180" i="1"/>
  <c r="AC180" i="1"/>
  <c r="P181" i="1"/>
  <c r="Q181" i="1"/>
  <c r="R181" i="1"/>
  <c r="AC181" i="1"/>
  <c r="P182" i="1"/>
  <c r="Q182" i="1"/>
  <c r="R182" i="1"/>
  <c r="AC182" i="1"/>
  <c r="P183" i="1"/>
  <c r="Q183" i="1"/>
  <c r="R183" i="1"/>
  <c r="AC183" i="1"/>
  <c r="P184" i="1"/>
  <c r="Q184" i="1"/>
  <c r="R184" i="1"/>
  <c r="AC184" i="1"/>
  <c r="P185" i="1"/>
  <c r="Q185" i="1"/>
  <c r="R185" i="1"/>
  <c r="AC185" i="1"/>
  <c r="P186" i="1"/>
  <c r="Q186" i="1"/>
  <c r="R186" i="1"/>
  <c r="AC186" i="1"/>
  <c r="P187" i="1"/>
  <c r="Q187" i="1"/>
  <c r="R187" i="1"/>
  <c r="AC187" i="1"/>
  <c r="P188" i="1"/>
  <c r="Q188" i="1"/>
  <c r="R188" i="1"/>
  <c r="AC188" i="1"/>
  <c r="P189" i="1"/>
  <c r="Q189" i="1"/>
  <c r="R189" i="1"/>
  <c r="AC189" i="1"/>
  <c r="P190" i="1"/>
  <c r="Q190" i="1"/>
  <c r="R190" i="1"/>
  <c r="AC190" i="1"/>
  <c r="P191" i="1"/>
  <c r="Q191" i="1"/>
  <c r="R191" i="1"/>
  <c r="AC191" i="1"/>
  <c r="P192" i="1"/>
  <c r="Q192" i="1"/>
  <c r="R192" i="1"/>
  <c r="AC192" i="1"/>
  <c r="P193" i="1"/>
  <c r="Q193" i="1"/>
  <c r="R193" i="1"/>
  <c r="AC193" i="1"/>
  <c r="P194" i="1"/>
  <c r="Q194" i="1"/>
  <c r="R194" i="1"/>
  <c r="AC194" i="1"/>
  <c r="P195" i="1"/>
  <c r="Q195" i="1"/>
  <c r="R195" i="1"/>
  <c r="AC195" i="1"/>
  <c r="P196" i="1"/>
  <c r="Q196" i="1"/>
  <c r="R196" i="1"/>
  <c r="AC196" i="1"/>
  <c r="P197" i="1"/>
  <c r="Q197" i="1"/>
  <c r="R197" i="1"/>
  <c r="AC197" i="1"/>
  <c r="P198" i="1"/>
  <c r="Q198" i="1"/>
  <c r="R198" i="1"/>
  <c r="AC198" i="1"/>
  <c r="P199" i="1"/>
  <c r="Q199" i="1"/>
  <c r="R199" i="1"/>
  <c r="AC199" i="1"/>
  <c r="P200" i="1"/>
  <c r="Q200" i="1"/>
  <c r="R200" i="1"/>
  <c r="AC200" i="1"/>
  <c r="P201" i="1"/>
  <c r="Q201" i="1"/>
  <c r="R201" i="1"/>
  <c r="AC201" i="1"/>
  <c r="P202" i="1"/>
  <c r="Q202" i="1"/>
  <c r="R202" i="1"/>
  <c r="AC202" i="1"/>
  <c r="P203" i="1"/>
  <c r="Q203" i="1"/>
  <c r="R203" i="1"/>
  <c r="AC203" i="1"/>
  <c r="P204" i="1"/>
  <c r="Q204" i="1"/>
  <c r="R204" i="1"/>
  <c r="AC204" i="1"/>
  <c r="P205" i="1"/>
  <c r="Q205" i="1"/>
  <c r="R205" i="1"/>
  <c r="AC205" i="1"/>
  <c r="P206" i="1"/>
  <c r="Q206" i="1"/>
  <c r="R206" i="1"/>
  <c r="AC206" i="1"/>
  <c r="P207" i="1"/>
  <c r="Q207" i="1"/>
  <c r="R207" i="1"/>
  <c r="AC207" i="1"/>
  <c r="P208" i="1"/>
  <c r="Q208" i="1"/>
  <c r="R208" i="1"/>
  <c r="AC208" i="1"/>
  <c r="P209" i="1"/>
  <c r="Q209" i="1"/>
  <c r="R209" i="1"/>
  <c r="AC209" i="1"/>
  <c r="P210" i="1"/>
  <c r="Q210" i="1"/>
  <c r="R210" i="1"/>
  <c r="AC210" i="1"/>
  <c r="P211" i="1"/>
  <c r="Q211" i="1"/>
  <c r="R211" i="1"/>
  <c r="AC211" i="1"/>
  <c r="P212" i="1"/>
  <c r="Q212" i="1"/>
  <c r="R212" i="1"/>
  <c r="AC212" i="1"/>
  <c r="P213" i="1"/>
  <c r="Q213" i="1"/>
  <c r="R213" i="1"/>
  <c r="AC213" i="1"/>
  <c r="P214" i="1"/>
  <c r="Q214" i="1"/>
  <c r="R214" i="1"/>
  <c r="AC214" i="1"/>
  <c r="P215" i="1"/>
  <c r="Q215" i="1"/>
  <c r="R215" i="1"/>
  <c r="AC215" i="1"/>
  <c r="P216" i="1"/>
  <c r="Q216" i="1"/>
  <c r="R216" i="1"/>
  <c r="AC216" i="1"/>
  <c r="P217" i="1"/>
  <c r="Q217" i="1"/>
  <c r="R217" i="1"/>
  <c r="AC217" i="1"/>
  <c r="P218" i="1"/>
  <c r="Q218" i="1"/>
  <c r="R218" i="1"/>
  <c r="AC218" i="1"/>
  <c r="P219" i="1"/>
  <c r="Q219" i="1"/>
  <c r="R219" i="1"/>
  <c r="AC219" i="1"/>
  <c r="P220" i="1"/>
  <c r="Q220" i="1"/>
  <c r="R220" i="1"/>
  <c r="AC220" i="1"/>
  <c r="P221" i="1"/>
  <c r="Q221" i="1"/>
  <c r="R221" i="1"/>
  <c r="AC221" i="1"/>
  <c r="P222" i="1"/>
  <c r="Q222" i="1"/>
  <c r="R222" i="1"/>
  <c r="AC222" i="1"/>
  <c r="P223" i="1"/>
  <c r="Q223" i="1"/>
  <c r="R223" i="1"/>
  <c r="AC223" i="1"/>
  <c r="P224" i="1"/>
  <c r="Q224" i="1"/>
  <c r="R224" i="1"/>
  <c r="AC224" i="1"/>
  <c r="P225" i="1"/>
  <c r="Q225" i="1"/>
  <c r="R225" i="1"/>
  <c r="AC225" i="1"/>
  <c r="P226" i="1"/>
  <c r="Q226" i="1"/>
  <c r="R226" i="1"/>
  <c r="AC226" i="1"/>
  <c r="P227" i="1"/>
  <c r="Q227" i="1"/>
  <c r="R227" i="1"/>
  <c r="AC227" i="1"/>
  <c r="P228" i="1"/>
  <c r="Q228" i="1"/>
  <c r="R228" i="1"/>
  <c r="AC228" i="1"/>
  <c r="P229" i="1"/>
  <c r="Q229" i="1"/>
  <c r="R229" i="1"/>
  <c r="AC229" i="1"/>
  <c r="P230" i="1"/>
  <c r="Q230" i="1"/>
  <c r="R230" i="1"/>
  <c r="AC230" i="1"/>
  <c r="P231" i="1"/>
  <c r="Q231" i="1"/>
  <c r="R231" i="1"/>
  <c r="AC231" i="1"/>
  <c r="P232" i="1"/>
  <c r="Q232" i="1"/>
  <c r="R232" i="1"/>
  <c r="AC232" i="1"/>
  <c r="P233" i="1"/>
  <c r="Q233" i="1"/>
  <c r="R233" i="1"/>
  <c r="AC233" i="1"/>
  <c r="P234" i="1"/>
  <c r="Q234" i="1"/>
  <c r="R234" i="1"/>
  <c r="AC234" i="1"/>
  <c r="P235" i="1"/>
  <c r="Q235" i="1"/>
  <c r="R235" i="1"/>
  <c r="AC235" i="1"/>
  <c r="P236" i="1"/>
  <c r="Q236" i="1"/>
  <c r="R236" i="1"/>
  <c r="AC236" i="1"/>
  <c r="P237" i="1"/>
  <c r="Q237" i="1"/>
  <c r="R237" i="1"/>
  <c r="AC237" i="1"/>
  <c r="P238" i="1"/>
  <c r="Q238" i="1"/>
  <c r="R238" i="1"/>
  <c r="AC238" i="1"/>
  <c r="P239" i="1"/>
  <c r="Q239" i="1"/>
  <c r="R239" i="1"/>
  <c r="AC239" i="1"/>
  <c r="P240" i="1"/>
  <c r="Q240" i="1"/>
  <c r="R240" i="1"/>
  <c r="AC240" i="1"/>
  <c r="P241" i="1"/>
  <c r="Q241" i="1"/>
  <c r="R241" i="1"/>
  <c r="AC241" i="1"/>
  <c r="P242" i="1"/>
  <c r="Q242" i="1"/>
  <c r="R242" i="1"/>
  <c r="AC242" i="1"/>
  <c r="P243" i="1"/>
  <c r="Q243" i="1"/>
  <c r="R243" i="1"/>
  <c r="AC243" i="1"/>
  <c r="P244" i="1"/>
  <c r="Q244" i="1"/>
  <c r="R244" i="1"/>
  <c r="AC244" i="1"/>
  <c r="P245" i="1"/>
  <c r="Q245" i="1"/>
  <c r="R245" i="1"/>
  <c r="AC245" i="1"/>
  <c r="P246" i="1"/>
  <c r="Q246" i="1"/>
  <c r="R246" i="1"/>
  <c r="AC246" i="1"/>
  <c r="P247" i="1"/>
  <c r="Q247" i="1"/>
  <c r="R247" i="1"/>
  <c r="AC247" i="1"/>
  <c r="P248" i="1"/>
  <c r="Q248" i="1"/>
  <c r="R248" i="1"/>
  <c r="AC248" i="1"/>
  <c r="P249" i="1"/>
  <c r="Q249" i="1"/>
  <c r="R249" i="1"/>
  <c r="AC249" i="1"/>
  <c r="P250" i="1"/>
  <c r="Q250" i="1"/>
  <c r="R250" i="1"/>
  <c r="AC250" i="1"/>
  <c r="P251" i="1"/>
  <c r="Q251" i="1"/>
  <c r="R251" i="1"/>
  <c r="AC251" i="1"/>
  <c r="P252" i="1"/>
  <c r="Q252" i="1"/>
  <c r="R252" i="1"/>
  <c r="AC252" i="1"/>
  <c r="P253" i="1"/>
  <c r="Q253" i="1"/>
  <c r="R253" i="1"/>
  <c r="AC253" i="1"/>
  <c r="P254" i="1"/>
  <c r="Q254" i="1"/>
  <c r="R254" i="1"/>
  <c r="AC254" i="1"/>
  <c r="P255" i="1"/>
  <c r="Q255" i="1"/>
  <c r="R255" i="1"/>
  <c r="AC255" i="1"/>
  <c r="P256" i="1"/>
  <c r="Q256" i="1"/>
  <c r="R256" i="1"/>
  <c r="AC256" i="1"/>
  <c r="P257" i="1"/>
  <c r="Q257" i="1"/>
  <c r="R257" i="1"/>
  <c r="AC257" i="1"/>
  <c r="P258" i="1"/>
  <c r="Q258" i="1"/>
  <c r="R258" i="1"/>
  <c r="AC258" i="1"/>
  <c r="P259" i="1"/>
  <c r="Q259" i="1"/>
  <c r="R259" i="1"/>
  <c r="AC259" i="1"/>
  <c r="P260" i="1"/>
  <c r="Q260" i="1"/>
  <c r="R260" i="1"/>
  <c r="AC260" i="1"/>
  <c r="P261" i="1"/>
  <c r="Q261" i="1"/>
  <c r="R261" i="1"/>
  <c r="AC261" i="1"/>
  <c r="P262" i="1"/>
  <c r="Q262" i="1"/>
  <c r="R262" i="1"/>
  <c r="AC262" i="1"/>
  <c r="P263" i="1"/>
  <c r="Q263" i="1"/>
  <c r="R263" i="1"/>
  <c r="AC263" i="1"/>
  <c r="P264" i="1"/>
  <c r="Q264" i="1"/>
  <c r="R264" i="1"/>
  <c r="AC264" i="1"/>
  <c r="P265" i="1"/>
  <c r="Q265" i="1"/>
  <c r="R265" i="1"/>
  <c r="AC265" i="1"/>
  <c r="P266" i="1"/>
  <c r="Q266" i="1"/>
  <c r="R266" i="1"/>
  <c r="AC266" i="1"/>
  <c r="P267" i="1"/>
  <c r="Q267" i="1"/>
  <c r="R267" i="1"/>
  <c r="AC267" i="1"/>
  <c r="P268" i="1"/>
  <c r="Q268" i="1"/>
  <c r="R268" i="1"/>
  <c r="AC268" i="1"/>
  <c r="P269" i="1"/>
  <c r="Q269" i="1"/>
  <c r="R269" i="1"/>
  <c r="AC269" i="1"/>
  <c r="P270" i="1"/>
  <c r="Q270" i="1"/>
  <c r="R270" i="1"/>
  <c r="AC270" i="1"/>
  <c r="P271" i="1"/>
  <c r="Q271" i="1"/>
  <c r="R271" i="1"/>
  <c r="AC271" i="1"/>
  <c r="P272" i="1"/>
  <c r="Q272" i="1"/>
  <c r="R272" i="1"/>
  <c r="AC272" i="1"/>
  <c r="P273" i="1"/>
  <c r="Q273" i="1"/>
  <c r="R273" i="1"/>
  <c r="AC273" i="1"/>
  <c r="P274" i="1"/>
  <c r="Q274" i="1"/>
  <c r="R274" i="1"/>
  <c r="AC274" i="1"/>
  <c r="P275" i="1"/>
  <c r="Q275" i="1"/>
  <c r="R275" i="1"/>
  <c r="AC275" i="1"/>
  <c r="P276" i="1"/>
  <c r="Q276" i="1"/>
  <c r="R276" i="1"/>
  <c r="AC276" i="1"/>
  <c r="P277" i="1"/>
  <c r="Q277" i="1"/>
  <c r="R277" i="1"/>
  <c r="AC277" i="1"/>
  <c r="P278" i="1"/>
  <c r="Q278" i="1"/>
  <c r="R278" i="1"/>
  <c r="AC278" i="1"/>
  <c r="P279" i="1"/>
  <c r="Q279" i="1"/>
  <c r="R279" i="1"/>
  <c r="AC279" i="1"/>
  <c r="P280" i="1"/>
  <c r="Q280" i="1"/>
  <c r="R280" i="1"/>
  <c r="AC280" i="1"/>
  <c r="P281" i="1"/>
  <c r="Q281" i="1"/>
  <c r="R281" i="1"/>
  <c r="AC281" i="1"/>
  <c r="P282" i="1"/>
  <c r="Q282" i="1"/>
  <c r="R282" i="1"/>
  <c r="AC282" i="1"/>
  <c r="P283" i="1"/>
  <c r="Q283" i="1"/>
  <c r="R283" i="1"/>
  <c r="AC283" i="1"/>
  <c r="P284" i="1"/>
  <c r="Q284" i="1"/>
  <c r="R284" i="1"/>
  <c r="AC284" i="1"/>
  <c r="P285" i="1"/>
  <c r="Q285" i="1"/>
  <c r="R285" i="1"/>
  <c r="AC285" i="1"/>
  <c r="P286" i="1"/>
  <c r="Q286" i="1"/>
  <c r="R286" i="1"/>
  <c r="AC286" i="1"/>
  <c r="P287" i="1"/>
  <c r="Q287" i="1"/>
  <c r="R287" i="1"/>
  <c r="AC287" i="1"/>
  <c r="P288" i="1"/>
  <c r="Q288" i="1"/>
  <c r="R288" i="1"/>
  <c r="AC288" i="1"/>
  <c r="P289" i="1"/>
  <c r="Q289" i="1"/>
  <c r="R289" i="1"/>
  <c r="AC289" i="1"/>
  <c r="P290" i="1"/>
  <c r="Q290" i="1"/>
  <c r="R290" i="1"/>
  <c r="AC290" i="1"/>
  <c r="P291" i="1"/>
  <c r="Q291" i="1"/>
  <c r="R291" i="1"/>
  <c r="AC291" i="1"/>
  <c r="P292" i="1"/>
  <c r="Q292" i="1"/>
  <c r="R292" i="1"/>
  <c r="AC292" i="1"/>
  <c r="P293" i="1"/>
  <c r="Q293" i="1"/>
  <c r="R293" i="1"/>
  <c r="AC293" i="1"/>
  <c r="P294" i="1"/>
  <c r="Q294" i="1"/>
  <c r="R294" i="1"/>
  <c r="AC294" i="1"/>
  <c r="P295" i="1"/>
  <c r="Q295" i="1"/>
  <c r="R295" i="1"/>
  <c r="AC295" i="1"/>
  <c r="P296" i="1"/>
  <c r="Q296" i="1"/>
  <c r="R296" i="1"/>
  <c r="AC296" i="1"/>
  <c r="P297" i="1"/>
  <c r="Q297" i="1"/>
  <c r="R297" i="1"/>
  <c r="AC297" i="1"/>
  <c r="P298" i="1"/>
  <c r="Q298" i="1"/>
  <c r="R298" i="1"/>
  <c r="AC298" i="1"/>
  <c r="P299" i="1"/>
  <c r="Q299" i="1"/>
  <c r="R299" i="1"/>
  <c r="AC299" i="1"/>
  <c r="P300" i="1"/>
  <c r="Q300" i="1"/>
  <c r="R300" i="1"/>
  <c r="AC300" i="1"/>
  <c r="P301" i="1"/>
  <c r="Q301" i="1"/>
  <c r="R301" i="1"/>
  <c r="AC301" i="1"/>
  <c r="P302" i="1"/>
  <c r="Q302" i="1"/>
  <c r="R302" i="1"/>
  <c r="AC302" i="1"/>
  <c r="P303" i="1"/>
  <c r="Q303" i="1"/>
  <c r="R303" i="1"/>
  <c r="AC303" i="1"/>
  <c r="P304" i="1"/>
  <c r="Q304" i="1"/>
  <c r="R304" i="1"/>
  <c r="AC304" i="1"/>
  <c r="P305" i="1"/>
  <c r="Q305" i="1"/>
  <c r="R305" i="1"/>
  <c r="AC305" i="1"/>
  <c r="P306" i="1"/>
  <c r="Q306" i="1"/>
  <c r="R306" i="1"/>
  <c r="AC306" i="1"/>
  <c r="P307" i="1"/>
  <c r="Q307" i="1"/>
  <c r="R307" i="1"/>
  <c r="AC307" i="1"/>
  <c r="P308" i="1"/>
  <c r="Q308" i="1"/>
  <c r="R308" i="1"/>
  <c r="AC308" i="1"/>
  <c r="P309" i="1"/>
  <c r="Q309" i="1"/>
  <c r="R309" i="1"/>
  <c r="AC309" i="1"/>
  <c r="P310" i="1"/>
  <c r="Q310" i="1"/>
  <c r="R310" i="1"/>
  <c r="AC310" i="1"/>
  <c r="P311" i="1"/>
  <c r="Q311" i="1"/>
  <c r="R311" i="1"/>
  <c r="AC311" i="1"/>
  <c r="P312" i="1"/>
  <c r="Q312" i="1"/>
  <c r="R312" i="1"/>
  <c r="AC312" i="1"/>
  <c r="P313" i="1"/>
  <c r="Q313" i="1"/>
  <c r="R313" i="1"/>
  <c r="AC313" i="1"/>
  <c r="P314" i="1"/>
  <c r="Q314" i="1"/>
  <c r="R314" i="1"/>
  <c r="AC314" i="1"/>
  <c r="P315" i="1"/>
  <c r="Q315" i="1"/>
  <c r="R315" i="1"/>
  <c r="AC315" i="1"/>
  <c r="P316" i="1"/>
  <c r="Q316" i="1"/>
  <c r="R316" i="1"/>
  <c r="AC316" i="1"/>
  <c r="P317" i="1"/>
  <c r="Q317" i="1"/>
  <c r="R317" i="1"/>
  <c r="AC317" i="1"/>
  <c r="P318" i="1"/>
  <c r="Q318" i="1"/>
  <c r="R318" i="1"/>
  <c r="AC318" i="1"/>
  <c r="P319" i="1"/>
  <c r="Q319" i="1"/>
  <c r="R319" i="1"/>
  <c r="AC319" i="1"/>
  <c r="P320" i="1"/>
  <c r="Q320" i="1"/>
  <c r="R320" i="1"/>
  <c r="AC320" i="1"/>
  <c r="P321" i="1"/>
  <c r="Q321" i="1"/>
  <c r="R321" i="1"/>
  <c r="AC321" i="1"/>
  <c r="P322" i="1"/>
  <c r="Q322" i="1"/>
  <c r="R322" i="1"/>
  <c r="AC322" i="1"/>
  <c r="P327" i="1"/>
  <c r="Q327" i="1"/>
  <c r="R327" i="1"/>
  <c r="AC327" i="1"/>
  <c r="S326" i="1"/>
  <c r="AB326" i="1"/>
  <c r="P328" i="1"/>
  <c r="Q328" i="1"/>
  <c r="R328" i="1"/>
  <c r="AC328" i="1"/>
  <c r="P329" i="1"/>
  <c r="Q329" i="1"/>
  <c r="R329" i="1"/>
  <c r="AC329" i="1"/>
  <c r="P330" i="1"/>
  <c r="Q330" i="1"/>
  <c r="R330" i="1"/>
  <c r="AC330" i="1"/>
  <c r="P331" i="1"/>
  <c r="Q331" i="1"/>
  <c r="R331" i="1"/>
  <c r="AC331" i="1"/>
  <c r="P332" i="1"/>
  <c r="Q332" i="1"/>
  <c r="R332" i="1"/>
  <c r="AC332" i="1"/>
  <c r="P333" i="1"/>
  <c r="Q333" i="1"/>
  <c r="R333" i="1"/>
  <c r="AC333" i="1"/>
  <c r="P334" i="1"/>
  <c r="Q334" i="1"/>
  <c r="R334" i="1"/>
  <c r="AC334" i="1"/>
  <c r="P335" i="1"/>
  <c r="Q335" i="1"/>
  <c r="R335" i="1"/>
  <c r="AC335" i="1"/>
  <c r="P336" i="1"/>
  <c r="Q336" i="1"/>
  <c r="R336" i="1"/>
  <c r="AC336" i="1"/>
  <c r="P337" i="1"/>
  <c r="Q337" i="1"/>
  <c r="R337" i="1"/>
  <c r="AC337" i="1"/>
  <c r="P338" i="1"/>
  <c r="Q338" i="1"/>
  <c r="R338" i="1"/>
  <c r="AC338" i="1"/>
  <c r="P339" i="1"/>
  <c r="Q339" i="1"/>
  <c r="R339" i="1"/>
  <c r="AC339" i="1"/>
  <c r="P340" i="1"/>
  <c r="Q340" i="1"/>
  <c r="R340" i="1"/>
  <c r="AC340" i="1"/>
  <c r="P341" i="1"/>
  <c r="Q341" i="1"/>
  <c r="R341" i="1"/>
  <c r="AC341" i="1"/>
  <c r="P342" i="1"/>
  <c r="Q342" i="1"/>
  <c r="R342" i="1"/>
  <c r="AC342" i="1"/>
  <c r="P343" i="1"/>
  <c r="Q343" i="1"/>
  <c r="R343" i="1"/>
  <c r="AC343" i="1"/>
  <c r="P344" i="1"/>
  <c r="Q344" i="1"/>
  <c r="R344" i="1"/>
  <c r="AC344" i="1"/>
  <c r="P345" i="1"/>
  <c r="Q345" i="1"/>
  <c r="R345" i="1"/>
  <c r="AC345" i="1"/>
  <c r="P346" i="1"/>
  <c r="Q346" i="1"/>
  <c r="R346" i="1"/>
  <c r="AC346" i="1"/>
  <c r="P347" i="1"/>
  <c r="Q347" i="1"/>
  <c r="R347" i="1"/>
  <c r="AC347" i="1"/>
  <c r="P348" i="1"/>
  <c r="Q348" i="1"/>
  <c r="R348" i="1"/>
  <c r="AC348" i="1"/>
  <c r="P349" i="1"/>
  <c r="Q349" i="1"/>
  <c r="R349" i="1"/>
  <c r="AC349" i="1"/>
  <c r="P350" i="1"/>
  <c r="Q350" i="1"/>
  <c r="R350" i="1"/>
  <c r="AC350" i="1"/>
  <c r="P351" i="1"/>
  <c r="Q351" i="1"/>
  <c r="R351" i="1"/>
  <c r="AC351" i="1"/>
  <c r="P352" i="1"/>
  <c r="Q352" i="1"/>
  <c r="R352" i="1"/>
  <c r="AC352" i="1"/>
  <c r="P353" i="1"/>
  <c r="Q353" i="1"/>
  <c r="R353" i="1"/>
  <c r="AC353" i="1"/>
  <c r="P354" i="1"/>
  <c r="Q354" i="1"/>
  <c r="R354" i="1"/>
  <c r="AC354" i="1"/>
  <c r="P355" i="1"/>
  <c r="Q355" i="1"/>
  <c r="R355" i="1"/>
  <c r="AC355" i="1"/>
  <c r="P356" i="1"/>
  <c r="Q356" i="1"/>
  <c r="R356" i="1"/>
  <c r="AC356" i="1"/>
  <c r="P357" i="1"/>
  <c r="Q357" i="1"/>
  <c r="R357" i="1"/>
  <c r="AC357" i="1"/>
  <c r="P358" i="1"/>
  <c r="Q358" i="1"/>
  <c r="R358" i="1"/>
  <c r="AC358" i="1"/>
  <c r="P359" i="1"/>
  <c r="Q359" i="1"/>
  <c r="R359" i="1"/>
  <c r="AC359" i="1"/>
  <c r="P360" i="1"/>
  <c r="Q360" i="1"/>
  <c r="R360" i="1"/>
  <c r="AC360" i="1"/>
  <c r="P361" i="1"/>
  <c r="Q361" i="1"/>
  <c r="R361" i="1"/>
  <c r="AC361" i="1"/>
  <c r="P362" i="1"/>
  <c r="Q362" i="1"/>
  <c r="R362" i="1"/>
  <c r="AC362" i="1"/>
  <c r="P363" i="1"/>
  <c r="Q363" i="1"/>
  <c r="R363" i="1"/>
  <c r="AC363" i="1"/>
  <c r="P364" i="1"/>
  <c r="Q364" i="1"/>
  <c r="R364" i="1"/>
  <c r="AC364" i="1"/>
  <c r="P365" i="1"/>
  <c r="Q365" i="1"/>
  <c r="R365" i="1"/>
  <c r="AC365" i="1"/>
  <c r="P366" i="1"/>
  <c r="Q366" i="1"/>
  <c r="R366" i="1"/>
  <c r="AC366" i="1"/>
  <c r="P367" i="1"/>
  <c r="Q367" i="1"/>
  <c r="R367" i="1"/>
  <c r="AC367" i="1"/>
  <c r="P368" i="1"/>
  <c r="Q368" i="1"/>
  <c r="R368" i="1"/>
  <c r="AC368" i="1"/>
  <c r="P369" i="1"/>
  <c r="Q369" i="1"/>
  <c r="R369" i="1"/>
  <c r="AC369" i="1"/>
  <c r="P370" i="1"/>
  <c r="Q370" i="1"/>
  <c r="R370" i="1"/>
  <c r="AC370" i="1"/>
  <c r="P371" i="1"/>
  <c r="Q371" i="1"/>
  <c r="R371" i="1"/>
  <c r="AC371" i="1"/>
  <c r="P372" i="1"/>
  <c r="Q372" i="1"/>
  <c r="R372" i="1"/>
  <c r="AC372" i="1"/>
  <c r="P373" i="1"/>
  <c r="Q373" i="1"/>
  <c r="R373" i="1"/>
  <c r="AC373" i="1"/>
  <c r="P374" i="1"/>
  <c r="Q374" i="1"/>
  <c r="R374" i="1"/>
  <c r="AC374" i="1"/>
  <c r="P375" i="1"/>
  <c r="Q375" i="1"/>
  <c r="R375" i="1"/>
  <c r="AC375" i="1"/>
  <c r="P376" i="1"/>
  <c r="Q376" i="1"/>
  <c r="R376" i="1"/>
  <c r="AC376" i="1"/>
  <c r="P377" i="1"/>
  <c r="Q377" i="1"/>
  <c r="R377" i="1"/>
  <c r="AC377" i="1"/>
  <c r="P378" i="1"/>
  <c r="Q378" i="1"/>
  <c r="R378" i="1"/>
  <c r="AC378" i="1"/>
  <c r="P379" i="1"/>
  <c r="Q379" i="1"/>
  <c r="R379" i="1"/>
  <c r="AC379" i="1"/>
  <c r="P380" i="1"/>
  <c r="Q380" i="1"/>
  <c r="R380" i="1"/>
  <c r="AC380" i="1"/>
  <c r="P381" i="1"/>
  <c r="Q381" i="1"/>
  <c r="R381" i="1"/>
  <c r="AC381" i="1"/>
  <c r="P382" i="1"/>
  <c r="Q382" i="1"/>
  <c r="R382" i="1"/>
  <c r="AC382" i="1"/>
  <c r="P383" i="1"/>
  <c r="Q383" i="1"/>
  <c r="R383" i="1"/>
  <c r="AC383" i="1"/>
  <c r="P384" i="1"/>
  <c r="Q384" i="1"/>
  <c r="R384" i="1"/>
  <c r="AC384" i="1"/>
  <c r="P385" i="1"/>
  <c r="Q385" i="1"/>
  <c r="R385" i="1"/>
  <c r="AC385" i="1"/>
  <c r="P386" i="1"/>
  <c r="Q386" i="1"/>
  <c r="R386" i="1"/>
  <c r="AC386" i="1"/>
  <c r="P387" i="1"/>
  <c r="Q387" i="1"/>
  <c r="R387" i="1"/>
  <c r="AC387" i="1"/>
  <c r="P388" i="1"/>
  <c r="Q388" i="1"/>
  <c r="R388" i="1"/>
  <c r="AC388" i="1"/>
  <c r="P389" i="1"/>
  <c r="Q389" i="1"/>
  <c r="R389" i="1"/>
  <c r="AC389" i="1"/>
  <c r="P390" i="1"/>
  <c r="Q390" i="1"/>
  <c r="R390" i="1"/>
  <c r="AC390" i="1"/>
  <c r="P391" i="1"/>
  <c r="Q391" i="1"/>
  <c r="R391" i="1"/>
  <c r="AC391" i="1"/>
  <c r="P392" i="1"/>
  <c r="Q392" i="1"/>
  <c r="R392" i="1"/>
  <c r="AC392" i="1"/>
  <c r="P393" i="1"/>
  <c r="Q393" i="1"/>
  <c r="R393" i="1"/>
  <c r="AC393" i="1"/>
  <c r="P394" i="1"/>
  <c r="Q394" i="1"/>
  <c r="R394" i="1"/>
  <c r="AC394" i="1"/>
  <c r="P395" i="1"/>
  <c r="Q395" i="1"/>
  <c r="R395" i="1"/>
  <c r="AC395" i="1"/>
  <c r="P396" i="1"/>
  <c r="Q396" i="1"/>
  <c r="R396" i="1"/>
  <c r="AC396" i="1"/>
  <c r="P397" i="1"/>
  <c r="Q397" i="1"/>
  <c r="R397" i="1"/>
  <c r="AC397" i="1"/>
  <c r="P398" i="1"/>
  <c r="Q398" i="1"/>
  <c r="R398" i="1"/>
  <c r="AC398" i="1"/>
  <c r="P399" i="1"/>
  <c r="Q399" i="1"/>
  <c r="R399" i="1"/>
  <c r="AC399" i="1"/>
  <c r="P400" i="1"/>
  <c r="Q400" i="1"/>
  <c r="R400" i="1"/>
  <c r="AC400" i="1"/>
  <c r="P401" i="1"/>
  <c r="Q401" i="1"/>
  <c r="R401" i="1"/>
  <c r="AC401" i="1"/>
  <c r="P402" i="1"/>
  <c r="Q402" i="1"/>
  <c r="R402" i="1"/>
  <c r="AC402" i="1"/>
  <c r="P403" i="1"/>
  <c r="Q403" i="1"/>
  <c r="R403" i="1"/>
  <c r="AC403" i="1"/>
  <c r="P404" i="1"/>
  <c r="Q404" i="1"/>
  <c r="R404" i="1"/>
  <c r="AC404" i="1"/>
  <c r="P405" i="1"/>
  <c r="Q405" i="1"/>
  <c r="R405" i="1"/>
  <c r="AC405" i="1"/>
  <c r="P406" i="1"/>
  <c r="Q406" i="1"/>
  <c r="R406" i="1"/>
  <c r="AC406" i="1"/>
  <c r="P407" i="1"/>
  <c r="Q407" i="1"/>
  <c r="R407" i="1"/>
  <c r="AC407" i="1"/>
  <c r="P408" i="1"/>
  <c r="Q408" i="1"/>
  <c r="R408" i="1"/>
  <c r="AC408" i="1"/>
  <c r="P409" i="1"/>
  <c r="Q409" i="1"/>
  <c r="R409" i="1"/>
  <c r="AC409" i="1"/>
  <c r="P410" i="1"/>
  <c r="Q410" i="1"/>
  <c r="R410" i="1"/>
  <c r="AC410" i="1"/>
  <c r="P411" i="1"/>
  <c r="Q411" i="1"/>
  <c r="R411" i="1"/>
  <c r="AC411" i="1"/>
  <c r="P412" i="1"/>
  <c r="Q412" i="1"/>
  <c r="R412" i="1"/>
  <c r="AC412" i="1"/>
  <c r="P413" i="1"/>
  <c r="Q413" i="1"/>
  <c r="R413" i="1"/>
  <c r="AC413" i="1"/>
  <c r="P414" i="1"/>
  <c r="Q414" i="1"/>
  <c r="R414" i="1"/>
  <c r="AC414" i="1"/>
  <c r="P415" i="1"/>
  <c r="Q415" i="1"/>
  <c r="R415" i="1"/>
  <c r="AC415" i="1"/>
  <c r="P416" i="1"/>
  <c r="Q416" i="1"/>
  <c r="R416" i="1"/>
  <c r="AC416" i="1"/>
  <c r="P417" i="1"/>
  <c r="Q417" i="1"/>
  <c r="R417" i="1"/>
  <c r="AC417" i="1"/>
  <c r="P418" i="1"/>
  <c r="Q418" i="1"/>
  <c r="R418" i="1"/>
  <c r="AC418" i="1"/>
  <c r="P419" i="1"/>
  <c r="Q419" i="1"/>
  <c r="R419" i="1"/>
  <c r="AC419" i="1"/>
  <c r="P420" i="1"/>
  <c r="Q420" i="1"/>
  <c r="R420" i="1"/>
  <c r="AC420" i="1"/>
  <c r="P421" i="1"/>
  <c r="Q421" i="1"/>
  <c r="R421" i="1"/>
  <c r="AC421" i="1"/>
  <c r="P422" i="1"/>
  <c r="Q422" i="1"/>
  <c r="R422" i="1"/>
  <c r="AC422" i="1"/>
  <c r="P423" i="1"/>
  <c r="Q423" i="1"/>
  <c r="R423" i="1"/>
  <c r="AC423" i="1"/>
  <c r="P424" i="1"/>
  <c r="Q424" i="1"/>
  <c r="R424" i="1"/>
  <c r="AC424" i="1"/>
  <c r="P425" i="1"/>
  <c r="Q425" i="1"/>
  <c r="R425" i="1"/>
  <c r="AC425" i="1"/>
  <c r="P426" i="1"/>
  <c r="Q426" i="1"/>
  <c r="R426" i="1"/>
  <c r="AC426" i="1"/>
  <c r="P427" i="1"/>
  <c r="Q427" i="1"/>
  <c r="R427" i="1"/>
  <c r="AC427" i="1"/>
  <c r="P428" i="1"/>
  <c r="Q428" i="1"/>
  <c r="R428" i="1"/>
  <c r="AC428" i="1"/>
  <c r="P429" i="1"/>
  <c r="Q429" i="1"/>
  <c r="R429" i="1"/>
  <c r="AC429" i="1"/>
  <c r="P430" i="1"/>
  <c r="Q430" i="1"/>
  <c r="R430" i="1"/>
  <c r="AC430" i="1"/>
  <c r="P431" i="1"/>
  <c r="Q431" i="1"/>
  <c r="R431" i="1"/>
  <c r="AC431" i="1"/>
  <c r="P432" i="1"/>
  <c r="Q432" i="1"/>
  <c r="R432" i="1"/>
  <c r="AC432" i="1"/>
  <c r="P433" i="1"/>
  <c r="Q433" i="1"/>
  <c r="R433" i="1"/>
  <c r="AC433" i="1"/>
  <c r="P434" i="1"/>
  <c r="Q434" i="1"/>
  <c r="R434" i="1"/>
  <c r="AC434" i="1"/>
  <c r="P435" i="1"/>
  <c r="Q435" i="1"/>
  <c r="R435" i="1"/>
  <c r="AC435" i="1"/>
  <c r="P436" i="1"/>
  <c r="Q436" i="1"/>
  <c r="R436" i="1"/>
  <c r="AC436" i="1"/>
  <c r="P437" i="1"/>
  <c r="Q437" i="1"/>
  <c r="R437" i="1"/>
  <c r="AC437" i="1"/>
  <c r="P438" i="1"/>
  <c r="Q438" i="1"/>
  <c r="R438" i="1"/>
  <c r="AC438" i="1"/>
  <c r="P439" i="1"/>
  <c r="Q439" i="1"/>
  <c r="R439" i="1"/>
  <c r="AC439" i="1"/>
  <c r="P440" i="1"/>
  <c r="Q440" i="1"/>
  <c r="R440" i="1"/>
  <c r="AC440" i="1"/>
  <c r="P441" i="1"/>
  <c r="Q441" i="1"/>
  <c r="R441" i="1"/>
  <c r="AC441" i="1"/>
  <c r="P442" i="1"/>
  <c r="Q442" i="1"/>
  <c r="R442" i="1"/>
  <c r="AC442" i="1"/>
  <c r="P443" i="1"/>
  <c r="Q443" i="1"/>
  <c r="R443" i="1"/>
  <c r="AC443" i="1"/>
  <c r="P444" i="1"/>
  <c r="Q444" i="1"/>
  <c r="R444" i="1"/>
  <c r="AC444" i="1"/>
  <c r="P445" i="1"/>
  <c r="Q445" i="1"/>
  <c r="R445" i="1"/>
  <c r="AC445" i="1"/>
  <c r="P446" i="1"/>
  <c r="Q446" i="1"/>
  <c r="R446" i="1"/>
  <c r="AC446" i="1"/>
  <c r="P447" i="1"/>
  <c r="Q447" i="1"/>
  <c r="R447" i="1"/>
  <c r="AC447" i="1"/>
  <c r="P448" i="1"/>
  <c r="Q448" i="1"/>
  <c r="R448" i="1"/>
  <c r="AC448" i="1"/>
  <c r="P449" i="1"/>
  <c r="Q449" i="1"/>
  <c r="R449" i="1"/>
  <c r="AC449" i="1"/>
  <c r="P450" i="1"/>
  <c r="Q450" i="1"/>
  <c r="R450" i="1"/>
  <c r="AC450" i="1"/>
  <c r="P451" i="1"/>
  <c r="Q451" i="1"/>
  <c r="R451" i="1"/>
  <c r="AC451" i="1"/>
  <c r="P452" i="1"/>
  <c r="Q452" i="1"/>
  <c r="R452" i="1"/>
  <c r="AC452" i="1"/>
  <c r="P453" i="1"/>
  <c r="Q453" i="1"/>
  <c r="R453" i="1"/>
  <c r="AC453" i="1"/>
  <c r="P454" i="1"/>
  <c r="Q454" i="1"/>
  <c r="R454" i="1"/>
  <c r="AC454" i="1"/>
  <c r="P455" i="1"/>
  <c r="Q455" i="1"/>
  <c r="R455" i="1"/>
  <c r="AC455" i="1"/>
  <c r="P456" i="1"/>
  <c r="Q456" i="1"/>
  <c r="R456" i="1"/>
  <c r="AC456" i="1"/>
  <c r="P457" i="1"/>
  <c r="Q457" i="1"/>
  <c r="R457" i="1"/>
  <c r="AC457" i="1"/>
  <c r="P458" i="1"/>
  <c r="Q458" i="1"/>
  <c r="R458" i="1"/>
  <c r="AC458" i="1"/>
  <c r="P459" i="1"/>
  <c r="Q459" i="1"/>
  <c r="R459" i="1"/>
  <c r="AC459" i="1"/>
  <c r="P460" i="1"/>
  <c r="Q460" i="1"/>
  <c r="R460" i="1"/>
  <c r="AC460" i="1"/>
  <c r="P461" i="1"/>
  <c r="Q461" i="1"/>
  <c r="R461" i="1"/>
  <c r="AC461" i="1"/>
  <c r="P462" i="1"/>
  <c r="Q462" i="1"/>
  <c r="R462" i="1"/>
  <c r="AC462" i="1"/>
  <c r="P463" i="1"/>
  <c r="Q463" i="1"/>
  <c r="R463" i="1"/>
  <c r="AC463" i="1"/>
  <c r="P464" i="1"/>
  <c r="Q464" i="1"/>
  <c r="R464" i="1"/>
  <c r="AC464" i="1"/>
  <c r="P465" i="1"/>
  <c r="Q465" i="1"/>
  <c r="R465" i="1"/>
  <c r="AC465" i="1"/>
  <c r="P466" i="1"/>
  <c r="Q466" i="1"/>
  <c r="R466" i="1"/>
  <c r="AC466" i="1"/>
  <c r="P467" i="1"/>
  <c r="Q467" i="1"/>
  <c r="R467" i="1"/>
  <c r="AC467" i="1"/>
  <c r="P468" i="1"/>
  <c r="Q468" i="1"/>
  <c r="R468" i="1"/>
  <c r="AC468" i="1"/>
  <c r="P469" i="1"/>
  <c r="Q469" i="1"/>
  <c r="R469" i="1"/>
  <c r="AC469" i="1"/>
  <c r="P470" i="1"/>
  <c r="Q470" i="1"/>
  <c r="R470" i="1"/>
  <c r="AC470" i="1"/>
  <c r="P471" i="1"/>
  <c r="Q471" i="1"/>
  <c r="R471" i="1"/>
  <c r="AC471" i="1"/>
  <c r="P472" i="1"/>
  <c r="Q472" i="1"/>
  <c r="R472" i="1"/>
  <c r="AC472" i="1"/>
  <c r="P473" i="1"/>
  <c r="Q473" i="1"/>
  <c r="R473" i="1"/>
  <c r="AC473" i="1"/>
  <c r="P474" i="1"/>
  <c r="Q474" i="1"/>
  <c r="R474" i="1"/>
  <c r="AC474" i="1"/>
  <c r="P475" i="1"/>
  <c r="Q475" i="1"/>
  <c r="R475" i="1"/>
  <c r="AC475" i="1"/>
  <c r="P476" i="1"/>
  <c r="Q476" i="1"/>
  <c r="R476" i="1"/>
  <c r="AC476" i="1"/>
  <c r="P477" i="1"/>
  <c r="Q477" i="1"/>
  <c r="R477" i="1"/>
  <c r="AC477" i="1"/>
  <c r="P478" i="1"/>
  <c r="Q478" i="1"/>
  <c r="R478" i="1"/>
  <c r="AC478" i="1"/>
  <c r="P479" i="1"/>
  <c r="Q479" i="1"/>
  <c r="R479" i="1"/>
  <c r="AC479" i="1"/>
  <c r="P480" i="1"/>
  <c r="Q480" i="1"/>
  <c r="R480" i="1"/>
  <c r="AC480" i="1"/>
  <c r="P481" i="1"/>
  <c r="Q481" i="1"/>
  <c r="R481" i="1"/>
  <c r="AC481" i="1"/>
  <c r="P482" i="1"/>
  <c r="Q482" i="1"/>
  <c r="R482" i="1"/>
  <c r="AC482" i="1"/>
  <c r="P483" i="1"/>
  <c r="Q483" i="1"/>
  <c r="R483" i="1"/>
  <c r="AC483" i="1"/>
  <c r="P484" i="1"/>
  <c r="Q484" i="1"/>
  <c r="R484" i="1"/>
  <c r="AC484" i="1"/>
  <c r="P485" i="1"/>
  <c r="Q485" i="1"/>
  <c r="R485" i="1"/>
  <c r="AC485" i="1"/>
  <c r="P486" i="1"/>
  <c r="Q486" i="1"/>
  <c r="R486" i="1"/>
  <c r="AC486" i="1"/>
  <c r="P487" i="1"/>
  <c r="Q487" i="1"/>
  <c r="R487" i="1"/>
  <c r="AC487" i="1"/>
  <c r="P488" i="1"/>
  <c r="Q488" i="1"/>
  <c r="R488" i="1"/>
  <c r="AC488" i="1"/>
  <c r="P489" i="1"/>
  <c r="Q489" i="1"/>
  <c r="R489" i="1"/>
  <c r="AC489" i="1"/>
  <c r="P490" i="1"/>
  <c r="Q490" i="1"/>
  <c r="R490" i="1"/>
  <c r="AC490" i="1"/>
  <c r="P491" i="1"/>
  <c r="Q491" i="1"/>
  <c r="R491" i="1"/>
  <c r="AC491" i="1"/>
  <c r="P492" i="1"/>
  <c r="Q492" i="1"/>
  <c r="R492" i="1"/>
  <c r="AC492" i="1"/>
  <c r="P493" i="1"/>
  <c r="Q493" i="1"/>
  <c r="R493" i="1"/>
  <c r="AC493" i="1"/>
  <c r="P494" i="1"/>
  <c r="Q494" i="1"/>
  <c r="R494" i="1"/>
  <c r="AC494" i="1"/>
  <c r="P495" i="1"/>
  <c r="Q495" i="1"/>
  <c r="R495" i="1"/>
  <c r="AC495" i="1"/>
  <c r="P496" i="1"/>
  <c r="Q496" i="1"/>
  <c r="R496" i="1"/>
  <c r="AC496" i="1"/>
  <c r="P497" i="1"/>
  <c r="Q497" i="1"/>
  <c r="R497" i="1"/>
  <c r="AC497" i="1"/>
  <c r="P498" i="1"/>
  <c r="Q498" i="1"/>
  <c r="R498" i="1"/>
  <c r="AC498" i="1"/>
  <c r="P499" i="1"/>
  <c r="Q499" i="1"/>
  <c r="R499" i="1"/>
  <c r="AC499" i="1"/>
  <c r="P500" i="1"/>
  <c r="Q500" i="1"/>
  <c r="R500" i="1"/>
  <c r="AC500" i="1"/>
  <c r="P501" i="1"/>
  <c r="Q501" i="1"/>
  <c r="R501" i="1"/>
  <c r="AC501" i="1"/>
  <c r="P502" i="1"/>
  <c r="Q502" i="1"/>
  <c r="R502" i="1"/>
  <c r="AC502" i="1"/>
  <c r="P503" i="1"/>
  <c r="Q503" i="1"/>
  <c r="R503" i="1"/>
  <c r="AC503" i="1"/>
  <c r="P504" i="1"/>
  <c r="Q504" i="1"/>
  <c r="R504" i="1"/>
  <c r="AC504" i="1"/>
  <c r="P505" i="1"/>
  <c r="Q505" i="1"/>
  <c r="R505" i="1"/>
  <c r="AC505" i="1"/>
  <c r="P506" i="1"/>
  <c r="Q506" i="1"/>
  <c r="R506" i="1"/>
  <c r="AC506" i="1"/>
  <c r="P507" i="1"/>
  <c r="Q507" i="1"/>
  <c r="R507" i="1"/>
  <c r="AC507" i="1"/>
  <c r="P508" i="1"/>
  <c r="Q508" i="1"/>
  <c r="R508" i="1"/>
  <c r="AC508" i="1"/>
  <c r="P509" i="1"/>
  <c r="Q509" i="1"/>
  <c r="R509" i="1"/>
  <c r="AC509" i="1"/>
  <c r="P510" i="1"/>
  <c r="Q510" i="1"/>
  <c r="R510" i="1"/>
  <c r="AC510" i="1"/>
  <c r="P511" i="1"/>
  <c r="Q511" i="1"/>
  <c r="R511" i="1"/>
  <c r="AC511" i="1"/>
  <c r="P512" i="1"/>
  <c r="Q512" i="1"/>
  <c r="R512" i="1"/>
  <c r="AC512" i="1"/>
  <c r="P513" i="1"/>
  <c r="Q513" i="1"/>
  <c r="R513" i="1"/>
  <c r="AC513" i="1"/>
  <c r="P514" i="1"/>
  <c r="Q514" i="1"/>
  <c r="R514" i="1"/>
  <c r="AC514" i="1"/>
  <c r="P515" i="1"/>
  <c r="Q515" i="1"/>
  <c r="R515" i="1"/>
  <c r="AC515" i="1"/>
  <c r="P516" i="1"/>
  <c r="Q516" i="1"/>
  <c r="R516" i="1"/>
  <c r="AC516" i="1"/>
  <c r="P517" i="1"/>
  <c r="Q517" i="1"/>
  <c r="R517" i="1"/>
  <c r="AC517" i="1"/>
  <c r="P518" i="1"/>
  <c r="Q518" i="1"/>
  <c r="R518" i="1"/>
  <c r="AC518" i="1"/>
  <c r="P519" i="1"/>
  <c r="Q519" i="1"/>
  <c r="R519" i="1"/>
  <c r="AC519" i="1"/>
  <c r="P520" i="1"/>
  <c r="Q520" i="1"/>
  <c r="R520" i="1"/>
  <c r="AC520" i="1"/>
  <c r="P521" i="1"/>
  <c r="Q521" i="1"/>
  <c r="R521" i="1"/>
  <c r="AC521" i="1"/>
  <c r="P522" i="1"/>
  <c r="Q522" i="1"/>
  <c r="R522" i="1"/>
  <c r="AC522" i="1"/>
  <c r="P523" i="1"/>
  <c r="Q523" i="1"/>
  <c r="R523" i="1"/>
  <c r="AC523" i="1"/>
  <c r="P524" i="1"/>
  <c r="Q524" i="1"/>
  <c r="R524" i="1"/>
  <c r="AC524" i="1"/>
  <c r="P525" i="1"/>
  <c r="Q525" i="1"/>
  <c r="R525" i="1"/>
  <c r="AC525" i="1"/>
  <c r="P526" i="1"/>
  <c r="Q526" i="1"/>
  <c r="R526" i="1"/>
  <c r="AC526" i="1"/>
  <c r="P527" i="1"/>
  <c r="Q527" i="1"/>
  <c r="R527" i="1"/>
  <c r="AC527" i="1"/>
  <c r="P528" i="1"/>
  <c r="Q528" i="1"/>
  <c r="R528" i="1"/>
  <c r="AC528" i="1"/>
  <c r="P529" i="1"/>
  <c r="Q529" i="1"/>
  <c r="R529" i="1"/>
  <c r="AC529" i="1"/>
  <c r="P530" i="1"/>
  <c r="Q530" i="1"/>
  <c r="R530" i="1"/>
  <c r="AC530" i="1"/>
  <c r="P531" i="1"/>
  <c r="Q531" i="1"/>
  <c r="R531" i="1"/>
  <c r="AC531" i="1"/>
  <c r="P532" i="1"/>
  <c r="Q532" i="1"/>
  <c r="R532" i="1"/>
  <c r="AC532" i="1"/>
  <c r="P533" i="1"/>
  <c r="Q533" i="1"/>
  <c r="R533" i="1"/>
  <c r="AC533" i="1"/>
  <c r="P534" i="1"/>
  <c r="Q534" i="1"/>
  <c r="R534" i="1"/>
  <c r="AC534" i="1"/>
  <c r="P535" i="1"/>
  <c r="Q535" i="1"/>
  <c r="R535" i="1"/>
  <c r="AC535" i="1"/>
  <c r="P536" i="1"/>
  <c r="Q536" i="1"/>
  <c r="R536" i="1"/>
  <c r="AC536" i="1"/>
  <c r="P537" i="1"/>
  <c r="Q537" i="1"/>
  <c r="R537" i="1"/>
  <c r="AC537" i="1"/>
  <c r="P538" i="1"/>
  <c r="Q538" i="1"/>
  <c r="R538" i="1"/>
  <c r="AC538" i="1"/>
  <c r="P539" i="1"/>
  <c r="Q539" i="1"/>
  <c r="R539" i="1"/>
  <c r="AC539" i="1"/>
  <c r="P540" i="1"/>
  <c r="Q540" i="1"/>
  <c r="R540" i="1"/>
  <c r="AC540" i="1"/>
  <c r="P541" i="1"/>
  <c r="Q541" i="1"/>
  <c r="R541" i="1"/>
  <c r="AC541" i="1"/>
  <c r="P542" i="1"/>
  <c r="Q542" i="1"/>
  <c r="R542" i="1"/>
  <c r="AC542" i="1"/>
  <c r="P543" i="1"/>
  <c r="Q543" i="1"/>
  <c r="R543" i="1"/>
  <c r="AC543" i="1"/>
  <c r="P544" i="1"/>
  <c r="Q544" i="1"/>
  <c r="R544" i="1"/>
  <c r="AC544" i="1"/>
  <c r="P545" i="1"/>
  <c r="Q545" i="1"/>
  <c r="R545" i="1"/>
  <c r="AC545" i="1"/>
  <c r="P546" i="1"/>
  <c r="Q546" i="1"/>
  <c r="R546" i="1"/>
  <c r="AC546" i="1"/>
  <c r="P547" i="1"/>
  <c r="Q547" i="1"/>
  <c r="R547" i="1"/>
  <c r="AC547" i="1"/>
  <c r="P548" i="1"/>
  <c r="Q548" i="1"/>
  <c r="R548" i="1"/>
  <c r="AC548" i="1"/>
  <c r="P549" i="1"/>
  <c r="Q549" i="1"/>
  <c r="R549" i="1"/>
  <c r="AC549" i="1"/>
  <c r="P550" i="1"/>
  <c r="Q550" i="1"/>
  <c r="R550" i="1"/>
  <c r="AC550" i="1"/>
  <c r="P551" i="1"/>
  <c r="Q551" i="1"/>
  <c r="R551" i="1"/>
  <c r="AC551" i="1"/>
  <c r="P552" i="1"/>
  <c r="Q552" i="1"/>
  <c r="R552" i="1"/>
  <c r="AC552" i="1"/>
  <c r="P553" i="1"/>
  <c r="Q553" i="1"/>
  <c r="R553" i="1"/>
  <c r="AC553" i="1"/>
  <c r="P554" i="1"/>
  <c r="Q554" i="1"/>
  <c r="R554" i="1"/>
  <c r="AC554" i="1"/>
  <c r="P555" i="1"/>
  <c r="Q555" i="1"/>
  <c r="R555" i="1"/>
  <c r="AC555" i="1"/>
  <c r="P556" i="1"/>
  <c r="Q556" i="1"/>
  <c r="R556" i="1"/>
  <c r="AC556" i="1"/>
  <c r="P557" i="1"/>
  <c r="Q557" i="1"/>
  <c r="R557" i="1"/>
  <c r="AC557" i="1"/>
  <c r="P558" i="1"/>
  <c r="Q558" i="1"/>
  <c r="R558" i="1"/>
  <c r="AC558" i="1"/>
  <c r="P559" i="1"/>
  <c r="Q559" i="1"/>
  <c r="R559" i="1"/>
  <c r="AC559" i="1"/>
  <c r="P560" i="1"/>
  <c r="Q560" i="1"/>
  <c r="R560" i="1"/>
  <c r="AC560" i="1"/>
  <c r="P561" i="1"/>
  <c r="Q561" i="1"/>
  <c r="R561" i="1"/>
  <c r="AC561" i="1"/>
  <c r="P562" i="1"/>
  <c r="Q562" i="1"/>
  <c r="R562" i="1"/>
  <c r="AC562" i="1"/>
  <c r="P563" i="1"/>
  <c r="Q563" i="1"/>
  <c r="R563" i="1"/>
  <c r="AC563" i="1"/>
  <c r="P564" i="1"/>
  <c r="Q564" i="1"/>
  <c r="R564" i="1"/>
  <c r="AC564" i="1"/>
  <c r="P565" i="1"/>
  <c r="Q565" i="1"/>
  <c r="R565" i="1"/>
  <c r="AC565" i="1"/>
  <c r="P566" i="1"/>
  <c r="Q566" i="1"/>
  <c r="R566" i="1"/>
  <c r="AC566" i="1"/>
  <c r="P567" i="1"/>
  <c r="Q567" i="1"/>
  <c r="R567" i="1"/>
  <c r="AC567" i="1"/>
  <c r="P568" i="1"/>
  <c r="Q568" i="1"/>
  <c r="R568" i="1"/>
  <c r="AC568" i="1"/>
  <c r="P569" i="1"/>
  <c r="Q569" i="1"/>
  <c r="R569" i="1"/>
  <c r="AC569" i="1"/>
  <c r="P570" i="1"/>
  <c r="Q570" i="1"/>
  <c r="R570" i="1"/>
  <c r="AC570" i="1"/>
  <c r="P571" i="1"/>
  <c r="Q571" i="1"/>
  <c r="R571" i="1"/>
  <c r="AC571" i="1"/>
  <c r="P572" i="1"/>
  <c r="Q572" i="1"/>
  <c r="R572" i="1"/>
  <c r="AC572" i="1"/>
  <c r="P573" i="1"/>
  <c r="Q573" i="1"/>
  <c r="R573" i="1"/>
  <c r="AC573" i="1"/>
  <c r="P574" i="1"/>
  <c r="Q574" i="1"/>
  <c r="R574" i="1"/>
  <c r="AC574" i="1"/>
  <c r="P575" i="1"/>
  <c r="Q575" i="1"/>
  <c r="R575" i="1"/>
  <c r="AC575" i="1"/>
  <c r="P576" i="1"/>
  <c r="Q576" i="1"/>
  <c r="R576" i="1"/>
  <c r="AC576" i="1"/>
  <c r="P577" i="1"/>
  <c r="Q577" i="1"/>
  <c r="R577" i="1"/>
  <c r="AC577" i="1"/>
  <c r="P578" i="1"/>
  <c r="Q578" i="1"/>
  <c r="R578" i="1"/>
  <c r="AC578" i="1"/>
  <c r="P579" i="1"/>
  <c r="Q579" i="1"/>
  <c r="R579" i="1"/>
  <c r="AC579" i="1"/>
  <c r="P580" i="1"/>
  <c r="Q580" i="1"/>
  <c r="R580" i="1"/>
  <c r="AC580" i="1"/>
  <c r="P581" i="1"/>
  <c r="Q581" i="1"/>
  <c r="R581" i="1"/>
  <c r="AC581" i="1"/>
  <c r="P582" i="1"/>
  <c r="Q582" i="1"/>
  <c r="R582" i="1"/>
  <c r="AC582" i="1"/>
  <c r="P583" i="1"/>
  <c r="Q583" i="1"/>
  <c r="R583" i="1"/>
  <c r="AC583" i="1"/>
  <c r="P584" i="1"/>
  <c r="Q584" i="1"/>
  <c r="R584" i="1"/>
  <c r="AC584" i="1"/>
  <c r="P585" i="1"/>
  <c r="Q585" i="1"/>
  <c r="R585" i="1"/>
  <c r="AC585" i="1"/>
  <c r="P586" i="1"/>
  <c r="Q586" i="1"/>
  <c r="R586" i="1"/>
  <c r="AC586" i="1"/>
  <c r="P587" i="1"/>
  <c r="Q587" i="1"/>
  <c r="R587" i="1"/>
  <c r="AC587" i="1"/>
  <c r="P588" i="1"/>
  <c r="Q588" i="1"/>
  <c r="R588" i="1"/>
  <c r="AC588" i="1"/>
  <c r="P589" i="1"/>
  <c r="Q589" i="1"/>
  <c r="R589" i="1"/>
  <c r="AC589" i="1"/>
  <c r="P590" i="1"/>
  <c r="Q590" i="1"/>
  <c r="R590" i="1"/>
  <c r="AC590" i="1"/>
  <c r="P591" i="1"/>
  <c r="Q591" i="1"/>
  <c r="R591" i="1"/>
  <c r="AC591" i="1"/>
  <c r="P592" i="1"/>
  <c r="Q592" i="1"/>
  <c r="R592" i="1"/>
  <c r="AC592" i="1"/>
  <c r="P593" i="1"/>
  <c r="Q593" i="1"/>
  <c r="R593" i="1"/>
  <c r="AC593" i="1"/>
  <c r="P594" i="1"/>
  <c r="Q594" i="1"/>
  <c r="R594" i="1"/>
  <c r="AC594" i="1"/>
  <c r="P595" i="1"/>
  <c r="Q595" i="1"/>
  <c r="R595" i="1"/>
  <c r="AC595" i="1"/>
  <c r="P596" i="1"/>
  <c r="Q596" i="1"/>
  <c r="R596" i="1"/>
  <c r="AC596" i="1"/>
  <c r="P597" i="1"/>
  <c r="Q597" i="1"/>
  <c r="R597" i="1"/>
  <c r="AC597" i="1"/>
  <c r="P598" i="1"/>
  <c r="Q598" i="1"/>
  <c r="R598" i="1"/>
  <c r="AC598" i="1"/>
  <c r="P599" i="1"/>
  <c r="Q599" i="1"/>
  <c r="R599" i="1"/>
  <c r="AC599" i="1"/>
  <c r="P600" i="1"/>
  <c r="Q600" i="1"/>
  <c r="R600" i="1"/>
  <c r="AC600" i="1"/>
  <c r="P601" i="1"/>
  <c r="Q601" i="1"/>
  <c r="R601" i="1"/>
  <c r="AC601" i="1"/>
  <c r="P602" i="1"/>
  <c r="Q602" i="1"/>
  <c r="R602" i="1"/>
  <c r="AC602" i="1"/>
  <c r="T69" i="1"/>
  <c r="AC69" i="1"/>
  <c r="F36" i="25"/>
  <c r="C39" i="26"/>
  <c r="B39" i="26"/>
  <c r="C38" i="26"/>
  <c r="B38" i="26"/>
  <c r="C37" i="26"/>
  <c r="B37" i="26"/>
  <c r="C36" i="26"/>
  <c r="B36" i="26"/>
  <c r="C35" i="26"/>
  <c r="B35" i="26"/>
  <c r="C34" i="26"/>
  <c r="B34" i="26"/>
  <c r="D32" i="26"/>
  <c r="I602" i="26"/>
  <c r="T602" i="26"/>
  <c r="E32" i="26"/>
  <c r="K602" i="26"/>
  <c r="U602" i="26"/>
  <c r="F32" i="26"/>
  <c r="V602" i="26"/>
  <c r="W602" i="26"/>
  <c r="AB602" i="26"/>
  <c r="S602" i="26"/>
  <c r="Z602" i="26"/>
  <c r="N602" i="26"/>
  <c r="M602" i="26"/>
  <c r="L602" i="26"/>
  <c r="F602" i="26"/>
  <c r="E602" i="26"/>
  <c r="I601" i="26"/>
  <c r="T601" i="26"/>
  <c r="K601" i="26"/>
  <c r="U601" i="26"/>
  <c r="V601" i="26"/>
  <c r="W601" i="26"/>
  <c r="AB601" i="26"/>
  <c r="S601" i="26"/>
  <c r="Z601" i="26"/>
  <c r="N601" i="26"/>
  <c r="M601" i="26"/>
  <c r="L601" i="26"/>
  <c r="F601" i="26"/>
  <c r="E601" i="26"/>
  <c r="I600" i="26"/>
  <c r="T600" i="26"/>
  <c r="K600" i="26"/>
  <c r="U600" i="26"/>
  <c r="V600" i="26"/>
  <c r="W600" i="26"/>
  <c r="AB600" i="26"/>
  <c r="S600" i="26"/>
  <c r="Z600" i="26"/>
  <c r="N600" i="26"/>
  <c r="M600" i="26"/>
  <c r="L600" i="26"/>
  <c r="F600" i="26"/>
  <c r="E600" i="26"/>
  <c r="I599" i="26"/>
  <c r="T599" i="26"/>
  <c r="K599" i="26"/>
  <c r="U599" i="26"/>
  <c r="V599" i="26"/>
  <c r="W599" i="26"/>
  <c r="AB599" i="26"/>
  <c r="S599" i="26"/>
  <c r="Z599" i="26"/>
  <c r="N599" i="26"/>
  <c r="M599" i="26"/>
  <c r="L599" i="26"/>
  <c r="F599" i="26"/>
  <c r="E599" i="26"/>
  <c r="I598" i="26"/>
  <c r="T598" i="26"/>
  <c r="K598" i="26"/>
  <c r="U598" i="26"/>
  <c r="V598" i="26"/>
  <c r="W598" i="26"/>
  <c r="AB598" i="26"/>
  <c r="S598" i="26"/>
  <c r="Z598" i="26"/>
  <c r="N598" i="26"/>
  <c r="M598" i="26"/>
  <c r="L598" i="26"/>
  <c r="F598" i="26"/>
  <c r="E598" i="26"/>
  <c r="I597" i="26"/>
  <c r="T597" i="26"/>
  <c r="K597" i="26"/>
  <c r="U597" i="26"/>
  <c r="V597" i="26"/>
  <c r="W597" i="26"/>
  <c r="AB597" i="26"/>
  <c r="S597" i="26"/>
  <c r="Z597" i="26"/>
  <c r="N597" i="26"/>
  <c r="M597" i="26"/>
  <c r="L597" i="26"/>
  <c r="F597" i="26"/>
  <c r="E597" i="26"/>
  <c r="I596" i="26"/>
  <c r="T596" i="26"/>
  <c r="K596" i="26"/>
  <c r="U596" i="26"/>
  <c r="V596" i="26"/>
  <c r="W596" i="26"/>
  <c r="AB596" i="26"/>
  <c r="S596" i="26"/>
  <c r="Z596" i="26"/>
  <c r="N596" i="26"/>
  <c r="M596" i="26"/>
  <c r="L596" i="26"/>
  <c r="F596" i="26"/>
  <c r="E596" i="26"/>
  <c r="I595" i="26"/>
  <c r="T595" i="26"/>
  <c r="K595" i="26"/>
  <c r="U595" i="26"/>
  <c r="V595" i="26"/>
  <c r="W595" i="26"/>
  <c r="AB595" i="26"/>
  <c r="S595" i="26"/>
  <c r="Z595" i="26"/>
  <c r="N595" i="26"/>
  <c r="M595" i="26"/>
  <c r="L595" i="26"/>
  <c r="F595" i="26"/>
  <c r="E595" i="26"/>
  <c r="I594" i="26"/>
  <c r="T594" i="26"/>
  <c r="K594" i="26"/>
  <c r="U594" i="26"/>
  <c r="V594" i="26"/>
  <c r="W594" i="26"/>
  <c r="AB594" i="26"/>
  <c r="S594" i="26"/>
  <c r="Z594" i="26"/>
  <c r="N594" i="26"/>
  <c r="M594" i="26"/>
  <c r="L594" i="26"/>
  <c r="F594" i="26"/>
  <c r="E594" i="26"/>
  <c r="I593" i="26"/>
  <c r="T593" i="26"/>
  <c r="K593" i="26"/>
  <c r="U593" i="26"/>
  <c r="V593" i="26"/>
  <c r="W593" i="26"/>
  <c r="AB593" i="26"/>
  <c r="S593" i="26"/>
  <c r="Z593" i="26"/>
  <c r="N593" i="26"/>
  <c r="M593" i="26"/>
  <c r="L593" i="26"/>
  <c r="F593" i="26"/>
  <c r="E593" i="26"/>
  <c r="I592" i="26"/>
  <c r="T592" i="26"/>
  <c r="K592" i="26"/>
  <c r="U592" i="26"/>
  <c r="V592" i="26"/>
  <c r="W592" i="26"/>
  <c r="AB592" i="26"/>
  <c r="S592" i="26"/>
  <c r="Z592" i="26"/>
  <c r="N592" i="26"/>
  <c r="M592" i="26"/>
  <c r="L592" i="26"/>
  <c r="F592" i="26"/>
  <c r="E592" i="26"/>
  <c r="I591" i="26"/>
  <c r="T591" i="26"/>
  <c r="K591" i="26"/>
  <c r="U591" i="26"/>
  <c r="V591" i="26"/>
  <c r="W591" i="26"/>
  <c r="AB591" i="26"/>
  <c r="S591" i="26"/>
  <c r="Z591" i="26"/>
  <c r="N591" i="26"/>
  <c r="M591" i="26"/>
  <c r="L591" i="26"/>
  <c r="F591" i="26"/>
  <c r="E591" i="26"/>
  <c r="I590" i="26"/>
  <c r="T590" i="26"/>
  <c r="K590" i="26"/>
  <c r="U590" i="26"/>
  <c r="V590" i="26"/>
  <c r="W590" i="26"/>
  <c r="AB590" i="26"/>
  <c r="S590" i="26"/>
  <c r="Z590" i="26"/>
  <c r="N590" i="26"/>
  <c r="M590" i="26"/>
  <c r="L590" i="26"/>
  <c r="F590" i="26"/>
  <c r="E590" i="26"/>
  <c r="I589" i="26"/>
  <c r="T589" i="26"/>
  <c r="K589" i="26"/>
  <c r="U589" i="26"/>
  <c r="V589" i="26"/>
  <c r="W589" i="26"/>
  <c r="AB589" i="26"/>
  <c r="S589" i="26"/>
  <c r="Z589" i="26"/>
  <c r="N589" i="26"/>
  <c r="M589" i="26"/>
  <c r="L589" i="26"/>
  <c r="F589" i="26"/>
  <c r="E589" i="26"/>
  <c r="I588" i="26"/>
  <c r="T588" i="26"/>
  <c r="K588" i="26"/>
  <c r="U588" i="26"/>
  <c r="V588" i="26"/>
  <c r="W588" i="26"/>
  <c r="AB588" i="26"/>
  <c r="S588" i="26"/>
  <c r="Z588" i="26"/>
  <c r="N588" i="26"/>
  <c r="M588" i="26"/>
  <c r="L588" i="26"/>
  <c r="F588" i="26"/>
  <c r="E588" i="26"/>
  <c r="I587" i="26"/>
  <c r="T587" i="26"/>
  <c r="K587" i="26"/>
  <c r="U587" i="26"/>
  <c r="V587" i="26"/>
  <c r="W587" i="26"/>
  <c r="AB587" i="26"/>
  <c r="S587" i="26"/>
  <c r="Z587" i="26"/>
  <c r="N587" i="26"/>
  <c r="M587" i="26"/>
  <c r="L587" i="26"/>
  <c r="F587" i="26"/>
  <c r="E587" i="26"/>
  <c r="I586" i="26"/>
  <c r="T586" i="26"/>
  <c r="K586" i="26"/>
  <c r="U586" i="26"/>
  <c r="V586" i="26"/>
  <c r="W586" i="26"/>
  <c r="AB586" i="26"/>
  <c r="S586" i="26"/>
  <c r="Z586" i="26"/>
  <c r="N586" i="26"/>
  <c r="M586" i="26"/>
  <c r="L586" i="26"/>
  <c r="F586" i="26"/>
  <c r="E586" i="26"/>
  <c r="I585" i="26"/>
  <c r="T585" i="26"/>
  <c r="K585" i="26"/>
  <c r="U585" i="26"/>
  <c r="V585" i="26"/>
  <c r="W585" i="26"/>
  <c r="AB585" i="26"/>
  <c r="S585" i="26"/>
  <c r="Z585" i="26"/>
  <c r="N585" i="26"/>
  <c r="M585" i="26"/>
  <c r="L585" i="26"/>
  <c r="F585" i="26"/>
  <c r="E585" i="26"/>
  <c r="I584" i="26"/>
  <c r="T584" i="26"/>
  <c r="K584" i="26"/>
  <c r="U584" i="26"/>
  <c r="V584" i="26"/>
  <c r="W584" i="26"/>
  <c r="AB584" i="26"/>
  <c r="S584" i="26"/>
  <c r="Z584" i="26"/>
  <c r="N584" i="26"/>
  <c r="M584" i="26"/>
  <c r="L584" i="26"/>
  <c r="F584" i="26"/>
  <c r="E584" i="26"/>
  <c r="I583" i="26"/>
  <c r="T583" i="26"/>
  <c r="K583" i="26"/>
  <c r="U583" i="26"/>
  <c r="V583" i="26"/>
  <c r="W583" i="26"/>
  <c r="AB583" i="26"/>
  <c r="S583" i="26"/>
  <c r="Z583" i="26"/>
  <c r="N583" i="26"/>
  <c r="M583" i="26"/>
  <c r="L583" i="26"/>
  <c r="F583" i="26"/>
  <c r="E583" i="26"/>
  <c r="I582" i="26"/>
  <c r="T582" i="26"/>
  <c r="K582" i="26"/>
  <c r="U582" i="26"/>
  <c r="V582" i="26"/>
  <c r="W582" i="26"/>
  <c r="AB582" i="26"/>
  <c r="S582" i="26"/>
  <c r="Z582" i="26"/>
  <c r="N582" i="26"/>
  <c r="M582" i="26"/>
  <c r="L582" i="26"/>
  <c r="F582" i="26"/>
  <c r="E582" i="26"/>
  <c r="I581" i="26"/>
  <c r="T581" i="26"/>
  <c r="K581" i="26"/>
  <c r="U581" i="26"/>
  <c r="V581" i="26"/>
  <c r="W581" i="26"/>
  <c r="AB581" i="26"/>
  <c r="S581" i="26"/>
  <c r="Z581" i="26"/>
  <c r="N581" i="26"/>
  <c r="M581" i="26"/>
  <c r="L581" i="26"/>
  <c r="F581" i="26"/>
  <c r="E581" i="26"/>
  <c r="I580" i="26"/>
  <c r="T580" i="26"/>
  <c r="K580" i="26"/>
  <c r="U580" i="26"/>
  <c r="V580" i="26"/>
  <c r="W580" i="26"/>
  <c r="AB580" i="26"/>
  <c r="S580" i="26"/>
  <c r="Z580" i="26"/>
  <c r="N580" i="26"/>
  <c r="M580" i="26"/>
  <c r="L580" i="26"/>
  <c r="F580" i="26"/>
  <c r="E580" i="26"/>
  <c r="I579" i="26"/>
  <c r="T579" i="26"/>
  <c r="K579" i="26"/>
  <c r="U579" i="26"/>
  <c r="V579" i="26"/>
  <c r="W579" i="26"/>
  <c r="AB579" i="26"/>
  <c r="S579" i="26"/>
  <c r="Z579" i="26"/>
  <c r="N579" i="26"/>
  <c r="M579" i="26"/>
  <c r="L579" i="26"/>
  <c r="F579" i="26"/>
  <c r="E579" i="26"/>
  <c r="I578" i="26"/>
  <c r="T578" i="26"/>
  <c r="K578" i="26"/>
  <c r="U578" i="26"/>
  <c r="V578" i="26"/>
  <c r="W578" i="26"/>
  <c r="AB578" i="26"/>
  <c r="S578" i="26"/>
  <c r="Z578" i="26"/>
  <c r="N578" i="26"/>
  <c r="M578" i="26"/>
  <c r="L578" i="26"/>
  <c r="F578" i="26"/>
  <c r="E578" i="26"/>
  <c r="I577" i="26"/>
  <c r="T577" i="26"/>
  <c r="K577" i="26"/>
  <c r="U577" i="26"/>
  <c r="V577" i="26"/>
  <c r="W577" i="26"/>
  <c r="AB577" i="26"/>
  <c r="S577" i="26"/>
  <c r="Z577" i="26"/>
  <c r="N577" i="26"/>
  <c r="M577" i="26"/>
  <c r="L577" i="26"/>
  <c r="F577" i="26"/>
  <c r="E577" i="26"/>
  <c r="I576" i="26"/>
  <c r="T576" i="26"/>
  <c r="K576" i="26"/>
  <c r="U576" i="26"/>
  <c r="V576" i="26"/>
  <c r="W576" i="26"/>
  <c r="AB576" i="26"/>
  <c r="S576" i="26"/>
  <c r="Z576" i="26"/>
  <c r="N576" i="26"/>
  <c r="M576" i="26"/>
  <c r="L576" i="26"/>
  <c r="F576" i="26"/>
  <c r="E576" i="26"/>
  <c r="I575" i="26"/>
  <c r="T575" i="26"/>
  <c r="K575" i="26"/>
  <c r="U575" i="26"/>
  <c r="V575" i="26"/>
  <c r="W575" i="26"/>
  <c r="AB575" i="26"/>
  <c r="S575" i="26"/>
  <c r="Z575" i="26"/>
  <c r="N575" i="26"/>
  <c r="M575" i="26"/>
  <c r="L575" i="26"/>
  <c r="F575" i="26"/>
  <c r="E575" i="26"/>
  <c r="I574" i="26"/>
  <c r="T574" i="26"/>
  <c r="K574" i="26"/>
  <c r="U574" i="26"/>
  <c r="V574" i="26"/>
  <c r="W574" i="26"/>
  <c r="AB574" i="26"/>
  <c r="S574" i="26"/>
  <c r="Z574" i="26"/>
  <c r="N574" i="26"/>
  <c r="M574" i="26"/>
  <c r="L574" i="26"/>
  <c r="F574" i="26"/>
  <c r="E574" i="26"/>
  <c r="I573" i="26"/>
  <c r="T573" i="26"/>
  <c r="K573" i="26"/>
  <c r="U573" i="26"/>
  <c r="V573" i="26"/>
  <c r="W573" i="26"/>
  <c r="AB573" i="26"/>
  <c r="S573" i="26"/>
  <c r="Z573" i="26"/>
  <c r="N573" i="26"/>
  <c r="M573" i="26"/>
  <c r="L573" i="26"/>
  <c r="F573" i="26"/>
  <c r="E573" i="26"/>
  <c r="I572" i="26"/>
  <c r="T572" i="26"/>
  <c r="K572" i="26"/>
  <c r="U572" i="26"/>
  <c r="V572" i="26"/>
  <c r="W572" i="26"/>
  <c r="AB572" i="26"/>
  <c r="S572" i="26"/>
  <c r="Z572" i="26"/>
  <c r="N572" i="26"/>
  <c r="M572" i="26"/>
  <c r="L572" i="26"/>
  <c r="F572" i="26"/>
  <c r="E572" i="26"/>
  <c r="I571" i="26"/>
  <c r="T571" i="26"/>
  <c r="K571" i="26"/>
  <c r="U571" i="26"/>
  <c r="V571" i="26"/>
  <c r="W571" i="26"/>
  <c r="AB571" i="26"/>
  <c r="S571" i="26"/>
  <c r="Z571" i="26"/>
  <c r="N571" i="26"/>
  <c r="M571" i="26"/>
  <c r="L571" i="26"/>
  <c r="F571" i="26"/>
  <c r="E571" i="26"/>
  <c r="I570" i="26"/>
  <c r="T570" i="26"/>
  <c r="K570" i="26"/>
  <c r="U570" i="26"/>
  <c r="V570" i="26"/>
  <c r="W570" i="26"/>
  <c r="AB570" i="26"/>
  <c r="S570" i="26"/>
  <c r="Z570" i="26"/>
  <c r="N570" i="26"/>
  <c r="M570" i="26"/>
  <c r="L570" i="26"/>
  <c r="F570" i="26"/>
  <c r="E570" i="26"/>
  <c r="I569" i="26"/>
  <c r="T569" i="26"/>
  <c r="K569" i="26"/>
  <c r="U569" i="26"/>
  <c r="V569" i="26"/>
  <c r="W569" i="26"/>
  <c r="AB569" i="26"/>
  <c r="S569" i="26"/>
  <c r="Z569" i="26"/>
  <c r="N569" i="26"/>
  <c r="M569" i="26"/>
  <c r="L569" i="26"/>
  <c r="F569" i="26"/>
  <c r="E569" i="26"/>
  <c r="I568" i="26"/>
  <c r="T568" i="26"/>
  <c r="K568" i="26"/>
  <c r="U568" i="26"/>
  <c r="V568" i="26"/>
  <c r="W568" i="26"/>
  <c r="AB568" i="26"/>
  <c r="S568" i="26"/>
  <c r="Z568" i="26"/>
  <c r="N568" i="26"/>
  <c r="M568" i="26"/>
  <c r="L568" i="26"/>
  <c r="F568" i="26"/>
  <c r="E568" i="26"/>
  <c r="I567" i="26"/>
  <c r="T567" i="26"/>
  <c r="K567" i="26"/>
  <c r="U567" i="26"/>
  <c r="V567" i="26"/>
  <c r="W567" i="26"/>
  <c r="AB567" i="26"/>
  <c r="S567" i="26"/>
  <c r="Z567" i="26"/>
  <c r="N567" i="26"/>
  <c r="M567" i="26"/>
  <c r="L567" i="26"/>
  <c r="F567" i="26"/>
  <c r="E567" i="26"/>
  <c r="I566" i="26"/>
  <c r="T566" i="26"/>
  <c r="K566" i="26"/>
  <c r="U566" i="26"/>
  <c r="V566" i="26"/>
  <c r="W566" i="26"/>
  <c r="AB566" i="26"/>
  <c r="S566" i="26"/>
  <c r="Z566" i="26"/>
  <c r="N566" i="26"/>
  <c r="M566" i="26"/>
  <c r="L566" i="26"/>
  <c r="F566" i="26"/>
  <c r="E566" i="26"/>
  <c r="I565" i="26"/>
  <c r="T565" i="26"/>
  <c r="K565" i="26"/>
  <c r="U565" i="26"/>
  <c r="V565" i="26"/>
  <c r="W565" i="26"/>
  <c r="AB565" i="26"/>
  <c r="S565" i="26"/>
  <c r="Z565" i="26"/>
  <c r="N565" i="26"/>
  <c r="M565" i="26"/>
  <c r="L565" i="26"/>
  <c r="F565" i="26"/>
  <c r="E565" i="26"/>
  <c r="I564" i="26"/>
  <c r="T564" i="26"/>
  <c r="K564" i="26"/>
  <c r="U564" i="26"/>
  <c r="V564" i="26"/>
  <c r="W564" i="26"/>
  <c r="AB564" i="26"/>
  <c r="S564" i="26"/>
  <c r="Z564" i="26"/>
  <c r="N564" i="26"/>
  <c r="M564" i="26"/>
  <c r="L564" i="26"/>
  <c r="F564" i="26"/>
  <c r="E564" i="26"/>
  <c r="I563" i="26"/>
  <c r="T563" i="26"/>
  <c r="K563" i="26"/>
  <c r="U563" i="26"/>
  <c r="V563" i="26"/>
  <c r="W563" i="26"/>
  <c r="AB563" i="26"/>
  <c r="S563" i="26"/>
  <c r="Z563" i="26"/>
  <c r="N563" i="26"/>
  <c r="M563" i="26"/>
  <c r="L563" i="26"/>
  <c r="F563" i="26"/>
  <c r="E563" i="26"/>
  <c r="I562" i="26"/>
  <c r="T562" i="26"/>
  <c r="K562" i="26"/>
  <c r="U562" i="26"/>
  <c r="V562" i="26"/>
  <c r="W562" i="26"/>
  <c r="AB562" i="26"/>
  <c r="S562" i="26"/>
  <c r="Z562" i="26"/>
  <c r="N562" i="26"/>
  <c r="M562" i="26"/>
  <c r="L562" i="26"/>
  <c r="F562" i="26"/>
  <c r="E562" i="26"/>
  <c r="I561" i="26"/>
  <c r="T561" i="26"/>
  <c r="K561" i="26"/>
  <c r="U561" i="26"/>
  <c r="V561" i="26"/>
  <c r="W561" i="26"/>
  <c r="AB561" i="26"/>
  <c r="S561" i="26"/>
  <c r="Z561" i="26"/>
  <c r="N561" i="26"/>
  <c r="M561" i="26"/>
  <c r="L561" i="26"/>
  <c r="F561" i="26"/>
  <c r="E561" i="26"/>
  <c r="I560" i="26"/>
  <c r="T560" i="26"/>
  <c r="K560" i="26"/>
  <c r="U560" i="26"/>
  <c r="V560" i="26"/>
  <c r="W560" i="26"/>
  <c r="AB560" i="26"/>
  <c r="S560" i="26"/>
  <c r="Z560" i="26"/>
  <c r="N560" i="26"/>
  <c r="M560" i="26"/>
  <c r="L560" i="26"/>
  <c r="F560" i="26"/>
  <c r="E560" i="26"/>
  <c r="I559" i="26"/>
  <c r="T559" i="26"/>
  <c r="K559" i="26"/>
  <c r="U559" i="26"/>
  <c r="V559" i="26"/>
  <c r="W559" i="26"/>
  <c r="AB559" i="26"/>
  <c r="S559" i="26"/>
  <c r="Z559" i="26"/>
  <c r="N559" i="26"/>
  <c r="M559" i="26"/>
  <c r="L559" i="26"/>
  <c r="F559" i="26"/>
  <c r="E559" i="26"/>
  <c r="I558" i="26"/>
  <c r="T558" i="26"/>
  <c r="K558" i="26"/>
  <c r="U558" i="26"/>
  <c r="V558" i="26"/>
  <c r="W558" i="26"/>
  <c r="AB558" i="26"/>
  <c r="S558" i="26"/>
  <c r="Z558" i="26"/>
  <c r="N558" i="26"/>
  <c r="M558" i="26"/>
  <c r="L558" i="26"/>
  <c r="F558" i="26"/>
  <c r="E558" i="26"/>
  <c r="I557" i="26"/>
  <c r="T557" i="26"/>
  <c r="K557" i="26"/>
  <c r="U557" i="26"/>
  <c r="V557" i="26"/>
  <c r="W557" i="26"/>
  <c r="AB557" i="26"/>
  <c r="S557" i="26"/>
  <c r="Z557" i="26"/>
  <c r="N557" i="26"/>
  <c r="M557" i="26"/>
  <c r="L557" i="26"/>
  <c r="F557" i="26"/>
  <c r="E557" i="26"/>
  <c r="I556" i="26"/>
  <c r="T556" i="26"/>
  <c r="K556" i="26"/>
  <c r="U556" i="26"/>
  <c r="V556" i="26"/>
  <c r="W556" i="26"/>
  <c r="AB556" i="26"/>
  <c r="S556" i="26"/>
  <c r="Z556" i="26"/>
  <c r="N556" i="26"/>
  <c r="M556" i="26"/>
  <c r="L556" i="26"/>
  <c r="F556" i="26"/>
  <c r="E556" i="26"/>
  <c r="I555" i="26"/>
  <c r="T555" i="26"/>
  <c r="K555" i="26"/>
  <c r="U555" i="26"/>
  <c r="V555" i="26"/>
  <c r="W555" i="26"/>
  <c r="AB555" i="26"/>
  <c r="S555" i="26"/>
  <c r="Z555" i="26"/>
  <c r="N555" i="26"/>
  <c r="M555" i="26"/>
  <c r="L555" i="26"/>
  <c r="F555" i="26"/>
  <c r="E555" i="26"/>
  <c r="I554" i="26"/>
  <c r="T554" i="26"/>
  <c r="K554" i="26"/>
  <c r="U554" i="26"/>
  <c r="V554" i="26"/>
  <c r="W554" i="26"/>
  <c r="AB554" i="26"/>
  <c r="S554" i="26"/>
  <c r="Z554" i="26"/>
  <c r="N554" i="26"/>
  <c r="M554" i="26"/>
  <c r="L554" i="26"/>
  <c r="F554" i="26"/>
  <c r="E554" i="26"/>
  <c r="I553" i="26"/>
  <c r="T553" i="26"/>
  <c r="K553" i="26"/>
  <c r="U553" i="26"/>
  <c r="V553" i="26"/>
  <c r="W553" i="26"/>
  <c r="AB553" i="26"/>
  <c r="S553" i="26"/>
  <c r="Z553" i="26"/>
  <c r="N553" i="26"/>
  <c r="M553" i="26"/>
  <c r="L553" i="26"/>
  <c r="F553" i="26"/>
  <c r="E553" i="26"/>
  <c r="I552" i="26"/>
  <c r="T552" i="26"/>
  <c r="K552" i="26"/>
  <c r="U552" i="26"/>
  <c r="V552" i="26"/>
  <c r="W552" i="26"/>
  <c r="AB552" i="26"/>
  <c r="S552" i="26"/>
  <c r="Z552" i="26"/>
  <c r="N552" i="26"/>
  <c r="M552" i="26"/>
  <c r="L552" i="26"/>
  <c r="F552" i="26"/>
  <c r="E552" i="26"/>
  <c r="I551" i="26"/>
  <c r="T551" i="26"/>
  <c r="K551" i="26"/>
  <c r="U551" i="26"/>
  <c r="V551" i="26"/>
  <c r="W551" i="26"/>
  <c r="AB551" i="26"/>
  <c r="S551" i="26"/>
  <c r="Z551" i="26"/>
  <c r="N551" i="26"/>
  <c r="M551" i="26"/>
  <c r="L551" i="26"/>
  <c r="F551" i="26"/>
  <c r="E551" i="26"/>
  <c r="I550" i="26"/>
  <c r="T550" i="26"/>
  <c r="K550" i="26"/>
  <c r="U550" i="26"/>
  <c r="V550" i="26"/>
  <c r="W550" i="26"/>
  <c r="AB550" i="26"/>
  <c r="S550" i="26"/>
  <c r="Z550" i="26"/>
  <c r="N550" i="26"/>
  <c r="M550" i="26"/>
  <c r="L550" i="26"/>
  <c r="F550" i="26"/>
  <c r="E550" i="26"/>
  <c r="I549" i="26"/>
  <c r="T549" i="26"/>
  <c r="K549" i="26"/>
  <c r="U549" i="26"/>
  <c r="V549" i="26"/>
  <c r="W549" i="26"/>
  <c r="AB549" i="26"/>
  <c r="S549" i="26"/>
  <c r="Z549" i="26"/>
  <c r="N549" i="26"/>
  <c r="M549" i="26"/>
  <c r="L549" i="26"/>
  <c r="F549" i="26"/>
  <c r="E549" i="26"/>
  <c r="I548" i="26"/>
  <c r="T548" i="26"/>
  <c r="K548" i="26"/>
  <c r="U548" i="26"/>
  <c r="V548" i="26"/>
  <c r="W548" i="26"/>
  <c r="AB548" i="26"/>
  <c r="S548" i="26"/>
  <c r="Z548" i="26"/>
  <c r="N548" i="26"/>
  <c r="M548" i="26"/>
  <c r="L548" i="26"/>
  <c r="F548" i="26"/>
  <c r="E548" i="26"/>
  <c r="I547" i="26"/>
  <c r="T547" i="26"/>
  <c r="K547" i="26"/>
  <c r="U547" i="26"/>
  <c r="V547" i="26"/>
  <c r="W547" i="26"/>
  <c r="AB547" i="26"/>
  <c r="S547" i="26"/>
  <c r="Z547" i="26"/>
  <c r="N547" i="26"/>
  <c r="M547" i="26"/>
  <c r="L547" i="26"/>
  <c r="F547" i="26"/>
  <c r="E547" i="26"/>
  <c r="I546" i="26"/>
  <c r="T546" i="26"/>
  <c r="K546" i="26"/>
  <c r="U546" i="26"/>
  <c r="V546" i="26"/>
  <c r="W546" i="26"/>
  <c r="AB546" i="26"/>
  <c r="S546" i="26"/>
  <c r="Z546" i="26"/>
  <c r="N546" i="26"/>
  <c r="M546" i="26"/>
  <c r="L546" i="26"/>
  <c r="F546" i="26"/>
  <c r="E546" i="26"/>
  <c r="I545" i="26"/>
  <c r="T545" i="26"/>
  <c r="K545" i="26"/>
  <c r="U545" i="26"/>
  <c r="V545" i="26"/>
  <c r="W545" i="26"/>
  <c r="AB545" i="26"/>
  <c r="S545" i="26"/>
  <c r="Z545" i="26"/>
  <c r="N545" i="26"/>
  <c r="M545" i="26"/>
  <c r="L545" i="26"/>
  <c r="F545" i="26"/>
  <c r="E545" i="26"/>
  <c r="I544" i="26"/>
  <c r="T544" i="26"/>
  <c r="K544" i="26"/>
  <c r="U544" i="26"/>
  <c r="V544" i="26"/>
  <c r="W544" i="26"/>
  <c r="AB544" i="26"/>
  <c r="S544" i="26"/>
  <c r="Z544" i="26"/>
  <c r="N544" i="26"/>
  <c r="M544" i="26"/>
  <c r="L544" i="26"/>
  <c r="F544" i="26"/>
  <c r="E544" i="26"/>
  <c r="I543" i="26"/>
  <c r="T543" i="26"/>
  <c r="K543" i="26"/>
  <c r="U543" i="26"/>
  <c r="V543" i="26"/>
  <c r="W543" i="26"/>
  <c r="AB543" i="26"/>
  <c r="S543" i="26"/>
  <c r="Z543" i="26"/>
  <c r="N543" i="26"/>
  <c r="M543" i="26"/>
  <c r="L543" i="26"/>
  <c r="F543" i="26"/>
  <c r="E543" i="26"/>
  <c r="I542" i="26"/>
  <c r="T542" i="26"/>
  <c r="K542" i="26"/>
  <c r="U542" i="26"/>
  <c r="V542" i="26"/>
  <c r="W542" i="26"/>
  <c r="AB542" i="26"/>
  <c r="S542" i="26"/>
  <c r="Z542" i="26"/>
  <c r="N542" i="26"/>
  <c r="M542" i="26"/>
  <c r="L542" i="26"/>
  <c r="F542" i="26"/>
  <c r="E542" i="26"/>
  <c r="I541" i="26"/>
  <c r="T541" i="26"/>
  <c r="K541" i="26"/>
  <c r="U541" i="26"/>
  <c r="V541" i="26"/>
  <c r="W541" i="26"/>
  <c r="AB541" i="26"/>
  <c r="S541" i="26"/>
  <c r="Z541" i="26"/>
  <c r="N541" i="26"/>
  <c r="M541" i="26"/>
  <c r="L541" i="26"/>
  <c r="F541" i="26"/>
  <c r="E541" i="26"/>
  <c r="I540" i="26"/>
  <c r="T540" i="26"/>
  <c r="K540" i="26"/>
  <c r="U540" i="26"/>
  <c r="V540" i="26"/>
  <c r="W540" i="26"/>
  <c r="AB540" i="26"/>
  <c r="S540" i="26"/>
  <c r="Z540" i="26"/>
  <c r="N540" i="26"/>
  <c r="M540" i="26"/>
  <c r="L540" i="26"/>
  <c r="F540" i="26"/>
  <c r="E540" i="26"/>
  <c r="I539" i="26"/>
  <c r="T539" i="26"/>
  <c r="K539" i="26"/>
  <c r="U539" i="26"/>
  <c r="V539" i="26"/>
  <c r="W539" i="26"/>
  <c r="AB539" i="26"/>
  <c r="S539" i="26"/>
  <c r="Z539" i="26"/>
  <c r="N539" i="26"/>
  <c r="M539" i="26"/>
  <c r="L539" i="26"/>
  <c r="F539" i="26"/>
  <c r="E539" i="26"/>
  <c r="I538" i="26"/>
  <c r="T538" i="26"/>
  <c r="K538" i="26"/>
  <c r="U538" i="26"/>
  <c r="V538" i="26"/>
  <c r="W538" i="26"/>
  <c r="AB538" i="26"/>
  <c r="S538" i="26"/>
  <c r="Z538" i="26"/>
  <c r="N538" i="26"/>
  <c r="M538" i="26"/>
  <c r="L538" i="26"/>
  <c r="F538" i="26"/>
  <c r="E538" i="26"/>
  <c r="I537" i="26"/>
  <c r="T537" i="26"/>
  <c r="K537" i="26"/>
  <c r="U537" i="26"/>
  <c r="V537" i="26"/>
  <c r="W537" i="26"/>
  <c r="AB537" i="26"/>
  <c r="S537" i="26"/>
  <c r="Z537" i="26"/>
  <c r="N537" i="26"/>
  <c r="M537" i="26"/>
  <c r="L537" i="26"/>
  <c r="F537" i="26"/>
  <c r="E537" i="26"/>
  <c r="I536" i="26"/>
  <c r="T536" i="26"/>
  <c r="K536" i="26"/>
  <c r="U536" i="26"/>
  <c r="V536" i="26"/>
  <c r="W536" i="26"/>
  <c r="AB536" i="26"/>
  <c r="S536" i="26"/>
  <c r="Z536" i="26"/>
  <c r="N536" i="26"/>
  <c r="M536" i="26"/>
  <c r="L536" i="26"/>
  <c r="F536" i="26"/>
  <c r="E536" i="26"/>
  <c r="I535" i="26"/>
  <c r="T535" i="26"/>
  <c r="K535" i="26"/>
  <c r="U535" i="26"/>
  <c r="V535" i="26"/>
  <c r="W535" i="26"/>
  <c r="AB535" i="26"/>
  <c r="S535" i="26"/>
  <c r="Z535" i="26"/>
  <c r="N535" i="26"/>
  <c r="M535" i="26"/>
  <c r="L535" i="26"/>
  <c r="F535" i="26"/>
  <c r="E535" i="26"/>
  <c r="I534" i="26"/>
  <c r="T534" i="26"/>
  <c r="K534" i="26"/>
  <c r="U534" i="26"/>
  <c r="V534" i="26"/>
  <c r="W534" i="26"/>
  <c r="AB534" i="26"/>
  <c r="S534" i="26"/>
  <c r="Z534" i="26"/>
  <c r="N534" i="26"/>
  <c r="M534" i="26"/>
  <c r="L534" i="26"/>
  <c r="F534" i="26"/>
  <c r="E534" i="26"/>
  <c r="I533" i="26"/>
  <c r="T533" i="26"/>
  <c r="K533" i="26"/>
  <c r="U533" i="26"/>
  <c r="V533" i="26"/>
  <c r="W533" i="26"/>
  <c r="AB533" i="26"/>
  <c r="S533" i="26"/>
  <c r="Z533" i="26"/>
  <c r="N533" i="26"/>
  <c r="M533" i="26"/>
  <c r="L533" i="26"/>
  <c r="F533" i="26"/>
  <c r="E533" i="26"/>
  <c r="I532" i="26"/>
  <c r="T532" i="26"/>
  <c r="K532" i="26"/>
  <c r="U532" i="26"/>
  <c r="V532" i="26"/>
  <c r="W532" i="26"/>
  <c r="AB532" i="26"/>
  <c r="S532" i="26"/>
  <c r="Z532" i="26"/>
  <c r="N532" i="26"/>
  <c r="M532" i="26"/>
  <c r="L532" i="26"/>
  <c r="F532" i="26"/>
  <c r="E532" i="26"/>
  <c r="I531" i="26"/>
  <c r="T531" i="26"/>
  <c r="K531" i="26"/>
  <c r="U531" i="26"/>
  <c r="V531" i="26"/>
  <c r="W531" i="26"/>
  <c r="AB531" i="26"/>
  <c r="S531" i="26"/>
  <c r="Z531" i="26"/>
  <c r="N531" i="26"/>
  <c r="M531" i="26"/>
  <c r="L531" i="26"/>
  <c r="F531" i="26"/>
  <c r="E531" i="26"/>
  <c r="I530" i="26"/>
  <c r="T530" i="26"/>
  <c r="K530" i="26"/>
  <c r="U530" i="26"/>
  <c r="V530" i="26"/>
  <c r="W530" i="26"/>
  <c r="AB530" i="26"/>
  <c r="S530" i="26"/>
  <c r="Z530" i="26"/>
  <c r="N530" i="26"/>
  <c r="M530" i="26"/>
  <c r="L530" i="26"/>
  <c r="F530" i="26"/>
  <c r="E530" i="26"/>
  <c r="I529" i="26"/>
  <c r="T529" i="26"/>
  <c r="K529" i="26"/>
  <c r="U529" i="26"/>
  <c r="V529" i="26"/>
  <c r="W529" i="26"/>
  <c r="AB529" i="26"/>
  <c r="S529" i="26"/>
  <c r="Z529" i="26"/>
  <c r="N529" i="26"/>
  <c r="M529" i="26"/>
  <c r="L529" i="26"/>
  <c r="F529" i="26"/>
  <c r="E529" i="26"/>
  <c r="I528" i="26"/>
  <c r="T528" i="26"/>
  <c r="K528" i="26"/>
  <c r="U528" i="26"/>
  <c r="V528" i="26"/>
  <c r="W528" i="26"/>
  <c r="AB528" i="26"/>
  <c r="S528" i="26"/>
  <c r="Z528" i="26"/>
  <c r="N528" i="26"/>
  <c r="M528" i="26"/>
  <c r="L528" i="26"/>
  <c r="F528" i="26"/>
  <c r="E528" i="26"/>
  <c r="I527" i="26"/>
  <c r="T527" i="26"/>
  <c r="K527" i="26"/>
  <c r="U527" i="26"/>
  <c r="V527" i="26"/>
  <c r="W527" i="26"/>
  <c r="AB527" i="26"/>
  <c r="S527" i="26"/>
  <c r="Z527" i="26"/>
  <c r="N527" i="26"/>
  <c r="M527" i="26"/>
  <c r="L527" i="26"/>
  <c r="F527" i="26"/>
  <c r="E527" i="26"/>
  <c r="I526" i="26"/>
  <c r="T526" i="26"/>
  <c r="K526" i="26"/>
  <c r="U526" i="26"/>
  <c r="V526" i="26"/>
  <c r="W526" i="26"/>
  <c r="AB526" i="26"/>
  <c r="S526" i="26"/>
  <c r="Z526" i="26"/>
  <c r="N526" i="26"/>
  <c r="M526" i="26"/>
  <c r="L526" i="26"/>
  <c r="F526" i="26"/>
  <c r="E526" i="26"/>
  <c r="I525" i="26"/>
  <c r="T525" i="26"/>
  <c r="K525" i="26"/>
  <c r="U525" i="26"/>
  <c r="V525" i="26"/>
  <c r="W525" i="26"/>
  <c r="AB525" i="26"/>
  <c r="S525" i="26"/>
  <c r="Z525" i="26"/>
  <c r="N525" i="26"/>
  <c r="M525" i="26"/>
  <c r="L525" i="26"/>
  <c r="F525" i="26"/>
  <c r="E525" i="26"/>
  <c r="I524" i="26"/>
  <c r="T524" i="26"/>
  <c r="K524" i="26"/>
  <c r="U524" i="26"/>
  <c r="V524" i="26"/>
  <c r="W524" i="26"/>
  <c r="AB524" i="26"/>
  <c r="S524" i="26"/>
  <c r="Z524" i="26"/>
  <c r="N524" i="26"/>
  <c r="M524" i="26"/>
  <c r="L524" i="26"/>
  <c r="F524" i="26"/>
  <c r="E524" i="26"/>
  <c r="I523" i="26"/>
  <c r="T523" i="26"/>
  <c r="K523" i="26"/>
  <c r="U523" i="26"/>
  <c r="V523" i="26"/>
  <c r="W523" i="26"/>
  <c r="AB523" i="26"/>
  <c r="S523" i="26"/>
  <c r="Z523" i="26"/>
  <c r="N523" i="26"/>
  <c r="M523" i="26"/>
  <c r="L523" i="26"/>
  <c r="F523" i="26"/>
  <c r="E523" i="26"/>
  <c r="I522" i="26"/>
  <c r="T522" i="26"/>
  <c r="K522" i="26"/>
  <c r="U522" i="26"/>
  <c r="V522" i="26"/>
  <c r="W522" i="26"/>
  <c r="AB522" i="26"/>
  <c r="S522" i="26"/>
  <c r="Z522" i="26"/>
  <c r="N522" i="26"/>
  <c r="M522" i="26"/>
  <c r="L522" i="26"/>
  <c r="F522" i="26"/>
  <c r="E522" i="26"/>
  <c r="I521" i="26"/>
  <c r="T521" i="26"/>
  <c r="K521" i="26"/>
  <c r="U521" i="26"/>
  <c r="V521" i="26"/>
  <c r="W521" i="26"/>
  <c r="AB521" i="26"/>
  <c r="S521" i="26"/>
  <c r="Z521" i="26"/>
  <c r="N521" i="26"/>
  <c r="M521" i="26"/>
  <c r="L521" i="26"/>
  <c r="F521" i="26"/>
  <c r="E521" i="26"/>
  <c r="I520" i="26"/>
  <c r="T520" i="26"/>
  <c r="K520" i="26"/>
  <c r="U520" i="26"/>
  <c r="V520" i="26"/>
  <c r="W520" i="26"/>
  <c r="AB520" i="26"/>
  <c r="S520" i="26"/>
  <c r="Z520" i="26"/>
  <c r="N520" i="26"/>
  <c r="M520" i="26"/>
  <c r="L520" i="26"/>
  <c r="F520" i="26"/>
  <c r="E520" i="26"/>
  <c r="I519" i="26"/>
  <c r="T519" i="26"/>
  <c r="K519" i="26"/>
  <c r="U519" i="26"/>
  <c r="V519" i="26"/>
  <c r="W519" i="26"/>
  <c r="AB519" i="26"/>
  <c r="S519" i="26"/>
  <c r="Z519" i="26"/>
  <c r="N519" i="26"/>
  <c r="M519" i="26"/>
  <c r="L519" i="26"/>
  <c r="F519" i="26"/>
  <c r="E519" i="26"/>
  <c r="I518" i="26"/>
  <c r="T518" i="26"/>
  <c r="K518" i="26"/>
  <c r="U518" i="26"/>
  <c r="V518" i="26"/>
  <c r="W518" i="26"/>
  <c r="AB518" i="26"/>
  <c r="S518" i="26"/>
  <c r="Z518" i="26"/>
  <c r="N518" i="26"/>
  <c r="M518" i="26"/>
  <c r="L518" i="26"/>
  <c r="F518" i="26"/>
  <c r="E518" i="26"/>
  <c r="I517" i="26"/>
  <c r="T517" i="26"/>
  <c r="K517" i="26"/>
  <c r="U517" i="26"/>
  <c r="V517" i="26"/>
  <c r="W517" i="26"/>
  <c r="AB517" i="26"/>
  <c r="S517" i="26"/>
  <c r="Z517" i="26"/>
  <c r="N517" i="26"/>
  <c r="M517" i="26"/>
  <c r="L517" i="26"/>
  <c r="F517" i="26"/>
  <c r="E517" i="26"/>
  <c r="I516" i="26"/>
  <c r="T516" i="26"/>
  <c r="K516" i="26"/>
  <c r="U516" i="26"/>
  <c r="V516" i="26"/>
  <c r="W516" i="26"/>
  <c r="AB516" i="26"/>
  <c r="S516" i="26"/>
  <c r="Z516" i="26"/>
  <c r="N516" i="26"/>
  <c r="M516" i="26"/>
  <c r="L516" i="26"/>
  <c r="F516" i="26"/>
  <c r="E516" i="26"/>
  <c r="I515" i="26"/>
  <c r="T515" i="26"/>
  <c r="K515" i="26"/>
  <c r="U515" i="26"/>
  <c r="V515" i="26"/>
  <c r="W515" i="26"/>
  <c r="AB515" i="26"/>
  <c r="S515" i="26"/>
  <c r="Z515" i="26"/>
  <c r="N515" i="26"/>
  <c r="M515" i="26"/>
  <c r="L515" i="26"/>
  <c r="F515" i="26"/>
  <c r="E515" i="26"/>
  <c r="I514" i="26"/>
  <c r="T514" i="26"/>
  <c r="K514" i="26"/>
  <c r="U514" i="26"/>
  <c r="V514" i="26"/>
  <c r="W514" i="26"/>
  <c r="AB514" i="26"/>
  <c r="S514" i="26"/>
  <c r="Z514" i="26"/>
  <c r="N514" i="26"/>
  <c r="M514" i="26"/>
  <c r="L514" i="26"/>
  <c r="F514" i="26"/>
  <c r="E514" i="26"/>
  <c r="I513" i="26"/>
  <c r="T513" i="26"/>
  <c r="K513" i="26"/>
  <c r="U513" i="26"/>
  <c r="V513" i="26"/>
  <c r="W513" i="26"/>
  <c r="AB513" i="26"/>
  <c r="S513" i="26"/>
  <c r="Z513" i="26"/>
  <c r="N513" i="26"/>
  <c r="M513" i="26"/>
  <c r="L513" i="26"/>
  <c r="F513" i="26"/>
  <c r="E513" i="26"/>
  <c r="I512" i="26"/>
  <c r="T512" i="26"/>
  <c r="K512" i="26"/>
  <c r="U512" i="26"/>
  <c r="V512" i="26"/>
  <c r="W512" i="26"/>
  <c r="AB512" i="26"/>
  <c r="S512" i="26"/>
  <c r="Z512" i="26"/>
  <c r="N512" i="26"/>
  <c r="M512" i="26"/>
  <c r="L512" i="26"/>
  <c r="F512" i="26"/>
  <c r="E512" i="26"/>
  <c r="I511" i="26"/>
  <c r="T511" i="26"/>
  <c r="K511" i="26"/>
  <c r="U511" i="26"/>
  <c r="V511" i="26"/>
  <c r="W511" i="26"/>
  <c r="AB511" i="26"/>
  <c r="S511" i="26"/>
  <c r="Z511" i="26"/>
  <c r="N511" i="26"/>
  <c r="M511" i="26"/>
  <c r="L511" i="26"/>
  <c r="F511" i="26"/>
  <c r="E511" i="26"/>
  <c r="I510" i="26"/>
  <c r="T510" i="26"/>
  <c r="K510" i="26"/>
  <c r="U510" i="26"/>
  <c r="V510" i="26"/>
  <c r="W510" i="26"/>
  <c r="AB510" i="26"/>
  <c r="S510" i="26"/>
  <c r="Z510" i="26"/>
  <c r="N510" i="26"/>
  <c r="M510" i="26"/>
  <c r="L510" i="26"/>
  <c r="F510" i="26"/>
  <c r="E510" i="26"/>
  <c r="I509" i="26"/>
  <c r="T509" i="26"/>
  <c r="K509" i="26"/>
  <c r="U509" i="26"/>
  <c r="V509" i="26"/>
  <c r="W509" i="26"/>
  <c r="AB509" i="26"/>
  <c r="S509" i="26"/>
  <c r="Z509" i="26"/>
  <c r="N509" i="26"/>
  <c r="M509" i="26"/>
  <c r="L509" i="26"/>
  <c r="F509" i="26"/>
  <c r="E509" i="26"/>
  <c r="I508" i="26"/>
  <c r="T508" i="26"/>
  <c r="K508" i="26"/>
  <c r="U508" i="26"/>
  <c r="V508" i="26"/>
  <c r="W508" i="26"/>
  <c r="AB508" i="26"/>
  <c r="S508" i="26"/>
  <c r="Z508" i="26"/>
  <c r="N508" i="26"/>
  <c r="M508" i="26"/>
  <c r="L508" i="26"/>
  <c r="F508" i="26"/>
  <c r="E508" i="26"/>
  <c r="I507" i="26"/>
  <c r="T507" i="26"/>
  <c r="K507" i="26"/>
  <c r="U507" i="26"/>
  <c r="V507" i="26"/>
  <c r="W507" i="26"/>
  <c r="AB507" i="26"/>
  <c r="S507" i="26"/>
  <c r="Z507" i="26"/>
  <c r="N507" i="26"/>
  <c r="M507" i="26"/>
  <c r="L507" i="26"/>
  <c r="F507" i="26"/>
  <c r="E507" i="26"/>
  <c r="I506" i="26"/>
  <c r="T506" i="26"/>
  <c r="K506" i="26"/>
  <c r="U506" i="26"/>
  <c r="V506" i="26"/>
  <c r="W506" i="26"/>
  <c r="AB506" i="26"/>
  <c r="S506" i="26"/>
  <c r="Z506" i="26"/>
  <c r="N506" i="26"/>
  <c r="M506" i="26"/>
  <c r="L506" i="26"/>
  <c r="F506" i="26"/>
  <c r="E506" i="26"/>
  <c r="I505" i="26"/>
  <c r="T505" i="26"/>
  <c r="K505" i="26"/>
  <c r="U505" i="26"/>
  <c r="V505" i="26"/>
  <c r="W505" i="26"/>
  <c r="AB505" i="26"/>
  <c r="S505" i="26"/>
  <c r="Z505" i="26"/>
  <c r="N505" i="26"/>
  <c r="M505" i="26"/>
  <c r="L505" i="26"/>
  <c r="F505" i="26"/>
  <c r="E505" i="26"/>
  <c r="I504" i="26"/>
  <c r="T504" i="26"/>
  <c r="K504" i="26"/>
  <c r="U504" i="26"/>
  <c r="V504" i="26"/>
  <c r="W504" i="26"/>
  <c r="AB504" i="26"/>
  <c r="S504" i="26"/>
  <c r="Z504" i="26"/>
  <c r="N504" i="26"/>
  <c r="M504" i="26"/>
  <c r="L504" i="26"/>
  <c r="F504" i="26"/>
  <c r="E504" i="26"/>
  <c r="I503" i="26"/>
  <c r="T503" i="26"/>
  <c r="K503" i="26"/>
  <c r="U503" i="26"/>
  <c r="V503" i="26"/>
  <c r="W503" i="26"/>
  <c r="AB503" i="26"/>
  <c r="S503" i="26"/>
  <c r="Z503" i="26"/>
  <c r="N503" i="26"/>
  <c r="M503" i="26"/>
  <c r="L503" i="26"/>
  <c r="F503" i="26"/>
  <c r="E503" i="26"/>
  <c r="I502" i="26"/>
  <c r="T502" i="26"/>
  <c r="K502" i="26"/>
  <c r="U502" i="26"/>
  <c r="V502" i="26"/>
  <c r="W502" i="26"/>
  <c r="AB502" i="26"/>
  <c r="S502" i="26"/>
  <c r="Z502" i="26"/>
  <c r="N502" i="26"/>
  <c r="M502" i="26"/>
  <c r="L502" i="26"/>
  <c r="F502" i="26"/>
  <c r="E502" i="26"/>
  <c r="I501" i="26"/>
  <c r="T501" i="26"/>
  <c r="K501" i="26"/>
  <c r="U501" i="26"/>
  <c r="V501" i="26"/>
  <c r="W501" i="26"/>
  <c r="AB501" i="26"/>
  <c r="S501" i="26"/>
  <c r="Z501" i="26"/>
  <c r="N501" i="26"/>
  <c r="M501" i="26"/>
  <c r="L501" i="26"/>
  <c r="F501" i="26"/>
  <c r="E501" i="26"/>
  <c r="I500" i="26"/>
  <c r="T500" i="26"/>
  <c r="K500" i="26"/>
  <c r="U500" i="26"/>
  <c r="V500" i="26"/>
  <c r="W500" i="26"/>
  <c r="AB500" i="26"/>
  <c r="S500" i="26"/>
  <c r="Z500" i="26"/>
  <c r="N500" i="26"/>
  <c r="M500" i="26"/>
  <c r="L500" i="26"/>
  <c r="F500" i="26"/>
  <c r="E500" i="26"/>
  <c r="I499" i="26"/>
  <c r="T499" i="26"/>
  <c r="K499" i="26"/>
  <c r="U499" i="26"/>
  <c r="V499" i="26"/>
  <c r="W499" i="26"/>
  <c r="AB499" i="26"/>
  <c r="S499" i="26"/>
  <c r="Z499" i="26"/>
  <c r="N499" i="26"/>
  <c r="M499" i="26"/>
  <c r="L499" i="26"/>
  <c r="F499" i="26"/>
  <c r="E499" i="26"/>
  <c r="I498" i="26"/>
  <c r="T498" i="26"/>
  <c r="K498" i="26"/>
  <c r="U498" i="26"/>
  <c r="V498" i="26"/>
  <c r="W498" i="26"/>
  <c r="AB498" i="26"/>
  <c r="S498" i="26"/>
  <c r="Z498" i="26"/>
  <c r="N498" i="26"/>
  <c r="M498" i="26"/>
  <c r="L498" i="26"/>
  <c r="F498" i="26"/>
  <c r="E498" i="26"/>
  <c r="I497" i="26"/>
  <c r="T497" i="26"/>
  <c r="K497" i="26"/>
  <c r="U497" i="26"/>
  <c r="V497" i="26"/>
  <c r="W497" i="26"/>
  <c r="AB497" i="26"/>
  <c r="S497" i="26"/>
  <c r="Z497" i="26"/>
  <c r="N497" i="26"/>
  <c r="M497" i="26"/>
  <c r="L497" i="26"/>
  <c r="F497" i="26"/>
  <c r="E497" i="26"/>
  <c r="I496" i="26"/>
  <c r="T496" i="26"/>
  <c r="K496" i="26"/>
  <c r="U496" i="26"/>
  <c r="V496" i="26"/>
  <c r="W496" i="26"/>
  <c r="AB496" i="26"/>
  <c r="S496" i="26"/>
  <c r="Z496" i="26"/>
  <c r="N496" i="26"/>
  <c r="M496" i="26"/>
  <c r="L496" i="26"/>
  <c r="F496" i="26"/>
  <c r="E496" i="26"/>
  <c r="I495" i="26"/>
  <c r="T495" i="26"/>
  <c r="K495" i="26"/>
  <c r="U495" i="26"/>
  <c r="V495" i="26"/>
  <c r="W495" i="26"/>
  <c r="AB495" i="26"/>
  <c r="S495" i="26"/>
  <c r="Z495" i="26"/>
  <c r="N495" i="26"/>
  <c r="M495" i="26"/>
  <c r="L495" i="26"/>
  <c r="F495" i="26"/>
  <c r="E495" i="26"/>
  <c r="I494" i="26"/>
  <c r="T494" i="26"/>
  <c r="K494" i="26"/>
  <c r="U494" i="26"/>
  <c r="V494" i="26"/>
  <c r="W494" i="26"/>
  <c r="AB494" i="26"/>
  <c r="S494" i="26"/>
  <c r="Z494" i="26"/>
  <c r="N494" i="26"/>
  <c r="M494" i="26"/>
  <c r="L494" i="26"/>
  <c r="F494" i="26"/>
  <c r="E494" i="26"/>
  <c r="I493" i="26"/>
  <c r="T493" i="26"/>
  <c r="K493" i="26"/>
  <c r="U493" i="26"/>
  <c r="V493" i="26"/>
  <c r="W493" i="26"/>
  <c r="AB493" i="26"/>
  <c r="S493" i="26"/>
  <c r="Z493" i="26"/>
  <c r="N493" i="26"/>
  <c r="M493" i="26"/>
  <c r="L493" i="26"/>
  <c r="F493" i="26"/>
  <c r="E493" i="26"/>
  <c r="I492" i="26"/>
  <c r="T492" i="26"/>
  <c r="K492" i="26"/>
  <c r="U492" i="26"/>
  <c r="V492" i="26"/>
  <c r="W492" i="26"/>
  <c r="AB492" i="26"/>
  <c r="S492" i="26"/>
  <c r="Z492" i="26"/>
  <c r="N492" i="26"/>
  <c r="M492" i="26"/>
  <c r="L492" i="26"/>
  <c r="F492" i="26"/>
  <c r="E492" i="26"/>
  <c r="I491" i="26"/>
  <c r="T491" i="26"/>
  <c r="K491" i="26"/>
  <c r="U491" i="26"/>
  <c r="V491" i="26"/>
  <c r="W491" i="26"/>
  <c r="AB491" i="26"/>
  <c r="S491" i="26"/>
  <c r="Z491" i="26"/>
  <c r="N491" i="26"/>
  <c r="M491" i="26"/>
  <c r="L491" i="26"/>
  <c r="F491" i="26"/>
  <c r="E491" i="26"/>
  <c r="I490" i="26"/>
  <c r="T490" i="26"/>
  <c r="K490" i="26"/>
  <c r="U490" i="26"/>
  <c r="V490" i="26"/>
  <c r="W490" i="26"/>
  <c r="AB490" i="26"/>
  <c r="S490" i="26"/>
  <c r="Z490" i="26"/>
  <c r="N490" i="26"/>
  <c r="M490" i="26"/>
  <c r="L490" i="26"/>
  <c r="F490" i="26"/>
  <c r="E490" i="26"/>
  <c r="I489" i="26"/>
  <c r="T489" i="26"/>
  <c r="K489" i="26"/>
  <c r="U489" i="26"/>
  <c r="V489" i="26"/>
  <c r="W489" i="26"/>
  <c r="AB489" i="26"/>
  <c r="S489" i="26"/>
  <c r="Z489" i="26"/>
  <c r="N489" i="26"/>
  <c r="M489" i="26"/>
  <c r="L489" i="26"/>
  <c r="F489" i="26"/>
  <c r="E489" i="26"/>
  <c r="I488" i="26"/>
  <c r="T488" i="26"/>
  <c r="K488" i="26"/>
  <c r="U488" i="26"/>
  <c r="V488" i="26"/>
  <c r="W488" i="26"/>
  <c r="AB488" i="26"/>
  <c r="S488" i="26"/>
  <c r="Z488" i="26"/>
  <c r="N488" i="26"/>
  <c r="M488" i="26"/>
  <c r="L488" i="26"/>
  <c r="F488" i="26"/>
  <c r="E488" i="26"/>
  <c r="I487" i="26"/>
  <c r="T487" i="26"/>
  <c r="K487" i="26"/>
  <c r="U487" i="26"/>
  <c r="V487" i="26"/>
  <c r="W487" i="26"/>
  <c r="AB487" i="26"/>
  <c r="S487" i="26"/>
  <c r="Z487" i="26"/>
  <c r="N487" i="26"/>
  <c r="M487" i="26"/>
  <c r="L487" i="26"/>
  <c r="F487" i="26"/>
  <c r="E487" i="26"/>
  <c r="I486" i="26"/>
  <c r="T486" i="26"/>
  <c r="K486" i="26"/>
  <c r="U486" i="26"/>
  <c r="V486" i="26"/>
  <c r="W486" i="26"/>
  <c r="AB486" i="26"/>
  <c r="S486" i="26"/>
  <c r="Z486" i="26"/>
  <c r="N486" i="26"/>
  <c r="M486" i="26"/>
  <c r="L486" i="26"/>
  <c r="F486" i="26"/>
  <c r="E486" i="26"/>
  <c r="I485" i="26"/>
  <c r="T485" i="26"/>
  <c r="K485" i="26"/>
  <c r="U485" i="26"/>
  <c r="V485" i="26"/>
  <c r="W485" i="26"/>
  <c r="AB485" i="26"/>
  <c r="S485" i="26"/>
  <c r="Z485" i="26"/>
  <c r="N485" i="26"/>
  <c r="M485" i="26"/>
  <c r="L485" i="26"/>
  <c r="F485" i="26"/>
  <c r="E485" i="26"/>
  <c r="I484" i="26"/>
  <c r="T484" i="26"/>
  <c r="K484" i="26"/>
  <c r="U484" i="26"/>
  <c r="V484" i="26"/>
  <c r="W484" i="26"/>
  <c r="AB484" i="26"/>
  <c r="S484" i="26"/>
  <c r="Z484" i="26"/>
  <c r="N484" i="26"/>
  <c r="M484" i="26"/>
  <c r="L484" i="26"/>
  <c r="F484" i="26"/>
  <c r="E484" i="26"/>
  <c r="I483" i="26"/>
  <c r="T483" i="26"/>
  <c r="K483" i="26"/>
  <c r="U483" i="26"/>
  <c r="V483" i="26"/>
  <c r="W483" i="26"/>
  <c r="AB483" i="26"/>
  <c r="S483" i="26"/>
  <c r="Z483" i="26"/>
  <c r="N483" i="26"/>
  <c r="M483" i="26"/>
  <c r="L483" i="26"/>
  <c r="F483" i="26"/>
  <c r="E483" i="26"/>
  <c r="I482" i="26"/>
  <c r="T482" i="26"/>
  <c r="K482" i="26"/>
  <c r="U482" i="26"/>
  <c r="V482" i="26"/>
  <c r="W482" i="26"/>
  <c r="AB482" i="26"/>
  <c r="S482" i="26"/>
  <c r="Z482" i="26"/>
  <c r="N482" i="26"/>
  <c r="M482" i="26"/>
  <c r="L482" i="26"/>
  <c r="F482" i="26"/>
  <c r="E482" i="26"/>
  <c r="I481" i="26"/>
  <c r="T481" i="26"/>
  <c r="K481" i="26"/>
  <c r="U481" i="26"/>
  <c r="V481" i="26"/>
  <c r="W481" i="26"/>
  <c r="AB481" i="26"/>
  <c r="S481" i="26"/>
  <c r="Z481" i="26"/>
  <c r="N481" i="26"/>
  <c r="M481" i="26"/>
  <c r="L481" i="26"/>
  <c r="F481" i="26"/>
  <c r="E481" i="26"/>
  <c r="I480" i="26"/>
  <c r="T480" i="26"/>
  <c r="K480" i="26"/>
  <c r="U480" i="26"/>
  <c r="V480" i="26"/>
  <c r="W480" i="26"/>
  <c r="AB480" i="26"/>
  <c r="S480" i="26"/>
  <c r="Z480" i="26"/>
  <c r="N480" i="26"/>
  <c r="M480" i="26"/>
  <c r="L480" i="26"/>
  <c r="F480" i="26"/>
  <c r="E480" i="26"/>
  <c r="I479" i="26"/>
  <c r="T479" i="26"/>
  <c r="K479" i="26"/>
  <c r="U479" i="26"/>
  <c r="V479" i="26"/>
  <c r="W479" i="26"/>
  <c r="AB479" i="26"/>
  <c r="S479" i="26"/>
  <c r="Z479" i="26"/>
  <c r="N479" i="26"/>
  <c r="M479" i="26"/>
  <c r="L479" i="26"/>
  <c r="F479" i="26"/>
  <c r="E479" i="26"/>
  <c r="I478" i="26"/>
  <c r="T478" i="26"/>
  <c r="K478" i="26"/>
  <c r="U478" i="26"/>
  <c r="V478" i="26"/>
  <c r="W478" i="26"/>
  <c r="AB478" i="26"/>
  <c r="S478" i="26"/>
  <c r="Z478" i="26"/>
  <c r="N478" i="26"/>
  <c r="M478" i="26"/>
  <c r="L478" i="26"/>
  <c r="F478" i="26"/>
  <c r="E478" i="26"/>
  <c r="I477" i="26"/>
  <c r="T477" i="26"/>
  <c r="K477" i="26"/>
  <c r="U477" i="26"/>
  <c r="V477" i="26"/>
  <c r="W477" i="26"/>
  <c r="AB477" i="26"/>
  <c r="S477" i="26"/>
  <c r="Z477" i="26"/>
  <c r="N477" i="26"/>
  <c r="M477" i="26"/>
  <c r="L477" i="26"/>
  <c r="F477" i="26"/>
  <c r="E477" i="26"/>
  <c r="I476" i="26"/>
  <c r="T476" i="26"/>
  <c r="K476" i="26"/>
  <c r="U476" i="26"/>
  <c r="V476" i="26"/>
  <c r="W476" i="26"/>
  <c r="AB476" i="26"/>
  <c r="S476" i="26"/>
  <c r="Z476" i="26"/>
  <c r="N476" i="26"/>
  <c r="M476" i="26"/>
  <c r="L476" i="26"/>
  <c r="F476" i="26"/>
  <c r="E476" i="26"/>
  <c r="I475" i="26"/>
  <c r="T475" i="26"/>
  <c r="K475" i="26"/>
  <c r="U475" i="26"/>
  <c r="V475" i="26"/>
  <c r="W475" i="26"/>
  <c r="AB475" i="26"/>
  <c r="S475" i="26"/>
  <c r="Z475" i="26"/>
  <c r="N475" i="26"/>
  <c r="M475" i="26"/>
  <c r="L475" i="26"/>
  <c r="F475" i="26"/>
  <c r="E475" i="26"/>
  <c r="I474" i="26"/>
  <c r="T474" i="26"/>
  <c r="K474" i="26"/>
  <c r="U474" i="26"/>
  <c r="V474" i="26"/>
  <c r="W474" i="26"/>
  <c r="AB474" i="26"/>
  <c r="S474" i="26"/>
  <c r="Z474" i="26"/>
  <c r="N474" i="26"/>
  <c r="M474" i="26"/>
  <c r="L474" i="26"/>
  <c r="F474" i="26"/>
  <c r="E474" i="26"/>
  <c r="I473" i="26"/>
  <c r="T473" i="26"/>
  <c r="K473" i="26"/>
  <c r="U473" i="26"/>
  <c r="V473" i="26"/>
  <c r="W473" i="26"/>
  <c r="AB473" i="26"/>
  <c r="S473" i="26"/>
  <c r="Z473" i="26"/>
  <c r="N473" i="26"/>
  <c r="M473" i="26"/>
  <c r="L473" i="26"/>
  <c r="F473" i="26"/>
  <c r="E473" i="26"/>
  <c r="I472" i="26"/>
  <c r="T472" i="26"/>
  <c r="K472" i="26"/>
  <c r="U472" i="26"/>
  <c r="V472" i="26"/>
  <c r="W472" i="26"/>
  <c r="AB472" i="26"/>
  <c r="S472" i="26"/>
  <c r="Z472" i="26"/>
  <c r="N472" i="26"/>
  <c r="M472" i="26"/>
  <c r="L472" i="26"/>
  <c r="F472" i="26"/>
  <c r="E472" i="26"/>
  <c r="I471" i="26"/>
  <c r="T471" i="26"/>
  <c r="K471" i="26"/>
  <c r="U471" i="26"/>
  <c r="V471" i="26"/>
  <c r="W471" i="26"/>
  <c r="AB471" i="26"/>
  <c r="S471" i="26"/>
  <c r="Z471" i="26"/>
  <c r="N471" i="26"/>
  <c r="M471" i="26"/>
  <c r="L471" i="26"/>
  <c r="F471" i="26"/>
  <c r="E471" i="26"/>
  <c r="I470" i="26"/>
  <c r="T470" i="26"/>
  <c r="K470" i="26"/>
  <c r="U470" i="26"/>
  <c r="V470" i="26"/>
  <c r="W470" i="26"/>
  <c r="AB470" i="26"/>
  <c r="S470" i="26"/>
  <c r="Z470" i="26"/>
  <c r="N470" i="26"/>
  <c r="M470" i="26"/>
  <c r="L470" i="26"/>
  <c r="F470" i="26"/>
  <c r="E470" i="26"/>
  <c r="I469" i="26"/>
  <c r="T469" i="26"/>
  <c r="K469" i="26"/>
  <c r="U469" i="26"/>
  <c r="V469" i="26"/>
  <c r="W469" i="26"/>
  <c r="AB469" i="26"/>
  <c r="S469" i="26"/>
  <c r="Z469" i="26"/>
  <c r="N469" i="26"/>
  <c r="M469" i="26"/>
  <c r="L469" i="26"/>
  <c r="F469" i="26"/>
  <c r="E469" i="26"/>
  <c r="I468" i="26"/>
  <c r="T468" i="26"/>
  <c r="K468" i="26"/>
  <c r="U468" i="26"/>
  <c r="V468" i="26"/>
  <c r="W468" i="26"/>
  <c r="AB468" i="26"/>
  <c r="S468" i="26"/>
  <c r="Z468" i="26"/>
  <c r="N468" i="26"/>
  <c r="M468" i="26"/>
  <c r="L468" i="26"/>
  <c r="F468" i="26"/>
  <c r="E468" i="26"/>
  <c r="I467" i="26"/>
  <c r="T467" i="26"/>
  <c r="K467" i="26"/>
  <c r="U467" i="26"/>
  <c r="V467" i="26"/>
  <c r="W467" i="26"/>
  <c r="AB467" i="26"/>
  <c r="S467" i="26"/>
  <c r="Z467" i="26"/>
  <c r="N467" i="26"/>
  <c r="M467" i="26"/>
  <c r="L467" i="26"/>
  <c r="F467" i="26"/>
  <c r="E467" i="26"/>
  <c r="I466" i="26"/>
  <c r="T466" i="26"/>
  <c r="K466" i="26"/>
  <c r="U466" i="26"/>
  <c r="V466" i="26"/>
  <c r="W466" i="26"/>
  <c r="AB466" i="26"/>
  <c r="S466" i="26"/>
  <c r="Z466" i="26"/>
  <c r="N466" i="26"/>
  <c r="M466" i="26"/>
  <c r="L466" i="26"/>
  <c r="F466" i="26"/>
  <c r="E466" i="26"/>
  <c r="I465" i="26"/>
  <c r="T465" i="26"/>
  <c r="K465" i="26"/>
  <c r="U465" i="26"/>
  <c r="V465" i="26"/>
  <c r="W465" i="26"/>
  <c r="AB465" i="26"/>
  <c r="S465" i="26"/>
  <c r="Z465" i="26"/>
  <c r="N465" i="26"/>
  <c r="M465" i="26"/>
  <c r="L465" i="26"/>
  <c r="F465" i="26"/>
  <c r="E465" i="26"/>
  <c r="I464" i="26"/>
  <c r="T464" i="26"/>
  <c r="K464" i="26"/>
  <c r="U464" i="26"/>
  <c r="V464" i="26"/>
  <c r="W464" i="26"/>
  <c r="AB464" i="26"/>
  <c r="S464" i="26"/>
  <c r="Z464" i="26"/>
  <c r="N464" i="26"/>
  <c r="M464" i="26"/>
  <c r="L464" i="26"/>
  <c r="F464" i="26"/>
  <c r="E464" i="26"/>
  <c r="I463" i="26"/>
  <c r="T463" i="26"/>
  <c r="K463" i="26"/>
  <c r="U463" i="26"/>
  <c r="V463" i="26"/>
  <c r="W463" i="26"/>
  <c r="AB463" i="26"/>
  <c r="S463" i="26"/>
  <c r="Z463" i="26"/>
  <c r="N463" i="26"/>
  <c r="M463" i="26"/>
  <c r="L463" i="26"/>
  <c r="F463" i="26"/>
  <c r="E463" i="26"/>
  <c r="I462" i="26"/>
  <c r="T462" i="26"/>
  <c r="K462" i="26"/>
  <c r="U462" i="26"/>
  <c r="V462" i="26"/>
  <c r="W462" i="26"/>
  <c r="AB462" i="26"/>
  <c r="S462" i="26"/>
  <c r="Z462" i="26"/>
  <c r="N462" i="26"/>
  <c r="M462" i="26"/>
  <c r="L462" i="26"/>
  <c r="F462" i="26"/>
  <c r="E462" i="26"/>
  <c r="I461" i="26"/>
  <c r="T461" i="26"/>
  <c r="K461" i="26"/>
  <c r="U461" i="26"/>
  <c r="V461" i="26"/>
  <c r="W461" i="26"/>
  <c r="AB461" i="26"/>
  <c r="S461" i="26"/>
  <c r="Z461" i="26"/>
  <c r="N461" i="26"/>
  <c r="M461" i="26"/>
  <c r="L461" i="26"/>
  <c r="F461" i="26"/>
  <c r="E461" i="26"/>
  <c r="I460" i="26"/>
  <c r="T460" i="26"/>
  <c r="K460" i="26"/>
  <c r="U460" i="26"/>
  <c r="V460" i="26"/>
  <c r="W460" i="26"/>
  <c r="AB460" i="26"/>
  <c r="S460" i="26"/>
  <c r="Z460" i="26"/>
  <c r="N460" i="26"/>
  <c r="M460" i="26"/>
  <c r="L460" i="26"/>
  <c r="F460" i="26"/>
  <c r="E460" i="26"/>
  <c r="I459" i="26"/>
  <c r="T459" i="26"/>
  <c r="K459" i="26"/>
  <c r="U459" i="26"/>
  <c r="V459" i="26"/>
  <c r="W459" i="26"/>
  <c r="AB459" i="26"/>
  <c r="S459" i="26"/>
  <c r="Z459" i="26"/>
  <c r="N459" i="26"/>
  <c r="M459" i="26"/>
  <c r="L459" i="26"/>
  <c r="F459" i="26"/>
  <c r="E459" i="26"/>
  <c r="I458" i="26"/>
  <c r="T458" i="26"/>
  <c r="K458" i="26"/>
  <c r="U458" i="26"/>
  <c r="V458" i="26"/>
  <c r="W458" i="26"/>
  <c r="AB458" i="26"/>
  <c r="S458" i="26"/>
  <c r="Z458" i="26"/>
  <c r="N458" i="26"/>
  <c r="M458" i="26"/>
  <c r="L458" i="26"/>
  <c r="F458" i="26"/>
  <c r="E458" i="26"/>
  <c r="I457" i="26"/>
  <c r="T457" i="26"/>
  <c r="K457" i="26"/>
  <c r="U457" i="26"/>
  <c r="V457" i="26"/>
  <c r="W457" i="26"/>
  <c r="AB457" i="26"/>
  <c r="S457" i="26"/>
  <c r="Z457" i="26"/>
  <c r="N457" i="26"/>
  <c r="M457" i="26"/>
  <c r="L457" i="26"/>
  <c r="F457" i="26"/>
  <c r="E457" i="26"/>
  <c r="I456" i="26"/>
  <c r="T456" i="26"/>
  <c r="K456" i="26"/>
  <c r="U456" i="26"/>
  <c r="V456" i="26"/>
  <c r="W456" i="26"/>
  <c r="AB456" i="26"/>
  <c r="S456" i="26"/>
  <c r="Z456" i="26"/>
  <c r="N456" i="26"/>
  <c r="M456" i="26"/>
  <c r="L456" i="26"/>
  <c r="F456" i="26"/>
  <c r="E456" i="26"/>
  <c r="I455" i="26"/>
  <c r="T455" i="26"/>
  <c r="K455" i="26"/>
  <c r="U455" i="26"/>
  <c r="V455" i="26"/>
  <c r="W455" i="26"/>
  <c r="AB455" i="26"/>
  <c r="S455" i="26"/>
  <c r="Z455" i="26"/>
  <c r="N455" i="26"/>
  <c r="M455" i="26"/>
  <c r="L455" i="26"/>
  <c r="F455" i="26"/>
  <c r="E455" i="26"/>
  <c r="I454" i="26"/>
  <c r="T454" i="26"/>
  <c r="K454" i="26"/>
  <c r="U454" i="26"/>
  <c r="V454" i="26"/>
  <c r="W454" i="26"/>
  <c r="AB454" i="26"/>
  <c r="S454" i="26"/>
  <c r="Z454" i="26"/>
  <c r="N454" i="26"/>
  <c r="M454" i="26"/>
  <c r="L454" i="26"/>
  <c r="F454" i="26"/>
  <c r="E454" i="26"/>
  <c r="I453" i="26"/>
  <c r="T453" i="26"/>
  <c r="K453" i="26"/>
  <c r="U453" i="26"/>
  <c r="V453" i="26"/>
  <c r="W453" i="26"/>
  <c r="AB453" i="26"/>
  <c r="S453" i="26"/>
  <c r="Z453" i="26"/>
  <c r="N453" i="26"/>
  <c r="M453" i="26"/>
  <c r="L453" i="26"/>
  <c r="F453" i="26"/>
  <c r="E453" i="26"/>
  <c r="I452" i="26"/>
  <c r="T452" i="26"/>
  <c r="K452" i="26"/>
  <c r="U452" i="26"/>
  <c r="V452" i="26"/>
  <c r="W452" i="26"/>
  <c r="AB452" i="26"/>
  <c r="S452" i="26"/>
  <c r="Z452" i="26"/>
  <c r="N452" i="26"/>
  <c r="M452" i="26"/>
  <c r="L452" i="26"/>
  <c r="F452" i="26"/>
  <c r="E452" i="26"/>
  <c r="I451" i="26"/>
  <c r="T451" i="26"/>
  <c r="K451" i="26"/>
  <c r="U451" i="26"/>
  <c r="V451" i="26"/>
  <c r="W451" i="26"/>
  <c r="AB451" i="26"/>
  <c r="S451" i="26"/>
  <c r="Z451" i="26"/>
  <c r="N451" i="26"/>
  <c r="M451" i="26"/>
  <c r="L451" i="26"/>
  <c r="F451" i="26"/>
  <c r="E451" i="26"/>
  <c r="I450" i="26"/>
  <c r="T450" i="26"/>
  <c r="K450" i="26"/>
  <c r="U450" i="26"/>
  <c r="V450" i="26"/>
  <c r="W450" i="26"/>
  <c r="AB450" i="26"/>
  <c r="S450" i="26"/>
  <c r="Z450" i="26"/>
  <c r="N450" i="26"/>
  <c r="M450" i="26"/>
  <c r="L450" i="26"/>
  <c r="F450" i="26"/>
  <c r="E450" i="26"/>
  <c r="I449" i="26"/>
  <c r="T449" i="26"/>
  <c r="K449" i="26"/>
  <c r="U449" i="26"/>
  <c r="V449" i="26"/>
  <c r="W449" i="26"/>
  <c r="AB449" i="26"/>
  <c r="S449" i="26"/>
  <c r="Z449" i="26"/>
  <c r="N449" i="26"/>
  <c r="M449" i="26"/>
  <c r="L449" i="26"/>
  <c r="F449" i="26"/>
  <c r="E449" i="26"/>
  <c r="I448" i="26"/>
  <c r="T448" i="26"/>
  <c r="K448" i="26"/>
  <c r="U448" i="26"/>
  <c r="V448" i="26"/>
  <c r="W448" i="26"/>
  <c r="AB448" i="26"/>
  <c r="S448" i="26"/>
  <c r="Z448" i="26"/>
  <c r="N448" i="26"/>
  <c r="M448" i="26"/>
  <c r="L448" i="26"/>
  <c r="F448" i="26"/>
  <c r="E448" i="26"/>
  <c r="I447" i="26"/>
  <c r="T447" i="26"/>
  <c r="K447" i="26"/>
  <c r="U447" i="26"/>
  <c r="V447" i="26"/>
  <c r="W447" i="26"/>
  <c r="AB447" i="26"/>
  <c r="S447" i="26"/>
  <c r="Z447" i="26"/>
  <c r="N447" i="26"/>
  <c r="M447" i="26"/>
  <c r="L447" i="26"/>
  <c r="F447" i="26"/>
  <c r="E447" i="26"/>
  <c r="I446" i="26"/>
  <c r="T446" i="26"/>
  <c r="K446" i="26"/>
  <c r="U446" i="26"/>
  <c r="V446" i="26"/>
  <c r="W446" i="26"/>
  <c r="AB446" i="26"/>
  <c r="S446" i="26"/>
  <c r="Z446" i="26"/>
  <c r="N446" i="26"/>
  <c r="M446" i="26"/>
  <c r="L446" i="26"/>
  <c r="F446" i="26"/>
  <c r="E446" i="26"/>
  <c r="I445" i="26"/>
  <c r="T445" i="26"/>
  <c r="K445" i="26"/>
  <c r="U445" i="26"/>
  <c r="V445" i="26"/>
  <c r="W445" i="26"/>
  <c r="AB445" i="26"/>
  <c r="S445" i="26"/>
  <c r="Z445" i="26"/>
  <c r="N445" i="26"/>
  <c r="M445" i="26"/>
  <c r="L445" i="26"/>
  <c r="F445" i="26"/>
  <c r="E445" i="26"/>
  <c r="I444" i="26"/>
  <c r="T444" i="26"/>
  <c r="K444" i="26"/>
  <c r="U444" i="26"/>
  <c r="V444" i="26"/>
  <c r="W444" i="26"/>
  <c r="AB444" i="26"/>
  <c r="S444" i="26"/>
  <c r="Z444" i="26"/>
  <c r="N444" i="26"/>
  <c r="M444" i="26"/>
  <c r="L444" i="26"/>
  <c r="F444" i="26"/>
  <c r="E444" i="26"/>
  <c r="I443" i="26"/>
  <c r="T443" i="26"/>
  <c r="K443" i="26"/>
  <c r="U443" i="26"/>
  <c r="V443" i="26"/>
  <c r="W443" i="26"/>
  <c r="AB443" i="26"/>
  <c r="S443" i="26"/>
  <c r="Z443" i="26"/>
  <c r="N443" i="26"/>
  <c r="M443" i="26"/>
  <c r="L443" i="26"/>
  <c r="F443" i="26"/>
  <c r="E443" i="26"/>
  <c r="I442" i="26"/>
  <c r="T442" i="26"/>
  <c r="K442" i="26"/>
  <c r="U442" i="26"/>
  <c r="V442" i="26"/>
  <c r="W442" i="26"/>
  <c r="AB442" i="26"/>
  <c r="S442" i="26"/>
  <c r="Z442" i="26"/>
  <c r="N442" i="26"/>
  <c r="M442" i="26"/>
  <c r="L442" i="26"/>
  <c r="F442" i="26"/>
  <c r="E442" i="26"/>
  <c r="I441" i="26"/>
  <c r="T441" i="26"/>
  <c r="K441" i="26"/>
  <c r="U441" i="26"/>
  <c r="V441" i="26"/>
  <c r="W441" i="26"/>
  <c r="AB441" i="26"/>
  <c r="S441" i="26"/>
  <c r="Z441" i="26"/>
  <c r="N441" i="26"/>
  <c r="M441" i="26"/>
  <c r="L441" i="26"/>
  <c r="F441" i="26"/>
  <c r="E441" i="26"/>
  <c r="I440" i="26"/>
  <c r="T440" i="26"/>
  <c r="K440" i="26"/>
  <c r="U440" i="26"/>
  <c r="V440" i="26"/>
  <c r="W440" i="26"/>
  <c r="AB440" i="26"/>
  <c r="S440" i="26"/>
  <c r="Z440" i="26"/>
  <c r="N440" i="26"/>
  <c r="M440" i="26"/>
  <c r="L440" i="26"/>
  <c r="F440" i="26"/>
  <c r="E440" i="26"/>
  <c r="I439" i="26"/>
  <c r="T439" i="26"/>
  <c r="K439" i="26"/>
  <c r="U439" i="26"/>
  <c r="V439" i="26"/>
  <c r="W439" i="26"/>
  <c r="AB439" i="26"/>
  <c r="S439" i="26"/>
  <c r="Z439" i="26"/>
  <c r="N439" i="26"/>
  <c r="M439" i="26"/>
  <c r="L439" i="26"/>
  <c r="F439" i="26"/>
  <c r="E439" i="26"/>
  <c r="I438" i="26"/>
  <c r="T438" i="26"/>
  <c r="K438" i="26"/>
  <c r="U438" i="26"/>
  <c r="V438" i="26"/>
  <c r="W438" i="26"/>
  <c r="AB438" i="26"/>
  <c r="S438" i="26"/>
  <c r="Z438" i="26"/>
  <c r="N438" i="26"/>
  <c r="M438" i="26"/>
  <c r="L438" i="26"/>
  <c r="F438" i="26"/>
  <c r="E438" i="26"/>
  <c r="I437" i="26"/>
  <c r="T437" i="26"/>
  <c r="K437" i="26"/>
  <c r="U437" i="26"/>
  <c r="V437" i="26"/>
  <c r="W437" i="26"/>
  <c r="AB437" i="26"/>
  <c r="S437" i="26"/>
  <c r="Z437" i="26"/>
  <c r="N437" i="26"/>
  <c r="M437" i="26"/>
  <c r="L437" i="26"/>
  <c r="F437" i="26"/>
  <c r="E437" i="26"/>
  <c r="I436" i="26"/>
  <c r="T436" i="26"/>
  <c r="K436" i="26"/>
  <c r="U436" i="26"/>
  <c r="V436" i="26"/>
  <c r="W436" i="26"/>
  <c r="AB436" i="26"/>
  <c r="S436" i="26"/>
  <c r="Z436" i="26"/>
  <c r="N436" i="26"/>
  <c r="M436" i="26"/>
  <c r="L436" i="26"/>
  <c r="F436" i="26"/>
  <c r="E436" i="26"/>
  <c r="I435" i="26"/>
  <c r="T435" i="26"/>
  <c r="K435" i="26"/>
  <c r="U435" i="26"/>
  <c r="V435" i="26"/>
  <c r="W435" i="26"/>
  <c r="AB435" i="26"/>
  <c r="S435" i="26"/>
  <c r="Z435" i="26"/>
  <c r="N435" i="26"/>
  <c r="M435" i="26"/>
  <c r="L435" i="26"/>
  <c r="F435" i="26"/>
  <c r="E435" i="26"/>
  <c r="I434" i="26"/>
  <c r="T434" i="26"/>
  <c r="K434" i="26"/>
  <c r="U434" i="26"/>
  <c r="V434" i="26"/>
  <c r="W434" i="26"/>
  <c r="AB434" i="26"/>
  <c r="S434" i="26"/>
  <c r="Z434" i="26"/>
  <c r="N434" i="26"/>
  <c r="M434" i="26"/>
  <c r="L434" i="26"/>
  <c r="F434" i="26"/>
  <c r="E434" i="26"/>
  <c r="I433" i="26"/>
  <c r="T433" i="26"/>
  <c r="K433" i="26"/>
  <c r="U433" i="26"/>
  <c r="V433" i="26"/>
  <c r="W433" i="26"/>
  <c r="AB433" i="26"/>
  <c r="S433" i="26"/>
  <c r="Z433" i="26"/>
  <c r="N433" i="26"/>
  <c r="M433" i="26"/>
  <c r="L433" i="26"/>
  <c r="F433" i="26"/>
  <c r="E433" i="26"/>
  <c r="I432" i="26"/>
  <c r="T432" i="26"/>
  <c r="K432" i="26"/>
  <c r="U432" i="26"/>
  <c r="V432" i="26"/>
  <c r="W432" i="26"/>
  <c r="AB432" i="26"/>
  <c r="S432" i="26"/>
  <c r="Z432" i="26"/>
  <c r="N432" i="26"/>
  <c r="M432" i="26"/>
  <c r="L432" i="26"/>
  <c r="F432" i="26"/>
  <c r="E432" i="26"/>
  <c r="I431" i="26"/>
  <c r="T431" i="26"/>
  <c r="K431" i="26"/>
  <c r="U431" i="26"/>
  <c r="V431" i="26"/>
  <c r="W431" i="26"/>
  <c r="AB431" i="26"/>
  <c r="S431" i="26"/>
  <c r="Z431" i="26"/>
  <c r="N431" i="26"/>
  <c r="M431" i="26"/>
  <c r="L431" i="26"/>
  <c r="F431" i="26"/>
  <c r="E431" i="26"/>
  <c r="I430" i="26"/>
  <c r="T430" i="26"/>
  <c r="K430" i="26"/>
  <c r="U430" i="26"/>
  <c r="V430" i="26"/>
  <c r="W430" i="26"/>
  <c r="AB430" i="26"/>
  <c r="S430" i="26"/>
  <c r="Z430" i="26"/>
  <c r="N430" i="26"/>
  <c r="M430" i="26"/>
  <c r="L430" i="26"/>
  <c r="F430" i="26"/>
  <c r="E430" i="26"/>
  <c r="I429" i="26"/>
  <c r="T429" i="26"/>
  <c r="K429" i="26"/>
  <c r="U429" i="26"/>
  <c r="V429" i="26"/>
  <c r="W429" i="26"/>
  <c r="AB429" i="26"/>
  <c r="S429" i="26"/>
  <c r="Z429" i="26"/>
  <c r="N429" i="26"/>
  <c r="M429" i="26"/>
  <c r="L429" i="26"/>
  <c r="F429" i="26"/>
  <c r="E429" i="26"/>
  <c r="I428" i="26"/>
  <c r="T428" i="26"/>
  <c r="K428" i="26"/>
  <c r="U428" i="26"/>
  <c r="V428" i="26"/>
  <c r="W428" i="26"/>
  <c r="AB428" i="26"/>
  <c r="S428" i="26"/>
  <c r="Z428" i="26"/>
  <c r="N428" i="26"/>
  <c r="M428" i="26"/>
  <c r="L428" i="26"/>
  <c r="F428" i="26"/>
  <c r="E428" i="26"/>
  <c r="I427" i="26"/>
  <c r="T427" i="26"/>
  <c r="K427" i="26"/>
  <c r="U427" i="26"/>
  <c r="V427" i="26"/>
  <c r="W427" i="26"/>
  <c r="AB427" i="26"/>
  <c r="S427" i="26"/>
  <c r="Z427" i="26"/>
  <c r="N427" i="26"/>
  <c r="M427" i="26"/>
  <c r="L427" i="26"/>
  <c r="F427" i="26"/>
  <c r="E427" i="26"/>
  <c r="I426" i="26"/>
  <c r="T426" i="26"/>
  <c r="K426" i="26"/>
  <c r="U426" i="26"/>
  <c r="V426" i="26"/>
  <c r="W426" i="26"/>
  <c r="AB426" i="26"/>
  <c r="S426" i="26"/>
  <c r="Z426" i="26"/>
  <c r="N426" i="26"/>
  <c r="M426" i="26"/>
  <c r="L426" i="26"/>
  <c r="F426" i="26"/>
  <c r="E426" i="26"/>
  <c r="I425" i="26"/>
  <c r="T425" i="26"/>
  <c r="K425" i="26"/>
  <c r="U425" i="26"/>
  <c r="V425" i="26"/>
  <c r="W425" i="26"/>
  <c r="AB425" i="26"/>
  <c r="S425" i="26"/>
  <c r="Z425" i="26"/>
  <c r="N425" i="26"/>
  <c r="M425" i="26"/>
  <c r="L425" i="26"/>
  <c r="F425" i="26"/>
  <c r="E425" i="26"/>
  <c r="I424" i="26"/>
  <c r="T424" i="26"/>
  <c r="K424" i="26"/>
  <c r="U424" i="26"/>
  <c r="V424" i="26"/>
  <c r="W424" i="26"/>
  <c r="AB424" i="26"/>
  <c r="S424" i="26"/>
  <c r="Z424" i="26"/>
  <c r="N424" i="26"/>
  <c r="M424" i="26"/>
  <c r="L424" i="26"/>
  <c r="F424" i="26"/>
  <c r="E424" i="26"/>
  <c r="I423" i="26"/>
  <c r="T423" i="26"/>
  <c r="K423" i="26"/>
  <c r="U423" i="26"/>
  <c r="V423" i="26"/>
  <c r="W423" i="26"/>
  <c r="AB423" i="26"/>
  <c r="S423" i="26"/>
  <c r="Z423" i="26"/>
  <c r="N423" i="26"/>
  <c r="M423" i="26"/>
  <c r="L423" i="26"/>
  <c r="F423" i="26"/>
  <c r="E423" i="26"/>
  <c r="I422" i="26"/>
  <c r="T422" i="26"/>
  <c r="K422" i="26"/>
  <c r="U422" i="26"/>
  <c r="V422" i="26"/>
  <c r="W422" i="26"/>
  <c r="AB422" i="26"/>
  <c r="S422" i="26"/>
  <c r="Z422" i="26"/>
  <c r="N422" i="26"/>
  <c r="M422" i="26"/>
  <c r="L422" i="26"/>
  <c r="F422" i="26"/>
  <c r="E422" i="26"/>
  <c r="I421" i="26"/>
  <c r="T421" i="26"/>
  <c r="K421" i="26"/>
  <c r="U421" i="26"/>
  <c r="V421" i="26"/>
  <c r="W421" i="26"/>
  <c r="AB421" i="26"/>
  <c r="S421" i="26"/>
  <c r="Z421" i="26"/>
  <c r="N421" i="26"/>
  <c r="M421" i="26"/>
  <c r="L421" i="26"/>
  <c r="F421" i="26"/>
  <c r="E421" i="26"/>
  <c r="I420" i="26"/>
  <c r="T420" i="26"/>
  <c r="K420" i="26"/>
  <c r="U420" i="26"/>
  <c r="V420" i="26"/>
  <c r="W420" i="26"/>
  <c r="AB420" i="26"/>
  <c r="S420" i="26"/>
  <c r="Z420" i="26"/>
  <c r="N420" i="26"/>
  <c r="M420" i="26"/>
  <c r="L420" i="26"/>
  <c r="F420" i="26"/>
  <c r="E420" i="26"/>
  <c r="I419" i="26"/>
  <c r="T419" i="26"/>
  <c r="K419" i="26"/>
  <c r="U419" i="26"/>
  <c r="V419" i="26"/>
  <c r="W419" i="26"/>
  <c r="AB419" i="26"/>
  <c r="S419" i="26"/>
  <c r="Z419" i="26"/>
  <c r="N419" i="26"/>
  <c r="M419" i="26"/>
  <c r="L419" i="26"/>
  <c r="F419" i="26"/>
  <c r="E419" i="26"/>
  <c r="I418" i="26"/>
  <c r="T418" i="26"/>
  <c r="K418" i="26"/>
  <c r="U418" i="26"/>
  <c r="V418" i="26"/>
  <c r="W418" i="26"/>
  <c r="AB418" i="26"/>
  <c r="S418" i="26"/>
  <c r="Z418" i="26"/>
  <c r="N418" i="26"/>
  <c r="M418" i="26"/>
  <c r="L418" i="26"/>
  <c r="F418" i="26"/>
  <c r="E418" i="26"/>
  <c r="I417" i="26"/>
  <c r="T417" i="26"/>
  <c r="K417" i="26"/>
  <c r="U417" i="26"/>
  <c r="V417" i="26"/>
  <c r="W417" i="26"/>
  <c r="AB417" i="26"/>
  <c r="S417" i="26"/>
  <c r="Z417" i="26"/>
  <c r="N417" i="26"/>
  <c r="M417" i="26"/>
  <c r="L417" i="26"/>
  <c r="F417" i="26"/>
  <c r="E417" i="26"/>
  <c r="I416" i="26"/>
  <c r="T416" i="26"/>
  <c r="K416" i="26"/>
  <c r="U416" i="26"/>
  <c r="V416" i="26"/>
  <c r="W416" i="26"/>
  <c r="AB416" i="26"/>
  <c r="S416" i="26"/>
  <c r="Z416" i="26"/>
  <c r="N416" i="26"/>
  <c r="M416" i="26"/>
  <c r="L416" i="26"/>
  <c r="F416" i="26"/>
  <c r="E416" i="26"/>
  <c r="I415" i="26"/>
  <c r="T415" i="26"/>
  <c r="K415" i="26"/>
  <c r="U415" i="26"/>
  <c r="V415" i="26"/>
  <c r="W415" i="26"/>
  <c r="AB415" i="26"/>
  <c r="S415" i="26"/>
  <c r="Z415" i="26"/>
  <c r="N415" i="26"/>
  <c r="M415" i="26"/>
  <c r="L415" i="26"/>
  <c r="F415" i="26"/>
  <c r="E415" i="26"/>
  <c r="I414" i="26"/>
  <c r="T414" i="26"/>
  <c r="K414" i="26"/>
  <c r="U414" i="26"/>
  <c r="V414" i="26"/>
  <c r="W414" i="26"/>
  <c r="AB414" i="26"/>
  <c r="S414" i="26"/>
  <c r="Z414" i="26"/>
  <c r="N414" i="26"/>
  <c r="M414" i="26"/>
  <c r="L414" i="26"/>
  <c r="F414" i="26"/>
  <c r="E414" i="26"/>
  <c r="I413" i="26"/>
  <c r="T413" i="26"/>
  <c r="K413" i="26"/>
  <c r="U413" i="26"/>
  <c r="V413" i="26"/>
  <c r="W413" i="26"/>
  <c r="AB413" i="26"/>
  <c r="S413" i="26"/>
  <c r="Z413" i="26"/>
  <c r="N413" i="26"/>
  <c r="M413" i="26"/>
  <c r="L413" i="26"/>
  <c r="F413" i="26"/>
  <c r="E413" i="26"/>
  <c r="I412" i="26"/>
  <c r="T412" i="26"/>
  <c r="K412" i="26"/>
  <c r="U412" i="26"/>
  <c r="V412" i="26"/>
  <c r="W412" i="26"/>
  <c r="AB412" i="26"/>
  <c r="S412" i="26"/>
  <c r="Z412" i="26"/>
  <c r="N412" i="26"/>
  <c r="M412" i="26"/>
  <c r="L412" i="26"/>
  <c r="F412" i="26"/>
  <c r="E412" i="26"/>
  <c r="I411" i="26"/>
  <c r="T411" i="26"/>
  <c r="K411" i="26"/>
  <c r="U411" i="26"/>
  <c r="V411" i="26"/>
  <c r="W411" i="26"/>
  <c r="AB411" i="26"/>
  <c r="S411" i="26"/>
  <c r="Z411" i="26"/>
  <c r="N411" i="26"/>
  <c r="M411" i="26"/>
  <c r="L411" i="26"/>
  <c r="F411" i="26"/>
  <c r="E411" i="26"/>
  <c r="I410" i="26"/>
  <c r="T410" i="26"/>
  <c r="K410" i="26"/>
  <c r="U410" i="26"/>
  <c r="V410" i="26"/>
  <c r="W410" i="26"/>
  <c r="AB410" i="26"/>
  <c r="S410" i="26"/>
  <c r="Z410" i="26"/>
  <c r="N410" i="26"/>
  <c r="M410" i="26"/>
  <c r="L410" i="26"/>
  <c r="F410" i="26"/>
  <c r="E410" i="26"/>
  <c r="I409" i="26"/>
  <c r="T409" i="26"/>
  <c r="K409" i="26"/>
  <c r="U409" i="26"/>
  <c r="V409" i="26"/>
  <c r="W409" i="26"/>
  <c r="AB409" i="26"/>
  <c r="S409" i="26"/>
  <c r="Z409" i="26"/>
  <c r="N409" i="26"/>
  <c r="M409" i="26"/>
  <c r="L409" i="26"/>
  <c r="F409" i="26"/>
  <c r="E409" i="26"/>
  <c r="I408" i="26"/>
  <c r="T408" i="26"/>
  <c r="K408" i="26"/>
  <c r="U408" i="26"/>
  <c r="V408" i="26"/>
  <c r="W408" i="26"/>
  <c r="AB408" i="26"/>
  <c r="S408" i="26"/>
  <c r="Z408" i="26"/>
  <c r="N408" i="26"/>
  <c r="M408" i="26"/>
  <c r="L408" i="26"/>
  <c r="F408" i="26"/>
  <c r="E408" i="26"/>
  <c r="I407" i="26"/>
  <c r="T407" i="26"/>
  <c r="K407" i="26"/>
  <c r="U407" i="26"/>
  <c r="V407" i="26"/>
  <c r="W407" i="26"/>
  <c r="AB407" i="26"/>
  <c r="S407" i="26"/>
  <c r="Z407" i="26"/>
  <c r="N407" i="26"/>
  <c r="M407" i="26"/>
  <c r="L407" i="26"/>
  <c r="F407" i="26"/>
  <c r="E407" i="26"/>
  <c r="I406" i="26"/>
  <c r="T406" i="26"/>
  <c r="K406" i="26"/>
  <c r="U406" i="26"/>
  <c r="V406" i="26"/>
  <c r="W406" i="26"/>
  <c r="AB406" i="26"/>
  <c r="S406" i="26"/>
  <c r="Z406" i="26"/>
  <c r="N406" i="26"/>
  <c r="M406" i="26"/>
  <c r="L406" i="26"/>
  <c r="F406" i="26"/>
  <c r="E406" i="26"/>
  <c r="I405" i="26"/>
  <c r="T405" i="26"/>
  <c r="K405" i="26"/>
  <c r="U405" i="26"/>
  <c r="V405" i="26"/>
  <c r="W405" i="26"/>
  <c r="AB405" i="26"/>
  <c r="S405" i="26"/>
  <c r="Z405" i="26"/>
  <c r="N405" i="26"/>
  <c r="M405" i="26"/>
  <c r="L405" i="26"/>
  <c r="F405" i="26"/>
  <c r="E405" i="26"/>
  <c r="I404" i="26"/>
  <c r="T404" i="26"/>
  <c r="K404" i="26"/>
  <c r="U404" i="26"/>
  <c r="V404" i="26"/>
  <c r="W404" i="26"/>
  <c r="AB404" i="26"/>
  <c r="S404" i="26"/>
  <c r="Z404" i="26"/>
  <c r="N404" i="26"/>
  <c r="M404" i="26"/>
  <c r="L404" i="26"/>
  <c r="F404" i="26"/>
  <c r="E404" i="26"/>
  <c r="I403" i="26"/>
  <c r="T403" i="26"/>
  <c r="K403" i="26"/>
  <c r="U403" i="26"/>
  <c r="V403" i="26"/>
  <c r="W403" i="26"/>
  <c r="AB403" i="26"/>
  <c r="S403" i="26"/>
  <c r="Z403" i="26"/>
  <c r="N403" i="26"/>
  <c r="M403" i="26"/>
  <c r="L403" i="26"/>
  <c r="F403" i="26"/>
  <c r="E403" i="26"/>
  <c r="I402" i="26"/>
  <c r="T402" i="26"/>
  <c r="K402" i="26"/>
  <c r="U402" i="26"/>
  <c r="V402" i="26"/>
  <c r="W402" i="26"/>
  <c r="AB402" i="26"/>
  <c r="S402" i="26"/>
  <c r="Z402" i="26"/>
  <c r="N402" i="26"/>
  <c r="M402" i="26"/>
  <c r="L402" i="26"/>
  <c r="F402" i="26"/>
  <c r="E402" i="26"/>
  <c r="I401" i="26"/>
  <c r="T401" i="26"/>
  <c r="K401" i="26"/>
  <c r="U401" i="26"/>
  <c r="V401" i="26"/>
  <c r="W401" i="26"/>
  <c r="AB401" i="26"/>
  <c r="S401" i="26"/>
  <c r="Z401" i="26"/>
  <c r="N401" i="26"/>
  <c r="M401" i="26"/>
  <c r="L401" i="26"/>
  <c r="F401" i="26"/>
  <c r="E401" i="26"/>
  <c r="I400" i="26"/>
  <c r="T400" i="26"/>
  <c r="K400" i="26"/>
  <c r="U400" i="26"/>
  <c r="V400" i="26"/>
  <c r="W400" i="26"/>
  <c r="AB400" i="26"/>
  <c r="S400" i="26"/>
  <c r="Z400" i="26"/>
  <c r="N400" i="26"/>
  <c r="M400" i="26"/>
  <c r="L400" i="26"/>
  <c r="F400" i="26"/>
  <c r="E400" i="26"/>
  <c r="I399" i="26"/>
  <c r="T399" i="26"/>
  <c r="K399" i="26"/>
  <c r="U399" i="26"/>
  <c r="V399" i="26"/>
  <c r="W399" i="26"/>
  <c r="AB399" i="26"/>
  <c r="S399" i="26"/>
  <c r="Z399" i="26"/>
  <c r="N399" i="26"/>
  <c r="M399" i="26"/>
  <c r="L399" i="26"/>
  <c r="F399" i="26"/>
  <c r="E399" i="26"/>
  <c r="I398" i="26"/>
  <c r="T398" i="26"/>
  <c r="K398" i="26"/>
  <c r="U398" i="26"/>
  <c r="V398" i="26"/>
  <c r="W398" i="26"/>
  <c r="AB398" i="26"/>
  <c r="S398" i="26"/>
  <c r="Z398" i="26"/>
  <c r="N398" i="26"/>
  <c r="M398" i="26"/>
  <c r="L398" i="26"/>
  <c r="F398" i="26"/>
  <c r="E398" i="26"/>
  <c r="I397" i="26"/>
  <c r="T397" i="26"/>
  <c r="K397" i="26"/>
  <c r="U397" i="26"/>
  <c r="V397" i="26"/>
  <c r="W397" i="26"/>
  <c r="AB397" i="26"/>
  <c r="S397" i="26"/>
  <c r="Z397" i="26"/>
  <c r="N397" i="26"/>
  <c r="M397" i="26"/>
  <c r="L397" i="26"/>
  <c r="F397" i="26"/>
  <c r="E397" i="26"/>
  <c r="I396" i="26"/>
  <c r="T396" i="26"/>
  <c r="K396" i="26"/>
  <c r="U396" i="26"/>
  <c r="V396" i="26"/>
  <c r="W396" i="26"/>
  <c r="AB396" i="26"/>
  <c r="S396" i="26"/>
  <c r="Z396" i="26"/>
  <c r="N396" i="26"/>
  <c r="M396" i="26"/>
  <c r="L396" i="26"/>
  <c r="F396" i="26"/>
  <c r="E396" i="26"/>
  <c r="I395" i="26"/>
  <c r="T395" i="26"/>
  <c r="K395" i="26"/>
  <c r="U395" i="26"/>
  <c r="V395" i="26"/>
  <c r="W395" i="26"/>
  <c r="AB395" i="26"/>
  <c r="S395" i="26"/>
  <c r="Z395" i="26"/>
  <c r="N395" i="26"/>
  <c r="M395" i="26"/>
  <c r="L395" i="26"/>
  <c r="F395" i="26"/>
  <c r="E395" i="26"/>
  <c r="I394" i="26"/>
  <c r="T394" i="26"/>
  <c r="K394" i="26"/>
  <c r="U394" i="26"/>
  <c r="V394" i="26"/>
  <c r="W394" i="26"/>
  <c r="AB394" i="26"/>
  <c r="S394" i="26"/>
  <c r="Z394" i="26"/>
  <c r="N394" i="26"/>
  <c r="M394" i="26"/>
  <c r="L394" i="26"/>
  <c r="F394" i="26"/>
  <c r="E394" i="26"/>
  <c r="I393" i="26"/>
  <c r="T393" i="26"/>
  <c r="K393" i="26"/>
  <c r="U393" i="26"/>
  <c r="V393" i="26"/>
  <c r="W393" i="26"/>
  <c r="AB393" i="26"/>
  <c r="S393" i="26"/>
  <c r="Z393" i="26"/>
  <c r="N393" i="26"/>
  <c r="M393" i="26"/>
  <c r="L393" i="26"/>
  <c r="F393" i="26"/>
  <c r="E393" i="26"/>
  <c r="I392" i="26"/>
  <c r="T392" i="26"/>
  <c r="K392" i="26"/>
  <c r="U392" i="26"/>
  <c r="V392" i="26"/>
  <c r="W392" i="26"/>
  <c r="AB392" i="26"/>
  <c r="S392" i="26"/>
  <c r="Z392" i="26"/>
  <c r="N392" i="26"/>
  <c r="M392" i="26"/>
  <c r="L392" i="26"/>
  <c r="F392" i="26"/>
  <c r="E392" i="26"/>
  <c r="I391" i="26"/>
  <c r="T391" i="26"/>
  <c r="K391" i="26"/>
  <c r="U391" i="26"/>
  <c r="V391" i="26"/>
  <c r="W391" i="26"/>
  <c r="AB391" i="26"/>
  <c r="S391" i="26"/>
  <c r="Z391" i="26"/>
  <c r="N391" i="26"/>
  <c r="M391" i="26"/>
  <c r="L391" i="26"/>
  <c r="F391" i="26"/>
  <c r="E391" i="26"/>
  <c r="I390" i="26"/>
  <c r="T390" i="26"/>
  <c r="K390" i="26"/>
  <c r="U390" i="26"/>
  <c r="V390" i="26"/>
  <c r="W390" i="26"/>
  <c r="AB390" i="26"/>
  <c r="S390" i="26"/>
  <c r="Z390" i="26"/>
  <c r="N390" i="26"/>
  <c r="M390" i="26"/>
  <c r="L390" i="26"/>
  <c r="F390" i="26"/>
  <c r="E390" i="26"/>
  <c r="I389" i="26"/>
  <c r="T389" i="26"/>
  <c r="K389" i="26"/>
  <c r="U389" i="26"/>
  <c r="V389" i="26"/>
  <c r="W389" i="26"/>
  <c r="AB389" i="26"/>
  <c r="S389" i="26"/>
  <c r="Z389" i="26"/>
  <c r="N389" i="26"/>
  <c r="M389" i="26"/>
  <c r="L389" i="26"/>
  <c r="F389" i="26"/>
  <c r="E389" i="26"/>
  <c r="I388" i="26"/>
  <c r="T388" i="26"/>
  <c r="K388" i="26"/>
  <c r="U388" i="26"/>
  <c r="V388" i="26"/>
  <c r="W388" i="26"/>
  <c r="AB388" i="26"/>
  <c r="S388" i="26"/>
  <c r="Z388" i="26"/>
  <c r="N388" i="26"/>
  <c r="M388" i="26"/>
  <c r="L388" i="26"/>
  <c r="F388" i="26"/>
  <c r="E388" i="26"/>
  <c r="I387" i="26"/>
  <c r="T387" i="26"/>
  <c r="K387" i="26"/>
  <c r="U387" i="26"/>
  <c r="V387" i="26"/>
  <c r="W387" i="26"/>
  <c r="AB387" i="26"/>
  <c r="S387" i="26"/>
  <c r="Z387" i="26"/>
  <c r="N387" i="26"/>
  <c r="M387" i="26"/>
  <c r="L387" i="26"/>
  <c r="F387" i="26"/>
  <c r="E387" i="26"/>
  <c r="I386" i="26"/>
  <c r="T386" i="26"/>
  <c r="K386" i="26"/>
  <c r="U386" i="26"/>
  <c r="V386" i="26"/>
  <c r="W386" i="26"/>
  <c r="AB386" i="26"/>
  <c r="S386" i="26"/>
  <c r="Z386" i="26"/>
  <c r="N386" i="26"/>
  <c r="M386" i="26"/>
  <c r="L386" i="26"/>
  <c r="F386" i="26"/>
  <c r="E386" i="26"/>
  <c r="I385" i="26"/>
  <c r="T385" i="26"/>
  <c r="K385" i="26"/>
  <c r="U385" i="26"/>
  <c r="V385" i="26"/>
  <c r="W385" i="26"/>
  <c r="AB385" i="26"/>
  <c r="S385" i="26"/>
  <c r="Z385" i="26"/>
  <c r="N385" i="26"/>
  <c r="M385" i="26"/>
  <c r="L385" i="26"/>
  <c r="F385" i="26"/>
  <c r="E385" i="26"/>
  <c r="I384" i="26"/>
  <c r="T384" i="26"/>
  <c r="K384" i="26"/>
  <c r="U384" i="26"/>
  <c r="V384" i="26"/>
  <c r="W384" i="26"/>
  <c r="AB384" i="26"/>
  <c r="S384" i="26"/>
  <c r="Z384" i="26"/>
  <c r="N384" i="26"/>
  <c r="M384" i="26"/>
  <c r="L384" i="26"/>
  <c r="F384" i="26"/>
  <c r="E384" i="26"/>
  <c r="I383" i="26"/>
  <c r="T383" i="26"/>
  <c r="K383" i="26"/>
  <c r="U383" i="26"/>
  <c r="V383" i="26"/>
  <c r="W383" i="26"/>
  <c r="AB383" i="26"/>
  <c r="S383" i="26"/>
  <c r="Z383" i="26"/>
  <c r="N383" i="26"/>
  <c r="M383" i="26"/>
  <c r="L383" i="26"/>
  <c r="F383" i="26"/>
  <c r="E383" i="26"/>
  <c r="I382" i="26"/>
  <c r="T382" i="26"/>
  <c r="K382" i="26"/>
  <c r="U382" i="26"/>
  <c r="V382" i="26"/>
  <c r="W382" i="26"/>
  <c r="AB382" i="26"/>
  <c r="S382" i="26"/>
  <c r="Z382" i="26"/>
  <c r="N382" i="26"/>
  <c r="M382" i="26"/>
  <c r="L382" i="26"/>
  <c r="F382" i="26"/>
  <c r="E382" i="26"/>
  <c r="I381" i="26"/>
  <c r="T381" i="26"/>
  <c r="K381" i="26"/>
  <c r="U381" i="26"/>
  <c r="V381" i="26"/>
  <c r="W381" i="26"/>
  <c r="AB381" i="26"/>
  <c r="S381" i="26"/>
  <c r="Z381" i="26"/>
  <c r="N381" i="26"/>
  <c r="M381" i="26"/>
  <c r="L381" i="26"/>
  <c r="F381" i="26"/>
  <c r="E381" i="26"/>
  <c r="I380" i="26"/>
  <c r="T380" i="26"/>
  <c r="K380" i="26"/>
  <c r="U380" i="26"/>
  <c r="V380" i="26"/>
  <c r="W380" i="26"/>
  <c r="AB380" i="26"/>
  <c r="S380" i="26"/>
  <c r="Z380" i="26"/>
  <c r="N380" i="26"/>
  <c r="M380" i="26"/>
  <c r="L380" i="26"/>
  <c r="F380" i="26"/>
  <c r="E380" i="26"/>
  <c r="I379" i="26"/>
  <c r="T379" i="26"/>
  <c r="K379" i="26"/>
  <c r="U379" i="26"/>
  <c r="V379" i="26"/>
  <c r="W379" i="26"/>
  <c r="AB379" i="26"/>
  <c r="S379" i="26"/>
  <c r="Z379" i="26"/>
  <c r="N379" i="26"/>
  <c r="M379" i="26"/>
  <c r="L379" i="26"/>
  <c r="F379" i="26"/>
  <c r="E379" i="26"/>
  <c r="I378" i="26"/>
  <c r="T378" i="26"/>
  <c r="K378" i="26"/>
  <c r="U378" i="26"/>
  <c r="V378" i="26"/>
  <c r="W378" i="26"/>
  <c r="AB378" i="26"/>
  <c r="S378" i="26"/>
  <c r="Z378" i="26"/>
  <c r="N378" i="26"/>
  <c r="M378" i="26"/>
  <c r="L378" i="26"/>
  <c r="F378" i="26"/>
  <c r="E378" i="26"/>
  <c r="I377" i="26"/>
  <c r="T377" i="26"/>
  <c r="K377" i="26"/>
  <c r="U377" i="26"/>
  <c r="V377" i="26"/>
  <c r="W377" i="26"/>
  <c r="AB377" i="26"/>
  <c r="S377" i="26"/>
  <c r="Z377" i="26"/>
  <c r="N377" i="26"/>
  <c r="M377" i="26"/>
  <c r="L377" i="26"/>
  <c r="F377" i="26"/>
  <c r="E377" i="26"/>
  <c r="I376" i="26"/>
  <c r="T376" i="26"/>
  <c r="K376" i="26"/>
  <c r="U376" i="26"/>
  <c r="V376" i="26"/>
  <c r="W376" i="26"/>
  <c r="AB376" i="26"/>
  <c r="S376" i="26"/>
  <c r="Z376" i="26"/>
  <c r="N376" i="26"/>
  <c r="M376" i="26"/>
  <c r="L376" i="26"/>
  <c r="F376" i="26"/>
  <c r="E376" i="26"/>
  <c r="I375" i="26"/>
  <c r="T375" i="26"/>
  <c r="K375" i="26"/>
  <c r="U375" i="26"/>
  <c r="V375" i="26"/>
  <c r="W375" i="26"/>
  <c r="AB375" i="26"/>
  <c r="S375" i="26"/>
  <c r="Z375" i="26"/>
  <c r="N375" i="26"/>
  <c r="M375" i="26"/>
  <c r="L375" i="26"/>
  <c r="F375" i="26"/>
  <c r="E375" i="26"/>
  <c r="I374" i="26"/>
  <c r="T374" i="26"/>
  <c r="K374" i="26"/>
  <c r="U374" i="26"/>
  <c r="V374" i="26"/>
  <c r="W374" i="26"/>
  <c r="AB374" i="26"/>
  <c r="S374" i="26"/>
  <c r="Z374" i="26"/>
  <c r="N374" i="26"/>
  <c r="M374" i="26"/>
  <c r="L374" i="26"/>
  <c r="F374" i="26"/>
  <c r="E374" i="26"/>
  <c r="I373" i="26"/>
  <c r="T373" i="26"/>
  <c r="K373" i="26"/>
  <c r="U373" i="26"/>
  <c r="V373" i="26"/>
  <c r="W373" i="26"/>
  <c r="AB373" i="26"/>
  <c r="S373" i="26"/>
  <c r="Z373" i="26"/>
  <c r="N373" i="26"/>
  <c r="M373" i="26"/>
  <c r="L373" i="26"/>
  <c r="F373" i="26"/>
  <c r="E373" i="26"/>
  <c r="I372" i="26"/>
  <c r="T372" i="26"/>
  <c r="K372" i="26"/>
  <c r="U372" i="26"/>
  <c r="V372" i="26"/>
  <c r="W372" i="26"/>
  <c r="AB372" i="26"/>
  <c r="S372" i="26"/>
  <c r="Z372" i="26"/>
  <c r="N372" i="26"/>
  <c r="M372" i="26"/>
  <c r="L372" i="26"/>
  <c r="F372" i="26"/>
  <c r="E372" i="26"/>
  <c r="I371" i="26"/>
  <c r="T371" i="26"/>
  <c r="K371" i="26"/>
  <c r="U371" i="26"/>
  <c r="V371" i="26"/>
  <c r="W371" i="26"/>
  <c r="AB371" i="26"/>
  <c r="S371" i="26"/>
  <c r="Z371" i="26"/>
  <c r="N371" i="26"/>
  <c r="M371" i="26"/>
  <c r="L371" i="26"/>
  <c r="F371" i="26"/>
  <c r="E371" i="26"/>
  <c r="I370" i="26"/>
  <c r="T370" i="26"/>
  <c r="K370" i="26"/>
  <c r="U370" i="26"/>
  <c r="V370" i="26"/>
  <c r="W370" i="26"/>
  <c r="AB370" i="26"/>
  <c r="S370" i="26"/>
  <c r="Z370" i="26"/>
  <c r="N370" i="26"/>
  <c r="M370" i="26"/>
  <c r="L370" i="26"/>
  <c r="F370" i="26"/>
  <c r="E370" i="26"/>
  <c r="I369" i="26"/>
  <c r="T369" i="26"/>
  <c r="K369" i="26"/>
  <c r="U369" i="26"/>
  <c r="V369" i="26"/>
  <c r="W369" i="26"/>
  <c r="AB369" i="26"/>
  <c r="S369" i="26"/>
  <c r="Z369" i="26"/>
  <c r="N369" i="26"/>
  <c r="M369" i="26"/>
  <c r="L369" i="26"/>
  <c r="F369" i="26"/>
  <c r="E369" i="26"/>
  <c r="I368" i="26"/>
  <c r="T368" i="26"/>
  <c r="K368" i="26"/>
  <c r="U368" i="26"/>
  <c r="V368" i="26"/>
  <c r="W368" i="26"/>
  <c r="AB368" i="26"/>
  <c r="S368" i="26"/>
  <c r="Z368" i="26"/>
  <c r="N368" i="26"/>
  <c r="M368" i="26"/>
  <c r="L368" i="26"/>
  <c r="F368" i="26"/>
  <c r="E368" i="26"/>
  <c r="I367" i="26"/>
  <c r="T367" i="26"/>
  <c r="K367" i="26"/>
  <c r="U367" i="26"/>
  <c r="V367" i="26"/>
  <c r="W367" i="26"/>
  <c r="AB367" i="26"/>
  <c r="S367" i="26"/>
  <c r="Z367" i="26"/>
  <c r="N367" i="26"/>
  <c r="M367" i="26"/>
  <c r="L367" i="26"/>
  <c r="F367" i="26"/>
  <c r="E367" i="26"/>
  <c r="I366" i="26"/>
  <c r="T366" i="26"/>
  <c r="K366" i="26"/>
  <c r="U366" i="26"/>
  <c r="V366" i="26"/>
  <c r="W366" i="26"/>
  <c r="AB366" i="26"/>
  <c r="S366" i="26"/>
  <c r="Z366" i="26"/>
  <c r="N366" i="26"/>
  <c r="M366" i="26"/>
  <c r="L366" i="26"/>
  <c r="F366" i="26"/>
  <c r="E366" i="26"/>
  <c r="I365" i="26"/>
  <c r="T365" i="26"/>
  <c r="K365" i="26"/>
  <c r="U365" i="26"/>
  <c r="V365" i="26"/>
  <c r="W365" i="26"/>
  <c r="AB365" i="26"/>
  <c r="S365" i="26"/>
  <c r="Z365" i="26"/>
  <c r="N365" i="26"/>
  <c r="M365" i="26"/>
  <c r="L365" i="26"/>
  <c r="F365" i="26"/>
  <c r="E365" i="26"/>
  <c r="I364" i="26"/>
  <c r="T364" i="26"/>
  <c r="K364" i="26"/>
  <c r="U364" i="26"/>
  <c r="V364" i="26"/>
  <c r="W364" i="26"/>
  <c r="AB364" i="26"/>
  <c r="S364" i="26"/>
  <c r="Z364" i="26"/>
  <c r="N364" i="26"/>
  <c r="M364" i="26"/>
  <c r="L364" i="26"/>
  <c r="F364" i="26"/>
  <c r="E364" i="26"/>
  <c r="I363" i="26"/>
  <c r="T363" i="26"/>
  <c r="K363" i="26"/>
  <c r="U363" i="26"/>
  <c r="V363" i="26"/>
  <c r="W363" i="26"/>
  <c r="AB363" i="26"/>
  <c r="S363" i="26"/>
  <c r="Z363" i="26"/>
  <c r="N363" i="26"/>
  <c r="M363" i="26"/>
  <c r="L363" i="26"/>
  <c r="F363" i="26"/>
  <c r="E363" i="26"/>
  <c r="I362" i="26"/>
  <c r="T362" i="26"/>
  <c r="K362" i="26"/>
  <c r="U362" i="26"/>
  <c r="V362" i="26"/>
  <c r="W362" i="26"/>
  <c r="AB362" i="26"/>
  <c r="S362" i="26"/>
  <c r="Z362" i="26"/>
  <c r="N362" i="26"/>
  <c r="M362" i="26"/>
  <c r="L362" i="26"/>
  <c r="F362" i="26"/>
  <c r="E362" i="26"/>
  <c r="I361" i="26"/>
  <c r="T361" i="26"/>
  <c r="K361" i="26"/>
  <c r="U361" i="26"/>
  <c r="V361" i="26"/>
  <c r="W361" i="26"/>
  <c r="AB361" i="26"/>
  <c r="S361" i="26"/>
  <c r="Z361" i="26"/>
  <c r="N361" i="26"/>
  <c r="M361" i="26"/>
  <c r="L361" i="26"/>
  <c r="F361" i="26"/>
  <c r="E361" i="26"/>
  <c r="I360" i="26"/>
  <c r="T360" i="26"/>
  <c r="K360" i="26"/>
  <c r="U360" i="26"/>
  <c r="V360" i="26"/>
  <c r="W360" i="26"/>
  <c r="AB360" i="26"/>
  <c r="S360" i="26"/>
  <c r="Z360" i="26"/>
  <c r="N360" i="26"/>
  <c r="M360" i="26"/>
  <c r="L360" i="26"/>
  <c r="F360" i="26"/>
  <c r="E360" i="26"/>
  <c r="I359" i="26"/>
  <c r="T359" i="26"/>
  <c r="K359" i="26"/>
  <c r="U359" i="26"/>
  <c r="V359" i="26"/>
  <c r="W359" i="26"/>
  <c r="AB359" i="26"/>
  <c r="S359" i="26"/>
  <c r="Z359" i="26"/>
  <c r="N359" i="26"/>
  <c r="M359" i="26"/>
  <c r="L359" i="26"/>
  <c r="F359" i="26"/>
  <c r="E359" i="26"/>
  <c r="I358" i="26"/>
  <c r="T358" i="26"/>
  <c r="K358" i="26"/>
  <c r="U358" i="26"/>
  <c r="V358" i="26"/>
  <c r="W358" i="26"/>
  <c r="AB358" i="26"/>
  <c r="S358" i="26"/>
  <c r="Z358" i="26"/>
  <c r="N358" i="26"/>
  <c r="M358" i="26"/>
  <c r="L358" i="26"/>
  <c r="F358" i="26"/>
  <c r="E358" i="26"/>
  <c r="I357" i="26"/>
  <c r="T357" i="26"/>
  <c r="K357" i="26"/>
  <c r="U357" i="26"/>
  <c r="V357" i="26"/>
  <c r="W357" i="26"/>
  <c r="AB357" i="26"/>
  <c r="S357" i="26"/>
  <c r="Z357" i="26"/>
  <c r="N357" i="26"/>
  <c r="M357" i="26"/>
  <c r="L357" i="26"/>
  <c r="F357" i="26"/>
  <c r="E357" i="26"/>
  <c r="I356" i="26"/>
  <c r="T356" i="26"/>
  <c r="K356" i="26"/>
  <c r="U356" i="26"/>
  <c r="V356" i="26"/>
  <c r="W356" i="26"/>
  <c r="AB356" i="26"/>
  <c r="S356" i="26"/>
  <c r="Z356" i="26"/>
  <c r="N356" i="26"/>
  <c r="M356" i="26"/>
  <c r="L356" i="26"/>
  <c r="F356" i="26"/>
  <c r="E356" i="26"/>
  <c r="I355" i="26"/>
  <c r="T355" i="26"/>
  <c r="K355" i="26"/>
  <c r="U355" i="26"/>
  <c r="V355" i="26"/>
  <c r="W355" i="26"/>
  <c r="AB355" i="26"/>
  <c r="S355" i="26"/>
  <c r="Z355" i="26"/>
  <c r="N355" i="26"/>
  <c r="M355" i="26"/>
  <c r="L355" i="26"/>
  <c r="F355" i="26"/>
  <c r="E355" i="26"/>
  <c r="I354" i="26"/>
  <c r="T354" i="26"/>
  <c r="K354" i="26"/>
  <c r="U354" i="26"/>
  <c r="V354" i="26"/>
  <c r="W354" i="26"/>
  <c r="AB354" i="26"/>
  <c r="S354" i="26"/>
  <c r="Z354" i="26"/>
  <c r="N354" i="26"/>
  <c r="M354" i="26"/>
  <c r="L354" i="26"/>
  <c r="F354" i="26"/>
  <c r="E354" i="26"/>
  <c r="I353" i="26"/>
  <c r="T353" i="26"/>
  <c r="K353" i="26"/>
  <c r="U353" i="26"/>
  <c r="V353" i="26"/>
  <c r="W353" i="26"/>
  <c r="AB353" i="26"/>
  <c r="S353" i="26"/>
  <c r="Z353" i="26"/>
  <c r="N353" i="26"/>
  <c r="M353" i="26"/>
  <c r="L353" i="26"/>
  <c r="F353" i="26"/>
  <c r="E353" i="26"/>
  <c r="I352" i="26"/>
  <c r="T352" i="26"/>
  <c r="K352" i="26"/>
  <c r="U352" i="26"/>
  <c r="V352" i="26"/>
  <c r="W352" i="26"/>
  <c r="AB352" i="26"/>
  <c r="S352" i="26"/>
  <c r="Z352" i="26"/>
  <c r="N352" i="26"/>
  <c r="M352" i="26"/>
  <c r="L352" i="26"/>
  <c r="F352" i="26"/>
  <c r="E352" i="26"/>
  <c r="I351" i="26"/>
  <c r="T351" i="26"/>
  <c r="K351" i="26"/>
  <c r="U351" i="26"/>
  <c r="V351" i="26"/>
  <c r="W351" i="26"/>
  <c r="AB351" i="26"/>
  <c r="S351" i="26"/>
  <c r="Z351" i="26"/>
  <c r="N351" i="26"/>
  <c r="M351" i="26"/>
  <c r="L351" i="26"/>
  <c r="F351" i="26"/>
  <c r="E351" i="26"/>
  <c r="I350" i="26"/>
  <c r="T350" i="26"/>
  <c r="K350" i="26"/>
  <c r="U350" i="26"/>
  <c r="V350" i="26"/>
  <c r="W350" i="26"/>
  <c r="AB350" i="26"/>
  <c r="S350" i="26"/>
  <c r="Z350" i="26"/>
  <c r="N350" i="26"/>
  <c r="M350" i="26"/>
  <c r="L350" i="26"/>
  <c r="F350" i="26"/>
  <c r="E350" i="26"/>
  <c r="I349" i="26"/>
  <c r="T349" i="26"/>
  <c r="K349" i="26"/>
  <c r="U349" i="26"/>
  <c r="V349" i="26"/>
  <c r="W349" i="26"/>
  <c r="AB349" i="26"/>
  <c r="S349" i="26"/>
  <c r="Z349" i="26"/>
  <c r="N349" i="26"/>
  <c r="M349" i="26"/>
  <c r="L349" i="26"/>
  <c r="F349" i="26"/>
  <c r="E349" i="26"/>
  <c r="I348" i="26"/>
  <c r="T348" i="26"/>
  <c r="K348" i="26"/>
  <c r="U348" i="26"/>
  <c r="V348" i="26"/>
  <c r="W348" i="26"/>
  <c r="AB348" i="26"/>
  <c r="S348" i="26"/>
  <c r="Z348" i="26"/>
  <c r="N348" i="26"/>
  <c r="M348" i="26"/>
  <c r="L348" i="26"/>
  <c r="F348" i="26"/>
  <c r="E348" i="26"/>
  <c r="I347" i="26"/>
  <c r="T347" i="26"/>
  <c r="K347" i="26"/>
  <c r="U347" i="26"/>
  <c r="V347" i="26"/>
  <c r="W347" i="26"/>
  <c r="AB347" i="26"/>
  <c r="S347" i="26"/>
  <c r="Z347" i="26"/>
  <c r="N347" i="26"/>
  <c r="M347" i="26"/>
  <c r="L347" i="26"/>
  <c r="F347" i="26"/>
  <c r="E347" i="26"/>
  <c r="I346" i="26"/>
  <c r="T346" i="26"/>
  <c r="K346" i="26"/>
  <c r="U346" i="26"/>
  <c r="V346" i="26"/>
  <c r="W346" i="26"/>
  <c r="AB346" i="26"/>
  <c r="S346" i="26"/>
  <c r="Z346" i="26"/>
  <c r="N346" i="26"/>
  <c r="M346" i="26"/>
  <c r="L346" i="26"/>
  <c r="F346" i="26"/>
  <c r="E346" i="26"/>
  <c r="I345" i="26"/>
  <c r="T345" i="26"/>
  <c r="K345" i="26"/>
  <c r="U345" i="26"/>
  <c r="V345" i="26"/>
  <c r="W345" i="26"/>
  <c r="AB345" i="26"/>
  <c r="S345" i="26"/>
  <c r="Z345" i="26"/>
  <c r="N345" i="26"/>
  <c r="M345" i="26"/>
  <c r="L345" i="26"/>
  <c r="F345" i="26"/>
  <c r="E345" i="26"/>
  <c r="I344" i="26"/>
  <c r="T344" i="26"/>
  <c r="K344" i="26"/>
  <c r="U344" i="26"/>
  <c r="V344" i="26"/>
  <c r="W344" i="26"/>
  <c r="AB344" i="26"/>
  <c r="S344" i="26"/>
  <c r="Z344" i="26"/>
  <c r="N344" i="26"/>
  <c r="M344" i="26"/>
  <c r="L344" i="26"/>
  <c r="F344" i="26"/>
  <c r="E344" i="26"/>
  <c r="I343" i="26"/>
  <c r="T343" i="26"/>
  <c r="K343" i="26"/>
  <c r="U343" i="26"/>
  <c r="V343" i="26"/>
  <c r="W343" i="26"/>
  <c r="AB343" i="26"/>
  <c r="S343" i="26"/>
  <c r="Z343" i="26"/>
  <c r="N343" i="26"/>
  <c r="M343" i="26"/>
  <c r="L343" i="26"/>
  <c r="F343" i="26"/>
  <c r="E343" i="26"/>
  <c r="I342" i="26"/>
  <c r="T342" i="26"/>
  <c r="K342" i="26"/>
  <c r="U342" i="26"/>
  <c r="V342" i="26"/>
  <c r="W342" i="26"/>
  <c r="AB342" i="26"/>
  <c r="S342" i="26"/>
  <c r="Z342" i="26"/>
  <c r="N342" i="26"/>
  <c r="M342" i="26"/>
  <c r="L342" i="26"/>
  <c r="F342" i="26"/>
  <c r="E342" i="26"/>
  <c r="I341" i="26"/>
  <c r="T341" i="26"/>
  <c r="K341" i="26"/>
  <c r="U341" i="26"/>
  <c r="V341" i="26"/>
  <c r="W341" i="26"/>
  <c r="AB341" i="26"/>
  <c r="S341" i="26"/>
  <c r="Z341" i="26"/>
  <c r="N341" i="26"/>
  <c r="M341" i="26"/>
  <c r="L341" i="26"/>
  <c r="F341" i="26"/>
  <c r="E341" i="26"/>
  <c r="I340" i="26"/>
  <c r="T340" i="26"/>
  <c r="K340" i="26"/>
  <c r="U340" i="26"/>
  <c r="V340" i="26"/>
  <c r="W340" i="26"/>
  <c r="AB340" i="26"/>
  <c r="S340" i="26"/>
  <c r="Z340" i="26"/>
  <c r="N340" i="26"/>
  <c r="M340" i="26"/>
  <c r="L340" i="26"/>
  <c r="F340" i="26"/>
  <c r="E340" i="26"/>
  <c r="I339" i="26"/>
  <c r="T339" i="26"/>
  <c r="K339" i="26"/>
  <c r="U339" i="26"/>
  <c r="V339" i="26"/>
  <c r="W339" i="26"/>
  <c r="AB339" i="26"/>
  <c r="S339" i="26"/>
  <c r="Z339" i="26"/>
  <c r="N339" i="26"/>
  <c r="M339" i="26"/>
  <c r="L339" i="26"/>
  <c r="F339" i="26"/>
  <c r="E339" i="26"/>
  <c r="I338" i="26"/>
  <c r="T338" i="26"/>
  <c r="K338" i="26"/>
  <c r="U338" i="26"/>
  <c r="V338" i="26"/>
  <c r="W338" i="26"/>
  <c r="AB338" i="26"/>
  <c r="S338" i="26"/>
  <c r="Z338" i="26"/>
  <c r="N338" i="26"/>
  <c r="M338" i="26"/>
  <c r="L338" i="26"/>
  <c r="F338" i="26"/>
  <c r="E338" i="26"/>
  <c r="I337" i="26"/>
  <c r="T337" i="26"/>
  <c r="K337" i="26"/>
  <c r="U337" i="26"/>
  <c r="V337" i="26"/>
  <c r="W337" i="26"/>
  <c r="AB337" i="26"/>
  <c r="S337" i="26"/>
  <c r="Z337" i="26"/>
  <c r="N337" i="26"/>
  <c r="M337" i="26"/>
  <c r="L337" i="26"/>
  <c r="F337" i="26"/>
  <c r="E337" i="26"/>
  <c r="I336" i="26"/>
  <c r="T336" i="26"/>
  <c r="K336" i="26"/>
  <c r="U336" i="26"/>
  <c r="V336" i="26"/>
  <c r="W336" i="26"/>
  <c r="AB336" i="26"/>
  <c r="S336" i="26"/>
  <c r="Z336" i="26"/>
  <c r="N336" i="26"/>
  <c r="M336" i="26"/>
  <c r="L336" i="26"/>
  <c r="F336" i="26"/>
  <c r="E336" i="26"/>
  <c r="I335" i="26"/>
  <c r="T335" i="26"/>
  <c r="K335" i="26"/>
  <c r="U335" i="26"/>
  <c r="V335" i="26"/>
  <c r="W335" i="26"/>
  <c r="AB335" i="26"/>
  <c r="S335" i="26"/>
  <c r="Z335" i="26"/>
  <c r="N335" i="26"/>
  <c r="M335" i="26"/>
  <c r="L335" i="26"/>
  <c r="F335" i="26"/>
  <c r="E335" i="26"/>
  <c r="I334" i="26"/>
  <c r="T334" i="26"/>
  <c r="K334" i="26"/>
  <c r="U334" i="26"/>
  <c r="V334" i="26"/>
  <c r="W334" i="26"/>
  <c r="AB334" i="26"/>
  <c r="S334" i="26"/>
  <c r="Z334" i="26"/>
  <c r="N334" i="26"/>
  <c r="M334" i="26"/>
  <c r="L334" i="26"/>
  <c r="F334" i="26"/>
  <c r="E334" i="26"/>
  <c r="I333" i="26"/>
  <c r="T333" i="26"/>
  <c r="K333" i="26"/>
  <c r="U333" i="26"/>
  <c r="V333" i="26"/>
  <c r="W333" i="26"/>
  <c r="AB333" i="26"/>
  <c r="S333" i="26"/>
  <c r="Z333" i="26"/>
  <c r="N333" i="26"/>
  <c r="M333" i="26"/>
  <c r="L333" i="26"/>
  <c r="F333" i="26"/>
  <c r="E333" i="26"/>
  <c r="I332" i="26"/>
  <c r="T332" i="26"/>
  <c r="K332" i="26"/>
  <c r="U332" i="26"/>
  <c r="V332" i="26"/>
  <c r="W332" i="26"/>
  <c r="AB332" i="26"/>
  <c r="S332" i="26"/>
  <c r="Z332" i="26"/>
  <c r="N332" i="26"/>
  <c r="M332" i="26"/>
  <c r="L332" i="26"/>
  <c r="F332" i="26"/>
  <c r="E332" i="26"/>
  <c r="I331" i="26"/>
  <c r="T331" i="26"/>
  <c r="K331" i="26"/>
  <c r="U331" i="26"/>
  <c r="V331" i="26"/>
  <c r="W331" i="26"/>
  <c r="AB331" i="26"/>
  <c r="S331" i="26"/>
  <c r="Z331" i="26"/>
  <c r="N331" i="26"/>
  <c r="M331" i="26"/>
  <c r="L331" i="26"/>
  <c r="F331" i="26"/>
  <c r="E331" i="26"/>
  <c r="I330" i="26"/>
  <c r="T330" i="26"/>
  <c r="K330" i="26"/>
  <c r="U330" i="26"/>
  <c r="V330" i="26"/>
  <c r="W330" i="26"/>
  <c r="AB330" i="26"/>
  <c r="S330" i="26"/>
  <c r="Z330" i="26"/>
  <c r="N330" i="26"/>
  <c r="M330" i="26"/>
  <c r="L330" i="26"/>
  <c r="F330" i="26"/>
  <c r="E330" i="26"/>
  <c r="I329" i="26"/>
  <c r="T329" i="26"/>
  <c r="K329" i="26"/>
  <c r="U329" i="26"/>
  <c r="V329" i="26"/>
  <c r="W329" i="26"/>
  <c r="AB329" i="26"/>
  <c r="S329" i="26"/>
  <c r="Z329" i="26"/>
  <c r="N329" i="26"/>
  <c r="M329" i="26"/>
  <c r="L329" i="26"/>
  <c r="F329" i="26"/>
  <c r="E329" i="26"/>
  <c r="I328" i="26"/>
  <c r="T328" i="26"/>
  <c r="K328" i="26"/>
  <c r="U328" i="26"/>
  <c r="V328" i="26"/>
  <c r="W328" i="26"/>
  <c r="AB328" i="26"/>
  <c r="S328" i="26"/>
  <c r="Z328" i="26"/>
  <c r="N328" i="26"/>
  <c r="M328" i="26"/>
  <c r="L328" i="26"/>
  <c r="F328" i="26"/>
  <c r="E328" i="26"/>
  <c r="I327" i="26"/>
  <c r="T327" i="26"/>
  <c r="K327" i="26"/>
  <c r="U327" i="26"/>
  <c r="V327" i="26"/>
  <c r="W327" i="26"/>
  <c r="AB327" i="26"/>
  <c r="S327" i="26"/>
  <c r="Z327" i="26"/>
  <c r="N327" i="26"/>
  <c r="M327" i="26"/>
  <c r="L327" i="26"/>
  <c r="F327" i="26"/>
  <c r="E327" i="26"/>
  <c r="I326" i="26"/>
  <c r="T326" i="26"/>
  <c r="K326" i="26"/>
  <c r="U326" i="26"/>
  <c r="V326" i="26"/>
  <c r="W326" i="26"/>
  <c r="AB326" i="26"/>
  <c r="S326" i="26"/>
  <c r="Z326" i="26"/>
  <c r="N326" i="26"/>
  <c r="M326" i="26"/>
  <c r="L326" i="26"/>
  <c r="F326" i="26"/>
  <c r="E326" i="26"/>
  <c r="I322" i="26"/>
  <c r="K322" i="26"/>
  <c r="S322" i="26"/>
  <c r="Z322" i="26"/>
  <c r="N322" i="26"/>
  <c r="M322" i="26"/>
  <c r="L322" i="26"/>
  <c r="I321" i="26"/>
  <c r="K321" i="26"/>
  <c r="S321" i="26"/>
  <c r="Z321" i="26"/>
  <c r="N321" i="26"/>
  <c r="M321" i="26"/>
  <c r="L321" i="26"/>
  <c r="I320" i="26"/>
  <c r="K320" i="26"/>
  <c r="S320" i="26"/>
  <c r="Z320" i="26"/>
  <c r="N320" i="26"/>
  <c r="M320" i="26"/>
  <c r="L320" i="26"/>
  <c r="I319" i="26"/>
  <c r="K319" i="26"/>
  <c r="S319" i="26"/>
  <c r="Z319" i="26"/>
  <c r="N319" i="26"/>
  <c r="M319" i="26"/>
  <c r="L319" i="26"/>
  <c r="I318" i="26"/>
  <c r="K318" i="26"/>
  <c r="S318" i="26"/>
  <c r="Z318" i="26"/>
  <c r="N318" i="26"/>
  <c r="M318" i="26"/>
  <c r="L318" i="26"/>
  <c r="I317" i="26"/>
  <c r="K317" i="26"/>
  <c r="S317" i="26"/>
  <c r="Z317" i="26"/>
  <c r="N317" i="26"/>
  <c r="M317" i="26"/>
  <c r="L317" i="26"/>
  <c r="I316" i="26"/>
  <c r="K316" i="26"/>
  <c r="S316" i="26"/>
  <c r="Z316" i="26"/>
  <c r="N316" i="26"/>
  <c r="M316" i="26"/>
  <c r="L316" i="26"/>
  <c r="I315" i="26"/>
  <c r="K315" i="26"/>
  <c r="S315" i="26"/>
  <c r="Z315" i="26"/>
  <c r="N315" i="26"/>
  <c r="M315" i="26"/>
  <c r="L315" i="26"/>
  <c r="I314" i="26"/>
  <c r="K314" i="26"/>
  <c r="S314" i="26"/>
  <c r="Z314" i="26"/>
  <c r="N314" i="26"/>
  <c r="M314" i="26"/>
  <c r="L314" i="26"/>
  <c r="I313" i="26"/>
  <c r="K313" i="26"/>
  <c r="S313" i="26"/>
  <c r="Z313" i="26"/>
  <c r="N313" i="26"/>
  <c r="M313" i="26"/>
  <c r="L313" i="26"/>
  <c r="I312" i="26"/>
  <c r="K312" i="26"/>
  <c r="S312" i="26"/>
  <c r="Z312" i="26"/>
  <c r="N312" i="26"/>
  <c r="M312" i="26"/>
  <c r="L312" i="26"/>
  <c r="I311" i="26"/>
  <c r="K311" i="26"/>
  <c r="S311" i="26"/>
  <c r="Z311" i="26"/>
  <c r="N311" i="26"/>
  <c r="M311" i="26"/>
  <c r="L311" i="26"/>
  <c r="I310" i="26"/>
  <c r="K310" i="26"/>
  <c r="S310" i="26"/>
  <c r="Z310" i="26"/>
  <c r="N310" i="26"/>
  <c r="M310" i="26"/>
  <c r="L310" i="26"/>
  <c r="I309" i="26"/>
  <c r="K309" i="26"/>
  <c r="S309" i="26"/>
  <c r="Z309" i="26"/>
  <c r="N309" i="26"/>
  <c r="M309" i="26"/>
  <c r="L309" i="26"/>
  <c r="I308" i="26"/>
  <c r="K308" i="26"/>
  <c r="S308" i="26"/>
  <c r="Z308" i="26"/>
  <c r="N308" i="26"/>
  <c r="M308" i="26"/>
  <c r="L308" i="26"/>
  <c r="I307" i="26"/>
  <c r="K307" i="26"/>
  <c r="S307" i="26"/>
  <c r="Z307" i="26"/>
  <c r="N307" i="26"/>
  <c r="M307" i="26"/>
  <c r="L307" i="26"/>
  <c r="I306" i="26"/>
  <c r="K306" i="26"/>
  <c r="S306" i="26"/>
  <c r="Z306" i="26"/>
  <c r="N306" i="26"/>
  <c r="M306" i="26"/>
  <c r="L306" i="26"/>
  <c r="I305" i="26"/>
  <c r="K305" i="26"/>
  <c r="S305" i="26"/>
  <c r="Z305" i="26"/>
  <c r="N305" i="26"/>
  <c r="M305" i="26"/>
  <c r="L305" i="26"/>
  <c r="I304" i="26"/>
  <c r="K304" i="26"/>
  <c r="S304" i="26"/>
  <c r="Z304" i="26"/>
  <c r="N304" i="26"/>
  <c r="M304" i="26"/>
  <c r="L304" i="26"/>
  <c r="I303" i="26"/>
  <c r="K303" i="26"/>
  <c r="S303" i="26"/>
  <c r="Z303" i="26"/>
  <c r="N303" i="26"/>
  <c r="M303" i="26"/>
  <c r="L303" i="26"/>
  <c r="I302" i="26"/>
  <c r="K302" i="26"/>
  <c r="S302" i="26"/>
  <c r="Z302" i="26"/>
  <c r="N302" i="26"/>
  <c r="M302" i="26"/>
  <c r="L302" i="26"/>
  <c r="I301" i="26"/>
  <c r="K301" i="26"/>
  <c r="S301" i="26"/>
  <c r="Z301" i="26"/>
  <c r="N301" i="26"/>
  <c r="M301" i="26"/>
  <c r="L301" i="26"/>
  <c r="I300" i="26"/>
  <c r="K300" i="26"/>
  <c r="S300" i="26"/>
  <c r="Z300" i="26"/>
  <c r="N300" i="26"/>
  <c r="M300" i="26"/>
  <c r="L300" i="26"/>
  <c r="I299" i="26"/>
  <c r="K299" i="26"/>
  <c r="S299" i="26"/>
  <c r="Z299" i="26"/>
  <c r="N299" i="26"/>
  <c r="M299" i="26"/>
  <c r="L299" i="26"/>
  <c r="I298" i="26"/>
  <c r="K298" i="26"/>
  <c r="S298" i="26"/>
  <c r="Z298" i="26"/>
  <c r="N298" i="26"/>
  <c r="M298" i="26"/>
  <c r="L298" i="26"/>
  <c r="I297" i="26"/>
  <c r="K297" i="26"/>
  <c r="S297" i="26"/>
  <c r="Z297" i="26"/>
  <c r="N297" i="26"/>
  <c r="M297" i="26"/>
  <c r="L297" i="26"/>
  <c r="I296" i="26"/>
  <c r="K296" i="26"/>
  <c r="S296" i="26"/>
  <c r="Z296" i="26"/>
  <c r="N296" i="26"/>
  <c r="M296" i="26"/>
  <c r="L296" i="26"/>
  <c r="I295" i="26"/>
  <c r="K295" i="26"/>
  <c r="S295" i="26"/>
  <c r="Z295" i="26"/>
  <c r="N295" i="26"/>
  <c r="M295" i="26"/>
  <c r="L295" i="26"/>
  <c r="I294" i="26"/>
  <c r="K294" i="26"/>
  <c r="S294" i="26"/>
  <c r="Z294" i="26"/>
  <c r="N294" i="26"/>
  <c r="M294" i="26"/>
  <c r="L294" i="26"/>
  <c r="I293" i="26"/>
  <c r="K293" i="26"/>
  <c r="S293" i="26"/>
  <c r="Z293" i="26"/>
  <c r="N293" i="26"/>
  <c r="M293" i="26"/>
  <c r="L293" i="26"/>
  <c r="I292" i="26"/>
  <c r="K292" i="26"/>
  <c r="S292" i="26"/>
  <c r="Z292" i="26"/>
  <c r="N292" i="26"/>
  <c r="M292" i="26"/>
  <c r="L292" i="26"/>
  <c r="I291" i="26"/>
  <c r="K291" i="26"/>
  <c r="S291" i="26"/>
  <c r="Z291" i="26"/>
  <c r="N291" i="26"/>
  <c r="M291" i="26"/>
  <c r="L291" i="26"/>
  <c r="I290" i="26"/>
  <c r="K290" i="26"/>
  <c r="S290" i="26"/>
  <c r="Z290" i="26"/>
  <c r="N290" i="26"/>
  <c r="M290" i="26"/>
  <c r="L290" i="26"/>
  <c r="I289" i="26"/>
  <c r="K289" i="26"/>
  <c r="S289" i="26"/>
  <c r="Z289" i="26"/>
  <c r="N289" i="26"/>
  <c r="M289" i="26"/>
  <c r="L289" i="26"/>
  <c r="I288" i="26"/>
  <c r="K288" i="26"/>
  <c r="S288" i="26"/>
  <c r="Z288" i="26"/>
  <c r="N288" i="26"/>
  <c r="M288" i="26"/>
  <c r="L288" i="26"/>
  <c r="I287" i="26"/>
  <c r="K287" i="26"/>
  <c r="S287" i="26"/>
  <c r="Z287" i="26"/>
  <c r="N287" i="26"/>
  <c r="M287" i="26"/>
  <c r="L287" i="26"/>
  <c r="I286" i="26"/>
  <c r="K286" i="26"/>
  <c r="S286" i="26"/>
  <c r="Z286" i="26"/>
  <c r="N286" i="26"/>
  <c r="M286" i="26"/>
  <c r="L286" i="26"/>
  <c r="I285" i="26"/>
  <c r="K285" i="26"/>
  <c r="S285" i="26"/>
  <c r="Z285" i="26"/>
  <c r="N285" i="26"/>
  <c r="M285" i="26"/>
  <c r="L285" i="26"/>
  <c r="I284" i="26"/>
  <c r="K284" i="26"/>
  <c r="S284" i="26"/>
  <c r="Z284" i="26"/>
  <c r="N284" i="26"/>
  <c r="M284" i="26"/>
  <c r="L284" i="26"/>
  <c r="I283" i="26"/>
  <c r="K283" i="26"/>
  <c r="S283" i="26"/>
  <c r="Z283" i="26"/>
  <c r="N283" i="26"/>
  <c r="M283" i="26"/>
  <c r="L283" i="26"/>
  <c r="I282" i="26"/>
  <c r="K282" i="26"/>
  <c r="S282" i="26"/>
  <c r="Z282" i="26"/>
  <c r="N282" i="26"/>
  <c r="M282" i="26"/>
  <c r="L282" i="26"/>
  <c r="I281" i="26"/>
  <c r="K281" i="26"/>
  <c r="S281" i="26"/>
  <c r="Z281" i="26"/>
  <c r="N281" i="26"/>
  <c r="M281" i="26"/>
  <c r="L281" i="26"/>
  <c r="I280" i="26"/>
  <c r="K280" i="26"/>
  <c r="S280" i="26"/>
  <c r="Z280" i="26"/>
  <c r="N280" i="26"/>
  <c r="M280" i="26"/>
  <c r="L280" i="26"/>
  <c r="I279" i="26"/>
  <c r="K279" i="26"/>
  <c r="S279" i="26"/>
  <c r="Z279" i="26"/>
  <c r="N279" i="26"/>
  <c r="M279" i="26"/>
  <c r="L279" i="26"/>
  <c r="I278" i="26"/>
  <c r="K278" i="26"/>
  <c r="S278" i="26"/>
  <c r="Z278" i="26"/>
  <c r="N278" i="26"/>
  <c r="M278" i="26"/>
  <c r="L278" i="26"/>
  <c r="I277" i="26"/>
  <c r="K277" i="26"/>
  <c r="S277" i="26"/>
  <c r="Z277" i="26"/>
  <c r="N277" i="26"/>
  <c r="M277" i="26"/>
  <c r="L277" i="26"/>
  <c r="I276" i="26"/>
  <c r="K276" i="26"/>
  <c r="S276" i="26"/>
  <c r="Z276" i="26"/>
  <c r="N276" i="26"/>
  <c r="M276" i="26"/>
  <c r="L276" i="26"/>
  <c r="I275" i="26"/>
  <c r="K275" i="26"/>
  <c r="S275" i="26"/>
  <c r="Z275" i="26"/>
  <c r="N275" i="26"/>
  <c r="M275" i="26"/>
  <c r="L275" i="26"/>
  <c r="I274" i="26"/>
  <c r="K274" i="26"/>
  <c r="S274" i="26"/>
  <c r="Z274" i="26"/>
  <c r="N274" i="26"/>
  <c r="M274" i="26"/>
  <c r="L274" i="26"/>
  <c r="I273" i="26"/>
  <c r="K273" i="26"/>
  <c r="S273" i="26"/>
  <c r="Z273" i="26"/>
  <c r="N273" i="26"/>
  <c r="M273" i="26"/>
  <c r="L273" i="26"/>
  <c r="I272" i="26"/>
  <c r="K272" i="26"/>
  <c r="S272" i="26"/>
  <c r="Z272" i="26"/>
  <c r="N272" i="26"/>
  <c r="M272" i="26"/>
  <c r="L272" i="26"/>
  <c r="I271" i="26"/>
  <c r="K271" i="26"/>
  <c r="S271" i="26"/>
  <c r="Z271" i="26"/>
  <c r="N271" i="26"/>
  <c r="M271" i="26"/>
  <c r="L271" i="26"/>
  <c r="I270" i="26"/>
  <c r="K270" i="26"/>
  <c r="S270" i="26"/>
  <c r="Z270" i="26"/>
  <c r="N270" i="26"/>
  <c r="M270" i="26"/>
  <c r="L270" i="26"/>
  <c r="I269" i="26"/>
  <c r="K269" i="26"/>
  <c r="S269" i="26"/>
  <c r="Z269" i="26"/>
  <c r="N269" i="26"/>
  <c r="M269" i="26"/>
  <c r="L269" i="26"/>
  <c r="I268" i="26"/>
  <c r="K268" i="26"/>
  <c r="S268" i="26"/>
  <c r="Z268" i="26"/>
  <c r="N268" i="26"/>
  <c r="M268" i="26"/>
  <c r="L268" i="26"/>
  <c r="I267" i="26"/>
  <c r="K267" i="26"/>
  <c r="S267" i="26"/>
  <c r="Z267" i="26"/>
  <c r="N267" i="26"/>
  <c r="M267" i="26"/>
  <c r="L267" i="26"/>
  <c r="I266" i="26"/>
  <c r="K266" i="26"/>
  <c r="S266" i="26"/>
  <c r="Z266" i="26"/>
  <c r="N266" i="26"/>
  <c r="M266" i="26"/>
  <c r="L266" i="26"/>
  <c r="I265" i="26"/>
  <c r="K265" i="26"/>
  <c r="S265" i="26"/>
  <c r="Z265" i="26"/>
  <c r="N265" i="26"/>
  <c r="M265" i="26"/>
  <c r="L265" i="26"/>
  <c r="I264" i="26"/>
  <c r="K264" i="26"/>
  <c r="S264" i="26"/>
  <c r="Z264" i="26"/>
  <c r="N264" i="26"/>
  <c r="M264" i="26"/>
  <c r="L264" i="26"/>
  <c r="I263" i="26"/>
  <c r="K263" i="26"/>
  <c r="S263" i="26"/>
  <c r="Z263" i="26"/>
  <c r="N263" i="26"/>
  <c r="M263" i="26"/>
  <c r="L263" i="26"/>
  <c r="I262" i="26"/>
  <c r="K262" i="26"/>
  <c r="S262" i="26"/>
  <c r="Z262" i="26"/>
  <c r="N262" i="26"/>
  <c r="M262" i="26"/>
  <c r="L262" i="26"/>
  <c r="I261" i="26"/>
  <c r="K261" i="26"/>
  <c r="S261" i="26"/>
  <c r="Z261" i="26"/>
  <c r="N261" i="26"/>
  <c r="M261" i="26"/>
  <c r="L261" i="26"/>
  <c r="I260" i="26"/>
  <c r="K260" i="26"/>
  <c r="S260" i="26"/>
  <c r="Z260" i="26"/>
  <c r="N260" i="26"/>
  <c r="M260" i="26"/>
  <c r="L260" i="26"/>
  <c r="I259" i="26"/>
  <c r="K259" i="26"/>
  <c r="S259" i="26"/>
  <c r="Z259" i="26"/>
  <c r="N259" i="26"/>
  <c r="M259" i="26"/>
  <c r="L259" i="26"/>
  <c r="I258" i="26"/>
  <c r="K258" i="26"/>
  <c r="S258" i="26"/>
  <c r="Z258" i="26"/>
  <c r="N258" i="26"/>
  <c r="M258" i="26"/>
  <c r="L258" i="26"/>
  <c r="I257" i="26"/>
  <c r="K257" i="26"/>
  <c r="S257" i="26"/>
  <c r="Z257" i="26"/>
  <c r="N257" i="26"/>
  <c r="M257" i="26"/>
  <c r="L257" i="26"/>
  <c r="I256" i="26"/>
  <c r="K256" i="26"/>
  <c r="S256" i="26"/>
  <c r="Z256" i="26"/>
  <c r="N256" i="26"/>
  <c r="M256" i="26"/>
  <c r="L256" i="26"/>
  <c r="I255" i="26"/>
  <c r="K255" i="26"/>
  <c r="S255" i="26"/>
  <c r="Z255" i="26"/>
  <c r="N255" i="26"/>
  <c r="M255" i="26"/>
  <c r="L255" i="26"/>
  <c r="I254" i="26"/>
  <c r="K254" i="26"/>
  <c r="S254" i="26"/>
  <c r="Z254" i="26"/>
  <c r="N254" i="26"/>
  <c r="M254" i="26"/>
  <c r="L254" i="26"/>
  <c r="I253" i="26"/>
  <c r="K253" i="26"/>
  <c r="S253" i="26"/>
  <c r="Z253" i="26"/>
  <c r="N253" i="26"/>
  <c r="M253" i="26"/>
  <c r="L253" i="26"/>
  <c r="I252" i="26"/>
  <c r="K252" i="26"/>
  <c r="S252" i="26"/>
  <c r="Z252" i="26"/>
  <c r="N252" i="26"/>
  <c r="M252" i="26"/>
  <c r="L252" i="26"/>
  <c r="I251" i="26"/>
  <c r="K251" i="26"/>
  <c r="S251" i="26"/>
  <c r="Z251" i="26"/>
  <c r="N251" i="26"/>
  <c r="M251" i="26"/>
  <c r="L251" i="26"/>
  <c r="I250" i="26"/>
  <c r="K250" i="26"/>
  <c r="S250" i="26"/>
  <c r="Z250" i="26"/>
  <c r="N250" i="26"/>
  <c r="M250" i="26"/>
  <c r="L250" i="26"/>
  <c r="I249" i="26"/>
  <c r="K249" i="26"/>
  <c r="S249" i="26"/>
  <c r="Z249" i="26"/>
  <c r="N249" i="26"/>
  <c r="M249" i="26"/>
  <c r="L249" i="26"/>
  <c r="I248" i="26"/>
  <c r="K248" i="26"/>
  <c r="S248" i="26"/>
  <c r="Z248" i="26"/>
  <c r="N248" i="26"/>
  <c r="M248" i="26"/>
  <c r="L248" i="26"/>
  <c r="I247" i="26"/>
  <c r="K247" i="26"/>
  <c r="S247" i="26"/>
  <c r="Z247" i="26"/>
  <c r="N247" i="26"/>
  <c r="M247" i="26"/>
  <c r="L247" i="26"/>
  <c r="I246" i="26"/>
  <c r="K246" i="26"/>
  <c r="S246" i="26"/>
  <c r="Z246" i="26"/>
  <c r="N246" i="26"/>
  <c r="M246" i="26"/>
  <c r="L246" i="26"/>
  <c r="I245" i="26"/>
  <c r="K245" i="26"/>
  <c r="S245" i="26"/>
  <c r="Z245" i="26"/>
  <c r="N245" i="26"/>
  <c r="M245" i="26"/>
  <c r="L245" i="26"/>
  <c r="I244" i="26"/>
  <c r="K244" i="26"/>
  <c r="S244" i="26"/>
  <c r="Z244" i="26"/>
  <c r="N244" i="26"/>
  <c r="M244" i="26"/>
  <c r="L244" i="26"/>
  <c r="I243" i="26"/>
  <c r="K243" i="26"/>
  <c r="S243" i="26"/>
  <c r="Z243" i="26"/>
  <c r="N243" i="26"/>
  <c r="M243" i="26"/>
  <c r="L243" i="26"/>
  <c r="I242" i="26"/>
  <c r="K242" i="26"/>
  <c r="S242" i="26"/>
  <c r="Z242" i="26"/>
  <c r="N242" i="26"/>
  <c r="M242" i="26"/>
  <c r="L242" i="26"/>
  <c r="I241" i="26"/>
  <c r="K241" i="26"/>
  <c r="S241" i="26"/>
  <c r="Z241" i="26"/>
  <c r="N241" i="26"/>
  <c r="M241" i="26"/>
  <c r="L241" i="26"/>
  <c r="I240" i="26"/>
  <c r="K240" i="26"/>
  <c r="S240" i="26"/>
  <c r="Z240" i="26"/>
  <c r="N240" i="26"/>
  <c r="M240" i="26"/>
  <c r="L240" i="26"/>
  <c r="I239" i="26"/>
  <c r="K239" i="26"/>
  <c r="S239" i="26"/>
  <c r="Z239" i="26"/>
  <c r="N239" i="26"/>
  <c r="M239" i="26"/>
  <c r="L239" i="26"/>
  <c r="I238" i="26"/>
  <c r="K238" i="26"/>
  <c r="S238" i="26"/>
  <c r="Z238" i="26"/>
  <c r="N238" i="26"/>
  <c r="M238" i="26"/>
  <c r="L238" i="26"/>
  <c r="I237" i="26"/>
  <c r="K237" i="26"/>
  <c r="S237" i="26"/>
  <c r="Z237" i="26"/>
  <c r="N237" i="26"/>
  <c r="M237" i="26"/>
  <c r="L237" i="26"/>
  <c r="I236" i="26"/>
  <c r="K236" i="26"/>
  <c r="S236" i="26"/>
  <c r="Z236" i="26"/>
  <c r="N236" i="26"/>
  <c r="M236" i="26"/>
  <c r="L236" i="26"/>
  <c r="I235" i="26"/>
  <c r="K235" i="26"/>
  <c r="S235" i="26"/>
  <c r="Z235" i="26"/>
  <c r="N235" i="26"/>
  <c r="M235" i="26"/>
  <c r="L235" i="26"/>
  <c r="I234" i="26"/>
  <c r="K234" i="26"/>
  <c r="S234" i="26"/>
  <c r="Z234" i="26"/>
  <c r="N234" i="26"/>
  <c r="M234" i="26"/>
  <c r="L234" i="26"/>
  <c r="I233" i="26"/>
  <c r="K233" i="26"/>
  <c r="S233" i="26"/>
  <c r="Z233" i="26"/>
  <c r="N233" i="26"/>
  <c r="M233" i="26"/>
  <c r="L233" i="26"/>
  <c r="I232" i="26"/>
  <c r="K232" i="26"/>
  <c r="S232" i="26"/>
  <c r="Z232" i="26"/>
  <c r="N232" i="26"/>
  <c r="M232" i="26"/>
  <c r="L232" i="26"/>
  <c r="I231" i="26"/>
  <c r="K231" i="26"/>
  <c r="S231" i="26"/>
  <c r="Z231" i="26"/>
  <c r="N231" i="26"/>
  <c r="M231" i="26"/>
  <c r="L231" i="26"/>
  <c r="I230" i="26"/>
  <c r="K230" i="26"/>
  <c r="S230" i="26"/>
  <c r="Z230" i="26"/>
  <c r="N230" i="26"/>
  <c r="M230" i="26"/>
  <c r="L230" i="26"/>
  <c r="I229" i="26"/>
  <c r="K229" i="26"/>
  <c r="S229" i="26"/>
  <c r="Z229" i="26"/>
  <c r="N229" i="26"/>
  <c r="M229" i="26"/>
  <c r="L229" i="26"/>
  <c r="I228" i="26"/>
  <c r="K228" i="26"/>
  <c r="S228" i="26"/>
  <c r="Z228" i="26"/>
  <c r="N228" i="26"/>
  <c r="M228" i="26"/>
  <c r="L228" i="26"/>
  <c r="I227" i="26"/>
  <c r="K227" i="26"/>
  <c r="S227" i="26"/>
  <c r="Z227" i="26"/>
  <c r="N227" i="26"/>
  <c r="M227" i="26"/>
  <c r="L227" i="26"/>
  <c r="I226" i="26"/>
  <c r="K226" i="26"/>
  <c r="S226" i="26"/>
  <c r="Z226" i="26"/>
  <c r="N226" i="26"/>
  <c r="M226" i="26"/>
  <c r="L226" i="26"/>
  <c r="I225" i="26"/>
  <c r="K225" i="26"/>
  <c r="S225" i="26"/>
  <c r="Z225" i="26"/>
  <c r="N225" i="26"/>
  <c r="M225" i="26"/>
  <c r="L225" i="26"/>
  <c r="I224" i="26"/>
  <c r="K224" i="26"/>
  <c r="S224" i="26"/>
  <c r="Z224" i="26"/>
  <c r="N224" i="26"/>
  <c r="M224" i="26"/>
  <c r="L224" i="26"/>
  <c r="I223" i="26"/>
  <c r="K223" i="26"/>
  <c r="S223" i="26"/>
  <c r="Z223" i="26"/>
  <c r="N223" i="26"/>
  <c r="M223" i="26"/>
  <c r="L223" i="26"/>
  <c r="I222" i="26"/>
  <c r="K222" i="26"/>
  <c r="S222" i="26"/>
  <c r="Z222" i="26"/>
  <c r="N222" i="26"/>
  <c r="M222" i="26"/>
  <c r="L222" i="26"/>
  <c r="I221" i="26"/>
  <c r="K221" i="26"/>
  <c r="S221" i="26"/>
  <c r="Z221" i="26"/>
  <c r="N221" i="26"/>
  <c r="M221" i="26"/>
  <c r="L221" i="26"/>
  <c r="I220" i="26"/>
  <c r="K220" i="26"/>
  <c r="S220" i="26"/>
  <c r="Z220" i="26"/>
  <c r="N220" i="26"/>
  <c r="M220" i="26"/>
  <c r="L220" i="26"/>
  <c r="I219" i="26"/>
  <c r="K219" i="26"/>
  <c r="S219" i="26"/>
  <c r="Z219" i="26"/>
  <c r="N219" i="26"/>
  <c r="M219" i="26"/>
  <c r="L219" i="26"/>
  <c r="I218" i="26"/>
  <c r="K218" i="26"/>
  <c r="S218" i="26"/>
  <c r="Z218" i="26"/>
  <c r="N218" i="26"/>
  <c r="M218" i="26"/>
  <c r="L218" i="26"/>
  <c r="I217" i="26"/>
  <c r="K217" i="26"/>
  <c r="S217" i="26"/>
  <c r="Z217" i="26"/>
  <c r="N217" i="26"/>
  <c r="M217" i="26"/>
  <c r="L217" i="26"/>
  <c r="I216" i="26"/>
  <c r="K216" i="26"/>
  <c r="S216" i="26"/>
  <c r="Z216" i="26"/>
  <c r="N216" i="26"/>
  <c r="M216" i="26"/>
  <c r="L216" i="26"/>
  <c r="I215" i="26"/>
  <c r="K215" i="26"/>
  <c r="S215" i="26"/>
  <c r="Z215" i="26"/>
  <c r="N215" i="26"/>
  <c r="M215" i="26"/>
  <c r="L215" i="26"/>
  <c r="I214" i="26"/>
  <c r="K214" i="26"/>
  <c r="S214" i="26"/>
  <c r="Z214" i="26"/>
  <c r="N214" i="26"/>
  <c r="M214" i="26"/>
  <c r="L214" i="26"/>
  <c r="I213" i="26"/>
  <c r="K213" i="26"/>
  <c r="S213" i="26"/>
  <c r="Z213" i="26"/>
  <c r="N213" i="26"/>
  <c r="M213" i="26"/>
  <c r="L213" i="26"/>
  <c r="I212" i="26"/>
  <c r="K212" i="26"/>
  <c r="S212" i="26"/>
  <c r="Z212" i="26"/>
  <c r="N212" i="26"/>
  <c r="M212" i="26"/>
  <c r="L212" i="26"/>
  <c r="I211" i="26"/>
  <c r="K211" i="26"/>
  <c r="S211" i="26"/>
  <c r="Z211" i="26"/>
  <c r="N211" i="26"/>
  <c r="M211" i="26"/>
  <c r="L211" i="26"/>
  <c r="I210" i="26"/>
  <c r="K210" i="26"/>
  <c r="S210" i="26"/>
  <c r="Z210" i="26"/>
  <c r="N210" i="26"/>
  <c r="M210" i="26"/>
  <c r="L210" i="26"/>
  <c r="I209" i="26"/>
  <c r="K209" i="26"/>
  <c r="S209" i="26"/>
  <c r="Z209" i="26"/>
  <c r="N209" i="26"/>
  <c r="M209" i="26"/>
  <c r="L209" i="26"/>
  <c r="I208" i="26"/>
  <c r="K208" i="26"/>
  <c r="S208" i="26"/>
  <c r="Z208" i="26"/>
  <c r="N208" i="26"/>
  <c r="M208" i="26"/>
  <c r="L208" i="26"/>
  <c r="I207" i="26"/>
  <c r="K207" i="26"/>
  <c r="S207" i="26"/>
  <c r="Z207" i="26"/>
  <c r="N207" i="26"/>
  <c r="M207" i="26"/>
  <c r="L207" i="26"/>
  <c r="I206" i="26"/>
  <c r="K206" i="26"/>
  <c r="S206" i="26"/>
  <c r="Z206" i="26"/>
  <c r="N206" i="26"/>
  <c r="M206" i="26"/>
  <c r="L206" i="26"/>
  <c r="I205" i="26"/>
  <c r="K205" i="26"/>
  <c r="S205" i="26"/>
  <c r="Z205" i="26"/>
  <c r="N205" i="26"/>
  <c r="M205" i="26"/>
  <c r="L205" i="26"/>
  <c r="I204" i="26"/>
  <c r="K204" i="26"/>
  <c r="S204" i="26"/>
  <c r="Z204" i="26"/>
  <c r="N204" i="26"/>
  <c r="M204" i="26"/>
  <c r="L204" i="26"/>
  <c r="I203" i="26"/>
  <c r="K203" i="26"/>
  <c r="S203" i="26"/>
  <c r="Z203" i="26"/>
  <c r="N203" i="26"/>
  <c r="M203" i="26"/>
  <c r="L203" i="26"/>
  <c r="I202" i="26"/>
  <c r="K202" i="26"/>
  <c r="S202" i="26"/>
  <c r="Z202" i="26"/>
  <c r="N202" i="26"/>
  <c r="M202" i="26"/>
  <c r="L202" i="26"/>
  <c r="I201" i="26"/>
  <c r="K201" i="26"/>
  <c r="S201" i="26"/>
  <c r="Z201" i="26"/>
  <c r="N201" i="26"/>
  <c r="M201" i="26"/>
  <c r="L201" i="26"/>
  <c r="I200" i="26"/>
  <c r="K200" i="26"/>
  <c r="S200" i="26"/>
  <c r="Z200" i="26"/>
  <c r="N200" i="26"/>
  <c r="M200" i="26"/>
  <c r="L200" i="26"/>
  <c r="I199" i="26"/>
  <c r="K199" i="26"/>
  <c r="S199" i="26"/>
  <c r="Z199" i="26"/>
  <c r="N199" i="26"/>
  <c r="M199" i="26"/>
  <c r="L199" i="26"/>
  <c r="I198" i="26"/>
  <c r="K198" i="26"/>
  <c r="S198" i="26"/>
  <c r="Z198" i="26"/>
  <c r="N198" i="26"/>
  <c r="M198" i="26"/>
  <c r="L198" i="26"/>
  <c r="I197" i="26"/>
  <c r="K197" i="26"/>
  <c r="S197" i="26"/>
  <c r="Z197" i="26"/>
  <c r="N197" i="26"/>
  <c r="M197" i="26"/>
  <c r="L197" i="26"/>
  <c r="I196" i="26"/>
  <c r="K196" i="26"/>
  <c r="S196" i="26"/>
  <c r="Z196" i="26"/>
  <c r="N196" i="26"/>
  <c r="M196" i="26"/>
  <c r="L196" i="26"/>
  <c r="I195" i="26"/>
  <c r="K195" i="26"/>
  <c r="S195" i="26"/>
  <c r="Z195" i="26"/>
  <c r="N195" i="26"/>
  <c r="M195" i="26"/>
  <c r="L195" i="26"/>
  <c r="I194" i="26"/>
  <c r="K194" i="26"/>
  <c r="S194" i="26"/>
  <c r="Z194" i="26"/>
  <c r="N194" i="26"/>
  <c r="M194" i="26"/>
  <c r="L194" i="26"/>
  <c r="I193" i="26"/>
  <c r="K193" i="26"/>
  <c r="S193" i="26"/>
  <c r="Z193" i="26"/>
  <c r="N193" i="26"/>
  <c r="M193" i="26"/>
  <c r="L193" i="26"/>
  <c r="I192" i="26"/>
  <c r="K192" i="26"/>
  <c r="S192" i="26"/>
  <c r="Z192" i="26"/>
  <c r="N192" i="26"/>
  <c r="M192" i="26"/>
  <c r="L192" i="26"/>
  <c r="I191" i="26"/>
  <c r="K191" i="26"/>
  <c r="S191" i="26"/>
  <c r="Z191" i="26"/>
  <c r="N191" i="26"/>
  <c r="M191" i="26"/>
  <c r="L191" i="26"/>
  <c r="I190" i="26"/>
  <c r="K190" i="26"/>
  <c r="S190" i="26"/>
  <c r="Z190" i="26"/>
  <c r="N190" i="26"/>
  <c r="M190" i="26"/>
  <c r="L190" i="26"/>
  <c r="I189" i="26"/>
  <c r="K189" i="26"/>
  <c r="S189" i="26"/>
  <c r="Z189" i="26"/>
  <c r="N189" i="26"/>
  <c r="M189" i="26"/>
  <c r="L189" i="26"/>
  <c r="I188" i="26"/>
  <c r="K188" i="26"/>
  <c r="S188" i="26"/>
  <c r="Z188" i="26"/>
  <c r="N188" i="26"/>
  <c r="M188" i="26"/>
  <c r="L188" i="26"/>
  <c r="I187" i="26"/>
  <c r="K187" i="26"/>
  <c r="S187" i="26"/>
  <c r="Z187" i="26"/>
  <c r="N187" i="26"/>
  <c r="M187" i="26"/>
  <c r="L187" i="26"/>
  <c r="I186" i="26"/>
  <c r="K186" i="26"/>
  <c r="S186" i="26"/>
  <c r="Z186" i="26"/>
  <c r="N186" i="26"/>
  <c r="M186" i="26"/>
  <c r="L186" i="26"/>
  <c r="I185" i="26"/>
  <c r="K185" i="26"/>
  <c r="S185" i="26"/>
  <c r="Z185" i="26"/>
  <c r="N185" i="26"/>
  <c r="M185" i="26"/>
  <c r="L185" i="26"/>
  <c r="I184" i="26"/>
  <c r="K184" i="26"/>
  <c r="S184" i="26"/>
  <c r="Z184" i="26"/>
  <c r="N184" i="26"/>
  <c r="M184" i="26"/>
  <c r="L184" i="26"/>
  <c r="I183" i="26"/>
  <c r="K183" i="26"/>
  <c r="S183" i="26"/>
  <c r="Z183" i="26"/>
  <c r="N183" i="26"/>
  <c r="M183" i="26"/>
  <c r="L183" i="26"/>
  <c r="I182" i="26"/>
  <c r="K182" i="26"/>
  <c r="S182" i="26"/>
  <c r="Z182" i="26"/>
  <c r="N182" i="26"/>
  <c r="M182" i="26"/>
  <c r="L182" i="26"/>
  <c r="I181" i="26"/>
  <c r="K181" i="26"/>
  <c r="S181" i="26"/>
  <c r="Z181" i="26"/>
  <c r="N181" i="26"/>
  <c r="M181" i="26"/>
  <c r="L181" i="26"/>
  <c r="I180" i="26"/>
  <c r="K180" i="26"/>
  <c r="S180" i="26"/>
  <c r="Z180" i="26"/>
  <c r="N180" i="26"/>
  <c r="M180" i="26"/>
  <c r="L180" i="26"/>
  <c r="I179" i="26"/>
  <c r="K179" i="26"/>
  <c r="S179" i="26"/>
  <c r="Z179" i="26"/>
  <c r="N179" i="26"/>
  <c r="M179" i="26"/>
  <c r="L179" i="26"/>
  <c r="I178" i="26"/>
  <c r="K178" i="26"/>
  <c r="S178" i="26"/>
  <c r="Z178" i="26"/>
  <c r="N178" i="26"/>
  <c r="M178" i="26"/>
  <c r="L178" i="26"/>
  <c r="I177" i="26"/>
  <c r="K177" i="26"/>
  <c r="S177" i="26"/>
  <c r="Z177" i="26"/>
  <c r="N177" i="26"/>
  <c r="M177" i="26"/>
  <c r="L177" i="26"/>
  <c r="I176" i="26"/>
  <c r="K176" i="26"/>
  <c r="S176" i="26"/>
  <c r="Z176" i="26"/>
  <c r="N176" i="26"/>
  <c r="M176" i="26"/>
  <c r="L176" i="26"/>
  <c r="I175" i="26"/>
  <c r="K175" i="26"/>
  <c r="S175" i="26"/>
  <c r="Z175" i="26"/>
  <c r="N175" i="26"/>
  <c r="M175" i="26"/>
  <c r="L175" i="26"/>
  <c r="I174" i="26"/>
  <c r="K174" i="26"/>
  <c r="S174" i="26"/>
  <c r="Z174" i="26"/>
  <c r="N174" i="26"/>
  <c r="M174" i="26"/>
  <c r="L174" i="26"/>
  <c r="I173" i="26"/>
  <c r="K173" i="26"/>
  <c r="S173" i="26"/>
  <c r="Z173" i="26"/>
  <c r="N173" i="26"/>
  <c r="M173" i="26"/>
  <c r="L173" i="26"/>
  <c r="I172" i="26"/>
  <c r="K172" i="26"/>
  <c r="S172" i="26"/>
  <c r="Z172" i="26"/>
  <c r="N172" i="26"/>
  <c r="M172" i="26"/>
  <c r="L172" i="26"/>
  <c r="I171" i="26"/>
  <c r="K171" i="26"/>
  <c r="S171" i="26"/>
  <c r="Z171" i="26"/>
  <c r="N171" i="26"/>
  <c r="M171" i="26"/>
  <c r="L171" i="26"/>
  <c r="I170" i="26"/>
  <c r="K170" i="26"/>
  <c r="S170" i="26"/>
  <c r="Z170" i="26"/>
  <c r="N170" i="26"/>
  <c r="M170" i="26"/>
  <c r="L170" i="26"/>
  <c r="I169" i="26"/>
  <c r="K169" i="26"/>
  <c r="S169" i="26"/>
  <c r="Z169" i="26"/>
  <c r="N169" i="26"/>
  <c r="M169" i="26"/>
  <c r="L169" i="26"/>
  <c r="I168" i="26"/>
  <c r="K168" i="26"/>
  <c r="S168" i="26"/>
  <c r="Z168" i="26"/>
  <c r="N168" i="26"/>
  <c r="M168" i="26"/>
  <c r="L168" i="26"/>
  <c r="I167" i="26"/>
  <c r="K167" i="26"/>
  <c r="S167" i="26"/>
  <c r="Z167" i="26"/>
  <c r="N167" i="26"/>
  <c r="M167" i="26"/>
  <c r="L167" i="26"/>
  <c r="I166" i="26"/>
  <c r="K166" i="26"/>
  <c r="S166" i="26"/>
  <c r="Z166" i="26"/>
  <c r="N166" i="26"/>
  <c r="M166" i="26"/>
  <c r="L166" i="26"/>
  <c r="I165" i="26"/>
  <c r="K165" i="26"/>
  <c r="S165" i="26"/>
  <c r="Z165" i="26"/>
  <c r="N165" i="26"/>
  <c r="M165" i="26"/>
  <c r="L165" i="26"/>
  <c r="I164" i="26"/>
  <c r="K164" i="26"/>
  <c r="S164" i="26"/>
  <c r="Z164" i="26"/>
  <c r="N164" i="26"/>
  <c r="M164" i="26"/>
  <c r="L164" i="26"/>
  <c r="I163" i="26"/>
  <c r="K163" i="26"/>
  <c r="S163" i="26"/>
  <c r="Z163" i="26"/>
  <c r="N163" i="26"/>
  <c r="M163" i="26"/>
  <c r="L163" i="26"/>
  <c r="I162" i="26"/>
  <c r="K162" i="26"/>
  <c r="S162" i="26"/>
  <c r="Z162" i="26"/>
  <c r="N162" i="26"/>
  <c r="M162" i="26"/>
  <c r="L162" i="26"/>
  <c r="I161" i="26"/>
  <c r="K161" i="26"/>
  <c r="S161" i="26"/>
  <c r="Z161" i="26"/>
  <c r="N161" i="26"/>
  <c r="M161" i="26"/>
  <c r="L161" i="26"/>
  <c r="I160" i="26"/>
  <c r="K160" i="26"/>
  <c r="S160" i="26"/>
  <c r="Z160" i="26"/>
  <c r="N160" i="26"/>
  <c r="M160" i="26"/>
  <c r="L160" i="26"/>
  <c r="I159" i="26"/>
  <c r="K159" i="26"/>
  <c r="S159" i="26"/>
  <c r="Z159" i="26"/>
  <c r="N159" i="26"/>
  <c r="M159" i="26"/>
  <c r="L159" i="26"/>
  <c r="I158" i="26"/>
  <c r="K158" i="26"/>
  <c r="S158" i="26"/>
  <c r="Z158" i="26"/>
  <c r="N158" i="26"/>
  <c r="M158" i="26"/>
  <c r="L158" i="26"/>
  <c r="I157" i="26"/>
  <c r="K157" i="26"/>
  <c r="S157" i="26"/>
  <c r="Z157" i="26"/>
  <c r="N157" i="26"/>
  <c r="M157" i="26"/>
  <c r="L157" i="26"/>
  <c r="I156" i="26"/>
  <c r="K156" i="26"/>
  <c r="S156" i="26"/>
  <c r="Z156" i="26"/>
  <c r="N156" i="26"/>
  <c r="M156" i="26"/>
  <c r="L156" i="26"/>
  <c r="I155" i="26"/>
  <c r="K155" i="26"/>
  <c r="S155" i="26"/>
  <c r="Z155" i="26"/>
  <c r="N155" i="26"/>
  <c r="M155" i="26"/>
  <c r="L155" i="26"/>
  <c r="I154" i="26"/>
  <c r="K154" i="26"/>
  <c r="S154" i="26"/>
  <c r="Z154" i="26"/>
  <c r="N154" i="26"/>
  <c r="M154" i="26"/>
  <c r="L154" i="26"/>
  <c r="I153" i="26"/>
  <c r="K153" i="26"/>
  <c r="S153" i="26"/>
  <c r="Z153" i="26"/>
  <c r="N153" i="26"/>
  <c r="M153" i="26"/>
  <c r="L153" i="26"/>
  <c r="I152" i="26"/>
  <c r="K152" i="26"/>
  <c r="S152" i="26"/>
  <c r="Z152" i="26"/>
  <c r="N152" i="26"/>
  <c r="M152" i="26"/>
  <c r="L152" i="26"/>
  <c r="I151" i="26"/>
  <c r="K151" i="26"/>
  <c r="S151" i="26"/>
  <c r="Z151" i="26"/>
  <c r="N151" i="26"/>
  <c r="M151" i="26"/>
  <c r="L151" i="26"/>
  <c r="I150" i="26"/>
  <c r="K150" i="26"/>
  <c r="S150" i="26"/>
  <c r="Z150" i="26"/>
  <c r="N150" i="26"/>
  <c r="M150" i="26"/>
  <c r="L150" i="26"/>
  <c r="I149" i="26"/>
  <c r="K149" i="26"/>
  <c r="S149" i="26"/>
  <c r="Z149" i="26"/>
  <c r="N149" i="26"/>
  <c r="M149" i="26"/>
  <c r="L149" i="26"/>
  <c r="I148" i="26"/>
  <c r="K148" i="26"/>
  <c r="S148" i="26"/>
  <c r="Z148" i="26"/>
  <c r="N148" i="26"/>
  <c r="M148" i="26"/>
  <c r="L148" i="26"/>
  <c r="I147" i="26"/>
  <c r="K147" i="26"/>
  <c r="S147" i="26"/>
  <c r="Z147" i="26"/>
  <c r="N147" i="26"/>
  <c r="M147" i="26"/>
  <c r="L147" i="26"/>
  <c r="I146" i="26"/>
  <c r="K146" i="26"/>
  <c r="S146" i="26"/>
  <c r="Z146" i="26"/>
  <c r="N146" i="26"/>
  <c r="M146" i="26"/>
  <c r="L146" i="26"/>
  <c r="I145" i="26"/>
  <c r="K145" i="26"/>
  <c r="S145" i="26"/>
  <c r="Z145" i="26"/>
  <c r="N145" i="26"/>
  <c r="M145" i="26"/>
  <c r="L145" i="26"/>
  <c r="I144" i="26"/>
  <c r="K144" i="26"/>
  <c r="S144" i="26"/>
  <c r="Z144" i="26"/>
  <c r="N144" i="26"/>
  <c r="M144" i="26"/>
  <c r="L144" i="26"/>
  <c r="I143" i="26"/>
  <c r="K143" i="26"/>
  <c r="S143" i="26"/>
  <c r="Z143" i="26"/>
  <c r="N143" i="26"/>
  <c r="M143" i="26"/>
  <c r="L143" i="26"/>
  <c r="I142" i="26"/>
  <c r="K142" i="26"/>
  <c r="S142" i="26"/>
  <c r="Z142" i="26"/>
  <c r="N142" i="26"/>
  <c r="M142" i="26"/>
  <c r="L142" i="26"/>
  <c r="I141" i="26"/>
  <c r="K141" i="26"/>
  <c r="S141" i="26"/>
  <c r="Z141" i="26"/>
  <c r="N141" i="26"/>
  <c r="M141" i="26"/>
  <c r="L141" i="26"/>
  <c r="I140" i="26"/>
  <c r="K140" i="26"/>
  <c r="S140" i="26"/>
  <c r="Z140" i="26"/>
  <c r="N140" i="26"/>
  <c r="M140" i="26"/>
  <c r="L140" i="26"/>
  <c r="I139" i="26"/>
  <c r="K139" i="26"/>
  <c r="S139" i="26"/>
  <c r="Z139" i="26"/>
  <c r="N139" i="26"/>
  <c r="M139" i="26"/>
  <c r="L139" i="26"/>
  <c r="I138" i="26"/>
  <c r="K138" i="26"/>
  <c r="S138" i="26"/>
  <c r="Z138" i="26"/>
  <c r="N138" i="26"/>
  <c r="M138" i="26"/>
  <c r="L138" i="26"/>
  <c r="I137" i="26"/>
  <c r="K137" i="26"/>
  <c r="S137" i="26"/>
  <c r="Z137" i="26"/>
  <c r="N137" i="26"/>
  <c r="M137" i="26"/>
  <c r="L137" i="26"/>
  <c r="I136" i="26"/>
  <c r="K136" i="26"/>
  <c r="S136" i="26"/>
  <c r="Z136" i="26"/>
  <c r="N136" i="26"/>
  <c r="M136" i="26"/>
  <c r="L136" i="26"/>
  <c r="I135" i="26"/>
  <c r="K135" i="26"/>
  <c r="S135" i="26"/>
  <c r="Z135" i="26"/>
  <c r="N135" i="26"/>
  <c r="M135" i="26"/>
  <c r="L135" i="26"/>
  <c r="I134" i="26"/>
  <c r="K134" i="26"/>
  <c r="S134" i="26"/>
  <c r="Z134" i="26"/>
  <c r="N134" i="26"/>
  <c r="M134" i="26"/>
  <c r="L134" i="26"/>
  <c r="I133" i="26"/>
  <c r="K133" i="26"/>
  <c r="S133" i="26"/>
  <c r="Z133" i="26"/>
  <c r="N133" i="26"/>
  <c r="M133" i="26"/>
  <c r="L133" i="26"/>
  <c r="I132" i="26"/>
  <c r="K132" i="26"/>
  <c r="S132" i="26"/>
  <c r="Z132" i="26"/>
  <c r="N132" i="26"/>
  <c r="M132" i="26"/>
  <c r="L132" i="26"/>
  <c r="I131" i="26"/>
  <c r="K131" i="26"/>
  <c r="S131" i="26"/>
  <c r="Z131" i="26"/>
  <c r="N131" i="26"/>
  <c r="M131" i="26"/>
  <c r="L131" i="26"/>
  <c r="I130" i="26"/>
  <c r="T130" i="26"/>
  <c r="K130" i="26"/>
  <c r="U130" i="26"/>
  <c r="V130" i="26"/>
  <c r="W130" i="26"/>
  <c r="AB130" i="26"/>
  <c r="S130" i="26"/>
  <c r="Z130" i="26"/>
  <c r="N130" i="26"/>
  <c r="M130" i="26"/>
  <c r="L130" i="26"/>
  <c r="I129" i="26"/>
  <c r="T129" i="26"/>
  <c r="K129" i="26"/>
  <c r="U129" i="26"/>
  <c r="V129" i="26"/>
  <c r="W129" i="26"/>
  <c r="AB129" i="26"/>
  <c r="S129" i="26"/>
  <c r="Z129" i="26"/>
  <c r="N129" i="26"/>
  <c r="M129" i="26"/>
  <c r="L129" i="26"/>
  <c r="I128" i="26"/>
  <c r="T128" i="26"/>
  <c r="K128" i="26"/>
  <c r="U128" i="26"/>
  <c r="V128" i="26"/>
  <c r="W128" i="26"/>
  <c r="AB128" i="26"/>
  <c r="S128" i="26"/>
  <c r="Z128" i="26"/>
  <c r="N128" i="26"/>
  <c r="M128" i="26"/>
  <c r="L128" i="26"/>
  <c r="I127" i="26"/>
  <c r="T127" i="26"/>
  <c r="K127" i="26"/>
  <c r="U127" i="26"/>
  <c r="V127" i="26"/>
  <c r="W127" i="26"/>
  <c r="AB127" i="26"/>
  <c r="S127" i="26"/>
  <c r="Z127" i="26"/>
  <c r="N127" i="26"/>
  <c r="M127" i="26"/>
  <c r="L127" i="26"/>
  <c r="I126" i="26"/>
  <c r="T126" i="26"/>
  <c r="K126" i="26"/>
  <c r="U126" i="26"/>
  <c r="V126" i="26"/>
  <c r="W126" i="26"/>
  <c r="AB126" i="26"/>
  <c r="S126" i="26"/>
  <c r="Z126" i="26"/>
  <c r="N126" i="26"/>
  <c r="M126" i="26"/>
  <c r="L126" i="26"/>
  <c r="I125" i="26"/>
  <c r="T125" i="26"/>
  <c r="K125" i="26"/>
  <c r="U125" i="26"/>
  <c r="V125" i="26"/>
  <c r="W125" i="26"/>
  <c r="AB125" i="26"/>
  <c r="S125" i="26"/>
  <c r="Z125" i="26"/>
  <c r="N125" i="26"/>
  <c r="M125" i="26"/>
  <c r="L125" i="26"/>
  <c r="I124" i="26"/>
  <c r="T124" i="26"/>
  <c r="K124" i="26"/>
  <c r="U124" i="26"/>
  <c r="V124" i="26"/>
  <c r="W124" i="26"/>
  <c r="AB124" i="26"/>
  <c r="S124" i="26"/>
  <c r="Z124" i="26"/>
  <c r="N124" i="26"/>
  <c r="M124" i="26"/>
  <c r="L124" i="26"/>
  <c r="I123" i="26"/>
  <c r="T123" i="26"/>
  <c r="K123" i="26"/>
  <c r="U123" i="26"/>
  <c r="V123" i="26"/>
  <c r="W123" i="26"/>
  <c r="AB123" i="26"/>
  <c r="S123" i="26"/>
  <c r="Z123" i="26"/>
  <c r="N123" i="26"/>
  <c r="M123" i="26"/>
  <c r="L123" i="26"/>
  <c r="I122" i="26"/>
  <c r="T122" i="26"/>
  <c r="K122" i="26"/>
  <c r="U122" i="26"/>
  <c r="V122" i="26"/>
  <c r="W122" i="26"/>
  <c r="AB122" i="26"/>
  <c r="S122" i="26"/>
  <c r="Z122" i="26"/>
  <c r="N122" i="26"/>
  <c r="M122" i="26"/>
  <c r="L122" i="26"/>
  <c r="I121" i="26"/>
  <c r="T121" i="26"/>
  <c r="K121" i="26"/>
  <c r="U121" i="26"/>
  <c r="V121" i="26"/>
  <c r="W121" i="26"/>
  <c r="AB121" i="26"/>
  <c r="S121" i="26"/>
  <c r="Z121" i="26"/>
  <c r="N121" i="26"/>
  <c r="M121" i="26"/>
  <c r="L121" i="26"/>
  <c r="I120" i="26"/>
  <c r="T120" i="26"/>
  <c r="K120" i="26"/>
  <c r="U120" i="26"/>
  <c r="V120" i="26"/>
  <c r="W120" i="26"/>
  <c r="AB120" i="26"/>
  <c r="S120" i="26"/>
  <c r="Z120" i="26"/>
  <c r="N120" i="26"/>
  <c r="M120" i="26"/>
  <c r="L120" i="26"/>
  <c r="I119" i="26"/>
  <c r="T119" i="26"/>
  <c r="K119" i="26"/>
  <c r="U119" i="26"/>
  <c r="V119" i="26"/>
  <c r="W119" i="26"/>
  <c r="AB119" i="26"/>
  <c r="S119" i="26"/>
  <c r="Z119" i="26"/>
  <c r="N119" i="26"/>
  <c r="M119" i="26"/>
  <c r="L119" i="26"/>
  <c r="I118" i="26"/>
  <c r="T118" i="26"/>
  <c r="K118" i="26"/>
  <c r="U118" i="26"/>
  <c r="V118" i="26"/>
  <c r="W118" i="26"/>
  <c r="AB118" i="26"/>
  <c r="S118" i="26"/>
  <c r="Z118" i="26"/>
  <c r="N118" i="26"/>
  <c r="M118" i="26"/>
  <c r="L118" i="26"/>
  <c r="I117" i="26"/>
  <c r="T117" i="26"/>
  <c r="K117" i="26"/>
  <c r="U117" i="26"/>
  <c r="V117" i="26"/>
  <c r="W117" i="26"/>
  <c r="AB117" i="26"/>
  <c r="S117" i="26"/>
  <c r="Z117" i="26"/>
  <c r="N117" i="26"/>
  <c r="M117" i="26"/>
  <c r="L117" i="26"/>
  <c r="I116" i="26"/>
  <c r="T116" i="26"/>
  <c r="K116" i="26"/>
  <c r="U116" i="26"/>
  <c r="V116" i="26"/>
  <c r="W116" i="26"/>
  <c r="AB116" i="26"/>
  <c r="S116" i="26"/>
  <c r="Z116" i="26"/>
  <c r="N116" i="26"/>
  <c r="M116" i="26"/>
  <c r="L116" i="26"/>
  <c r="I115" i="26"/>
  <c r="T115" i="26"/>
  <c r="K115" i="26"/>
  <c r="U115" i="26"/>
  <c r="V115" i="26"/>
  <c r="W115" i="26"/>
  <c r="AB115" i="26"/>
  <c r="S115" i="26"/>
  <c r="Z115" i="26"/>
  <c r="N115" i="26"/>
  <c r="M115" i="26"/>
  <c r="L115" i="26"/>
  <c r="I114" i="26"/>
  <c r="T114" i="26"/>
  <c r="K114" i="26"/>
  <c r="U114" i="26"/>
  <c r="V114" i="26"/>
  <c r="W114" i="26"/>
  <c r="AB114" i="26"/>
  <c r="S114" i="26"/>
  <c r="Z114" i="26"/>
  <c r="N114" i="26"/>
  <c r="M114" i="26"/>
  <c r="L114" i="26"/>
  <c r="I113" i="26"/>
  <c r="T113" i="26"/>
  <c r="K113" i="26"/>
  <c r="U113" i="26"/>
  <c r="V113" i="26"/>
  <c r="W113" i="26"/>
  <c r="AB113" i="26"/>
  <c r="S113" i="26"/>
  <c r="Z113" i="26"/>
  <c r="N113" i="26"/>
  <c r="M113" i="26"/>
  <c r="L113" i="26"/>
  <c r="I112" i="26"/>
  <c r="T112" i="26"/>
  <c r="K112" i="26"/>
  <c r="U112" i="26"/>
  <c r="V112" i="26"/>
  <c r="W112" i="26"/>
  <c r="AB112" i="26"/>
  <c r="S112" i="26"/>
  <c r="Z112" i="26"/>
  <c r="I111" i="26"/>
  <c r="K111" i="26"/>
  <c r="N111" i="26"/>
  <c r="N112" i="26"/>
  <c r="O112" i="26"/>
  <c r="M112" i="26"/>
  <c r="L112" i="26"/>
  <c r="T111" i="26"/>
  <c r="U111" i="26"/>
  <c r="V111" i="26"/>
  <c r="W111" i="26"/>
  <c r="AB111" i="26"/>
  <c r="S111" i="26"/>
  <c r="Z111" i="26"/>
  <c r="O111" i="26"/>
  <c r="M111" i="26"/>
  <c r="L111" i="26"/>
  <c r="I110" i="26"/>
  <c r="T110" i="26"/>
  <c r="K110" i="26"/>
  <c r="U110" i="26"/>
  <c r="V110" i="26"/>
  <c r="W110" i="26"/>
  <c r="AB110" i="26"/>
  <c r="S110" i="26"/>
  <c r="Z110" i="26"/>
  <c r="N110" i="26"/>
  <c r="M110" i="26"/>
  <c r="L110" i="26"/>
  <c r="I109" i="26"/>
  <c r="T109" i="26"/>
  <c r="K109" i="26"/>
  <c r="U109" i="26"/>
  <c r="V109" i="26"/>
  <c r="W109" i="26"/>
  <c r="AB109" i="26"/>
  <c r="S109" i="26"/>
  <c r="Z109" i="26"/>
  <c r="N109" i="26"/>
  <c r="M109" i="26"/>
  <c r="L109" i="26"/>
  <c r="I108" i="26"/>
  <c r="T108" i="26"/>
  <c r="K108" i="26"/>
  <c r="U108" i="26"/>
  <c r="V108" i="26"/>
  <c r="W108" i="26"/>
  <c r="AB108" i="26"/>
  <c r="S108" i="26"/>
  <c r="Z108" i="26"/>
  <c r="N108" i="26"/>
  <c r="M108" i="26"/>
  <c r="L108" i="26"/>
  <c r="I107" i="26"/>
  <c r="T107" i="26"/>
  <c r="K107" i="26"/>
  <c r="U107" i="26"/>
  <c r="V107" i="26"/>
  <c r="W107" i="26"/>
  <c r="AB107" i="26"/>
  <c r="S107" i="26"/>
  <c r="Z107" i="26"/>
  <c r="N107" i="26"/>
  <c r="M107" i="26"/>
  <c r="L107" i="26"/>
  <c r="I106" i="26"/>
  <c r="T106" i="26"/>
  <c r="K106" i="26"/>
  <c r="U106" i="26"/>
  <c r="V106" i="26"/>
  <c r="W106" i="26"/>
  <c r="AB106" i="26"/>
  <c r="S106" i="26"/>
  <c r="Z106" i="26"/>
  <c r="N106" i="26"/>
  <c r="M106" i="26"/>
  <c r="L106" i="26"/>
  <c r="I105" i="26"/>
  <c r="T105" i="26"/>
  <c r="K105" i="26"/>
  <c r="U105" i="26"/>
  <c r="V105" i="26"/>
  <c r="W105" i="26"/>
  <c r="AB105" i="26"/>
  <c r="S105" i="26"/>
  <c r="Z105" i="26"/>
  <c r="N105" i="26"/>
  <c r="M105" i="26"/>
  <c r="L105" i="26"/>
  <c r="I104" i="26"/>
  <c r="T104" i="26"/>
  <c r="K104" i="26"/>
  <c r="U104" i="26"/>
  <c r="V104" i="26"/>
  <c r="W104" i="26"/>
  <c r="AB104" i="26"/>
  <c r="S104" i="26"/>
  <c r="Z104" i="26"/>
  <c r="N104" i="26"/>
  <c r="M104" i="26"/>
  <c r="L104" i="26"/>
  <c r="I103" i="26"/>
  <c r="T103" i="26"/>
  <c r="K103" i="26"/>
  <c r="U103" i="26"/>
  <c r="V103" i="26"/>
  <c r="W103" i="26"/>
  <c r="AB103" i="26"/>
  <c r="S103" i="26"/>
  <c r="Z103" i="26"/>
  <c r="N103" i="26"/>
  <c r="M103" i="26"/>
  <c r="L103" i="26"/>
  <c r="I102" i="26"/>
  <c r="T102" i="26"/>
  <c r="K102" i="26"/>
  <c r="U102" i="26"/>
  <c r="V102" i="26"/>
  <c r="W102" i="26"/>
  <c r="AB102" i="26"/>
  <c r="S102" i="26"/>
  <c r="Z102" i="26"/>
  <c r="N102" i="26"/>
  <c r="M102" i="26"/>
  <c r="L102" i="26"/>
  <c r="I101" i="26"/>
  <c r="T101" i="26"/>
  <c r="K101" i="26"/>
  <c r="U101" i="26"/>
  <c r="V101" i="26"/>
  <c r="W101" i="26"/>
  <c r="AB101" i="26"/>
  <c r="S101" i="26"/>
  <c r="Z101" i="26"/>
  <c r="N101" i="26"/>
  <c r="M101" i="26"/>
  <c r="L101" i="26"/>
  <c r="I100" i="26"/>
  <c r="T100" i="26"/>
  <c r="K100" i="26"/>
  <c r="U100" i="26"/>
  <c r="V100" i="26"/>
  <c r="W100" i="26"/>
  <c r="AB100" i="26"/>
  <c r="S100" i="26"/>
  <c r="Z100" i="26"/>
  <c r="N100" i="26"/>
  <c r="M100" i="26"/>
  <c r="L100" i="26"/>
  <c r="I99" i="26"/>
  <c r="T99" i="26"/>
  <c r="K99" i="26"/>
  <c r="U99" i="26"/>
  <c r="V99" i="26"/>
  <c r="W99" i="26"/>
  <c r="AB99" i="26"/>
  <c r="S99" i="26"/>
  <c r="Z99" i="26"/>
  <c r="N99" i="26"/>
  <c r="M99" i="26"/>
  <c r="L99" i="26"/>
  <c r="I98" i="26"/>
  <c r="T98" i="26"/>
  <c r="K98" i="26"/>
  <c r="U98" i="26"/>
  <c r="V98" i="26"/>
  <c r="W98" i="26"/>
  <c r="AB98" i="26"/>
  <c r="S98" i="26"/>
  <c r="Z98" i="26"/>
  <c r="N98" i="26"/>
  <c r="M98" i="26"/>
  <c r="L98" i="26"/>
  <c r="I97" i="26"/>
  <c r="T97" i="26"/>
  <c r="K97" i="26"/>
  <c r="U97" i="26"/>
  <c r="V97" i="26"/>
  <c r="W97" i="26"/>
  <c r="AB97" i="26"/>
  <c r="S97" i="26"/>
  <c r="Z97" i="26"/>
  <c r="N97" i="26"/>
  <c r="M97" i="26"/>
  <c r="L97" i="26"/>
  <c r="AF96" i="26"/>
  <c r="I96" i="26"/>
  <c r="T96" i="26"/>
  <c r="K96" i="26"/>
  <c r="U96" i="26"/>
  <c r="V96" i="26"/>
  <c r="W96" i="26"/>
  <c r="AB96" i="26"/>
  <c r="S96" i="26"/>
  <c r="Z96" i="26"/>
  <c r="N96" i="26"/>
  <c r="M96" i="26"/>
  <c r="L96" i="26"/>
  <c r="I95" i="26"/>
  <c r="T95" i="26"/>
  <c r="K95" i="26"/>
  <c r="U95" i="26"/>
  <c r="V95" i="26"/>
  <c r="W95" i="26"/>
  <c r="AB95" i="26"/>
  <c r="S95" i="26"/>
  <c r="Z95" i="26"/>
  <c r="N95" i="26"/>
  <c r="M95" i="26"/>
  <c r="L95" i="26"/>
  <c r="I91" i="26"/>
  <c r="K91" i="26"/>
  <c r="T91" i="26"/>
  <c r="AC91" i="26"/>
  <c r="AB91" i="26"/>
  <c r="AA91" i="26"/>
  <c r="P91" i="26"/>
  <c r="O91" i="26"/>
  <c r="N91" i="26"/>
  <c r="M91" i="26"/>
  <c r="L91" i="26"/>
  <c r="I90" i="26"/>
  <c r="K90" i="26"/>
  <c r="T90" i="26"/>
  <c r="AC90" i="26"/>
  <c r="AB90" i="26"/>
  <c r="AA90" i="26"/>
  <c r="P90" i="26"/>
  <c r="O90" i="26"/>
  <c r="N90" i="26"/>
  <c r="M90" i="26"/>
  <c r="L90" i="26"/>
  <c r="I89" i="26"/>
  <c r="K89" i="26"/>
  <c r="T89" i="26"/>
  <c r="AC89" i="26"/>
  <c r="AB89" i="26"/>
  <c r="AA89" i="26"/>
  <c r="P89" i="26"/>
  <c r="O89" i="26"/>
  <c r="N89" i="26"/>
  <c r="M89" i="26"/>
  <c r="L89" i="26"/>
  <c r="I88" i="26"/>
  <c r="K88" i="26"/>
  <c r="T88" i="26"/>
  <c r="AC88" i="26"/>
  <c r="AB88" i="26"/>
  <c r="AA88" i="26"/>
  <c r="P88" i="26"/>
  <c r="O88" i="26"/>
  <c r="N88" i="26"/>
  <c r="M88" i="26"/>
  <c r="L88" i="26"/>
  <c r="I87" i="26"/>
  <c r="K87" i="26"/>
  <c r="T87" i="26"/>
  <c r="AC87" i="26"/>
  <c r="AB87" i="26"/>
  <c r="AA87" i="26"/>
  <c r="P87" i="26"/>
  <c r="O87" i="26"/>
  <c r="N87" i="26"/>
  <c r="M87" i="26"/>
  <c r="L87" i="26"/>
  <c r="I86" i="26"/>
  <c r="K86" i="26"/>
  <c r="T86" i="26"/>
  <c r="AC86" i="26"/>
  <c r="AB86" i="26"/>
  <c r="AA86" i="26"/>
  <c r="P86" i="26"/>
  <c r="O86" i="26"/>
  <c r="N86" i="26"/>
  <c r="M86" i="26"/>
  <c r="L86" i="26"/>
  <c r="I85" i="26"/>
  <c r="K85" i="26"/>
  <c r="T85" i="26"/>
  <c r="AC85" i="26"/>
  <c r="AB85" i="26"/>
  <c r="AA85" i="26"/>
  <c r="P85" i="26"/>
  <c r="O85" i="26"/>
  <c r="N85" i="26"/>
  <c r="M85" i="26"/>
  <c r="L85" i="26"/>
  <c r="I84" i="26"/>
  <c r="K84" i="26"/>
  <c r="T84" i="26"/>
  <c r="AC84" i="26"/>
  <c r="AB84" i="26"/>
  <c r="AA84" i="26"/>
  <c r="P84" i="26"/>
  <c r="O84" i="26"/>
  <c r="N84" i="26"/>
  <c r="M84" i="26"/>
  <c r="L84" i="26"/>
  <c r="I83" i="26"/>
  <c r="K83" i="26"/>
  <c r="T83" i="26"/>
  <c r="AC83" i="26"/>
  <c r="AB83" i="26"/>
  <c r="AA83" i="26"/>
  <c r="P83" i="26"/>
  <c r="O83" i="26"/>
  <c r="N83" i="26"/>
  <c r="M83" i="26"/>
  <c r="L83" i="26"/>
  <c r="I82" i="26"/>
  <c r="K82" i="26"/>
  <c r="T82" i="26"/>
  <c r="AC82" i="26"/>
  <c r="AB82" i="26"/>
  <c r="AA82" i="26"/>
  <c r="P82" i="26"/>
  <c r="O82" i="26"/>
  <c r="N82" i="26"/>
  <c r="M82" i="26"/>
  <c r="L82" i="26"/>
  <c r="I81" i="26"/>
  <c r="K81" i="26"/>
  <c r="T81" i="26"/>
  <c r="AC81" i="26"/>
  <c r="AB81" i="26"/>
  <c r="AA81" i="26"/>
  <c r="P81" i="26"/>
  <c r="O81" i="26"/>
  <c r="N81" i="26"/>
  <c r="M81" i="26"/>
  <c r="L81" i="26"/>
  <c r="I80" i="26"/>
  <c r="K80" i="26"/>
  <c r="T80" i="26"/>
  <c r="AC80" i="26"/>
  <c r="AB80" i="26"/>
  <c r="AA80" i="26"/>
  <c r="P80" i="26"/>
  <c r="O80" i="26"/>
  <c r="N80" i="26"/>
  <c r="M80" i="26"/>
  <c r="L80" i="26"/>
  <c r="I79" i="26"/>
  <c r="K79" i="26"/>
  <c r="T79" i="26"/>
  <c r="AC79" i="26"/>
  <c r="AB79" i="26"/>
  <c r="AA79" i="26"/>
  <c r="P79" i="26"/>
  <c r="O79" i="26"/>
  <c r="N79" i="26"/>
  <c r="M79" i="26"/>
  <c r="L79" i="26"/>
  <c r="I78" i="26"/>
  <c r="K78" i="26"/>
  <c r="T78" i="26"/>
  <c r="AC78" i="26"/>
  <c r="AB78" i="26"/>
  <c r="AA78" i="26"/>
  <c r="P78" i="26"/>
  <c r="O78" i="26"/>
  <c r="N78" i="26"/>
  <c r="M78" i="26"/>
  <c r="L78" i="26"/>
  <c r="I77" i="26"/>
  <c r="K77" i="26"/>
  <c r="T77" i="26"/>
  <c r="AC77" i="26"/>
  <c r="AB77" i="26"/>
  <c r="AA77" i="26"/>
  <c r="P77" i="26"/>
  <c r="O77" i="26"/>
  <c r="N77" i="26"/>
  <c r="M77" i="26"/>
  <c r="L77" i="26"/>
  <c r="I76" i="26"/>
  <c r="K76" i="26"/>
  <c r="T76" i="26"/>
  <c r="AC76" i="26"/>
  <c r="AB76" i="26"/>
  <c r="AA76" i="26"/>
  <c r="P76" i="26"/>
  <c r="O76" i="26"/>
  <c r="N76" i="26"/>
  <c r="M76" i="26"/>
  <c r="L76" i="26"/>
  <c r="I75" i="26"/>
  <c r="K75" i="26"/>
  <c r="T75" i="26"/>
  <c r="AC75" i="26"/>
  <c r="AB75" i="26"/>
  <c r="AA75" i="26"/>
  <c r="P75" i="26"/>
  <c r="O75" i="26"/>
  <c r="N75" i="26"/>
  <c r="M75" i="26"/>
  <c r="L75" i="26"/>
  <c r="I74" i="26"/>
  <c r="K74" i="26"/>
  <c r="T74" i="26"/>
  <c r="AC74" i="26"/>
  <c r="AB74" i="26"/>
  <c r="AA74" i="26"/>
  <c r="P74" i="26"/>
  <c r="O74" i="26"/>
  <c r="N74" i="26"/>
  <c r="M74" i="26"/>
  <c r="L74" i="26"/>
  <c r="I73" i="26"/>
  <c r="K73" i="26"/>
  <c r="T73" i="26"/>
  <c r="AC73" i="26"/>
  <c r="AB73" i="26"/>
  <c r="AA73" i="26"/>
  <c r="P73" i="26"/>
  <c r="O73" i="26"/>
  <c r="N73" i="26"/>
  <c r="M73" i="26"/>
  <c r="L73" i="26"/>
  <c r="I72" i="26"/>
  <c r="K72" i="26"/>
  <c r="T72" i="26"/>
  <c r="AC72" i="26"/>
  <c r="AB72" i="26"/>
  <c r="AA72" i="26"/>
  <c r="P72" i="26"/>
  <c r="O72" i="26"/>
  <c r="N72" i="26"/>
  <c r="M72" i="26"/>
  <c r="L72" i="26"/>
  <c r="I71" i="26"/>
  <c r="K71" i="26"/>
  <c r="T71" i="26"/>
  <c r="AC71" i="26"/>
  <c r="AB71" i="26"/>
  <c r="AA71" i="26"/>
  <c r="P71" i="26"/>
  <c r="O71" i="26"/>
  <c r="N71" i="26"/>
  <c r="M71" i="26"/>
  <c r="L71" i="26"/>
  <c r="I70" i="26"/>
  <c r="K70" i="26"/>
  <c r="T70" i="26"/>
  <c r="AC70" i="26"/>
  <c r="AB70" i="26"/>
  <c r="AA70" i="26"/>
  <c r="P70" i="26"/>
  <c r="O70" i="26"/>
  <c r="N70" i="26"/>
  <c r="M70" i="26"/>
  <c r="L70" i="26"/>
  <c r="I69" i="26"/>
  <c r="K69" i="26"/>
  <c r="T69" i="26"/>
  <c r="AC69" i="26"/>
  <c r="AB69" i="26"/>
  <c r="AA69" i="26"/>
  <c r="P69" i="26"/>
  <c r="O69" i="26"/>
  <c r="N69" i="26"/>
  <c r="M69" i="26"/>
  <c r="L69" i="26"/>
  <c r="I65" i="26"/>
  <c r="K65" i="26"/>
  <c r="T65" i="26"/>
  <c r="AC65" i="26"/>
  <c r="AB65" i="26"/>
  <c r="AA65" i="26"/>
  <c r="P65" i="26"/>
  <c r="O65" i="26"/>
  <c r="N65" i="26"/>
  <c r="M65" i="26"/>
  <c r="L65" i="26"/>
  <c r="I64" i="26"/>
  <c r="K64" i="26"/>
  <c r="T64" i="26"/>
  <c r="AC64" i="26"/>
  <c r="AB64" i="26"/>
  <c r="AA64" i="26"/>
  <c r="P64" i="26"/>
  <c r="O64" i="26"/>
  <c r="N64" i="26"/>
  <c r="M64" i="26"/>
  <c r="L64" i="26"/>
  <c r="I63" i="26"/>
  <c r="K63" i="26"/>
  <c r="T63" i="26"/>
  <c r="AC63" i="26"/>
  <c r="AB63" i="26"/>
  <c r="AA63" i="26"/>
  <c r="P63" i="26"/>
  <c r="O63" i="26"/>
  <c r="N63" i="26"/>
  <c r="M63" i="26"/>
  <c r="L63" i="26"/>
  <c r="I62" i="26"/>
  <c r="K62" i="26"/>
  <c r="T62" i="26"/>
  <c r="AC62" i="26"/>
  <c r="AB62" i="26"/>
  <c r="AA62" i="26"/>
  <c r="P62" i="26"/>
  <c r="O62" i="26"/>
  <c r="N62" i="26"/>
  <c r="M62" i="26"/>
  <c r="L62" i="26"/>
  <c r="I61" i="26"/>
  <c r="K61" i="26"/>
  <c r="T61" i="26"/>
  <c r="AC61" i="26"/>
  <c r="AB61" i="26"/>
  <c r="AA61" i="26"/>
  <c r="P61" i="26"/>
  <c r="O61" i="26"/>
  <c r="N61" i="26"/>
  <c r="M61" i="26"/>
  <c r="L61" i="26"/>
  <c r="I60" i="26"/>
  <c r="K60" i="26"/>
  <c r="T60" i="26"/>
  <c r="AC60" i="26"/>
  <c r="AB60" i="26"/>
  <c r="AA60" i="26"/>
  <c r="P60" i="26"/>
  <c r="O60" i="26"/>
  <c r="N60" i="26"/>
  <c r="M60" i="26"/>
  <c r="L60" i="26"/>
  <c r="I59" i="26"/>
  <c r="K59" i="26"/>
  <c r="T59" i="26"/>
  <c r="AC59" i="26"/>
  <c r="AB59" i="26"/>
  <c r="AA59" i="26"/>
  <c r="P59" i="26"/>
  <c r="O59" i="26"/>
  <c r="N59" i="26"/>
  <c r="M59" i="26"/>
  <c r="L59" i="26"/>
  <c r="I58" i="26"/>
  <c r="K58" i="26"/>
  <c r="T58" i="26"/>
  <c r="AC58" i="26"/>
  <c r="AB58" i="26"/>
  <c r="AA58" i="26"/>
  <c r="P58" i="26"/>
  <c r="O58" i="26"/>
  <c r="N58" i="26"/>
  <c r="M58" i="26"/>
  <c r="L58" i="26"/>
  <c r="I57" i="26"/>
  <c r="K57" i="26"/>
  <c r="T57" i="26"/>
  <c r="AC57" i="26"/>
  <c r="AB57" i="26"/>
  <c r="AA57" i="26"/>
  <c r="P57" i="26"/>
  <c r="O57" i="26"/>
  <c r="N57" i="26"/>
  <c r="M57" i="26"/>
  <c r="L57" i="26"/>
  <c r="I56" i="26"/>
  <c r="K56" i="26"/>
  <c r="T56" i="26"/>
  <c r="AC56" i="26"/>
  <c r="AB56" i="26"/>
  <c r="AA56" i="26"/>
  <c r="P56" i="26"/>
  <c r="O56" i="26"/>
  <c r="N56" i="26"/>
  <c r="M56" i="26"/>
  <c r="L56" i="26"/>
  <c r="I55" i="26"/>
  <c r="K55" i="26"/>
  <c r="T55" i="26"/>
  <c r="AC55" i="26"/>
  <c r="AB55" i="26"/>
  <c r="AA55" i="26"/>
  <c r="P55" i="26"/>
  <c r="O55" i="26"/>
  <c r="N55" i="26"/>
  <c r="M55" i="26"/>
  <c r="L55" i="26"/>
  <c r="I54" i="26"/>
  <c r="K54" i="26"/>
  <c r="T54" i="26"/>
  <c r="AC54" i="26"/>
  <c r="AB54" i="26"/>
  <c r="AA54" i="26"/>
  <c r="P54" i="26"/>
  <c r="O54" i="26"/>
  <c r="N54" i="26"/>
  <c r="M54" i="26"/>
  <c r="L54" i="26"/>
  <c r="I53" i="26"/>
  <c r="K53" i="26"/>
  <c r="T53" i="26"/>
  <c r="AC53" i="26"/>
  <c r="AB53" i="26"/>
  <c r="AA53" i="26"/>
  <c r="P53" i="26"/>
  <c r="O53" i="26"/>
  <c r="N53" i="26"/>
  <c r="M53" i="26"/>
  <c r="L53" i="26"/>
  <c r="I52" i="26"/>
  <c r="K52" i="26"/>
  <c r="T52" i="26"/>
  <c r="AC52" i="26"/>
  <c r="AB52" i="26"/>
  <c r="AA52" i="26"/>
  <c r="P52" i="26"/>
  <c r="O52" i="26"/>
  <c r="N52" i="26"/>
  <c r="M52" i="26"/>
  <c r="L52" i="26"/>
  <c r="I51" i="26"/>
  <c r="K51" i="26"/>
  <c r="T51" i="26"/>
  <c r="AC51" i="26"/>
  <c r="AB51" i="26"/>
  <c r="AA51" i="26"/>
  <c r="P51" i="26"/>
  <c r="O51" i="26"/>
  <c r="N51" i="26"/>
  <c r="M51" i="26"/>
  <c r="L51" i="26"/>
  <c r="C51" i="26"/>
  <c r="B51" i="26"/>
  <c r="I50" i="26"/>
  <c r="K50" i="26"/>
  <c r="T50" i="26"/>
  <c r="AC50" i="26"/>
  <c r="AB50" i="26"/>
  <c r="AA50" i="26"/>
  <c r="P50" i="26"/>
  <c r="O50" i="26"/>
  <c r="N50" i="26"/>
  <c r="M50" i="26"/>
  <c r="L50" i="26"/>
  <c r="I49" i="26"/>
  <c r="K49" i="26"/>
  <c r="T49" i="26"/>
  <c r="AC49" i="26"/>
  <c r="AB49" i="26"/>
  <c r="AA49" i="26"/>
  <c r="P49" i="26"/>
  <c r="O49" i="26"/>
  <c r="N49" i="26"/>
  <c r="M49" i="26"/>
  <c r="L49" i="26"/>
  <c r="I48" i="26"/>
  <c r="K48" i="26"/>
  <c r="T48" i="26"/>
  <c r="AC48" i="26"/>
  <c r="AB48" i="26"/>
  <c r="AA48" i="26"/>
  <c r="P48" i="26"/>
  <c r="O48" i="26"/>
  <c r="N48" i="26"/>
  <c r="M48" i="26"/>
  <c r="L48" i="26"/>
  <c r="I43" i="26"/>
  <c r="K43" i="26"/>
  <c r="I44" i="26"/>
  <c r="K44" i="26"/>
  <c r="I45" i="26"/>
  <c r="K45" i="26"/>
  <c r="I46" i="26"/>
  <c r="K46" i="26"/>
  <c r="I47" i="26"/>
  <c r="K47" i="26"/>
  <c r="T43" i="26"/>
  <c r="AC43" i="26"/>
  <c r="T44" i="26"/>
  <c r="AC44" i="26"/>
  <c r="T45" i="26"/>
  <c r="AC45" i="26"/>
  <c r="T46" i="26"/>
  <c r="AC46" i="26"/>
  <c r="T47" i="26"/>
  <c r="AC47" i="26"/>
  <c r="AB47" i="26"/>
  <c r="AA47" i="26"/>
  <c r="P47" i="26"/>
  <c r="O47" i="26"/>
  <c r="N47" i="26"/>
  <c r="M47" i="26"/>
  <c r="L47" i="26"/>
  <c r="J24" i="26"/>
  <c r="L24" i="26"/>
  <c r="W24" i="26"/>
  <c r="J25" i="26"/>
  <c r="L25" i="26"/>
  <c r="W25" i="26"/>
  <c r="J26" i="26"/>
  <c r="L26" i="26"/>
  <c r="W26" i="26"/>
  <c r="J27" i="26"/>
  <c r="L27" i="26"/>
  <c r="W27" i="26"/>
  <c r="J28" i="26"/>
  <c r="L28" i="26"/>
  <c r="W28" i="26"/>
  <c r="J29" i="26"/>
  <c r="L29" i="26"/>
  <c r="W29" i="26"/>
  <c r="J30" i="26"/>
  <c r="L30" i="26"/>
  <c r="W30" i="26"/>
  <c r="J31" i="26"/>
  <c r="L31" i="26"/>
  <c r="W31" i="26"/>
  <c r="J32" i="26"/>
  <c r="L32" i="26"/>
  <c r="W32" i="26"/>
  <c r="J33" i="26"/>
  <c r="L33" i="26"/>
  <c r="W33" i="26"/>
  <c r="J34" i="26"/>
  <c r="L34" i="26"/>
  <c r="W34" i="26"/>
  <c r="J35" i="26"/>
  <c r="L35" i="26"/>
  <c r="W35" i="26"/>
  <c r="J36" i="26"/>
  <c r="L36" i="26"/>
  <c r="W36" i="26"/>
  <c r="J37" i="26"/>
  <c r="L37" i="26"/>
  <c r="W37" i="26"/>
  <c r="J38" i="26"/>
  <c r="L38" i="26"/>
  <c r="W38" i="26"/>
  <c r="J39" i="26"/>
  <c r="L39" i="26"/>
  <c r="W39" i="26"/>
  <c r="AE24" i="26"/>
  <c r="AE25" i="26"/>
  <c r="AE26" i="26"/>
  <c r="AE27" i="26"/>
  <c r="AE28" i="26"/>
  <c r="AE29" i="26"/>
  <c r="AE30" i="26"/>
  <c r="AE31" i="26"/>
  <c r="AE32" i="26"/>
  <c r="AE33" i="26"/>
  <c r="AE34" i="26"/>
  <c r="AE35" i="26"/>
  <c r="AE36" i="26"/>
  <c r="AE37" i="26"/>
  <c r="AE38" i="26"/>
  <c r="AE39" i="26"/>
  <c r="AB46" i="26"/>
  <c r="AA46" i="26"/>
  <c r="P46" i="26"/>
  <c r="O46" i="26"/>
  <c r="N46" i="26"/>
  <c r="M46" i="26"/>
  <c r="L46" i="26"/>
  <c r="J3" i="26"/>
  <c r="L3" i="26"/>
  <c r="J4" i="26"/>
  <c r="L4" i="26"/>
  <c r="J5" i="26"/>
  <c r="L5" i="26"/>
  <c r="J6" i="26"/>
  <c r="L6" i="26"/>
  <c r="J7" i="26"/>
  <c r="L7" i="26"/>
  <c r="J8" i="26"/>
  <c r="L8" i="26"/>
  <c r="J9" i="26"/>
  <c r="L9" i="26"/>
  <c r="J10" i="26"/>
  <c r="L10" i="26"/>
  <c r="J11" i="26"/>
  <c r="L11" i="26"/>
  <c r="J12" i="26"/>
  <c r="L12" i="26"/>
  <c r="J13" i="26"/>
  <c r="L13" i="26"/>
  <c r="J14" i="26"/>
  <c r="L14" i="26"/>
  <c r="J15" i="26"/>
  <c r="L15" i="26"/>
  <c r="J16" i="26"/>
  <c r="L16" i="26"/>
  <c r="J17" i="26"/>
  <c r="L17" i="26"/>
  <c r="J18" i="26"/>
  <c r="L18" i="26"/>
  <c r="W3" i="26"/>
  <c r="AF3" i="26"/>
  <c r="W4" i="26"/>
  <c r="AF4" i="26"/>
  <c r="W5" i="26"/>
  <c r="AF5" i="26"/>
  <c r="W6" i="26"/>
  <c r="AF6" i="26"/>
  <c r="W7" i="26"/>
  <c r="AF7" i="26"/>
  <c r="W8" i="26"/>
  <c r="AF8" i="26"/>
  <c r="W9" i="26"/>
  <c r="AF9" i="26"/>
  <c r="W10" i="26"/>
  <c r="AF10" i="26"/>
  <c r="W11" i="26"/>
  <c r="AF11" i="26"/>
  <c r="W12" i="26"/>
  <c r="AF12" i="26"/>
  <c r="W13" i="26"/>
  <c r="AF13" i="26"/>
  <c r="W14" i="26"/>
  <c r="AF14" i="26"/>
  <c r="W15" i="26"/>
  <c r="AF15" i="26"/>
  <c r="W16" i="26"/>
  <c r="AF16" i="26"/>
  <c r="W17" i="26"/>
  <c r="AF17" i="26"/>
  <c r="W18" i="26"/>
  <c r="AF18" i="26"/>
  <c r="AB45" i="26"/>
  <c r="AA45" i="26"/>
  <c r="P45" i="26"/>
  <c r="O45" i="26"/>
  <c r="N45" i="26"/>
  <c r="M45" i="26"/>
  <c r="L45" i="26"/>
  <c r="AB44" i="26"/>
  <c r="AA44" i="26"/>
  <c r="P44" i="26"/>
  <c r="O44" i="26"/>
  <c r="N44" i="26"/>
  <c r="M44" i="26"/>
  <c r="L44" i="26"/>
  <c r="AB43" i="26"/>
  <c r="AA43" i="26"/>
  <c r="P43" i="26"/>
  <c r="O43" i="26"/>
  <c r="N43" i="26"/>
  <c r="M43" i="26"/>
  <c r="L43" i="26"/>
  <c r="AD39" i="26"/>
  <c r="N39" i="26"/>
  <c r="S39" i="26"/>
  <c r="O39" i="26"/>
  <c r="R39" i="26"/>
  <c r="Q39" i="26"/>
  <c r="P39" i="26"/>
  <c r="M39" i="26"/>
  <c r="AD38" i="26"/>
  <c r="N38" i="26"/>
  <c r="S38" i="26"/>
  <c r="O38" i="26"/>
  <c r="R38" i="26"/>
  <c r="Q38" i="26"/>
  <c r="P38" i="26"/>
  <c r="M38" i="26"/>
  <c r="AD37" i="26"/>
  <c r="N37" i="26"/>
  <c r="S37" i="26"/>
  <c r="O37" i="26"/>
  <c r="R37" i="26"/>
  <c r="Q37" i="26"/>
  <c r="P37" i="26"/>
  <c r="M37" i="26"/>
  <c r="AD36" i="26"/>
  <c r="N36" i="26"/>
  <c r="S36" i="26"/>
  <c r="O36" i="26"/>
  <c r="R36" i="26"/>
  <c r="Q36" i="26"/>
  <c r="P36" i="26"/>
  <c r="M36" i="26"/>
  <c r="AD35" i="26"/>
  <c r="N35" i="26"/>
  <c r="S35" i="26"/>
  <c r="O35" i="26"/>
  <c r="R35" i="26"/>
  <c r="Q35" i="26"/>
  <c r="P35" i="26"/>
  <c r="M35" i="26"/>
  <c r="AD34" i="26"/>
  <c r="N34" i="26"/>
  <c r="S34" i="26"/>
  <c r="O34" i="26"/>
  <c r="R34" i="26"/>
  <c r="Q34" i="26"/>
  <c r="P34" i="26"/>
  <c r="M34" i="26"/>
  <c r="AD33" i="26"/>
  <c r="N33" i="26"/>
  <c r="S33" i="26"/>
  <c r="O33" i="26"/>
  <c r="R33" i="26"/>
  <c r="Q33" i="26"/>
  <c r="P33" i="26"/>
  <c r="M33" i="26"/>
  <c r="AD32" i="26"/>
  <c r="N32" i="26"/>
  <c r="S32" i="26"/>
  <c r="O32" i="26"/>
  <c r="R32" i="26"/>
  <c r="Q32" i="26"/>
  <c r="P32" i="26"/>
  <c r="M32" i="26"/>
  <c r="AD31" i="26"/>
  <c r="N31" i="26"/>
  <c r="S31" i="26"/>
  <c r="O31" i="26"/>
  <c r="R31" i="26"/>
  <c r="Q31" i="26"/>
  <c r="P31" i="26"/>
  <c r="M31" i="26"/>
  <c r="AD30" i="26"/>
  <c r="N30" i="26"/>
  <c r="S30" i="26"/>
  <c r="O30" i="26"/>
  <c r="R30" i="26"/>
  <c r="Q30" i="26"/>
  <c r="P30" i="26"/>
  <c r="M30" i="26"/>
  <c r="AD29" i="26"/>
  <c r="N29" i="26"/>
  <c r="S29" i="26"/>
  <c r="O29" i="26"/>
  <c r="R29" i="26"/>
  <c r="Q29" i="26"/>
  <c r="P29" i="26"/>
  <c r="M29" i="26"/>
  <c r="AD28" i="26"/>
  <c r="N28" i="26"/>
  <c r="S28" i="26"/>
  <c r="O28" i="26"/>
  <c r="R28" i="26"/>
  <c r="Q28" i="26"/>
  <c r="P28" i="26"/>
  <c r="M28" i="26"/>
  <c r="AD27" i="26"/>
  <c r="N27" i="26"/>
  <c r="S27" i="26"/>
  <c r="O27" i="26"/>
  <c r="R27" i="26"/>
  <c r="Q27" i="26"/>
  <c r="P27" i="26"/>
  <c r="M27" i="26"/>
  <c r="AD26" i="26"/>
  <c r="N26" i="26"/>
  <c r="S26" i="26"/>
  <c r="O26" i="26"/>
  <c r="R26" i="26"/>
  <c r="Q26" i="26"/>
  <c r="P26" i="26"/>
  <c r="M26" i="26"/>
  <c r="AD25" i="26"/>
  <c r="N25" i="26"/>
  <c r="S25" i="26"/>
  <c r="O25" i="26"/>
  <c r="R25" i="26"/>
  <c r="Q25" i="26"/>
  <c r="P25" i="26"/>
  <c r="M25" i="26"/>
  <c r="AD24" i="26"/>
  <c r="N24" i="26"/>
  <c r="S24" i="26"/>
  <c r="O24" i="26"/>
  <c r="R24" i="26"/>
  <c r="Q24" i="26"/>
  <c r="P24" i="26"/>
  <c r="M24" i="26"/>
  <c r="J23" i="26"/>
  <c r="X23" i="26"/>
  <c r="L23" i="26"/>
  <c r="Y23" i="26"/>
  <c r="Z23" i="26"/>
  <c r="AA23" i="26"/>
  <c r="AG23" i="26"/>
  <c r="W23" i="26"/>
  <c r="AE23" i="26"/>
  <c r="AD23" i="26"/>
  <c r="N23" i="26"/>
  <c r="S23" i="26"/>
  <c r="O23" i="26"/>
  <c r="R23" i="26"/>
  <c r="Q23" i="26"/>
  <c r="P23" i="26"/>
  <c r="M23" i="26"/>
  <c r="AE18" i="26"/>
  <c r="AD18" i="26"/>
  <c r="N18" i="26"/>
  <c r="S18" i="26"/>
  <c r="O18" i="26"/>
  <c r="R18" i="26"/>
  <c r="Q18" i="26"/>
  <c r="P18" i="26"/>
  <c r="M18" i="26"/>
  <c r="AE17" i="26"/>
  <c r="AD17" i="26"/>
  <c r="N17" i="26"/>
  <c r="S17" i="26"/>
  <c r="O17" i="26"/>
  <c r="R17" i="26"/>
  <c r="Q17" i="26"/>
  <c r="P17" i="26"/>
  <c r="M17" i="26"/>
  <c r="AE16" i="26"/>
  <c r="AD16" i="26"/>
  <c r="N16" i="26"/>
  <c r="S16" i="26"/>
  <c r="O16" i="26"/>
  <c r="R16" i="26"/>
  <c r="Q16" i="26"/>
  <c r="P16" i="26"/>
  <c r="M16" i="26"/>
  <c r="AE15" i="26"/>
  <c r="AD15" i="26"/>
  <c r="N15" i="26"/>
  <c r="S15" i="26"/>
  <c r="O15" i="26"/>
  <c r="R15" i="26"/>
  <c r="Q15" i="26"/>
  <c r="P15" i="26"/>
  <c r="M15" i="26"/>
  <c r="AE14" i="26"/>
  <c r="AD14" i="26"/>
  <c r="N14" i="26"/>
  <c r="S14" i="26"/>
  <c r="O14" i="26"/>
  <c r="R14" i="26"/>
  <c r="Q14" i="26"/>
  <c r="P14" i="26"/>
  <c r="M14" i="26"/>
  <c r="AE13" i="26"/>
  <c r="AD13" i="26"/>
  <c r="N13" i="26"/>
  <c r="S13" i="26"/>
  <c r="O13" i="26"/>
  <c r="R13" i="26"/>
  <c r="Q13" i="26"/>
  <c r="P13" i="26"/>
  <c r="M13" i="26"/>
  <c r="AE12" i="26"/>
  <c r="AD12" i="26"/>
  <c r="N12" i="26"/>
  <c r="S12" i="26"/>
  <c r="O12" i="26"/>
  <c r="R12" i="26"/>
  <c r="Q12" i="26"/>
  <c r="P12" i="26"/>
  <c r="M12" i="26"/>
  <c r="AE11" i="26"/>
  <c r="AD11" i="26"/>
  <c r="N11" i="26"/>
  <c r="S11" i="26"/>
  <c r="O11" i="26"/>
  <c r="R11" i="26"/>
  <c r="Q11" i="26"/>
  <c r="P11" i="26"/>
  <c r="M11" i="26"/>
  <c r="AE10" i="26"/>
  <c r="AD10" i="26"/>
  <c r="N10" i="26"/>
  <c r="S10" i="26"/>
  <c r="O10" i="26"/>
  <c r="R10" i="26"/>
  <c r="Q10" i="26"/>
  <c r="P10" i="26"/>
  <c r="M10" i="26"/>
  <c r="AE9" i="26"/>
  <c r="AD9" i="26"/>
  <c r="N9" i="26"/>
  <c r="S9" i="26"/>
  <c r="O9" i="26"/>
  <c r="R9" i="26"/>
  <c r="Q9" i="26"/>
  <c r="P9" i="26"/>
  <c r="M9" i="26"/>
  <c r="AE8" i="26"/>
  <c r="AD8" i="26"/>
  <c r="N8" i="26"/>
  <c r="S8" i="26"/>
  <c r="O8" i="26"/>
  <c r="R8" i="26"/>
  <c r="Q8" i="26"/>
  <c r="P8" i="26"/>
  <c r="M8" i="26"/>
  <c r="AE7" i="26"/>
  <c r="AD7" i="26"/>
  <c r="N7" i="26"/>
  <c r="S7" i="26"/>
  <c r="O7" i="26"/>
  <c r="R7" i="26"/>
  <c r="Q7" i="26"/>
  <c r="P7" i="26"/>
  <c r="M7" i="26"/>
  <c r="AE6" i="26"/>
  <c r="AD6" i="26"/>
  <c r="N6" i="26"/>
  <c r="S6" i="26"/>
  <c r="O6" i="26"/>
  <c r="R6" i="26"/>
  <c r="Q6" i="26"/>
  <c r="P6" i="26"/>
  <c r="M6" i="26"/>
  <c r="AE5" i="26"/>
  <c r="AD5" i="26"/>
  <c r="N5" i="26"/>
  <c r="S5" i="26"/>
  <c r="O5" i="26"/>
  <c r="R5" i="26"/>
  <c r="Q5" i="26"/>
  <c r="P5" i="26"/>
  <c r="M5" i="26"/>
  <c r="AE4" i="26"/>
  <c r="AD4" i="26"/>
  <c r="N4" i="26"/>
  <c r="S4" i="26"/>
  <c r="O4" i="26"/>
  <c r="R4" i="26"/>
  <c r="Q4" i="26"/>
  <c r="P4" i="26"/>
  <c r="M4" i="26"/>
  <c r="AE3" i="26"/>
  <c r="AD3" i="26"/>
  <c r="N3" i="26"/>
  <c r="S3" i="26"/>
  <c r="O3" i="26"/>
  <c r="R3" i="26"/>
  <c r="Q3" i="26"/>
  <c r="P3" i="26"/>
  <c r="M3" i="26"/>
  <c r="AA353" i="25"/>
  <c r="AA354" i="25"/>
  <c r="AA355" i="25"/>
  <c r="AA356" i="25"/>
  <c r="AA357" i="25"/>
  <c r="AA358" i="25"/>
  <c r="AA359" i="25"/>
  <c r="AA360" i="25"/>
  <c r="AA361" i="25"/>
  <c r="AA362" i="25"/>
  <c r="AA363" i="25"/>
  <c r="AA364" i="25"/>
  <c r="AA365" i="25"/>
  <c r="AA366" i="25"/>
  <c r="AA367" i="25"/>
  <c r="AA368" i="25"/>
  <c r="AA369" i="25"/>
  <c r="AA370" i="25"/>
  <c r="AA371" i="25"/>
  <c r="AA372" i="25"/>
  <c r="AA373" i="25"/>
  <c r="AA374" i="25"/>
  <c r="AA375" i="25"/>
  <c r="AA376" i="25"/>
  <c r="AA377" i="25"/>
  <c r="AA378" i="25"/>
  <c r="AA379" i="25"/>
  <c r="AA380" i="25"/>
  <c r="AA381" i="25"/>
  <c r="AA382" i="25"/>
  <c r="AA383" i="25"/>
  <c r="AA384" i="25"/>
  <c r="AA385" i="25"/>
  <c r="AA386" i="25"/>
  <c r="AA387" i="25"/>
  <c r="AA388" i="25"/>
  <c r="AA389" i="25"/>
  <c r="AA390" i="25"/>
  <c r="AA391" i="25"/>
  <c r="AA392" i="25"/>
  <c r="AA393" i="25"/>
  <c r="AA394" i="25"/>
  <c r="AA395" i="25"/>
  <c r="AA396" i="25"/>
  <c r="AA397" i="25"/>
  <c r="AA398" i="25"/>
  <c r="AA399" i="25"/>
  <c r="AA400" i="25"/>
  <c r="AA401" i="25"/>
  <c r="AA402" i="25"/>
  <c r="AA403" i="25"/>
  <c r="AA404" i="25"/>
  <c r="AA405" i="25"/>
  <c r="AA406" i="25"/>
  <c r="AA407" i="25"/>
  <c r="AA408" i="25"/>
  <c r="AA409" i="25"/>
  <c r="AA410" i="25"/>
  <c r="AA411" i="25"/>
  <c r="AA412" i="25"/>
  <c r="AA413" i="25"/>
  <c r="AA414" i="25"/>
  <c r="AA415" i="25"/>
  <c r="AA416" i="25"/>
  <c r="AA417" i="25"/>
  <c r="AA418" i="25"/>
  <c r="AA419" i="25"/>
  <c r="AA420" i="25"/>
  <c r="AA421" i="25"/>
  <c r="AA422" i="25"/>
  <c r="AA423" i="25"/>
  <c r="AA424" i="25"/>
  <c r="AA425" i="25"/>
  <c r="AA426" i="25"/>
  <c r="AA427" i="25"/>
  <c r="AA428" i="25"/>
  <c r="AA429" i="25"/>
  <c r="AA430" i="25"/>
  <c r="AA431" i="25"/>
  <c r="AA432" i="25"/>
  <c r="AA433" i="25"/>
  <c r="AA434" i="25"/>
  <c r="AA435" i="25"/>
  <c r="AA436" i="25"/>
  <c r="AA437" i="25"/>
  <c r="AA438" i="25"/>
  <c r="AA439" i="25"/>
  <c r="AA440" i="25"/>
  <c r="AA441" i="25"/>
  <c r="AA442" i="25"/>
  <c r="AA443" i="25"/>
  <c r="AA444" i="25"/>
  <c r="AA445" i="25"/>
  <c r="AA446" i="25"/>
  <c r="AA447" i="25"/>
  <c r="AA448" i="25"/>
  <c r="AA449" i="25"/>
  <c r="AA450" i="25"/>
  <c r="AA451" i="25"/>
  <c r="AA452" i="25"/>
  <c r="AA453" i="25"/>
  <c r="AA454" i="25"/>
  <c r="AA455" i="25"/>
  <c r="AA456" i="25"/>
  <c r="AA457" i="25"/>
  <c r="AA458" i="25"/>
  <c r="AA459" i="25"/>
  <c r="AA460" i="25"/>
  <c r="AA461" i="25"/>
  <c r="AA462" i="25"/>
  <c r="AA463" i="25"/>
  <c r="AA464" i="25"/>
  <c r="AA465" i="25"/>
  <c r="AA466" i="25"/>
  <c r="AA467" i="25"/>
  <c r="AA468" i="25"/>
  <c r="AA469" i="25"/>
  <c r="AA470" i="25"/>
  <c r="AA471" i="25"/>
  <c r="AA472" i="25"/>
  <c r="AA473" i="25"/>
  <c r="AA474" i="25"/>
  <c r="AA475" i="25"/>
  <c r="AA476" i="25"/>
  <c r="AA477" i="25"/>
  <c r="AA478" i="25"/>
  <c r="AA479" i="25"/>
  <c r="AA480" i="25"/>
  <c r="AA481" i="25"/>
  <c r="AA482" i="25"/>
  <c r="AA483" i="25"/>
  <c r="AA484" i="25"/>
  <c r="AA485" i="25"/>
  <c r="AA486" i="25"/>
  <c r="AA487" i="25"/>
  <c r="AA488" i="25"/>
  <c r="AA489" i="25"/>
  <c r="AA490" i="25"/>
  <c r="AA491" i="25"/>
  <c r="AA492" i="25"/>
  <c r="AA493" i="25"/>
  <c r="AA494" i="25"/>
  <c r="AA495" i="25"/>
  <c r="AA496" i="25"/>
  <c r="AA497" i="25"/>
  <c r="AA498" i="25"/>
  <c r="AA499" i="25"/>
  <c r="AA500" i="25"/>
  <c r="AA501" i="25"/>
  <c r="AA502" i="25"/>
  <c r="AA503" i="25"/>
  <c r="AA504" i="25"/>
  <c r="AA505" i="25"/>
  <c r="AA506" i="25"/>
  <c r="AA507" i="25"/>
  <c r="AA508" i="25"/>
  <c r="AA509" i="25"/>
  <c r="AA510" i="25"/>
  <c r="AA511" i="25"/>
  <c r="AA512" i="25"/>
  <c r="AA513" i="25"/>
  <c r="AA514" i="25"/>
  <c r="AA515" i="25"/>
  <c r="AA516" i="25"/>
  <c r="AA517" i="25"/>
  <c r="AA518" i="25"/>
  <c r="AA519" i="25"/>
  <c r="AA520" i="25"/>
  <c r="AA521" i="25"/>
  <c r="AA522" i="25"/>
  <c r="AA523" i="25"/>
  <c r="AA524" i="25"/>
  <c r="AA525" i="25"/>
  <c r="AA526" i="25"/>
  <c r="AA527" i="25"/>
  <c r="AA528" i="25"/>
  <c r="AA529" i="25"/>
  <c r="AA530" i="25"/>
  <c r="AA531" i="25"/>
  <c r="AA532" i="25"/>
  <c r="AA533" i="25"/>
  <c r="AA534" i="25"/>
  <c r="AA535" i="25"/>
  <c r="AA536" i="25"/>
  <c r="AA537" i="25"/>
  <c r="AA538" i="25"/>
  <c r="AA539" i="25"/>
  <c r="AA540" i="25"/>
  <c r="AA541" i="25"/>
  <c r="AA542" i="25"/>
  <c r="AA543" i="25"/>
  <c r="AA544" i="25"/>
  <c r="AA545" i="25"/>
  <c r="AA546" i="25"/>
  <c r="AA547" i="25"/>
  <c r="AA548" i="25"/>
  <c r="AA549" i="25"/>
  <c r="AA550" i="25"/>
  <c r="AA551" i="25"/>
  <c r="AA552" i="25"/>
  <c r="AA553" i="25"/>
  <c r="AA554" i="25"/>
  <c r="AA555" i="25"/>
  <c r="AA556" i="25"/>
  <c r="AA557" i="25"/>
  <c r="AA558" i="25"/>
  <c r="AA559" i="25"/>
  <c r="AA560" i="25"/>
  <c r="AA561" i="25"/>
  <c r="AA562" i="25"/>
  <c r="AA563" i="25"/>
  <c r="AA564" i="25"/>
  <c r="AA565" i="25"/>
  <c r="AA566" i="25"/>
  <c r="AA567" i="25"/>
  <c r="AA568" i="25"/>
  <c r="AA569" i="25"/>
  <c r="AA570" i="25"/>
  <c r="AA571" i="25"/>
  <c r="AA572" i="25"/>
  <c r="AA573" i="25"/>
  <c r="AA574" i="25"/>
  <c r="AA575" i="25"/>
  <c r="AA576" i="25"/>
  <c r="AA577" i="25"/>
  <c r="AA578" i="25"/>
  <c r="AA579" i="25"/>
  <c r="AA580" i="25"/>
  <c r="AA581" i="25"/>
  <c r="AA582" i="25"/>
  <c r="AA583" i="25"/>
  <c r="AA584" i="25"/>
  <c r="AA585" i="25"/>
  <c r="AA586" i="25"/>
  <c r="AA587" i="25"/>
  <c r="AA588" i="25"/>
  <c r="AA589" i="25"/>
  <c r="AA590" i="25"/>
  <c r="AA591" i="25"/>
  <c r="AA592" i="25"/>
  <c r="AA593" i="25"/>
  <c r="AA594" i="25"/>
  <c r="AA595" i="25"/>
  <c r="AA596" i="25"/>
  <c r="AA597" i="25"/>
  <c r="AA598" i="25"/>
  <c r="AA599" i="25"/>
  <c r="AA600" i="25"/>
  <c r="AA601" i="25"/>
  <c r="AA602" i="25"/>
  <c r="AA603" i="25"/>
  <c r="Z353" i="25"/>
  <c r="Z354" i="25"/>
  <c r="Z355" i="25"/>
  <c r="Z356" i="25"/>
  <c r="Z357" i="25"/>
  <c r="Z358" i="25"/>
  <c r="Z359" i="25"/>
  <c r="Z360" i="25"/>
  <c r="Z361" i="25"/>
  <c r="Z362" i="25"/>
  <c r="Z363" i="25"/>
  <c r="Z364" i="25"/>
  <c r="Z365" i="25"/>
  <c r="Z366" i="25"/>
  <c r="Z367" i="25"/>
  <c r="Z368" i="25"/>
  <c r="Z369" i="25"/>
  <c r="Z370" i="25"/>
  <c r="Z371" i="25"/>
  <c r="Z372" i="25"/>
  <c r="Z373" i="25"/>
  <c r="Z374" i="25"/>
  <c r="Z375" i="25"/>
  <c r="Z376" i="25"/>
  <c r="Z377" i="25"/>
  <c r="Z378" i="25"/>
  <c r="Z379" i="25"/>
  <c r="Z380" i="25"/>
  <c r="Z381" i="25"/>
  <c r="Z382" i="25"/>
  <c r="Z383" i="25"/>
  <c r="Z384" i="25"/>
  <c r="Z385" i="25"/>
  <c r="Z386" i="25"/>
  <c r="Z387" i="25"/>
  <c r="Z388" i="25"/>
  <c r="Z389" i="25"/>
  <c r="Z390" i="25"/>
  <c r="Z391" i="25"/>
  <c r="Z392" i="25"/>
  <c r="Z393" i="25"/>
  <c r="Z394" i="25"/>
  <c r="Z395" i="25"/>
  <c r="Z396" i="25"/>
  <c r="Z397" i="25"/>
  <c r="Z398" i="25"/>
  <c r="Z399" i="25"/>
  <c r="Z400" i="25"/>
  <c r="Z401" i="25"/>
  <c r="Z402" i="25"/>
  <c r="Z403" i="25"/>
  <c r="Z404" i="25"/>
  <c r="Z405" i="25"/>
  <c r="Z406" i="25"/>
  <c r="Z407" i="25"/>
  <c r="Z408" i="25"/>
  <c r="Z409" i="25"/>
  <c r="Z410" i="25"/>
  <c r="Z411" i="25"/>
  <c r="Z412" i="25"/>
  <c r="Z413" i="25"/>
  <c r="Z414" i="25"/>
  <c r="Z415" i="25"/>
  <c r="Z416" i="25"/>
  <c r="Z417" i="25"/>
  <c r="Z418" i="25"/>
  <c r="Z419" i="25"/>
  <c r="Z420" i="25"/>
  <c r="Z421" i="25"/>
  <c r="Z422" i="25"/>
  <c r="Z423" i="25"/>
  <c r="Z424" i="25"/>
  <c r="Z425" i="25"/>
  <c r="Z426" i="25"/>
  <c r="Z427" i="25"/>
  <c r="Z428" i="25"/>
  <c r="Z429" i="25"/>
  <c r="Z430" i="25"/>
  <c r="Z431" i="25"/>
  <c r="Z432" i="25"/>
  <c r="Z433" i="25"/>
  <c r="Z434" i="25"/>
  <c r="Z435" i="25"/>
  <c r="Z436" i="25"/>
  <c r="Z437" i="25"/>
  <c r="Z438" i="25"/>
  <c r="Z439" i="25"/>
  <c r="Z440" i="25"/>
  <c r="Z441" i="25"/>
  <c r="Z442" i="25"/>
  <c r="Z443" i="25"/>
  <c r="Z444" i="25"/>
  <c r="Z445" i="25"/>
  <c r="Z446" i="25"/>
  <c r="Z447" i="25"/>
  <c r="Z448" i="25"/>
  <c r="Z449" i="25"/>
  <c r="Z450" i="25"/>
  <c r="Z451" i="25"/>
  <c r="Z452" i="25"/>
  <c r="Z453" i="25"/>
  <c r="Z454" i="25"/>
  <c r="Z455" i="25"/>
  <c r="Z456" i="25"/>
  <c r="Z457" i="25"/>
  <c r="Z458" i="25"/>
  <c r="Z459" i="25"/>
  <c r="Z460" i="25"/>
  <c r="Z461" i="25"/>
  <c r="Z462" i="25"/>
  <c r="Z463" i="25"/>
  <c r="Z464" i="25"/>
  <c r="Z465" i="25"/>
  <c r="Z466" i="25"/>
  <c r="Z467" i="25"/>
  <c r="Z468" i="25"/>
  <c r="Z469" i="25"/>
  <c r="Z470" i="25"/>
  <c r="Z471" i="25"/>
  <c r="Z472" i="25"/>
  <c r="Z473" i="25"/>
  <c r="Z474" i="25"/>
  <c r="Z475" i="25"/>
  <c r="Z476" i="25"/>
  <c r="Z477" i="25"/>
  <c r="Z478" i="25"/>
  <c r="Z479" i="25"/>
  <c r="Z480" i="25"/>
  <c r="Z481" i="25"/>
  <c r="Z482" i="25"/>
  <c r="Z483" i="25"/>
  <c r="Z484" i="25"/>
  <c r="Z485" i="25"/>
  <c r="Z486" i="25"/>
  <c r="Z487" i="25"/>
  <c r="Z488" i="25"/>
  <c r="Z489" i="25"/>
  <c r="Z490" i="25"/>
  <c r="Z491" i="25"/>
  <c r="Z492" i="25"/>
  <c r="Z493" i="25"/>
  <c r="Z494" i="25"/>
  <c r="Z495" i="25"/>
  <c r="Z496" i="25"/>
  <c r="Z497" i="25"/>
  <c r="Z498" i="25"/>
  <c r="Z499" i="25"/>
  <c r="Z500" i="25"/>
  <c r="Z501" i="25"/>
  <c r="Z502" i="25"/>
  <c r="Z503" i="25"/>
  <c r="Z504" i="25"/>
  <c r="Z505" i="25"/>
  <c r="Z506" i="25"/>
  <c r="Z507" i="25"/>
  <c r="Z508" i="25"/>
  <c r="Z509" i="25"/>
  <c r="Z510" i="25"/>
  <c r="Z511" i="25"/>
  <c r="Z512" i="25"/>
  <c r="Z513" i="25"/>
  <c r="Z514" i="25"/>
  <c r="Z515" i="25"/>
  <c r="Z516" i="25"/>
  <c r="Z517" i="25"/>
  <c r="Z518" i="25"/>
  <c r="Z519" i="25"/>
  <c r="Z520" i="25"/>
  <c r="Z521" i="25"/>
  <c r="Z522" i="25"/>
  <c r="Z523" i="25"/>
  <c r="Z524" i="25"/>
  <c r="Z525" i="25"/>
  <c r="Z526" i="25"/>
  <c r="Z527" i="25"/>
  <c r="Z528" i="25"/>
  <c r="Z529" i="25"/>
  <c r="Z530" i="25"/>
  <c r="Z531" i="25"/>
  <c r="Z532" i="25"/>
  <c r="Z533" i="25"/>
  <c r="Z534" i="25"/>
  <c r="Z535" i="25"/>
  <c r="Z536" i="25"/>
  <c r="Z537" i="25"/>
  <c r="Z538" i="25"/>
  <c r="Z539" i="25"/>
  <c r="Z540" i="25"/>
  <c r="Z541" i="25"/>
  <c r="Z542" i="25"/>
  <c r="Z543" i="25"/>
  <c r="Z544" i="25"/>
  <c r="Z545" i="25"/>
  <c r="Z546" i="25"/>
  <c r="Z547" i="25"/>
  <c r="Z548" i="25"/>
  <c r="Z549" i="25"/>
  <c r="Z550" i="25"/>
  <c r="Z551" i="25"/>
  <c r="Z552" i="25"/>
  <c r="Z553" i="25"/>
  <c r="Z554" i="25"/>
  <c r="Z555" i="25"/>
  <c r="Z556" i="25"/>
  <c r="Z557" i="25"/>
  <c r="Z558" i="25"/>
  <c r="Z559" i="25"/>
  <c r="Z560" i="25"/>
  <c r="Z561" i="25"/>
  <c r="Z562" i="25"/>
  <c r="Z563" i="25"/>
  <c r="Z564" i="25"/>
  <c r="Z565" i="25"/>
  <c r="Z566" i="25"/>
  <c r="Z567" i="25"/>
  <c r="Z568" i="25"/>
  <c r="Z569" i="25"/>
  <c r="Z570" i="25"/>
  <c r="Z571" i="25"/>
  <c r="Z572" i="25"/>
  <c r="Z573" i="25"/>
  <c r="Z574" i="25"/>
  <c r="Z575" i="25"/>
  <c r="Z576" i="25"/>
  <c r="Z577" i="25"/>
  <c r="Z578" i="25"/>
  <c r="Z579" i="25"/>
  <c r="Z580" i="25"/>
  <c r="Z581" i="25"/>
  <c r="Z582" i="25"/>
  <c r="Z583" i="25"/>
  <c r="Z584" i="25"/>
  <c r="Z585" i="25"/>
  <c r="Z586" i="25"/>
  <c r="Z587" i="25"/>
  <c r="Z588" i="25"/>
  <c r="Z589" i="25"/>
  <c r="Z590" i="25"/>
  <c r="Z591" i="25"/>
  <c r="Z592" i="25"/>
  <c r="Z593" i="25"/>
  <c r="Z594" i="25"/>
  <c r="Z595" i="25"/>
  <c r="Z596" i="25"/>
  <c r="Z597" i="25"/>
  <c r="Z598" i="25"/>
  <c r="Z599" i="25"/>
  <c r="Z600" i="25"/>
  <c r="Z601" i="25"/>
  <c r="Z602" i="25"/>
  <c r="Z603" i="25"/>
  <c r="D32" i="25"/>
  <c r="T602" i="25"/>
  <c r="E32" i="25"/>
  <c r="U602" i="25"/>
  <c r="F32" i="25"/>
  <c r="V602" i="25"/>
  <c r="W602" i="25"/>
  <c r="AD602" i="25"/>
  <c r="S602" i="25"/>
  <c r="AB602" i="25"/>
  <c r="O602" i="25"/>
  <c r="N602" i="25"/>
  <c r="M602" i="25"/>
  <c r="L602" i="25"/>
  <c r="F602" i="25"/>
  <c r="E602" i="25"/>
  <c r="D602" i="25"/>
  <c r="T601" i="25"/>
  <c r="U601" i="25"/>
  <c r="V601" i="25"/>
  <c r="W601" i="25"/>
  <c r="AD601" i="25"/>
  <c r="S601" i="25"/>
  <c r="AB601" i="25"/>
  <c r="O601" i="25"/>
  <c r="N601" i="25"/>
  <c r="M601" i="25"/>
  <c r="L601" i="25"/>
  <c r="F601" i="25"/>
  <c r="E601" i="25"/>
  <c r="D601" i="25"/>
  <c r="T600" i="25"/>
  <c r="U600" i="25"/>
  <c r="V600" i="25"/>
  <c r="W600" i="25"/>
  <c r="AD600" i="25"/>
  <c r="S600" i="25"/>
  <c r="AB600" i="25"/>
  <c r="O600" i="25"/>
  <c r="N600" i="25"/>
  <c r="M600" i="25"/>
  <c r="L600" i="25"/>
  <c r="F600" i="25"/>
  <c r="E600" i="25"/>
  <c r="D600" i="25"/>
  <c r="T599" i="25"/>
  <c r="U599" i="25"/>
  <c r="V599" i="25"/>
  <c r="W599" i="25"/>
  <c r="AD599" i="25"/>
  <c r="S599" i="25"/>
  <c r="AB599" i="25"/>
  <c r="O599" i="25"/>
  <c r="N599" i="25"/>
  <c r="M599" i="25"/>
  <c r="L599" i="25"/>
  <c r="F599" i="25"/>
  <c r="E599" i="25"/>
  <c r="D599" i="25"/>
  <c r="T598" i="25"/>
  <c r="U598" i="25"/>
  <c r="V598" i="25"/>
  <c r="W598" i="25"/>
  <c r="AD598" i="25"/>
  <c r="S598" i="25"/>
  <c r="AB598" i="25"/>
  <c r="O598" i="25"/>
  <c r="N598" i="25"/>
  <c r="M598" i="25"/>
  <c r="L598" i="25"/>
  <c r="F598" i="25"/>
  <c r="E598" i="25"/>
  <c r="D598" i="25"/>
  <c r="T597" i="25"/>
  <c r="U597" i="25"/>
  <c r="V597" i="25"/>
  <c r="W597" i="25"/>
  <c r="AD597" i="25"/>
  <c r="S597" i="25"/>
  <c r="AB597" i="25"/>
  <c r="O597" i="25"/>
  <c r="N597" i="25"/>
  <c r="M597" i="25"/>
  <c r="L597" i="25"/>
  <c r="F597" i="25"/>
  <c r="E597" i="25"/>
  <c r="D597" i="25"/>
  <c r="T596" i="25"/>
  <c r="U596" i="25"/>
  <c r="V596" i="25"/>
  <c r="W596" i="25"/>
  <c r="AD596" i="25"/>
  <c r="S596" i="25"/>
  <c r="AB596" i="25"/>
  <c r="O596" i="25"/>
  <c r="N596" i="25"/>
  <c r="M596" i="25"/>
  <c r="L596" i="25"/>
  <c r="F596" i="25"/>
  <c r="E596" i="25"/>
  <c r="D596" i="25"/>
  <c r="T595" i="25"/>
  <c r="U595" i="25"/>
  <c r="V595" i="25"/>
  <c r="W595" i="25"/>
  <c r="AD595" i="25"/>
  <c r="S595" i="25"/>
  <c r="AB595" i="25"/>
  <c r="O595" i="25"/>
  <c r="N595" i="25"/>
  <c r="M595" i="25"/>
  <c r="L595" i="25"/>
  <c r="F595" i="25"/>
  <c r="E595" i="25"/>
  <c r="D595" i="25"/>
  <c r="T594" i="25"/>
  <c r="U594" i="25"/>
  <c r="V594" i="25"/>
  <c r="W594" i="25"/>
  <c r="AD594" i="25"/>
  <c r="S594" i="25"/>
  <c r="AB594" i="25"/>
  <c r="O594" i="25"/>
  <c r="N594" i="25"/>
  <c r="M594" i="25"/>
  <c r="L594" i="25"/>
  <c r="F594" i="25"/>
  <c r="E594" i="25"/>
  <c r="D594" i="25"/>
  <c r="T593" i="25"/>
  <c r="U593" i="25"/>
  <c r="V593" i="25"/>
  <c r="W593" i="25"/>
  <c r="AD593" i="25"/>
  <c r="S593" i="25"/>
  <c r="AB593" i="25"/>
  <c r="O593" i="25"/>
  <c r="N593" i="25"/>
  <c r="M593" i="25"/>
  <c r="L593" i="25"/>
  <c r="F593" i="25"/>
  <c r="E593" i="25"/>
  <c r="D593" i="25"/>
  <c r="T592" i="25"/>
  <c r="U592" i="25"/>
  <c r="V592" i="25"/>
  <c r="W592" i="25"/>
  <c r="AD592" i="25"/>
  <c r="S592" i="25"/>
  <c r="AB592" i="25"/>
  <c r="O592" i="25"/>
  <c r="N592" i="25"/>
  <c r="M592" i="25"/>
  <c r="L592" i="25"/>
  <c r="F592" i="25"/>
  <c r="E592" i="25"/>
  <c r="D592" i="25"/>
  <c r="T591" i="25"/>
  <c r="U591" i="25"/>
  <c r="V591" i="25"/>
  <c r="W591" i="25"/>
  <c r="AD591" i="25"/>
  <c r="S591" i="25"/>
  <c r="AB591" i="25"/>
  <c r="O591" i="25"/>
  <c r="N591" i="25"/>
  <c r="M591" i="25"/>
  <c r="L591" i="25"/>
  <c r="F591" i="25"/>
  <c r="E591" i="25"/>
  <c r="D591" i="25"/>
  <c r="T590" i="25"/>
  <c r="U590" i="25"/>
  <c r="V590" i="25"/>
  <c r="W590" i="25"/>
  <c r="AD590" i="25"/>
  <c r="S590" i="25"/>
  <c r="AB590" i="25"/>
  <c r="O590" i="25"/>
  <c r="N590" i="25"/>
  <c r="M590" i="25"/>
  <c r="L590" i="25"/>
  <c r="F590" i="25"/>
  <c r="E590" i="25"/>
  <c r="D590" i="25"/>
  <c r="T589" i="25"/>
  <c r="U589" i="25"/>
  <c r="V589" i="25"/>
  <c r="W589" i="25"/>
  <c r="AD589" i="25"/>
  <c r="S589" i="25"/>
  <c r="AB589" i="25"/>
  <c r="O589" i="25"/>
  <c r="N589" i="25"/>
  <c r="M589" i="25"/>
  <c r="L589" i="25"/>
  <c r="F589" i="25"/>
  <c r="E589" i="25"/>
  <c r="D589" i="25"/>
  <c r="T588" i="25"/>
  <c r="U588" i="25"/>
  <c r="V588" i="25"/>
  <c r="W588" i="25"/>
  <c r="AD588" i="25"/>
  <c r="S588" i="25"/>
  <c r="AB588" i="25"/>
  <c r="O588" i="25"/>
  <c r="N588" i="25"/>
  <c r="M588" i="25"/>
  <c r="L588" i="25"/>
  <c r="F588" i="25"/>
  <c r="E588" i="25"/>
  <c r="D588" i="25"/>
  <c r="T587" i="25"/>
  <c r="U587" i="25"/>
  <c r="V587" i="25"/>
  <c r="W587" i="25"/>
  <c r="AD587" i="25"/>
  <c r="S587" i="25"/>
  <c r="AB587" i="25"/>
  <c r="O587" i="25"/>
  <c r="N587" i="25"/>
  <c r="M587" i="25"/>
  <c r="L587" i="25"/>
  <c r="F587" i="25"/>
  <c r="E587" i="25"/>
  <c r="D587" i="25"/>
  <c r="T586" i="25"/>
  <c r="U586" i="25"/>
  <c r="V586" i="25"/>
  <c r="W586" i="25"/>
  <c r="AD586" i="25"/>
  <c r="S586" i="25"/>
  <c r="AB586" i="25"/>
  <c r="O586" i="25"/>
  <c r="N586" i="25"/>
  <c r="M586" i="25"/>
  <c r="L586" i="25"/>
  <c r="F586" i="25"/>
  <c r="E586" i="25"/>
  <c r="D586" i="25"/>
  <c r="T585" i="25"/>
  <c r="U585" i="25"/>
  <c r="V585" i="25"/>
  <c r="W585" i="25"/>
  <c r="AD585" i="25"/>
  <c r="S585" i="25"/>
  <c r="AB585" i="25"/>
  <c r="O585" i="25"/>
  <c r="N585" i="25"/>
  <c r="M585" i="25"/>
  <c r="L585" i="25"/>
  <c r="F585" i="25"/>
  <c r="E585" i="25"/>
  <c r="D585" i="25"/>
  <c r="T584" i="25"/>
  <c r="U584" i="25"/>
  <c r="V584" i="25"/>
  <c r="W584" i="25"/>
  <c r="AD584" i="25"/>
  <c r="S584" i="25"/>
  <c r="AB584" i="25"/>
  <c r="O584" i="25"/>
  <c r="N584" i="25"/>
  <c r="M584" i="25"/>
  <c r="L584" i="25"/>
  <c r="F584" i="25"/>
  <c r="E584" i="25"/>
  <c r="D584" i="25"/>
  <c r="T583" i="25"/>
  <c r="U583" i="25"/>
  <c r="V583" i="25"/>
  <c r="W583" i="25"/>
  <c r="AD583" i="25"/>
  <c r="S583" i="25"/>
  <c r="AB583" i="25"/>
  <c r="O583" i="25"/>
  <c r="N583" i="25"/>
  <c r="M583" i="25"/>
  <c r="L583" i="25"/>
  <c r="F583" i="25"/>
  <c r="E583" i="25"/>
  <c r="D583" i="25"/>
  <c r="T582" i="25"/>
  <c r="U582" i="25"/>
  <c r="V582" i="25"/>
  <c r="W582" i="25"/>
  <c r="AD582" i="25"/>
  <c r="S582" i="25"/>
  <c r="AB582" i="25"/>
  <c r="O582" i="25"/>
  <c r="N582" i="25"/>
  <c r="M582" i="25"/>
  <c r="L582" i="25"/>
  <c r="F582" i="25"/>
  <c r="E582" i="25"/>
  <c r="D582" i="25"/>
  <c r="T581" i="25"/>
  <c r="U581" i="25"/>
  <c r="V581" i="25"/>
  <c r="W581" i="25"/>
  <c r="AD581" i="25"/>
  <c r="S581" i="25"/>
  <c r="AB581" i="25"/>
  <c r="O581" i="25"/>
  <c r="N581" i="25"/>
  <c r="M581" i="25"/>
  <c r="L581" i="25"/>
  <c r="F581" i="25"/>
  <c r="E581" i="25"/>
  <c r="D581" i="25"/>
  <c r="T580" i="25"/>
  <c r="U580" i="25"/>
  <c r="V580" i="25"/>
  <c r="W580" i="25"/>
  <c r="AD580" i="25"/>
  <c r="S580" i="25"/>
  <c r="AB580" i="25"/>
  <c r="O580" i="25"/>
  <c r="N580" i="25"/>
  <c r="M580" i="25"/>
  <c r="L580" i="25"/>
  <c r="F580" i="25"/>
  <c r="E580" i="25"/>
  <c r="D580" i="25"/>
  <c r="T579" i="25"/>
  <c r="U579" i="25"/>
  <c r="V579" i="25"/>
  <c r="W579" i="25"/>
  <c r="AD579" i="25"/>
  <c r="S579" i="25"/>
  <c r="AB579" i="25"/>
  <c r="O579" i="25"/>
  <c r="N579" i="25"/>
  <c r="M579" i="25"/>
  <c r="L579" i="25"/>
  <c r="F579" i="25"/>
  <c r="E579" i="25"/>
  <c r="D579" i="25"/>
  <c r="T578" i="25"/>
  <c r="U578" i="25"/>
  <c r="V578" i="25"/>
  <c r="W578" i="25"/>
  <c r="AD578" i="25"/>
  <c r="S578" i="25"/>
  <c r="AB578" i="25"/>
  <c r="O578" i="25"/>
  <c r="N578" i="25"/>
  <c r="M578" i="25"/>
  <c r="L578" i="25"/>
  <c r="F578" i="25"/>
  <c r="E578" i="25"/>
  <c r="D578" i="25"/>
  <c r="T577" i="25"/>
  <c r="U577" i="25"/>
  <c r="V577" i="25"/>
  <c r="W577" i="25"/>
  <c r="AD577" i="25"/>
  <c r="S577" i="25"/>
  <c r="AB577" i="25"/>
  <c r="O577" i="25"/>
  <c r="N577" i="25"/>
  <c r="M577" i="25"/>
  <c r="L577" i="25"/>
  <c r="F577" i="25"/>
  <c r="E577" i="25"/>
  <c r="D577" i="25"/>
  <c r="T576" i="25"/>
  <c r="U576" i="25"/>
  <c r="V576" i="25"/>
  <c r="W576" i="25"/>
  <c r="AD576" i="25"/>
  <c r="S576" i="25"/>
  <c r="AB576" i="25"/>
  <c r="O576" i="25"/>
  <c r="N576" i="25"/>
  <c r="M576" i="25"/>
  <c r="L576" i="25"/>
  <c r="F576" i="25"/>
  <c r="E576" i="25"/>
  <c r="D576" i="25"/>
  <c r="T575" i="25"/>
  <c r="U575" i="25"/>
  <c r="V575" i="25"/>
  <c r="W575" i="25"/>
  <c r="AD575" i="25"/>
  <c r="S575" i="25"/>
  <c r="AB575" i="25"/>
  <c r="O575" i="25"/>
  <c r="N575" i="25"/>
  <c r="M575" i="25"/>
  <c r="L575" i="25"/>
  <c r="F575" i="25"/>
  <c r="E575" i="25"/>
  <c r="D575" i="25"/>
  <c r="T574" i="25"/>
  <c r="U574" i="25"/>
  <c r="V574" i="25"/>
  <c r="W574" i="25"/>
  <c r="AD574" i="25"/>
  <c r="S574" i="25"/>
  <c r="AB574" i="25"/>
  <c r="O574" i="25"/>
  <c r="N574" i="25"/>
  <c r="M574" i="25"/>
  <c r="L574" i="25"/>
  <c r="F574" i="25"/>
  <c r="E574" i="25"/>
  <c r="D574" i="25"/>
  <c r="T573" i="25"/>
  <c r="U573" i="25"/>
  <c r="V573" i="25"/>
  <c r="W573" i="25"/>
  <c r="AD573" i="25"/>
  <c r="S573" i="25"/>
  <c r="AB573" i="25"/>
  <c r="O573" i="25"/>
  <c r="N573" i="25"/>
  <c r="M573" i="25"/>
  <c r="L573" i="25"/>
  <c r="F573" i="25"/>
  <c r="E573" i="25"/>
  <c r="D573" i="25"/>
  <c r="T572" i="25"/>
  <c r="U572" i="25"/>
  <c r="V572" i="25"/>
  <c r="W572" i="25"/>
  <c r="AD572" i="25"/>
  <c r="S572" i="25"/>
  <c r="AB572" i="25"/>
  <c r="O572" i="25"/>
  <c r="N572" i="25"/>
  <c r="M572" i="25"/>
  <c r="L572" i="25"/>
  <c r="F572" i="25"/>
  <c r="E572" i="25"/>
  <c r="D572" i="25"/>
  <c r="T571" i="25"/>
  <c r="U571" i="25"/>
  <c r="V571" i="25"/>
  <c r="W571" i="25"/>
  <c r="AD571" i="25"/>
  <c r="S571" i="25"/>
  <c r="AB571" i="25"/>
  <c r="O571" i="25"/>
  <c r="N571" i="25"/>
  <c r="M571" i="25"/>
  <c r="L571" i="25"/>
  <c r="F571" i="25"/>
  <c r="E571" i="25"/>
  <c r="D571" i="25"/>
  <c r="T570" i="25"/>
  <c r="U570" i="25"/>
  <c r="V570" i="25"/>
  <c r="W570" i="25"/>
  <c r="AD570" i="25"/>
  <c r="S570" i="25"/>
  <c r="AB570" i="25"/>
  <c r="O570" i="25"/>
  <c r="N570" i="25"/>
  <c r="M570" i="25"/>
  <c r="L570" i="25"/>
  <c r="F570" i="25"/>
  <c r="E570" i="25"/>
  <c r="D570" i="25"/>
  <c r="T569" i="25"/>
  <c r="U569" i="25"/>
  <c r="V569" i="25"/>
  <c r="W569" i="25"/>
  <c r="AD569" i="25"/>
  <c r="S569" i="25"/>
  <c r="AB569" i="25"/>
  <c r="O569" i="25"/>
  <c r="N569" i="25"/>
  <c r="M569" i="25"/>
  <c r="L569" i="25"/>
  <c r="F569" i="25"/>
  <c r="E569" i="25"/>
  <c r="D569" i="25"/>
  <c r="T568" i="25"/>
  <c r="U568" i="25"/>
  <c r="V568" i="25"/>
  <c r="W568" i="25"/>
  <c r="AD568" i="25"/>
  <c r="S568" i="25"/>
  <c r="AB568" i="25"/>
  <c r="O568" i="25"/>
  <c r="N568" i="25"/>
  <c r="M568" i="25"/>
  <c r="L568" i="25"/>
  <c r="F568" i="25"/>
  <c r="E568" i="25"/>
  <c r="D568" i="25"/>
  <c r="T567" i="25"/>
  <c r="U567" i="25"/>
  <c r="V567" i="25"/>
  <c r="W567" i="25"/>
  <c r="AD567" i="25"/>
  <c r="S567" i="25"/>
  <c r="AB567" i="25"/>
  <c r="O567" i="25"/>
  <c r="N567" i="25"/>
  <c r="M567" i="25"/>
  <c r="L567" i="25"/>
  <c r="F567" i="25"/>
  <c r="E567" i="25"/>
  <c r="D567" i="25"/>
  <c r="T566" i="25"/>
  <c r="U566" i="25"/>
  <c r="V566" i="25"/>
  <c r="W566" i="25"/>
  <c r="AD566" i="25"/>
  <c r="S566" i="25"/>
  <c r="AB566" i="25"/>
  <c r="O566" i="25"/>
  <c r="N566" i="25"/>
  <c r="M566" i="25"/>
  <c r="L566" i="25"/>
  <c r="F566" i="25"/>
  <c r="E566" i="25"/>
  <c r="D566" i="25"/>
  <c r="T565" i="25"/>
  <c r="U565" i="25"/>
  <c r="V565" i="25"/>
  <c r="W565" i="25"/>
  <c r="AD565" i="25"/>
  <c r="S565" i="25"/>
  <c r="AB565" i="25"/>
  <c r="O565" i="25"/>
  <c r="N565" i="25"/>
  <c r="M565" i="25"/>
  <c r="L565" i="25"/>
  <c r="F565" i="25"/>
  <c r="E565" i="25"/>
  <c r="D565" i="25"/>
  <c r="T564" i="25"/>
  <c r="U564" i="25"/>
  <c r="V564" i="25"/>
  <c r="W564" i="25"/>
  <c r="AD564" i="25"/>
  <c r="S564" i="25"/>
  <c r="AB564" i="25"/>
  <c r="O564" i="25"/>
  <c r="N564" i="25"/>
  <c r="M564" i="25"/>
  <c r="L564" i="25"/>
  <c r="F564" i="25"/>
  <c r="E564" i="25"/>
  <c r="D564" i="25"/>
  <c r="T563" i="25"/>
  <c r="U563" i="25"/>
  <c r="V563" i="25"/>
  <c r="W563" i="25"/>
  <c r="AD563" i="25"/>
  <c r="S563" i="25"/>
  <c r="AB563" i="25"/>
  <c r="O563" i="25"/>
  <c r="N563" i="25"/>
  <c r="M563" i="25"/>
  <c r="L563" i="25"/>
  <c r="F563" i="25"/>
  <c r="E563" i="25"/>
  <c r="D563" i="25"/>
  <c r="T562" i="25"/>
  <c r="U562" i="25"/>
  <c r="V562" i="25"/>
  <c r="W562" i="25"/>
  <c r="AD562" i="25"/>
  <c r="S562" i="25"/>
  <c r="AB562" i="25"/>
  <c r="O562" i="25"/>
  <c r="N562" i="25"/>
  <c r="M562" i="25"/>
  <c r="L562" i="25"/>
  <c r="F562" i="25"/>
  <c r="E562" i="25"/>
  <c r="D562" i="25"/>
  <c r="T561" i="25"/>
  <c r="U561" i="25"/>
  <c r="V561" i="25"/>
  <c r="W561" i="25"/>
  <c r="AD561" i="25"/>
  <c r="S561" i="25"/>
  <c r="AB561" i="25"/>
  <c r="O561" i="25"/>
  <c r="N561" i="25"/>
  <c r="M561" i="25"/>
  <c r="L561" i="25"/>
  <c r="F561" i="25"/>
  <c r="E561" i="25"/>
  <c r="D561" i="25"/>
  <c r="T560" i="25"/>
  <c r="U560" i="25"/>
  <c r="V560" i="25"/>
  <c r="W560" i="25"/>
  <c r="AD560" i="25"/>
  <c r="S560" i="25"/>
  <c r="AB560" i="25"/>
  <c r="O560" i="25"/>
  <c r="N560" i="25"/>
  <c r="M560" i="25"/>
  <c r="L560" i="25"/>
  <c r="F560" i="25"/>
  <c r="E560" i="25"/>
  <c r="D560" i="25"/>
  <c r="T559" i="25"/>
  <c r="U559" i="25"/>
  <c r="V559" i="25"/>
  <c r="W559" i="25"/>
  <c r="AD559" i="25"/>
  <c r="S559" i="25"/>
  <c r="AB559" i="25"/>
  <c r="O559" i="25"/>
  <c r="N559" i="25"/>
  <c r="M559" i="25"/>
  <c r="L559" i="25"/>
  <c r="F559" i="25"/>
  <c r="E559" i="25"/>
  <c r="D559" i="25"/>
  <c r="T558" i="25"/>
  <c r="U558" i="25"/>
  <c r="V558" i="25"/>
  <c r="W558" i="25"/>
  <c r="AD558" i="25"/>
  <c r="S558" i="25"/>
  <c r="AB558" i="25"/>
  <c r="O558" i="25"/>
  <c r="N558" i="25"/>
  <c r="M558" i="25"/>
  <c r="L558" i="25"/>
  <c r="F558" i="25"/>
  <c r="E558" i="25"/>
  <c r="D558" i="25"/>
  <c r="T557" i="25"/>
  <c r="U557" i="25"/>
  <c r="V557" i="25"/>
  <c r="W557" i="25"/>
  <c r="AD557" i="25"/>
  <c r="S557" i="25"/>
  <c r="AB557" i="25"/>
  <c r="O557" i="25"/>
  <c r="N557" i="25"/>
  <c r="M557" i="25"/>
  <c r="L557" i="25"/>
  <c r="F557" i="25"/>
  <c r="E557" i="25"/>
  <c r="D557" i="25"/>
  <c r="T556" i="25"/>
  <c r="U556" i="25"/>
  <c r="V556" i="25"/>
  <c r="W556" i="25"/>
  <c r="AD556" i="25"/>
  <c r="S556" i="25"/>
  <c r="AB556" i="25"/>
  <c r="O556" i="25"/>
  <c r="N556" i="25"/>
  <c r="M556" i="25"/>
  <c r="L556" i="25"/>
  <c r="F556" i="25"/>
  <c r="E556" i="25"/>
  <c r="D556" i="25"/>
  <c r="T555" i="25"/>
  <c r="U555" i="25"/>
  <c r="V555" i="25"/>
  <c r="W555" i="25"/>
  <c r="AD555" i="25"/>
  <c r="S555" i="25"/>
  <c r="AB555" i="25"/>
  <c r="O555" i="25"/>
  <c r="N555" i="25"/>
  <c r="M555" i="25"/>
  <c r="L555" i="25"/>
  <c r="F555" i="25"/>
  <c r="E555" i="25"/>
  <c r="D555" i="25"/>
  <c r="T554" i="25"/>
  <c r="U554" i="25"/>
  <c r="V554" i="25"/>
  <c r="W554" i="25"/>
  <c r="AD554" i="25"/>
  <c r="S554" i="25"/>
  <c r="AB554" i="25"/>
  <c r="O554" i="25"/>
  <c r="N554" i="25"/>
  <c r="M554" i="25"/>
  <c r="L554" i="25"/>
  <c r="F554" i="25"/>
  <c r="E554" i="25"/>
  <c r="D554" i="25"/>
  <c r="T553" i="25"/>
  <c r="U553" i="25"/>
  <c r="V553" i="25"/>
  <c r="W553" i="25"/>
  <c r="AD553" i="25"/>
  <c r="S553" i="25"/>
  <c r="AB553" i="25"/>
  <c r="O553" i="25"/>
  <c r="N553" i="25"/>
  <c r="M553" i="25"/>
  <c r="L553" i="25"/>
  <c r="F553" i="25"/>
  <c r="E553" i="25"/>
  <c r="D553" i="25"/>
  <c r="T552" i="25"/>
  <c r="U552" i="25"/>
  <c r="V552" i="25"/>
  <c r="W552" i="25"/>
  <c r="AD552" i="25"/>
  <c r="S552" i="25"/>
  <c r="AB552" i="25"/>
  <c r="O552" i="25"/>
  <c r="N552" i="25"/>
  <c r="M552" i="25"/>
  <c r="L552" i="25"/>
  <c r="F552" i="25"/>
  <c r="E552" i="25"/>
  <c r="D552" i="25"/>
  <c r="T551" i="25"/>
  <c r="U551" i="25"/>
  <c r="V551" i="25"/>
  <c r="W551" i="25"/>
  <c r="AD551" i="25"/>
  <c r="S551" i="25"/>
  <c r="AB551" i="25"/>
  <c r="O551" i="25"/>
  <c r="N551" i="25"/>
  <c r="M551" i="25"/>
  <c r="L551" i="25"/>
  <c r="F551" i="25"/>
  <c r="E551" i="25"/>
  <c r="D551" i="25"/>
  <c r="T550" i="25"/>
  <c r="U550" i="25"/>
  <c r="V550" i="25"/>
  <c r="W550" i="25"/>
  <c r="AD550" i="25"/>
  <c r="S550" i="25"/>
  <c r="AB550" i="25"/>
  <c r="O550" i="25"/>
  <c r="N550" i="25"/>
  <c r="M550" i="25"/>
  <c r="L550" i="25"/>
  <c r="F550" i="25"/>
  <c r="E550" i="25"/>
  <c r="D550" i="25"/>
  <c r="T549" i="25"/>
  <c r="U549" i="25"/>
  <c r="V549" i="25"/>
  <c r="W549" i="25"/>
  <c r="AD549" i="25"/>
  <c r="S549" i="25"/>
  <c r="AB549" i="25"/>
  <c r="O549" i="25"/>
  <c r="N549" i="25"/>
  <c r="M549" i="25"/>
  <c r="L549" i="25"/>
  <c r="F549" i="25"/>
  <c r="E549" i="25"/>
  <c r="D549" i="25"/>
  <c r="T548" i="25"/>
  <c r="U548" i="25"/>
  <c r="V548" i="25"/>
  <c r="W548" i="25"/>
  <c r="AD548" i="25"/>
  <c r="S548" i="25"/>
  <c r="AB548" i="25"/>
  <c r="O548" i="25"/>
  <c r="N548" i="25"/>
  <c r="M548" i="25"/>
  <c r="L548" i="25"/>
  <c r="F548" i="25"/>
  <c r="E548" i="25"/>
  <c r="D548" i="25"/>
  <c r="T547" i="25"/>
  <c r="U547" i="25"/>
  <c r="V547" i="25"/>
  <c r="W547" i="25"/>
  <c r="AD547" i="25"/>
  <c r="S547" i="25"/>
  <c r="AB547" i="25"/>
  <c r="O547" i="25"/>
  <c r="N547" i="25"/>
  <c r="M547" i="25"/>
  <c r="L547" i="25"/>
  <c r="F547" i="25"/>
  <c r="E547" i="25"/>
  <c r="D547" i="25"/>
  <c r="T546" i="25"/>
  <c r="U546" i="25"/>
  <c r="V546" i="25"/>
  <c r="W546" i="25"/>
  <c r="AD546" i="25"/>
  <c r="S546" i="25"/>
  <c r="AB546" i="25"/>
  <c r="O546" i="25"/>
  <c r="N546" i="25"/>
  <c r="M546" i="25"/>
  <c r="L546" i="25"/>
  <c r="F546" i="25"/>
  <c r="E546" i="25"/>
  <c r="D546" i="25"/>
  <c r="T545" i="25"/>
  <c r="U545" i="25"/>
  <c r="V545" i="25"/>
  <c r="W545" i="25"/>
  <c r="AD545" i="25"/>
  <c r="S545" i="25"/>
  <c r="AB545" i="25"/>
  <c r="O545" i="25"/>
  <c r="N545" i="25"/>
  <c r="M545" i="25"/>
  <c r="L545" i="25"/>
  <c r="F545" i="25"/>
  <c r="E545" i="25"/>
  <c r="D545" i="25"/>
  <c r="T544" i="25"/>
  <c r="U544" i="25"/>
  <c r="V544" i="25"/>
  <c r="W544" i="25"/>
  <c r="AD544" i="25"/>
  <c r="S544" i="25"/>
  <c r="AB544" i="25"/>
  <c r="O544" i="25"/>
  <c r="N544" i="25"/>
  <c r="M544" i="25"/>
  <c r="L544" i="25"/>
  <c r="F544" i="25"/>
  <c r="E544" i="25"/>
  <c r="D544" i="25"/>
  <c r="T543" i="25"/>
  <c r="U543" i="25"/>
  <c r="V543" i="25"/>
  <c r="W543" i="25"/>
  <c r="AD543" i="25"/>
  <c r="S543" i="25"/>
  <c r="AB543" i="25"/>
  <c r="O543" i="25"/>
  <c r="N543" i="25"/>
  <c r="M543" i="25"/>
  <c r="L543" i="25"/>
  <c r="F543" i="25"/>
  <c r="E543" i="25"/>
  <c r="D543" i="25"/>
  <c r="T542" i="25"/>
  <c r="U542" i="25"/>
  <c r="V542" i="25"/>
  <c r="W542" i="25"/>
  <c r="AD542" i="25"/>
  <c r="S542" i="25"/>
  <c r="AB542" i="25"/>
  <c r="O542" i="25"/>
  <c r="N542" i="25"/>
  <c r="M542" i="25"/>
  <c r="L542" i="25"/>
  <c r="F542" i="25"/>
  <c r="E542" i="25"/>
  <c r="D542" i="25"/>
  <c r="T541" i="25"/>
  <c r="U541" i="25"/>
  <c r="V541" i="25"/>
  <c r="W541" i="25"/>
  <c r="AD541" i="25"/>
  <c r="S541" i="25"/>
  <c r="AB541" i="25"/>
  <c r="O541" i="25"/>
  <c r="N541" i="25"/>
  <c r="M541" i="25"/>
  <c r="L541" i="25"/>
  <c r="F541" i="25"/>
  <c r="E541" i="25"/>
  <c r="D541" i="25"/>
  <c r="T540" i="25"/>
  <c r="U540" i="25"/>
  <c r="V540" i="25"/>
  <c r="W540" i="25"/>
  <c r="AD540" i="25"/>
  <c r="S540" i="25"/>
  <c r="AB540" i="25"/>
  <c r="O540" i="25"/>
  <c r="N540" i="25"/>
  <c r="M540" i="25"/>
  <c r="L540" i="25"/>
  <c r="F540" i="25"/>
  <c r="E540" i="25"/>
  <c r="D540" i="25"/>
  <c r="T539" i="25"/>
  <c r="U539" i="25"/>
  <c r="V539" i="25"/>
  <c r="W539" i="25"/>
  <c r="AD539" i="25"/>
  <c r="S539" i="25"/>
  <c r="AB539" i="25"/>
  <c r="O539" i="25"/>
  <c r="N539" i="25"/>
  <c r="M539" i="25"/>
  <c r="L539" i="25"/>
  <c r="F539" i="25"/>
  <c r="E539" i="25"/>
  <c r="D539" i="25"/>
  <c r="T538" i="25"/>
  <c r="U538" i="25"/>
  <c r="V538" i="25"/>
  <c r="W538" i="25"/>
  <c r="AD538" i="25"/>
  <c r="S538" i="25"/>
  <c r="AB538" i="25"/>
  <c r="O538" i="25"/>
  <c r="N538" i="25"/>
  <c r="M538" i="25"/>
  <c r="L538" i="25"/>
  <c r="F538" i="25"/>
  <c r="E538" i="25"/>
  <c r="D538" i="25"/>
  <c r="T537" i="25"/>
  <c r="U537" i="25"/>
  <c r="V537" i="25"/>
  <c r="W537" i="25"/>
  <c r="AD537" i="25"/>
  <c r="S537" i="25"/>
  <c r="AB537" i="25"/>
  <c r="O537" i="25"/>
  <c r="N537" i="25"/>
  <c r="M537" i="25"/>
  <c r="L537" i="25"/>
  <c r="F537" i="25"/>
  <c r="E537" i="25"/>
  <c r="D537" i="25"/>
  <c r="T536" i="25"/>
  <c r="U536" i="25"/>
  <c r="V536" i="25"/>
  <c r="W536" i="25"/>
  <c r="AD536" i="25"/>
  <c r="S536" i="25"/>
  <c r="AB536" i="25"/>
  <c r="O536" i="25"/>
  <c r="N536" i="25"/>
  <c r="M536" i="25"/>
  <c r="L536" i="25"/>
  <c r="F536" i="25"/>
  <c r="E536" i="25"/>
  <c r="D536" i="25"/>
  <c r="T535" i="25"/>
  <c r="U535" i="25"/>
  <c r="V535" i="25"/>
  <c r="W535" i="25"/>
  <c r="AD535" i="25"/>
  <c r="S535" i="25"/>
  <c r="AB535" i="25"/>
  <c r="O535" i="25"/>
  <c r="N535" i="25"/>
  <c r="M535" i="25"/>
  <c r="L535" i="25"/>
  <c r="F535" i="25"/>
  <c r="E535" i="25"/>
  <c r="D535" i="25"/>
  <c r="T534" i="25"/>
  <c r="U534" i="25"/>
  <c r="V534" i="25"/>
  <c r="W534" i="25"/>
  <c r="AD534" i="25"/>
  <c r="S534" i="25"/>
  <c r="AB534" i="25"/>
  <c r="O534" i="25"/>
  <c r="N534" i="25"/>
  <c r="M534" i="25"/>
  <c r="L534" i="25"/>
  <c r="F534" i="25"/>
  <c r="E534" i="25"/>
  <c r="D534" i="25"/>
  <c r="T533" i="25"/>
  <c r="U533" i="25"/>
  <c r="V533" i="25"/>
  <c r="W533" i="25"/>
  <c r="AD533" i="25"/>
  <c r="S533" i="25"/>
  <c r="AB533" i="25"/>
  <c r="O533" i="25"/>
  <c r="N533" i="25"/>
  <c r="M533" i="25"/>
  <c r="L533" i="25"/>
  <c r="F533" i="25"/>
  <c r="E533" i="25"/>
  <c r="D533" i="25"/>
  <c r="T532" i="25"/>
  <c r="U532" i="25"/>
  <c r="V532" i="25"/>
  <c r="W532" i="25"/>
  <c r="AD532" i="25"/>
  <c r="S532" i="25"/>
  <c r="AB532" i="25"/>
  <c r="O532" i="25"/>
  <c r="N532" i="25"/>
  <c r="M532" i="25"/>
  <c r="L532" i="25"/>
  <c r="F532" i="25"/>
  <c r="E532" i="25"/>
  <c r="D532" i="25"/>
  <c r="T531" i="25"/>
  <c r="U531" i="25"/>
  <c r="V531" i="25"/>
  <c r="W531" i="25"/>
  <c r="AD531" i="25"/>
  <c r="S531" i="25"/>
  <c r="AB531" i="25"/>
  <c r="O531" i="25"/>
  <c r="N531" i="25"/>
  <c r="M531" i="25"/>
  <c r="L531" i="25"/>
  <c r="F531" i="25"/>
  <c r="E531" i="25"/>
  <c r="D531" i="25"/>
  <c r="T530" i="25"/>
  <c r="U530" i="25"/>
  <c r="V530" i="25"/>
  <c r="W530" i="25"/>
  <c r="AD530" i="25"/>
  <c r="S530" i="25"/>
  <c r="AB530" i="25"/>
  <c r="O530" i="25"/>
  <c r="N530" i="25"/>
  <c r="M530" i="25"/>
  <c r="L530" i="25"/>
  <c r="F530" i="25"/>
  <c r="E530" i="25"/>
  <c r="D530" i="25"/>
  <c r="T529" i="25"/>
  <c r="U529" i="25"/>
  <c r="V529" i="25"/>
  <c r="W529" i="25"/>
  <c r="AD529" i="25"/>
  <c r="S529" i="25"/>
  <c r="AB529" i="25"/>
  <c r="O529" i="25"/>
  <c r="N529" i="25"/>
  <c r="M529" i="25"/>
  <c r="L529" i="25"/>
  <c r="F529" i="25"/>
  <c r="E529" i="25"/>
  <c r="D529" i="25"/>
  <c r="T528" i="25"/>
  <c r="U528" i="25"/>
  <c r="V528" i="25"/>
  <c r="W528" i="25"/>
  <c r="AD528" i="25"/>
  <c r="S528" i="25"/>
  <c r="AB528" i="25"/>
  <c r="O528" i="25"/>
  <c r="N528" i="25"/>
  <c r="M528" i="25"/>
  <c r="L528" i="25"/>
  <c r="F528" i="25"/>
  <c r="E528" i="25"/>
  <c r="D528" i="25"/>
  <c r="T527" i="25"/>
  <c r="U527" i="25"/>
  <c r="V527" i="25"/>
  <c r="W527" i="25"/>
  <c r="AD527" i="25"/>
  <c r="S527" i="25"/>
  <c r="AB527" i="25"/>
  <c r="O527" i="25"/>
  <c r="N527" i="25"/>
  <c r="M527" i="25"/>
  <c r="L527" i="25"/>
  <c r="F527" i="25"/>
  <c r="E527" i="25"/>
  <c r="D527" i="25"/>
  <c r="T526" i="25"/>
  <c r="U526" i="25"/>
  <c r="V526" i="25"/>
  <c r="W526" i="25"/>
  <c r="AD526" i="25"/>
  <c r="S526" i="25"/>
  <c r="AB526" i="25"/>
  <c r="O526" i="25"/>
  <c r="N526" i="25"/>
  <c r="M526" i="25"/>
  <c r="L526" i="25"/>
  <c r="F526" i="25"/>
  <c r="E526" i="25"/>
  <c r="D526" i="25"/>
  <c r="T525" i="25"/>
  <c r="U525" i="25"/>
  <c r="V525" i="25"/>
  <c r="W525" i="25"/>
  <c r="AD525" i="25"/>
  <c r="S525" i="25"/>
  <c r="AB525" i="25"/>
  <c r="O525" i="25"/>
  <c r="N525" i="25"/>
  <c r="M525" i="25"/>
  <c r="L525" i="25"/>
  <c r="F525" i="25"/>
  <c r="E525" i="25"/>
  <c r="D525" i="25"/>
  <c r="T524" i="25"/>
  <c r="U524" i="25"/>
  <c r="V524" i="25"/>
  <c r="W524" i="25"/>
  <c r="AD524" i="25"/>
  <c r="S524" i="25"/>
  <c r="AB524" i="25"/>
  <c r="O524" i="25"/>
  <c r="N524" i="25"/>
  <c r="M524" i="25"/>
  <c r="L524" i="25"/>
  <c r="F524" i="25"/>
  <c r="E524" i="25"/>
  <c r="D524" i="25"/>
  <c r="T523" i="25"/>
  <c r="U523" i="25"/>
  <c r="V523" i="25"/>
  <c r="W523" i="25"/>
  <c r="AD523" i="25"/>
  <c r="S523" i="25"/>
  <c r="AB523" i="25"/>
  <c r="O523" i="25"/>
  <c r="N523" i="25"/>
  <c r="M523" i="25"/>
  <c r="L523" i="25"/>
  <c r="F523" i="25"/>
  <c r="E523" i="25"/>
  <c r="D523" i="25"/>
  <c r="T522" i="25"/>
  <c r="U522" i="25"/>
  <c r="V522" i="25"/>
  <c r="W522" i="25"/>
  <c r="AD522" i="25"/>
  <c r="S522" i="25"/>
  <c r="AB522" i="25"/>
  <c r="O522" i="25"/>
  <c r="N522" i="25"/>
  <c r="M522" i="25"/>
  <c r="L522" i="25"/>
  <c r="F522" i="25"/>
  <c r="E522" i="25"/>
  <c r="D522" i="25"/>
  <c r="T521" i="25"/>
  <c r="U521" i="25"/>
  <c r="V521" i="25"/>
  <c r="W521" i="25"/>
  <c r="AD521" i="25"/>
  <c r="S521" i="25"/>
  <c r="AB521" i="25"/>
  <c r="O521" i="25"/>
  <c r="N521" i="25"/>
  <c r="M521" i="25"/>
  <c r="L521" i="25"/>
  <c r="F521" i="25"/>
  <c r="E521" i="25"/>
  <c r="D521" i="25"/>
  <c r="T520" i="25"/>
  <c r="U520" i="25"/>
  <c r="V520" i="25"/>
  <c r="W520" i="25"/>
  <c r="AD520" i="25"/>
  <c r="S520" i="25"/>
  <c r="AB520" i="25"/>
  <c r="O520" i="25"/>
  <c r="N520" i="25"/>
  <c r="M520" i="25"/>
  <c r="L520" i="25"/>
  <c r="F520" i="25"/>
  <c r="E520" i="25"/>
  <c r="D520" i="25"/>
  <c r="T519" i="25"/>
  <c r="U519" i="25"/>
  <c r="V519" i="25"/>
  <c r="W519" i="25"/>
  <c r="AD519" i="25"/>
  <c r="S519" i="25"/>
  <c r="AB519" i="25"/>
  <c r="O519" i="25"/>
  <c r="N519" i="25"/>
  <c r="M519" i="25"/>
  <c r="L519" i="25"/>
  <c r="F519" i="25"/>
  <c r="E519" i="25"/>
  <c r="D519" i="25"/>
  <c r="T518" i="25"/>
  <c r="U518" i="25"/>
  <c r="V518" i="25"/>
  <c r="W518" i="25"/>
  <c r="AD518" i="25"/>
  <c r="S518" i="25"/>
  <c r="AB518" i="25"/>
  <c r="O518" i="25"/>
  <c r="N518" i="25"/>
  <c r="M518" i="25"/>
  <c r="L518" i="25"/>
  <c r="F518" i="25"/>
  <c r="E518" i="25"/>
  <c r="D518" i="25"/>
  <c r="T517" i="25"/>
  <c r="U517" i="25"/>
  <c r="V517" i="25"/>
  <c r="W517" i="25"/>
  <c r="AD517" i="25"/>
  <c r="S517" i="25"/>
  <c r="AB517" i="25"/>
  <c r="O517" i="25"/>
  <c r="N517" i="25"/>
  <c r="M517" i="25"/>
  <c r="L517" i="25"/>
  <c r="F517" i="25"/>
  <c r="E517" i="25"/>
  <c r="D517" i="25"/>
  <c r="T516" i="25"/>
  <c r="U516" i="25"/>
  <c r="V516" i="25"/>
  <c r="W516" i="25"/>
  <c r="AD516" i="25"/>
  <c r="S516" i="25"/>
  <c r="AB516" i="25"/>
  <c r="O516" i="25"/>
  <c r="N516" i="25"/>
  <c r="M516" i="25"/>
  <c r="L516" i="25"/>
  <c r="F516" i="25"/>
  <c r="E516" i="25"/>
  <c r="D516" i="25"/>
  <c r="T515" i="25"/>
  <c r="U515" i="25"/>
  <c r="V515" i="25"/>
  <c r="W515" i="25"/>
  <c r="AD515" i="25"/>
  <c r="S515" i="25"/>
  <c r="AB515" i="25"/>
  <c r="O515" i="25"/>
  <c r="N515" i="25"/>
  <c r="M515" i="25"/>
  <c r="L515" i="25"/>
  <c r="F515" i="25"/>
  <c r="E515" i="25"/>
  <c r="D515" i="25"/>
  <c r="T514" i="25"/>
  <c r="U514" i="25"/>
  <c r="V514" i="25"/>
  <c r="W514" i="25"/>
  <c r="AD514" i="25"/>
  <c r="S514" i="25"/>
  <c r="AB514" i="25"/>
  <c r="O514" i="25"/>
  <c r="N514" i="25"/>
  <c r="M514" i="25"/>
  <c r="L514" i="25"/>
  <c r="F514" i="25"/>
  <c r="E514" i="25"/>
  <c r="D514" i="25"/>
  <c r="T513" i="25"/>
  <c r="U513" i="25"/>
  <c r="V513" i="25"/>
  <c r="W513" i="25"/>
  <c r="AD513" i="25"/>
  <c r="S513" i="25"/>
  <c r="AB513" i="25"/>
  <c r="O513" i="25"/>
  <c r="N513" i="25"/>
  <c r="M513" i="25"/>
  <c r="L513" i="25"/>
  <c r="F513" i="25"/>
  <c r="E513" i="25"/>
  <c r="D513" i="25"/>
  <c r="T512" i="25"/>
  <c r="U512" i="25"/>
  <c r="V512" i="25"/>
  <c r="W512" i="25"/>
  <c r="AD512" i="25"/>
  <c r="S512" i="25"/>
  <c r="AB512" i="25"/>
  <c r="O512" i="25"/>
  <c r="N512" i="25"/>
  <c r="M512" i="25"/>
  <c r="L512" i="25"/>
  <c r="F512" i="25"/>
  <c r="E512" i="25"/>
  <c r="D512" i="25"/>
  <c r="T511" i="25"/>
  <c r="U511" i="25"/>
  <c r="V511" i="25"/>
  <c r="W511" i="25"/>
  <c r="AD511" i="25"/>
  <c r="S511" i="25"/>
  <c r="AB511" i="25"/>
  <c r="O511" i="25"/>
  <c r="N511" i="25"/>
  <c r="M511" i="25"/>
  <c r="L511" i="25"/>
  <c r="F511" i="25"/>
  <c r="E511" i="25"/>
  <c r="D511" i="25"/>
  <c r="T510" i="25"/>
  <c r="U510" i="25"/>
  <c r="V510" i="25"/>
  <c r="W510" i="25"/>
  <c r="AD510" i="25"/>
  <c r="S510" i="25"/>
  <c r="AB510" i="25"/>
  <c r="O510" i="25"/>
  <c r="N510" i="25"/>
  <c r="M510" i="25"/>
  <c r="L510" i="25"/>
  <c r="F510" i="25"/>
  <c r="E510" i="25"/>
  <c r="D510" i="25"/>
  <c r="T509" i="25"/>
  <c r="U509" i="25"/>
  <c r="V509" i="25"/>
  <c r="W509" i="25"/>
  <c r="AD509" i="25"/>
  <c r="S509" i="25"/>
  <c r="AB509" i="25"/>
  <c r="O509" i="25"/>
  <c r="N509" i="25"/>
  <c r="M509" i="25"/>
  <c r="L509" i="25"/>
  <c r="F509" i="25"/>
  <c r="E509" i="25"/>
  <c r="D509" i="25"/>
  <c r="T508" i="25"/>
  <c r="U508" i="25"/>
  <c r="V508" i="25"/>
  <c r="W508" i="25"/>
  <c r="AD508" i="25"/>
  <c r="S508" i="25"/>
  <c r="AB508" i="25"/>
  <c r="O508" i="25"/>
  <c r="N508" i="25"/>
  <c r="M508" i="25"/>
  <c r="L508" i="25"/>
  <c r="F508" i="25"/>
  <c r="E508" i="25"/>
  <c r="D508" i="25"/>
  <c r="T507" i="25"/>
  <c r="U507" i="25"/>
  <c r="V507" i="25"/>
  <c r="W507" i="25"/>
  <c r="AD507" i="25"/>
  <c r="S507" i="25"/>
  <c r="AB507" i="25"/>
  <c r="O507" i="25"/>
  <c r="N507" i="25"/>
  <c r="M507" i="25"/>
  <c r="L507" i="25"/>
  <c r="F507" i="25"/>
  <c r="E507" i="25"/>
  <c r="D507" i="25"/>
  <c r="T506" i="25"/>
  <c r="U506" i="25"/>
  <c r="V506" i="25"/>
  <c r="W506" i="25"/>
  <c r="AD506" i="25"/>
  <c r="S506" i="25"/>
  <c r="AB506" i="25"/>
  <c r="O506" i="25"/>
  <c r="N506" i="25"/>
  <c r="M506" i="25"/>
  <c r="L506" i="25"/>
  <c r="F506" i="25"/>
  <c r="E506" i="25"/>
  <c r="D506" i="25"/>
  <c r="T505" i="25"/>
  <c r="U505" i="25"/>
  <c r="V505" i="25"/>
  <c r="W505" i="25"/>
  <c r="AD505" i="25"/>
  <c r="S505" i="25"/>
  <c r="AB505" i="25"/>
  <c r="O505" i="25"/>
  <c r="N505" i="25"/>
  <c r="M505" i="25"/>
  <c r="L505" i="25"/>
  <c r="F505" i="25"/>
  <c r="E505" i="25"/>
  <c r="D505" i="25"/>
  <c r="T504" i="25"/>
  <c r="U504" i="25"/>
  <c r="V504" i="25"/>
  <c r="W504" i="25"/>
  <c r="AD504" i="25"/>
  <c r="S504" i="25"/>
  <c r="AB504" i="25"/>
  <c r="O504" i="25"/>
  <c r="N504" i="25"/>
  <c r="M504" i="25"/>
  <c r="L504" i="25"/>
  <c r="F504" i="25"/>
  <c r="E504" i="25"/>
  <c r="D504" i="25"/>
  <c r="T503" i="25"/>
  <c r="U503" i="25"/>
  <c r="V503" i="25"/>
  <c r="W503" i="25"/>
  <c r="AD503" i="25"/>
  <c r="S503" i="25"/>
  <c r="AB503" i="25"/>
  <c r="O503" i="25"/>
  <c r="N503" i="25"/>
  <c r="M503" i="25"/>
  <c r="L503" i="25"/>
  <c r="F503" i="25"/>
  <c r="E503" i="25"/>
  <c r="D503" i="25"/>
  <c r="T502" i="25"/>
  <c r="U502" i="25"/>
  <c r="V502" i="25"/>
  <c r="W502" i="25"/>
  <c r="AD502" i="25"/>
  <c r="S502" i="25"/>
  <c r="AB502" i="25"/>
  <c r="O502" i="25"/>
  <c r="N502" i="25"/>
  <c r="M502" i="25"/>
  <c r="L502" i="25"/>
  <c r="F502" i="25"/>
  <c r="E502" i="25"/>
  <c r="D502" i="25"/>
  <c r="T501" i="25"/>
  <c r="U501" i="25"/>
  <c r="V501" i="25"/>
  <c r="W501" i="25"/>
  <c r="AD501" i="25"/>
  <c r="S501" i="25"/>
  <c r="AB501" i="25"/>
  <c r="O501" i="25"/>
  <c r="N501" i="25"/>
  <c r="M501" i="25"/>
  <c r="L501" i="25"/>
  <c r="F501" i="25"/>
  <c r="E501" i="25"/>
  <c r="D501" i="25"/>
  <c r="T500" i="25"/>
  <c r="U500" i="25"/>
  <c r="V500" i="25"/>
  <c r="W500" i="25"/>
  <c r="AD500" i="25"/>
  <c r="S500" i="25"/>
  <c r="AB500" i="25"/>
  <c r="O500" i="25"/>
  <c r="N500" i="25"/>
  <c r="M500" i="25"/>
  <c r="L500" i="25"/>
  <c r="F500" i="25"/>
  <c r="E500" i="25"/>
  <c r="D500" i="25"/>
  <c r="T499" i="25"/>
  <c r="U499" i="25"/>
  <c r="V499" i="25"/>
  <c r="W499" i="25"/>
  <c r="AD499" i="25"/>
  <c r="S499" i="25"/>
  <c r="AB499" i="25"/>
  <c r="O499" i="25"/>
  <c r="N499" i="25"/>
  <c r="M499" i="25"/>
  <c r="L499" i="25"/>
  <c r="F499" i="25"/>
  <c r="E499" i="25"/>
  <c r="D499" i="25"/>
  <c r="T498" i="25"/>
  <c r="U498" i="25"/>
  <c r="V498" i="25"/>
  <c r="W498" i="25"/>
  <c r="AD498" i="25"/>
  <c r="S498" i="25"/>
  <c r="AB498" i="25"/>
  <c r="O498" i="25"/>
  <c r="N498" i="25"/>
  <c r="M498" i="25"/>
  <c r="L498" i="25"/>
  <c r="F498" i="25"/>
  <c r="E498" i="25"/>
  <c r="D498" i="25"/>
  <c r="T497" i="25"/>
  <c r="U497" i="25"/>
  <c r="V497" i="25"/>
  <c r="W497" i="25"/>
  <c r="AD497" i="25"/>
  <c r="S497" i="25"/>
  <c r="AB497" i="25"/>
  <c r="O497" i="25"/>
  <c r="N497" i="25"/>
  <c r="M497" i="25"/>
  <c r="L497" i="25"/>
  <c r="F497" i="25"/>
  <c r="E497" i="25"/>
  <c r="D497" i="25"/>
  <c r="T496" i="25"/>
  <c r="U496" i="25"/>
  <c r="V496" i="25"/>
  <c r="W496" i="25"/>
  <c r="AD496" i="25"/>
  <c r="S496" i="25"/>
  <c r="AB496" i="25"/>
  <c r="O496" i="25"/>
  <c r="N496" i="25"/>
  <c r="M496" i="25"/>
  <c r="L496" i="25"/>
  <c r="F496" i="25"/>
  <c r="E496" i="25"/>
  <c r="D496" i="25"/>
  <c r="T495" i="25"/>
  <c r="U495" i="25"/>
  <c r="V495" i="25"/>
  <c r="W495" i="25"/>
  <c r="AD495" i="25"/>
  <c r="S495" i="25"/>
  <c r="AB495" i="25"/>
  <c r="O495" i="25"/>
  <c r="N495" i="25"/>
  <c r="M495" i="25"/>
  <c r="L495" i="25"/>
  <c r="F495" i="25"/>
  <c r="E495" i="25"/>
  <c r="D495" i="25"/>
  <c r="T494" i="25"/>
  <c r="U494" i="25"/>
  <c r="V494" i="25"/>
  <c r="W494" i="25"/>
  <c r="AD494" i="25"/>
  <c r="S494" i="25"/>
  <c r="AB494" i="25"/>
  <c r="O494" i="25"/>
  <c r="N494" i="25"/>
  <c r="M494" i="25"/>
  <c r="L494" i="25"/>
  <c r="F494" i="25"/>
  <c r="E494" i="25"/>
  <c r="D494" i="25"/>
  <c r="T493" i="25"/>
  <c r="U493" i="25"/>
  <c r="V493" i="25"/>
  <c r="W493" i="25"/>
  <c r="AD493" i="25"/>
  <c r="S493" i="25"/>
  <c r="AB493" i="25"/>
  <c r="O493" i="25"/>
  <c r="N493" i="25"/>
  <c r="M493" i="25"/>
  <c r="L493" i="25"/>
  <c r="F493" i="25"/>
  <c r="E493" i="25"/>
  <c r="D493" i="25"/>
  <c r="T492" i="25"/>
  <c r="U492" i="25"/>
  <c r="V492" i="25"/>
  <c r="W492" i="25"/>
  <c r="AD492" i="25"/>
  <c r="S492" i="25"/>
  <c r="AB492" i="25"/>
  <c r="O492" i="25"/>
  <c r="N492" i="25"/>
  <c r="M492" i="25"/>
  <c r="L492" i="25"/>
  <c r="F492" i="25"/>
  <c r="E492" i="25"/>
  <c r="D492" i="25"/>
  <c r="T491" i="25"/>
  <c r="U491" i="25"/>
  <c r="V491" i="25"/>
  <c r="W491" i="25"/>
  <c r="AD491" i="25"/>
  <c r="S491" i="25"/>
  <c r="AB491" i="25"/>
  <c r="O491" i="25"/>
  <c r="N491" i="25"/>
  <c r="M491" i="25"/>
  <c r="L491" i="25"/>
  <c r="F491" i="25"/>
  <c r="E491" i="25"/>
  <c r="D491" i="25"/>
  <c r="T490" i="25"/>
  <c r="U490" i="25"/>
  <c r="V490" i="25"/>
  <c r="W490" i="25"/>
  <c r="AD490" i="25"/>
  <c r="S490" i="25"/>
  <c r="AB490" i="25"/>
  <c r="O490" i="25"/>
  <c r="N490" i="25"/>
  <c r="M490" i="25"/>
  <c r="L490" i="25"/>
  <c r="F490" i="25"/>
  <c r="E490" i="25"/>
  <c r="D490" i="25"/>
  <c r="T489" i="25"/>
  <c r="U489" i="25"/>
  <c r="V489" i="25"/>
  <c r="W489" i="25"/>
  <c r="AD489" i="25"/>
  <c r="S489" i="25"/>
  <c r="AB489" i="25"/>
  <c r="O489" i="25"/>
  <c r="N489" i="25"/>
  <c r="M489" i="25"/>
  <c r="L489" i="25"/>
  <c r="F489" i="25"/>
  <c r="E489" i="25"/>
  <c r="D489" i="25"/>
  <c r="T488" i="25"/>
  <c r="U488" i="25"/>
  <c r="V488" i="25"/>
  <c r="W488" i="25"/>
  <c r="AD488" i="25"/>
  <c r="S488" i="25"/>
  <c r="AB488" i="25"/>
  <c r="O488" i="25"/>
  <c r="N488" i="25"/>
  <c r="M488" i="25"/>
  <c r="L488" i="25"/>
  <c r="F488" i="25"/>
  <c r="E488" i="25"/>
  <c r="D488" i="25"/>
  <c r="T487" i="25"/>
  <c r="U487" i="25"/>
  <c r="V487" i="25"/>
  <c r="W487" i="25"/>
  <c r="AD487" i="25"/>
  <c r="S487" i="25"/>
  <c r="AB487" i="25"/>
  <c r="O487" i="25"/>
  <c r="N487" i="25"/>
  <c r="M487" i="25"/>
  <c r="L487" i="25"/>
  <c r="F487" i="25"/>
  <c r="E487" i="25"/>
  <c r="D487" i="25"/>
  <c r="T486" i="25"/>
  <c r="U486" i="25"/>
  <c r="V486" i="25"/>
  <c r="W486" i="25"/>
  <c r="AD486" i="25"/>
  <c r="S486" i="25"/>
  <c r="AB486" i="25"/>
  <c r="O486" i="25"/>
  <c r="N486" i="25"/>
  <c r="M486" i="25"/>
  <c r="L486" i="25"/>
  <c r="F486" i="25"/>
  <c r="E486" i="25"/>
  <c r="D486" i="25"/>
  <c r="T485" i="25"/>
  <c r="U485" i="25"/>
  <c r="V485" i="25"/>
  <c r="W485" i="25"/>
  <c r="AD485" i="25"/>
  <c r="S485" i="25"/>
  <c r="AB485" i="25"/>
  <c r="O485" i="25"/>
  <c r="N485" i="25"/>
  <c r="M485" i="25"/>
  <c r="L485" i="25"/>
  <c r="F485" i="25"/>
  <c r="E485" i="25"/>
  <c r="D485" i="25"/>
  <c r="T484" i="25"/>
  <c r="U484" i="25"/>
  <c r="V484" i="25"/>
  <c r="W484" i="25"/>
  <c r="AD484" i="25"/>
  <c r="S484" i="25"/>
  <c r="AB484" i="25"/>
  <c r="O484" i="25"/>
  <c r="N484" i="25"/>
  <c r="M484" i="25"/>
  <c r="L484" i="25"/>
  <c r="F484" i="25"/>
  <c r="E484" i="25"/>
  <c r="D484" i="25"/>
  <c r="T483" i="25"/>
  <c r="U483" i="25"/>
  <c r="V483" i="25"/>
  <c r="W483" i="25"/>
  <c r="AD483" i="25"/>
  <c r="S483" i="25"/>
  <c r="AB483" i="25"/>
  <c r="O483" i="25"/>
  <c r="N483" i="25"/>
  <c r="M483" i="25"/>
  <c r="L483" i="25"/>
  <c r="F483" i="25"/>
  <c r="E483" i="25"/>
  <c r="D483" i="25"/>
  <c r="T482" i="25"/>
  <c r="U482" i="25"/>
  <c r="V482" i="25"/>
  <c r="W482" i="25"/>
  <c r="AD482" i="25"/>
  <c r="S482" i="25"/>
  <c r="AB482" i="25"/>
  <c r="O482" i="25"/>
  <c r="N482" i="25"/>
  <c r="M482" i="25"/>
  <c r="L482" i="25"/>
  <c r="F482" i="25"/>
  <c r="E482" i="25"/>
  <c r="D482" i="25"/>
  <c r="T481" i="25"/>
  <c r="U481" i="25"/>
  <c r="V481" i="25"/>
  <c r="W481" i="25"/>
  <c r="AD481" i="25"/>
  <c r="S481" i="25"/>
  <c r="AB481" i="25"/>
  <c r="O481" i="25"/>
  <c r="N481" i="25"/>
  <c r="M481" i="25"/>
  <c r="L481" i="25"/>
  <c r="F481" i="25"/>
  <c r="E481" i="25"/>
  <c r="D481" i="25"/>
  <c r="T480" i="25"/>
  <c r="U480" i="25"/>
  <c r="V480" i="25"/>
  <c r="W480" i="25"/>
  <c r="AD480" i="25"/>
  <c r="S480" i="25"/>
  <c r="AB480" i="25"/>
  <c r="O480" i="25"/>
  <c r="N480" i="25"/>
  <c r="M480" i="25"/>
  <c r="L480" i="25"/>
  <c r="F480" i="25"/>
  <c r="E480" i="25"/>
  <c r="D480" i="25"/>
  <c r="T479" i="25"/>
  <c r="U479" i="25"/>
  <c r="V479" i="25"/>
  <c r="W479" i="25"/>
  <c r="AD479" i="25"/>
  <c r="S479" i="25"/>
  <c r="AB479" i="25"/>
  <c r="O479" i="25"/>
  <c r="N479" i="25"/>
  <c r="M479" i="25"/>
  <c r="L479" i="25"/>
  <c r="F479" i="25"/>
  <c r="E479" i="25"/>
  <c r="D479" i="25"/>
  <c r="T478" i="25"/>
  <c r="U478" i="25"/>
  <c r="V478" i="25"/>
  <c r="W478" i="25"/>
  <c r="AD478" i="25"/>
  <c r="S478" i="25"/>
  <c r="AB478" i="25"/>
  <c r="O478" i="25"/>
  <c r="N478" i="25"/>
  <c r="M478" i="25"/>
  <c r="L478" i="25"/>
  <c r="F478" i="25"/>
  <c r="E478" i="25"/>
  <c r="D478" i="25"/>
  <c r="T477" i="25"/>
  <c r="U477" i="25"/>
  <c r="V477" i="25"/>
  <c r="W477" i="25"/>
  <c r="AD477" i="25"/>
  <c r="S477" i="25"/>
  <c r="AB477" i="25"/>
  <c r="O477" i="25"/>
  <c r="N477" i="25"/>
  <c r="M477" i="25"/>
  <c r="L477" i="25"/>
  <c r="F477" i="25"/>
  <c r="E477" i="25"/>
  <c r="D477" i="25"/>
  <c r="T476" i="25"/>
  <c r="U476" i="25"/>
  <c r="V476" i="25"/>
  <c r="W476" i="25"/>
  <c r="AD476" i="25"/>
  <c r="S476" i="25"/>
  <c r="AB476" i="25"/>
  <c r="O476" i="25"/>
  <c r="N476" i="25"/>
  <c r="M476" i="25"/>
  <c r="L476" i="25"/>
  <c r="F476" i="25"/>
  <c r="E476" i="25"/>
  <c r="D476" i="25"/>
  <c r="T475" i="25"/>
  <c r="U475" i="25"/>
  <c r="V475" i="25"/>
  <c r="W475" i="25"/>
  <c r="AD475" i="25"/>
  <c r="S475" i="25"/>
  <c r="AB475" i="25"/>
  <c r="O475" i="25"/>
  <c r="N475" i="25"/>
  <c r="M475" i="25"/>
  <c r="L475" i="25"/>
  <c r="F475" i="25"/>
  <c r="E475" i="25"/>
  <c r="D475" i="25"/>
  <c r="T474" i="25"/>
  <c r="U474" i="25"/>
  <c r="V474" i="25"/>
  <c r="W474" i="25"/>
  <c r="AD474" i="25"/>
  <c r="S474" i="25"/>
  <c r="AB474" i="25"/>
  <c r="O474" i="25"/>
  <c r="N474" i="25"/>
  <c r="M474" i="25"/>
  <c r="L474" i="25"/>
  <c r="F474" i="25"/>
  <c r="E474" i="25"/>
  <c r="D474" i="25"/>
  <c r="T473" i="25"/>
  <c r="U473" i="25"/>
  <c r="V473" i="25"/>
  <c r="W473" i="25"/>
  <c r="AD473" i="25"/>
  <c r="S473" i="25"/>
  <c r="AB473" i="25"/>
  <c r="O473" i="25"/>
  <c r="N473" i="25"/>
  <c r="M473" i="25"/>
  <c r="L473" i="25"/>
  <c r="F473" i="25"/>
  <c r="E473" i="25"/>
  <c r="D473" i="25"/>
  <c r="T472" i="25"/>
  <c r="U472" i="25"/>
  <c r="V472" i="25"/>
  <c r="W472" i="25"/>
  <c r="AD472" i="25"/>
  <c r="S472" i="25"/>
  <c r="AB472" i="25"/>
  <c r="O472" i="25"/>
  <c r="N472" i="25"/>
  <c r="M472" i="25"/>
  <c r="L472" i="25"/>
  <c r="F472" i="25"/>
  <c r="E472" i="25"/>
  <c r="D472" i="25"/>
  <c r="T471" i="25"/>
  <c r="U471" i="25"/>
  <c r="V471" i="25"/>
  <c r="W471" i="25"/>
  <c r="AD471" i="25"/>
  <c r="S471" i="25"/>
  <c r="AB471" i="25"/>
  <c r="O471" i="25"/>
  <c r="N471" i="25"/>
  <c r="M471" i="25"/>
  <c r="L471" i="25"/>
  <c r="F471" i="25"/>
  <c r="E471" i="25"/>
  <c r="D471" i="25"/>
  <c r="T470" i="25"/>
  <c r="U470" i="25"/>
  <c r="V470" i="25"/>
  <c r="W470" i="25"/>
  <c r="AD470" i="25"/>
  <c r="S470" i="25"/>
  <c r="AB470" i="25"/>
  <c r="O470" i="25"/>
  <c r="N470" i="25"/>
  <c r="M470" i="25"/>
  <c r="L470" i="25"/>
  <c r="F470" i="25"/>
  <c r="E470" i="25"/>
  <c r="D470" i="25"/>
  <c r="T469" i="25"/>
  <c r="U469" i="25"/>
  <c r="V469" i="25"/>
  <c r="W469" i="25"/>
  <c r="AD469" i="25"/>
  <c r="S469" i="25"/>
  <c r="AB469" i="25"/>
  <c r="O469" i="25"/>
  <c r="N469" i="25"/>
  <c r="M469" i="25"/>
  <c r="L469" i="25"/>
  <c r="F469" i="25"/>
  <c r="E469" i="25"/>
  <c r="D469" i="25"/>
  <c r="T468" i="25"/>
  <c r="U468" i="25"/>
  <c r="V468" i="25"/>
  <c r="W468" i="25"/>
  <c r="AD468" i="25"/>
  <c r="S468" i="25"/>
  <c r="AB468" i="25"/>
  <c r="O468" i="25"/>
  <c r="N468" i="25"/>
  <c r="M468" i="25"/>
  <c r="L468" i="25"/>
  <c r="F468" i="25"/>
  <c r="E468" i="25"/>
  <c r="D468" i="25"/>
  <c r="T467" i="25"/>
  <c r="U467" i="25"/>
  <c r="V467" i="25"/>
  <c r="W467" i="25"/>
  <c r="AD467" i="25"/>
  <c r="S467" i="25"/>
  <c r="AB467" i="25"/>
  <c r="O467" i="25"/>
  <c r="N467" i="25"/>
  <c r="M467" i="25"/>
  <c r="L467" i="25"/>
  <c r="F467" i="25"/>
  <c r="E467" i="25"/>
  <c r="D467" i="25"/>
  <c r="T466" i="25"/>
  <c r="U466" i="25"/>
  <c r="V466" i="25"/>
  <c r="W466" i="25"/>
  <c r="AD466" i="25"/>
  <c r="S466" i="25"/>
  <c r="AB466" i="25"/>
  <c r="O466" i="25"/>
  <c r="N466" i="25"/>
  <c r="M466" i="25"/>
  <c r="L466" i="25"/>
  <c r="F466" i="25"/>
  <c r="E466" i="25"/>
  <c r="D466" i="25"/>
  <c r="T465" i="25"/>
  <c r="U465" i="25"/>
  <c r="V465" i="25"/>
  <c r="W465" i="25"/>
  <c r="AD465" i="25"/>
  <c r="S465" i="25"/>
  <c r="AB465" i="25"/>
  <c r="O465" i="25"/>
  <c r="N465" i="25"/>
  <c r="M465" i="25"/>
  <c r="L465" i="25"/>
  <c r="F465" i="25"/>
  <c r="E465" i="25"/>
  <c r="D465" i="25"/>
  <c r="T464" i="25"/>
  <c r="U464" i="25"/>
  <c r="V464" i="25"/>
  <c r="W464" i="25"/>
  <c r="AD464" i="25"/>
  <c r="S464" i="25"/>
  <c r="AB464" i="25"/>
  <c r="O464" i="25"/>
  <c r="N464" i="25"/>
  <c r="M464" i="25"/>
  <c r="L464" i="25"/>
  <c r="F464" i="25"/>
  <c r="E464" i="25"/>
  <c r="D464" i="25"/>
  <c r="T463" i="25"/>
  <c r="U463" i="25"/>
  <c r="V463" i="25"/>
  <c r="W463" i="25"/>
  <c r="AD463" i="25"/>
  <c r="S463" i="25"/>
  <c r="AB463" i="25"/>
  <c r="O463" i="25"/>
  <c r="N463" i="25"/>
  <c r="M463" i="25"/>
  <c r="L463" i="25"/>
  <c r="F463" i="25"/>
  <c r="E463" i="25"/>
  <c r="D463" i="25"/>
  <c r="T462" i="25"/>
  <c r="U462" i="25"/>
  <c r="V462" i="25"/>
  <c r="W462" i="25"/>
  <c r="AD462" i="25"/>
  <c r="S462" i="25"/>
  <c r="AB462" i="25"/>
  <c r="O462" i="25"/>
  <c r="N462" i="25"/>
  <c r="M462" i="25"/>
  <c r="L462" i="25"/>
  <c r="F462" i="25"/>
  <c r="E462" i="25"/>
  <c r="D462" i="25"/>
  <c r="T461" i="25"/>
  <c r="U461" i="25"/>
  <c r="V461" i="25"/>
  <c r="W461" i="25"/>
  <c r="AD461" i="25"/>
  <c r="S461" i="25"/>
  <c r="AB461" i="25"/>
  <c r="O461" i="25"/>
  <c r="N461" i="25"/>
  <c r="M461" i="25"/>
  <c r="L461" i="25"/>
  <c r="F461" i="25"/>
  <c r="E461" i="25"/>
  <c r="D461" i="25"/>
  <c r="T460" i="25"/>
  <c r="U460" i="25"/>
  <c r="V460" i="25"/>
  <c r="W460" i="25"/>
  <c r="AD460" i="25"/>
  <c r="S460" i="25"/>
  <c r="AB460" i="25"/>
  <c r="O460" i="25"/>
  <c r="N460" i="25"/>
  <c r="M460" i="25"/>
  <c r="L460" i="25"/>
  <c r="F460" i="25"/>
  <c r="E460" i="25"/>
  <c r="D460" i="25"/>
  <c r="T459" i="25"/>
  <c r="U459" i="25"/>
  <c r="V459" i="25"/>
  <c r="W459" i="25"/>
  <c r="AD459" i="25"/>
  <c r="S459" i="25"/>
  <c r="AB459" i="25"/>
  <c r="O459" i="25"/>
  <c r="N459" i="25"/>
  <c r="M459" i="25"/>
  <c r="L459" i="25"/>
  <c r="F459" i="25"/>
  <c r="E459" i="25"/>
  <c r="D459" i="25"/>
  <c r="T458" i="25"/>
  <c r="U458" i="25"/>
  <c r="V458" i="25"/>
  <c r="W458" i="25"/>
  <c r="AD458" i="25"/>
  <c r="S458" i="25"/>
  <c r="AB458" i="25"/>
  <c r="O458" i="25"/>
  <c r="N458" i="25"/>
  <c r="M458" i="25"/>
  <c r="L458" i="25"/>
  <c r="F458" i="25"/>
  <c r="E458" i="25"/>
  <c r="D458" i="25"/>
  <c r="T457" i="25"/>
  <c r="U457" i="25"/>
  <c r="V457" i="25"/>
  <c r="W457" i="25"/>
  <c r="AD457" i="25"/>
  <c r="S457" i="25"/>
  <c r="AB457" i="25"/>
  <c r="O457" i="25"/>
  <c r="N457" i="25"/>
  <c r="M457" i="25"/>
  <c r="L457" i="25"/>
  <c r="F457" i="25"/>
  <c r="E457" i="25"/>
  <c r="D457" i="25"/>
  <c r="T456" i="25"/>
  <c r="U456" i="25"/>
  <c r="V456" i="25"/>
  <c r="W456" i="25"/>
  <c r="AD456" i="25"/>
  <c r="S456" i="25"/>
  <c r="AB456" i="25"/>
  <c r="O456" i="25"/>
  <c r="N456" i="25"/>
  <c r="M456" i="25"/>
  <c r="L456" i="25"/>
  <c r="F456" i="25"/>
  <c r="E456" i="25"/>
  <c r="D456" i="25"/>
  <c r="T455" i="25"/>
  <c r="U455" i="25"/>
  <c r="V455" i="25"/>
  <c r="W455" i="25"/>
  <c r="AD455" i="25"/>
  <c r="S455" i="25"/>
  <c r="AB455" i="25"/>
  <c r="O455" i="25"/>
  <c r="N455" i="25"/>
  <c r="M455" i="25"/>
  <c r="L455" i="25"/>
  <c r="F455" i="25"/>
  <c r="E455" i="25"/>
  <c r="D455" i="25"/>
  <c r="T454" i="25"/>
  <c r="U454" i="25"/>
  <c r="V454" i="25"/>
  <c r="W454" i="25"/>
  <c r="AD454" i="25"/>
  <c r="S454" i="25"/>
  <c r="AB454" i="25"/>
  <c r="O454" i="25"/>
  <c r="N454" i="25"/>
  <c r="M454" i="25"/>
  <c r="L454" i="25"/>
  <c r="F454" i="25"/>
  <c r="E454" i="25"/>
  <c r="D454" i="25"/>
  <c r="T453" i="25"/>
  <c r="U453" i="25"/>
  <c r="V453" i="25"/>
  <c r="W453" i="25"/>
  <c r="AD453" i="25"/>
  <c r="S453" i="25"/>
  <c r="AB453" i="25"/>
  <c r="O453" i="25"/>
  <c r="N453" i="25"/>
  <c r="M453" i="25"/>
  <c r="L453" i="25"/>
  <c r="F453" i="25"/>
  <c r="E453" i="25"/>
  <c r="D453" i="25"/>
  <c r="T452" i="25"/>
  <c r="U452" i="25"/>
  <c r="V452" i="25"/>
  <c r="W452" i="25"/>
  <c r="AD452" i="25"/>
  <c r="S452" i="25"/>
  <c r="AB452" i="25"/>
  <c r="O452" i="25"/>
  <c r="N452" i="25"/>
  <c r="M452" i="25"/>
  <c r="L452" i="25"/>
  <c r="F452" i="25"/>
  <c r="E452" i="25"/>
  <c r="D452" i="25"/>
  <c r="T451" i="25"/>
  <c r="U451" i="25"/>
  <c r="V451" i="25"/>
  <c r="W451" i="25"/>
  <c r="AD451" i="25"/>
  <c r="S451" i="25"/>
  <c r="AB451" i="25"/>
  <c r="O451" i="25"/>
  <c r="N451" i="25"/>
  <c r="M451" i="25"/>
  <c r="L451" i="25"/>
  <c r="F451" i="25"/>
  <c r="E451" i="25"/>
  <c r="D451" i="25"/>
  <c r="T450" i="25"/>
  <c r="U450" i="25"/>
  <c r="V450" i="25"/>
  <c r="W450" i="25"/>
  <c r="AD450" i="25"/>
  <c r="S450" i="25"/>
  <c r="AB450" i="25"/>
  <c r="O450" i="25"/>
  <c r="N450" i="25"/>
  <c r="M450" i="25"/>
  <c r="L450" i="25"/>
  <c r="F450" i="25"/>
  <c r="E450" i="25"/>
  <c r="D450" i="25"/>
  <c r="T449" i="25"/>
  <c r="U449" i="25"/>
  <c r="V449" i="25"/>
  <c r="W449" i="25"/>
  <c r="AD449" i="25"/>
  <c r="S449" i="25"/>
  <c r="AB449" i="25"/>
  <c r="O449" i="25"/>
  <c r="N449" i="25"/>
  <c r="M449" i="25"/>
  <c r="L449" i="25"/>
  <c r="F449" i="25"/>
  <c r="E449" i="25"/>
  <c r="D449" i="25"/>
  <c r="T448" i="25"/>
  <c r="U448" i="25"/>
  <c r="V448" i="25"/>
  <c r="W448" i="25"/>
  <c r="AD448" i="25"/>
  <c r="S448" i="25"/>
  <c r="AB448" i="25"/>
  <c r="O448" i="25"/>
  <c r="N448" i="25"/>
  <c r="M448" i="25"/>
  <c r="L448" i="25"/>
  <c r="F448" i="25"/>
  <c r="E448" i="25"/>
  <c r="D448" i="25"/>
  <c r="T447" i="25"/>
  <c r="U447" i="25"/>
  <c r="V447" i="25"/>
  <c r="W447" i="25"/>
  <c r="AD447" i="25"/>
  <c r="S447" i="25"/>
  <c r="AB447" i="25"/>
  <c r="O447" i="25"/>
  <c r="N447" i="25"/>
  <c r="M447" i="25"/>
  <c r="L447" i="25"/>
  <c r="F447" i="25"/>
  <c r="E447" i="25"/>
  <c r="D447" i="25"/>
  <c r="T446" i="25"/>
  <c r="U446" i="25"/>
  <c r="V446" i="25"/>
  <c r="W446" i="25"/>
  <c r="AD446" i="25"/>
  <c r="S446" i="25"/>
  <c r="AB446" i="25"/>
  <c r="O446" i="25"/>
  <c r="N446" i="25"/>
  <c r="M446" i="25"/>
  <c r="L446" i="25"/>
  <c r="F446" i="25"/>
  <c r="E446" i="25"/>
  <c r="D446" i="25"/>
  <c r="T445" i="25"/>
  <c r="U445" i="25"/>
  <c r="V445" i="25"/>
  <c r="W445" i="25"/>
  <c r="AD445" i="25"/>
  <c r="S445" i="25"/>
  <c r="AB445" i="25"/>
  <c r="O445" i="25"/>
  <c r="N445" i="25"/>
  <c r="M445" i="25"/>
  <c r="L445" i="25"/>
  <c r="F445" i="25"/>
  <c r="E445" i="25"/>
  <c r="D445" i="25"/>
  <c r="T444" i="25"/>
  <c r="U444" i="25"/>
  <c r="V444" i="25"/>
  <c r="W444" i="25"/>
  <c r="AD444" i="25"/>
  <c r="S444" i="25"/>
  <c r="AB444" i="25"/>
  <c r="O444" i="25"/>
  <c r="N444" i="25"/>
  <c r="M444" i="25"/>
  <c r="L444" i="25"/>
  <c r="F444" i="25"/>
  <c r="E444" i="25"/>
  <c r="D444" i="25"/>
  <c r="T443" i="25"/>
  <c r="U443" i="25"/>
  <c r="V443" i="25"/>
  <c r="W443" i="25"/>
  <c r="AD443" i="25"/>
  <c r="S443" i="25"/>
  <c r="AB443" i="25"/>
  <c r="O443" i="25"/>
  <c r="N443" i="25"/>
  <c r="M443" i="25"/>
  <c r="L443" i="25"/>
  <c r="F443" i="25"/>
  <c r="E443" i="25"/>
  <c r="D443" i="25"/>
  <c r="T442" i="25"/>
  <c r="U442" i="25"/>
  <c r="V442" i="25"/>
  <c r="W442" i="25"/>
  <c r="AD442" i="25"/>
  <c r="S442" i="25"/>
  <c r="AB442" i="25"/>
  <c r="O442" i="25"/>
  <c r="N442" i="25"/>
  <c r="M442" i="25"/>
  <c r="L442" i="25"/>
  <c r="F442" i="25"/>
  <c r="E442" i="25"/>
  <c r="D442" i="25"/>
  <c r="T441" i="25"/>
  <c r="U441" i="25"/>
  <c r="V441" i="25"/>
  <c r="W441" i="25"/>
  <c r="AD441" i="25"/>
  <c r="S441" i="25"/>
  <c r="AB441" i="25"/>
  <c r="O441" i="25"/>
  <c r="N441" i="25"/>
  <c r="M441" i="25"/>
  <c r="L441" i="25"/>
  <c r="F441" i="25"/>
  <c r="E441" i="25"/>
  <c r="D441" i="25"/>
  <c r="T440" i="25"/>
  <c r="U440" i="25"/>
  <c r="V440" i="25"/>
  <c r="W440" i="25"/>
  <c r="AD440" i="25"/>
  <c r="S440" i="25"/>
  <c r="AB440" i="25"/>
  <c r="O440" i="25"/>
  <c r="N440" i="25"/>
  <c r="M440" i="25"/>
  <c r="L440" i="25"/>
  <c r="F440" i="25"/>
  <c r="E440" i="25"/>
  <c r="D440" i="25"/>
  <c r="T439" i="25"/>
  <c r="U439" i="25"/>
  <c r="V439" i="25"/>
  <c r="W439" i="25"/>
  <c r="AD439" i="25"/>
  <c r="S439" i="25"/>
  <c r="AB439" i="25"/>
  <c r="O439" i="25"/>
  <c r="N439" i="25"/>
  <c r="M439" i="25"/>
  <c r="L439" i="25"/>
  <c r="F439" i="25"/>
  <c r="E439" i="25"/>
  <c r="D439" i="25"/>
  <c r="T438" i="25"/>
  <c r="U438" i="25"/>
  <c r="V438" i="25"/>
  <c r="W438" i="25"/>
  <c r="AD438" i="25"/>
  <c r="S438" i="25"/>
  <c r="AB438" i="25"/>
  <c r="O438" i="25"/>
  <c r="N438" i="25"/>
  <c r="M438" i="25"/>
  <c r="L438" i="25"/>
  <c r="F438" i="25"/>
  <c r="E438" i="25"/>
  <c r="D438" i="25"/>
  <c r="T437" i="25"/>
  <c r="U437" i="25"/>
  <c r="V437" i="25"/>
  <c r="W437" i="25"/>
  <c r="AD437" i="25"/>
  <c r="S437" i="25"/>
  <c r="AB437" i="25"/>
  <c r="O437" i="25"/>
  <c r="N437" i="25"/>
  <c r="M437" i="25"/>
  <c r="L437" i="25"/>
  <c r="F437" i="25"/>
  <c r="E437" i="25"/>
  <c r="D437" i="25"/>
  <c r="T436" i="25"/>
  <c r="U436" i="25"/>
  <c r="V436" i="25"/>
  <c r="W436" i="25"/>
  <c r="AD436" i="25"/>
  <c r="S436" i="25"/>
  <c r="AB436" i="25"/>
  <c r="O436" i="25"/>
  <c r="N436" i="25"/>
  <c r="M436" i="25"/>
  <c r="L436" i="25"/>
  <c r="F436" i="25"/>
  <c r="E436" i="25"/>
  <c r="D436" i="25"/>
  <c r="T435" i="25"/>
  <c r="U435" i="25"/>
  <c r="V435" i="25"/>
  <c r="W435" i="25"/>
  <c r="AD435" i="25"/>
  <c r="S435" i="25"/>
  <c r="AB435" i="25"/>
  <c r="O435" i="25"/>
  <c r="N435" i="25"/>
  <c r="M435" i="25"/>
  <c r="L435" i="25"/>
  <c r="F435" i="25"/>
  <c r="E435" i="25"/>
  <c r="D435" i="25"/>
  <c r="T434" i="25"/>
  <c r="U434" i="25"/>
  <c r="V434" i="25"/>
  <c r="W434" i="25"/>
  <c r="AD434" i="25"/>
  <c r="S434" i="25"/>
  <c r="AB434" i="25"/>
  <c r="O434" i="25"/>
  <c r="N434" i="25"/>
  <c r="M434" i="25"/>
  <c r="L434" i="25"/>
  <c r="F434" i="25"/>
  <c r="E434" i="25"/>
  <c r="D434" i="25"/>
  <c r="T433" i="25"/>
  <c r="U433" i="25"/>
  <c r="V433" i="25"/>
  <c r="W433" i="25"/>
  <c r="AD433" i="25"/>
  <c r="S433" i="25"/>
  <c r="AB433" i="25"/>
  <c r="O433" i="25"/>
  <c r="N433" i="25"/>
  <c r="M433" i="25"/>
  <c r="L433" i="25"/>
  <c r="F433" i="25"/>
  <c r="E433" i="25"/>
  <c r="D433" i="25"/>
  <c r="T432" i="25"/>
  <c r="U432" i="25"/>
  <c r="V432" i="25"/>
  <c r="W432" i="25"/>
  <c r="AD432" i="25"/>
  <c r="S432" i="25"/>
  <c r="AB432" i="25"/>
  <c r="O432" i="25"/>
  <c r="N432" i="25"/>
  <c r="M432" i="25"/>
  <c r="L432" i="25"/>
  <c r="F432" i="25"/>
  <c r="E432" i="25"/>
  <c r="D432" i="25"/>
  <c r="T431" i="25"/>
  <c r="U431" i="25"/>
  <c r="V431" i="25"/>
  <c r="W431" i="25"/>
  <c r="AD431" i="25"/>
  <c r="S431" i="25"/>
  <c r="AB431" i="25"/>
  <c r="O431" i="25"/>
  <c r="N431" i="25"/>
  <c r="M431" i="25"/>
  <c r="L431" i="25"/>
  <c r="F431" i="25"/>
  <c r="E431" i="25"/>
  <c r="D431" i="25"/>
  <c r="T430" i="25"/>
  <c r="U430" i="25"/>
  <c r="V430" i="25"/>
  <c r="W430" i="25"/>
  <c r="AD430" i="25"/>
  <c r="S430" i="25"/>
  <c r="AB430" i="25"/>
  <c r="O430" i="25"/>
  <c r="N430" i="25"/>
  <c r="M430" i="25"/>
  <c r="L430" i="25"/>
  <c r="F430" i="25"/>
  <c r="E430" i="25"/>
  <c r="D430" i="25"/>
  <c r="T429" i="25"/>
  <c r="U429" i="25"/>
  <c r="V429" i="25"/>
  <c r="W429" i="25"/>
  <c r="AD429" i="25"/>
  <c r="S429" i="25"/>
  <c r="AB429" i="25"/>
  <c r="O429" i="25"/>
  <c r="N429" i="25"/>
  <c r="M429" i="25"/>
  <c r="L429" i="25"/>
  <c r="F429" i="25"/>
  <c r="E429" i="25"/>
  <c r="D429" i="25"/>
  <c r="T428" i="25"/>
  <c r="U428" i="25"/>
  <c r="V428" i="25"/>
  <c r="W428" i="25"/>
  <c r="AD428" i="25"/>
  <c r="S428" i="25"/>
  <c r="AB428" i="25"/>
  <c r="O428" i="25"/>
  <c r="N428" i="25"/>
  <c r="M428" i="25"/>
  <c r="L428" i="25"/>
  <c r="F428" i="25"/>
  <c r="E428" i="25"/>
  <c r="D428" i="25"/>
  <c r="T427" i="25"/>
  <c r="U427" i="25"/>
  <c r="V427" i="25"/>
  <c r="W427" i="25"/>
  <c r="AD427" i="25"/>
  <c r="S427" i="25"/>
  <c r="AB427" i="25"/>
  <c r="O427" i="25"/>
  <c r="N427" i="25"/>
  <c r="M427" i="25"/>
  <c r="L427" i="25"/>
  <c r="F427" i="25"/>
  <c r="E427" i="25"/>
  <c r="D427" i="25"/>
  <c r="T426" i="25"/>
  <c r="U426" i="25"/>
  <c r="V426" i="25"/>
  <c r="W426" i="25"/>
  <c r="AD426" i="25"/>
  <c r="S426" i="25"/>
  <c r="AB426" i="25"/>
  <c r="O426" i="25"/>
  <c r="N426" i="25"/>
  <c r="M426" i="25"/>
  <c r="L426" i="25"/>
  <c r="F426" i="25"/>
  <c r="E426" i="25"/>
  <c r="D426" i="25"/>
  <c r="T425" i="25"/>
  <c r="U425" i="25"/>
  <c r="V425" i="25"/>
  <c r="W425" i="25"/>
  <c r="AD425" i="25"/>
  <c r="S425" i="25"/>
  <c r="AB425" i="25"/>
  <c r="O425" i="25"/>
  <c r="N425" i="25"/>
  <c r="M425" i="25"/>
  <c r="L425" i="25"/>
  <c r="F425" i="25"/>
  <c r="E425" i="25"/>
  <c r="D425" i="25"/>
  <c r="T424" i="25"/>
  <c r="U424" i="25"/>
  <c r="V424" i="25"/>
  <c r="W424" i="25"/>
  <c r="AD424" i="25"/>
  <c r="S424" i="25"/>
  <c r="AB424" i="25"/>
  <c r="O424" i="25"/>
  <c r="N424" i="25"/>
  <c r="M424" i="25"/>
  <c r="L424" i="25"/>
  <c r="F424" i="25"/>
  <c r="E424" i="25"/>
  <c r="D424" i="25"/>
  <c r="T423" i="25"/>
  <c r="U423" i="25"/>
  <c r="V423" i="25"/>
  <c r="W423" i="25"/>
  <c r="AD423" i="25"/>
  <c r="S423" i="25"/>
  <c r="AB423" i="25"/>
  <c r="O423" i="25"/>
  <c r="N423" i="25"/>
  <c r="M423" i="25"/>
  <c r="L423" i="25"/>
  <c r="F423" i="25"/>
  <c r="E423" i="25"/>
  <c r="D423" i="25"/>
  <c r="T422" i="25"/>
  <c r="U422" i="25"/>
  <c r="V422" i="25"/>
  <c r="W422" i="25"/>
  <c r="AD422" i="25"/>
  <c r="S422" i="25"/>
  <c r="AB422" i="25"/>
  <c r="O422" i="25"/>
  <c r="N422" i="25"/>
  <c r="M422" i="25"/>
  <c r="L422" i="25"/>
  <c r="F422" i="25"/>
  <c r="E422" i="25"/>
  <c r="D422" i="25"/>
  <c r="T421" i="25"/>
  <c r="U421" i="25"/>
  <c r="V421" i="25"/>
  <c r="W421" i="25"/>
  <c r="AD421" i="25"/>
  <c r="S421" i="25"/>
  <c r="AB421" i="25"/>
  <c r="O421" i="25"/>
  <c r="N421" i="25"/>
  <c r="M421" i="25"/>
  <c r="L421" i="25"/>
  <c r="F421" i="25"/>
  <c r="E421" i="25"/>
  <c r="D421" i="25"/>
  <c r="T420" i="25"/>
  <c r="U420" i="25"/>
  <c r="V420" i="25"/>
  <c r="W420" i="25"/>
  <c r="AD420" i="25"/>
  <c r="S420" i="25"/>
  <c r="AB420" i="25"/>
  <c r="O420" i="25"/>
  <c r="N420" i="25"/>
  <c r="M420" i="25"/>
  <c r="L420" i="25"/>
  <c r="F420" i="25"/>
  <c r="E420" i="25"/>
  <c r="D420" i="25"/>
  <c r="T419" i="25"/>
  <c r="U419" i="25"/>
  <c r="V419" i="25"/>
  <c r="W419" i="25"/>
  <c r="AD419" i="25"/>
  <c r="S419" i="25"/>
  <c r="AB419" i="25"/>
  <c r="O419" i="25"/>
  <c r="N419" i="25"/>
  <c r="M419" i="25"/>
  <c r="L419" i="25"/>
  <c r="F419" i="25"/>
  <c r="E419" i="25"/>
  <c r="D419" i="25"/>
  <c r="T418" i="25"/>
  <c r="U418" i="25"/>
  <c r="V418" i="25"/>
  <c r="W418" i="25"/>
  <c r="AD418" i="25"/>
  <c r="S418" i="25"/>
  <c r="AB418" i="25"/>
  <c r="O418" i="25"/>
  <c r="N418" i="25"/>
  <c r="M418" i="25"/>
  <c r="L418" i="25"/>
  <c r="F418" i="25"/>
  <c r="E418" i="25"/>
  <c r="D418" i="25"/>
  <c r="T417" i="25"/>
  <c r="U417" i="25"/>
  <c r="V417" i="25"/>
  <c r="W417" i="25"/>
  <c r="AD417" i="25"/>
  <c r="S417" i="25"/>
  <c r="AB417" i="25"/>
  <c r="O417" i="25"/>
  <c r="N417" i="25"/>
  <c r="M417" i="25"/>
  <c r="L417" i="25"/>
  <c r="F417" i="25"/>
  <c r="E417" i="25"/>
  <c r="D417" i="25"/>
  <c r="T416" i="25"/>
  <c r="U416" i="25"/>
  <c r="V416" i="25"/>
  <c r="W416" i="25"/>
  <c r="AD416" i="25"/>
  <c r="S416" i="25"/>
  <c r="AB416" i="25"/>
  <c r="O416" i="25"/>
  <c r="N416" i="25"/>
  <c r="M416" i="25"/>
  <c r="L416" i="25"/>
  <c r="F416" i="25"/>
  <c r="E416" i="25"/>
  <c r="D416" i="25"/>
  <c r="T415" i="25"/>
  <c r="U415" i="25"/>
  <c r="V415" i="25"/>
  <c r="W415" i="25"/>
  <c r="AD415" i="25"/>
  <c r="S415" i="25"/>
  <c r="AB415" i="25"/>
  <c r="O415" i="25"/>
  <c r="N415" i="25"/>
  <c r="M415" i="25"/>
  <c r="L415" i="25"/>
  <c r="F415" i="25"/>
  <c r="E415" i="25"/>
  <c r="D415" i="25"/>
  <c r="T414" i="25"/>
  <c r="U414" i="25"/>
  <c r="V414" i="25"/>
  <c r="W414" i="25"/>
  <c r="AD414" i="25"/>
  <c r="S414" i="25"/>
  <c r="AB414" i="25"/>
  <c r="O414" i="25"/>
  <c r="N414" i="25"/>
  <c r="M414" i="25"/>
  <c r="L414" i="25"/>
  <c r="F414" i="25"/>
  <c r="E414" i="25"/>
  <c r="D414" i="25"/>
  <c r="T413" i="25"/>
  <c r="U413" i="25"/>
  <c r="V413" i="25"/>
  <c r="W413" i="25"/>
  <c r="AD413" i="25"/>
  <c r="S413" i="25"/>
  <c r="AB413" i="25"/>
  <c r="O413" i="25"/>
  <c r="N413" i="25"/>
  <c r="M413" i="25"/>
  <c r="L413" i="25"/>
  <c r="F413" i="25"/>
  <c r="E413" i="25"/>
  <c r="D413" i="25"/>
  <c r="T412" i="25"/>
  <c r="U412" i="25"/>
  <c r="V412" i="25"/>
  <c r="W412" i="25"/>
  <c r="AD412" i="25"/>
  <c r="S412" i="25"/>
  <c r="AB412" i="25"/>
  <c r="O412" i="25"/>
  <c r="N412" i="25"/>
  <c r="M412" i="25"/>
  <c r="L412" i="25"/>
  <c r="F412" i="25"/>
  <c r="E412" i="25"/>
  <c r="D412" i="25"/>
  <c r="T411" i="25"/>
  <c r="U411" i="25"/>
  <c r="V411" i="25"/>
  <c r="W411" i="25"/>
  <c r="AD411" i="25"/>
  <c r="S411" i="25"/>
  <c r="AB411" i="25"/>
  <c r="O411" i="25"/>
  <c r="N411" i="25"/>
  <c r="M411" i="25"/>
  <c r="L411" i="25"/>
  <c r="F411" i="25"/>
  <c r="E411" i="25"/>
  <c r="D411" i="25"/>
  <c r="T410" i="25"/>
  <c r="U410" i="25"/>
  <c r="V410" i="25"/>
  <c r="W410" i="25"/>
  <c r="AD410" i="25"/>
  <c r="S410" i="25"/>
  <c r="AB410" i="25"/>
  <c r="O410" i="25"/>
  <c r="N410" i="25"/>
  <c r="M410" i="25"/>
  <c r="L410" i="25"/>
  <c r="F410" i="25"/>
  <c r="E410" i="25"/>
  <c r="D410" i="25"/>
  <c r="T409" i="25"/>
  <c r="U409" i="25"/>
  <c r="V409" i="25"/>
  <c r="W409" i="25"/>
  <c r="AD409" i="25"/>
  <c r="S409" i="25"/>
  <c r="AB409" i="25"/>
  <c r="O409" i="25"/>
  <c r="N409" i="25"/>
  <c r="M409" i="25"/>
  <c r="L409" i="25"/>
  <c r="F409" i="25"/>
  <c r="E409" i="25"/>
  <c r="D409" i="25"/>
  <c r="T408" i="25"/>
  <c r="U408" i="25"/>
  <c r="V408" i="25"/>
  <c r="W408" i="25"/>
  <c r="AD408" i="25"/>
  <c r="S408" i="25"/>
  <c r="AB408" i="25"/>
  <c r="O408" i="25"/>
  <c r="N408" i="25"/>
  <c r="M408" i="25"/>
  <c r="L408" i="25"/>
  <c r="F408" i="25"/>
  <c r="E408" i="25"/>
  <c r="D408" i="25"/>
  <c r="T407" i="25"/>
  <c r="U407" i="25"/>
  <c r="V407" i="25"/>
  <c r="W407" i="25"/>
  <c r="AD407" i="25"/>
  <c r="S407" i="25"/>
  <c r="AB407" i="25"/>
  <c r="O407" i="25"/>
  <c r="N407" i="25"/>
  <c r="M407" i="25"/>
  <c r="L407" i="25"/>
  <c r="F407" i="25"/>
  <c r="E407" i="25"/>
  <c r="D407" i="25"/>
  <c r="T406" i="25"/>
  <c r="U406" i="25"/>
  <c r="V406" i="25"/>
  <c r="W406" i="25"/>
  <c r="AD406" i="25"/>
  <c r="S406" i="25"/>
  <c r="AB406" i="25"/>
  <c r="O406" i="25"/>
  <c r="N406" i="25"/>
  <c r="M406" i="25"/>
  <c r="L406" i="25"/>
  <c r="F406" i="25"/>
  <c r="E406" i="25"/>
  <c r="D406" i="25"/>
  <c r="T405" i="25"/>
  <c r="U405" i="25"/>
  <c r="V405" i="25"/>
  <c r="W405" i="25"/>
  <c r="AD405" i="25"/>
  <c r="S405" i="25"/>
  <c r="AB405" i="25"/>
  <c r="O405" i="25"/>
  <c r="N405" i="25"/>
  <c r="M405" i="25"/>
  <c r="L405" i="25"/>
  <c r="F405" i="25"/>
  <c r="E405" i="25"/>
  <c r="D405" i="25"/>
  <c r="T404" i="25"/>
  <c r="U404" i="25"/>
  <c r="V404" i="25"/>
  <c r="W404" i="25"/>
  <c r="AD404" i="25"/>
  <c r="S404" i="25"/>
  <c r="AB404" i="25"/>
  <c r="O404" i="25"/>
  <c r="N404" i="25"/>
  <c r="M404" i="25"/>
  <c r="L404" i="25"/>
  <c r="F404" i="25"/>
  <c r="E404" i="25"/>
  <c r="D404" i="25"/>
  <c r="T403" i="25"/>
  <c r="U403" i="25"/>
  <c r="V403" i="25"/>
  <c r="W403" i="25"/>
  <c r="AD403" i="25"/>
  <c r="S403" i="25"/>
  <c r="AB403" i="25"/>
  <c r="O403" i="25"/>
  <c r="N403" i="25"/>
  <c r="M403" i="25"/>
  <c r="L403" i="25"/>
  <c r="F403" i="25"/>
  <c r="E403" i="25"/>
  <c r="D403" i="25"/>
  <c r="T402" i="25"/>
  <c r="U402" i="25"/>
  <c r="V402" i="25"/>
  <c r="W402" i="25"/>
  <c r="AD402" i="25"/>
  <c r="S402" i="25"/>
  <c r="AB402" i="25"/>
  <c r="O402" i="25"/>
  <c r="N402" i="25"/>
  <c r="M402" i="25"/>
  <c r="L402" i="25"/>
  <c r="F402" i="25"/>
  <c r="E402" i="25"/>
  <c r="D402" i="25"/>
  <c r="T401" i="25"/>
  <c r="U401" i="25"/>
  <c r="V401" i="25"/>
  <c r="W401" i="25"/>
  <c r="AD401" i="25"/>
  <c r="S401" i="25"/>
  <c r="AB401" i="25"/>
  <c r="O401" i="25"/>
  <c r="N401" i="25"/>
  <c r="M401" i="25"/>
  <c r="L401" i="25"/>
  <c r="F401" i="25"/>
  <c r="E401" i="25"/>
  <c r="D401" i="25"/>
  <c r="T400" i="25"/>
  <c r="U400" i="25"/>
  <c r="V400" i="25"/>
  <c r="W400" i="25"/>
  <c r="AD400" i="25"/>
  <c r="S400" i="25"/>
  <c r="AB400" i="25"/>
  <c r="O400" i="25"/>
  <c r="N400" i="25"/>
  <c r="M400" i="25"/>
  <c r="L400" i="25"/>
  <c r="F400" i="25"/>
  <c r="E400" i="25"/>
  <c r="D400" i="25"/>
  <c r="T399" i="25"/>
  <c r="U399" i="25"/>
  <c r="V399" i="25"/>
  <c r="W399" i="25"/>
  <c r="AD399" i="25"/>
  <c r="S399" i="25"/>
  <c r="AB399" i="25"/>
  <c r="O399" i="25"/>
  <c r="N399" i="25"/>
  <c r="M399" i="25"/>
  <c r="L399" i="25"/>
  <c r="F399" i="25"/>
  <c r="E399" i="25"/>
  <c r="D399" i="25"/>
  <c r="T398" i="25"/>
  <c r="U398" i="25"/>
  <c r="V398" i="25"/>
  <c r="W398" i="25"/>
  <c r="AD398" i="25"/>
  <c r="S398" i="25"/>
  <c r="AB398" i="25"/>
  <c r="O398" i="25"/>
  <c r="N398" i="25"/>
  <c r="M398" i="25"/>
  <c r="L398" i="25"/>
  <c r="F398" i="25"/>
  <c r="E398" i="25"/>
  <c r="D398" i="25"/>
  <c r="T397" i="25"/>
  <c r="U397" i="25"/>
  <c r="V397" i="25"/>
  <c r="W397" i="25"/>
  <c r="AD397" i="25"/>
  <c r="S397" i="25"/>
  <c r="AB397" i="25"/>
  <c r="O397" i="25"/>
  <c r="N397" i="25"/>
  <c r="M397" i="25"/>
  <c r="L397" i="25"/>
  <c r="F397" i="25"/>
  <c r="E397" i="25"/>
  <c r="D397" i="25"/>
  <c r="T396" i="25"/>
  <c r="U396" i="25"/>
  <c r="V396" i="25"/>
  <c r="W396" i="25"/>
  <c r="AD396" i="25"/>
  <c r="S396" i="25"/>
  <c r="AB396" i="25"/>
  <c r="O396" i="25"/>
  <c r="N396" i="25"/>
  <c r="M396" i="25"/>
  <c r="L396" i="25"/>
  <c r="F396" i="25"/>
  <c r="E396" i="25"/>
  <c r="D396" i="25"/>
  <c r="T395" i="25"/>
  <c r="U395" i="25"/>
  <c r="V395" i="25"/>
  <c r="W395" i="25"/>
  <c r="AD395" i="25"/>
  <c r="S395" i="25"/>
  <c r="AB395" i="25"/>
  <c r="O395" i="25"/>
  <c r="N395" i="25"/>
  <c r="M395" i="25"/>
  <c r="L395" i="25"/>
  <c r="F395" i="25"/>
  <c r="E395" i="25"/>
  <c r="D395" i="25"/>
  <c r="T394" i="25"/>
  <c r="U394" i="25"/>
  <c r="V394" i="25"/>
  <c r="W394" i="25"/>
  <c r="AD394" i="25"/>
  <c r="S394" i="25"/>
  <c r="AB394" i="25"/>
  <c r="O394" i="25"/>
  <c r="N394" i="25"/>
  <c r="M394" i="25"/>
  <c r="L394" i="25"/>
  <c r="F394" i="25"/>
  <c r="E394" i="25"/>
  <c r="D394" i="25"/>
  <c r="T393" i="25"/>
  <c r="U393" i="25"/>
  <c r="V393" i="25"/>
  <c r="W393" i="25"/>
  <c r="AD393" i="25"/>
  <c r="S393" i="25"/>
  <c r="AB393" i="25"/>
  <c r="N393" i="25"/>
  <c r="M393" i="25"/>
  <c r="L393" i="25"/>
  <c r="F393" i="25"/>
  <c r="E393" i="25"/>
  <c r="D393" i="25"/>
  <c r="T392" i="25"/>
  <c r="U392" i="25"/>
  <c r="V392" i="25"/>
  <c r="W392" i="25"/>
  <c r="AD392" i="25"/>
  <c r="S392" i="25"/>
  <c r="AB392" i="25"/>
  <c r="O392" i="25"/>
  <c r="N392" i="25"/>
  <c r="M392" i="25"/>
  <c r="L392" i="25"/>
  <c r="F392" i="25"/>
  <c r="E392" i="25"/>
  <c r="D392" i="25"/>
  <c r="T391" i="25"/>
  <c r="U391" i="25"/>
  <c r="V391" i="25"/>
  <c r="W391" i="25"/>
  <c r="AD391" i="25"/>
  <c r="S391" i="25"/>
  <c r="AB391" i="25"/>
  <c r="O391" i="25"/>
  <c r="N391" i="25"/>
  <c r="M391" i="25"/>
  <c r="L391" i="25"/>
  <c r="F391" i="25"/>
  <c r="E391" i="25"/>
  <c r="D391" i="25"/>
  <c r="T390" i="25"/>
  <c r="U390" i="25"/>
  <c r="V390" i="25"/>
  <c r="W390" i="25"/>
  <c r="AD390" i="25"/>
  <c r="S390" i="25"/>
  <c r="AB390" i="25"/>
  <c r="O390" i="25"/>
  <c r="N390" i="25"/>
  <c r="M390" i="25"/>
  <c r="L390" i="25"/>
  <c r="F390" i="25"/>
  <c r="E390" i="25"/>
  <c r="D390" i="25"/>
  <c r="T389" i="25"/>
  <c r="U389" i="25"/>
  <c r="V389" i="25"/>
  <c r="W389" i="25"/>
  <c r="AD389" i="25"/>
  <c r="S389" i="25"/>
  <c r="AB389" i="25"/>
  <c r="O389" i="25"/>
  <c r="N389" i="25"/>
  <c r="M389" i="25"/>
  <c r="L389" i="25"/>
  <c r="F389" i="25"/>
  <c r="E389" i="25"/>
  <c r="D389" i="25"/>
  <c r="T388" i="25"/>
  <c r="U388" i="25"/>
  <c r="V388" i="25"/>
  <c r="W388" i="25"/>
  <c r="AD388" i="25"/>
  <c r="S388" i="25"/>
  <c r="AB388" i="25"/>
  <c r="O388" i="25"/>
  <c r="N388" i="25"/>
  <c r="M388" i="25"/>
  <c r="L388" i="25"/>
  <c r="F388" i="25"/>
  <c r="E388" i="25"/>
  <c r="D388" i="25"/>
  <c r="T387" i="25"/>
  <c r="U387" i="25"/>
  <c r="V387" i="25"/>
  <c r="W387" i="25"/>
  <c r="AD387" i="25"/>
  <c r="S387" i="25"/>
  <c r="AB387" i="25"/>
  <c r="O387" i="25"/>
  <c r="N387" i="25"/>
  <c r="M387" i="25"/>
  <c r="L387" i="25"/>
  <c r="F387" i="25"/>
  <c r="E387" i="25"/>
  <c r="D387" i="25"/>
  <c r="T386" i="25"/>
  <c r="U386" i="25"/>
  <c r="V386" i="25"/>
  <c r="W386" i="25"/>
  <c r="AD386" i="25"/>
  <c r="S386" i="25"/>
  <c r="AB386" i="25"/>
  <c r="O386" i="25"/>
  <c r="N386" i="25"/>
  <c r="M386" i="25"/>
  <c r="L386" i="25"/>
  <c r="F386" i="25"/>
  <c r="E386" i="25"/>
  <c r="D386" i="25"/>
  <c r="T385" i="25"/>
  <c r="U385" i="25"/>
  <c r="V385" i="25"/>
  <c r="W385" i="25"/>
  <c r="AD385" i="25"/>
  <c r="S385" i="25"/>
  <c r="AB385" i="25"/>
  <c r="O385" i="25"/>
  <c r="N385" i="25"/>
  <c r="M385" i="25"/>
  <c r="L385" i="25"/>
  <c r="F385" i="25"/>
  <c r="E385" i="25"/>
  <c r="D385" i="25"/>
  <c r="T384" i="25"/>
  <c r="U384" i="25"/>
  <c r="V384" i="25"/>
  <c r="W384" i="25"/>
  <c r="AD384" i="25"/>
  <c r="S384" i="25"/>
  <c r="AB384" i="25"/>
  <c r="O384" i="25"/>
  <c r="N384" i="25"/>
  <c r="M384" i="25"/>
  <c r="L384" i="25"/>
  <c r="F384" i="25"/>
  <c r="E384" i="25"/>
  <c r="D384" i="25"/>
  <c r="T383" i="25"/>
  <c r="U383" i="25"/>
  <c r="V383" i="25"/>
  <c r="W383" i="25"/>
  <c r="AD383" i="25"/>
  <c r="S383" i="25"/>
  <c r="AB383" i="25"/>
  <c r="O383" i="25"/>
  <c r="N383" i="25"/>
  <c r="M383" i="25"/>
  <c r="L383" i="25"/>
  <c r="F383" i="25"/>
  <c r="E383" i="25"/>
  <c r="D383" i="25"/>
  <c r="T382" i="25"/>
  <c r="U382" i="25"/>
  <c r="V382" i="25"/>
  <c r="W382" i="25"/>
  <c r="AD382" i="25"/>
  <c r="S382" i="25"/>
  <c r="AB382" i="25"/>
  <c r="O382" i="25"/>
  <c r="N382" i="25"/>
  <c r="M382" i="25"/>
  <c r="L382" i="25"/>
  <c r="F382" i="25"/>
  <c r="E382" i="25"/>
  <c r="D382" i="25"/>
  <c r="T381" i="25"/>
  <c r="U381" i="25"/>
  <c r="V381" i="25"/>
  <c r="W381" i="25"/>
  <c r="AD381" i="25"/>
  <c r="S381" i="25"/>
  <c r="AB381" i="25"/>
  <c r="O381" i="25"/>
  <c r="N381" i="25"/>
  <c r="M381" i="25"/>
  <c r="L381" i="25"/>
  <c r="F381" i="25"/>
  <c r="E381" i="25"/>
  <c r="D381" i="25"/>
  <c r="T380" i="25"/>
  <c r="U380" i="25"/>
  <c r="V380" i="25"/>
  <c r="W380" i="25"/>
  <c r="AD380" i="25"/>
  <c r="S380" i="25"/>
  <c r="AB380" i="25"/>
  <c r="O380" i="25"/>
  <c r="N380" i="25"/>
  <c r="M380" i="25"/>
  <c r="L380" i="25"/>
  <c r="F380" i="25"/>
  <c r="E380" i="25"/>
  <c r="D380" i="25"/>
  <c r="T379" i="25"/>
  <c r="U379" i="25"/>
  <c r="V379" i="25"/>
  <c r="W379" i="25"/>
  <c r="AD379" i="25"/>
  <c r="S379" i="25"/>
  <c r="AB379" i="25"/>
  <c r="O379" i="25"/>
  <c r="N379" i="25"/>
  <c r="M379" i="25"/>
  <c r="L379" i="25"/>
  <c r="F379" i="25"/>
  <c r="E379" i="25"/>
  <c r="D379" i="25"/>
  <c r="T378" i="25"/>
  <c r="U378" i="25"/>
  <c r="V378" i="25"/>
  <c r="W378" i="25"/>
  <c r="AD378" i="25"/>
  <c r="S378" i="25"/>
  <c r="AB378" i="25"/>
  <c r="O378" i="25"/>
  <c r="N378" i="25"/>
  <c r="M378" i="25"/>
  <c r="L378" i="25"/>
  <c r="F378" i="25"/>
  <c r="E378" i="25"/>
  <c r="D378" i="25"/>
  <c r="T377" i="25"/>
  <c r="U377" i="25"/>
  <c r="V377" i="25"/>
  <c r="W377" i="25"/>
  <c r="AD377" i="25"/>
  <c r="S377" i="25"/>
  <c r="AB377" i="25"/>
  <c r="O377" i="25"/>
  <c r="N377" i="25"/>
  <c r="M377" i="25"/>
  <c r="L377" i="25"/>
  <c r="F377" i="25"/>
  <c r="E377" i="25"/>
  <c r="D377" i="25"/>
  <c r="T376" i="25"/>
  <c r="U376" i="25"/>
  <c r="V376" i="25"/>
  <c r="W376" i="25"/>
  <c r="AD376" i="25"/>
  <c r="S376" i="25"/>
  <c r="AB376" i="25"/>
  <c r="O376" i="25"/>
  <c r="N376" i="25"/>
  <c r="M376" i="25"/>
  <c r="L376" i="25"/>
  <c r="F376" i="25"/>
  <c r="E376" i="25"/>
  <c r="D376" i="25"/>
  <c r="T375" i="25"/>
  <c r="U375" i="25"/>
  <c r="V375" i="25"/>
  <c r="W375" i="25"/>
  <c r="AD375" i="25"/>
  <c r="S375" i="25"/>
  <c r="AB375" i="25"/>
  <c r="O375" i="25"/>
  <c r="N375" i="25"/>
  <c r="M375" i="25"/>
  <c r="L375" i="25"/>
  <c r="F375" i="25"/>
  <c r="E375" i="25"/>
  <c r="D375" i="25"/>
  <c r="T374" i="25"/>
  <c r="U374" i="25"/>
  <c r="V374" i="25"/>
  <c r="W374" i="25"/>
  <c r="AD374" i="25"/>
  <c r="S374" i="25"/>
  <c r="AB374" i="25"/>
  <c r="O374" i="25"/>
  <c r="N374" i="25"/>
  <c r="M374" i="25"/>
  <c r="L374" i="25"/>
  <c r="F374" i="25"/>
  <c r="E374" i="25"/>
  <c r="D374" i="25"/>
  <c r="T373" i="25"/>
  <c r="U373" i="25"/>
  <c r="V373" i="25"/>
  <c r="W373" i="25"/>
  <c r="AD373" i="25"/>
  <c r="S373" i="25"/>
  <c r="AB373" i="25"/>
  <c r="O373" i="25"/>
  <c r="N373" i="25"/>
  <c r="M373" i="25"/>
  <c r="L373" i="25"/>
  <c r="F373" i="25"/>
  <c r="E373" i="25"/>
  <c r="D373" i="25"/>
  <c r="T372" i="25"/>
  <c r="U372" i="25"/>
  <c r="V372" i="25"/>
  <c r="W372" i="25"/>
  <c r="AD372" i="25"/>
  <c r="S372" i="25"/>
  <c r="AB372" i="25"/>
  <c r="O372" i="25"/>
  <c r="N372" i="25"/>
  <c r="M372" i="25"/>
  <c r="L372" i="25"/>
  <c r="F372" i="25"/>
  <c r="E372" i="25"/>
  <c r="D372" i="25"/>
  <c r="T371" i="25"/>
  <c r="U371" i="25"/>
  <c r="V371" i="25"/>
  <c r="W371" i="25"/>
  <c r="AD371" i="25"/>
  <c r="S371" i="25"/>
  <c r="AB371" i="25"/>
  <c r="O371" i="25"/>
  <c r="N371" i="25"/>
  <c r="M371" i="25"/>
  <c r="L371" i="25"/>
  <c r="F371" i="25"/>
  <c r="E371" i="25"/>
  <c r="D371" i="25"/>
  <c r="T370" i="25"/>
  <c r="U370" i="25"/>
  <c r="V370" i="25"/>
  <c r="W370" i="25"/>
  <c r="AD370" i="25"/>
  <c r="S370" i="25"/>
  <c r="AB370" i="25"/>
  <c r="O370" i="25"/>
  <c r="N370" i="25"/>
  <c r="M370" i="25"/>
  <c r="L370" i="25"/>
  <c r="F370" i="25"/>
  <c r="E370" i="25"/>
  <c r="D370" i="25"/>
  <c r="T369" i="25"/>
  <c r="U369" i="25"/>
  <c r="V369" i="25"/>
  <c r="W369" i="25"/>
  <c r="AD369" i="25"/>
  <c r="S369" i="25"/>
  <c r="AB369" i="25"/>
  <c r="O369" i="25"/>
  <c r="N369" i="25"/>
  <c r="M369" i="25"/>
  <c r="L369" i="25"/>
  <c r="F369" i="25"/>
  <c r="E369" i="25"/>
  <c r="D369" i="25"/>
  <c r="T368" i="25"/>
  <c r="U368" i="25"/>
  <c r="V368" i="25"/>
  <c r="W368" i="25"/>
  <c r="AD368" i="25"/>
  <c r="S368" i="25"/>
  <c r="AB368" i="25"/>
  <c r="O368" i="25"/>
  <c r="N368" i="25"/>
  <c r="M368" i="25"/>
  <c r="L368" i="25"/>
  <c r="F368" i="25"/>
  <c r="E368" i="25"/>
  <c r="D368" i="25"/>
  <c r="T367" i="25"/>
  <c r="U367" i="25"/>
  <c r="V367" i="25"/>
  <c r="W367" i="25"/>
  <c r="AD367" i="25"/>
  <c r="S367" i="25"/>
  <c r="AB367" i="25"/>
  <c r="O367" i="25"/>
  <c r="N367" i="25"/>
  <c r="M367" i="25"/>
  <c r="L367" i="25"/>
  <c r="F367" i="25"/>
  <c r="E367" i="25"/>
  <c r="D367" i="25"/>
  <c r="T366" i="25"/>
  <c r="U366" i="25"/>
  <c r="V366" i="25"/>
  <c r="W366" i="25"/>
  <c r="AD366" i="25"/>
  <c r="S366" i="25"/>
  <c r="AB366" i="25"/>
  <c r="O366" i="25"/>
  <c r="N366" i="25"/>
  <c r="M366" i="25"/>
  <c r="L366" i="25"/>
  <c r="F366" i="25"/>
  <c r="E366" i="25"/>
  <c r="D366" i="25"/>
  <c r="T365" i="25"/>
  <c r="U365" i="25"/>
  <c r="V365" i="25"/>
  <c r="W365" i="25"/>
  <c r="AD365" i="25"/>
  <c r="S365" i="25"/>
  <c r="AB365" i="25"/>
  <c r="O365" i="25"/>
  <c r="N365" i="25"/>
  <c r="M365" i="25"/>
  <c r="L365" i="25"/>
  <c r="F365" i="25"/>
  <c r="E365" i="25"/>
  <c r="D365" i="25"/>
  <c r="T364" i="25"/>
  <c r="U364" i="25"/>
  <c r="V364" i="25"/>
  <c r="W364" i="25"/>
  <c r="AD364" i="25"/>
  <c r="S364" i="25"/>
  <c r="AB364" i="25"/>
  <c r="O364" i="25"/>
  <c r="N364" i="25"/>
  <c r="M364" i="25"/>
  <c r="L364" i="25"/>
  <c r="F364" i="25"/>
  <c r="E364" i="25"/>
  <c r="D364" i="25"/>
  <c r="T363" i="25"/>
  <c r="U363" i="25"/>
  <c r="V363" i="25"/>
  <c r="W363" i="25"/>
  <c r="AD363" i="25"/>
  <c r="S363" i="25"/>
  <c r="AB363" i="25"/>
  <c r="O363" i="25"/>
  <c r="N363" i="25"/>
  <c r="M363" i="25"/>
  <c r="L363" i="25"/>
  <c r="F363" i="25"/>
  <c r="E363" i="25"/>
  <c r="D363" i="25"/>
  <c r="T362" i="25"/>
  <c r="U362" i="25"/>
  <c r="V362" i="25"/>
  <c r="W362" i="25"/>
  <c r="AD362" i="25"/>
  <c r="S362" i="25"/>
  <c r="AB362" i="25"/>
  <c r="O362" i="25"/>
  <c r="N362" i="25"/>
  <c r="M362" i="25"/>
  <c r="L362" i="25"/>
  <c r="F362" i="25"/>
  <c r="E362" i="25"/>
  <c r="D362" i="25"/>
  <c r="T361" i="25"/>
  <c r="U361" i="25"/>
  <c r="V361" i="25"/>
  <c r="W361" i="25"/>
  <c r="AD361" i="25"/>
  <c r="S361" i="25"/>
  <c r="AB361" i="25"/>
  <c r="O361" i="25"/>
  <c r="N361" i="25"/>
  <c r="M361" i="25"/>
  <c r="L361" i="25"/>
  <c r="F361" i="25"/>
  <c r="E361" i="25"/>
  <c r="D361" i="25"/>
  <c r="T360" i="25"/>
  <c r="U360" i="25"/>
  <c r="V360" i="25"/>
  <c r="W360" i="25"/>
  <c r="AD360" i="25"/>
  <c r="S360" i="25"/>
  <c r="AB360" i="25"/>
  <c r="O360" i="25"/>
  <c r="N360" i="25"/>
  <c r="M360" i="25"/>
  <c r="L360" i="25"/>
  <c r="F360" i="25"/>
  <c r="E360" i="25"/>
  <c r="D360" i="25"/>
  <c r="T359" i="25"/>
  <c r="U359" i="25"/>
  <c r="V359" i="25"/>
  <c r="W359" i="25"/>
  <c r="AD359" i="25"/>
  <c r="S359" i="25"/>
  <c r="AB359" i="25"/>
  <c r="O359" i="25"/>
  <c r="N359" i="25"/>
  <c r="M359" i="25"/>
  <c r="L359" i="25"/>
  <c r="F359" i="25"/>
  <c r="E359" i="25"/>
  <c r="D359" i="25"/>
  <c r="T358" i="25"/>
  <c r="U358" i="25"/>
  <c r="V358" i="25"/>
  <c r="W358" i="25"/>
  <c r="AD358" i="25"/>
  <c r="S358" i="25"/>
  <c r="AB358" i="25"/>
  <c r="N358" i="25"/>
  <c r="M358" i="25"/>
  <c r="L358" i="25"/>
  <c r="F358" i="25"/>
  <c r="E358" i="25"/>
  <c r="D358" i="25"/>
  <c r="T357" i="25"/>
  <c r="U357" i="25"/>
  <c r="V357" i="25"/>
  <c r="W357" i="25"/>
  <c r="AD357" i="25"/>
  <c r="S357" i="25"/>
  <c r="AB357" i="25"/>
  <c r="O357" i="25"/>
  <c r="N357" i="25"/>
  <c r="M357" i="25"/>
  <c r="L357" i="25"/>
  <c r="F357" i="25"/>
  <c r="E357" i="25"/>
  <c r="D357" i="25"/>
  <c r="T356" i="25"/>
  <c r="U356" i="25"/>
  <c r="V356" i="25"/>
  <c r="W356" i="25"/>
  <c r="AD356" i="25"/>
  <c r="S356" i="25"/>
  <c r="AB356" i="25"/>
  <c r="O356" i="25"/>
  <c r="N356" i="25"/>
  <c r="M356" i="25"/>
  <c r="L356" i="25"/>
  <c r="F356" i="25"/>
  <c r="E356" i="25"/>
  <c r="D356" i="25"/>
  <c r="T355" i="25"/>
  <c r="U355" i="25"/>
  <c r="V355" i="25"/>
  <c r="W355" i="25"/>
  <c r="AD355" i="25"/>
  <c r="S355" i="25"/>
  <c r="AB355" i="25"/>
  <c r="O355" i="25"/>
  <c r="N355" i="25"/>
  <c r="M355" i="25"/>
  <c r="L355" i="25"/>
  <c r="F355" i="25"/>
  <c r="E355" i="25"/>
  <c r="D355" i="25"/>
  <c r="T354" i="25"/>
  <c r="U354" i="25"/>
  <c r="V354" i="25"/>
  <c r="W354" i="25"/>
  <c r="AD354" i="25"/>
  <c r="S354" i="25"/>
  <c r="AB354" i="25"/>
  <c r="O354" i="25"/>
  <c r="N354" i="25"/>
  <c r="M354" i="25"/>
  <c r="L354" i="25"/>
  <c r="F354" i="25"/>
  <c r="E354" i="25"/>
  <c r="D354" i="25"/>
  <c r="T353" i="25"/>
  <c r="U353" i="25"/>
  <c r="V353" i="25"/>
  <c r="W353" i="25"/>
  <c r="AD353" i="25"/>
  <c r="S353" i="25"/>
  <c r="AB353" i="25"/>
  <c r="O353" i="25"/>
  <c r="N353" i="25"/>
  <c r="M353" i="25"/>
  <c r="L353" i="25"/>
  <c r="F353" i="25"/>
  <c r="E353" i="25"/>
  <c r="D353" i="25"/>
  <c r="T352" i="25"/>
  <c r="U352" i="25"/>
  <c r="V352" i="25"/>
  <c r="W352" i="25"/>
  <c r="AD352" i="25"/>
  <c r="S352" i="25"/>
  <c r="AB352" i="25"/>
  <c r="AA352" i="25"/>
  <c r="Z352" i="25"/>
  <c r="O352" i="25"/>
  <c r="N352" i="25"/>
  <c r="M352" i="25"/>
  <c r="L352" i="25"/>
  <c r="F352" i="25"/>
  <c r="E352" i="25"/>
  <c r="D352" i="25"/>
  <c r="T351" i="25"/>
  <c r="U351" i="25"/>
  <c r="V351" i="25"/>
  <c r="W351" i="25"/>
  <c r="AD351" i="25"/>
  <c r="S351" i="25"/>
  <c r="AB351" i="25"/>
  <c r="AA351" i="25"/>
  <c r="Z351" i="25"/>
  <c r="N351" i="25"/>
  <c r="M351" i="25"/>
  <c r="L351" i="25"/>
  <c r="F351" i="25"/>
  <c r="E351" i="25"/>
  <c r="D351" i="25"/>
  <c r="T350" i="25"/>
  <c r="U350" i="25"/>
  <c r="V350" i="25"/>
  <c r="W350" i="25"/>
  <c r="AD350" i="25"/>
  <c r="S350" i="25"/>
  <c r="AB350" i="25"/>
  <c r="AA350" i="25"/>
  <c r="Z350" i="25"/>
  <c r="O350" i="25"/>
  <c r="N350" i="25"/>
  <c r="M350" i="25"/>
  <c r="L350" i="25"/>
  <c r="F350" i="25"/>
  <c r="E350" i="25"/>
  <c r="D350" i="25"/>
  <c r="T349" i="25"/>
  <c r="U349" i="25"/>
  <c r="V349" i="25"/>
  <c r="W349" i="25"/>
  <c r="AD349" i="25"/>
  <c r="S349" i="25"/>
  <c r="AB349" i="25"/>
  <c r="AA349" i="25"/>
  <c r="Z349" i="25"/>
  <c r="N349" i="25"/>
  <c r="M349" i="25"/>
  <c r="L349" i="25"/>
  <c r="F349" i="25"/>
  <c r="E349" i="25"/>
  <c r="D349" i="25"/>
  <c r="T348" i="25"/>
  <c r="U348" i="25"/>
  <c r="V348" i="25"/>
  <c r="W348" i="25"/>
  <c r="AD348" i="25"/>
  <c r="S348" i="25"/>
  <c r="AB348" i="25"/>
  <c r="AA348" i="25"/>
  <c r="Z348" i="25"/>
  <c r="N348" i="25"/>
  <c r="M348" i="25"/>
  <c r="L348" i="25"/>
  <c r="F348" i="25"/>
  <c r="E348" i="25"/>
  <c r="D348" i="25"/>
  <c r="T347" i="25"/>
  <c r="U347" i="25"/>
  <c r="V347" i="25"/>
  <c r="W347" i="25"/>
  <c r="AD347" i="25"/>
  <c r="S347" i="25"/>
  <c r="AB347" i="25"/>
  <c r="AA347" i="25"/>
  <c r="Z347" i="25"/>
  <c r="N347" i="25"/>
  <c r="M347" i="25"/>
  <c r="L347" i="25"/>
  <c r="F347" i="25"/>
  <c r="E347" i="25"/>
  <c r="D347" i="25"/>
  <c r="T346" i="25"/>
  <c r="U346" i="25"/>
  <c r="V346" i="25"/>
  <c r="W346" i="25"/>
  <c r="AD346" i="25"/>
  <c r="S346" i="25"/>
  <c r="AB346" i="25"/>
  <c r="AA346" i="25"/>
  <c r="Z346" i="25"/>
  <c r="N346" i="25"/>
  <c r="M346" i="25"/>
  <c r="L346" i="25"/>
  <c r="F346" i="25"/>
  <c r="E346" i="25"/>
  <c r="D346" i="25"/>
  <c r="T345" i="25"/>
  <c r="U345" i="25"/>
  <c r="V345" i="25"/>
  <c r="W345" i="25"/>
  <c r="AD345" i="25"/>
  <c r="S345" i="25"/>
  <c r="AB345" i="25"/>
  <c r="AA345" i="25"/>
  <c r="Z345" i="25"/>
  <c r="N345" i="25"/>
  <c r="M345" i="25"/>
  <c r="L345" i="25"/>
  <c r="F345" i="25"/>
  <c r="E345" i="25"/>
  <c r="D345" i="25"/>
  <c r="T344" i="25"/>
  <c r="U344" i="25"/>
  <c r="V344" i="25"/>
  <c r="W344" i="25"/>
  <c r="AD344" i="25"/>
  <c r="S344" i="25"/>
  <c r="AB344" i="25"/>
  <c r="AA344" i="25"/>
  <c r="Z344" i="25"/>
  <c r="N344" i="25"/>
  <c r="M344" i="25"/>
  <c r="L344" i="25"/>
  <c r="F344" i="25"/>
  <c r="E344" i="25"/>
  <c r="D344" i="25"/>
  <c r="T343" i="25"/>
  <c r="U343" i="25"/>
  <c r="V343" i="25"/>
  <c r="W343" i="25"/>
  <c r="AD343" i="25"/>
  <c r="S343" i="25"/>
  <c r="AB343" i="25"/>
  <c r="AA343" i="25"/>
  <c r="Z343" i="25"/>
  <c r="N343" i="25"/>
  <c r="M343" i="25"/>
  <c r="L343" i="25"/>
  <c r="F343" i="25"/>
  <c r="E343" i="25"/>
  <c r="D343" i="25"/>
  <c r="T342" i="25"/>
  <c r="U342" i="25"/>
  <c r="V342" i="25"/>
  <c r="W342" i="25"/>
  <c r="AD342" i="25"/>
  <c r="S342" i="25"/>
  <c r="AB342" i="25"/>
  <c r="AA342" i="25"/>
  <c r="Z342" i="25"/>
  <c r="N342" i="25"/>
  <c r="M342" i="25"/>
  <c r="L342" i="25"/>
  <c r="F342" i="25"/>
  <c r="E342" i="25"/>
  <c r="D342" i="25"/>
  <c r="T341" i="25"/>
  <c r="U341" i="25"/>
  <c r="V341" i="25"/>
  <c r="W341" i="25"/>
  <c r="AD341" i="25"/>
  <c r="S341" i="25"/>
  <c r="AB341" i="25"/>
  <c r="AA341" i="25"/>
  <c r="Z341" i="25"/>
  <c r="N341" i="25"/>
  <c r="M341" i="25"/>
  <c r="L341" i="25"/>
  <c r="F341" i="25"/>
  <c r="E341" i="25"/>
  <c r="D341" i="25"/>
  <c r="T340" i="25"/>
  <c r="U340" i="25"/>
  <c r="V340" i="25"/>
  <c r="W340" i="25"/>
  <c r="AD340" i="25"/>
  <c r="S340" i="25"/>
  <c r="AB340" i="25"/>
  <c r="AA340" i="25"/>
  <c r="Z340" i="25"/>
  <c r="N340" i="25"/>
  <c r="M340" i="25"/>
  <c r="L340" i="25"/>
  <c r="F340" i="25"/>
  <c r="E340" i="25"/>
  <c r="D340" i="25"/>
  <c r="T339" i="25"/>
  <c r="U339" i="25"/>
  <c r="V339" i="25"/>
  <c r="W339" i="25"/>
  <c r="AD339" i="25"/>
  <c r="S339" i="25"/>
  <c r="AB339" i="25"/>
  <c r="AA339" i="25"/>
  <c r="Z339" i="25"/>
  <c r="N339" i="25"/>
  <c r="M339" i="25"/>
  <c r="L339" i="25"/>
  <c r="F339" i="25"/>
  <c r="E339" i="25"/>
  <c r="D339" i="25"/>
  <c r="T338" i="25"/>
  <c r="U338" i="25"/>
  <c r="V338" i="25"/>
  <c r="W338" i="25"/>
  <c r="AD338" i="25"/>
  <c r="S338" i="25"/>
  <c r="AB338" i="25"/>
  <c r="AA338" i="25"/>
  <c r="Z338" i="25"/>
  <c r="N338" i="25"/>
  <c r="M338" i="25"/>
  <c r="L338" i="25"/>
  <c r="F338" i="25"/>
  <c r="E338" i="25"/>
  <c r="D338" i="25"/>
  <c r="T337" i="25"/>
  <c r="U337" i="25"/>
  <c r="V337" i="25"/>
  <c r="W337" i="25"/>
  <c r="AD337" i="25"/>
  <c r="S337" i="25"/>
  <c r="AB337" i="25"/>
  <c r="AA337" i="25"/>
  <c r="Z337" i="25"/>
  <c r="N337" i="25"/>
  <c r="M337" i="25"/>
  <c r="L337" i="25"/>
  <c r="F337" i="25"/>
  <c r="E337" i="25"/>
  <c r="D337" i="25"/>
  <c r="T336" i="25"/>
  <c r="U336" i="25"/>
  <c r="V336" i="25"/>
  <c r="W336" i="25"/>
  <c r="AD336" i="25"/>
  <c r="S336" i="25"/>
  <c r="AB336" i="25"/>
  <c r="AA336" i="25"/>
  <c r="Z336" i="25"/>
  <c r="N336" i="25"/>
  <c r="M336" i="25"/>
  <c r="L336" i="25"/>
  <c r="F336" i="25"/>
  <c r="E336" i="25"/>
  <c r="D336" i="25"/>
  <c r="T335" i="25"/>
  <c r="U335" i="25"/>
  <c r="V335" i="25"/>
  <c r="W335" i="25"/>
  <c r="AD335" i="25"/>
  <c r="S335" i="25"/>
  <c r="AB335" i="25"/>
  <c r="AA335" i="25"/>
  <c r="Z335" i="25"/>
  <c r="N335" i="25"/>
  <c r="M335" i="25"/>
  <c r="L335" i="25"/>
  <c r="F335" i="25"/>
  <c r="E335" i="25"/>
  <c r="D335" i="25"/>
  <c r="T334" i="25"/>
  <c r="U334" i="25"/>
  <c r="V334" i="25"/>
  <c r="W334" i="25"/>
  <c r="AD334" i="25"/>
  <c r="S334" i="25"/>
  <c r="AB334" i="25"/>
  <c r="AA334" i="25"/>
  <c r="Z334" i="25"/>
  <c r="N334" i="25"/>
  <c r="M334" i="25"/>
  <c r="L334" i="25"/>
  <c r="F334" i="25"/>
  <c r="E334" i="25"/>
  <c r="D334" i="25"/>
  <c r="T333" i="25"/>
  <c r="U333" i="25"/>
  <c r="V333" i="25"/>
  <c r="W333" i="25"/>
  <c r="AD333" i="25"/>
  <c r="S333" i="25"/>
  <c r="AB333" i="25"/>
  <c r="AA333" i="25"/>
  <c r="Z333" i="25"/>
  <c r="N333" i="25"/>
  <c r="M333" i="25"/>
  <c r="L333" i="25"/>
  <c r="F333" i="25"/>
  <c r="E333" i="25"/>
  <c r="D333" i="25"/>
  <c r="T332" i="25"/>
  <c r="U332" i="25"/>
  <c r="V332" i="25"/>
  <c r="W332" i="25"/>
  <c r="AD332" i="25"/>
  <c r="S332" i="25"/>
  <c r="AB332" i="25"/>
  <c r="AA332" i="25"/>
  <c r="Z332" i="25"/>
  <c r="N332" i="25"/>
  <c r="M332" i="25"/>
  <c r="L332" i="25"/>
  <c r="F332" i="25"/>
  <c r="E332" i="25"/>
  <c r="D332" i="25"/>
  <c r="T331" i="25"/>
  <c r="U331" i="25"/>
  <c r="V331" i="25"/>
  <c r="W331" i="25"/>
  <c r="AD331" i="25"/>
  <c r="S331" i="25"/>
  <c r="AB331" i="25"/>
  <c r="AA331" i="25"/>
  <c r="Z331" i="25"/>
  <c r="N331" i="25"/>
  <c r="M331" i="25"/>
  <c r="L331" i="25"/>
  <c r="F331" i="25"/>
  <c r="E331" i="25"/>
  <c r="D331" i="25"/>
  <c r="T330" i="25"/>
  <c r="U330" i="25"/>
  <c r="V330" i="25"/>
  <c r="W330" i="25"/>
  <c r="AD330" i="25"/>
  <c r="S330" i="25"/>
  <c r="AB330" i="25"/>
  <c r="AA330" i="25"/>
  <c r="Z330" i="25"/>
  <c r="N330" i="25"/>
  <c r="M330" i="25"/>
  <c r="L330" i="25"/>
  <c r="F330" i="25"/>
  <c r="E330" i="25"/>
  <c r="D330" i="25"/>
  <c r="T329" i="25"/>
  <c r="U329" i="25"/>
  <c r="V329" i="25"/>
  <c r="W329" i="25"/>
  <c r="AD329" i="25"/>
  <c r="S329" i="25"/>
  <c r="AB329" i="25"/>
  <c r="AA329" i="25"/>
  <c r="Z329" i="25"/>
  <c r="N329" i="25"/>
  <c r="M329" i="25"/>
  <c r="L329" i="25"/>
  <c r="F329" i="25"/>
  <c r="E329" i="25"/>
  <c r="D329" i="25"/>
  <c r="T328" i="25"/>
  <c r="U328" i="25"/>
  <c r="V328" i="25"/>
  <c r="W328" i="25"/>
  <c r="AD328" i="25"/>
  <c r="S328" i="25"/>
  <c r="AB328" i="25"/>
  <c r="AA328" i="25"/>
  <c r="Z328" i="25"/>
  <c r="N328" i="25"/>
  <c r="M328" i="25"/>
  <c r="L328" i="25"/>
  <c r="F328" i="25"/>
  <c r="E328" i="25"/>
  <c r="D328" i="25"/>
  <c r="T327" i="25"/>
  <c r="U327" i="25"/>
  <c r="V327" i="25"/>
  <c r="W327" i="25"/>
  <c r="AD327" i="25"/>
  <c r="S327" i="25"/>
  <c r="AB327" i="25"/>
  <c r="AA327" i="25"/>
  <c r="Z327" i="25"/>
  <c r="N327" i="25"/>
  <c r="M327" i="25"/>
  <c r="L327" i="25"/>
  <c r="F327" i="25"/>
  <c r="E327" i="25"/>
  <c r="D327" i="25"/>
  <c r="T326" i="25"/>
  <c r="U326" i="25"/>
  <c r="V326" i="25"/>
  <c r="W326" i="25"/>
  <c r="AD326" i="25"/>
  <c r="S326" i="25"/>
  <c r="AB326" i="25"/>
  <c r="AA326" i="25"/>
  <c r="Z326" i="25"/>
  <c r="N326" i="25"/>
  <c r="M326" i="25"/>
  <c r="L326" i="25"/>
  <c r="F326" i="25"/>
  <c r="E326" i="25"/>
  <c r="D326" i="25"/>
  <c r="AA108" i="25"/>
  <c r="AA109" i="25"/>
  <c r="AA110" i="25"/>
  <c r="AA111" i="25"/>
  <c r="AA112" i="25"/>
  <c r="AA113" i="25"/>
  <c r="AA114" i="25"/>
  <c r="AA115" i="25"/>
  <c r="AA116" i="25"/>
  <c r="AA117" i="25"/>
  <c r="AA118" i="25"/>
  <c r="AA119" i="25"/>
  <c r="AA120" i="25"/>
  <c r="AA121" i="25"/>
  <c r="AA122" i="25"/>
  <c r="AA123" i="25"/>
  <c r="AA124" i="25"/>
  <c r="AA125" i="25"/>
  <c r="AA126" i="25"/>
  <c r="AA127" i="25"/>
  <c r="AA128" i="25"/>
  <c r="AA129" i="25"/>
  <c r="AA130" i="25"/>
  <c r="AA131" i="25"/>
  <c r="AA132" i="25"/>
  <c r="AA133" i="25"/>
  <c r="AA134" i="25"/>
  <c r="AA135" i="25"/>
  <c r="AA136" i="25"/>
  <c r="AA137" i="25"/>
  <c r="AA138" i="25"/>
  <c r="AA139" i="25"/>
  <c r="AA140" i="25"/>
  <c r="AA141" i="25"/>
  <c r="AA142" i="25"/>
  <c r="AA143" i="25"/>
  <c r="AA144" i="25"/>
  <c r="AA145" i="25"/>
  <c r="AA146" i="25"/>
  <c r="AA147" i="25"/>
  <c r="AA148" i="25"/>
  <c r="AA149" i="25"/>
  <c r="AA150" i="25"/>
  <c r="AA151" i="25"/>
  <c r="AA152" i="25"/>
  <c r="AA153" i="25"/>
  <c r="AA154" i="25"/>
  <c r="AA155" i="25"/>
  <c r="AA156" i="25"/>
  <c r="AA157" i="25"/>
  <c r="AA158" i="25"/>
  <c r="AA159" i="25"/>
  <c r="AA160" i="25"/>
  <c r="AA161" i="25"/>
  <c r="AA162" i="25"/>
  <c r="AA163" i="25"/>
  <c r="AA164" i="25"/>
  <c r="AA165" i="25"/>
  <c r="AA166" i="25"/>
  <c r="AA167" i="25"/>
  <c r="AA168" i="25"/>
  <c r="AA169" i="25"/>
  <c r="AA170" i="25"/>
  <c r="AA171" i="25"/>
  <c r="AA172" i="25"/>
  <c r="AA173" i="25"/>
  <c r="AA174" i="25"/>
  <c r="AA175" i="25"/>
  <c r="AA176" i="25"/>
  <c r="AA177" i="25"/>
  <c r="AA178" i="25"/>
  <c r="AA179" i="25"/>
  <c r="AA180" i="25"/>
  <c r="AA181" i="25"/>
  <c r="AA182" i="25"/>
  <c r="AA183" i="25"/>
  <c r="AA184" i="25"/>
  <c r="AA185" i="25"/>
  <c r="AA186" i="25"/>
  <c r="AA187" i="25"/>
  <c r="AA188" i="25"/>
  <c r="AA189" i="25"/>
  <c r="AA190" i="25"/>
  <c r="AA191" i="25"/>
  <c r="AA192" i="25"/>
  <c r="AA193" i="25"/>
  <c r="AA194" i="25"/>
  <c r="AA195" i="25"/>
  <c r="AA196" i="25"/>
  <c r="AA197" i="25"/>
  <c r="AA198" i="25"/>
  <c r="AA199" i="25"/>
  <c r="AA200" i="25"/>
  <c r="AA201" i="25"/>
  <c r="AA202" i="25"/>
  <c r="AA203" i="25"/>
  <c r="AA204" i="25"/>
  <c r="AA205" i="25"/>
  <c r="AA206" i="25"/>
  <c r="AA207" i="25"/>
  <c r="AA208" i="25"/>
  <c r="AA209" i="25"/>
  <c r="AA210" i="25"/>
  <c r="AA211" i="25"/>
  <c r="AA212" i="25"/>
  <c r="AA213" i="25"/>
  <c r="AA214" i="25"/>
  <c r="AA215" i="25"/>
  <c r="AA216" i="25"/>
  <c r="AA217" i="25"/>
  <c r="AA218" i="25"/>
  <c r="AA219" i="25"/>
  <c r="AA220" i="25"/>
  <c r="AA221" i="25"/>
  <c r="AA222" i="25"/>
  <c r="AA223" i="25"/>
  <c r="AA224" i="25"/>
  <c r="AA225" i="25"/>
  <c r="AA226" i="25"/>
  <c r="AA227" i="25"/>
  <c r="AA228" i="25"/>
  <c r="AA229" i="25"/>
  <c r="AA230" i="25"/>
  <c r="AA231" i="25"/>
  <c r="AA232" i="25"/>
  <c r="AA233" i="25"/>
  <c r="AA234" i="25"/>
  <c r="AA235" i="25"/>
  <c r="AA236" i="25"/>
  <c r="AA237" i="25"/>
  <c r="AA238" i="25"/>
  <c r="AA239" i="25"/>
  <c r="AA240" i="25"/>
  <c r="AA241" i="25"/>
  <c r="AA242" i="25"/>
  <c r="AA243" i="25"/>
  <c r="AA244" i="25"/>
  <c r="AA245" i="25"/>
  <c r="AA246" i="25"/>
  <c r="AA247" i="25"/>
  <c r="AA248" i="25"/>
  <c r="AA249" i="25"/>
  <c r="AA250" i="25"/>
  <c r="AA251" i="25"/>
  <c r="AA252" i="25"/>
  <c r="AA253" i="25"/>
  <c r="AA254" i="25"/>
  <c r="AA255" i="25"/>
  <c r="AA256" i="25"/>
  <c r="AA257" i="25"/>
  <c r="AA258" i="25"/>
  <c r="AA259" i="25"/>
  <c r="AA260" i="25"/>
  <c r="AA261" i="25"/>
  <c r="AA262" i="25"/>
  <c r="AA263" i="25"/>
  <c r="AA264" i="25"/>
  <c r="AA265" i="25"/>
  <c r="AA266" i="25"/>
  <c r="AA267" i="25"/>
  <c r="AA268" i="25"/>
  <c r="AA269" i="25"/>
  <c r="AA270" i="25"/>
  <c r="AA271" i="25"/>
  <c r="AA272" i="25"/>
  <c r="AA273" i="25"/>
  <c r="AA274" i="25"/>
  <c r="AA275" i="25"/>
  <c r="AA276" i="25"/>
  <c r="AA277" i="25"/>
  <c r="AA278" i="25"/>
  <c r="AA279" i="25"/>
  <c r="AA280" i="25"/>
  <c r="AA281" i="25"/>
  <c r="AA282" i="25"/>
  <c r="AA283" i="25"/>
  <c r="AA284" i="25"/>
  <c r="AA285" i="25"/>
  <c r="AA286" i="25"/>
  <c r="AA287" i="25"/>
  <c r="AA288" i="25"/>
  <c r="AA289" i="25"/>
  <c r="AA290" i="25"/>
  <c r="AA291" i="25"/>
  <c r="AA292" i="25"/>
  <c r="AA293" i="25"/>
  <c r="AA294" i="25"/>
  <c r="AA295" i="25"/>
  <c r="AA296" i="25"/>
  <c r="AA297" i="25"/>
  <c r="AA298" i="25"/>
  <c r="AA299" i="25"/>
  <c r="AA300" i="25"/>
  <c r="AA301" i="25"/>
  <c r="AA302" i="25"/>
  <c r="AA303" i="25"/>
  <c r="AA304" i="25"/>
  <c r="AA305" i="25"/>
  <c r="AA306" i="25"/>
  <c r="AA307" i="25"/>
  <c r="AA308" i="25"/>
  <c r="AA309" i="25"/>
  <c r="AA310" i="25"/>
  <c r="AA311" i="25"/>
  <c r="AA312" i="25"/>
  <c r="AA313" i="25"/>
  <c r="AA314" i="25"/>
  <c r="AA315" i="25"/>
  <c r="AA316" i="25"/>
  <c r="AA317" i="25"/>
  <c r="AA318" i="25"/>
  <c r="AA319" i="25"/>
  <c r="AA320" i="25"/>
  <c r="AA321" i="25"/>
  <c r="AA322" i="25"/>
  <c r="AA324" i="25"/>
  <c r="Z108" i="25"/>
  <c r="Z109" i="25"/>
  <c r="Z110" i="25"/>
  <c r="Z111" i="25"/>
  <c r="Z112" i="25"/>
  <c r="Z113" i="25"/>
  <c r="Z114" i="25"/>
  <c r="Z115" i="25"/>
  <c r="Z116" i="25"/>
  <c r="Z117" i="25"/>
  <c r="Z118" i="25"/>
  <c r="Z119" i="25"/>
  <c r="Z120" i="25"/>
  <c r="Z121" i="25"/>
  <c r="Z122" i="25"/>
  <c r="Z123" i="25"/>
  <c r="Z124" i="25"/>
  <c r="Z125" i="25"/>
  <c r="Z126" i="25"/>
  <c r="Z127" i="25"/>
  <c r="Z128" i="25"/>
  <c r="Z129" i="25"/>
  <c r="Z130" i="25"/>
  <c r="Z131" i="25"/>
  <c r="Z132" i="25"/>
  <c r="Z133" i="25"/>
  <c r="Z134" i="25"/>
  <c r="Z135" i="25"/>
  <c r="Z136" i="25"/>
  <c r="Z137" i="25"/>
  <c r="Z138" i="25"/>
  <c r="Z139" i="25"/>
  <c r="Z140" i="25"/>
  <c r="Z141" i="25"/>
  <c r="Z142" i="25"/>
  <c r="Z143" i="25"/>
  <c r="Z144" i="25"/>
  <c r="Z145" i="25"/>
  <c r="Z146" i="25"/>
  <c r="Z147" i="25"/>
  <c r="Z148" i="25"/>
  <c r="Z149" i="25"/>
  <c r="Z150" i="25"/>
  <c r="Z151" i="25"/>
  <c r="Z152" i="25"/>
  <c r="Z153" i="25"/>
  <c r="Z154" i="25"/>
  <c r="Z155" i="25"/>
  <c r="Z156" i="25"/>
  <c r="Z157" i="25"/>
  <c r="Z158" i="25"/>
  <c r="Z159" i="25"/>
  <c r="Z160" i="25"/>
  <c r="Z161" i="25"/>
  <c r="Z162" i="25"/>
  <c r="Z163" i="25"/>
  <c r="Z164" i="25"/>
  <c r="Z165" i="25"/>
  <c r="Z166" i="25"/>
  <c r="Z167" i="25"/>
  <c r="Z168" i="25"/>
  <c r="Z169" i="25"/>
  <c r="Z170" i="25"/>
  <c r="Z171" i="25"/>
  <c r="Z172" i="25"/>
  <c r="Z173" i="25"/>
  <c r="Z174" i="25"/>
  <c r="Z175" i="25"/>
  <c r="Z176" i="25"/>
  <c r="Z177" i="25"/>
  <c r="Z178" i="25"/>
  <c r="Z179" i="25"/>
  <c r="Z180" i="25"/>
  <c r="Z181" i="25"/>
  <c r="Z182" i="25"/>
  <c r="Z183" i="25"/>
  <c r="Z184" i="25"/>
  <c r="Z185" i="25"/>
  <c r="Z186" i="25"/>
  <c r="Z187" i="25"/>
  <c r="Z188" i="25"/>
  <c r="Z189" i="25"/>
  <c r="Z190" i="25"/>
  <c r="Z191" i="25"/>
  <c r="Z192" i="25"/>
  <c r="Z193" i="25"/>
  <c r="Z194" i="25"/>
  <c r="Z195" i="25"/>
  <c r="Z196" i="25"/>
  <c r="Z197" i="25"/>
  <c r="Z198" i="25"/>
  <c r="Z199" i="25"/>
  <c r="Z200" i="25"/>
  <c r="Z201" i="25"/>
  <c r="Z202" i="25"/>
  <c r="Z203" i="25"/>
  <c r="Z204" i="25"/>
  <c r="Z205" i="25"/>
  <c r="Z206" i="25"/>
  <c r="Z207" i="25"/>
  <c r="Z208" i="25"/>
  <c r="Z209" i="25"/>
  <c r="Z210" i="25"/>
  <c r="Z211" i="25"/>
  <c r="Z212" i="25"/>
  <c r="Z213" i="25"/>
  <c r="Z214" i="25"/>
  <c r="Z215" i="25"/>
  <c r="Z216" i="25"/>
  <c r="Z217" i="25"/>
  <c r="Z218" i="25"/>
  <c r="Z219" i="25"/>
  <c r="Z220" i="25"/>
  <c r="Z221" i="25"/>
  <c r="Z222" i="25"/>
  <c r="Z223" i="25"/>
  <c r="Z224" i="25"/>
  <c r="Z225" i="25"/>
  <c r="Z226" i="25"/>
  <c r="Z227" i="25"/>
  <c r="Z228" i="25"/>
  <c r="Z229" i="25"/>
  <c r="Z230" i="25"/>
  <c r="Z231" i="25"/>
  <c r="Z232" i="25"/>
  <c r="Z233" i="25"/>
  <c r="Z234" i="25"/>
  <c r="Z235" i="25"/>
  <c r="Z236" i="25"/>
  <c r="Z237" i="25"/>
  <c r="Z238" i="25"/>
  <c r="Z239" i="25"/>
  <c r="Z240" i="25"/>
  <c r="Z241" i="25"/>
  <c r="Z242" i="25"/>
  <c r="Z243" i="25"/>
  <c r="Z244" i="25"/>
  <c r="Z245" i="25"/>
  <c r="Z246" i="25"/>
  <c r="Z247" i="25"/>
  <c r="Z248" i="25"/>
  <c r="Z249" i="25"/>
  <c r="Z250" i="25"/>
  <c r="Z251" i="25"/>
  <c r="Z252" i="25"/>
  <c r="Z253" i="25"/>
  <c r="Z254" i="25"/>
  <c r="Z255" i="25"/>
  <c r="Z256" i="25"/>
  <c r="Z257" i="25"/>
  <c r="Z258" i="25"/>
  <c r="Z259" i="25"/>
  <c r="Z260" i="25"/>
  <c r="Z261" i="25"/>
  <c r="Z262" i="25"/>
  <c r="Z263" i="25"/>
  <c r="Z264" i="25"/>
  <c r="Z265" i="25"/>
  <c r="Z266" i="25"/>
  <c r="Z267" i="25"/>
  <c r="Z268" i="25"/>
  <c r="Z269" i="25"/>
  <c r="Z270" i="25"/>
  <c r="Z271" i="25"/>
  <c r="Z272" i="25"/>
  <c r="Z273" i="25"/>
  <c r="Z274" i="25"/>
  <c r="Z275" i="25"/>
  <c r="Z276" i="25"/>
  <c r="Z277" i="25"/>
  <c r="Z278" i="25"/>
  <c r="Z279" i="25"/>
  <c r="Z280" i="25"/>
  <c r="Z281" i="25"/>
  <c r="Z282" i="25"/>
  <c r="Z283" i="25"/>
  <c r="Z284" i="25"/>
  <c r="Z285" i="25"/>
  <c r="Z286" i="25"/>
  <c r="Z287" i="25"/>
  <c r="Z288" i="25"/>
  <c r="Z289" i="25"/>
  <c r="Z290" i="25"/>
  <c r="Z291" i="25"/>
  <c r="Z292" i="25"/>
  <c r="Z293" i="25"/>
  <c r="Z294" i="25"/>
  <c r="Z295" i="25"/>
  <c r="Z296" i="25"/>
  <c r="Z297" i="25"/>
  <c r="Z298" i="25"/>
  <c r="Z299" i="25"/>
  <c r="Z300" i="25"/>
  <c r="Z301" i="25"/>
  <c r="Z302" i="25"/>
  <c r="Z303" i="25"/>
  <c r="Z304" i="25"/>
  <c r="Z305" i="25"/>
  <c r="Z306" i="25"/>
  <c r="Z307" i="25"/>
  <c r="Z308" i="25"/>
  <c r="Z309" i="25"/>
  <c r="Z310" i="25"/>
  <c r="Z311" i="25"/>
  <c r="Z312" i="25"/>
  <c r="Z313" i="25"/>
  <c r="Z314" i="25"/>
  <c r="Z315" i="25"/>
  <c r="Z316" i="25"/>
  <c r="Z317" i="25"/>
  <c r="Z318" i="25"/>
  <c r="Z319" i="25"/>
  <c r="Z320" i="25"/>
  <c r="Z321" i="25"/>
  <c r="Z322" i="25"/>
  <c r="Z324" i="25"/>
  <c r="AA323" i="25"/>
  <c r="Z323" i="25"/>
  <c r="D31" i="25"/>
  <c r="T322" i="25"/>
  <c r="E31" i="25"/>
  <c r="U322" i="25"/>
  <c r="F31" i="25"/>
  <c r="V322" i="25"/>
  <c r="W322" i="25"/>
  <c r="AD322" i="25"/>
  <c r="S322" i="25"/>
  <c r="AB322" i="25"/>
  <c r="O322" i="25"/>
  <c r="N322" i="25"/>
  <c r="M322" i="25"/>
  <c r="L322" i="25"/>
  <c r="F322" i="25"/>
  <c r="T321" i="25"/>
  <c r="U321" i="25"/>
  <c r="V321" i="25"/>
  <c r="W321" i="25"/>
  <c r="AD321" i="25"/>
  <c r="S321" i="25"/>
  <c r="AB321" i="25"/>
  <c r="O321" i="25"/>
  <c r="N321" i="25"/>
  <c r="M321" i="25"/>
  <c r="L321" i="25"/>
  <c r="F321" i="25"/>
  <c r="T320" i="25"/>
  <c r="U320" i="25"/>
  <c r="V320" i="25"/>
  <c r="W320" i="25"/>
  <c r="AD320" i="25"/>
  <c r="S320" i="25"/>
  <c r="AB320" i="25"/>
  <c r="O320" i="25"/>
  <c r="N320" i="25"/>
  <c r="M320" i="25"/>
  <c r="L320" i="25"/>
  <c r="F320" i="25"/>
  <c r="T319" i="25"/>
  <c r="U319" i="25"/>
  <c r="V319" i="25"/>
  <c r="W319" i="25"/>
  <c r="AD319" i="25"/>
  <c r="S319" i="25"/>
  <c r="AB319" i="25"/>
  <c r="O319" i="25"/>
  <c r="N319" i="25"/>
  <c r="M319" i="25"/>
  <c r="L319" i="25"/>
  <c r="F319" i="25"/>
  <c r="T318" i="25"/>
  <c r="U318" i="25"/>
  <c r="V318" i="25"/>
  <c r="W318" i="25"/>
  <c r="AD318" i="25"/>
  <c r="S318" i="25"/>
  <c r="AB318" i="25"/>
  <c r="O318" i="25"/>
  <c r="N318" i="25"/>
  <c r="M318" i="25"/>
  <c r="L318" i="25"/>
  <c r="F318" i="25"/>
  <c r="T317" i="25"/>
  <c r="U317" i="25"/>
  <c r="V317" i="25"/>
  <c r="W317" i="25"/>
  <c r="AD317" i="25"/>
  <c r="S317" i="25"/>
  <c r="AB317" i="25"/>
  <c r="O317" i="25"/>
  <c r="N317" i="25"/>
  <c r="M317" i="25"/>
  <c r="L317" i="25"/>
  <c r="F317" i="25"/>
  <c r="T316" i="25"/>
  <c r="U316" i="25"/>
  <c r="V316" i="25"/>
  <c r="W316" i="25"/>
  <c r="AD316" i="25"/>
  <c r="S316" i="25"/>
  <c r="AB316" i="25"/>
  <c r="O316" i="25"/>
  <c r="N316" i="25"/>
  <c r="M316" i="25"/>
  <c r="L316" i="25"/>
  <c r="F316" i="25"/>
  <c r="T315" i="25"/>
  <c r="U315" i="25"/>
  <c r="V315" i="25"/>
  <c r="W315" i="25"/>
  <c r="AD315" i="25"/>
  <c r="S315" i="25"/>
  <c r="AB315" i="25"/>
  <c r="O315" i="25"/>
  <c r="N315" i="25"/>
  <c r="M315" i="25"/>
  <c r="L315" i="25"/>
  <c r="F315" i="25"/>
  <c r="T314" i="25"/>
  <c r="U314" i="25"/>
  <c r="V314" i="25"/>
  <c r="W314" i="25"/>
  <c r="AD314" i="25"/>
  <c r="S314" i="25"/>
  <c r="AB314" i="25"/>
  <c r="O314" i="25"/>
  <c r="N314" i="25"/>
  <c r="M314" i="25"/>
  <c r="L314" i="25"/>
  <c r="F314" i="25"/>
  <c r="T313" i="25"/>
  <c r="U313" i="25"/>
  <c r="V313" i="25"/>
  <c r="W313" i="25"/>
  <c r="AD313" i="25"/>
  <c r="S313" i="25"/>
  <c r="AB313" i="25"/>
  <c r="O313" i="25"/>
  <c r="N313" i="25"/>
  <c r="M313" i="25"/>
  <c r="L313" i="25"/>
  <c r="F313" i="25"/>
  <c r="T312" i="25"/>
  <c r="U312" i="25"/>
  <c r="V312" i="25"/>
  <c r="W312" i="25"/>
  <c r="AD312" i="25"/>
  <c r="S312" i="25"/>
  <c r="AB312" i="25"/>
  <c r="O312" i="25"/>
  <c r="N312" i="25"/>
  <c r="M312" i="25"/>
  <c r="L312" i="25"/>
  <c r="F312" i="25"/>
  <c r="T311" i="25"/>
  <c r="U311" i="25"/>
  <c r="V311" i="25"/>
  <c r="W311" i="25"/>
  <c r="AD311" i="25"/>
  <c r="S311" i="25"/>
  <c r="AB311" i="25"/>
  <c r="O311" i="25"/>
  <c r="N311" i="25"/>
  <c r="M311" i="25"/>
  <c r="L311" i="25"/>
  <c r="F311" i="25"/>
  <c r="T310" i="25"/>
  <c r="U310" i="25"/>
  <c r="V310" i="25"/>
  <c r="W310" i="25"/>
  <c r="AD310" i="25"/>
  <c r="S310" i="25"/>
  <c r="AB310" i="25"/>
  <c r="O310" i="25"/>
  <c r="N310" i="25"/>
  <c r="M310" i="25"/>
  <c r="L310" i="25"/>
  <c r="F310" i="25"/>
  <c r="T309" i="25"/>
  <c r="U309" i="25"/>
  <c r="V309" i="25"/>
  <c r="W309" i="25"/>
  <c r="AD309" i="25"/>
  <c r="S309" i="25"/>
  <c r="AB309" i="25"/>
  <c r="O309" i="25"/>
  <c r="N309" i="25"/>
  <c r="M309" i="25"/>
  <c r="L309" i="25"/>
  <c r="F309" i="25"/>
  <c r="T308" i="25"/>
  <c r="U308" i="25"/>
  <c r="V308" i="25"/>
  <c r="W308" i="25"/>
  <c r="AD308" i="25"/>
  <c r="S308" i="25"/>
  <c r="AB308" i="25"/>
  <c r="O308" i="25"/>
  <c r="N308" i="25"/>
  <c r="M308" i="25"/>
  <c r="L308" i="25"/>
  <c r="F308" i="25"/>
  <c r="T307" i="25"/>
  <c r="U307" i="25"/>
  <c r="V307" i="25"/>
  <c r="W307" i="25"/>
  <c r="AD307" i="25"/>
  <c r="S307" i="25"/>
  <c r="AB307" i="25"/>
  <c r="O307" i="25"/>
  <c r="N307" i="25"/>
  <c r="M307" i="25"/>
  <c r="L307" i="25"/>
  <c r="F307" i="25"/>
  <c r="T306" i="25"/>
  <c r="U306" i="25"/>
  <c r="V306" i="25"/>
  <c r="W306" i="25"/>
  <c r="AD306" i="25"/>
  <c r="S306" i="25"/>
  <c r="AB306" i="25"/>
  <c r="O306" i="25"/>
  <c r="N306" i="25"/>
  <c r="M306" i="25"/>
  <c r="L306" i="25"/>
  <c r="F306" i="25"/>
  <c r="T305" i="25"/>
  <c r="U305" i="25"/>
  <c r="V305" i="25"/>
  <c r="W305" i="25"/>
  <c r="AD305" i="25"/>
  <c r="S305" i="25"/>
  <c r="AB305" i="25"/>
  <c r="O305" i="25"/>
  <c r="N305" i="25"/>
  <c r="M305" i="25"/>
  <c r="L305" i="25"/>
  <c r="F305" i="25"/>
  <c r="T304" i="25"/>
  <c r="U304" i="25"/>
  <c r="V304" i="25"/>
  <c r="W304" i="25"/>
  <c r="AD304" i="25"/>
  <c r="S304" i="25"/>
  <c r="AB304" i="25"/>
  <c r="O304" i="25"/>
  <c r="N304" i="25"/>
  <c r="M304" i="25"/>
  <c r="L304" i="25"/>
  <c r="F304" i="25"/>
  <c r="T303" i="25"/>
  <c r="U303" i="25"/>
  <c r="V303" i="25"/>
  <c r="W303" i="25"/>
  <c r="AD303" i="25"/>
  <c r="S303" i="25"/>
  <c r="AB303" i="25"/>
  <c r="O303" i="25"/>
  <c r="N303" i="25"/>
  <c r="M303" i="25"/>
  <c r="L303" i="25"/>
  <c r="F303" i="25"/>
  <c r="T302" i="25"/>
  <c r="U302" i="25"/>
  <c r="V302" i="25"/>
  <c r="W302" i="25"/>
  <c r="AD302" i="25"/>
  <c r="S302" i="25"/>
  <c r="AB302" i="25"/>
  <c r="O302" i="25"/>
  <c r="N302" i="25"/>
  <c r="M302" i="25"/>
  <c r="L302" i="25"/>
  <c r="F302" i="25"/>
  <c r="T301" i="25"/>
  <c r="U301" i="25"/>
  <c r="V301" i="25"/>
  <c r="W301" i="25"/>
  <c r="AD301" i="25"/>
  <c r="S301" i="25"/>
  <c r="AB301" i="25"/>
  <c r="O301" i="25"/>
  <c r="N301" i="25"/>
  <c r="M301" i="25"/>
  <c r="L301" i="25"/>
  <c r="F301" i="25"/>
  <c r="T300" i="25"/>
  <c r="U300" i="25"/>
  <c r="V300" i="25"/>
  <c r="W300" i="25"/>
  <c r="AD300" i="25"/>
  <c r="S300" i="25"/>
  <c r="AB300" i="25"/>
  <c r="O300" i="25"/>
  <c r="N300" i="25"/>
  <c r="M300" i="25"/>
  <c r="L300" i="25"/>
  <c r="F300" i="25"/>
  <c r="T299" i="25"/>
  <c r="U299" i="25"/>
  <c r="V299" i="25"/>
  <c r="W299" i="25"/>
  <c r="AD299" i="25"/>
  <c r="S299" i="25"/>
  <c r="AB299" i="25"/>
  <c r="O299" i="25"/>
  <c r="N299" i="25"/>
  <c r="M299" i="25"/>
  <c r="L299" i="25"/>
  <c r="F299" i="25"/>
  <c r="T298" i="25"/>
  <c r="U298" i="25"/>
  <c r="V298" i="25"/>
  <c r="W298" i="25"/>
  <c r="AD298" i="25"/>
  <c r="S298" i="25"/>
  <c r="AB298" i="25"/>
  <c r="O298" i="25"/>
  <c r="N298" i="25"/>
  <c r="M298" i="25"/>
  <c r="L298" i="25"/>
  <c r="F298" i="25"/>
  <c r="T297" i="25"/>
  <c r="U297" i="25"/>
  <c r="V297" i="25"/>
  <c r="W297" i="25"/>
  <c r="AD297" i="25"/>
  <c r="S297" i="25"/>
  <c r="AB297" i="25"/>
  <c r="O297" i="25"/>
  <c r="N297" i="25"/>
  <c r="M297" i="25"/>
  <c r="L297" i="25"/>
  <c r="F297" i="25"/>
  <c r="T296" i="25"/>
  <c r="U296" i="25"/>
  <c r="V296" i="25"/>
  <c r="W296" i="25"/>
  <c r="AD296" i="25"/>
  <c r="S296" i="25"/>
  <c r="AB296" i="25"/>
  <c r="O296" i="25"/>
  <c r="N296" i="25"/>
  <c r="M296" i="25"/>
  <c r="L296" i="25"/>
  <c r="F296" i="25"/>
  <c r="T295" i="25"/>
  <c r="U295" i="25"/>
  <c r="V295" i="25"/>
  <c r="W295" i="25"/>
  <c r="AD295" i="25"/>
  <c r="S295" i="25"/>
  <c r="AB295" i="25"/>
  <c r="O295" i="25"/>
  <c r="N295" i="25"/>
  <c r="M295" i="25"/>
  <c r="L295" i="25"/>
  <c r="F295" i="25"/>
  <c r="T294" i="25"/>
  <c r="U294" i="25"/>
  <c r="V294" i="25"/>
  <c r="W294" i="25"/>
  <c r="AD294" i="25"/>
  <c r="S294" i="25"/>
  <c r="AB294" i="25"/>
  <c r="O294" i="25"/>
  <c r="N294" i="25"/>
  <c r="M294" i="25"/>
  <c r="L294" i="25"/>
  <c r="F294" i="25"/>
  <c r="T293" i="25"/>
  <c r="U293" i="25"/>
  <c r="V293" i="25"/>
  <c r="W293" i="25"/>
  <c r="AD293" i="25"/>
  <c r="S293" i="25"/>
  <c r="AB293" i="25"/>
  <c r="O293" i="25"/>
  <c r="N293" i="25"/>
  <c r="M293" i="25"/>
  <c r="L293" i="25"/>
  <c r="F293" i="25"/>
  <c r="T292" i="25"/>
  <c r="U292" i="25"/>
  <c r="V292" i="25"/>
  <c r="W292" i="25"/>
  <c r="AD292" i="25"/>
  <c r="S292" i="25"/>
  <c r="AB292" i="25"/>
  <c r="O292" i="25"/>
  <c r="N292" i="25"/>
  <c r="M292" i="25"/>
  <c r="L292" i="25"/>
  <c r="F292" i="25"/>
  <c r="T291" i="25"/>
  <c r="U291" i="25"/>
  <c r="V291" i="25"/>
  <c r="W291" i="25"/>
  <c r="AD291" i="25"/>
  <c r="S291" i="25"/>
  <c r="AB291" i="25"/>
  <c r="O291" i="25"/>
  <c r="N291" i="25"/>
  <c r="M291" i="25"/>
  <c r="L291" i="25"/>
  <c r="F291" i="25"/>
  <c r="T290" i="25"/>
  <c r="U290" i="25"/>
  <c r="V290" i="25"/>
  <c r="W290" i="25"/>
  <c r="AD290" i="25"/>
  <c r="S290" i="25"/>
  <c r="AB290" i="25"/>
  <c r="O290" i="25"/>
  <c r="N290" i="25"/>
  <c r="M290" i="25"/>
  <c r="L290" i="25"/>
  <c r="F290" i="25"/>
  <c r="T289" i="25"/>
  <c r="U289" i="25"/>
  <c r="V289" i="25"/>
  <c r="W289" i="25"/>
  <c r="AD289" i="25"/>
  <c r="S289" i="25"/>
  <c r="AB289" i="25"/>
  <c r="O289" i="25"/>
  <c r="N289" i="25"/>
  <c r="M289" i="25"/>
  <c r="L289" i="25"/>
  <c r="F289" i="25"/>
  <c r="T288" i="25"/>
  <c r="U288" i="25"/>
  <c r="V288" i="25"/>
  <c r="W288" i="25"/>
  <c r="AD288" i="25"/>
  <c r="S288" i="25"/>
  <c r="AB288" i="25"/>
  <c r="O288" i="25"/>
  <c r="N288" i="25"/>
  <c r="M288" i="25"/>
  <c r="L288" i="25"/>
  <c r="F288" i="25"/>
  <c r="T287" i="25"/>
  <c r="U287" i="25"/>
  <c r="V287" i="25"/>
  <c r="W287" i="25"/>
  <c r="AD287" i="25"/>
  <c r="S287" i="25"/>
  <c r="AB287" i="25"/>
  <c r="O287" i="25"/>
  <c r="N287" i="25"/>
  <c r="M287" i="25"/>
  <c r="L287" i="25"/>
  <c r="F287" i="25"/>
  <c r="T286" i="25"/>
  <c r="U286" i="25"/>
  <c r="V286" i="25"/>
  <c r="W286" i="25"/>
  <c r="AD286" i="25"/>
  <c r="S286" i="25"/>
  <c r="AB286" i="25"/>
  <c r="O286" i="25"/>
  <c r="N286" i="25"/>
  <c r="M286" i="25"/>
  <c r="L286" i="25"/>
  <c r="F286" i="25"/>
  <c r="T285" i="25"/>
  <c r="U285" i="25"/>
  <c r="V285" i="25"/>
  <c r="W285" i="25"/>
  <c r="AD285" i="25"/>
  <c r="S285" i="25"/>
  <c r="AB285" i="25"/>
  <c r="O285" i="25"/>
  <c r="N285" i="25"/>
  <c r="M285" i="25"/>
  <c r="L285" i="25"/>
  <c r="F285" i="25"/>
  <c r="T284" i="25"/>
  <c r="U284" i="25"/>
  <c r="V284" i="25"/>
  <c r="W284" i="25"/>
  <c r="AD284" i="25"/>
  <c r="S284" i="25"/>
  <c r="AB284" i="25"/>
  <c r="O284" i="25"/>
  <c r="N284" i="25"/>
  <c r="M284" i="25"/>
  <c r="L284" i="25"/>
  <c r="F284" i="25"/>
  <c r="T283" i="25"/>
  <c r="U283" i="25"/>
  <c r="V283" i="25"/>
  <c r="W283" i="25"/>
  <c r="AD283" i="25"/>
  <c r="S283" i="25"/>
  <c r="AB283" i="25"/>
  <c r="O283" i="25"/>
  <c r="N283" i="25"/>
  <c r="M283" i="25"/>
  <c r="L283" i="25"/>
  <c r="F283" i="25"/>
  <c r="T282" i="25"/>
  <c r="U282" i="25"/>
  <c r="V282" i="25"/>
  <c r="W282" i="25"/>
  <c r="AD282" i="25"/>
  <c r="S282" i="25"/>
  <c r="AB282" i="25"/>
  <c r="O282" i="25"/>
  <c r="N282" i="25"/>
  <c r="M282" i="25"/>
  <c r="L282" i="25"/>
  <c r="F282" i="25"/>
  <c r="T281" i="25"/>
  <c r="U281" i="25"/>
  <c r="V281" i="25"/>
  <c r="W281" i="25"/>
  <c r="AD281" i="25"/>
  <c r="S281" i="25"/>
  <c r="AB281" i="25"/>
  <c r="O281" i="25"/>
  <c r="N281" i="25"/>
  <c r="M281" i="25"/>
  <c r="L281" i="25"/>
  <c r="F281" i="25"/>
  <c r="T280" i="25"/>
  <c r="U280" i="25"/>
  <c r="V280" i="25"/>
  <c r="W280" i="25"/>
  <c r="AD280" i="25"/>
  <c r="S280" i="25"/>
  <c r="AB280" i="25"/>
  <c r="O280" i="25"/>
  <c r="N280" i="25"/>
  <c r="M280" i="25"/>
  <c r="L280" i="25"/>
  <c r="F280" i="25"/>
  <c r="T279" i="25"/>
  <c r="U279" i="25"/>
  <c r="V279" i="25"/>
  <c r="W279" i="25"/>
  <c r="AD279" i="25"/>
  <c r="S279" i="25"/>
  <c r="AB279" i="25"/>
  <c r="O279" i="25"/>
  <c r="N279" i="25"/>
  <c r="M279" i="25"/>
  <c r="L279" i="25"/>
  <c r="F279" i="25"/>
  <c r="T278" i="25"/>
  <c r="U278" i="25"/>
  <c r="V278" i="25"/>
  <c r="W278" i="25"/>
  <c r="AD278" i="25"/>
  <c r="S278" i="25"/>
  <c r="AB278" i="25"/>
  <c r="O278" i="25"/>
  <c r="N278" i="25"/>
  <c r="M278" i="25"/>
  <c r="L278" i="25"/>
  <c r="F278" i="25"/>
  <c r="T277" i="25"/>
  <c r="U277" i="25"/>
  <c r="V277" i="25"/>
  <c r="W277" i="25"/>
  <c r="AD277" i="25"/>
  <c r="S277" i="25"/>
  <c r="AB277" i="25"/>
  <c r="O277" i="25"/>
  <c r="N277" i="25"/>
  <c r="M277" i="25"/>
  <c r="L277" i="25"/>
  <c r="F277" i="25"/>
  <c r="T276" i="25"/>
  <c r="U276" i="25"/>
  <c r="V276" i="25"/>
  <c r="W276" i="25"/>
  <c r="AD276" i="25"/>
  <c r="S276" i="25"/>
  <c r="AB276" i="25"/>
  <c r="O276" i="25"/>
  <c r="N276" i="25"/>
  <c r="M276" i="25"/>
  <c r="L276" i="25"/>
  <c r="F276" i="25"/>
  <c r="T275" i="25"/>
  <c r="U275" i="25"/>
  <c r="V275" i="25"/>
  <c r="W275" i="25"/>
  <c r="AD275" i="25"/>
  <c r="S275" i="25"/>
  <c r="AB275" i="25"/>
  <c r="O275" i="25"/>
  <c r="N275" i="25"/>
  <c r="M275" i="25"/>
  <c r="L275" i="25"/>
  <c r="F275" i="25"/>
  <c r="T274" i="25"/>
  <c r="U274" i="25"/>
  <c r="V274" i="25"/>
  <c r="W274" i="25"/>
  <c r="AD274" i="25"/>
  <c r="S274" i="25"/>
  <c r="AB274" i="25"/>
  <c r="O274" i="25"/>
  <c r="N274" i="25"/>
  <c r="M274" i="25"/>
  <c r="L274" i="25"/>
  <c r="F274" i="25"/>
  <c r="T273" i="25"/>
  <c r="U273" i="25"/>
  <c r="V273" i="25"/>
  <c r="W273" i="25"/>
  <c r="AD273" i="25"/>
  <c r="S273" i="25"/>
  <c r="AB273" i="25"/>
  <c r="O273" i="25"/>
  <c r="N273" i="25"/>
  <c r="M273" i="25"/>
  <c r="L273" i="25"/>
  <c r="F273" i="25"/>
  <c r="T272" i="25"/>
  <c r="U272" i="25"/>
  <c r="V272" i="25"/>
  <c r="W272" i="25"/>
  <c r="AD272" i="25"/>
  <c r="S272" i="25"/>
  <c r="AB272" i="25"/>
  <c r="O272" i="25"/>
  <c r="N272" i="25"/>
  <c r="M272" i="25"/>
  <c r="L272" i="25"/>
  <c r="F272" i="25"/>
  <c r="T271" i="25"/>
  <c r="U271" i="25"/>
  <c r="V271" i="25"/>
  <c r="W271" i="25"/>
  <c r="AD271" i="25"/>
  <c r="S271" i="25"/>
  <c r="AB271" i="25"/>
  <c r="O271" i="25"/>
  <c r="N271" i="25"/>
  <c r="M271" i="25"/>
  <c r="L271" i="25"/>
  <c r="F271" i="25"/>
  <c r="T270" i="25"/>
  <c r="U270" i="25"/>
  <c r="V270" i="25"/>
  <c r="W270" i="25"/>
  <c r="AD270" i="25"/>
  <c r="S270" i="25"/>
  <c r="AB270" i="25"/>
  <c r="O270" i="25"/>
  <c r="N270" i="25"/>
  <c r="M270" i="25"/>
  <c r="L270" i="25"/>
  <c r="F270" i="25"/>
  <c r="T269" i="25"/>
  <c r="U269" i="25"/>
  <c r="V269" i="25"/>
  <c r="W269" i="25"/>
  <c r="AD269" i="25"/>
  <c r="S269" i="25"/>
  <c r="AB269" i="25"/>
  <c r="O269" i="25"/>
  <c r="N269" i="25"/>
  <c r="M269" i="25"/>
  <c r="L269" i="25"/>
  <c r="F269" i="25"/>
  <c r="T268" i="25"/>
  <c r="U268" i="25"/>
  <c r="V268" i="25"/>
  <c r="W268" i="25"/>
  <c r="AD268" i="25"/>
  <c r="S268" i="25"/>
  <c r="AB268" i="25"/>
  <c r="O268" i="25"/>
  <c r="N268" i="25"/>
  <c r="M268" i="25"/>
  <c r="L268" i="25"/>
  <c r="F268" i="25"/>
  <c r="T267" i="25"/>
  <c r="U267" i="25"/>
  <c r="V267" i="25"/>
  <c r="W267" i="25"/>
  <c r="AD267" i="25"/>
  <c r="S267" i="25"/>
  <c r="AB267" i="25"/>
  <c r="O267" i="25"/>
  <c r="N267" i="25"/>
  <c r="M267" i="25"/>
  <c r="L267" i="25"/>
  <c r="F267" i="25"/>
  <c r="T266" i="25"/>
  <c r="U266" i="25"/>
  <c r="V266" i="25"/>
  <c r="W266" i="25"/>
  <c r="AD266" i="25"/>
  <c r="S266" i="25"/>
  <c r="AB266" i="25"/>
  <c r="O266" i="25"/>
  <c r="N266" i="25"/>
  <c r="M266" i="25"/>
  <c r="L266" i="25"/>
  <c r="F266" i="25"/>
  <c r="T265" i="25"/>
  <c r="U265" i="25"/>
  <c r="V265" i="25"/>
  <c r="W265" i="25"/>
  <c r="AD265" i="25"/>
  <c r="S265" i="25"/>
  <c r="AB265" i="25"/>
  <c r="O265" i="25"/>
  <c r="N265" i="25"/>
  <c r="M265" i="25"/>
  <c r="L265" i="25"/>
  <c r="F265" i="25"/>
  <c r="T264" i="25"/>
  <c r="U264" i="25"/>
  <c r="V264" i="25"/>
  <c r="W264" i="25"/>
  <c r="AD264" i="25"/>
  <c r="S264" i="25"/>
  <c r="AB264" i="25"/>
  <c r="O264" i="25"/>
  <c r="N264" i="25"/>
  <c r="M264" i="25"/>
  <c r="L264" i="25"/>
  <c r="F264" i="25"/>
  <c r="T263" i="25"/>
  <c r="U263" i="25"/>
  <c r="V263" i="25"/>
  <c r="W263" i="25"/>
  <c r="AD263" i="25"/>
  <c r="S263" i="25"/>
  <c r="AB263" i="25"/>
  <c r="O263" i="25"/>
  <c r="N263" i="25"/>
  <c r="M263" i="25"/>
  <c r="L263" i="25"/>
  <c r="F263" i="25"/>
  <c r="T262" i="25"/>
  <c r="U262" i="25"/>
  <c r="V262" i="25"/>
  <c r="W262" i="25"/>
  <c r="AD262" i="25"/>
  <c r="S262" i="25"/>
  <c r="AB262" i="25"/>
  <c r="O262" i="25"/>
  <c r="N262" i="25"/>
  <c r="M262" i="25"/>
  <c r="L262" i="25"/>
  <c r="F262" i="25"/>
  <c r="T261" i="25"/>
  <c r="U261" i="25"/>
  <c r="V261" i="25"/>
  <c r="W261" i="25"/>
  <c r="AD261" i="25"/>
  <c r="S261" i="25"/>
  <c r="AB261" i="25"/>
  <c r="O261" i="25"/>
  <c r="N261" i="25"/>
  <c r="M261" i="25"/>
  <c r="L261" i="25"/>
  <c r="F261" i="25"/>
  <c r="T260" i="25"/>
  <c r="U260" i="25"/>
  <c r="V260" i="25"/>
  <c r="W260" i="25"/>
  <c r="AD260" i="25"/>
  <c r="S260" i="25"/>
  <c r="AB260" i="25"/>
  <c r="O260" i="25"/>
  <c r="N260" i="25"/>
  <c r="M260" i="25"/>
  <c r="L260" i="25"/>
  <c r="F260" i="25"/>
  <c r="T259" i="25"/>
  <c r="U259" i="25"/>
  <c r="V259" i="25"/>
  <c r="W259" i="25"/>
  <c r="AD259" i="25"/>
  <c r="S259" i="25"/>
  <c r="AB259" i="25"/>
  <c r="O259" i="25"/>
  <c r="N259" i="25"/>
  <c r="M259" i="25"/>
  <c r="L259" i="25"/>
  <c r="F259" i="25"/>
  <c r="T258" i="25"/>
  <c r="U258" i="25"/>
  <c r="V258" i="25"/>
  <c r="W258" i="25"/>
  <c r="AD258" i="25"/>
  <c r="S258" i="25"/>
  <c r="AB258" i="25"/>
  <c r="O258" i="25"/>
  <c r="N258" i="25"/>
  <c r="M258" i="25"/>
  <c r="L258" i="25"/>
  <c r="F258" i="25"/>
  <c r="T257" i="25"/>
  <c r="U257" i="25"/>
  <c r="V257" i="25"/>
  <c r="W257" i="25"/>
  <c r="AD257" i="25"/>
  <c r="S257" i="25"/>
  <c r="AB257" i="25"/>
  <c r="O257" i="25"/>
  <c r="N257" i="25"/>
  <c r="M257" i="25"/>
  <c r="L257" i="25"/>
  <c r="F257" i="25"/>
  <c r="T256" i="25"/>
  <c r="U256" i="25"/>
  <c r="V256" i="25"/>
  <c r="W256" i="25"/>
  <c r="AD256" i="25"/>
  <c r="S256" i="25"/>
  <c r="AB256" i="25"/>
  <c r="O256" i="25"/>
  <c r="N256" i="25"/>
  <c r="M256" i="25"/>
  <c r="L256" i="25"/>
  <c r="F256" i="25"/>
  <c r="T255" i="25"/>
  <c r="U255" i="25"/>
  <c r="V255" i="25"/>
  <c r="W255" i="25"/>
  <c r="AD255" i="25"/>
  <c r="S255" i="25"/>
  <c r="AB255" i="25"/>
  <c r="O255" i="25"/>
  <c r="N255" i="25"/>
  <c r="M255" i="25"/>
  <c r="L255" i="25"/>
  <c r="F255" i="25"/>
  <c r="T254" i="25"/>
  <c r="U254" i="25"/>
  <c r="V254" i="25"/>
  <c r="W254" i="25"/>
  <c r="AD254" i="25"/>
  <c r="S254" i="25"/>
  <c r="AB254" i="25"/>
  <c r="O254" i="25"/>
  <c r="N254" i="25"/>
  <c r="M254" i="25"/>
  <c r="L254" i="25"/>
  <c r="F254" i="25"/>
  <c r="T253" i="25"/>
  <c r="U253" i="25"/>
  <c r="V253" i="25"/>
  <c r="W253" i="25"/>
  <c r="AD253" i="25"/>
  <c r="S253" i="25"/>
  <c r="AB253" i="25"/>
  <c r="O253" i="25"/>
  <c r="N253" i="25"/>
  <c r="M253" i="25"/>
  <c r="L253" i="25"/>
  <c r="F253" i="25"/>
  <c r="T252" i="25"/>
  <c r="U252" i="25"/>
  <c r="V252" i="25"/>
  <c r="W252" i="25"/>
  <c r="AD252" i="25"/>
  <c r="S252" i="25"/>
  <c r="AB252" i="25"/>
  <c r="O252" i="25"/>
  <c r="N252" i="25"/>
  <c r="M252" i="25"/>
  <c r="L252" i="25"/>
  <c r="F252" i="25"/>
  <c r="T251" i="25"/>
  <c r="U251" i="25"/>
  <c r="V251" i="25"/>
  <c r="W251" i="25"/>
  <c r="AD251" i="25"/>
  <c r="S251" i="25"/>
  <c r="AB251" i="25"/>
  <c r="O251" i="25"/>
  <c r="N251" i="25"/>
  <c r="M251" i="25"/>
  <c r="L251" i="25"/>
  <c r="F251" i="25"/>
  <c r="T250" i="25"/>
  <c r="U250" i="25"/>
  <c r="V250" i="25"/>
  <c r="W250" i="25"/>
  <c r="AD250" i="25"/>
  <c r="S250" i="25"/>
  <c r="AB250" i="25"/>
  <c r="O250" i="25"/>
  <c r="N250" i="25"/>
  <c r="M250" i="25"/>
  <c r="L250" i="25"/>
  <c r="F250" i="25"/>
  <c r="T249" i="25"/>
  <c r="U249" i="25"/>
  <c r="V249" i="25"/>
  <c r="W249" i="25"/>
  <c r="AD249" i="25"/>
  <c r="S249" i="25"/>
  <c r="AB249" i="25"/>
  <c r="O249" i="25"/>
  <c r="N249" i="25"/>
  <c r="M249" i="25"/>
  <c r="L249" i="25"/>
  <c r="F249" i="25"/>
  <c r="T248" i="25"/>
  <c r="U248" i="25"/>
  <c r="V248" i="25"/>
  <c r="W248" i="25"/>
  <c r="AD248" i="25"/>
  <c r="S248" i="25"/>
  <c r="AB248" i="25"/>
  <c r="O248" i="25"/>
  <c r="N248" i="25"/>
  <c r="M248" i="25"/>
  <c r="L248" i="25"/>
  <c r="F248" i="25"/>
  <c r="T247" i="25"/>
  <c r="U247" i="25"/>
  <c r="V247" i="25"/>
  <c r="W247" i="25"/>
  <c r="AD247" i="25"/>
  <c r="S247" i="25"/>
  <c r="AB247" i="25"/>
  <c r="O247" i="25"/>
  <c r="N247" i="25"/>
  <c r="M247" i="25"/>
  <c r="L247" i="25"/>
  <c r="F247" i="25"/>
  <c r="T246" i="25"/>
  <c r="U246" i="25"/>
  <c r="V246" i="25"/>
  <c r="W246" i="25"/>
  <c r="AD246" i="25"/>
  <c r="S246" i="25"/>
  <c r="AB246" i="25"/>
  <c r="O246" i="25"/>
  <c r="N246" i="25"/>
  <c r="M246" i="25"/>
  <c r="L246" i="25"/>
  <c r="F246" i="25"/>
  <c r="T245" i="25"/>
  <c r="U245" i="25"/>
  <c r="V245" i="25"/>
  <c r="W245" i="25"/>
  <c r="AD245" i="25"/>
  <c r="S245" i="25"/>
  <c r="AB245" i="25"/>
  <c r="O245" i="25"/>
  <c r="N245" i="25"/>
  <c r="M245" i="25"/>
  <c r="L245" i="25"/>
  <c r="F245" i="25"/>
  <c r="T244" i="25"/>
  <c r="U244" i="25"/>
  <c r="V244" i="25"/>
  <c r="W244" i="25"/>
  <c r="AD244" i="25"/>
  <c r="S244" i="25"/>
  <c r="AB244" i="25"/>
  <c r="O244" i="25"/>
  <c r="N244" i="25"/>
  <c r="M244" i="25"/>
  <c r="L244" i="25"/>
  <c r="F244" i="25"/>
  <c r="T243" i="25"/>
  <c r="U243" i="25"/>
  <c r="V243" i="25"/>
  <c r="W243" i="25"/>
  <c r="AD243" i="25"/>
  <c r="S243" i="25"/>
  <c r="AB243" i="25"/>
  <c r="O243" i="25"/>
  <c r="N243" i="25"/>
  <c r="M243" i="25"/>
  <c r="L243" i="25"/>
  <c r="F243" i="25"/>
  <c r="T242" i="25"/>
  <c r="U242" i="25"/>
  <c r="V242" i="25"/>
  <c r="W242" i="25"/>
  <c r="AD242" i="25"/>
  <c r="S242" i="25"/>
  <c r="AB242" i="25"/>
  <c r="O242" i="25"/>
  <c r="N242" i="25"/>
  <c r="M242" i="25"/>
  <c r="L242" i="25"/>
  <c r="F242" i="25"/>
  <c r="T241" i="25"/>
  <c r="U241" i="25"/>
  <c r="V241" i="25"/>
  <c r="W241" i="25"/>
  <c r="AD241" i="25"/>
  <c r="S241" i="25"/>
  <c r="AB241" i="25"/>
  <c r="O241" i="25"/>
  <c r="N241" i="25"/>
  <c r="M241" i="25"/>
  <c r="L241" i="25"/>
  <c r="F241" i="25"/>
  <c r="T240" i="25"/>
  <c r="U240" i="25"/>
  <c r="V240" i="25"/>
  <c r="W240" i="25"/>
  <c r="AD240" i="25"/>
  <c r="S240" i="25"/>
  <c r="AB240" i="25"/>
  <c r="O240" i="25"/>
  <c r="N240" i="25"/>
  <c r="M240" i="25"/>
  <c r="L240" i="25"/>
  <c r="F240" i="25"/>
  <c r="T239" i="25"/>
  <c r="U239" i="25"/>
  <c r="V239" i="25"/>
  <c r="W239" i="25"/>
  <c r="AD239" i="25"/>
  <c r="S239" i="25"/>
  <c r="AB239" i="25"/>
  <c r="O239" i="25"/>
  <c r="N239" i="25"/>
  <c r="M239" i="25"/>
  <c r="L239" i="25"/>
  <c r="F239" i="25"/>
  <c r="T238" i="25"/>
  <c r="U238" i="25"/>
  <c r="V238" i="25"/>
  <c r="W238" i="25"/>
  <c r="AD238" i="25"/>
  <c r="S238" i="25"/>
  <c r="AB238" i="25"/>
  <c r="O238" i="25"/>
  <c r="N238" i="25"/>
  <c r="M238" i="25"/>
  <c r="L238" i="25"/>
  <c r="F238" i="25"/>
  <c r="T237" i="25"/>
  <c r="U237" i="25"/>
  <c r="V237" i="25"/>
  <c r="W237" i="25"/>
  <c r="AD237" i="25"/>
  <c r="S237" i="25"/>
  <c r="AB237" i="25"/>
  <c r="O237" i="25"/>
  <c r="N237" i="25"/>
  <c r="M237" i="25"/>
  <c r="L237" i="25"/>
  <c r="F237" i="25"/>
  <c r="T236" i="25"/>
  <c r="U236" i="25"/>
  <c r="V236" i="25"/>
  <c r="W236" i="25"/>
  <c r="AD236" i="25"/>
  <c r="S236" i="25"/>
  <c r="AB236" i="25"/>
  <c r="O236" i="25"/>
  <c r="N236" i="25"/>
  <c r="M236" i="25"/>
  <c r="L236" i="25"/>
  <c r="F236" i="25"/>
  <c r="T235" i="25"/>
  <c r="U235" i="25"/>
  <c r="V235" i="25"/>
  <c r="W235" i="25"/>
  <c r="AD235" i="25"/>
  <c r="S235" i="25"/>
  <c r="AB235" i="25"/>
  <c r="O235" i="25"/>
  <c r="N235" i="25"/>
  <c r="M235" i="25"/>
  <c r="L235" i="25"/>
  <c r="F235" i="25"/>
  <c r="T234" i="25"/>
  <c r="U234" i="25"/>
  <c r="V234" i="25"/>
  <c r="W234" i="25"/>
  <c r="AD234" i="25"/>
  <c r="S234" i="25"/>
  <c r="AB234" i="25"/>
  <c r="O234" i="25"/>
  <c r="N234" i="25"/>
  <c r="M234" i="25"/>
  <c r="L234" i="25"/>
  <c r="F234" i="25"/>
  <c r="T233" i="25"/>
  <c r="U233" i="25"/>
  <c r="V233" i="25"/>
  <c r="W233" i="25"/>
  <c r="AD233" i="25"/>
  <c r="S233" i="25"/>
  <c r="AB233" i="25"/>
  <c r="O233" i="25"/>
  <c r="N233" i="25"/>
  <c r="M233" i="25"/>
  <c r="L233" i="25"/>
  <c r="F233" i="25"/>
  <c r="T232" i="25"/>
  <c r="U232" i="25"/>
  <c r="V232" i="25"/>
  <c r="W232" i="25"/>
  <c r="AD232" i="25"/>
  <c r="S232" i="25"/>
  <c r="AB232" i="25"/>
  <c r="O232" i="25"/>
  <c r="N232" i="25"/>
  <c r="M232" i="25"/>
  <c r="L232" i="25"/>
  <c r="F232" i="25"/>
  <c r="T231" i="25"/>
  <c r="U231" i="25"/>
  <c r="V231" i="25"/>
  <c r="W231" i="25"/>
  <c r="AD231" i="25"/>
  <c r="S231" i="25"/>
  <c r="AB231" i="25"/>
  <c r="O231" i="25"/>
  <c r="N231" i="25"/>
  <c r="M231" i="25"/>
  <c r="L231" i="25"/>
  <c r="F231" i="25"/>
  <c r="T230" i="25"/>
  <c r="U230" i="25"/>
  <c r="V230" i="25"/>
  <c r="W230" i="25"/>
  <c r="AD230" i="25"/>
  <c r="S230" i="25"/>
  <c r="AB230" i="25"/>
  <c r="O230" i="25"/>
  <c r="N230" i="25"/>
  <c r="M230" i="25"/>
  <c r="L230" i="25"/>
  <c r="F230" i="25"/>
  <c r="T229" i="25"/>
  <c r="U229" i="25"/>
  <c r="V229" i="25"/>
  <c r="W229" i="25"/>
  <c r="AD229" i="25"/>
  <c r="S229" i="25"/>
  <c r="AB229" i="25"/>
  <c r="O229" i="25"/>
  <c r="N229" i="25"/>
  <c r="M229" i="25"/>
  <c r="L229" i="25"/>
  <c r="F229" i="25"/>
  <c r="T228" i="25"/>
  <c r="U228" i="25"/>
  <c r="V228" i="25"/>
  <c r="W228" i="25"/>
  <c r="AD228" i="25"/>
  <c r="S228" i="25"/>
  <c r="AB228" i="25"/>
  <c r="O228" i="25"/>
  <c r="N228" i="25"/>
  <c r="M228" i="25"/>
  <c r="L228" i="25"/>
  <c r="F228" i="25"/>
  <c r="T227" i="25"/>
  <c r="U227" i="25"/>
  <c r="V227" i="25"/>
  <c r="W227" i="25"/>
  <c r="AD227" i="25"/>
  <c r="S227" i="25"/>
  <c r="AB227" i="25"/>
  <c r="O227" i="25"/>
  <c r="N227" i="25"/>
  <c r="M227" i="25"/>
  <c r="L227" i="25"/>
  <c r="F227" i="25"/>
  <c r="T226" i="25"/>
  <c r="U226" i="25"/>
  <c r="V226" i="25"/>
  <c r="W226" i="25"/>
  <c r="AD226" i="25"/>
  <c r="S226" i="25"/>
  <c r="AB226" i="25"/>
  <c r="O226" i="25"/>
  <c r="N226" i="25"/>
  <c r="M226" i="25"/>
  <c r="L226" i="25"/>
  <c r="F226" i="25"/>
  <c r="T225" i="25"/>
  <c r="U225" i="25"/>
  <c r="V225" i="25"/>
  <c r="W225" i="25"/>
  <c r="AD225" i="25"/>
  <c r="S225" i="25"/>
  <c r="AB225" i="25"/>
  <c r="O225" i="25"/>
  <c r="N225" i="25"/>
  <c r="M225" i="25"/>
  <c r="L225" i="25"/>
  <c r="F225" i="25"/>
  <c r="T224" i="25"/>
  <c r="U224" i="25"/>
  <c r="V224" i="25"/>
  <c r="W224" i="25"/>
  <c r="AD224" i="25"/>
  <c r="S224" i="25"/>
  <c r="AB224" i="25"/>
  <c r="O224" i="25"/>
  <c r="N224" i="25"/>
  <c r="M224" i="25"/>
  <c r="L224" i="25"/>
  <c r="F224" i="25"/>
  <c r="T223" i="25"/>
  <c r="U223" i="25"/>
  <c r="V223" i="25"/>
  <c r="W223" i="25"/>
  <c r="AD223" i="25"/>
  <c r="S223" i="25"/>
  <c r="AB223" i="25"/>
  <c r="O223" i="25"/>
  <c r="N223" i="25"/>
  <c r="M223" i="25"/>
  <c r="L223" i="25"/>
  <c r="F223" i="25"/>
  <c r="T222" i="25"/>
  <c r="U222" i="25"/>
  <c r="V222" i="25"/>
  <c r="W222" i="25"/>
  <c r="AD222" i="25"/>
  <c r="S222" i="25"/>
  <c r="AB222" i="25"/>
  <c r="O222" i="25"/>
  <c r="N222" i="25"/>
  <c r="M222" i="25"/>
  <c r="L222" i="25"/>
  <c r="F222" i="25"/>
  <c r="T221" i="25"/>
  <c r="U221" i="25"/>
  <c r="V221" i="25"/>
  <c r="W221" i="25"/>
  <c r="AD221" i="25"/>
  <c r="S221" i="25"/>
  <c r="AB221" i="25"/>
  <c r="O221" i="25"/>
  <c r="N221" i="25"/>
  <c r="M221" i="25"/>
  <c r="L221" i="25"/>
  <c r="F221" i="25"/>
  <c r="T220" i="25"/>
  <c r="U220" i="25"/>
  <c r="V220" i="25"/>
  <c r="W220" i="25"/>
  <c r="AD220" i="25"/>
  <c r="S220" i="25"/>
  <c r="AB220" i="25"/>
  <c r="O220" i="25"/>
  <c r="N220" i="25"/>
  <c r="M220" i="25"/>
  <c r="L220" i="25"/>
  <c r="F220" i="25"/>
  <c r="T219" i="25"/>
  <c r="U219" i="25"/>
  <c r="V219" i="25"/>
  <c r="W219" i="25"/>
  <c r="AD219" i="25"/>
  <c r="S219" i="25"/>
  <c r="AB219" i="25"/>
  <c r="O219" i="25"/>
  <c r="N219" i="25"/>
  <c r="M219" i="25"/>
  <c r="L219" i="25"/>
  <c r="F219" i="25"/>
  <c r="T218" i="25"/>
  <c r="U218" i="25"/>
  <c r="V218" i="25"/>
  <c r="W218" i="25"/>
  <c r="AD218" i="25"/>
  <c r="S218" i="25"/>
  <c r="AB218" i="25"/>
  <c r="O218" i="25"/>
  <c r="N218" i="25"/>
  <c r="M218" i="25"/>
  <c r="L218" i="25"/>
  <c r="F218" i="25"/>
  <c r="T217" i="25"/>
  <c r="U217" i="25"/>
  <c r="V217" i="25"/>
  <c r="W217" i="25"/>
  <c r="AD217" i="25"/>
  <c r="S217" i="25"/>
  <c r="AB217" i="25"/>
  <c r="O217" i="25"/>
  <c r="N217" i="25"/>
  <c r="M217" i="25"/>
  <c r="L217" i="25"/>
  <c r="F217" i="25"/>
  <c r="T216" i="25"/>
  <c r="U216" i="25"/>
  <c r="V216" i="25"/>
  <c r="W216" i="25"/>
  <c r="AD216" i="25"/>
  <c r="S216" i="25"/>
  <c r="AB216" i="25"/>
  <c r="O216" i="25"/>
  <c r="N216" i="25"/>
  <c r="M216" i="25"/>
  <c r="L216" i="25"/>
  <c r="F216" i="25"/>
  <c r="T215" i="25"/>
  <c r="U215" i="25"/>
  <c r="V215" i="25"/>
  <c r="W215" i="25"/>
  <c r="AD215" i="25"/>
  <c r="S215" i="25"/>
  <c r="AB215" i="25"/>
  <c r="O215" i="25"/>
  <c r="N215" i="25"/>
  <c r="M215" i="25"/>
  <c r="L215" i="25"/>
  <c r="F215" i="25"/>
  <c r="T214" i="25"/>
  <c r="U214" i="25"/>
  <c r="V214" i="25"/>
  <c r="W214" i="25"/>
  <c r="AD214" i="25"/>
  <c r="S214" i="25"/>
  <c r="AB214" i="25"/>
  <c r="O214" i="25"/>
  <c r="N214" i="25"/>
  <c r="M214" i="25"/>
  <c r="L214" i="25"/>
  <c r="F214" i="25"/>
  <c r="T213" i="25"/>
  <c r="U213" i="25"/>
  <c r="V213" i="25"/>
  <c r="W213" i="25"/>
  <c r="AD213" i="25"/>
  <c r="S213" i="25"/>
  <c r="AB213" i="25"/>
  <c r="O213" i="25"/>
  <c r="N213" i="25"/>
  <c r="M213" i="25"/>
  <c r="L213" i="25"/>
  <c r="F213" i="25"/>
  <c r="T212" i="25"/>
  <c r="U212" i="25"/>
  <c r="V212" i="25"/>
  <c r="W212" i="25"/>
  <c r="AD212" i="25"/>
  <c r="S212" i="25"/>
  <c r="AB212" i="25"/>
  <c r="O212" i="25"/>
  <c r="N212" i="25"/>
  <c r="M212" i="25"/>
  <c r="L212" i="25"/>
  <c r="F212" i="25"/>
  <c r="T211" i="25"/>
  <c r="U211" i="25"/>
  <c r="V211" i="25"/>
  <c r="W211" i="25"/>
  <c r="AD211" i="25"/>
  <c r="S211" i="25"/>
  <c r="AB211" i="25"/>
  <c r="O211" i="25"/>
  <c r="N211" i="25"/>
  <c r="M211" i="25"/>
  <c r="L211" i="25"/>
  <c r="F211" i="25"/>
  <c r="T210" i="25"/>
  <c r="U210" i="25"/>
  <c r="V210" i="25"/>
  <c r="W210" i="25"/>
  <c r="AD210" i="25"/>
  <c r="S210" i="25"/>
  <c r="AB210" i="25"/>
  <c r="O210" i="25"/>
  <c r="N210" i="25"/>
  <c r="M210" i="25"/>
  <c r="L210" i="25"/>
  <c r="F210" i="25"/>
  <c r="T209" i="25"/>
  <c r="U209" i="25"/>
  <c r="V209" i="25"/>
  <c r="W209" i="25"/>
  <c r="AD209" i="25"/>
  <c r="S209" i="25"/>
  <c r="AB209" i="25"/>
  <c r="O209" i="25"/>
  <c r="N209" i="25"/>
  <c r="M209" i="25"/>
  <c r="L209" i="25"/>
  <c r="F209" i="25"/>
  <c r="T208" i="25"/>
  <c r="U208" i="25"/>
  <c r="V208" i="25"/>
  <c r="W208" i="25"/>
  <c r="AD208" i="25"/>
  <c r="S208" i="25"/>
  <c r="AB208" i="25"/>
  <c r="O208" i="25"/>
  <c r="N208" i="25"/>
  <c r="M208" i="25"/>
  <c r="L208" i="25"/>
  <c r="F208" i="25"/>
  <c r="T207" i="25"/>
  <c r="U207" i="25"/>
  <c r="V207" i="25"/>
  <c r="W207" i="25"/>
  <c r="AD207" i="25"/>
  <c r="S207" i="25"/>
  <c r="AB207" i="25"/>
  <c r="O207" i="25"/>
  <c r="N207" i="25"/>
  <c r="M207" i="25"/>
  <c r="L207" i="25"/>
  <c r="F207" i="25"/>
  <c r="T206" i="25"/>
  <c r="U206" i="25"/>
  <c r="V206" i="25"/>
  <c r="W206" i="25"/>
  <c r="AD206" i="25"/>
  <c r="S206" i="25"/>
  <c r="AB206" i="25"/>
  <c r="O206" i="25"/>
  <c r="N206" i="25"/>
  <c r="M206" i="25"/>
  <c r="L206" i="25"/>
  <c r="F206" i="25"/>
  <c r="T205" i="25"/>
  <c r="U205" i="25"/>
  <c r="V205" i="25"/>
  <c r="W205" i="25"/>
  <c r="AD205" i="25"/>
  <c r="S205" i="25"/>
  <c r="AB205" i="25"/>
  <c r="O205" i="25"/>
  <c r="N205" i="25"/>
  <c r="M205" i="25"/>
  <c r="L205" i="25"/>
  <c r="F205" i="25"/>
  <c r="T204" i="25"/>
  <c r="U204" i="25"/>
  <c r="V204" i="25"/>
  <c r="W204" i="25"/>
  <c r="AD204" i="25"/>
  <c r="S204" i="25"/>
  <c r="AB204" i="25"/>
  <c r="O204" i="25"/>
  <c r="N204" i="25"/>
  <c r="M204" i="25"/>
  <c r="L204" i="25"/>
  <c r="F204" i="25"/>
  <c r="T203" i="25"/>
  <c r="U203" i="25"/>
  <c r="V203" i="25"/>
  <c r="W203" i="25"/>
  <c r="AD203" i="25"/>
  <c r="S203" i="25"/>
  <c r="AB203" i="25"/>
  <c r="O203" i="25"/>
  <c r="N203" i="25"/>
  <c r="M203" i="25"/>
  <c r="L203" i="25"/>
  <c r="F203" i="25"/>
  <c r="T202" i="25"/>
  <c r="U202" i="25"/>
  <c r="V202" i="25"/>
  <c r="W202" i="25"/>
  <c r="AD202" i="25"/>
  <c r="S202" i="25"/>
  <c r="AB202" i="25"/>
  <c r="O202" i="25"/>
  <c r="N202" i="25"/>
  <c r="M202" i="25"/>
  <c r="L202" i="25"/>
  <c r="F202" i="25"/>
  <c r="T201" i="25"/>
  <c r="U201" i="25"/>
  <c r="V201" i="25"/>
  <c r="W201" i="25"/>
  <c r="AD201" i="25"/>
  <c r="S201" i="25"/>
  <c r="AB201" i="25"/>
  <c r="O201" i="25"/>
  <c r="N201" i="25"/>
  <c r="M201" i="25"/>
  <c r="L201" i="25"/>
  <c r="F201" i="25"/>
  <c r="T200" i="25"/>
  <c r="U200" i="25"/>
  <c r="V200" i="25"/>
  <c r="W200" i="25"/>
  <c r="AD200" i="25"/>
  <c r="S200" i="25"/>
  <c r="AB200" i="25"/>
  <c r="O200" i="25"/>
  <c r="N200" i="25"/>
  <c r="M200" i="25"/>
  <c r="L200" i="25"/>
  <c r="F200" i="25"/>
  <c r="T199" i="25"/>
  <c r="U199" i="25"/>
  <c r="V199" i="25"/>
  <c r="W199" i="25"/>
  <c r="AD199" i="25"/>
  <c r="S199" i="25"/>
  <c r="AB199" i="25"/>
  <c r="O199" i="25"/>
  <c r="N199" i="25"/>
  <c r="M199" i="25"/>
  <c r="L199" i="25"/>
  <c r="F199" i="25"/>
  <c r="T198" i="25"/>
  <c r="U198" i="25"/>
  <c r="V198" i="25"/>
  <c r="W198" i="25"/>
  <c r="AD198" i="25"/>
  <c r="S198" i="25"/>
  <c r="AB198" i="25"/>
  <c r="O198" i="25"/>
  <c r="N198" i="25"/>
  <c r="M198" i="25"/>
  <c r="L198" i="25"/>
  <c r="F198" i="25"/>
  <c r="T197" i="25"/>
  <c r="U197" i="25"/>
  <c r="V197" i="25"/>
  <c r="W197" i="25"/>
  <c r="AD197" i="25"/>
  <c r="S197" i="25"/>
  <c r="AB197" i="25"/>
  <c r="O197" i="25"/>
  <c r="N197" i="25"/>
  <c r="M197" i="25"/>
  <c r="L197" i="25"/>
  <c r="F197" i="25"/>
  <c r="T196" i="25"/>
  <c r="U196" i="25"/>
  <c r="V196" i="25"/>
  <c r="W196" i="25"/>
  <c r="AD196" i="25"/>
  <c r="S196" i="25"/>
  <c r="AB196" i="25"/>
  <c r="O196" i="25"/>
  <c r="N196" i="25"/>
  <c r="M196" i="25"/>
  <c r="L196" i="25"/>
  <c r="F196" i="25"/>
  <c r="T195" i="25"/>
  <c r="U195" i="25"/>
  <c r="V195" i="25"/>
  <c r="W195" i="25"/>
  <c r="AD195" i="25"/>
  <c r="S195" i="25"/>
  <c r="AB195" i="25"/>
  <c r="O195" i="25"/>
  <c r="N195" i="25"/>
  <c r="M195" i="25"/>
  <c r="L195" i="25"/>
  <c r="F195" i="25"/>
  <c r="T194" i="25"/>
  <c r="U194" i="25"/>
  <c r="V194" i="25"/>
  <c r="W194" i="25"/>
  <c r="AD194" i="25"/>
  <c r="S194" i="25"/>
  <c r="AB194" i="25"/>
  <c r="O194" i="25"/>
  <c r="N194" i="25"/>
  <c r="M194" i="25"/>
  <c r="L194" i="25"/>
  <c r="F194" i="25"/>
  <c r="T193" i="25"/>
  <c r="U193" i="25"/>
  <c r="V193" i="25"/>
  <c r="W193" i="25"/>
  <c r="AD193" i="25"/>
  <c r="S193" i="25"/>
  <c r="AB193" i="25"/>
  <c r="O193" i="25"/>
  <c r="N193" i="25"/>
  <c r="M193" i="25"/>
  <c r="L193" i="25"/>
  <c r="F193" i="25"/>
  <c r="T192" i="25"/>
  <c r="U192" i="25"/>
  <c r="V192" i="25"/>
  <c r="W192" i="25"/>
  <c r="AD192" i="25"/>
  <c r="S192" i="25"/>
  <c r="AB192" i="25"/>
  <c r="O192" i="25"/>
  <c r="N192" i="25"/>
  <c r="M192" i="25"/>
  <c r="L192" i="25"/>
  <c r="F192" i="25"/>
  <c r="T191" i="25"/>
  <c r="U191" i="25"/>
  <c r="V191" i="25"/>
  <c r="W191" i="25"/>
  <c r="AD191" i="25"/>
  <c r="S191" i="25"/>
  <c r="AB191" i="25"/>
  <c r="O191" i="25"/>
  <c r="N191" i="25"/>
  <c r="M191" i="25"/>
  <c r="L191" i="25"/>
  <c r="F191" i="25"/>
  <c r="T190" i="25"/>
  <c r="U190" i="25"/>
  <c r="V190" i="25"/>
  <c r="W190" i="25"/>
  <c r="AD190" i="25"/>
  <c r="S190" i="25"/>
  <c r="AB190" i="25"/>
  <c r="O190" i="25"/>
  <c r="N190" i="25"/>
  <c r="M190" i="25"/>
  <c r="L190" i="25"/>
  <c r="F190" i="25"/>
  <c r="T189" i="25"/>
  <c r="U189" i="25"/>
  <c r="V189" i="25"/>
  <c r="W189" i="25"/>
  <c r="AD189" i="25"/>
  <c r="S189" i="25"/>
  <c r="AB189" i="25"/>
  <c r="O189" i="25"/>
  <c r="N189" i="25"/>
  <c r="M189" i="25"/>
  <c r="L189" i="25"/>
  <c r="F189" i="25"/>
  <c r="T188" i="25"/>
  <c r="U188" i="25"/>
  <c r="V188" i="25"/>
  <c r="W188" i="25"/>
  <c r="AD188" i="25"/>
  <c r="S188" i="25"/>
  <c r="AB188" i="25"/>
  <c r="O188" i="25"/>
  <c r="N188" i="25"/>
  <c r="M188" i="25"/>
  <c r="L188" i="25"/>
  <c r="F188" i="25"/>
  <c r="T187" i="25"/>
  <c r="U187" i="25"/>
  <c r="V187" i="25"/>
  <c r="W187" i="25"/>
  <c r="AD187" i="25"/>
  <c r="S187" i="25"/>
  <c r="AB187" i="25"/>
  <c r="O187" i="25"/>
  <c r="N187" i="25"/>
  <c r="M187" i="25"/>
  <c r="L187" i="25"/>
  <c r="F187" i="25"/>
  <c r="T186" i="25"/>
  <c r="U186" i="25"/>
  <c r="V186" i="25"/>
  <c r="W186" i="25"/>
  <c r="AD186" i="25"/>
  <c r="S186" i="25"/>
  <c r="AB186" i="25"/>
  <c r="O186" i="25"/>
  <c r="N186" i="25"/>
  <c r="M186" i="25"/>
  <c r="L186" i="25"/>
  <c r="F186" i="25"/>
  <c r="T185" i="25"/>
  <c r="U185" i="25"/>
  <c r="V185" i="25"/>
  <c r="W185" i="25"/>
  <c r="AD185" i="25"/>
  <c r="S185" i="25"/>
  <c r="AB185" i="25"/>
  <c r="O185" i="25"/>
  <c r="N185" i="25"/>
  <c r="M185" i="25"/>
  <c r="L185" i="25"/>
  <c r="F185" i="25"/>
  <c r="T184" i="25"/>
  <c r="U184" i="25"/>
  <c r="V184" i="25"/>
  <c r="W184" i="25"/>
  <c r="AD184" i="25"/>
  <c r="S184" i="25"/>
  <c r="AB184" i="25"/>
  <c r="O184" i="25"/>
  <c r="N184" i="25"/>
  <c r="M184" i="25"/>
  <c r="L184" i="25"/>
  <c r="F184" i="25"/>
  <c r="T183" i="25"/>
  <c r="U183" i="25"/>
  <c r="V183" i="25"/>
  <c r="W183" i="25"/>
  <c r="AD183" i="25"/>
  <c r="S183" i="25"/>
  <c r="AB183" i="25"/>
  <c r="O183" i="25"/>
  <c r="N183" i="25"/>
  <c r="M183" i="25"/>
  <c r="L183" i="25"/>
  <c r="F183" i="25"/>
  <c r="T182" i="25"/>
  <c r="U182" i="25"/>
  <c r="V182" i="25"/>
  <c r="W182" i="25"/>
  <c r="AD182" i="25"/>
  <c r="S182" i="25"/>
  <c r="AB182" i="25"/>
  <c r="O182" i="25"/>
  <c r="N182" i="25"/>
  <c r="M182" i="25"/>
  <c r="L182" i="25"/>
  <c r="F182" i="25"/>
  <c r="T181" i="25"/>
  <c r="U181" i="25"/>
  <c r="V181" i="25"/>
  <c r="W181" i="25"/>
  <c r="AD181" i="25"/>
  <c r="S181" i="25"/>
  <c r="AB181" i="25"/>
  <c r="O181" i="25"/>
  <c r="N181" i="25"/>
  <c r="M181" i="25"/>
  <c r="L181" i="25"/>
  <c r="F181" i="25"/>
  <c r="T180" i="25"/>
  <c r="U180" i="25"/>
  <c r="V180" i="25"/>
  <c r="W180" i="25"/>
  <c r="AD180" i="25"/>
  <c r="S180" i="25"/>
  <c r="AB180" i="25"/>
  <c r="O180" i="25"/>
  <c r="N180" i="25"/>
  <c r="M180" i="25"/>
  <c r="L180" i="25"/>
  <c r="F180" i="25"/>
  <c r="T179" i="25"/>
  <c r="U179" i="25"/>
  <c r="V179" i="25"/>
  <c r="W179" i="25"/>
  <c r="AD179" i="25"/>
  <c r="S179" i="25"/>
  <c r="AB179" i="25"/>
  <c r="O179" i="25"/>
  <c r="N179" i="25"/>
  <c r="M179" i="25"/>
  <c r="L179" i="25"/>
  <c r="F179" i="25"/>
  <c r="T178" i="25"/>
  <c r="U178" i="25"/>
  <c r="V178" i="25"/>
  <c r="W178" i="25"/>
  <c r="AD178" i="25"/>
  <c r="S178" i="25"/>
  <c r="AB178" i="25"/>
  <c r="O178" i="25"/>
  <c r="N178" i="25"/>
  <c r="M178" i="25"/>
  <c r="L178" i="25"/>
  <c r="F178" i="25"/>
  <c r="T177" i="25"/>
  <c r="U177" i="25"/>
  <c r="V177" i="25"/>
  <c r="W177" i="25"/>
  <c r="AD177" i="25"/>
  <c r="S177" i="25"/>
  <c r="AB177" i="25"/>
  <c r="O177" i="25"/>
  <c r="N177" i="25"/>
  <c r="M177" i="25"/>
  <c r="L177" i="25"/>
  <c r="F177" i="25"/>
  <c r="T176" i="25"/>
  <c r="U176" i="25"/>
  <c r="V176" i="25"/>
  <c r="W176" i="25"/>
  <c r="AD176" i="25"/>
  <c r="S176" i="25"/>
  <c r="AB176" i="25"/>
  <c r="O176" i="25"/>
  <c r="N176" i="25"/>
  <c r="M176" i="25"/>
  <c r="L176" i="25"/>
  <c r="F176" i="25"/>
  <c r="T175" i="25"/>
  <c r="U175" i="25"/>
  <c r="V175" i="25"/>
  <c r="W175" i="25"/>
  <c r="AD175" i="25"/>
  <c r="S175" i="25"/>
  <c r="AB175" i="25"/>
  <c r="O175" i="25"/>
  <c r="N175" i="25"/>
  <c r="M175" i="25"/>
  <c r="L175" i="25"/>
  <c r="F175" i="25"/>
  <c r="T174" i="25"/>
  <c r="U174" i="25"/>
  <c r="V174" i="25"/>
  <c r="W174" i="25"/>
  <c r="AD174" i="25"/>
  <c r="S174" i="25"/>
  <c r="AB174" i="25"/>
  <c r="O174" i="25"/>
  <c r="N174" i="25"/>
  <c r="M174" i="25"/>
  <c r="L174" i="25"/>
  <c r="F174" i="25"/>
  <c r="T173" i="25"/>
  <c r="U173" i="25"/>
  <c r="V173" i="25"/>
  <c r="W173" i="25"/>
  <c r="AD173" i="25"/>
  <c r="S173" i="25"/>
  <c r="AB173" i="25"/>
  <c r="O173" i="25"/>
  <c r="N173" i="25"/>
  <c r="M173" i="25"/>
  <c r="L173" i="25"/>
  <c r="F173" i="25"/>
  <c r="T172" i="25"/>
  <c r="U172" i="25"/>
  <c r="V172" i="25"/>
  <c r="W172" i="25"/>
  <c r="AD172" i="25"/>
  <c r="S172" i="25"/>
  <c r="AB172" i="25"/>
  <c r="O172" i="25"/>
  <c r="N172" i="25"/>
  <c r="M172" i="25"/>
  <c r="L172" i="25"/>
  <c r="F172" i="25"/>
  <c r="T171" i="25"/>
  <c r="U171" i="25"/>
  <c r="V171" i="25"/>
  <c r="W171" i="25"/>
  <c r="AD171" i="25"/>
  <c r="S171" i="25"/>
  <c r="AB171" i="25"/>
  <c r="O171" i="25"/>
  <c r="N171" i="25"/>
  <c r="M171" i="25"/>
  <c r="L171" i="25"/>
  <c r="F171" i="25"/>
  <c r="T170" i="25"/>
  <c r="U170" i="25"/>
  <c r="V170" i="25"/>
  <c r="W170" i="25"/>
  <c r="AD170" i="25"/>
  <c r="S170" i="25"/>
  <c r="AB170" i="25"/>
  <c r="O170" i="25"/>
  <c r="N170" i="25"/>
  <c r="M170" i="25"/>
  <c r="L170" i="25"/>
  <c r="F170" i="25"/>
  <c r="T169" i="25"/>
  <c r="U169" i="25"/>
  <c r="V169" i="25"/>
  <c r="W169" i="25"/>
  <c r="AD169" i="25"/>
  <c r="S169" i="25"/>
  <c r="AB169" i="25"/>
  <c r="O169" i="25"/>
  <c r="N169" i="25"/>
  <c r="M169" i="25"/>
  <c r="L169" i="25"/>
  <c r="F169" i="25"/>
  <c r="T168" i="25"/>
  <c r="U168" i="25"/>
  <c r="V168" i="25"/>
  <c r="W168" i="25"/>
  <c r="AD168" i="25"/>
  <c r="S168" i="25"/>
  <c r="AB168" i="25"/>
  <c r="O168" i="25"/>
  <c r="N168" i="25"/>
  <c r="M168" i="25"/>
  <c r="L168" i="25"/>
  <c r="F168" i="25"/>
  <c r="T167" i="25"/>
  <c r="U167" i="25"/>
  <c r="V167" i="25"/>
  <c r="W167" i="25"/>
  <c r="AD167" i="25"/>
  <c r="S167" i="25"/>
  <c r="AB167" i="25"/>
  <c r="O167" i="25"/>
  <c r="N167" i="25"/>
  <c r="M167" i="25"/>
  <c r="L167" i="25"/>
  <c r="F167" i="25"/>
  <c r="T166" i="25"/>
  <c r="U166" i="25"/>
  <c r="V166" i="25"/>
  <c r="W166" i="25"/>
  <c r="AD166" i="25"/>
  <c r="S166" i="25"/>
  <c r="AB166" i="25"/>
  <c r="O166" i="25"/>
  <c r="N166" i="25"/>
  <c r="M166" i="25"/>
  <c r="L166" i="25"/>
  <c r="F166" i="25"/>
  <c r="T165" i="25"/>
  <c r="U165" i="25"/>
  <c r="V165" i="25"/>
  <c r="W165" i="25"/>
  <c r="AD165" i="25"/>
  <c r="S165" i="25"/>
  <c r="AB165" i="25"/>
  <c r="O165" i="25"/>
  <c r="N165" i="25"/>
  <c r="M165" i="25"/>
  <c r="L165" i="25"/>
  <c r="F165" i="25"/>
  <c r="T164" i="25"/>
  <c r="U164" i="25"/>
  <c r="V164" i="25"/>
  <c r="W164" i="25"/>
  <c r="AD164" i="25"/>
  <c r="S164" i="25"/>
  <c r="AB164" i="25"/>
  <c r="O164" i="25"/>
  <c r="N164" i="25"/>
  <c r="M164" i="25"/>
  <c r="L164" i="25"/>
  <c r="F164" i="25"/>
  <c r="T163" i="25"/>
  <c r="U163" i="25"/>
  <c r="V163" i="25"/>
  <c r="W163" i="25"/>
  <c r="AD163" i="25"/>
  <c r="S163" i="25"/>
  <c r="AB163" i="25"/>
  <c r="O163" i="25"/>
  <c r="N163" i="25"/>
  <c r="M163" i="25"/>
  <c r="L163" i="25"/>
  <c r="F163" i="25"/>
  <c r="T162" i="25"/>
  <c r="U162" i="25"/>
  <c r="V162" i="25"/>
  <c r="W162" i="25"/>
  <c r="AD162" i="25"/>
  <c r="S162" i="25"/>
  <c r="AB162" i="25"/>
  <c r="O162" i="25"/>
  <c r="N162" i="25"/>
  <c r="M162" i="25"/>
  <c r="L162" i="25"/>
  <c r="F162" i="25"/>
  <c r="T161" i="25"/>
  <c r="U161" i="25"/>
  <c r="V161" i="25"/>
  <c r="W161" i="25"/>
  <c r="AD161" i="25"/>
  <c r="S161" i="25"/>
  <c r="AB161" i="25"/>
  <c r="O161" i="25"/>
  <c r="N161" i="25"/>
  <c r="M161" i="25"/>
  <c r="L161" i="25"/>
  <c r="F161" i="25"/>
  <c r="T160" i="25"/>
  <c r="U160" i="25"/>
  <c r="V160" i="25"/>
  <c r="W160" i="25"/>
  <c r="AD160" i="25"/>
  <c r="S160" i="25"/>
  <c r="AB160" i="25"/>
  <c r="O160" i="25"/>
  <c r="N160" i="25"/>
  <c r="M160" i="25"/>
  <c r="L160" i="25"/>
  <c r="F160" i="25"/>
  <c r="T159" i="25"/>
  <c r="U159" i="25"/>
  <c r="V159" i="25"/>
  <c r="W159" i="25"/>
  <c r="AD159" i="25"/>
  <c r="S159" i="25"/>
  <c r="AB159" i="25"/>
  <c r="O159" i="25"/>
  <c r="N159" i="25"/>
  <c r="M159" i="25"/>
  <c r="L159" i="25"/>
  <c r="F159" i="25"/>
  <c r="T158" i="25"/>
  <c r="U158" i="25"/>
  <c r="V158" i="25"/>
  <c r="W158" i="25"/>
  <c r="AD158" i="25"/>
  <c r="S158" i="25"/>
  <c r="AB158" i="25"/>
  <c r="O158" i="25"/>
  <c r="N158" i="25"/>
  <c r="M158" i="25"/>
  <c r="L158" i="25"/>
  <c r="F158" i="25"/>
  <c r="T157" i="25"/>
  <c r="U157" i="25"/>
  <c r="V157" i="25"/>
  <c r="W157" i="25"/>
  <c r="AD157" i="25"/>
  <c r="S157" i="25"/>
  <c r="AB157" i="25"/>
  <c r="O157" i="25"/>
  <c r="N157" i="25"/>
  <c r="M157" i="25"/>
  <c r="L157" i="25"/>
  <c r="F157" i="25"/>
  <c r="T156" i="25"/>
  <c r="U156" i="25"/>
  <c r="V156" i="25"/>
  <c r="W156" i="25"/>
  <c r="AD156" i="25"/>
  <c r="S156" i="25"/>
  <c r="AB156" i="25"/>
  <c r="O156" i="25"/>
  <c r="N156" i="25"/>
  <c r="M156" i="25"/>
  <c r="L156" i="25"/>
  <c r="F156" i="25"/>
  <c r="T155" i="25"/>
  <c r="U155" i="25"/>
  <c r="V155" i="25"/>
  <c r="W155" i="25"/>
  <c r="AD155" i="25"/>
  <c r="S155" i="25"/>
  <c r="AB155" i="25"/>
  <c r="O155" i="25"/>
  <c r="N155" i="25"/>
  <c r="M155" i="25"/>
  <c r="L155" i="25"/>
  <c r="F155" i="25"/>
  <c r="T154" i="25"/>
  <c r="U154" i="25"/>
  <c r="V154" i="25"/>
  <c r="W154" i="25"/>
  <c r="AD154" i="25"/>
  <c r="S154" i="25"/>
  <c r="AB154" i="25"/>
  <c r="O154" i="25"/>
  <c r="N154" i="25"/>
  <c r="M154" i="25"/>
  <c r="L154" i="25"/>
  <c r="F154" i="25"/>
  <c r="T153" i="25"/>
  <c r="U153" i="25"/>
  <c r="V153" i="25"/>
  <c r="W153" i="25"/>
  <c r="AD153" i="25"/>
  <c r="S153" i="25"/>
  <c r="AB153" i="25"/>
  <c r="O153" i="25"/>
  <c r="N153" i="25"/>
  <c r="M153" i="25"/>
  <c r="L153" i="25"/>
  <c r="F153" i="25"/>
  <c r="T152" i="25"/>
  <c r="U152" i="25"/>
  <c r="V152" i="25"/>
  <c r="W152" i="25"/>
  <c r="AD152" i="25"/>
  <c r="S152" i="25"/>
  <c r="AB152" i="25"/>
  <c r="O152" i="25"/>
  <c r="N152" i="25"/>
  <c r="M152" i="25"/>
  <c r="L152" i="25"/>
  <c r="F152" i="25"/>
  <c r="T151" i="25"/>
  <c r="U151" i="25"/>
  <c r="V151" i="25"/>
  <c r="W151" i="25"/>
  <c r="AD151" i="25"/>
  <c r="S151" i="25"/>
  <c r="AB151" i="25"/>
  <c r="O151" i="25"/>
  <c r="N151" i="25"/>
  <c r="M151" i="25"/>
  <c r="L151" i="25"/>
  <c r="F151" i="25"/>
  <c r="T150" i="25"/>
  <c r="U150" i="25"/>
  <c r="V150" i="25"/>
  <c r="W150" i="25"/>
  <c r="AD150" i="25"/>
  <c r="S150" i="25"/>
  <c r="AB150" i="25"/>
  <c r="O150" i="25"/>
  <c r="N150" i="25"/>
  <c r="M150" i="25"/>
  <c r="L150" i="25"/>
  <c r="F150" i="25"/>
  <c r="T149" i="25"/>
  <c r="U149" i="25"/>
  <c r="V149" i="25"/>
  <c r="W149" i="25"/>
  <c r="AD149" i="25"/>
  <c r="S149" i="25"/>
  <c r="AB149" i="25"/>
  <c r="O149" i="25"/>
  <c r="N149" i="25"/>
  <c r="M149" i="25"/>
  <c r="L149" i="25"/>
  <c r="F149" i="25"/>
  <c r="T148" i="25"/>
  <c r="U148" i="25"/>
  <c r="V148" i="25"/>
  <c r="W148" i="25"/>
  <c r="AD148" i="25"/>
  <c r="S148" i="25"/>
  <c r="AB148" i="25"/>
  <c r="O148" i="25"/>
  <c r="N148" i="25"/>
  <c r="M148" i="25"/>
  <c r="L148" i="25"/>
  <c r="F148" i="25"/>
  <c r="T147" i="25"/>
  <c r="U147" i="25"/>
  <c r="V147" i="25"/>
  <c r="W147" i="25"/>
  <c r="AD147" i="25"/>
  <c r="S147" i="25"/>
  <c r="AB147" i="25"/>
  <c r="O147" i="25"/>
  <c r="N147" i="25"/>
  <c r="M147" i="25"/>
  <c r="L147" i="25"/>
  <c r="F147" i="25"/>
  <c r="T146" i="25"/>
  <c r="U146" i="25"/>
  <c r="V146" i="25"/>
  <c r="W146" i="25"/>
  <c r="AD146" i="25"/>
  <c r="S146" i="25"/>
  <c r="AB146" i="25"/>
  <c r="O146" i="25"/>
  <c r="N146" i="25"/>
  <c r="M146" i="25"/>
  <c r="L146" i="25"/>
  <c r="F146" i="25"/>
  <c r="T145" i="25"/>
  <c r="U145" i="25"/>
  <c r="V145" i="25"/>
  <c r="W145" i="25"/>
  <c r="AD145" i="25"/>
  <c r="S145" i="25"/>
  <c r="AB145" i="25"/>
  <c r="O145" i="25"/>
  <c r="N145" i="25"/>
  <c r="M145" i="25"/>
  <c r="L145" i="25"/>
  <c r="F145" i="25"/>
  <c r="T144" i="25"/>
  <c r="U144" i="25"/>
  <c r="V144" i="25"/>
  <c r="W144" i="25"/>
  <c r="AD144" i="25"/>
  <c r="S144" i="25"/>
  <c r="AB144" i="25"/>
  <c r="O144" i="25"/>
  <c r="N144" i="25"/>
  <c r="M144" i="25"/>
  <c r="L144" i="25"/>
  <c r="F144" i="25"/>
  <c r="T143" i="25"/>
  <c r="U143" i="25"/>
  <c r="V143" i="25"/>
  <c r="W143" i="25"/>
  <c r="AD143" i="25"/>
  <c r="S143" i="25"/>
  <c r="AB143" i="25"/>
  <c r="O143" i="25"/>
  <c r="N143" i="25"/>
  <c r="M143" i="25"/>
  <c r="L143" i="25"/>
  <c r="F143" i="25"/>
  <c r="T142" i="25"/>
  <c r="U142" i="25"/>
  <c r="V142" i="25"/>
  <c r="W142" i="25"/>
  <c r="AD142" i="25"/>
  <c r="S142" i="25"/>
  <c r="AB142" i="25"/>
  <c r="O142" i="25"/>
  <c r="N142" i="25"/>
  <c r="M142" i="25"/>
  <c r="L142" i="25"/>
  <c r="F142" i="25"/>
  <c r="T141" i="25"/>
  <c r="U141" i="25"/>
  <c r="V141" i="25"/>
  <c r="W141" i="25"/>
  <c r="AD141" i="25"/>
  <c r="S141" i="25"/>
  <c r="AB141" i="25"/>
  <c r="O141" i="25"/>
  <c r="N141" i="25"/>
  <c r="M141" i="25"/>
  <c r="L141" i="25"/>
  <c r="F141" i="25"/>
  <c r="T140" i="25"/>
  <c r="U140" i="25"/>
  <c r="V140" i="25"/>
  <c r="W140" i="25"/>
  <c r="AD140" i="25"/>
  <c r="S140" i="25"/>
  <c r="AB140" i="25"/>
  <c r="O140" i="25"/>
  <c r="N140" i="25"/>
  <c r="M140" i="25"/>
  <c r="L140" i="25"/>
  <c r="F140" i="25"/>
  <c r="T139" i="25"/>
  <c r="U139" i="25"/>
  <c r="V139" i="25"/>
  <c r="W139" i="25"/>
  <c r="AD139" i="25"/>
  <c r="S139" i="25"/>
  <c r="AB139" i="25"/>
  <c r="O139" i="25"/>
  <c r="N139" i="25"/>
  <c r="M139" i="25"/>
  <c r="L139" i="25"/>
  <c r="F139" i="25"/>
  <c r="T138" i="25"/>
  <c r="U138" i="25"/>
  <c r="V138" i="25"/>
  <c r="W138" i="25"/>
  <c r="AD138" i="25"/>
  <c r="S138" i="25"/>
  <c r="AB138" i="25"/>
  <c r="O138" i="25"/>
  <c r="N138" i="25"/>
  <c r="M138" i="25"/>
  <c r="L138" i="25"/>
  <c r="F138" i="25"/>
  <c r="T137" i="25"/>
  <c r="U137" i="25"/>
  <c r="V137" i="25"/>
  <c r="W137" i="25"/>
  <c r="AD137" i="25"/>
  <c r="S137" i="25"/>
  <c r="AB137" i="25"/>
  <c r="O137" i="25"/>
  <c r="N137" i="25"/>
  <c r="M137" i="25"/>
  <c r="L137" i="25"/>
  <c r="F137" i="25"/>
  <c r="T136" i="25"/>
  <c r="U136" i="25"/>
  <c r="V136" i="25"/>
  <c r="W136" i="25"/>
  <c r="AD136" i="25"/>
  <c r="S136" i="25"/>
  <c r="AB136" i="25"/>
  <c r="O136" i="25"/>
  <c r="N136" i="25"/>
  <c r="M136" i="25"/>
  <c r="L136" i="25"/>
  <c r="F136" i="25"/>
  <c r="T135" i="25"/>
  <c r="U135" i="25"/>
  <c r="V135" i="25"/>
  <c r="W135" i="25"/>
  <c r="AD135" i="25"/>
  <c r="S135" i="25"/>
  <c r="AB135" i="25"/>
  <c r="O135" i="25"/>
  <c r="N135" i="25"/>
  <c r="M135" i="25"/>
  <c r="L135" i="25"/>
  <c r="F135" i="25"/>
  <c r="T134" i="25"/>
  <c r="U134" i="25"/>
  <c r="V134" i="25"/>
  <c r="W134" i="25"/>
  <c r="AD134" i="25"/>
  <c r="S134" i="25"/>
  <c r="AB134" i="25"/>
  <c r="O134" i="25"/>
  <c r="N134" i="25"/>
  <c r="M134" i="25"/>
  <c r="L134" i="25"/>
  <c r="F134" i="25"/>
  <c r="T133" i="25"/>
  <c r="U133" i="25"/>
  <c r="V133" i="25"/>
  <c r="W133" i="25"/>
  <c r="AD133" i="25"/>
  <c r="S133" i="25"/>
  <c r="AB133" i="25"/>
  <c r="O133" i="25"/>
  <c r="N133" i="25"/>
  <c r="M133" i="25"/>
  <c r="L133" i="25"/>
  <c r="F133" i="25"/>
  <c r="T132" i="25"/>
  <c r="U132" i="25"/>
  <c r="V132" i="25"/>
  <c r="W132" i="25"/>
  <c r="AD132" i="25"/>
  <c r="S132" i="25"/>
  <c r="AB132" i="25"/>
  <c r="O132" i="25"/>
  <c r="N132" i="25"/>
  <c r="M132" i="25"/>
  <c r="L132" i="25"/>
  <c r="F132" i="25"/>
  <c r="T131" i="25"/>
  <c r="U131" i="25"/>
  <c r="V131" i="25"/>
  <c r="W131" i="25"/>
  <c r="AD131" i="25"/>
  <c r="S131" i="25"/>
  <c r="AB131" i="25"/>
  <c r="O131" i="25"/>
  <c r="N131" i="25"/>
  <c r="M131" i="25"/>
  <c r="L131" i="25"/>
  <c r="F131" i="25"/>
  <c r="T130" i="25"/>
  <c r="U130" i="25"/>
  <c r="V130" i="25"/>
  <c r="W130" i="25"/>
  <c r="AD130" i="25"/>
  <c r="S130" i="25"/>
  <c r="AB130" i="25"/>
  <c r="O130" i="25"/>
  <c r="N130" i="25"/>
  <c r="M130" i="25"/>
  <c r="L130" i="25"/>
  <c r="F130" i="25"/>
  <c r="T129" i="25"/>
  <c r="U129" i="25"/>
  <c r="V129" i="25"/>
  <c r="W129" i="25"/>
  <c r="AD129" i="25"/>
  <c r="S129" i="25"/>
  <c r="AB129" i="25"/>
  <c r="O129" i="25"/>
  <c r="N129" i="25"/>
  <c r="M129" i="25"/>
  <c r="L129" i="25"/>
  <c r="F129" i="25"/>
  <c r="T128" i="25"/>
  <c r="U128" i="25"/>
  <c r="V128" i="25"/>
  <c r="W128" i="25"/>
  <c r="AD128" i="25"/>
  <c r="S128" i="25"/>
  <c r="AB128" i="25"/>
  <c r="N128" i="25"/>
  <c r="M128" i="25"/>
  <c r="L128" i="25"/>
  <c r="F128" i="25"/>
  <c r="T127" i="25"/>
  <c r="U127" i="25"/>
  <c r="V127" i="25"/>
  <c r="W127" i="25"/>
  <c r="AD127" i="25"/>
  <c r="S127" i="25"/>
  <c r="AB127" i="25"/>
  <c r="O127" i="25"/>
  <c r="N127" i="25"/>
  <c r="M127" i="25"/>
  <c r="L127" i="25"/>
  <c r="F127" i="25"/>
  <c r="T126" i="25"/>
  <c r="U126" i="25"/>
  <c r="V126" i="25"/>
  <c r="W126" i="25"/>
  <c r="AD126" i="25"/>
  <c r="S126" i="25"/>
  <c r="AB126" i="25"/>
  <c r="O126" i="25"/>
  <c r="N126" i="25"/>
  <c r="M126" i="25"/>
  <c r="L126" i="25"/>
  <c r="F126" i="25"/>
  <c r="T125" i="25"/>
  <c r="U125" i="25"/>
  <c r="V125" i="25"/>
  <c r="W125" i="25"/>
  <c r="AD125" i="25"/>
  <c r="S125" i="25"/>
  <c r="AB125" i="25"/>
  <c r="O125" i="25"/>
  <c r="N125" i="25"/>
  <c r="M125" i="25"/>
  <c r="L125" i="25"/>
  <c r="F125" i="25"/>
  <c r="T124" i="25"/>
  <c r="U124" i="25"/>
  <c r="V124" i="25"/>
  <c r="W124" i="25"/>
  <c r="AD124" i="25"/>
  <c r="S124" i="25"/>
  <c r="AB124" i="25"/>
  <c r="O124" i="25"/>
  <c r="N124" i="25"/>
  <c r="M124" i="25"/>
  <c r="L124" i="25"/>
  <c r="F124" i="25"/>
  <c r="T123" i="25"/>
  <c r="U123" i="25"/>
  <c r="V123" i="25"/>
  <c r="W123" i="25"/>
  <c r="AD123" i="25"/>
  <c r="S123" i="25"/>
  <c r="AB123" i="25"/>
  <c r="O123" i="25"/>
  <c r="N123" i="25"/>
  <c r="M123" i="25"/>
  <c r="L123" i="25"/>
  <c r="F123" i="25"/>
  <c r="T122" i="25"/>
  <c r="U122" i="25"/>
  <c r="V122" i="25"/>
  <c r="W122" i="25"/>
  <c r="AD122" i="25"/>
  <c r="S122" i="25"/>
  <c r="AB122" i="25"/>
  <c r="O122" i="25"/>
  <c r="N122" i="25"/>
  <c r="M122" i="25"/>
  <c r="L122" i="25"/>
  <c r="F122" i="25"/>
  <c r="T121" i="25"/>
  <c r="U121" i="25"/>
  <c r="V121" i="25"/>
  <c r="W121" i="25"/>
  <c r="AD121" i="25"/>
  <c r="S121" i="25"/>
  <c r="AB121" i="25"/>
  <c r="O121" i="25"/>
  <c r="N121" i="25"/>
  <c r="M121" i="25"/>
  <c r="L121" i="25"/>
  <c r="F121" i="25"/>
  <c r="T120" i="25"/>
  <c r="U120" i="25"/>
  <c r="V120" i="25"/>
  <c r="W120" i="25"/>
  <c r="AD120" i="25"/>
  <c r="S120" i="25"/>
  <c r="AB120" i="25"/>
  <c r="O120" i="25"/>
  <c r="N120" i="25"/>
  <c r="M120" i="25"/>
  <c r="L120" i="25"/>
  <c r="F120" i="25"/>
  <c r="T119" i="25"/>
  <c r="U119" i="25"/>
  <c r="V119" i="25"/>
  <c r="W119" i="25"/>
  <c r="AD119" i="25"/>
  <c r="S119" i="25"/>
  <c r="AB119" i="25"/>
  <c r="O119" i="25"/>
  <c r="N119" i="25"/>
  <c r="M119" i="25"/>
  <c r="L119" i="25"/>
  <c r="F119" i="25"/>
  <c r="T118" i="25"/>
  <c r="U118" i="25"/>
  <c r="V118" i="25"/>
  <c r="W118" i="25"/>
  <c r="AD118" i="25"/>
  <c r="S118" i="25"/>
  <c r="AB118" i="25"/>
  <c r="O118" i="25"/>
  <c r="N118" i="25"/>
  <c r="M118" i="25"/>
  <c r="L118" i="25"/>
  <c r="F118" i="25"/>
  <c r="T117" i="25"/>
  <c r="U117" i="25"/>
  <c r="V117" i="25"/>
  <c r="W117" i="25"/>
  <c r="AD117" i="25"/>
  <c r="S117" i="25"/>
  <c r="AB117" i="25"/>
  <c r="O117" i="25"/>
  <c r="N117" i="25"/>
  <c r="M117" i="25"/>
  <c r="L117" i="25"/>
  <c r="F117" i="25"/>
  <c r="T116" i="25"/>
  <c r="U116" i="25"/>
  <c r="V116" i="25"/>
  <c r="W116" i="25"/>
  <c r="AD116" i="25"/>
  <c r="S116" i="25"/>
  <c r="AB116" i="25"/>
  <c r="O116" i="25"/>
  <c r="N116" i="25"/>
  <c r="M116" i="25"/>
  <c r="L116" i="25"/>
  <c r="F116" i="25"/>
  <c r="T115" i="25"/>
  <c r="U115" i="25"/>
  <c r="V115" i="25"/>
  <c r="W115" i="25"/>
  <c r="AD115" i="25"/>
  <c r="S115" i="25"/>
  <c r="AB115" i="25"/>
  <c r="O115" i="25"/>
  <c r="N115" i="25"/>
  <c r="M115" i="25"/>
  <c r="L115" i="25"/>
  <c r="F115" i="25"/>
  <c r="T114" i="25"/>
  <c r="U114" i="25"/>
  <c r="V114" i="25"/>
  <c r="W114" i="25"/>
  <c r="AD114" i="25"/>
  <c r="S114" i="25"/>
  <c r="AB114" i="25"/>
  <c r="N114" i="25"/>
  <c r="M114" i="25"/>
  <c r="L114" i="25"/>
  <c r="F114" i="25"/>
  <c r="T113" i="25"/>
  <c r="U113" i="25"/>
  <c r="V113" i="25"/>
  <c r="W113" i="25"/>
  <c r="AD113" i="25"/>
  <c r="S113" i="25"/>
  <c r="AB113" i="25"/>
  <c r="O113" i="25"/>
  <c r="N113" i="25"/>
  <c r="M113" i="25"/>
  <c r="L113" i="25"/>
  <c r="F113" i="25"/>
  <c r="T112" i="25"/>
  <c r="U112" i="25"/>
  <c r="V112" i="25"/>
  <c r="W112" i="25"/>
  <c r="AD112" i="25"/>
  <c r="S112" i="25"/>
  <c r="AB112" i="25"/>
  <c r="O112" i="25"/>
  <c r="N112" i="25"/>
  <c r="M112" i="25"/>
  <c r="L112" i="25"/>
  <c r="F112" i="25"/>
  <c r="T111" i="25"/>
  <c r="U111" i="25"/>
  <c r="V111" i="25"/>
  <c r="W111" i="25"/>
  <c r="AD111" i="25"/>
  <c r="S111" i="25"/>
  <c r="AB111" i="25"/>
  <c r="O111" i="25"/>
  <c r="N111" i="25"/>
  <c r="M111" i="25"/>
  <c r="L111" i="25"/>
  <c r="F111" i="25"/>
  <c r="T110" i="25"/>
  <c r="U110" i="25"/>
  <c r="V110" i="25"/>
  <c r="W110" i="25"/>
  <c r="AD110" i="25"/>
  <c r="S110" i="25"/>
  <c r="AB110" i="25"/>
  <c r="O110" i="25"/>
  <c r="N110" i="25"/>
  <c r="M110" i="25"/>
  <c r="L110" i="25"/>
  <c r="F110" i="25"/>
  <c r="T109" i="25"/>
  <c r="U109" i="25"/>
  <c r="V109" i="25"/>
  <c r="W109" i="25"/>
  <c r="AD109" i="25"/>
  <c r="S109" i="25"/>
  <c r="AB109" i="25"/>
  <c r="O109" i="25"/>
  <c r="N109" i="25"/>
  <c r="M109" i="25"/>
  <c r="L109" i="25"/>
  <c r="F109" i="25"/>
  <c r="T108" i="25"/>
  <c r="U108" i="25"/>
  <c r="V108" i="25"/>
  <c r="W108" i="25"/>
  <c r="AD108" i="25"/>
  <c r="S108" i="25"/>
  <c r="AB108" i="25"/>
  <c r="O108" i="25"/>
  <c r="N108" i="25"/>
  <c r="M108" i="25"/>
  <c r="L108" i="25"/>
  <c r="F108" i="25"/>
  <c r="T107" i="25"/>
  <c r="U107" i="25"/>
  <c r="V107" i="25"/>
  <c r="W107" i="25"/>
  <c r="AD107" i="25"/>
  <c r="S107" i="25"/>
  <c r="AB107" i="25"/>
  <c r="AA107" i="25"/>
  <c r="Z107" i="25"/>
  <c r="O107" i="25"/>
  <c r="N107" i="25"/>
  <c r="M107" i="25"/>
  <c r="L107" i="25"/>
  <c r="F107" i="25"/>
  <c r="T106" i="25"/>
  <c r="U106" i="25"/>
  <c r="V106" i="25"/>
  <c r="W106" i="25"/>
  <c r="AD106" i="25"/>
  <c r="S106" i="25"/>
  <c r="AB106" i="25"/>
  <c r="AA106" i="25"/>
  <c r="Z106" i="25"/>
  <c r="O106" i="25"/>
  <c r="N106" i="25"/>
  <c r="M106" i="25"/>
  <c r="L106" i="25"/>
  <c r="F106" i="25"/>
  <c r="T105" i="25"/>
  <c r="U105" i="25"/>
  <c r="V105" i="25"/>
  <c r="W105" i="25"/>
  <c r="AD105" i="25"/>
  <c r="S105" i="25"/>
  <c r="AB105" i="25"/>
  <c r="AA105" i="25"/>
  <c r="Z105" i="25"/>
  <c r="N105" i="25"/>
  <c r="M105" i="25"/>
  <c r="L105" i="25"/>
  <c r="F105" i="25"/>
  <c r="T104" i="25"/>
  <c r="U104" i="25"/>
  <c r="V104" i="25"/>
  <c r="W104" i="25"/>
  <c r="AD104" i="25"/>
  <c r="S104" i="25"/>
  <c r="AB104" i="25"/>
  <c r="AA104" i="25"/>
  <c r="Z104" i="25"/>
  <c r="N104" i="25"/>
  <c r="M104" i="25"/>
  <c r="L104" i="25"/>
  <c r="F104" i="25"/>
  <c r="T103" i="25"/>
  <c r="U103" i="25"/>
  <c r="V103" i="25"/>
  <c r="W103" i="25"/>
  <c r="AD103" i="25"/>
  <c r="S103" i="25"/>
  <c r="AB103" i="25"/>
  <c r="AA103" i="25"/>
  <c r="Z103" i="25"/>
  <c r="N103" i="25"/>
  <c r="M103" i="25"/>
  <c r="L103" i="25"/>
  <c r="F103" i="25"/>
  <c r="T102" i="25"/>
  <c r="U102" i="25"/>
  <c r="V102" i="25"/>
  <c r="W102" i="25"/>
  <c r="AD102" i="25"/>
  <c r="S102" i="25"/>
  <c r="AB102" i="25"/>
  <c r="AA102" i="25"/>
  <c r="Z102" i="25"/>
  <c r="N102" i="25"/>
  <c r="M102" i="25"/>
  <c r="L102" i="25"/>
  <c r="F102" i="25"/>
  <c r="T101" i="25"/>
  <c r="U101" i="25"/>
  <c r="V101" i="25"/>
  <c r="W101" i="25"/>
  <c r="AD101" i="25"/>
  <c r="S101" i="25"/>
  <c r="AB101" i="25"/>
  <c r="AA101" i="25"/>
  <c r="Z101" i="25"/>
  <c r="N101" i="25"/>
  <c r="M101" i="25"/>
  <c r="L101" i="25"/>
  <c r="F101" i="25"/>
  <c r="T100" i="25"/>
  <c r="U100" i="25"/>
  <c r="V100" i="25"/>
  <c r="W100" i="25"/>
  <c r="AD100" i="25"/>
  <c r="S100" i="25"/>
  <c r="AB100" i="25"/>
  <c r="AA100" i="25"/>
  <c r="Z100" i="25"/>
  <c r="N100" i="25"/>
  <c r="M100" i="25"/>
  <c r="L100" i="25"/>
  <c r="F100" i="25"/>
  <c r="T99" i="25"/>
  <c r="U99" i="25"/>
  <c r="V99" i="25"/>
  <c r="W99" i="25"/>
  <c r="AD99" i="25"/>
  <c r="S99" i="25"/>
  <c r="AB99" i="25"/>
  <c r="AA99" i="25"/>
  <c r="Z99" i="25"/>
  <c r="N99" i="25"/>
  <c r="M99" i="25"/>
  <c r="L99" i="25"/>
  <c r="F99" i="25"/>
  <c r="T98" i="25"/>
  <c r="U98" i="25"/>
  <c r="V98" i="25"/>
  <c r="W98" i="25"/>
  <c r="AD98" i="25"/>
  <c r="S98" i="25"/>
  <c r="AB98" i="25"/>
  <c r="AA98" i="25"/>
  <c r="Z98" i="25"/>
  <c r="N98" i="25"/>
  <c r="M98" i="25"/>
  <c r="L98" i="25"/>
  <c r="F98" i="25"/>
  <c r="T97" i="25"/>
  <c r="U97" i="25"/>
  <c r="V97" i="25"/>
  <c r="W97" i="25"/>
  <c r="AD97" i="25"/>
  <c r="S97" i="25"/>
  <c r="AB97" i="25"/>
  <c r="AA97" i="25"/>
  <c r="Z97" i="25"/>
  <c r="N97" i="25"/>
  <c r="M97" i="25"/>
  <c r="L97" i="25"/>
  <c r="F97" i="25"/>
  <c r="AF96" i="25"/>
  <c r="T96" i="25"/>
  <c r="U96" i="25"/>
  <c r="V96" i="25"/>
  <c r="W96" i="25"/>
  <c r="AD96" i="25"/>
  <c r="S96" i="25"/>
  <c r="AB96" i="25"/>
  <c r="AA96" i="25"/>
  <c r="Z96" i="25"/>
  <c r="N96" i="25"/>
  <c r="M96" i="25"/>
  <c r="L96" i="25"/>
  <c r="F96" i="25"/>
  <c r="T95" i="25"/>
  <c r="U95" i="25"/>
  <c r="V95" i="25"/>
  <c r="W95" i="25"/>
  <c r="AD95" i="25"/>
  <c r="S95" i="25"/>
  <c r="AB95" i="25"/>
  <c r="AA95" i="25"/>
  <c r="Z95" i="25"/>
  <c r="N95" i="25"/>
  <c r="M95" i="25"/>
  <c r="L95" i="25"/>
  <c r="F95" i="25"/>
  <c r="K70" i="25"/>
  <c r="AB70" i="25"/>
  <c r="K71" i="25"/>
  <c r="AB71" i="25"/>
  <c r="K72" i="25"/>
  <c r="AB72" i="25"/>
  <c r="K73" i="25"/>
  <c r="AB73" i="25"/>
  <c r="K74" i="25"/>
  <c r="AB74" i="25"/>
  <c r="K75" i="25"/>
  <c r="AB75" i="25"/>
  <c r="K76" i="25"/>
  <c r="AB76" i="25"/>
  <c r="K77" i="25"/>
  <c r="AB77" i="25"/>
  <c r="K78" i="25"/>
  <c r="AB78" i="25"/>
  <c r="K79" i="25"/>
  <c r="AB79" i="25"/>
  <c r="K80" i="25"/>
  <c r="AB80" i="25"/>
  <c r="K81" i="25"/>
  <c r="AB81" i="25"/>
  <c r="K82" i="25"/>
  <c r="AB82" i="25"/>
  <c r="K83" i="25"/>
  <c r="AB83" i="25"/>
  <c r="K84" i="25"/>
  <c r="AB84" i="25"/>
  <c r="K85" i="25"/>
  <c r="AB85" i="25"/>
  <c r="K86" i="25"/>
  <c r="AB86" i="25"/>
  <c r="K87" i="25"/>
  <c r="AB87" i="25"/>
  <c r="K88" i="25"/>
  <c r="AB88" i="25"/>
  <c r="K89" i="25"/>
  <c r="AB89" i="25"/>
  <c r="K90" i="25"/>
  <c r="AB90" i="25"/>
  <c r="K91" i="25"/>
  <c r="AB91" i="25"/>
  <c r="AB92" i="25"/>
  <c r="I70" i="25"/>
  <c r="AA70" i="25"/>
  <c r="I71" i="25"/>
  <c r="AA71" i="25"/>
  <c r="I72" i="25"/>
  <c r="AA72" i="25"/>
  <c r="I73" i="25"/>
  <c r="AA73" i="25"/>
  <c r="I74" i="25"/>
  <c r="AA74" i="25"/>
  <c r="I75" i="25"/>
  <c r="AA75" i="25"/>
  <c r="I76" i="25"/>
  <c r="AA76" i="25"/>
  <c r="I77" i="25"/>
  <c r="AA77" i="25"/>
  <c r="I78" i="25"/>
  <c r="AA78" i="25"/>
  <c r="I79" i="25"/>
  <c r="AA79" i="25"/>
  <c r="I80" i="25"/>
  <c r="AA80" i="25"/>
  <c r="I81" i="25"/>
  <c r="AA81" i="25"/>
  <c r="I82" i="25"/>
  <c r="AA82" i="25"/>
  <c r="I83" i="25"/>
  <c r="AA83" i="25"/>
  <c r="I84" i="25"/>
  <c r="AA84" i="25"/>
  <c r="I85" i="25"/>
  <c r="AA85" i="25"/>
  <c r="I86" i="25"/>
  <c r="AA86" i="25"/>
  <c r="I87" i="25"/>
  <c r="AA87" i="25"/>
  <c r="I88" i="25"/>
  <c r="AA88" i="25"/>
  <c r="I89" i="25"/>
  <c r="AA89" i="25"/>
  <c r="I90" i="25"/>
  <c r="AA90" i="25"/>
  <c r="I91" i="25"/>
  <c r="AA91" i="25"/>
  <c r="AA92" i="25"/>
  <c r="D30" i="25"/>
  <c r="U91" i="25"/>
  <c r="E30" i="25"/>
  <c r="V91" i="25"/>
  <c r="F30" i="25"/>
  <c r="W91" i="25"/>
  <c r="X91" i="25"/>
  <c r="AE91" i="25"/>
  <c r="B30" i="25"/>
  <c r="Q91" i="25"/>
  <c r="C30" i="25"/>
  <c r="R91" i="25"/>
  <c r="S91" i="25"/>
  <c r="AD91" i="25"/>
  <c r="T91" i="25"/>
  <c r="AC91" i="25"/>
  <c r="P91" i="25"/>
  <c r="O91" i="25"/>
  <c r="N91" i="25"/>
  <c r="M91" i="25"/>
  <c r="L91" i="25"/>
  <c r="U90" i="25"/>
  <c r="V90" i="25"/>
  <c r="W90" i="25"/>
  <c r="X90" i="25"/>
  <c r="AE90" i="25"/>
  <c r="Q90" i="25"/>
  <c r="R90" i="25"/>
  <c r="S90" i="25"/>
  <c r="AD90" i="25"/>
  <c r="T90" i="25"/>
  <c r="AC90" i="25"/>
  <c r="P90" i="25"/>
  <c r="O90" i="25"/>
  <c r="N90" i="25"/>
  <c r="M90" i="25"/>
  <c r="L90" i="25"/>
  <c r="U89" i="25"/>
  <c r="V89" i="25"/>
  <c r="W89" i="25"/>
  <c r="X89" i="25"/>
  <c r="AE89" i="25"/>
  <c r="Q89" i="25"/>
  <c r="R89" i="25"/>
  <c r="S89" i="25"/>
  <c r="AD89" i="25"/>
  <c r="T89" i="25"/>
  <c r="AC89" i="25"/>
  <c r="P89" i="25"/>
  <c r="O89" i="25"/>
  <c r="N89" i="25"/>
  <c r="M89" i="25"/>
  <c r="L89" i="25"/>
  <c r="U88" i="25"/>
  <c r="V88" i="25"/>
  <c r="W88" i="25"/>
  <c r="X88" i="25"/>
  <c r="AE88" i="25"/>
  <c r="Q88" i="25"/>
  <c r="R88" i="25"/>
  <c r="S88" i="25"/>
  <c r="AD88" i="25"/>
  <c r="T88" i="25"/>
  <c r="AC88" i="25"/>
  <c r="P88" i="25"/>
  <c r="O88" i="25"/>
  <c r="N88" i="25"/>
  <c r="M88" i="25"/>
  <c r="L88" i="25"/>
  <c r="U87" i="25"/>
  <c r="V87" i="25"/>
  <c r="W87" i="25"/>
  <c r="X87" i="25"/>
  <c r="AE87" i="25"/>
  <c r="Q87" i="25"/>
  <c r="R87" i="25"/>
  <c r="S87" i="25"/>
  <c r="AD87" i="25"/>
  <c r="T87" i="25"/>
  <c r="AC87" i="25"/>
  <c r="P87" i="25"/>
  <c r="O87" i="25"/>
  <c r="N87" i="25"/>
  <c r="M87" i="25"/>
  <c r="L87" i="25"/>
  <c r="U86" i="25"/>
  <c r="V86" i="25"/>
  <c r="W86" i="25"/>
  <c r="X86" i="25"/>
  <c r="AE86" i="25"/>
  <c r="Q86" i="25"/>
  <c r="R86" i="25"/>
  <c r="S86" i="25"/>
  <c r="AD86" i="25"/>
  <c r="T86" i="25"/>
  <c r="AC86" i="25"/>
  <c r="P86" i="25"/>
  <c r="O86" i="25"/>
  <c r="N86" i="25"/>
  <c r="M86" i="25"/>
  <c r="L86" i="25"/>
  <c r="U85" i="25"/>
  <c r="V85" i="25"/>
  <c r="W85" i="25"/>
  <c r="X85" i="25"/>
  <c r="AE85" i="25"/>
  <c r="Q85" i="25"/>
  <c r="R85" i="25"/>
  <c r="S85" i="25"/>
  <c r="AD85" i="25"/>
  <c r="T85" i="25"/>
  <c r="AC85" i="25"/>
  <c r="P85" i="25"/>
  <c r="O85" i="25"/>
  <c r="N85" i="25"/>
  <c r="M85" i="25"/>
  <c r="L85" i="25"/>
  <c r="U84" i="25"/>
  <c r="V84" i="25"/>
  <c r="W84" i="25"/>
  <c r="X84" i="25"/>
  <c r="AE84" i="25"/>
  <c r="Q84" i="25"/>
  <c r="R84" i="25"/>
  <c r="S84" i="25"/>
  <c r="AD84" i="25"/>
  <c r="T84" i="25"/>
  <c r="AC84" i="25"/>
  <c r="P84" i="25"/>
  <c r="O84" i="25"/>
  <c r="N84" i="25"/>
  <c r="M84" i="25"/>
  <c r="L84" i="25"/>
  <c r="U83" i="25"/>
  <c r="V83" i="25"/>
  <c r="W83" i="25"/>
  <c r="X83" i="25"/>
  <c r="AE83" i="25"/>
  <c r="Q83" i="25"/>
  <c r="R83" i="25"/>
  <c r="S83" i="25"/>
  <c r="AD83" i="25"/>
  <c r="T83" i="25"/>
  <c r="AC83" i="25"/>
  <c r="P83" i="25"/>
  <c r="O83" i="25"/>
  <c r="N83" i="25"/>
  <c r="M83" i="25"/>
  <c r="L83" i="25"/>
  <c r="U82" i="25"/>
  <c r="V82" i="25"/>
  <c r="W82" i="25"/>
  <c r="X82" i="25"/>
  <c r="AE82" i="25"/>
  <c r="Q82" i="25"/>
  <c r="R82" i="25"/>
  <c r="S82" i="25"/>
  <c r="AD82" i="25"/>
  <c r="T82" i="25"/>
  <c r="AC82" i="25"/>
  <c r="P82" i="25"/>
  <c r="O82" i="25"/>
  <c r="N82" i="25"/>
  <c r="M82" i="25"/>
  <c r="L82" i="25"/>
  <c r="U81" i="25"/>
  <c r="V81" i="25"/>
  <c r="W81" i="25"/>
  <c r="X81" i="25"/>
  <c r="AE81" i="25"/>
  <c r="Q81" i="25"/>
  <c r="R81" i="25"/>
  <c r="S81" i="25"/>
  <c r="AD81" i="25"/>
  <c r="T81" i="25"/>
  <c r="AC81" i="25"/>
  <c r="P81" i="25"/>
  <c r="O81" i="25"/>
  <c r="N81" i="25"/>
  <c r="M81" i="25"/>
  <c r="L81" i="25"/>
  <c r="U80" i="25"/>
  <c r="V80" i="25"/>
  <c r="W80" i="25"/>
  <c r="X80" i="25"/>
  <c r="AE80" i="25"/>
  <c r="Q80" i="25"/>
  <c r="R80" i="25"/>
  <c r="S80" i="25"/>
  <c r="AD80" i="25"/>
  <c r="T80" i="25"/>
  <c r="AC80" i="25"/>
  <c r="P80" i="25"/>
  <c r="O80" i="25"/>
  <c r="N80" i="25"/>
  <c r="M80" i="25"/>
  <c r="L80" i="25"/>
  <c r="U79" i="25"/>
  <c r="V79" i="25"/>
  <c r="W79" i="25"/>
  <c r="X79" i="25"/>
  <c r="AE79" i="25"/>
  <c r="Q79" i="25"/>
  <c r="R79" i="25"/>
  <c r="S79" i="25"/>
  <c r="AD79" i="25"/>
  <c r="T79" i="25"/>
  <c r="AC79" i="25"/>
  <c r="P79" i="25"/>
  <c r="O79" i="25"/>
  <c r="N79" i="25"/>
  <c r="M79" i="25"/>
  <c r="L79" i="25"/>
  <c r="U78" i="25"/>
  <c r="V78" i="25"/>
  <c r="W78" i="25"/>
  <c r="X78" i="25"/>
  <c r="AE78" i="25"/>
  <c r="Q78" i="25"/>
  <c r="R78" i="25"/>
  <c r="S78" i="25"/>
  <c r="AD78" i="25"/>
  <c r="T78" i="25"/>
  <c r="AC78" i="25"/>
  <c r="P78" i="25"/>
  <c r="O78" i="25"/>
  <c r="N78" i="25"/>
  <c r="M78" i="25"/>
  <c r="L78" i="25"/>
  <c r="U77" i="25"/>
  <c r="V77" i="25"/>
  <c r="W77" i="25"/>
  <c r="X77" i="25"/>
  <c r="AE77" i="25"/>
  <c r="Q77" i="25"/>
  <c r="R77" i="25"/>
  <c r="S77" i="25"/>
  <c r="AD77" i="25"/>
  <c r="T77" i="25"/>
  <c r="AC77" i="25"/>
  <c r="P77" i="25"/>
  <c r="O77" i="25"/>
  <c r="N77" i="25"/>
  <c r="M77" i="25"/>
  <c r="L77" i="25"/>
  <c r="U76" i="25"/>
  <c r="V76" i="25"/>
  <c r="W76" i="25"/>
  <c r="X76" i="25"/>
  <c r="AE76" i="25"/>
  <c r="Q76" i="25"/>
  <c r="R76" i="25"/>
  <c r="S76" i="25"/>
  <c r="AD76" i="25"/>
  <c r="T76" i="25"/>
  <c r="AC76" i="25"/>
  <c r="P76" i="25"/>
  <c r="O76" i="25"/>
  <c r="N76" i="25"/>
  <c r="M76" i="25"/>
  <c r="L76" i="25"/>
  <c r="U75" i="25"/>
  <c r="V75" i="25"/>
  <c r="W75" i="25"/>
  <c r="X75" i="25"/>
  <c r="AE75" i="25"/>
  <c r="Q75" i="25"/>
  <c r="R75" i="25"/>
  <c r="S75" i="25"/>
  <c r="AD75" i="25"/>
  <c r="T75" i="25"/>
  <c r="AC75" i="25"/>
  <c r="P75" i="25"/>
  <c r="O75" i="25"/>
  <c r="N75" i="25"/>
  <c r="M75" i="25"/>
  <c r="L75" i="25"/>
  <c r="U74" i="25"/>
  <c r="V74" i="25"/>
  <c r="W74" i="25"/>
  <c r="X74" i="25"/>
  <c r="AE74" i="25"/>
  <c r="Q74" i="25"/>
  <c r="R74" i="25"/>
  <c r="S74" i="25"/>
  <c r="AD74" i="25"/>
  <c r="T74" i="25"/>
  <c r="AC74" i="25"/>
  <c r="P74" i="25"/>
  <c r="O74" i="25"/>
  <c r="N74" i="25"/>
  <c r="M74" i="25"/>
  <c r="L74" i="25"/>
  <c r="U73" i="25"/>
  <c r="V73" i="25"/>
  <c r="W73" i="25"/>
  <c r="X73" i="25"/>
  <c r="AE73" i="25"/>
  <c r="Q73" i="25"/>
  <c r="R73" i="25"/>
  <c r="S73" i="25"/>
  <c r="AD73" i="25"/>
  <c r="T73" i="25"/>
  <c r="AC73" i="25"/>
  <c r="P73" i="25"/>
  <c r="O73" i="25"/>
  <c r="N73" i="25"/>
  <c r="M73" i="25"/>
  <c r="L73" i="25"/>
  <c r="U72" i="25"/>
  <c r="V72" i="25"/>
  <c r="W72" i="25"/>
  <c r="X72" i="25"/>
  <c r="AE72" i="25"/>
  <c r="Q72" i="25"/>
  <c r="R72" i="25"/>
  <c r="S72" i="25"/>
  <c r="AD72" i="25"/>
  <c r="T72" i="25"/>
  <c r="AC72" i="25"/>
  <c r="P72" i="25"/>
  <c r="O72" i="25"/>
  <c r="N72" i="25"/>
  <c r="M72" i="25"/>
  <c r="L72" i="25"/>
  <c r="U71" i="25"/>
  <c r="V71" i="25"/>
  <c r="W71" i="25"/>
  <c r="X71" i="25"/>
  <c r="AE71" i="25"/>
  <c r="Q71" i="25"/>
  <c r="R71" i="25"/>
  <c r="S71" i="25"/>
  <c r="AD71" i="25"/>
  <c r="T71" i="25"/>
  <c r="AC71" i="25"/>
  <c r="P71" i="25"/>
  <c r="O71" i="25"/>
  <c r="N71" i="25"/>
  <c r="M71" i="25"/>
  <c r="L71" i="25"/>
  <c r="U70" i="25"/>
  <c r="V70" i="25"/>
  <c r="W70" i="25"/>
  <c r="X70" i="25"/>
  <c r="AE70" i="25"/>
  <c r="Q70" i="25"/>
  <c r="R70" i="25"/>
  <c r="S70" i="25"/>
  <c r="AD70" i="25"/>
  <c r="T70" i="25"/>
  <c r="AC70" i="25"/>
  <c r="P70" i="25"/>
  <c r="O70" i="25"/>
  <c r="N70" i="25"/>
  <c r="M70" i="25"/>
  <c r="L70" i="25"/>
  <c r="I69" i="25"/>
  <c r="U69" i="25"/>
  <c r="K69" i="25"/>
  <c r="V69" i="25"/>
  <c r="W69" i="25"/>
  <c r="X69" i="25"/>
  <c r="AE69" i="25"/>
  <c r="Q69" i="25"/>
  <c r="R69" i="25"/>
  <c r="S69" i="25"/>
  <c r="AD69" i="25"/>
  <c r="T69" i="25"/>
  <c r="AC69" i="25"/>
  <c r="AB69" i="25"/>
  <c r="AA69" i="25"/>
  <c r="P69" i="25"/>
  <c r="O69" i="25"/>
  <c r="N69" i="25"/>
  <c r="M69" i="25"/>
  <c r="L69" i="25"/>
  <c r="K44" i="25"/>
  <c r="AB44" i="25"/>
  <c r="K45" i="25"/>
  <c r="AB45" i="25"/>
  <c r="K46" i="25"/>
  <c r="AB46" i="25"/>
  <c r="K47" i="25"/>
  <c r="AB47" i="25"/>
  <c r="K48" i="25"/>
  <c r="AB48" i="25"/>
  <c r="K49" i="25"/>
  <c r="AB49" i="25"/>
  <c r="K50" i="25"/>
  <c r="AB50" i="25"/>
  <c r="AB51" i="25"/>
  <c r="K52" i="25"/>
  <c r="AB52" i="25"/>
  <c r="K53" i="25"/>
  <c r="AB53" i="25"/>
  <c r="K54" i="25"/>
  <c r="AB54" i="25"/>
  <c r="K55" i="25"/>
  <c r="AB55" i="25"/>
  <c r="K56" i="25"/>
  <c r="AB56" i="25"/>
  <c r="K57" i="25"/>
  <c r="AB57" i="25"/>
  <c r="K58" i="25"/>
  <c r="AB58" i="25"/>
  <c r="K59" i="25"/>
  <c r="AB59" i="25"/>
  <c r="K60" i="25"/>
  <c r="AB60" i="25"/>
  <c r="K61" i="25"/>
  <c r="AB61" i="25"/>
  <c r="K62" i="25"/>
  <c r="AB62" i="25"/>
  <c r="K63" i="25"/>
  <c r="AB63" i="25"/>
  <c r="K64" i="25"/>
  <c r="AB64" i="25"/>
  <c r="K65" i="25"/>
  <c r="AB65" i="25"/>
  <c r="AB66" i="25"/>
  <c r="I44" i="25"/>
  <c r="AA44" i="25"/>
  <c r="I45" i="25"/>
  <c r="AA45" i="25"/>
  <c r="I46" i="25"/>
  <c r="AA46" i="25"/>
  <c r="I47" i="25"/>
  <c r="AA47" i="25"/>
  <c r="I48" i="25"/>
  <c r="AA48" i="25"/>
  <c r="I49" i="25"/>
  <c r="AA49" i="25"/>
  <c r="I50" i="25"/>
  <c r="AA50" i="25"/>
  <c r="AA51" i="25"/>
  <c r="I52" i="25"/>
  <c r="AA52" i="25"/>
  <c r="I53" i="25"/>
  <c r="AA53" i="25"/>
  <c r="I54" i="25"/>
  <c r="AA54" i="25"/>
  <c r="I55" i="25"/>
  <c r="AA55" i="25"/>
  <c r="I56" i="25"/>
  <c r="AA56" i="25"/>
  <c r="I57" i="25"/>
  <c r="AA57" i="25"/>
  <c r="I58" i="25"/>
  <c r="AA58" i="25"/>
  <c r="I59" i="25"/>
  <c r="AA59" i="25"/>
  <c r="I60" i="25"/>
  <c r="AA60" i="25"/>
  <c r="I61" i="25"/>
  <c r="AA61" i="25"/>
  <c r="I62" i="25"/>
  <c r="AA62" i="25"/>
  <c r="I63" i="25"/>
  <c r="AA63" i="25"/>
  <c r="I64" i="25"/>
  <c r="AA64" i="25"/>
  <c r="I65" i="25"/>
  <c r="AA65" i="25"/>
  <c r="AA66" i="25"/>
  <c r="D29" i="25"/>
  <c r="U65" i="25"/>
  <c r="E29" i="25"/>
  <c r="V65" i="25"/>
  <c r="F29" i="25"/>
  <c r="W65" i="25"/>
  <c r="X65" i="25"/>
  <c r="AE65" i="25"/>
  <c r="Q65" i="25"/>
  <c r="R65" i="25"/>
  <c r="S65" i="25"/>
  <c r="AD65" i="25"/>
  <c r="T65" i="25"/>
  <c r="AC65" i="25"/>
  <c r="P65" i="25"/>
  <c r="O65" i="25"/>
  <c r="N65" i="25"/>
  <c r="M65" i="25"/>
  <c r="L65" i="25"/>
  <c r="U64" i="25"/>
  <c r="V64" i="25"/>
  <c r="W64" i="25"/>
  <c r="X64" i="25"/>
  <c r="AE64" i="25"/>
  <c r="Q64" i="25"/>
  <c r="R64" i="25"/>
  <c r="S64" i="25"/>
  <c r="AD64" i="25"/>
  <c r="T64" i="25"/>
  <c r="AC64" i="25"/>
  <c r="P64" i="25"/>
  <c r="O64" i="25"/>
  <c r="N64" i="25"/>
  <c r="M64" i="25"/>
  <c r="L64" i="25"/>
  <c r="U63" i="25"/>
  <c r="V63" i="25"/>
  <c r="W63" i="25"/>
  <c r="X63" i="25"/>
  <c r="AE63" i="25"/>
  <c r="Q63" i="25"/>
  <c r="R63" i="25"/>
  <c r="S63" i="25"/>
  <c r="AD63" i="25"/>
  <c r="T63" i="25"/>
  <c r="AC63" i="25"/>
  <c r="P63" i="25"/>
  <c r="O63" i="25"/>
  <c r="N63" i="25"/>
  <c r="M63" i="25"/>
  <c r="L63" i="25"/>
  <c r="U62" i="25"/>
  <c r="V62" i="25"/>
  <c r="W62" i="25"/>
  <c r="X62" i="25"/>
  <c r="AE62" i="25"/>
  <c r="Q62" i="25"/>
  <c r="R62" i="25"/>
  <c r="S62" i="25"/>
  <c r="AD62" i="25"/>
  <c r="T62" i="25"/>
  <c r="AC62" i="25"/>
  <c r="P62" i="25"/>
  <c r="O62" i="25"/>
  <c r="N62" i="25"/>
  <c r="M62" i="25"/>
  <c r="L62" i="25"/>
  <c r="U61" i="25"/>
  <c r="V61" i="25"/>
  <c r="W61" i="25"/>
  <c r="X61" i="25"/>
  <c r="AE61" i="25"/>
  <c r="Q61" i="25"/>
  <c r="R61" i="25"/>
  <c r="S61" i="25"/>
  <c r="AD61" i="25"/>
  <c r="T61" i="25"/>
  <c r="AC61" i="25"/>
  <c r="P61" i="25"/>
  <c r="O61" i="25"/>
  <c r="N61" i="25"/>
  <c r="M61" i="25"/>
  <c r="L61" i="25"/>
  <c r="U60" i="25"/>
  <c r="V60" i="25"/>
  <c r="W60" i="25"/>
  <c r="X60" i="25"/>
  <c r="AE60" i="25"/>
  <c r="Q60" i="25"/>
  <c r="R60" i="25"/>
  <c r="S60" i="25"/>
  <c r="AD60" i="25"/>
  <c r="T60" i="25"/>
  <c r="AC60" i="25"/>
  <c r="P60" i="25"/>
  <c r="O60" i="25"/>
  <c r="N60" i="25"/>
  <c r="M60" i="25"/>
  <c r="L60" i="25"/>
  <c r="U59" i="25"/>
  <c r="V59" i="25"/>
  <c r="W59" i="25"/>
  <c r="X59" i="25"/>
  <c r="AE59" i="25"/>
  <c r="Q59" i="25"/>
  <c r="R59" i="25"/>
  <c r="S59" i="25"/>
  <c r="AD59" i="25"/>
  <c r="T59" i="25"/>
  <c r="AC59" i="25"/>
  <c r="P59" i="25"/>
  <c r="O59" i="25"/>
  <c r="N59" i="25"/>
  <c r="M59" i="25"/>
  <c r="L59" i="25"/>
  <c r="U58" i="25"/>
  <c r="V58" i="25"/>
  <c r="W58" i="25"/>
  <c r="X58" i="25"/>
  <c r="AE58" i="25"/>
  <c r="Q58" i="25"/>
  <c r="R58" i="25"/>
  <c r="S58" i="25"/>
  <c r="AD58" i="25"/>
  <c r="T58" i="25"/>
  <c r="AC58" i="25"/>
  <c r="P58" i="25"/>
  <c r="O58" i="25"/>
  <c r="N58" i="25"/>
  <c r="M58" i="25"/>
  <c r="L58" i="25"/>
  <c r="U57" i="25"/>
  <c r="V57" i="25"/>
  <c r="W57" i="25"/>
  <c r="X57" i="25"/>
  <c r="AE57" i="25"/>
  <c r="Q57" i="25"/>
  <c r="R57" i="25"/>
  <c r="S57" i="25"/>
  <c r="AD57" i="25"/>
  <c r="T57" i="25"/>
  <c r="AC57" i="25"/>
  <c r="P57" i="25"/>
  <c r="O57" i="25"/>
  <c r="N57" i="25"/>
  <c r="M57" i="25"/>
  <c r="L57" i="25"/>
  <c r="C57" i="25"/>
  <c r="B57" i="25"/>
  <c r="U56" i="25"/>
  <c r="V56" i="25"/>
  <c r="W56" i="25"/>
  <c r="X56" i="25"/>
  <c r="AE56" i="25"/>
  <c r="Q56" i="25"/>
  <c r="R56" i="25"/>
  <c r="S56" i="25"/>
  <c r="AD56" i="25"/>
  <c r="T56" i="25"/>
  <c r="AC56" i="25"/>
  <c r="P56" i="25"/>
  <c r="O56" i="25"/>
  <c r="N56" i="25"/>
  <c r="M56" i="25"/>
  <c r="L56" i="25"/>
  <c r="C56" i="25"/>
  <c r="B56" i="25"/>
  <c r="U55" i="25"/>
  <c r="V55" i="25"/>
  <c r="W55" i="25"/>
  <c r="X55" i="25"/>
  <c r="AE55" i="25"/>
  <c r="Q55" i="25"/>
  <c r="R55" i="25"/>
  <c r="S55" i="25"/>
  <c r="AD55" i="25"/>
  <c r="T55" i="25"/>
  <c r="AC55" i="25"/>
  <c r="P55" i="25"/>
  <c r="O55" i="25"/>
  <c r="N55" i="25"/>
  <c r="M55" i="25"/>
  <c r="L55" i="25"/>
  <c r="U54" i="25"/>
  <c r="V54" i="25"/>
  <c r="W54" i="25"/>
  <c r="X54" i="25"/>
  <c r="AE54" i="25"/>
  <c r="Q54" i="25"/>
  <c r="R54" i="25"/>
  <c r="S54" i="25"/>
  <c r="AD54" i="25"/>
  <c r="T54" i="25"/>
  <c r="AC54" i="25"/>
  <c r="P54" i="25"/>
  <c r="O54" i="25"/>
  <c r="N54" i="25"/>
  <c r="M54" i="25"/>
  <c r="L54" i="25"/>
  <c r="U43" i="25"/>
  <c r="V43" i="25"/>
  <c r="W43" i="25"/>
  <c r="X43" i="25"/>
  <c r="AE43" i="25"/>
  <c r="U44" i="25"/>
  <c r="V44" i="25"/>
  <c r="W44" i="25"/>
  <c r="X44" i="25"/>
  <c r="AE44" i="25"/>
  <c r="U45" i="25"/>
  <c r="V45" i="25"/>
  <c r="W45" i="25"/>
  <c r="X45" i="25"/>
  <c r="AE45" i="25"/>
  <c r="U46" i="25"/>
  <c r="V46" i="25"/>
  <c r="W46" i="25"/>
  <c r="X46" i="25"/>
  <c r="AE46" i="25"/>
  <c r="U47" i="25"/>
  <c r="V47" i="25"/>
  <c r="W47" i="25"/>
  <c r="X47" i="25"/>
  <c r="AE47" i="25"/>
  <c r="U48" i="25"/>
  <c r="V48" i="25"/>
  <c r="W48" i="25"/>
  <c r="X48" i="25"/>
  <c r="AE48" i="25"/>
  <c r="U49" i="25"/>
  <c r="V49" i="25"/>
  <c r="W49" i="25"/>
  <c r="X49" i="25"/>
  <c r="AE49" i="25"/>
  <c r="U50" i="25"/>
  <c r="V50" i="25"/>
  <c r="W50" i="25"/>
  <c r="X50" i="25"/>
  <c r="AE50" i="25"/>
  <c r="U51" i="25"/>
  <c r="V51" i="25"/>
  <c r="W51" i="25"/>
  <c r="X51" i="25"/>
  <c r="AE51" i="25"/>
  <c r="U52" i="25"/>
  <c r="V52" i="25"/>
  <c r="W52" i="25"/>
  <c r="X52" i="25"/>
  <c r="AE52" i="25"/>
  <c r="U53" i="25"/>
  <c r="V53" i="25"/>
  <c r="W53" i="25"/>
  <c r="X53" i="25"/>
  <c r="AE53" i="25"/>
  <c r="Q44" i="25"/>
  <c r="R44" i="25"/>
  <c r="S44" i="25"/>
  <c r="AD44" i="25"/>
  <c r="Q45" i="25"/>
  <c r="R45" i="25"/>
  <c r="S45" i="25"/>
  <c r="AD45" i="25"/>
  <c r="Q46" i="25"/>
  <c r="R46" i="25"/>
  <c r="S46" i="25"/>
  <c r="AD46" i="25"/>
  <c r="Q47" i="25"/>
  <c r="R47" i="25"/>
  <c r="S47" i="25"/>
  <c r="AD47" i="25"/>
  <c r="Q48" i="25"/>
  <c r="R48" i="25"/>
  <c r="S48" i="25"/>
  <c r="AD48" i="25"/>
  <c r="Q49" i="25"/>
  <c r="R49" i="25"/>
  <c r="S49" i="25"/>
  <c r="AD49" i="25"/>
  <c r="Q50" i="25"/>
  <c r="R50" i="25"/>
  <c r="S50" i="25"/>
  <c r="AD50" i="25"/>
  <c r="Q52" i="25"/>
  <c r="R52" i="25"/>
  <c r="S52" i="25"/>
  <c r="AD52" i="25"/>
  <c r="Q53" i="25"/>
  <c r="R53" i="25"/>
  <c r="S53" i="25"/>
  <c r="AD53" i="25"/>
  <c r="T53" i="25"/>
  <c r="AC53" i="25"/>
  <c r="P53" i="25"/>
  <c r="O53" i="25"/>
  <c r="N53" i="25"/>
  <c r="M53" i="25"/>
  <c r="L53" i="25"/>
  <c r="D28" i="25"/>
  <c r="J24" i="25"/>
  <c r="X24" i="25"/>
  <c r="E28" i="25"/>
  <c r="L24" i="25"/>
  <c r="Y24" i="25"/>
  <c r="F28" i="25"/>
  <c r="Z24" i="25"/>
  <c r="AA24" i="25"/>
  <c r="AG24" i="25"/>
  <c r="J25" i="25"/>
  <c r="X25" i="25"/>
  <c r="L25" i="25"/>
  <c r="Y25" i="25"/>
  <c r="Z25" i="25"/>
  <c r="AA25" i="25"/>
  <c r="AG25" i="25"/>
  <c r="X26" i="25"/>
  <c r="Y26" i="25"/>
  <c r="Z26" i="25"/>
  <c r="AA26" i="25"/>
  <c r="AG26" i="25"/>
  <c r="J27" i="25"/>
  <c r="X27" i="25"/>
  <c r="L27" i="25"/>
  <c r="Y27" i="25"/>
  <c r="Z27" i="25"/>
  <c r="AA27" i="25"/>
  <c r="AG27" i="25"/>
  <c r="J28" i="25"/>
  <c r="X28" i="25"/>
  <c r="L28" i="25"/>
  <c r="Y28" i="25"/>
  <c r="Z28" i="25"/>
  <c r="AA28" i="25"/>
  <c r="AG28" i="25"/>
  <c r="J29" i="25"/>
  <c r="X29" i="25"/>
  <c r="L29" i="25"/>
  <c r="Y29" i="25"/>
  <c r="Z29" i="25"/>
  <c r="AA29" i="25"/>
  <c r="AG29" i="25"/>
  <c r="J30" i="25"/>
  <c r="X30" i="25"/>
  <c r="L30" i="25"/>
  <c r="Y30" i="25"/>
  <c r="Z30" i="25"/>
  <c r="AA30" i="25"/>
  <c r="AG30" i="25"/>
  <c r="J31" i="25"/>
  <c r="X31" i="25"/>
  <c r="L31" i="25"/>
  <c r="Y31" i="25"/>
  <c r="Z31" i="25"/>
  <c r="AA31" i="25"/>
  <c r="AG31" i="25"/>
  <c r="J32" i="25"/>
  <c r="X32" i="25"/>
  <c r="L32" i="25"/>
  <c r="Y32" i="25"/>
  <c r="Z32" i="25"/>
  <c r="AA32" i="25"/>
  <c r="AG32" i="25"/>
  <c r="J33" i="25"/>
  <c r="X33" i="25"/>
  <c r="L33" i="25"/>
  <c r="Y33" i="25"/>
  <c r="Z33" i="25"/>
  <c r="AA33" i="25"/>
  <c r="AG33" i="25"/>
  <c r="J34" i="25"/>
  <c r="X34" i="25"/>
  <c r="L34" i="25"/>
  <c r="Y34" i="25"/>
  <c r="Z34" i="25"/>
  <c r="AA34" i="25"/>
  <c r="AG34" i="25"/>
  <c r="J35" i="25"/>
  <c r="X35" i="25"/>
  <c r="L35" i="25"/>
  <c r="Y35" i="25"/>
  <c r="Z35" i="25"/>
  <c r="AA35" i="25"/>
  <c r="AG35" i="25"/>
  <c r="J36" i="25"/>
  <c r="X36" i="25"/>
  <c r="L36" i="25"/>
  <c r="Y36" i="25"/>
  <c r="Z36" i="25"/>
  <c r="AA36" i="25"/>
  <c r="AG36" i="25"/>
  <c r="J37" i="25"/>
  <c r="X37" i="25"/>
  <c r="L37" i="25"/>
  <c r="Y37" i="25"/>
  <c r="Z37" i="25"/>
  <c r="AA37" i="25"/>
  <c r="AG37" i="25"/>
  <c r="J38" i="25"/>
  <c r="X38" i="25"/>
  <c r="L38" i="25"/>
  <c r="Y38" i="25"/>
  <c r="Z38" i="25"/>
  <c r="AA38" i="25"/>
  <c r="AG38" i="25"/>
  <c r="J39" i="25"/>
  <c r="X39" i="25"/>
  <c r="L39" i="25"/>
  <c r="Y39" i="25"/>
  <c r="Z39" i="25"/>
  <c r="AA39" i="25"/>
  <c r="AG39" i="25"/>
  <c r="T24" i="25"/>
  <c r="U24" i="25"/>
  <c r="W24" i="25"/>
  <c r="T25" i="25"/>
  <c r="U25" i="25"/>
  <c r="W25" i="25"/>
  <c r="T27" i="25"/>
  <c r="U27" i="25"/>
  <c r="W27" i="25"/>
  <c r="T28" i="25"/>
  <c r="U28" i="25"/>
  <c r="W28" i="25"/>
  <c r="T29" i="25"/>
  <c r="U29" i="25"/>
  <c r="W29" i="25"/>
  <c r="T30" i="25"/>
  <c r="U30" i="25"/>
  <c r="W30" i="25"/>
  <c r="T31" i="25"/>
  <c r="U31" i="25"/>
  <c r="W31" i="25"/>
  <c r="T32" i="25"/>
  <c r="U32" i="25"/>
  <c r="W32" i="25"/>
  <c r="T33" i="25"/>
  <c r="U33" i="25"/>
  <c r="W33" i="25"/>
  <c r="T34" i="25"/>
  <c r="U34" i="25"/>
  <c r="W34" i="25"/>
  <c r="T35" i="25"/>
  <c r="U35" i="25"/>
  <c r="W35" i="25"/>
  <c r="T36" i="25"/>
  <c r="U36" i="25"/>
  <c r="W36" i="25"/>
  <c r="T37" i="25"/>
  <c r="U37" i="25"/>
  <c r="W37" i="25"/>
  <c r="T38" i="25"/>
  <c r="U38" i="25"/>
  <c r="W38" i="25"/>
  <c r="T39" i="25"/>
  <c r="U39" i="25"/>
  <c r="W39" i="25"/>
  <c r="T52" i="25"/>
  <c r="AC52" i="25"/>
  <c r="P52" i="25"/>
  <c r="O52" i="25"/>
  <c r="N52" i="25"/>
  <c r="M52" i="25"/>
  <c r="L52" i="25"/>
  <c r="X4" i="25"/>
  <c r="Y4" i="25"/>
  <c r="Z4" i="25"/>
  <c r="AA4" i="25"/>
  <c r="AH4" i="25"/>
  <c r="X5" i="25"/>
  <c r="Y5" i="25"/>
  <c r="Z5" i="25"/>
  <c r="AA5" i="25"/>
  <c r="AH5" i="25"/>
  <c r="X6" i="25"/>
  <c r="Y6" i="25"/>
  <c r="Z6" i="25"/>
  <c r="AA6" i="25"/>
  <c r="AH6" i="25"/>
  <c r="X7" i="25"/>
  <c r="Y7" i="25"/>
  <c r="Z7" i="25"/>
  <c r="AA7" i="25"/>
  <c r="AH7" i="25"/>
  <c r="X8" i="25"/>
  <c r="Y8" i="25"/>
  <c r="Z8" i="25"/>
  <c r="AA8" i="25"/>
  <c r="AH8" i="25"/>
  <c r="X9" i="25"/>
  <c r="Y9" i="25"/>
  <c r="Z9" i="25"/>
  <c r="AA9" i="25"/>
  <c r="AH9" i="25"/>
  <c r="X10" i="25"/>
  <c r="Y10" i="25"/>
  <c r="Z10" i="25"/>
  <c r="AA10" i="25"/>
  <c r="AH10" i="25"/>
  <c r="X11" i="25"/>
  <c r="Y11" i="25"/>
  <c r="Z11" i="25"/>
  <c r="AA11" i="25"/>
  <c r="AH11" i="25"/>
  <c r="X12" i="25"/>
  <c r="Y12" i="25"/>
  <c r="Z12" i="25"/>
  <c r="AA12" i="25"/>
  <c r="AH12" i="25"/>
  <c r="X13" i="25"/>
  <c r="Y13" i="25"/>
  <c r="Z13" i="25"/>
  <c r="AA13" i="25"/>
  <c r="AH13" i="25"/>
  <c r="X14" i="25"/>
  <c r="Y14" i="25"/>
  <c r="Z14" i="25"/>
  <c r="AA14" i="25"/>
  <c r="AH14" i="25"/>
  <c r="X15" i="25"/>
  <c r="Y15" i="25"/>
  <c r="Z15" i="25"/>
  <c r="AA15" i="25"/>
  <c r="AH15" i="25"/>
  <c r="X16" i="25"/>
  <c r="Y16" i="25"/>
  <c r="Z16" i="25"/>
  <c r="AA16" i="25"/>
  <c r="AH16" i="25"/>
  <c r="X17" i="25"/>
  <c r="Y17" i="25"/>
  <c r="Z17" i="25"/>
  <c r="AA17" i="25"/>
  <c r="AH17" i="25"/>
  <c r="X18" i="25"/>
  <c r="Y18" i="25"/>
  <c r="Z18" i="25"/>
  <c r="AA18" i="25"/>
  <c r="AH18" i="25"/>
  <c r="T51" i="25"/>
  <c r="AC51" i="25"/>
  <c r="P51" i="25"/>
  <c r="O51" i="25"/>
  <c r="N51" i="25"/>
  <c r="M51" i="25"/>
  <c r="L51" i="25"/>
  <c r="T50" i="25"/>
  <c r="AC50" i="25"/>
  <c r="P50" i="25"/>
  <c r="O50" i="25"/>
  <c r="N50" i="25"/>
  <c r="M50" i="25"/>
  <c r="L50" i="25"/>
  <c r="T49" i="25"/>
  <c r="AC49" i="25"/>
  <c r="P49" i="25"/>
  <c r="O49" i="25"/>
  <c r="N49" i="25"/>
  <c r="M49" i="25"/>
  <c r="L49" i="25"/>
  <c r="T48" i="25"/>
  <c r="AC48" i="25"/>
  <c r="P48" i="25"/>
  <c r="O48" i="25"/>
  <c r="N48" i="25"/>
  <c r="M48" i="25"/>
  <c r="L48" i="25"/>
  <c r="T47" i="25"/>
  <c r="AC47" i="25"/>
  <c r="P47" i="25"/>
  <c r="O47" i="25"/>
  <c r="N47" i="25"/>
  <c r="M47" i="25"/>
  <c r="L47" i="25"/>
  <c r="T46" i="25"/>
  <c r="AC46" i="25"/>
  <c r="P46" i="25"/>
  <c r="O46" i="25"/>
  <c r="N46" i="25"/>
  <c r="M46" i="25"/>
  <c r="L46" i="25"/>
  <c r="T45" i="25"/>
  <c r="AC45" i="25"/>
  <c r="P45" i="25"/>
  <c r="O45" i="25"/>
  <c r="N45" i="25"/>
  <c r="M45" i="25"/>
  <c r="L45" i="25"/>
  <c r="T44" i="25"/>
  <c r="AC44" i="25"/>
  <c r="P44" i="25"/>
  <c r="O44" i="25"/>
  <c r="N44" i="25"/>
  <c r="M44" i="25"/>
  <c r="L44" i="25"/>
  <c r="T43" i="25"/>
  <c r="AC43" i="25"/>
  <c r="AB43" i="25"/>
  <c r="AA43" i="25"/>
  <c r="P43" i="25"/>
  <c r="O43" i="25"/>
  <c r="N43" i="25"/>
  <c r="M43" i="25"/>
  <c r="L43" i="25"/>
  <c r="L23" i="25"/>
  <c r="AE23" i="25"/>
  <c r="AE24" i="25"/>
  <c r="AE25" i="25"/>
  <c r="AE26" i="25"/>
  <c r="AE27" i="25"/>
  <c r="AE28" i="25"/>
  <c r="AE29" i="25"/>
  <c r="AE30" i="25"/>
  <c r="AE31" i="25"/>
  <c r="AE32" i="25"/>
  <c r="AE33" i="25"/>
  <c r="AE34" i="25"/>
  <c r="AE35" i="25"/>
  <c r="AE36" i="25"/>
  <c r="AE37" i="25"/>
  <c r="AE38" i="25"/>
  <c r="AE39" i="25"/>
  <c r="AE40" i="25"/>
  <c r="J23" i="25"/>
  <c r="AD23" i="25"/>
  <c r="AD24" i="25"/>
  <c r="AD25" i="25"/>
  <c r="AD26" i="25"/>
  <c r="AD27" i="25"/>
  <c r="AD28" i="25"/>
  <c r="AD29" i="25"/>
  <c r="AD30" i="25"/>
  <c r="AD31" i="25"/>
  <c r="AD32" i="25"/>
  <c r="AD33" i="25"/>
  <c r="AD34" i="25"/>
  <c r="AD35" i="25"/>
  <c r="AD36" i="25"/>
  <c r="AD37" i="25"/>
  <c r="AD38" i="25"/>
  <c r="AD39" i="25"/>
  <c r="AD40" i="25"/>
  <c r="V39" i="25"/>
  <c r="N39" i="25"/>
  <c r="S39" i="25"/>
  <c r="O39" i="25"/>
  <c r="R39" i="25"/>
  <c r="Q39" i="25"/>
  <c r="P39" i="25"/>
  <c r="M39" i="25"/>
  <c r="C39" i="25"/>
  <c r="B39" i="25"/>
  <c r="V38" i="25"/>
  <c r="N38" i="25"/>
  <c r="S38" i="25"/>
  <c r="O38" i="25"/>
  <c r="R38" i="25"/>
  <c r="Q38" i="25"/>
  <c r="P38" i="25"/>
  <c r="M38" i="25"/>
  <c r="C38" i="25"/>
  <c r="B38" i="25"/>
  <c r="V37" i="25"/>
  <c r="N37" i="25"/>
  <c r="S37" i="25"/>
  <c r="O37" i="25"/>
  <c r="R37" i="25"/>
  <c r="Q37" i="25"/>
  <c r="P37" i="25"/>
  <c r="M37" i="25"/>
  <c r="C37" i="25"/>
  <c r="B37" i="25"/>
  <c r="V36" i="25"/>
  <c r="N36" i="25"/>
  <c r="S36" i="25"/>
  <c r="O36" i="25"/>
  <c r="R36" i="25"/>
  <c r="Q36" i="25"/>
  <c r="P36" i="25"/>
  <c r="M36" i="25"/>
  <c r="C36" i="25"/>
  <c r="B36" i="25"/>
  <c r="V35" i="25"/>
  <c r="N35" i="25"/>
  <c r="S35" i="25"/>
  <c r="O35" i="25"/>
  <c r="R35" i="25"/>
  <c r="Q35" i="25"/>
  <c r="P35" i="25"/>
  <c r="M35" i="25"/>
  <c r="C35" i="25"/>
  <c r="B35" i="25"/>
  <c r="V34" i="25"/>
  <c r="N34" i="25"/>
  <c r="S34" i="25"/>
  <c r="O34" i="25"/>
  <c r="R34" i="25"/>
  <c r="Q34" i="25"/>
  <c r="P34" i="25"/>
  <c r="M34" i="25"/>
  <c r="C34" i="25"/>
  <c r="B34" i="25"/>
  <c r="V33" i="25"/>
  <c r="N33" i="25"/>
  <c r="S33" i="25"/>
  <c r="O33" i="25"/>
  <c r="R33" i="25"/>
  <c r="Q33" i="25"/>
  <c r="P33" i="25"/>
  <c r="M33" i="25"/>
  <c r="V32" i="25"/>
  <c r="N32" i="25"/>
  <c r="S32" i="25"/>
  <c r="O32" i="25"/>
  <c r="R32" i="25"/>
  <c r="Q32" i="25"/>
  <c r="P32" i="25"/>
  <c r="M32" i="25"/>
  <c r="V31" i="25"/>
  <c r="N31" i="25"/>
  <c r="S31" i="25"/>
  <c r="O31" i="25"/>
  <c r="R31" i="25"/>
  <c r="Q31" i="25"/>
  <c r="P31" i="25"/>
  <c r="M31" i="25"/>
  <c r="V30" i="25"/>
  <c r="N30" i="25"/>
  <c r="S30" i="25"/>
  <c r="O30" i="25"/>
  <c r="R30" i="25"/>
  <c r="Q30" i="25"/>
  <c r="P30" i="25"/>
  <c r="M30" i="25"/>
  <c r="V29" i="25"/>
  <c r="N29" i="25"/>
  <c r="S29" i="25"/>
  <c r="O29" i="25"/>
  <c r="R29" i="25"/>
  <c r="Q29" i="25"/>
  <c r="P29" i="25"/>
  <c r="M29" i="25"/>
  <c r="V28" i="25"/>
  <c r="N28" i="25"/>
  <c r="S28" i="25"/>
  <c r="O28" i="25"/>
  <c r="R28" i="25"/>
  <c r="Q28" i="25"/>
  <c r="P28" i="25"/>
  <c r="M28" i="25"/>
  <c r="V27" i="25"/>
  <c r="N27" i="25"/>
  <c r="S27" i="25"/>
  <c r="O27" i="25"/>
  <c r="R27" i="25"/>
  <c r="Q27" i="25"/>
  <c r="P27" i="25"/>
  <c r="M27" i="25"/>
  <c r="V26" i="25"/>
  <c r="N26" i="25"/>
  <c r="S26" i="25"/>
  <c r="O26" i="25"/>
  <c r="R26" i="25"/>
  <c r="Q26" i="25"/>
  <c r="P26" i="25"/>
  <c r="M26" i="25"/>
  <c r="V25" i="25"/>
  <c r="N25" i="25"/>
  <c r="S25" i="25"/>
  <c r="O25" i="25"/>
  <c r="R25" i="25"/>
  <c r="Q25" i="25"/>
  <c r="P25" i="25"/>
  <c r="M25" i="25"/>
  <c r="V24" i="25"/>
  <c r="N24" i="25"/>
  <c r="S24" i="25"/>
  <c r="O24" i="25"/>
  <c r="R24" i="25"/>
  <c r="Q24" i="25"/>
  <c r="P24" i="25"/>
  <c r="M24" i="25"/>
  <c r="X23" i="25"/>
  <c r="Y23" i="25"/>
  <c r="Z23" i="25"/>
  <c r="AA23" i="25"/>
  <c r="AG23" i="25"/>
  <c r="T23" i="25"/>
  <c r="U23" i="25"/>
  <c r="W23" i="25"/>
  <c r="V23" i="25"/>
  <c r="N23" i="25"/>
  <c r="S23" i="25"/>
  <c r="O23" i="25"/>
  <c r="R23" i="25"/>
  <c r="Q23" i="25"/>
  <c r="P23" i="25"/>
  <c r="M23" i="25"/>
  <c r="AE3" i="25"/>
  <c r="AE4" i="25"/>
  <c r="AE5" i="25"/>
  <c r="AE6" i="25"/>
  <c r="AE7" i="25"/>
  <c r="AE8" i="25"/>
  <c r="AE9" i="25"/>
  <c r="AE10" i="25"/>
  <c r="AE11" i="25"/>
  <c r="AE12" i="25"/>
  <c r="AE13" i="25"/>
  <c r="AE14" i="25"/>
  <c r="AE15" i="25"/>
  <c r="AE16" i="25"/>
  <c r="AE17" i="25"/>
  <c r="AE18" i="25"/>
  <c r="AE19" i="25"/>
  <c r="AD3" i="25"/>
  <c r="AD4" i="25"/>
  <c r="AD5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W18" i="25"/>
  <c r="AF18" i="25"/>
  <c r="N18" i="25"/>
  <c r="S18" i="25"/>
  <c r="O18" i="25"/>
  <c r="R18" i="25"/>
  <c r="Q18" i="25"/>
  <c r="P18" i="25"/>
  <c r="M18" i="25"/>
  <c r="W17" i="25"/>
  <c r="AF17" i="25"/>
  <c r="N17" i="25"/>
  <c r="S17" i="25"/>
  <c r="O17" i="25"/>
  <c r="R17" i="25"/>
  <c r="Q17" i="25"/>
  <c r="P17" i="25"/>
  <c r="M17" i="25"/>
  <c r="W16" i="25"/>
  <c r="AF16" i="25"/>
  <c r="N16" i="25"/>
  <c r="S16" i="25"/>
  <c r="O16" i="25"/>
  <c r="R16" i="25"/>
  <c r="Q16" i="25"/>
  <c r="P16" i="25"/>
  <c r="M16" i="25"/>
  <c r="W15" i="25"/>
  <c r="AF15" i="25"/>
  <c r="N15" i="25"/>
  <c r="S15" i="25"/>
  <c r="O15" i="25"/>
  <c r="R15" i="25"/>
  <c r="Q15" i="25"/>
  <c r="P15" i="25"/>
  <c r="M15" i="25"/>
  <c r="W14" i="25"/>
  <c r="AF14" i="25"/>
  <c r="N14" i="25"/>
  <c r="S14" i="25"/>
  <c r="O14" i="25"/>
  <c r="R14" i="25"/>
  <c r="Q14" i="25"/>
  <c r="P14" i="25"/>
  <c r="M14" i="25"/>
  <c r="W13" i="25"/>
  <c r="AF13" i="25"/>
  <c r="N13" i="25"/>
  <c r="S13" i="25"/>
  <c r="O13" i="25"/>
  <c r="R13" i="25"/>
  <c r="Q13" i="25"/>
  <c r="P13" i="25"/>
  <c r="M13" i="25"/>
  <c r="W12" i="25"/>
  <c r="AF12" i="25"/>
  <c r="N12" i="25"/>
  <c r="S12" i="25"/>
  <c r="O12" i="25"/>
  <c r="R12" i="25"/>
  <c r="Q12" i="25"/>
  <c r="P12" i="25"/>
  <c r="M12" i="25"/>
  <c r="W11" i="25"/>
  <c r="AF11" i="25"/>
  <c r="N11" i="25"/>
  <c r="S11" i="25"/>
  <c r="O11" i="25"/>
  <c r="R11" i="25"/>
  <c r="Q11" i="25"/>
  <c r="P11" i="25"/>
  <c r="M11" i="25"/>
  <c r="W10" i="25"/>
  <c r="AF10" i="25"/>
  <c r="N10" i="25"/>
  <c r="S10" i="25"/>
  <c r="O10" i="25"/>
  <c r="R10" i="25"/>
  <c r="Q10" i="25"/>
  <c r="P10" i="25"/>
  <c r="M10" i="25"/>
  <c r="W9" i="25"/>
  <c r="AF9" i="25"/>
  <c r="N9" i="25"/>
  <c r="S9" i="25"/>
  <c r="O9" i="25"/>
  <c r="R9" i="25"/>
  <c r="Q9" i="25"/>
  <c r="P9" i="25"/>
  <c r="M9" i="25"/>
  <c r="W8" i="25"/>
  <c r="AF8" i="25"/>
  <c r="N8" i="25"/>
  <c r="S8" i="25"/>
  <c r="O8" i="25"/>
  <c r="R8" i="25"/>
  <c r="Q8" i="25"/>
  <c r="P8" i="25"/>
  <c r="M8" i="25"/>
  <c r="W7" i="25"/>
  <c r="AF7" i="25"/>
  <c r="N7" i="25"/>
  <c r="S7" i="25"/>
  <c r="O7" i="25"/>
  <c r="R7" i="25"/>
  <c r="Q7" i="25"/>
  <c r="P7" i="25"/>
  <c r="M7" i="25"/>
  <c r="W6" i="25"/>
  <c r="AF6" i="25"/>
  <c r="N6" i="25"/>
  <c r="S6" i="25"/>
  <c r="O6" i="25"/>
  <c r="R6" i="25"/>
  <c r="Q6" i="25"/>
  <c r="P6" i="25"/>
  <c r="M6" i="25"/>
  <c r="W5" i="25"/>
  <c r="AF5" i="25"/>
  <c r="N5" i="25"/>
  <c r="S5" i="25"/>
  <c r="O5" i="25"/>
  <c r="R5" i="25"/>
  <c r="Q5" i="25"/>
  <c r="P5" i="25"/>
  <c r="M5" i="25"/>
  <c r="W4" i="25"/>
  <c r="AF4" i="25"/>
  <c r="N4" i="25"/>
  <c r="S4" i="25"/>
  <c r="O4" i="25"/>
  <c r="R4" i="25"/>
  <c r="Q4" i="25"/>
  <c r="P4" i="25"/>
  <c r="M4" i="25"/>
  <c r="W3" i="25"/>
  <c r="AF3" i="25"/>
  <c r="N3" i="25"/>
  <c r="S3" i="25"/>
  <c r="O3" i="25"/>
  <c r="R3" i="25"/>
  <c r="Q3" i="25"/>
  <c r="P3" i="25"/>
  <c r="M3" i="25"/>
  <c r="K353" i="24"/>
  <c r="AA353" i="24"/>
  <c r="K354" i="24"/>
  <c r="AA354" i="24"/>
  <c r="K355" i="24"/>
  <c r="AA355" i="24"/>
  <c r="K356" i="24"/>
  <c r="AA356" i="24"/>
  <c r="K357" i="24"/>
  <c r="AA357" i="24"/>
  <c r="K358" i="24"/>
  <c r="AA358" i="24"/>
  <c r="K359" i="24"/>
  <c r="AA359" i="24"/>
  <c r="K360" i="24"/>
  <c r="AA360" i="24"/>
  <c r="K361" i="24"/>
  <c r="AA361" i="24"/>
  <c r="K362" i="24"/>
  <c r="AA362" i="24"/>
  <c r="K363" i="24"/>
  <c r="AA363" i="24"/>
  <c r="K364" i="24"/>
  <c r="AA364" i="24"/>
  <c r="K365" i="24"/>
  <c r="AA365" i="24"/>
  <c r="K366" i="24"/>
  <c r="AA366" i="24"/>
  <c r="K367" i="24"/>
  <c r="AA367" i="24"/>
  <c r="K368" i="24"/>
  <c r="AA368" i="24"/>
  <c r="K369" i="24"/>
  <c r="AA369" i="24"/>
  <c r="K370" i="24"/>
  <c r="AA370" i="24"/>
  <c r="K371" i="24"/>
  <c r="AA371" i="24"/>
  <c r="K372" i="24"/>
  <c r="AA372" i="24"/>
  <c r="K373" i="24"/>
  <c r="AA373" i="24"/>
  <c r="K374" i="24"/>
  <c r="AA374" i="24"/>
  <c r="K375" i="24"/>
  <c r="AA375" i="24"/>
  <c r="K376" i="24"/>
  <c r="AA376" i="24"/>
  <c r="K377" i="24"/>
  <c r="AA377" i="24"/>
  <c r="K378" i="24"/>
  <c r="AA378" i="24"/>
  <c r="K379" i="24"/>
  <c r="AA379" i="24"/>
  <c r="K380" i="24"/>
  <c r="AA380" i="24"/>
  <c r="K381" i="24"/>
  <c r="AA381" i="24"/>
  <c r="K382" i="24"/>
  <c r="AA382" i="24"/>
  <c r="K383" i="24"/>
  <c r="AA383" i="24"/>
  <c r="K384" i="24"/>
  <c r="AA384" i="24"/>
  <c r="K385" i="24"/>
  <c r="AA385" i="24"/>
  <c r="K386" i="24"/>
  <c r="AA386" i="24"/>
  <c r="K387" i="24"/>
  <c r="AA387" i="24"/>
  <c r="K388" i="24"/>
  <c r="AA388" i="24"/>
  <c r="K389" i="24"/>
  <c r="AA389" i="24"/>
  <c r="K390" i="24"/>
  <c r="AA390" i="24"/>
  <c r="K391" i="24"/>
  <c r="AA391" i="24"/>
  <c r="K392" i="24"/>
  <c r="AA392" i="24"/>
  <c r="K393" i="24"/>
  <c r="AA393" i="24"/>
  <c r="K394" i="24"/>
  <c r="AA394" i="24"/>
  <c r="K395" i="24"/>
  <c r="AA395" i="24"/>
  <c r="K396" i="24"/>
  <c r="AA396" i="24"/>
  <c r="K397" i="24"/>
  <c r="AA397" i="24"/>
  <c r="K398" i="24"/>
  <c r="AA398" i="24"/>
  <c r="K399" i="24"/>
  <c r="AA399" i="24"/>
  <c r="K400" i="24"/>
  <c r="AA400" i="24"/>
  <c r="K401" i="24"/>
  <c r="AA401" i="24"/>
  <c r="K402" i="24"/>
  <c r="AA402" i="24"/>
  <c r="K403" i="24"/>
  <c r="AA403" i="24"/>
  <c r="K404" i="24"/>
  <c r="AA404" i="24"/>
  <c r="K405" i="24"/>
  <c r="AA405" i="24"/>
  <c r="K406" i="24"/>
  <c r="AA406" i="24"/>
  <c r="K407" i="24"/>
  <c r="AA407" i="24"/>
  <c r="K408" i="24"/>
  <c r="AA408" i="24"/>
  <c r="K409" i="24"/>
  <c r="AA409" i="24"/>
  <c r="K410" i="24"/>
  <c r="AA410" i="24"/>
  <c r="K411" i="24"/>
  <c r="AA411" i="24"/>
  <c r="K412" i="24"/>
  <c r="AA412" i="24"/>
  <c r="K413" i="24"/>
  <c r="AA413" i="24"/>
  <c r="K414" i="24"/>
  <c r="AA414" i="24"/>
  <c r="K415" i="24"/>
  <c r="AA415" i="24"/>
  <c r="K416" i="24"/>
  <c r="AA416" i="24"/>
  <c r="K417" i="24"/>
  <c r="AA417" i="24"/>
  <c r="K418" i="24"/>
  <c r="AA418" i="24"/>
  <c r="K419" i="24"/>
  <c r="AA419" i="24"/>
  <c r="K420" i="24"/>
  <c r="AA420" i="24"/>
  <c r="K421" i="24"/>
  <c r="AA421" i="24"/>
  <c r="K422" i="24"/>
  <c r="AA422" i="24"/>
  <c r="K423" i="24"/>
  <c r="AA423" i="24"/>
  <c r="K424" i="24"/>
  <c r="AA424" i="24"/>
  <c r="K425" i="24"/>
  <c r="AA425" i="24"/>
  <c r="K426" i="24"/>
  <c r="AA426" i="24"/>
  <c r="K427" i="24"/>
  <c r="AA427" i="24"/>
  <c r="K428" i="24"/>
  <c r="AA428" i="24"/>
  <c r="K429" i="24"/>
  <c r="AA429" i="24"/>
  <c r="K430" i="24"/>
  <c r="AA430" i="24"/>
  <c r="K431" i="24"/>
  <c r="AA431" i="24"/>
  <c r="K432" i="24"/>
  <c r="AA432" i="24"/>
  <c r="K433" i="24"/>
  <c r="AA433" i="24"/>
  <c r="K434" i="24"/>
  <c r="AA434" i="24"/>
  <c r="K435" i="24"/>
  <c r="AA435" i="24"/>
  <c r="K436" i="24"/>
  <c r="AA436" i="24"/>
  <c r="K437" i="24"/>
  <c r="AA437" i="24"/>
  <c r="K438" i="24"/>
  <c r="AA438" i="24"/>
  <c r="K439" i="24"/>
  <c r="AA439" i="24"/>
  <c r="K440" i="24"/>
  <c r="AA440" i="24"/>
  <c r="K441" i="24"/>
  <c r="AA441" i="24"/>
  <c r="K442" i="24"/>
  <c r="AA442" i="24"/>
  <c r="K443" i="24"/>
  <c r="AA443" i="24"/>
  <c r="K444" i="24"/>
  <c r="AA444" i="24"/>
  <c r="K445" i="24"/>
  <c r="AA445" i="24"/>
  <c r="K446" i="24"/>
  <c r="AA446" i="24"/>
  <c r="K447" i="24"/>
  <c r="AA447" i="24"/>
  <c r="K448" i="24"/>
  <c r="AA448" i="24"/>
  <c r="K449" i="24"/>
  <c r="AA449" i="24"/>
  <c r="K450" i="24"/>
  <c r="AA450" i="24"/>
  <c r="K451" i="24"/>
  <c r="AA451" i="24"/>
  <c r="K452" i="24"/>
  <c r="AA452" i="24"/>
  <c r="K453" i="24"/>
  <c r="AA453" i="24"/>
  <c r="K454" i="24"/>
  <c r="AA454" i="24"/>
  <c r="K455" i="24"/>
  <c r="AA455" i="24"/>
  <c r="K456" i="24"/>
  <c r="AA456" i="24"/>
  <c r="K457" i="24"/>
  <c r="AA457" i="24"/>
  <c r="K458" i="24"/>
  <c r="AA458" i="24"/>
  <c r="K459" i="24"/>
  <c r="AA459" i="24"/>
  <c r="K460" i="24"/>
  <c r="AA460" i="24"/>
  <c r="K461" i="24"/>
  <c r="AA461" i="24"/>
  <c r="K462" i="24"/>
  <c r="AA462" i="24"/>
  <c r="K463" i="24"/>
  <c r="AA463" i="24"/>
  <c r="K464" i="24"/>
  <c r="AA464" i="24"/>
  <c r="K465" i="24"/>
  <c r="AA465" i="24"/>
  <c r="K466" i="24"/>
  <c r="AA466" i="24"/>
  <c r="K467" i="24"/>
  <c r="AA467" i="24"/>
  <c r="K468" i="24"/>
  <c r="AA468" i="24"/>
  <c r="K469" i="24"/>
  <c r="AA469" i="24"/>
  <c r="K470" i="24"/>
  <c r="AA470" i="24"/>
  <c r="K471" i="24"/>
  <c r="AA471" i="24"/>
  <c r="K472" i="24"/>
  <c r="AA472" i="24"/>
  <c r="K473" i="24"/>
  <c r="AA473" i="24"/>
  <c r="K474" i="24"/>
  <c r="AA474" i="24"/>
  <c r="K475" i="24"/>
  <c r="AA475" i="24"/>
  <c r="K476" i="24"/>
  <c r="AA476" i="24"/>
  <c r="K477" i="24"/>
  <c r="AA477" i="24"/>
  <c r="K478" i="24"/>
  <c r="AA478" i="24"/>
  <c r="K479" i="24"/>
  <c r="AA479" i="24"/>
  <c r="K480" i="24"/>
  <c r="AA480" i="24"/>
  <c r="K481" i="24"/>
  <c r="AA481" i="24"/>
  <c r="K482" i="24"/>
  <c r="AA482" i="24"/>
  <c r="K483" i="24"/>
  <c r="AA483" i="24"/>
  <c r="K484" i="24"/>
  <c r="AA484" i="24"/>
  <c r="K485" i="24"/>
  <c r="AA485" i="24"/>
  <c r="K486" i="24"/>
  <c r="AA486" i="24"/>
  <c r="K487" i="24"/>
  <c r="AA487" i="24"/>
  <c r="K488" i="24"/>
  <c r="AA488" i="24"/>
  <c r="K489" i="24"/>
  <c r="AA489" i="24"/>
  <c r="K490" i="24"/>
  <c r="AA490" i="24"/>
  <c r="K491" i="24"/>
  <c r="AA491" i="24"/>
  <c r="K492" i="24"/>
  <c r="AA492" i="24"/>
  <c r="K493" i="24"/>
  <c r="AA493" i="24"/>
  <c r="K494" i="24"/>
  <c r="AA494" i="24"/>
  <c r="K495" i="24"/>
  <c r="AA495" i="24"/>
  <c r="K496" i="24"/>
  <c r="AA496" i="24"/>
  <c r="K497" i="24"/>
  <c r="AA497" i="24"/>
  <c r="K498" i="24"/>
  <c r="AA498" i="24"/>
  <c r="K499" i="24"/>
  <c r="AA499" i="24"/>
  <c r="K500" i="24"/>
  <c r="AA500" i="24"/>
  <c r="K501" i="24"/>
  <c r="AA501" i="24"/>
  <c r="K502" i="24"/>
  <c r="AA502" i="24"/>
  <c r="K503" i="24"/>
  <c r="AA503" i="24"/>
  <c r="K504" i="24"/>
  <c r="AA504" i="24"/>
  <c r="K505" i="24"/>
  <c r="AA505" i="24"/>
  <c r="K506" i="24"/>
  <c r="AA506" i="24"/>
  <c r="K507" i="24"/>
  <c r="AA507" i="24"/>
  <c r="K508" i="24"/>
  <c r="AA508" i="24"/>
  <c r="K509" i="24"/>
  <c r="AA509" i="24"/>
  <c r="K510" i="24"/>
  <c r="AA510" i="24"/>
  <c r="K511" i="24"/>
  <c r="AA511" i="24"/>
  <c r="K512" i="24"/>
  <c r="AA512" i="24"/>
  <c r="K513" i="24"/>
  <c r="AA513" i="24"/>
  <c r="K514" i="24"/>
  <c r="AA514" i="24"/>
  <c r="K515" i="24"/>
  <c r="AA515" i="24"/>
  <c r="K516" i="24"/>
  <c r="AA516" i="24"/>
  <c r="K517" i="24"/>
  <c r="AA517" i="24"/>
  <c r="K518" i="24"/>
  <c r="AA518" i="24"/>
  <c r="K519" i="24"/>
  <c r="AA519" i="24"/>
  <c r="K520" i="24"/>
  <c r="AA520" i="24"/>
  <c r="K521" i="24"/>
  <c r="AA521" i="24"/>
  <c r="K522" i="24"/>
  <c r="AA522" i="24"/>
  <c r="K523" i="24"/>
  <c r="AA523" i="24"/>
  <c r="K524" i="24"/>
  <c r="AA524" i="24"/>
  <c r="K525" i="24"/>
  <c r="AA525" i="24"/>
  <c r="K526" i="24"/>
  <c r="AA526" i="24"/>
  <c r="K527" i="24"/>
  <c r="AA527" i="24"/>
  <c r="K528" i="24"/>
  <c r="AA528" i="24"/>
  <c r="K529" i="24"/>
  <c r="AA529" i="24"/>
  <c r="K530" i="24"/>
  <c r="AA530" i="24"/>
  <c r="K531" i="24"/>
  <c r="AA531" i="24"/>
  <c r="K532" i="24"/>
  <c r="AA532" i="24"/>
  <c r="K533" i="24"/>
  <c r="AA533" i="24"/>
  <c r="K534" i="24"/>
  <c r="AA534" i="24"/>
  <c r="K535" i="24"/>
  <c r="AA535" i="24"/>
  <c r="K536" i="24"/>
  <c r="AA536" i="24"/>
  <c r="K537" i="24"/>
  <c r="AA537" i="24"/>
  <c r="K538" i="24"/>
  <c r="AA538" i="24"/>
  <c r="K539" i="24"/>
  <c r="AA539" i="24"/>
  <c r="K540" i="24"/>
  <c r="AA540" i="24"/>
  <c r="K541" i="24"/>
  <c r="AA541" i="24"/>
  <c r="K542" i="24"/>
  <c r="AA542" i="24"/>
  <c r="K543" i="24"/>
  <c r="AA543" i="24"/>
  <c r="K544" i="24"/>
  <c r="AA544" i="24"/>
  <c r="K545" i="24"/>
  <c r="AA545" i="24"/>
  <c r="K546" i="24"/>
  <c r="AA546" i="24"/>
  <c r="K547" i="24"/>
  <c r="AA547" i="24"/>
  <c r="K548" i="24"/>
  <c r="AA548" i="24"/>
  <c r="K549" i="24"/>
  <c r="AA549" i="24"/>
  <c r="K550" i="24"/>
  <c r="AA550" i="24"/>
  <c r="K551" i="24"/>
  <c r="AA551" i="24"/>
  <c r="K552" i="24"/>
  <c r="AA552" i="24"/>
  <c r="K553" i="24"/>
  <c r="AA553" i="24"/>
  <c r="K554" i="24"/>
  <c r="AA554" i="24"/>
  <c r="K555" i="24"/>
  <c r="AA555" i="24"/>
  <c r="K556" i="24"/>
  <c r="AA556" i="24"/>
  <c r="K557" i="24"/>
  <c r="AA557" i="24"/>
  <c r="K558" i="24"/>
  <c r="AA558" i="24"/>
  <c r="K559" i="24"/>
  <c r="AA559" i="24"/>
  <c r="K560" i="24"/>
  <c r="AA560" i="24"/>
  <c r="K561" i="24"/>
  <c r="AA561" i="24"/>
  <c r="K562" i="24"/>
  <c r="AA562" i="24"/>
  <c r="K563" i="24"/>
  <c r="AA563" i="24"/>
  <c r="K564" i="24"/>
  <c r="AA564" i="24"/>
  <c r="K565" i="24"/>
  <c r="AA565" i="24"/>
  <c r="K566" i="24"/>
  <c r="AA566" i="24"/>
  <c r="K567" i="24"/>
  <c r="AA567" i="24"/>
  <c r="K568" i="24"/>
  <c r="AA568" i="24"/>
  <c r="K569" i="24"/>
  <c r="AA569" i="24"/>
  <c r="K570" i="24"/>
  <c r="AA570" i="24"/>
  <c r="K571" i="24"/>
  <c r="AA571" i="24"/>
  <c r="K572" i="24"/>
  <c r="AA572" i="24"/>
  <c r="K573" i="24"/>
  <c r="AA573" i="24"/>
  <c r="K574" i="24"/>
  <c r="AA574" i="24"/>
  <c r="K575" i="24"/>
  <c r="AA575" i="24"/>
  <c r="K576" i="24"/>
  <c r="AA576" i="24"/>
  <c r="K577" i="24"/>
  <c r="AA577" i="24"/>
  <c r="K578" i="24"/>
  <c r="AA578" i="24"/>
  <c r="K579" i="24"/>
  <c r="AA579" i="24"/>
  <c r="K580" i="24"/>
  <c r="AA580" i="24"/>
  <c r="K581" i="24"/>
  <c r="AA581" i="24"/>
  <c r="K582" i="24"/>
  <c r="AA582" i="24"/>
  <c r="K583" i="24"/>
  <c r="AA583" i="24"/>
  <c r="K584" i="24"/>
  <c r="AA584" i="24"/>
  <c r="K585" i="24"/>
  <c r="AA585" i="24"/>
  <c r="K586" i="24"/>
  <c r="AA586" i="24"/>
  <c r="K587" i="24"/>
  <c r="AA587" i="24"/>
  <c r="K588" i="24"/>
  <c r="AA588" i="24"/>
  <c r="K589" i="24"/>
  <c r="AA589" i="24"/>
  <c r="K590" i="24"/>
  <c r="AA590" i="24"/>
  <c r="K591" i="24"/>
  <c r="AA591" i="24"/>
  <c r="K592" i="24"/>
  <c r="AA592" i="24"/>
  <c r="K593" i="24"/>
  <c r="AA593" i="24"/>
  <c r="K594" i="24"/>
  <c r="AA594" i="24"/>
  <c r="K595" i="24"/>
  <c r="AA595" i="24"/>
  <c r="K596" i="24"/>
  <c r="AA596" i="24"/>
  <c r="K597" i="24"/>
  <c r="AA597" i="24"/>
  <c r="K598" i="24"/>
  <c r="AA598" i="24"/>
  <c r="K599" i="24"/>
  <c r="AA599" i="24"/>
  <c r="K600" i="24"/>
  <c r="AA600" i="24"/>
  <c r="K601" i="24"/>
  <c r="AA601" i="24"/>
  <c r="K602" i="24"/>
  <c r="AA602" i="24"/>
  <c r="AA603" i="24"/>
  <c r="I353" i="24"/>
  <c r="Z353" i="24"/>
  <c r="I354" i="24"/>
  <c r="Z354" i="24"/>
  <c r="I355" i="24"/>
  <c r="Z355" i="24"/>
  <c r="I356" i="24"/>
  <c r="Z356" i="24"/>
  <c r="I357" i="24"/>
  <c r="Z357" i="24"/>
  <c r="I358" i="24"/>
  <c r="Z358" i="24"/>
  <c r="I359" i="24"/>
  <c r="Z359" i="24"/>
  <c r="I360" i="24"/>
  <c r="Z360" i="24"/>
  <c r="I361" i="24"/>
  <c r="Z361" i="24"/>
  <c r="I362" i="24"/>
  <c r="Z362" i="24"/>
  <c r="I363" i="24"/>
  <c r="Z363" i="24"/>
  <c r="I364" i="24"/>
  <c r="Z364" i="24"/>
  <c r="I365" i="24"/>
  <c r="Z365" i="24"/>
  <c r="I366" i="24"/>
  <c r="Z366" i="24"/>
  <c r="I367" i="24"/>
  <c r="Z367" i="24"/>
  <c r="I368" i="24"/>
  <c r="Z368" i="24"/>
  <c r="I369" i="24"/>
  <c r="Z369" i="24"/>
  <c r="I370" i="24"/>
  <c r="Z370" i="24"/>
  <c r="I371" i="24"/>
  <c r="Z371" i="24"/>
  <c r="I372" i="24"/>
  <c r="Z372" i="24"/>
  <c r="I373" i="24"/>
  <c r="Z373" i="24"/>
  <c r="I374" i="24"/>
  <c r="Z374" i="24"/>
  <c r="I375" i="24"/>
  <c r="Z375" i="24"/>
  <c r="I376" i="24"/>
  <c r="Z376" i="24"/>
  <c r="I377" i="24"/>
  <c r="Z377" i="24"/>
  <c r="I378" i="24"/>
  <c r="Z378" i="24"/>
  <c r="I379" i="24"/>
  <c r="Z379" i="24"/>
  <c r="I380" i="24"/>
  <c r="Z380" i="24"/>
  <c r="I381" i="24"/>
  <c r="Z381" i="24"/>
  <c r="I382" i="24"/>
  <c r="Z382" i="24"/>
  <c r="I383" i="24"/>
  <c r="Z383" i="24"/>
  <c r="I384" i="24"/>
  <c r="Z384" i="24"/>
  <c r="I385" i="24"/>
  <c r="Z385" i="24"/>
  <c r="I386" i="24"/>
  <c r="Z386" i="24"/>
  <c r="I387" i="24"/>
  <c r="Z387" i="24"/>
  <c r="I388" i="24"/>
  <c r="Z388" i="24"/>
  <c r="I389" i="24"/>
  <c r="Z389" i="24"/>
  <c r="I390" i="24"/>
  <c r="Z390" i="24"/>
  <c r="I391" i="24"/>
  <c r="Z391" i="24"/>
  <c r="I392" i="24"/>
  <c r="Z392" i="24"/>
  <c r="I393" i="24"/>
  <c r="Z393" i="24"/>
  <c r="I394" i="24"/>
  <c r="Z394" i="24"/>
  <c r="I395" i="24"/>
  <c r="Z395" i="24"/>
  <c r="I396" i="24"/>
  <c r="Z396" i="24"/>
  <c r="I397" i="24"/>
  <c r="Z397" i="24"/>
  <c r="I398" i="24"/>
  <c r="Z398" i="24"/>
  <c r="I399" i="24"/>
  <c r="Z399" i="24"/>
  <c r="I400" i="24"/>
  <c r="Z400" i="24"/>
  <c r="I401" i="24"/>
  <c r="Z401" i="24"/>
  <c r="I402" i="24"/>
  <c r="Z402" i="24"/>
  <c r="I403" i="24"/>
  <c r="Z403" i="24"/>
  <c r="I404" i="24"/>
  <c r="Z404" i="24"/>
  <c r="I405" i="24"/>
  <c r="Z405" i="24"/>
  <c r="I406" i="24"/>
  <c r="Z406" i="24"/>
  <c r="I407" i="24"/>
  <c r="Z407" i="24"/>
  <c r="I408" i="24"/>
  <c r="Z408" i="24"/>
  <c r="I409" i="24"/>
  <c r="Z409" i="24"/>
  <c r="I410" i="24"/>
  <c r="Z410" i="24"/>
  <c r="I411" i="24"/>
  <c r="Z411" i="24"/>
  <c r="I412" i="24"/>
  <c r="Z412" i="24"/>
  <c r="I413" i="24"/>
  <c r="Z413" i="24"/>
  <c r="I414" i="24"/>
  <c r="Z414" i="24"/>
  <c r="I415" i="24"/>
  <c r="Z415" i="24"/>
  <c r="I416" i="24"/>
  <c r="Z416" i="24"/>
  <c r="I417" i="24"/>
  <c r="Z417" i="24"/>
  <c r="I418" i="24"/>
  <c r="Z418" i="24"/>
  <c r="I419" i="24"/>
  <c r="Z419" i="24"/>
  <c r="I420" i="24"/>
  <c r="Z420" i="24"/>
  <c r="I421" i="24"/>
  <c r="Z421" i="24"/>
  <c r="I422" i="24"/>
  <c r="Z422" i="24"/>
  <c r="I423" i="24"/>
  <c r="Z423" i="24"/>
  <c r="I424" i="24"/>
  <c r="Z424" i="24"/>
  <c r="I425" i="24"/>
  <c r="Z425" i="24"/>
  <c r="I426" i="24"/>
  <c r="Z426" i="24"/>
  <c r="I427" i="24"/>
  <c r="Z427" i="24"/>
  <c r="I428" i="24"/>
  <c r="Z428" i="24"/>
  <c r="I429" i="24"/>
  <c r="Z429" i="24"/>
  <c r="I430" i="24"/>
  <c r="Z430" i="24"/>
  <c r="I431" i="24"/>
  <c r="Z431" i="24"/>
  <c r="I432" i="24"/>
  <c r="Z432" i="24"/>
  <c r="I433" i="24"/>
  <c r="Z433" i="24"/>
  <c r="I434" i="24"/>
  <c r="Z434" i="24"/>
  <c r="I435" i="24"/>
  <c r="Z435" i="24"/>
  <c r="I436" i="24"/>
  <c r="Z436" i="24"/>
  <c r="I437" i="24"/>
  <c r="Z437" i="24"/>
  <c r="I438" i="24"/>
  <c r="Z438" i="24"/>
  <c r="I439" i="24"/>
  <c r="Z439" i="24"/>
  <c r="I440" i="24"/>
  <c r="Z440" i="24"/>
  <c r="I441" i="24"/>
  <c r="Z441" i="24"/>
  <c r="I442" i="24"/>
  <c r="Z442" i="24"/>
  <c r="I443" i="24"/>
  <c r="Z443" i="24"/>
  <c r="I444" i="24"/>
  <c r="Z444" i="24"/>
  <c r="I445" i="24"/>
  <c r="Z445" i="24"/>
  <c r="I446" i="24"/>
  <c r="Z446" i="24"/>
  <c r="I447" i="24"/>
  <c r="Z447" i="24"/>
  <c r="I448" i="24"/>
  <c r="Z448" i="24"/>
  <c r="I449" i="24"/>
  <c r="Z449" i="24"/>
  <c r="I450" i="24"/>
  <c r="Z450" i="24"/>
  <c r="I451" i="24"/>
  <c r="Z451" i="24"/>
  <c r="I452" i="24"/>
  <c r="Z452" i="24"/>
  <c r="I453" i="24"/>
  <c r="Z453" i="24"/>
  <c r="I454" i="24"/>
  <c r="Z454" i="24"/>
  <c r="I455" i="24"/>
  <c r="Z455" i="24"/>
  <c r="I456" i="24"/>
  <c r="Z456" i="24"/>
  <c r="I457" i="24"/>
  <c r="Z457" i="24"/>
  <c r="I458" i="24"/>
  <c r="Z458" i="24"/>
  <c r="I459" i="24"/>
  <c r="Z459" i="24"/>
  <c r="I460" i="24"/>
  <c r="Z460" i="24"/>
  <c r="I461" i="24"/>
  <c r="Z461" i="24"/>
  <c r="I462" i="24"/>
  <c r="Z462" i="24"/>
  <c r="I463" i="24"/>
  <c r="Z463" i="24"/>
  <c r="I464" i="24"/>
  <c r="Z464" i="24"/>
  <c r="I465" i="24"/>
  <c r="Z465" i="24"/>
  <c r="I466" i="24"/>
  <c r="Z466" i="24"/>
  <c r="I467" i="24"/>
  <c r="Z467" i="24"/>
  <c r="I468" i="24"/>
  <c r="Z468" i="24"/>
  <c r="I469" i="24"/>
  <c r="Z469" i="24"/>
  <c r="I470" i="24"/>
  <c r="Z470" i="24"/>
  <c r="I471" i="24"/>
  <c r="Z471" i="24"/>
  <c r="I472" i="24"/>
  <c r="Z472" i="24"/>
  <c r="I473" i="24"/>
  <c r="Z473" i="24"/>
  <c r="I474" i="24"/>
  <c r="Z474" i="24"/>
  <c r="I475" i="24"/>
  <c r="Z475" i="24"/>
  <c r="I476" i="24"/>
  <c r="Z476" i="24"/>
  <c r="I477" i="24"/>
  <c r="Z477" i="24"/>
  <c r="I478" i="24"/>
  <c r="Z478" i="24"/>
  <c r="I479" i="24"/>
  <c r="Z479" i="24"/>
  <c r="I480" i="24"/>
  <c r="Z480" i="24"/>
  <c r="I481" i="24"/>
  <c r="Z481" i="24"/>
  <c r="I482" i="24"/>
  <c r="Z482" i="24"/>
  <c r="I483" i="24"/>
  <c r="Z483" i="24"/>
  <c r="I484" i="24"/>
  <c r="Z484" i="24"/>
  <c r="I485" i="24"/>
  <c r="Z485" i="24"/>
  <c r="I486" i="24"/>
  <c r="Z486" i="24"/>
  <c r="I487" i="24"/>
  <c r="Z487" i="24"/>
  <c r="I488" i="24"/>
  <c r="Z488" i="24"/>
  <c r="I489" i="24"/>
  <c r="Z489" i="24"/>
  <c r="I490" i="24"/>
  <c r="Z490" i="24"/>
  <c r="I491" i="24"/>
  <c r="Z491" i="24"/>
  <c r="I492" i="24"/>
  <c r="Z492" i="24"/>
  <c r="I493" i="24"/>
  <c r="Z493" i="24"/>
  <c r="I494" i="24"/>
  <c r="Z494" i="24"/>
  <c r="I495" i="24"/>
  <c r="Z495" i="24"/>
  <c r="I496" i="24"/>
  <c r="Z496" i="24"/>
  <c r="I497" i="24"/>
  <c r="Z497" i="24"/>
  <c r="I498" i="24"/>
  <c r="Z498" i="24"/>
  <c r="I499" i="24"/>
  <c r="Z499" i="24"/>
  <c r="I500" i="24"/>
  <c r="Z500" i="24"/>
  <c r="I501" i="24"/>
  <c r="Z501" i="24"/>
  <c r="I502" i="24"/>
  <c r="Z502" i="24"/>
  <c r="I503" i="24"/>
  <c r="Z503" i="24"/>
  <c r="I504" i="24"/>
  <c r="Z504" i="24"/>
  <c r="I505" i="24"/>
  <c r="Z505" i="24"/>
  <c r="I506" i="24"/>
  <c r="Z506" i="24"/>
  <c r="I507" i="24"/>
  <c r="Z507" i="24"/>
  <c r="I508" i="24"/>
  <c r="Z508" i="24"/>
  <c r="I509" i="24"/>
  <c r="Z509" i="24"/>
  <c r="I510" i="24"/>
  <c r="Z510" i="24"/>
  <c r="I511" i="24"/>
  <c r="Z511" i="24"/>
  <c r="I512" i="24"/>
  <c r="Z512" i="24"/>
  <c r="I513" i="24"/>
  <c r="Z513" i="24"/>
  <c r="I514" i="24"/>
  <c r="Z514" i="24"/>
  <c r="I515" i="24"/>
  <c r="Z515" i="24"/>
  <c r="I516" i="24"/>
  <c r="Z516" i="24"/>
  <c r="I517" i="24"/>
  <c r="Z517" i="24"/>
  <c r="I518" i="24"/>
  <c r="Z518" i="24"/>
  <c r="I519" i="24"/>
  <c r="Z519" i="24"/>
  <c r="I520" i="24"/>
  <c r="Z520" i="24"/>
  <c r="I521" i="24"/>
  <c r="Z521" i="24"/>
  <c r="I522" i="24"/>
  <c r="Z522" i="24"/>
  <c r="I523" i="24"/>
  <c r="Z523" i="24"/>
  <c r="I524" i="24"/>
  <c r="Z524" i="24"/>
  <c r="I525" i="24"/>
  <c r="Z525" i="24"/>
  <c r="I526" i="24"/>
  <c r="Z526" i="24"/>
  <c r="I527" i="24"/>
  <c r="Z527" i="24"/>
  <c r="I528" i="24"/>
  <c r="Z528" i="24"/>
  <c r="I529" i="24"/>
  <c r="Z529" i="24"/>
  <c r="I530" i="24"/>
  <c r="Z530" i="24"/>
  <c r="I531" i="24"/>
  <c r="Z531" i="24"/>
  <c r="I532" i="24"/>
  <c r="Z532" i="24"/>
  <c r="I533" i="24"/>
  <c r="Z533" i="24"/>
  <c r="I534" i="24"/>
  <c r="Z534" i="24"/>
  <c r="I535" i="24"/>
  <c r="Z535" i="24"/>
  <c r="I536" i="24"/>
  <c r="Z536" i="24"/>
  <c r="I537" i="24"/>
  <c r="Z537" i="24"/>
  <c r="I538" i="24"/>
  <c r="Z538" i="24"/>
  <c r="I539" i="24"/>
  <c r="Z539" i="24"/>
  <c r="I540" i="24"/>
  <c r="Z540" i="24"/>
  <c r="I541" i="24"/>
  <c r="Z541" i="24"/>
  <c r="I542" i="24"/>
  <c r="Z542" i="24"/>
  <c r="I543" i="24"/>
  <c r="Z543" i="24"/>
  <c r="I544" i="24"/>
  <c r="Z544" i="24"/>
  <c r="I545" i="24"/>
  <c r="Z545" i="24"/>
  <c r="I546" i="24"/>
  <c r="Z546" i="24"/>
  <c r="I547" i="24"/>
  <c r="Z547" i="24"/>
  <c r="I548" i="24"/>
  <c r="Z548" i="24"/>
  <c r="I549" i="24"/>
  <c r="Z549" i="24"/>
  <c r="I550" i="24"/>
  <c r="Z550" i="24"/>
  <c r="I551" i="24"/>
  <c r="Z551" i="24"/>
  <c r="I552" i="24"/>
  <c r="Z552" i="24"/>
  <c r="I553" i="24"/>
  <c r="Z553" i="24"/>
  <c r="I554" i="24"/>
  <c r="Z554" i="24"/>
  <c r="I555" i="24"/>
  <c r="Z555" i="24"/>
  <c r="I556" i="24"/>
  <c r="Z556" i="24"/>
  <c r="I557" i="24"/>
  <c r="Z557" i="24"/>
  <c r="I558" i="24"/>
  <c r="Z558" i="24"/>
  <c r="I559" i="24"/>
  <c r="Z559" i="24"/>
  <c r="I560" i="24"/>
  <c r="Z560" i="24"/>
  <c r="I561" i="24"/>
  <c r="Z561" i="24"/>
  <c r="I562" i="24"/>
  <c r="Z562" i="24"/>
  <c r="I563" i="24"/>
  <c r="Z563" i="24"/>
  <c r="I564" i="24"/>
  <c r="Z564" i="24"/>
  <c r="I565" i="24"/>
  <c r="Z565" i="24"/>
  <c r="I566" i="24"/>
  <c r="Z566" i="24"/>
  <c r="I567" i="24"/>
  <c r="Z567" i="24"/>
  <c r="I568" i="24"/>
  <c r="Z568" i="24"/>
  <c r="I569" i="24"/>
  <c r="Z569" i="24"/>
  <c r="I570" i="24"/>
  <c r="Z570" i="24"/>
  <c r="I571" i="24"/>
  <c r="Z571" i="24"/>
  <c r="I572" i="24"/>
  <c r="Z572" i="24"/>
  <c r="I573" i="24"/>
  <c r="Z573" i="24"/>
  <c r="I574" i="24"/>
  <c r="Z574" i="24"/>
  <c r="I575" i="24"/>
  <c r="Z575" i="24"/>
  <c r="I576" i="24"/>
  <c r="Z576" i="24"/>
  <c r="I577" i="24"/>
  <c r="Z577" i="24"/>
  <c r="I578" i="24"/>
  <c r="Z578" i="24"/>
  <c r="I579" i="24"/>
  <c r="Z579" i="24"/>
  <c r="I580" i="24"/>
  <c r="Z580" i="24"/>
  <c r="I581" i="24"/>
  <c r="Z581" i="24"/>
  <c r="I582" i="24"/>
  <c r="Z582" i="24"/>
  <c r="I583" i="24"/>
  <c r="Z583" i="24"/>
  <c r="I584" i="24"/>
  <c r="Z584" i="24"/>
  <c r="I585" i="24"/>
  <c r="Z585" i="24"/>
  <c r="I586" i="24"/>
  <c r="Z586" i="24"/>
  <c r="I587" i="24"/>
  <c r="Z587" i="24"/>
  <c r="I588" i="24"/>
  <c r="Z588" i="24"/>
  <c r="I589" i="24"/>
  <c r="Z589" i="24"/>
  <c r="I590" i="24"/>
  <c r="Z590" i="24"/>
  <c r="I591" i="24"/>
  <c r="Z591" i="24"/>
  <c r="I592" i="24"/>
  <c r="Z592" i="24"/>
  <c r="I593" i="24"/>
  <c r="Z593" i="24"/>
  <c r="I594" i="24"/>
  <c r="Z594" i="24"/>
  <c r="I595" i="24"/>
  <c r="Z595" i="24"/>
  <c r="I596" i="24"/>
  <c r="Z596" i="24"/>
  <c r="I597" i="24"/>
  <c r="Z597" i="24"/>
  <c r="I598" i="24"/>
  <c r="Z598" i="24"/>
  <c r="I599" i="24"/>
  <c r="Z599" i="24"/>
  <c r="I600" i="24"/>
  <c r="Z600" i="24"/>
  <c r="I601" i="24"/>
  <c r="Z601" i="24"/>
  <c r="I602" i="24"/>
  <c r="Z602" i="24"/>
  <c r="Z603" i="24"/>
  <c r="D32" i="24"/>
  <c r="T602" i="24"/>
  <c r="E32" i="24"/>
  <c r="U602" i="24"/>
  <c r="F32" i="24"/>
  <c r="V602" i="24"/>
  <c r="W602" i="24"/>
  <c r="AD602" i="24"/>
  <c r="B32" i="24"/>
  <c r="P602" i="24"/>
  <c r="S602" i="24"/>
  <c r="AB602" i="24"/>
  <c r="O602" i="24"/>
  <c r="N602" i="24"/>
  <c r="M602" i="24"/>
  <c r="L602" i="24"/>
  <c r="F602" i="24"/>
  <c r="E602" i="24"/>
  <c r="D602" i="24"/>
  <c r="T601" i="24"/>
  <c r="U601" i="24"/>
  <c r="V601" i="24"/>
  <c r="W601" i="24"/>
  <c r="AD601" i="24"/>
  <c r="P601" i="24"/>
  <c r="S601" i="24"/>
  <c r="AB601" i="24"/>
  <c r="O601" i="24"/>
  <c r="N601" i="24"/>
  <c r="M601" i="24"/>
  <c r="L601" i="24"/>
  <c r="F601" i="24"/>
  <c r="E601" i="24"/>
  <c r="D601" i="24"/>
  <c r="T600" i="24"/>
  <c r="U600" i="24"/>
  <c r="V600" i="24"/>
  <c r="W600" i="24"/>
  <c r="AD600" i="24"/>
  <c r="P600" i="24"/>
  <c r="S600" i="24"/>
  <c r="AB600" i="24"/>
  <c r="O600" i="24"/>
  <c r="N600" i="24"/>
  <c r="M600" i="24"/>
  <c r="L600" i="24"/>
  <c r="F600" i="24"/>
  <c r="E600" i="24"/>
  <c r="D600" i="24"/>
  <c r="T599" i="24"/>
  <c r="U599" i="24"/>
  <c r="V599" i="24"/>
  <c r="W599" i="24"/>
  <c r="AD599" i="24"/>
  <c r="P599" i="24"/>
  <c r="S599" i="24"/>
  <c r="AB599" i="24"/>
  <c r="O599" i="24"/>
  <c r="N599" i="24"/>
  <c r="M599" i="24"/>
  <c r="L599" i="24"/>
  <c r="F599" i="24"/>
  <c r="E599" i="24"/>
  <c r="D599" i="24"/>
  <c r="T598" i="24"/>
  <c r="U598" i="24"/>
  <c r="V598" i="24"/>
  <c r="W598" i="24"/>
  <c r="AD598" i="24"/>
  <c r="P598" i="24"/>
  <c r="S598" i="24"/>
  <c r="AB598" i="24"/>
  <c r="O598" i="24"/>
  <c r="N598" i="24"/>
  <c r="M598" i="24"/>
  <c r="L598" i="24"/>
  <c r="F598" i="24"/>
  <c r="E598" i="24"/>
  <c r="D598" i="24"/>
  <c r="T597" i="24"/>
  <c r="U597" i="24"/>
  <c r="V597" i="24"/>
  <c r="W597" i="24"/>
  <c r="AD597" i="24"/>
  <c r="P597" i="24"/>
  <c r="S597" i="24"/>
  <c r="AB597" i="24"/>
  <c r="O597" i="24"/>
  <c r="N597" i="24"/>
  <c r="M597" i="24"/>
  <c r="L597" i="24"/>
  <c r="F597" i="24"/>
  <c r="E597" i="24"/>
  <c r="D597" i="24"/>
  <c r="T596" i="24"/>
  <c r="U596" i="24"/>
  <c r="V596" i="24"/>
  <c r="W596" i="24"/>
  <c r="AD596" i="24"/>
  <c r="P596" i="24"/>
  <c r="S596" i="24"/>
  <c r="AB596" i="24"/>
  <c r="O596" i="24"/>
  <c r="N596" i="24"/>
  <c r="M596" i="24"/>
  <c r="L596" i="24"/>
  <c r="F596" i="24"/>
  <c r="E596" i="24"/>
  <c r="D596" i="24"/>
  <c r="T595" i="24"/>
  <c r="U595" i="24"/>
  <c r="V595" i="24"/>
  <c r="W595" i="24"/>
  <c r="AD595" i="24"/>
  <c r="P595" i="24"/>
  <c r="S595" i="24"/>
  <c r="AB595" i="24"/>
  <c r="O595" i="24"/>
  <c r="N595" i="24"/>
  <c r="M595" i="24"/>
  <c r="L595" i="24"/>
  <c r="F595" i="24"/>
  <c r="E595" i="24"/>
  <c r="D595" i="24"/>
  <c r="T594" i="24"/>
  <c r="U594" i="24"/>
  <c r="V594" i="24"/>
  <c r="W594" i="24"/>
  <c r="AD594" i="24"/>
  <c r="P594" i="24"/>
  <c r="S594" i="24"/>
  <c r="AB594" i="24"/>
  <c r="O594" i="24"/>
  <c r="N594" i="24"/>
  <c r="M594" i="24"/>
  <c r="L594" i="24"/>
  <c r="F594" i="24"/>
  <c r="E594" i="24"/>
  <c r="D594" i="24"/>
  <c r="T593" i="24"/>
  <c r="U593" i="24"/>
  <c r="V593" i="24"/>
  <c r="W593" i="24"/>
  <c r="AD593" i="24"/>
  <c r="P593" i="24"/>
  <c r="S593" i="24"/>
  <c r="AB593" i="24"/>
  <c r="O593" i="24"/>
  <c r="N593" i="24"/>
  <c r="M593" i="24"/>
  <c r="L593" i="24"/>
  <c r="F593" i="24"/>
  <c r="E593" i="24"/>
  <c r="D593" i="24"/>
  <c r="T592" i="24"/>
  <c r="U592" i="24"/>
  <c r="V592" i="24"/>
  <c r="W592" i="24"/>
  <c r="AD592" i="24"/>
  <c r="P592" i="24"/>
  <c r="S592" i="24"/>
  <c r="AB592" i="24"/>
  <c r="O592" i="24"/>
  <c r="N592" i="24"/>
  <c r="M592" i="24"/>
  <c r="L592" i="24"/>
  <c r="F592" i="24"/>
  <c r="E592" i="24"/>
  <c r="D592" i="24"/>
  <c r="T591" i="24"/>
  <c r="U591" i="24"/>
  <c r="V591" i="24"/>
  <c r="W591" i="24"/>
  <c r="AD591" i="24"/>
  <c r="P591" i="24"/>
  <c r="S591" i="24"/>
  <c r="AB591" i="24"/>
  <c r="O591" i="24"/>
  <c r="N591" i="24"/>
  <c r="M591" i="24"/>
  <c r="L591" i="24"/>
  <c r="F591" i="24"/>
  <c r="E591" i="24"/>
  <c r="D591" i="24"/>
  <c r="T590" i="24"/>
  <c r="U590" i="24"/>
  <c r="V590" i="24"/>
  <c r="W590" i="24"/>
  <c r="AD590" i="24"/>
  <c r="P590" i="24"/>
  <c r="S590" i="24"/>
  <c r="AB590" i="24"/>
  <c r="O590" i="24"/>
  <c r="N590" i="24"/>
  <c r="M590" i="24"/>
  <c r="L590" i="24"/>
  <c r="F590" i="24"/>
  <c r="E590" i="24"/>
  <c r="D590" i="24"/>
  <c r="T589" i="24"/>
  <c r="U589" i="24"/>
  <c r="V589" i="24"/>
  <c r="W589" i="24"/>
  <c r="AD589" i="24"/>
  <c r="P589" i="24"/>
  <c r="S589" i="24"/>
  <c r="AB589" i="24"/>
  <c r="O589" i="24"/>
  <c r="N589" i="24"/>
  <c r="M589" i="24"/>
  <c r="L589" i="24"/>
  <c r="F589" i="24"/>
  <c r="E589" i="24"/>
  <c r="D589" i="24"/>
  <c r="T588" i="24"/>
  <c r="U588" i="24"/>
  <c r="V588" i="24"/>
  <c r="W588" i="24"/>
  <c r="AD588" i="24"/>
  <c r="P588" i="24"/>
  <c r="S588" i="24"/>
  <c r="AB588" i="24"/>
  <c r="O588" i="24"/>
  <c r="N588" i="24"/>
  <c r="M588" i="24"/>
  <c r="L588" i="24"/>
  <c r="F588" i="24"/>
  <c r="E588" i="24"/>
  <c r="D588" i="24"/>
  <c r="T587" i="24"/>
  <c r="U587" i="24"/>
  <c r="V587" i="24"/>
  <c r="W587" i="24"/>
  <c r="AD587" i="24"/>
  <c r="P587" i="24"/>
  <c r="S587" i="24"/>
  <c r="AB587" i="24"/>
  <c r="O587" i="24"/>
  <c r="N587" i="24"/>
  <c r="M587" i="24"/>
  <c r="L587" i="24"/>
  <c r="F587" i="24"/>
  <c r="E587" i="24"/>
  <c r="D587" i="24"/>
  <c r="T586" i="24"/>
  <c r="U586" i="24"/>
  <c r="V586" i="24"/>
  <c r="W586" i="24"/>
  <c r="AD586" i="24"/>
  <c r="P586" i="24"/>
  <c r="S586" i="24"/>
  <c r="AB586" i="24"/>
  <c r="O586" i="24"/>
  <c r="N586" i="24"/>
  <c r="M586" i="24"/>
  <c r="L586" i="24"/>
  <c r="F586" i="24"/>
  <c r="E586" i="24"/>
  <c r="D586" i="24"/>
  <c r="T585" i="24"/>
  <c r="U585" i="24"/>
  <c r="V585" i="24"/>
  <c r="W585" i="24"/>
  <c r="AD585" i="24"/>
  <c r="P585" i="24"/>
  <c r="S585" i="24"/>
  <c r="AB585" i="24"/>
  <c r="O585" i="24"/>
  <c r="N585" i="24"/>
  <c r="M585" i="24"/>
  <c r="L585" i="24"/>
  <c r="F585" i="24"/>
  <c r="E585" i="24"/>
  <c r="D585" i="24"/>
  <c r="T584" i="24"/>
  <c r="U584" i="24"/>
  <c r="V584" i="24"/>
  <c r="W584" i="24"/>
  <c r="AD584" i="24"/>
  <c r="P584" i="24"/>
  <c r="S584" i="24"/>
  <c r="AB584" i="24"/>
  <c r="O584" i="24"/>
  <c r="N584" i="24"/>
  <c r="M584" i="24"/>
  <c r="L584" i="24"/>
  <c r="F584" i="24"/>
  <c r="E584" i="24"/>
  <c r="D584" i="24"/>
  <c r="T583" i="24"/>
  <c r="U583" i="24"/>
  <c r="V583" i="24"/>
  <c r="W583" i="24"/>
  <c r="AD583" i="24"/>
  <c r="P583" i="24"/>
  <c r="S583" i="24"/>
  <c r="AB583" i="24"/>
  <c r="O583" i="24"/>
  <c r="N583" i="24"/>
  <c r="M583" i="24"/>
  <c r="L583" i="24"/>
  <c r="F583" i="24"/>
  <c r="E583" i="24"/>
  <c r="D583" i="24"/>
  <c r="T582" i="24"/>
  <c r="U582" i="24"/>
  <c r="V582" i="24"/>
  <c r="W582" i="24"/>
  <c r="AD582" i="24"/>
  <c r="P582" i="24"/>
  <c r="S582" i="24"/>
  <c r="AB582" i="24"/>
  <c r="O582" i="24"/>
  <c r="N582" i="24"/>
  <c r="M582" i="24"/>
  <c r="L582" i="24"/>
  <c r="F582" i="24"/>
  <c r="E582" i="24"/>
  <c r="D582" i="24"/>
  <c r="T581" i="24"/>
  <c r="U581" i="24"/>
  <c r="V581" i="24"/>
  <c r="W581" i="24"/>
  <c r="AD581" i="24"/>
  <c r="P581" i="24"/>
  <c r="S581" i="24"/>
  <c r="AB581" i="24"/>
  <c r="O581" i="24"/>
  <c r="N581" i="24"/>
  <c r="M581" i="24"/>
  <c r="L581" i="24"/>
  <c r="F581" i="24"/>
  <c r="E581" i="24"/>
  <c r="D581" i="24"/>
  <c r="T580" i="24"/>
  <c r="U580" i="24"/>
  <c r="V580" i="24"/>
  <c r="W580" i="24"/>
  <c r="AD580" i="24"/>
  <c r="P580" i="24"/>
  <c r="S580" i="24"/>
  <c r="AB580" i="24"/>
  <c r="O580" i="24"/>
  <c r="N580" i="24"/>
  <c r="M580" i="24"/>
  <c r="L580" i="24"/>
  <c r="F580" i="24"/>
  <c r="E580" i="24"/>
  <c r="D580" i="24"/>
  <c r="T579" i="24"/>
  <c r="U579" i="24"/>
  <c r="V579" i="24"/>
  <c r="W579" i="24"/>
  <c r="AD579" i="24"/>
  <c r="P579" i="24"/>
  <c r="S579" i="24"/>
  <c r="AB579" i="24"/>
  <c r="O579" i="24"/>
  <c r="N579" i="24"/>
  <c r="M579" i="24"/>
  <c r="L579" i="24"/>
  <c r="F579" i="24"/>
  <c r="E579" i="24"/>
  <c r="D579" i="24"/>
  <c r="T578" i="24"/>
  <c r="U578" i="24"/>
  <c r="V578" i="24"/>
  <c r="W578" i="24"/>
  <c r="AD578" i="24"/>
  <c r="P578" i="24"/>
  <c r="S578" i="24"/>
  <c r="AB578" i="24"/>
  <c r="O578" i="24"/>
  <c r="N578" i="24"/>
  <c r="M578" i="24"/>
  <c r="L578" i="24"/>
  <c r="F578" i="24"/>
  <c r="E578" i="24"/>
  <c r="D578" i="24"/>
  <c r="T577" i="24"/>
  <c r="U577" i="24"/>
  <c r="V577" i="24"/>
  <c r="W577" i="24"/>
  <c r="AD577" i="24"/>
  <c r="P577" i="24"/>
  <c r="S577" i="24"/>
  <c r="AB577" i="24"/>
  <c r="O577" i="24"/>
  <c r="N577" i="24"/>
  <c r="M577" i="24"/>
  <c r="L577" i="24"/>
  <c r="F577" i="24"/>
  <c r="E577" i="24"/>
  <c r="D577" i="24"/>
  <c r="T576" i="24"/>
  <c r="U576" i="24"/>
  <c r="V576" i="24"/>
  <c r="W576" i="24"/>
  <c r="AD576" i="24"/>
  <c r="P576" i="24"/>
  <c r="S576" i="24"/>
  <c r="AB576" i="24"/>
  <c r="O576" i="24"/>
  <c r="N576" i="24"/>
  <c r="M576" i="24"/>
  <c r="L576" i="24"/>
  <c r="F576" i="24"/>
  <c r="E576" i="24"/>
  <c r="D576" i="24"/>
  <c r="T575" i="24"/>
  <c r="U575" i="24"/>
  <c r="V575" i="24"/>
  <c r="W575" i="24"/>
  <c r="AD575" i="24"/>
  <c r="P575" i="24"/>
  <c r="S575" i="24"/>
  <c r="AB575" i="24"/>
  <c r="O575" i="24"/>
  <c r="N575" i="24"/>
  <c r="M575" i="24"/>
  <c r="L575" i="24"/>
  <c r="F575" i="24"/>
  <c r="E575" i="24"/>
  <c r="D575" i="24"/>
  <c r="T574" i="24"/>
  <c r="U574" i="24"/>
  <c r="V574" i="24"/>
  <c r="W574" i="24"/>
  <c r="AD574" i="24"/>
  <c r="P574" i="24"/>
  <c r="S574" i="24"/>
  <c r="AB574" i="24"/>
  <c r="O574" i="24"/>
  <c r="N574" i="24"/>
  <c r="M574" i="24"/>
  <c r="L574" i="24"/>
  <c r="F574" i="24"/>
  <c r="E574" i="24"/>
  <c r="D574" i="24"/>
  <c r="T573" i="24"/>
  <c r="U573" i="24"/>
  <c r="V573" i="24"/>
  <c r="W573" i="24"/>
  <c r="AD573" i="24"/>
  <c r="P573" i="24"/>
  <c r="S573" i="24"/>
  <c r="AB573" i="24"/>
  <c r="O573" i="24"/>
  <c r="N573" i="24"/>
  <c r="M573" i="24"/>
  <c r="L573" i="24"/>
  <c r="F573" i="24"/>
  <c r="E573" i="24"/>
  <c r="D573" i="24"/>
  <c r="T572" i="24"/>
  <c r="U572" i="24"/>
  <c r="V572" i="24"/>
  <c r="W572" i="24"/>
  <c r="AD572" i="24"/>
  <c r="P572" i="24"/>
  <c r="S572" i="24"/>
  <c r="AB572" i="24"/>
  <c r="O572" i="24"/>
  <c r="N572" i="24"/>
  <c r="M572" i="24"/>
  <c r="L572" i="24"/>
  <c r="F572" i="24"/>
  <c r="E572" i="24"/>
  <c r="D572" i="24"/>
  <c r="T571" i="24"/>
  <c r="U571" i="24"/>
  <c r="V571" i="24"/>
  <c r="W571" i="24"/>
  <c r="AD571" i="24"/>
  <c r="P571" i="24"/>
  <c r="S571" i="24"/>
  <c r="AB571" i="24"/>
  <c r="O571" i="24"/>
  <c r="N571" i="24"/>
  <c r="M571" i="24"/>
  <c r="L571" i="24"/>
  <c r="F571" i="24"/>
  <c r="E571" i="24"/>
  <c r="D571" i="24"/>
  <c r="T570" i="24"/>
  <c r="U570" i="24"/>
  <c r="V570" i="24"/>
  <c r="W570" i="24"/>
  <c r="AD570" i="24"/>
  <c r="P570" i="24"/>
  <c r="S570" i="24"/>
  <c r="AB570" i="24"/>
  <c r="O570" i="24"/>
  <c r="N570" i="24"/>
  <c r="M570" i="24"/>
  <c r="L570" i="24"/>
  <c r="F570" i="24"/>
  <c r="E570" i="24"/>
  <c r="D570" i="24"/>
  <c r="T569" i="24"/>
  <c r="U569" i="24"/>
  <c r="V569" i="24"/>
  <c r="W569" i="24"/>
  <c r="AD569" i="24"/>
  <c r="P569" i="24"/>
  <c r="S569" i="24"/>
  <c r="AB569" i="24"/>
  <c r="O569" i="24"/>
  <c r="N569" i="24"/>
  <c r="M569" i="24"/>
  <c r="L569" i="24"/>
  <c r="F569" i="24"/>
  <c r="E569" i="24"/>
  <c r="D569" i="24"/>
  <c r="T568" i="24"/>
  <c r="U568" i="24"/>
  <c r="V568" i="24"/>
  <c r="W568" i="24"/>
  <c r="AD568" i="24"/>
  <c r="P568" i="24"/>
  <c r="S568" i="24"/>
  <c r="AB568" i="24"/>
  <c r="O568" i="24"/>
  <c r="N568" i="24"/>
  <c r="M568" i="24"/>
  <c r="L568" i="24"/>
  <c r="F568" i="24"/>
  <c r="E568" i="24"/>
  <c r="D568" i="24"/>
  <c r="T567" i="24"/>
  <c r="U567" i="24"/>
  <c r="V567" i="24"/>
  <c r="W567" i="24"/>
  <c r="AD567" i="24"/>
  <c r="P567" i="24"/>
  <c r="S567" i="24"/>
  <c r="AB567" i="24"/>
  <c r="O567" i="24"/>
  <c r="N567" i="24"/>
  <c r="M567" i="24"/>
  <c r="L567" i="24"/>
  <c r="F567" i="24"/>
  <c r="E567" i="24"/>
  <c r="D567" i="24"/>
  <c r="T566" i="24"/>
  <c r="U566" i="24"/>
  <c r="V566" i="24"/>
  <c r="W566" i="24"/>
  <c r="AD566" i="24"/>
  <c r="P566" i="24"/>
  <c r="S566" i="24"/>
  <c r="AB566" i="24"/>
  <c r="O566" i="24"/>
  <c r="N566" i="24"/>
  <c r="M566" i="24"/>
  <c r="L566" i="24"/>
  <c r="F566" i="24"/>
  <c r="E566" i="24"/>
  <c r="D566" i="24"/>
  <c r="T565" i="24"/>
  <c r="U565" i="24"/>
  <c r="V565" i="24"/>
  <c r="W565" i="24"/>
  <c r="AD565" i="24"/>
  <c r="P565" i="24"/>
  <c r="S565" i="24"/>
  <c r="AB565" i="24"/>
  <c r="O565" i="24"/>
  <c r="N565" i="24"/>
  <c r="M565" i="24"/>
  <c r="L565" i="24"/>
  <c r="F565" i="24"/>
  <c r="E565" i="24"/>
  <c r="D565" i="24"/>
  <c r="T564" i="24"/>
  <c r="U564" i="24"/>
  <c r="V564" i="24"/>
  <c r="W564" i="24"/>
  <c r="AD564" i="24"/>
  <c r="P564" i="24"/>
  <c r="S564" i="24"/>
  <c r="AB564" i="24"/>
  <c r="O564" i="24"/>
  <c r="N564" i="24"/>
  <c r="M564" i="24"/>
  <c r="L564" i="24"/>
  <c r="F564" i="24"/>
  <c r="E564" i="24"/>
  <c r="D564" i="24"/>
  <c r="T563" i="24"/>
  <c r="U563" i="24"/>
  <c r="V563" i="24"/>
  <c r="W563" i="24"/>
  <c r="AD563" i="24"/>
  <c r="P563" i="24"/>
  <c r="S563" i="24"/>
  <c r="AB563" i="24"/>
  <c r="O563" i="24"/>
  <c r="N563" i="24"/>
  <c r="M563" i="24"/>
  <c r="L563" i="24"/>
  <c r="F563" i="24"/>
  <c r="E563" i="24"/>
  <c r="D563" i="24"/>
  <c r="T562" i="24"/>
  <c r="U562" i="24"/>
  <c r="V562" i="24"/>
  <c r="W562" i="24"/>
  <c r="AD562" i="24"/>
  <c r="P562" i="24"/>
  <c r="S562" i="24"/>
  <c r="AB562" i="24"/>
  <c r="O562" i="24"/>
  <c r="N562" i="24"/>
  <c r="M562" i="24"/>
  <c r="L562" i="24"/>
  <c r="F562" i="24"/>
  <c r="E562" i="24"/>
  <c r="D562" i="24"/>
  <c r="T561" i="24"/>
  <c r="U561" i="24"/>
  <c r="V561" i="24"/>
  <c r="W561" i="24"/>
  <c r="AD561" i="24"/>
  <c r="P561" i="24"/>
  <c r="S561" i="24"/>
  <c r="AB561" i="24"/>
  <c r="O561" i="24"/>
  <c r="N561" i="24"/>
  <c r="M561" i="24"/>
  <c r="L561" i="24"/>
  <c r="F561" i="24"/>
  <c r="E561" i="24"/>
  <c r="D561" i="24"/>
  <c r="T560" i="24"/>
  <c r="U560" i="24"/>
  <c r="V560" i="24"/>
  <c r="W560" i="24"/>
  <c r="AD560" i="24"/>
  <c r="P560" i="24"/>
  <c r="S560" i="24"/>
  <c r="AB560" i="24"/>
  <c r="O560" i="24"/>
  <c r="N560" i="24"/>
  <c r="M560" i="24"/>
  <c r="L560" i="24"/>
  <c r="F560" i="24"/>
  <c r="E560" i="24"/>
  <c r="D560" i="24"/>
  <c r="T559" i="24"/>
  <c r="U559" i="24"/>
  <c r="V559" i="24"/>
  <c r="W559" i="24"/>
  <c r="AD559" i="24"/>
  <c r="P559" i="24"/>
  <c r="S559" i="24"/>
  <c r="AB559" i="24"/>
  <c r="O559" i="24"/>
  <c r="N559" i="24"/>
  <c r="M559" i="24"/>
  <c r="L559" i="24"/>
  <c r="F559" i="24"/>
  <c r="E559" i="24"/>
  <c r="D559" i="24"/>
  <c r="T558" i="24"/>
  <c r="U558" i="24"/>
  <c r="V558" i="24"/>
  <c r="W558" i="24"/>
  <c r="AD558" i="24"/>
  <c r="P558" i="24"/>
  <c r="S558" i="24"/>
  <c r="AB558" i="24"/>
  <c r="O558" i="24"/>
  <c r="N558" i="24"/>
  <c r="M558" i="24"/>
  <c r="L558" i="24"/>
  <c r="F558" i="24"/>
  <c r="E558" i="24"/>
  <c r="D558" i="24"/>
  <c r="T557" i="24"/>
  <c r="U557" i="24"/>
  <c r="V557" i="24"/>
  <c r="W557" i="24"/>
  <c r="AD557" i="24"/>
  <c r="P557" i="24"/>
  <c r="S557" i="24"/>
  <c r="AB557" i="24"/>
  <c r="O557" i="24"/>
  <c r="N557" i="24"/>
  <c r="M557" i="24"/>
  <c r="L557" i="24"/>
  <c r="F557" i="24"/>
  <c r="E557" i="24"/>
  <c r="D557" i="24"/>
  <c r="T556" i="24"/>
  <c r="U556" i="24"/>
  <c r="V556" i="24"/>
  <c r="W556" i="24"/>
  <c r="AD556" i="24"/>
  <c r="P556" i="24"/>
  <c r="S556" i="24"/>
  <c r="AB556" i="24"/>
  <c r="O556" i="24"/>
  <c r="N556" i="24"/>
  <c r="M556" i="24"/>
  <c r="L556" i="24"/>
  <c r="F556" i="24"/>
  <c r="E556" i="24"/>
  <c r="D556" i="24"/>
  <c r="T555" i="24"/>
  <c r="U555" i="24"/>
  <c r="V555" i="24"/>
  <c r="W555" i="24"/>
  <c r="AD555" i="24"/>
  <c r="P555" i="24"/>
  <c r="S555" i="24"/>
  <c r="AB555" i="24"/>
  <c r="O555" i="24"/>
  <c r="N555" i="24"/>
  <c r="M555" i="24"/>
  <c r="L555" i="24"/>
  <c r="F555" i="24"/>
  <c r="E555" i="24"/>
  <c r="D555" i="24"/>
  <c r="T554" i="24"/>
  <c r="U554" i="24"/>
  <c r="V554" i="24"/>
  <c r="W554" i="24"/>
  <c r="AD554" i="24"/>
  <c r="P554" i="24"/>
  <c r="S554" i="24"/>
  <c r="AB554" i="24"/>
  <c r="O554" i="24"/>
  <c r="N554" i="24"/>
  <c r="M554" i="24"/>
  <c r="L554" i="24"/>
  <c r="F554" i="24"/>
  <c r="E554" i="24"/>
  <c r="D554" i="24"/>
  <c r="T553" i="24"/>
  <c r="U553" i="24"/>
  <c r="V553" i="24"/>
  <c r="W553" i="24"/>
  <c r="AD553" i="24"/>
  <c r="P553" i="24"/>
  <c r="S553" i="24"/>
  <c r="AB553" i="24"/>
  <c r="O553" i="24"/>
  <c r="N553" i="24"/>
  <c r="M553" i="24"/>
  <c r="L553" i="24"/>
  <c r="F553" i="24"/>
  <c r="E553" i="24"/>
  <c r="D553" i="24"/>
  <c r="T552" i="24"/>
  <c r="U552" i="24"/>
  <c r="V552" i="24"/>
  <c r="W552" i="24"/>
  <c r="AD552" i="24"/>
  <c r="P552" i="24"/>
  <c r="S552" i="24"/>
  <c r="AB552" i="24"/>
  <c r="O552" i="24"/>
  <c r="N552" i="24"/>
  <c r="M552" i="24"/>
  <c r="L552" i="24"/>
  <c r="F552" i="24"/>
  <c r="E552" i="24"/>
  <c r="D552" i="24"/>
  <c r="T551" i="24"/>
  <c r="U551" i="24"/>
  <c r="V551" i="24"/>
  <c r="W551" i="24"/>
  <c r="AD551" i="24"/>
  <c r="P551" i="24"/>
  <c r="S551" i="24"/>
  <c r="AB551" i="24"/>
  <c r="O551" i="24"/>
  <c r="N551" i="24"/>
  <c r="M551" i="24"/>
  <c r="L551" i="24"/>
  <c r="F551" i="24"/>
  <c r="E551" i="24"/>
  <c r="D551" i="24"/>
  <c r="T550" i="24"/>
  <c r="U550" i="24"/>
  <c r="V550" i="24"/>
  <c r="W550" i="24"/>
  <c r="AD550" i="24"/>
  <c r="P550" i="24"/>
  <c r="S550" i="24"/>
  <c r="AB550" i="24"/>
  <c r="O550" i="24"/>
  <c r="N550" i="24"/>
  <c r="M550" i="24"/>
  <c r="L550" i="24"/>
  <c r="F550" i="24"/>
  <c r="E550" i="24"/>
  <c r="D550" i="24"/>
  <c r="T549" i="24"/>
  <c r="U549" i="24"/>
  <c r="V549" i="24"/>
  <c r="W549" i="24"/>
  <c r="AD549" i="24"/>
  <c r="P549" i="24"/>
  <c r="S549" i="24"/>
  <c r="AB549" i="24"/>
  <c r="O549" i="24"/>
  <c r="N549" i="24"/>
  <c r="M549" i="24"/>
  <c r="L549" i="24"/>
  <c r="F549" i="24"/>
  <c r="E549" i="24"/>
  <c r="D549" i="24"/>
  <c r="T548" i="24"/>
  <c r="U548" i="24"/>
  <c r="V548" i="24"/>
  <c r="W548" i="24"/>
  <c r="AD548" i="24"/>
  <c r="P548" i="24"/>
  <c r="S548" i="24"/>
  <c r="AB548" i="24"/>
  <c r="O548" i="24"/>
  <c r="N548" i="24"/>
  <c r="M548" i="24"/>
  <c r="L548" i="24"/>
  <c r="F548" i="24"/>
  <c r="E548" i="24"/>
  <c r="D548" i="24"/>
  <c r="T547" i="24"/>
  <c r="U547" i="24"/>
  <c r="V547" i="24"/>
  <c r="W547" i="24"/>
  <c r="AD547" i="24"/>
  <c r="P547" i="24"/>
  <c r="S547" i="24"/>
  <c r="AB547" i="24"/>
  <c r="O547" i="24"/>
  <c r="N547" i="24"/>
  <c r="M547" i="24"/>
  <c r="L547" i="24"/>
  <c r="F547" i="24"/>
  <c r="E547" i="24"/>
  <c r="D547" i="24"/>
  <c r="T546" i="24"/>
  <c r="U546" i="24"/>
  <c r="V546" i="24"/>
  <c r="W546" i="24"/>
  <c r="AD546" i="24"/>
  <c r="P546" i="24"/>
  <c r="S546" i="24"/>
  <c r="AB546" i="24"/>
  <c r="O546" i="24"/>
  <c r="N546" i="24"/>
  <c r="M546" i="24"/>
  <c r="L546" i="24"/>
  <c r="F546" i="24"/>
  <c r="E546" i="24"/>
  <c r="D546" i="24"/>
  <c r="T545" i="24"/>
  <c r="U545" i="24"/>
  <c r="V545" i="24"/>
  <c r="W545" i="24"/>
  <c r="AD545" i="24"/>
  <c r="P545" i="24"/>
  <c r="S545" i="24"/>
  <c r="AB545" i="24"/>
  <c r="O545" i="24"/>
  <c r="N545" i="24"/>
  <c r="M545" i="24"/>
  <c r="L545" i="24"/>
  <c r="F545" i="24"/>
  <c r="E545" i="24"/>
  <c r="D545" i="24"/>
  <c r="T544" i="24"/>
  <c r="U544" i="24"/>
  <c r="V544" i="24"/>
  <c r="W544" i="24"/>
  <c r="AD544" i="24"/>
  <c r="P544" i="24"/>
  <c r="S544" i="24"/>
  <c r="AB544" i="24"/>
  <c r="O544" i="24"/>
  <c r="N544" i="24"/>
  <c r="M544" i="24"/>
  <c r="L544" i="24"/>
  <c r="F544" i="24"/>
  <c r="E544" i="24"/>
  <c r="D544" i="24"/>
  <c r="T543" i="24"/>
  <c r="U543" i="24"/>
  <c r="V543" i="24"/>
  <c r="W543" i="24"/>
  <c r="AD543" i="24"/>
  <c r="P543" i="24"/>
  <c r="S543" i="24"/>
  <c r="AB543" i="24"/>
  <c r="O543" i="24"/>
  <c r="N543" i="24"/>
  <c r="M543" i="24"/>
  <c r="L543" i="24"/>
  <c r="F543" i="24"/>
  <c r="E543" i="24"/>
  <c r="D543" i="24"/>
  <c r="T542" i="24"/>
  <c r="U542" i="24"/>
  <c r="V542" i="24"/>
  <c r="W542" i="24"/>
  <c r="AD542" i="24"/>
  <c r="P542" i="24"/>
  <c r="S542" i="24"/>
  <c r="AB542" i="24"/>
  <c r="O542" i="24"/>
  <c r="N542" i="24"/>
  <c r="M542" i="24"/>
  <c r="L542" i="24"/>
  <c r="F542" i="24"/>
  <c r="E542" i="24"/>
  <c r="D542" i="24"/>
  <c r="T541" i="24"/>
  <c r="U541" i="24"/>
  <c r="V541" i="24"/>
  <c r="W541" i="24"/>
  <c r="AD541" i="24"/>
  <c r="P541" i="24"/>
  <c r="S541" i="24"/>
  <c r="AB541" i="24"/>
  <c r="O541" i="24"/>
  <c r="N541" i="24"/>
  <c r="M541" i="24"/>
  <c r="L541" i="24"/>
  <c r="F541" i="24"/>
  <c r="E541" i="24"/>
  <c r="D541" i="24"/>
  <c r="T540" i="24"/>
  <c r="U540" i="24"/>
  <c r="V540" i="24"/>
  <c r="W540" i="24"/>
  <c r="AD540" i="24"/>
  <c r="P540" i="24"/>
  <c r="S540" i="24"/>
  <c r="AB540" i="24"/>
  <c r="O540" i="24"/>
  <c r="N540" i="24"/>
  <c r="M540" i="24"/>
  <c r="L540" i="24"/>
  <c r="F540" i="24"/>
  <c r="E540" i="24"/>
  <c r="D540" i="24"/>
  <c r="T539" i="24"/>
  <c r="U539" i="24"/>
  <c r="V539" i="24"/>
  <c r="W539" i="24"/>
  <c r="AD539" i="24"/>
  <c r="P539" i="24"/>
  <c r="S539" i="24"/>
  <c r="AB539" i="24"/>
  <c r="O539" i="24"/>
  <c r="N539" i="24"/>
  <c r="M539" i="24"/>
  <c r="L539" i="24"/>
  <c r="F539" i="24"/>
  <c r="E539" i="24"/>
  <c r="D539" i="24"/>
  <c r="T538" i="24"/>
  <c r="U538" i="24"/>
  <c r="V538" i="24"/>
  <c r="W538" i="24"/>
  <c r="AD538" i="24"/>
  <c r="P538" i="24"/>
  <c r="S538" i="24"/>
  <c r="AB538" i="24"/>
  <c r="O538" i="24"/>
  <c r="N538" i="24"/>
  <c r="M538" i="24"/>
  <c r="L538" i="24"/>
  <c r="F538" i="24"/>
  <c r="E538" i="24"/>
  <c r="D538" i="24"/>
  <c r="T537" i="24"/>
  <c r="U537" i="24"/>
  <c r="V537" i="24"/>
  <c r="W537" i="24"/>
  <c r="AD537" i="24"/>
  <c r="P537" i="24"/>
  <c r="S537" i="24"/>
  <c r="AB537" i="24"/>
  <c r="O537" i="24"/>
  <c r="N537" i="24"/>
  <c r="M537" i="24"/>
  <c r="L537" i="24"/>
  <c r="F537" i="24"/>
  <c r="E537" i="24"/>
  <c r="D537" i="24"/>
  <c r="T536" i="24"/>
  <c r="U536" i="24"/>
  <c r="V536" i="24"/>
  <c r="W536" i="24"/>
  <c r="AD536" i="24"/>
  <c r="P536" i="24"/>
  <c r="S536" i="24"/>
  <c r="AB536" i="24"/>
  <c r="O536" i="24"/>
  <c r="N536" i="24"/>
  <c r="M536" i="24"/>
  <c r="L536" i="24"/>
  <c r="F536" i="24"/>
  <c r="E536" i="24"/>
  <c r="D536" i="24"/>
  <c r="T535" i="24"/>
  <c r="U535" i="24"/>
  <c r="V535" i="24"/>
  <c r="W535" i="24"/>
  <c r="AD535" i="24"/>
  <c r="P535" i="24"/>
  <c r="S535" i="24"/>
  <c r="AB535" i="24"/>
  <c r="O535" i="24"/>
  <c r="N535" i="24"/>
  <c r="M535" i="24"/>
  <c r="L535" i="24"/>
  <c r="F535" i="24"/>
  <c r="E535" i="24"/>
  <c r="D535" i="24"/>
  <c r="T534" i="24"/>
  <c r="U534" i="24"/>
  <c r="V534" i="24"/>
  <c r="W534" i="24"/>
  <c r="AD534" i="24"/>
  <c r="P534" i="24"/>
  <c r="S534" i="24"/>
  <c r="AB534" i="24"/>
  <c r="O534" i="24"/>
  <c r="N534" i="24"/>
  <c r="M534" i="24"/>
  <c r="L534" i="24"/>
  <c r="F534" i="24"/>
  <c r="E534" i="24"/>
  <c r="D534" i="24"/>
  <c r="T533" i="24"/>
  <c r="U533" i="24"/>
  <c r="V533" i="24"/>
  <c r="W533" i="24"/>
  <c r="AD533" i="24"/>
  <c r="P533" i="24"/>
  <c r="S533" i="24"/>
  <c r="AB533" i="24"/>
  <c r="O533" i="24"/>
  <c r="N533" i="24"/>
  <c r="M533" i="24"/>
  <c r="L533" i="24"/>
  <c r="F533" i="24"/>
  <c r="E533" i="24"/>
  <c r="D533" i="24"/>
  <c r="T532" i="24"/>
  <c r="U532" i="24"/>
  <c r="V532" i="24"/>
  <c r="W532" i="24"/>
  <c r="AD532" i="24"/>
  <c r="P532" i="24"/>
  <c r="S532" i="24"/>
  <c r="AB532" i="24"/>
  <c r="O532" i="24"/>
  <c r="N532" i="24"/>
  <c r="M532" i="24"/>
  <c r="L532" i="24"/>
  <c r="F532" i="24"/>
  <c r="E532" i="24"/>
  <c r="D532" i="24"/>
  <c r="T531" i="24"/>
  <c r="U531" i="24"/>
  <c r="V531" i="24"/>
  <c r="W531" i="24"/>
  <c r="AD531" i="24"/>
  <c r="P531" i="24"/>
  <c r="S531" i="24"/>
  <c r="AB531" i="24"/>
  <c r="O531" i="24"/>
  <c r="N531" i="24"/>
  <c r="M531" i="24"/>
  <c r="L531" i="24"/>
  <c r="F531" i="24"/>
  <c r="E531" i="24"/>
  <c r="D531" i="24"/>
  <c r="T530" i="24"/>
  <c r="U530" i="24"/>
  <c r="V530" i="24"/>
  <c r="W530" i="24"/>
  <c r="AD530" i="24"/>
  <c r="P530" i="24"/>
  <c r="S530" i="24"/>
  <c r="AB530" i="24"/>
  <c r="O530" i="24"/>
  <c r="N530" i="24"/>
  <c r="M530" i="24"/>
  <c r="L530" i="24"/>
  <c r="F530" i="24"/>
  <c r="E530" i="24"/>
  <c r="D530" i="24"/>
  <c r="T529" i="24"/>
  <c r="U529" i="24"/>
  <c r="V529" i="24"/>
  <c r="W529" i="24"/>
  <c r="AD529" i="24"/>
  <c r="P529" i="24"/>
  <c r="S529" i="24"/>
  <c r="AB529" i="24"/>
  <c r="O529" i="24"/>
  <c r="N529" i="24"/>
  <c r="M529" i="24"/>
  <c r="L529" i="24"/>
  <c r="F529" i="24"/>
  <c r="E529" i="24"/>
  <c r="D529" i="24"/>
  <c r="T528" i="24"/>
  <c r="U528" i="24"/>
  <c r="V528" i="24"/>
  <c r="W528" i="24"/>
  <c r="AD528" i="24"/>
  <c r="P528" i="24"/>
  <c r="S528" i="24"/>
  <c r="AB528" i="24"/>
  <c r="O528" i="24"/>
  <c r="N528" i="24"/>
  <c r="M528" i="24"/>
  <c r="L528" i="24"/>
  <c r="F528" i="24"/>
  <c r="E528" i="24"/>
  <c r="D528" i="24"/>
  <c r="T527" i="24"/>
  <c r="U527" i="24"/>
  <c r="V527" i="24"/>
  <c r="W527" i="24"/>
  <c r="AD527" i="24"/>
  <c r="P527" i="24"/>
  <c r="S527" i="24"/>
  <c r="AB527" i="24"/>
  <c r="O527" i="24"/>
  <c r="N527" i="24"/>
  <c r="M527" i="24"/>
  <c r="L527" i="24"/>
  <c r="F527" i="24"/>
  <c r="E527" i="24"/>
  <c r="D527" i="24"/>
  <c r="T526" i="24"/>
  <c r="U526" i="24"/>
  <c r="V526" i="24"/>
  <c r="W526" i="24"/>
  <c r="AD526" i="24"/>
  <c r="P526" i="24"/>
  <c r="S526" i="24"/>
  <c r="AB526" i="24"/>
  <c r="O526" i="24"/>
  <c r="N526" i="24"/>
  <c r="M526" i="24"/>
  <c r="L526" i="24"/>
  <c r="F526" i="24"/>
  <c r="E526" i="24"/>
  <c r="D526" i="24"/>
  <c r="T525" i="24"/>
  <c r="U525" i="24"/>
  <c r="V525" i="24"/>
  <c r="W525" i="24"/>
  <c r="AD525" i="24"/>
  <c r="P525" i="24"/>
  <c r="S525" i="24"/>
  <c r="AB525" i="24"/>
  <c r="O525" i="24"/>
  <c r="N525" i="24"/>
  <c r="M525" i="24"/>
  <c r="L525" i="24"/>
  <c r="F525" i="24"/>
  <c r="E525" i="24"/>
  <c r="D525" i="24"/>
  <c r="T524" i="24"/>
  <c r="U524" i="24"/>
  <c r="V524" i="24"/>
  <c r="W524" i="24"/>
  <c r="AD524" i="24"/>
  <c r="P524" i="24"/>
  <c r="S524" i="24"/>
  <c r="AB524" i="24"/>
  <c r="O524" i="24"/>
  <c r="N524" i="24"/>
  <c r="M524" i="24"/>
  <c r="L524" i="24"/>
  <c r="F524" i="24"/>
  <c r="E524" i="24"/>
  <c r="D524" i="24"/>
  <c r="T523" i="24"/>
  <c r="U523" i="24"/>
  <c r="V523" i="24"/>
  <c r="W523" i="24"/>
  <c r="AD523" i="24"/>
  <c r="P523" i="24"/>
  <c r="S523" i="24"/>
  <c r="AB523" i="24"/>
  <c r="O523" i="24"/>
  <c r="N523" i="24"/>
  <c r="M523" i="24"/>
  <c r="L523" i="24"/>
  <c r="F523" i="24"/>
  <c r="E523" i="24"/>
  <c r="D523" i="24"/>
  <c r="T522" i="24"/>
  <c r="U522" i="24"/>
  <c r="V522" i="24"/>
  <c r="W522" i="24"/>
  <c r="AD522" i="24"/>
  <c r="P522" i="24"/>
  <c r="S522" i="24"/>
  <c r="AB522" i="24"/>
  <c r="O522" i="24"/>
  <c r="N522" i="24"/>
  <c r="M522" i="24"/>
  <c r="L522" i="24"/>
  <c r="F522" i="24"/>
  <c r="E522" i="24"/>
  <c r="D522" i="24"/>
  <c r="T521" i="24"/>
  <c r="U521" i="24"/>
  <c r="V521" i="24"/>
  <c r="W521" i="24"/>
  <c r="AD521" i="24"/>
  <c r="P521" i="24"/>
  <c r="S521" i="24"/>
  <c r="AB521" i="24"/>
  <c r="O521" i="24"/>
  <c r="N521" i="24"/>
  <c r="M521" i="24"/>
  <c r="L521" i="24"/>
  <c r="F521" i="24"/>
  <c r="E521" i="24"/>
  <c r="D521" i="24"/>
  <c r="T520" i="24"/>
  <c r="U520" i="24"/>
  <c r="V520" i="24"/>
  <c r="W520" i="24"/>
  <c r="AD520" i="24"/>
  <c r="P520" i="24"/>
  <c r="S520" i="24"/>
  <c r="AB520" i="24"/>
  <c r="O520" i="24"/>
  <c r="N520" i="24"/>
  <c r="M520" i="24"/>
  <c r="L520" i="24"/>
  <c r="F520" i="24"/>
  <c r="E520" i="24"/>
  <c r="D520" i="24"/>
  <c r="T519" i="24"/>
  <c r="U519" i="24"/>
  <c r="V519" i="24"/>
  <c r="W519" i="24"/>
  <c r="AD519" i="24"/>
  <c r="P519" i="24"/>
  <c r="S519" i="24"/>
  <c r="AB519" i="24"/>
  <c r="O519" i="24"/>
  <c r="N519" i="24"/>
  <c r="M519" i="24"/>
  <c r="L519" i="24"/>
  <c r="F519" i="24"/>
  <c r="E519" i="24"/>
  <c r="D519" i="24"/>
  <c r="T518" i="24"/>
  <c r="U518" i="24"/>
  <c r="V518" i="24"/>
  <c r="W518" i="24"/>
  <c r="AD518" i="24"/>
  <c r="P518" i="24"/>
  <c r="S518" i="24"/>
  <c r="AB518" i="24"/>
  <c r="O518" i="24"/>
  <c r="N518" i="24"/>
  <c r="M518" i="24"/>
  <c r="L518" i="24"/>
  <c r="F518" i="24"/>
  <c r="E518" i="24"/>
  <c r="D518" i="24"/>
  <c r="T517" i="24"/>
  <c r="U517" i="24"/>
  <c r="V517" i="24"/>
  <c r="W517" i="24"/>
  <c r="AD517" i="24"/>
  <c r="P517" i="24"/>
  <c r="S517" i="24"/>
  <c r="AB517" i="24"/>
  <c r="O517" i="24"/>
  <c r="N517" i="24"/>
  <c r="M517" i="24"/>
  <c r="L517" i="24"/>
  <c r="F517" i="24"/>
  <c r="E517" i="24"/>
  <c r="D517" i="24"/>
  <c r="T516" i="24"/>
  <c r="U516" i="24"/>
  <c r="V516" i="24"/>
  <c r="W516" i="24"/>
  <c r="AD516" i="24"/>
  <c r="P516" i="24"/>
  <c r="S516" i="24"/>
  <c r="AB516" i="24"/>
  <c r="O516" i="24"/>
  <c r="N516" i="24"/>
  <c r="M516" i="24"/>
  <c r="L516" i="24"/>
  <c r="F516" i="24"/>
  <c r="E516" i="24"/>
  <c r="D516" i="24"/>
  <c r="T515" i="24"/>
  <c r="U515" i="24"/>
  <c r="V515" i="24"/>
  <c r="W515" i="24"/>
  <c r="AD515" i="24"/>
  <c r="P515" i="24"/>
  <c r="S515" i="24"/>
  <c r="AB515" i="24"/>
  <c r="O515" i="24"/>
  <c r="N515" i="24"/>
  <c r="M515" i="24"/>
  <c r="L515" i="24"/>
  <c r="F515" i="24"/>
  <c r="E515" i="24"/>
  <c r="D515" i="24"/>
  <c r="T514" i="24"/>
  <c r="U514" i="24"/>
  <c r="V514" i="24"/>
  <c r="W514" i="24"/>
  <c r="AD514" i="24"/>
  <c r="P514" i="24"/>
  <c r="S514" i="24"/>
  <c r="AB514" i="24"/>
  <c r="O514" i="24"/>
  <c r="N514" i="24"/>
  <c r="M514" i="24"/>
  <c r="L514" i="24"/>
  <c r="F514" i="24"/>
  <c r="E514" i="24"/>
  <c r="D514" i="24"/>
  <c r="T513" i="24"/>
  <c r="U513" i="24"/>
  <c r="V513" i="24"/>
  <c r="W513" i="24"/>
  <c r="AD513" i="24"/>
  <c r="P513" i="24"/>
  <c r="S513" i="24"/>
  <c r="AB513" i="24"/>
  <c r="O513" i="24"/>
  <c r="N513" i="24"/>
  <c r="M513" i="24"/>
  <c r="L513" i="24"/>
  <c r="F513" i="24"/>
  <c r="E513" i="24"/>
  <c r="D513" i="24"/>
  <c r="T512" i="24"/>
  <c r="U512" i="24"/>
  <c r="V512" i="24"/>
  <c r="W512" i="24"/>
  <c r="AD512" i="24"/>
  <c r="P512" i="24"/>
  <c r="S512" i="24"/>
  <c r="AB512" i="24"/>
  <c r="O512" i="24"/>
  <c r="N512" i="24"/>
  <c r="M512" i="24"/>
  <c r="L512" i="24"/>
  <c r="F512" i="24"/>
  <c r="E512" i="24"/>
  <c r="D512" i="24"/>
  <c r="T511" i="24"/>
  <c r="U511" i="24"/>
  <c r="V511" i="24"/>
  <c r="W511" i="24"/>
  <c r="AD511" i="24"/>
  <c r="P511" i="24"/>
  <c r="S511" i="24"/>
  <c r="AB511" i="24"/>
  <c r="O511" i="24"/>
  <c r="N511" i="24"/>
  <c r="M511" i="24"/>
  <c r="L511" i="24"/>
  <c r="F511" i="24"/>
  <c r="E511" i="24"/>
  <c r="D511" i="24"/>
  <c r="T510" i="24"/>
  <c r="U510" i="24"/>
  <c r="V510" i="24"/>
  <c r="W510" i="24"/>
  <c r="AD510" i="24"/>
  <c r="P510" i="24"/>
  <c r="S510" i="24"/>
  <c r="AB510" i="24"/>
  <c r="O510" i="24"/>
  <c r="N510" i="24"/>
  <c r="M510" i="24"/>
  <c r="L510" i="24"/>
  <c r="F510" i="24"/>
  <c r="E510" i="24"/>
  <c r="D510" i="24"/>
  <c r="T509" i="24"/>
  <c r="U509" i="24"/>
  <c r="V509" i="24"/>
  <c r="W509" i="24"/>
  <c r="AD509" i="24"/>
  <c r="P509" i="24"/>
  <c r="S509" i="24"/>
  <c r="AB509" i="24"/>
  <c r="O509" i="24"/>
  <c r="N509" i="24"/>
  <c r="M509" i="24"/>
  <c r="L509" i="24"/>
  <c r="F509" i="24"/>
  <c r="E509" i="24"/>
  <c r="D509" i="24"/>
  <c r="T508" i="24"/>
  <c r="U508" i="24"/>
  <c r="V508" i="24"/>
  <c r="W508" i="24"/>
  <c r="AD508" i="24"/>
  <c r="P508" i="24"/>
  <c r="S508" i="24"/>
  <c r="AB508" i="24"/>
  <c r="O508" i="24"/>
  <c r="N508" i="24"/>
  <c r="M508" i="24"/>
  <c r="L508" i="24"/>
  <c r="F508" i="24"/>
  <c r="E508" i="24"/>
  <c r="D508" i="24"/>
  <c r="T507" i="24"/>
  <c r="U507" i="24"/>
  <c r="V507" i="24"/>
  <c r="W507" i="24"/>
  <c r="AD507" i="24"/>
  <c r="P507" i="24"/>
  <c r="S507" i="24"/>
  <c r="AB507" i="24"/>
  <c r="O507" i="24"/>
  <c r="N507" i="24"/>
  <c r="M507" i="24"/>
  <c r="L507" i="24"/>
  <c r="F507" i="24"/>
  <c r="E507" i="24"/>
  <c r="D507" i="24"/>
  <c r="T506" i="24"/>
  <c r="U506" i="24"/>
  <c r="V506" i="24"/>
  <c r="W506" i="24"/>
  <c r="AD506" i="24"/>
  <c r="P506" i="24"/>
  <c r="S506" i="24"/>
  <c r="AB506" i="24"/>
  <c r="O506" i="24"/>
  <c r="N506" i="24"/>
  <c r="M506" i="24"/>
  <c r="L506" i="24"/>
  <c r="F506" i="24"/>
  <c r="E506" i="24"/>
  <c r="D506" i="24"/>
  <c r="T505" i="24"/>
  <c r="U505" i="24"/>
  <c r="V505" i="24"/>
  <c r="W505" i="24"/>
  <c r="AD505" i="24"/>
  <c r="P505" i="24"/>
  <c r="S505" i="24"/>
  <c r="AB505" i="24"/>
  <c r="O505" i="24"/>
  <c r="N505" i="24"/>
  <c r="M505" i="24"/>
  <c r="L505" i="24"/>
  <c r="F505" i="24"/>
  <c r="E505" i="24"/>
  <c r="D505" i="24"/>
  <c r="T504" i="24"/>
  <c r="U504" i="24"/>
  <c r="V504" i="24"/>
  <c r="W504" i="24"/>
  <c r="AD504" i="24"/>
  <c r="P504" i="24"/>
  <c r="S504" i="24"/>
  <c r="AB504" i="24"/>
  <c r="O504" i="24"/>
  <c r="N504" i="24"/>
  <c r="M504" i="24"/>
  <c r="L504" i="24"/>
  <c r="F504" i="24"/>
  <c r="E504" i="24"/>
  <c r="D504" i="24"/>
  <c r="T503" i="24"/>
  <c r="U503" i="24"/>
  <c r="V503" i="24"/>
  <c r="W503" i="24"/>
  <c r="AD503" i="24"/>
  <c r="P503" i="24"/>
  <c r="S503" i="24"/>
  <c r="AB503" i="24"/>
  <c r="O503" i="24"/>
  <c r="N503" i="24"/>
  <c r="M503" i="24"/>
  <c r="L503" i="24"/>
  <c r="F503" i="24"/>
  <c r="E503" i="24"/>
  <c r="D503" i="24"/>
  <c r="T502" i="24"/>
  <c r="U502" i="24"/>
  <c r="V502" i="24"/>
  <c r="W502" i="24"/>
  <c r="AD502" i="24"/>
  <c r="P502" i="24"/>
  <c r="S502" i="24"/>
  <c r="AB502" i="24"/>
  <c r="O502" i="24"/>
  <c r="N502" i="24"/>
  <c r="M502" i="24"/>
  <c r="L502" i="24"/>
  <c r="F502" i="24"/>
  <c r="E502" i="24"/>
  <c r="D502" i="24"/>
  <c r="T501" i="24"/>
  <c r="U501" i="24"/>
  <c r="V501" i="24"/>
  <c r="W501" i="24"/>
  <c r="AD501" i="24"/>
  <c r="P501" i="24"/>
  <c r="S501" i="24"/>
  <c r="AB501" i="24"/>
  <c r="O501" i="24"/>
  <c r="N501" i="24"/>
  <c r="M501" i="24"/>
  <c r="L501" i="24"/>
  <c r="F501" i="24"/>
  <c r="E501" i="24"/>
  <c r="D501" i="24"/>
  <c r="T500" i="24"/>
  <c r="U500" i="24"/>
  <c r="V500" i="24"/>
  <c r="W500" i="24"/>
  <c r="AD500" i="24"/>
  <c r="P500" i="24"/>
  <c r="S500" i="24"/>
  <c r="AB500" i="24"/>
  <c r="O500" i="24"/>
  <c r="N500" i="24"/>
  <c r="M500" i="24"/>
  <c r="L500" i="24"/>
  <c r="F500" i="24"/>
  <c r="E500" i="24"/>
  <c r="D500" i="24"/>
  <c r="T499" i="24"/>
  <c r="U499" i="24"/>
  <c r="V499" i="24"/>
  <c r="W499" i="24"/>
  <c r="AD499" i="24"/>
  <c r="P499" i="24"/>
  <c r="S499" i="24"/>
  <c r="AB499" i="24"/>
  <c r="O499" i="24"/>
  <c r="N499" i="24"/>
  <c r="M499" i="24"/>
  <c r="L499" i="24"/>
  <c r="F499" i="24"/>
  <c r="E499" i="24"/>
  <c r="D499" i="24"/>
  <c r="T498" i="24"/>
  <c r="U498" i="24"/>
  <c r="V498" i="24"/>
  <c r="W498" i="24"/>
  <c r="AD498" i="24"/>
  <c r="P498" i="24"/>
  <c r="S498" i="24"/>
  <c r="AB498" i="24"/>
  <c r="O498" i="24"/>
  <c r="N498" i="24"/>
  <c r="M498" i="24"/>
  <c r="L498" i="24"/>
  <c r="F498" i="24"/>
  <c r="E498" i="24"/>
  <c r="D498" i="24"/>
  <c r="T497" i="24"/>
  <c r="U497" i="24"/>
  <c r="V497" i="24"/>
  <c r="W497" i="24"/>
  <c r="AD497" i="24"/>
  <c r="P497" i="24"/>
  <c r="S497" i="24"/>
  <c r="AB497" i="24"/>
  <c r="O497" i="24"/>
  <c r="N497" i="24"/>
  <c r="M497" i="24"/>
  <c r="L497" i="24"/>
  <c r="F497" i="24"/>
  <c r="E497" i="24"/>
  <c r="D497" i="24"/>
  <c r="T496" i="24"/>
  <c r="U496" i="24"/>
  <c r="V496" i="24"/>
  <c r="W496" i="24"/>
  <c r="AD496" i="24"/>
  <c r="P496" i="24"/>
  <c r="S496" i="24"/>
  <c r="AB496" i="24"/>
  <c r="O496" i="24"/>
  <c r="N496" i="24"/>
  <c r="M496" i="24"/>
  <c r="L496" i="24"/>
  <c r="F496" i="24"/>
  <c r="E496" i="24"/>
  <c r="D496" i="24"/>
  <c r="T495" i="24"/>
  <c r="U495" i="24"/>
  <c r="V495" i="24"/>
  <c r="W495" i="24"/>
  <c r="AD495" i="24"/>
  <c r="P495" i="24"/>
  <c r="S495" i="24"/>
  <c r="AB495" i="24"/>
  <c r="O495" i="24"/>
  <c r="N495" i="24"/>
  <c r="M495" i="24"/>
  <c r="L495" i="24"/>
  <c r="F495" i="24"/>
  <c r="E495" i="24"/>
  <c r="D495" i="24"/>
  <c r="T494" i="24"/>
  <c r="U494" i="24"/>
  <c r="V494" i="24"/>
  <c r="W494" i="24"/>
  <c r="AD494" i="24"/>
  <c r="P494" i="24"/>
  <c r="S494" i="24"/>
  <c r="AB494" i="24"/>
  <c r="O494" i="24"/>
  <c r="N494" i="24"/>
  <c r="M494" i="24"/>
  <c r="L494" i="24"/>
  <c r="F494" i="24"/>
  <c r="E494" i="24"/>
  <c r="D494" i="24"/>
  <c r="T493" i="24"/>
  <c r="U493" i="24"/>
  <c r="V493" i="24"/>
  <c r="W493" i="24"/>
  <c r="AD493" i="24"/>
  <c r="P493" i="24"/>
  <c r="S493" i="24"/>
  <c r="AB493" i="24"/>
  <c r="O493" i="24"/>
  <c r="N493" i="24"/>
  <c r="M493" i="24"/>
  <c r="L493" i="24"/>
  <c r="F493" i="24"/>
  <c r="E493" i="24"/>
  <c r="D493" i="24"/>
  <c r="T492" i="24"/>
  <c r="U492" i="24"/>
  <c r="V492" i="24"/>
  <c r="W492" i="24"/>
  <c r="AD492" i="24"/>
  <c r="P492" i="24"/>
  <c r="S492" i="24"/>
  <c r="AB492" i="24"/>
  <c r="O492" i="24"/>
  <c r="N492" i="24"/>
  <c r="M492" i="24"/>
  <c r="L492" i="24"/>
  <c r="F492" i="24"/>
  <c r="E492" i="24"/>
  <c r="D492" i="24"/>
  <c r="T491" i="24"/>
  <c r="U491" i="24"/>
  <c r="V491" i="24"/>
  <c r="W491" i="24"/>
  <c r="AD491" i="24"/>
  <c r="P491" i="24"/>
  <c r="S491" i="24"/>
  <c r="AB491" i="24"/>
  <c r="O491" i="24"/>
  <c r="N491" i="24"/>
  <c r="M491" i="24"/>
  <c r="L491" i="24"/>
  <c r="F491" i="24"/>
  <c r="E491" i="24"/>
  <c r="D491" i="24"/>
  <c r="T490" i="24"/>
  <c r="U490" i="24"/>
  <c r="V490" i="24"/>
  <c r="W490" i="24"/>
  <c r="AD490" i="24"/>
  <c r="P490" i="24"/>
  <c r="S490" i="24"/>
  <c r="AB490" i="24"/>
  <c r="O490" i="24"/>
  <c r="N490" i="24"/>
  <c r="M490" i="24"/>
  <c r="L490" i="24"/>
  <c r="F490" i="24"/>
  <c r="E490" i="24"/>
  <c r="D490" i="24"/>
  <c r="T489" i="24"/>
  <c r="U489" i="24"/>
  <c r="V489" i="24"/>
  <c r="W489" i="24"/>
  <c r="AD489" i="24"/>
  <c r="P489" i="24"/>
  <c r="S489" i="24"/>
  <c r="AB489" i="24"/>
  <c r="O489" i="24"/>
  <c r="N489" i="24"/>
  <c r="M489" i="24"/>
  <c r="L489" i="24"/>
  <c r="F489" i="24"/>
  <c r="E489" i="24"/>
  <c r="D489" i="24"/>
  <c r="T488" i="24"/>
  <c r="U488" i="24"/>
  <c r="V488" i="24"/>
  <c r="W488" i="24"/>
  <c r="AD488" i="24"/>
  <c r="P488" i="24"/>
  <c r="S488" i="24"/>
  <c r="AB488" i="24"/>
  <c r="O488" i="24"/>
  <c r="N488" i="24"/>
  <c r="M488" i="24"/>
  <c r="L488" i="24"/>
  <c r="F488" i="24"/>
  <c r="E488" i="24"/>
  <c r="D488" i="24"/>
  <c r="T487" i="24"/>
  <c r="U487" i="24"/>
  <c r="V487" i="24"/>
  <c r="W487" i="24"/>
  <c r="AD487" i="24"/>
  <c r="P487" i="24"/>
  <c r="S487" i="24"/>
  <c r="AB487" i="24"/>
  <c r="O487" i="24"/>
  <c r="N487" i="24"/>
  <c r="M487" i="24"/>
  <c r="L487" i="24"/>
  <c r="F487" i="24"/>
  <c r="E487" i="24"/>
  <c r="D487" i="24"/>
  <c r="T486" i="24"/>
  <c r="U486" i="24"/>
  <c r="V486" i="24"/>
  <c r="W486" i="24"/>
  <c r="AD486" i="24"/>
  <c r="P486" i="24"/>
  <c r="S486" i="24"/>
  <c r="AB486" i="24"/>
  <c r="O486" i="24"/>
  <c r="N486" i="24"/>
  <c r="M486" i="24"/>
  <c r="L486" i="24"/>
  <c r="F486" i="24"/>
  <c r="E486" i="24"/>
  <c r="D486" i="24"/>
  <c r="T485" i="24"/>
  <c r="U485" i="24"/>
  <c r="V485" i="24"/>
  <c r="W485" i="24"/>
  <c r="AD485" i="24"/>
  <c r="P485" i="24"/>
  <c r="S485" i="24"/>
  <c r="AB485" i="24"/>
  <c r="O485" i="24"/>
  <c r="N485" i="24"/>
  <c r="M485" i="24"/>
  <c r="L485" i="24"/>
  <c r="F485" i="24"/>
  <c r="E485" i="24"/>
  <c r="D485" i="24"/>
  <c r="T484" i="24"/>
  <c r="U484" i="24"/>
  <c r="V484" i="24"/>
  <c r="W484" i="24"/>
  <c r="AD484" i="24"/>
  <c r="P484" i="24"/>
  <c r="S484" i="24"/>
  <c r="AB484" i="24"/>
  <c r="O484" i="24"/>
  <c r="N484" i="24"/>
  <c r="M484" i="24"/>
  <c r="L484" i="24"/>
  <c r="F484" i="24"/>
  <c r="E484" i="24"/>
  <c r="D484" i="24"/>
  <c r="T483" i="24"/>
  <c r="U483" i="24"/>
  <c r="V483" i="24"/>
  <c r="W483" i="24"/>
  <c r="AD483" i="24"/>
  <c r="P483" i="24"/>
  <c r="S483" i="24"/>
  <c r="AB483" i="24"/>
  <c r="O483" i="24"/>
  <c r="N483" i="24"/>
  <c r="M483" i="24"/>
  <c r="L483" i="24"/>
  <c r="F483" i="24"/>
  <c r="E483" i="24"/>
  <c r="D483" i="24"/>
  <c r="T482" i="24"/>
  <c r="U482" i="24"/>
  <c r="V482" i="24"/>
  <c r="W482" i="24"/>
  <c r="AD482" i="24"/>
  <c r="P482" i="24"/>
  <c r="S482" i="24"/>
  <c r="AB482" i="24"/>
  <c r="O482" i="24"/>
  <c r="N482" i="24"/>
  <c r="M482" i="24"/>
  <c r="L482" i="24"/>
  <c r="F482" i="24"/>
  <c r="E482" i="24"/>
  <c r="D482" i="24"/>
  <c r="T481" i="24"/>
  <c r="U481" i="24"/>
  <c r="V481" i="24"/>
  <c r="W481" i="24"/>
  <c r="AD481" i="24"/>
  <c r="P481" i="24"/>
  <c r="S481" i="24"/>
  <c r="AB481" i="24"/>
  <c r="O481" i="24"/>
  <c r="N481" i="24"/>
  <c r="M481" i="24"/>
  <c r="L481" i="24"/>
  <c r="F481" i="24"/>
  <c r="E481" i="24"/>
  <c r="D481" i="24"/>
  <c r="T480" i="24"/>
  <c r="U480" i="24"/>
  <c r="V480" i="24"/>
  <c r="W480" i="24"/>
  <c r="AD480" i="24"/>
  <c r="P480" i="24"/>
  <c r="S480" i="24"/>
  <c r="AB480" i="24"/>
  <c r="O480" i="24"/>
  <c r="N480" i="24"/>
  <c r="M480" i="24"/>
  <c r="L480" i="24"/>
  <c r="F480" i="24"/>
  <c r="E480" i="24"/>
  <c r="D480" i="24"/>
  <c r="T479" i="24"/>
  <c r="U479" i="24"/>
  <c r="V479" i="24"/>
  <c r="W479" i="24"/>
  <c r="AD479" i="24"/>
  <c r="P479" i="24"/>
  <c r="S479" i="24"/>
  <c r="AB479" i="24"/>
  <c r="O479" i="24"/>
  <c r="N479" i="24"/>
  <c r="M479" i="24"/>
  <c r="L479" i="24"/>
  <c r="F479" i="24"/>
  <c r="E479" i="24"/>
  <c r="D479" i="24"/>
  <c r="T478" i="24"/>
  <c r="U478" i="24"/>
  <c r="V478" i="24"/>
  <c r="W478" i="24"/>
  <c r="AD478" i="24"/>
  <c r="P478" i="24"/>
  <c r="S478" i="24"/>
  <c r="AB478" i="24"/>
  <c r="O478" i="24"/>
  <c r="N478" i="24"/>
  <c r="M478" i="24"/>
  <c r="L478" i="24"/>
  <c r="F478" i="24"/>
  <c r="E478" i="24"/>
  <c r="D478" i="24"/>
  <c r="T477" i="24"/>
  <c r="U477" i="24"/>
  <c r="V477" i="24"/>
  <c r="W477" i="24"/>
  <c r="AD477" i="24"/>
  <c r="P477" i="24"/>
  <c r="S477" i="24"/>
  <c r="AB477" i="24"/>
  <c r="O477" i="24"/>
  <c r="N477" i="24"/>
  <c r="M477" i="24"/>
  <c r="L477" i="24"/>
  <c r="F477" i="24"/>
  <c r="E477" i="24"/>
  <c r="D477" i="24"/>
  <c r="T476" i="24"/>
  <c r="U476" i="24"/>
  <c r="V476" i="24"/>
  <c r="W476" i="24"/>
  <c r="AD476" i="24"/>
  <c r="P476" i="24"/>
  <c r="S476" i="24"/>
  <c r="AB476" i="24"/>
  <c r="O476" i="24"/>
  <c r="N476" i="24"/>
  <c r="M476" i="24"/>
  <c r="L476" i="24"/>
  <c r="F476" i="24"/>
  <c r="E476" i="24"/>
  <c r="D476" i="24"/>
  <c r="T475" i="24"/>
  <c r="U475" i="24"/>
  <c r="V475" i="24"/>
  <c r="W475" i="24"/>
  <c r="AD475" i="24"/>
  <c r="P475" i="24"/>
  <c r="S475" i="24"/>
  <c r="AB475" i="24"/>
  <c r="O475" i="24"/>
  <c r="N475" i="24"/>
  <c r="M475" i="24"/>
  <c r="L475" i="24"/>
  <c r="F475" i="24"/>
  <c r="E475" i="24"/>
  <c r="D475" i="24"/>
  <c r="T474" i="24"/>
  <c r="U474" i="24"/>
  <c r="V474" i="24"/>
  <c r="W474" i="24"/>
  <c r="AD474" i="24"/>
  <c r="P474" i="24"/>
  <c r="S474" i="24"/>
  <c r="AB474" i="24"/>
  <c r="O474" i="24"/>
  <c r="N474" i="24"/>
  <c r="M474" i="24"/>
  <c r="L474" i="24"/>
  <c r="F474" i="24"/>
  <c r="E474" i="24"/>
  <c r="D474" i="24"/>
  <c r="T473" i="24"/>
  <c r="U473" i="24"/>
  <c r="V473" i="24"/>
  <c r="W473" i="24"/>
  <c r="AD473" i="24"/>
  <c r="P473" i="24"/>
  <c r="S473" i="24"/>
  <c r="AB473" i="24"/>
  <c r="O473" i="24"/>
  <c r="N473" i="24"/>
  <c r="M473" i="24"/>
  <c r="L473" i="24"/>
  <c r="F473" i="24"/>
  <c r="E473" i="24"/>
  <c r="D473" i="24"/>
  <c r="T472" i="24"/>
  <c r="U472" i="24"/>
  <c r="V472" i="24"/>
  <c r="W472" i="24"/>
  <c r="AD472" i="24"/>
  <c r="P472" i="24"/>
  <c r="S472" i="24"/>
  <c r="AB472" i="24"/>
  <c r="O472" i="24"/>
  <c r="N472" i="24"/>
  <c r="M472" i="24"/>
  <c r="L472" i="24"/>
  <c r="F472" i="24"/>
  <c r="E472" i="24"/>
  <c r="D472" i="24"/>
  <c r="T471" i="24"/>
  <c r="U471" i="24"/>
  <c r="V471" i="24"/>
  <c r="W471" i="24"/>
  <c r="AD471" i="24"/>
  <c r="P471" i="24"/>
  <c r="S471" i="24"/>
  <c r="AB471" i="24"/>
  <c r="O471" i="24"/>
  <c r="N471" i="24"/>
  <c r="M471" i="24"/>
  <c r="L471" i="24"/>
  <c r="F471" i="24"/>
  <c r="E471" i="24"/>
  <c r="D471" i="24"/>
  <c r="T470" i="24"/>
  <c r="U470" i="24"/>
  <c r="V470" i="24"/>
  <c r="W470" i="24"/>
  <c r="AD470" i="24"/>
  <c r="P470" i="24"/>
  <c r="S470" i="24"/>
  <c r="AB470" i="24"/>
  <c r="O470" i="24"/>
  <c r="N470" i="24"/>
  <c r="M470" i="24"/>
  <c r="L470" i="24"/>
  <c r="F470" i="24"/>
  <c r="E470" i="24"/>
  <c r="D470" i="24"/>
  <c r="T469" i="24"/>
  <c r="U469" i="24"/>
  <c r="V469" i="24"/>
  <c r="W469" i="24"/>
  <c r="AD469" i="24"/>
  <c r="P469" i="24"/>
  <c r="S469" i="24"/>
  <c r="AB469" i="24"/>
  <c r="O469" i="24"/>
  <c r="N469" i="24"/>
  <c r="M469" i="24"/>
  <c r="L469" i="24"/>
  <c r="F469" i="24"/>
  <c r="E469" i="24"/>
  <c r="D469" i="24"/>
  <c r="T468" i="24"/>
  <c r="U468" i="24"/>
  <c r="V468" i="24"/>
  <c r="W468" i="24"/>
  <c r="AD468" i="24"/>
  <c r="P468" i="24"/>
  <c r="S468" i="24"/>
  <c r="AB468" i="24"/>
  <c r="O468" i="24"/>
  <c r="N468" i="24"/>
  <c r="M468" i="24"/>
  <c r="L468" i="24"/>
  <c r="F468" i="24"/>
  <c r="E468" i="24"/>
  <c r="D468" i="24"/>
  <c r="T467" i="24"/>
  <c r="U467" i="24"/>
  <c r="V467" i="24"/>
  <c r="W467" i="24"/>
  <c r="AD467" i="24"/>
  <c r="P467" i="24"/>
  <c r="S467" i="24"/>
  <c r="AB467" i="24"/>
  <c r="O467" i="24"/>
  <c r="N467" i="24"/>
  <c r="M467" i="24"/>
  <c r="L467" i="24"/>
  <c r="F467" i="24"/>
  <c r="E467" i="24"/>
  <c r="D467" i="24"/>
  <c r="T466" i="24"/>
  <c r="U466" i="24"/>
  <c r="V466" i="24"/>
  <c r="W466" i="24"/>
  <c r="AD466" i="24"/>
  <c r="P466" i="24"/>
  <c r="S466" i="24"/>
  <c r="AB466" i="24"/>
  <c r="O466" i="24"/>
  <c r="N466" i="24"/>
  <c r="M466" i="24"/>
  <c r="L466" i="24"/>
  <c r="F466" i="24"/>
  <c r="E466" i="24"/>
  <c r="D466" i="24"/>
  <c r="T465" i="24"/>
  <c r="U465" i="24"/>
  <c r="V465" i="24"/>
  <c r="W465" i="24"/>
  <c r="AD465" i="24"/>
  <c r="P465" i="24"/>
  <c r="S465" i="24"/>
  <c r="AB465" i="24"/>
  <c r="O465" i="24"/>
  <c r="N465" i="24"/>
  <c r="M465" i="24"/>
  <c r="L465" i="24"/>
  <c r="F465" i="24"/>
  <c r="E465" i="24"/>
  <c r="D465" i="24"/>
  <c r="T464" i="24"/>
  <c r="U464" i="24"/>
  <c r="V464" i="24"/>
  <c r="W464" i="24"/>
  <c r="AD464" i="24"/>
  <c r="P464" i="24"/>
  <c r="S464" i="24"/>
  <c r="AB464" i="24"/>
  <c r="O464" i="24"/>
  <c r="N464" i="24"/>
  <c r="M464" i="24"/>
  <c r="L464" i="24"/>
  <c r="F464" i="24"/>
  <c r="E464" i="24"/>
  <c r="D464" i="24"/>
  <c r="T463" i="24"/>
  <c r="U463" i="24"/>
  <c r="V463" i="24"/>
  <c r="W463" i="24"/>
  <c r="AD463" i="24"/>
  <c r="P463" i="24"/>
  <c r="S463" i="24"/>
  <c r="AB463" i="24"/>
  <c r="O463" i="24"/>
  <c r="N463" i="24"/>
  <c r="M463" i="24"/>
  <c r="L463" i="24"/>
  <c r="F463" i="24"/>
  <c r="E463" i="24"/>
  <c r="D463" i="24"/>
  <c r="T462" i="24"/>
  <c r="U462" i="24"/>
  <c r="V462" i="24"/>
  <c r="W462" i="24"/>
  <c r="AD462" i="24"/>
  <c r="P462" i="24"/>
  <c r="S462" i="24"/>
  <c r="AB462" i="24"/>
  <c r="O462" i="24"/>
  <c r="N462" i="24"/>
  <c r="M462" i="24"/>
  <c r="L462" i="24"/>
  <c r="F462" i="24"/>
  <c r="E462" i="24"/>
  <c r="D462" i="24"/>
  <c r="T461" i="24"/>
  <c r="U461" i="24"/>
  <c r="V461" i="24"/>
  <c r="W461" i="24"/>
  <c r="AD461" i="24"/>
  <c r="P461" i="24"/>
  <c r="S461" i="24"/>
  <c r="AB461" i="24"/>
  <c r="O461" i="24"/>
  <c r="N461" i="24"/>
  <c r="M461" i="24"/>
  <c r="L461" i="24"/>
  <c r="F461" i="24"/>
  <c r="E461" i="24"/>
  <c r="D461" i="24"/>
  <c r="T460" i="24"/>
  <c r="U460" i="24"/>
  <c r="V460" i="24"/>
  <c r="W460" i="24"/>
  <c r="AD460" i="24"/>
  <c r="P460" i="24"/>
  <c r="S460" i="24"/>
  <c r="AB460" i="24"/>
  <c r="O460" i="24"/>
  <c r="N460" i="24"/>
  <c r="M460" i="24"/>
  <c r="L460" i="24"/>
  <c r="F460" i="24"/>
  <c r="E460" i="24"/>
  <c r="D460" i="24"/>
  <c r="T459" i="24"/>
  <c r="U459" i="24"/>
  <c r="V459" i="24"/>
  <c r="W459" i="24"/>
  <c r="AD459" i="24"/>
  <c r="P459" i="24"/>
  <c r="S459" i="24"/>
  <c r="AB459" i="24"/>
  <c r="O459" i="24"/>
  <c r="N459" i="24"/>
  <c r="M459" i="24"/>
  <c r="L459" i="24"/>
  <c r="F459" i="24"/>
  <c r="E459" i="24"/>
  <c r="D459" i="24"/>
  <c r="T458" i="24"/>
  <c r="U458" i="24"/>
  <c r="V458" i="24"/>
  <c r="W458" i="24"/>
  <c r="AD458" i="24"/>
  <c r="P458" i="24"/>
  <c r="S458" i="24"/>
  <c r="AB458" i="24"/>
  <c r="O458" i="24"/>
  <c r="N458" i="24"/>
  <c r="M458" i="24"/>
  <c r="L458" i="24"/>
  <c r="F458" i="24"/>
  <c r="E458" i="24"/>
  <c r="D458" i="24"/>
  <c r="T457" i="24"/>
  <c r="U457" i="24"/>
  <c r="V457" i="24"/>
  <c r="W457" i="24"/>
  <c r="AD457" i="24"/>
  <c r="P457" i="24"/>
  <c r="S457" i="24"/>
  <c r="AB457" i="24"/>
  <c r="O457" i="24"/>
  <c r="N457" i="24"/>
  <c r="M457" i="24"/>
  <c r="L457" i="24"/>
  <c r="F457" i="24"/>
  <c r="E457" i="24"/>
  <c r="D457" i="24"/>
  <c r="T456" i="24"/>
  <c r="U456" i="24"/>
  <c r="V456" i="24"/>
  <c r="W456" i="24"/>
  <c r="AD456" i="24"/>
  <c r="P456" i="24"/>
  <c r="S456" i="24"/>
  <c r="AB456" i="24"/>
  <c r="O456" i="24"/>
  <c r="N456" i="24"/>
  <c r="M456" i="24"/>
  <c r="L456" i="24"/>
  <c r="F456" i="24"/>
  <c r="E456" i="24"/>
  <c r="D456" i="24"/>
  <c r="T455" i="24"/>
  <c r="U455" i="24"/>
  <c r="V455" i="24"/>
  <c r="W455" i="24"/>
  <c r="AD455" i="24"/>
  <c r="P455" i="24"/>
  <c r="S455" i="24"/>
  <c r="AB455" i="24"/>
  <c r="O455" i="24"/>
  <c r="N455" i="24"/>
  <c r="M455" i="24"/>
  <c r="L455" i="24"/>
  <c r="F455" i="24"/>
  <c r="E455" i="24"/>
  <c r="D455" i="24"/>
  <c r="T454" i="24"/>
  <c r="U454" i="24"/>
  <c r="V454" i="24"/>
  <c r="W454" i="24"/>
  <c r="AD454" i="24"/>
  <c r="P454" i="24"/>
  <c r="S454" i="24"/>
  <c r="AB454" i="24"/>
  <c r="O454" i="24"/>
  <c r="N454" i="24"/>
  <c r="M454" i="24"/>
  <c r="L454" i="24"/>
  <c r="F454" i="24"/>
  <c r="E454" i="24"/>
  <c r="D454" i="24"/>
  <c r="T453" i="24"/>
  <c r="U453" i="24"/>
  <c r="V453" i="24"/>
  <c r="W453" i="24"/>
  <c r="AD453" i="24"/>
  <c r="P453" i="24"/>
  <c r="S453" i="24"/>
  <c r="AB453" i="24"/>
  <c r="O453" i="24"/>
  <c r="N453" i="24"/>
  <c r="M453" i="24"/>
  <c r="L453" i="24"/>
  <c r="F453" i="24"/>
  <c r="E453" i="24"/>
  <c r="D453" i="24"/>
  <c r="T452" i="24"/>
  <c r="U452" i="24"/>
  <c r="V452" i="24"/>
  <c r="W452" i="24"/>
  <c r="AD452" i="24"/>
  <c r="P452" i="24"/>
  <c r="S452" i="24"/>
  <c r="AB452" i="24"/>
  <c r="O452" i="24"/>
  <c r="N452" i="24"/>
  <c r="M452" i="24"/>
  <c r="L452" i="24"/>
  <c r="F452" i="24"/>
  <c r="E452" i="24"/>
  <c r="D452" i="24"/>
  <c r="T451" i="24"/>
  <c r="U451" i="24"/>
  <c r="V451" i="24"/>
  <c r="W451" i="24"/>
  <c r="AD451" i="24"/>
  <c r="P451" i="24"/>
  <c r="S451" i="24"/>
  <c r="AB451" i="24"/>
  <c r="O451" i="24"/>
  <c r="N451" i="24"/>
  <c r="M451" i="24"/>
  <c r="L451" i="24"/>
  <c r="F451" i="24"/>
  <c r="E451" i="24"/>
  <c r="D451" i="24"/>
  <c r="T450" i="24"/>
  <c r="U450" i="24"/>
  <c r="V450" i="24"/>
  <c r="W450" i="24"/>
  <c r="AD450" i="24"/>
  <c r="P450" i="24"/>
  <c r="S450" i="24"/>
  <c r="AB450" i="24"/>
  <c r="O450" i="24"/>
  <c r="N450" i="24"/>
  <c r="M450" i="24"/>
  <c r="L450" i="24"/>
  <c r="F450" i="24"/>
  <c r="E450" i="24"/>
  <c r="D450" i="24"/>
  <c r="T449" i="24"/>
  <c r="U449" i="24"/>
  <c r="V449" i="24"/>
  <c r="W449" i="24"/>
  <c r="AD449" i="24"/>
  <c r="P449" i="24"/>
  <c r="S449" i="24"/>
  <c r="AB449" i="24"/>
  <c r="O449" i="24"/>
  <c r="N449" i="24"/>
  <c r="M449" i="24"/>
  <c r="L449" i="24"/>
  <c r="F449" i="24"/>
  <c r="E449" i="24"/>
  <c r="D449" i="24"/>
  <c r="T448" i="24"/>
  <c r="U448" i="24"/>
  <c r="V448" i="24"/>
  <c r="W448" i="24"/>
  <c r="AD448" i="24"/>
  <c r="P448" i="24"/>
  <c r="S448" i="24"/>
  <c r="AB448" i="24"/>
  <c r="O448" i="24"/>
  <c r="N448" i="24"/>
  <c r="M448" i="24"/>
  <c r="L448" i="24"/>
  <c r="F448" i="24"/>
  <c r="E448" i="24"/>
  <c r="D448" i="24"/>
  <c r="T447" i="24"/>
  <c r="U447" i="24"/>
  <c r="V447" i="24"/>
  <c r="W447" i="24"/>
  <c r="AD447" i="24"/>
  <c r="P447" i="24"/>
  <c r="S447" i="24"/>
  <c r="AB447" i="24"/>
  <c r="O447" i="24"/>
  <c r="N447" i="24"/>
  <c r="M447" i="24"/>
  <c r="L447" i="24"/>
  <c r="F447" i="24"/>
  <c r="E447" i="24"/>
  <c r="D447" i="24"/>
  <c r="T446" i="24"/>
  <c r="U446" i="24"/>
  <c r="V446" i="24"/>
  <c r="W446" i="24"/>
  <c r="AD446" i="24"/>
  <c r="P446" i="24"/>
  <c r="S446" i="24"/>
  <c r="AB446" i="24"/>
  <c r="O446" i="24"/>
  <c r="N446" i="24"/>
  <c r="M446" i="24"/>
  <c r="L446" i="24"/>
  <c r="F446" i="24"/>
  <c r="E446" i="24"/>
  <c r="D446" i="24"/>
  <c r="T445" i="24"/>
  <c r="U445" i="24"/>
  <c r="V445" i="24"/>
  <c r="W445" i="24"/>
  <c r="AD445" i="24"/>
  <c r="P445" i="24"/>
  <c r="S445" i="24"/>
  <c r="AB445" i="24"/>
  <c r="O445" i="24"/>
  <c r="N445" i="24"/>
  <c r="M445" i="24"/>
  <c r="L445" i="24"/>
  <c r="F445" i="24"/>
  <c r="E445" i="24"/>
  <c r="D445" i="24"/>
  <c r="T444" i="24"/>
  <c r="U444" i="24"/>
  <c r="V444" i="24"/>
  <c r="W444" i="24"/>
  <c r="AD444" i="24"/>
  <c r="P444" i="24"/>
  <c r="S444" i="24"/>
  <c r="AB444" i="24"/>
  <c r="O444" i="24"/>
  <c r="N444" i="24"/>
  <c r="M444" i="24"/>
  <c r="L444" i="24"/>
  <c r="F444" i="24"/>
  <c r="E444" i="24"/>
  <c r="D444" i="24"/>
  <c r="T443" i="24"/>
  <c r="U443" i="24"/>
  <c r="V443" i="24"/>
  <c r="W443" i="24"/>
  <c r="AD443" i="24"/>
  <c r="P443" i="24"/>
  <c r="S443" i="24"/>
  <c r="AB443" i="24"/>
  <c r="O443" i="24"/>
  <c r="N443" i="24"/>
  <c r="M443" i="24"/>
  <c r="L443" i="24"/>
  <c r="F443" i="24"/>
  <c r="E443" i="24"/>
  <c r="D443" i="24"/>
  <c r="T442" i="24"/>
  <c r="U442" i="24"/>
  <c r="V442" i="24"/>
  <c r="W442" i="24"/>
  <c r="AD442" i="24"/>
  <c r="P442" i="24"/>
  <c r="S442" i="24"/>
  <c r="AB442" i="24"/>
  <c r="O442" i="24"/>
  <c r="N442" i="24"/>
  <c r="M442" i="24"/>
  <c r="L442" i="24"/>
  <c r="F442" i="24"/>
  <c r="E442" i="24"/>
  <c r="D442" i="24"/>
  <c r="T441" i="24"/>
  <c r="U441" i="24"/>
  <c r="V441" i="24"/>
  <c r="W441" i="24"/>
  <c r="AD441" i="24"/>
  <c r="P441" i="24"/>
  <c r="S441" i="24"/>
  <c r="AB441" i="24"/>
  <c r="O441" i="24"/>
  <c r="N441" i="24"/>
  <c r="M441" i="24"/>
  <c r="L441" i="24"/>
  <c r="F441" i="24"/>
  <c r="E441" i="24"/>
  <c r="D441" i="24"/>
  <c r="T440" i="24"/>
  <c r="U440" i="24"/>
  <c r="V440" i="24"/>
  <c r="W440" i="24"/>
  <c r="AD440" i="24"/>
  <c r="P440" i="24"/>
  <c r="S440" i="24"/>
  <c r="AB440" i="24"/>
  <c r="O440" i="24"/>
  <c r="N440" i="24"/>
  <c r="M440" i="24"/>
  <c r="L440" i="24"/>
  <c r="F440" i="24"/>
  <c r="E440" i="24"/>
  <c r="D440" i="24"/>
  <c r="T439" i="24"/>
  <c r="U439" i="24"/>
  <c r="V439" i="24"/>
  <c r="W439" i="24"/>
  <c r="AD439" i="24"/>
  <c r="P439" i="24"/>
  <c r="S439" i="24"/>
  <c r="AB439" i="24"/>
  <c r="O439" i="24"/>
  <c r="N439" i="24"/>
  <c r="M439" i="24"/>
  <c r="L439" i="24"/>
  <c r="F439" i="24"/>
  <c r="E439" i="24"/>
  <c r="D439" i="24"/>
  <c r="T438" i="24"/>
  <c r="U438" i="24"/>
  <c r="V438" i="24"/>
  <c r="W438" i="24"/>
  <c r="AD438" i="24"/>
  <c r="P438" i="24"/>
  <c r="S438" i="24"/>
  <c r="AB438" i="24"/>
  <c r="O438" i="24"/>
  <c r="N438" i="24"/>
  <c r="M438" i="24"/>
  <c r="L438" i="24"/>
  <c r="F438" i="24"/>
  <c r="E438" i="24"/>
  <c r="D438" i="24"/>
  <c r="T437" i="24"/>
  <c r="U437" i="24"/>
  <c r="V437" i="24"/>
  <c r="W437" i="24"/>
  <c r="AD437" i="24"/>
  <c r="P437" i="24"/>
  <c r="S437" i="24"/>
  <c r="AB437" i="24"/>
  <c r="O437" i="24"/>
  <c r="N437" i="24"/>
  <c r="M437" i="24"/>
  <c r="L437" i="24"/>
  <c r="F437" i="24"/>
  <c r="E437" i="24"/>
  <c r="D437" i="24"/>
  <c r="T436" i="24"/>
  <c r="U436" i="24"/>
  <c r="V436" i="24"/>
  <c r="W436" i="24"/>
  <c r="AD436" i="24"/>
  <c r="P436" i="24"/>
  <c r="S436" i="24"/>
  <c r="AB436" i="24"/>
  <c r="O436" i="24"/>
  <c r="N436" i="24"/>
  <c r="M436" i="24"/>
  <c r="L436" i="24"/>
  <c r="F436" i="24"/>
  <c r="E436" i="24"/>
  <c r="D436" i="24"/>
  <c r="T435" i="24"/>
  <c r="U435" i="24"/>
  <c r="V435" i="24"/>
  <c r="W435" i="24"/>
  <c r="AD435" i="24"/>
  <c r="P435" i="24"/>
  <c r="S435" i="24"/>
  <c r="AB435" i="24"/>
  <c r="O435" i="24"/>
  <c r="N435" i="24"/>
  <c r="M435" i="24"/>
  <c r="L435" i="24"/>
  <c r="F435" i="24"/>
  <c r="E435" i="24"/>
  <c r="D435" i="24"/>
  <c r="T434" i="24"/>
  <c r="U434" i="24"/>
  <c r="V434" i="24"/>
  <c r="W434" i="24"/>
  <c r="AD434" i="24"/>
  <c r="P434" i="24"/>
  <c r="S434" i="24"/>
  <c r="AB434" i="24"/>
  <c r="O434" i="24"/>
  <c r="N434" i="24"/>
  <c r="M434" i="24"/>
  <c r="L434" i="24"/>
  <c r="F434" i="24"/>
  <c r="E434" i="24"/>
  <c r="D434" i="24"/>
  <c r="T433" i="24"/>
  <c r="U433" i="24"/>
  <c r="V433" i="24"/>
  <c r="W433" i="24"/>
  <c r="AD433" i="24"/>
  <c r="P433" i="24"/>
  <c r="S433" i="24"/>
  <c r="AB433" i="24"/>
  <c r="O433" i="24"/>
  <c r="N433" i="24"/>
  <c r="M433" i="24"/>
  <c r="L433" i="24"/>
  <c r="F433" i="24"/>
  <c r="E433" i="24"/>
  <c r="D433" i="24"/>
  <c r="T432" i="24"/>
  <c r="U432" i="24"/>
  <c r="V432" i="24"/>
  <c r="W432" i="24"/>
  <c r="AD432" i="24"/>
  <c r="P432" i="24"/>
  <c r="S432" i="24"/>
  <c r="AB432" i="24"/>
  <c r="O432" i="24"/>
  <c r="N432" i="24"/>
  <c r="M432" i="24"/>
  <c r="L432" i="24"/>
  <c r="F432" i="24"/>
  <c r="E432" i="24"/>
  <c r="D432" i="24"/>
  <c r="T431" i="24"/>
  <c r="U431" i="24"/>
  <c r="V431" i="24"/>
  <c r="W431" i="24"/>
  <c r="AD431" i="24"/>
  <c r="P431" i="24"/>
  <c r="S431" i="24"/>
  <c r="AB431" i="24"/>
  <c r="O431" i="24"/>
  <c r="N431" i="24"/>
  <c r="M431" i="24"/>
  <c r="L431" i="24"/>
  <c r="F431" i="24"/>
  <c r="E431" i="24"/>
  <c r="D431" i="24"/>
  <c r="T430" i="24"/>
  <c r="U430" i="24"/>
  <c r="V430" i="24"/>
  <c r="W430" i="24"/>
  <c r="AD430" i="24"/>
  <c r="P430" i="24"/>
  <c r="S430" i="24"/>
  <c r="AB430" i="24"/>
  <c r="O430" i="24"/>
  <c r="N430" i="24"/>
  <c r="M430" i="24"/>
  <c r="L430" i="24"/>
  <c r="F430" i="24"/>
  <c r="E430" i="24"/>
  <c r="D430" i="24"/>
  <c r="T429" i="24"/>
  <c r="U429" i="24"/>
  <c r="V429" i="24"/>
  <c r="W429" i="24"/>
  <c r="AD429" i="24"/>
  <c r="P429" i="24"/>
  <c r="S429" i="24"/>
  <c r="AB429" i="24"/>
  <c r="O429" i="24"/>
  <c r="N429" i="24"/>
  <c r="M429" i="24"/>
  <c r="L429" i="24"/>
  <c r="F429" i="24"/>
  <c r="E429" i="24"/>
  <c r="D429" i="24"/>
  <c r="T428" i="24"/>
  <c r="U428" i="24"/>
  <c r="V428" i="24"/>
  <c r="W428" i="24"/>
  <c r="AD428" i="24"/>
  <c r="P428" i="24"/>
  <c r="S428" i="24"/>
  <c r="AB428" i="24"/>
  <c r="O428" i="24"/>
  <c r="N428" i="24"/>
  <c r="M428" i="24"/>
  <c r="L428" i="24"/>
  <c r="F428" i="24"/>
  <c r="E428" i="24"/>
  <c r="D428" i="24"/>
  <c r="T427" i="24"/>
  <c r="U427" i="24"/>
  <c r="V427" i="24"/>
  <c r="W427" i="24"/>
  <c r="AD427" i="24"/>
  <c r="P427" i="24"/>
  <c r="S427" i="24"/>
  <c r="AB427" i="24"/>
  <c r="O427" i="24"/>
  <c r="N427" i="24"/>
  <c r="M427" i="24"/>
  <c r="L427" i="24"/>
  <c r="F427" i="24"/>
  <c r="E427" i="24"/>
  <c r="D427" i="24"/>
  <c r="T426" i="24"/>
  <c r="U426" i="24"/>
  <c r="V426" i="24"/>
  <c r="W426" i="24"/>
  <c r="AD426" i="24"/>
  <c r="P426" i="24"/>
  <c r="S426" i="24"/>
  <c r="AB426" i="24"/>
  <c r="O426" i="24"/>
  <c r="N426" i="24"/>
  <c r="M426" i="24"/>
  <c r="L426" i="24"/>
  <c r="F426" i="24"/>
  <c r="E426" i="24"/>
  <c r="D426" i="24"/>
  <c r="T425" i="24"/>
  <c r="U425" i="24"/>
  <c r="V425" i="24"/>
  <c r="W425" i="24"/>
  <c r="AD425" i="24"/>
  <c r="P425" i="24"/>
  <c r="S425" i="24"/>
  <c r="AB425" i="24"/>
  <c r="O425" i="24"/>
  <c r="N425" i="24"/>
  <c r="M425" i="24"/>
  <c r="L425" i="24"/>
  <c r="F425" i="24"/>
  <c r="E425" i="24"/>
  <c r="D425" i="24"/>
  <c r="T424" i="24"/>
  <c r="U424" i="24"/>
  <c r="V424" i="24"/>
  <c r="W424" i="24"/>
  <c r="AD424" i="24"/>
  <c r="P424" i="24"/>
  <c r="S424" i="24"/>
  <c r="AB424" i="24"/>
  <c r="O424" i="24"/>
  <c r="N424" i="24"/>
  <c r="M424" i="24"/>
  <c r="L424" i="24"/>
  <c r="F424" i="24"/>
  <c r="E424" i="24"/>
  <c r="D424" i="24"/>
  <c r="T423" i="24"/>
  <c r="U423" i="24"/>
  <c r="V423" i="24"/>
  <c r="W423" i="24"/>
  <c r="AD423" i="24"/>
  <c r="P423" i="24"/>
  <c r="S423" i="24"/>
  <c r="AB423" i="24"/>
  <c r="O423" i="24"/>
  <c r="N423" i="24"/>
  <c r="M423" i="24"/>
  <c r="L423" i="24"/>
  <c r="F423" i="24"/>
  <c r="E423" i="24"/>
  <c r="D423" i="24"/>
  <c r="T422" i="24"/>
  <c r="U422" i="24"/>
  <c r="V422" i="24"/>
  <c r="W422" i="24"/>
  <c r="AD422" i="24"/>
  <c r="P422" i="24"/>
  <c r="S422" i="24"/>
  <c r="AB422" i="24"/>
  <c r="O422" i="24"/>
  <c r="N422" i="24"/>
  <c r="M422" i="24"/>
  <c r="L422" i="24"/>
  <c r="F422" i="24"/>
  <c r="E422" i="24"/>
  <c r="D422" i="24"/>
  <c r="T421" i="24"/>
  <c r="U421" i="24"/>
  <c r="V421" i="24"/>
  <c r="W421" i="24"/>
  <c r="AD421" i="24"/>
  <c r="P421" i="24"/>
  <c r="S421" i="24"/>
  <c r="AB421" i="24"/>
  <c r="O421" i="24"/>
  <c r="N421" i="24"/>
  <c r="M421" i="24"/>
  <c r="L421" i="24"/>
  <c r="F421" i="24"/>
  <c r="E421" i="24"/>
  <c r="D421" i="24"/>
  <c r="T420" i="24"/>
  <c r="U420" i="24"/>
  <c r="V420" i="24"/>
  <c r="W420" i="24"/>
  <c r="AD420" i="24"/>
  <c r="P420" i="24"/>
  <c r="S420" i="24"/>
  <c r="AB420" i="24"/>
  <c r="O420" i="24"/>
  <c r="N420" i="24"/>
  <c r="M420" i="24"/>
  <c r="L420" i="24"/>
  <c r="F420" i="24"/>
  <c r="E420" i="24"/>
  <c r="D420" i="24"/>
  <c r="T419" i="24"/>
  <c r="U419" i="24"/>
  <c r="V419" i="24"/>
  <c r="W419" i="24"/>
  <c r="AD419" i="24"/>
  <c r="P419" i="24"/>
  <c r="S419" i="24"/>
  <c r="AB419" i="24"/>
  <c r="O419" i="24"/>
  <c r="N419" i="24"/>
  <c r="M419" i="24"/>
  <c r="L419" i="24"/>
  <c r="F419" i="24"/>
  <c r="E419" i="24"/>
  <c r="D419" i="24"/>
  <c r="T418" i="24"/>
  <c r="U418" i="24"/>
  <c r="V418" i="24"/>
  <c r="W418" i="24"/>
  <c r="AD418" i="24"/>
  <c r="P418" i="24"/>
  <c r="S418" i="24"/>
  <c r="AB418" i="24"/>
  <c r="O418" i="24"/>
  <c r="N418" i="24"/>
  <c r="M418" i="24"/>
  <c r="L418" i="24"/>
  <c r="F418" i="24"/>
  <c r="E418" i="24"/>
  <c r="D418" i="24"/>
  <c r="T417" i="24"/>
  <c r="U417" i="24"/>
  <c r="V417" i="24"/>
  <c r="W417" i="24"/>
  <c r="AD417" i="24"/>
  <c r="P417" i="24"/>
  <c r="S417" i="24"/>
  <c r="AB417" i="24"/>
  <c r="O417" i="24"/>
  <c r="N417" i="24"/>
  <c r="M417" i="24"/>
  <c r="L417" i="24"/>
  <c r="F417" i="24"/>
  <c r="E417" i="24"/>
  <c r="D417" i="24"/>
  <c r="T416" i="24"/>
  <c r="U416" i="24"/>
  <c r="V416" i="24"/>
  <c r="W416" i="24"/>
  <c r="AD416" i="24"/>
  <c r="P416" i="24"/>
  <c r="S416" i="24"/>
  <c r="AB416" i="24"/>
  <c r="O416" i="24"/>
  <c r="N416" i="24"/>
  <c r="M416" i="24"/>
  <c r="L416" i="24"/>
  <c r="F416" i="24"/>
  <c r="E416" i="24"/>
  <c r="D416" i="24"/>
  <c r="T415" i="24"/>
  <c r="U415" i="24"/>
  <c r="V415" i="24"/>
  <c r="W415" i="24"/>
  <c r="AD415" i="24"/>
  <c r="P415" i="24"/>
  <c r="S415" i="24"/>
  <c r="AB415" i="24"/>
  <c r="O415" i="24"/>
  <c r="N415" i="24"/>
  <c r="M415" i="24"/>
  <c r="L415" i="24"/>
  <c r="F415" i="24"/>
  <c r="E415" i="24"/>
  <c r="D415" i="24"/>
  <c r="T414" i="24"/>
  <c r="U414" i="24"/>
  <c r="V414" i="24"/>
  <c r="W414" i="24"/>
  <c r="AD414" i="24"/>
  <c r="P414" i="24"/>
  <c r="S414" i="24"/>
  <c r="AB414" i="24"/>
  <c r="O414" i="24"/>
  <c r="N414" i="24"/>
  <c r="M414" i="24"/>
  <c r="L414" i="24"/>
  <c r="F414" i="24"/>
  <c r="E414" i="24"/>
  <c r="D414" i="24"/>
  <c r="T413" i="24"/>
  <c r="U413" i="24"/>
  <c r="V413" i="24"/>
  <c r="W413" i="24"/>
  <c r="AD413" i="24"/>
  <c r="P413" i="24"/>
  <c r="S413" i="24"/>
  <c r="AB413" i="24"/>
  <c r="O413" i="24"/>
  <c r="N413" i="24"/>
  <c r="M413" i="24"/>
  <c r="L413" i="24"/>
  <c r="F413" i="24"/>
  <c r="E413" i="24"/>
  <c r="D413" i="24"/>
  <c r="T412" i="24"/>
  <c r="U412" i="24"/>
  <c r="V412" i="24"/>
  <c r="W412" i="24"/>
  <c r="AD412" i="24"/>
  <c r="P412" i="24"/>
  <c r="S412" i="24"/>
  <c r="AB412" i="24"/>
  <c r="O412" i="24"/>
  <c r="N412" i="24"/>
  <c r="M412" i="24"/>
  <c r="L412" i="24"/>
  <c r="F412" i="24"/>
  <c r="E412" i="24"/>
  <c r="D412" i="24"/>
  <c r="T411" i="24"/>
  <c r="U411" i="24"/>
  <c r="V411" i="24"/>
  <c r="W411" i="24"/>
  <c r="AD411" i="24"/>
  <c r="P411" i="24"/>
  <c r="S411" i="24"/>
  <c r="AB411" i="24"/>
  <c r="O411" i="24"/>
  <c r="N411" i="24"/>
  <c r="M411" i="24"/>
  <c r="L411" i="24"/>
  <c r="F411" i="24"/>
  <c r="E411" i="24"/>
  <c r="D411" i="24"/>
  <c r="T410" i="24"/>
  <c r="U410" i="24"/>
  <c r="V410" i="24"/>
  <c r="W410" i="24"/>
  <c r="AD410" i="24"/>
  <c r="P410" i="24"/>
  <c r="S410" i="24"/>
  <c r="AB410" i="24"/>
  <c r="O410" i="24"/>
  <c r="N410" i="24"/>
  <c r="M410" i="24"/>
  <c r="L410" i="24"/>
  <c r="F410" i="24"/>
  <c r="E410" i="24"/>
  <c r="D410" i="24"/>
  <c r="T409" i="24"/>
  <c r="U409" i="24"/>
  <c r="V409" i="24"/>
  <c r="W409" i="24"/>
  <c r="AD409" i="24"/>
  <c r="P409" i="24"/>
  <c r="S409" i="24"/>
  <c r="AB409" i="24"/>
  <c r="O409" i="24"/>
  <c r="N409" i="24"/>
  <c r="M409" i="24"/>
  <c r="L409" i="24"/>
  <c r="F409" i="24"/>
  <c r="E409" i="24"/>
  <c r="D409" i="24"/>
  <c r="T408" i="24"/>
  <c r="U408" i="24"/>
  <c r="V408" i="24"/>
  <c r="W408" i="24"/>
  <c r="AD408" i="24"/>
  <c r="P408" i="24"/>
  <c r="S408" i="24"/>
  <c r="AB408" i="24"/>
  <c r="O408" i="24"/>
  <c r="N408" i="24"/>
  <c r="M408" i="24"/>
  <c r="L408" i="24"/>
  <c r="F408" i="24"/>
  <c r="E408" i="24"/>
  <c r="D408" i="24"/>
  <c r="T407" i="24"/>
  <c r="U407" i="24"/>
  <c r="V407" i="24"/>
  <c r="W407" i="24"/>
  <c r="AD407" i="24"/>
  <c r="P407" i="24"/>
  <c r="S407" i="24"/>
  <c r="AB407" i="24"/>
  <c r="O407" i="24"/>
  <c r="N407" i="24"/>
  <c r="M407" i="24"/>
  <c r="L407" i="24"/>
  <c r="F407" i="24"/>
  <c r="E407" i="24"/>
  <c r="D407" i="24"/>
  <c r="T406" i="24"/>
  <c r="U406" i="24"/>
  <c r="V406" i="24"/>
  <c r="W406" i="24"/>
  <c r="AD406" i="24"/>
  <c r="P406" i="24"/>
  <c r="S406" i="24"/>
  <c r="AB406" i="24"/>
  <c r="O406" i="24"/>
  <c r="N406" i="24"/>
  <c r="M406" i="24"/>
  <c r="L406" i="24"/>
  <c r="F406" i="24"/>
  <c r="E406" i="24"/>
  <c r="D406" i="24"/>
  <c r="T405" i="24"/>
  <c r="U405" i="24"/>
  <c r="V405" i="24"/>
  <c r="W405" i="24"/>
  <c r="AD405" i="24"/>
  <c r="P405" i="24"/>
  <c r="S405" i="24"/>
  <c r="AB405" i="24"/>
  <c r="O405" i="24"/>
  <c r="N405" i="24"/>
  <c r="M405" i="24"/>
  <c r="L405" i="24"/>
  <c r="F405" i="24"/>
  <c r="E405" i="24"/>
  <c r="D405" i="24"/>
  <c r="T404" i="24"/>
  <c r="U404" i="24"/>
  <c r="V404" i="24"/>
  <c r="W404" i="24"/>
  <c r="AD404" i="24"/>
  <c r="P404" i="24"/>
  <c r="S404" i="24"/>
  <c r="AB404" i="24"/>
  <c r="O404" i="24"/>
  <c r="N404" i="24"/>
  <c r="M404" i="24"/>
  <c r="L404" i="24"/>
  <c r="F404" i="24"/>
  <c r="E404" i="24"/>
  <c r="D404" i="24"/>
  <c r="T403" i="24"/>
  <c r="U403" i="24"/>
  <c r="V403" i="24"/>
  <c r="W403" i="24"/>
  <c r="AD403" i="24"/>
  <c r="P403" i="24"/>
  <c r="S403" i="24"/>
  <c r="AB403" i="24"/>
  <c r="O403" i="24"/>
  <c r="N403" i="24"/>
  <c r="M403" i="24"/>
  <c r="L403" i="24"/>
  <c r="F403" i="24"/>
  <c r="E403" i="24"/>
  <c r="D403" i="24"/>
  <c r="T402" i="24"/>
  <c r="U402" i="24"/>
  <c r="V402" i="24"/>
  <c r="W402" i="24"/>
  <c r="AD402" i="24"/>
  <c r="P402" i="24"/>
  <c r="S402" i="24"/>
  <c r="AB402" i="24"/>
  <c r="O402" i="24"/>
  <c r="N402" i="24"/>
  <c r="M402" i="24"/>
  <c r="L402" i="24"/>
  <c r="F402" i="24"/>
  <c r="E402" i="24"/>
  <c r="D402" i="24"/>
  <c r="T401" i="24"/>
  <c r="U401" i="24"/>
  <c r="V401" i="24"/>
  <c r="W401" i="24"/>
  <c r="AD401" i="24"/>
  <c r="P401" i="24"/>
  <c r="S401" i="24"/>
  <c r="AB401" i="24"/>
  <c r="O401" i="24"/>
  <c r="N401" i="24"/>
  <c r="M401" i="24"/>
  <c r="L401" i="24"/>
  <c r="F401" i="24"/>
  <c r="E401" i="24"/>
  <c r="D401" i="24"/>
  <c r="T400" i="24"/>
  <c r="U400" i="24"/>
  <c r="V400" i="24"/>
  <c r="W400" i="24"/>
  <c r="AD400" i="24"/>
  <c r="P400" i="24"/>
  <c r="S400" i="24"/>
  <c r="AB400" i="24"/>
  <c r="O400" i="24"/>
  <c r="N400" i="24"/>
  <c r="M400" i="24"/>
  <c r="L400" i="24"/>
  <c r="F400" i="24"/>
  <c r="E400" i="24"/>
  <c r="D400" i="24"/>
  <c r="T399" i="24"/>
  <c r="U399" i="24"/>
  <c r="V399" i="24"/>
  <c r="W399" i="24"/>
  <c r="AD399" i="24"/>
  <c r="P399" i="24"/>
  <c r="S399" i="24"/>
  <c r="AB399" i="24"/>
  <c r="O399" i="24"/>
  <c r="N399" i="24"/>
  <c r="M399" i="24"/>
  <c r="L399" i="24"/>
  <c r="F399" i="24"/>
  <c r="E399" i="24"/>
  <c r="D399" i="24"/>
  <c r="T398" i="24"/>
  <c r="U398" i="24"/>
  <c r="V398" i="24"/>
  <c r="W398" i="24"/>
  <c r="AD398" i="24"/>
  <c r="P398" i="24"/>
  <c r="S398" i="24"/>
  <c r="AB398" i="24"/>
  <c r="O398" i="24"/>
  <c r="N398" i="24"/>
  <c r="M398" i="24"/>
  <c r="L398" i="24"/>
  <c r="F398" i="24"/>
  <c r="E398" i="24"/>
  <c r="D398" i="24"/>
  <c r="T397" i="24"/>
  <c r="U397" i="24"/>
  <c r="V397" i="24"/>
  <c r="W397" i="24"/>
  <c r="AD397" i="24"/>
  <c r="P397" i="24"/>
  <c r="S397" i="24"/>
  <c r="AB397" i="24"/>
  <c r="O397" i="24"/>
  <c r="N397" i="24"/>
  <c r="M397" i="24"/>
  <c r="L397" i="24"/>
  <c r="F397" i="24"/>
  <c r="E397" i="24"/>
  <c r="D397" i="24"/>
  <c r="T396" i="24"/>
  <c r="U396" i="24"/>
  <c r="V396" i="24"/>
  <c r="W396" i="24"/>
  <c r="AD396" i="24"/>
  <c r="P396" i="24"/>
  <c r="S396" i="24"/>
  <c r="AB396" i="24"/>
  <c r="O396" i="24"/>
  <c r="N396" i="24"/>
  <c r="M396" i="24"/>
  <c r="L396" i="24"/>
  <c r="F396" i="24"/>
  <c r="E396" i="24"/>
  <c r="D396" i="24"/>
  <c r="T395" i="24"/>
  <c r="U395" i="24"/>
  <c r="V395" i="24"/>
  <c r="W395" i="24"/>
  <c r="AD395" i="24"/>
  <c r="P395" i="24"/>
  <c r="S395" i="24"/>
  <c r="AB395" i="24"/>
  <c r="O395" i="24"/>
  <c r="N395" i="24"/>
  <c r="M395" i="24"/>
  <c r="L395" i="24"/>
  <c r="F395" i="24"/>
  <c r="E395" i="24"/>
  <c r="D395" i="24"/>
  <c r="T394" i="24"/>
  <c r="U394" i="24"/>
  <c r="V394" i="24"/>
  <c r="W394" i="24"/>
  <c r="AD394" i="24"/>
  <c r="P394" i="24"/>
  <c r="S394" i="24"/>
  <c r="AB394" i="24"/>
  <c r="O394" i="24"/>
  <c r="N394" i="24"/>
  <c r="M394" i="24"/>
  <c r="L394" i="24"/>
  <c r="F394" i="24"/>
  <c r="E394" i="24"/>
  <c r="D394" i="24"/>
  <c r="T393" i="24"/>
  <c r="U393" i="24"/>
  <c r="V393" i="24"/>
  <c r="W393" i="24"/>
  <c r="AD393" i="24"/>
  <c r="P393" i="24"/>
  <c r="S393" i="24"/>
  <c r="AB393" i="24"/>
  <c r="N393" i="24"/>
  <c r="M393" i="24"/>
  <c r="L393" i="24"/>
  <c r="F393" i="24"/>
  <c r="E393" i="24"/>
  <c r="D393" i="24"/>
  <c r="T392" i="24"/>
  <c r="U392" i="24"/>
  <c r="V392" i="24"/>
  <c r="W392" i="24"/>
  <c r="AD392" i="24"/>
  <c r="P392" i="24"/>
  <c r="S392" i="24"/>
  <c r="AB392" i="24"/>
  <c r="O392" i="24"/>
  <c r="N392" i="24"/>
  <c r="M392" i="24"/>
  <c r="L392" i="24"/>
  <c r="F392" i="24"/>
  <c r="E392" i="24"/>
  <c r="D392" i="24"/>
  <c r="T391" i="24"/>
  <c r="U391" i="24"/>
  <c r="V391" i="24"/>
  <c r="W391" i="24"/>
  <c r="AD391" i="24"/>
  <c r="P391" i="24"/>
  <c r="S391" i="24"/>
  <c r="AB391" i="24"/>
  <c r="O391" i="24"/>
  <c r="N391" i="24"/>
  <c r="M391" i="24"/>
  <c r="L391" i="24"/>
  <c r="F391" i="24"/>
  <c r="E391" i="24"/>
  <c r="D391" i="24"/>
  <c r="T390" i="24"/>
  <c r="U390" i="24"/>
  <c r="V390" i="24"/>
  <c r="W390" i="24"/>
  <c r="AD390" i="24"/>
  <c r="P390" i="24"/>
  <c r="S390" i="24"/>
  <c r="AB390" i="24"/>
  <c r="O390" i="24"/>
  <c r="N390" i="24"/>
  <c r="M390" i="24"/>
  <c r="L390" i="24"/>
  <c r="F390" i="24"/>
  <c r="E390" i="24"/>
  <c r="D390" i="24"/>
  <c r="T389" i="24"/>
  <c r="U389" i="24"/>
  <c r="V389" i="24"/>
  <c r="W389" i="24"/>
  <c r="AD389" i="24"/>
  <c r="P389" i="24"/>
  <c r="S389" i="24"/>
  <c r="AB389" i="24"/>
  <c r="O389" i="24"/>
  <c r="N389" i="24"/>
  <c r="M389" i="24"/>
  <c r="L389" i="24"/>
  <c r="F389" i="24"/>
  <c r="E389" i="24"/>
  <c r="D389" i="24"/>
  <c r="T388" i="24"/>
  <c r="U388" i="24"/>
  <c r="V388" i="24"/>
  <c r="W388" i="24"/>
  <c r="AD388" i="24"/>
  <c r="P388" i="24"/>
  <c r="S388" i="24"/>
  <c r="AB388" i="24"/>
  <c r="O388" i="24"/>
  <c r="N388" i="24"/>
  <c r="M388" i="24"/>
  <c r="L388" i="24"/>
  <c r="F388" i="24"/>
  <c r="E388" i="24"/>
  <c r="D388" i="24"/>
  <c r="T387" i="24"/>
  <c r="U387" i="24"/>
  <c r="V387" i="24"/>
  <c r="W387" i="24"/>
  <c r="AD387" i="24"/>
  <c r="P387" i="24"/>
  <c r="S387" i="24"/>
  <c r="AB387" i="24"/>
  <c r="O387" i="24"/>
  <c r="N387" i="24"/>
  <c r="M387" i="24"/>
  <c r="L387" i="24"/>
  <c r="F387" i="24"/>
  <c r="E387" i="24"/>
  <c r="D387" i="24"/>
  <c r="T386" i="24"/>
  <c r="U386" i="24"/>
  <c r="V386" i="24"/>
  <c r="W386" i="24"/>
  <c r="AD386" i="24"/>
  <c r="P386" i="24"/>
  <c r="S386" i="24"/>
  <c r="AB386" i="24"/>
  <c r="O386" i="24"/>
  <c r="N386" i="24"/>
  <c r="M386" i="24"/>
  <c r="L386" i="24"/>
  <c r="F386" i="24"/>
  <c r="E386" i="24"/>
  <c r="D386" i="24"/>
  <c r="T385" i="24"/>
  <c r="U385" i="24"/>
  <c r="V385" i="24"/>
  <c r="W385" i="24"/>
  <c r="AD385" i="24"/>
  <c r="P385" i="24"/>
  <c r="S385" i="24"/>
  <c r="AB385" i="24"/>
  <c r="O385" i="24"/>
  <c r="N385" i="24"/>
  <c r="M385" i="24"/>
  <c r="L385" i="24"/>
  <c r="F385" i="24"/>
  <c r="E385" i="24"/>
  <c r="D385" i="24"/>
  <c r="T384" i="24"/>
  <c r="U384" i="24"/>
  <c r="V384" i="24"/>
  <c r="W384" i="24"/>
  <c r="AD384" i="24"/>
  <c r="P384" i="24"/>
  <c r="S384" i="24"/>
  <c r="AB384" i="24"/>
  <c r="O384" i="24"/>
  <c r="N384" i="24"/>
  <c r="M384" i="24"/>
  <c r="L384" i="24"/>
  <c r="F384" i="24"/>
  <c r="E384" i="24"/>
  <c r="D384" i="24"/>
  <c r="T383" i="24"/>
  <c r="U383" i="24"/>
  <c r="V383" i="24"/>
  <c r="W383" i="24"/>
  <c r="AD383" i="24"/>
  <c r="P383" i="24"/>
  <c r="S383" i="24"/>
  <c r="AB383" i="24"/>
  <c r="O383" i="24"/>
  <c r="N383" i="24"/>
  <c r="M383" i="24"/>
  <c r="L383" i="24"/>
  <c r="F383" i="24"/>
  <c r="E383" i="24"/>
  <c r="D383" i="24"/>
  <c r="T382" i="24"/>
  <c r="U382" i="24"/>
  <c r="V382" i="24"/>
  <c r="W382" i="24"/>
  <c r="AD382" i="24"/>
  <c r="P382" i="24"/>
  <c r="S382" i="24"/>
  <c r="AB382" i="24"/>
  <c r="O382" i="24"/>
  <c r="N382" i="24"/>
  <c r="M382" i="24"/>
  <c r="L382" i="24"/>
  <c r="F382" i="24"/>
  <c r="E382" i="24"/>
  <c r="D382" i="24"/>
  <c r="T381" i="24"/>
  <c r="U381" i="24"/>
  <c r="V381" i="24"/>
  <c r="W381" i="24"/>
  <c r="AD381" i="24"/>
  <c r="P381" i="24"/>
  <c r="S381" i="24"/>
  <c r="AB381" i="24"/>
  <c r="O381" i="24"/>
  <c r="N381" i="24"/>
  <c r="M381" i="24"/>
  <c r="L381" i="24"/>
  <c r="F381" i="24"/>
  <c r="E381" i="24"/>
  <c r="D381" i="24"/>
  <c r="T380" i="24"/>
  <c r="U380" i="24"/>
  <c r="V380" i="24"/>
  <c r="W380" i="24"/>
  <c r="AD380" i="24"/>
  <c r="P380" i="24"/>
  <c r="S380" i="24"/>
  <c r="AB380" i="24"/>
  <c r="O380" i="24"/>
  <c r="N380" i="24"/>
  <c r="M380" i="24"/>
  <c r="L380" i="24"/>
  <c r="F380" i="24"/>
  <c r="E380" i="24"/>
  <c r="D380" i="24"/>
  <c r="T379" i="24"/>
  <c r="U379" i="24"/>
  <c r="V379" i="24"/>
  <c r="W379" i="24"/>
  <c r="AD379" i="24"/>
  <c r="P379" i="24"/>
  <c r="S379" i="24"/>
  <c r="AB379" i="24"/>
  <c r="O379" i="24"/>
  <c r="N379" i="24"/>
  <c r="M379" i="24"/>
  <c r="L379" i="24"/>
  <c r="F379" i="24"/>
  <c r="E379" i="24"/>
  <c r="D379" i="24"/>
  <c r="T378" i="24"/>
  <c r="U378" i="24"/>
  <c r="V378" i="24"/>
  <c r="W378" i="24"/>
  <c r="AD378" i="24"/>
  <c r="P378" i="24"/>
  <c r="S378" i="24"/>
  <c r="AB378" i="24"/>
  <c r="O378" i="24"/>
  <c r="N378" i="24"/>
  <c r="M378" i="24"/>
  <c r="L378" i="24"/>
  <c r="F378" i="24"/>
  <c r="E378" i="24"/>
  <c r="D378" i="24"/>
  <c r="T377" i="24"/>
  <c r="U377" i="24"/>
  <c r="V377" i="24"/>
  <c r="W377" i="24"/>
  <c r="AD377" i="24"/>
  <c r="P377" i="24"/>
  <c r="S377" i="24"/>
  <c r="AB377" i="24"/>
  <c r="O377" i="24"/>
  <c r="N377" i="24"/>
  <c r="M377" i="24"/>
  <c r="L377" i="24"/>
  <c r="F377" i="24"/>
  <c r="E377" i="24"/>
  <c r="D377" i="24"/>
  <c r="T376" i="24"/>
  <c r="U376" i="24"/>
  <c r="V376" i="24"/>
  <c r="W376" i="24"/>
  <c r="AD376" i="24"/>
  <c r="P376" i="24"/>
  <c r="S376" i="24"/>
  <c r="AB376" i="24"/>
  <c r="O376" i="24"/>
  <c r="N376" i="24"/>
  <c r="M376" i="24"/>
  <c r="L376" i="24"/>
  <c r="F376" i="24"/>
  <c r="E376" i="24"/>
  <c r="D376" i="24"/>
  <c r="T375" i="24"/>
  <c r="U375" i="24"/>
  <c r="V375" i="24"/>
  <c r="W375" i="24"/>
  <c r="AD375" i="24"/>
  <c r="P375" i="24"/>
  <c r="S375" i="24"/>
  <c r="AB375" i="24"/>
  <c r="O375" i="24"/>
  <c r="N375" i="24"/>
  <c r="M375" i="24"/>
  <c r="L375" i="24"/>
  <c r="F375" i="24"/>
  <c r="E375" i="24"/>
  <c r="D375" i="24"/>
  <c r="T374" i="24"/>
  <c r="U374" i="24"/>
  <c r="V374" i="24"/>
  <c r="W374" i="24"/>
  <c r="AD374" i="24"/>
  <c r="P374" i="24"/>
  <c r="S374" i="24"/>
  <c r="AB374" i="24"/>
  <c r="O374" i="24"/>
  <c r="N374" i="24"/>
  <c r="M374" i="24"/>
  <c r="L374" i="24"/>
  <c r="F374" i="24"/>
  <c r="E374" i="24"/>
  <c r="D374" i="24"/>
  <c r="T373" i="24"/>
  <c r="U373" i="24"/>
  <c r="V373" i="24"/>
  <c r="W373" i="24"/>
  <c r="AD373" i="24"/>
  <c r="P373" i="24"/>
  <c r="S373" i="24"/>
  <c r="AB373" i="24"/>
  <c r="O373" i="24"/>
  <c r="N373" i="24"/>
  <c r="M373" i="24"/>
  <c r="L373" i="24"/>
  <c r="F373" i="24"/>
  <c r="E373" i="24"/>
  <c r="D373" i="24"/>
  <c r="T372" i="24"/>
  <c r="U372" i="24"/>
  <c r="V372" i="24"/>
  <c r="W372" i="24"/>
  <c r="AD372" i="24"/>
  <c r="P372" i="24"/>
  <c r="S372" i="24"/>
  <c r="AB372" i="24"/>
  <c r="O372" i="24"/>
  <c r="N372" i="24"/>
  <c r="M372" i="24"/>
  <c r="L372" i="24"/>
  <c r="F372" i="24"/>
  <c r="E372" i="24"/>
  <c r="D372" i="24"/>
  <c r="T371" i="24"/>
  <c r="U371" i="24"/>
  <c r="V371" i="24"/>
  <c r="W371" i="24"/>
  <c r="AD371" i="24"/>
  <c r="P371" i="24"/>
  <c r="S371" i="24"/>
  <c r="AB371" i="24"/>
  <c r="O371" i="24"/>
  <c r="N371" i="24"/>
  <c r="M371" i="24"/>
  <c r="L371" i="24"/>
  <c r="F371" i="24"/>
  <c r="E371" i="24"/>
  <c r="D371" i="24"/>
  <c r="T370" i="24"/>
  <c r="U370" i="24"/>
  <c r="V370" i="24"/>
  <c r="W370" i="24"/>
  <c r="AD370" i="24"/>
  <c r="P370" i="24"/>
  <c r="S370" i="24"/>
  <c r="AB370" i="24"/>
  <c r="O370" i="24"/>
  <c r="N370" i="24"/>
  <c r="M370" i="24"/>
  <c r="L370" i="24"/>
  <c r="F370" i="24"/>
  <c r="E370" i="24"/>
  <c r="D370" i="24"/>
  <c r="T369" i="24"/>
  <c r="U369" i="24"/>
  <c r="V369" i="24"/>
  <c r="W369" i="24"/>
  <c r="AD369" i="24"/>
  <c r="P369" i="24"/>
  <c r="S369" i="24"/>
  <c r="AB369" i="24"/>
  <c r="O369" i="24"/>
  <c r="N369" i="24"/>
  <c r="M369" i="24"/>
  <c r="L369" i="24"/>
  <c r="F369" i="24"/>
  <c r="E369" i="24"/>
  <c r="D369" i="24"/>
  <c r="T368" i="24"/>
  <c r="U368" i="24"/>
  <c r="V368" i="24"/>
  <c r="W368" i="24"/>
  <c r="AD368" i="24"/>
  <c r="P368" i="24"/>
  <c r="S368" i="24"/>
  <c r="AB368" i="24"/>
  <c r="O368" i="24"/>
  <c r="N368" i="24"/>
  <c r="M368" i="24"/>
  <c r="L368" i="24"/>
  <c r="F368" i="24"/>
  <c r="E368" i="24"/>
  <c r="D368" i="24"/>
  <c r="T367" i="24"/>
  <c r="U367" i="24"/>
  <c r="V367" i="24"/>
  <c r="W367" i="24"/>
  <c r="AD367" i="24"/>
  <c r="P367" i="24"/>
  <c r="S367" i="24"/>
  <c r="AB367" i="24"/>
  <c r="O367" i="24"/>
  <c r="N367" i="24"/>
  <c r="M367" i="24"/>
  <c r="L367" i="24"/>
  <c r="F367" i="24"/>
  <c r="E367" i="24"/>
  <c r="D367" i="24"/>
  <c r="T366" i="24"/>
  <c r="U366" i="24"/>
  <c r="V366" i="24"/>
  <c r="W366" i="24"/>
  <c r="AD366" i="24"/>
  <c r="P366" i="24"/>
  <c r="S366" i="24"/>
  <c r="AB366" i="24"/>
  <c r="O366" i="24"/>
  <c r="N366" i="24"/>
  <c r="M366" i="24"/>
  <c r="L366" i="24"/>
  <c r="F366" i="24"/>
  <c r="E366" i="24"/>
  <c r="D366" i="24"/>
  <c r="T365" i="24"/>
  <c r="U365" i="24"/>
  <c r="V365" i="24"/>
  <c r="W365" i="24"/>
  <c r="AD365" i="24"/>
  <c r="P365" i="24"/>
  <c r="S365" i="24"/>
  <c r="AB365" i="24"/>
  <c r="O365" i="24"/>
  <c r="N365" i="24"/>
  <c r="M365" i="24"/>
  <c r="L365" i="24"/>
  <c r="F365" i="24"/>
  <c r="E365" i="24"/>
  <c r="D365" i="24"/>
  <c r="T364" i="24"/>
  <c r="U364" i="24"/>
  <c r="V364" i="24"/>
  <c r="W364" i="24"/>
  <c r="AD364" i="24"/>
  <c r="P364" i="24"/>
  <c r="S364" i="24"/>
  <c r="AB364" i="24"/>
  <c r="O364" i="24"/>
  <c r="N364" i="24"/>
  <c r="M364" i="24"/>
  <c r="L364" i="24"/>
  <c r="F364" i="24"/>
  <c r="E364" i="24"/>
  <c r="D364" i="24"/>
  <c r="T363" i="24"/>
  <c r="U363" i="24"/>
  <c r="V363" i="24"/>
  <c r="W363" i="24"/>
  <c r="AD363" i="24"/>
  <c r="P363" i="24"/>
  <c r="S363" i="24"/>
  <c r="AB363" i="24"/>
  <c r="O363" i="24"/>
  <c r="N363" i="24"/>
  <c r="M363" i="24"/>
  <c r="L363" i="24"/>
  <c r="F363" i="24"/>
  <c r="E363" i="24"/>
  <c r="D363" i="24"/>
  <c r="T362" i="24"/>
  <c r="U362" i="24"/>
  <c r="V362" i="24"/>
  <c r="W362" i="24"/>
  <c r="AD362" i="24"/>
  <c r="P362" i="24"/>
  <c r="S362" i="24"/>
  <c r="AB362" i="24"/>
  <c r="O362" i="24"/>
  <c r="N362" i="24"/>
  <c r="M362" i="24"/>
  <c r="L362" i="24"/>
  <c r="F362" i="24"/>
  <c r="E362" i="24"/>
  <c r="D362" i="24"/>
  <c r="T361" i="24"/>
  <c r="U361" i="24"/>
  <c r="V361" i="24"/>
  <c r="W361" i="24"/>
  <c r="AD361" i="24"/>
  <c r="P361" i="24"/>
  <c r="S361" i="24"/>
  <c r="AB361" i="24"/>
  <c r="O361" i="24"/>
  <c r="N361" i="24"/>
  <c r="M361" i="24"/>
  <c r="L361" i="24"/>
  <c r="F361" i="24"/>
  <c r="E361" i="24"/>
  <c r="D361" i="24"/>
  <c r="T360" i="24"/>
  <c r="U360" i="24"/>
  <c r="V360" i="24"/>
  <c r="W360" i="24"/>
  <c r="AD360" i="24"/>
  <c r="P360" i="24"/>
  <c r="S360" i="24"/>
  <c r="AB360" i="24"/>
  <c r="O360" i="24"/>
  <c r="N360" i="24"/>
  <c r="M360" i="24"/>
  <c r="L360" i="24"/>
  <c r="F360" i="24"/>
  <c r="E360" i="24"/>
  <c r="D360" i="24"/>
  <c r="T359" i="24"/>
  <c r="U359" i="24"/>
  <c r="V359" i="24"/>
  <c r="W359" i="24"/>
  <c r="AD359" i="24"/>
  <c r="P359" i="24"/>
  <c r="S359" i="24"/>
  <c r="AB359" i="24"/>
  <c r="O359" i="24"/>
  <c r="N359" i="24"/>
  <c r="M359" i="24"/>
  <c r="L359" i="24"/>
  <c r="F359" i="24"/>
  <c r="E359" i="24"/>
  <c r="D359" i="24"/>
  <c r="T358" i="24"/>
  <c r="U358" i="24"/>
  <c r="V358" i="24"/>
  <c r="W358" i="24"/>
  <c r="AD358" i="24"/>
  <c r="P358" i="24"/>
  <c r="S358" i="24"/>
  <c r="AB358" i="24"/>
  <c r="N358" i="24"/>
  <c r="M358" i="24"/>
  <c r="L358" i="24"/>
  <c r="F358" i="24"/>
  <c r="E358" i="24"/>
  <c r="D358" i="24"/>
  <c r="T357" i="24"/>
  <c r="U357" i="24"/>
  <c r="V357" i="24"/>
  <c r="W357" i="24"/>
  <c r="AD357" i="24"/>
  <c r="P357" i="24"/>
  <c r="S357" i="24"/>
  <c r="AB357" i="24"/>
  <c r="O357" i="24"/>
  <c r="N357" i="24"/>
  <c r="M357" i="24"/>
  <c r="L357" i="24"/>
  <c r="F357" i="24"/>
  <c r="E357" i="24"/>
  <c r="D357" i="24"/>
  <c r="T356" i="24"/>
  <c r="U356" i="24"/>
  <c r="V356" i="24"/>
  <c r="W356" i="24"/>
  <c r="AD356" i="24"/>
  <c r="P356" i="24"/>
  <c r="S356" i="24"/>
  <c r="AB356" i="24"/>
  <c r="O356" i="24"/>
  <c r="N356" i="24"/>
  <c r="M356" i="24"/>
  <c r="L356" i="24"/>
  <c r="F356" i="24"/>
  <c r="E356" i="24"/>
  <c r="D356" i="24"/>
  <c r="T355" i="24"/>
  <c r="U355" i="24"/>
  <c r="V355" i="24"/>
  <c r="W355" i="24"/>
  <c r="AD355" i="24"/>
  <c r="P355" i="24"/>
  <c r="S355" i="24"/>
  <c r="AB355" i="24"/>
  <c r="O355" i="24"/>
  <c r="N355" i="24"/>
  <c r="M355" i="24"/>
  <c r="L355" i="24"/>
  <c r="F355" i="24"/>
  <c r="E355" i="24"/>
  <c r="D355" i="24"/>
  <c r="T354" i="24"/>
  <c r="U354" i="24"/>
  <c r="V354" i="24"/>
  <c r="W354" i="24"/>
  <c r="AD354" i="24"/>
  <c r="P354" i="24"/>
  <c r="S354" i="24"/>
  <c r="AB354" i="24"/>
  <c r="O354" i="24"/>
  <c r="N354" i="24"/>
  <c r="M354" i="24"/>
  <c r="L354" i="24"/>
  <c r="F354" i="24"/>
  <c r="E354" i="24"/>
  <c r="D354" i="24"/>
  <c r="T353" i="24"/>
  <c r="U353" i="24"/>
  <c r="V353" i="24"/>
  <c r="W353" i="24"/>
  <c r="AD353" i="24"/>
  <c r="P353" i="24"/>
  <c r="S353" i="24"/>
  <c r="AB353" i="24"/>
  <c r="O353" i="24"/>
  <c r="N353" i="24"/>
  <c r="M353" i="24"/>
  <c r="L353" i="24"/>
  <c r="F353" i="24"/>
  <c r="E353" i="24"/>
  <c r="D353" i="24"/>
  <c r="I352" i="24"/>
  <c r="T352" i="24"/>
  <c r="K352" i="24"/>
  <c r="U352" i="24"/>
  <c r="V352" i="24"/>
  <c r="W352" i="24"/>
  <c r="AD352" i="24"/>
  <c r="P352" i="24"/>
  <c r="S352" i="24"/>
  <c r="AB352" i="24"/>
  <c r="AA352" i="24"/>
  <c r="Z352" i="24"/>
  <c r="O352" i="24"/>
  <c r="N352" i="24"/>
  <c r="M352" i="24"/>
  <c r="L352" i="24"/>
  <c r="F352" i="24"/>
  <c r="E352" i="24"/>
  <c r="D352" i="24"/>
  <c r="I351" i="24"/>
  <c r="T351" i="24"/>
  <c r="K351" i="24"/>
  <c r="U351" i="24"/>
  <c r="V351" i="24"/>
  <c r="W351" i="24"/>
  <c r="AD351" i="24"/>
  <c r="P351" i="24"/>
  <c r="S351" i="24"/>
  <c r="AB351" i="24"/>
  <c r="AA351" i="24"/>
  <c r="Z351" i="24"/>
  <c r="N351" i="24"/>
  <c r="M351" i="24"/>
  <c r="L351" i="24"/>
  <c r="F351" i="24"/>
  <c r="E351" i="24"/>
  <c r="D351" i="24"/>
  <c r="I350" i="24"/>
  <c r="T350" i="24"/>
  <c r="K350" i="24"/>
  <c r="U350" i="24"/>
  <c r="V350" i="24"/>
  <c r="W350" i="24"/>
  <c r="AD350" i="24"/>
  <c r="P350" i="24"/>
  <c r="S350" i="24"/>
  <c r="AB350" i="24"/>
  <c r="AA350" i="24"/>
  <c r="Z350" i="24"/>
  <c r="O350" i="24"/>
  <c r="N350" i="24"/>
  <c r="M350" i="24"/>
  <c r="L350" i="24"/>
  <c r="F350" i="24"/>
  <c r="E350" i="24"/>
  <c r="D350" i="24"/>
  <c r="I349" i="24"/>
  <c r="T349" i="24"/>
  <c r="K349" i="24"/>
  <c r="U349" i="24"/>
  <c r="V349" i="24"/>
  <c r="W349" i="24"/>
  <c r="AD349" i="24"/>
  <c r="P349" i="24"/>
  <c r="S349" i="24"/>
  <c r="AB349" i="24"/>
  <c r="AA349" i="24"/>
  <c r="Z349" i="24"/>
  <c r="N349" i="24"/>
  <c r="M349" i="24"/>
  <c r="L349" i="24"/>
  <c r="F349" i="24"/>
  <c r="E349" i="24"/>
  <c r="D349" i="24"/>
  <c r="I348" i="24"/>
  <c r="T348" i="24"/>
  <c r="K348" i="24"/>
  <c r="U348" i="24"/>
  <c r="V348" i="24"/>
  <c r="W348" i="24"/>
  <c r="AD348" i="24"/>
  <c r="P348" i="24"/>
  <c r="S348" i="24"/>
  <c r="AB348" i="24"/>
  <c r="AA348" i="24"/>
  <c r="Z348" i="24"/>
  <c r="N348" i="24"/>
  <c r="M348" i="24"/>
  <c r="L348" i="24"/>
  <c r="F348" i="24"/>
  <c r="E348" i="24"/>
  <c r="D348" i="24"/>
  <c r="I347" i="24"/>
  <c r="T347" i="24"/>
  <c r="K347" i="24"/>
  <c r="U347" i="24"/>
  <c r="V347" i="24"/>
  <c r="W347" i="24"/>
  <c r="AD347" i="24"/>
  <c r="P347" i="24"/>
  <c r="S347" i="24"/>
  <c r="AB347" i="24"/>
  <c r="AA347" i="24"/>
  <c r="Z347" i="24"/>
  <c r="N347" i="24"/>
  <c r="M347" i="24"/>
  <c r="L347" i="24"/>
  <c r="F347" i="24"/>
  <c r="E347" i="24"/>
  <c r="D347" i="24"/>
  <c r="I346" i="24"/>
  <c r="T346" i="24"/>
  <c r="K346" i="24"/>
  <c r="U346" i="24"/>
  <c r="V346" i="24"/>
  <c r="W346" i="24"/>
  <c r="AD346" i="24"/>
  <c r="P346" i="24"/>
  <c r="S346" i="24"/>
  <c r="AB346" i="24"/>
  <c r="AA346" i="24"/>
  <c r="Z346" i="24"/>
  <c r="N346" i="24"/>
  <c r="M346" i="24"/>
  <c r="L346" i="24"/>
  <c r="F346" i="24"/>
  <c r="E346" i="24"/>
  <c r="D346" i="24"/>
  <c r="I345" i="24"/>
  <c r="T345" i="24"/>
  <c r="K345" i="24"/>
  <c r="U345" i="24"/>
  <c r="V345" i="24"/>
  <c r="W345" i="24"/>
  <c r="AD345" i="24"/>
  <c r="P345" i="24"/>
  <c r="S345" i="24"/>
  <c r="AB345" i="24"/>
  <c r="AA345" i="24"/>
  <c r="Z345" i="24"/>
  <c r="N345" i="24"/>
  <c r="M345" i="24"/>
  <c r="L345" i="24"/>
  <c r="F345" i="24"/>
  <c r="E345" i="24"/>
  <c r="D345" i="24"/>
  <c r="I344" i="24"/>
  <c r="T344" i="24"/>
  <c r="K344" i="24"/>
  <c r="U344" i="24"/>
  <c r="V344" i="24"/>
  <c r="W344" i="24"/>
  <c r="AD344" i="24"/>
  <c r="P344" i="24"/>
  <c r="S344" i="24"/>
  <c r="AB344" i="24"/>
  <c r="AA344" i="24"/>
  <c r="Z344" i="24"/>
  <c r="N344" i="24"/>
  <c r="M344" i="24"/>
  <c r="L344" i="24"/>
  <c r="F344" i="24"/>
  <c r="E344" i="24"/>
  <c r="D344" i="24"/>
  <c r="I343" i="24"/>
  <c r="T343" i="24"/>
  <c r="K343" i="24"/>
  <c r="U343" i="24"/>
  <c r="V343" i="24"/>
  <c r="W343" i="24"/>
  <c r="AD343" i="24"/>
  <c r="P343" i="24"/>
  <c r="S343" i="24"/>
  <c r="AB343" i="24"/>
  <c r="AA343" i="24"/>
  <c r="Z343" i="24"/>
  <c r="N343" i="24"/>
  <c r="M343" i="24"/>
  <c r="L343" i="24"/>
  <c r="F343" i="24"/>
  <c r="E343" i="24"/>
  <c r="D343" i="24"/>
  <c r="I342" i="24"/>
  <c r="T342" i="24"/>
  <c r="K342" i="24"/>
  <c r="U342" i="24"/>
  <c r="V342" i="24"/>
  <c r="W342" i="24"/>
  <c r="AD342" i="24"/>
  <c r="P342" i="24"/>
  <c r="S342" i="24"/>
  <c r="AB342" i="24"/>
  <c r="AA342" i="24"/>
  <c r="Z342" i="24"/>
  <c r="N342" i="24"/>
  <c r="M342" i="24"/>
  <c r="L342" i="24"/>
  <c r="F342" i="24"/>
  <c r="E342" i="24"/>
  <c r="D342" i="24"/>
  <c r="I341" i="24"/>
  <c r="T341" i="24"/>
  <c r="K341" i="24"/>
  <c r="U341" i="24"/>
  <c r="V341" i="24"/>
  <c r="W341" i="24"/>
  <c r="AD341" i="24"/>
  <c r="P341" i="24"/>
  <c r="S341" i="24"/>
  <c r="AB341" i="24"/>
  <c r="AA341" i="24"/>
  <c r="Z341" i="24"/>
  <c r="N341" i="24"/>
  <c r="M341" i="24"/>
  <c r="L341" i="24"/>
  <c r="F341" i="24"/>
  <c r="E341" i="24"/>
  <c r="D341" i="24"/>
  <c r="I340" i="24"/>
  <c r="T340" i="24"/>
  <c r="K340" i="24"/>
  <c r="U340" i="24"/>
  <c r="V340" i="24"/>
  <c r="W340" i="24"/>
  <c r="AD340" i="24"/>
  <c r="P340" i="24"/>
  <c r="S340" i="24"/>
  <c r="AB340" i="24"/>
  <c r="AA340" i="24"/>
  <c r="Z340" i="24"/>
  <c r="N340" i="24"/>
  <c r="M340" i="24"/>
  <c r="L340" i="24"/>
  <c r="F340" i="24"/>
  <c r="E340" i="24"/>
  <c r="D340" i="24"/>
  <c r="I339" i="24"/>
  <c r="T339" i="24"/>
  <c r="K339" i="24"/>
  <c r="U339" i="24"/>
  <c r="V339" i="24"/>
  <c r="W339" i="24"/>
  <c r="AD339" i="24"/>
  <c r="P339" i="24"/>
  <c r="S339" i="24"/>
  <c r="AB339" i="24"/>
  <c r="AA339" i="24"/>
  <c r="Z339" i="24"/>
  <c r="N339" i="24"/>
  <c r="M339" i="24"/>
  <c r="L339" i="24"/>
  <c r="F339" i="24"/>
  <c r="E339" i="24"/>
  <c r="D339" i="24"/>
  <c r="I338" i="24"/>
  <c r="T338" i="24"/>
  <c r="K338" i="24"/>
  <c r="U338" i="24"/>
  <c r="V338" i="24"/>
  <c r="W338" i="24"/>
  <c r="AD338" i="24"/>
  <c r="P338" i="24"/>
  <c r="S338" i="24"/>
  <c r="AB338" i="24"/>
  <c r="AA338" i="24"/>
  <c r="Z338" i="24"/>
  <c r="N338" i="24"/>
  <c r="M338" i="24"/>
  <c r="L338" i="24"/>
  <c r="F338" i="24"/>
  <c r="E338" i="24"/>
  <c r="D338" i="24"/>
  <c r="I337" i="24"/>
  <c r="T337" i="24"/>
  <c r="K337" i="24"/>
  <c r="U337" i="24"/>
  <c r="V337" i="24"/>
  <c r="W337" i="24"/>
  <c r="AD337" i="24"/>
  <c r="P337" i="24"/>
  <c r="S337" i="24"/>
  <c r="AB337" i="24"/>
  <c r="AA337" i="24"/>
  <c r="Z337" i="24"/>
  <c r="N337" i="24"/>
  <c r="M337" i="24"/>
  <c r="L337" i="24"/>
  <c r="F337" i="24"/>
  <c r="E337" i="24"/>
  <c r="D337" i="24"/>
  <c r="I336" i="24"/>
  <c r="T336" i="24"/>
  <c r="K336" i="24"/>
  <c r="U336" i="24"/>
  <c r="V336" i="24"/>
  <c r="W336" i="24"/>
  <c r="AD336" i="24"/>
  <c r="P336" i="24"/>
  <c r="S336" i="24"/>
  <c r="AB336" i="24"/>
  <c r="AA336" i="24"/>
  <c r="Z336" i="24"/>
  <c r="N336" i="24"/>
  <c r="M336" i="24"/>
  <c r="L336" i="24"/>
  <c r="F336" i="24"/>
  <c r="E336" i="24"/>
  <c r="D336" i="24"/>
  <c r="I335" i="24"/>
  <c r="T335" i="24"/>
  <c r="K335" i="24"/>
  <c r="U335" i="24"/>
  <c r="V335" i="24"/>
  <c r="W335" i="24"/>
  <c r="AD335" i="24"/>
  <c r="P335" i="24"/>
  <c r="S335" i="24"/>
  <c r="AB335" i="24"/>
  <c r="AA335" i="24"/>
  <c r="Z335" i="24"/>
  <c r="N335" i="24"/>
  <c r="M335" i="24"/>
  <c r="L335" i="24"/>
  <c r="F335" i="24"/>
  <c r="E335" i="24"/>
  <c r="D335" i="24"/>
  <c r="I334" i="24"/>
  <c r="T334" i="24"/>
  <c r="K334" i="24"/>
  <c r="U334" i="24"/>
  <c r="V334" i="24"/>
  <c r="W334" i="24"/>
  <c r="AD334" i="24"/>
  <c r="P334" i="24"/>
  <c r="S334" i="24"/>
  <c r="AB334" i="24"/>
  <c r="AA334" i="24"/>
  <c r="Z334" i="24"/>
  <c r="N334" i="24"/>
  <c r="M334" i="24"/>
  <c r="L334" i="24"/>
  <c r="F334" i="24"/>
  <c r="E334" i="24"/>
  <c r="D334" i="24"/>
  <c r="I333" i="24"/>
  <c r="T333" i="24"/>
  <c r="K333" i="24"/>
  <c r="U333" i="24"/>
  <c r="V333" i="24"/>
  <c r="W333" i="24"/>
  <c r="AD333" i="24"/>
  <c r="P333" i="24"/>
  <c r="S333" i="24"/>
  <c r="AB333" i="24"/>
  <c r="AA333" i="24"/>
  <c r="Z333" i="24"/>
  <c r="N333" i="24"/>
  <c r="M333" i="24"/>
  <c r="L333" i="24"/>
  <c r="F333" i="24"/>
  <c r="E333" i="24"/>
  <c r="D333" i="24"/>
  <c r="I332" i="24"/>
  <c r="T332" i="24"/>
  <c r="K332" i="24"/>
  <c r="U332" i="24"/>
  <c r="V332" i="24"/>
  <c r="W332" i="24"/>
  <c r="AD332" i="24"/>
  <c r="P332" i="24"/>
  <c r="S332" i="24"/>
  <c r="AB332" i="24"/>
  <c r="AA332" i="24"/>
  <c r="Z332" i="24"/>
  <c r="N332" i="24"/>
  <c r="M332" i="24"/>
  <c r="L332" i="24"/>
  <c r="F332" i="24"/>
  <c r="E332" i="24"/>
  <c r="D332" i="24"/>
  <c r="I331" i="24"/>
  <c r="T331" i="24"/>
  <c r="K331" i="24"/>
  <c r="U331" i="24"/>
  <c r="V331" i="24"/>
  <c r="W331" i="24"/>
  <c r="AD331" i="24"/>
  <c r="P331" i="24"/>
  <c r="S331" i="24"/>
  <c r="AB331" i="24"/>
  <c r="AA331" i="24"/>
  <c r="Z331" i="24"/>
  <c r="N331" i="24"/>
  <c r="M331" i="24"/>
  <c r="L331" i="24"/>
  <c r="F331" i="24"/>
  <c r="E331" i="24"/>
  <c r="D331" i="24"/>
  <c r="I330" i="24"/>
  <c r="T330" i="24"/>
  <c r="K330" i="24"/>
  <c r="U330" i="24"/>
  <c r="V330" i="24"/>
  <c r="W330" i="24"/>
  <c r="AD330" i="24"/>
  <c r="P330" i="24"/>
  <c r="S330" i="24"/>
  <c r="AB330" i="24"/>
  <c r="AA330" i="24"/>
  <c r="Z330" i="24"/>
  <c r="N330" i="24"/>
  <c r="M330" i="24"/>
  <c r="L330" i="24"/>
  <c r="F330" i="24"/>
  <c r="E330" i="24"/>
  <c r="D330" i="24"/>
  <c r="I329" i="24"/>
  <c r="T329" i="24"/>
  <c r="K329" i="24"/>
  <c r="U329" i="24"/>
  <c r="V329" i="24"/>
  <c r="W329" i="24"/>
  <c r="AD329" i="24"/>
  <c r="P329" i="24"/>
  <c r="S329" i="24"/>
  <c r="AB329" i="24"/>
  <c r="AA329" i="24"/>
  <c r="Z329" i="24"/>
  <c r="N329" i="24"/>
  <c r="M329" i="24"/>
  <c r="L329" i="24"/>
  <c r="F329" i="24"/>
  <c r="E329" i="24"/>
  <c r="D329" i="24"/>
  <c r="I328" i="24"/>
  <c r="T328" i="24"/>
  <c r="K328" i="24"/>
  <c r="U328" i="24"/>
  <c r="V328" i="24"/>
  <c r="W328" i="24"/>
  <c r="AD328" i="24"/>
  <c r="P328" i="24"/>
  <c r="S328" i="24"/>
  <c r="AB328" i="24"/>
  <c r="AA328" i="24"/>
  <c r="Z328" i="24"/>
  <c r="N328" i="24"/>
  <c r="M328" i="24"/>
  <c r="L328" i="24"/>
  <c r="F328" i="24"/>
  <c r="E328" i="24"/>
  <c r="D328" i="24"/>
  <c r="I327" i="24"/>
  <c r="T327" i="24"/>
  <c r="K327" i="24"/>
  <c r="U327" i="24"/>
  <c r="V327" i="24"/>
  <c r="W327" i="24"/>
  <c r="AD327" i="24"/>
  <c r="P327" i="24"/>
  <c r="S327" i="24"/>
  <c r="AB327" i="24"/>
  <c r="AA327" i="24"/>
  <c r="Z327" i="24"/>
  <c r="N327" i="24"/>
  <c r="M327" i="24"/>
  <c r="L327" i="24"/>
  <c r="F327" i="24"/>
  <c r="E327" i="24"/>
  <c r="D327" i="24"/>
  <c r="I326" i="24"/>
  <c r="T326" i="24"/>
  <c r="K326" i="24"/>
  <c r="U326" i="24"/>
  <c r="V326" i="24"/>
  <c r="W326" i="24"/>
  <c r="AD326" i="24"/>
  <c r="P326" i="24"/>
  <c r="S326" i="24"/>
  <c r="AB326" i="24"/>
  <c r="AA326" i="24"/>
  <c r="Z326" i="24"/>
  <c r="N326" i="24"/>
  <c r="M326" i="24"/>
  <c r="L326" i="24"/>
  <c r="F326" i="24"/>
  <c r="E326" i="24"/>
  <c r="D326" i="24"/>
  <c r="K108" i="24"/>
  <c r="AA108" i="24"/>
  <c r="K109" i="24"/>
  <c r="AA109" i="24"/>
  <c r="K110" i="24"/>
  <c r="AA110" i="24"/>
  <c r="K111" i="24"/>
  <c r="AA111" i="24"/>
  <c r="K112" i="24"/>
  <c r="AA112" i="24"/>
  <c r="K113" i="24"/>
  <c r="AA113" i="24"/>
  <c r="K114" i="24"/>
  <c r="AA114" i="24"/>
  <c r="K115" i="24"/>
  <c r="AA115" i="24"/>
  <c r="K116" i="24"/>
  <c r="AA116" i="24"/>
  <c r="K117" i="24"/>
  <c r="AA117" i="24"/>
  <c r="K118" i="24"/>
  <c r="AA118" i="24"/>
  <c r="K119" i="24"/>
  <c r="AA119" i="24"/>
  <c r="K120" i="24"/>
  <c r="AA120" i="24"/>
  <c r="K121" i="24"/>
  <c r="AA121" i="24"/>
  <c r="K122" i="24"/>
  <c r="AA122" i="24"/>
  <c r="K123" i="24"/>
  <c r="AA123" i="24"/>
  <c r="K124" i="24"/>
  <c r="AA124" i="24"/>
  <c r="K125" i="24"/>
  <c r="AA125" i="24"/>
  <c r="K126" i="24"/>
  <c r="AA126" i="24"/>
  <c r="K127" i="24"/>
  <c r="AA127" i="24"/>
  <c r="K128" i="24"/>
  <c r="AA128" i="24"/>
  <c r="K129" i="24"/>
  <c r="AA129" i="24"/>
  <c r="K130" i="24"/>
  <c r="AA130" i="24"/>
  <c r="K131" i="24"/>
  <c r="AA131" i="24"/>
  <c r="K132" i="24"/>
  <c r="AA132" i="24"/>
  <c r="K133" i="24"/>
  <c r="AA133" i="24"/>
  <c r="K134" i="24"/>
  <c r="AA134" i="24"/>
  <c r="K135" i="24"/>
  <c r="AA135" i="24"/>
  <c r="K136" i="24"/>
  <c r="AA136" i="24"/>
  <c r="K137" i="24"/>
  <c r="AA137" i="24"/>
  <c r="K138" i="24"/>
  <c r="AA138" i="24"/>
  <c r="K139" i="24"/>
  <c r="AA139" i="24"/>
  <c r="K140" i="24"/>
  <c r="AA140" i="24"/>
  <c r="K141" i="24"/>
  <c r="AA141" i="24"/>
  <c r="K142" i="24"/>
  <c r="AA142" i="24"/>
  <c r="K143" i="24"/>
  <c r="AA143" i="24"/>
  <c r="K144" i="24"/>
  <c r="AA144" i="24"/>
  <c r="K145" i="24"/>
  <c r="AA145" i="24"/>
  <c r="K146" i="24"/>
  <c r="AA146" i="24"/>
  <c r="K147" i="24"/>
  <c r="AA147" i="24"/>
  <c r="K148" i="24"/>
  <c r="AA148" i="24"/>
  <c r="K149" i="24"/>
  <c r="AA149" i="24"/>
  <c r="K150" i="24"/>
  <c r="AA150" i="24"/>
  <c r="K151" i="24"/>
  <c r="AA151" i="24"/>
  <c r="K152" i="24"/>
  <c r="AA152" i="24"/>
  <c r="K153" i="24"/>
  <c r="AA153" i="24"/>
  <c r="K154" i="24"/>
  <c r="AA154" i="24"/>
  <c r="K155" i="24"/>
  <c r="AA155" i="24"/>
  <c r="K156" i="24"/>
  <c r="AA156" i="24"/>
  <c r="K157" i="24"/>
  <c r="AA157" i="24"/>
  <c r="K158" i="24"/>
  <c r="AA158" i="24"/>
  <c r="K159" i="24"/>
  <c r="AA159" i="24"/>
  <c r="K160" i="24"/>
  <c r="AA160" i="24"/>
  <c r="K161" i="24"/>
  <c r="AA161" i="24"/>
  <c r="K162" i="24"/>
  <c r="AA162" i="24"/>
  <c r="K163" i="24"/>
  <c r="AA163" i="24"/>
  <c r="K164" i="24"/>
  <c r="AA164" i="24"/>
  <c r="K165" i="24"/>
  <c r="AA165" i="24"/>
  <c r="K166" i="24"/>
  <c r="AA166" i="24"/>
  <c r="K167" i="24"/>
  <c r="AA167" i="24"/>
  <c r="K168" i="24"/>
  <c r="AA168" i="24"/>
  <c r="K169" i="24"/>
  <c r="AA169" i="24"/>
  <c r="K170" i="24"/>
  <c r="AA170" i="24"/>
  <c r="K171" i="24"/>
  <c r="AA171" i="24"/>
  <c r="K172" i="24"/>
  <c r="AA172" i="24"/>
  <c r="K173" i="24"/>
  <c r="AA173" i="24"/>
  <c r="K174" i="24"/>
  <c r="AA174" i="24"/>
  <c r="K175" i="24"/>
  <c r="AA175" i="24"/>
  <c r="K176" i="24"/>
  <c r="AA176" i="24"/>
  <c r="K177" i="24"/>
  <c r="AA177" i="24"/>
  <c r="K178" i="24"/>
  <c r="AA178" i="24"/>
  <c r="K179" i="24"/>
  <c r="AA179" i="24"/>
  <c r="K180" i="24"/>
  <c r="AA180" i="24"/>
  <c r="K181" i="24"/>
  <c r="AA181" i="24"/>
  <c r="K182" i="24"/>
  <c r="AA182" i="24"/>
  <c r="K183" i="24"/>
  <c r="AA183" i="24"/>
  <c r="K184" i="24"/>
  <c r="AA184" i="24"/>
  <c r="K185" i="24"/>
  <c r="AA185" i="24"/>
  <c r="K186" i="24"/>
  <c r="AA186" i="24"/>
  <c r="K187" i="24"/>
  <c r="AA187" i="24"/>
  <c r="K188" i="24"/>
  <c r="AA188" i="24"/>
  <c r="K189" i="24"/>
  <c r="AA189" i="24"/>
  <c r="K190" i="24"/>
  <c r="AA190" i="24"/>
  <c r="K191" i="24"/>
  <c r="AA191" i="24"/>
  <c r="K192" i="24"/>
  <c r="AA192" i="24"/>
  <c r="K193" i="24"/>
  <c r="AA193" i="24"/>
  <c r="K194" i="24"/>
  <c r="AA194" i="24"/>
  <c r="K195" i="24"/>
  <c r="AA195" i="24"/>
  <c r="K196" i="24"/>
  <c r="AA196" i="24"/>
  <c r="K197" i="24"/>
  <c r="AA197" i="24"/>
  <c r="K198" i="24"/>
  <c r="AA198" i="24"/>
  <c r="K199" i="24"/>
  <c r="AA199" i="24"/>
  <c r="K200" i="24"/>
  <c r="AA200" i="24"/>
  <c r="K201" i="24"/>
  <c r="AA201" i="24"/>
  <c r="K202" i="24"/>
  <c r="AA202" i="24"/>
  <c r="K203" i="24"/>
  <c r="AA203" i="24"/>
  <c r="K204" i="24"/>
  <c r="AA204" i="24"/>
  <c r="K205" i="24"/>
  <c r="AA205" i="24"/>
  <c r="K206" i="24"/>
  <c r="AA206" i="24"/>
  <c r="K207" i="24"/>
  <c r="AA207" i="24"/>
  <c r="K208" i="24"/>
  <c r="AA208" i="24"/>
  <c r="K209" i="24"/>
  <c r="AA209" i="24"/>
  <c r="K210" i="24"/>
  <c r="AA210" i="24"/>
  <c r="K211" i="24"/>
  <c r="AA211" i="24"/>
  <c r="K212" i="24"/>
  <c r="AA212" i="24"/>
  <c r="K213" i="24"/>
  <c r="AA213" i="24"/>
  <c r="K214" i="24"/>
  <c r="AA214" i="24"/>
  <c r="K215" i="24"/>
  <c r="AA215" i="24"/>
  <c r="K216" i="24"/>
  <c r="AA216" i="24"/>
  <c r="K217" i="24"/>
  <c r="AA217" i="24"/>
  <c r="K218" i="24"/>
  <c r="AA218" i="24"/>
  <c r="K219" i="24"/>
  <c r="AA219" i="24"/>
  <c r="K220" i="24"/>
  <c r="AA220" i="24"/>
  <c r="K221" i="24"/>
  <c r="AA221" i="24"/>
  <c r="K222" i="24"/>
  <c r="AA222" i="24"/>
  <c r="K223" i="24"/>
  <c r="AA223" i="24"/>
  <c r="K224" i="24"/>
  <c r="AA224" i="24"/>
  <c r="K225" i="24"/>
  <c r="AA225" i="24"/>
  <c r="K226" i="24"/>
  <c r="AA226" i="24"/>
  <c r="K227" i="24"/>
  <c r="AA227" i="24"/>
  <c r="K228" i="24"/>
  <c r="AA228" i="24"/>
  <c r="K229" i="24"/>
  <c r="AA229" i="24"/>
  <c r="K230" i="24"/>
  <c r="AA230" i="24"/>
  <c r="K231" i="24"/>
  <c r="AA231" i="24"/>
  <c r="K232" i="24"/>
  <c r="AA232" i="24"/>
  <c r="K233" i="24"/>
  <c r="AA233" i="24"/>
  <c r="K234" i="24"/>
  <c r="AA234" i="24"/>
  <c r="K235" i="24"/>
  <c r="AA235" i="24"/>
  <c r="K236" i="24"/>
  <c r="AA236" i="24"/>
  <c r="K237" i="24"/>
  <c r="AA237" i="24"/>
  <c r="K238" i="24"/>
  <c r="AA238" i="24"/>
  <c r="K239" i="24"/>
  <c r="AA239" i="24"/>
  <c r="K240" i="24"/>
  <c r="AA240" i="24"/>
  <c r="K241" i="24"/>
  <c r="AA241" i="24"/>
  <c r="K242" i="24"/>
  <c r="AA242" i="24"/>
  <c r="K243" i="24"/>
  <c r="AA243" i="24"/>
  <c r="K244" i="24"/>
  <c r="AA244" i="24"/>
  <c r="K245" i="24"/>
  <c r="AA245" i="24"/>
  <c r="K246" i="24"/>
  <c r="AA246" i="24"/>
  <c r="K247" i="24"/>
  <c r="AA247" i="24"/>
  <c r="K248" i="24"/>
  <c r="AA248" i="24"/>
  <c r="K249" i="24"/>
  <c r="AA249" i="24"/>
  <c r="K250" i="24"/>
  <c r="AA250" i="24"/>
  <c r="K251" i="24"/>
  <c r="AA251" i="24"/>
  <c r="K252" i="24"/>
  <c r="AA252" i="24"/>
  <c r="K253" i="24"/>
  <c r="AA253" i="24"/>
  <c r="K254" i="24"/>
  <c r="AA254" i="24"/>
  <c r="K255" i="24"/>
  <c r="AA255" i="24"/>
  <c r="K256" i="24"/>
  <c r="AA256" i="24"/>
  <c r="K257" i="24"/>
  <c r="AA257" i="24"/>
  <c r="K258" i="24"/>
  <c r="AA258" i="24"/>
  <c r="K259" i="24"/>
  <c r="AA259" i="24"/>
  <c r="K260" i="24"/>
  <c r="AA260" i="24"/>
  <c r="K261" i="24"/>
  <c r="AA261" i="24"/>
  <c r="K262" i="24"/>
  <c r="AA262" i="24"/>
  <c r="K263" i="24"/>
  <c r="AA263" i="24"/>
  <c r="K264" i="24"/>
  <c r="AA264" i="24"/>
  <c r="K265" i="24"/>
  <c r="AA265" i="24"/>
  <c r="K266" i="24"/>
  <c r="AA266" i="24"/>
  <c r="K267" i="24"/>
  <c r="AA267" i="24"/>
  <c r="K268" i="24"/>
  <c r="AA268" i="24"/>
  <c r="K269" i="24"/>
  <c r="AA269" i="24"/>
  <c r="K270" i="24"/>
  <c r="AA270" i="24"/>
  <c r="K271" i="24"/>
  <c r="AA271" i="24"/>
  <c r="K272" i="24"/>
  <c r="AA272" i="24"/>
  <c r="K273" i="24"/>
  <c r="AA273" i="24"/>
  <c r="K274" i="24"/>
  <c r="AA274" i="24"/>
  <c r="K275" i="24"/>
  <c r="AA275" i="24"/>
  <c r="K276" i="24"/>
  <c r="AA276" i="24"/>
  <c r="K277" i="24"/>
  <c r="AA277" i="24"/>
  <c r="K278" i="24"/>
  <c r="AA278" i="24"/>
  <c r="K279" i="24"/>
  <c r="AA279" i="24"/>
  <c r="K280" i="24"/>
  <c r="AA280" i="24"/>
  <c r="K281" i="24"/>
  <c r="AA281" i="24"/>
  <c r="K282" i="24"/>
  <c r="AA282" i="24"/>
  <c r="K283" i="24"/>
  <c r="AA283" i="24"/>
  <c r="K284" i="24"/>
  <c r="AA284" i="24"/>
  <c r="K285" i="24"/>
  <c r="AA285" i="24"/>
  <c r="K286" i="24"/>
  <c r="AA286" i="24"/>
  <c r="K287" i="24"/>
  <c r="AA287" i="24"/>
  <c r="K288" i="24"/>
  <c r="AA288" i="24"/>
  <c r="K289" i="24"/>
  <c r="AA289" i="24"/>
  <c r="K290" i="24"/>
  <c r="AA290" i="24"/>
  <c r="K291" i="24"/>
  <c r="AA291" i="24"/>
  <c r="K292" i="24"/>
  <c r="AA292" i="24"/>
  <c r="K293" i="24"/>
  <c r="AA293" i="24"/>
  <c r="K294" i="24"/>
  <c r="AA294" i="24"/>
  <c r="K295" i="24"/>
  <c r="AA295" i="24"/>
  <c r="K296" i="24"/>
  <c r="AA296" i="24"/>
  <c r="K297" i="24"/>
  <c r="AA297" i="24"/>
  <c r="K298" i="24"/>
  <c r="AA298" i="24"/>
  <c r="K299" i="24"/>
  <c r="AA299" i="24"/>
  <c r="K300" i="24"/>
  <c r="AA300" i="24"/>
  <c r="K301" i="24"/>
  <c r="AA301" i="24"/>
  <c r="K302" i="24"/>
  <c r="AA302" i="24"/>
  <c r="K303" i="24"/>
  <c r="AA303" i="24"/>
  <c r="K304" i="24"/>
  <c r="AA304" i="24"/>
  <c r="K305" i="24"/>
  <c r="AA305" i="24"/>
  <c r="K306" i="24"/>
  <c r="AA306" i="24"/>
  <c r="K307" i="24"/>
  <c r="AA307" i="24"/>
  <c r="K308" i="24"/>
  <c r="AA308" i="24"/>
  <c r="K309" i="24"/>
  <c r="AA309" i="24"/>
  <c r="K310" i="24"/>
  <c r="AA310" i="24"/>
  <c r="K311" i="24"/>
  <c r="AA311" i="24"/>
  <c r="K312" i="24"/>
  <c r="AA312" i="24"/>
  <c r="K313" i="24"/>
  <c r="AA313" i="24"/>
  <c r="K314" i="24"/>
  <c r="AA314" i="24"/>
  <c r="K315" i="24"/>
  <c r="AA315" i="24"/>
  <c r="K316" i="24"/>
  <c r="AA316" i="24"/>
  <c r="K317" i="24"/>
  <c r="AA317" i="24"/>
  <c r="K318" i="24"/>
  <c r="AA318" i="24"/>
  <c r="K319" i="24"/>
  <c r="AA319" i="24"/>
  <c r="K320" i="24"/>
  <c r="AA320" i="24"/>
  <c r="K321" i="24"/>
  <c r="AA321" i="24"/>
  <c r="K322" i="24"/>
  <c r="AA322" i="24"/>
  <c r="AA324" i="24"/>
  <c r="I108" i="24"/>
  <c r="Z108" i="24"/>
  <c r="I109" i="24"/>
  <c r="Z109" i="24"/>
  <c r="I110" i="24"/>
  <c r="Z110" i="24"/>
  <c r="I111" i="24"/>
  <c r="Z111" i="24"/>
  <c r="I112" i="24"/>
  <c r="Z112" i="24"/>
  <c r="I113" i="24"/>
  <c r="Z113" i="24"/>
  <c r="I114" i="24"/>
  <c r="Z114" i="24"/>
  <c r="I115" i="24"/>
  <c r="Z115" i="24"/>
  <c r="I116" i="24"/>
  <c r="Z116" i="24"/>
  <c r="I117" i="24"/>
  <c r="Z117" i="24"/>
  <c r="I118" i="24"/>
  <c r="Z118" i="24"/>
  <c r="I119" i="24"/>
  <c r="Z119" i="24"/>
  <c r="I120" i="24"/>
  <c r="Z120" i="24"/>
  <c r="I121" i="24"/>
  <c r="Z121" i="24"/>
  <c r="I122" i="24"/>
  <c r="Z122" i="24"/>
  <c r="I123" i="24"/>
  <c r="Z123" i="24"/>
  <c r="I124" i="24"/>
  <c r="Z124" i="24"/>
  <c r="I125" i="24"/>
  <c r="Z125" i="24"/>
  <c r="I126" i="24"/>
  <c r="Z126" i="24"/>
  <c r="I127" i="24"/>
  <c r="Z127" i="24"/>
  <c r="I128" i="24"/>
  <c r="Z128" i="24"/>
  <c r="I129" i="24"/>
  <c r="Z129" i="24"/>
  <c r="I130" i="24"/>
  <c r="Z130" i="24"/>
  <c r="I131" i="24"/>
  <c r="Z131" i="24"/>
  <c r="I132" i="24"/>
  <c r="Z132" i="24"/>
  <c r="I133" i="24"/>
  <c r="Z133" i="24"/>
  <c r="I134" i="24"/>
  <c r="Z134" i="24"/>
  <c r="I135" i="24"/>
  <c r="Z135" i="24"/>
  <c r="I136" i="24"/>
  <c r="Z136" i="24"/>
  <c r="I137" i="24"/>
  <c r="Z137" i="24"/>
  <c r="I138" i="24"/>
  <c r="Z138" i="24"/>
  <c r="I139" i="24"/>
  <c r="Z139" i="24"/>
  <c r="I140" i="24"/>
  <c r="Z140" i="24"/>
  <c r="I141" i="24"/>
  <c r="Z141" i="24"/>
  <c r="I142" i="24"/>
  <c r="Z142" i="24"/>
  <c r="I143" i="24"/>
  <c r="Z143" i="24"/>
  <c r="I144" i="24"/>
  <c r="Z144" i="24"/>
  <c r="I145" i="24"/>
  <c r="Z145" i="24"/>
  <c r="I146" i="24"/>
  <c r="Z146" i="24"/>
  <c r="I147" i="24"/>
  <c r="Z147" i="24"/>
  <c r="I148" i="24"/>
  <c r="Z148" i="24"/>
  <c r="I149" i="24"/>
  <c r="Z149" i="24"/>
  <c r="I150" i="24"/>
  <c r="Z150" i="24"/>
  <c r="I151" i="24"/>
  <c r="Z151" i="24"/>
  <c r="I152" i="24"/>
  <c r="Z152" i="24"/>
  <c r="I153" i="24"/>
  <c r="Z153" i="24"/>
  <c r="I154" i="24"/>
  <c r="Z154" i="24"/>
  <c r="I155" i="24"/>
  <c r="Z155" i="24"/>
  <c r="I156" i="24"/>
  <c r="Z156" i="24"/>
  <c r="I157" i="24"/>
  <c r="Z157" i="24"/>
  <c r="I158" i="24"/>
  <c r="Z158" i="24"/>
  <c r="I159" i="24"/>
  <c r="Z159" i="24"/>
  <c r="I160" i="24"/>
  <c r="Z160" i="24"/>
  <c r="I161" i="24"/>
  <c r="Z161" i="24"/>
  <c r="I162" i="24"/>
  <c r="Z162" i="24"/>
  <c r="I163" i="24"/>
  <c r="Z163" i="24"/>
  <c r="I164" i="24"/>
  <c r="Z164" i="24"/>
  <c r="I165" i="24"/>
  <c r="Z165" i="24"/>
  <c r="I166" i="24"/>
  <c r="Z166" i="24"/>
  <c r="I167" i="24"/>
  <c r="Z167" i="24"/>
  <c r="I168" i="24"/>
  <c r="Z168" i="24"/>
  <c r="I169" i="24"/>
  <c r="Z169" i="24"/>
  <c r="I170" i="24"/>
  <c r="Z170" i="24"/>
  <c r="I171" i="24"/>
  <c r="Z171" i="24"/>
  <c r="I172" i="24"/>
  <c r="Z172" i="24"/>
  <c r="I173" i="24"/>
  <c r="Z173" i="24"/>
  <c r="I174" i="24"/>
  <c r="Z174" i="24"/>
  <c r="I175" i="24"/>
  <c r="Z175" i="24"/>
  <c r="I176" i="24"/>
  <c r="Z176" i="24"/>
  <c r="I177" i="24"/>
  <c r="Z177" i="24"/>
  <c r="I178" i="24"/>
  <c r="Z178" i="24"/>
  <c r="I179" i="24"/>
  <c r="Z179" i="24"/>
  <c r="I180" i="24"/>
  <c r="Z180" i="24"/>
  <c r="I181" i="24"/>
  <c r="Z181" i="24"/>
  <c r="I182" i="24"/>
  <c r="Z182" i="24"/>
  <c r="I183" i="24"/>
  <c r="Z183" i="24"/>
  <c r="I184" i="24"/>
  <c r="Z184" i="24"/>
  <c r="I185" i="24"/>
  <c r="Z185" i="24"/>
  <c r="I186" i="24"/>
  <c r="Z186" i="24"/>
  <c r="I187" i="24"/>
  <c r="Z187" i="24"/>
  <c r="I188" i="24"/>
  <c r="Z188" i="24"/>
  <c r="I189" i="24"/>
  <c r="Z189" i="24"/>
  <c r="I190" i="24"/>
  <c r="Z190" i="24"/>
  <c r="I191" i="24"/>
  <c r="Z191" i="24"/>
  <c r="I192" i="24"/>
  <c r="Z192" i="24"/>
  <c r="I193" i="24"/>
  <c r="Z193" i="24"/>
  <c r="I194" i="24"/>
  <c r="Z194" i="24"/>
  <c r="I195" i="24"/>
  <c r="Z195" i="24"/>
  <c r="I196" i="24"/>
  <c r="Z196" i="24"/>
  <c r="I197" i="24"/>
  <c r="Z197" i="24"/>
  <c r="I198" i="24"/>
  <c r="Z198" i="24"/>
  <c r="I199" i="24"/>
  <c r="Z199" i="24"/>
  <c r="I200" i="24"/>
  <c r="Z200" i="24"/>
  <c r="I201" i="24"/>
  <c r="Z201" i="24"/>
  <c r="I202" i="24"/>
  <c r="Z202" i="24"/>
  <c r="I203" i="24"/>
  <c r="Z203" i="24"/>
  <c r="I204" i="24"/>
  <c r="Z204" i="24"/>
  <c r="I205" i="24"/>
  <c r="Z205" i="24"/>
  <c r="I206" i="24"/>
  <c r="Z206" i="24"/>
  <c r="I207" i="24"/>
  <c r="Z207" i="24"/>
  <c r="I208" i="24"/>
  <c r="Z208" i="24"/>
  <c r="I209" i="24"/>
  <c r="Z209" i="24"/>
  <c r="I210" i="24"/>
  <c r="Z210" i="24"/>
  <c r="I211" i="24"/>
  <c r="Z211" i="24"/>
  <c r="I212" i="24"/>
  <c r="Z212" i="24"/>
  <c r="I213" i="24"/>
  <c r="Z213" i="24"/>
  <c r="I214" i="24"/>
  <c r="Z214" i="24"/>
  <c r="I215" i="24"/>
  <c r="Z215" i="24"/>
  <c r="I216" i="24"/>
  <c r="Z216" i="24"/>
  <c r="I217" i="24"/>
  <c r="Z217" i="24"/>
  <c r="I218" i="24"/>
  <c r="Z218" i="24"/>
  <c r="I219" i="24"/>
  <c r="Z219" i="24"/>
  <c r="I220" i="24"/>
  <c r="Z220" i="24"/>
  <c r="I221" i="24"/>
  <c r="Z221" i="24"/>
  <c r="I222" i="24"/>
  <c r="Z222" i="24"/>
  <c r="I223" i="24"/>
  <c r="Z223" i="24"/>
  <c r="I224" i="24"/>
  <c r="Z224" i="24"/>
  <c r="I225" i="24"/>
  <c r="Z225" i="24"/>
  <c r="I226" i="24"/>
  <c r="Z226" i="24"/>
  <c r="I227" i="24"/>
  <c r="Z227" i="24"/>
  <c r="I228" i="24"/>
  <c r="Z228" i="24"/>
  <c r="I229" i="24"/>
  <c r="Z229" i="24"/>
  <c r="I230" i="24"/>
  <c r="Z230" i="24"/>
  <c r="I231" i="24"/>
  <c r="Z231" i="24"/>
  <c r="I232" i="24"/>
  <c r="Z232" i="24"/>
  <c r="I233" i="24"/>
  <c r="Z233" i="24"/>
  <c r="I234" i="24"/>
  <c r="Z234" i="24"/>
  <c r="I235" i="24"/>
  <c r="Z235" i="24"/>
  <c r="I236" i="24"/>
  <c r="Z236" i="24"/>
  <c r="I237" i="24"/>
  <c r="Z237" i="24"/>
  <c r="I238" i="24"/>
  <c r="Z238" i="24"/>
  <c r="I239" i="24"/>
  <c r="Z239" i="24"/>
  <c r="I240" i="24"/>
  <c r="Z240" i="24"/>
  <c r="I241" i="24"/>
  <c r="Z241" i="24"/>
  <c r="I242" i="24"/>
  <c r="Z242" i="24"/>
  <c r="I243" i="24"/>
  <c r="Z243" i="24"/>
  <c r="I244" i="24"/>
  <c r="Z244" i="24"/>
  <c r="I245" i="24"/>
  <c r="Z245" i="24"/>
  <c r="I246" i="24"/>
  <c r="Z246" i="24"/>
  <c r="I247" i="24"/>
  <c r="Z247" i="24"/>
  <c r="I248" i="24"/>
  <c r="Z248" i="24"/>
  <c r="I249" i="24"/>
  <c r="Z249" i="24"/>
  <c r="I250" i="24"/>
  <c r="Z250" i="24"/>
  <c r="I251" i="24"/>
  <c r="Z251" i="24"/>
  <c r="I252" i="24"/>
  <c r="Z252" i="24"/>
  <c r="I253" i="24"/>
  <c r="Z253" i="24"/>
  <c r="I254" i="24"/>
  <c r="Z254" i="24"/>
  <c r="I255" i="24"/>
  <c r="Z255" i="24"/>
  <c r="I256" i="24"/>
  <c r="Z256" i="24"/>
  <c r="I257" i="24"/>
  <c r="Z257" i="24"/>
  <c r="I258" i="24"/>
  <c r="Z258" i="24"/>
  <c r="I259" i="24"/>
  <c r="Z259" i="24"/>
  <c r="I260" i="24"/>
  <c r="Z260" i="24"/>
  <c r="I261" i="24"/>
  <c r="Z261" i="24"/>
  <c r="I262" i="24"/>
  <c r="Z262" i="24"/>
  <c r="I263" i="24"/>
  <c r="Z263" i="24"/>
  <c r="I264" i="24"/>
  <c r="Z264" i="24"/>
  <c r="I265" i="24"/>
  <c r="Z265" i="24"/>
  <c r="I266" i="24"/>
  <c r="Z266" i="24"/>
  <c r="I267" i="24"/>
  <c r="Z267" i="24"/>
  <c r="I268" i="24"/>
  <c r="Z268" i="24"/>
  <c r="I269" i="24"/>
  <c r="Z269" i="24"/>
  <c r="I270" i="24"/>
  <c r="Z270" i="24"/>
  <c r="I271" i="24"/>
  <c r="Z271" i="24"/>
  <c r="I272" i="24"/>
  <c r="Z272" i="24"/>
  <c r="I273" i="24"/>
  <c r="Z273" i="24"/>
  <c r="I274" i="24"/>
  <c r="Z274" i="24"/>
  <c r="I275" i="24"/>
  <c r="Z275" i="24"/>
  <c r="I276" i="24"/>
  <c r="Z276" i="24"/>
  <c r="I277" i="24"/>
  <c r="Z277" i="24"/>
  <c r="I278" i="24"/>
  <c r="Z278" i="24"/>
  <c r="I279" i="24"/>
  <c r="Z279" i="24"/>
  <c r="I280" i="24"/>
  <c r="Z280" i="24"/>
  <c r="I281" i="24"/>
  <c r="Z281" i="24"/>
  <c r="I282" i="24"/>
  <c r="Z282" i="24"/>
  <c r="I283" i="24"/>
  <c r="Z283" i="24"/>
  <c r="I284" i="24"/>
  <c r="Z284" i="24"/>
  <c r="I285" i="24"/>
  <c r="Z285" i="24"/>
  <c r="I286" i="24"/>
  <c r="Z286" i="24"/>
  <c r="I287" i="24"/>
  <c r="Z287" i="24"/>
  <c r="I288" i="24"/>
  <c r="Z288" i="24"/>
  <c r="I289" i="24"/>
  <c r="Z289" i="24"/>
  <c r="I290" i="24"/>
  <c r="Z290" i="24"/>
  <c r="I291" i="24"/>
  <c r="Z291" i="24"/>
  <c r="I292" i="24"/>
  <c r="Z292" i="24"/>
  <c r="I293" i="24"/>
  <c r="Z293" i="24"/>
  <c r="I294" i="24"/>
  <c r="Z294" i="24"/>
  <c r="I295" i="24"/>
  <c r="Z295" i="24"/>
  <c r="I296" i="24"/>
  <c r="Z296" i="24"/>
  <c r="I297" i="24"/>
  <c r="Z297" i="24"/>
  <c r="I298" i="24"/>
  <c r="Z298" i="24"/>
  <c r="I299" i="24"/>
  <c r="Z299" i="24"/>
  <c r="I300" i="24"/>
  <c r="Z300" i="24"/>
  <c r="I301" i="24"/>
  <c r="Z301" i="24"/>
  <c r="I302" i="24"/>
  <c r="Z302" i="24"/>
  <c r="I303" i="24"/>
  <c r="Z303" i="24"/>
  <c r="I304" i="24"/>
  <c r="Z304" i="24"/>
  <c r="I305" i="24"/>
  <c r="Z305" i="24"/>
  <c r="I306" i="24"/>
  <c r="Z306" i="24"/>
  <c r="I307" i="24"/>
  <c r="Z307" i="24"/>
  <c r="I308" i="24"/>
  <c r="Z308" i="24"/>
  <c r="I309" i="24"/>
  <c r="Z309" i="24"/>
  <c r="I310" i="24"/>
  <c r="Z310" i="24"/>
  <c r="I311" i="24"/>
  <c r="Z311" i="24"/>
  <c r="I312" i="24"/>
  <c r="Z312" i="24"/>
  <c r="I313" i="24"/>
  <c r="Z313" i="24"/>
  <c r="I314" i="24"/>
  <c r="Z314" i="24"/>
  <c r="I315" i="24"/>
  <c r="Z315" i="24"/>
  <c r="I316" i="24"/>
  <c r="Z316" i="24"/>
  <c r="I317" i="24"/>
  <c r="Z317" i="24"/>
  <c r="I318" i="24"/>
  <c r="Z318" i="24"/>
  <c r="I319" i="24"/>
  <c r="Z319" i="24"/>
  <c r="I320" i="24"/>
  <c r="Z320" i="24"/>
  <c r="I321" i="24"/>
  <c r="Z321" i="24"/>
  <c r="I322" i="24"/>
  <c r="Z322" i="24"/>
  <c r="Z324" i="24"/>
  <c r="AA323" i="24"/>
  <c r="Z323" i="24"/>
  <c r="D31" i="24"/>
  <c r="T322" i="24"/>
  <c r="U322" i="24"/>
  <c r="V322" i="24"/>
  <c r="W322" i="24"/>
  <c r="AD322" i="24"/>
  <c r="B31" i="24"/>
  <c r="P322" i="24"/>
  <c r="S322" i="24"/>
  <c r="AB322" i="24"/>
  <c r="O322" i="24"/>
  <c r="N322" i="24"/>
  <c r="M322" i="24"/>
  <c r="L322" i="24"/>
  <c r="F322" i="24"/>
  <c r="T321" i="24"/>
  <c r="U321" i="24"/>
  <c r="V321" i="24"/>
  <c r="W321" i="24"/>
  <c r="AD321" i="24"/>
  <c r="P321" i="24"/>
  <c r="S321" i="24"/>
  <c r="AB321" i="24"/>
  <c r="O321" i="24"/>
  <c r="N321" i="24"/>
  <c r="M321" i="24"/>
  <c r="L321" i="24"/>
  <c r="F321" i="24"/>
  <c r="T320" i="24"/>
  <c r="U320" i="24"/>
  <c r="V320" i="24"/>
  <c r="W320" i="24"/>
  <c r="AD320" i="24"/>
  <c r="P320" i="24"/>
  <c r="S320" i="24"/>
  <c r="AB320" i="24"/>
  <c r="O320" i="24"/>
  <c r="N320" i="24"/>
  <c r="M320" i="24"/>
  <c r="L320" i="24"/>
  <c r="F320" i="24"/>
  <c r="T319" i="24"/>
  <c r="U319" i="24"/>
  <c r="V319" i="24"/>
  <c r="W319" i="24"/>
  <c r="AD319" i="24"/>
  <c r="P319" i="24"/>
  <c r="S319" i="24"/>
  <c r="AB319" i="24"/>
  <c r="O319" i="24"/>
  <c r="N319" i="24"/>
  <c r="M319" i="24"/>
  <c r="L319" i="24"/>
  <c r="F319" i="24"/>
  <c r="T318" i="24"/>
  <c r="U318" i="24"/>
  <c r="V318" i="24"/>
  <c r="W318" i="24"/>
  <c r="AD318" i="24"/>
  <c r="P318" i="24"/>
  <c r="S318" i="24"/>
  <c r="AB318" i="24"/>
  <c r="O318" i="24"/>
  <c r="N318" i="24"/>
  <c r="M318" i="24"/>
  <c r="L318" i="24"/>
  <c r="F318" i="24"/>
  <c r="T317" i="24"/>
  <c r="U317" i="24"/>
  <c r="V317" i="24"/>
  <c r="W317" i="24"/>
  <c r="AD317" i="24"/>
  <c r="P317" i="24"/>
  <c r="S317" i="24"/>
  <c r="AB317" i="24"/>
  <c r="O317" i="24"/>
  <c r="N317" i="24"/>
  <c r="M317" i="24"/>
  <c r="L317" i="24"/>
  <c r="F317" i="24"/>
  <c r="T316" i="24"/>
  <c r="U316" i="24"/>
  <c r="V316" i="24"/>
  <c r="W316" i="24"/>
  <c r="AD316" i="24"/>
  <c r="P316" i="24"/>
  <c r="S316" i="24"/>
  <c r="AB316" i="24"/>
  <c r="O316" i="24"/>
  <c r="N316" i="24"/>
  <c r="M316" i="24"/>
  <c r="L316" i="24"/>
  <c r="F316" i="24"/>
  <c r="T315" i="24"/>
  <c r="U315" i="24"/>
  <c r="V315" i="24"/>
  <c r="W315" i="24"/>
  <c r="AD315" i="24"/>
  <c r="P315" i="24"/>
  <c r="S315" i="24"/>
  <c r="AB315" i="24"/>
  <c r="O315" i="24"/>
  <c r="N315" i="24"/>
  <c r="M315" i="24"/>
  <c r="L315" i="24"/>
  <c r="F315" i="24"/>
  <c r="T314" i="24"/>
  <c r="U314" i="24"/>
  <c r="V314" i="24"/>
  <c r="W314" i="24"/>
  <c r="AD314" i="24"/>
  <c r="P314" i="24"/>
  <c r="S314" i="24"/>
  <c r="AB314" i="24"/>
  <c r="O314" i="24"/>
  <c r="N314" i="24"/>
  <c r="M314" i="24"/>
  <c r="L314" i="24"/>
  <c r="F314" i="24"/>
  <c r="T313" i="24"/>
  <c r="U313" i="24"/>
  <c r="V313" i="24"/>
  <c r="W313" i="24"/>
  <c r="AD313" i="24"/>
  <c r="P313" i="24"/>
  <c r="S313" i="24"/>
  <c r="AB313" i="24"/>
  <c r="O313" i="24"/>
  <c r="N313" i="24"/>
  <c r="M313" i="24"/>
  <c r="L313" i="24"/>
  <c r="F313" i="24"/>
  <c r="T312" i="24"/>
  <c r="U312" i="24"/>
  <c r="V312" i="24"/>
  <c r="W312" i="24"/>
  <c r="AD312" i="24"/>
  <c r="P312" i="24"/>
  <c r="S312" i="24"/>
  <c r="AB312" i="24"/>
  <c r="O312" i="24"/>
  <c r="N312" i="24"/>
  <c r="M312" i="24"/>
  <c r="L312" i="24"/>
  <c r="F312" i="24"/>
  <c r="T311" i="24"/>
  <c r="U311" i="24"/>
  <c r="V311" i="24"/>
  <c r="W311" i="24"/>
  <c r="AD311" i="24"/>
  <c r="P311" i="24"/>
  <c r="S311" i="24"/>
  <c r="AB311" i="24"/>
  <c r="O311" i="24"/>
  <c r="N311" i="24"/>
  <c r="M311" i="24"/>
  <c r="L311" i="24"/>
  <c r="F311" i="24"/>
  <c r="T310" i="24"/>
  <c r="U310" i="24"/>
  <c r="V310" i="24"/>
  <c r="W310" i="24"/>
  <c r="AD310" i="24"/>
  <c r="P310" i="24"/>
  <c r="S310" i="24"/>
  <c r="AB310" i="24"/>
  <c r="O310" i="24"/>
  <c r="N310" i="24"/>
  <c r="M310" i="24"/>
  <c r="L310" i="24"/>
  <c r="F310" i="24"/>
  <c r="T309" i="24"/>
  <c r="U309" i="24"/>
  <c r="V309" i="24"/>
  <c r="W309" i="24"/>
  <c r="AD309" i="24"/>
  <c r="P309" i="24"/>
  <c r="S309" i="24"/>
  <c r="AB309" i="24"/>
  <c r="O309" i="24"/>
  <c r="N309" i="24"/>
  <c r="M309" i="24"/>
  <c r="L309" i="24"/>
  <c r="F309" i="24"/>
  <c r="T308" i="24"/>
  <c r="U308" i="24"/>
  <c r="V308" i="24"/>
  <c r="W308" i="24"/>
  <c r="AD308" i="24"/>
  <c r="P308" i="24"/>
  <c r="S308" i="24"/>
  <c r="AB308" i="24"/>
  <c r="O308" i="24"/>
  <c r="N308" i="24"/>
  <c r="M308" i="24"/>
  <c r="L308" i="24"/>
  <c r="F308" i="24"/>
  <c r="T307" i="24"/>
  <c r="U307" i="24"/>
  <c r="V307" i="24"/>
  <c r="W307" i="24"/>
  <c r="AD307" i="24"/>
  <c r="P307" i="24"/>
  <c r="S307" i="24"/>
  <c r="AB307" i="24"/>
  <c r="O307" i="24"/>
  <c r="N307" i="24"/>
  <c r="M307" i="24"/>
  <c r="L307" i="24"/>
  <c r="F307" i="24"/>
  <c r="T306" i="24"/>
  <c r="U306" i="24"/>
  <c r="V306" i="24"/>
  <c r="W306" i="24"/>
  <c r="AD306" i="24"/>
  <c r="P306" i="24"/>
  <c r="S306" i="24"/>
  <c r="AB306" i="24"/>
  <c r="O306" i="24"/>
  <c r="N306" i="24"/>
  <c r="M306" i="24"/>
  <c r="L306" i="24"/>
  <c r="F306" i="24"/>
  <c r="T305" i="24"/>
  <c r="U305" i="24"/>
  <c r="V305" i="24"/>
  <c r="W305" i="24"/>
  <c r="AD305" i="24"/>
  <c r="P305" i="24"/>
  <c r="S305" i="24"/>
  <c r="AB305" i="24"/>
  <c r="O305" i="24"/>
  <c r="N305" i="24"/>
  <c r="M305" i="24"/>
  <c r="L305" i="24"/>
  <c r="F305" i="24"/>
  <c r="T304" i="24"/>
  <c r="U304" i="24"/>
  <c r="V304" i="24"/>
  <c r="W304" i="24"/>
  <c r="AD304" i="24"/>
  <c r="P304" i="24"/>
  <c r="S304" i="24"/>
  <c r="AB304" i="24"/>
  <c r="O304" i="24"/>
  <c r="N304" i="24"/>
  <c r="M304" i="24"/>
  <c r="L304" i="24"/>
  <c r="F304" i="24"/>
  <c r="T303" i="24"/>
  <c r="U303" i="24"/>
  <c r="V303" i="24"/>
  <c r="W303" i="24"/>
  <c r="AD303" i="24"/>
  <c r="P303" i="24"/>
  <c r="S303" i="24"/>
  <c r="AB303" i="24"/>
  <c r="O303" i="24"/>
  <c r="N303" i="24"/>
  <c r="M303" i="24"/>
  <c r="L303" i="24"/>
  <c r="F303" i="24"/>
  <c r="T302" i="24"/>
  <c r="U302" i="24"/>
  <c r="V302" i="24"/>
  <c r="W302" i="24"/>
  <c r="AD302" i="24"/>
  <c r="P302" i="24"/>
  <c r="S302" i="24"/>
  <c r="AB302" i="24"/>
  <c r="O302" i="24"/>
  <c r="N302" i="24"/>
  <c r="M302" i="24"/>
  <c r="L302" i="24"/>
  <c r="F302" i="24"/>
  <c r="T301" i="24"/>
  <c r="U301" i="24"/>
  <c r="V301" i="24"/>
  <c r="W301" i="24"/>
  <c r="AD301" i="24"/>
  <c r="P301" i="24"/>
  <c r="S301" i="24"/>
  <c r="AB301" i="24"/>
  <c r="O301" i="24"/>
  <c r="N301" i="24"/>
  <c r="M301" i="24"/>
  <c r="L301" i="24"/>
  <c r="F301" i="24"/>
  <c r="T300" i="24"/>
  <c r="U300" i="24"/>
  <c r="V300" i="24"/>
  <c r="W300" i="24"/>
  <c r="AD300" i="24"/>
  <c r="P300" i="24"/>
  <c r="S300" i="24"/>
  <c r="AB300" i="24"/>
  <c r="O300" i="24"/>
  <c r="N300" i="24"/>
  <c r="M300" i="24"/>
  <c r="L300" i="24"/>
  <c r="F300" i="24"/>
  <c r="T299" i="24"/>
  <c r="U299" i="24"/>
  <c r="V299" i="24"/>
  <c r="W299" i="24"/>
  <c r="AD299" i="24"/>
  <c r="P299" i="24"/>
  <c r="S299" i="24"/>
  <c r="AB299" i="24"/>
  <c r="O299" i="24"/>
  <c r="N299" i="24"/>
  <c r="M299" i="24"/>
  <c r="L299" i="24"/>
  <c r="F299" i="24"/>
  <c r="T298" i="24"/>
  <c r="U298" i="24"/>
  <c r="V298" i="24"/>
  <c r="W298" i="24"/>
  <c r="AD298" i="24"/>
  <c r="P298" i="24"/>
  <c r="S298" i="24"/>
  <c r="AB298" i="24"/>
  <c r="O298" i="24"/>
  <c r="N298" i="24"/>
  <c r="M298" i="24"/>
  <c r="L298" i="24"/>
  <c r="F298" i="24"/>
  <c r="T297" i="24"/>
  <c r="U297" i="24"/>
  <c r="V297" i="24"/>
  <c r="W297" i="24"/>
  <c r="AD297" i="24"/>
  <c r="P297" i="24"/>
  <c r="S297" i="24"/>
  <c r="AB297" i="24"/>
  <c r="O297" i="24"/>
  <c r="N297" i="24"/>
  <c r="M297" i="24"/>
  <c r="L297" i="24"/>
  <c r="F297" i="24"/>
  <c r="T296" i="24"/>
  <c r="U296" i="24"/>
  <c r="V296" i="24"/>
  <c r="W296" i="24"/>
  <c r="AD296" i="24"/>
  <c r="P296" i="24"/>
  <c r="S296" i="24"/>
  <c r="AB296" i="24"/>
  <c r="O296" i="24"/>
  <c r="N296" i="24"/>
  <c r="M296" i="24"/>
  <c r="L296" i="24"/>
  <c r="F296" i="24"/>
  <c r="T295" i="24"/>
  <c r="U295" i="24"/>
  <c r="V295" i="24"/>
  <c r="W295" i="24"/>
  <c r="AD295" i="24"/>
  <c r="P295" i="24"/>
  <c r="S295" i="24"/>
  <c r="AB295" i="24"/>
  <c r="O295" i="24"/>
  <c r="N295" i="24"/>
  <c r="M295" i="24"/>
  <c r="L295" i="24"/>
  <c r="F295" i="24"/>
  <c r="T294" i="24"/>
  <c r="U294" i="24"/>
  <c r="V294" i="24"/>
  <c r="W294" i="24"/>
  <c r="AD294" i="24"/>
  <c r="P294" i="24"/>
  <c r="S294" i="24"/>
  <c r="AB294" i="24"/>
  <c r="O294" i="24"/>
  <c r="N294" i="24"/>
  <c r="M294" i="24"/>
  <c r="L294" i="24"/>
  <c r="F294" i="24"/>
  <c r="T293" i="24"/>
  <c r="U293" i="24"/>
  <c r="V293" i="24"/>
  <c r="W293" i="24"/>
  <c r="AD293" i="24"/>
  <c r="P293" i="24"/>
  <c r="S293" i="24"/>
  <c r="AB293" i="24"/>
  <c r="O293" i="24"/>
  <c r="N293" i="24"/>
  <c r="M293" i="24"/>
  <c r="L293" i="24"/>
  <c r="F293" i="24"/>
  <c r="T292" i="24"/>
  <c r="U292" i="24"/>
  <c r="V292" i="24"/>
  <c r="W292" i="24"/>
  <c r="AD292" i="24"/>
  <c r="P292" i="24"/>
  <c r="S292" i="24"/>
  <c r="AB292" i="24"/>
  <c r="O292" i="24"/>
  <c r="N292" i="24"/>
  <c r="M292" i="24"/>
  <c r="L292" i="24"/>
  <c r="F292" i="24"/>
  <c r="T291" i="24"/>
  <c r="U291" i="24"/>
  <c r="V291" i="24"/>
  <c r="W291" i="24"/>
  <c r="AD291" i="24"/>
  <c r="P291" i="24"/>
  <c r="S291" i="24"/>
  <c r="AB291" i="24"/>
  <c r="O291" i="24"/>
  <c r="N291" i="24"/>
  <c r="M291" i="24"/>
  <c r="L291" i="24"/>
  <c r="F291" i="24"/>
  <c r="T290" i="24"/>
  <c r="U290" i="24"/>
  <c r="V290" i="24"/>
  <c r="W290" i="24"/>
  <c r="AD290" i="24"/>
  <c r="P290" i="24"/>
  <c r="S290" i="24"/>
  <c r="AB290" i="24"/>
  <c r="O290" i="24"/>
  <c r="N290" i="24"/>
  <c r="M290" i="24"/>
  <c r="L290" i="24"/>
  <c r="F290" i="24"/>
  <c r="T289" i="24"/>
  <c r="U289" i="24"/>
  <c r="V289" i="24"/>
  <c r="W289" i="24"/>
  <c r="AD289" i="24"/>
  <c r="P289" i="24"/>
  <c r="S289" i="24"/>
  <c r="AB289" i="24"/>
  <c r="O289" i="24"/>
  <c r="N289" i="24"/>
  <c r="M289" i="24"/>
  <c r="L289" i="24"/>
  <c r="F289" i="24"/>
  <c r="T288" i="24"/>
  <c r="U288" i="24"/>
  <c r="V288" i="24"/>
  <c r="W288" i="24"/>
  <c r="AD288" i="24"/>
  <c r="P288" i="24"/>
  <c r="S288" i="24"/>
  <c r="AB288" i="24"/>
  <c r="O288" i="24"/>
  <c r="N288" i="24"/>
  <c r="M288" i="24"/>
  <c r="L288" i="24"/>
  <c r="F288" i="24"/>
  <c r="T287" i="24"/>
  <c r="U287" i="24"/>
  <c r="V287" i="24"/>
  <c r="W287" i="24"/>
  <c r="AD287" i="24"/>
  <c r="P287" i="24"/>
  <c r="S287" i="24"/>
  <c r="AB287" i="24"/>
  <c r="O287" i="24"/>
  <c r="N287" i="24"/>
  <c r="M287" i="24"/>
  <c r="L287" i="24"/>
  <c r="F287" i="24"/>
  <c r="T286" i="24"/>
  <c r="U286" i="24"/>
  <c r="V286" i="24"/>
  <c r="W286" i="24"/>
  <c r="AD286" i="24"/>
  <c r="P286" i="24"/>
  <c r="S286" i="24"/>
  <c r="AB286" i="24"/>
  <c r="O286" i="24"/>
  <c r="N286" i="24"/>
  <c r="M286" i="24"/>
  <c r="L286" i="24"/>
  <c r="F286" i="24"/>
  <c r="T285" i="24"/>
  <c r="U285" i="24"/>
  <c r="V285" i="24"/>
  <c r="W285" i="24"/>
  <c r="AD285" i="24"/>
  <c r="P285" i="24"/>
  <c r="S285" i="24"/>
  <c r="AB285" i="24"/>
  <c r="O285" i="24"/>
  <c r="N285" i="24"/>
  <c r="M285" i="24"/>
  <c r="L285" i="24"/>
  <c r="F285" i="24"/>
  <c r="T284" i="24"/>
  <c r="U284" i="24"/>
  <c r="V284" i="24"/>
  <c r="W284" i="24"/>
  <c r="AD284" i="24"/>
  <c r="P284" i="24"/>
  <c r="S284" i="24"/>
  <c r="AB284" i="24"/>
  <c r="O284" i="24"/>
  <c r="N284" i="24"/>
  <c r="M284" i="24"/>
  <c r="L284" i="24"/>
  <c r="F284" i="24"/>
  <c r="T283" i="24"/>
  <c r="U283" i="24"/>
  <c r="V283" i="24"/>
  <c r="W283" i="24"/>
  <c r="AD283" i="24"/>
  <c r="P283" i="24"/>
  <c r="S283" i="24"/>
  <c r="AB283" i="24"/>
  <c r="O283" i="24"/>
  <c r="N283" i="24"/>
  <c r="M283" i="24"/>
  <c r="L283" i="24"/>
  <c r="F283" i="24"/>
  <c r="T282" i="24"/>
  <c r="U282" i="24"/>
  <c r="V282" i="24"/>
  <c r="W282" i="24"/>
  <c r="AD282" i="24"/>
  <c r="P282" i="24"/>
  <c r="S282" i="24"/>
  <c r="AB282" i="24"/>
  <c r="O282" i="24"/>
  <c r="N282" i="24"/>
  <c r="M282" i="24"/>
  <c r="L282" i="24"/>
  <c r="F282" i="24"/>
  <c r="T281" i="24"/>
  <c r="U281" i="24"/>
  <c r="V281" i="24"/>
  <c r="W281" i="24"/>
  <c r="AD281" i="24"/>
  <c r="P281" i="24"/>
  <c r="S281" i="24"/>
  <c r="AB281" i="24"/>
  <c r="O281" i="24"/>
  <c r="N281" i="24"/>
  <c r="M281" i="24"/>
  <c r="L281" i="24"/>
  <c r="F281" i="24"/>
  <c r="T280" i="24"/>
  <c r="U280" i="24"/>
  <c r="V280" i="24"/>
  <c r="W280" i="24"/>
  <c r="AD280" i="24"/>
  <c r="P280" i="24"/>
  <c r="S280" i="24"/>
  <c r="AB280" i="24"/>
  <c r="O280" i="24"/>
  <c r="N280" i="24"/>
  <c r="M280" i="24"/>
  <c r="L280" i="24"/>
  <c r="F280" i="24"/>
  <c r="T279" i="24"/>
  <c r="U279" i="24"/>
  <c r="V279" i="24"/>
  <c r="W279" i="24"/>
  <c r="AD279" i="24"/>
  <c r="P279" i="24"/>
  <c r="S279" i="24"/>
  <c r="AB279" i="24"/>
  <c r="O279" i="24"/>
  <c r="N279" i="24"/>
  <c r="M279" i="24"/>
  <c r="L279" i="24"/>
  <c r="F279" i="24"/>
  <c r="T278" i="24"/>
  <c r="U278" i="24"/>
  <c r="V278" i="24"/>
  <c r="W278" i="24"/>
  <c r="AD278" i="24"/>
  <c r="P278" i="24"/>
  <c r="S278" i="24"/>
  <c r="AB278" i="24"/>
  <c r="O278" i="24"/>
  <c r="N278" i="24"/>
  <c r="M278" i="24"/>
  <c r="L278" i="24"/>
  <c r="F278" i="24"/>
  <c r="T277" i="24"/>
  <c r="U277" i="24"/>
  <c r="V277" i="24"/>
  <c r="W277" i="24"/>
  <c r="AD277" i="24"/>
  <c r="P277" i="24"/>
  <c r="S277" i="24"/>
  <c r="AB277" i="24"/>
  <c r="O277" i="24"/>
  <c r="N277" i="24"/>
  <c r="M277" i="24"/>
  <c r="L277" i="24"/>
  <c r="F277" i="24"/>
  <c r="T276" i="24"/>
  <c r="U276" i="24"/>
  <c r="V276" i="24"/>
  <c r="W276" i="24"/>
  <c r="AD276" i="24"/>
  <c r="P276" i="24"/>
  <c r="S276" i="24"/>
  <c r="AB276" i="24"/>
  <c r="O276" i="24"/>
  <c r="N276" i="24"/>
  <c r="M276" i="24"/>
  <c r="L276" i="24"/>
  <c r="F276" i="24"/>
  <c r="T275" i="24"/>
  <c r="U275" i="24"/>
  <c r="V275" i="24"/>
  <c r="W275" i="24"/>
  <c r="AD275" i="24"/>
  <c r="P275" i="24"/>
  <c r="S275" i="24"/>
  <c r="AB275" i="24"/>
  <c r="O275" i="24"/>
  <c r="N275" i="24"/>
  <c r="M275" i="24"/>
  <c r="L275" i="24"/>
  <c r="F275" i="24"/>
  <c r="T274" i="24"/>
  <c r="U274" i="24"/>
  <c r="V274" i="24"/>
  <c r="W274" i="24"/>
  <c r="AD274" i="24"/>
  <c r="P274" i="24"/>
  <c r="S274" i="24"/>
  <c r="AB274" i="24"/>
  <c r="O274" i="24"/>
  <c r="N274" i="24"/>
  <c r="M274" i="24"/>
  <c r="L274" i="24"/>
  <c r="F274" i="24"/>
  <c r="T273" i="24"/>
  <c r="U273" i="24"/>
  <c r="V273" i="24"/>
  <c r="W273" i="24"/>
  <c r="AD273" i="24"/>
  <c r="P273" i="24"/>
  <c r="S273" i="24"/>
  <c r="AB273" i="24"/>
  <c r="O273" i="24"/>
  <c r="N273" i="24"/>
  <c r="M273" i="24"/>
  <c r="L273" i="24"/>
  <c r="F273" i="24"/>
  <c r="T272" i="24"/>
  <c r="U272" i="24"/>
  <c r="V272" i="24"/>
  <c r="W272" i="24"/>
  <c r="AD272" i="24"/>
  <c r="P272" i="24"/>
  <c r="S272" i="24"/>
  <c r="AB272" i="24"/>
  <c r="O272" i="24"/>
  <c r="N272" i="24"/>
  <c r="M272" i="24"/>
  <c r="L272" i="24"/>
  <c r="F272" i="24"/>
  <c r="T271" i="24"/>
  <c r="U271" i="24"/>
  <c r="V271" i="24"/>
  <c r="W271" i="24"/>
  <c r="AD271" i="24"/>
  <c r="P271" i="24"/>
  <c r="S271" i="24"/>
  <c r="AB271" i="24"/>
  <c r="O271" i="24"/>
  <c r="N271" i="24"/>
  <c r="M271" i="24"/>
  <c r="L271" i="24"/>
  <c r="F271" i="24"/>
  <c r="T270" i="24"/>
  <c r="U270" i="24"/>
  <c r="V270" i="24"/>
  <c r="W270" i="24"/>
  <c r="AD270" i="24"/>
  <c r="P270" i="24"/>
  <c r="S270" i="24"/>
  <c r="AB270" i="24"/>
  <c r="O270" i="24"/>
  <c r="N270" i="24"/>
  <c r="M270" i="24"/>
  <c r="L270" i="24"/>
  <c r="F270" i="24"/>
  <c r="T269" i="24"/>
  <c r="U269" i="24"/>
  <c r="V269" i="24"/>
  <c r="W269" i="24"/>
  <c r="AD269" i="24"/>
  <c r="P269" i="24"/>
  <c r="S269" i="24"/>
  <c r="AB269" i="24"/>
  <c r="O269" i="24"/>
  <c r="N269" i="24"/>
  <c r="M269" i="24"/>
  <c r="L269" i="24"/>
  <c r="F269" i="24"/>
  <c r="T268" i="24"/>
  <c r="U268" i="24"/>
  <c r="V268" i="24"/>
  <c r="W268" i="24"/>
  <c r="AD268" i="24"/>
  <c r="P268" i="24"/>
  <c r="S268" i="24"/>
  <c r="AB268" i="24"/>
  <c r="O268" i="24"/>
  <c r="N268" i="24"/>
  <c r="M268" i="24"/>
  <c r="L268" i="24"/>
  <c r="F268" i="24"/>
  <c r="T267" i="24"/>
  <c r="U267" i="24"/>
  <c r="V267" i="24"/>
  <c r="W267" i="24"/>
  <c r="AD267" i="24"/>
  <c r="P267" i="24"/>
  <c r="S267" i="24"/>
  <c r="AB267" i="24"/>
  <c r="O267" i="24"/>
  <c r="N267" i="24"/>
  <c r="M267" i="24"/>
  <c r="L267" i="24"/>
  <c r="F267" i="24"/>
  <c r="T266" i="24"/>
  <c r="U266" i="24"/>
  <c r="V266" i="24"/>
  <c r="W266" i="24"/>
  <c r="AD266" i="24"/>
  <c r="P266" i="24"/>
  <c r="S266" i="24"/>
  <c r="AB266" i="24"/>
  <c r="O266" i="24"/>
  <c r="N266" i="24"/>
  <c r="M266" i="24"/>
  <c r="L266" i="24"/>
  <c r="F266" i="24"/>
  <c r="T265" i="24"/>
  <c r="U265" i="24"/>
  <c r="V265" i="24"/>
  <c r="W265" i="24"/>
  <c r="AD265" i="24"/>
  <c r="P265" i="24"/>
  <c r="S265" i="24"/>
  <c r="AB265" i="24"/>
  <c r="O265" i="24"/>
  <c r="N265" i="24"/>
  <c r="M265" i="24"/>
  <c r="L265" i="24"/>
  <c r="F265" i="24"/>
  <c r="T264" i="24"/>
  <c r="U264" i="24"/>
  <c r="V264" i="24"/>
  <c r="W264" i="24"/>
  <c r="AD264" i="24"/>
  <c r="P264" i="24"/>
  <c r="S264" i="24"/>
  <c r="AB264" i="24"/>
  <c r="O264" i="24"/>
  <c r="N264" i="24"/>
  <c r="M264" i="24"/>
  <c r="L264" i="24"/>
  <c r="F264" i="24"/>
  <c r="T263" i="24"/>
  <c r="U263" i="24"/>
  <c r="V263" i="24"/>
  <c r="W263" i="24"/>
  <c r="AD263" i="24"/>
  <c r="P263" i="24"/>
  <c r="S263" i="24"/>
  <c r="AB263" i="24"/>
  <c r="O263" i="24"/>
  <c r="N263" i="24"/>
  <c r="M263" i="24"/>
  <c r="L263" i="24"/>
  <c r="F263" i="24"/>
  <c r="T262" i="24"/>
  <c r="U262" i="24"/>
  <c r="V262" i="24"/>
  <c r="W262" i="24"/>
  <c r="AD262" i="24"/>
  <c r="P262" i="24"/>
  <c r="S262" i="24"/>
  <c r="AB262" i="24"/>
  <c r="O262" i="24"/>
  <c r="N262" i="24"/>
  <c r="M262" i="24"/>
  <c r="L262" i="24"/>
  <c r="F262" i="24"/>
  <c r="T261" i="24"/>
  <c r="U261" i="24"/>
  <c r="V261" i="24"/>
  <c r="W261" i="24"/>
  <c r="AD261" i="24"/>
  <c r="P261" i="24"/>
  <c r="S261" i="24"/>
  <c r="AB261" i="24"/>
  <c r="O261" i="24"/>
  <c r="N261" i="24"/>
  <c r="M261" i="24"/>
  <c r="L261" i="24"/>
  <c r="F261" i="24"/>
  <c r="T260" i="24"/>
  <c r="U260" i="24"/>
  <c r="V260" i="24"/>
  <c r="W260" i="24"/>
  <c r="AD260" i="24"/>
  <c r="P260" i="24"/>
  <c r="S260" i="24"/>
  <c r="AB260" i="24"/>
  <c r="O260" i="24"/>
  <c r="N260" i="24"/>
  <c r="M260" i="24"/>
  <c r="L260" i="24"/>
  <c r="F260" i="24"/>
  <c r="T259" i="24"/>
  <c r="U259" i="24"/>
  <c r="V259" i="24"/>
  <c r="W259" i="24"/>
  <c r="AD259" i="24"/>
  <c r="P259" i="24"/>
  <c r="S259" i="24"/>
  <c r="AB259" i="24"/>
  <c r="O259" i="24"/>
  <c r="N259" i="24"/>
  <c r="M259" i="24"/>
  <c r="L259" i="24"/>
  <c r="F259" i="24"/>
  <c r="T258" i="24"/>
  <c r="U258" i="24"/>
  <c r="V258" i="24"/>
  <c r="W258" i="24"/>
  <c r="AD258" i="24"/>
  <c r="P258" i="24"/>
  <c r="S258" i="24"/>
  <c r="AB258" i="24"/>
  <c r="O258" i="24"/>
  <c r="N258" i="24"/>
  <c r="M258" i="24"/>
  <c r="L258" i="24"/>
  <c r="F258" i="24"/>
  <c r="T257" i="24"/>
  <c r="U257" i="24"/>
  <c r="V257" i="24"/>
  <c r="W257" i="24"/>
  <c r="AD257" i="24"/>
  <c r="P257" i="24"/>
  <c r="S257" i="24"/>
  <c r="AB257" i="24"/>
  <c r="O257" i="24"/>
  <c r="N257" i="24"/>
  <c r="M257" i="24"/>
  <c r="L257" i="24"/>
  <c r="F257" i="24"/>
  <c r="T256" i="24"/>
  <c r="U256" i="24"/>
  <c r="V256" i="24"/>
  <c r="W256" i="24"/>
  <c r="AD256" i="24"/>
  <c r="P256" i="24"/>
  <c r="S256" i="24"/>
  <c r="AB256" i="24"/>
  <c r="O256" i="24"/>
  <c r="N256" i="24"/>
  <c r="M256" i="24"/>
  <c r="L256" i="24"/>
  <c r="F256" i="24"/>
  <c r="T255" i="24"/>
  <c r="U255" i="24"/>
  <c r="V255" i="24"/>
  <c r="W255" i="24"/>
  <c r="AD255" i="24"/>
  <c r="P255" i="24"/>
  <c r="S255" i="24"/>
  <c r="AB255" i="24"/>
  <c r="O255" i="24"/>
  <c r="N255" i="24"/>
  <c r="M255" i="24"/>
  <c r="L255" i="24"/>
  <c r="F255" i="24"/>
  <c r="T254" i="24"/>
  <c r="U254" i="24"/>
  <c r="V254" i="24"/>
  <c r="W254" i="24"/>
  <c r="AD254" i="24"/>
  <c r="P254" i="24"/>
  <c r="S254" i="24"/>
  <c r="AB254" i="24"/>
  <c r="O254" i="24"/>
  <c r="N254" i="24"/>
  <c r="M254" i="24"/>
  <c r="L254" i="24"/>
  <c r="F254" i="24"/>
  <c r="T253" i="24"/>
  <c r="U253" i="24"/>
  <c r="V253" i="24"/>
  <c r="W253" i="24"/>
  <c r="AD253" i="24"/>
  <c r="P253" i="24"/>
  <c r="S253" i="24"/>
  <c r="AB253" i="24"/>
  <c r="O253" i="24"/>
  <c r="N253" i="24"/>
  <c r="M253" i="24"/>
  <c r="L253" i="24"/>
  <c r="F253" i="24"/>
  <c r="T252" i="24"/>
  <c r="U252" i="24"/>
  <c r="V252" i="24"/>
  <c r="W252" i="24"/>
  <c r="AD252" i="24"/>
  <c r="P252" i="24"/>
  <c r="S252" i="24"/>
  <c r="AB252" i="24"/>
  <c r="O252" i="24"/>
  <c r="N252" i="24"/>
  <c r="M252" i="24"/>
  <c r="L252" i="24"/>
  <c r="F252" i="24"/>
  <c r="T251" i="24"/>
  <c r="U251" i="24"/>
  <c r="V251" i="24"/>
  <c r="W251" i="24"/>
  <c r="AD251" i="24"/>
  <c r="P251" i="24"/>
  <c r="S251" i="24"/>
  <c r="AB251" i="24"/>
  <c r="O251" i="24"/>
  <c r="N251" i="24"/>
  <c r="M251" i="24"/>
  <c r="L251" i="24"/>
  <c r="F251" i="24"/>
  <c r="T250" i="24"/>
  <c r="U250" i="24"/>
  <c r="V250" i="24"/>
  <c r="W250" i="24"/>
  <c r="AD250" i="24"/>
  <c r="P250" i="24"/>
  <c r="S250" i="24"/>
  <c r="AB250" i="24"/>
  <c r="O250" i="24"/>
  <c r="N250" i="24"/>
  <c r="M250" i="24"/>
  <c r="L250" i="24"/>
  <c r="F250" i="24"/>
  <c r="T249" i="24"/>
  <c r="U249" i="24"/>
  <c r="V249" i="24"/>
  <c r="W249" i="24"/>
  <c r="AD249" i="24"/>
  <c r="P249" i="24"/>
  <c r="S249" i="24"/>
  <c r="AB249" i="24"/>
  <c r="O249" i="24"/>
  <c r="N249" i="24"/>
  <c r="M249" i="24"/>
  <c r="L249" i="24"/>
  <c r="F249" i="24"/>
  <c r="T248" i="24"/>
  <c r="U248" i="24"/>
  <c r="V248" i="24"/>
  <c r="W248" i="24"/>
  <c r="AD248" i="24"/>
  <c r="P248" i="24"/>
  <c r="S248" i="24"/>
  <c r="AB248" i="24"/>
  <c r="O248" i="24"/>
  <c r="N248" i="24"/>
  <c r="M248" i="24"/>
  <c r="L248" i="24"/>
  <c r="F248" i="24"/>
  <c r="T247" i="24"/>
  <c r="U247" i="24"/>
  <c r="V247" i="24"/>
  <c r="W247" i="24"/>
  <c r="AD247" i="24"/>
  <c r="P247" i="24"/>
  <c r="S247" i="24"/>
  <c r="AB247" i="24"/>
  <c r="O247" i="24"/>
  <c r="N247" i="24"/>
  <c r="M247" i="24"/>
  <c r="L247" i="24"/>
  <c r="F247" i="24"/>
  <c r="T246" i="24"/>
  <c r="U246" i="24"/>
  <c r="V246" i="24"/>
  <c r="W246" i="24"/>
  <c r="AD246" i="24"/>
  <c r="P246" i="24"/>
  <c r="S246" i="24"/>
  <c r="AB246" i="24"/>
  <c r="O246" i="24"/>
  <c r="N246" i="24"/>
  <c r="M246" i="24"/>
  <c r="L246" i="24"/>
  <c r="F246" i="24"/>
  <c r="T245" i="24"/>
  <c r="U245" i="24"/>
  <c r="V245" i="24"/>
  <c r="W245" i="24"/>
  <c r="AD245" i="24"/>
  <c r="P245" i="24"/>
  <c r="S245" i="24"/>
  <c r="AB245" i="24"/>
  <c r="O245" i="24"/>
  <c r="N245" i="24"/>
  <c r="M245" i="24"/>
  <c r="L245" i="24"/>
  <c r="F245" i="24"/>
  <c r="T244" i="24"/>
  <c r="U244" i="24"/>
  <c r="V244" i="24"/>
  <c r="W244" i="24"/>
  <c r="AD244" i="24"/>
  <c r="P244" i="24"/>
  <c r="S244" i="24"/>
  <c r="AB244" i="24"/>
  <c r="O244" i="24"/>
  <c r="N244" i="24"/>
  <c r="M244" i="24"/>
  <c r="L244" i="24"/>
  <c r="F244" i="24"/>
  <c r="T243" i="24"/>
  <c r="U243" i="24"/>
  <c r="V243" i="24"/>
  <c r="W243" i="24"/>
  <c r="AD243" i="24"/>
  <c r="P243" i="24"/>
  <c r="S243" i="24"/>
  <c r="AB243" i="24"/>
  <c r="O243" i="24"/>
  <c r="N243" i="24"/>
  <c r="M243" i="24"/>
  <c r="L243" i="24"/>
  <c r="F243" i="24"/>
  <c r="T242" i="24"/>
  <c r="U242" i="24"/>
  <c r="V242" i="24"/>
  <c r="W242" i="24"/>
  <c r="AD242" i="24"/>
  <c r="P242" i="24"/>
  <c r="S242" i="24"/>
  <c r="AB242" i="24"/>
  <c r="O242" i="24"/>
  <c r="N242" i="24"/>
  <c r="M242" i="24"/>
  <c r="L242" i="24"/>
  <c r="F242" i="24"/>
  <c r="T241" i="24"/>
  <c r="U241" i="24"/>
  <c r="V241" i="24"/>
  <c r="W241" i="24"/>
  <c r="AD241" i="24"/>
  <c r="P241" i="24"/>
  <c r="S241" i="24"/>
  <c r="AB241" i="24"/>
  <c r="O241" i="24"/>
  <c r="N241" i="24"/>
  <c r="M241" i="24"/>
  <c r="L241" i="24"/>
  <c r="F241" i="24"/>
  <c r="T240" i="24"/>
  <c r="U240" i="24"/>
  <c r="V240" i="24"/>
  <c r="W240" i="24"/>
  <c r="AD240" i="24"/>
  <c r="P240" i="24"/>
  <c r="S240" i="24"/>
  <c r="AB240" i="24"/>
  <c r="O240" i="24"/>
  <c r="N240" i="24"/>
  <c r="M240" i="24"/>
  <c r="L240" i="24"/>
  <c r="F240" i="24"/>
  <c r="T239" i="24"/>
  <c r="U239" i="24"/>
  <c r="V239" i="24"/>
  <c r="W239" i="24"/>
  <c r="AD239" i="24"/>
  <c r="P239" i="24"/>
  <c r="S239" i="24"/>
  <c r="AB239" i="24"/>
  <c r="O239" i="24"/>
  <c r="N239" i="24"/>
  <c r="M239" i="24"/>
  <c r="L239" i="24"/>
  <c r="F239" i="24"/>
  <c r="T238" i="24"/>
  <c r="U238" i="24"/>
  <c r="V238" i="24"/>
  <c r="W238" i="24"/>
  <c r="AD238" i="24"/>
  <c r="P238" i="24"/>
  <c r="S238" i="24"/>
  <c r="AB238" i="24"/>
  <c r="O238" i="24"/>
  <c r="N238" i="24"/>
  <c r="M238" i="24"/>
  <c r="L238" i="24"/>
  <c r="F238" i="24"/>
  <c r="T237" i="24"/>
  <c r="U237" i="24"/>
  <c r="V237" i="24"/>
  <c r="W237" i="24"/>
  <c r="AD237" i="24"/>
  <c r="P237" i="24"/>
  <c r="S237" i="24"/>
  <c r="AB237" i="24"/>
  <c r="O237" i="24"/>
  <c r="N237" i="24"/>
  <c r="M237" i="24"/>
  <c r="L237" i="24"/>
  <c r="F237" i="24"/>
  <c r="T236" i="24"/>
  <c r="U236" i="24"/>
  <c r="V236" i="24"/>
  <c r="W236" i="24"/>
  <c r="AD236" i="24"/>
  <c r="P236" i="24"/>
  <c r="S236" i="24"/>
  <c r="AB236" i="24"/>
  <c r="O236" i="24"/>
  <c r="N236" i="24"/>
  <c r="M236" i="24"/>
  <c r="L236" i="24"/>
  <c r="F236" i="24"/>
  <c r="T235" i="24"/>
  <c r="U235" i="24"/>
  <c r="V235" i="24"/>
  <c r="W235" i="24"/>
  <c r="AD235" i="24"/>
  <c r="P235" i="24"/>
  <c r="S235" i="24"/>
  <c r="AB235" i="24"/>
  <c r="O235" i="24"/>
  <c r="N235" i="24"/>
  <c r="M235" i="24"/>
  <c r="L235" i="24"/>
  <c r="F235" i="24"/>
  <c r="T234" i="24"/>
  <c r="U234" i="24"/>
  <c r="V234" i="24"/>
  <c r="W234" i="24"/>
  <c r="AD234" i="24"/>
  <c r="P234" i="24"/>
  <c r="S234" i="24"/>
  <c r="AB234" i="24"/>
  <c r="O234" i="24"/>
  <c r="N234" i="24"/>
  <c r="M234" i="24"/>
  <c r="L234" i="24"/>
  <c r="F234" i="24"/>
  <c r="T233" i="24"/>
  <c r="U233" i="24"/>
  <c r="V233" i="24"/>
  <c r="W233" i="24"/>
  <c r="AD233" i="24"/>
  <c r="P233" i="24"/>
  <c r="S233" i="24"/>
  <c r="AB233" i="24"/>
  <c r="O233" i="24"/>
  <c r="N233" i="24"/>
  <c r="M233" i="24"/>
  <c r="L233" i="24"/>
  <c r="F233" i="24"/>
  <c r="T232" i="24"/>
  <c r="U232" i="24"/>
  <c r="V232" i="24"/>
  <c r="W232" i="24"/>
  <c r="AD232" i="24"/>
  <c r="P232" i="24"/>
  <c r="S232" i="24"/>
  <c r="AB232" i="24"/>
  <c r="O232" i="24"/>
  <c r="N232" i="24"/>
  <c r="M232" i="24"/>
  <c r="L232" i="24"/>
  <c r="F232" i="24"/>
  <c r="T231" i="24"/>
  <c r="U231" i="24"/>
  <c r="V231" i="24"/>
  <c r="W231" i="24"/>
  <c r="AD231" i="24"/>
  <c r="P231" i="24"/>
  <c r="S231" i="24"/>
  <c r="AB231" i="24"/>
  <c r="O231" i="24"/>
  <c r="N231" i="24"/>
  <c r="M231" i="24"/>
  <c r="L231" i="24"/>
  <c r="F231" i="24"/>
  <c r="T230" i="24"/>
  <c r="U230" i="24"/>
  <c r="V230" i="24"/>
  <c r="W230" i="24"/>
  <c r="AD230" i="24"/>
  <c r="P230" i="24"/>
  <c r="S230" i="24"/>
  <c r="AB230" i="24"/>
  <c r="O230" i="24"/>
  <c r="N230" i="24"/>
  <c r="M230" i="24"/>
  <c r="L230" i="24"/>
  <c r="F230" i="24"/>
  <c r="T229" i="24"/>
  <c r="U229" i="24"/>
  <c r="V229" i="24"/>
  <c r="W229" i="24"/>
  <c r="AD229" i="24"/>
  <c r="P229" i="24"/>
  <c r="S229" i="24"/>
  <c r="AB229" i="24"/>
  <c r="O229" i="24"/>
  <c r="N229" i="24"/>
  <c r="M229" i="24"/>
  <c r="L229" i="24"/>
  <c r="F229" i="24"/>
  <c r="T228" i="24"/>
  <c r="U228" i="24"/>
  <c r="V228" i="24"/>
  <c r="W228" i="24"/>
  <c r="AD228" i="24"/>
  <c r="P228" i="24"/>
  <c r="S228" i="24"/>
  <c r="AB228" i="24"/>
  <c r="O228" i="24"/>
  <c r="N228" i="24"/>
  <c r="M228" i="24"/>
  <c r="L228" i="24"/>
  <c r="F228" i="24"/>
  <c r="T227" i="24"/>
  <c r="U227" i="24"/>
  <c r="V227" i="24"/>
  <c r="W227" i="24"/>
  <c r="AD227" i="24"/>
  <c r="P227" i="24"/>
  <c r="S227" i="24"/>
  <c r="AB227" i="24"/>
  <c r="O227" i="24"/>
  <c r="N227" i="24"/>
  <c r="M227" i="24"/>
  <c r="L227" i="24"/>
  <c r="F227" i="24"/>
  <c r="T226" i="24"/>
  <c r="U226" i="24"/>
  <c r="V226" i="24"/>
  <c r="W226" i="24"/>
  <c r="AD226" i="24"/>
  <c r="P226" i="24"/>
  <c r="S226" i="24"/>
  <c r="AB226" i="24"/>
  <c r="O226" i="24"/>
  <c r="N226" i="24"/>
  <c r="M226" i="24"/>
  <c r="L226" i="24"/>
  <c r="F226" i="24"/>
  <c r="T225" i="24"/>
  <c r="U225" i="24"/>
  <c r="V225" i="24"/>
  <c r="W225" i="24"/>
  <c r="AD225" i="24"/>
  <c r="P225" i="24"/>
  <c r="S225" i="24"/>
  <c r="AB225" i="24"/>
  <c r="O225" i="24"/>
  <c r="N225" i="24"/>
  <c r="M225" i="24"/>
  <c r="L225" i="24"/>
  <c r="F225" i="24"/>
  <c r="T224" i="24"/>
  <c r="U224" i="24"/>
  <c r="V224" i="24"/>
  <c r="W224" i="24"/>
  <c r="AD224" i="24"/>
  <c r="P224" i="24"/>
  <c r="S224" i="24"/>
  <c r="AB224" i="24"/>
  <c r="O224" i="24"/>
  <c r="N224" i="24"/>
  <c r="M224" i="24"/>
  <c r="L224" i="24"/>
  <c r="F224" i="24"/>
  <c r="T223" i="24"/>
  <c r="U223" i="24"/>
  <c r="V223" i="24"/>
  <c r="W223" i="24"/>
  <c r="AD223" i="24"/>
  <c r="P223" i="24"/>
  <c r="S223" i="24"/>
  <c r="AB223" i="24"/>
  <c r="O223" i="24"/>
  <c r="N223" i="24"/>
  <c r="M223" i="24"/>
  <c r="L223" i="24"/>
  <c r="F223" i="24"/>
  <c r="T222" i="24"/>
  <c r="U222" i="24"/>
  <c r="V222" i="24"/>
  <c r="W222" i="24"/>
  <c r="AD222" i="24"/>
  <c r="P222" i="24"/>
  <c r="S222" i="24"/>
  <c r="AB222" i="24"/>
  <c r="O222" i="24"/>
  <c r="N222" i="24"/>
  <c r="M222" i="24"/>
  <c r="L222" i="24"/>
  <c r="F222" i="24"/>
  <c r="T221" i="24"/>
  <c r="U221" i="24"/>
  <c r="V221" i="24"/>
  <c r="W221" i="24"/>
  <c r="AD221" i="24"/>
  <c r="P221" i="24"/>
  <c r="S221" i="24"/>
  <c r="AB221" i="24"/>
  <c r="O221" i="24"/>
  <c r="N221" i="24"/>
  <c r="M221" i="24"/>
  <c r="L221" i="24"/>
  <c r="F221" i="24"/>
  <c r="T220" i="24"/>
  <c r="U220" i="24"/>
  <c r="V220" i="24"/>
  <c r="W220" i="24"/>
  <c r="AD220" i="24"/>
  <c r="P220" i="24"/>
  <c r="S220" i="24"/>
  <c r="AB220" i="24"/>
  <c r="O220" i="24"/>
  <c r="N220" i="24"/>
  <c r="M220" i="24"/>
  <c r="L220" i="24"/>
  <c r="F220" i="24"/>
  <c r="T219" i="24"/>
  <c r="U219" i="24"/>
  <c r="V219" i="24"/>
  <c r="W219" i="24"/>
  <c r="AD219" i="24"/>
  <c r="P219" i="24"/>
  <c r="S219" i="24"/>
  <c r="AB219" i="24"/>
  <c r="O219" i="24"/>
  <c r="N219" i="24"/>
  <c r="M219" i="24"/>
  <c r="L219" i="24"/>
  <c r="F219" i="24"/>
  <c r="T218" i="24"/>
  <c r="U218" i="24"/>
  <c r="V218" i="24"/>
  <c r="W218" i="24"/>
  <c r="AD218" i="24"/>
  <c r="P218" i="24"/>
  <c r="S218" i="24"/>
  <c r="AB218" i="24"/>
  <c r="O218" i="24"/>
  <c r="N218" i="24"/>
  <c r="M218" i="24"/>
  <c r="L218" i="24"/>
  <c r="F218" i="24"/>
  <c r="T217" i="24"/>
  <c r="U217" i="24"/>
  <c r="V217" i="24"/>
  <c r="W217" i="24"/>
  <c r="AD217" i="24"/>
  <c r="P217" i="24"/>
  <c r="S217" i="24"/>
  <c r="AB217" i="24"/>
  <c r="O217" i="24"/>
  <c r="N217" i="24"/>
  <c r="M217" i="24"/>
  <c r="L217" i="24"/>
  <c r="F217" i="24"/>
  <c r="T216" i="24"/>
  <c r="U216" i="24"/>
  <c r="V216" i="24"/>
  <c r="W216" i="24"/>
  <c r="AD216" i="24"/>
  <c r="P216" i="24"/>
  <c r="S216" i="24"/>
  <c r="AB216" i="24"/>
  <c r="O216" i="24"/>
  <c r="N216" i="24"/>
  <c r="M216" i="24"/>
  <c r="L216" i="24"/>
  <c r="F216" i="24"/>
  <c r="T215" i="24"/>
  <c r="U215" i="24"/>
  <c r="V215" i="24"/>
  <c r="W215" i="24"/>
  <c r="AD215" i="24"/>
  <c r="P215" i="24"/>
  <c r="S215" i="24"/>
  <c r="AB215" i="24"/>
  <c r="O215" i="24"/>
  <c r="N215" i="24"/>
  <c r="M215" i="24"/>
  <c r="L215" i="24"/>
  <c r="F215" i="24"/>
  <c r="T214" i="24"/>
  <c r="U214" i="24"/>
  <c r="V214" i="24"/>
  <c r="W214" i="24"/>
  <c r="AD214" i="24"/>
  <c r="P214" i="24"/>
  <c r="S214" i="24"/>
  <c r="AB214" i="24"/>
  <c r="O214" i="24"/>
  <c r="N214" i="24"/>
  <c r="M214" i="24"/>
  <c r="L214" i="24"/>
  <c r="F214" i="24"/>
  <c r="T213" i="24"/>
  <c r="U213" i="24"/>
  <c r="V213" i="24"/>
  <c r="W213" i="24"/>
  <c r="AD213" i="24"/>
  <c r="P213" i="24"/>
  <c r="S213" i="24"/>
  <c r="AB213" i="24"/>
  <c r="O213" i="24"/>
  <c r="N213" i="24"/>
  <c r="M213" i="24"/>
  <c r="L213" i="24"/>
  <c r="F213" i="24"/>
  <c r="T212" i="24"/>
  <c r="U212" i="24"/>
  <c r="V212" i="24"/>
  <c r="W212" i="24"/>
  <c r="AD212" i="24"/>
  <c r="P212" i="24"/>
  <c r="S212" i="24"/>
  <c r="AB212" i="24"/>
  <c r="O212" i="24"/>
  <c r="N212" i="24"/>
  <c r="M212" i="24"/>
  <c r="L212" i="24"/>
  <c r="F212" i="24"/>
  <c r="T211" i="24"/>
  <c r="U211" i="24"/>
  <c r="V211" i="24"/>
  <c r="W211" i="24"/>
  <c r="AD211" i="24"/>
  <c r="P211" i="24"/>
  <c r="S211" i="24"/>
  <c r="AB211" i="24"/>
  <c r="O211" i="24"/>
  <c r="N211" i="24"/>
  <c r="M211" i="24"/>
  <c r="L211" i="24"/>
  <c r="F211" i="24"/>
  <c r="T210" i="24"/>
  <c r="U210" i="24"/>
  <c r="V210" i="24"/>
  <c r="W210" i="24"/>
  <c r="AD210" i="24"/>
  <c r="P210" i="24"/>
  <c r="S210" i="24"/>
  <c r="AB210" i="24"/>
  <c r="O210" i="24"/>
  <c r="N210" i="24"/>
  <c r="M210" i="24"/>
  <c r="L210" i="24"/>
  <c r="F210" i="24"/>
  <c r="T209" i="24"/>
  <c r="U209" i="24"/>
  <c r="V209" i="24"/>
  <c r="W209" i="24"/>
  <c r="AD209" i="24"/>
  <c r="P209" i="24"/>
  <c r="S209" i="24"/>
  <c r="AB209" i="24"/>
  <c r="O209" i="24"/>
  <c r="N209" i="24"/>
  <c r="M209" i="24"/>
  <c r="L209" i="24"/>
  <c r="F209" i="24"/>
  <c r="T208" i="24"/>
  <c r="U208" i="24"/>
  <c r="V208" i="24"/>
  <c r="W208" i="24"/>
  <c r="AD208" i="24"/>
  <c r="P208" i="24"/>
  <c r="S208" i="24"/>
  <c r="AB208" i="24"/>
  <c r="O208" i="24"/>
  <c r="N208" i="24"/>
  <c r="M208" i="24"/>
  <c r="L208" i="24"/>
  <c r="F208" i="24"/>
  <c r="T207" i="24"/>
  <c r="U207" i="24"/>
  <c r="V207" i="24"/>
  <c r="W207" i="24"/>
  <c r="AD207" i="24"/>
  <c r="P207" i="24"/>
  <c r="S207" i="24"/>
  <c r="AB207" i="24"/>
  <c r="O207" i="24"/>
  <c r="N207" i="24"/>
  <c r="M207" i="24"/>
  <c r="L207" i="24"/>
  <c r="F207" i="24"/>
  <c r="T206" i="24"/>
  <c r="U206" i="24"/>
  <c r="V206" i="24"/>
  <c r="W206" i="24"/>
  <c r="AD206" i="24"/>
  <c r="P206" i="24"/>
  <c r="S206" i="24"/>
  <c r="AB206" i="24"/>
  <c r="O206" i="24"/>
  <c r="N206" i="24"/>
  <c r="M206" i="24"/>
  <c r="L206" i="24"/>
  <c r="F206" i="24"/>
  <c r="T205" i="24"/>
  <c r="U205" i="24"/>
  <c r="V205" i="24"/>
  <c r="W205" i="24"/>
  <c r="AD205" i="24"/>
  <c r="P205" i="24"/>
  <c r="S205" i="24"/>
  <c r="AB205" i="24"/>
  <c r="O205" i="24"/>
  <c r="N205" i="24"/>
  <c r="M205" i="24"/>
  <c r="L205" i="24"/>
  <c r="F205" i="24"/>
  <c r="T204" i="24"/>
  <c r="U204" i="24"/>
  <c r="V204" i="24"/>
  <c r="W204" i="24"/>
  <c r="AD204" i="24"/>
  <c r="P204" i="24"/>
  <c r="S204" i="24"/>
  <c r="AB204" i="24"/>
  <c r="O204" i="24"/>
  <c r="N204" i="24"/>
  <c r="M204" i="24"/>
  <c r="L204" i="24"/>
  <c r="F204" i="24"/>
  <c r="T203" i="24"/>
  <c r="U203" i="24"/>
  <c r="V203" i="24"/>
  <c r="W203" i="24"/>
  <c r="AD203" i="24"/>
  <c r="P203" i="24"/>
  <c r="S203" i="24"/>
  <c r="AB203" i="24"/>
  <c r="O203" i="24"/>
  <c r="N203" i="24"/>
  <c r="M203" i="24"/>
  <c r="L203" i="24"/>
  <c r="F203" i="24"/>
  <c r="T202" i="24"/>
  <c r="U202" i="24"/>
  <c r="V202" i="24"/>
  <c r="W202" i="24"/>
  <c r="AD202" i="24"/>
  <c r="P202" i="24"/>
  <c r="S202" i="24"/>
  <c r="AB202" i="24"/>
  <c r="O202" i="24"/>
  <c r="N202" i="24"/>
  <c r="M202" i="24"/>
  <c r="L202" i="24"/>
  <c r="F202" i="24"/>
  <c r="T201" i="24"/>
  <c r="U201" i="24"/>
  <c r="V201" i="24"/>
  <c r="W201" i="24"/>
  <c r="AD201" i="24"/>
  <c r="P201" i="24"/>
  <c r="S201" i="24"/>
  <c r="AB201" i="24"/>
  <c r="O201" i="24"/>
  <c r="N201" i="24"/>
  <c r="M201" i="24"/>
  <c r="L201" i="24"/>
  <c r="F201" i="24"/>
  <c r="T200" i="24"/>
  <c r="U200" i="24"/>
  <c r="V200" i="24"/>
  <c r="W200" i="24"/>
  <c r="AD200" i="24"/>
  <c r="P200" i="24"/>
  <c r="S200" i="24"/>
  <c r="AB200" i="24"/>
  <c r="O200" i="24"/>
  <c r="N200" i="24"/>
  <c r="M200" i="24"/>
  <c r="L200" i="24"/>
  <c r="F200" i="24"/>
  <c r="T199" i="24"/>
  <c r="U199" i="24"/>
  <c r="V199" i="24"/>
  <c r="W199" i="24"/>
  <c r="AD199" i="24"/>
  <c r="P199" i="24"/>
  <c r="S199" i="24"/>
  <c r="AB199" i="24"/>
  <c r="O199" i="24"/>
  <c r="N199" i="24"/>
  <c r="M199" i="24"/>
  <c r="L199" i="24"/>
  <c r="F199" i="24"/>
  <c r="T198" i="24"/>
  <c r="U198" i="24"/>
  <c r="V198" i="24"/>
  <c r="W198" i="24"/>
  <c r="AD198" i="24"/>
  <c r="P198" i="24"/>
  <c r="S198" i="24"/>
  <c r="AB198" i="24"/>
  <c r="O198" i="24"/>
  <c r="N198" i="24"/>
  <c r="M198" i="24"/>
  <c r="L198" i="24"/>
  <c r="F198" i="24"/>
  <c r="T197" i="24"/>
  <c r="U197" i="24"/>
  <c r="V197" i="24"/>
  <c r="W197" i="24"/>
  <c r="AD197" i="24"/>
  <c r="P197" i="24"/>
  <c r="S197" i="24"/>
  <c r="AB197" i="24"/>
  <c r="O197" i="24"/>
  <c r="N197" i="24"/>
  <c r="M197" i="24"/>
  <c r="L197" i="24"/>
  <c r="F197" i="24"/>
  <c r="T196" i="24"/>
  <c r="U196" i="24"/>
  <c r="V196" i="24"/>
  <c r="W196" i="24"/>
  <c r="AD196" i="24"/>
  <c r="P196" i="24"/>
  <c r="S196" i="24"/>
  <c r="AB196" i="24"/>
  <c r="O196" i="24"/>
  <c r="N196" i="24"/>
  <c r="M196" i="24"/>
  <c r="L196" i="24"/>
  <c r="F196" i="24"/>
  <c r="T195" i="24"/>
  <c r="U195" i="24"/>
  <c r="V195" i="24"/>
  <c r="W195" i="24"/>
  <c r="AD195" i="24"/>
  <c r="P195" i="24"/>
  <c r="S195" i="24"/>
  <c r="AB195" i="24"/>
  <c r="O195" i="24"/>
  <c r="N195" i="24"/>
  <c r="M195" i="24"/>
  <c r="L195" i="24"/>
  <c r="F195" i="24"/>
  <c r="T194" i="24"/>
  <c r="U194" i="24"/>
  <c r="V194" i="24"/>
  <c r="W194" i="24"/>
  <c r="AD194" i="24"/>
  <c r="P194" i="24"/>
  <c r="S194" i="24"/>
  <c r="AB194" i="24"/>
  <c r="O194" i="24"/>
  <c r="N194" i="24"/>
  <c r="M194" i="24"/>
  <c r="L194" i="24"/>
  <c r="F194" i="24"/>
  <c r="T193" i="24"/>
  <c r="U193" i="24"/>
  <c r="V193" i="24"/>
  <c r="W193" i="24"/>
  <c r="AD193" i="24"/>
  <c r="P193" i="24"/>
  <c r="S193" i="24"/>
  <c r="AB193" i="24"/>
  <c r="O193" i="24"/>
  <c r="N193" i="24"/>
  <c r="M193" i="24"/>
  <c r="L193" i="24"/>
  <c r="F193" i="24"/>
  <c r="T192" i="24"/>
  <c r="U192" i="24"/>
  <c r="V192" i="24"/>
  <c r="W192" i="24"/>
  <c r="AD192" i="24"/>
  <c r="P192" i="24"/>
  <c r="S192" i="24"/>
  <c r="AB192" i="24"/>
  <c r="O192" i="24"/>
  <c r="N192" i="24"/>
  <c r="M192" i="24"/>
  <c r="L192" i="24"/>
  <c r="F192" i="24"/>
  <c r="T191" i="24"/>
  <c r="U191" i="24"/>
  <c r="V191" i="24"/>
  <c r="W191" i="24"/>
  <c r="AD191" i="24"/>
  <c r="P191" i="24"/>
  <c r="S191" i="24"/>
  <c r="AB191" i="24"/>
  <c r="O191" i="24"/>
  <c r="N191" i="24"/>
  <c r="M191" i="24"/>
  <c r="L191" i="24"/>
  <c r="F191" i="24"/>
  <c r="T190" i="24"/>
  <c r="U190" i="24"/>
  <c r="V190" i="24"/>
  <c r="W190" i="24"/>
  <c r="AD190" i="24"/>
  <c r="P190" i="24"/>
  <c r="S190" i="24"/>
  <c r="AB190" i="24"/>
  <c r="O190" i="24"/>
  <c r="N190" i="24"/>
  <c r="M190" i="24"/>
  <c r="L190" i="24"/>
  <c r="F190" i="24"/>
  <c r="T189" i="24"/>
  <c r="U189" i="24"/>
  <c r="V189" i="24"/>
  <c r="W189" i="24"/>
  <c r="AD189" i="24"/>
  <c r="P189" i="24"/>
  <c r="S189" i="24"/>
  <c r="AB189" i="24"/>
  <c r="O189" i="24"/>
  <c r="N189" i="24"/>
  <c r="M189" i="24"/>
  <c r="L189" i="24"/>
  <c r="F189" i="24"/>
  <c r="T188" i="24"/>
  <c r="U188" i="24"/>
  <c r="V188" i="24"/>
  <c r="W188" i="24"/>
  <c r="AD188" i="24"/>
  <c r="P188" i="24"/>
  <c r="S188" i="24"/>
  <c r="AB188" i="24"/>
  <c r="O188" i="24"/>
  <c r="N188" i="24"/>
  <c r="M188" i="24"/>
  <c r="L188" i="24"/>
  <c r="F188" i="24"/>
  <c r="T187" i="24"/>
  <c r="U187" i="24"/>
  <c r="V187" i="24"/>
  <c r="W187" i="24"/>
  <c r="AD187" i="24"/>
  <c r="P187" i="24"/>
  <c r="S187" i="24"/>
  <c r="AB187" i="24"/>
  <c r="O187" i="24"/>
  <c r="N187" i="24"/>
  <c r="M187" i="24"/>
  <c r="L187" i="24"/>
  <c r="F187" i="24"/>
  <c r="T186" i="24"/>
  <c r="U186" i="24"/>
  <c r="V186" i="24"/>
  <c r="W186" i="24"/>
  <c r="AD186" i="24"/>
  <c r="P186" i="24"/>
  <c r="S186" i="24"/>
  <c r="AB186" i="24"/>
  <c r="O186" i="24"/>
  <c r="N186" i="24"/>
  <c r="M186" i="24"/>
  <c r="L186" i="24"/>
  <c r="F186" i="24"/>
  <c r="T185" i="24"/>
  <c r="U185" i="24"/>
  <c r="V185" i="24"/>
  <c r="W185" i="24"/>
  <c r="AD185" i="24"/>
  <c r="P185" i="24"/>
  <c r="S185" i="24"/>
  <c r="AB185" i="24"/>
  <c r="O185" i="24"/>
  <c r="N185" i="24"/>
  <c r="M185" i="24"/>
  <c r="L185" i="24"/>
  <c r="F185" i="24"/>
  <c r="T184" i="24"/>
  <c r="U184" i="24"/>
  <c r="V184" i="24"/>
  <c r="W184" i="24"/>
  <c r="AD184" i="24"/>
  <c r="P184" i="24"/>
  <c r="S184" i="24"/>
  <c r="AB184" i="24"/>
  <c r="O184" i="24"/>
  <c r="N184" i="24"/>
  <c r="M184" i="24"/>
  <c r="L184" i="24"/>
  <c r="F184" i="24"/>
  <c r="T183" i="24"/>
  <c r="U183" i="24"/>
  <c r="V183" i="24"/>
  <c r="W183" i="24"/>
  <c r="AD183" i="24"/>
  <c r="P183" i="24"/>
  <c r="S183" i="24"/>
  <c r="AB183" i="24"/>
  <c r="O183" i="24"/>
  <c r="N183" i="24"/>
  <c r="M183" i="24"/>
  <c r="L183" i="24"/>
  <c r="F183" i="24"/>
  <c r="T182" i="24"/>
  <c r="U182" i="24"/>
  <c r="V182" i="24"/>
  <c r="W182" i="24"/>
  <c r="AD182" i="24"/>
  <c r="P182" i="24"/>
  <c r="S182" i="24"/>
  <c r="AB182" i="24"/>
  <c r="O182" i="24"/>
  <c r="N182" i="24"/>
  <c r="M182" i="24"/>
  <c r="L182" i="24"/>
  <c r="F182" i="24"/>
  <c r="T181" i="24"/>
  <c r="U181" i="24"/>
  <c r="V181" i="24"/>
  <c r="W181" i="24"/>
  <c r="AD181" i="24"/>
  <c r="P181" i="24"/>
  <c r="S181" i="24"/>
  <c r="AB181" i="24"/>
  <c r="O181" i="24"/>
  <c r="N181" i="24"/>
  <c r="M181" i="24"/>
  <c r="L181" i="24"/>
  <c r="F181" i="24"/>
  <c r="T180" i="24"/>
  <c r="U180" i="24"/>
  <c r="V180" i="24"/>
  <c r="W180" i="24"/>
  <c r="AD180" i="24"/>
  <c r="P180" i="24"/>
  <c r="S180" i="24"/>
  <c r="AB180" i="24"/>
  <c r="O180" i="24"/>
  <c r="N180" i="24"/>
  <c r="M180" i="24"/>
  <c r="L180" i="24"/>
  <c r="F180" i="24"/>
  <c r="T179" i="24"/>
  <c r="U179" i="24"/>
  <c r="V179" i="24"/>
  <c r="W179" i="24"/>
  <c r="AD179" i="24"/>
  <c r="P179" i="24"/>
  <c r="S179" i="24"/>
  <c r="AB179" i="24"/>
  <c r="O179" i="24"/>
  <c r="N179" i="24"/>
  <c r="M179" i="24"/>
  <c r="L179" i="24"/>
  <c r="F179" i="24"/>
  <c r="T178" i="24"/>
  <c r="U178" i="24"/>
  <c r="V178" i="24"/>
  <c r="W178" i="24"/>
  <c r="AD178" i="24"/>
  <c r="P178" i="24"/>
  <c r="S178" i="24"/>
  <c r="AB178" i="24"/>
  <c r="O178" i="24"/>
  <c r="N178" i="24"/>
  <c r="M178" i="24"/>
  <c r="L178" i="24"/>
  <c r="F178" i="24"/>
  <c r="T177" i="24"/>
  <c r="U177" i="24"/>
  <c r="V177" i="24"/>
  <c r="W177" i="24"/>
  <c r="AD177" i="24"/>
  <c r="P177" i="24"/>
  <c r="S177" i="24"/>
  <c r="AB177" i="24"/>
  <c r="O177" i="24"/>
  <c r="N177" i="24"/>
  <c r="M177" i="24"/>
  <c r="L177" i="24"/>
  <c r="F177" i="24"/>
  <c r="T176" i="24"/>
  <c r="U176" i="24"/>
  <c r="V176" i="24"/>
  <c r="W176" i="24"/>
  <c r="AD176" i="24"/>
  <c r="P176" i="24"/>
  <c r="S176" i="24"/>
  <c r="AB176" i="24"/>
  <c r="O176" i="24"/>
  <c r="N176" i="24"/>
  <c r="M176" i="24"/>
  <c r="L176" i="24"/>
  <c r="F176" i="24"/>
  <c r="T175" i="24"/>
  <c r="U175" i="24"/>
  <c r="V175" i="24"/>
  <c r="W175" i="24"/>
  <c r="AD175" i="24"/>
  <c r="P175" i="24"/>
  <c r="S175" i="24"/>
  <c r="AB175" i="24"/>
  <c r="O175" i="24"/>
  <c r="N175" i="24"/>
  <c r="M175" i="24"/>
  <c r="L175" i="24"/>
  <c r="F175" i="24"/>
  <c r="T174" i="24"/>
  <c r="U174" i="24"/>
  <c r="V174" i="24"/>
  <c r="W174" i="24"/>
  <c r="AD174" i="24"/>
  <c r="P174" i="24"/>
  <c r="S174" i="24"/>
  <c r="AB174" i="24"/>
  <c r="O174" i="24"/>
  <c r="N174" i="24"/>
  <c r="M174" i="24"/>
  <c r="L174" i="24"/>
  <c r="F174" i="24"/>
  <c r="T173" i="24"/>
  <c r="U173" i="24"/>
  <c r="V173" i="24"/>
  <c r="W173" i="24"/>
  <c r="AD173" i="24"/>
  <c r="P173" i="24"/>
  <c r="S173" i="24"/>
  <c r="AB173" i="24"/>
  <c r="O173" i="24"/>
  <c r="N173" i="24"/>
  <c r="M173" i="24"/>
  <c r="L173" i="24"/>
  <c r="F173" i="24"/>
  <c r="T172" i="24"/>
  <c r="U172" i="24"/>
  <c r="V172" i="24"/>
  <c r="W172" i="24"/>
  <c r="AD172" i="24"/>
  <c r="P172" i="24"/>
  <c r="S172" i="24"/>
  <c r="AB172" i="24"/>
  <c r="O172" i="24"/>
  <c r="N172" i="24"/>
  <c r="M172" i="24"/>
  <c r="L172" i="24"/>
  <c r="F172" i="24"/>
  <c r="T171" i="24"/>
  <c r="U171" i="24"/>
  <c r="V171" i="24"/>
  <c r="W171" i="24"/>
  <c r="AD171" i="24"/>
  <c r="P171" i="24"/>
  <c r="S171" i="24"/>
  <c r="AB171" i="24"/>
  <c r="O171" i="24"/>
  <c r="N171" i="24"/>
  <c r="M171" i="24"/>
  <c r="L171" i="24"/>
  <c r="F171" i="24"/>
  <c r="T170" i="24"/>
  <c r="U170" i="24"/>
  <c r="V170" i="24"/>
  <c r="W170" i="24"/>
  <c r="AD170" i="24"/>
  <c r="P170" i="24"/>
  <c r="S170" i="24"/>
  <c r="AB170" i="24"/>
  <c r="O170" i="24"/>
  <c r="N170" i="24"/>
  <c r="M170" i="24"/>
  <c r="L170" i="24"/>
  <c r="F170" i="24"/>
  <c r="T169" i="24"/>
  <c r="U169" i="24"/>
  <c r="V169" i="24"/>
  <c r="W169" i="24"/>
  <c r="AD169" i="24"/>
  <c r="P169" i="24"/>
  <c r="S169" i="24"/>
  <c r="AB169" i="24"/>
  <c r="O169" i="24"/>
  <c r="N169" i="24"/>
  <c r="M169" i="24"/>
  <c r="L169" i="24"/>
  <c r="F169" i="24"/>
  <c r="T168" i="24"/>
  <c r="U168" i="24"/>
  <c r="V168" i="24"/>
  <c r="W168" i="24"/>
  <c r="AD168" i="24"/>
  <c r="P168" i="24"/>
  <c r="S168" i="24"/>
  <c r="AB168" i="24"/>
  <c r="O168" i="24"/>
  <c r="N168" i="24"/>
  <c r="M168" i="24"/>
  <c r="L168" i="24"/>
  <c r="F168" i="24"/>
  <c r="T167" i="24"/>
  <c r="U167" i="24"/>
  <c r="V167" i="24"/>
  <c r="W167" i="24"/>
  <c r="AD167" i="24"/>
  <c r="P167" i="24"/>
  <c r="S167" i="24"/>
  <c r="AB167" i="24"/>
  <c r="O167" i="24"/>
  <c r="N167" i="24"/>
  <c r="M167" i="24"/>
  <c r="L167" i="24"/>
  <c r="F167" i="24"/>
  <c r="T166" i="24"/>
  <c r="U166" i="24"/>
  <c r="V166" i="24"/>
  <c r="W166" i="24"/>
  <c r="AD166" i="24"/>
  <c r="P166" i="24"/>
  <c r="S166" i="24"/>
  <c r="AB166" i="24"/>
  <c r="O166" i="24"/>
  <c r="N166" i="24"/>
  <c r="M166" i="24"/>
  <c r="L166" i="24"/>
  <c r="F166" i="24"/>
  <c r="T165" i="24"/>
  <c r="U165" i="24"/>
  <c r="V165" i="24"/>
  <c r="W165" i="24"/>
  <c r="AD165" i="24"/>
  <c r="P165" i="24"/>
  <c r="S165" i="24"/>
  <c r="AB165" i="24"/>
  <c r="O165" i="24"/>
  <c r="N165" i="24"/>
  <c r="M165" i="24"/>
  <c r="L165" i="24"/>
  <c r="F165" i="24"/>
  <c r="T164" i="24"/>
  <c r="U164" i="24"/>
  <c r="V164" i="24"/>
  <c r="W164" i="24"/>
  <c r="AD164" i="24"/>
  <c r="P164" i="24"/>
  <c r="S164" i="24"/>
  <c r="AB164" i="24"/>
  <c r="O164" i="24"/>
  <c r="N164" i="24"/>
  <c r="M164" i="24"/>
  <c r="L164" i="24"/>
  <c r="F164" i="24"/>
  <c r="T163" i="24"/>
  <c r="U163" i="24"/>
  <c r="V163" i="24"/>
  <c r="W163" i="24"/>
  <c r="AD163" i="24"/>
  <c r="P163" i="24"/>
  <c r="S163" i="24"/>
  <c r="AB163" i="24"/>
  <c r="O163" i="24"/>
  <c r="N163" i="24"/>
  <c r="M163" i="24"/>
  <c r="L163" i="24"/>
  <c r="F163" i="24"/>
  <c r="T162" i="24"/>
  <c r="U162" i="24"/>
  <c r="V162" i="24"/>
  <c r="W162" i="24"/>
  <c r="AD162" i="24"/>
  <c r="P162" i="24"/>
  <c r="S162" i="24"/>
  <c r="AB162" i="24"/>
  <c r="O162" i="24"/>
  <c r="N162" i="24"/>
  <c r="M162" i="24"/>
  <c r="L162" i="24"/>
  <c r="F162" i="24"/>
  <c r="T161" i="24"/>
  <c r="U161" i="24"/>
  <c r="V161" i="24"/>
  <c r="W161" i="24"/>
  <c r="AD161" i="24"/>
  <c r="P161" i="24"/>
  <c r="S161" i="24"/>
  <c r="AB161" i="24"/>
  <c r="O161" i="24"/>
  <c r="N161" i="24"/>
  <c r="M161" i="24"/>
  <c r="L161" i="24"/>
  <c r="F161" i="24"/>
  <c r="T160" i="24"/>
  <c r="U160" i="24"/>
  <c r="V160" i="24"/>
  <c r="W160" i="24"/>
  <c r="AD160" i="24"/>
  <c r="P160" i="24"/>
  <c r="S160" i="24"/>
  <c r="AB160" i="24"/>
  <c r="O160" i="24"/>
  <c r="N160" i="24"/>
  <c r="M160" i="24"/>
  <c r="L160" i="24"/>
  <c r="F160" i="24"/>
  <c r="T159" i="24"/>
  <c r="U159" i="24"/>
  <c r="V159" i="24"/>
  <c r="W159" i="24"/>
  <c r="AD159" i="24"/>
  <c r="P159" i="24"/>
  <c r="S159" i="24"/>
  <c r="AB159" i="24"/>
  <c r="O159" i="24"/>
  <c r="N159" i="24"/>
  <c r="M159" i="24"/>
  <c r="L159" i="24"/>
  <c r="F159" i="24"/>
  <c r="T158" i="24"/>
  <c r="U158" i="24"/>
  <c r="V158" i="24"/>
  <c r="W158" i="24"/>
  <c r="AD158" i="24"/>
  <c r="P158" i="24"/>
  <c r="S158" i="24"/>
  <c r="AB158" i="24"/>
  <c r="O158" i="24"/>
  <c r="N158" i="24"/>
  <c r="M158" i="24"/>
  <c r="L158" i="24"/>
  <c r="F158" i="24"/>
  <c r="T157" i="24"/>
  <c r="U157" i="24"/>
  <c r="V157" i="24"/>
  <c r="W157" i="24"/>
  <c r="AD157" i="24"/>
  <c r="P157" i="24"/>
  <c r="S157" i="24"/>
  <c r="AB157" i="24"/>
  <c r="O157" i="24"/>
  <c r="N157" i="24"/>
  <c r="M157" i="24"/>
  <c r="L157" i="24"/>
  <c r="F157" i="24"/>
  <c r="T156" i="24"/>
  <c r="U156" i="24"/>
  <c r="V156" i="24"/>
  <c r="W156" i="24"/>
  <c r="AD156" i="24"/>
  <c r="P156" i="24"/>
  <c r="S156" i="24"/>
  <c r="AB156" i="24"/>
  <c r="O156" i="24"/>
  <c r="N156" i="24"/>
  <c r="M156" i="24"/>
  <c r="L156" i="24"/>
  <c r="F156" i="24"/>
  <c r="T155" i="24"/>
  <c r="U155" i="24"/>
  <c r="V155" i="24"/>
  <c r="W155" i="24"/>
  <c r="AD155" i="24"/>
  <c r="P155" i="24"/>
  <c r="S155" i="24"/>
  <c r="AB155" i="24"/>
  <c r="O155" i="24"/>
  <c r="N155" i="24"/>
  <c r="M155" i="24"/>
  <c r="L155" i="24"/>
  <c r="F155" i="24"/>
  <c r="T154" i="24"/>
  <c r="U154" i="24"/>
  <c r="V154" i="24"/>
  <c r="W154" i="24"/>
  <c r="AD154" i="24"/>
  <c r="P154" i="24"/>
  <c r="S154" i="24"/>
  <c r="AB154" i="24"/>
  <c r="O154" i="24"/>
  <c r="N154" i="24"/>
  <c r="M154" i="24"/>
  <c r="L154" i="24"/>
  <c r="F154" i="24"/>
  <c r="T153" i="24"/>
  <c r="U153" i="24"/>
  <c r="V153" i="24"/>
  <c r="W153" i="24"/>
  <c r="AD153" i="24"/>
  <c r="P153" i="24"/>
  <c r="S153" i="24"/>
  <c r="AB153" i="24"/>
  <c r="O153" i="24"/>
  <c r="N153" i="24"/>
  <c r="M153" i="24"/>
  <c r="L153" i="24"/>
  <c r="F153" i="24"/>
  <c r="T152" i="24"/>
  <c r="U152" i="24"/>
  <c r="V152" i="24"/>
  <c r="W152" i="24"/>
  <c r="AD152" i="24"/>
  <c r="P152" i="24"/>
  <c r="S152" i="24"/>
  <c r="AB152" i="24"/>
  <c r="O152" i="24"/>
  <c r="N152" i="24"/>
  <c r="M152" i="24"/>
  <c r="L152" i="24"/>
  <c r="F152" i="24"/>
  <c r="T151" i="24"/>
  <c r="U151" i="24"/>
  <c r="V151" i="24"/>
  <c r="W151" i="24"/>
  <c r="AD151" i="24"/>
  <c r="P151" i="24"/>
  <c r="S151" i="24"/>
  <c r="AB151" i="24"/>
  <c r="O151" i="24"/>
  <c r="N151" i="24"/>
  <c r="M151" i="24"/>
  <c r="L151" i="24"/>
  <c r="F151" i="24"/>
  <c r="T150" i="24"/>
  <c r="U150" i="24"/>
  <c r="V150" i="24"/>
  <c r="W150" i="24"/>
  <c r="AD150" i="24"/>
  <c r="P150" i="24"/>
  <c r="S150" i="24"/>
  <c r="AB150" i="24"/>
  <c r="O150" i="24"/>
  <c r="N150" i="24"/>
  <c r="M150" i="24"/>
  <c r="L150" i="24"/>
  <c r="F150" i="24"/>
  <c r="T149" i="24"/>
  <c r="U149" i="24"/>
  <c r="V149" i="24"/>
  <c r="W149" i="24"/>
  <c r="AD149" i="24"/>
  <c r="P149" i="24"/>
  <c r="S149" i="24"/>
  <c r="AB149" i="24"/>
  <c r="O149" i="24"/>
  <c r="N149" i="24"/>
  <c r="M149" i="24"/>
  <c r="L149" i="24"/>
  <c r="F149" i="24"/>
  <c r="T148" i="24"/>
  <c r="U148" i="24"/>
  <c r="V148" i="24"/>
  <c r="W148" i="24"/>
  <c r="AD148" i="24"/>
  <c r="P148" i="24"/>
  <c r="S148" i="24"/>
  <c r="AB148" i="24"/>
  <c r="O148" i="24"/>
  <c r="N148" i="24"/>
  <c r="M148" i="24"/>
  <c r="L148" i="24"/>
  <c r="F148" i="24"/>
  <c r="T147" i="24"/>
  <c r="U147" i="24"/>
  <c r="V147" i="24"/>
  <c r="W147" i="24"/>
  <c r="AD147" i="24"/>
  <c r="P147" i="24"/>
  <c r="S147" i="24"/>
  <c r="AB147" i="24"/>
  <c r="O147" i="24"/>
  <c r="N147" i="24"/>
  <c r="M147" i="24"/>
  <c r="L147" i="24"/>
  <c r="F147" i="24"/>
  <c r="T146" i="24"/>
  <c r="U146" i="24"/>
  <c r="V146" i="24"/>
  <c r="W146" i="24"/>
  <c r="AD146" i="24"/>
  <c r="P146" i="24"/>
  <c r="S146" i="24"/>
  <c r="AB146" i="24"/>
  <c r="O146" i="24"/>
  <c r="N146" i="24"/>
  <c r="M146" i="24"/>
  <c r="L146" i="24"/>
  <c r="F146" i="24"/>
  <c r="T145" i="24"/>
  <c r="U145" i="24"/>
  <c r="V145" i="24"/>
  <c r="W145" i="24"/>
  <c r="AD145" i="24"/>
  <c r="P145" i="24"/>
  <c r="S145" i="24"/>
  <c r="AB145" i="24"/>
  <c r="O145" i="24"/>
  <c r="N145" i="24"/>
  <c r="M145" i="24"/>
  <c r="L145" i="24"/>
  <c r="F145" i="24"/>
  <c r="T144" i="24"/>
  <c r="U144" i="24"/>
  <c r="V144" i="24"/>
  <c r="W144" i="24"/>
  <c r="AD144" i="24"/>
  <c r="P144" i="24"/>
  <c r="S144" i="24"/>
  <c r="AB144" i="24"/>
  <c r="O144" i="24"/>
  <c r="N144" i="24"/>
  <c r="M144" i="24"/>
  <c r="L144" i="24"/>
  <c r="F144" i="24"/>
  <c r="T143" i="24"/>
  <c r="U143" i="24"/>
  <c r="V143" i="24"/>
  <c r="W143" i="24"/>
  <c r="AD143" i="24"/>
  <c r="P143" i="24"/>
  <c r="S143" i="24"/>
  <c r="AB143" i="24"/>
  <c r="O143" i="24"/>
  <c r="N143" i="24"/>
  <c r="M143" i="24"/>
  <c r="L143" i="24"/>
  <c r="F143" i="24"/>
  <c r="T142" i="24"/>
  <c r="U142" i="24"/>
  <c r="V142" i="24"/>
  <c r="W142" i="24"/>
  <c r="AD142" i="24"/>
  <c r="P142" i="24"/>
  <c r="S142" i="24"/>
  <c r="AB142" i="24"/>
  <c r="O142" i="24"/>
  <c r="N142" i="24"/>
  <c r="M142" i="24"/>
  <c r="L142" i="24"/>
  <c r="F142" i="24"/>
  <c r="T141" i="24"/>
  <c r="U141" i="24"/>
  <c r="V141" i="24"/>
  <c r="W141" i="24"/>
  <c r="AD141" i="24"/>
  <c r="P141" i="24"/>
  <c r="S141" i="24"/>
  <c r="AB141" i="24"/>
  <c r="O141" i="24"/>
  <c r="N141" i="24"/>
  <c r="M141" i="24"/>
  <c r="L141" i="24"/>
  <c r="F141" i="24"/>
  <c r="T140" i="24"/>
  <c r="U140" i="24"/>
  <c r="V140" i="24"/>
  <c r="W140" i="24"/>
  <c r="AD140" i="24"/>
  <c r="P140" i="24"/>
  <c r="S140" i="24"/>
  <c r="AB140" i="24"/>
  <c r="O140" i="24"/>
  <c r="N140" i="24"/>
  <c r="M140" i="24"/>
  <c r="L140" i="24"/>
  <c r="F140" i="24"/>
  <c r="T139" i="24"/>
  <c r="U139" i="24"/>
  <c r="V139" i="24"/>
  <c r="W139" i="24"/>
  <c r="AD139" i="24"/>
  <c r="P139" i="24"/>
  <c r="S139" i="24"/>
  <c r="AB139" i="24"/>
  <c r="O139" i="24"/>
  <c r="N139" i="24"/>
  <c r="M139" i="24"/>
  <c r="L139" i="24"/>
  <c r="F139" i="24"/>
  <c r="T138" i="24"/>
  <c r="U138" i="24"/>
  <c r="V138" i="24"/>
  <c r="W138" i="24"/>
  <c r="AD138" i="24"/>
  <c r="P138" i="24"/>
  <c r="S138" i="24"/>
  <c r="AB138" i="24"/>
  <c r="O138" i="24"/>
  <c r="N138" i="24"/>
  <c r="M138" i="24"/>
  <c r="L138" i="24"/>
  <c r="F138" i="24"/>
  <c r="T137" i="24"/>
  <c r="U137" i="24"/>
  <c r="V137" i="24"/>
  <c r="W137" i="24"/>
  <c r="AD137" i="24"/>
  <c r="P137" i="24"/>
  <c r="S137" i="24"/>
  <c r="AB137" i="24"/>
  <c r="O137" i="24"/>
  <c r="N137" i="24"/>
  <c r="M137" i="24"/>
  <c r="L137" i="24"/>
  <c r="F137" i="24"/>
  <c r="T136" i="24"/>
  <c r="U136" i="24"/>
  <c r="V136" i="24"/>
  <c r="W136" i="24"/>
  <c r="AD136" i="24"/>
  <c r="P136" i="24"/>
  <c r="S136" i="24"/>
  <c r="AB136" i="24"/>
  <c r="O136" i="24"/>
  <c r="N136" i="24"/>
  <c r="M136" i="24"/>
  <c r="L136" i="24"/>
  <c r="F136" i="24"/>
  <c r="T135" i="24"/>
  <c r="U135" i="24"/>
  <c r="V135" i="24"/>
  <c r="W135" i="24"/>
  <c r="AD135" i="24"/>
  <c r="P135" i="24"/>
  <c r="S135" i="24"/>
  <c r="AB135" i="24"/>
  <c r="O135" i="24"/>
  <c r="N135" i="24"/>
  <c r="M135" i="24"/>
  <c r="L135" i="24"/>
  <c r="F135" i="24"/>
  <c r="T134" i="24"/>
  <c r="U134" i="24"/>
  <c r="V134" i="24"/>
  <c r="W134" i="24"/>
  <c r="AD134" i="24"/>
  <c r="P134" i="24"/>
  <c r="S134" i="24"/>
  <c r="AB134" i="24"/>
  <c r="O134" i="24"/>
  <c r="N134" i="24"/>
  <c r="M134" i="24"/>
  <c r="L134" i="24"/>
  <c r="F134" i="24"/>
  <c r="T133" i="24"/>
  <c r="U133" i="24"/>
  <c r="V133" i="24"/>
  <c r="W133" i="24"/>
  <c r="AD133" i="24"/>
  <c r="P133" i="24"/>
  <c r="S133" i="24"/>
  <c r="AB133" i="24"/>
  <c r="O133" i="24"/>
  <c r="N133" i="24"/>
  <c r="M133" i="24"/>
  <c r="L133" i="24"/>
  <c r="F133" i="24"/>
  <c r="T132" i="24"/>
  <c r="U132" i="24"/>
  <c r="V132" i="24"/>
  <c r="W132" i="24"/>
  <c r="AD132" i="24"/>
  <c r="P132" i="24"/>
  <c r="S132" i="24"/>
  <c r="AB132" i="24"/>
  <c r="O132" i="24"/>
  <c r="N132" i="24"/>
  <c r="M132" i="24"/>
  <c r="L132" i="24"/>
  <c r="F132" i="24"/>
  <c r="T131" i="24"/>
  <c r="U131" i="24"/>
  <c r="V131" i="24"/>
  <c r="W131" i="24"/>
  <c r="AD131" i="24"/>
  <c r="P131" i="24"/>
  <c r="S131" i="24"/>
  <c r="AB131" i="24"/>
  <c r="O131" i="24"/>
  <c r="N131" i="24"/>
  <c r="M131" i="24"/>
  <c r="L131" i="24"/>
  <c r="F131" i="24"/>
  <c r="T130" i="24"/>
  <c r="U130" i="24"/>
  <c r="V130" i="24"/>
  <c r="W130" i="24"/>
  <c r="AD130" i="24"/>
  <c r="P130" i="24"/>
  <c r="S130" i="24"/>
  <c r="AB130" i="24"/>
  <c r="O130" i="24"/>
  <c r="N130" i="24"/>
  <c r="M130" i="24"/>
  <c r="L130" i="24"/>
  <c r="F130" i="24"/>
  <c r="T129" i="24"/>
  <c r="U129" i="24"/>
  <c r="V129" i="24"/>
  <c r="W129" i="24"/>
  <c r="AD129" i="24"/>
  <c r="P129" i="24"/>
  <c r="S129" i="24"/>
  <c r="AB129" i="24"/>
  <c r="O129" i="24"/>
  <c r="N129" i="24"/>
  <c r="M129" i="24"/>
  <c r="L129" i="24"/>
  <c r="F129" i="24"/>
  <c r="T128" i="24"/>
  <c r="U128" i="24"/>
  <c r="V128" i="24"/>
  <c r="W128" i="24"/>
  <c r="AD128" i="24"/>
  <c r="P128" i="24"/>
  <c r="S128" i="24"/>
  <c r="AB128" i="24"/>
  <c r="N128" i="24"/>
  <c r="M128" i="24"/>
  <c r="L128" i="24"/>
  <c r="F128" i="24"/>
  <c r="T127" i="24"/>
  <c r="U127" i="24"/>
  <c r="V127" i="24"/>
  <c r="W127" i="24"/>
  <c r="AD127" i="24"/>
  <c r="P127" i="24"/>
  <c r="S127" i="24"/>
  <c r="AB127" i="24"/>
  <c r="O127" i="24"/>
  <c r="N127" i="24"/>
  <c r="M127" i="24"/>
  <c r="L127" i="24"/>
  <c r="F127" i="24"/>
  <c r="T126" i="24"/>
  <c r="U126" i="24"/>
  <c r="V126" i="24"/>
  <c r="W126" i="24"/>
  <c r="AD126" i="24"/>
  <c r="P126" i="24"/>
  <c r="S126" i="24"/>
  <c r="AB126" i="24"/>
  <c r="O126" i="24"/>
  <c r="N126" i="24"/>
  <c r="M126" i="24"/>
  <c r="L126" i="24"/>
  <c r="F126" i="24"/>
  <c r="T125" i="24"/>
  <c r="U125" i="24"/>
  <c r="V125" i="24"/>
  <c r="W125" i="24"/>
  <c r="AD125" i="24"/>
  <c r="P125" i="24"/>
  <c r="S125" i="24"/>
  <c r="AB125" i="24"/>
  <c r="O125" i="24"/>
  <c r="N125" i="24"/>
  <c r="M125" i="24"/>
  <c r="L125" i="24"/>
  <c r="F125" i="24"/>
  <c r="T124" i="24"/>
  <c r="U124" i="24"/>
  <c r="V124" i="24"/>
  <c r="W124" i="24"/>
  <c r="AD124" i="24"/>
  <c r="P124" i="24"/>
  <c r="S124" i="24"/>
  <c r="AB124" i="24"/>
  <c r="O124" i="24"/>
  <c r="N124" i="24"/>
  <c r="M124" i="24"/>
  <c r="L124" i="24"/>
  <c r="F124" i="24"/>
  <c r="T123" i="24"/>
  <c r="U123" i="24"/>
  <c r="V123" i="24"/>
  <c r="W123" i="24"/>
  <c r="AD123" i="24"/>
  <c r="P123" i="24"/>
  <c r="S123" i="24"/>
  <c r="AB123" i="24"/>
  <c r="O123" i="24"/>
  <c r="N123" i="24"/>
  <c r="M123" i="24"/>
  <c r="L123" i="24"/>
  <c r="F123" i="24"/>
  <c r="T122" i="24"/>
  <c r="U122" i="24"/>
  <c r="V122" i="24"/>
  <c r="W122" i="24"/>
  <c r="AD122" i="24"/>
  <c r="P122" i="24"/>
  <c r="S122" i="24"/>
  <c r="AB122" i="24"/>
  <c r="O122" i="24"/>
  <c r="N122" i="24"/>
  <c r="M122" i="24"/>
  <c r="L122" i="24"/>
  <c r="F122" i="24"/>
  <c r="T121" i="24"/>
  <c r="U121" i="24"/>
  <c r="V121" i="24"/>
  <c r="W121" i="24"/>
  <c r="AD121" i="24"/>
  <c r="P121" i="24"/>
  <c r="S121" i="24"/>
  <c r="AB121" i="24"/>
  <c r="O121" i="24"/>
  <c r="N121" i="24"/>
  <c r="M121" i="24"/>
  <c r="L121" i="24"/>
  <c r="F121" i="24"/>
  <c r="T120" i="24"/>
  <c r="U120" i="24"/>
  <c r="V120" i="24"/>
  <c r="W120" i="24"/>
  <c r="AD120" i="24"/>
  <c r="P120" i="24"/>
  <c r="S120" i="24"/>
  <c r="AB120" i="24"/>
  <c r="O120" i="24"/>
  <c r="N120" i="24"/>
  <c r="M120" i="24"/>
  <c r="L120" i="24"/>
  <c r="F120" i="24"/>
  <c r="T119" i="24"/>
  <c r="U119" i="24"/>
  <c r="V119" i="24"/>
  <c r="W119" i="24"/>
  <c r="AD119" i="24"/>
  <c r="P119" i="24"/>
  <c r="S119" i="24"/>
  <c r="AB119" i="24"/>
  <c r="O119" i="24"/>
  <c r="N119" i="24"/>
  <c r="M119" i="24"/>
  <c r="L119" i="24"/>
  <c r="F119" i="24"/>
  <c r="T118" i="24"/>
  <c r="U118" i="24"/>
  <c r="V118" i="24"/>
  <c r="W118" i="24"/>
  <c r="AD118" i="24"/>
  <c r="P118" i="24"/>
  <c r="S118" i="24"/>
  <c r="AB118" i="24"/>
  <c r="O118" i="24"/>
  <c r="N118" i="24"/>
  <c r="M118" i="24"/>
  <c r="L118" i="24"/>
  <c r="F118" i="24"/>
  <c r="T117" i="24"/>
  <c r="U117" i="24"/>
  <c r="V117" i="24"/>
  <c r="W117" i="24"/>
  <c r="AD117" i="24"/>
  <c r="P117" i="24"/>
  <c r="S117" i="24"/>
  <c r="AB117" i="24"/>
  <c r="O117" i="24"/>
  <c r="N117" i="24"/>
  <c r="M117" i="24"/>
  <c r="L117" i="24"/>
  <c r="F117" i="24"/>
  <c r="T116" i="24"/>
  <c r="U116" i="24"/>
  <c r="V116" i="24"/>
  <c r="W116" i="24"/>
  <c r="AD116" i="24"/>
  <c r="P116" i="24"/>
  <c r="S116" i="24"/>
  <c r="AB116" i="24"/>
  <c r="O116" i="24"/>
  <c r="N116" i="24"/>
  <c r="M116" i="24"/>
  <c r="L116" i="24"/>
  <c r="F116" i="24"/>
  <c r="T115" i="24"/>
  <c r="U115" i="24"/>
  <c r="V115" i="24"/>
  <c r="W115" i="24"/>
  <c r="AD115" i="24"/>
  <c r="P115" i="24"/>
  <c r="S115" i="24"/>
  <c r="AB115" i="24"/>
  <c r="O115" i="24"/>
  <c r="N115" i="24"/>
  <c r="M115" i="24"/>
  <c r="L115" i="24"/>
  <c r="F115" i="24"/>
  <c r="T114" i="24"/>
  <c r="U114" i="24"/>
  <c r="V114" i="24"/>
  <c r="W114" i="24"/>
  <c r="AD114" i="24"/>
  <c r="P114" i="24"/>
  <c r="S114" i="24"/>
  <c r="AB114" i="24"/>
  <c r="N114" i="24"/>
  <c r="M114" i="24"/>
  <c r="L114" i="24"/>
  <c r="F114" i="24"/>
  <c r="T113" i="24"/>
  <c r="U113" i="24"/>
  <c r="V113" i="24"/>
  <c r="W113" i="24"/>
  <c r="AD113" i="24"/>
  <c r="P113" i="24"/>
  <c r="S113" i="24"/>
  <c r="AB113" i="24"/>
  <c r="O113" i="24"/>
  <c r="N113" i="24"/>
  <c r="M113" i="24"/>
  <c r="L113" i="24"/>
  <c r="F113" i="24"/>
  <c r="T112" i="24"/>
  <c r="U112" i="24"/>
  <c r="V112" i="24"/>
  <c r="W112" i="24"/>
  <c r="AD112" i="24"/>
  <c r="P112" i="24"/>
  <c r="S112" i="24"/>
  <c r="AB112" i="24"/>
  <c r="O112" i="24"/>
  <c r="N112" i="24"/>
  <c r="M112" i="24"/>
  <c r="L112" i="24"/>
  <c r="F112" i="24"/>
  <c r="T111" i="24"/>
  <c r="U111" i="24"/>
  <c r="V111" i="24"/>
  <c r="W111" i="24"/>
  <c r="AD111" i="24"/>
  <c r="P111" i="24"/>
  <c r="S111" i="24"/>
  <c r="AB111" i="24"/>
  <c r="O111" i="24"/>
  <c r="N111" i="24"/>
  <c r="M111" i="24"/>
  <c r="L111" i="24"/>
  <c r="F111" i="24"/>
  <c r="T110" i="24"/>
  <c r="U110" i="24"/>
  <c r="V110" i="24"/>
  <c r="W110" i="24"/>
  <c r="AD110" i="24"/>
  <c r="P110" i="24"/>
  <c r="S110" i="24"/>
  <c r="AB110" i="24"/>
  <c r="O110" i="24"/>
  <c r="N110" i="24"/>
  <c r="M110" i="24"/>
  <c r="L110" i="24"/>
  <c r="F110" i="24"/>
  <c r="T109" i="24"/>
  <c r="U109" i="24"/>
  <c r="V109" i="24"/>
  <c r="W109" i="24"/>
  <c r="AD109" i="24"/>
  <c r="P109" i="24"/>
  <c r="S109" i="24"/>
  <c r="AB109" i="24"/>
  <c r="O109" i="24"/>
  <c r="N109" i="24"/>
  <c r="M109" i="24"/>
  <c r="L109" i="24"/>
  <c r="F109" i="24"/>
  <c r="T108" i="24"/>
  <c r="U108" i="24"/>
  <c r="V108" i="24"/>
  <c r="W108" i="24"/>
  <c r="AD108" i="24"/>
  <c r="P108" i="24"/>
  <c r="S108" i="24"/>
  <c r="AB108" i="24"/>
  <c r="O108" i="24"/>
  <c r="N108" i="24"/>
  <c r="M108" i="24"/>
  <c r="L108" i="24"/>
  <c r="F108" i="24"/>
  <c r="I107" i="24"/>
  <c r="T107" i="24"/>
  <c r="K107" i="24"/>
  <c r="U107" i="24"/>
  <c r="V107" i="24"/>
  <c r="W107" i="24"/>
  <c r="AD107" i="24"/>
  <c r="P107" i="24"/>
  <c r="S107" i="24"/>
  <c r="AB107" i="24"/>
  <c r="AA107" i="24"/>
  <c r="Z107" i="24"/>
  <c r="O107" i="24"/>
  <c r="N107" i="24"/>
  <c r="M107" i="24"/>
  <c r="L107" i="24"/>
  <c r="F107" i="24"/>
  <c r="I106" i="24"/>
  <c r="T106" i="24"/>
  <c r="K106" i="24"/>
  <c r="U106" i="24"/>
  <c r="V106" i="24"/>
  <c r="W106" i="24"/>
  <c r="AD106" i="24"/>
  <c r="P106" i="24"/>
  <c r="S106" i="24"/>
  <c r="AB106" i="24"/>
  <c r="AA106" i="24"/>
  <c r="Z106" i="24"/>
  <c r="O106" i="24"/>
  <c r="N106" i="24"/>
  <c r="M106" i="24"/>
  <c r="L106" i="24"/>
  <c r="F106" i="24"/>
  <c r="I105" i="24"/>
  <c r="T105" i="24"/>
  <c r="K105" i="24"/>
  <c r="U105" i="24"/>
  <c r="V105" i="24"/>
  <c r="W105" i="24"/>
  <c r="AD105" i="24"/>
  <c r="P105" i="24"/>
  <c r="S105" i="24"/>
  <c r="AB105" i="24"/>
  <c r="AA105" i="24"/>
  <c r="Z105" i="24"/>
  <c r="N105" i="24"/>
  <c r="M105" i="24"/>
  <c r="L105" i="24"/>
  <c r="F105" i="24"/>
  <c r="I104" i="24"/>
  <c r="T104" i="24"/>
  <c r="K104" i="24"/>
  <c r="U104" i="24"/>
  <c r="V104" i="24"/>
  <c r="W104" i="24"/>
  <c r="AD104" i="24"/>
  <c r="P104" i="24"/>
  <c r="S104" i="24"/>
  <c r="AB104" i="24"/>
  <c r="AA104" i="24"/>
  <c r="Z104" i="24"/>
  <c r="N104" i="24"/>
  <c r="M104" i="24"/>
  <c r="L104" i="24"/>
  <c r="F104" i="24"/>
  <c r="I103" i="24"/>
  <c r="T103" i="24"/>
  <c r="K103" i="24"/>
  <c r="U103" i="24"/>
  <c r="V103" i="24"/>
  <c r="W103" i="24"/>
  <c r="AD103" i="24"/>
  <c r="P103" i="24"/>
  <c r="S103" i="24"/>
  <c r="AB103" i="24"/>
  <c r="AA103" i="24"/>
  <c r="Z103" i="24"/>
  <c r="N103" i="24"/>
  <c r="M103" i="24"/>
  <c r="L103" i="24"/>
  <c r="F103" i="24"/>
  <c r="I102" i="24"/>
  <c r="T102" i="24"/>
  <c r="K102" i="24"/>
  <c r="U102" i="24"/>
  <c r="V102" i="24"/>
  <c r="W102" i="24"/>
  <c r="AD102" i="24"/>
  <c r="P102" i="24"/>
  <c r="S102" i="24"/>
  <c r="AB102" i="24"/>
  <c r="AA102" i="24"/>
  <c r="Z102" i="24"/>
  <c r="N102" i="24"/>
  <c r="M102" i="24"/>
  <c r="L102" i="24"/>
  <c r="F102" i="24"/>
  <c r="I101" i="24"/>
  <c r="T101" i="24"/>
  <c r="K101" i="24"/>
  <c r="U101" i="24"/>
  <c r="V101" i="24"/>
  <c r="W101" i="24"/>
  <c r="AD101" i="24"/>
  <c r="P101" i="24"/>
  <c r="S101" i="24"/>
  <c r="AB101" i="24"/>
  <c r="AA101" i="24"/>
  <c r="Z101" i="24"/>
  <c r="N101" i="24"/>
  <c r="M101" i="24"/>
  <c r="L101" i="24"/>
  <c r="F101" i="24"/>
  <c r="I100" i="24"/>
  <c r="T100" i="24"/>
  <c r="K100" i="24"/>
  <c r="U100" i="24"/>
  <c r="V100" i="24"/>
  <c r="W100" i="24"/>
  <c r="AD100" i="24"/>
  <c r="P100" i="24"/>
  <c r="S100" i="24"/>
  <c r="AB100" i="24"/>
  <c r="AA100" i="24"/>
  <c r="Z100" i="24"/>
  <c r="N100" i="24"/>
  <c r="M100" i="24"/>
  <c r="L100" i="24"/>
  <c r="F100" i="24"/>
  <c r="I99" i="24"/>
  <c r="T99" i="24"/>
  <c r="K99" i="24"/>
  <c r="U99" i="24"/>
  <c r="V99" i="24"/>
  <c r="W99" i="24"/>
  <c r="AD99" i="24"/>
  <c r="P99" i="24"/>
  <c r="S99" i="24"/>
  <c r="AB99" i="24"/>
  <c r="AA99" i="24"/>
  <c r="Z99" i="24"/>
  <c r="N99" i="24"/>
  <c r="M99" i="24"/>
  <c r="L99" i="24"/>
  <c r="F99" i="24"/>
  <c r="I98" i="24"/>
  <c r="T98" i="24"/>
  <c r="K98" i="24"/>
  <c r="P98" i="24"/>
  <c r="S98" i="24"/>
  <c r="AB98" i="24"/>
  <c r="AA98" i="24"/>
  <c r="Z98" i="24"/>
  <c r="N98" i="24"/>
  <c r="M98" i="24"/>
  <c r="L98" i="24"/>
  <c r="F98" i="24"/>
  <c r="I97" i="24"/>
  <c r="T97" i="24"/>
  <c r="K97" i="24"/>
  <c r="U97" i="24"/>
  <c r="V97" i="24"/>
  <c r="W97" i="24"/>
  <c r="AD97" i="24"/>
  <c r="P97" i="24"/>
  <c r="S97" i="24"/>
  <c r="AB97" i="24"/>
  <c r="AA97" i="24"/>
  <c r="Z97" i="24"/>
  <c r="N97" i="24"/>
  <c r="M97" i="24"/>
  <c r="L97" i="24"/>
  <c r="F97" i="24"/>
  <c r="AF96" i="24"/>
  <c r="I96" i="24"/>
  <c r="T96" i="24"/>
  <c r="K96" i="24"/>
  <c r="U96" i="24"/>
  <c r="V96" i="24"/>
  <c r="W96" i="24"/>
  <c r="AD96" i="24"/>
  <c r="P96" i="24"/>
  <c r="S96" i="24"/>
  <c r="AB96" i="24"/>
  <c r="AA96" i="24"/>
  <c r="Z96" i="24"/>
  <c r="N96" i="24"/>
  <c r="M96" i="24"/>
  <c r="L96" i="24"/>
  <c r="F96" i="24"/>
  <c r="I95" i="24"/>
  <c r="T95" i="24"/>
  <c r="K95" i="24"/>
  <c r="U95" i="24"/>
  <c r="V95" i="24"/>
  <c r="W95" i="24"/>
  <c r="AD95" i="24"/>
  <c r="P95" i="24"/>
  <c r="AA95" i="24"/>
  <c r="Z95" i="24"/>
  <c r="N95" i="24"/>
  <c r="M95" i="24"/>
  <c r="L95" i="24"/>
  <c r="F95" i="24"/>
  <c r="K70" i="24"/>
  <c r="AB70" i="24"/>
  <c r="K71" i="24"/>
  <c r="AB71" i="24"/>
  <c r="K72" i="24"/>
  <c r="AB72" i="24"/>
  <c r="K73" i="24"/>
  <c r="AB73" i="24"/>
  <c r="K74" i="24"/>
  <c r="AB74" i="24"/>
  <c r="K75" i="24"/>
  <c r="AB75" i="24"/>
  <c r="K76" i="24"/>
  <c r="AB76" i="24"/>
  <c r="K77" i="24"/>
  <c r="AB77" i="24"/>
  <c r="K78" i="24"/>
  <c r="AB78" i="24"/>
  <c r="K79" i="24"/>
  <c r="AB79" i="24"/>
  <c r="K80" i="24"/>
  <c r="AB80" i="24"/>
  <c r="K81" i="24"/>
  <c r="AB81" i="24"/>
  <c r="K82" i="24"/>
  <c r="AB82" i="24"/>
  <c r="K83" i="24"/>
  <c r="AB83" i="24"/>
  <c r="K84" i="24"/>
  <c r="AB84" i="24"/>
  <c r="K85" i="24"/>
  <c r="AB85" i="24"/>
  <c r="K86" i="24"/>
  <c r="AB86" i="24"/>
  <c r="K87" i="24"/>
  <c r="AB87" i="24"/>
  <c r="K88" i="24"/>
  <c r="AB88" i="24"/>
  <c r="K89" i="24"/>
  <c r="AB89" i="24"/>
  <c r="K90" i="24"/>
  <c r="AB90" i="24"/>
  <c r="K91" i="24"/>
  <c r="AB91" i="24"/>
  <c r="AB92" i="24"/>
  <c r="I70" i="24"/>
  <c r="AA70" i="24"/>
  <c r="I71" i="24"/>
  <c r="AA71" i="24"/>
  <c r="I72" i="24"/>
  <c r="AA72" i="24"/>
  <c r="I73" i="24"/>
  <c r="AA73" i="24"/>
  <c r="I74" i="24"/>
  <c r="AA74" i="24"/>
  <c r="I75" i="24"/>
  <c r="AA75" i="24"/>
  <c r="I76" i="24"/>
  <c r="AA76" i="24"/>
  <c r="I77" i="24"/>
  <c r="AA77" i="24"/>
  <c r="I78" i="24"/>
  <c r="AA78" i="24"/>
  <c r="I79" i="24"/>
  <c r="AA79" i="24"/>
  <c r="I80" i="24"/>
  <c r="AA80" i="24"/>
  <c r="I81" i="24"/>
  <c r="AA81" i="24"/>
  <c r="I82" i="24"/>
  <c r="AA82" i="24"/>
  <c r="I83" i="24"/>
  <c r="AA83" i="24"/>
  <c r="I84" i="24"/>
  <c r="AA84" i="24"/>
  <c r="I85" i="24"/>
  <c r="AA85" i="24"/>
  <c r="I86" i="24"/>
  <c r="AA86" i="24"/>
  <c r="I87" i="24"/>
  <c r="AA87" i="24"/>
  <c r="I88" i="24"/>
  <c r="AA88" i="24"/>
  <c r="I89" i="24"/>
  <c r="AA89" i="24"/>
  <c r="I90" i="24"/>
  <c r="AA90" i="24"/>
  <c r="I91" i="24"/>
  <c r="AA91" i="24"/>
  <c r="AA92" i="24"/>
  <c r="D30" i="24"/>
  <c r="U91" i="24"/>
  <c r="E30" i="24"/>
  <c r="V91" i="24"/>
  <c r="F30" i="24"/>
  <c r="W91" i="24"/>
  <c r="X91" i="24"/>
  <c r="AE91" i="24"/>
  <c r="B30" i="24"/>
  <c r="Q91" i="24"/>
  <c r="C30" i="24"/>
  <c r="R91" i="24"/>
  <c r="S91" i="24"/>
  <c r="AD91" i="24"/>
  <c r="T91" i="24"/>
  <c r="AC91" i="24"/>
  <c r="P91" i="24"/>
  <c r="O91" i="24"/>
  <c r="N91" i="24"/>
  <c r="M91" i="24"/>
  <c r="L91" i="24"/>
  <c r="U90" i="24"/>
  <c r="V90" i="24"/>
  <c r="W90" i="24"/>
  <c r="X90" i="24"/>
  <c r="AE90" i="24"/>
  <c r="Q90" i="24"/>
  <c r="R90" i="24"/>
  <c r="S90" i="24"/>
  <c r="AD90" i="24"/>
  <c r="T90" i="24"/>
  <c r="AC90" i="24"/>
  <c r="P90" i="24"/>
  <c r="O90" i="24"/>
  <c r="N90" i="24"/>
  <c r="M90" i="24"/>
  <c r="L90" i="24"/>
  <c r="U89" i="24"/>
  <c r="V89" i="24"/>
  <c r="W89" i="24"/>
  <c r="X89" i="24"/>
  <c r="AE89" i="24"/>
  <c r="Q89" i="24"/>
  <c r="R89" i="24"/>
  <c r="S89" i="24"/>
  <c r="AD89" i="24"/>
  <c r="T89" i="24"/>
  <c r="AC89" i="24"/>
  <c r="P89" i="24"/>
  <c r="O89" i="24"/>
  <c r="N89" i="24"/>
  <c r="M89" i="24"/>
  <c r="L89" i="24"/>
  <c r="U88" i="24"/>
  <c r="V88" i="24"/>
  <c r="W88" i="24"/>
  <c r="X88" i="24"/>
  <c r="AE88" i="24"/>
  <c r="Q88" i="24"/>
  <c r="R88" i="24"/>
  <c r="S88" i="24"/>
  <c r="AD88" i="24"/>
  <c r="T88" i="24"/>
  <c r="AC88" i="24"/>
  <c r="P88" i="24"/>
  <c r="O88" i="24"/>
  <c r="N88" i="24"/>
  <c r="M88" i="24"/>
  <c r="L88" i="24"/>
  <c r="U87" i="24"/>
  <c r="V87" i="24"/>
  <c r="W87" i="24"/>
  <c r="X87" i="24"/>
  <c r="AE87" i="24"/>
  <c r="Q87" i="24"/>
  <c r="R87" i="24"/>
  <c r="S87" i="24"/>
  <c r="AD87" i="24"/>
  <c r="T87" i="24"/>
  <c r="AC87" i="24"/>
  <c r="P87" i="24"/>
  <c r="O87" i="24"/>
  <c r="N87" i="24"/>
  <c r="M87" i="24"/>
  <c r="L87" i="24"/>
  <c r="U86" i="24"/>
  <c r="V86" i="24"/>
  <c r="W86" i="24"/>
  <c r="X86" i="24"/>
  <c r="AE86" i="24"/>
  <c r="Q86" i="24"/>
  <c r="R86" i="24"/>
  <c r="S86" i="24"/>
  <c r="AD86" i="24"/>
  <c r="T86" i="24"/>
  <c r="AC86" i="24"/>
  <c r="P86" i="24"/>
  <c r="O86" i="24"/>
  <c r="N86" i="24"/>
  <c r="M86" i="24"/>
  <c r="L86" i="24"/>
  <c r="U85" i="24"/>
  <c r="V85" i="24"/>
  <c r="W85" i="24"/>
  <c r="X85" i="24"/>
  <c r="AE85" i="24"/>
  <c r="Q85" i="24"/>
  <c r="R85" i="24"/>
  <c r="S85" i="24"/>
  <c r="AD85" i="24"/>
  <c r="T85" i="24"/>
  <c r="AC85" i="24"/>
  <c r="P85" i="24"/>
  <c r="O85" i="24"/>
  <c r="N85" i="24"/>
  <c r="M85" i="24"/>
  <c r="L85" i="24"/>
  <c r="U84" i="24"/>
  <c r="V84" i="24"/>
  <c r="W84" i="24"/>
  <c r="X84" i="24"/>
  <c r="AE84" i="24"/>
  <c r="Q84" i="24"/>
  <c r="R84" i="24"/>
  <c r="S84" i="24"/>
  <c r="AD84" i="24"/>
  <c r="T84" i="24"/>
  <c r="AC84" i="24"/>
  <c r="P84" i="24"/>
  <c r="O84" i="24"/>
  <c r="N84" i="24"/>
  <c r="M84" i="24"/>
  <c r="L84" i="24"/>
  <c r="U83" i="24"/>
  <c r="V83" i="24"/>
  <c r="W83" i="24"/>
  <c r="X83" i="24"/>
  <c r="AE83" i="24"/>
  <c r="Q83" i="24"/>
  <c r="R83" i="24"/>
  <c r="S83" i="24"/>
  <c r="AD83" i="24"/>
  <c r="T83" i="24"/>
  <c r="AC83" i="24"/>
  <c r="P83" i="24"/>
  <c r="O83" i="24"/>
  <c r="N83" i="24"/>
  <c r="M83" i="24"/>
  <c r="L83" i="24"/>
  <c r="U82" i="24"/>
  <c r="V82" i="24"/>
  <c r="W82" i="24"/>
  <c r="X82" i="24"/>
  <c r="AE82" i="24"/>
  <c r="Q82" i="24"/>
  <c r="R82" i="24"/>
  <c r="S82" i="24"/>
  <c r="AD82" i="24"/>
  <c r="T82" i="24"/>
  <c r="AC82" i="24"/>
  <c r="P82" i="24"/>
  <c r="O82" i="24"/>
  <c r="N82" i="24"/>
  <c r="M82" i="24"/>
  <c r="L82" i="24"/>
  <c r="U81" i="24"/>
  <c r="V81" i="24"/>
  <c r="W81" i="24"/>
  <c r="X81" i="24"/>
  <c r="AE81" i="24"/>
  <c r="Q81" i="24"/>
  <c r="R81" i="24"/>
  <c r="S81" i="24"/>
  <c r="AD81" i="24"/>
  <c r="T81" i="24"/>
  <c r="AC81" i="24"/>
  <c r="P81" i="24"/>
  <c r="O81" i="24"/>
  <c r="N81" i="24"/>
  <c r="M81" i="24"/>
  <c r="L81" i="24"/>
  <c r="U80" i="24"/>
  <c r="V80" i="24"/>
  <c r="W80" i="24"/>
  <c r="X80" i="24"/>
  <c r="AE80" i="24"/>
  <c r="Q80" i="24"/>
  <c r="R80" i="24"/>
  <c r="S80" i="24"/>
  <c r="AD80" i="24"/>
  <c r="T80" i="24"/>
  <c r="AC80" i="24"/>
  <c r="P80" i="24"/>
  <c r="O80" i="24"/>
  <c r="N80" i="24"/>
  <c r="M80" i="24"/>
  <c r="L80" i="24"/>
  <c r="U79" i="24"/>
  <c r="V79" i="24"/>
  <c r="W79" i="24"/>
  <c r="X79" i="24"/>
  <c r="AE79" i="24"/>
  <c r="Q79" i="24"/>
  <c r="R79" i="24"/>
  <c r="S79" i="24"/>
  <c r="AD79" i="24"/>
  <c r="T79" i="24"/>
  <c r="AC79" i="24"/>
  <c r="P79" i="24"/>
  <c r="O79" i="24"/>
  <c r="N79" i="24"/>
  <c r="M79" i="24"/>
  <c r="L79" i="24"/>
  <c r="U78" i="24"/>
  <c r="V78" i="24"/>
  <c r="W78" i="24"/>
  <c r="X78" i="24"/>
  <c r="AE78" i="24"/>
  <c r="Q78" i="24"/>
  <c r="R78" i="24"/>
  <c r="S78" i="24"/>
  <c r="AD78" i="24"/>
  <c r="T78" i="24"/>
  <c r="AC78" i="24"/>
  <c r="P78" i="24"/>
  <c r="O78" i="24"/>
  <c r="N78" i="24"/>
  <c r="M78" i="24"/>
  <c r="L78" i="24"/>
  <c r="U77" i="24"/>
  <c r="V77" i="24"/>
  <c r="W77" i="24"/>
  <c r="X77" i="24"/>
  <c r="AE77" i="24"/>
  <c r="Q77" i="24"/>
  <c r="R77" i="24"/>
  <c r="S77" i="24"/>
  <c r="AD77" i="24"/>
  <c r="T77" i="24"/>
  <c r="AC77" i="24"/>
  <c r="P77" i="24"/>
  <c r="O77" i="24"/>
  <c r="N77" i="24"/>
  <c r="M77" i="24"/>
  <c r="L77" i="24"/>
  <c r="U76" i="24"/>
  <c r="V76" i="24"/>
  <c r="W76" i="24"/>
  <c r="X76" i="24"/>
  <c r="AE76" i="24"/>
  <c r="Q76" i="24"/>
  <c r="R76" i="24"/>
  <c r="S76" i="24"/>
  <c r="AD76" i="24"/>
  <c r="T76" i="24"/>
  <c r="AC76" i="24"/>
  <c r="P76" i="24"/>
  <c r="O76" i="24"/>
  <c r="N76" i="24"/>
  <c r="M76" i="24"/>
  <c r="L76" i="24"/>
  <c r="U75" i="24"/>
  <c r="V75" i="24"/>
  <c r="W75" i="24"/>
  <c r="X75" i="24"/>
  <c r="AE75" i="24"/>
  <c r="Q75" i="24"/>
  <c r="R75" i="24"/>
  <c r="S75" i="24"/>
  <c r="AD75" i="24"/>
  <c r="T75" i="24"/>
  <c r="AC75" i="24"/>
  <c r="P75" i="24"/>
  <c r="O75" i="24"/>
  <c r="N75" i="24"/>
  <c r="M75" i="24"/>
  <c r="L75" i="24"/>
  <c r="U74" i="24"/>
  <c r="V74" i="24"/>
  <c r="W74" i="24"/>
  <c r="X74" i="24"/>
  <c r="AE74" i="24"/>
  <c r="Q74" i="24"/>
  <c r="R74" i="24"/>
  <c r="S74" i="24"/>
  <c r="AD74" i="24"/>
  <c r="T74" i="24"/>
  <c r="AC74" i="24"/>
  <c r="P74" i="24"/>
  <c r="O74" i="24"/>
  <c r="N74" i="24"/>
  <c r="M74" i="24"/>
  <c r="L74" i="24"/>
  <c r="U73" i="24"/>
  <c r="V73" i="24"/>
  <c r="W73" i="24"/>
  <c r="X73" i="24"/>
  <c r="AE73" i="24"/>
  <c r="Q73" i="24"/>
  <c r="R73" i="24"/>
  <c r="S73" i="24"/>
  <c r="AD73" i="24"/>
  <c r="T73" i="24"/>
  <c r="AC73" i="24"/>
  <c r="P73" i="24"/>
  <c r="O73" i="24"/>
  <c r="N73" i="24"/>
  <c r="M73" i="24"/>
  <c r="L73" i="24"/>
  <c r="U72" i="24"/>
  <c r="V72" i="24"/>
  <c r="W72" i="24"/>
  <c r="X72" i="24"/>
  <c r="AE72" i="24"/>
  <c r="Q72" i="24"/>
  <c r="R72" i="24"/>
  <c r="S72" i="24"/>
  <c r="AD72" i="24"/>
  <c r="T72" i="24"/>
  <c r="AC72" i="24"/>
  <c r="P72" i="24"/>
  <c r="O72" i="24"/>
  <c r="N72" i="24"/>
  <c r="M72" i="24"/>
  <c r="L72" i="24"/>
  <c r="U71" i="24"/>
  <c r="V71" i="24"/>
  <c r="W71" i="24"/>
  <c r="X71" i="24"/>
  <c r="AE71" i="24"/>
  <c r="Q71" i="24"/>
  <c r="R71" i="24"/>
  <c r="S71" i="24"/>
  <c r="AD71" i="24"/>
  <c r="T71" i="24"/>
  <c r="AC71" i="24"/>
  <c r="P71" i="24"/>
  <c r="O71" i="24"/>
  <c r="N71" i="24"/>
  <c r="M71" i="24"/>
  <c r="L71" i="24"/>
  <c r="U70" i="24"/>
  <c r="V70" i="24"/>
  <c r="W70" i="24"/>
  <c r="X70" i="24"/>
  <c r="Q70" i="24"/>
  <c r="R70" i="24"/>
  <c r="S70" i="24"/>
  <c r="T70" i="24"/>
  <c r="P70" i="24"/>
  <c r="O70" i="24"/>
  <c r="N70" i="24"/>
  <c r="M70" i="24"/>
  <c r="L70" i="24"/>
  <c r="I69" i="24"/>
  <c r="U69" i="24"/>
  <c r="K69" i="24"/>
  <c r="V69" i="24"/>
  <c r="W69" i="24"/>
  <c r="X69" i="24"/>
  <c r="AE69" i="24"/>
  <c r="Q69" i="24"/>
  <c r="R69" i="24"/>
  <c r="S69" i="24"/>
  <c r="AD69" i="24"/>
  <c r="T69" i="24"/>
  <c r="AC69" i="24"/>
  <c r="AB69" i="24"/>
  <c r="AA69" i="24"/>
  <c r="P69" i="24"/>
  <c r="O69" i="24"/>
  <c r="N69" i="24"/>
  <c r="M69" i="24"/>
  <c r="L69" i="24"/>
  <c r="K44" i="24"/>
  <c r="AB44" i="24"/>
  <c r="K45" i="24"/>
  <c r="AB45" i="24"/>
  <c r="K46" i="24"/>
  <c r="AB46" i="24"/>
  <c r="K47" i="24"/>
  <c r="AB47" i="24"/>
  <c r="K48" i="24"/>
  <c r="AB48" i="24"/>
  <c r="K49" i="24"/>
  <c r="AB49" i="24"/>
  <c r="K50" i="24"/>
  <c r="AB50" i="24"/>
  <c r="K51" i="24"/>
  <c r="AB51" i="24"/>
  <c r="K52" i="24"/>
  <c r="AB52" i="24"/>
  <c r="K53" i="24"/>
  <c r="AB53" i="24"/>
  <c r="K54" i="24"/>
  <c r="AB54" i="24"/>
  <c r="K55" i="24"/>
  <c r="AB55" i="24"/>
  <c r="K56" i="24"/>
  <c r="AB56" i="24"/>
  <c r="K57" i="24"/>
  <c r="AB57" i="24"/>
  <c r="K58" i="24"/>
  <c r="AB58" i="24"/>
  <c r="K59" i="24"/>
  <c r="AB59" i="24"/>
  <c r="K60" i="24"/>
  <c r="AB60" i="24"/>
  <c r="K61" i="24"/>
  <c r="AB61" i="24"/>
  <c r="K62" i="24"/>
  <c r="AB62" i="24"/>
  <c r="K63" i="24"/>
  <c r="AB63" i="24"/>
  <c r="K64" i="24"/>
  <c r="AB64" i="24"/>
  <c r="K65" i="24"/>
  <c r="AB65" i="24"/>
  <c r="AB66" i="24"/>
  <c r="I44" i="24"/>
  <c r="AA44" i="24"/>
  <c r="I45" i="24"/>
  <c r="AA45" i="24"/>
  <c r="I46" i="24"/>
  <c r="AA46" i="24"/>
  <c r="I47" i="24"/>
  <c r="AA47" i="24"/>
  <c r="I48" i="24"/>
  <c r="AA48" i="24"/>
  <c r="I49" i="24"/>
  <c r="AA49" i="24"/>
  <c r="I50" i="24"/>
  <c r="AA50" i="24"/>
  <c r="I51" i="24"/>
  <c r="AA51" i="24"/>
  <c r="I52" i="24"/>
  <c r="AA52" i="24"/>
  <c r="I53" i="24"/>
  <c r="AA53" i="24"/>
  <c r="I54" i="24"/>
  <c r="AA54" i="24"/>
  <c r="I55" i="24"/>
  <c r="AA55" i="24"/>
  <c r="I56" i="24"/>
  <c r="AA56" i="24"/>
  <c r="I57" i="24"/>
  <c r="AA57" i="24"/>
  <c r="I58" i="24"/>
  <c r="AA58" i="24"/>
  <c r="I59" i="24"/>
  <c r="AA59" i="24"/>
  <c r="I60" i="24"/>
  <c r="AA60" i="24"/>
  <c r="I61" i="24"/>
  <c r="AA61" i="24"/>
  <c r="I62" i="24"/>
  <c r="AA62" i="24"/>
  <c r="I63" i="24"/>
  <c r="AA63" i="24"/>
  <c r="I64" i="24"/>
  <c r="AA64" i="24"/>
  <c r="I65" i="24"/>
  <c r="AA65" i="24"/>
  <c r="AA66" i="24"/>
  <c r="D29" i="24"/>
  <c r="U65" i="24"/>
  <c r="E29" i="24"/>
  <c r="V65" i="24"/>
  <c r="F29" i="24"/>
  <c r="W65" i="24"/>
  <c r="X65" i="24"/>
  <c r="AE65" i="24"/>
  <c r="B29" i="24"/>
  <c r="Q65" i="24"/>
  <c r="C29" i="24"/>
  <c r="R65" i="24"/>
  <c r="S65" i="24"/>
  <c r="AD65" i="24"/>
  <c r="T65" i="24"/>
  <c r="AC65" i="24"/>
  <c r="P65" i="24"/>
  <c r="O65" i="24"/>
  <c r="N65" i="24"/>
  <c r="M65" i="24"/>
  <c r="L65" i="24"/>
  <c r="U64" i="24"/>
  <c r="V64" i="24"/>
  <c r="W64" i="24"/>
  <c r="X64" i="24"/>
  <c r="AE64" i="24"/>
  <c r="Q64" i="24"/>
  <c r="R64" i="24"/>
  <c r="S64" i="24"/>
  <c r="AD64" i="24"/>
  <c r="T64" i="24"/>
  <c r="AC64" i="24"/>
  <c r="P64" i="24"/>
  <c r="O64" i="24"/>
  <c r="N64" i="24"/>
  <c r="M64" i="24"/>
  <c r="L64" i="24"/>
  <c r="U63" i="24"/>
  <c r="V63" i="24"/>
  <c r="W63" i="24"/>
  <c r="X63" i="24"/>
  <c r="AE63" i="24"/>
  <c r="Q63" i="24"/>
  <c r="R63" i="24"/>
  <c r="S63" i="24"/>
  <c r="AD63" i="24"/>
  <c r="T63" i="24"/>
  <c r="AC63" i="24"/>
  <c r="P63" i="24"/>
  <c r="O63" i="24"/>
  <c r="N63" i="24"/>
  <c r="M63" i="24"/>
  <c r="L63" i="24"/>
  <c r="U62" i="24"/>
  <c r="V62" i="24"/>
  <c r="W62" i="24"/>
  <c r="X62" i="24"/>
  <c r="AE62" i="24"/>
  <c r="Q62" i="24"/>
  <c r="R62" i="24"/>
  <c r="S62" i="24"/>
  <c r="AD62" i="24"/>
  <c r="T62" i="24"/>
  <c r="AC62" i="24"/>
  <c r="P62" i="24"/>
  <c r="O62" i="24"/>
  <c r="N62" i="24"/>
  <c r="M62" i="24"/>
  <c r="L62" i="24"/>
  <c r="U61" i="24"/>
  <c r="V61" i="24"/>
  <c r="W61" i="24"/>
  <c r="X61" i="24"/>
  <c r="AE61" i="24"/>
  <c r="Q61" i="24"/>
  <c r="R61" i="24"/>
  <c r="S61" i="24"/>
  <c r="AD61" i="24"/>
  <c r="T61" i="24"/>
  <c r="AC61" i="24"/>
  <c r="P61" i="24"/>
  <c r="O61" i="24"/>
  <c r="N61" i="24"/>
  <c r="M61" i="24"/>
  <c r="L61" i="24"/>
  <c r="U60" i="24"/>
  <c r="V60" i="24"/>
  <c r="W60" i="24"/>
  <c r="X60" i="24"/>
  <c r="AE60" i="24"/>
  <c r="Q60" i="24"/>
  <c r="R60" i="24"/>
  <c r="S60" i="24"/>
  <c r="AD60" i="24"/>
  <c r="T60" i="24"/>
  <c r="AC60" i="24"/>
  <c r="P60" i="24"/>
  <c r="O60" i="24"/>
  <c r="N60" i="24"/>
  <c r="M60" i="24"/>
  <c r="L60" i="24"/>
  <c r="U59" i="24"/>
  <c r="V59" i="24"/>
  <c r="W59" i="24"/>
  <c r="X59" i="24"/>
  <c r="AE59" i="24"/>
  <c r="Q59" i="24"/>
  <c r="R59" i="24"/>
  <c r="S59" i="24"/>
  <c r="AD59" i="24"/>
  <c r="T59" i="24"/>
  <c r="AC59" i="24"/>
  <c r="P59" i="24"/>
  <c r="O59" i="24"/>
  <c r="N59" i="24"/>
  <c r="M59" i="24"/>
  <c r="L59" i="24"/>
  <c r="U58" i="24"/>
  <c r="V58" i="24"/>
  <c r="W58" i="24"/>
  <c r="X58" i="24"/>
  <c r="AE58" i="24"/>
  <c r="Q58" i="24"/>
  <c r="R58" i="24"/>
  <c r="S58" i="24"/>
  <c r="AD58" i="24"/>
  <c r="T58" i="24"/>
  <c r="AC58" i="24"/>
  <c r="P58" i="24"/>
  <c r="O58" i="24"/>
  <c r="N58" i="24"/>
  <c r="M58" i="24"/>
  <c r="L58" i="24"/>
  <c r="U57" i="24"/>
  <c r="V57" i="24"/>
  <c r="W57" i="24"/>
  <c r="X57" i="24"/>
  <c r="AE57" i="24"/>
  <c r="Q57" i="24"/>
  <c r="R57" i="24"/>
  <c r="S57" i="24"/>
  <c r="AD57" i="24"/>
  <c r="T57" i="24"/>
  <c r="AC57" i="24"/>
  <c r="P57" i="24"/>
  <c r="O57" i="24"/>
  <c r="N57" i="24"/>
  <c r="M57" i="24"/>
  <c r="L57" i="24"/>
  <c r="C57" i="24"/>
  <c r="B57" i="24"/>
  <c r="U56" i="24"/>
  <c r="V56" i="24"/>
  <c r="W56" i="24"/>
  <c r="X56" i="24"/>
  <c r="AE56" i="24"/>
  <c r="Q56" i="24"/>
  <c r="R56" i="24"/>
  <c r="S56" i="24"/>
  <c r="AD56" i="24"/>
  <c r="T56" i="24"/>
  <c r="AC56" i="24"/>
  <c r="P56" i="24"/>
  <c r="O56" i="24"/>
  <c r="N56" i="24"/>
  <c r="M56" i="24"/>
  <c r="L56" i="24"/>
  <c r="C56" i="24"/>
  <c r="B56" i="24"/>
  <c r="U55" i="24"/>
  <c r="V55" i="24"/>
  <c r="W55" i="24"/>
  <c r="X55" i="24"/>
  <c r="AE55" i="24"/>
  <c r="Q55" i="24"/>
  <c r="R55" i="24"/>
  <c r="S55" i="24"/>
  <c r="AD55" i="24"/>
  <c r="T55" i="24"/>
  <c r="AC55" i="24"/>
  <c r="P55" i="24"/>
  <c r="O55" i="24"/>
  <c r="N55" i="24"/>
  <c r="M55" i="24"/>
  <c r="L55" i="24"/>
  <c r="C55" i="24"/>
  <c r="B55" i="24"/>
  <c r="U54" i="24"/>
  <c r="V54" i="24"/>
  <c r="W54" i="24"/>
  <c r="X54" i="24"/>
  <c r="AE54" i="24"/>
  <c r="Q54" i="24"/>
  <c r="R54" i="24"/>
  <c r="S54" i="24"/>
  <c r="AD54" i="24"/>
  <c r="T54" i="24"/>
  <c r="AC54" i="24"/>
  <c r="P54" i="24"/>
  <c r="O54" i="24"/>
  <c r="N54" i="24"/>
  <c r="M54" i="24"/>
  <c r="L54" i="24"/>
  <c r="I43" i="24"/>
  <c r="U43" i="24"/>
  <c r="K43" i="24"/>
  <c r="V43" i="24"/>
  <c r="W43" i="24"/>
  <c r="X43" i="24"/>
  <c r="U44" i="24"/>
  <c r="V44" i="24"/>
  <c r="W44" i="24"/>
  <c r="X44" i="24"/>
  <c r="AE44" i="24"/>
  <c r="U45" i="24"/>
  <c r="V45" i="24"/>
  <c r="W45" i="24"/>
  <c r="X45" i="24"/>
  <c r="AE45" i="24"/>
  <c r="U46" i="24"/>
  <c r="V46" i="24"/>
  <c r="W46" i="24"/>
  <c r="X46" i="24"/>
  <c r="AE46" i="24"/>
  <c r="U47" i="24"/>
  <c r="V47" i="24"/>
  <c r="W47" i="24"/>
  <c r="X47" i="24"/>
  <c r="AE47" i="24"/>
  <c r="U48" i="24"/>
  <c r="V48" i="24"/>
  <c r="W48" i="24"/>
  <c r="X48" i="24"/>
  <c r="AE48" i="24"/>
  <c r="U49" i="24"/>
  <c r="V49" i="24"/>
  <c r="W49" i="24"/>
  <c r="X49" i="24"/>
  <c r="AE49" i="24"/>
  <c r="U50" i="24"/>
  <c r="V50" i="24"/>
  <c r="W50" i="24"/>
  <c r="X50" i="24"/>
  <c r="AE50" i="24"/>
  <c r="U51" i="24"/>
  <c r="V51" i="24"/>
  <c r="W51" i="24"/>
  <c r="X51" i="24"/>
  <c r="AE51" i="24"/>
  <c r="U52" i="24"/>
  <c r="V52" i="24"/>
  <c r="W52" i="24"/>
  <c r="X52" i="24"/>
  <c r="AE52" i="24"/>
  <c r="U53" i="24"/>
  <c r="V53" i="24"/>
  <c r="W53" i="24"/>
  <c r="X53" i="24"/>
  <c r="AE53" i="24"/>
  <c r="C54" i="24"/>
  <c r="Q43" i="24"/>
  <c r="R43" i="24"/>
  <c r="S43" i="24"/>
  <c r="Q44" i="24"/>
  <c r="R44" i="24"/>
  <c r="S44" i="24"/>
  <c r="AD44" i="24"/>
  <c r="Q45" i="24"/>
  <c r="R45" i="24"/>
  <c r="S45" i="24"/>
  <c r="AD45" i="24"/>
  <c r="Q46" i="24"/>
  <c r="R46" i="24"/>
  <c r="S46" i="24"/>
  <c r="AD46" i="24"/>
  <c r="Q47" i="24"/>
  <c r="R47" i="24"/>
  <c r="S47" i="24"/>
  <c r="AD47" i="24"/>
  <c r="Q48" i="24"/>
  <c r="R48" i="24"/>
  <c r="S48" i="24"/>
  <c r="AD48" i="24"/>
  <c r="Q49" i="24"/>
  <c r="R49" i="24"/>
  <c r="S49" i="24"/>
  <c r="AD49" i="24"/>
  <c r="Q50" i="24"/>
  <c r="R50" i="24"/>
  <c r="S50" i="24"/>
  <c r="AD50" i="24"/>
  <c r="Q51" i="24"/>
  <c r="R51" i="24"/>
  <c r="S51" i="24"/>
  <c r="AD51" i="24"/>
  <c r="Q52" i="24"/>
  <c r="R52" i="24"/>
  <c r="S52" i="24"/>
  <c r="AD52" i="24"/>
  <c r="Q53" i="24"/>
  <c r="R53" i="24"/>
  <c r="S53" i="24"/>
  <c r="AD53" i="24"/>
  <c r="B54" i="24"/>
  <c r="T53" i="24"/>
  <c r="AC53" i="24"/>
  <c r="P53" i="24"/>
  <c r="O53" i="24"/>
  <c r="N53" i="24"/>
  <c r="M53" i="24"/>
  <c r="L53" i="24"/>
  <c r="D28" i="24"/>
  <c r="J24" i="24"/>
  <c r="X24" i="24"/>
  <c r="L24" i="24"/>
  <c r="Y24" i="24"/>
  <c r="Z24" i="24"/>
  <c r="AA24" i="24"/>
  <c r="AG24" i="24"/>
  <c r="J25" i="24"/>
  <c r="X25" i="24"/>
  <c r="L25" i="24"/>
  <c r="Y25" i="24"/>
  <c r="Z25" i="24"/>
  <c r="AA25" i="24"/>
  <c r="AG25" i="24"/>
  <c r="J26" i="24"/>
  <c r="X26" i="24"/>
  <c r="L26" i="24"/>
  <c r="Y26" i="24"/>
  <c r="Z26" i="24"/>
  <c r="AA26" i="24"/>
  <c r="AG26" i="24"/>
  <c r="J27" i="24"/>
  <c r="X27" i="24"/>
  <c r="L27" i="24"/>
  <c r="Y27" i="24"/>
  <c r="Z27" i="24"/>
  <c r="AA27" i="24"/>
  <c r="AG27" i="24"/>
  <c r="J28" i="24"/>
  <c r="X28" i="24"/>
  <c r="L28" i="24"/>
  <c r="Y28" i="24"/>
  <c r="Z28" i="24"/>
  <c r="AA28" i="24"/>
  <c r="AG28" i="24"/>
  <c r="J29" i="24"/>
  <c r="X29" i="24"/>
  <c r="L29" i="24"/>
  <c r="Y29" i="24"/>
  <c r="Z29" i="24"/>
  <c r="AA29" i="24"/>
  <c r="AG29" i="24"/>
  <c r="J30" i="24"/>
  <c r="X30" i="24"/>
  <c r="L30" i="24"/>
  <c r="Y30" i="24"/>
  <c r="Z30" i="24"/>
  <c r="AA30" i="24"/>
  <c r="AG30" i="24"/>
  <c r="J31" i="24"/>
  <c r="X31" i="24"/>
  <c r="L31" i="24"/>
  <c r="Y31" i="24"/>
  <c r="Z31" i="24"/>
  <c r="AA31" i="24"/>
  <c r="AG31" i="24"/>
  <c r="J32" i="24"/>
  <c r="X32" i="24"/>
  <c r="L32" i="24"/>
  <c r="Y32" i="24"/>
  <c r="Z32" i="24"/>
  <c r="AA32" i="24"/>
  <c r="AG32" i="24"/>
  <c r="J33" i="24"/>
  <c r="X33" i="24"/>
  <c r="L33" i="24"/>
  <c r="Y33" i="24"/>
  <c r="Z33" i="24"/>
  <c r="AA33" i="24"/>
  <c r="AG33" i="24"/>
  <c r="J34" i="24"/>
  <c r="X34" i="24"/>
  <c r="L34" i="24"/>
  <c r="Y34" i="24"/>
  <c r="Z34" i="24"/>
  <c r="AA34" i="24"/>
  <c r="AG34" i="24"/>
  <c r="J35" i="24"/>
  <c r="X35" i="24"/>
  <c r="L35" i="24"/>
  <c r="Y35" i="24"/>
  <c r="Z35" i="24"/>
  <c r="AA35" i="24"/>
  <c r="AG35" i="24"/>
  <c r="J36" i="24"/>
  <c r="X36" i="24"/>
  <c r="L36" i="24"/>
  <c r="Y36" i="24"/>
  <c r="Z36" i="24"/>
  <c r="AA36" i="24"/>
  <c r="AG36" i="24"/>
  <c r="J37" i="24"/>
  <c r="X37" i="24"/>
  <c r="L37" i="24"/>
  <c r="Y37" i="24"/>
  <c r="Z37" i="24"/>
  <c r="AA37" i="24"/>
  <c r="AG37" i="24"/>
  <c r="J38" i="24"/>
  <c r="X38" i="24"/>
  <c r="L38" i="24"/>
  <c r="Y38" i="24"/>
  <c r="Z38" i="24"/>
  <c r="AA38" i="24"/>
  <c r="AG38" i="24"/>
  <c r="J39" i="24"/>
  <c r="X39" i="24"/>
  <c r="L39" i="24"/>
  <c r="Y39" i="24"/>
  <c r="Z39" i="24"/>
  <c r="AA39" i="24"/>
  <c r="AG39" i="24"/>
  <c r="C53" i="24"/>
  <c r="B28" i="24"/>
  <c r="T24" i="24"/>
  <c r="U24" i="24"/>
  <c r="W24" i="24"/>
  <c r="T25" i="24"/>
  <c r="U25" i="24"/>
  <c r="W25" i="24"/>
  <c r="T26" i="24"/>
  <c r="U26" i="24"/>
  <c r="W26" i="24"/>
  <c r="T27" i="24"/>
  <c r="U27" i="24"/>
  <c r="W27" i="24"/>
  <c r="T28" i="24"/>
  <c r="U28" i="24"/>
  <c r="W28" i="24"/>
  <c r="T29" i="24"/>
  <c r="U29" i="24"/>
  <c r="W29" i="24"/>
  <c r="T30" i="24"/>
  <c r="U30" i="24"/>
  <c r="W30" i="24"/>
  <c r="T31" i="24"/>
  <c r="U31" i="24"/>
  <c r="W31" i="24"/>
  <c r="T32" i="24"/>
  <c r="U32" i="24"/>
  <c r="W32" i="24"/>
  <c r="T33" i="24"/>
  <c r="U33" i="24"/>
  <c r="W33" i="24"/>
  <c r="T34" i="24"/>
  <c r="U34" i="24"/>
  <c r="W34" i="24"/>
  <c r="T35" i="24"/>
  <c r="U35" i="24"/>
  <c r="W35" i="24"/>
  <c r="T36" i="24"/>
  <c r="U36" i="24"/>
  <c r="W36" i="24"/>
  <c r="T37" i="24"/>
  <c r="U37" i="24"/>
  <c r="W37" i="24"/>
  <c r="T38" i="24"/>
  <c r="U38" i="24"/>
  <c r="W38" i="24"/>
  <c r="T39" i="24"/>
  <c r="U39" i="24"/>
  <c r="W39" i="24"/>
  <c r="B53" i="24"/>
  <c r="T52" i="24"/>
  <c r="AC52" i="24"/>
  <c r="P52" i="24"/>
  <c r="O52" i="24"/>
  <c r="N52" i="24"/>
  <c r="M52" i="24"/>
  <c r="L52" i="24"/>
  <c r="D27" i="24"/>
  <c r="J3" i="24"/>
  <c r="X3" i="24"/>
  <c r="E27" i="24"/>
  <c r="L3" i="24"/>
  <c r="Y3" i="24"/>
  <c r="F27" i="24"/>
  <c r="Z3" i="24"/>
  <c r="AA3" i="24"/>
  <c r="J4" i="24"/>
  <c r="X4" i="24"/>
  <c r="L4" i="24"/>
  <c r="Y4" i="24"/>
  <c r="Z4" i="24"/>
  <c r="AA4" i="24"/>
  <c r="AH4" i="24"/>
  <c r="J5" i="24"/>
  <c r="X5" i="24"/>
  <c r="L5" i="24"/>
  <c r="Y5" i="24"/>
  <c r="Z5" i="24"/>
  <c r="AA5" i="24"/>
  <c r="AH5" i="24"/>
  <c r="J6" i="24"/>
  <c r="X6" i="24"/>
  <c r="L6" i="24"/>
  <c r="Y6" i="24"/>
  <c r="Z6" i="24"/>
  <c r="AA6" i="24"/>
  <c r="AH6" i="24"/>
  <c r="J7" i="24"/>
  <c r="X7" i="24"/>
  <c r="L7" i="24"/>
  <c r="Y7" i="24"/>
  <c r="Z7" i="24"/>
  <c r="AA7" i="24"/>
  <c r="AH7" i="24"/>
  <c r="J8" i="24"/>
  <c r="X8" i="24"/>
  <c r="L8" i="24"/>
  <c r="Y8" i="24"/>
  <c r="Z8" i="24"/>
  <c r="AA8" i="24"/>
  <c r="AH8" i="24"/>
  <c r="J9" i="24"/>
  <c r="X9" i="24"/>
  <c r="L9" i="24"/>
  <c r="Y9" i="24"/>
  <c r="Z9" i="24"/>
  <c r="AA9" i="24"/>
  <c r="AH9" i="24"/>
  <c r="J10" i="24"/>
  <c r="X10" i="24"/>
  <c r="L10" i="24"/>
  <c r="Y10" i="24"/>
  <c r="Z10" i="24"/>
  <c r="AA10" i="24"/>
  <c r="AH10" i="24"/>
  <c r="J11" i="24"/>
  <c r="X11" i="24"/>
  <c r="L11" i="24"/>
  <c r="Y11" i="24"/>
  <c r="Z11" i="24"/>
  <c r="AA11" i="24"/>
  <c r="AH11" i="24"/>
  <c r="J12" i="24"/>
  <c r="X12" i="24"/>
  <c r="L12" i="24"/>
  <c r="Y12" i="24"/>
  <c r="Z12" i="24"/>
  <c r="AA12" i="24"/>
  <c r="AH12" i="24"/>
  <c r="J13" i="24"/>
  <c r="X13" i="24"/>
  <c r="L13" i="24"/>
  <c r="Y13" i="24"/>
  <c r="Z13" i="24"/>
  <c r="AA13" i="24"/>
  <c r="AH13" i="24"/>
  <c r="J14" i="24"/>
  <c r="X14" i="24"/>
  <c r="L14" i="24"/>
  <c r="Y14" i="24"/>
  <c r="Z14" i="24"/>
  <c r="AA14" i="24"/>
  <c r="AH14" i="24"/>
  <c r="J15" i="24"/>
  <c r="X15" i="24"/>
  <c r="L15" i="24"/>
  <c r="Y15" i="24"/>
  <c r="Z15" i="24"/>
  <c r="AA15" i="24"/>
  <c r="AH15" i="24"/>
  <c r="J16" i="24"/>
  <c r="X16" i="24"/>
  <c r="L16" i="24"/>
  <c r="Y16" i="24"/>
  <c r="Z16" i="24"/>
  <c r="AA16" i="24"/>
  <c r="AH16" i="24"/>
  <c r="J17" i="24"/>
  <c r="X17" i="24"/>
  <c r="L17" i="24"/>
  <c r="Y17" i="24"/>
  <c r="Z17" i="24"/>
  <c r="AA17" i="24"/>
  <c r="AH17" i="24"/>
  <c r="J18" i="24"/>
  <c r="X18" i="24"/>
  <c r="L18" i="24"/>
  <c r="Y18" i="24"/>
  <c r="Z18" i="24"/>
  <c r="AA18" i="24"/>
  <c r="AH18" i="24"/>
  <c r="C52" i="24"/>
  <c r="C27" i="24"/>
  <c r="U3" i="24"/>
  <c r="U4" i="24"/>
  <c r="U5" i="24"/>
  <c r="U6" i="24"/>
  <c r="U7" i="24"/>
  <c r="U8" i="24"/>
  <c r="U9" i="24"/>
  <c r="U10" i="24"/>
  <c r="U11" i="24"/>
  <c r="U12" i="24"/>
  <c r="U13" i="24"/>
  <c r="U14" i="24"/>
  <c r="U15" i="24"/>
  <c r="U16" i="24"/>
  <c r="U17" i="24"/>
  <c r="U18" i="24"/>
  <c r="B52" i="24"/>
  <c r="T51" i="24"/>
  <c r="AC51" i="24"/>
  <c r="P51" i="24"/>
  <c r="O51" i="24"/>
  <c r="N51" i="24"/>
  <c r="M51" i="24"/>
  <c r="L51" i="24"/>
  <c r="T50" i="24"/>
  <c r="AC50" i="24"/>
  <c r="P50" i="24"/>
  <c r="O50" i="24"/>
  <c r="N50" i="24"/>
  <c r="M50" i="24"/>
  <c r="L50" i="24"/>
  <c r="T49" i="24"/>
  <c r="AC49" i="24"/>
  <c r="P49" i="24"/>
  <c r="O49" i="24"/>
  <c r="N49" i="24"/>
  <c r="M49" i="24"/>
  <c r="L49" i="24"/>
  <c r="T48" i="24"/>
  <c r="AC48" i="24"/>
  <c r="P48" i="24"/>
  <c r="O48" i="24"/>
  <c r="N48" i="24"/>
  <c r="M48" i="24"/>
  <c r="L48" i="24"/>
  <c r="T47" i="24"/>
  <c r="AC47" i="24"/>
  <c r="P47" i="24"/>
  <c r="O47" i="24"/>
  <c r="N47" i="24"/>
  <c r="M47" i="24"/>
  <c r="L47" i="24"/>
  <c r="T46" i="24"/>
  <c r="AC46" i="24"/>
  <c r="P46" i="24"/>
  <c r="O46" i="24"/>
  <c r="N46" i="24"/>
  <c r="M46" i="24"/>
  <c r="L46" i="24"/>
  <c r="T45" i="24"/>
  <c r="AC45" i="24"/>
  <c r="P45" i="24"/>
  <c r="O45" i="24"/>
  <c r="N45" i="24"/>
  <c r="M45" i="24"/>
  <c r="L45" i="24"/>
  <c r="T44" i="24"/>
  <c r="AC44" i="24"/>
  <c r="P44" i="24"/>
  <c r="O44" i="24"/>
  <c r="N44" i="24"/>
  <c r="M44" i="24"/>
  <c r="L44" i="24"/>
  <c r="T43" i="24"/>
  <c r="AC43" i="24"/>
  <c r="AB43" i="24"/>
  <c r="AA43" i="24"/>
  <c r="P43" i="24"/>
  <c r="O43" i="24"/>
  <c r="N43" i="24"/>
  <c r="M43" i="24"/>
  <c r="L43" i="24"/>
  <c r="L23" i="24"/>
  <c r="AE23" i="24"/>
  <c r="AE24" i="24"/>
  <c r="AE25" i="24"/>
  <c r="AE26" i="24"/>
  <c r="AE27" i="24"/>
  <c r="AE28" i="24"/>
  <c r="AE29" i="24"/>
  <c r="AE30" i="24"/>
  <c r="AE31" i="24"/>
  <c r="AE32" i="24"/>
  <c r="AE33" i="24"/>
  <c r="AE34" i="24"/>
  <c r="AE35" i="24"/>
  <c r="AE36" i="24"/>
  <c r="AE37" i="24"/>
  <c r="AE38" i="24"/>
  <c r="AE39" i="24"/>
  <c r="AE40" i="24"/>
  <c r="J23" i="24"/>
  <c r="AD23" i="24"/>
  <c r="AD24" i="24"/>
  <c r="AD25" i="24"/>
  <c r="AD26" i="24"/>
  <c r="AD27" i="24"/>
  <c r="AD28" i="24"/>
  <c r="AD29" i="24"/>
  <c r="AD30" i="24"/>
  <c r="AD31" i="24"/>
  <c r="AD32" i="24"/>
  <c r="AD33" i="24"/>
  <c r="AD34" i="24"/>
  <c r="AD35" i="24"/>
  <c r="AD36" i="24"/>
  <c r="AD37" i="24"/>
  <c r="AD38" i="24"/>
  <c r="AD39" i="24"/>
  <c r="AD40" i="24"/>
  <c r="V39" i="24"/>
  <c r="N39" i="24"/>
  <c r="S39" i="24"/>
  <c r="O39" i="24"/>
  <c r="R39" i="24"/>
  <c r="Q39" i="24"/>
  <c r="P39" i="24"/>
  <c r="M39" i="24"/>
  <c r="C39" i="24"/>
  <c r="B39" i="24"/>
  <c r="V38" i="24"/>
  <c r="N38" i="24"/>
  <c r="S38" i="24"/>
  <c r="O38" i="24"/>
  <c r="R38" i="24"/>
  <c r="Q38" i="24"/>
  <c r="P38" i="24"/>
  <c r="M38" i="24"/>
  <c r="C38" i="24"/>
  <c r="B38" i="24"/>
  <c r="V37" i="24"/>
  <c r="N37" i="24"/>
  <c r="S37" i="24"/>
  <c r="O37" i="24"/>
  <c r="R37" i="24"/>
  <c r="Q37" i="24"/>
  <c r="P37" i="24"/>
  <c r="M37" i="24"/>
  <c r="C37" i="24"/>
  <c r="B37" i="24"/>
  <c r="V36" i="24"/>
  <c r="N36" i="24"/>
  <c r="S36" i="24"/>
  <c r="O36" i="24"/>
  <c r="R36" i="24"/>
  <c r="Q36" i="24"/>
  <c r="P36" i="24"/>
  <c r="M36" i="24"/>
  <c r="C36" i="24"/>
  <c r="B36" i="24"/>
  <c r="V35" i="24"/>
  <c r="N35" i="24"/>
  <c r="S35" i="24"/>
  <c r="O35" i="24"/>
  <c r="R35" i="24"/>
  <c r="Q35" i="24"/>
  <c r="P35" i="24"/>
  <c r="M35" i="24"/>
  <c r="C35" i="24"/>
  <c r="B35" i="24"/>
  <c r="V34" i="24"/>
  <c r="N34" i="24"/>
  <c r="S34" i="24"/>
  <c r="O34" i="24"/>
  <c r="R34" i="24"/>
  <c r="Q34" i="24"/>
  <c r="P34" i="24"/>
  <c r="M34" i="24"/>
  <c r="C34" i="24"/>
  <c r="B34" i="24"/>
  <c r="V33" i="24"/>
  <c r="N33" i="24"/>
  <c r="S33" i="24"/>
  <c r="O33" i="24"/>
  <c r="R33" i="24"/>
  <c r="Q33" i="24"/>
  <c r="P33" i="24"/>
  <c r="M33" i="24"/>
  <c r="V32" i="24"/>
  <c r="N32" i="24"/>
  <c r="S32" i="24"/>
  <c r="O32" i="24"/>
  <c r="R32" i="24"/>
  <c r="Q32" i="24"/>
  <c r="P32" i="24"/>
  <c r="M32" i="24"/>
  <c r="V31" i="24"/>
  <c r="N31" i="24"/>
  <c r="S31" i="24"/>
  <c r="O31" i="24"/>
  <c r="R31" i="24"/>
  <c r="Q31" i="24"/>
  <c r="P31" i="24"/>
  <c r="M31" i="24"/>
  <c r="V30" i="24"/>
  <c r="N30" i="24"/>
  <c r="S30" i="24"/>
  <c r="O30" i="24"/>
  <c r="R30" i="24"/>
  <c r="Q30" i="24"/>
  <c r="P30" i="24"/>
  <c r="M30" i="24"/>
  <c r="V29" i="24"/>
  <c r="N29" i="24"/>
  <c r="S29" i="24"/>
  <c r="O29" i="24"/>
  <c r="R29" i="24"/>
  <c r="Q29" i="24"/>
  <c r="P29" i="24"/>
  <c r="M29" i="24"/>
  <c r="V28" i="24"/>
  <c r="N28" i="24"/>
  <c r="S28" i="24"/>
  <c r="O28" i="24"/>
  <c r="R28" i="24"/>
  <c r="Q28" i="24"/>
  <c r="P28" i="24"/>
  <c r="M28" i="24"/>
  <c r="V27" i="24"/>
  <c r="N27" i="24"/>
  <c r="S27" i="24"/>
  <c r="O27" i="24"/>
  <c r="R27" i="24"/>
  <c r="Q27" i="24"/>
  <c r="P27" i="24"/>
  <c r="M27" i="24"/>
  <c r="V26" i="24"/>
  <c r="N26" i="24"/>
  <c r="S26" i="24"/>
  <c r="O26" i="24"/>
  <c r="R26" i="24"/>
  <c r="Q26" i="24"/>
  <c r="P26" i="24"/>
  <c r="M26" i="24"/>
  <c r="V25" i="24"/>
  <c r="N25" i="24"/>
  <c r="S25" i="24"/>
  <c r="O25" i="24"/>
  <c r="R25" i="24"/>
  <c r="Q25" i="24"/>
  <c r="P25" i="24"/>
  <c r="M25" i="24"/>
  <c r="V24" i="24"/>
  <c r="N24" i="24"/>
  <c r="S24" i="24"/>
  <c r="O24" i="24"/>
  <c r="R24" i="24"/>
  <c r="Q24" i="24"/>
  <c r="P24" i="24"/>
  <c r="M24" i="24"/>
  <c r="X23" i="24"/>
  <c r="T23" i="24"/>
  <c r="V23" i="24"/>
  <c r="N23" i="24"/>
  <c r="S23" i="24"/>
  <c r="O23" i="24"/>
  <c r="R23" i="24"/>
  <c r="Q23" i="24"/>
  <c r="P23" i="24"/>
  <c r="M23" i="24"/>
  <c r="AE3" i="24"/>
  <c r="AE4" i="24"/>
  <c r="AE5" i="24"/>
  <c r="AE6" i="24"/>
  <c r="AE7" i="24"/>
  <c r="AE8" i="24"/>
  <c r="AE9" i="24"/>
  <c r="AE10" i="24"/>
  <c r="AE11" i="24"/>
  <c r="AE12" i="24"/>
  <c r="AE13" i="24"/>
  <c r="AE14" i="24"/>
  <c r="AE15" i="24"/>
  <c r="AE16" i="24"/>
  <c r="AE17" i="24"/>
  <c r="AE18" i="24"/>
  <c r="AE19" i="24"/>
  <c r="AD3" i="24"/>
  <c r="AD4" i="24"/>
  <c r="AD5" i="24"/>
  <c r="AD6" i="24"/>
  <c r="AD7" i="24"/>
  <c r="AD8" i="24"/>
  <c r="AD9" i="24"/>
  <c r="AD10" i="24"/>
  <c r="AD11" i="24"/>
  <c r="AD12" i="24"/>
  <c r="AD13" i="24"/>
  <c r="AD14" i="24"/>
  <c r="AD15" i="24"/>
  <c r="AD16" i="24"/>
  <c r="AD17" i="24"/>
  <c r="AD18" i="24"/>
  <c r="AD19" i="24"/>
  <c r="W18" i="24"/>
  <c r="AF18" i="24"/>
  <c r="N18" i="24"/>
  <c r="S18" i="24"/>
  <c r="O18" i="24"/>
  <c r="R18" i="24"/>
  <c r="Q18" i="24"/>
  <c r="P18" i="24"/>
  <c r="M18" i="24"/>
  <c r="W17" i="24"/>
  <c r="AF17" i="24"/>
  <c r="N17" i="24"/>
  <c r="S17" i="24"/>
  <c r="O17" i="24"/>
  <c r="R17" i="24"/>
  <c r="Q17" i="24"/>
  <c r="P17" i="24"/>
  <c r="M17" i="24"/>
  <c r="W16" i="24"/>
  <c r="AF16" i="24"/>
  <c r="N16" i="24"/>
  <c r="S16" i="24"/>
  <c r="O16" i="24"/>
  <c r="R16" i="24"/>
  <c r="Q16" i="24"/>
  <c r="P16" i="24"/>
  <c r="M16" i="24"/>
  <c r="W15" i="24"/>
  <c r="AF15" i="24"/>
  <c r="N15" i="24"/>
  <c r="S15" i="24"/>
  <c r="O15" i="24"/>
  <c r="R15" i="24"/>
  <c r="Q15" i="24"/>
  <c r="P15" i="24"/>
  <c r="M15" i="24"/>
  <c r="W14" i="24"/>
  <c r="AF14" i="24"/>
  <c r="N14" i="24"/>
  <c r="S14" i="24"/>
  <c r="O14" i="24"/>
  <c r="R14" i="24"/>
  <c r="Q14" i="24"/>
  <c r="P14" i="24"/>
  <c r="M14" i="24"/>
  <c r="W13" i="24"/>
  <c r="AF13" i="24"/>
  <c r="N13" i="24"/>
  <c r="S13" i="24"/>
  <c r="O13" i="24"/>
  <c r="R13" i="24"/>
  <c r="Q13" i="24"/>
  <c r="P13" i="24"/>
  <c r="M13" i="24"/>
  <c r="W12" i="24"/>
  <c r="AF12" i="24"/>
  <c r="N12" i="24"/>
  <c r="S12" i="24"/>
  <c r="O12" i="24"/>
  <c r="R12" i="24"/>
  <c r="Q12" i="24"/>
  <c r="P12" i="24"/>
  <c r="M12" i="24"/>
  <c r="W11" i="24"/>
  <c r="AF11" i="24"/>
  <c r="N11" i="24"/>
  <c r="S11" i="24"/>
  <c r="O11" i="24"/>
  <c r="R11" i="24"/>
  <c r="Q11" i="24"/>
  <c r="P11" i="24"/>
  <c r="M11" i="24"/>
  <c r="W10" i="24"/>
  <c r="AF10" i="24"/>
  <c r="N10" i="24"/>
  <c r="S10" i="24"/>
  <c r="O10" i="24"/>
  <c r="R10" i="24"/>
  <c r="Q10" i="24"/>
  <c r="P10" i="24"/>
  <c r="M10" i="24"/>
  <c r="W9" i="24"/>
  <c r="AF9" i="24"/>
  <c r="N9" i="24"/>
  <c r="S9" i="24"/>
  <c r="O9" i="24"/>
  <c r="R9" i="24"/>
  <c r="Q9" i="24"/>
  <c r="P9" i="24"/>
  <c r="M9" i="24"/>
  <c r="W8" i="24"/>
  <c r="AF8" i="24"/>
  <c r="N8" i="24"/>
  <c r="S8" i="24"/>
  <c r="O8" i="24"/>
  <c r="R8" i="24"/>
  <c r="Q8" i="24"/>
  <c r="P8" i="24"/>
  <c r="M8" i="24"/>
  <c r="W7" i="24"/>
  <c r="AF7" i="24"/>
  <c r="N7" i="24"/>
  <c r="S7" i="24"/>
  <c r="O7" i="24"/>
  <c r="R7" i="24"/>
  <c r="Q7" i="24"/>
  <c r="P7" i="24"/>
  <c r="M7" i="24"/>
  <c r="W6" i="24"/>
  <c r="AF6" i="24"/>
  <c r="N6" i="24"/>
  <c r="S6" i="24"/>
  <c r="O6" i="24"/>
  <c r="R6" i="24"/>
  <c r="Q6" i="24"/>
  <c r="P6" i="24"/>
  <c r="M6" i="24"/>
  <c r="W5" i="24"/>
  <c r="AF5" i="24"/>
  <c r="N5" i="24"/>
  <c r="S5" i="24"/>
  <c r="O5" i="24"/>
  <c r="R5" i="24"/>
  <c r="Q5" i="24"/>
  <c r="P5" i="24"/>
  <c r="M5" i="24"/>
  <c r="W4" i="24"/>
  <c r="AF4" i="24"/>
  <c r="N4" i="24"/>
  <c r="S4" i="24"/>
  <c r="O4" i="24"/>
  <c r="R4" i="24"/>
  <c r="Q4" i="24"/>
  <c r="P4" i="24"/>
  <c r="M4" i="24"/>
  <c r="W3" i="24"/>
  <c r="AF3" i="24"/>
  <c r="N3" i="24"/>
  <c r="S3" i="24"/>
  <c r="O3" i="24"/>
  <c r="R3" i="24"/>
  <c r="Q3" i="24"/>
  <c r="P3" i="24"/>
  <c r="M3" i="24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2" i="7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" i="6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" i="5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" i="4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2" i="3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2" i="2"/>
  <c r="T24" i="1"/>
  <c r="U24" i="1"/>
  <c r="W24" i="1"/>
  <c r="T25" i="1"/>
  <c r="U25" i="1"/>
  <c r="W25" i="1"/>
  <c r="T26" i="1"/>
  <c r="U26" i="1"/>
  <c r="W26" i="1"/>
  <c r="T27" i="1"/>
  <c r="U27" i="1"/>
  <c r="W27" i="1"/>
  <c r="T28" i="1"/>
  <c r="U28" i="1"/>
  <c r="W28" i="1"/>
  <c r="T29" i="1"/>
  <c r="U29" i="1"/>
  <c r="W29" i="1"/>
  <c r="T31" i="1"/>
  <c r="U31" i="1"/>
  <c r="W31" i="1"/>
  <c r="T32" i="1"/>
  <c r="U32" i="1"/>
  <c r="W32" i="1"/>
  <c r="T33" i="1"/>
  <c r="U33" i="1"/>
  <c r="W33" i="1"/>
  <c r="T34" i="1"/>
  <c r="U34" i="1"/>
  <c r="W34" i="1"/>
  <c r="T35" i="1"/>
  <c r="U35" i="1"/>
  <c r="W35" i="1"/>
  <c r="T36" i="1"/>
  <c r="U36" i="1"/>
  <c r="W36" i="1"/>
  <c r="T37" i="1"/>
  <c r="U37" i="1"/>
  <c r="W37" i="1"/>
  <c r="T38" i="1"/>
  <c r="U38" i="1"/>
  <c r="W38" i="1"/>
  <c r="T39" i="1"/>
  <c r="U39" i="1"/>
  <c r="W39" i="1"/>
  <c r="F2" i="2"/>
  <c r="X24" i="1"/>
  <c r="Y24" i="1"/>
  <c r="Z24" i="1"/>
  <c r="AA24" i="1"/>
  <c r="AG24" i="1"/>
  <c r="X25" i="1"/>
  <c r="Y25" i="1"/>
  <c r="Z25" i="1"/>
  <c r="AA25" i="1"/>
  <c r="AG25" i="1"/>
  <c r="X26" i="1"/>
  <c r="Y26" i="1"/>
  <c r="Z26" i="1"/>
  <c r="AA26" i="1"/>
  <c r="AG26" i="1"/>
  <c r="X27" i="1"/>
  <c r="Y27" i="1"/>
  <c r="Z27" i="1"/>
  <c r="AA27" i="1"/>
  <c r="AG27" i="1"/>
  <c r="X28" i="1"/>
  <c r="Y28" i="1"/>
  <c r="Z28" i="1"/>
  <c r="AA28" i="1"/>
  <c r="AG28" i="1"/>
  <c r="X29" i="1"/>
  <c r="Y29" i="1"/>
  <c r="Z29" i="1"/>
  <c r="AA29" i="1"/>
  <c r="AG29" i="1"/>
  <c r="X30" i="1"/>
  <c r="Y30" i="1"/>
  <c r="Z30" i="1"/>
  <c r="AA30" i="1"/>
  <c r="AG30" i="1"/>
  <c r="X31" i="1"/>
  <c r="Y31" i="1"/>
  <c r="Z31" i="1"/>
  <c r="AA31" i="1"/>
  <c r="AG31" i="1"/>
  <c r="X32" i="1"/>
  <c r="Y32" i="1"/>
  <c r="Z32" i="1"/>
  <c r="AA32" i="1"/>
  <c r="AG32" i="1"/>
  <c r="X33" i="1"/>
  <c r="Y33" i="1"/>
  <c r="Z33" i="1"/>
  <c r="AA33" i="1"/>
  <c r="AG33" i="1"/>
  <c r="X34" i="1"/>
  <c r="Y34" i="1"/>
  <c r="Z34" i="1"/>
  <c r="AA34" i="1"/>
  <c r="AG34" i="1"/>
  <c r="X35" i="1"/>
  <c r="Y35" i="1"/>
  <c r="Z35" i="1"/>
  <c r="AA35" i="1"/>
  <c r="AG35" i="1"/>
  <c r="X36" i="1"/>
  <c r="Y36" i="1"/>
  <c r="Z36" i="1"/>
  <c r="AA36" i="1"/>
  <c r="AG36" i="1"/>
  <c r="X37" i="1"/>
  <c r="Y37" i="1"/>
  <c r="Z37" i="1"/>
  <c r="AA37" i="1"/>
  <c r="AG37" i="1"/>
  <c r="X38" i="1"/>
  <c r="Y38" i="1"/>
  <c r="Z38" i="1"/>
  <c r="AA38" i="1"/>
  <c r="AG38" i="1"/>
  <c r="X39" i="1"/>
  <c r="Y39" i="1"/>
  <c r="Z39" i="1"/>
  <c r="AA39" i="1"/>
  <c r="AG39" i="1"/>
  <c r="Q44" i="1"/>
  <c r="R44" i="1"/>
  <c r="S44" i="1"/>
  <c r="AD44" i="1"/>
  <c r="Q45" i="1"/>
  <c r="R45" i="1"/>
  <c r="S45" i="1"/>
  <c r="Q46" i="1"/>
  <c r="R46" i="1"/>
  <c r="S46" i="1"/>
  <c r="AD46" i="1"/>
  <c r="Q47" i="1"/>
  <c r="R47" i="1"/>
  <c r="S47" i="1"/>
  <c r="AD47" i="1"/>
  <c r="Q48" i="1"/>
  <c r="R48" i="1"/>
  <c r="S48" i="1"/>
  <c r="AD48" i="1"/>
  <c r="Q50" i="1"/>
  <c r="R50" i="1"/>
  <c r="S50" i="1"/>
  <c r="AD50" i="1"/>
  <c r="Q51" i="1"/>
  <c r="R51" i="1"/>
  <c r="S51" i="1"/>
  <c r="AD51" i="1"/>
  <c r="Q52" i="1"/>
  <c r="R52" i="1"/>
  <c r="S52" i="1"/>
  <c r="AD52" i="1"/>
  <c r="Q53" i="1"/>
  <c r="R53" i="1"/>
  <c r="S53" i="1"/>
  <c r="AD53" i="1"/>
  <c r="Q54" i="1"/>
  <c r="R54" i="1"/>
  <c r="S54" i="1"/>
  <c r="AD54" i="1"/>
  <c r="Q55" i="1"/>
  <c r="R55" i="1"/>
  <c r="S55" i="1"/>
  <c r="AD55" i="1"/>
  <c r="Q56" i="1"/>
  <c r="R56" i="1"/>
  <c r="S56" i="1"/>
  <c r="AD56" i="1"/>
  <c r="Q57" i="1"/>
  <c r="R57" i="1"/>
  <c r="S57" i="1"/>
  <c r="AD57" i="1"/>
  <c r="Q58" i="1"/>
  <c r="R58" i="1"/>
  <c r="S58" i="1"/>
  <c r="AD58" i="1"/>
  <c r="Q59" i="1"/>
  <c r="R59" i="1"/>
  <c r="S59" i="1"/>
  <c r="AD59" i="1"/>
  <c r="Q60" i="1"/>
  <c r="R60" i="1"/>
  <c r="S60" i="1"/>
  <c r="AD60" i="1"/>
  <c r="Q61" i="1"/>
  <c r="R61" i="1"/>
  <c r="S61" i="1"/>
  <c r="AD61" i="1"/>
  <c r="Q62" i="1"/>
  <c r="R62" i="1"/>
  <c r="S62" i="1"/>
  <c r="AD62" i="1"/>
  <c r="Q63" i="1"/>
  <c r="R63" i="1"/>
  <c r="S63" i="1"/>
  <c r="AD63" i="1"/>
  <c r="Q64" i="1"/>
  <c r="R64" i="1"/>
  <c r="S64" i="1"/>
  <c r="AD64" i="1"/>
  <c r="Q65" i="1"/>
  <c r="R65" i="1"/>
  <c r="S65" i="1"/>
  <c r="AD65" i="1"/>
  <c r="Q70" i="1"/>
  <c r="R70" i="1"/>
  <c r="S70" i="1"/>
  <c r="Q71" i="1"/>
  <c r="R71" i="1"/>
  <c r="S71" i="1"/>
  <c r="AD71" i="1"/>
  <c r="Q72" i="1"/>
  <c r="R72" i="1"/>
  <c r="S72" i="1"/>
  <c r="AD72" i="1"/>
  <c r="Q73" i="1"/>
  <c r="R73" i="1"/>
  <c r="S73" i="1"/>
  <c r="AD73" i="1"/>
  <c r="Q74" i="1"/>
  <c r="R74" i="1"/>
  <c r="S74" i="1"/>
  <c r="AD74" i="1"/>
  <c r="Q75" i="1"/>
  <c r="R75" i="1"/>
  <c r="S75" i="1"/>
  <c r="AD75" i="1"/>
  <c r="Q76" i="1"/>
  <c r="R76" i="1"/>
  <c r="S76" i="1"/>
  <c r="AD76" i="1"/>
  <c r="Q77" i="1"/>
  <c r="R77" i="1"/>
  <c r="S77" i="1"/>
  <c r="AD77" i="1"/>
  <c r="Q78" i="1"/>
  <c r="R78" i="1"/>
  <c r="S78" i="1"/>
  <c r="AD78" i="1"/>
  <c r="Q79" i="1"/>
  <c r="R79" i="1"/>
  <c r="S79" i="1"/>
  <c r="AD79" i="1"/>
  <c r="Q80" i="1"/>
  <c r="R80" i="1"/>
  <c r="S80" i="1"/>
  <c r="AD80" i="1"/>
  <c r="Q81" i="1"/>
  <c r="R81" i="1"/>
  <c r="S81" i="1"/>
  <c r="AD81" i="1"/>
  <c r="Q82" i="1"/>
  <c r="R82" i="1"/>
  <c r="S82" i="1"/>
  <c r="AD82" i="1"/>
  <c r="Q83" i="1"/>
  <c r="R83" i="1"/>
  <c r="S83" i="1"/>
  <c r="AD83" i="1"/>
  <c r="Q84" i="1"/>
  <c r="R84" i="1"/>
  <c r="S84" i="1"/>
  <c r="AD84" i="1"/>
  <c r="Q85" i="1"/>
  <c r="R85" i="1"/>
  <c r="S85" i="1"/>
  <c r="AD85" i="1"/>
  <c r="Q86" i="1"/>
  <c r="R86" i="1"/>
  <c r="S86" i="1"/>
  <c r="AD86" i="1"/>
  <c r="Q87" i="1"/>
  <c r="R87" i="1"/>
  <c r="S87" i="1"/>
  <c r="AD87" i="1"/>
  <c r="Q88" i="1"/>
  <c r="R88" i="1"/>
  <c r="S88" i="1"/>
  <c r="AD88" i="1"/>
  <c r="Q89" i="1"/>
  <c r="R89" i="1"/>
  <c r="S89" i="1"/>
  <c r="AD89" i="1"/>
  <c r="Q90" i="1"/>
  <c r="R90" i="1"/>
  <c r="S90" i="1"/>
  <c r="AD90" i="1"/>
  <c r="Q91" i="1"/>
  <c r="R91" i="1"/>
  <c r="S91" i="1"/>
  <c r="AD91" i="1"/>
  <c r="U44" i="1"/>
  <c r="V44" i="1"/>
  <c r="W44" i="1"/>
  <c r="X44" i="1"/>
  <c r="AE44" i="1"/>
  <c r="U45" i="1"/>
  <c r="V45" i="1"/>
  <c r="W45" i="1"/>
  <c r="X45" i="1"/>
  <c r="AE45" i="1"/>
  <c r="U46" i="1"/>
  <c r="V46" i="1"/>
  <c r="W46" i="1"/>
  <c r="X46" i="1"/>
  <c r="AE46" i="1"/>
  <c r="U47" i="1"/>
  <c r="V47" i="1"/>
  <c r="W47" i="1"/>
  <c r="X47" i="1"/>
  <c r="AE47" i="1"/>
  <c r="U48" i="1"/>
  <c r="V48" i="1"/>
  <c r="W48" i="1"/>
  <c r="X48" i="1"/>
  <c r="AE48" i="1"/>
  <c r="U49" i="1"/>
  <c r="V49" i="1"/>
  <c r="W49" i="1"/>
  <c r="X49" i="1"/>
  <c r="AE49" i="1"/>
  <c r="U50" i="1"/>
  <c r="V50" i="1"/>
  <c r="W50" i="1"/>
  <c r="X50" i="1"/>
  <c r="AE50" i="1"/>
  <c r="U51" i="1"/>
  <c r="V51" i="1"/>
  <c r="W51" i="1"/>
  <c r="X51" i="1"/>
  <c r="AE51" i="1"/>
  <c r="U52" i="1"/>
  <c r="V52" i="1"/>
  <c r="W52" i="1"/>
  <c r="X52" i="1"/>
  <c r="AE52" i="1"/>
  <c r="U53" i="1"/>
  <c r="V53" i="1"/>
  <c r="W53" i="1"/>
  <c r="X53" i="1"/>
  <c r="AE53" i="1"/>
  <c r="U54" i="1"/>
  <c r="V54" i="1"/>
  <c r="W54" i="1"/>
  <c r="X54" i="1"/>
  <c r="AE54" i="1"/>
  <c r="U55" i="1"/>
  <c r="V55" i="1"/>
  <c r="W55" i="1"/>
  <c r="X55" i="1"/>
  <c r="AE55" i="1"/>
  <c r="U56" i="1"/>
  <c r="V56" i="1"/>
  <c r="W56" i="1"/>
  <c r="X56" i="1"/>
  <c r="AE56" i="1"/>
  <c r="U57" i="1"/>
  <c r="V57" i="1"/>
  <c r="W57" i="1"/>
  <c r="X57" i="1"/>
  <c r="AE57" i="1"/>
  <c r="U58" i="1"/>
  <c r="V58" i="1"/>
  <c r="W58" i="1"/>
  <c r="X58" i="1"/>
  <c r="AE58" i="1"/>
  <c r="U59" i="1"/>
  <c r="V59" i="1"/>
  <c r="W59" i="1"/>
  <c r="X59" i="1"/>
  <c r="AE59" i="1"/>
  <c r="U60" i="1"/>
  <c r="V60" i="1"/>
  <c r="W60" i="1"/>
  <c r="X60" i="1"/>
  <c r="AE60" i="1"/>
  <c r="U61" i="1"/>
  <c r="V61" i="1"/>
  <c r="W61" i="1"/>
  <c r="X61" i="1"/>
  <c r="AE61" i="1"/>
  <c r="U62" i="1"/>
  <c r="V62" i="1"/>
  <c r="W62" i="1"/>
  <c r="X62" i="1"/>
  <c r="AE62" i="1"/>
  <c r="U63" i="1"/>
  <c r="V63" i="1"/>
  <c r="W63" i="1"/>
  <c r="X63" i="1"/>
  <c r="AE63" i="1"/>
  <c r="U64" i="1"/>
  <c r="V64" i="1"/>
  <c r="W64" i="1"/>
  <c r="X64" i="1"/>
  <c r="AE64" i="1"/>
  <c r="U65" i="1"/>
  <c r="V65" i="1"/>
  <c r="W65" i="1"/>
  <c r="X65" i="1"/>
  <c r="AE65" i="1"/>
  <c r="L95" i="1"/>
  <c r="D32" i="23"/>
  <c r="T375" i="23"/>
  <c r="E32" i="23"/>
  <c r="U375" i="23"/>
  <c r="F32" i="23"/>
  <c r="V375" i="23"/>
  <c r="W375" i="23"/>
  <c r="AB375" i="23"/>
  <c r="T376" i="23"/>
  <c r="U376" i="23"/>
  <c r="V376" i="23"/>
  <c r="W376" i="23"/>
  <c r="AB376" i="23"/>
  <c r="T377" i="23"/>
  <c r="U377" i="23"/>
  <c r="V377" i="23"/>
  <c r="W377" i="23"/>
  <c r="AB377" i="23"/>
  <c r="T378" i="23"/>
  <c r="U378" i="23"/>
  <c r="V378" i="23"/>
  <c r="W378" i="23"/>
  <c r="AB378" i="23"/>
  <c r="T379" i="23"/>
  <c r="U379" i="23"/>
  <c r="V379" i="23"/>
  <c r="W379" i="23"/>
  <c r="AB379" i="23"/>
  <c r="T380" i="23"/>
  <c r="U380" i="23"/>
  <c r="V380" i="23"/>
  <c r="W380" i="23"/>
  <c r="AB380" i="23"/>
  <c r="T381" i="23"/>
  <c r="U381" i="23"/>
  <c r="V381" i="23"/>
  <c r="W381" i="23"/>
  <c r="AB381" i="23"/>
  <c r="T382" i="23"/>
  <c r="U382" i="23"/>
  <c r="V382" i="23"/>
  <c r="W382" i="23"/>
  <c r="AB382" i="23"/>
  <c r="T383" i="23"/>
  <c r="U383" i="23"/>
  <c r="V383" i="23"/>
  <c r="W383" i="23"/>
  <c r="AB383" i="23"/>
  <c r="T384" i="23"/>
  <c r="U384" i="23"/>
  <c r="V384" i="23"/>
  <c r="W384" i="23"/>
  <c r="AB384" i="23"/>
  <c r="T385" i="23"/>
  <c r="U385" i="23"/>
  <c r="V385" i="23"/>
  <c r="W385" i="23"/>
  <c r="AB385" i="23"/>
  <c r="T386" i="23"/>
  <c r="U386" i="23"/>
  <c r="V386" i="23"/>
  <c r="W386" i="23"/>
  <c r="AB386" i="23"/>
  <c r="T387" i="23"/>
  <c r="U387" i="23"/>
  <c r="V387" i="23"/>
  <c r="W387" i="23"/>
  <c r="AB387" i="23"/>
  <c r="T388" i="23"/>
  <c r="U388" i="23"/>
  <c r="V388" i="23"/>
  <c r="W388" i="23"/>
  <c r="AB388" i="23"/>
  <c r="T389" i="23"/>
  <c r="U389" i="23"/>
  <c r="V389" i="23"/>
  <c r="W389" i="23"/>
  <c r="AB389" i="23"/>
  <c r="T390" i="23"/>
  <c r="U390" i="23"/>
  <c r="V390" i="23"/>
  <c r="W390" i="23"/>
  <c r="AB390" i="23"/>
  <c r="T391" i="23"/>
  <c r="U391" i="23"/>
  <c r="V391" i="23"/>
  <c r="W391" i="23"/>
  <c r="AB391" i="23"/>
  <c r="T392" i="23"/>
  <c r="U392" i="23"/>
  <c r="V392" i="23"/>
  <c r="W392" i="23"/>
  <c r="AB392" i="23"/>
  <c r="T393" i="23"/>
  <c r="U393" i="23"/>
  <c r="V393" i="23"/>
  <c r="W393" i="23"/>
  <c r="AB393" i="23"/>
  <c r="T394" i="23"/>
  <c r="U394" i="23"/>
  <c r="V394" i="23"/>
  <c r="W394" i="23"/>
  <c r="AB394" i="23"/>
  <c r="T395" i="23"/>
  <c r="U395" i="23"/>
  <c r="V395" i="23"/>
  <c r="W395" i="23"/>
  <c r="AB395" i="23"/>
  <c r="T396" i="23"/>
  <c r="U396" i="23"/>
  <c r="V396" i="23"/>
  <c r="W396" i="23"/>
  <c r="AB396" i="23"/>
  <c r="T397" i="23"/>
  <c r="U397" i="23"/>
  <c r="V397" i="23"/>
  <c r="W397" i="23"/>
  <c r="AB397" i="23"/>
  <c r="T398" i="23"/>
  <c r="U398" i="23"/>
  <c r="V398" i="23"/>
  <c r="W398" i="23"/>
  <c r="AB398" i="23"/>
  <c r="T399" i="23"/>
  <c r="U399" i="23"/>
  <c r="V399" i="23"/>
  <c r="W399" i="23"/>
  <c r="AB399" i="23"/>
  <c r="T400" i="23"/>
  <c r="U400" i="23"/>
  <c r="V400" i="23"/>
  <c r="W400" i="23"/>
  <c r="AB400" i="23"/>
  <c r="T401" i="23"/>
  <c r="U401" i="23"/>
  <c r="V401" i="23"/>
  <c r="W401" i="23"/>
  <c r="AB401" i="23"/>
  <c r="T402" i="23"/>
  <c r="U402" i="23"/>
  <c r="V402" i="23"/>
  <c r="W402" i="23"/>
  <c r="AB402" i="23"/>
  <c r="T403" i="23"/>
  <c r="U403" i="23"/>
  <c r="V403" i="23"/>
  <c r="W403" i="23"/>
  <c r="AB403" i="23"/>
  <c r="T404" i="23"/>
  <c r="U404" i="23"/>
  <c r="V404" i="23"/>
  <c r="W404" i="23"/>
  <c r="AB404" i="23"/>
  <c r="T405" i="23"/>
  <c r="U405" i="23"/>
  <c r="V405" i="23"/>
  <c r="W405" i="23"/>
  <c r="AB405" i="23"/>
  <c r="T406" i="23"/>
  <c r="U406" i="23"/>
  <c r="V406" i="23"/>
  <c r="W406" i="23"/>
  <c r="AB406" i="23"/>
  <c r="T407" i="23"/>
  <c r="U407" i="23"/>
  <c r="V407" i="23"/>
  <c r="W407" i="23"/>
  <c r="AB407" i="23"/>
  <c r="T408" i="23"/>
  <c r="U408" i="23"/>
  <c r="V408" i="23"/>
  <c r="W408" i="23"/>
  <c r="AB408" i="23"/>
  <c r="T409" i="23"/>
  <c r="U409" i="23"/>
  <c r="V409" i="23"/>
  <c r="W409" i="23"/>
  <c r="AB409" i="23"/>
  <c r="T410" i="23"/>
  <c r="U410" i="23"/>
  <c r="V410" i="23"/>
  <c r="W410" i="23"/>
  <c r="AB410" i="23"/>
  <c r="T411" i="23"/>
  <c r="U411" i="23"/>
  <c r="V411" i="23"/>
  <c r="W411" i="23"/>
  <c r="AB411" i="23"/>
  <c r="T412" i="23"/>
  <c r="U412" i="23"/>
  <c r="V412" i="23"/>
  <c r="W412" i="23"/>
  <c r="AB412" i="23"/>
  <c r="T413" i="23"/>
  <c r="U413" i="23"/>
  <c r="V413" i="23"/>
  <c r="W413" i="23"/>
  <c r="AB413" i="23"/>
  <c r="T414" i="23"/>
  <c r="U414" i="23"/>
  <c r="V414" i="23"/>
  <c r="W414" i="23"/>
  <c r="AB414" i="23"/>
  <c r="T415" i="23"/>
  <c r="U415" i="23"/>
  <c r="V415" i="23"/>
  <c r="W415" i="23"/>
  <c r="AB415" i="23"/>
  <c r="T416" i="23"/>
  <c r="U416" i="23"/>
  <c r="V416" i="23"/>
  <c r="W416" i="23"/>
  <c r="AB416" i="23"/>
  <c r="T417" i="23"/>
  <c r="U417" i="23"/>
  <c r="V417" i="23"/>
  <c r="W417" i="23"/>
  <c r="AB417" i="23"/>
  <c r="T418" i="23"/>
  <c r="U418" i="23"/>
  <c r="V418" i="23"/>
  <c r="W418" i="23"/>
  <c r="AB418" i="23"/>
  <c r="T419" i="23"/>
  <c r="U419" i="23"/>
  <c r="V419" i="23"/>
  <c r="W419" i="23"/>
  <c r="AB419" i="23"/>
  <c r="T420" i="23"/>
  <c r="U420" i="23"/>
  <c r="V420" i="23"/>
  <c r="W420" i="23"/>
  <c r="AB420" i="23"/>
  <c r="T421" i="23"/>
  <c r="U421" i="23"/>
  <c r="V421" i="23"/>
  <c r="W421" i="23"/>
  <c r="AB421" i="23"/>
  <c r="T422" i="23"/>
  <c r="U422" i="23"/>
  <c r="V422" i="23"/>
  <c r="W422" i="23"/>
  <c r="AB422" i="23"/>
  <c r="T423" i="23"/>
  <c r="U423" i="23"/>
  <c r="V423" i="23"/>
  <c r="W423" i="23"/>
  <c r="AB423" i="23"/>
  <c r="T424" i="23"/>
  <c r="U424" i="23"/>
  <c r="V424" i="23"/>
  <c r="W424" i="23"/>
  <c r="AB424" i="23"/>
  <c r="T425" i="23"/>
  <c r="U425" i="23"/>
  <c r="V425" i="23"/>
  <c r="W425" i="23"/>
  <c r="AB425" i="23"/>
  <c r="T426" i="23"/>
  <c r="U426" i="23"/>
  <c r="V426" i="23"/>
  <c r="W426" i="23"/>
  <c r="AB426" i="23"/>
  <c r="T427" i="23"/>
  <c r="U427" i="23"/>
  <c r="V427" i="23"/>
  <c r="W427" i="23"/>
  <c r="AB427" i="23"/>
  <c r="T428" i="23"/>
  <c r="U428" i="23"/>
  <c r="V428" i="23"/>
  <c r="W428" i="23"/>
  <c r="AB428" i="23"/>
  <c r="T429" i="23"/>
  <c r="U429" i="23"/>
  <c r="V429" i="23"/>
  <c r="W429" i="23"/>
  <c r="AB429" i="23"/>
  <c r="T430" i="23"/>
  <c r="U430" i="23"/>
  <c r="V430" i="23"/>
  <c r="W430" i="23"/>
  <c r="AB430" i="23"/>
  <c r="T431" i="23"/>
  <c r="U431" i="23"/>
  <c r="V431" i="23"/>
  <c r="W431" i="23"/>
  <c r="AB431" i="23"/>
  <c r="T432" i="23"/>
  <c r="U432" i="23"/>
  <c r="V432" i="23"/>
  <c r="W432" i="23"/>
  <c r="AB432" i="23"/>
  <c r="T433" i="23"/>
  <c r="U433" i="23"/>
  <c r="V433" i="23"/>
  <c r="W433" i="23"/>
  <c r="AB433" i="23"/>
  <c r="T434" i="23"/>
  <c r="U434" i="23"/>
  <c r="V434" i="23"/>
  <c r="W434" i="23"/>
  <c r="AB434" i="23"/>
  <c r="T435" i="23"/>
  <c r="U435" i="23"/>
  <c r="V435" i="23"/>
  <c r="W435" i="23"/>
  <c r="AB435" i="23"/>
  <c r="T436" i="23"/>
  <c r="U436" i="23"/>
  <c r="V436" i="23"/>
  <c r="W436" i="23"/>
  <c r="AB436" i="23"/>
  <c r="T437" i="23"/>
  <c r="U437" i="23"/>
  <c r="V437" i="23"/>
  <c r="W437" i="23"/>
  <c r="AB437" i="23"/>
  <c r="T438" i="23"/>
  <c r="U438" i="23"/>
  <c r="V438" i="23"/>
  <c r="W438" i="23"/>
  <c r="AB438" i="23"/>
  <c r="T439" i="23"/>
  <c r="U439" i="23"/>
  <c r="V439" i="23"/>
  <c r="W439" i="23"/>
  <c r="AB439" i="23"/>
  <c r="T440" i="23"/>
  <c r="U440" i="23"/>
  <c r="V440" i="23"/>
  <c r="W440" i="23"/>
  <c r="AB440" i="23"/>
  <c r="T441" i="23"/>
  <c r="U441" i="23"/>
  <c r="V441" i="23"/>
  <c r="W441" i="23"/>
  <c r="AB441" i="23"/>
  <c r="T442" i="23"/>
  <c r="U442" i="23"/>
  <c r="V442" i="23"/>
  <c r="W442" i="23"/>
  <c r="AB442" i="23"/>
  <c r="T443" i="23"/>
  <c r="U443" i="23"/>
  <c r="V443" i="23"/>
  <c r="W443" i="23"/>
  <c r="AB443" i="23"/>
  <c r="T444" i="23"/>
  <c r="U444" i="23"/>
  <c r="V444" i="23"/>
  <c r="W444" i="23"/>
  <c r="AB444" i="23"/>
  <c r="T445" i="23"/>
  <c r="U445" i="23"/>
  <c r="V445" i="23"/>
  <c r="W445" i="23"/>
  <c r="AB445" i="23"/>
  <c r="T446" i="23"/>
  <c r="U446" i="23"/>
  <c r="V446" i="23"/>
  <c r="W446" i="23"/>
  <c r="AB446" i="23"/>
  <c r="T447" i="23"/>
  <c r="U447" i="23"/>
  <c r="V447" i="23"/>
  <c r="W447" i="23"/>
  <c r="AB447" i="23"/>
  <c r="T448" i="23"/>
  <c r="U448" i="23"/>
  <c r="V448" i="23"/>
  <c r="W448" i="23"/>
  <c r="AB448" i="23"/>
  <c r="T449" i="23"/>
  <c r="U449" i="23"/>
  <c r="V449" i="23"/>
  <c r="W449" i="23"/>
  <c r="AB449" i="23"/>
  <c r="T450" i="23"/>
  <c r="U450" i="23"/>
  <c r="V450" i="23"/>
  <c r="W450" i="23"/>
  <c r="AB450" i="23"/>
  <c r="T451" i="23"/>
  <c r="U451" i="23"/>
  <c r="V451" i="23"/>
  <c r="W451" i="23"/>
  <c r="AB451" i="23"/>
  <c r="T452" i="23"/>
  <c r="U452" i="23"/>
  <c r="V452" i="23"/>
  <c r="W452" i="23"/>
  <c r="AB452" i="23"/>
  <c r="T453" i="23"/>
  <c r="U453" i="23"/>
  <c r="V453" i="23"/>
  <c r="W453" i="23"/>
  <c r="AB453" i="23"/>
  <c r="T454" i="23"/>
  <c r="U454" i="23"/>
  <c r="V454" i="23"/>
  <c r="W454" i="23"/>
  <c r="AB454" i="23"/>
  <c r="T455" i="23"/>
  <c r="U455" i="23"/>
  <c r="V455" i="23"/>
  <c r="W455" i="23"/>
  <c r="AB455" i="23"/>
  <c r="T456" i="23"/>
  <c r="U456" i="23"/>
  <c r="V456" i="23"/>
  <c r="W456" i="23"/>
  <c r="AB456" i="23"/>
  <c r="T457" i="23"/>
  <c r="U457" i="23"/>
  <c r="V457" i="23"/>
  <c r="W457" i="23"/>
  <c r="AB457" i="23"/>
  <c r="T458" i="23"/>
  <c r="U458" i="23"/>
  <c r="V458" i="23"/>
  <c r="W458" i="23"/>
  <c r="AB458" i="23"/>
  <c r="T459" i="23"/>
  <c r="U459" i="23"/>
  <c r="V459" i="23"/>
  <c r="W459" i="23"/>
  <c r="AB459" i="23"/>
  <c r="T460" i="23"/>
  <c r="U460" i="23"/>
  <c r="V460" i="23"/>
  <c r="W460" i="23"/>
  <c r="AB460" i="23"/>
  <c r="T461" i="23"/>
  <c r="U461" i="23"/>
  <c r="V461" i="23"/>
  <c r="W461" i="23"/>
  <c r="AB461" i="23"/>
  <c r="T462" i="23"/>
  <c r="U462" i="23"/>
  <c r="V462" i="23"/>
  <c r="W462" i="23"/>
  <c r="AB462" i="23"/>
  <c r="T463" i="23"/>
  <c r="U463" i="23"/>
  <c r="V463" i="23"/>
  <c r="W463" i="23"/>
  <c r="AB463" i="23"/>
  <c r="T464" i="23"/>
  <c r="U464" i="23"/>
  <c r="V464" i="23"/>
  <c r="W464" i="23"/>
  <c r="AB464" i="23"/>
  <c r="T465" i="23"/>
  <c r="U465" i="23"/>
  <c r="V465" i="23"/>
  <c r="W465" i="23"/>
  <c r="AB465" i="23"/>
  <c r="T466" i="23"/>
  <c r="U466" i="23"/>
  <c r="V466" i="23"/>
  <c r="W466" i="23"/>
  <c r="AB466" i="23"/>
  <c r="T467" i="23"/>
  <c r="U467" i="23"/>
  <c r="V467" i="23"/>
  <c r="W467" i="23"/>
  <c r="AB467" i="23"/>
  <c r="T468" i="23"/>
  <c r="U468" i="23"/>
  <c r="V468" i="23"/>
  <c r="W468" i="23"/>
  <c r="AB468" i="23"/>
  <c r="T469" i="23"/>
  <c r="U469" i="23"/>
  <c r="V469" i="23"/>
  <c r="W469" i="23"/>
  <c r="AB469" i="23"/>
  <c r="T470" i="23"/>
  <c r="U470" i="23"/>
  <c r="V470" i="23"/>
  <c r="W470" i="23"/>
  <c r="AB470" i="23"/>
  <c r="T471" i="23"/>
  <c r="U471" i="23"/>
  <c r="V471" i="23"/>
  <c r="W471" i="23"/>
  <c r="AB471" i="23"/>
  <c r="T472" i="23"/>
  <c r="U472" i="23"/>
  <c r="V472" i="23"/>
  <c r="W472" i="23"/>
  <c r="AB472" i="23"/>
  <c r="T473" i="23"/>
  <c r="U473" i="23"/>
  <c r="V473" i="23"/>
  <c r="W473" i="23"/>
  <c r="AB473" i="23"/>
  <c r="T474" i="23"/>
  <c r="U474" i="23"/>
  <c r="V474" i="23"/>
  <c r="W474" i="23"/>
  <c r="AB474" i="23"/>
  <c r="T475" i="23"/>
  <c r="U475" i="23"/>
  <c r="V475" i="23"/>
  <c r="W475" i="23"/>
  <c r="AB475" i="23"/>
  <c r="T476" i="23"/>
  <c r="U476" i="23"/>
  <c r="V476" i="23"/>
  <c r="W476" i="23"/>
  <c r="AB476" i="23"/>
  <c r="T477" i="23"/>
  <c r="U477" i="23"/>
  <c r="V477" i="23"/>
  <c r="W477" i="23"/>
  <c r="AB477" i="23"/>
  <c r="T478" i="23"/>
  <c r="U478" i="23"/>
  <c r="V478" i="23"/>
  <c r="W478" i="23"/>
  <c r="AB478" i="23"/>
  <c r="T479" i="23"/>
  <c r="U479" i="23"/>
  <c r="V479" i="23"/>
  <c r="W479" i="23"/>
  <c r="AB479" i="23"/>
  <c r="T480" i="23"/>
  <c r="U480" i="23"/>
  <c r="V480" i="23"/>
  <c r="W480" i="23"/>
  <c r="AB480" i="23"/>
  <c r="T481" i="23"/>
  <c r="U481" i="23"/>
  <c r="V481" i="23"/>
  <c r="W481" i="23"/>
  <c r="AB481" i="23"/>
  <c r="T482" i="23"/>
  <c r="U482" i="23"/>
  <c r="V482" i="23"/>
  <c r="W482" i="23"/>
  <c r="AB482" i="23"/>
  <c r="T483" i="23"/>
  <c r="U483" i="23"/>
  <c r="V483" i="23"/>
  <c r="W483" i="23"/>
  <c r="AB483" i="23"/>
  <c r="T484" i="23"/>
  <c r="U484" i="23"/>
  <c r="V484" i="23"/>
  <c r="W484" i="23"/>
  <c r="AB484" i="23"/>
  <c r="T485" i="23"/>
  <c r="U485" i="23"/>
  <c r="V485" i="23"/>
  <c r="W485" i="23"/>
  <c r="AB485" i="23"/>
  <c r="T486" i="23"/>
  <c r="U486" i="23"/>
  <c r="V486" i="23"/>
  <c r="W486" i="23"/>
  <c r="AB486" i="23"/>
  <c r="T487" i="23"/>
  <c r="U487" i="23"/>
  <c r="V487" i="23"/>
  <c r="W487" i="23"/>
  <c r="AB487" i="23"/>
  <c r="T488" i="23"/>
  <c r="U488" i="23"/>
  <c r="V488" i="23"/>
  <c r="W488" i="23"/>
  <c r="AB488" i="23"/>
  <c r="T489" i="23"/>
  <c r="U489" i="23"/>
  <c r="V489" i="23"/>
  <c r="W489" i="23"/>
  <c r="AB489" i="23"/>
  <c r="T490" i="23"/>
  <c r="U490" i="23"/>
  <c r="V490" i="23"/>
  <c r="W490" i="23"/>
  <c r="AB490" i="23"/>
  <c r="T491" i="23"/>
  <c r="U491" i="23"/>
  <c r="V491" i="23"/>
  <c r="W491" i="23"/>
  <c r="AB491" i="23"/>
  <c r="T492" i="23"/>
  <c r="U492" i="23"/>
  <c r="V492" i="23"/>
  <c r="W492" i="23"/>
  <c r="AB492" i="23"/>
  <c r="T493" i="23"/>
  <c r="U493" i="23"/>
  <c r="V493" i="23"/>
  <c r="W493" i="23"/>
  <c r="AB493" i="23"/>
  <c r="T494" i="23"/>
  <c r="U494" i="23"/>
  <c r="V494" i="23"/>
  <c r="W494" i="23"/>
  <c r="AB494" i="23"/>
  <c r="T495" i="23"/>
  <c r="U495" i="23"/>
  <c r="V495" i="23"/>
  <c r="W495" i="23"/>
  <c r="AB495" i="23"/>
  <c r="T496" i="23"/>
  <c r="U496" i="23"/>
  <c r="V496" i="23"/>
  <c r="W496" i="23"/>
  <c r="AB496" i="23"/>
  <c r="T497" i="23"/>
  <c r="U497" i="23"/>
  <c r="V497" i="23"/>
  <c r="W497" i="23"/>
  <c r="AB497" i="23"/>
  <c r="T498" i="23"/>
  <c r="U498" i="23"/>
  <c r="V498" i="23"/>
  <c r="W498" i="23"/>
  <c r="AB498" i="23"/>
  <c r="T499" i="23"/>
  <c r="U499" i="23"/>
  <c r="V499" i="23"/>
  <c r="W499" i="23"/>
  <c r="AB499" i="23"/>
  <c r="T500" i="23"/>
  <c r="U500" i="23"/>
  <c r="V500" i="23"/>
  <c r="W500" i="23"/>
  <c r="AB500" i="23"/>
  <c r="T501" i="23"/>
  <c r="U501" i="23"/>
  <c r="V501" i="23"/>
  <c r="W501" i="23"/>
  <c r="AB501" i="23"/>
  <c r="T502" i="23"/>
  <c r="U502" i="23"/>
  <c r="V502" i="23"/>
  <c r="W502" i="23"/>
  <c r="AB502" i="23"/>
  <c r="T503" i="23"/>
  <c r="U503" i="23"/>
  <c r="V503" i="23"/>
  <c r="W503" i="23"/>
  <c r="AB503" i="23"/>
  <c r="T504" i="23"/>
  <c r="U504" i="23"/>
  <c r="V504" i="23"/>
  <c r="W504" i="23"/>
  <c r="AB504" i="23"/>
  <c r="T505" i="23"/>
  <c r="U505" i="23"/>
  <c r="V505" i="23"/>
  <c r="W505" i="23"/>
  <c r="AB505" i="23"/>
  <c r="T506" i="23"/>
  <c r="U506" i="23"/>
  <c r="V506" i="23"/>
  <c r="W506" i="23"/>
  <c r="AB506" i="23"/>
  <c r="T507" i="23"/>
  <c r="U507" i="23"/>
  <c r="V507" i="23"/>
  <c r="W507" i="23"/>
  <c r="AB507" i="23"/>
  <c r="T508" i="23"/>
  <c r="U508" i="23"/>
  <c r="V508" i="23"/>
  <c r="W508" i="23"/>
  <c r="AB508" i="23"/>
  <c r="T509" i="23"/>
  <c r="U509" i="23"/>
  <c r="V509" i="23"/>
  <c r="W509" i="23"/>
  <c r="AB509" i="23"/>
  <c r="T510" i="23"/>
  <c r="U510" i="23"/>
  <c r="V510" i="23"/>
  <c r="W510" i="23"/>
  <c r="AB510" i="23"/>
  <c r="T511" i="23"/>
  <c r="U511" i="23"/>
  <c r="V511" i="23"/>
  <c r="W511" i="23"/>
  <c r="AB511" i="23"/>
  <c r="T512" i="23"/>
  <c r="U512" i="23"/>
  <c r="V512" i="23"/>
  <c r="W512" i="23"/>
  <c r="AB512" i="23"/>
  <c r="T513" i="23"/>
  <c r="U513" i="23"/>
  <c r="V513" i="23"/>
  <c r="W513" i="23"/>
  <c r="AB513" i="23"/>
  <c r="T514" i="23"/>
  <c r="U514" i="23"/>
  <c r="V514" i="23"/>
  <c r="W514" i="23"/>
  <c r="AB514" i="23"/>
  <c r="T515" i="23"/>
  <c r="U515" i="23"/>
  <c r="V515" i="23"/>
  <c r="W515" i="23"/>
  <c r="AB515" i="23"/>
  <c r="T516" i="23"/>
  <c r="U516" i="23"/>
  <c r="V516" i="23"/>
  <c r="W516" i="23"/>
  <c r="AB516" i="23"/>
  <c r="T517" i="23"/>
  <c r="U517" i="23"/>
  <c r="V517" i="23"/>
  <c r="W517" i="23"/>
  <c r="AB517" i="23"/>
  <c r="T518" i="23"/>
  <c r="U518" i="23"/>
  <c r="V518" i="23"/>
  <c r="W518" i="23"/>
  <c r="AB518" i="23"/>
  <c r="T519" i="23"/>
  <c r="U519" i="23"/>
  <c r="V519" i="23"/>
  <c r="W519" i="23"/>
  <c r="AB519" i="23"/>
  <c r="T520" i="23"/>
  <c r="U520" i="23"/>
  <c r="V520" i="23"/>
  <c r="W520" i="23"/>
  <c r="AB520" i="23"/>
  <c r="T521" i="23"/>
  <c r="U521" i="23"/>
  <c r="V521" i="23"/>
  <c r="W521" i="23"/>
  <c r="AB521" i="23"/>
  <c r="T522" i="23"/>
  <c r="U522" i="23"/>
  <c r="V522" i="23"/>
  <c r="W522" i="23"/>
  <c r="AB522" i="23"/>
  <c r="T523" i="23"/>
  <c r="U523" i="23"/>
  <c r="V523" i="23"/>
  <c r="W523" i="23"/>
  <c r="AB523" i="23"/>
  <c r="T524" i="23"/>
  <c r="U524" i="23"/>
  <c r="V524" i="23"/>
  <c r="W524" i="23"/>
  <c r="AB524" i="23"/>
  <c r="T525" i="23"/>
  <c r="U525" i="23"/>
  <c r="V525" i="23"/>
  <c r="W525" i="23"/>
  <c r="AB525" i="23"/>
  <c r="T526" i="23"/>
  <c r="U526" i="23"/>
  <c r="V526" i="23"/>
  <c r="W526" i="23"/>
  <c r="AB526" i="23"/>
  <c r="T527" i="23"/>
  <c r="U527" i="23"/>
  <c r="V527" i="23"/>
  <c r="W527" i="23"/>
  <c r="AB527" i="23"/>
  <c r="T528" i="23"/>
  <c r="U528" i="23"/>
  <c r="V528" i="23"/>
  <c r="W528" i="23"/>
  <c r="AB528" i="23"/>
  <c r="T529" i="23"/>
  <c r="U529" i="23"/>
  <c r="V529" i="23"/>
  <c r="W529" i="23"/>
  <c r="AB529" i="23"/>
  <c r="T530" i="23"/>
  <c r="U530" i="23"/>
  <c r="V530" i="23"/>
  <c r="W530" i="23"/>
  <c r="AB530" i="23"/>
  <c r="T531" i="23"/>
  <c r="U531" i="23"/>
  <c r="V531" i="23"/>
  <c r="W531" i="23"/>
  <c r="AB531" i="23"/>
  <c r="T532" i="23"/>
  <c r="U532" i="23"/>
  <c r="V532" i="23"/>
  <c r="W532" i="23"/>
  <c r="AB532" i="23"/>
  <c r="T533" i="23"/>
  <c r="U533" i="23"/>
  <c r="V533" i="23"/>
  <c r="W533" i="23"/>
  <c r="AB533" i="23"/>
  <c r="T534" i="23"/>
  <c r="U534" i="23"/>
  <c r="V534" i="23"/>
  <c r="W534" i="23"/>
  <c r="AB534" i="23"/>
  <c r="T535" i="23"/>
  <c r="U535" i="23"/>
  <c r="V535" i="23"/>
  <c r="W535" i="23"/>
  <c r="AB535" i="23"/>
  <c r="T536" i="23"/>
  <c r="U536" i="23"/>
  <c r="V536" i="23"/>
  <c r="W536" i="23"/>
  <c r="AB536" i="23"/>
  <c r="T537" i="23"/>
  <c r="U537" i="23"/>
  <c r="V537" i="23"/>
  <c r="W537" i="23"/>
  <c r="AB537" i="23"/>
  <c r="T538" i="23"/>
  <c r="U538" i="23"/>
  <c r="V538" i="23"/>
  <c r="W538" i="23"/>
  <c r="AB538" i="23"/>
  <c r="T539" i="23"/>
  <c r="U539" i="23"/>
  <c r="V539" i="23"/>
  <c r="W539" i="23"/>
  <c r="AB539" i="23"/>
  <c r="T540" i="23"/>
  <c r="U540" i="23"/>
  <c r="V540" i="23"/>
  <c r="W540" i="23"/>
  <c r="AB540" i="23"/>
  <c r="T541" i="23"/>
  <c r="U541" i="23"/>
  <c r="V541" i="23"/>
  <c r="W541" i="23"/>
  <c r="AB541" i="23"/>
  <c r="T542" i="23"/>
  <c r="U542" i="23"/>
  <c r="V542" i="23"/>
  <c r="W542" i="23"/>
  <c r="AB542" i="23"/>
  <c r="T543" i="23"/>
  <c r="U543" i="23"/>
  <c r="V543" i="23"/>
  <c r="W543" i="23"/>
  <c r="AB543" i="23"/>
  <c r="T544" i="23"/>
  <c r="U544" i="23"/>
  <c r="V544" i="23"/>
  <c r="W544" i="23"/>
  <c r="AB544" i="23"/>
  <c r="T545" i="23"/>
  <c r="U545" i="23"/>
  <c r="V545" i="23"/>
  <c r="W545" i="23"/>
  <c r="AB545" i="23"/>
  <c r="T546" i="23"/>
  <c r="U546" i="23"/>
  <c r="V546" i="23"/>
  <c r="W546" i="23"/>
  <c r="AB546" i="23"/>
  <c r="T547" i="23"/>
  <c r="U547" i="23"/>
  <c r="V547" i="23"/>
  <c r="W547" i="23"/>
  <c r="AB547" i="23"/>
  <c r="T548" i="23"/>
  <c r="U548" i="23"/>
  <c r="V548" i="23"/>
  <c r="W548" i="23"/>
  <c r="AB548" i="23"/>
  <c r="T549" i="23"/>
  <c r="U549" i="23"/>
  <c r="V549" i="23"/>
  <c r="W549" i="23"/>
  <c r="AB549" i="23"/>
  <c r="T550" i="23"/>
  <c r="U550" i="23"/>
  <c r="V550" i="23"/>
  <c r="W550" i="23"/>
  <c r="AB550" i="23"/>
  <c r="T551" i="23"/>
  <c r="U551" i="23"/>
  <c r="V551" i="23"/>
  <c r="W551" i="23"/>
  <c r="AB551" i="23"/>
  <c r="T552" i="23"/>
  <c r="U552" i="23"/>
  <c r="V552" i="23"/>
  <c r="W552" i="23"/>
  <c r="AB552" i="23"/>
  <c r="T553" i="23"/>
  <c r="U553" i="23"/>
  <c r="V553" i="23"/>
  <c r="W553" i="23"/>
  <c r="AB553" i="23"/>
  <c r="T554" i="23"/>
  <c r="U554" i="23"/>
  <c r="V554" i="23"/>
  <c r="W554" i="23"/>
  <c r="AB554" i="23"/>
  <c r="T555" i="23"/>
  <c r="U555" i="23"/>
  <c r="V555" i="23"/>
  <c r="W555" i="23"/>
  <c r="AB555" i="23"/>
  <c r="T556" i="23"/>
  <c r="U556" i="23"/>
  <c r="V556" i="23"/>
  <c r="W556" i="23"/>
  <c r="AB556" i="23"/>
  <c r="T557" i="23"/>
  <c r="U557" i="23"/>
  <c r="V557" i="23"/>
  <c r="W557" i="23"/>
  <c r="AB557" i="23"/>
  <c r="T558" i="23"/>
  <c r="U558" i="23"/>
  <c r="V558" i="23"/>
  <c r="W558" i="23"/>
  <c r="AB558" i="23"/>
  <c r="T559" i="23"/>
  <c r="U559" i="23"/>
  <c r="V559" i="23"/>
  <c r="W559" i="23"/>
  <c r="AB559" i="23"/>
  <c r="T560" i="23"/>
  <c r="U560" i="23"/>
  <c r="V560" i="23"/>
  <c r="W560" i="23"/>
  <c r="AB560" i="23"/>
  <c r="T561" i="23"/>
  <c r="U561" i="23"/>
  <c r="V561" i="23"/>
  <c r="W561" i="23"/>
  <c r="AB561" i="23"/>
  <c r="T562" i="23"/>
  <c r="U562" i="23"/>
  <c r="V562" i="23"/>
  <c r="W562" i="23"/>
  <c r="AB562" i="23"/>
  <c r="T563" i="23"/>
  <c r="U563" i="23"/>
  <c r="V563" i="23"/>
  <c r="W563" i="23"/>
  <c r="AB563" i="23"/>
  <c r="T564" i="23"/>
  <c r="U564" i="23"/>
  <c r="V564" i="23"/>
  <c r="W564" i="23"/>
  <c r="AB564" i="23"/>
  <c r="T565" i="23"/>
  <c r="U565" i="23"/>
  <c r="V565" i="23"/>
  <c r="W565" i="23"/>
  <c r="AB565" i="23"/>
  <c r="T566" i="23"/>
  <c r="U566" i="23"/>
  <c r="V566" i="23"/>
  <c r="W566" i="23"/>
  <c r="AB566" i="23"/>
  <c r="T567" i="23"/>
  <c r="U567" i="23"/>
  <c r="V567" i="23"/>
  <c r="W567" i="23"/>
  <c r="AB567" i="23"/>
  <c r="T568" i="23"/>
  <c r="U568" i="23"/>
  <c r="V568" i="23"/>
  <c r="W568" i="23"/>
  <c r="AB568" i="23"/>
  <c r="T569" i="23"/>
  <c r="U569" i="23"/>
  <c r="V569" i="23"/>
  <c r="W569" i="23"/>
  <c r="AB569" i="23"/>
  <c r="T570" i="23"/>
  <c r="U570" i="23"/>
  <c r="V570" i="23"/>
  <c r="W570" i="23"/>
  <c r="AB570" i="23"/>
  <c r="T571" i="23"/>
  <c r="U571" i="23"/>
  <c r="V571" i="23"/>
  <c r="W571" i="23"/>
  <c r="AB571" i="23"/>
  <c r="T572" i="23"/>
  <c r="U572" i="23"/>
  <c r="V572" i="23"/>
  <c r="W572" i="23"/>
  <c r="AB572" i="23"/>
  <c r="T573" i="23"/>
  <c r="U573" i="23"/>
  <c r="V573" i="23"/>
  <c r="W573" i="23"/>
  <c r="AB573" i="23"/>
  <c r="T574" i="23"/>
  <c r="U574" i="23"/>
  <c r="V574" i="23"/>
  <c r="W574" i="23"/>
  <c r="AB574" i="23"/>
  <c r="T575" i="23"/>
  <c r="U575" i="23"/>
  <c r="V575" i="23"/>
  <c r="W575" i="23"/>
  <c r="AB575" i="23"/>
  <c r="T576" i="23"/>
  <c r="U576" i="23"/>
  <c r="V576" i="23"/>
  <c r="W576" i="23"/>
  <c r="AB576" i="23"/>
  <c r="T577" i="23"/>
  <c r="U577" i="23"/>
  <c r="V577" i="23"/>
  <c r="W577" i="23"/>
  <c r="AB577" i="23"/>
  <c r="T578" i="23"/>
  <c r="U578" i="23"/>
  <c r="V578" i="23"/>
  <c r="W578" i="23"/>
  <c r="AB578" i="23"/>
  <c r="T579" i="23"/>
  <c r="U579" i="23"/>
  <c r="V579" i="23"/>
  <c r="W579" i="23"/>
  <c r="AB579" i="23"/>
  <c r="T580" i="23"/>
  <c r="U580" i="23"/>
  <c r="V580" i="23"/>
  <c r="W580" i="23"/>
  <c r="AB580" i="23"/>
  <c r="T581" i="23"/>
  <c r="U581" i="23"/>
  <c r="V581" i="23"/>
  <c r="W581" i="23"/>
  <c r="AB581" i="23"/>
  <c r="T582" i="23"/>
  <c r="U582" i="23"/>
  <c r="V582" i="23"/>
  <c r="W582" i="23"/>
  <c r="AB582" i="23"/>
  <c r="T583" i="23"/>
  <c r="U583" i="23"/>
  <c r="V583" i="23"/>
  <c r="W583" i="23"/>
  <c r="AB583" i="23"/>
  <c r="T584" i="23"/>
  <c r="U584" i="23"/>
  <c r="V584" i="23"/>
  <c r="W584" i="23"/>
  <c r="AB584" i="23"/>
  <c r="T585" i="23"/>
  <c r="U585" i="23"/>
  <c r="V585" i="23"/>
  <c r="W585" i="23"/>
  <c r="AB585" i="23"/>
  <c r="T586" i="23"/>
  <c r="U586" i="23"/>
  <c r="V586" i="23"/>
  <c r="W586" i="23"/>
  <c r="AB586" i="23"/>
  <c r="T587" i="23"/>
  <c r="U587" i="23"/>
  <c r="V587" i="23"/>
  <c r="W587" i="23"/>
  <c r="AB587" i="23"/>
  <c r="T588" i="23"/>
  <c r="U588" i="23"/>
  <c r="V588" i="23"/>
  <c r="W588" i="23"/>
  <c r="AB588" i="23"/>
  <c r="T589" i="23"/>
  <c r="U589" i="23"/>
  <c r="V589" i="23"/>
  <c r="W589" i="23"/>
  <c r="AB589" i="23"/>
  <c r="T590" i="23"/>
  <c r="U590" i="23"/>
  <c r="V590" i="23"/>
  <c r="W590" i="23"/>
  <c r="AB590" i="23"/>
  <c r="T591" i="23"/>
  <c r="U591" i="23"/>
  <c r="V591" i="23"/>
  <c r="W591" i="23"/>
  <c r="AB591" i="23"/>
  <c r="T592" i="23"/>
  <c r="U592" i="23"/>
  <c r="V592" i="23"/>
  <c r="W592" i="23"/>
  <c r="AB592" i="23"/>
  <c r="T593" i="23"/>
  <c r="U593" i="23"/>
  <c r="V593" i="23"/>
  <c r="W593" i="23"/>
  <c r="AB593" i="23"/>
  <c r="T594" i="23"/>
  <c r="U594" i="23"/>
  <c r="V594" i="23"/>
  <c r="W594" i="23"/>
  <c r="AB594" i="23"/>
  <c r="T595" i="23"/>
  <c r="U595" i="23"/>
  <c r="V595" i="23"/>
  <c r="W595" i="23"/>
  <c r="AB595" i="23"/>
  <c r="T596" i="23"/>
  <c r="U596" i="23"/>
  <c r="V596" i="23"/>
  <c r="W596" i="23"/>
  <c r="AB596" i="23"/>
  <c r="T597" i="23"/>
  <c r="U597" i="23"/>
  <c r="V597" i="23"/>
  <c r="W597" i="23"/>
  <c r="AB597" i="23"/>
  <c r="T598" i="23"/>
  <c r="U598" i="23"/>
  <c r="V598" i="23"/>
  <c r="W598" i="23"/>
  <c r="AB598" i="23"/>
  <c r="T599" i="23"/>
  <c r="U599" i="23"/>
  <c r="V599" i="23"/>
  <c r="W599" i="23"/>
  <c r="AB599" i="23"/>
  <c r="T600" i="23"/>
  <c r="U600" i="23"/>
  <c r="V600" i="23"/>
  <c r="W600" i="23"/>
  <c r="AB600" i="23"/>
  <c r="T601" i="23"/>
  <c r="U601" i="23"/>
  <c r="V601" i="23"/>
  <c r="W601" i="23"/>
  <c r="AB601" i="23"/>
  <c r="T602" i="23"/>
  <c r="U602" i="23"/>
  <c r="V602" i="23"/>
  <c r="W602" i="23"/>
  <c r="AB602" i="23"/>
  <c r="C51" i="23"/>
  <c r="B51" i="23"/>
  <c r="D31" i="23"/>
  <c r="T131" i="23"/>
  <c r="E31" i="23"/>
  <c r="U131" i="23"/>
  <c r="F31" i="23"/>
  <c r="V131" i="23"/>
  <c r="W131" i="23"/>
  <c r="AB131" i="23"/>
  <c r="T132" i="23"/>
  <c r="U132" i="23"/>
  <c r="V132" i="23"/>
  <c r="W132" i="23"/>
  <c r="AB132" i="23"/>
  <c r="T133" i="23"/>
  <c r="U133" i="23"/>
  <c r="V133" i="23"/>
  <c r="W133" i="23"/>
  <c r="AB133" i="23"/>
  <c r="T134" i="23"/>
  <c r="U134" i="23"/>
  <c r="V134" i="23"/>
  <c r="W134" i="23"/>
  <c r="AB134" i="23"/>
  <c r="T135" i="23"/>
  <c r="U135" i="23"/>
  <c r="V135" i="23"/>
  <c r="W135" i="23"/>
  <c r="AB135" i="23"/>
  <c r="T136" i="23"/>
  <c r="U136" i="23"/>
  <c r="V136" i="23"/>
  <c r="W136" i="23"/>
  <c r="AB136" i="23"/>
  <c r="T137" i="23"/>
  <c r="U137" i="23"/>
  <c r="V137" i="23"/>
  <c r="W137" i="23"/>
  <c r="AB137" i="23"/>
  <c r="T138" i="23"/>
  <c r="U138" i="23"/>
  <c r="V138" i="23"/>
  <c r="W138" i="23"/>
  <c r="AB138" i="23"/>
  <c r="T139" i="23"/>
  <c r="U139" i="23"/>
  <c r="V139" i="23"/>
  <c r="W139" i="23"/>
  <c r="AB139" i="23"/>
  <c r="T140" i="23"/>
  <c r="U140" i="23"/>
  <c r="V140" i="23"/>
  <c r="W140" i="23"/>
  <c r="AB140" i="23"/>
  <c r="T141" i="23"/>
  <c r="U141" i="23"/>
  <c r="V141" i="23"/>
  <c r="W141" i="23"/>
  <c r="AB141" i="23"/>
  <c r="T142" i="23"/>
  <c r="U142" i="23"/>
  <c r="V142" i="23"/>
  <c r="W142" i="23"/>
  <c r="AB142" i="23"/>
  <c r="T143" i="23"/>
  <c r="U143" i="23"/>
  <c r="V143" i="23"/>
  <c r="W143" i="23"/>
  <c r="AB143" i="23"/>
  <c r="T144" i="23"/>
  <c r="U144" i="23"/>
  <c r="V144" i="23"/>
  <c r="W144" i="23"/>
  <c r="AB144" i="23"/>
  <c r="T145" i="23"/>
  <c r="U145" i="23"/>
  <c r="V145" i="23"/>
  <c r="W145" i="23"/>
  <c r="AB145" i="23"/>
  <c r="T146" i="23"/>
  <c r="U146" i="23"/>
  <c r="V146" i="23"/>
  <c r="W146" i="23"/>
  <c r="AB146" i="23"/>
  <c r="T147" i="23"/>
  <c r="U147" i="23"/>
  <c r="V147" i="23"/>
  <c r="W147" i="23"/>
  <c r="AB147" i="23"/>
  <c r="T148" i="23"/>
  <c r="U148" i="23"/>
  <c r="V148" i="23"/>
  <c r="W148" i="23"/>
  <c r="AB148" i="23"/>
  <c r="T149" i="23"/>
  <c r="U149" i="23"/>
  <c r="V149" i="23"/>
  <c r="W149" i="23"/>
  <c r="AB149" i="23"/>
  <c r="T150" i="23"/>
  <c r="U150" i="23"/>
  <c r="V150" i="23"/>
  <c r="W150" i="23"/>
  <c r="AB150" i="23"/>
  <c r="T151" i="23"/>
  <c r="U151" i="23"/>
  <c r="V151" i="23"/>
  <c r="W151" i="23"/>
  <c r="AB151" i="23"/>
  <c r="T152" i="23"/>
  <c r="U152" i="23"/>
  <c r="V152" i="23"/>
  <c r="W152" i="23"/>
  <c r="AB152" i="23"/>
  <c r="T153" i="23"/>
  <c r="U153" i="23"/>
  <c r="V153" i="23"/>
  <c r="W153" i="23"/>
  <c r="AB153" i="23"/>
  <c r="T154" i="23"/>
  <c r="U154" i="23"/>
  <c r="V154" i="23"/>
  <c r="W154" i="23"/>
  <c r="AB154" i="23"/>
  <c r="T155" i="23"/>
  <c r="U155" i="23"/>
  <c r="V155" i="23"/>
  <c r="W155" i="23"/>
  <c r="AB155" i="23"/>
  <c r="T156" i="23"/>
  <c r="U156" i="23"/>
  <c r="V156" i="23"/>
  <c r="W156" i="23"/>
  <c r="AB156" i="23"/>
  <c r="T157" i="23"/>
  <c r="U157" i="23"/>
  <c r="V157" i="23"/>
  <c r="W157" i="23"/>
  <c r="AB157" i="23"/>
  <c r="T158" i="23"/>
  <c r="U158" i="23"/>
  <c r="V158" i="23"/>
  <c r="W158" i="23"/>
  <c r="AB158" i="23"/>
  <c r="T159" i="23"/>
  <c r="U159" i="23"/>
  <c r="V159" i="23"/>
  <c r="W159" i="23"/>
  <c r="AB159" i="23"/>
  <c r="T160" i="23"/>
  <c r="U160" i="23"/>
  <c r="V160" i="23"/>
  <c r="W160" i="23"/>
  <c r="AB160" i="23"/>
  <c r="T161" i="23"/>
  <c r="U161" i="23"/>
  <c r="V161" i="23"/>
  <c r="W161" i="23"/>
  <c r="AB161" i="23"/>
  <c r="T162" i="23"/>
  <c r="U162" i="23"/>
  <c r="V162" i="23"/>
  <c r="W162" i="23"/>
  <c r="AB162" i="23"/>
  <c r="T163" i="23"/>
  <c r="U163" i="23"/>
  <c r="V163" i="23"/>
  <c r="W163" i="23"/>
  <c r="AB163" i="23"/>
  <c r="T164" i="23"/>
  <c r="U164" i="23"/>
  <c r="V164" i="23"/>
  <c r="W164" i="23"/>
  <c r="AB164" i="23"/>
  <c r="T165" i="23"/>
  <c r="U165" i="23"/>
  <c r="V165" i="23"/>
  <c r="W165" i="23"/>
  <c r="AB165" i="23"/>
  <c r="T166" i="23"/>
  <c r="U166" i="23"/>
  <c r="V166" i="23"/>
  <c r="W166" i="23"/>
  <c r="AB166" i="23"/>
  <c r="T167" i="23"/>
  <c r="U167" i="23"/>
  <c r="V167" i="23"/>
  <c r="W167" i="23"/>
  <c r="AB167" i="23"/>
  <c r="T168" i="23"/>
  <c r="U168" i="23"/>
  <c r="V168" i="23"/>
  <c r="W168" i="23"/>
  <c r="AB168" i="23"/>
  <c r="T169" i="23"/>
  <c r="U169" i="23"/>
  <c r="V169" i="23"/>
  <c r="W169" i="23"/>
  <c r="AB169" i="23"/>
  <c r="T170" i="23"/>
  <c r="U170" i="23"/>
  <c r="V170" i="23"/>
  <c r="W170" i="23"/>
  <c r="AB170" i="23"/>
  <c r="T171" i="23"/>
  <c r="U171" i="23"/>
  <c r="V171" i="23"/>
  <c r="W171" i="23"/>
  <c r="AB171" i="23"/>
  <c r="T172" i="23"/>
  <c r="U172" i="23"/>
  <c r="V172" i="23"/>
  <c r="W172" i="23"/>
  <c r="AB172" i="23"/>
  <c r="T173" i="23"/>
  <c r="U173" i="23"/>
  <c r="V173" i="23"/>
  <c r="W173" i="23"/>
  <c r="AB173" i="23"/>
  <c r="T174" i="23"/>
  <c r="U174" i="23"/>
  <c r="V174" i="23"/>
  <c r="W174" i="23"/>
  <c r="AB174" i="23"/>
  <c r="T175" i="23"/>
  <c r="U175" i="23"/>
  <c r="V175" i="23"/>
  <c r="W175" i="23"/>
  <c r="AB175" i="23"/>
  <c r="T176" i="23"/>
  <c r="U176" i="23"/>
  <c r="V176" i="23"/>
  <c r="W176" i="23"/>
  <c r="AB176" i="23"/>
  <c r="T177" i="23"/>
  <c r="U177" i="23"/>
  <c r="V177" i="23"/>
  <c r="W177" i="23"/>
  <c r="AB177" i="23"/>
  <c r="T178" i="23"/>
  <c r="U178" i="23"/>
  <c r="V178" i="23"/>
  <c r="W178" i="23"/>
  <c r="AB178" i="23"/>
  <c r="T179" i="23"/>
  <c r="U179" i="23"/>
  <c r="V179" i="23"/>
  <c r="W179" i="23"/>
  <c r="AB179" i="23"/>
  <c r="T180" i="23"/>
  <c r="U180" i="23"/>
  <c r="V180" i="23"/>
  <c r="W180" i="23"/>
  <c r="AB180" i="23"/>
  <c r="T181" i="23"/>
  <c r="U181" i="23"/>
  <c r="V181" i="23"/>
  <c r="W181" i="23"/>
  <c r="AB181" i="23"/>
  <c r="T182" i="23"/>
  <c r="U182" i="23"/>
  <c r="V182" i="23"/>
  <c r="W182" i="23"/>
  <c r="AB182" i="23"/>
  <c r="T183" i="23"/>
  <c r="U183" i="23"/>
  <c r="V183" i="23"/>
  <c r="W183" i="23"/>
  <c r="AB183" i="23"/>
  <c r="T184" i="23"/>
  <c r="U184" i="23"/>
  <c r="V184" i="23"/>
  <c r="W184" i="23"/>
  <c r="AB184" i="23"/>
  <c r="T185" i="23"/>
  <c r="U185" i="23"/>
  <c r="V185" i="23"/>
  <c r="W185" i="23"/>
  <c r="AB185" i="23"/>
  <c r="T186" i="23"/>
  <c r="U186" i="23"/>
  <c r="V186" i="23"/>
  <c r="W186" i="23"/>
  <c r="AB186" i="23"/>
  <c r="T187" i="23"/>
  <c r="U187" i="23"/>
  <c r="V187" i="23"/>
  <c r="W187" i="23"/>
  <c r="AB187" i="23"/>
  <c r="T188" i="23"/>
  <c r="U188" i="23"/>
  <c r="V188" i="23"/>
  <c r="W188" i="23"/>
  <c r="AB188" i="23"/>
  <c r="T189" i="23"/>
  <c r="U189" i="23"/>
  <c r="V189" i="23"/>
  <c r="W189" i="23"/>
  <c r="AB189" i="23"/>
  <c r="T190" i="23"/>
  <c r="U190" i="23"/>
  <c r="V190" i="23"/>
  <c r="W190" i="23"/>
  <c r="AB190" i="23"/>
  <c r="T191" i="23"/>
  <c r="U191" i="23"/>
  <c r="V191" i="23"/>
  <c r="W191" i="23"/>
  <c r="AB191" i="23"/>
  <c r="T192" i="23"/>
  <c r="U192" i="23"/>
  <c r="V192" i="23"/>
  <c r="W192" i="23"/>
  <c r="AB192" i="23"/>
  <c r="T193" i="23"/>
  <c r="U193" i="23"/>
  <c r="V193" i="23"/>
  <c r="W193" i="23"/>
  <c r="AB193" i="23"/>
  <c r="T194" i="23"/>
  <c r="U194" i="23"/>
  <c r="V194" i="23"/>
  <c r="W194" i="23"/>
  <c r="AB194" i="23"/>
  <c r="T195" i="23"/>
  <c r="U195" i="23"/>
  <c r="V195" i="23"/>
  <c r="W195" i="23"/>
  <c r="AB195" i="23"/>
  <c r="T196" i="23"/>
  <c r="U196" i="23"/>
  <c r="V196" i="23"/>
  <c r="W196" i="23"/>
  <c r="AB196" i="23"/>
  <c r="T197" i="23"/>
  <c r="U197" i="23"/>
  <c r="V197" i="23"/>
  <c r="W197" i="23"/>
  <c r="AB197" i="23"/>
  <c r="T198" i="23"/>
  <c r="U198" i="23"/>
  <c r="V198" i="23"/>
  <c r="W198" i="23"/>
  <c r="AB198" i="23"/>
  <c r="T199" i="23"/>
  <c r="U199" i="23"/>
  <c r="V199" i="23"/>
  <c r="W199" i="23"/>
  <c r="AB199" i="23"/>
  <c r="T200" i="23"/>
  <c r="U200" i="23"/>
  <c r="V200" i="23"/>
  <c r="W200" i="23"/>
  <c r="AB200" i="23"/>
  <c r="T201" i="23"/>
  <c r="U201" i="23"/>
  <c r="V201" i="23"/>
  <c r="W201" i="23"/>
  <c r="AB201" i="23"/>
  <c r="T202" i="23"/>
  <c r="U202" i="23"/>
  <c r="V202" i="23"/>
  <c r="W202" i="23"/>
  <c r="AB202" i="23"/>
  <c r="T203" i="23"/>
  <c r="U203" i="23"/>
  <c r="V203" i="23"/>
  <c r="W203" i="23"/>
  <c r="AB203" i="23"/>
  <c r="T204" i="23"/>
  <c r="U204" i="23"/>
  <c r="V204" i="23"/>
  <c r="W204" i="23"/>
  <c r="AB204" i="23"/>
  <c r="T205" i="23"/>
  <c r="U205" i="23"/>
  <c r="V205" i="23"/>
  <c r="W205" i="23"/>
  <c r="AB205" i="23"/>
  <c r="T206" i="23"/>
  <c r="U206" i="23"/>
  <c r="V206" i="23"/>
  <c r="W206" i="23"/>
  <c r="AB206" i="23"/>
  <c r="T207" i="23"/>
  <c r="U207" i="23"/>
  <c r="V207" i="23"/>
  <c r="W207" i="23"/>
  <c r="AB207" i="23"/>
  <c r="T208" i="23"/>
  <c r="U208" i="23"/>
  <c r="V208" i="23"/>
  <c r="W208" i="23"/>
  <c r="AB208" i="23"/>
  <c r="T209" i="23"/>
  <c r="U209" i="23"/>
  <c r="V209" i="23"/>
  <c r="W209" i="23"/>
  <c r="AB209" i="23"/>
  <c r="T210" i="23"/>
  <c r="U210" i="23"/>
  <c r="V210" i="23"/>
  <c r="W210" i="23"/>
  <c r="AB210" i="23"/>
  <c r="T211" i="23"/>
  <c r="U211" i="23"/>
  <c r="V211" i="23"/>
  <c r="W211" i="23"/>
  <c r="AB211" i="23"/>
  <c r="T212" i="23"/>
  <c r="U212" i="23"/>
  <c r="V212" i="23"/>
  <c r="W212" i="23"/>
  <c r="AB212" i="23"/>
  <c r="T213" i="23"/>
  <c r="U213" i="23"/>
  <c r="V213" i="23"/>
  <c r="W213" i="23"/>
  <c r="AB213" i="23"/>
  <c r="T214" i="23"/>
  <c r="U214" i="23"/>
  <c r="V214" i="23"/>
  <c r="W214" i="23"/>
  <c r="AB214" i="23"/>
  <c r="T215" i="23"/>
  <c r="U215" i="23"/>
  <c r="V215" i="23"/>
  <c r="W215" i="23"/>
  <c r="AB215" i="23"/>
  <c r="T216" i="23"/>
  <c r="U216" i="23"/>
  <c r="V216" i="23"/>
  <c r="W216" i="23"/>
  <c r="AB216" i="23"/>
  <c r="T217" i="23"/>
  <c r="U217" i="23"/>
  <c r="V217" i="23"/>
  <c r="W217" i="23"/>
  <c r="AB217" i="23"/>
  <c r="T218" i="23"/>
  <c r="U218" i="23"/>
  <c r="V218" i="23"/>
  <c r="W218" i="23"/>
  <c r="AB218" i="23"/>
  <c r="T219" i="23"/>
  <c r="U219" i="23"/>
  <c r="V219" i="23"/>
  <c r="W219" i="23"/>
  <c r="AB219" i="23"/>
  <c r="T220" i="23"/>
  <c r="U220" i="23"/>
  <c r="V220" i="23"/>
  <c r="W220" i="23"/>
  <c r="AB220" i="23"/>
  <c r="T221" i="23"/>
  <c r="U221" i="23"/>
  <c r="V221" i="23"/>
  <c r="W221" i="23"/>
  <c r="AB221" i="23"/>
  <c r="T222" i="23"/>
  <c r="U222" i="23"/>
  <c r="V222" i="23"/>
  <c r="W222" i="23"/>
  <c r="AB222" i="23"/>
  <c r="T223" i="23"/>
  <c r="U223" i="23"/>
  <c r="V223" i="23"/>
  <c r="W223" i="23"/>
  <c r="AB223" i="23"/>
  <c r="T224" i="23"/>
  <c r="U224" i="23"/>
  <c r="V224" i="23"/>
  <c r="W224" i="23"/>
  <c r="AB224" i="23"/>
  <c r="T225" i="23"/>
  <c r="U225" i="23"/>
  <c r="V225" i="23"/>
  <c r="W225" i="23"/>
  <c r="AB225" i="23"/>
  <c r="T226" i="23"/>
  <c r="U226" i="23"/>
  <c r="V226" i="23"/>
  <c r="W226" i="23"/>
  <c r="AB226" i="23"/>
  <c r="T227" i="23"/>
  <c r="U227" i="23"/>
  <c r="V227" i="23"/>
  <c r="W227" i="23"/>
  <c r="AB227" i="23"/>
  <c r="T228" i="23"/>
  <c r="U228" i="23"/>
  <c r="V228" i="23"/>
  <c r="W228" i="23"/>
  <c r="AB228" i="23"/>
  <c r="T229" i="23"/>
  <c r="U229" i="23"/>
  <c r="V229" i="23"/>
  <c r="W229" i="23"/>
  <c r="AB229" i="23"/>
  <c r="T230" i="23"/>
  <c r="U230" i="23"/>
  <c r="V230" i="23"/>
  <c r="W230" i="23"/>
  <c r="AB230" i="23"/>
  <c r="T231" i="23"/>
  <c r="U231" i="23"/>
  <c r="V231" i="23"/>
  <c r="W231" i="23"/>
  <c r="AB231" i="23"/>
  <c r="T232" i="23"/>
  <c r="U232" i="23"/>
  <c r="V232" i="23"/>
  <c r="W232" i="23"/>
  <c r="AB232" i="23"/>
  <c r="T233" i="23"/>
  <c r="U233" i="23"/>
  <c r="V233" i="23"/>
  <c r="W233" i="23"/>
  <c r="AB233" i="23"/>
  <c r="T234" i="23"/>
  <c r="U234" i="23"/>
  <c r="V234" i="23"/>
  <c r="W234" i="23"/>
  <c r="AB234" i="23"/>
  <c r="T235" i="23"/>
  <c r="U235" i="23"/>
  <c r="V235" i="23"/>
  <c r="W235" i="23"/>
  <c r="AB235" i="23"/>
  <c r="T236" i="23"/>
  <c r="U236" i="23"/>
  <c r="V236" i="23"/>
  <c r="W236" i="23"/>
  <c r="AB236" i="23"/>
  <c r="T237" i="23"/>
  <c r="U237" i="23"/>
  <c r="V237" i="23"/>
  <c r="W237" i="23"/>
  <c r="AB237" i="23"/>
  <c r="T238" i="23"/>
  <c r="U238" i="23"/>
  <c r="V238" i="23"/>
  <c r="W238" i="23"/>
  <c r="AB238" i="23"/>
  <c r="T239" i="23"/>
  <c r="U239" i="23"/>
  <c r="V239" i="23"/>
  <c r="W239" i="23"/>
  <c r="AB239" i="23"/>
  <c r="T240" i="23"/>
  <c r="U240" i="23"/>
  <c r="V240" i="23"/>
  <c r="W240" i="23"/>
  <c r="AB240" i="23"/>
  <c r="T241" i="23"/>
  <c r="U241" i="23"/>
  <c r="V241" i="23"/>
  <c r="W241" i="23"/>
  <c r="AB241" i="23"/>
  <c r="T242" i="23"/>
  <c r="U242" i="23"/>
  <c r="V242" i="23"/>
  <c r="W242" i="23"/>
  <c r="AB242" i="23"/>
  <c r="T243" i="23"/>
  <c r="U243" i="23"/>
  <c r="V243" i="23"/>
  <c r="W243" i="23"/>
  <c r="AB243" i="23"/>
  <c r="T244" i="23"/>
  <c r="U244" i="23"/>
  <c r="V244" i="23"/>
  <c r="W244" i="23"/>
  <c r="AB244" i="23"/>
  <c r="T245" i="23"/>
  <c r="U245" i="23"/>
  <c r="V245" i="23"/>
  <c r="W245" i="23"/>
  <c r="AB245" i="23"/>
  <c r="T246" i="23"/>
  <c r="U246" i="23"/>
  <c r="V246" i="23"/>
  <c r="W246" i="23"/>
  <c r="AB246" i="23"/>
  <c r="T247" i="23"/>
  <c r="U247" i="23"/>
  <c r="V247" i="23"/>
  <c r="W247" i="23"/>
  <c r="AB247" i="23"/>
  <c r="T248" i="23"/>
  <c r="U248" i="23"/>
  <c r="V248" i="23"/>
  <c r="W248" i="23"/>
  <c r="AB248" i="23"/>
  <c r="T249" i="23"/>
  <c r="U249" i="23"/>
  <c r="V249" i="23"/>
  <c r="W249" i="23"/>
  <c r="AB249" i="23"/>
  <c r="T250" i="23"/>
  <c r="U250" i="23"/>
  <c r="V250" i="23"/>
  <c r="W250" i="23"/>
  <c r="AB250" i="23"/>
  <c r="T251" i="23"/>
  <c r="U251" i="23"/>
  <c r="V251" i="23"/>
  <c r="W251" i="23"/>
  <c r="AB251" i="23"/>
  <c r="T252" i="23"/>
  <c r="U252" i="23"/>
  <c r="V252" i="23"/>
  <c r="W252" i="23"/>
  <c r="AB252" i="23"/>
  <c r="T253" i="23"/>
  <c r="U253" i="23"/>
  <c r="V253" i="23"/>
  <c r="W253" i="23"/>
  <c r="AB253" i="23"/>
  <c r="T254" i="23"/>
  <c r="U254" i="23"/>
  <c r="V254" i="23"/>
  <c r="W254" i="23"/>
  <c r="AB254" i="23"/>
  <c r="T255" i="23"/>
  <c r="U255" i="23"/>
  <c r="V255" i="23"/>
  <c r="W255" i="23"/>
  <c r="AB255" i="23"/>
  <c r="T256" i="23"/>
  <c r="U256" i="23"/>
  <c r="V256" i="23"/>
  <c r="W256" i="23"/>
  <c r="AB256" i="23"/>
  <c r="T257" i="23"/>
  <c r="U257" i="23"/>
  <c r="V257" i="23"/>
  <c r="W257" i="23"/>
  <c r="AB257" i="23"/>
  <c r="T258" i="23"/>
  <c r="U258" i="23"/>
  <c r="V258" i="23"/>
  <c r="W258" i="23"/>
  <c r="AB258" i="23"/>
  <c r="T259" i="23"/>
  <c r="U259" i="23"/>
  <c r="V259" i="23"/>
  <c r="W259" i="23"/>
  <c r="AB259" i="23"/>
  <c r="T260" i="23"/>
  <c r="U260" i="23"/>
  <c r="V260" i="23"/>
  <c r="W260" i="23"/>
  <c r="AB260" i="23"/>
  <c r="T261" i="23"/>
  <c r="U261" i="23"/>
  <c r="V261" i="23"/>
  <c r="W261" i="23"/>
  <c r="AB261" i="23"/>
  <c r="T262" i="23"/>
  <c r="U262" i="23"/>
  <c r="V262" i="23"/>
  <c r="W262" i="23"/>
  <c r="AB262" i="23"/>
  <c r="T263" i="23"/>
  <c r="U263" i="23"/>
  <c r="V263" i="23"/>
  <c r="W263" i="23"/>
  <c r="AB263" i="23"/>
  <c r="T264" i="23"/>
  <c r="U264" i="23"/>
  <c r="V264" i="23"/>
  <c r="W264" i="23"/>
  <c r="AB264" i="23"/>
  <c r="T265" i="23"/>
  <c r="U265" i="23"/>
  <c r="V265" i="23"/>
  <c r="W265" i="23"/>
  <c r="AB265" i="23"/>
  <c r="T266" i="23"/>
  <c r="U266" i="23"/>
  <c r="V266" i="23"/>
  <c r="W266" i="23"/>
  <c r="AB266" i="23"/>
  <c r="T267" i="23"/>
  <c r="U267" i="23"/>
  <c r="V267" i="23"/>
  <c r="W267" i="23"/>
  <c r="AB267" i="23"/>
  <c r="T268" i="23"/>
  <c r="U268" i="23"/>
  <c r="V268" i="23"/>
  <c r="W268" i="23"/>
  <c r="AB268" i="23"/>
  <c r="T269" i="23"/>
  <c r="U269" i="23"/>
  <c r="V269" i="23"/>
  <c r="W269" i="23"/>
  <c r="AB269" i="23"/>
  <c r="T270" i="23"/>
  <c r="U270" i="23"/>
  <c r="V270" i="23"/>
  <c r="W270" i="23"/>
  <c r="AB270" i="23"/>
  <c r="T271" i="23"/>
  <c r="U271" i="23"/>
  <c r="V271" i="23"/>
  <c r="W271" i="23"/>
  <c r="AB271" i="23"/>
  <c r="T272" i="23"/>
  <c r="U272" i="23"/>
  <c r="V272" i="23"/>
  <c r="W272" i="23"/>
  <c r="AB272" i="23"/>
  <c r="T273" i="23"/>
  <c r="U273" i="23"/>
  <c r="V273" i="23"/>
  <c r="W273" i="23"/>
  <c r="AB273" i="23"/>
  <c r="T274" i="23"/>
  <c r="U274" i="23"/>
  <c r="V274" i="23"/>
  <c r="W274" i="23"/>
  <c r="AB274" i="23"/>
  <c r="T275" i="23"/>
  <c r="U275" i="23"/>
  <c r="V275" i="23"/>
  <c r="W275" i="23"/>
  <c r="AB275" i="23"/>
  <c r="T276" i="23"/>
  <c r="U276" i="23"/>
  <c r="V276" i="23"/>
  <c r="W276" i="23"/>
  <c r="AB276" i="23"/>
  <c r="T277" i="23"/>
  <c r="U277" i="23"/>
  <c r="V277" i="23"/>
  <c r="W277" i="23"/>
  <c r="AB277" i="23"/>
  <c r="T278" i="23"/>
  <c r="U278" i="23"/>
  <c r="V278" i="23"/>
  <c r="W278" i="23"/>
  <c r="AB278" i="23"/>
  <c r="T279" i="23"/>
  <c r="U279" i="23"/>
  <c r="V279" i="23"/>
  <c r="W279" i="23"/>
  <c r="AB279" i="23"/>
  <c r="T280" i="23"/>
  <c r="U280" i="23"/>
  <c r="V280" i="23"/>
  <c r="W280" i="23"/>
  <c r="AB280" i="23"/>
  <c r="T281" i="23"/>
  <c r="U281" i="23"/>
  <c r="V281" i="23"/>
  <c r="W281" i="23"/>
  <c r="AB281" i="23"/>
  <c r="T282" i="23"/>
  <c r="U282" i="23"/>
  <c r="V282" i="23"/>
  <c r="W282" i="23"/>
  <c r="AB282" i="23"/>
  <c r="T283" i="23"/>
  <c r="U283" i="23"/>
  <c r="V283" i="23"/>
  <c r="W283" i="23"/>
  <c r="AB283" i="23"/>
  <c r="T284" i="23"/>
  <c r="U284" i="23"/>
  <c r="V284" i="23"/>
  <c r="W284" i="23"/>
  <c r="AB284" i="23"/>
  <c r="T285" i="23"/>
  <c r="U285" i="23"/>
  <c r="V285" i="23"/>
  <c r="W285" i="23"/>
  <c r="AB285" i="23"/>
  <c r="T286" i="23"/>
  <c r="U286" i="23"/>
  <c r="V286" i="23"/>
  <c r="W286" i="23"/>
  <c r="AB286" i="23"/>
  <c r="T287" i="23"/>
  <c r="U287" i="23"/>
  <c r="V287" i="23"/>
  <c r="W287" i="23"/>
  <c r="AB287" i="23"/>
  <c r="T288" i="23"/>
  <c r="U288" i="23"/>
  <c r="V288" i="23"/>
  <c r="W288" i="23"/>
  <c r="AB288" i="23"/>
  <c r="T289" i="23"/>
  <c r="U289" i="23"/>
  <c r="V289" i="23"/>
  <c r="W289" i="23"/>
  <c r="AB289" i="23"/>
  <c r="T290" i="23"/>
  <c r="U290" i="23"/>
  <c r="V290" i="23"/>
  <c r="W290" i="23"/>
  <c r="AB290" i="23"/>
  <c r="T291" i="23"/>
  <c r="U291" i="23"/>
  <c r="V291" i="23"/>
  <c r="W291" i="23"/>
  <c r="AB291" i="23"/>
  <c r="T292" i="23"/>
  <c r="U292" i="23"/>
  <c r="V292" i="23"/>
  <c r="W292" i="23"/>
  <c r="AB292" i="23"/>
  <c r="T293" i="23"/>
  <c r="U293" i="23"/>
  <c r="V293" i="23"/>
  <c r="W293" i="23"/>
  <c r="AB293" i="23"/>
  <c r="T294" i="23"/>
  <c r="U294" i="23"/>
  <c r="V294" i="23"/>
  <c r="W294" i="23"/>
  <c r="AB294" i="23"/>
  <c r="T295" i="23"/>
  <c r="U295" i="23"/>
  <c r="V295" i="23"/>
  <c r="W295" i="23"/>
  <c r="AB295" i="23"/>
  <c r="T296" i="23"/>
  <c r="U296" i="23"/>
  <c r="V296" i="23"/>
  <c r="W296" i="23"/>
  <c r="AB296" i="23"/>
  <c r="T297" i="23"/>
  <c r="U297" i="23"/>
  <c r="V297" i="23"/>
  <c r="W297" i="23"/>
  <c r="AB297" i="23"/>
  <c r="T298" i="23"/>
  <c r="U298" i="23"/>
  <c r="V298" i="23"/>
  <c r="W298" i="23"/>
  <c r="AB298" i="23"/>
  <c r="T299" i="23"/>
  <c r="U299" i="23"/>
  <c r="V299" i="23"/>
  <c r="W299" i="23"/>
  <c r="AB299" i="23"/>
  <c r="T300" i="23"/>
  <c r="U300" i="23"/>
  <c r="V300" i="23"/>
  <c r="W300" i="23"/>
  <c r="AB300" i="23"/>
  <c r="T301" i="23"/>
  <c r="U301" i="23"/>
  <c r="V301" i="23"/>
  <c r="W301" i="23"/>
  <c r="AB301" i="23"/>
  <c r="T302" i="23"/>
  <c r="U302" i="23"/>
  <c r="V302" i="23"/>
  <c r="W302" i="23"/>
  <c r="AB302" i="23"/>
  <c r="T303" i="23"/>
  <c r="U303" i="23"/>
  <c r="V303" i="23"/>
  <c r="W303" i="23"/>
  <c r="AB303" i="23"/>
  <c r="T304" i="23"/>
  <c r="U304" i="23"/>
  <c r="V304" i="23"/>
  <c r="W304" i="23"/>
  <c r="AB304" i="23"/>
  <c r="T305" i="23"/>
  <c r="U305" i="23"/>
  <c r="V305" i="23"/>
  <c r="W305" i="23"/>
  <c r="AB305" i="23"/>
  <c r="T306" i="23"/>
  <c r="U306" i="23"/>
  <c r="V306" i="23"/>
  <c r="W306" i="23"/>
  <c r="AB306" i="23"/>
  <c r="T307" i="23"/>
  <c r="U307" i="23"/>
  <c r="V307" i="23"/>
  <c r="W307" i="23"/>
  <c r="AB307" i="23"/>
  <c r="T308" i="23"/>
  <c r="U308" i="23"/>
  <c r="V308" i="23"/>
  <c r="W308" i="23"/>
  <c r="AB308" i="23"/>
  <c r="T309" i="23"/>
  <c r="U309" i="23"/>
  <c r="V309" i="23"/>
  <c r="W309" i="23"/>
  <c r="AB309" i="23"/>
  <c r="T310" i="23"/>
  <c r="U310" i="23"/>
  <c r="V310" i="23"/>
  <c r="W310" i="23"/>
  <c r="AB310" i="23"/>
  <c r="T311" i="23"/>
  <c r="U311" i="23"/>
  <c r="V311" i="23"/>
  <c r="W311" i="23"/>
  <c r="AB311" i="23"/>
  <c r="T312" i="23"/>
  <c r="U312" i="23"/>
  <c r="V312" i="23"/>
  <c r="W312" i="23"/>
  <c r="AB312" i="23"/>
  <c r="T313" i="23"/>
  <c r="U313" i="23"/>
  <c r="V313" i="23"/>
  <c r="W313" i="23"/>
  <c r="AB313" i="23"/>
  <c r="T314" i="23"/>
  <c r="U314" i="23"/>
  <c r="V314" i="23"/>
  <c r="W314" i="23"/>
  <c r="AB314" i="23"/>
  <c r="T315" i="23"/>
  <c r="U315" i="23"/>
  <c r="V315" i="23"/>
  <c r="W315" i="23"/>
  <c r="AB315" i="23"/>
  <c r="T316" i="23"/>
  <c r="U316" i="23"/>
  <c r="V316" i="23"/>
  <c r="W316" i="23"/>
  <c r="AB316" i="23"/>
  <c r="T317" i="23"/>
  <c r="U317" i="23"/>
  <c r="V317" i="23"/>
  <c r="W317" i="23"/>
  <c r="AB317" i="23"/>
  <c r="T318" i="23"/>
  <c r="U318" i="23"/>
  <c r="V318" i="23"/>
  <c r="W318" i="23"/>
  <c r="AB318" i="23"/>
  <c r="T319" i="23"/>
  <c r="U319" i="23"/>
  <c r="V319" i="23"/>
  <c r="W319" i="23"/>
  <c r="AB319" i="23"/>
  <c r="T320" i="23"/>
  <c r="U320" i="23"/>
  <c r="V320" i="23"/>
  <c r="W320" i="23"/>
  <c r="AB320" i="23"/>
  <c r="T321" i="23"/>
  <c r="U321" i="23"/>
  <c r="V321" i="23"/>
  <c r="W321" i="23"/>
  <c r="AB321" i="23"/>
  <c r="T322" i="23"/>
  <c r="U322" i="23"/>
  <c r="V322" i="23"/>
  <c r="W322" i="23"/>
  <c r="AB322" i="23"/>
  <c r="C50" i="23"/>
  <c r="B50" i="23"/>
  <c r="T69" i="23"/>
  <c r="AC69" i="23"/>
  <c r="T70" i="23"/>
  <c r="AC70" i="23"/>
  <c r="T71" i="23"/>
  <c r="AC71" i="23"/>
  <c r="T72" i="23"/>
  <c r="AC72" i="23"/>
  <c r="T73" i="23"/>
  <c r="AC73" i="23"/>
  <c r="T74" i="23"/>
  <c r="AC74" i="23"/>
  <c r="T75" i="23"/>
  <c r="AC75" i="23"/>
  <c r="T76" i="23"/>
  <c r="AC76" i="23"/>
  <c r="T77" i="23"/>
  <c r="AC77" i="23"/>
  <c r="T78" i="23"/>
  <c r="AC78" i="23"/>
  <c r="T79" i="23"/>
  <c r="AC79" i="23"/>
  <c r="T80" i="23"/>
  <c r="AC80" i="23"/>
  <c r="T81" i="23"/>
  <c r="AC81" i="23"/>
  <c r="T82" i="23"/>
  <c r="AC82" i="23"/>
  <c r="T83" i="23"/>
  <c r="AC83" i="23"/>
  <c r="T84" i="23"/>
  <c r="AC84" i="23"/>
  <c r="T85" i="23"/>
  <c r="AC85" i="23"/>
  <c r="T86" i="23"/>
  <c r="AC86" i="23"/>
  <c r="T87" i="23"/>
  <c r="AC87" i="23"/>
  <c r="T88" i="23"/>
  <c r="AC88" i="23"/>
  <c r="T89" i="23"/>
  <c r="AC89" i="23"/>
  <c r="T90" i="23"/>
  <c r="AC90" i="23"/>
  <c r="T91" i="23"/>
  <c r="AC91" i="23"/>
  <c r="T43" i="23"/>
  <c r="AC43" i="23"/>
  <c r="T44" i="23"/>
  <c r="AC44" i="23"/>
  <c r="T45" i="23"/>
  <c r="AC45" i="23"/>
  <c r="T46" i="23"/>
  <c r="AC46" i="23"/>
  <c r="T47" i="23"/>
  <c r="AC47" i="23"/>
  <c r="T48" i="23"/>
  <c r="AC48" i="23"/>
  <c r="T49" i="23"/>
  <c r="AC49" i="23"/>
  <c r="T50" i="23"/>
  <c r="AC50" i="23"/>
  <c r="T51" i="23"/>
  <c r="AC51" i="23"/>
  <c r="T52" i="23"/>
  <c r="AC52" i="23"/>
  <c r="T53" i="23"/>
  <c r="AC53" i="23"/>
  <c r="T54" i="23"/>
  <c r="AC54" i="23"/>
  <c r="T55" i="23"/>
  <c r="AC55" i="23"/>
  <c r="T56" i="23"/>
  <c r="AC56" i="23"/>
  <c r="T57" i="23"/>
  <c r="AC57" i="23"/>
  <c r="T58" i="23"/>
  <c r="AC58" i="23"/>
  <c r="T59" i="23"/>
  <c r="AC59" i="23"/>
  <c r="T60" i="23"/>
  <c r="AC60" i="23"/>
  <c r="T61" i="23"/>
  <c r="AC61" i="23"/>
  <c r="T62" i="23"/>
  <c r="AC62" i="23"/>
  <c r="T63" i="23"/>
  <c r="AC63" i="23"/>
  <c r="T64" i="23"/>
  <c r="AC64" i="23"/>
  <c r="T65" i="23"/>
  <c r="AC65" i="23"/>
  <c r="W24" i="23"/>
  <c r="W25" i="23"/>
  <c r="W26" i="23"/>
  <c r="W27" i="23"/>
  <c r="W28" i="23"/>
  <c r="W29" i="23"/>
  <c r="W30" i="23"/>
  <c r="W31" i="23"/>
  <c r="W32" i="23"/>
  <c r="W33" i="23"/>
  <c r="W34" i="23"/>
  <c r="W35" i="23"/>
  <c r="W36" i="23"/>
  <c r="W37" i="23"/>
  <c r="W38" i="23"/>
  <c r="W39" i="23"/>
  <c r="W3" i="23"/>
  <c r="AF3" i="23"/>
  <c r="W4" i="23"/>
  <c r="AF4" i="23"/>
  <c r="W5" i="23"/>
  <c r="AF5" i="23"/>
  <c r="W6" i="23"/>
  <c r="AF6" i="23"/>
  <c r="W7" i="23"/>
  <c r="AF7" i="23"/>
  <c r="W8" i="23"/>
  <c r="AF8" i="23"/>
  <c r="W9" i="23"/>
  <c r="AF9" i="23"/>
  <c r="W10" i="23"/>
  <c r="AF10" i="23"/>
  <c r="W11" i="23"/>
  <c r="AF11" i="23"/>
  <c r="W12" i="23"/>
  <c r="AF12" i="23"/>
  <c r="W13" i="23"/>
  <c r="AF13" i="23"/>
  <c r="W14" i="23"/>
  <c r="AF14" i="23"/>
  <c r="W15" i="23"/>
  <c r="AF15" i="23"/>
  <c r="W16" i="23"/>
  <c r="AF16" i="23"/>
  <c r="W17" i="23"/>
  <c r="AF17" i="23"/>
  <c r="W18" i="23"/>
  <c r="AF18" i="23"/>
  <c r="D32" i="22"/>
  <c r="T375" i="22"/>
  <c r="E32" i="22"/>
  <c r="U375" i="22"/>
  <c r="F32" i="22"/>
  <c r="V375" i="22"/>
  <c r="W375" i="22"/>
  <c r="AB375" i="22"/>
  <c r="T376" i="22"/>
  <c r="U376" i="22"/>
  <c r="V376" i="22"/>
  <c r="W376" i="22"/>
  <c r="AB376" i="22"/>
  <c r="T377" i="22"/>
  <c r="U377" i="22"/>
  <c r="V377" i="22"/>
  <c r="W377" i="22"/>
  <c r="AB377" i="22"/>
  <c r="T378" i="22"/>
  <c r="U378" i="22"/>
  <c r="V378" i="22"/>
  <c r="W378" i="22"/>
  <c r="AB378" i="22"/>
  <c r="T379" i="22"/>
  <c r="U379" i="22"/>
  <c r="V379" i="22"/>
  <c r="W379" i="22"/>
  <c r="AB379" i="22"/>
  <c r="T380" i="22"/>
  <c r="U380" i="22"/>
  <c r="V380" i="22"/>
  <c r="W380" i="22"/>
  <c r="AB380" i="22"/>
  <c r="T381" i="22"/>
  <c r="U381" i="22"/>
  <c r="V381" i="22"/>
  <c r="W381" i="22"/>
  <c r="AB381" i="22"/>
  <c r="T382" i="22"/>
  <c r="U382" i="22"/>
  <c r="V382" i="22"/>
  <c r="W382" i="22"/>
  <c r="AB382" i="22"/>
  <c r="T383" i="22"/>
  <c r="U383" i="22"/>
  <c r="V383" i="22"/>
  <c r="W383" i="22"/>
  <c r="AB383" i="22"/>
  <c r="T384" i="22"/>
  <c r="U384" i="22"/>
  <c r="V384" i="22"/>
  <c r="W384" i="22"/>
  <c r="AB384" i="22"/>
  <c r="T385" i="22"/>
  <c r="U385" i="22"/>
  <c r="V385" i="22"/>
  <c r="W385" i="22"/>
  <c r="AB385" i="22"/>
  <c r="T386" i="22"/>
  <c r="U386" i="22"/>
  <c r="V386" i="22"/>
  <c r="W386" i="22"/>
  <c r="AB386" i="22"/>
  <c r="T387" i="22"/>
  <c r="U387" i="22"/>
  <c r="V387" i="22"/>
  <c r="W387" i="22"/>
  <c r="AB387" i="22"/>
  <c r="T388" i="22"/>
  <c r="U388" i="22"/>
  <c r="V388" i="22"/>
  <c r="W388" i="22"/>
  <c r="AB388" i="22"/>
  <c r="T389" i="22"/>
  <c r="U389" i="22"/>
  <c r="V389" i="22"/>
  <c r="W389" i="22"/>
  <c r="AB389" i="22"/>
  <c r="T390" i="22"/>
  <c r="U390" i="22"/>
  <c r="V390" i="22"/>
  <c r="W390" i="22"/>
  <c r="AB390" i="22"/>
  <c r="T391" i="22"/>
  <c r="U391" i="22"/>
  <c r="V391" i="22"/>
  <c r="W391" i="22"/>
  <c r="AB391" i="22"/>
  <c r="T392" i="22"/>
  <c r="U392" i="22"/>
  <c r="V392" i="22"/>
  <c r="W392" i="22"/>
  <c r="AB392" i="22"/>
  <c r="T393" i="22"/>
  <c r="U393" i="22"/>
  <c r="V393" i="22"/>
  <c r="W393" i="22"/>
  <c r="AB393" i="22"/>
  <c r="T394" i="22"/>
  <c r="U394" i="22"/>
  <c r="V394" i="22"/>
  <c r="W394" i="22"/>
  <c r="AB394" i="22"/>
  <c r="T395" i="22"/>
  <c r="U395" i="22"/>
  <c r="V395" i="22"/>
  <c r="W395" i="22"/>
  <c r="AB395" i="22"/>
  <c r="T396" i="22"/>
  <c r="U396" i="22"/>
  <c r="V396" i="22"/>
  <c r="W396" i="22"/>
  <c r="AB396" i="22"/>
  <c r="T397" i="22"/>
  <c r="U397" i="22"/>
  <c r="V397" i="22"/>
  <c r="W397" i="22"/>
  <c r="AB397" i="22"/>
  <c r="T398" i="22"/>
  <c r="U398" i="22"/>
  <c r="V398" i="22"/>
  <c r="W398" i="22"/>
  <c r="AB398" i="22"/>
  <c r="T399" i="22"/>
  <c r="U399" i="22"/>
  <c r="V399" i="22"/>
  <c r="W399" i="22"/>
  <c r="AB399" i="22"/>
  <c r="T400" i="22"/>
  <c r="U400" i="22"/>
  <c r="V400" i="22"/>
  <c r="W400" i="22"/>
  <c r="AB400" i="22"/>
  <c r="T401" i="22"/>
  <c r="U401" i="22"/>
  <c r="V401" i="22"/>
  <c r="W401" i="22"/>
  <c r="AB401" i="22"/>
  <c r="T402" i="22"/>
  <c r="U402" i="22"/>
  <c r="V402" i="22"/>
  <c r="W402" i="22"/>
  <c r="AB402" i="22"/>
  <c r="T403" i="22"/>
  <c r="U403" i="22"/>
  <c r="V403" i="22"/>
  <c r="W403" i="22"/>
  <c r="AB403" i="22"/>
  <c r="T404" i="22"/>
  <c r="U404" i="22"/>
  <c r="V404" i="22"/>
  <c r="W404" i="22"/>
  <c r="AB404" i="22"/>
  <c r="T405" i="22"/>
  <c r="U405" i="22"/>
  <c r="V405" i="22"/>
  <c r="W405" i="22"/>
  <c r="AB405" i="22"/>
  <c r="T406" i="22"/>
  <c r="U406" i="22"/>
  <c r="V406" i="22"/>
  <c r="W406" i="22"/>
  <c r="AB406" i="22"/>
  <c r="T407" i="22"/>
  <c r="U407" i="22"/>
  <c r="V407" i="22"/>
  <c r="W407" i="22"/>
  <c r="AB407" i="22"/>
  <c r="T408" i="22"/>
  <c r="U408" i="22"/>
  <c r="V408" i="22"/>
  <c r="W408" i="22"/>
  <c r="AB408" i="22"/>
  <c r="T409" i="22"/>
  <c r="U409" i="22"/>
  <c r="V409" i="22"/>
  <c r="W409" i="22"/>
  <c r="AB409" i="22"/>
  <c r="T410" i="22"/>
  <c r="U410" i="22"/>
  <c r="V410" i="22"/>
  <c r="W410" i="22"/>
  <c r="AB410" i="22"/>
  <c r="T411" i="22"/>
  <c r="U411" i="22"/>
  <c r="V411" i="22"/>
  <c r="W411" i="22"/>
  <c r="AB411" i="22"/>
  <c r="T412" i="22"/>
  <c r="U412" i="22"/>
  <c r="V412" i="22"/>
  <c r="W412" i="22"/>
  <c r="AB412" i="22"/>
  <c r="T413" i="22"/>
  <c r="U413" i="22"/>
  <c r="V413" i="22"/>
  <c r="W413" i="22"/>
  <c r="AB413" i="22"/>
  <c r="T414" i="22"/>
  <c r="U414" i="22"/>
  <c r="V414" i="22"/>
  <c r="W414" i="22"/>
  <c r="AB414" i="22"/>
  <c r="T415" i="22"/>
  <c r="U415" i="22"/>
  <c r="V415" i="22"/>
  <c r="W415" i="22"/>
  <c r="AB415" i="22"/>
  <c r="T416" i="22"/>
  <c r="U416" i="22"/>
  <c r="V416" i="22"/>
  <c r="W416" i="22"/>
  <c r="AB416" i="22"/>
  <c r="T417" i="22"/>
  <c r="U417" i="22"/>
  <c r="V417" i="22"/>
  <c r="W417" i="22"/>
  <c r="AB417" i="22"/>
  <c r="T418" i="22"/>
  <c r="U418" i="22"/>
  <c r="V418" i="22"/>
  <c r="W418" i="22"/>
  <c r="AB418" i="22"/>
  <c r="T419" i="22"/>
  <c r="U419" i="22"/>
  <c r="V419" i="22"/>
  <c r="W419" i="22"/>
  <c r="AB419" i="22"/>
  <c r="T420" i="22"/>
  <c r="U420" i="22"/>
  <c r="V420" i="22"/>
  <c r="W420" i="22"/>
  <c r="AB420" i="22"/>
  <c r="T421" i="22"/>
  <c r="U421" i="22"/>
  <c r="V421" i="22"/>
  <c r="W421" i="22"/>
  <c r="AB421" i="22"/>
  <c r="T422" i="22"/>
  <c r="U422" i="22"/>
  <c r="V422" i="22"/>
  <c r="W422" i="22"/>
  <c r="AB422" i="22"/>
  <c r="T423" i="22"/>
  <c r="U423" i="22"/>
  <c r="V423" i="22"/>
  <c r="W423" i="22"/>
  <c r="AB423" i="22"/>
  <c r="T424" i="22"/>
  <c r="U424" i="22"/>
  <c r="V424" i="22"/>
  <c r="W424" i="22"/>
  <c r="AB424" i="22"/>
  <c r="T425" i="22"/>
  <c r="U425" i="22"/>
  <c r="V425" i="22"/>
  <c r="W425" i="22"/>
  <c r="AB425" i="22"/>
  <c r="T426" i="22"/>
  <c r="U426" i="22"/>
  <c r="V426" i="22"/>
  <c r="W426" i="22"/>
  <c r="AB426" i="22"/>
  <c r="T427" i="22"/>
  <c r="U427" i="22"/>
  <c r="V427" i="22"/>
  <c r="W427" i="22"/>
  <c r="AB427" i="22"/>
  <c r="T428" i="22"/>
  <c r="U428" i="22"/>
  <c r="V428" i="22"/>
  <c r="W428" i="22"/>
  <c r="AB428" i="22"/>
  <c r="T429" i="22"/>
  <c r="U429" i="22"/>
  <c r="V429" i="22"/>
  <c r="W429" i="22"/>
  <c r="AB429" i="22"/>
  <c r="T430" i="22"/>
  <c r="U430" i="22"/>
  <c r="V430" i="22"/>
  <c r="W430" i="22"/>
  <c r="AB430" i="22"/>
  <c r="T431" i="22"/>
  <c r="U431" i="22"/>
  <c r="V431" i="22"/>
  <c r="W431" i="22"/>
  <c r="AB431" i="22"/>
  <c r="T432" i="22"/>
  <c r="U432" i="22"/>
  <c r="V432" i="22"/>
  <c r="W432" i="22"/>
  <c r="AB432" i="22"/>
  <c r="T433" i="22"/>
  <c r="U433" i="22"/>
  <c r="V433" i="22"/>
  <c r="W433" i="22"/>
  <c r="AB433" i="22"/>
  <c r="T434" i="22"/>
  <c r="U434" i="22"/>
  <c r="V434" i="22"/>
  <c r="W434" i="22"/>
  <c r="AB434" i="22"/>
  <c r="T435" i="22"/>
  <c r="U435" i="22"/>
  <c r="V435" i="22"/>
  <c r="W435" i="22"/>
  <c r="AB435" i="22"/>
  <c r="T436" i="22"/>
  <c r="U436" i="22"/>
  <c r="V436" i="22"/>
  <c r="W436" i="22"/>
  <c r="AB436" i="22"/>
  <c r="T437" i="22"/>
  <c r="U437" i="22"/>
  <c r="V437" i="22"/>
  <c r="W437" i="22"/>
  <c r="AB437" i="22"/>
  <c r="T438" i="22"/>
  <c r="U438" i="22"/>
  <c r="V438" i="22"/>
  <c r="W438" i="22"/>
  <c r="AB438" i="22"/>
  <c r="T439" i="22"/>
  <c r="U439" i="22"/>
  <c r="V439" i="22"/>
  <c r="W439" i="22"/>
  <c r="AB439" i="22"/>
  <c r="T440" i="22"/>
  <c r="U440" i="22"/>
  <c r="V440" i="22"/>
  <c r="W440" i="22"/>
  <c r="AB440" i="22"/>
  <c r="T441" i="22"/>
  <c r="U441" i="22"/>
  <c r="V441" i="22"/>
  <c r="W441" i="22"/>
  <c r="AB441" i="22"/>
  <c r="T442" i="22"/>
  <c r="U442" i="22"/>
  <c r="V442" i="22"/>
  <c r="W442" i="22"/>
  <c r="AB442" i="22"/>
  <c r="T443" i="22"/>
  <c r="U443" i="22"/>
  <c r="V443" i="22"/>
  <c r="W443" i="22"/>
  <c r="AB443" i="22"/>
  <c r="T444" i="22"/>
  <c r="U444" i="22"/>
  <c r="V444" i="22"/>
  <c r="W444" i="22"/>
  <c r="AB444" i="22"/>
  <c r="T445" i="22"/>
  <c r="U445" i="22"/>
  <c r="V445" i="22"/>
  <c r="W445" i="22"/>
  <c r="AB445" i="22"/>
  <c r="T446" i="22"/>
  <c r="U446" i="22"/>
  <c r="V446" i="22"/>
  <c r="W446" i="22"/>
  <c r="AB446" i="22"/>
  <c r="T447" i="22"/>
  <c r="U447" i="22"/>
  <c r="V447" i="22"/>
  <c r="W447" i="22"/>
  <c r="AB447" i="22"/>
  <c r="T448" i="22"/>
  <c r="U448" i="22"/>
  <c r="V448" i="22"/>
  <c r="W448" i="22"/>
  <c r="AB448" i="22"/>
  <c r="T449" i="22"/>
  <c r="U449" i="22"/>
  <c r="V449" i="22"/>
  <c r="W449" i="22"/>
  <c r="AB449" i="22"/>
  <c r="T450" i="22"/>
  <c r="U450" i="22"/>
  <c r="V450" i="22"/>
  <c r="W450" i="22"/>
  <c r="AB450" i="22"/>
  <c r="T451" i="22"/>
  <c r="U451" i="22"/>
  <c r="V451" i="22"/>
  <c r="W451" i="22"/>
  <c r="AB451" i="22"/>
  <c r="T452" i="22"/>
  <c r="U452" i="22"/>
  <c r="V452" i="22"/>
  <c r="W452" i="22"/>
  <c r="AB452" i="22"/>
  <c r="T453" i="22"/>
  <c r="U453" i="22"/>
  <c r="V453" i="22"/>
  <c r="W453" i="22"/>
  <c r="AB453" i="22"/>
  <c r="T454" i="22"/>
  <c r="U454" i="22"/>
  <c r="V454" i="22"/>
  <c r="W454" i="22"/>
  <c r="AB454" i="22"/>
  <c r="T455" i="22"/>
  <c r="U455" i="22"/>
  <c r="V455" i="22"/>
  <c r="W455" i="22"/>
  <c r="AB455" i="22"/>
  <c r="T456" i="22"/>
  <c r="U456" i="22"/>
  <c r="V456" i="22"/>
  <c r="W456" i="22"/>
  <c r="AB456" i="22"/>
  <c r="T457" i="22"/>
  <c r="U457" i="22"/>
  <c r="V457" i="22"/>
  <c r="W457" i="22"/>
  <c r="AB457" i="22"/>
  <c r="T458" i="22"/>
  <c r="U458" i="22"/>
  <c r="V458" i="22"/>
  <c r="W458" i="22"/>
  <c r="AB458" i="22"/>
  <c r="T459" i="22"/>
  <c r="U459" i="22"/>
  <c r="V459" i="22"/>
  <c r="W459" i="22"/>
  <c r="AB459" i="22"/>
  <c r="T460" i="22"/>
  <c r="U460" i="22"/>
  <c r="V460" i="22"/>
  <c r="W460" i="22"/>
  <c r="AB460" i="22"/>
  <c r="T461" i="22"/>
  <c r="U461" i="22"/>
  <c r="V461" i="22"/>
  <c r="W461" i="22"/>
  <c r="AB461" i="22"/>
  <c r="T462" i="22"/>
  <c r="U462" i="22"/>
  <c r="V462" i="22"/>
  <c r="W462" i="22"/>
  <c r="AB462" i="22"/>
  <c r="T463" i="22"/>
  <c r="U463" i="22"/>
  <c r="V463" i="22"/>
  <c r="W463" i="22"/>
  <c r="AB463" i="22"/>
  <c r="T464" i="22"/>
  <c r="U464" i="22"/>
  <c r="V464" i="22"/>
  <c r="W464" i="22"/>
  <c r="AB464" i="22"/>
  <c r="T465" i="22"/>
  <c r="U465" i="22"/>
  <c r="V465" i="22"/>
  <c r="W465" i="22"/>
  <c r="AB465" i="22"/>
  <c r="T466" i="22"/>
  <c r="U466" i="22"/>
  <c r="V466" i="22"/>
  <c r="W466" i="22"/>
  <c r="AB466" i="22"/>
  <c r="T467" i="22"/>
  <c r="U467" i="22"/>
  <c r="V467" i="22"/>
  <c r="W467" i="22"/>
  <c r="AB467" i="22"/>
  <c r="T468" i="22"/>
  <c r="U468" i="22"/>
  <c r="V468" i="22"/>
  <c r="W468" i="22"/>
  <c r="AB468" i="22"/>
  <c r="T469" i="22"/>
  <c r="U469" i="22"/>
  <c r="V469" i="22"/>
  <c r="W469" i="22"/>
  <c r="AB469" i="22"/>
  <c r="T470" i="22"/>
  <c r="U470" i="22"/>
  <c r="V470" i="22"/>
  <c r="W470" i="22"/>
  <c r="AB470" i="22"/>
  <c r="T471" i="22"/>
  <c r="U471" i="22"/>
  <c r="V471" i="22"/>
  <c r="W471" i="22"/>
  <c r="AB471" i="22"/>
  <c r="T472" i="22"/>
  <c r="U472" i="22"/>
  <c r="V472" i="22"/>
  <c r="W472" i="22"/>
  <c r="AB472" i="22"/>
  <c r="T473" i="22"/>
  <c r="U473" i="22"/>
  <c r="V473" i="22"/>
  <c r="W473" i="22"/>
  <c r="AB473" i="22"/>
  <c r="T474" i="22"/>
  <c r="U474" i="22"/>
  <c r="V474" i="22"/>
  <c r="W474" i="22"/>
  <c r="AB474" i="22"/>
  <c r="T475" i="22"/>
  <c r="U475" i="22"/>
  <c r="V475" i="22"/>
  <c r="W475" i="22"/>
  <c r="AB475" i="22"/>
  <c r="T476" i="22"/>
  <c r="U476" i="22"/>
  <c r="V476" i="22"/>
  <c r="W476" i="22"/>
  <c r="AB476" i="22"/>
  <c r="T477" i="22"/>
  <c r="U477" i="22"/>
  <c r="V477" i="22"/>
  <c r="W477" i="22"/>
  <c r="AB477" i="22"/>
  <c r="T478" i="22"/>
  <c r="U478" i="22"/>
  <c r="V478" i="22"/>
  <c r="W478" i="22"/>
  <c r="AB478" i="22"/>
  <c r="T479" i="22"/>
  <c r="U479" i="22"/>
  <c r="V479" i="22"/>
  <c r="W479" i="22"/>
  <c r="AB479" i="22"/>
  <c r="T480" i="22"/>
  <c r="U480" i="22"/>
  <c r="V480" i="22"/>
  <c r="W480" i="22"/>
  <c r="AB480" i="22"/>
  <c r="T481" i="22"/>
  <c r="U481" i="22"/>
  <c r="V481" i="22"/>
  <c r="W481" i="22"/>
  <c r="AB481" i="22"/>
  <c r="T482" i="22"/>
  <c r="U482" i="22"/>
  <c r="V482" i="22"/>
  <c r="W482" i="22"/>
  <c r="AB482" i="22"/>
  <c r="T483" i="22"/>
  <c r="U483" i="22"/>
  <c r="V483" i="22"/>
  <c r="W483" i="22"/>
  <c r="AB483" i="22"/>
  <c r="T484" i="22"/>
  <c r="U484" i="22"/>
  <c r="V484" i="22"/>
  <c r="W484" i="22"/>
  <c r="AB484" i="22"/>
  <c r="T485" i="22"/>
  <c r="U485" i="22"/>
  <c r="V485" i="22"/>
  <c r="W485" i="22"/>
  <c r="AB485" i="22"/>
  <c r="T486" i="22"/>
  <c r="U486" i="22"/>
  <c r="V486" i="22"/>
  <c r="W486" i="22"/>
  <c r="AB486" i="22"/>
  <c r="T487" i="22"/>
  <c r="U487" i="22"/>
  <c r="V487" i="22"/>
  <c r="W487" i="22"/>
  <c r="AB487" i="22"/>
  <c r="T488" i="22"/>
  <c r="U488" i="22"/>
  <c r="V488" i="22"/>
  <c r="W488" i="22"/>
  <c r="AB488" i="22"/>
  <c r="T489" i="22"/>
  <c r="U489" i="22"/>
  <c r="V489" i="22"/>
  <c r="W489" i="22"/>
  <c r="AB489" i="22"/>
  <c r="T490" i="22"/>
  <c r="U490" i="22"/>
  <c r="V490" i="22"/>
  <c r="W490" i="22"/>
  <c r="AB490" i="22"/>
  <c r="T491" i="22"/>
  <c r="U491" i="22"/>
  <c r="V491" i="22"/>
  <c r="W491" i="22"/>
  <c r="AB491" i="22"/>
  <c r="T492" i="22"/>
  <c r="U492" i="22"/>
  <c r="V492" i="22"/>
  <c r="W492" i="22"/>
  <c r="AB492" i="22"/>
  <c r="T493" i="22"/>
  <c r="U493" i="22"/>
  <c r="V493" i="22"/>
  <c r="W493" i="22"/>
  <c r="AB493" i="22"/>
  <c r="T494" i="22"/>
  <c r="U494" i="22"/>
  <c r="V494" i="22"/>
  <c r="W494" i="22"/>
  <c r="AB494" i="22"/>
  <c r="T495" i="22"/>
  <c r="U495" i="22"/>
  <c r="V495" i="22"/>
  <c r="W495" i="22"/>
  <c r="AB495" i="22"/>
  <c r="T496" i="22"/>
  <c r="U496" i="22"/>
  <c r="V496" i="22"/>
  <c r="W496" i="22"/>
  <c r="AB496" i="22"/>
  <c r="T497" i="22"/>
  <c r="U497" i="22"/>
  <c r="V497" i="22"/>
  <c r="W497" i="22"/>
  <c r="AB497" i="22"/>
  <c r="T498" i="22"/>
  <c r="U498" i="22"/>
  <c r="V498" i="22"/>
  <c r="W498" i="22"/>
  <c r="AB498" i="22"/>
  <c r="T499" i="22"/>
  <c r="U499" i="22"/>
  <c r="V499" i="22"/>
  <c r="W499" i="22"/>
  <c r="AB499" i="22"/>
  <c r="T500" i="22"/>
  <c r="U500" i="22"/>
  <c r="V500" i="22"/>
  <c r="W500" i="22"/>
  <c r="AB500" i="22"/>
  <c r="T501" i="22"/>
  <c r="U501" i="22"/>
  <c r="V501" i="22"/>
  <c r="W501" i="22"/>
  <c r="AB501" i="22"/>
  <c r="T502" i="22"/>
  <c r="U502" i="22"/>
  <c r="V502" i="22"/>
  <c r="W502" i="22"/>
  <c r="AB502" i="22"/>
  <c r="T503" i="22"/>
  <c r="U503" i="22"/>
  <c r="V503" i="22"/>
  <c r="W503" i="22"/>
  <c r="AB503" i="22"/>
  <c r="T504" i="22"/>
  <c r="U504" i="22"/>
  <c r="V504" i="22"/>
  <c r="W504" i="22"/>
  <c r="AB504" i="22"/>
  <c r="T505" i="22"/>
  <c r="U505" i="22"/>
  <c r="V505" i="22"/>
  <c r="W505" i="22"/>
  <c r="AB505" i="22"/>
  <c r="T506" i="22"/>
  <c r="U506" i="22"/>
  <c r="V506" i="22"/>
  <c r="W506" i="22"/>
  <c r="AB506" i="22"/>
  <c r="T507" i="22"/>
  <c r="U507" i="22"/>
  <c r="V507" i="22"/>
  <c r="W507" i="22"/>
  <c r="AB507" i="22"/>
  <c r="T508" i="22"/>
  <c r="U508" i="22"/>
  <c r="V508" i="22"/>
  <c r="W508" i="22"/>
  <c r="AB508" i="22"/>
  <c r="T509" i="22"/>
  <c r="U509" i="22"/>
  <c r="V509" i="22"/>
  <c r="W509" i="22"/>
  <c r="AB509" i="22"/>
  <c r="T510" i="22"/>
  <c r="U510" i="22"/>
  <c r="V510" i="22"/>
  <c r="W510" i="22"/>
  <c r="AB510" i="22"/>
  <c r="T511" i="22"/>
  <c r="U511" i="22"/>
  <c r="V511" i="22"/>
  <c r="W511" i="22"/>
  <c r="AB511" i="22"/>
  <c r="T512" i="22"/>
  <c r="U512" i="22"/>
  <c r="V512" i="22"/>
  <c r="W512" i="22"/>
  <c r="AB512" i="22"/>
  <c r="T513" i="22"/>
  <c r="U513" i="22"/>
  <c r="V513" i="22"/>
  <c r="W513" i="22"/>
  <c r="AB513" i="22"/>
  <c r="T514" i="22"/>
  <c r="U514" i="22"/>
  <c r="V514" i="22"/>
  <c r="W514" i="22"/>
  <c r="AB514" i="22"/>
  <c r="T515" i="22"/>
  <c r="U515" i="22"/>
  <c r="V515" i="22"/>
  <c r="W515" i="22"/>
  <c r="AB515" i="22"/>
  <c r="T516" i="22"/>
  <c r="U516" i="22"/>
  <c r="V516" i="22"/>
  <c r="W516" i="22"/>
  <c r="AB516" i="22"/>
  <c r="T517" i="22"/>
  <c r="U517" i="22"/>
  <c r="V517" i="22"/>
  <c r="W517" i="22"/>
  <c r="AB517" i="22"/>
  <c r="T518" i="22"/>
  <c r="U518" i="22"/>
  <c r="V518" i="22"/>
  <c r="W518" i="22"/>
  <c r="AB518" i="22"/>
  <c r="T519" i="22"/>
  <c r="U519" i="22"/>
  <c r="V519" i="22"/>
  <c r="W519" i="22"/>
  <c r="AB519" i="22"/>
  <c r="T520" i="22"/>
  <c r="U520" i="22"/>
  <c r="V520" i="22"/>
  <c r="W520" i="22"/>
  <c r="AB520" i="22"/>
  <c r="T521" i="22"/>
  <c r="U521" i="22"/>
  <c r="V521" i="22"/>
  <c r="W521" i="22"/>
  <c r="AB521" i="22"/>
  <c r="T522" i="22"/>
  <c r="U522" i="22"/>
  <c r="V522" i="22"/>
  <c r="W522" i="22"/>
  <c r="AB522" i="22"/>
  <c r="T523" i="22"/>
  <c r="U523" i="22"/>
  <c r="V523" i="22"/>
  <c r="W523" i="22"/>
  <c r="AB523" i="22"/>
  <c r="T524" i="22"/>
  <c r="U524" i="22"/>
  <c r="V524" i="22"/>
  <c r="W524" i="22"/>
  <c r="AB524" i="22"/>
  <c r="T525" i="22"/>
  <c r="U525" i="22"/>
  <c r="V525" i="22"/>
  <c r="W525" i="22"/>
  <c r="AB525" i="22"/>
  <c r="T526" i="22"/>
  <c r="U526" i="22"/>
  <c r="V526" i="22"/>
  <c r="W526" i="22"/>
  <c r="AB526" i="22"/>
  <c r="T527" i="22"/>
  <c r="U527" i="22"/>
  <c r="V527" i="22"/>
  <c r="W527" i="22"/>
  <c r="AB527" i="22"/>
  <c r="T528" i="22"/>
  <c r="U528" i="22"/>
  <c r="V528" i="22"/>
  <c r="W528" i="22"/>
  <c r="AB528" i="22"/>
  <c r="T529" i="22"/>
  <c r="U529" i="22"/>
  <c r="V529" i="22"/>
  <c r="W529" i="22"/>
  <c r="AB529" i="22"/>
  <c r="T530" i="22"/>
  <c r="U530" i="22"/>
  <c r="V530" i="22"/>
  <c r="W530" i="22"/>
  <c r="AB530" i="22"/>
  <c r="T531" i="22"/>
  <c r="U531" i="22"/>
  <c r="V531" i="22"/>
  <c r="W531" i="22"/>
  <c r="AB531" i="22"/>
  <c r="T532" i="22"/>
  <c r="U532" i="22"/>
  <c r="V532" i="22"/>
  <c r="W532" i="22"/>
  <c r="AB532" i="22"/>
  <c r="T533" i="22"/>
  <c r="U533" i="22"/>
  <c r="V533" i="22"/>
  <c r="W533" i="22"/>
  <c r="AB533" i="22"/>
  <c r="T534" i="22"/>
  <c r="U534" i="22"/>
  <c r="V534" i="22"/>
  <c r="W534" i="22"/>
  <c r="AB534" i="22"/>
  <c r="T535" i="22"/>
  <c r="U535" i="22"/>
  <c r="V535" i="22"/>
  <c r="W535" i="22"/>
  <c r="AB535" i="22"/>
  <c r="T536" i="22"/>
  <c r="U536" i="22"/>
  <c r="V536" i="22"/>
  <c r="W536" i="22"/>
  <c r="AB536" i="22"/>
  <c r="T537" i="22"/>
  <c r="U537" i="22"/>
  <c r="V537" i="22"/>
  <c r="W537" i="22"/>
  <c r="AB537" i="22"/>
  <c r="T538" i="22"/>
  <c r="U538" i="22"/>
  <c r="V538" i="22"/>
  <c r="W538" i="22"/>
  <c r="AB538" i="22"/>
  <c r="T539" i="22"/>
  <c r="U539" i="22"/>
  <c r="V539" i="22"/>
  <c r="W539" i="22"/>
  <c r="AB539" i="22"/>
  <c r="T540" i="22"/>
  <c r="U540" i="22"/>
  <c r="V540" i="22"/>
  <c r="W540" i="22"/>
  <c r="AB540" i="22"/>
  <c r="T541" i="22"/>
  <c r="U541" i="22"/>
  <c r="V541" i="22"/>
  <c r="W541" i="22"/>
  <c r="AB541" i="22"/>
  <c r="T542" i="22"/>
  <c r="U542" i="22"/>
  <c r="V542" i="22"/>
  <c r="W542" i="22"/>
  <c r="AB542" i="22"/>
  <c r="T543" i="22"/>
  <c r="U543" i="22"/>
  <c r="V543" i="22"/>
  <c r="W543" i="22"/>
  <c r="AB543" i="22"/>
  <c r="T544" i="22"/>
  <c r="U544" i="22"/>
  <c r="V544" i="22"/>
  <c r="W544" i="22"/>
  <c r="AB544" i="22"/>
  <c r="T545" i="22"/>
  <c r="U545" i="22"/>
  <c r="V545" i="22"/>
  <c r="W545" i="22"/>
  <c r="AB545" i="22"/>
  <c r="T546" i="22"/>
  <c r="U546" i="22"/>
  <c r="V546" i="22"/>
  <c r="W546" i="22"/>
  <c r="AB546" i="22"/>
  <c r="T547" i="22"/>
  <c r="U547" i="22"/>
  <c r="V547" i="22"/>
  <c r="W547" i="22"/>
  <c r="AB547" i="22"/>
  <c r="T548" i="22"/>
  <c r="U548" i="22"/>
  <c r="V548" i="22"/>
  <c r="W548" i="22"/>
  <c r="AB548" i="22"/>
  <c r="T549" i="22"/>
  <c r="U549" i="22"/>
  <c r="V549" i="22"/>
  <c r="W549" i="22"/>
  <c r="AB549" i="22"/>
  <c r="T550" i="22"/>
  <c r="U550" i="22"/>
  <c r="V550" i="22"/>
  <c r="W550" i="22"/>
  <c r="AB550" i="22"/>
  <c r="T551" i="22"/>
  <c r="U551" i="22"/>
  <c r="V551" i="22"/>
  <c r="W551" i="22"/>
  <c r="AB551" i="22"/>
  <c r="T552" i="22"/>
  <c r="U552" i="22"/>
  <c r="V552" i="22"/>
  <c r="W552" i="22"/>
  <c r="AB552" i="22"/>
  <c r="T553" i="22"/>
  <c r="U553" i="22"/>
  <c r="V553" i="22"/>
  <c r="W553" i="22"/>
  <c r="AB553" i="22"/>
  <c r="T554" i="22"/>
  <c r="U554" i="22"/>
  <c r="V554" i="22"/>
  <c r="W554" i="22"/>
  <c r="AB554" i="22"/>
  <c r="T555" i="22"/>
  <c r="U555" i="22"/>
  <c r="V555" i="22"/>
  <c r="W555" i="22"/>
  <c r="AB555" i="22"/>
  <c r="T556" i="22"/>
  <c r="U556" i="22"/>
  <c r="V556" i="22"/>
  <c r="W556" i="22"/>
  <c r="AB556" i="22"/>
  <c r="T557" i="22"/>
  <c r="U557" i="22"/>
  <c r="V557" i="22"/>
  <c r="W557" i="22"/>
  <c r="AB557" i="22"/>
  <c r="T558" i="22"/>
  <c r="U558" i="22"/>
  <c r="V558" i="22"/>
  <c r="W558" i="22"/>
  <c r="AB558" i="22"/>
  <c r="T559" i="22"/>
  <c r="U559" i="22"/>
  <c r="V559" i="22"/>
  <c r="W559" i="22"/>
  <c r="AB559" i="22"/>
  <c r="T560" i="22"/>
  <c r="U560" i="22"/>
  <c r="V560" i="22"/>
  <c r="W560" i="22"/>
  <c r="AB560" i="22"/>
  <c r="T561" i="22"/>
  <c r="U561" i="22"/>
  <c r="V561" i="22"/>
  <c r="W561" i="22"/>
  <c r="AB561" i="22"/>
  <c r="T562" i="22"/>
  <c r="U562" i="22"/>
  <c r="V562" i="22"/>
  <c r="W562" i="22"/>
  <c r="AB562" i="22"/>
  <c r="T563" i="22"/>
  <c r="U563" i="22"/>
  <c r="V563" i="22"/>
  <c r="W563" i="22"/>
  <c r="AB563" i="22"/>
  <c r="T564" i="22"/>
  <c r="U564" i="22"/>
  <c r="V564" i="22"/>
  <c r="W564" i="22"/>
  <c r="AB564" i="22"/>
  <c r="T565" i="22"/>
  <c r="U565" i="22"/>
  <c r="V565" i="22"/>
  <c r="W565" i="22"/>
  <c r="AB565" i="22"/>
  <c r="T566" i="22"/>
  <c r="U566" i="22"/>
  <c r="V566" i="22"/>
  <c r="W566" i="22"/>
  <c r="AB566" i="22"/>
  <c r="T567" i="22"/>
  <c r="U567" i="22"/>
  <c r="V567" i="22"/>
  <c r="W567" i="22"/>
  <c r="AB567" i="22"/>
  <c r="T568" i="22"/>
  <c r="U568" i="22"/>
  <c r="V568" i="22"/>
  <c r="W568" i="22"/>
  <c r="AB568" i="22"/>
  <c r="T569" i="22"/>
  <c r="U569" i="22"/>
  <c r="V569" i="22"/>
  <c r="W569" i="22"/>
  <c r="AB569" i="22"/>
  <c r="T570" i="22"/>
  <c r="U570" i="22"/>
  <c r="V570" i="22"/>
  <c r="W570" i="22"/>
  <c r="AB570" i="22"/>
  <c r="T571" i="22"/>
  <c r="U571" i="22"/>
  <c r="V571" i="22"/>
  <c r="W571" i="22"/>
  <c r="AB571" i="22"/>
  <c r="T572" i="22"/>
  <c r="U572" i="22"/>
  <c r="V572" i="22"/>
  <c r="W572" i="22"/>
  <c r="AB572" i="22"/>
  <c r="T573" i="22"/>
  <c r="U573" i="22"/>
  <c r="V573" i="22"/>
  <c r="W573" i="22"/>
  <c r="AB573" i="22"/>
  <c r="T574" i="22"/>
  <c r="U574" i="22"/>
  <c r="V574" i="22"/>
  <c r="W574" i="22"/>
  <c r="AB574" i="22"/>
  <c r="T575" i="22"/>
  <c r="U575" i="22"/>
  <c r="V575" i="22"/>
  <c r="W575" i="22"/>
  <c r="AB575" i="22"/>
  <c r="T576" i="22"/>
  <c r="U576" i="22"/>
  <c r="V576" i="22"/>
  <c r="W576" i="22"/>
  <c r="AB576" i="22"/>
  <c r="T577" i="22"/>
  <c r="U577" i="22"/>
  <c r="V577" i="22"/>
  <c r="W577" i="22"/>
  <c r="AB577" i="22"/>
  <c r="T578" i="22"/>
  <c r="U578" i="22"/>
  <c r="V578" i="22"/>
  <c r="W578" i="22"/>
  <c r="AB578" i="22"/>
  <c r="T579" i="22"/>
  <c r="U579" i="22"/>
  <c r="V579" i="22"/>
  <c r="W579" i="22"/>
  <c r="AB579" i="22"/>
  <c r="T580" i="22"/>
  <c r="U580" i="22"/>
  <c r="V580" i="22"/>
  <c r="W580" i="22"/>
  <c r="AB580" i="22"/>
  <c r="T581" i="22"/>
  <c r="U581" i="22"/>
  <c r="V581" i="22"/>
  <c r="W581" i="22"/>
  <c r="AB581" i="22"/>
  <c r="T582" i="22"/>
  <c r="U582" i="22"/>
  <c r="V582" i="22"/>
  <c r="W582" i="22"/>
  <c r="AB582" i="22"/>
  <c r="T583" i="22"/>
  <c r="U583" i="22"/>
  <c r="V583" i="22"/>
  <c r="W583" i="22"/>
  <c r="AB583" i="22"/>
  <c r="T584" i="22"/>
  <c r="U584" i="22"/>
  <c r="V584" i="22"/>
  <c r="W584" i="22"/>
  <c r="AB584" i="22"/>
  <c r="T585" i="22"/>
  <c r="U585" i="22"/>
  <c r="V585" i="22"/>
  <c r="W585" i="22"/>
  <c r="AB585" i="22"/>
  <c r="T586" i="22"/>
  <c r="U586" i="22"/>
  <c r="V586" i="22"/>
  <c r="W586" i="22"/>
  <c r="AB586" i="22"/>
  <c r="T587" i="22"/>
  <c r="U587" i="22"/>
  <c r="V587" i="22"/>
  <c r="W587" i="22"/>
  <c r="AB587" i="22"/>
  <c r="T588" i="22"/>
  <c r="U588" i="22"/>
  <c r="V588" i="22"/>
  <c r="W588" i="22"/>
  <c r="AB588" i="22"/>
  <c r="T589" i="22"/>
  <c r="U589" i="22"/>
  <c r="V589" i="22"/>
  <c r="W589" i="22"/>
  <c r="AB589" i="22"/>
  <c r="T590" i="22"/>
  <c r="U590" i="22"/>
  <c r="V590" i="22"/>
  <c r="W590" i="22"/>
  <c r="AB590" i="22"/>
  <c r="T591" i="22"/>
  <c r="U591" i="22"/>
  <c r="V591" i="22"/>
  <c r="W591" i="22"/>
  <c r="AB591" i="22"/>
  <c r="T592" i="22"/>
  <c r="U592" i="22"/>
  <c r="V592" i="22"/>
  <c r="W592" i="22"/>
  <c r="AB592" i="22"/>
  <c r="T593" i="22"/>
  <c r="U593" i="22"/>
  <c r="V593" i="22"/>
  <c r="W593" i="22"/>
  <c r="AB593" i="22"/>
  <c r="T594" i="22"/>
  <c r="U594" i="22"/>
  <c r="V594" i="22"/>
  <c r="W594" i="22"/>
  <c r="AB594" i="22"/>
  <c r="T595" i="22"/>
  <c r="U595" i="22"/>
  <c r="V595" i="22"/>
  <c r="W595" i="22"/>
  <c r="AB595" i="22"/>
  <c r="T596" i="22"/>
  <c r="U596" i="22"/>
  <c r="V596" i="22"/>
  <c r="W596" i="22"/>
  <c r="AB596" i="22"/>
  <c r="T597" i="22"/>
  <c r="U597" i="22"/>
  <c r="V597" i="22"/>
  <c r="W597" i="22"/>
  <c r="AB597" i="22"/>
  <c r="T598" i="22"/>
  <c r="U598" i="22"/>
  <c r="V598" i="22"/>
  <c r="W598" i="22"/>
  <c r="AB598" i="22"/>
  <c r="T599" i="22"/>
  <c r="U599" i="22"/>
  <c r="V599" i="22"/>
  <c r="W599" i="22"/>
  <c r="AB599" i="22"/>
  <c r="T600" i="22"/>
  <c r="U600" i="22"/>
  <c r="V600" i="22"/>
  <c r="W600" i="22"/>
  <c r="AB600" i="22"/>
  <c r="T601" i="22"/>
  <c r="U601" i="22"/>
  <c r="V601" i="22"/>
  <c r="W601" i="22"/>
  <c r="AB601" i="22"/>
  <c r="T602" i="22"/>
  <c r="U602" i="22"/>
  <c r="V602" i="22"/>
  <c r="W602" i="22"/>
  <c r="AB602" i="22"/>
  <c r="C51" i="22"/>
  <c r="B51" i="22"/>
  <c r="D31" i="22"/>
  <c r="T131" i="22"/>
  <c r="E31" i="22"/>
  <c r="U131" i="22"/>
  <c r="F31" i="22"/>
  <c r="V131" i="22"/>
  <c r="W131" i="22"/>
  <c r="AB131" i="22"/>
  <c r="T132" i="22"/>
  <c r="U132" i="22"/>
  <c r="V132" i="22"/>
  <c r="W132" i="22"/>
  <c r="AB132" i="22"/>
  <c r="T133" i="22"/>
  <c r="U133" i="22"/>
  <c r="V133" i="22"/>
  <c r="W133" i="22"/>
  <c r="AB133" i="22"/>
  <c r="T134" i="22"/>
  <c r="U134" i="22"/>
  <c r="V134" i="22"/>
  <c r="W134" i="22"/>
  <c r="AB134" i="22"/>
  <c r="T135" i="22"/>
  <c r="U135" i="22"/>
  <c r="V135" i="22"/>
  <c r="W135" i="22"/>
  <c r="AB135" i="22"/>
  <c r="T136" i="22"/>
  <c r="U136" i="22"/>
  <c r="V136" i="22"/>
  <c r="W136" i="22"/>
  <c r="AB136" i="22"/>
  <c r="T137" i="22"/>
  <c r="U137" i="22"/>
  <c r="V137" i="22"/>
  <c r="W137" i="22"/>
  <c r="AB137" i="22"/>
  <c r="T138" i="22"/>
  <c r="U138" i="22"/>
  <c r="V138" i="22"/>
  <c r="W138" i="22"/>
  <c r="AB138" i="22"/>
  <c r="T139" i="22"/>
  <c r="U139" i="22"/>
  <c r="V139" i="22"/>
  <c r="W139" i="22"/>
  <c r="AB139" i="22"/>
  <c r="T140" i="22"/>
  <c r="U140" i="22"/>
  <c r="V140" i="22"/>
  <c r="W140" i="22"/>
  <c r="AB140" i="22"/>
  <c r="T141" i="22"/>
  <c r="U141" i="22"/>
  <c r="V141" i="22"/>
  <c r="W141" i="22"/>
  <c r="AB141" i="22"/>
  <c r="T142" i="22"/>
  <c r="U142" i="22"/>
  <c r="V142" i="22"/>
  <c r="W142" i="22"/>
  <c r="AB142" i="22"/>
  <c r="T143" i="22"/>
  <c r="U143" i="22"/>
  <c r="V143" i="22"/>
  <c r="W143" i="22"/>
  <c r="AB143" i="22"/>
  <c r="T144" i="22"/>
  <c r="U144" i="22"/>
  <c r="V144" i="22"/>
  <c r="W144" i="22"/>
  <c r="AB144" i="22"/>
  <c r="T145" i="22"/>
  <c r="U145" i="22"/>
  <c r="V145" i="22"/>
  <c r="W145" i="22"/>
  <c r="AB145" i="22"/>
  <c r="T146" i="22"/>
  <c r="U146" i="22"/>
  <c r="V146" i="22"/>
  <c r="W146" i="22"/>
  <c r="AB146" i="22"/>
  <c r="T147" i="22"/>
  <c r="U147" i="22"/>
  <c r="V147" i="22"/>
  <c r="W147" i="22"/>
  <c r="AB147" i="22"/>
  <c r="T148" i="22"/>
  <c r="U148" i="22"/>
  <c r="V148" i="22"/>
  <c r="W148" i="22"/>
  <c r="AB148" i="22"/>
  <c r="T149" i="22"/>
  <c r="U149" i="22"/>
  <c r="V149" i="22"/>
  <c r="W149" i="22"/>
  <c r="AB149" i="22"/>
  <c r="T150" i="22"/>
  <c r="U150" i="22"/>
  <c r="V150" i="22"/>
  <c r="W150" i="22"/>
  <c r="AB150" i="22"/>
  <c r="T151" i="22"/>
  <c r="U151" i="22"/>
  <c r="V151" i="22"/>
  <c r="W151" i="22"/>
  <c r="AB151" i="22"/>
  <c r="T152" i="22"/>
  <c r="U152" i="22"/>
  <c r="V152" i="22"/>
  <c r="W152" i="22"/>
  <c r="AB152" i="22"/>
  <c r="T153" i="22"/>
  <c r="U153" i="22"/>
  <c r="V153" i="22"/>
  <c r="W153" i="22"/>
  <c r="AB153" i="22"/>
  <c r="T154" i="22"/>
  <c r="U154" i="22"/>
  <c r="V154" i="22"/>
  <c r="W154" i="22"/>
  <c r="AB154" i="22"/>
  <c r="T155" i="22"/>
  <c r="U155" i="22"/>
  <c r="V155" i="22"/>
  <c r="W155" i="22"/>
  <c r="AB155" i="22"/>
  <c r="T156" i="22"/>
  <c r="U156" i="22"/>
  <c r="V156" i="22"/>
  <c r="W156" i="22"/>
  <c r="AB156" i="22"/>
  <c r="T157" i="22"/>
  <c r="U157" i="22"/>
  <c r="V157" i="22"/>
  <c r="W157" i="22"/>
  <c r="AB157" i="22"/>
  <c r="T158" i="22"/>
  <c r="U158" i="22"/>
  <c r="V158" i="22"/>
  <c r="W158" i="22"/>
  <c r="AB158" i="22"/>
  <c r="T159" i="22"/>
  <c r="U159" i="22"/>
  <c r="V159" i="22"/>
  <c r="W159" i="22"/>
  <c r="AB159" i="22"/>
  <c r="T160" i="22"/>
  <c r="U160" i="22"/>
  <c r="V160" i="22"/>
  <c r="W160" i="22"/>
  <c r="AB160" i="22"/>
  <c r="T161" i="22"/>
  <c r="U161" i="22"/>
  <c r="V161" i="22"/>
  <c r="W161" i="22"/>
  <c r="AB161" i="22"/>
  <c r="T162" i="22"/>
  <c r="U162" i="22"/>
  <c r="V162" i="22"/>
  <c r="W162" i="22"/>
  <c r="AB162" i="22"/>
  <c r="T163" i="22"/>
  <c r="U163" i="22"/>
  <c r="V163" i="22"/>
  <c r="W163" i="22"/>
  <c r="AB163" i="22"/>
  <c r="T164" i="22"/>
  <c r="U164" i="22"/>
  <c r="V164" i="22"/>
  <c r="W164" i="22"/>
  <c r="AB164" i="22"/>
  <c r="T165" i="22"/>
  <c r="U165" i="22"/>
  <c r="V165" i="22"/>
  <c r="W165" i="22"/>
  <c r="AB165" i="22"/>
  <c r="T166" i="22"/>
  <c r="U166" i="22"/>
  <c r="V166" i="22"/>
  <c r="W166" i="22"/>
  <c r="AB166" i="22"/>
  <c r="T167" i="22"/>
  <c r="U167" i="22"/>
  <c r="V167" i="22"/>
  <c r="W167" i="22"/>
  <c r="AB167" i="22"/>
  <c r="T168" i="22"/>
  <c r="U168" i="22"/>
  <c r="V168" i="22"/>
  <c r="W168" i="22"/>
  <c r="AB168" i="22"/>
  <c r="T169" i="22"/>
  <c r="U169" i="22"/>
  <c r="V169" i="22"/>
  <c r="W169" i="22"/>
  <c r="AB169" i="22"/>
  <c r="T170" i="22"/>
  <c r="U170" i="22"/>
  <c r="V170" i="22"/>
  <c r="W170" i="22"/>
  <c r="AB170" i="22"/>
  <c r="T171" i="22"/>
  <c r="U171" i="22"/>
  <c r="V171" i="22"/>
  <c r="W171" i="22"/>
  <c r="AB171" i="22"/>
  <c r="T172" i="22"/>
  <c r="U172" i="22"/>
  <c r="V172" i="22"/>
  <c r="W172" i="22"/>
  <c r="AB172" i="22"/>
  <c r="T173" i="22"/>
  <c r="U173" i="22"/>
  <c r="V173" i="22"/>
  <c r="W173" i="22"/>
  <c r="AB173" i="22"/>
  <c r="T174" i="22"/>
  <c r="U174" i="22"/>
  <c r="V174" i="22"/>
  <c r="W174" i="22"/>
  <c r="AB174" i="22"/>
  <c r="T175" i="22"/>
  <c r="U175" i="22"/>
  <c r="V175" i="22"/>
  <c r="W175" i="22"/>
  <c r="AB175" i="22"/>
  <c r="T176" i="22"/>
  <c r="U176" i="22"/>
  <c r="V176" i="22"/>
  <c r="W176" i="22"/>
  <c r="AB176" i="22"/>
  <c r="T177" i="22"/>
  <c r="U177" i="22"/>
  <c r="V177" i="22"/>
  <c r="W177" i="22"/>
  <c r="AB177" i="22"/>
  <c r="T178" i="22"/>
  <c r="U178" i="22"/>
  <c r="V178" i="22"/>
  <c r="W178" i="22"/>
  <c r="AB178" i="22"/>
  <c r="T179" i="22"/>
  <c r="U179" i="22"/>
  <c r="V179" i="22"/>
  <c r="W179" i="22"/>
  <c r="AB179" i="22"/>
  <c r="T180" i="22"/>
  <c r="U180" i="22"/>
  <c r="V180" i="22"/>
  <c r="W180" i="22"/>
  <c r="AB180" i="22"/>
  <c r="T181" i="22"/>
  <c r="U181" i="22"/>
  <c r="V181" i="22"/>
  <c r="W181" i="22"/>
  <c r="AB181" i="22"/>
  <c r="T182" i="22"/>
  <c r="U182" i="22"/>
  <c r="V182" i="22"/>
  <c r="W182" i="22"/>
  <c r="AB182" i="22"/>
  <c r="T183" i="22"/>
  <c r="U183" i="22"/>
  <c r="V183" i="22"/>
  <c r="W183" i="22"/>
  <c r="AB183" i="22"/>
  <c r="T184" i="22"/>
  <c r="U184" i="22"/>
  <c r="V184" i="22"/>
  <c r="W184" i="22"/>
  <c r="AB184" i="22"/>
  <c r="T185" i="22"/>
  <c r="U185" i="22"/>
  <c r="V185" i="22"/>
  <c r="W185" i="22"/>
  <c r="AB185" i="22"/>
  <c r="T186" i="22"/>
  <c r="U186" i="22"/>
  <c r="V186" i="22"/>
  <c r="W186" i="22"/>
  <c r="AB186" i="22"/>
  <c r="T187" i="22"/>
  <c r="U187" i="22"/>
  <c r="V187" i="22"/>
  <c r="W187" i="22"/>
  <c r="AB187" i="22"/>
  <c r="T188" i="22"/>
  <c r="U188" i="22"/>
  <c r="V188" i="22"/>
  <c r="W188" i="22"/>
  <c r="AB188" i="22"/>
  <c r="T189" i="22"/>
  <c r="U189" i="22"/>
  <c r="V189" i="22"/>
  <c r="W189" i="22"/>
  <c r="AB189" i="22"/>
  <c r="T190" i="22"/>
  <c r="U190" i="22"/>
  <c r="V190" i="22"/>
  <c r="W190" i="22"/>
  <c r="AB190" i="22"/>
  <c r="T191" i="22"/>
  <c r="U191" i="22"/>
  <c r="V191" i="22"/>
  <c r="W191" i="22"/>
  <c r="AB191" i="22"/>
  <c r="T192" i="22"/>
  <c r="U192" i="22"/>
  <c r="V192" i="22"/>
  <c r="W192" i="22"/>
  <c r="AB192" i="22"/>
  <c r="T193" i="22"/>
  <c r="U193" i="22"/>
  <c r="V193" i="22"/>
  <c r="W193" i="22"/>
  <c r="AB193" i="22"/>
  <c r="T194" i="22"/>
  <c r="U194" i="22"/>
  <c r="V194" i="22"/>
  <c r="W194" i="22"/>
  <c r="AB194" i="22"/>
  <c r="T195" i="22"/>
  <c r="U195" i="22"/>
  <c r="V195" i="22"/>
  <c r="W195" i="22"/>
  <c r="AB195" i="22"/>
  <c r="T196" i="22"/>
  <c r="U196" i="22"/>
  <c r="V196" i="22"/>
  <c r="W196" i="22"/>
  <c r="AB196" i="22"/>
  <c r="T197" i="22"/>
  <c r="U197" i="22"/>
  <c r="V197" i="22"/>
  <c r="W197" i="22"/>
  <c r="AB197" i="22"/>
  <c r="T198" i="22"/>
  <c r="U198" i="22"/>
  <c r="V198" i="22"/>
  <c r="W198" i="22"/>
  <c r="AB198" i="22"/>
  <c r="T199" i="22"/>
  <c r="U199" i="22"/>
  <c r="V199" i="22"/>
  <c r="W199" i="22"/>
  <c r="AB199" i="22"/>
  <c r="T200" i="22"/>
  <c r="U200" i="22"/>
  <c r="V200" i="22"/>
  <c r="W200" i="22"/>
  <c r="AB200" i="22"/>
  <c r="T201" i="22"/>
  <c r="U201" i="22"/>
  <c r="V201" i="22"/>
  <c r="W201" i="22"/>
  <c r="AB201" i="22"/>
  <c r="T202" i="22"/>
  <c r="U202" i="22"/>
  <c r="V202" i="22"/>
  <c r="W202" i="22"/>
  <c r="AB202" i="22"/>
  <c r="T203" i="22"/>
  <c r="U203" i="22"/>
  <c r="V203" i="22"/>
  <c r="W203" i="22"/>
  <c r="AB203" i="22"/>
  <c r="T204" i="22"/>
  <c r="U204" i="22"/>
  <c r="V204" i="22"/>
  <c r="W204" i="22"/>
  <c r="AB204" i="22"/>
  <c r="T205" i="22"/>
  <c r="U205" i="22"/>
  <c r="V205" i="22"/>
  <c r="W205" i="22"/>
  <c r="AB205" i="22"/>
  <c r="T206" i="22"/>
  <c r="U206" i="22"/>
  <c r="V206" i="22"/>
  <c r="W206" i="22"/>
  <c r="AB206" i="22"/>
  <c r="T207" i="22"/>
  <c r="U207" i="22"/>
  <c r="V207" i="22"/>
  <c r="W207" i="22"/>
  <c r="AB207" i="22"/>
  <c r="T208" i="22"/>
  <c r="U208" i="22"/>
  <c r="V208" i="22"/>
  <c r="W208" i="22"/>
  <c r="AB208" i="22"/>
  <c r="T209" i="22"/>
  <c r="U209" i="22"/>
  <c r="V209" i="22"/>
  <c r="W209" i="22"/>
  <c r="AB209" i="22"/>
  <c r="T210" i="22"/>
  <c r="U210" i="22"/>
  <c r="V210" i="22"/>
  <c r="W210" i="22"/>
  <c r="AB210" i="22"/>
  <c r="T211" i="22"/>
  <c r="U211" i="22"/>
  <c r="V211" i="22"/>
  <c r="W211" i="22"/>
  <c r="AB211" i="22"/>
  <c r="T212" i="22"/>
  <c r="U212" i="22"/>
  <c r="V212" i="22"/>
  <c r="W212" i="22"/>
  <c r="AB212" i="22"/>
  <c r="T213" i="22"/>
  <c r="U213" i="22"/>
  <c r="V213" i="22"/>
  <c r="W213" i="22"/>
  <c r="AB213" i="22"/>
  <c r="T214" i="22"/>
  <c r="U214" i="22"/>
  <c r="V214" i="22"/>
  <c r="W214" i="22"/>
  <c r="AB214" i="22"/>
  <c r="T215" i="22"/>
  <c r="U215" i="22"/>
  <c r="V215" i="22"/>
  <c r="W215" i="22"/>
  <c r="AB215" i="22"/>
  <c r="T216" i="22"/>
  <c r="U216" i="22"/>
  <c r="V216" i="22"/>
  <c r="W216" i="22"/>
  <c r="AB216" i="22"/>
  <c r="T217" i="22"/>
  <c r="U217" i="22"/>
  <c r="V217" i="22"/>
  <c r="W217" i="22"/>
  <c r="AB217" i="22"/>
  <c r="T218" i="22"/>
  <c r="U218" i="22"/>
  <c r="V218" i="22"/>
  <c r="W218" i="22"/>
  <c r="AB218" i="22"/>
  <c r="T219" i="22"/>
  <c r="U219" i="22"/>
  <c r="V219" i="22"/>
  <c r="W219" i="22"/>
  <c r="AB219" i="22"/>
  <c r="T220" i="22"/>
  <c r="U220" i="22"/>
  <c r="V220" i="22"/>
  <c r="W220" i="22"/>
  <c r="AB220" i="22"/>
  <c r="T221" i="22"/>
  <c r="U221" i="22"/>
  <c r="V221" i="22"/>
  <c r="W221" i="22"/>
  <c r="AB221" i="22"/>
  <c r="T222" i="22"/>
  <c r="U222" i="22"/>
  <c r="V222" i="22"/>
  <c r="W222" i="22"/>
  <c r="AB222" i="22"/>
  <c r="T223" i="22"/>
  <c r="U223" i="22"/>
  <c r="V223" i="22"/>
  <c r="W223" i="22"/>
  <c r="AB223" i="22"/>
  <c r="T224" i="22"/>
  <c r="U224" i="22"/>
  <c r="V224" i="22"/>
  <c r="W224" i="22"/>
  <c r="AB224" i="22"/>
  <c r="T225" i="22"/>
  <c r="U225" i="22"/>
  <c r="V225" i="22"/>
  <c r="W225" i="22"/>
  <c r="AB225" i="22"/>
  <c r="T226" i="22"/>
  <c r="U226" i="22"/>
  <c r="V226" i="22"/>
  <c r="W226" i="22"/>
  <c r="AB226" i="22"/>
  <c r="T227" i="22"/>
  <c r="U227" i="22"/>
  <c r="V227" i="22"/>
  <c r="W227" i="22"/>
  <c r="AB227" i="22"/>
  <c r="T228" i="22"/>
  <c r="U228" i="22"/>
  <c r="V228" i="22"/>
  <c r="W228" i="22"/>
  <c r="AB228" i="22"/>
  <c r="T229" i="22"/>
  <c r="U229" i="22"/>
  <c r="V229" i="22"/>
  <c r="W229" i="22"/>
  <c r="AB229" i="22"/>
  <c r="T230" i="22"/>
  <c r="U230" i="22"/>
  <c r="V230" i="22"/>
  <c r="W230" i="22"/>
  <c r="AB230" i="22"/>
  <c r="T231" i="22"/>
  <c r="U231" i="22"/>
  <c r="V231" i="22"/>
  <c r="W231" i="22"/>
  <c r="AB231" i="22"/>
  <c r="T232" i="22"/>
  <c r="U232" i="22"/>
  <c r="V232" i="22"/>
  <c r="W232" i="22"/>
  <c r="AB232" i="22"/>
  <c r="T233" i="22"/>
  <c r="U233" i="22"/>
  <c r="V233" i="22"/>
  <c r="W233" i="22"/>
  <c r="AB233" i="22"/>
  <c r="T234" i="22"/>
  <c r="U234" i="22"/>
  <c r="V234" i="22"/>
  <c r="W234" i="22"/>
  <c r="AB234" i="22"/>
  <c r="T235" i="22"/>
  <c r="U235" i="22"/>
  <c r="V235" i="22"/>
  <c r="W235" i="22"/>
  <c r="AB235" i="22"/>
  <c r="T236" i="22"/>
  <c r="U236" i="22"/>
  <c r="V236" i="22"/>
  <c r="W236" i="22"/>
  <c r="AB236" i="22"/>
  <c r="T237" i="22"/>
  <c r="U237" i="22"/>
  <c r="V237" i="22"/>
  <c r="W237" i="22"/>
  <c r="AB237" i="22"/>
  <c r="T238" i="22"/>
  <c r="U238" i="22"/>
  <c r="V238" i="22"/>
  <c r="W238" i="22"/>
  <c r="AB238" i="22"/>
  <c r="T239" i="22"/>
  <c r="U239" i="22"/>
  <c r="V239" i="22"/>
  <c r="W239" i="22"/>
  <c r="AB239" i="22"/>
  <c r="T240" i="22"/>
  <c r="U240" i="22"/>
  <c r="V240" i="22"/>
  <c r="W240" i="22"/>
  <c r="AB240" i="22"/>
  <c r="T241" i="22"/>
  <c r="U241" i="22"/>
  <c r="V241" i="22"/>
  <c r="W241" i="22"/>
  <c r="AB241" i="22"/>
  <c r="T242" i="22"/>
  <c r="U242" i="22"/>
  <c r="V242" i="22"/>
  <c r="W242" i="22"/>
  <c r="AB242" i="22"/>
  <c r="T243" i="22"/>
  <c r="U243" i="22"/>
  <c r="V243" i="22"/>
  <c r="W243" i="22"/>
  <c r="AB243" i="22"/>
  <c r="T244" i="22"/>
  <c r="U244" i="22"/>
  <c r="V244" i="22"/>
  <c r="W244" i="22"/>
  <c r="AB244" i="22"/>
  <c r="T245" i="22"/>
  <c r="U245" i="22"/>
  <c r="V245" i="22"/>
  <c r="W245" i="22"/>
  <c r="AB245" i="22"/>
  <c r="T246" i="22"/>
  <c r="U246" i="22"/>
  <c r="V246" i="22"/>
  <c r="W246" i="22"/>
  <c r="AB246" i="22"/>
  <c r="T247" i="22"/>
  <c r="U247" i="22"/>
  <c r="V247" i="22"/>
  <c r="W247" i="22"/>
  <c r="AB247" i="22"/>
  <c r="T248" i="22"/>
  <c r="U248" i="22"/>
  <c r="V248" i="22"/>
  <c r="W248" i="22"/>
  <c r="AB248" i="22"/>
  <c r="T249" i="22"/>
  <c r="U249" i="22"/>
  <c r="V249" i="22"/>
  <c r="W249" i="22"/>
  <c r="AB249" i="22"/>
  <c r="T250" i="22"/>
  <c r="U250" i="22"/>
  <c r="V250" i="22"/>
  <c r="W250" i="22"/>
  <c r="AB250" i="22"/>
  <c r="T251" i="22"/>
  <c r="U251" i="22"/>
  <c r="V251" i="22"/>
  <c r="W251" i="22"/>
  <c r="AB251" i="22"/>
  <c r="T252" i="22"/>
  <c r="U252" i="22"/>
  <c r="V252" i="22"/>
  <c r="W252" i="22"/>
  <c r="AB252" i="22"/>
  <c r="T253" i="22"/>
  <c r="U253" i="22"/>
  <c r="V253" i="22"/>
  <c r="W253" i="22"/>
  <c r="AB253" i="22"/>
  <c r="T254" i="22"/>
  <c r="U254" i="22"/>
  <c r="V254" i="22"/>
  <c r="W254" i="22"/>
  <c r="AB254" i="22"/>
  <c r="T255" i="22"/>
  <c r="U255" i="22"/>
  <c r="V255" i="22"/>
  <c r="W255" i="22"/>
  <c r="AB255" i="22"/>
  <c r="T256" i="22"/>
  <c r="U256" i="22"/>
  <c r="V256" i="22"/>
  <c r="W256" i="22"/>
  <c r="AB256" i="22"/>
  <c r="T257" i="22"/>
  <c r="U257" i="22"/>
  <c r="V257" i="22"/>
  <c r="W257" i="22"/>
  <c r="AB257" i="22"/>
  <c r="T258" i="22"/>
  <c r="U258" i="22"/>
  <c r="V258" i="22"/>
  <c r="W258" i="22"/>
  <c r="AB258" i="22"/>
  <c r="T259" i="22"/>
  <c r="U259" i="22"/>
  <c r="V259" i="22"/>
  <c r="W259" i="22"/>
  <c r="AB259" i="22"/>
  <c r="T260" i="22"/>
  <c r="U260" i="22"/>
  <c r="V260" i="22"/>
  <c r="W260" i="22"/>
  <c r="AB260" i="22"/>
  <c r="T261" i="22"/>
  <c r="U261" i="22"/>
  <c r="V261" i="22"/>
  <c r="W261" i="22"/>
  <c r="AB261" i="22"/>
  <c r="T262" i="22"/>
  <c r="U262" i="22"/>
  <c r="V262" i="22"/>
  <c r="W262" i="22"/>
  <c r="AB262" i="22"/>
  <c r="T263" i="22"/>
  <c r="U263" i="22"/>
  <c r="V263" i="22"/>
  <c r="W263" i="22"/>
  <c r="AB263" i="22"/>
  <c r="T264" i="22"/>
  <c r="U264" i="22"/>
  <c r="V264" i="22"/>
  <c r="W264" i="22"/>
  <c r="AB264" i="22"/>
  <c r="T265" i="22"/>
  <c r="U265" i="22"/>
  <c r="V265" i="22"/>
  <c r="W265" i="22"/>
  <c r="AB265" i="22"/>
  <c r="T266" i="22"/>
  <c r="U266" i="22"/>
  <c r="V266" i="22"/>
  <c r="W266" i="22"/>
  <c r="AB266" i="22"/>
  <c r="T267" i="22"/>
  <c r="U267" i="22"/>
  <c r="V267" i="22"/>
  <c r="W267" i="22"/>
  <c r="AB267" i="22"/>
  <c r="T268" i="22"/>
  <c r="U268" i="22"/>
  <c r="V268" i="22"/>
  <c r="W268" i="22"/>
  <c r="AB268" i="22"/>
  <c r="T269" i="22"/>
  <c r="U269" i="22"/>
  <c r="V269" i="22"/>
  <c r="W269" i="22"/>
  <c r="AB269" i="22"/>
  <c r="T270" i="22"/>
  <c r="U270" i="22"/>
  <c r="V270" i="22"/>
  <c r="W270" i="22"/>
  <c r="AB270" i="22"/>
  <c r="T271" i="22"/>
  <c r="U271" i="22"/>
  <c r="V271" i="22"/>
  <c r="W271" i="22"/>
  <c r="AB271" i="22"/>
  <c r="T272" i="22"/>
  <c r="U272" i="22"/>
  <c r="V272" i="22"/>
  <c r="W272" i="22"/>
  <c r="AB272" i="22"/>
  <c r="T273" i="22"/>
  <c r="U273" i="22"/>
  <c r="V273" i="22"/>
  <c r="W273" i="22"/>
  <c r="AB273" i="22"/>
  <c r="T274" i="22"/>
  <c r="U274" i="22"/>
  <c r="V274" i="22"/>
  <c r="W274" i="22"/>
  <c r="AB274" i="22"/>
  <c r="T275" i="22"/>
  <c r="U275" i="22"/>
  <c r="V275" i="22"/>
  <c r="W275" i="22"/>
  <c r="AB275" i="22"/>
  <c r="T276" i="22"/>
  <c r="U276" i="22"/>
  <c r="V276" i="22"/>
  <c r="W276" i="22"/>
  <c r="AB276" i="22"/>
  <c r="T277" i="22"/>
  <c r="U277" i="22"/>
  <c r="V277" i="22"/>
  <c r="W277" i="22"/>
  <c r="AB277" i="22"/>
  <c r="T278" i="22"/>
  <c r="U278" i="22"/>
  <c r="V278" i="22"/>
  <c r="W278" i="22"/>
  <c r="AB278" i="22"/>
  <c r="T279" i="22"/>
  <c r="U279" i="22"/>
  <c r="V279" i="22"/>
  <c r="W279" i="22"/>
  <c r="AB279" i="22"/>
  <c r="T280" i="22"/>
  <c r="U280" i="22"/>
  <c r="V280" i="22"/>
  <c r="W280" i="22"/>
  <c r="AB280" i="22"/>
  <c r="T281" i="22"/>
  <c r="U281" i="22"/>
  <c r="V281" i="22"/>
  <c r="W281" i="22"/>
  <c r="AB281" i="22"/>
  <c r="T282" i="22"/>
  <c r="U282" i="22"/>
  <c r="V282" i="22"/>
  <c r="W282" i="22"/>
  <c r="AB282" i="22"/>
  <c r="T283" i="22"/>
  <c r="U283" i="22"/>
  <c r="V283" i="22"/>
  <c r="W283" i="22"/>
  <c r="AB283" i="22"/>
  <c r="T284" i="22"/>
  <c r="U284" i="22"/>
  <c r="V284" i="22"/>
  <c r="W284" i="22"/>
  <c r="AB284" i="22"/>
  <c r="T285" i="22"/>
  <c r="U285" i="22"/>
  <c r="V285" i="22"/>
  <c r="W285" i="22"/>
  <c r="AB285" i="22"/>
  <c r="T286" i="22"/>
  <c r="U286" i="22"/>
  <c r="V286" i="22"/>
  <c r="W286" i="22"/>
  <c r="AB286" i="22"/>
  <c r="T287" i="22"/>
  <c r="U287" i="22"/>
  <c r="V287" i="22"/>
  <c r="W287" i="22"/>
  <c r="AB287" i="22"/>
  <c r="T288" i="22"/>
  <c r="U288" i="22"/>
  <c r="V288" i="22"/>
  <c r="W288" i="22"/>
  <c r="AB288" i="22"/>
  <c r="T289" i="22"/>
  <c r="U289" i="22"/>
  <c r="V289" i="22"/>
  <c r="W289" i="22"/>
  <c r="AB289" i="22"/>
  <c r="T290" i="22"/>
  <c r="U290" i="22"/>
  <c r="V290" i="22"/>
  <c r="W290" i="22"/>
  <c r="AB290" i="22"/>
  <c r="T291" i="22"/>
  <c r="U291" i="22"/>
  <c r="V291" i="22"/>
  <c r="W291" i="22"/>
  <c r="AB291" i="22"/>
  <c r="T292" i="22"/>
  <c r="U292" i="22"/>
  <c r="V292" i="22"/>
  <c r="W292" i="22"/>
  <c r="AB292" i="22"/>
  <c r="T293" i="22"/>
  <c r="U293" i="22"/>
  <c r="V293" i="22"/>
  <c r="W293" i="22"/>
  <c r="AB293" i="22"/>
  <c r="T294" i="22"/>
  <c r="U294" i="22"/>
  <c r="V294" i="22"/>
  <c r="W294" i="22"/>
  <c r="AB294" i="22"/>
  <c r="T295" i="22"/>
  <c r="U295" i="22"/>
  <c r="V295" i="22"/>
  <c r="W295" i="22"/>
  <c r="AB295" i="22"/>
  <c r="T296" i="22"/>
  <c r="U296" i="22"/>
  <c r="V296" i="22"/>
  <c r="W296" i="22"/>
  <c r="AB296" i="22"/>
  <c r="T297" i="22"/>
  <c r="U297" i="22"/>
  <c r="V297" i="22"/>
  <c r="W297" i="22"/>
  <c r="AB297" i="22"/>
  <c r="T298" i="22"/>
  <c r="U298" i="22"/>
  <c r="V298" i="22"/>
  <c r="W298" i="22"/>
  <c r="AB298" i="22"/>
  <c r="T299" i="22"/>
  <c r="U299" i="22"/>
  <c r="V299" i="22"/>
  <c r="W299" i="22"/>
  <c r="AB299" i="22"/>
  <c r="T300" i="22"/>
  <c r="U300" i="22"/>
  <c r="V300" i="22"/>
  <c r="W300" i="22"/>
  <c r="AB300" i="22"/>
  <c r="T301" i="22"/>
  <c r="U301" i="22"/>
  <c r="V301" i="22"/>
  <c r="W301" i="22"/>
  <c r="AB301" i="22"/>
  <c r="T302" i="22"/>
  <c r="U302" i="22"/>
  <c r="V302" i="22"/>
  <c r="W302" i="22"/>
  <c r="AB302" i="22"/>
  <c r="T303" i="22"/>
  <c r="U303" i="22"/>
  <c r="V303" i="22"/>
  <c r="W303" i="22"/>
  <c r="AB303" i="22"/>
  <c r="T304" i="22"/>
  <c r="U304" i="22"/>
  <c r="V304" i="22"/>
  <c r="W304" i="22"/>
  <c r="AB304" i="22"/>
  <c r="T305" i="22"/>
  <c r="U305" i="22"/>
  <c r="V305" i="22"/>
  <c r="W305" i="22"/>
  <c r="AB305" i="22"/>
  <c r="T306" i="22"/>
  <c r="U306" i="22"/>
  <c r="V306" i="22"/>
  <c r="W306" i="22"/>
  <c r="AB306" i="22"/>
  <c r="T307" i="22"/>
  <c r="U307" i="22"/>
  <c r="V307" i="22"/>
  <c r="W307" i="22"/>
  <c r="AB307" i="22"/>
  <c r="T308" i="22"/>
  <c r="U308" i="22"/>
  <c r="V308" i="22"/>
  <c r="W308" i="22"/>
  <c r="AB308" i="22"/>
  <c r="T309" i="22"/>
  <c r="U309" i="22"/>
  <c r="V309" i="22"/>
  <c r="W309" i="22"/>
  <c r="AB309" i="22"/>
  <c r="T310" i="22"/>
  <c r="U310" i="22"/>
  <c r="V310" i="22"/>
  <c r="W310" i="22"/>
  <c r="AB310" i="22"/>
  <c r="T311" i="22"/>
  <c r="U311" i="22"/>
  <c r="V311" i="22"/>
  <c r="W311" i="22"/>
  <c r="AB311" i="22"/>
  <c r="T312" i="22"/>
  <c r="U312" i="22"/>
  <c r="V312" i="22"/>
  <c r="W312" i="22"/>
  <c r="AB312" i="22"/>
  <c r="T313" i="22"/>
  <c r="U313" i="22"/>
  <c r="V313" i="22"/>
  <c r="W313" i="22"/>
  <c r="AB313" i="22"/>
  <c r="T314" i="22"/>
  <c r="U314" i="22"/>
  <c r="V314" i="22"/>
  <c r="W314" i="22"/>
  <c r="AB314" i="22"/>
  <c r="T315" i="22"/>
  <c r="U315" i="22"/>
  <c r="V315" i="22"/>
  <c r="W315" i="22"/>
  <c r="AB315" i="22"/>
  <c r="T316" i="22"/>
  <c r="U316" i="22"/>
  <c r="V316" i="22"/>
  <c r="W316" i="22"/>
  <c r="AB316" i="22"/>
  <c r="T317" i="22"/>
  <c r="U317" i="22"/>
  <c r="V317" i="22"/>
  <c r="W317" i="22"/>
  <c r="AB317" i="22"/>
  <c r="T318" i="22"/>
  <c r="U318" i="22"/>
  <c r="V318" i="22"/>
  <c r="W318" i="22"/>
  <c r="AB318" i="22"/>
  <c r="T319" i="22"/>
  <c r="U319" i="22"/>
  <c r="V319" i="22"/>
  <c r="W319" i="22"/>
  <c r="AB319" i="22"/>
  <c r="T320" i="22"/>
  <c r="U320" i="22"/>
  <c r="V320" i="22"/>
  <c r="W320" i="22"/>
  <c r="AB320" i="22"/>
  <c r="T321" i="22"/>
  <c r="U321" i="22"/>
  <c r="V321" i="22"/>
  <c r="W321" i="22"/>
  <c r="AB321" i="22"/>
  <c r="T322" i="22"/>
  <c r="U322" i="22"/>
  <c r="V322" i="22"/>
  <c r="W322" i="22"/>
  <c r="AB322" i="22"/>
  <c r="C50" i="22"/>
  <c r="T69" i="22"/>
  <c r="AC69" i="22"/>
  <c r="T70" i="22"/>
  <c r="AC70" i="22"/>
  <c r="T71" i="22"/>
  <c r="AC71" i="22"/>
  <c r="T72" i="22"/>
  <c r="AC72" i="22"/>
  <c r="T73" i="22"/>
  <c r="AC73" i="22"/>
  <c r="T74" i="22"/>
  <c r="AC74" i="22"/>
  <c r="T75" i="22"/>
  <c r="AC75" i="22"/>
  <c r="T76" i="22"/>
  <c r="AC76" i="22"/>
  <c r="T77" i="22"/>
  <c r="AC77" i="22"/>
  <c r="T78" i="22"/>
  <c r="AC78" i="22"/>
  <c r="T79" i="22"/>
  <c r="AC79" i="22"/>
  <c r="T80" i="22"/>
  <c r="AC80" i="22"/>
  <c r="T81" i="22"/>
  <c r="AC81" i="22"/>
  <c r="T82" i="22"/>
  <c r="AC82" i="22"/>
  <c r="T83" i="22"/>
  <c r="AC83" i="22"/>
  <c r="T84" i="22"/>
  <c r="AC84" i="22"/>
  <c r="T85" i="22"/>
  <c r="AC85" i="22"/>
  <c r="T86" i="22"/>
  <c r="AC86" i="22"/>
  <c r="T87" i="22"/>
  <c r="AC87" i="22"/>
  <c r="T88" i="22"/>
  <c r="AC88" i="22"/>
  <c r="T89" i="22"/>
  <c r="AC89" i="22"/>
  <c r="T90" i="22"/>
  <c r="AC90" i="22"/>
  <c r="T91" i="22"/>
  <c r="AC91" i="22"/>
  <c r="T43" i="22"/>
  <c r="AC43" i="22"/>
  <c r="T44" i="22"/>
  <c r="AC44" i="22"/>
  <c r="T45" i="22"/>
  <c r="AC45" i="22"/>
  <c r="T46" i="22"/>
  <c r="AC46" i="22"/>
  <c r="T47" i="22"/>
  <c r="AC47" i="22"/>
  <c r="T48" i="22"/>
  <c r="AC48" i="22"/>
  <c r="T49" i="22"/>
  <c r="AC49" i="22"/>
  <c r="T50" i="22"/>
  <c r="AC50" i="22"/>
  <c r="T51" i="22"/>
  <c r="AC51" i="22"/>
  <c r="T52" i="22"/>
  <c r="AC52" i="22"/>
  <c r="T53" i="22"/>
  <c r="AC53" i="22"/>
  <c r="T54" i="22"/>
  <c r="AC54" i="22"/>
  <c r="T55" i="22"/>
  <c r="AC55" i="22"/>
  <c r="T56" i="22"/>
  <c r="AC56" i="22"/>
  <c r="T57" i="22"/>
  <c r="AC57" i="22"/>
  <c r="T58" i="22"/>
  <c r="AC58" i="22"/>
  <c r="T59" i="22"/>
  <c r="AC59" i="22"/>
  <c r="T60" i="22"/>
  <c r="AC60" i="22"/>
  <c r="T61" i="22"/>
  <c r="AC61" i="22"/>
  <c r="T62" i="22"/>
  <c r="AC62" i="22"/>
  <c r="T63" i="22"/>
  <c r="AC63" i="22"/>
  <c r="T64" i="22"/>
  <c r="AC64" i="22"/>
  <c r="T65" i="22"/>
  <c r="AC65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3" i="22"/>
  <c r="AF3" i="22"/>
  <c r="W4" i="22"/>
  <c r="AF4" i="22"/>
  <c r="W5" i="22"/>
  <c r="AF5" i="22"/>
  <c r="W6" i="22"/>
  <c r="AF6" i="22"/>
  <c r="W7" i="22"/>
  <c r="AF7" i="22"/>
  <c r="W8" i="22"/>
  <c r="AF8" i="22"/>
  <c r="W9" i="22"/>
  <c r="AF9" i="22"/>
  <c r="W10" i="22"/>
  <c r="AF10" i="22"/>
  <c r="W11" i="22"/>
  <c r="AF11" i="22"/>
  <c r="W12" i="22"/>
  <c r="AF12" i="22"/>
  <c r="W13" i="22"/>
  <c r="AF13" i="22"/>
  <c r="W14" i="22"/>
  <c r="AF14" i="22"/>
  <c r="W15" i="22"/>
  <c r="AF15" i="22"/>
  <c r="W16" i="22"/>
  <c r="AF16" i="22"/>
  <c r="W17" i="22"/>
  <c r="AF17" i="22"/>
  <c r="W18" i="22"/>
  <c r="AF18" i="22"/>
  <c r="T375" i="21"/>
  <c r="U375" i="21"/>
  <c r="V375" i="21"/>
  <c r="W375" i="21"/>
  <c r="AB375" i="21"/>
  <c r="T376" i="21"/>
  <c r="U376" i="21"/>
  <c r="V376" i="21"/>
  <c r="W376" i="21"/>
  <c r="AB376" i="21"/>
  <c r="T377" i="21"/>
  <c r="U377" i="21"/>
  <c r="V377" i="21"/>
  <c r="W377" i="21"/>
  <c r="AB377" i="21"/>
  <c r="T378" i="21"/>
  <c r="U378" i="21"/>
  <c r="V378" i="21"/>
  <c r="W378" i="21"/>
  <c r="AB378" i="21"/>
  <c r="T379" i="21"/>
  <c r="U379" i="21"/>
  <c r="V379" i="21"/>
  <c r="W379" i="21"/>
  <c r="AB379" i="21"/>
  <c r="T380" i="21"/>
  <c r="U380" i="21"/>
  <c r="V380" i="21"/>
  <c r="W380" i="21"/>
  <c r="AB380" i="21"/>
  <c r="T381" i="21"/>
  <c r="U381" i="21"/>
  <c r="V381" i="21"/>
  <c r="W381" i="21"/>
  <c r="AB381" i="21"/>
  <c r="T382" i="21"/>
  <c r="U382" i="21"/>
  <c r="V382" i="21"/>
  <c r="W382" i="21"/>
  <c r="AB382" i="21"/>
  <c r="T383" i="21"/>
  <c r="U383" i="21"/>
  <c r="V383" i="21"/>
  <c r="W383" i="21"/>
  <c r="AB383" i="21"/>
  <c r="T384" i="21"/>
  <c r="U384" i="21"/>
  <c r="V384" i="21"/>
  <c r="W384" i="21"/>
  <c r="AB384" i="21"/>
  <c r="T385" i="21"/>
  <c r="U385" i="21"/>
  <c r="V385" i="21"/>
  <c r="W385" i="21"/>
  <c r="AB385" i="21"/>
  <c r="T386" i="21"/>
  <c r="U386" i="21"/>
  <c r="V386" i="21"/>
  <c r="W386" i="21"/>
  <c r="AB386" i="21"/>
  <c r="T387" i="21"/>
  <c r="U387" i="21"/>
  <c r="V387" i="21"/>
  <c r="W387" i="21"/>
  <c r="AB387" i="21"/>
  <c r="T388" i="21"/>
  <c r="U388" i="21"/>
  <c r="V388" i="21"/>
  <c r="W388" i="21"/>
  <c r="AB388" i="21"/>
  <c r="T389" i="21"/>
  <c r="U389" i="21"/>
  <c r="V389" i="21"/>
  <c r="W389" i="21"/>
  <c r="AB389" i="21"/>
  <c r="T390" i="21"/>
  <c r="U390" i="21"/>
  <c r="V390" i="21"/>
  <c r="W390" i="21"/>
  <c r="AB390" i="21"/>
  <c r="T391" i="21"/>
  <c r="U391" i="21"/>
  <c r="V391" i="21"/>
  <c r="W391" i="21"/>
  <c r="AB391" i="21"/>
  <c r="T392" i="21"/>
  <c r="U392" i="21"/>
  <c r="V392" i="21"/>
  <c r="W392" i="21"/>
  <c r="AB392" i="21"/>
  <c r="T393" i="21"/>
  <c r="U393" i="21"/>
  <c r="V393" i="21"/>
  <c r="W393" i="21"/>
  <c r="AB393" i="21"/>
  <c r="T394" i="21"/>
  <c r="U394" i="21"/>
  <c r="V394" i="21"/>
  <c r="W394" i="21"/>
  <c r="AB394" i="21"/>
  <c r="T395" i="21"/>
  <c r="U395" i="21"/>
  <c r="V395" i="21"/>
  <c r="W395" i="21"/>
  <c r="AB395" i="21"/>
  <c r="T396" i="21"/>
  <c r="U396" i="21"/>
  <c r="V396" i="21"/>
  <c r="W396" i="21"/>
  <c r="AB396" i="21"/>
  <c r="T397" i="21"/>
  <c r="U397" i="21"/>
  <c r="V397" i="21"/>
  <c r="W397" i="21"/>
  <c r="AB397" i="21"/>
  <c r="T398" i="21"/>
  <c r="U398" i="21"/>
  <c r="V398" i="21"/>
  <c r="W398" i="21"/>
  <c r="AB398" i="21"/>
  <c r="T399" i="21"/>
  <c r="U399" i="21"/>
  <c r="V399" i="21"/>
  <c r="W399" i="21"/>
  <c r="AB399" i="21"/>
  <c r="T400" i="21"/>
  <c r="U400" i="21"/>
  <c r="V400" i="21"/>
  <c r="W400" i="21"/>
  <c r="AB400" i="21"/>
  <c r="T401" i="21"/>
  <c r="U401" i="21"/>
  <c r="V401" i="21"/>
  <c r="W401" i="21"/>
  <c r="AB401" i="21"/>
  <c r="T402" i="21"/>
  <c r="U402" i="21"/>
  <c r="V402" i="21"/>
  <c r="W402" i="21"/>
  <c r="AB402" i="21"/>
  <c r="T403" i="21"/>
  <c r="U403" i="21"/>
  <c r="V403" i="21"/>
  <c r="W403" i="21"/>
  <c r="AB403" i="21"/>
  <c r="T404" i="21"/>
  <c r="U404" i="21"/>
  <c r="V404" i="21"/>
  <c r="W404" i="21"/>
  <c r="AB404" i="21"/>
  <c r="T405" i="21"/>
  <c r="U405" i="21"/>
  <c r="V405" i="21"/>
  <c r="W405" i="21"/>
  <c r="AB405" i="21"/>
  <c r="T406" i="21"/>
  <c r="U406" i="21"/>
  <c r="V406" i="21"/>
  <c r="W406" i="21"/>
  <c r="AB406" i="21"/>
  <c r="T407" i="21"/>
  <c r="U407" i="21"/>
  <c r="V407" i="21"/>
  <c r="W407" i="21"/>
  <c r="AB407" i="21"/>
  <c r="T408" i="21"/>
  <c r="U408" i="21"/>
  <c r="V408" i="21"/>
  <c r="W408" i="21"/>
  <c r="AB408" i="21"/>
  <c r="T409" i="21"/>
  <c r="U409" i="21"/>
  <c r="V409" i="21"/>
  <c r="W409" i="21"/>
  <c r="AB409" i="21"/>
  <c r="T410" i="21"/>
  <c r="U410" i="21"/>
  <c r="V410" i="21"/>
  <c r="W410" i="21"/>
  <c r="AB410" i="21"/>
  <c r="T411" i="21"/>
  <c r="U411" i="21"/>
  <c r="V411" i="21"/>
  <c r="W411" i="21"/>
  <c r="AB411" i="21"/>
  <c r="T412" i="21"/>
  <c r="U412" i="21"/>
  <c r="V412" i="21"/>
  <c r="W412" i="21"/>
  <c r="AB412" i="21"/>
  <c r="T413" i="21"/>
  <c r="U413" i="21"/>
  <c r="V413" i="21"/>
  <c r="W413" i="21"/>
  <c r="AB413" i="21"/>
  <c r="T414" i="21"/>
  <c r="U414" i="21"/>
  <c r="V414" i="21"/>
  <c r="W414" i="21"/>
  <c r="AB414" i="21"/>
  <c r="T415" i="21"/>
  <c r="U415" i="21"/>
  <c r="V415" i="21"/>
  <c r="W415" i="21"/>
  <c r="AB415" i="21"/>
  <c r="T416" i="21"/>
  <c r="U416" i="21"/>
  <c r="V416" i="21"/>
  <c r="W416" i="21"/>
  <c r="AB416" i="21"/>
  <c r="T417" i="21"/>
  <c r="U417" i="21"/>
  <c r="V417" i="21"/>
  <c r="W417" i="21"/>
  <c r="AB417" i="21"/>
  <c r="T418" i="21"/>
  <c r="U418" i="21"/>
  <c r="V418" i="21"/>
  <c r="W418" i="21"/>
  <c r="AB418" i="21"/>
  <c r="T419" i="21"/>
  <c r="U419" i="21"/>
  <c r="V419" i="21"/>
  <c r="W419" i="21"/>
  <c r="AB419" i="21"/>
  <c r="T420" i="21"/>
  <c r="U420" i="21"/>
  <c r="V420" i="21"/>
  <c r="W420" i="21"/>
  <c r="AB420" i="21"/>
  <c r="T421" i="21"/>
  <c r="U421" i="21"/>
  <c r="V421" i="21"/>
  <c r="W421" i="21"/>
  <c r="AB421" i="21"/>
  <c r="T422" i="21"/>
  <c r="U422" i="21"/>
  <c r="V422" i="21"/>
  <c r="W422" i="21"/>
  <c r="AB422" i="21"/>
  <c r="T423" i="21"/>
  <c r="U423" i="21"/>
  <c r="V423" i="21"/>
  <c r="W423" i="21"/>
  <c r="AB423" i="21"/>
  <c r="T424" i="21"/>
  <c r="U424" i="21"/>
  <c r="V424" i="21"/>
  <c r="W424" i="21"/>
  <c r="AB424" i="21"/>
  <c r="T425" i="21"/>
  <c r="U425" i="21"/>
  <c r="V425" i="21"/>
  <c r="W425" i="21"/>
  <c r="AB425" i="21"/>
  <c r="T426" i="21"/>
  <c r="U426" i="21"/>
  <c r="V426" i="21"/>
  <c r="W426" i="21"/>
  <c r="AB426" i="21"/>
  <c r="T427" i="21"/>
  <c r="U427" i="21"/>
  <c r="V427" i="21"/>
  <c r="W427" i="21"/>
  <c r="AB427" i="21"/>
  <c r="T428" i="21"/>
  <c r="U428" i="21"/>
  <c r="V428" i="21"/>
  <c r="W428" i="21"/>
  <c r="AB428" i="21"/>
  <c r="T429" i="21"/>
  <c r="U429" i="21"/>
  <c r="V429" i="21"/>
  <c r="W429" i="21"/>
  <c r="AB429" i="21"/>
  <c r="T430" i="21"/>
  <c r="U430" i="21"/>
  <c r="V430" i="21"/>
  <c r="W430" i="21"/>
  <c r="AB430" i="21"/>
  <c r="T431" i="21"/>
  <c r="U431" i="21"/>
  <c r="V431" i="21"/>
  <c r="W431" i="21"/>
  <c r="AB431" i="21"/>
  <c r="T432" i="21"/>
  <c r="U432" i="21"/>
  <c r="V432" i="21"/>
  <c r="W432" i="21"/>
  <c r="AB432" i="21"/>
  <c r="T433" i="21"/>
  <c r="U433" i="21"/>
  <c r="V433" i="21"/>
  <c r="W433" i="21"/>
  <c r="AB433" i="21"/>
  <c r="T434" i="21"/>
  <c r="U434" i="21"/>
  <c r="V434" i="21"/>
  <c r="W434" i="21"/>
  <c r="AB434" i="21"/>
  <c r="T435" i="21"/>
  <c r="U435" i="21"/>
  <c r="V435" i="21"/>
  <c r="W435" i="21"/>
  <c r="AB435" i="21"/>
  <c r="T436" i="21"/>
  <c r="U436" i="21"/>
  <c r="V436" i="21"/>
  <c r="W436" i="21"/>
  <c r="AB436" i="21"/>
  <c r="T437" i="21"/>
  <c r="U437" i="21"/>
  <c r="V437" i="21"/>
  <c r="W437" i="21"/>
  <c r="AB437" i="21"/>
  <c r="T438" i="21"/>
  <c r="U438" i="21"/>
  <c r="V438" i="21"/>
  <c r="W438" i="21"/>
  <c r="AB438" i="21"/>
  <c r="T439" i="21"/>
  <c r="U439" i="21"/>
  <c r="V439" i="21"/>
  <c r="W439" i="21"/>
  <c r="AB439" i="21"/>
  <c r="T440" i="21"/>
  <c r="U440" i="21"/>
  <c r="V440" i="21"/>
  <c r="W440" i="21"/>
  <c r="AB440" i="21"/>
  <c r="T441" i="21"/>
  <c r="U441" i="21"/>
  <c r="V441" i="21"/>
  <c r="W441" i="21"/>
  <c r="AB441" i="21"/>
  <c r="T442" i="21"/>
  <c r="U442" i="21"/>
  <c r="V442" i="21"/>
  <c r="W442" i="21"/>
  <c r="AB442" i="21"/>
  <c r="T443" i="21"/>
  <c r="U443" i="21"/>
  <c r="V443" i="21"/>
  <c r="W443" i="21"/>
  <c r="AB443" i="21"/>
  <c r="T444" i="21"/>
  <c r="U444" i="21"/>
  <c r="V444" i="21"/>
  <c r="W444" i="21"/>
  <c r="AB444" i="21"/>
  <c r="T445" i="21"/>
  <c r="U445" i="21"/>
  <c r="V445" i="21"/>
  <c r="W445" i="21"/>
  <c r="AB445" i="21"/>
  <c r="T446" i="21"/>
  <c r="U446" i="21"/>
  <c r="V446" i="21"/>
  <c r="W446" i="21"/>
  <c r="AB446" i="21"/>
  <c r="T447" i="21"/>
  <c r="U447" i="21"/>
  <c r="V447" i="21"/>
  <c r="W447" i="21"/>
  <c r="AB447" i="21"/>
  <c r="T448" i="21"/>
  <c r="U448" i="21"/>
  <c r="V448" i="21"/>
  <c r="W448" i="21"/>
  <c r="AB448" i="21"/>
  <c r="T449" i="21"/>
  <c r="U449" i="21"/>
  <c r="V449" i="21"/>
  <c r="W449" i="21"/>
  <c r="AB449" i="21"/>
  <c r="T450" i="21"/>
  <c r="U450" i="21"/>
  <c r="V450" i="21"/>
  <c r="W450" i="21"/>
  <c r="AB450" i="21"/>
  <c r="T451" i="21"/>
  <c r="U451" i="21"/>
  <c r="V451" i="21"/>
  <c r="W451" i="21"/>
  <c r="AB451" i="21"/>
  <c r="T452" i="21"/>
  <c r="U452" i="21"/>
  <c r="V452" i="21"/>
  <c r="W452" i="21"/>
  <c r="AB452" i="21"/>
  <c r="T453" i="21"/>
  <c r="U453" i="21"/>
  <c r="V453" i="21"/>
  <c r="W453" i="21"/>
  <c r="AB453" i="21"/>
  <c r="T454" i="21"/>
  <c r="U454" i="21"/>
  <c r="V454" i="21"/>
  <c r="W454" i="21"/>
  <c r="AB454" i="21"/>
  <c r="T455" i="21"/>
  <c r="U455" i="21"/>
  <c r="V455" i="21"/>
  <c r="W455" i="21"/>
  <c r="AB455" i="21"/>
  <c r="T456" i="21"/>
  <c r="U456" i="21"/>
  <c r="V456" i="21"/>
  <c r="W456" i="21"/>
  <c r="AB456" i="21"/>
  <c r="T457" i="21"/>
  <c r="U457" i="21"/>
  <c r="V457" i="21"/>
  <c r="W457" i="21"/>
  <c r="AB457" i="21"/>
  <c r="T458" i="21"/>
  <c r="U458" i="21"/>
  <c r="V458" i="21"/>
  <c r="W458" i="21"/>
  <c r="AB458" i="21"/>
  <c r="T459" i="21"/>
  <c r="U459" i="21"/>
  <c r="V459" i="21"/>
  <c r="W459" i="21"/>
  <c r="AB459" i="21"/>
  <c r="T460" i="21"/>
  <c r="U460" i="21"/>
  <c r="V460" i="21"/>
  <c r="W460" i="21"/>
  <c r="AB460" i="21"/>
  <c r="T461" i="21"/>
  <c r="U461" i="21"/>
  <c r="V461" i="21"/>
  <c r="W461" i="21"/>
  <c r="AB461" i="21"/>
  <c r="T462" i="21"/>
  <c r="U462" i="21"/>
  <c r="V462" i="21"/>
  <c r="W462" i="21"/>
  <c r="AB462" i="21"/>
  <c r="T463" i="21"/>
  <c r="U463" i="21"/>
  <c r="V463" i="21"/>
  <c r="W463" i="21"/>
  <c r="AB463" i="21"/>
  <c r="T464" i="21"/>
  <c r="U464" i="21"/>
  <c r="V464" i="21"/>
  <c r="W464" i="21"/>
  <c r="AB464" i="21"/>
  <c r="T465" i="21"/>
  <c r="U465" i="21"/>
  <c r="V465" i="21"/>
  <c r="W465" i="21"/>
  <c r="AB465" i="21"/>
  <c r="T466" i="21"/>
  <c r="U466" i="21"/>
  <c r="V466" i="21"/>
  <c r="W466" i="21"/>
  <c r="AB466" i="21"/>
  <c r="T467" i="21"/>
  <c r="U467" i="21"/>
  <c r="V467" i="21"/>
  <c r="W467" i="21"/>
  <c r="AB467" i="21"/>
  <c r="T468" i="21"/>
  <c r="U468" i="21"/>
  <c r="V468" i="21"/>
  <c r="W468" i="21"/>
  <c r="AB468" i="21"/>
  <c r="T469" i="21"/>
  <c r="U469" i="21"/>
  <c r="V469" i="21"/>
  <c r="W469" i="21"/>
  <c r="AB469" i="21"/>
  <c r="T470" i="21"/>
  <c r="U470" i="21"/>
  <c r="V470" i="21"/>
  <c r="W470" i="21"/>
  <c r="AB470" i="21"/>
  <c r="T471" i="21"/>
  <c r="U471" i="21"/>
  <c r="V471" i="21"/>
  <c r="W471" i="21"/>
  <c r="AB471" i="21"/>
  <c r="T472" i="21"/>
  <c r="U472" i="21"/>
  <c r="V472" i="21"/>
  <c r="W472" i="21"/>
  <c r="AB472" i="21"/>
  <c r="T473" i="21"/>
  <c r="U473" i="21"/>
  <c r="V473" i="21"/>
  <c r="W473" i="21"/>
  <c r="AB473" i="21"/>
  <c r="T474" i="21"/>
  <c r="U474" i="21"/>
  <c r="V474" i="21"/>
  <c r="W474" i="21"/>
  <c r="AB474" i="21"/>
  <c r="T475" i="21"/>
  <c r="U475" i="21"/>
  <c r="V475" i="21"/>
  <c r="W475" i="21"/>
  <c r="AB475" i="21"/>
  <c r="T476" i="21"/>
  <c r="U476" i="21"/>
  <c r="V476" i="21"/>
  <c r="W476" i="21"/>
  <c r="AB476" i="21"/>
  <c r="T477" i="21"/>
  <c r="U477" i="21"/>
  <c r="V477" i="21"/>
  <c r="W477" i="21"/>
  <c r="AB477" i="21"/>
  <c r="T478" i="21"/>
  <c r="U478" i="21"/>
  <c r="V478" i="21"/>
  <c r="W478" i="21"/>
  <c r="AB478" i="21"/>
  <c r="T479" i="21"/>
  <c r="U479" i="21"/>
  <c r="V479" i="21"/>
  <c r="W479" i="21"/>
  <c r="AB479" i="21"/>
  <c r="T480" i="21"/>
  <c r="U480" i="21"/>
  <c r="V480" i="21"/>
  <c r="W480" i="21"/>
  <c r="AB480" i="21"/>
  <c r="T481" i="21"/>
  <c r="U481" i="21"/>
  <c r="V481" i="21"/>
  <c r="W481" i="21"/>
  <c r="AB481" i="21"/>
  <c r="T482" i="21"/>
  <c r="U482" i="21"/>
  <c r="V482" i="21"/>
  <c r="W482" i="21"/>
  <c r="AB482" i="21"/>
  <c r="T483" i="21"/>
  <c r="U483" i="21"/>
  <c r="V483" i="21"/>
  <c r="W483" i="21"/>
  <c r="AB483" i="21"/>
  <c r="T484" i="21"/>
  <c r="U484" i="21"/>
  <c r="V484" i="21"/>
  <c r="W484" i="21"/>
  <c r="AB484" i="21"/>
  <c r="T485" i="21"/>
  <c r="U485" i="21"/>
  <c r="V485" i="21"/>
  <c r="W485" i="21"/>
  <c r="AB485" i="21"/>
  <c r="T486" i="21"/>
  <c r="U486" i="21"/>
  <c r="V486" i="21"/>
  <c r="W486" i="21"/>
  <c r="AB486" i="21"/>
  <c r="T487" i="21"/>
  <c r="U487" i="21"/>
  <c r="V487" i="21"/>
  <c r="W487" i="21"/>
  <c r="AB487" i="21"/>
  <c r="T488" i="21"/>
  <c r="U488" i="21"/>
  <c r="V488" i="21"/>
  <c r="W488" i="21"/>
  <c r="AB488" i="21"/>
  <c r="T489" i="21"/>
  <c r="U489" i="21"/>
  <c r="V489" i="21"/>
  <c r="W489" i="21"/>
  <c r="AB489" i="21"/>
  <c r="T490" i="21"/>
  <c r="U490" i="21"/>
  <c r="V490" i="21"/>
  <c r="W490" i="21"/>
  <c r="AB490" i="21"/>
  <c r="T491" i="21"/>
  <c r="U491" i="21"/>
  <c r="V491" i="21"/>
  <c r="W491" i="21"/>
  <c r="AB491" i="21"/>
  <c r="T492" i="21"/>
  <c r="U492" i="21"/>
  <c r="V492" i="21"/>
  <c r="W492" i="21"/>
  <c r="AB492" i="21"/>
  <c r="T493" i="21"/>
  <c r="U493" i="21"/>
  <c r="V493" i="21"/>
  <c r="W493" i="21"/>
  <c r="AB493" i="21"/>
  <c r="T494" i="21"/>
  <c r="U494" i="21"/>
  <c r="V494" i="21"/>
  <c r="W494" i="21"/>
  <c r="AB494" i="21"/>
  <c r="T495" i="21"/>
  <c r="U495" i="21"/>
  <c r="V495" i="21"/>
  <c r="W495" i="21"/>
  <c r="AB495" i="21"/>
  <c r="T496" i="21"/>
  <c r="U496" i="21"/>
  <c r="V496" i="21"/>
  <c r="W496" i="21"/>
  <c r="AB496" i="21"/>
  <c r="T497" i="21"/>
  <c r="U497" i="21"/>
  <c r="V497" i="21"/>
  <c r="W497" i="21"/>
  <c r="AB497" i="21"/>
  <c r="T498" i="21"/>
  <c r="U498" i="21"/>
  <c r="V498" i="21"/>
  <c r="W498" i="21"/>
  <c r="AB498" i="21"/>
  <c r="T499" i="21"/>
  <c r="U499" i="21"/>
  <c r="V499" i="21"/>
  <c r="W499" i="21"/>
  <c r="AB499" i="21"/>
  <c r="T500" i="21"/>
  <c r="U500" i="21"/>
  <c r="V500" i="21"/>
  <c r="W500" i="21"/>
  <c r="AB500" i="21"/>
  <c r="T501" i="21"/>
  <c r="U501" i="21"/>
  <c r="V501" i="21"/>
  <c r="W501" i="21"/>
  <c r="AB501" i="21"/>
  <c r="T502" i="21"/>
  <c r="U502" i="21"/>
  <c r="V502" i="21"/>
  <c r="W502" i="21"/>
  <c r="AB502" i="21"/>
  <c r="T503" i="21"/>
  <c r="U503" i="21"/>
  <c r="V503" i="21"/>
  <c r="W503" i="21"/>
  <c r="AB503" i="21"/>
  <c r="T504" i="21"/>
  <c r="U504" i="21"/>
  <c r="V504" i="21"/>
  <c r="W504" i="21"/>
  <c r="AB504" i="21"/>
  <c r="T505" i="21"/>
  <c r="U505" i="21"/>
  <c r="V505" i="21"/>
  <c r="W505" i="21"/>
  <c r="AB505" i="21"/>
  <c r="T506" i="21"/>
  <c r="U506" i="21"/>
  <c r="V506" i="21"/>
  <c r="W506" i="21"/>
  <c r="AB506" i="21"/>
  <c r="T507" i="21"/>
  <c r="U507" i="21"/>
  <c r="V507" i="21"/>
  <c r="W507" i="21"/>
  <c r="AB507" i="21"/>
  <c r="T508" i="21"/>
  <c r="U508" i="21"/>
  <c r="V508" i="21"/>
  <c r="W508" i="21"/>
  <c r="AB508" i="21"/>
  <c r="T509" i="21"/>
  <c r="U509" i="21"/>
  <c r="V509" i="21"/>
  <c r="W509" i="21"/>
  <c r="AB509" i="21"/>
  <c r="T510" i="21"/>
  <c r="U510" i="21"/>
  <c r="V510" i="21"/>
  <c r="W510" i="21"/>
  <c r="AB510" i="21"/>
  <c r="T511" i="21"/>
  <c r="U511" i="21"/>
  <c r="V511" i="21"/>
  <c r="W511" i="21"/>
  <c r="AB511" i="21"/>
  <c r="T512" i="21"/>
  <c r="U512" i="21"/>
  <c r="V512" i="21"/>
  <c r="W512" i="21"/>
  <c r="AB512" i="21"/>
  <c r="T513" i="21"/>
  <c r="U513" i="21"/>
  <c r="V513" i="21"/>
  <c r="W513" i="21"/>
  <c r="AB513" i="21"/>
  <c r="T514" i="21"/>
  <c r="U514" i="21"/>
  <c r="V514" i="21"/>
  <c r="W514" i="21"/>
  <c r="AB514" i="21"/>
  <c r="T515" i="21"/>
  <c r="U515" i="21"/>
  <c r="V515" i="21"/>
  <c r="W515" i="21"/>
  <c r="AB515" i="21"/>
  <c r="T516" i="21"/>
  <c r="U516" i="21"/>
  <c r="V516" i="21"/>
  <c r="W516" i="21"/>
  <c r="AB516" i="21"/>
  <c r="T517" i="21"/>
  <c r="U517" i="21"/>
  <c r="V517" i="21"/>
  <c r="W517" i="21"/>
  <c r="AB517" i="21"/>
  <c r="T518" i="21"/>
  <c r="U518" i="21"/>
  <c r="V518" i="21"/>
  <c r="W518" i="21"/>
  <c r="AB518" i="21"/>
  <c r="T519" i="21"/>
  <c r="U519" i="21"/>
  <c r="V519" i="21"/>
  <c r="W519" i="21"/>
  <c r="AB519" i="21"/>
  <c r="T520" i="21"/>
  <c r="U520" i="21"/>
  <c r="V520" i="21"/>
  <c r="W520" i="21"/>
  <c r="AB520" i="21"/>
  <c r="T521" i="21"/>
  <c r="U521" i="21"/>
  <c r="V521" i="21"/>
  <c r="W521" i="21"/>
  <c r="AB521" i="21"/>
  <c r="T522" i="21"/>
  <c r="U522" i="21"/>
  <c r="V522" i="21"/>
  <c r="W522" i="21"/>
  <c r="AB522" i="21"/>
  <c r="T523" i="21"/>
  <c r="U523" i="21"/>
  <c r="V523" i="21"/>
  <c r="W523" i="21"/>
  <c r="AB523" i="21"/>
  <c r="T524" i="21"/>
  <c r="U524" i="21"/>
  <c r="V524" i="21"/>
  <c r="W524" i="21"/>
  <c r="AB524" i="21"/>
  <c r="T525" i="21"/>
  <c r="U525" i="21"/>
  <c r="V525" i="21"/>
  <c r="W525" i="21"/>
  <c r="AB525" i="21"/>
  <c r="T526" i="21"/>
  <c r="U526" i="21"/>
  <c r="V526" i="21"/>
  <c r="W526" i="21"/>
  <c r="AB526" i="21"/>
  <c r="T527" i="21"/>
  <c r="U527" i="21"/>
  <c r="V527" i="21"/>
  <c r="W527" i="21"/>
  <c r="AB527" i="21"/>
  <c r="T528" i="21"/>
  <c r="U528" i="21"/>
  <c r="V528" i="21"/>
  <c r="W528" i="21"/>
  <c r="AB528" i="21"/>
  <c r="T529" i="21"/>
  <c r="U529" i="21"/>
  <c r="V529" i="21"/>
  <c r="W529" i="21"/>
  <c r="AB529" i="21"/>
  <c r="T530" i="21"/>
  <c r="U530" i="21"/>
  <c r="V530" i="21"/>
  <c r="W530" i="21"/>
  <c r="AB530" i="21"/>
  <c r="T531" i="21"/>
  <c r="U531" i="21"/>
  <c r="V531" i="21"/>
  <c r="W531" i="21"/>
  <c r="AB531" i="21"/>
  <c r="T532" i="21"/>
  <c r="U532" i="21"/>
  <c r="V532" i="21"/>
  <c r="W532" i="21"/>
  <c r="AB532" i="21"/>
  <c r="T533" i="21"/>
  <c r="U533" i="21"/>
  <c r="V533" i="21"/>
  <c r="W533" i="21"/>
  <c r="AB533" i="21"/>
  <c r="T534" i="21"/>
  <c r="U534" i="21"/>
  <c r="V534" i="21"/>
  <c r="W534" i="21"/>
  <c r="AB534" i="21"/>
  <c r="T535" i="21"/>
  <c r="U535" i="21"/>
  <c r="V535" i="21"/>
  <c r="W535" i="21"/>
  <c r="AB535" i="21"/>
  <c r="T536" i="21"/>
  <c r="U536" i="21"/>
  <c r="V536" i="21"/>
  <c r="W536" i="21"/>
  <c r="AB536" i="21"/>
  <c r="T537" i="21"/>
  <c r="U537" i="21"/>
  <c r="V537" i="21"/>
  <c r="W537" i="21"/>
  <c r="AB537" i="21"/>
  <c r="T538" i="21"/>
  <c r="U538" i="21"/>
  <c r="V538" i="21"/>
  <c r="W538" i="21"/>
  <c r="AB538" i="21"/>
  <c r="T539" i="21"/>
  <c r="U539" i="21"/>
  <c r="V539" i="21"/>
  <c r="W539" i="21"/>
  <c r="AB539" i="21"/>
  <c r="T540" i="21"/>
  <c r="U540" i="21"/>
  <c r="V540" i="21"/>
  <c r="W540" i="21"/>
  <c r="AB540" i="21"/>
  <c r="T541" i="21"/>
  <c r="U541" i="21"/>
  <c r="V541" i="21"/>
  <c r="W541" i="21"/>
  <c r="AB541" i="21"/>
  <c r="T542" i="21"/>
  <c r="U542" i="21"/>
  <c r="V542" i="21"/>
  <c r="W542" i="21"/>
  <c r="AB542" i="21"/>
  <c r="T543" i="21"/>
  <c r="U543" i="21"/>
  <c r="V543" i="21"/>
  <c r="W543" i="21"/>
  <c r="AB543" i="21"/>
  <c r="T544" i="21"/>
  <c r="U544" i="21"/>
  <c r="V544" i="21"/>
  <c r="W544" i="21"/>
  <c r="AB544" i="21"/>
  <c r="T545" i="21"/>
  <c r="U545" i="21"/>
  <c r="V545" i="21"/>
  <c r="W545" i="21"/>
  <c r="AB545" i="21"/>
  <c r="T546" i="21"/>
  <c r="U546" i="21"/>
  <c r="V546" i="21"/>
  <c r="W546" i="21"/>
  <c r="AB546" i="21"/>
  <c r="T547" i="21"/>
  <c r="U547" i="21"/>
  <c r="V547" i="21"/>
  <c r="W547" i="21"/>
  <c r="AB547" i="21"/>
  <c r="T548" i="21"/>
  <c r="U548" i="21"/>
  <c r="V548" i="21"/>
  <c r="W548" i="21"/>
  <c r="AB548" i="21"/>
  <c r="T549" i="21"/>
  <c r="U549" i="21"/>
  <c r="V549" i="21"/>
  <c r="W549" i="21"/>
  <c r="AB549" i="21"/>
  <c r="T550" i="21"/>
  <c r="U550" i="21"/>
  <c r="V550" i="21"/>
  <c r="W550" i="21"/>
  <c r="AB550" i="21"/>
  <c r="T551" i="21"/>
  <c r="U551" i="21"/>
  <c r="V551" i="21"/>
  <c r="W551" i="21"/>
  <c r="AB551" i="21"/>
  <c r="T552" i="21"/>
  <c r="U552" i="21"/>
  <c r="V552" i="21"/>
  <c r="W552" i="21"/>
  <c r="AB552" i="21"/>
  <c r="T553" i="21"/>
  <c r="U553" i="21"/>
  <c r="V553" i="21"/>
  <c r="W553" i="21"/>
  <c r="AB553" i="21"/>
  <c r="T554" i="21"/>
  <c r="U554" i="21"/>
  <c r="V554" i="21"/>
  <c r="W554" i="21"/>
  <c r="AB554" i="21"/>
  <c r="T555" i="21"/>
  <c r="U555" i="21"/>
  <c r="V555" i="21"/>
  <c r="W555" i="21"/>
  <c r="AB555" i="21"/>
  <c r="T556" i="21"/>
  <c r="U556" i="21"/>
  <c r="V556" i="21"/>
  <c r="W556" i="21"/>
  <c r="AB556" i="21"/>
  <c r="T557" i="21"/>
  <c r="U557" i="21"/>
  <c r="V557" i="21"/>
  <c r="W557" i="21"/>
  <c r="AB557" i="21"/>
  <c r="T558" i="21"/>
  <c r="U558" i="21"/>
  <c r="V558" i="21"/>
  <c r="W558" i="21"/>
  <c r="AB558" i="21"/>
  <c r="T559" i="21"/>
  <c r="U559" i="21"/>
  <c r="V559" i="21"/>
  <c r="W559" i="21"/>
  <c r="AB559" i="21"/>
  <c r="T560" i="21"/>
  <c r="U560" i="21"/>
  <c r="V560" i="21"/>
  <c r="W560" i="21"/>
  <c r="AB560" i="21"/>
  <c r="T561" i="21"/>
  <c r="U561" i="21"/>
  <c r="V561" i="21"/>
  <c r="W561" i="21"/>
  <c r="AB561" i="21"/>
  <c r="T562" i="21"/>
  <c r="U562" i="21"/>
  <c r="V562" i="21"/>
  <c r="W562" i="21"/>
  <c r="AB562" i="21"/>
  <c r="T563" i="21"/>
  <c r="U563" i="21"/>
  <c r="V563" i="21"/>
  <c r="W563" i="21"/>
  <c r="AB563" i="21"/>
  <c r="T564" i="21"/>
  <c r="U564" i="21"/>
  <c r="V564" i="21"/>
  <c r="W564" i="21"/>
  <c r="AB564" i="21"/>
  <c r="T565" i="21"/>
  <c r="U565" i="21"/>
  <c r="V565" i="21"/>
  <c r="W565" i="21"/>
  <c r="AB565" i="21"/>
  <c r="T566" i="21"/>
  <c r="U566" i="21"/>
  <c r="V566" i="21"/>
  <c r="W566" i="21"/>
  <c r="AB566" i="21"/>
  <c r="T567" i="21"/>
  <c r="U567" i="21"/>
  <c r="V567" i="21"/>
  <c r="W567" i="21"/>
  <c r="AB567" i="21"/>
  <c r="T568" i="21"/>
  <c r="U568" i="21"/>
  <c r="V568" i="21"/>
  <c r="W568" i="21"/>
  <c r="AB568" i="21"/>
  <c r="T569" i="21"/>
  <c r="U569" i="21"/>
  <c r="V569" i="21"/>
  <c r="W569" i="21"/>
  <c r="AB569" i="21"/>
  <c r="T570" i="21"/>
  <c r="U570" i="21"/>
  <c r="V570" i="21"/>
  <c r="W570" i="21"/>
  <c r="AB570" i="21"/>
  <c r="T571" i="21"/>
  <c r="U571" i="21"/>
  <c r="V571" i="21"/>
  <c r="W571" i="21"/>
  <c r="AB571" i="21"/>
  <c r="T572" i="21"/>
  <c r="U572" i="21"/>
  <c r="V572" i="21"/>
  <c r="W572" i="21"/>
  <c r="AB572" i="21"/>
  <c r="T573" i="21"/>
  <c r="U573" i="21"/>
  <c r="V573" i="21"/>
  <c r="W573" i="21"/>
  <c r="AB573" i="21"/>
  <c r="T574" i="21"/>
  <c r="U574" i="21"/>
  <c r="V574" i="21"/>
  <c r="W574" i="21"/>
  <c r="AB574" i="21"/>
  <c r="T575" i="21"/>
  <c r="U575" i="21"/>
  <c r="V575" i="21"/>
  <c r="W575" i="21"/>
  <c r="AB575" i="21"/>
  <c r="T576" i="21"/>
  <c r="U576" i="21"/>
  <c r="V576" i="21"/>
  <c r="W576" i="21"/>
  <c r="AB576" i="21"/>
  <c r="T577" i="21"/>
  <c r="U577" i="21"/>
  <c r="V577" i="21"/>
  <c r="W577" i="21"/>
  <c r="AB577" i="21"/>
  <c r="T578" i="21"/>
  <c r="U578" i="21"/>
  <c r="V578" i="21"/>
  <c r="W578" i="21"/>
  <c r="AB578" i="21"/>
  <c r="T579" i="21"/>
  <c r="U579" i="21"/>
  <c r="V579" i="21"/>
  <c r="W579" i="21"/>
  <c r="AB579" i="21"/>
  <c r="T580" i="21"/>
  <c r="U580" i="21"/>
  <c r="V580" i="21"/>
  <c r="W580" i="21"/>
  <c r="AB580" i="21"/>
  <c r="T581" i="21"/>
  <c r="U581" i="21"/>
  <c r="V581" i="21"/>
  <c r="W581" i="21"/>
  <c r="AB581" i="21"/>
  <c r="T582" i="21"/>
  <c r="U582" i="21"/>
  <c r="V582" i="21"/>
  <c r="W582" i="21"/>
  <c r="AB582" i="21"/>
  <c r="T583" i="21"/>
  <c r="U583" i="21"/>
  <c r="V583" i="21"/>
  <c r="W583" i="21"/>
  <c r="AB583" i="21"/>
  <c r="T584" i="21"/>
  <c r="U584" i="21"/>
  <c r="V584" i="21"/>
  <c r="W584" i="21"/>
  <c r="AB584" i="21"/>
  <c r="T585" i="21"/>
  <c r="U585" i="21"/>
  <c r="V585" i="21"/>
  <c r="W585" i="21"/>
  <c r="AB585" i="21"/>
  <c r="T586" i="21"/>
  <c r="U586" i="21"/>
  <c r="V586" i="21"/>
  <c r="W586" i="21"/>
  <c r="AB586" i="21"/>
  <c r="T587" i="21"/>
  <c r="U587" i="21"/>
  <c r="V587" i="21"/>
  <c r="W587" i="21"/>
  <c r="AB587" i="21"/>
  <c r="T588" i="21"/>
  <c r="U588" i="21"/>
  <c r="V588" i="21"/>
  <c r="W588" i="21"/>
  <c r="AB588" i="21"/>
  <c r="T589" i="21"/>
  <c r="U589" i="21"/>
  <c r="V589" i="21"/>
  <c r="W589" i="21"/>
  <c r="AB589" i="21"/>
  <c r="T590" i="21"/>
  <c r="U590" i="21"/>
  <c r="V590" i="21"/>
  <c r="W590" i="21"/>
  <c r="AB590" i="21"/>
  <c r="T591" i="21"/>
  <c r="U591" i="21"/>
  <c r="V591" i="21"/>
  <c r="W591" i="21"/>
  <c r="AB591" i="21"/>
  <c r="T592" i="21"/>
  <c r="U592" i="21"/>
  <c r="V592" i="21"/>
  <c r="W592" i="21"/>
  <c r="AB592" i="21"/>
  <c r="T593" i="21"/>
  <c r="U593" i="21"/>
  <c r="V593" i="21"/>
  <c r="W593" i="21"/>
  <c r="AB593" i="21"/>
  <c r="T594" i="21"/>
  <c r="U594" i="21"/>
  <c r="V594" i="21"/>
  <c r="W594" i="21"/>
  <c r="AB594" i="21"/>
  <c r="T595" i="21"/>
  <c r="U595" i="21"/>
  <c r="V595" i="21"/>
  <c r="W595" i="21"/>
  <c r="AB595" i="21"/>
  <c r="T596" i="21"/>
  <c r="U596" i="21"/>
  <c r="V596" i="21"/>
  <c r="W596" i="21"/>
  <c r="AB596" i="21"/>
  <c r="T597" i="21"/>
  <c r="U597" i="21"/>
  <c r="V597" i="21"/>
  <c r="W597" i="21"/>
  <c r="AB597" i="21"/>
  <c r="T598" i="21"/>
  <c r="U598" i="21"/>
  <c r="V598" i="21"/>
  <c r="W598" i="21"/>
  <c r="AB598" i="21"/>
  <c r="T599" i="21"/>
  <c r="U599" i="21"/>
  <c r="V599" i="21"/>
  <c r="W599" i="21"/>
  <c r="AB599" i="21"/>
  <c r="T600" i="21"/>
  <c r="U600" i="21"/>
  <c r="V600" i="21"/>
  <c r="W600" i="21"/>
  <c r="AB600" i="21"/>
  <c r="T601" i="21"/>
  <c r="U601" i="21"/>
  <c r="V601" i="21"/>
  <c r="W601" i="21"/>
  <c r="AB601" i="21"/>
  <c r="T602" i="21"/>
  <c r="U602" i="21"/>
  <c r="V602" i="21"/>
  <c r="W602" i="21"/>
  <c r="AB602" i="21"/>
  <c r="C51" i="21"/>
  <c r="B51" i="21"/>
  <c r="T69" i="21"/>
  <c r="AC69" i="21"/>
  <c r="T70" i="21"/>
  <c r="AC70" i="21"/>
  <c r="T71" i="21"/>
  <c r="AC71" i="21"/>
  <c r="T72" i="21"/>
  <c r="AC72" i="21"/>
  <c r="T73" i="21"/>
  <c r="AC73" i="21"/>
  <c r="T74" i="21"/>
  <c r="AC74" i="21"/>
  <c r="T75" i="21"/>
  <c r="AC75" i="21"/>
  <c r="T76" i="21"/>
  <c r="AC76" i="21"/>
  <c r="T77" i="21"/>
  <c r="AC77" i="21"/>
  <c r="T78" i="21"/>
  <c r="AC78" i="21"/>
  <c r="T79" i="21"/>
  <c r="AC79" i="21"/>
  <c r="T80" i="21"/>
  <c r="AC80" i="21"/>
  <c r="T81" i="21"/>
  <c r="AC81" i="21"/>
  <c r="T82" i="21"/>
  <c r="AC82" i="21"/>
  <c r="T83" i="21"/>
  <c r="AC83" i="21"/>
  <c r="T84" i="21"/>
  <c r="AC84" i="21"/>
  <c r="T85" i="21"/>
  <c r="AC85" i="21"/>
  <c r="T86" i="21"/>
  <c r="AC86" i="21"/>
  <c r="T87" i="21"/>
  <c r="AC87" i="21"/>
  <c r="T88" i="21"/>
  <c r="AC88" i="21"/>
  <c r="T89" i="21"/>
  <c r="AC89" i="21"/>
  <c r="T90" i="21"/>
  <c r="AC90" i="21"/>
  <c r="T91" i="21"/>
  <c r="AC91" i="21"/>
  <c r="T43" i="21"/>
  <c r="AC43" i="21"/>
  <c r="T44" i="21"/>
  <c r="AC44" i="21"/>
  <c r="T45" i="21"/>
  <c r="AC45" i="21"/>
  <c r="T46" i="21"/>
  <c r="AC46" i="21"/>
  <c r="T47" i="21"/>
  <c r="AC47" i="21"/>
  <c r="T48" i="21"/>
  <c r="AC48" i="21"/>
  <c r="T49" i="21"/>
  <c r="AC49" i="21"/>
  <c r="T50" i="21"/>
  <c r="AC50" i="21"/>
  <c r="T51" i="21"/>
  <c r="AC51" i="21"/>
  <c r="T52" i="21"/>
  <c r="AC52" i="21"/>
  <c r="T53" i="21"/>
  <c r="AC53" i="21"/>
  <c r="T54" i="21"/>
  <c r="AC54" i="21"/>
  <c r="T55" i="21"/>
  <c r="AC55" i="21"/>
  <c r="T56" i="21"/>
  <c r="AC56" i="21"/>
  <c r="T57" i="21"/>
  <c r="AC57" i="21"/>
  <c r="T58" i="21"/>
  <c r="AC58" i="21"/>
  <c r="T59" i="21"/>
  <c r="AC59" i="21"/>
  <c r="T60" i="21"/>
  <c r="AC60" i="21"/>
  <c r="T61" i="21"/>
  <c r="AC61" i="21"/>
  <c r="T62" i="21"/>
  <c r="AC62" i="21"/>
  <c r="T63" i="21"/>
  <c r="AC63" i="21"/>
  <c r="T64" i="21"/>
  <c r="AC64" i="21"/>
  <c r="T65" i="21"/>
  <c r="AC65" i="21"/>
  <c r="W24" i="21"/>
  <c r="W25" i="21"/>
  <c r="W26" i="21"/>
  <c r="W27" i="21"/>
  <c r="W28" i="21"/>
  <c r="W29" i="21"/>
  <c r="W30" i="21"/>
  <c r="W31" i="21"/>
  <c r="W32" i="21"/>
  <c r="W33" i="21"/>
  <c r="W34" i="21"/>
  <c r="W35" i="21"/>
  <c r="W36" i="21"/>
  <c r="W37" i="21"/>
  <c r="W38" i="21"/>
  <c r="W39" i="21"/>
  <c r="W3" i="21"/>
  <c r="AF3" i="21"/>
  <c r="W4" i="21"/>
  <c r="AF4" i="21"/>
  <c r="W5" i="21"/>
  <c r="AF5" i="21"/>
  <c r="W6" i="21"/>
  <c r="AF6" i="21"/>
  <c r="W7" i="21"/>
  <c r="AF7" i="21"/>
  <c r="W8" i="21"/>
  <c r="AF8" i="21"/>
  <c r="W9" i="21"/>
  <c r="AF9" i="21"/>
  <c r="W10" i="21"/>
  <c r="AF10" i="21"/>
  <c r="W11" i="21"/>
  <c r="AF11" i="21"/>
  <c r="W12" i="21"/>
  <c r="AF12" i="21"/>
  <c r="W13" i="21"/>
  <c r="AF13" i="21"/>
  <c r="W14" i="21"/>
  <c r="AF14" i="21"/>
  <c r="W15" i="21"/>
  <c r="AF15" i="21"/>
  <c r="W16" i="21"/>
  <c r="AF16" i="21"/>
  <c r="W17" i="21"/>
  <c r="AF17" i="21"/>
  <c r="W18" i="21"/>
  <c r="AF18" i="21"/>
  <c r="D32" i="20"/>
  <c r="T375" i="20"/>
  <c r="E32" i="20"/>
  <c r="U375" i="20"/>
  <c r="F32" i="20"/>
  <c r="V375" i="20"/>
  <c r="W375" i="20"/>
  <c r="AB375" i="20"/>
  <c r="T376" i="20"/>
  <c r="U376" i="20"/>
  <c r="V376" i="20"/>
  <c r="W376" i="20"/>
  <c r="AB376" i="20"/>
  <c r="T377" i="20"/>
  <c r="U377" i="20"/>
  <c r="V377" i="20"/>
  <c r="W377" i="20"/>
  <c r="AB377" i="20"/>
  <c r="T378" i="20"/>
  <c r="U378" i="20"/>
  <c r="V378" i="20"/>
  <c r="W378" i="20"/>
  <c r="AB378" i="20"/>
  <c r="T379" i="20"/>
  <c r="U379" i="20"/>
  <c r="V379" i="20"/>
  <c r="W379" i="20"/>
  <c r="AB379" i="20"/>
  <c r="T380" i="20"/>
  <c r="U380" i="20"/>
  <c r="V380" i="20"/>
  <c r="W380" i="20"/>
  <c r="AB380" i="20"/>
  <c r="T381" i="20"/>
  <c r="U381" i="20"/>
  <c r="V381" i="20"/>
  <c r="W381" i="20"/>
  <c r="AB381" i="20"/>
  <c r="T382" i="20"/>
  <c r="U382" i="20"/>
  <c r="V382" i="20"/>
  <c r="W382" i="20"/>
  <c r="AB382" i="20"/>
  <c r="T383" i="20"/>
  <c r="U383" i="20"/>
  <c r="V383" i="20"/>
  <c r="W383" i="20"/>
  <c r="AB383" i="20"/>
  <c r="T384" i="20"/>
  <c r="U384" i="20"/>
  <c r="V384" i="20"/>
  <c r="W384" i="20"/>
  <c r="AB384" i="20"/>
  <c r="T385" i="20"/>
  <c r="U385" i="20"/>
  <c r="V385" i="20"/>
  <c r="W385" i="20"/>
  <c r="AB385" i="20"/>
  <c r="T386" i="20"/>
  <c r="U386" i="20"/>
  <c r="V386" i="20"/>
  <c r="W386" i="20"/>
  <c r="AB386" i="20"/>
  <c r="T387" i="20"/>
  <c r="U387" i="20"/>
  <c r="V387" i="20"/>
  <c r="W387" i="20"/>
  <c r="AB387" i="20"/>
  <c r="T388" i="20"/>
  <c r="U388" i="20"/>
  <c r="V388" i="20"/>
  <c r="W388" i="20"/>
  <c r="AB388" i="20"/>
  <c r="T389" i="20"/>
  <c r="U389" i="20"/>
  <c r="V389" i="20"/>
  <c r="W389" i="20"/>
  <c r="AB389" i="20"/>
  <c r="T390" i="20"/>
  <c r="U390" i="20"/>
  <c r="V390" i="20"/>
  <c r="W390" i="20"/>
  <c r="AB390" i="20"/>
  <c r="T391" i="20"/>
  <c r="U391" i="20"/>
  <c r="V391" i="20"/>
  <c r="W391" i="20"/>
  <c r="AB391" i="20"/>
  <c r="T392" i="20"/>
  <c r="U392" i="20"/>
  <c r="V392" i="20"/>
  <c r="W392" i="20"/>
  <c r="AB392" i="20"/>
  <c r="T393" i="20"/>
  <c r="U393" i="20"/>
  <c r="V393" i="20"/>
  <c r="W393" i="20"/>
  <c r="AB393" i="20"/>
  <c r="T394" i="20"/>
  <c r="U394" i="20"/>
  <c r="V394" i="20"/>
  <c r="W394" i="20"/>
  <c r="AB394" i="20"/>
  <c r="T395" i="20"/>
  <c r="U395" i="20"/>
  <c r="V395" i="20"/>
  <c r="W395" i="20"/>
  <c r="AB395" i="20"/>
  <c r="T396" i="20"/>
  <c r="U396" i="20"/>
  <c r="V396" i="20"/>
  <c r="W396" i="20"/>
  <c r="AB396" i="20"/>
  <c r="T397" i="20"/>
  <c r="U397" i="20"/>
  <c r="V397" i="20"/>
  <c r="W397" i="20"/>
  <c r="AB397" i="20"/>
  <c r="T398" i="20"/>
  <c r="U398" i="20"/>
  <c r="V398" i="20"/>
  <c r="W398" i="20"/>
  <c r="AB398" i="20"/>
  <c r="T399" i="20"/>
  <c r="U399" i="20"/>
  <c r="V399" i="20"/>
  <c r="W399" i="20"/>
  <c r="AB399" i="20"/>
  <c r="T400" i="20"/>
  <c r="U400" i="20"/>
  <c r="V400" i="20"/>
  <c r="W400" i="20"/>
  <c r="AB400" i="20"/>
  <c r="T401" i="20"/>
  <c r="U401" i="20"/>
  <c r="V401" i="20"/>
  <c r="W401" i="20"/>
  <c r="AB401" i="20"/>
  <c r="T402" i="20"/>
  <c r="U402" i="20"/>
  <c r="V402" i="20"/>
  <c r="W402" i="20"/>
  <c r="AB402" i="20"/>
  <c r="T403" i="20"/>
  <c r="U403" i="20"/>
  <c r="V403" i="20"/>
  <c r="W403" i="20"/>
  <c r="AB403" i="20"/>
  <c r="T404" i="20"/>
  <c r="U404" i="20"/>
  <c r="V404" i="20"/>
  <c r="W404" i="20"/>
  <c r="AB404" i="20"/>
  <c r="T405" i="20"/>
  <c r="U405" i="20"/>
  <c r="V405" i="20"/>
  <c r="W405" i="20"/>
  <c r="AB405" i="20"/>
  <c r="T406" i="20"/>
  <c r="U406" i="20"/>
  <c r="V406" i="20"/>
  <c r="W406" i="20"/>
  <c r="AB406" i="20"/>
  <c r="T407" i="20"/>
  <c r="U407" i="20"/>
  <c r="V407" i="20"/>
  <c r="W407" i="20"/>
  <c r="AB407" i="20"/>
  <c r="T408" i="20"/>
  <c r="U408" i="20"/>
  <c r="V408" i="20"/>
  <c r="W408" i="20"/>
  <c r="AB408" i="20"/>
  <c r="T409" i="20"/>
  <c r="U409" i="20"/>
  <c r="V409" i="20"/>
  <c r="W409" i="20"/>
  <c r="AB409" i="20"/>
  <c r="T410" i="20"/>
  <c r="U410" i="20"/>
  <c r="V410" i="20"/>
  <c r="W410" i="20"/>
  <c r="AB410" i="20"/>
  <c r="T411" i="20"/>
  <c r="U411" i="20"/>
  <c r="V411" i="20"/>
  <c r="W411" i="20"/>
  <c r="AB411" i="20"/>
  <c r="T412" i="20"/>
  <c r="U412" i="20"/>
  <c r="V412" i="20"/>
  <c r="W412" i="20"/>
  <c r="AB412" i="20"/>
  <c r="T413" i="20"/>
  <c r="U413" i="20"/>
  <c r="V413" i="20"/>
  <c r="W413" i="20"/>
  <c r="AB413" i="20"/>
  <c r="T414" i="20"/>
  <c r="U414" i="20"/>
  <c r="V414" i="20"/>
  <c r="W414" i="20"/>
  <c r="AB414" i="20"/>
  <c r="T415" i="20"/>
  <c r="U415" i="20"/>
  <c r="V415" i="20"/>
  <c r="W415" i="20"/>
  <c r="AB415" i="20"/>
  <c r="T416" i="20"/>
  <c r="U416" i="20"/>
  <c r="V416" i="20"/>
  <c r="W416" i="20"/>
  <c r="AB416" i="20"/>
  <c r="T417" i="20"/>
  <c r="U417" i="20"/>
  <c r="V417" i="20"/>
  <c r="W417" i="20"/>
  <c r="AB417" i="20"/>
  <c r="T418" i="20"/>
  <c r="U418" i="20"/>
  <c r="V418" i="20"/>
  <c r="W418" i="20"/>
  <c r="AB418" i="20"/>
  <c r="T419" i="20"/>
  <c r="U419" i="20"/>
  <c r="V419" i="20"/>
  <c r="W419" i="20"/>
  <c r="AB419" i="20"/>
  <c r="T420" i="20"/>
  <c r="U420" i="20"/>
  <c r="V420" i="20"/>
  <c r="W420" i="20"/>
  <c r="AB420" i="20"/>
  <c r="T421" i="20"/>
  <c r="U421" i="20"/>
  <c r="V421" i="20"/>
  <c r="W421" i="20"/>
  <c r="AB421" i="20"/>
  <c r="T422" i="20"/>
  <c r="U422" i="20"/>
  <c r="V422" i="20"/>
  <c r="W422" i="20"/>
  <c r="AB422" i="20"/>
  <c r="T423" i="20"/>
  <c r="U423" i="20"/>
  <c r="V423" i="20"/>
  <c r="W423" i="20"/>
  <c r="AB423" i="20"/>
  <c r="T424" i="20"/>
  <c r="U424" i="20"/>
  <c r="V424" i="20"/>
  <c r="W424" i="20"/>
  <c r="AB424" i="20"/>
  <c r="T425" i="20"/>
  <c r="U425" i="20"/>
  <c r="V425" i="20"/>
  <c r="W425" i="20"/>
  <c r="AB425" i="20"/>
  <c r="T426" i="20"/>
  <c r="U426" i="20"/>
  <c r="V426" i="20"/>
  <c r="W426" i="20"/>
  <c r="AB426" i="20"/>
  <c r="T427" i="20"/>
  <c r="U427" i="20"/>
  <c r="V427" i="20"/>
  <c r="W427" i="20"/>
  <c r="AB427" i="20"/>
  <c r="T428" i="20"/>
  <c r="U428" i="20"/>
  <c r="V428" i="20"/>
  <c r="W428" i="20"/>
  <c r="AB428" i="20"/>
  <c r="T429" i="20"/>
  <c r="U429" i="20"/>
  <c r="V429" i="20"/>
  <c r="W429" i="20"/>
  <c r="AB429" i="20"/>
  <c r="T430" i="20"/>
  <c r="U430" i="20"/>
  <c r="V430" i="20"/>
  <c r="W430" i="20"/>
  <c r="AB430" i="20"/>
  <c r="T431" i="20"/>
  <c r="U431" i="20"/>
  <c r="V431" i="20"/>
  <c r="W431" i="20"/>
  <c r="AB431" i="20"/>
  <c r="T432" i="20"/>
  <c r="U432" i="20"/>
  <c r="V432" i="20"/>
  <c r="W432" i="20"/>
  <c r="AB432" i="20"/>
  <c r="T433" i="20"/>
  <c r="U433" i="20"/>
  <c r="V433" i="20"/>
  <c r="W433" i="20"/>
  <c r="AB433" i="20"/>
  <c r="T434" i="20"/>
  <c r="U434" i="20"/>
  <c r="V434" i="20"/>
  <c r="W434" i="20"/>
  <c r="AB434" i="20"/>
  <c r="T435" i="20"/>
  <c r="U435" i="20"/>
  <c r="V435" i="20"/>
  <c r="W435" i="20"/>
  <c r="AB435" i="20"/>
  <c r="T436" i="20"/>
  <c r="U436" i="20"/>
  <c r="V436" i="20"/>
  <c r="W436" i="20"/>
  <c r="AB436" i="20"/>
  <c r="T437" i="20"/>
  <c r="U437" i="20"/>
  <c r="V437" i="20"/>
  <c r="W437" i="20"/>
  <c r="AB437" i="20"/>
  <c r="T438" i="20"/>
  <c r="U438" i="20"/>
  <c r="V438" i="20"/>
  <c r="W438" i="20"/>
  <c r="AB438" i="20"/>
  <c r="T439" i="20"/>
  <c r="U439" i="20"/>
  <c r="V439" i="20"/>
  <c r="W439" i="20"/>
  <c r="AB439" i="20"/>
  <c r="T440" i="20"/>
  <c r="U440" i="20"/>
  <c r="V440" i="20"/>
  <c r="W440" i="20"/>
  <c r="AB440" i="20"/>
  <c r="T441" i="20"/>
  <c r="U441" i="20"/>
  <c r="V441" i="20"/>
  <c r="W441" i="20"/>
  <c r="AB441" i="20"/>
  <c r="T442" i="20"/>
  <c r="U442" i="20"/>
  <c r="V442" i="20"/>
  <c r="W442" i="20"/>
  <c r="AB442" i="20"/>
  <c r="T443" i="20"/>
  <c r="U443" i="20"/>
  <c r="V443" i="20"/>
  <c r="W443" i="20"/>
  <c r="AB443" i="20"/>
  <c r="T444" i="20"/>
  <c r="U444" i="20"/>
  <c r="V444" i="20"/>
  <c r="W444" i="20"/>
  <c r="AB444" i="20"/>
  <c r="T445" i="20"/>
  <c r="U445" i="20"/>
  <c r="V445" i="20"/>
  <c r="W445" i="20"/>
  <c r="AB445" i="20"/>
  <c r="T446" i="20"/>
  <c r="U446" i="20"/>
  <c r="V446" i="20"/>
  <c r="W446" i="20"/>
  <c r="AB446" i="20"/>
  <c r="T447" i="20"/>
  <c r="U447" i="20"/>
  <c r="V447" i="20"/>
  <c r="W447" i="20"/>
  <c r="AB447" i="20"/>
  <c r="T448" i="20"/>
  <c r="U448" i="20"/>
  <c r="V448" i="20"/>
  <c r="W448" i="20"/>
  <c r="AB448" i="20"/>
  <c r="T449" i="20"/>
  <c r="U449" i="20"/>
  <c r="V449" i="20"/>
  <c r="W449" i="20"/>
  <c r="AB449" i="20"/>
  <c r="T450" i="20"/>
  <c r="U450" i="20"/>
  <c r="V450" i="20"/>
  <c r="W450" i="20"/>
  <c r="AB450" i="20"/>
  <c r="T451" i="20"/>
  <c r="U451" i="20"/>
  <c r="V451" i="20"/>
  <c r="W451" i="20"/>
  <c r="AB451" i="20"/>
  <c r="T452" i="20"/>
  <c r="U452" i="20"/>
  <c r="V452" i="20"/>
  <c r="W452" i="20"/>
  <c r="AB452" i="20"/>
  <c r="T453" i="20"/>
  <c r="U453" i="20"/>
  <c r="V453" i="20"/>
  <c r="W453" i="20"/>
  <c r="AB453" i="20"/>
  <c r="T454" i="20"/>
  <c r="U454" i="20"/>
  <c r="V454" i="20"/>
  <c r="W454" i="20"/>
  <c r="AB454" i="20"/>
  <c r="T455" i="20"/>
  <c r="U455" i="20"/>
  <c r="V455" i="20"/>
  <c r="W455" i="20"/>
  <c r="AB455" i="20"/>
  <c r="T456" i="20"/>
  <c r="U456" i="20"/>
  <c r="V456" i="20"/>
  <c r="W456" i="20"/>
  <c r="AB456" i="20"/>
  <c r="T457" i="20"/>
  <c r="U457" i="20"/>
  <c r="V457" i="20"/>
  <c r="W457" i="20"/>
  <c r="AB457" i="20"/>
  <c r="T458" i="20"/>
  <c r="U458" i="20"/>
  <c r="V458" i="20"/>
  <c r="W458" i="20"/>
  <c r="AB458" i="20"/>
  <c r="T459" i="20"/>
  <c r="U459" i="20"/>
  <c r="V459" i="20"/>
  <c r="W459" i="20"/>
  <c r="AB459" i="20"/>
  <c r="T460" i="20"/>
  <c r="U460" i="20"/>
  <c r="V460" i="20"/>
  <c r="W460" i="20"/>
  <c r="AB460" i="20"/>
  <c r="T461" i="20"/>
  <c r="U461" i="20"/>
  <c r="V461" i="20"/>
  <c r="W461" i="20"/>
  <c r="AB461" i="20"/>
  <c r="T462" i="20"/>
  <c r="U462" i="20"/>
  <c r="V462" i="20"/>
  <c r="W462" i="20"/>
  <c r="AB462" i="20"/>
  <c r="T463" i="20"/>
  <c r="U463" i="20"/>
  <c r="V463" i="20"/>
  <c r="W463" i="20"/>
  <c r="AB463" i="20"/>
  <c r="T464" i="20"/>
  <c r="U464" i="20"/>
  <c r="V464" i="20"/>
  <c r="W464" i="20"/>
  <c r="AB464" i="20"/>
  <c r="T465" i="20"/>
  <c r="U465" i="20"/>
  <c r="V465" i="20"/>
  <c r="W465" i="20"/>
  <c r="AB465" i="20"/>
  <c r="T466" i="20"/>
  <c r="U466" i="20"/>
  <c r="V466" i="20"/>
  <c r="W466" i="20"/>
  <c r="AB466" i="20"/>
  <c r="T467" i="20"/>
  <c r="U467" i="20"/>
  <c r="V467" i="20"/>
  <c r="W467" i="20"/>
  <c r="AB467" i="20"/>
  <c r="T468" i="20"/>
  <c r="U468" i="20"/>
  <c r="V468" i="20"/>
  <c r="W468" i="20"/>
  <c r="AB468" i="20"/>
  <c r="T469" i="20"/>
  <c r="U469" i="20"/>
  <c r="V469" i="20"/>
  <c r="W469" i="20"/>
  <c r="AB469" i="20"/>
  <c r="T470" i="20"/>
  <c r="U470" i="20"/>
  <c r="V470" i="20"/>
  <c r="W470" i="20"/>
  <c r="AB470" i="20"/>
  <c r="T471" i="20"/>
  <c r="U471" i="20"/>
  <c r="V471" i="20"/>
  <c r="W471" i="20"/>
  <c r="AB471" i="20"/>
  <c r="T472" i="20"/>
  <c r="U472" i="20"/>
  <c r="V472" i="20"/>
  <c r="W472" i="20"/>
  <c r="AB472" i="20"/>
  <c r="T473" i="20"/>
  <c r="U473" i="20"/>
  <c r="V473" i="20"/>
  <c r="W473" i="20"/>
  <c r="AB473" i="20"/>
  <c r="T474" i="20"/>
  <c r="U474" i="20"/>
  <c r="V474" i="20"/>
  <c r="W474" i="20"/>
  <c r="AB474" i="20"/>
  <c r="T475" i="20"/>
  <c r="U475" i="20"/>
  <c r="V475" i="20"/>
  <c r="W475" i="20"/>
  <c r="AB475" i="20"/>
  <c r="T476" i="20"/>
  <c r="U476" i="20"/>
  <c r="V476" i="20"/>
  <c r="W476" i="20"/>
  <c r="AB476" i="20"/>
  <c r="T477" i="20"/>
  <c r="U477" i="20"/>
  <c r="V477" i="20"/>
  <c r="W477" i="20"/>
  <c r="AB477" i="20"/>
  <c r="T478" i="20"/>
  <c r="U478" i="20"/>
  <c r="V478" i="20"/>
  <c r="W478" i="20"/>
  <c r="AB478" i="20"/>
  <c r="T479" i="20"/>
  <c r="U479" i="20"/>
  <c r="V479" i="20"/>
  <c r="W479" i="20"/>
  <c r="AB479" i="20"/>
  <c r="T480" i="20"/>
  <c r="U480" i="20"/>
  <c r="V480" i="20"/>
  <c r="W480" i="20"/>
  <c r="AB480" i="20"/>
  <c r="T481" i="20"/>
  <c r="U481" i="20"/>
  <c r="V481" i="20"/>
  <c r="W481" i="20"/>
  <c r="AB481" i="20"/>
  <c r="T482" i="20"/>
  <c r="U482" i="20"/>
  <c r="V482" i="20"/>
  <c r="W482" i="20"/>
  <c r="AB482" i="20"/>
  <c r="T483" i="20"/>
  <c r="U483" i="20"/>
  <c r="V483" i="20"/>
  <c r="W483" i="20"/>
  <c r="AB483" i="20"/>
  <c r="T484" i="20"/>
  <c r="U484" i="20"/>
  <c r="V484" i="20"/>
  <c r="W484" i="20"/>
  <c r="AB484" i="20"/>
  <c r="T485" i="20"/>
  <c r="U485" i="20"/>
  <c r="V485" i="20"/>
  <c r="W485" i="20"/>
  <c r="AB485" i="20"/>
  <c r="T486" i="20"/>
  <c r="U486" i="20"/>
  <c r="V486" i="20"/>
  <c r="W486" i="20"/>
  <c r="AB486" i="20"/>
  <c r="T487" i="20"/>
  <c r="U487" i="20"/>
  <c r="V487" i="20"/>
  <c r="W487" i="20"/>
  <c r="AB487" i="20"/>
  <c r="T488" i="20"/>
  <c r="U488" i="20"/>
  <c r="V488" i="20"/>
  <c r="W488" i="20"/>
  <c r="AB488" i="20"/>
  <c r="T489" i="20"/>
  <c r="U489" i="20"/>
  <c r="V489" i="20"/>
  <c r="W489" i="20"/>
  <c r="AB489" i="20"/>
  <c r="T490" i="20"/>
  <c r="U490" i="20"/>
  <c r="V490" i="20"/>
  <c r="W490" i="20"/>
  <c r="AB490" i="20"/>
  <c r="T491" i="20"/>
  <c r="U491" i="20"/>
  <c r="V491" i="20"/>
  <c r="W491" i="20"/>
  <c r="AB491" i="20"/>
  <c r="T492" i="20"/>
  <c r="U492" i="20"/>
  <c r="V492" i="20"/>
  <c r="W492" i="20"/>
  <c r="AB492" i="20"/>
  <c r="T493" i="20"/>
  <c r="U493" i="20"/>
  <c r="V493" i="20"/>
  <c r="W493" i="20"/>
  <c r="AB493" i="20"/>
  <c r="T494" i="20"/>
  <c r="U494" i="20"/>
  <c r="V494" i="20"/>
  <c r="W494" i="20"/>
  <c r="AB494" i="20"/>
  <c r="T495" i="20"/>
  <c r="U495" i="20"/>
  <c r="V495" i="20"/>
  <c r="W495" i="20"/>
  <c r="AB495" i="20"/>
  <c r="T496" i="20"/>
  <c r="U496" i="20"/>
  <c r="V496" i="20"/>
  <c r="W496" i="20"/>
  <c r="AB496" i="20"/>
  <c r="T497" i="20"/>
  <c r="U497" i="20"/>
  <c r="V497" i="20"/>
  <c r="W497" i="20"/>
  <c r="AB497" i="20"/>
  <c r="T498" i="20"/>
  <c r="U498" i="20"/>
  <c r="V498" i="20"/>
  <c r="W498" i="20"/>
  <c r="AB498" i="20"/>
  <c r="T499" i="20"/>
  <c r="U499" i="20"/>
  <c r="V499" i="20"/>
  <c r="W499" i="20"/>
  <c r="AB499" i="20"/>
  <c r="T500" i="20"/>
  <c r="U500" i="20"/>
  <c r="V500" i="20"/>
  <c r="W500" i="20"/>
  <c r="AB500" i="20"/>
  <c r="T501" i="20"/>
  <c r="U501" i="20"/>
  <c r="V501" i="20"/>
  <c r="W501" i="20"/>
  <c r="AB501" i="20"/>
  <c r="T502" i="20"/>
  <c r="U502" i="20"/>
  <c r="V502" i="20"/>
  <c r="W502" i="20"/>
  <c r="AB502" i="20"/>
  <c r="T503" i="20"/>
  <c r="U503" i="20"/>
  <c r="V503" i="20"/>
  <c r="W503" i="20"/>
  <c r="AB503" i="20"/>
  <c r="T504" i="20"/>
  <c r="U504" i="20"/>
  <c r="V504" i="20"/>
  <c r="W504" i="20"/>
  <c r="AB504" i="20"/>
  <c r="T505" i="20"/>
  <c r="U505" i="20"/>
  <c r="V505" i="20"/>
  <c r="W505" i="20"/>
  <c r="AB505" i="20"/>
  <c r="T506" i="20"/>
  <c r="U506" i="20"/>
  <c r="V506" i="20"/>
  <c r="W506" i="20"/>
  <c r="AB506" i="20"/>
  <c r="T507" i="20"/>
  <c r="U507" i="20"/>
  <c r="V507" i="20"/>
  <c r="W507" i="20"/>
  <c r="AB507" i="20"/>
  <c r="T508" i="20"/>
  <c r="U508" i="20"/>
  <c r="V508" i="20"/>
  <c r="W508" i="20"/>
  <c r="AB508" i="20"/>
  <c r="T509" i="20"/>
  <c r="U509" i="20"/>
  <c r="V509" i="20"/>
  <c r="W509" i="20"/>
  <c r="AB509" i="20"/>
  <c r="T510" i="20"/>
  <c r="U510" i="20"/>
  <c r="V510" i="20"/>
  <c r="W510" i="20"/>
  <c r="AB510" i="20"/>
  <c r="T511" i="20"/>
  <c r="U511" i="20"/>
  <c r="V511" i="20"/>
  <c r="W511" i="20"/>
  <c r="AB511" i="20"/>
  <c r="T512" i="20"/>
  <c r="U512" i="20"/>
  <c r="V512" i="20"/>
  <c r="W512" i="20"/>
  <c r="AB512" i="20"/>
  <c r="T513" i="20"/>
  <c r="U513" i="20"/>
  <c r="V513" i="20"/>
  <c r="W513" i="20"/>
  <c r="AB513" i="20"/>
  <c r="T514" i="20"/>
  <c r="U514" i="20"/>
  <c r="V514" i="20"/>
  <c r="W514" i="20"/>
  <c r="AB514" i="20"/>
  <c r="T515" i="20"/>
  <c r="U515" i="20"/>
  <c r="V515" i="20"/>
  <c r="W515" i="20"/>
  <c r="AB515" i="20"/>
  <c r="T516" i="20"/>
  <c r="U516" i="20"/>
  <c r="V516" i="20"/>
  <c r="W516" i="20"/>
  <c r="AB516" i="20"/>
  <c r="T517" i="20"/>
  <c r="U517" i="20"/>
  <c r="V517" i="20"/>
  <c r="W517" i="20"/>
  <c r="AB517" i="20"/>
  <c r="T518" i="20"/>
  <c r="U518" i="20"/>
  <c r="V518" i="20"/>
  <c r="W518" i="20"/>
  <c r="AB518" i="20"/>
  <c r="T519" i="20"/>
  <c r="U519" i="20"/>
  <c r="V519" i="20"/>
  <c r="W519" i="20"/>
  <c r="AB519" i="20"/>
  <c r="T520" i="20"/>
  <c r="U520" i="20"/>
  <c r="V520" i="20"/>
  <c r="W520" i="20"/>
  <c r="AB520" i="20"/>
  <c r="T521" i="20"/>
  <c r="U521" i="20"/>
  <c r="V521" i="20"/>
  <c r="W521" i="20"/>
  <c r="AB521" i="20"/>
  <c r="T522" i="20"/>
  <c r="U522" i="20"/>
  <c r="V522" i="20"/>
  <c r="W522" i="20"/>
  <c r="AB522" i="20"/>
  <c r="T523" i="20"/>
  <c r="U523" i="20"/>
  <c r="V523" i="20"/>
  <c r="W523" i="20"/>
  <c r="AB523" i="20"/>
  <c r="T524" i="20"/>
  <c r="U524" i="20"/>
  <c r="V524" i="20"/>
  <c r="W524" i="20"/>
  <c r="AB524" i="20"/>
  <c r="T525" i="20"/>
  <c r="U525" i="20"/>
  <c r="V525" i="20"/>
  <c r="W525" i="20"/>
  <c r="AB525" i="20"/>
  <c r="T526" i="20"/>
  <c r="U526" i="20"/>
  <c r="V526" i="20"/>
  <c r="W526" i="20"/>
  <c r="AB526" i="20"/>
  <c r="T527" i="20"/>
  <c r="U527" i="20"/>
  <c r="V527" i="20"/>
  <c r="W527" i="20"/>
  <c r="AB527" i="20"/>
  <c r="T528" i="20"/>
  <c r="U528" i="20"/>
  <c r="V528" i="20"/>
  <c r="W528" i="20"/>
  <c r="AB528" i="20"/>
  <c r="T529" i="20"/>
  <c r="U529" i="20"/>
  <c r="V529" i="20"/>
  <c r="W529" i="20"/>
  <c r="AB529" i="20"/>
  <c r="T530" i="20"/>
  <c r="U530" i="20"/>
  <c r="V530" i="20"/>
  <c r="W530" i="20"/>
  <c r="AB530" i="20"/>
  <c r="T531" i="20"/>
  <c r="U531" i="20"/>
  <c r="V531" i="20"/>
  <c r="W531" i="20"/>
  <c r="AB531" i="20"/>
  <c r="T532" i="20"/>
  <c r="U532" i="20"/>
  <c r="V532" i="20"/>
  <c r="W532" i="20"/>
  <c r="AB532" i="20"/>
  <c r="T533" i="20"/>
  <c r="U533" i="20"/>
  <c r="V533" i="20"/>
  <c r="W533" i="20"/>
  <c r="AB533" i="20"/>
  <c r="T534" i="20"/>
  <c r="U534" i="20"/>
  <c r="V534" i="20"/>
  <c r="W534" i="20"/>
  <c r="AB534" i="20"/>
  <c r="T535" i="20"/>
  <c r="U535" i="20"/>
  <c r="V535" i="20"/>
  <c r="W535" i="20"/>
  <c r="AB535" i="20"/>
  <c r="T536" i="20"/>
  <c r="U536" i="20"/>
  <c r="V536" i="20"/>
  <c r="W536" i="20"/>
  <c r="AB536" i="20"/>
  <c r="T537" i="20"/>
  <c r="U537" i="20"/>
  <c r="V537" i="20"/>
  <c r="W537" i="20"/>
  <c r="AB537" i="20"/>
  <c r="T538" i="20"/>
  <c r="U538" i="20"/>
  <c r="V538" i="20"/>
  <c r="W538" i="20"/>
  <c r="AB538" i="20"/>
  <c r="T539" i="20"/>
  <c r="U539" i="20"/>
  <c r="V539" i="20"/>
  <c r="W539" i="20"/>
  <c r="AB539" i="20"/>
  <c r="T540" i="20"/>
  <c r="U540" i="20"/>
  <c r="V540" i="20"/>
  <c r="W540" i="20"/>
  <c r="AB540" i="20"/>
  <c r="T541" i="20"/>
  <c r="U541" i="20"/>
  <c r="V541" i="20"/>
  <c r="W541" i="20"/>
  <c r="AB541" i="20"/>
  <c r="T542" i="20"/>
  <c r="U542" i="20"/>
  <c r="V542" i="20"/>
  <c r="W542" i="20"/>
  <c r="AB542" i="20"/>
  <c r="T543" i="20"/>
  <c r="U543" i="20"/>
  <c r="V543" i="20"/>
  <c r="W543" i="20"/>
  <c r="AB543" i="20"/>
  <c r="T544" i="20"/>
  <c r="U544" i="20"/>
  <c r="V544" i="20"/>
  <c r="W544" i="20"/>
  <c r="AB544" i="20"/>
  <c r="T545" i="20"/>
  <c r="U545" i="20"/>
  <c r="V545" i="20"/>
  <c r="W545" i="20"/>
  <c r="AB545" i="20"/>
  <c r="T546" i="20"/>
  <c r="U546" i="20"/>
  <c r="V546" i="20"/>
  <c r="W546" i="20"/>
  <c r="AB546" i="20"/>
  <c r="T547" i="20"/>
  <c r="U547" i="20"/>
  <c r="V547" i="20"/>
  <c r="W547" i="20"/>
  <c r="AB547" i="20"/>
  <c r="T548" i="20"/>
  <c r="U548" i="20"/>
  <c r="V548" i="20"/>
  <c r="W548" i="20"/>
  <c r="AB548" i="20"/>
  <c r="T549" i="20"/>
  <c r="U549" i="20"/>
  <c r="V549" i="20"/>
  <c r="W549" i="20"/>
  <c r="AB549" i="20"/>
  <c r="T550" i="20"/>
  <c r="U550" i="20"/>
  <c r="V550" i="20"/>
  <c r="W550" i="20"/>
  <c r="AB550" i="20"/>
  <c r="T551" i="20"/>
  <c r="U551" i="20"/>
  <c r="V551" i="20"/>
  <c r="W551" i="20"/>
  <c r="AB551" i="20"/>
  <c r="T552" i="20"/>
  <c r="U552" i="20"/>
  <c r="V552" i="20"/>
  <c r="W552" i="20"/>
  <c r="AB552" i="20"/>
  <c r="T553" i="20"/>
  <c r="U553" i="20"/>
  <c r="V553" i="20"/>
  <c r="W553" i="20"/>
  <c r="AB553" i="20"/>
  <c r="T554" i="20"/>
  <c r="U554" i="20"/>
  <c r="V554" i="20"/>
  <c r="W554" i="20"/>
  <c r="AB554" i="20"/>
  <c r="T555" i="20"/>
  <c r="U555" i="20"/>
  <c r="V555" i="20"/>
  <c r="W555" i="20"/>
  <c r="AB555" i="20"/>
  <c r="T556" i="20"/>
  <c r="U556" i="20"/>
  <c r="V556" i="20"/>
  <c r="W556" i="20"/>
  <c r="AB556" i="20"/>
  <c r="T557" i="20"/>
  <c r="U557" i="20"/>
  <c r="V557" i="20"/>
  <c r="W557" i="20"/>
  <c r="AB557" i="20"/>
  <c r="T558" i="20"/>
  <c r="U558" i="20"/>
  <c r="V558" i="20"/>
  <c r="W558" i="20"/>
  <c r="AB558" i="20"/>
  <c r="T559" i="20"/>
  <c r="U559" i="20"/>
  <c r="V559" i="20"/>
  <c r="W559" i="20"/>
  <c r="AB559" i="20"/>
  <c r="T560" i="20"/>
  <c r="U560" i="20"/>
  <c r="V560" i="20"/>
  <c r="W560" i="20"/>
  <c r="AB560" i="20"/>
  <c r="T561" i="20"/>
  <c r="U561" i="20"/>
  <c r="V561" i="20"/>
  <c r="W561" i="20"/>
  <c r="AB561" i="20"/>
  <c r="T562" i="20"/>
  <c r="U562" i="20"/>
  <c r="V562" i="20"/>
  <c r="W562" i="20"/>
  <c r="AB562" i="20"/>
  <c r="T563" i="20"/>
  <c r="U563" i="20"/>
  <c r="V563" i="20"/>
  <c r="W563" i="20"/>
  <c r="AB563" i="20"/>
  <c r="T564" i="20"/>
  <c r="U564" i="20"/>
  <c r="V564" i="20"/>
  <c r="W564" i="20"/>
  <c r="AB564" i="20"/>
  <c r="T565" i="20"/>
  <c r="U565" i="20"/>
  <c r="V565" i="20"/>
  <c r="W565" i="20"/>
  <c r="AB565" i="20"/>
  <c r="T566" i="20"/>
  <c r="U566" i="20"/>
  <c r="V566" i="20"/>
  <c r="W566" i="20"/>
  <c r="AB566" i="20"/>
  <c r="T567" i="20"/>
  <c r="U567" i="20"/>
  <c r="V567" i="20"/>
  <c r="W567" i="20"/>
  <c r="AB567" i="20"/>
  <c r="T568" i="20"/>
  <c r="U568" i="20"/>
  <c r="V568" i="20"/>
  <c r="W568" i="20"/>
  <c r="AB568" i="20"/>
  <c r="T569" i="20"/>
  <c r="U569" i="20"/>
  <c r="V569" i="20"/>
  <c r="W569" i="20"/>
  <c r="AB569" i="20"/>
  <c r="T570" i="20"/>
  <c r="U570" i="20"/>
  <c r="V570" i="20"/>
  <c r="W570" i="20"/>
  <c r="AB570" i="20"/>
  <c r="T571" i="20"/>
  <c r="U571" i="20"/>
  <c r="V571" i="20"/>
  <c r="W571" i="20"/>
  <c r="AB571" i="20"/>
  <c r="T572" i="20"/>
  <c r="U572" i="20"/>
  <c r="V572" i="20"/>
  <c r="W572" i="20"/>
  <c r="AB572" i="20"/>
  <c r="T573" i="20"/>
  <c r="U573" i="20"/>
  <c r="V573" i="20"/>
  <c r="W573" i="20"/>
  <c r="AB573" i="20"/>
  <c r="T574" i="20"/>
  <c r="U574" i="20"/>
  <c r="V574" i="20"/>
  <c r="W574" i="20"/>
  <c r="AB574" i="20"/>
  <c r="T575" i="20"/>
  <c r="U575" i="20"/>
  <c r="V575" i="20"/>
  <c r="W575" i="20"/>
  <c r="AB575" i="20"/>
  <c r="T576" i="20"/>
  <c r="U576" i="20"/>
  <c r="V576" i="20"/>
  <c r="W576" i="20"/>
  <c r="AB576" i="20"/>
  <c r="T577" i="20"/>
  <c r="U577" i="20"/>
  <c r="V577" i="20"/>
  <c r="W577" i="20"/>
  <c r="AB577" i="20"/>
  <c r="T578" i="20"/>
  <c r="U578" i="20"/>
  <c r="V578" i="20"/>
  <c r="W578" i="20"/>
  <c r="AB578" i="20"/>
  <c r="T579" i="20"/>
  <c r="U579" i="20"/>
  <c r="V579" i="20"/>
  <c r="W579" i="20"/>
  <c r="AB579" i="20"/>
  <c r="T580" i="20"/>
  <c r="U580" i="20"/>
  <c r="V580" i="20"/>
  <c r="W580" i="20"/>
  <c r="AB580" i="20"/>
  <c r="T581" i="20"/>
  <c r="U581" i="20"/>
  <c r="V581" i="20"/>
  <c r="W581" i="20"/>
  <c r="AB581" i="20"/>
  <c r="T582" i="20"/>
  <c r="U582" i="20"/>
  <c r="V582" i="20"/>
  <c r="W582" i="20"/>
  <c r="AB582" i="20"/>
  <c r="T583" i="20"/>
  <c r="U583" i="20"/>
  <c r="V583" i="20"/>
  <c r="W583" i="20"/>
  <c r="AB583" i="20"/>
  <c r="T584" i="20"/>
  <c r="U584" i="20"/>
  <c r="V584" i="20"/>
  <c r="W584" i="20"/>
  <c r="AB584" i="20"/>
  <c r="T585" i="20"/>
  <c r="U585" i="20"/>
  <c r="V585" i="20"/>
  <c r="W585" i="20"/>
  <c r="AB585" i="20"/>
  <c r="T586" i="20"/>
  <c r="U586" i="20"/>
  <c r="V586" i="20"/>
  <c r="W586" i="20"/>
  <c r="AB586" i="20"/>
  <c r="T587" i="20"/>
  <c r="U587" i="20"/>
  <c r="V587" i="20"/>
  <c r="W587" i="20"/>
  <c r="AB587" i="20"/>
  <c r="T588" i="20"/>
  <c r="U588" i="20"/>
  <c r="V588" i="20"/>
  <c r="W588" i="20"/>
  <c r="AB588" i="20"/>
  <c r="T589" i="20"/>
  <c r="U589" i="20"/>
  <c r="V589" i="20"/>
  <c r="W589" i="20"/>
  <c r="AB589" i="20"/>
  <c r="T590" i="20"/>
  <c r="U590" i="20"/>
  <c r="V590" i="20"/>
  <c r="W590" i="20"/>
  <c r="AB590" i="20"/>
  <c r="T591" i="20"/>
  <c r="U591" i="20"/>
  <c r="V591" i="20"/>
  <c r="W591" i="20"/>
  <c r="AB591" i="20"/>
  <c r="T592" i="20"/>
  <c r="U592" i="20"/>
  <c r="V592" i="20"/>
  <c r="W592" i="20"/>
  <c r="AB592" i="20"/>
  <c r="T593" i="20"/>
  <c r="U593" i="20"/>
  <c r="V593" i="20"/>
  <c r="W593" i="20"/>
  <c r="AB593" i="20"/>
  <c r="T594" i="20"/>
  <c r="U594" i="20"/>
  <c r="V594" i="20"/>
  <c r="W594" i="20"/>
  <c r="AB594" i="20"/>
  <c r="T595" i="20"/>
  <c r="U595" i="20"/>
  <c r="V595" i="20"/>
  <c r="W595" i="20"/>
  <c r="AB595" i="20"/>
  <c r="T596" i="20"/>
  <c r="U596" i="20"/>
  <c r="V596" i="20"/>
  <c r="W596" i="20"/>
  <c r="AB596" i="20"/>
  <c r="T597" i="20"/>
  <c r="U597" i="20"/>
  <c r="V597" i="20"/>
  <c r="W597" i="20"/>
  <c r="AB597" i="20"/>
  <c r="T598" i="20"/>
  <c r="U598" i="20"/>
  <c r="V598" i="20"/>
  <c r="W598" i="20"/>
  <c r="AB598" i="20"/>
  <c r="T599" i="20"/>
  <c r="U599" i="20"/>
  <c r="V599" i="20"/>
  <c r="W599" i="20"/>
  <c r="AB599" i="20"/>
  <c r="T600" i="20"/>
  <c r="U600" i="20"/>
  <c r="V600" i="20"/>
  <c r="W600" i="20"/>
  <c r="AB600" i="20"/>
  <c r="T601" i="20"/>
  <c r="U601" i="20"/>
  <c r="V601" i="20"/>
  <c r="W601" i="20"/>
  <c r="AB601" i="20"/>
  <c r="T602" i="20"/>
  <c r="U602" i="20"/>
  <c r="V602" i="20"/>
  <c r="W602" i="20"/>
  <c r="AB602" i="20"/>
  <c r="C51" i="20"/>
  <c r="B51" i="20"/>
  <c r="D31" i="20"/>
  <c r="T131" i="20"/>
  <c r="E31" i="20"/>
  <c r="U131" i="20"/>
  <c r="F31" i="20"/>
  <c r="V131" i="20"/>
  <c r="W131" i="20"/>
  <c r="AB131" i="20"/>
  <c r="T132" i="20"/>
  <c r="U132" i="20"/>
  <c r="V132" i="20"/>
  <c r="W132" i="20"/>
  <c r="AB132" i="20"/>
  <c r="T133" i="20"/>
  <c r="U133" i="20"/>
  <c r="V133" i="20"/>
  <c r="W133" i="20"/>
  <c r="AB133" i="20"/>
  <c r="T134" i="20"/>
  <c r="U134" i="20"/>
  <c r="V134" i="20"/>
  <c r="W134" i="20"/>
  <c r="AB134" i="20"/>
  <c r="T135" i="20"/>
  <c r="U135" i="20"/>
  <c r="V135" i="20"/>
  <c r="W135" i="20"/>
  <c r="AB135" i="20"/>
  <c r="T136" i="20"/>
  <c r="U136" i="20"/>
  <c r="V136" i="20"/>
  <c r="W136" i="20"/>
  <c r="AB136" i="20"/>
  <c r="T137" i="20"/>
  <c r="U137" i="20"/>
  <c r="V137" i="20"/>
  <c r="W137" i="20"/>
  <c r="AB137" i="20"/>
  <c r="T138" i="20"/>
  <c r="U138" i="20"/>
  <c r="V138" i="20"/>
  <c r="W138" i="20"/>
  <c r="AB138" i="20"/>
  <c r="T139" i="20"/>
  <c r="U139" i="20"/>
  <c r="V139" i="20"/>
  <c r="W139" i="20"/>
  <c r="AB139" i="20"/>
  <c r="T140" i="20"/>
  <c r="U140" i="20"/>
  <c r="V140" i="20"/>
  <c r="W140" i="20"/>
  <c r="AB140" i="20"/>
  <c r="T141" i="20"/>
  <c r="U141" i="20"/>
  <c r="V141" i="20"/>
  <c r="W141" i="20"/>
  <c r="AB141" i="20"/>
  <c r="T142" i="20"/>
  <c r="U142" i="20"/>
  <c r="V142" i="20"/>
  <c r="W142" i="20"/>
  <c r="AB142" i="20"/>
  <c r="T143" i="20"/>
  <c r="U143" i="20"/>
  <c r="V143" i="20"/>
  <c r="W143" i="20"/>
  <c r="AB143" i="20"/>
  <c r="T144" i="20"/>
  <c r="U144" i="20"/>
  <c r="V144" i="20"/>
  <c r="W144" i="20"/>
  <c r="AB144" i="20"/>
  <c r="T145" i="20"/>
  <c r="U145" i="20"/>
  <c r="V145" i="20"/>
  <c r="W145" i="20"/>
  <c r="AB145" i="20"/>
  <c r="T146" i="20"/>
  <c r="U146" i="20"/>
  <c r="V146" i="20"/>
  <c r="W146" i="20"/>
  <c r="AB146" i="20"/>
  <c r="T147" i="20"/>
  <c r="U147" i="20"/>
  <c r="V147" i="20"/>
  <c r="W147" i="20"/>
  <c r="AB147" i="20"/>
  <c r="T148" i="20"/>
  <c r="U148" i="20"/>
  <c r="V148" i="20"/>
  <c r="W148" i="20"/>
  <c r="AB148" i="20"/>
  <c r="T149" i="20"/>
  <c r="U149" i="20"/>
  <c r="V149" i="20"/>
  <c r="W149" i="20"/>
  <c r="AB149" i="20"/>
  <c r="T150" i="20"/>
  <c r="U150" i="20"/>
  <c r="V150" i="20"/>
  <c r="W150" i="20"/>
  <c r="AB150" i="20"/>
  <c r="T151" i="20"/>
  <c r="U151" i="20"/>
  <c r="V151" i="20"/>
  <c r="W151" i="20"/>
  <c r="AB151" i="20"/>
  <c r="T152" i="20"/>
  <c r="U152" i="20"/>
  <c r="V152" i="20"/>
  <c r="W152" i="20"/>
  <c r="AB152" i="20"/>
  <c r="T153" i="20"/>
  <c r="U153" i="20"/>
  <c r="V153" i="20"/>
  <c r="W153" i="20"/>
  <c r="AB153" i="20"/>
  <c r="T154" i="20"/>
  <c r="U154" i="20"/>
  <c r="V154" i="20"/>
  <c r="W154" i="20"/>
  <c r="AB154" i="20"/>
  <c r="T155" i="20"/>
  <c r="U155" i="20"/>
  <c r="V155" i="20"/>
  <c r="W155" i="20"/>
  <c r="AB155" i="20"/>
  <c r="T156" i="20"/>
  <c r="U156" i="20"/>
  <c r="V156" i="20"/>
  <c r="W156" i="20"/>
  <c r="AB156" i="20"/>
  <c r="T157" i="20"/>
  <c r="U157" i="20"/>
  <c r="V157" i="20"/>
  <c r="W157" i="20"/>
  <c r="AB157" i="20"/>
  <c r="T158" i="20"/>
  <c r="U158" i="20"/>
  <c r="V158" i="20"/>
  <c r="W158" i="20"/>
  <c r="AB158" i="20"/>
  <c r="T159" i="20"/>
  <c r="U159" i="20"/>
  <c r="V159" i="20"/>
  <c r="W159" i="20"/>
  <c r="AB159" i="20"/>
  <c r="T160" i="20"/>
  <c r="U160" i="20"/>
  <c r="V160" i="20"/>
  <c r="W160" i="20"/>
  <c r="AB160" i="20"/>
  <c r="T161" i="20"/>
  <c r="U161" i="20"/>
  <c r="V161" i="20"/>
  <c r="W161" i="20"/>
  <c r="AB161" i="20"/>
  <c r="T162" i="20"/>
  <c r="U162" i="20"/>
  <c r="V162" i="20"/>
  <c r="W162" i="20"/>
  <c r="AB162" i="20"/>
  <c r="T163" i="20"/>
  <c r="U163" i="20"/>
  <c r="V163" i="20"/>
  <c r="W163" i="20"/>
  <c r="AB163" i="20"/>
  <c r="T164" i="20"/>
  <c r="U164" i="20"/>
  <c r="V164" i="20"/>
  <c r="W164" i="20"/>
  <c r="AB164" i="20"/>
  <c r="T165" i="20"/>
  <c r="U165" i="20"/>
  <c r="V165" i="20"/>
  <c r="W165" i="20"/>
  <c r="AB165" i="20"/>
  <c r="T166" i="20"/>
  <c r="U166" i="20"/>
  <c r="V166" i="20"/>
  <c r="W166" i="20"/>
  <c r="AB166" i="20"/>
  <c r="T167" i="20"/>
  <c r="U167" i="20"/>
  <c r="V167" i="20"/>
  <c r="W167" i="20"/>
  <c r="AB167" i="20"/>
  <c r="T168" i="20"/>
  <c r="U168" i="20"/>
  <c r="V168" i="20"/>
  <c r="W168" i="20"/>
  <c r="AB168" i="20"/>
  <c r="T169" i="20"/>
  <c r="U169" i="20"/>
  <c r="V169" i="20"/>
  <c r="W169" i="20"/>
  <c r="AB169" i="20"/>
  <c r="T170" i="20"/>
  <c r="U170" i="20"/>
  <c r="V170" i="20"/>
  <c r="W170" i="20"/>
  <c r="AB170" i="20"/>
  <c r="T171" i="20"/>
  <c r="U171" i="20"/>
  <c r="V171" i="20"/>
  <c r="W171" i="20"/>
  <c r="AB171" i="20"/>
  <c r="T172" i="20"/>
  <c r="U172" i="20"/>
  <c r="V172" i="20"/>
  <c r="W172" i="20"/>
  <c r="AB172" i="20"/>
  <c r="T173" i="20"/>
  <c r="U173" i="20"/>
  <c r="V173" i="20"/>
  <c r="W173" i="20"/>
  <c r="AB173" i="20"/>
  <c r="T174" i="20"/>
  <c r="U174" i="20"/>
  <c r="V174" i="20"/>
  <c r="W174" i="20"/>
  <c r="AB174" i="20"/>
  <c r="T175" i="20"/>
  <c r="U175" i="20"/>
  <c r="V175" i="20"/>
  <c r="W175" i="20"/>
  <c r="AB175" i="20"/>
  <c r="T176" i="20"/>
  <c r="U176" i="20"/>
  <c r="V176" i="20"/>
  <c r="W176" i="20"/>
  <c r="AB176" i="20"/>
  <c r="T177" i="20"/>
  <c r="U177" i="20"/>
  <c r="V177" i="20"/>
  <c r="W177" i="20"/>
  <c r="AB177" i="20"/>
  <c r="T178" i="20"/>
  <c r="U178" i="20"/>
  <c r="V178" i="20"/>
  <c r="W178" i="20"/>
  <c r="AB178" i="20"/>
  <c r="T179" i="20"/>
  <c r="U179" i="20"/>
  <c r="V179" i="20"/>
  <c r="W179" i="20"/>
  <c r="AB179" i="20"/>
  <c r="T180" i="20"/>
  <c r="U180" i="20"/>
  <c r="V180" i="20"/>
  <c r="W180" i="20"/>
  <c r="AB180" i="20"/>
  <c r="T181" i="20"/>
  <c r="U181" i="20"/>
  <c r="V181" i="20"/>
  <c r="W181" i="20"/>
  <c r="AB181" i="20"/>
  <c r="T182" i="20"/>
  <c r="U182" i="20"/>
  <c r="V182" i="20"/>
  <c r="W182" i="20"/>
  <c r="AB182" i="20"/>
  <c r="T183" i="20"/>
  <c r="U183" i="20"/>
  <c r="V183" i="20"/>
  <c r="W183" i="20"/>
  <c r="AB183" i="20"/>
  <c r="T184" i="20"/>
  <c r="U184" i="20"/>
  <c r="V184" i="20"/>
  <c r="W184" i="20"/>
  <c r="AB184" i="20"/>
  <c r="T185" i="20"/>
  <c r="U185" i="20"/>
  <c r="V185" i="20"/>
  <c r="W185" i="20"/>
  <c r="AB185" i="20"/>
  <c r="T186" i="20"/>
  <c r="U186" i="20"/>
  <c r="V186" i="20"/>
  <c r="W186" i="20"/>
  <c r="AB186" i="20"/>
  <c r="T187" i="20"/>
  <c r="U187" i="20"/>
  <c r="V187" i="20"/>
  <c r="W187" i="20"/>
  <c r="AB187" i="20"/>
  <c r="T188" i="20"/>
  <c r="U188" i="20"/>
  <c r="V188" i="20"/>
  <c r="W188" i="20"/>
  <c r="AB188" i="20"/>
  <c r="T189" i="20"/>
  <c r="U189" i="20"/>
  <c r="V189" i="20"/>
  <c r="W189" i="20"/>
  <c r="AB189" i="20"/>
  <c r="T190" i="20"/>
  <c r="U190" i="20"/>
  <c r="V190" i="20"/>
  <c r="W190" i="20"/>
  <c r="AB190" i="20"/>
  <c r="T191" i="20"/>
  <c r="U191" i="20"/>
  <c r="V191" i="20"/>
  <c r="W191" i="20"/>
  <c r="AB191" i="20"/>
  <c r="T192" i="20"/>
  <c r="U192" i="20"/>
  <c r="V192" i="20"/>
  <c r="W192" i="20"/>
  <c r="AB192" i="20"/>
  <c r="T193" i="20"/>
  <c r="U193" i="20"/>
  <c r="V193" i="20"/>
  <c r="W193" i="20"/>
  <c r="AB193" i="20"/>
  <c r="T194" i="20"/>
  <c r="U194" i="20"/>
  <c r="V194" i="20"/>
  <c r="W194" i="20"/>
  <c r="AB194" i="20"/>
  <c r="T195" i="20"/>
  <c r="U195" i="20"/>
  <c r="V195" i="20"/>
  <c r="W195" i="20"/>
  <c r="AB195" i="20"/>
  <c r="T196" i="20"/>
  <c r="U196" i="20"/>
  <c r="V196" i="20"/>
  <c r="W196" i="20"/>
  <c r="AB196" i="20"/>
  <c r="T197" i="20"/>
  <c r="U197" i="20"/>
  <c r="V197" i="20"/>
  <c r="W197" i="20"/>
  <c r="AB197" i="20"/>
  <c r="T198" i="20"/>
  <c r="U198" i="20"/>
  <c r="V198" i="20"/>
  <c r="W198" i="20"/>
  <c r="AB198" i="20"/>
  <c r="T199" i="20"/>
  <c r="U199" i="20"/>
  <c r="V199" i="20"/>
  <c r="W199" i="20"/>
  <c r="AB199" i="20"/>
  <c r="T200" i="20"/>
  <c r="U200" i="20"/>
  <c r="V200" i="20"/>
  <c r="W200" i="20"/>
  <c r="AB200" i="20"/>
  <c r="T201" i="20"/>
  <c r="U201" i="20"/>
  <c r="V201" i="20"/>
  <c r="W201" i="20"/>
  <c r="AB201" i="20"/>
  <c r="T202" i="20"/>
  <c r="U202" i="20"/>
  <c r="V202" i="20"/>
  <c r="W202" i="20"/>
  <c r="AB202" i="20"/>
  <c r="T203" i="20"/>
  <c r="U203" i="20"/>
  <c r="V203" i="20"/>
  <c r="W203" i="20"/>
  <c r="AB203" i="20"/>
  <c r="T204" i="20"/>
  <c r="U204" i="20"/>
  <c r="V204" i="20"/>
  <c r="W204" i="20"/>
  <c r="AB204" i="20"/>
  <c r="T205" i="20"/>
  <c r="U205" i="20"/>
  <c r="V205" i="20"/>
  <c r="W205" i="20"/>
  <c r="AB205" i="20"/>
  <c r="T206" i="20"/>
  <c r="U206" i="20"/>
  <c r="V206" i="20"/>
  <c r="W206" i="20"/>
  <c r="AB206" i="20"/>
  <c r="T207" i="20"/>
  <c r="U207" i="20"/>
  <c r="V207" i="20"/>
  <c r="W207" i="20"/>
  <c r="AB207" i="20"/>
  <c r="T208" i="20"/>
  <c r="U208" i="20"/>
  <c r="V208" i="20"/>
  <c r="W208" i="20"/>
  <c r="AB208" i="20"/>
  <c r="T209" i="20"/>
  <c r="U209" i="20"/>
  <c r="V209" i="20"/>
  <c r="W209" i="20"/>
  <c r="AB209" i="20"/>
  <c r="T210" i="20"/>
  <c r="U210" i="20"/>
  <c r="V210" i="20"/>
  <c r="W210" i="20"/>
  <c r="AB210" i="20"/>
  <c r="T211" i="20"/>
  <c r="U211" i="20"/>
  <c r="V211" i="20"/>
  <c r="W211" i="20"/>
  <c r="AB211" i="20"/>
  <c r="T212" i="20"/>
  <c r="U212" i="20"/>
  <c r="V212" i="20"/>
  <c r="W212" i="20"/>
  <c r="AB212" i="20"/>
  <c r="T213" i="20"/>
  <c r="U213" i="20"/>
  <c r="V213" i="20"/>
  <c r="W213" i="20"/>
  <c r="AB213" i="20"/>
  <c r="T214" i="20"/>
  <c r="U214" i="20"/>
  <c r="V214" i="20"/>
  <c r="W214" i="20"/>
  <c r="AB214" i="20"/>
  <c r="T215" i="20"/>
  <c r="U215" i="20"/>
  <c r="V215" i="20"/>
  <c r="W215" i="20"/>
  <c r="AB215" i="20"/>
  <c r="T216" i="20"/>
  <c r="U216" i="20"/>
  <c r="V216" i="20"/>
  <c r="W216" i="20"/>
  <c r="AB216" i="20"/>
  <c r="T217" i="20"/>
  <c r="U217" i="20"/>
  <c r="V217" i="20"/>
  <c r="W217" i="20"/>
  <c r="AB217" i="20"/>
  <c r="T218" i="20"/>
  <c r="U218" i="20"/>
  <c r="V218" i="20"/>
  <c r="W218" i="20"/>
  <c r="AB218" i="20"/>
  <c r="T219" i="20"/>
  <c r="U219" i="20"/>
  <c r="V219" i="20"/>
  <c r="W219" i="20"/>
  <c r="AB219" i="20"/>
  <c r="T220" i="20"/>
  <c r="U220" i="20"/>
  <c r="V220" i="20"/>
  <c r="W220" i="20"/>
  <c r="AB220" i="20"/>
  <c r="T221" i="20"/>
  <c r="U221" i="20"/>
  <c r="V221" i="20"/>
  <c r="W221" i="20"/>
  <c r="AB221" i="20"/>
  <c r="T222" i="20"/>
  <c r="U222" i="20"/>
  <c r="V222" i="20"/>
  <c r="W222" i="20"/>
  <c r="AB222" i="20"/>
  <c r="T223" i="20"/>
  <c r="U223" i="20"/>
  <c r="V223" i="20"/>
  <c r="W223" i="20"/>
  <c r="AB223" i="20"/>
  <c r="T224" i="20"/>
  <c r="U224" i="20"/>
  <c r="V224" i="20"/>
  <c r="W224" i="20"/>
  <c r="AB224" i="20"/>
  <c r="T225" i="20"/>
  <c r="U225" i="20"/>
  <c r="V225" i="20"/>
  <c r="W225" i="20"/>
  <c r="AB225" i="20"/>
  <c r="T226" i="20"/>
  <c r="U226" i="20"/>
  <c r="V226" i="20"/>
  <c r="W226" i="20"/>
  <c r="AB226" i="20"/>
  <c r="T227" i="20"/>
  <c r="U227" i="20"/>
  <c r="V227" i="20"/>
  <c r="W227" i="20"/>
  <c r="AB227" i="20"/>
  <c r="T228" i="20"/>
  <c r="U228" i="20"/>
  <c r="V228" i="20"/>
  <c r="W228" i="20"/>
  <c r="AB228" i="20"/>
  <c r="T229" i="20"/>
  <c r="U229" i="20"/>
  <c r="V229" i="20"/>
  <c r="W229" i="20"/>
  <c r="AB229" i="20"/>
  <c r="T230" i="20"/>
  <c r="U230" i="20"/>
  <c r="V230" i="20"/>
  <c r="W230" i="20"/>
  <c r="AB230" i="20"/>
  <c r="T231" i="20"/>
  <c r="U231" i="20"/>
  <c r="V231" i="20"/>
  <c r="W231" i="20"/>
  <c r="AB231" i="20"/>
  <c r="T232" i="20"/>
  <c r="U232" i="20"/>
  <c r="V232" i="20"/>
  <c r="W232" i="20"/>
  <c r="AB232" i="20"/>
  <c r="T233" i="20"/>
  <c r="U233" i="20"/>
  <c r="V233" i="20"/>
  <c r="W233" i="20"/>
  <c r="AB233" i="20"/>
  <c r="T234" i="20"/>
  <c r="U234" i="20"/>
  <c r="V234" i="20"/>
  <c r="W234" i="20"/>
  <c r="AB234" i="20"/>
  <c r="T235" i="20"/>
  <c r="U235" i="20"/>
  <c r="V235" i="20"/>
  <c r="W235" i="20"/>
  <c r="AB235" i="20"/>
  <c r="T236" i="20"/>
  <c r="U236" i="20"/>
  <c r="V236" i="20"/>
  <c r="W236" i="20"/>
  <c r="AB236" i="20"/>
  <c r="T237" i="20"/>
  <c r="U237" i="20"/>
  <c r="V237" i="20"/>
  <c r="W237" i="20"/>
  <c r="AB237" i="20"/>
  <c r="T238" i="20"/>
  <c r="U238" i="20"/>
  <c r="V238" i="20"/>
  <c r="W238" i="20"/>
  <c r="AB238" i="20"/>
  <c r="T239" i="20"/>
  <c r="U239" i="20"/>
  <c r="V239" i="20"/>
  <c r="W239" i="20"/>
  <c r="AB239" i="20"/>
  <c r="T240" i="20"/>
  <c r="U240" i="20"/>
  <c r="V240" i="20"/>
  <c r="W240" i="20"/>
  <c r="AB240" i="20"/>
  <c r="T241" i="20"/>
  <c r="U241" i="20"/>
  <c r="V241" i="20"/>
  <c r="W241" i="20"/>
  <c r="AB241" i="20"/>
  <c r="T242" i="20"/>
  <c r="U242" i="20"/>
  <c r="V242" i="20"/>
  <c r="W242" i="20"/>
  <c r="AB242" i="20"/>
  <c r="T243" i="20"/>
  <c r="U243" i="20"/>
  <c r="V243" i="20"/>
  <c r="W243" i="20"/>
  <c r="AB243" i="20"/>
  <c r="T244" i="20"/>
  <c r="U244" i="20"/>
  <c r="V244" i="20"/>
  <c r="W244" i="20"/>
  <c r="AB244" i="20"/>
  <c r="T245" i="20"/>
  <c r="U245" i="20"/>
  <c r="V245" i="20"/>
  <c r="W245" i="20"/>
  <c r="AB245" i="20"/>
  <c r="T246" i="20"/>
  <c r="U246" i="20"/>
  <c r="V246" i="20"/>
  <c r="W246" i="20"/>
  <c r="AB246" i="20"/>
  <c r="T247" i="20"/>
  <c r="U247" i="20"/>
  <c r="V247" i="20"/>
  <c r="W247" i="20"/>
  <c r="AB247" i="20"/>
  <c r="T248" i="20"/>
  <c r="U248" i="20"/>
  <c r="V248" i="20"/>
  <c r="W248" i="20"/>
  <c r="AB248" i="20"/>
  <c r="T249" i="20"/>
  <c r="U249" i="20"/>
  <c r="V249" i="20"/>
  <c r="W249" i="20"/>
  <c r="AB249" i="20"/>
  <c r="T250" i="20"/>
  <c r="U250" i="20"/>
  <c r="V250" i="20"/>
  <c r="W250" i="20"/>
  <c r="AB250" i="20"/>
  <c r="T251" i="20"/>
  <c r="U251" i="20"/>
  <c r="V251" i="20"/>
  <c r="W251" i="20"/>
  <c r="AB251" i="20"/>
  <c r="T252" i="20"/>
  <c r="U252" i="20"/>
  <c r="V252" i="20"/>
  <c r="W252" i="20"/>
  <c r="AB252" i="20"/>
  <c r="T253" i="20"/>
  <c r="U253" i="20"/>
  <c r="V253" i="20"/>
  <c r="W253" i="20"/>
  <c r="AB253" i="20"/>
  <c r="T254" i="20"/>
  <c r="U254" i="20"/>
  <c r="V254" i="20"/>
  <c r="W254" i="20"/>
  <c r="AB254" i="20"/>
  <c r="T255" i="20"/>
  <c r="U255" i="20"/>
  <c r="V255" i="20"/>
  <c r="W255" i="20"/>
  <c r="AB255" i="20"/>
  <c r="T256" i="20"/>
  <c r="U256" i="20"/>
  <c r="V256" i="20"/>
  <c r="W256" i="20"/>
  <c r="AB256" i="20"/>
  <c r="T257" i="20"/>
  <c r="U257" i="20"/>
  <c r="V257" i="20"/>
  <c r="W257" i="20"/>
  <c r="AB257" i="20"/>
  <c r="T258" i="20"/>
  <c r="U258" i="20"/>
  <c r="V258" i="20"/>
  <c r="W258" i="20"/>
  <c r="AB258" i="20"/>
  <c r="T259" i="20"/>
  <c r="U259" i="20"/>
  <c r="V259" i="20"/>
  <c r="W259" i="20"/>
  <c r="AB259" i="20"/>
  <c r="T260" i="20"/>
  <c r="U260" i="20"/>
  <c r="V260" i="20"/>
  <c r="W260" i="20"/>
  <c r="AB260" i="20"/>
  <c r="T261" i="20"/>
  <c r="U261" i="20"/>
  <c r="V261" i="20"/>
  <c r="W261" i="20"/>
  <c r="AB261" i="20"/>
  <c r="T262" i="20"/>
  <c r="U262" i="20"/>
  <c r="V262" i="20"/>
  <c r="W262" i="20"/>
  <c r="AB262" i="20"/>
  <c r="T263" i="20"/>
  <c r="U263" i="20"/>
  <c r="V263" i="20"/>
  <c r="W263" i="20"/>
  <c r="AB263" i="20"/>
  <c r="T264" i="20"/>
  <c r="U264" i="20"/>
  <c r="V264" i="20"/>
  <c r="W264" i="20"/>
  <c r="AB264" i="20"/>
  <c r="T265" i="20"/>
  <c r="U265" i="20"/>
  <c r="V265" i="20"/>
  <c r="W265" i="20"/>
  <c r="AB265" i="20"/>
  <c r="T266" i="20"/>
  <c r="U266" i="20"/>
  <c r="V266" i="20"/>
  <c r="W266" i="20"/>
  <c r="AB266" i="20"/>
  <c r="T267" i="20"/>
  <c r="U267" i="20"/>
  <c r="V267" i="20"/>
  <c r="W267" i="20"/>
  <c r="AB267" i="20"/>
  <c r="T268" i="20"/>
  <c r="U268" i="20"/>
  <c r="V268" i="20"/>
  <c r="W268" i="20"/>
  <c r="AB268" i="20"/>
  <c r="T269" i="20"/>
  <c r="U269" i="20"/>
  <c r="V269" i="20"/>
  <c r="W269" i="20"/>
  <c r="AB269" i="20"/>
  <c r="T270" i="20"/>
  <c r="U270" i="20"/>
  <c r="V270" i="20"/>
  <c r="W270" i="20"/>
  <c r="AB270" i="20"/>
  <c r="T271" i="20"/>
  <c r="U271" i="20"/>
  <c r="V271" i="20"/>
  <c r="W271" i="20"/>
  <c r="AB271" i="20"/>
  <c r="T272" i="20"/>
  <c r="U272" i="20"/>
  <c r="V272" i="20"/>
  <c r="W272" i="20"/>
  <c r="AB272" i="20"/>
  <c r="T273" i="20"/>
  <c r="U273" i="20"/>
  <c r="V273" i="20"/>
  <c r="W273" i="20"/>
  <c r="AB273" i="20"/>
  <c r="T274" i="20"/>
  <c r="U274" i="20"/>
  <c r="V274" i="20"/>
  <c r="W274" i="20"/>
  <c r="AB274" i="20"/>
  <c r="T275" i="20"/>
  <c r="U275" i="20"/>
  <c r="V275" i="20"/>
  <c r="W275" i="20"/>
  <c r="AB275" i="20"/>
  <c r="T276" i="20"/>
  <c r="U276" i="20"/>
  <c r="V276" i="20"/>
  <c r="W276" i="20"/>
  <c r="AB276" i="20"/>
  <c r="T277" i="20"/>
  <c r="U277" i="20"/>
  <c r="V277" i="20"/>
  <c r="W277" i="20"/>
  <c r="AB277" i="20"/>
  <c r="T278" i="20"/>
  <c r="U278" i="20"/>
  <c r="V278" i="20"/>
  <c r="W278" i="20"/>
  <c r="AB278" i="20"/>
  <c r="T279" i="20"/>
  <c r="U279" i="20"/>
  <c r="V279" i="20"/>
  <c r="W279" i="20"/>
  <c r="AB279" i="20"/>
  <c r="T280" i="20"/>
  <c r="U280" i="20"/>
  <c r="V280" i="20"/>
  <c r="W280" i="20"/>
  <c r="AB280" i="20"/>
  <c r="T281" i="20"/>
  <c r="U281" i="20"/>
  <c r="V281" i="20"/>
  <c r="W281" i="20"/>
  <c r="AB281" i="20"/>
  <c r="T282" i="20"/>
  <c r="U282" i="20"/>
  <c r="V282" i="20"/>
  <c r="W282" i="20"/>
  <c r="AB282" i="20"/>
  <c r="T283" i="20"/>
  <c r="U283" i="20"/>
  <c r="V283" i="20"/>
  <c r="W283" i="20"/>
  <c r="AB283" i="20"/>
  <c r="T284" i="20"/>
  <c r="U284" i="20"/>
  <c r="V284" i="20"/>
  <c r="W284" i="20"/>
  <c r="AB284" i="20"/>
  <c r="T285" i="20"/>
  <c r="U285" i="20"/>
  <c r="V285" i="20"/>
  <c r="W285" i="20"/>
  <c r="AB285" i="20"/>
  <c r="T286" i="20"/>
  <c r="U286" i="20"/>
  <c r="V286" i="20"/>
  <c r="W286" i="20"/>
  <c r="AB286" i="20"/>
  <c r="T287" i="20"/>
  <c r="U287" i="20"/>
  <c r="V287" i="20"/>
  <c r="W287" i="20"/>
  <c r="AB287" i="20"/>
  <c r="T288" i="20"/>
  <c r="U288" i="20"/>
  <c r="V288" i="20"/>
  <c r="W288" i="20"/>
  <c r="AB288" i="20"/>
  <c r="T289" i="20"/>
  <c r="U289" i="20"/>
  <c r="V289" i="20"/>
  <c r="W289" i="20"/>
  <c r="AB289" i="20"/>
  <c r="T290" i="20"/>
  <c r="U290" i="20"/>
  <c r="V290" i="20"/>
  <c r="W290" i="20"/>
  <c r="AB290" i="20"/>
  <c r="T291" i="20"/>
  <c r="U291" i="20"/>
  <c r="V291" i="20"/>
  <c r="W291" i="20"/>
  <c r="AB291" i="20"/>
  <c r="T292" i="20"/>
  <c r="U292" i="20"/>
  <c r="V292" i="20"/>
  <c r="W292" i="20"/>
  <c r="AB292" i="20"/>
  <c r="T293" i="20"/>
  <c r="U293" i="20"/>
  <c r="V293" i="20"/>
  <c r="W293" i="20"/>
  <c r="AB293" i="20"/>
  <c r="T294" i="20"/>
  <c r="U294" i="20"/>
  <c r="V294" i="20"/>
  <c r="W294" i="20"/>
  <c r="AB294" i="20"/>
  <c r="T295" i="20"/>
  <c r="U295" i="20"/>
  <c r="V295" i="20"/>
  <c r="W295" i="20"/>
  <c r="AB295" i="20"/>
  <c r="T296" i="20"/>
  <c r="U296" i="20"/>
  <c r="V296" i="20"/>
  <c r="W296" i="20"/>
  <c r="AB296" i="20"/>
  <c r="T297" i="20"/>
  <c r="U297" i="20"/>
  <c r="V297" i="20"/>
  <c r="W297" i="20"/>
  <c r="AB297" i="20"/>
  <c r="T298" i="20"/>
  <c r="U298" i="20"/>
  <c r="V298" i="20"/>
  <c r="W298" i="20"/>
  <c r="AB298" i="20"/>
  <c r="T299" i="20"/>
  <c r="U299" i="20"/>
  <c r="V299" i="20"/>
  <c r="W299" i="20"/>
  <c r="AB299" i="20"/>
  <c r="T300" i="20"/>
  <c r="U300" i="20"/>
  <c r="V300" i="20"/>
  <c r="W300" i="20"/>
  <c r="AB300" i="20"/>
  <c r="T301" i="20"/>
  <c r="U301" i="20"/>
  <c r="V301" i="20"/>
  <c r="W301" i="20"/>
  <c r="AB301" i="20"/>
  <c r="T302" i="20"/>
  <c r="U302" i="20"/>
  <c r="V302" i="20"/>
  <c r="W302" i="20"/>
  <c r="AB302" i="20"/>
  <c r="T303" i="20"/>
  <c r="U303" i="20"/>
  <c r="V303" i="20"/>
  <c r="W303" i="20"/>
  <c r="AB303" i="20"/>
  <c r="T304" i="20"/>
  <c r="U304" i="20"/>
  <c r="V304" i="20"/>
  <c r="W304" i="20"/>
  <c r="AB304" i="20"/>
  <c r="T305" i="20"/>
  <c r="U305" i="20"/>
  <c r="V305" i="20"/>
  <c r="W305" i="20"/>
  <c r="AB305" i="20"/>
  <c r="T306" i="20"/>
  <c r="U306" i="20"/>
  <c r="V306" i="20"/>
  <c r="W306" i="20"/>
  <c r="AB306" i="20"/>
  <c r="T307" i="20"/>
  <c r="U307" i="20"/>
  <c r="V307" i="20"/>
  <c r="W307" i="20"/>
  <c r="AB307" i="20"/>
  <c r="T308" i="20"/>
  <c r="U308" i="20"/>
  <c r="V308" i="20"/>
  <c r="W308" i="20"/>
  <c r="AB308" i="20"/>
  <c r="T309" i="20"/>
  <c r="U309" i="20"/>
  <c r="V309" i="20"/>
  <c r="W309" i="20"/>
  <c r="AB309" i="20"/>
  <c r="T310" i="20"/>
  <c r="U310" i="20"/>
  <c r="V310" i="20"/>
  <c r="W310" i="20"/>
  <c r="AB310" i="20"/>
  <c r="T311" i="20"/>
  <c r="U311" i="20"/>
  <c r="V311" i="20"/>
  <c r="W311" i="20"/>
  <c r="AB311" i="20"/>
  <c r="T312" i="20"/>
  <c r="U312" i="20"/>
  <c r="V312" i="20"/>
  <c r="W312" i="20"/>
  <c r="AB312" i="20"/>
  <c r="T313" i="20"/>
  <c r="U313" i="20"/>
  <c r="V313" i="20"/>
  <c r="W313" i="20"/>
  <c r="AB313" i="20"/>
  <c r="T314" i="20"/>
  <c r="U314" i="20"/>
  <c r="V314" i="20"/>
  <c r="W314" i="20"/>
  <c r="AB314" i="20"/>
  <c r="T315" i="20"/>
  <c r="U315" i="20"/>
  <c r="V315" i="20"/>
  <c r="W315" i="20"/>
  <c r="AB315" i="20"/>
  <c r="T316" i="20"/>
  <c r="U316" i="20"/>
  <c r="V316" i="20"/>
  <c r="W316" i="20"/>
  <c r="AB316" i="20"/>
  <c r="T317" i="20"/>
  <c r="U317" i="20"/>
  <c r="V317" i="20"/>
  <c r="W317" i="20"/>
  <c r="AB317" i="20"/>
  <c r="T318" i="20"/>
  <c r="U318" i="20"/>
  <c r="V318" i="20"/>
  <c r="W318" i="20"/>
  <c r="AB318" i="20"/>
  <c r="T319" i="20"/>
  <c r="U319" i="20"/>
  <c r="V319" i="20"/>
  <c r="W319" i="20"/>
  <c r="AB319" i="20"/>
  <c r="T320" i="20"/>
  <c r="U320" i="20"/>
  <c r="V320" i="20"/>
  <c r="W320" i="20"/>
  <c r="AB320" i="20"/>
  <c r="T321" i="20"/>
  <c r="U321" i="20"/>
  <c r="V321" i="20"/>
  <c r="W321" i="20"/>
  <c r="AB321" i="20"/>
  <c r="T322" i="20"/>
  <c r="U322" i="20"/>
  <c r="V322" i="20"/>
  <c r="W322" i="20"/>
  <c r="AB322" i="20"/>
  <c r="C50" i="20"/>
  <c r="B50" i="20"/>
  <c r="T69" i="20"/>
  <c r="AC69" i="20"/>
  <c r="T70" i="20"/>
  <c r="AC70" i="20"/>
  <c r="T71" i="20"/>
  <c r="AC71" i="20"/>
  <c r="T72" i="20"/>
  <c r="AC72" i="20"/>
  <c r="T73" i="20"/>
  <c r="AC73" i="20"/>
  <c r="T74" i="20"/>
  <c r="AC74" i="20"/>
  <c r="T75" i="20"/>
  <c r="AC75" i="20"/>
  <c r="T76" i="20"/>
  <c r="AC76" i="20"/>
  <c r="T77" i="20"/>
  <c r="AC77" i="20"/>
  <c r="T78" i="20"/>
  <c r="AC78" i="20"/>
  <c r="T79" i="20"/>
  <c r="AC79" i="20"/>
  <c r="T80" i="20"/>
  <c r="AC80" i="20"/>
  <c r="T81" i="20"/>
  <c r="AC81" i="20"/>
  <c r="T82" i="20"/>
  <c r="AC82" i="20"/>
  <c r="T83" i="20"/>
  <c r="AC83" i="20"/>
  <c r="T84" i="20"/>
  <c r="AC84" i="20"/>
  <c r="T85" i="20"/>
  <c r="AC85" i="20"/>
  <c r="T86" i="20"/>
  <c r="AC86" i="20"/>
  <c r="T87" i="20"/>
  <c r="AC87" i="20"/>
  <c r="T88" i="20"/>
  <c r="AC88" i="20"/>
  <c r="T89" i="20"/>
  <c r="AC89" i="20"/>
  <c r="T90" i="20"/>
  <c r="AC90" i="20"/>
  <c r="T91" i="20"/>
  <c r="AC91" i="20"/>
  <c r="T43" i="20"/>
  <c r="AC43" i="20"/>
  <c r="T44" i="20"/>
  <c r="AC44" i="20"/>
  <c r="T45" i="20"/>
  <c r="AC45" i="20"/>
  <c r="T46" i="20"/>
  <c r="AC46" i="20"/>
  <c r="T47" i="20"/>
  <c r="AC47" i="20"/>
  <c r="T48" i="20"/>
  <c r="AC48" i="20"/>
  <c r="T49" i="20"/>
  <c r="AC49" i="20"/>
  <c r="T50" i="20"/>
  <c r="AC50" i="20"/>
  <c r="T51" i="20"/>
  <c r="AC51" i="20"/>
  <c r="T52" i="20"/>
  <c r="AC52" i="20"/>
  <c r="T53" i="20"/>
  <c r="AC53" i="20"/>
  <c r="T54" i="20"/>
  <c r="AC54" i="20"/>
  <c r="T55" i="20"/>
  <c r="AC55" i="20"/>
  <c r="T56" i="20"/>
  <c r="AC56" i="20"/>
  <c r="T57" i="20"/>
  <c r="AC57" i="20"/>
  <c r="T58" i="20"/>
  <c r="AC58" i="20"/>
  <c r="T59" i="20"/>
  <c r="AC59" i="20"/>
  <c r="T60" i="20"/>
  <c r="AC60" i="20"/>
  <c r="T61" i="20"/>
  <c r="AC61" i="20"/>
  <c r="T62" i="20"/>
  <c r="AC62" i="20"/>
  <c r="T63" i="20"/>
  <c r="AC63" i="20"/>
  <c r="T64" i="20"/>
  <c r="AC64" i="20"/>
  <c r="T65" i="20"/>
  <c r="AC65" i="20"/>
  <c r="W3" i="20"/>
  <c r="AF3" i="20"/>
  <c r="W4" i="20"/>
  <c r="AF4" i="20"/>
  <c r="W5" i="20"/>
  <c r="AF5" i="20"/>
  <c r="W6" i="20"/>
  <c r="AF6" i="20"/>
  <c r="W7" i="20"/>
  <c r="AF7" i="20"/>
  <c r="W8" i="20"/>
  <c r="AF8" i="20"/>
  <c r="W9" i="20"/>
  <c r="AF9" i="20"/>
  <c r="W10" i="20"/>
  <c r="AF10" i="20"/>
  <c r="W11" i="20"/>
  <c r="AF11" i="20"/>
  <c r="W12" i="20"/>
  <c r="AF12" i="20"/>
  <c r="W13" i="20"/>
  <c r="AF13" i="20"/>
  <c r="W14" i="20"/>
  <c r="AF14" i="20"/>
  <c r="W15" i="20"/>
  <c r="AF15" i="20"/>
  <c r="W16" i="20"/>
  <c r="AF16" i="20"/>
  <c r="W17" i="20"/>
  <c r="AF17" i="20"/>
  <c r="W18" i="20"/>
  <c r="AF18" i="20"/>
  <c r="D32" i="18"/>
  <c r="T375" i="18"/>
  <c r="E32" i="18"/>
  <c r="U375" i="18"/>
  <c r="F32" i="18"/>
  <c r="V375" i="18"/>
  <c r="W375" i="18"/>
  <c r="AB375" i="18"/>
  <c r="T376" i="18"/>
  <c r="U376" i="18"/>
  <c r="V376" i="18"/>
  <c r="W376" i="18"/>
  <c r="AB376" i="18"/>
  <c r="T377" i="18"/>
  <c r="U377" i="18"/>
  <c r="V377" i="18"/>
  <c r="W377" i="18"/>
  <c r="AB377" i="18"/>
  <c r="T378" i="18"/>
  <c r="U378" i="18"/>
  <c r="V378" i="18"/>
  <c r="W378" i="18"/>
  <c r="AB378" i="18"/>
  <c r="T379" i="18"/>
  <c r="U379" i="18"/>
  <c r="V379" i="18"/>
  <c r="W379" i="18"/>
  <c r="AB379" i="18"/>
  <c r="T380" i="18"/>
  <c r="U380" i="18"/>
  <c r="V380" i="18"/>
  <c r="W380" i="18"/>
  <c r="AB380" i="18"/>
  <c r="T381" i="18"/>
  <c r="U381" i="18"/>
  <c r="V381" i="18"/>
  <c r="W381" i="18"/>
  <c r="AB381" i="18"/>
  <c r="T382" i="18"/>
  <c r="U382" i="18"/>
  <c r="V382" i="18"/>
  <c r="W382" i="18"/>
  <c r="AB382" i="18"/>
  <c r="T383" i="18"/>
  <c r="U383" i="18"/>
  <c r="V383" i="18"/>
  <c r="W383" i="18"/>
  <c r="AB383" i="18"/>
  <c r="T384" i="18"/>
  <c r="U384" i="18"/>
  <c r="V384" i="18"/>
  <c r="W384" i="18"/>
  <c r="AB384" i="18"/>
  <c r="T385" i="18"/>
  <c r="U385" i="18"/>
  <c r="V385" i="18"/>
  <c r="W385" i="18"/>
  <c r="AB385" i="18"/>
  <c r="T386" i="18"/>
  <c r="U386" i="18"/>
  <c r="V386" i="18"/>
  <c r="W386" i="18"/>
  <c r="AB386" i="18"/>
  <c r="T387" i="18"/>
  <c r="U387" i="18"/>
  <c r="V387" i="18"/>
  <c r="W387" i="18"/>
  <c r="AB387" i="18"/>
  <c r="T388" i="18"/>
  <c r="U388" i="18"/>
  <c r="V388" i="18"/>
  <c r="W388" i="18"/>
  <c r="AB388" i="18"/>
  <c r="T389" i="18"/>
  <c r="U389" i="18"/>
  <c r="V389" i="18"/>
  <c r="W389" i="18"/>
  <c r="AB389" i="18"/>
  <c r="T390" i="18"/>
  <c r="U390" i="18"/>
  <c r="V390" i="18"/>
  <c r="W390" i="18"/>
  <c r="AB390" i="18"/>
  <c r="T391" i="18"/>
  <c r="U391" i="18"/>
  <c r="V391" i="18"/>
  <c r="W391" i="18"/>
  <c r="AB391" i="18"/>
  <c r="T392" i="18"/>
  <c r="U392" i="18"/>
  <c r="V392" i="18"/>
  <c r="W392" i="18"/>
  <c r="AB392" i="18"/>
  <c r="T393" i="18"/>
  <c r="U393" i="18"/>
  <c r="V393" i="18"/>
  <c r="W393" i="18"/>
  <c r="AB393" i="18"/>
  <c r="T394" i="18"/>
  <c r="U394" i="18"/>
  <c r="V394" i="18"/>
  <c r="W394" i="18"/>
  <c r="AB394" i="18"/>
  <c r="T395" i="18"/>
  <c r="U395" i="18"/>
  <c r="V395" i="18"/>
  <c r="W395" i="18"/>
  <c r="AB395" i="18"/>
  <c r="T396" i="18"/>
  <c r="U396" i="18"/>
  <c r="V396" i="18"/>
  <c r="W396" i="18"/>
  <c r="AB396" i="18"/>
  <c r="T397" i="18"/>
  <c r="U397" i="18"/>
  <c r="V397" i="18"/>
  <c r="W397" i="18"/>
  <c r="AB397" i="18"/>
  <c r="T398" i="18"/>
  <c r="U398" i="18"/>
  <c r="V398" i="18"/>
  <c r="W398" i="18"/>
  <c r="AB398" i="18"/>
  <c r="T399" i="18"/>
  <c r="U399" i="18"/>
  <c r="V399" i="18"/>
  <c r="W399" i="18"/>
  <c r="AB399" i="18"/>
  <c r="T400" i="18"/>
  <c r="U400" i="18"/>
  <c r="V400" i="18"/>
  <c r="W400" i="18"/>
  <c r="AB400" i="18"/>
  <c r="T401" i="18"/>
  <c r="U401" i="18"/>
  <c r="V401" i="18"/>
  <c r="W401" i="18"/>
  <c r="AB401" i="18"/>
  <c r="T402" i="18"/>
  <c r="U402" i="18"/>
  <c r="V402" i="18"/>
  <c r="W402" i="18"/>
  <c r="AB402" i="18"/>
  <c r="T403" i="18"/>
  <c r="U403" i="18"/>
  <c r="V403" i="18"/>
  <c r="W403" i="18"/>
  <c r="AB403" i="18"/>
  <c r="T404" i="18"/>
  <c r="U404" i="18"/>
  <c r="V404" i="18"/>
  <c r="W404" i="18"/>
  <c r="AB404" i="18"/>
  <c r="T405" i="18"/>
  <c r="U405" i="18"/>
  <c r="V405" i="18"/>
  <c r="W405" i="18"/>
  <c r="AB405" i="18"/>
  <c r="T406" i="18"/>
  <c r="U406" i="18"/>
  <c r="V406" i="18"/>
  <c r="W406" i="18"/>
  <c r="AB406" i="18"/>
  <c r="T407" i="18"/>
  <c r="U407" i="18"/>
  <c r="V407" i="18"/>
  <c r="W407" i="18"/>
  <c r="AB407" i="18"/>
  <c r="T408" i="18"/>
  <c r="U408" i="18"/>
  <c r="V408" i="18"/>
  <c r="W408" i="18"/>
  <c r="AB408" i="18"/>
  <c r="T409" i="18"/>
  <c r="U409" i="18"/>
  <c r="V409" i="18"/>
  <c r="W409" i="18"/>
  <c r="AB409" i="18"/>
  <c r="T410" i="18"/>
  <c r="U410" i="18"/>
  <c r="V410" i="18"/>
  <c r="W410" i="18"/>
  <c r="AB410" i="18"/>
  <c r="T411" i="18"/>
  <c r="U411" i="18"/>
  <c r="V411" i="18"/>
  <c r="W411" i="18"/>
  <c r="AB411" i="18"/>
  <c r="T412" i="18"/>
  <c r="U412" i="18"/>
  <c r="V412" i="18"/>
  <c r="W412" i="18"/>
  <c r="AB412" i="18"/>
  <c r="T413" i="18"/>
  <c r="U413" i="18"/>
  <c r="V413" i="18"/>
  <c r="W413" i="18"/>
  <c r="AB413" i="18"/>
  <c r="T414" i="18"/>
  <c r="U414" i="18"/>
  <c r="V414" i="18"/>
  <c r="W414" i="18"/>
  <c r="AB414" i="18"/>
  <c r="T415" i="18"/>
  <c r="U415" i="18"/>
  <c r="V415" i="18"/>
  <c r="W415" i="18"/>
  <c r="AB415" i="18"/>
  <c r="T416" i="18"/>
  <c r="U416" i="18"/>
  <c r="V416" i="18"/>
  <c r="W416" i="18"/>
  <c r="AB416" i="18"/>
  <c r="T417" i="18"/>
  <c r="U417" i="18"/>
  <c r="V417" i="18"/>
  <c r="W417" i="18"/>
  <c r="AB417" i="18"/>
  <c r="T418" i="18"/>
  <c r="U418" i="18"/>
  <c r="V418" i="18"/>
  <c r="W418" i="18"/>
  <c r="AB418" i="18"/>
  <c r="T419" i="18"/>
  <c r="U419" i="18"/>
  <c r="V419" i="18"/>
  <c r="W419" i="18"/>
  <c r="AB419" i="18"/>
  <c r="T420" i="18"/>
  <c r="U420" i="18"/>
  <c r="V420" i="18"/>
  <c r="W420" i="18"/>
  <c r="AB420" i="18"/>
  <c r="T421" i="18"/>
  <c r="U421" i="18"/>
  <c r="V421" i="18"/>
  <c r="W421" i="18"/>
  <c r="AB421" i="18"/>
  <c r="T422" i="18"/>
  <c r="U422" i="18"/>
  <c r="V422" i="18"/>
  <c r="W422" i="18"/>
  <c r="AB422" i="18"/>
  <c r="T423" i="18"/>
  <c r="U423" i="18"/>
  <c r="V423" i="18"/>
  <c r="W423" i="18"/>
  <c r="AB423" i="18"/>
  <c r="T424" i="18"/>
  <c r="U424" i="18"/>
  <c r="V424" i="18"/>
  <c r="W424" i="18"/>
  <c r="AB424" i="18"/>
  <c r="T425" i="18"/>
  <c r="U425" i="18"/>
  <c r="V425" i="18"/>
  <c r="W425" i="18"/>
  <c r="AB425" i="18"/>
  <c r="T426" i="18"/>
  <c r="U426" i="18"/>
  <c r="V426" i="18"/>
  <c r="W426" i="18"/>
  <c r="AB426" i="18"/>
  <c r="T427" i="18"/>
  <c r="U427" i="18"/>
  <c r="V427" i="18"/>
  <c r="W427" i="18"/>
  <c r="AB427" i="18"/>
  <c r="T428" i="18"/>
  <c r="U428" i="18"/>
  <c r="V428" i="18"/>
  <c r="W428" i="18"/>
  <c r="AB428" i="18"/>
  <c r="T429" i="18"/>
  <c r="U429" i="18"/>
  <c r="V429" i="18"/>
  <c r="W429" i="18"/>
  <c r="AB429" i="18"/>
  <c r="T430" i="18"/>
  <c r="U430" i="18"/>
  <c r="V430" i="18"/>
  <c r="W430" i="18"/>
  <c r="AB430" i="18"/>
  <c r="T431" i="18"/>
  <c r="U431" i="18"/>
  <c r="V431" i="18"/>
  <c r="W431" i="18"/>
  <c r="AB431" i="18"/>
  <c r="T432" i="18"/>
  <c r="U432" i="18"/>
  <c r="V432" i="18"/>
  <c r="W432" i="18"/>
  <c r="AB432" i="18"/>
  <c r="T433" i="18"/>
  <c r="U433" i="18"/>
  <c r="V433" i="18"/>
  <c r="W433" i="18"/>
  <c r="AB433" i="18"/>
  <c r="T434" i="18"/>
  <c r="U434" i="18"/>
  <c r="V434" i="18"/>
  <c r="W434" i="18"/>
  <c r="AB434" i="18"/>
  <c r="T435" i="18"/>
  <c r="U435" i="18"/>
  <c r="V435" i="18"/>
  <c r="W435" i="18"/>
  <c r="AB435" i="18"/>
  <c r="T436" i="18"/>
  <c r="U436" i="18"/>
  <c r="V436" i="18"/>
  <c r="W436" i="18"/>
  <c r="AB436" i="18"/>
  <c r="T437" i="18"/>
  <c r="U437" i="18"/>
  <c r="V437" i="18"/>
  <c r="W437" i="18"/>
  <c r="AB437" i="18"/>
  <c r="T438" i="18"/>
  <c r="U438" i="18"/>
  <c r="V438" i="18"/>
  <c r="W438" i="18"/>
  <c r="AB438" i="18"/>
  <c r="T439" i="18"/>
  <c r="U439" i="18"/>
  <c r="V439" i="18"/>
  <c r="W439" i="18"/>
  <c r="AB439" i="18"/>
  <c r="T440" i="18"/>
  <c r="U440" i="18"/>
  <c r="V440" i="18"/>
  <c r="W440" i="18"/>
  <c r="AB440" i="18"/>
  <c r="T441" i="18"/>
  <c r="U441" i="18"/>
  <c r="V441" i="18"/>
  <c r="W441" i="18"/>
  <c r="AB441" i="18"/>
  <c r="T442" i="18"/>
  <c r="U442" i="18"/>
  <c r="V442" i="18"/>
  <c r="W442" i="18"/>
  <c r="AB442" i="18"/>
  <c r="T443" i="18"/>
  <c r="U443" i="18"/>
  <c r="V443" i="18"/>
  <c r="W443" i="18"/>
  <c r="AB443" i="18"/>
  <c r="T444" i="18"/>
  <c r="U444" i="18"/>
  <c r="V444" i="18"/>
  <c r="W444" i="18"/>
  <c r="AB444" i="18"/>
  <c r="T445" i="18"/>
  <c r="U445" i="18"/>
  <c r="V445" i="18"/>
  <c r="W445" i="18"/>
  <c r="AB445" i="18"/>
  <c r="T446" i="18"/>
  <c r="U446" i="18"/>
  <c r="V446" i="18"/>
  <c r="W446" i="18"/>
  <c r="AB446" i="18"/>
  <c r="T447" i="18"/>
  <c r="U447" i="18"/>
  <c r="V447" i="18"/>
  <c r="W447" i="18"/>
  <c r="AB447" i="18"/>
  <c r="T448" i="18"/>
  <c r="U448" i="18"/>
  <c r="V448" i="18"/>
  <c r="W448" i="18"/>
  <c r="AB448" i="18"/>
  <c r="T449" i="18"/>
  <c r="U449" i="18"/>
  <c r="V449" i="18"/>
  <c r="W449" i="18"/>
  <c r="AB449" i="18"/>
  <c r="T450" i="18"/>
  <c r="U450" i="18"/>
  <c r="V450" i="18"/>
  <c r="W450" i="18"/>
  <c r="AB450" i="18"/>
  <c r="T451" i="18"/>
  <c r="U451" i="18"/>
  <c r="V451" i="18"/>
  <c r="W451" i="18"/>
  <c r="AB451" i="18"/>
  <c r="T452" i="18"/>
  <c r="U452" i="18"/>
  <c r="V452" i="18"/>
  <c r="W452" i="18"/>
  <c r="AB452" i="18"/>
  <c r="T453" i="18"/>
  <c r="U453" i="18"/>
  <c r="V453" i="18"/>
  <c r="W453" i="18"/>
  <c r="AB453" i="18"/>
  <c r="T454" i="18"/>
  <c r="U454" i="18"/>
  <c r="V454" i="18"/>
  <c r="W454" i="18"/>
  <c r="AB454" i="18"/>
  <c r="T455" i="18"/>
  <c r="U455" i="18"/>
  <c r="V455" i="18"/>
  <c r="W455" i="18"/>
  <c r="AB455" i="18"/>
  <c r="T456" i="18"/>
  <c r="U456" i="18"/>
  <c r="V456" i="18"/>
  <c r="W456" i="18"/>
  <c r="AB456" i="18"/>
  <c r="T457" i="18"/>
  <c r="U457" i="18"/>
  <c r="V457" i="18"/>
  <c r="W457" i="18"/>
  <c r="AB457" i="18"/>
  <c r="T458" i="18"/>
  <c r="U458" i="18"/>
  <c r="V458" i="18"/>
  <c r="W458" i="18"/>
  <c r="AB458" i="18"/>
  <c r="T459" i="18"/>
  <c r="U459" i="18"/>
  <c r="V459" i="18"/>
  <c r="W459" i="18"/>
  <c r="AB459" i="18"/>
  <c r="T460" i="18"/>
  <c r="U460" i="18"/>
  <c r="V460" i="18"/>
  <c r="W460" i="18"/>
  <c r="AB460" i="18"/>
  <c r="T461" i="18"/>
  <c r="U461" i="18"/>
  <c r="V461" i="18"/>
  <c r="W461" i="18"/>
  <c r="AB461" i="18"/>
  <c r="T462" i="18"/>
  <c r="U462" i="18"/>
  <c r="V462" i="18"/>
  <c r="W462" i="18"/>
  <c r="AB462" i="18"/>
  <c r="T463" i="18"/>
  <c r="U463" i="18"/>
  <c r="V463" i="18"/>
  <c r="W463" i="18"/>
  <c r="AB463" i="18"/>
  <c r="T464" i="18"/>
  <c r="U464" i="18"/>
  <c r="V464" i="18"/>
  <c r="W464" i="18"/>
  <c r="AB464" i="18"/>
  <c r="T465" i="18"/>
  <c r="U465" i="18"/>
  <c r="V465" i="18"/>
  <c r="W465" i="18"/>
  <c r="AB465" i="18"/>
  <c r="T466" i="18"/>
  <c r="U466" i="18"/>
  <c r="V466" i="18"/>
  <c r="W466" i="18"/>
  <c r="AB466" i="18"/>
  <c r="T467" i="18"/>
  <c r="U467" i="18"/>
  <c r="V467" i="18"/>
  <c r="W467" i="18"/>
  <c r="AB467" i="18"/>
  <c r="T468" i="18"/>
  <c r="U468" i="18"/>
  <c r="V468" i="18"/>
  <c r="W468" i="18"/>
  <c r="AB468" i="18"/>
  <c r="T469" i="18"/>
  <c r="U469" i="18"/>
  <c r="V469" i="18"/>
  <c r="W469" i="18"/>
  <c r="AB469" i="18"/>
  <c r="T470" i="18"/>
  <c r="U470" i="18"/>
  <c r="V470" i="18"/>
  <c r="W470" i="18"/>
  <c r="AB470" i="18"/>
  <c r="T471" i="18"/>
  <c r="U471" i="18"/>
  <c r="V471" i="18"/>
  <c r="W471" i="18"/>
  <c r="AB471" i="18"/>
  <c r="T472" i="18"/>
  <c r="U472" i="18"/>
  <c r="V472" i="18"/>
  <c r="W472" i="18"/>
  <c r="AB472" i="18"/>
  <c r="T473" i="18"/>
  <c r="U473" i="18"/>
  <c r="V473" i="18"/>
  <c r="W473" i="18"/>
  <c r="AB473" i="18"/>
  <c r="T474" i="18"/>
  <c r="U474" i="18"/>
  <c r="V474" i="18"/>
  <c r="W474" i="18"/>
  <c r="AB474" i="18"/>
  <c r="T475" i="18"/>
  <c r="U475" i="18"/>
  <c r="V475" i="18"/>
  <c r="W475" i="18"/>
  <c r="AB475" i="18"/>
  <c r="T476" i="18"/>
  <c r="U476" i="18"/>
  <c r="V476" i="18"/>
  <c r="W476" i="18"/>
  <c r="AB476" i="18"/>
  <c r="T477" i="18"/>
  <c r="U477" i="18"/>
  <c r="V477" i="18"/>
  <c r="W477" i="18"/>
  <c r="AB477" i="18"/>
  <c r="T478" i="18"/>
  <c r="U478" i="18"/>
  <c r="V478" i="18"/>
  <c r="W478" i="18"/>
  <c r="AB478" i="18"/>
  <c r="T479" i="18"/>
  <c r="U479" i="18"/>
  <c r="V479" i="18"/>
  <c r="W479" i="18"/>
  <c r="AB479" i="18"/>
  <c r="T480" i="18"/>
  <c r="U480" i="18"/>
  <c r="V480" i="18"/>
  <c r="W480" i="18"/>
  <c r="AB480" i="18"/>
  <c r="T481" i="18"/>
  <c r="U481" i="18"/>
  <c r="V481" i="18"/>
  <c r="W481" i="18"/>
  <c r="AB481" i="18"/>
  <c r="T482" i="18"/>
  <c r="U482" i="18"/>
  <c r="V482" i="18"/>
  <c r="W482" i="18"/>
  <c r="AB482" i="18"/>
  <c r="T483" i="18"/>
  <c r="U483" i="18"/>
  <c r="V483" i="18"/>
  <c r="W483" i="18"/>
  <c r="AB483" i="18"/>
  <c r="T484" i="18"/>
  <c r="U484" i="18"/>
  <c r="V484" i="18"/>
  <c r="W484" i="18"/>
  <c r="AB484" i="18"/>
  <c r="T485" i="18"/>
  <c r="U485" i="18"/>
  <c r="V485" i="18"/>
  <c r="W485" i="18"/>
  <c r="AB485" i="18"/>
  <c r="T486" i="18"/>
  <c r="U486" i="18"/>
  <c r="V486" i="18"/>
  <c r="W486" i="18"/>
  <c r="AB486" i="18"/>
  <c r="T487" i="18"/>
  <c r="U487" i="18"/>
  <c r="V487" i="18"/>
  <c r="W487" i="18"/>
  <c r="AB487" i="18"/>
  <c r="T488" i="18"/>
  <c r="U488" i="18"/>
  <c r="V488" i="18"/>
  <c r="W488" i="18"/>
  <c r="AB488" i="18"/>
  <c r="T489" i="18"/>
  <c r="U489" i="18"/>
  <c r="V489" i="18"/>
  <c r="W489" i="18"/>
  <c r="AB489" i="18"/>
  <c r="T490" i="18"/>
  <c r="U490" i="18"/>
  <c r="V490" i="18"/>
  <c r="W490" i="18"/>
  <c r="AB490" i="18"/>
  <c r="T491" i="18"/>
  <c r="U491" i="18"/>
  <c r="V491" i="18"/>
  <c r="W491" i="18"/>
  <c r="AB491" i="18"/>
  <c r="T492" i="18"/>
  <c r="U492" i="18"/>
  <c r="V492" i="18"/>
  <c r="W492" i="18"/>
  <c r="AB492" i="18"/>
  <c r="T493" i="18"/>
  <c r="U493" i="18"/>
  <c r="V493" i="18"/>
  <c r="W493" i="18"/>
  <c r="AB493" i="18"/>
  <c r="T494" i="18"/>
  <c r="U494" i="18"/>
  <c r="V494" i="18"/>
  <c r="W494" i="18"/>
  <c r="AB494" i="18"/>
  <c r="T495" i="18"/>
  <c r="U495" i="18"/>
  <c r="V495" i="18"/>
  <c r="W495" i="18"/>
  <c r="AB495" i="18"/>
  <c r="T496" i="18"/>
  <c r="U496" i="18"/>
  <c r="V496" i="18"/>
  <c r="W496" i="18"/>
  <c r="AB496" i="18"/>
  <c r="T497" i="18"/>
  <c r="U497" i="18"/>
  <c r="V497" i="18"/>
  <c r="W497" i="18"/>
  <c r="AB497" i="18"/>
  <c r="T498" i="18"/>
  <c r="U498" i="18"/>
  <c r="V498" i="18"/>
  <c r="W498" i="18"/>
  <c r="AB498" i="18"/>
  <c r="T499" i="18"/>
  <c r="U499" i="18"/>
  <c r="V499" i="18"/>
  <c r="W499" i="18"/>
  <c r="AB499" i="18"/>
  <c r="T500" i="18"/>
  <c r="U500" i="18"/>
  <c r="V500" i="18"/>
  <c r="W500" i="18"/>
  <c r="AB500" i="18"/>
  <c r="T501" i="18"/>
  <c r="U501" i="18"/>
  <c r="V501" i="18"/>
  <c r="W501" i="18"/>
  <c r="AB501" i="18"/>
  <c r="T502" i="18"/>
  <c r="U502" i="18"/>
  <c r="V502" i="18"/>
  <c r="W502" i="18"/>
  <c r="AB502" i="18"/>
  <c r="T503" i="18"/>
  <c r="U503" i="18"/>
  <c r="V503" i="18"/>
  <c r="W503" i="18"/>
  <c r="AB503" i="18"/>
  <c r="T504" i="18"/>
  <c r="U504" i="18"/>
  <c r="V504" i="18"/>
  <c r="W504" i="18"/>
  <c r="AB504" i="18"/>
  <c r="T505" i="18"/>
  <c r="U505" i="18"/>
  <c r="V505" i="18"/>
  <c r="W505" i="18"/>
  <c r="AB505" i="18"/>
  <c r="T506" i="18"/>
  <c r="U506" i="18"/>
  <c r="V506" i="18"/>
  <c r="W506" i="18"/>
  <c r="AB506" i="18"/>
  <c r="T507" i="18"/>
  <c r="U507" i="18"/>
  <c r="V507" i="18"/>
  <c r="W507" i="18"/>
  <c r="AB507" i="18"/>
  <c r="T508" i="18"/>
  <c r="U508" i="18"/>
  <c r="V508" i="18"/>
  <c r="W508" i="18"/>
  <c r="AB508" i="18"/>
  <c r="T509" i="18"/>
  <c r="U509" i="18"/>
  <c r="V509" i="18"/>
  <c r="W509" i="18"/>
  <c r="AB509" i="18"/>
  <c r="T510" i="18"/>
  <c r="U510" i="18"/>
  <c r="V510" i="18"/>
  <c r="W510" i="18"/>
  <c r="AB510" i="18"/>
  <c r="T511" i="18"/>
  <c r="U511" i="18"/>
  <c r="V511" i="18"/>
  <c r="W511" i="18"/>
  <c r="AB511" i="18"/>
  <c r="T512" i="18"/>
  <c r="U512" i="18"/>
  <c r="V512" i="18"/>
  <c r="W512" i="18"/>
  <c r="AB512" i="18"/>
  <c r="T513" i="18"/>
  <c r="U513" i="18"/>
  <c r="V513" i="18"/>
  <c r="W513" i="18"/>
  <c r="AB513" i="18"/>
  <c r="T514" i="18"/>
  <c r="U514" i="18"/>
  <c r="V514" i="18"/>
  <c r="W514" i="18"/>
  <c r="AB514" i="18"/>
  <c r="T515" i="18"/>
  <c r="U515" i="18"/>
  <c r="V515" i="18"/>
  <c r="W515" i="18"/>
  <c r="AB515" i="18"/>
  <c r="T516" i="18"/>
  <c r="U516" i="18"/>
  <c r="V516" i="18"/>
  <c r="W516" i="18"/>
  <c r="AB516" i="18"/>
  <c r="T517" i="18"/>
  <c r="U517" i="18"/>
  <c r="V517" i="18"/>
  <c r="W517" i="18"/>
  <c r="AB517" i="18"/>
  <c r="T518" i="18"/>
  <c r="U518" i="18"/>
  <c r="V518" i="18"/>
  <c r="W518" i="18"/>
  <c r="AB518" i="18"/>
  <c r="T519" i="18"/>
  <c r="U519" i="18"/>
  <c r="V519" i="18"/>
  <c r="W519" i="18"/>
  <c r="AB519" i="18"/>
  <c r="T520" i="18"/>
  <c r="U520" i="18"/>
  <c r="V520" i="18"/>
  <c r="W520" i="18"/>
  <c r="AB520" i="18"/>
  <c r="T521" i="18"/>
  <c r="U521" i="18"/>
  <c r="V521" i="18"/>
  <c r="W521" i="18"/>
  <c r="AB521" i="18"/>
  <c r="T522" i="18"/>
  <c r="U522" i="18"/>
  <c r="V522" i="18"/>
  <c r="W522" i="18"/>
  <c r="AB522" i="18"/>
  <c r="T523" i="18"/>
  <c r="U523" i="18"/>
  <c r="V523" i="18"/>
  <c r="W523" i="18"/>
  <c r="AB523" i="18"/>
  <c r="T524" i="18"/>
  <c r="U524" i="18"/>
  <c r="V524" i="18"/>
  <c r="W524" i="18"/>
  <c r="AB524" i="18"/>
  <c r="T525" i="18"/>
  <c r="U525" i="18"/>
  <c r="V525" i="18"/>
  <c r="W525" i="18"/>
  <c r="AB525" i="18"/>
  <c r="T526" i="18"/>
  <c r="U526" i="18"/>
  <c r="V526" i="18"/>
  <c r="W526" i="18"/>
  <c r="AB526" i="18"/>
  <c r="T527" i="18"/>
  <c r="U527" i="18"/>
  <c r="V527" i="18"/>
  <c r="W527" i="18"/>
  <c r="AB527" i="18"/>
  <c r="T528" i="18"/>
  <c r="U528" i="18"/>
  <c r="V528" i="18"/>
  <c r="W528" i="18"/>
  <c r="AB528" i="18"/>
  <c r="T529" i="18"/>
  <c r="U529" i="18"/>
  <c r="V529" i="18"/>
  <c r="W529" i="18"/>
  <c r="AB529" i="18"/>
  <c r="T530" i="18"/>
  <c r="U530" i="18"/>
  <c r="V530" i="18"/>
  <c r="W530" i="18"/>
  <c r="AB530" i="18"/>
  <c r="T531" i="18"/>
  <c r="U531" i="18"/>
  <c r="V531" i="18"/>
  <c r="W531" i="18"/>
  <c r="AB531" i="18"/>
  <c r="T532" i="18"/>
  <c r="U532" i="18"/>
  <c r="V532" i="18"/>
  <c r="W532" i="18"/>
  <c r="AB532" i="18"/>
  <c r="T533" i="18"/>
  <c r="U533" i="18"/>
  <c r="V533" i="18"/>
  <c r="W533" i="18"/>
  <c r="AB533" i="18"/>
  <c r="T534" i="18"/>
  <c r="U534" i="18"/>
  <c r="V534" i="18"/>
  <c r="W534" i="18"/>
  <c r="AB534" i="18"/>
  <c r="T535" i="18"/>
  <c r="U535" i="18"/>
  <c r="V535" i="18"/>
  <c r="W535" i="18"/>
  <c r="AB535" i="18"/>
  <c r="T536" i="18"/>
  <c r="U536" i="18"/>
  <c r="V536" i="18"/>
  <c r="W536" i="18"/>
  <c r="AB536" i="18"/>
  <c r="T537" i="18"/>
  <c r="U537" i="18"/>
  <c r="V537" i="18"/>
  <c r="W537" i="18"/>
  <c r="AB537" i="18"/>
  <c r="T538" i="18"/>
  <c r="U538" i="18"/>
  <c r="V538" i="18"/>
  <c r="W538" i="18"/>
  <c r="AB538" i="18"/>
  <c r="T539" i="18"/>
  <c r="U539" i="18"/>
  <c r="V539" i="18"/>
  <c r="W539" i="18"/>
  <c r="AB539" i="18"/>
  <c r="T540" i="18"/>
  <c r="U540" i="18"/>
  <c r="V540" i="18"/>
  <c r="W540" i="18"/>
  <c r="AB540" i="18"/>
  <c r="T541" i="18"/>
  <c r="U541" i="18"/>
  <c r="V541" i="18"/>
  <c r="W541" i="18"/>
  <c r="AB541" i="18"/>
  <c r="T542" i="18"/>
  <c r="U542" i="18"/>
  <c r="V542" i="18"/>
  <c r="W542" i="18"/>
  <c r="AB542" i="18"/>
  <c r="T543" i="18"/>
  <c r="U543" i="18"/>
  <c r="V543" i="18"/>
  <c r="W543" i="18"/>
  <c r="AB543" i="18"/>
  <c r="T544" i="18"/>
  <c r="U544" i="18"/>
  <c r="V544" i="18"/>
  <c r="W544" i="18"/>
  <c r="AB544" i="18"/>
  <c r="T545" i="18"/>
  <c r="U545" i="18"/>
  <c r="V545" i="18"/>
  <c r="W545" i="18"/>
  <c r="AB545" i="18"/>
  <c r="T546" i="18"/>
  <c r="U546" i="18"/>
  <c r="V546" i="18"/>
  <c r="W546" i="18"/>
  <c r="AB546" i="18"/>
  <c r="T547" i="18"/>
  <c r="U547" i="18"/>
  <c r="V547" i="18"/>
  <c r="W547" i="18"/>
  <c r="AB547" i="18"/>
  <c r="T548" i="18"/>
  <c r="U548" i="18"/>
  <c r="V548" i="18"/>
  <c r="W548" i="18"/>
  <c r="AB548" i="18"/>
  <c r="T549" i="18"/>
  <c r="U549" i="18"/>
  <c r="V549" i="18"/>
  <c r="W549" i="18"/>
  <c r="AB549" i="18"/>
  <c r="T550" i="18"/>
  <c r="U550" i="18"/>
  <c r="V550" i="18"/>
  <c r="W550" i="18"/>
  <c r="AB550" i="18"/>
  <c r="T551" i="18"/>
  <c r="U551" i="18"/>
  <c r="V551" i="18"/>
  <c r="W551" i="18"/>
  <c r="AB551" i="18"/>
  <c r="T552" i="18"/>
  <c r="U552" i="18"/>
  <c r="V552" i="18"/>
  <c r="W552" i="18"/>
  <c r="AB552" i="18"/>
  <c r="T553" i="18"/>
  <c r="U553" i="18"/>
  <c r="V553" i="18"/>
  <c r="W553" i="18"/>
  <c r="AB553" i="18"/>
  <c r="T554" i="18"/>
  <c r="U554" i="18"/>
  <c r="V554" i="18"/>
  <c r="W554" i="18"/>
  <c r="AB554" i="18"/>
  <c r="T555" i="18"/>
  <c r="U555" i="18"/>
  <c r="V555" i="18"/>
  <c r="W555" i="18"/>
  <c r="AB555" i="18"/>
  <c r="T556" i="18"/>
  <c r="U556" i="18"/>
  <c r="V556" i="18"/>
  <c r="W556" i="18"/>
  <c r="AB556" i="18"/>
  <c r="T557" i="18"/>
  <c r="U557" i="18"/>
  <c r="V557" i="18"/>
  <c r="W557" i="18"/>
  <c r="AB557" i="18"/>
  <c r="T558" i="18"/>
  <c r="U558" i="18"/>
  <c r="V558" i="18"/>
  <c r="W558" i="18"/>
  <c r="AB558" i="18"/>
  <c r="T559" i="18"/>
  <c r="U559" i="18"/>
  <c r="V559" i="18"/>
  <c r="W559" i="18"/>
  <c r="AB559" i="18"/>
  <c r="T560" i="18"/>
  <c r="U560" i="18"/>
  <c r="V560" i="18"/>
  <c r="W560" i="18"/>
  <c r="AB560" i="18"/>
  <c r="T561" i="18"/>
  <c r="U561" i="18"/>
  <c r="V561" i="18"/>
  <c r="W561" i="18"/>
  <c r="AB561" i="18"/>
  <c r="T562" i="18"/>
  <c r="U562" i="18"/>
  <c r="V562" i="18"/>
  <c r="W562" i="18"/>
  <c r="AB562" i="18"/>
  <c r="T563" i="18"/>
  <c r="U563" i="18"/>
  <c r="V563" i="18"/>
  <c r="W563" i="18"/>
  <c r="AB563" i="18"/>
  <c r="T564" i="18"/>
  <c r="U564" i="18"/>
  <c r="V564" i="18"/>
  <c r="W564" i="18"/>
  <c r="AB564" i="18"/>
  <c r="T565" i="18"/>
  <c r="U565" i="18"/>
  <c r="V565" i="18"/>
  <c r="W565" i="18"/>
  <c r="AB565" i="18"/>
  <c r="T566" i="18"/>
  <c r="U566" i="18"/>
  <c r="V566" i="18"/>
  <c r="W566" i="18"/>
  <c r="AB566" i="18"/>
  <c r="T567" i="18"/>
  <c r="U567" i="18"/>
  <c r="V567" i="18"/>
  <c r="W567" i="18"/>
  <c r="AB567" i="18"/>
  <c r="T568" i="18"/>
  <c r="U568" i="18"/>
  <c r="V568" i="18"/>
  <c r="W568" i="18"/>
  <c r="AB568" i="18"/>
  <c r="T569" i="18"/>
  <c r="U569" i="18"/>
  <c r="V569" i="18"/>
  <c r="W569" i="18"/>
  <c r="AB569" i="18"/>
  <c r="T570" i="18"/>
  <c r="U570" i="18"/>
  <c r="V570" i="18"/>
  <c r="W570" i="18"/>
  <c r="AB570" i="18"/>
  <c r="T571" i="18"/>
  <c r="U571" i="18"/>
  <c r="V571" i="18"/>
  <c r="W571" i="18"/>
  <c r="AB571" i="18"/>
  <c r="T572" i="18"/>
  <c r="U572" i="18"/>
  <c r="V572" i="18"/>
  <c r="W572" i="18"/>
  <c r="AB572" i="18"/>
  <c r="T573" i="18"/>
  <c r="U573" i="18"/>
  <c r="V573" i="18"/>
  <c r="W573" i="18"/>
  <c r="AB573" i="18"/>
  <c r="T574" i="18"/>
  <c r="U574" i="18"/>
  <c r="V574" i="18"/>
  <c r="W574" i="18"/>
  <c r="AB574" i="18"/>
  <c r="T575" i="18"/>
  <c r="U575" i="18"/>
  <c r="V575" i="18"/>
  <c r="W575" i="18"/>
  <c r="AB575" i="18"/>
  <c r="T576" i="18"/>
  <c r="U576" i="18"/>
  <c r="V576" i="18"/>
  <c r="W576" i="18"/>
  <c r="AB576" i="18"/>
  <c r="T577" i="18"/>
  <c r="U577" i="18"/>
  <c r="V577" i="18"/>
  <c r="W577" i="18"/>
  <c r="AB577" i="18"/>
  <c r="T578" i="18"/>
  <c r="U578" i="18"/>
  <c r="V578" i="18"/>
  <c r="W578" i="18"/>
  <c r="AB578" i="18"/>
  <c r="T579" i="18"/>
  <c r="U579" i="18"/>
  <c r="V579" i="18"/>
  <c r="W579" i="18"/>
  <c r="AB579" i="18"/>
  <c r="T580" i="18"/>
  <c r="U580" i="18"/>
  <c r="V580" i="18"/>
  <c r="W580" i="18"/>
  <c r="AB580" i="18"/>
  <c r="T581" i="18"/>
  <c r="U581" i="18"/>
  <c r="V581" i="18"/>
  <c r="W581" i="18"/>
  <c r="AB581" i="18"/>
  <c r="T582" i="18"/>
  <c r="U582" i="18"/>
  <c r="V582" i="18"/>
  <c r="W582" i="18"/>
  <c r="AB582" i="18"/>
  <c r="T583" i="18"/>
  <c r="U583" i="18"/>
  <c r="V583" i="18"/>
  <c r="W583" i="18"/>
  <c r="AB583" i="18"/>
  <c r="T584" i="18"/>
  <c r="U584" i="18"/>
  <c r="V584" i="18"/>
  <c r="W584" i="18"/>
  <c r="AB584" i="18"/>
  <c r="T585" i="18"/>
  <c r="U585" i="18"/>
  <c r="V585" i="18"/>
  <c r="W585" i="18"/>
  <c r="AB585" i="18"/>
  <c r="T586" i="18"/>
  <c r="U586" i="18"/>
  <c r="V586" i="18"/>
  <c r="W586" i="18"/>
  <c r="AB586" i="18"/>
  <c r="T587" i="18"/>
  <c r="U587" i="18"/>
  <c r="V587" i="18"/>
  <c r="W587" i="18"/>
  <c r="AB587" i="18"/>
  <c r="T588" i="18"/>
  <c r="U588" i="18"/>
  <c r="V588" i="18"/>
  <c r="W588" i="18"/>
  <c r="AB588" i="18"/>
  <c r="T589" i="18"/>
  <c r="U589" i="18"/>
  <c r="V589" i="18"/>
  <c r="W589" i="18"/>
  <c r="AB589" i="18"/>
  <c r="T590" i="18"/>
  <c r="U590" i="18"/>
  <c r="V590" i="18"/>
  <c r="W590" i="18"/>
  <c r="AB590" i="18"/>
  <c r="T591" i="18"/>
  <c r="U591" i="18"/>
  <c r="V591" i="18"/>
  <c r="W591" i="18"/>
  <c r="AB591" i="18"/>
  <c r="T592" i="18"/>
  <c r="U592" i="18"/>
  <c r="V592" i="18"/>
  <c r="W592" i="18"/>
  <c r="AB592" i="18"/>
  <c r="T593" i="18"/>
  <c r="U593" i="18"/>
  <c r="V593" i="18"/>
  <c r="W593" i="18"/>
  <c r="AB593" i="18"/>
  <c r="T594" i="18"/>
  <c r="U594" i="18"/>
  <c r="V594" i="18"/>
  <c r="W594" i="18"/>
  <c r="AB594" i="18"/>
  <c r="T595" i="18"/>
  <c r="U595" i="18"/>
  <c r="V595" i="18"/>
  <c r="W595" i="18"/>
  <c r="AB595" i="18"/>
  <c r="T596" i="18"/>
  <c r="U596" i="18"/>
  <c r="V596" i="18"/>
  <c r="W596" i="18"/>
  <c r="AB596" i="18"/>
  <c r="T597" i="18"/>
  <c r="U597" i="18"/>
  <c r="V597" i="18"/>
  <c r="W597" i="18"/>
  <c r="AB597" i="18"/>
  <c r="T598" i="18"/>
  <c r="U598" i="18"/>
  <c r="V598" i="18"/>
  <c r="W598" i="18"/>
  <c r="AB598" i="18"/>
  <c r="T599" i="18"/>
  <c r="U599" i="18"/>
  <c r="V599" i="18"/>
  <c r="W599" i="18"/>
  <c r="AB599" i="18"/>
  <c r="T600" i="18"/>
  <c r="U600" i="18"/>
  <c r="V600" i="18"/>
  <c r="W600" i="18"/>
  <c r="AB600" i="18"/>
  <c r="T601" i="18"/>
  <c r="U601" i="18"/>
  <c r="V601" i="18"/>
  <c r="W601" i="18"/>
  <c r="AB601" i="18"/>
  <c r="T602" i="18"/>
  <c r="U602" i="18"/>
  <c r="V602" i="18"/>
  <c r="W602" i="18"/>
  <c r="AB602" i="18"/>
  <c r="C51" i="18"/>
  <c r="B51" i="18"/>
  <c r="T69" i="18"/>
  <c r="AC69" i="18"/>
  <c r="T70" i="18"/>
  <c r="AC70" i="18"/>
  <c r="T71" i="18"/>
  <c r="AC71" i="18"/>
  <c r="T72" i="18"/>
  <c r="AC72" i="18"/>
  <c r="T73" i="18"/>
  <c r="AC73" i="18"/>
  <c r="T74" i="18"/>
  <c r="AC74" i="18"/>
  <c r="T75" i="18"/>
  <c r="AC75" i="18"/>
  <c r="T76" i="18"/>
  <c r="AC76" i="18"/>
  <c r="T77" i="18"/>
  <c r="AC77" i="18"/>
  <c r="T78" i="18"/>
  <c r="AC78" i="18"/>
  <c r="T79" i="18"/>
  <c r="AC79" i="18"/>
  <c r="T80" i="18"/>
  <c r="AC80" i="18"/>
  <c r="T81" i="18"/>
  <c r="AC81" i="18"/>
  <c r="T82" i="18"/>
  <c r="AC82" i="18"/>
  <c r="T83" i="18"/>
  <c r="AC83" i="18"/>
  <c r="T84" i="18"/>
  <c r="AC84" i="18"/>
  <c r="T85" i="18"/>
  <c r="AC85" i="18"/>
  <c r="T86" i="18"/>
  <c r="AC86" i="18"/>
  <c r="T87" i="18"/>
  <c r="AC87" i="18"/>
  <c r="T88" i="18"/>
  <c r="AC88" i="18"/>
  <c r="T89" i="18"/>
  <c r="AC89" i="18"/>
  <c r="T90" i="18"/>
  <c r="AC90" i="18"/>
  <c r="T91" i="18"/>
  <c r="AC91" i="18"/>
  <c r="T43" i="18"/>
  <c r="AC43" i="18"/>
  <c r="T44" i="18"/>
  <c r="AC44" i="18"/>
  <c r="T45" i="18"/>
  <c r="AC45" i="18"/>
  <c r="T46" i="18"/>
  <c r="AC46" i="18"/>
  <c r="T47" i="18"/>
  <c r="AC47" i="18"/>
  <c r="T48" i="18"/>
  <c r="AC48" i="18"/>
  <c r="T49" i="18"/>
  <c r="AC49" i="18"/>
  <c r="T50" i="18"/>
  <c r="AC50" i="18"/>
  <c r="T51" i="18"/>
  <c r="AC51" i="18"/>
  <c r="T52" i="18"/>
  <c r="AC52" i="18"/>
  <c r="T53" i="18"/>
  <c r="AC53" i="18"/>
  <c r="T54" i="18"/>
  <c r="AC54" i="18"/>
  <c r="T55" i="18"/>
  <c r="AC55" i="18"/>
  <c r="T56" i="18"/>
  <c r="AC56" i="18"/>
  <c r="T57" i="18"/>
  <c r="AC57" i="18"/>
  <c r="T58" i="18"/>
  <c r="AC58" i="18"/>
  <c r="T59" i="18"/>
  <c r="AC59" i="18"/>
  <c r="T60" i="18"/>
  <c r="AC60" i="18"/>
  <c r="T61" i="18"/>
  <c r="AC61" i="18"/>
  <c r="T62" i="18"/>
  <c r="AC62" i="18"/>
  <c r="T63" i="18"/>
  <c r="AC63" i="18"/>
  <c r="T64" i="18"/>
  <c r="AC64" i="18"/>
  <c r="T65" i="18"/>
  <c r="AC65" i="18"/>
  <c r="W24" i="18"/>
  <c r="W25" i="18"/>
  <c r="W26" i="18"/>
  <c r="W27" i="18"/>
  <c r="W28" i="18"/>
  <c r="W29" i="18"/>
  <c r="W30" i="18"/>
  <c r="W31" i="18"/>
  <c r="W32" i="18"/>
  <c r="W33" i="18"/>
  <c r="W34" i="18"/>
  <c r="W35" i="18"/>
  <c r="W36" i="18"/>
  <c r="W37" i="18"/>
  <c r="W38" i="18"/>
  <c r="W39" i="18"/>
  <c r="W3" i="18"/>
  <c r="AF3" i="18"/>
  <c r="W4" i="18"/>
  <c r="AF4" i="18"/>
  <c r="W5" i="18"/>
  <c r="AF5" i="18"/>
  <c r="W6" i="18"/>
  <c r="AF6" i="18"/>
  <c r="W7" i="18"/>
  <c r="AF7" i="18"/>
  <c r="W8" i="18"/>
  <c r="AF8" i="18"/>
  <c r="W9" i="18"/>
  <c r="AF9" i="18"/>
  <c r="W10" i="18"/>
  <c r="AF10" i="18"/>
  <c r="W11" i="18"/>
  <c r="AF11" i="18"/>
  <c r="W12" i="18"/>
  <c r="AF12" i="18"/>
  <c r="W13" i="18"/>
  <c r="AF13" i="18"/>
  <c r="W14" i="18"/>
  <c r="AF14" i="18"/>
  <c r="W15" i="18"/>
  <c r="AF15" i="18"/>
  <c r="W16" i="18"/>
  <c r="AF16" i="18"/>
  <c r="W17" i="18"/>
  <c r="AF17" i="18"/>
  <c r="W18" i="18"/>
  <c r="AF18" i="18"/>
  <c r="D32" i="17"/>
  <c r="T375" i="17"/>
  <c r="E32" i="17"/>
  <c r="U375" i="17"/>
  <c r="F32" i="17"/>
  <c r="V375" i="17"/>
  <c r="W375" i="17"/>
  <c r="AB375" i="17"/>
  <c r="T376" i="17"/>
  <c r="U376" i="17"/>
  <c r="V376" i="17"/>
  <c r="W376" i="17"/>
  <c r="AB376" i="17"/>
  <c r="T377" i="17"/>
  <c r="U377" i="17"/>
  <c r="V377" i="17"/>
  <c r="W377" i="17"/>
  <c r="AB377" i="17"/>
  <c r="T378" i="17"/>
  <c r="U378" i="17"/>
  <c r="V378" i="17"/>
  <c r="W378" i="17"/>
  <c r="AB378" i="17"/>
  <c r="T379" i="17"/>
  <c r="U379" i="17"/>
  <c r="V379" i="17"/>
  <c r="W379" i="17"/>
  <c r="AB379" i="17"/>
  <c r="T380" i="17"/>
  <c r="U380" i="17"/>
  <c r="V380" i="17"/>
  <c r="W380" i="17"/>
  <c r="AB380" i="17"/>
  <c r="T381" i="17"/>
  <c r="U381" i="17"/>
  <c r="V381" i="17"/>
  <c r="W381" i="17"/>
  <c r="AB381" i="17"/>
  <c r="T382" i="17"/>
  <c r="U382" i="17"/>
  <c r="V382" i="17"/>
  <c r="W382" i="17"/>
  <c r="AB382" i="17"/>
  <c r="T383" i="17"/>
  <c r="U383" i="17"/>
  <c r="V383" i="17"/>
  <c r="W383" i="17"/>
  <c r="AB383" i="17"/>
  <c r="T384" i="17"/>
  <c r="U384" i="17"/>
  <c r="V384" i="17"/>
  <c r="W384" i="17"/>
  <c r="AB384" i="17"/>
  <c r="T385" i="17"/>
  <c r="U385" i="17"/>
  <c r="V385" i="17"/>
  <c r="W385" i="17"/>
  <c r="AB385" i="17"/>
  <c r="T386" i="17"/>
  <c r="U386" i="17"/>
  <c r="V386" i="17"/>
  <c r="W386" i="17"/>
  <c r="AB386" i="17"/>
  <c r="T387" i="17"/>
  <c r="U387" i="17"/>
  <c r="V387" i="17"/>
  <c r="W387" i="17"/>
  <c r="AB387" i="17"/>
  <c r="T388" i="17"/>
  <c r="U388" i="17"/>
  <c r="V388" i="17"/>
  <c r="W388" i="17"/>
  <c r="AB388" i="17"/>
  <c r="T389" i="17"/>
  <c r="U389" i="17"/>
  <c r="V389" i="17"/>
  <c r="W389" i="17"/>
  <c r="AB389" i="17"/>
  <c r="T390" i="17"/>
  <c r="U390" i="17"/>
  <c r="V390" i="17"/>
  <c r="W390" i="17"/>
  <c r="AB390" i="17"/>
  <c r="T391" i="17"/>
  <c r="U391" i="17"/>
  <c r="V391" i="17"/>
  <c r="W391" i="17"/>
  <c r="AB391" i="17"/>
  <c r="T392" i="17"/>
  <c r="U392" i="17"/>
  <c r="V392" i="17"/>
  <c r="W392" i="17"/>
  <c r="AB392" i="17"/>
  <c r="T393" i="17"/>
  <c r="U393" i="17"/>
  <c r="V393" i="17"/>
  <c r="W393" i="17"/>
  <c r="AB393" i="17"/>
  <c r="T394" i="17"/>
  <c r="U394" i="17"/>
  <c r="V394" i="17"/>
  <c r="W394" i="17"/>
  <c r="AB394" i="17"/>
  <c r="T395" i="17"/>
  <c r="U395" i="17"/>
  <c r="V395" i="17"/>
  <c r="W395" i="17"/>
  <c r="AB395" i="17"/>
  <c r="T396" i="17"/>
  <c r="U396" i="17"/>
  <c r="V396" i="17"/>
  <c r="W396" i="17"/>
  <c r="AB396" i="17"/>
  <c r="T397" i="17"/>
  <c r="U397" i="17"/>
  <c r="V397" i="17"/>
  <c r="W397" i="17"/>
  <c r="AB397" i="17"/>
  <c r="T398" i="17"/>
  <c r="U398" i="17"/>
  <c r="V398" i="17"/>
  <c r="W398" i="17"/>
  <c r="AB398" i="17"/>
  <c r="T399" i="17"/>
  <c r="U399" i="17"/>
  <c r="V399" i="17"/>
  <c r="W399" i="17"/>
  <c r="AB399" i="17"/>
  <c r="T400" i="17"/>
  <c r="U400" i="17"/>
  <c r="V400" i="17"/>
  <c r="W400" i="17"/>
  <c r="AB400" i="17"/>
  <c r="T401" i="17"/>
  <c r="U401" i="17"/>
  <c r="V401" i="17"/>
  <c r="W401" i="17"/>
  <c r="AB401" i="17"/>
  <c r="T402" i="17"/>
  <c r="U402" i="17"/>
  <c r="V402" i="17"/>
  <c r="W402" i="17"/>
  <c r="AB402" i="17"/>
  <c r="T403" i="17"/>
  <c r="U403" i="17"/>
  <c r="V403" i="17"/>
  <c r="W403" i="17"/>
  <c r="AB403" i="17"/>
  <c r="T404" i="17"/>
  <c r="U404" i="17"/>
  <c r="V404" i="17"/>
  <c r="W404" i="17"/>
  <c r="AB404" i="17"/>
  <c r="T405" i="17"/>
  <c r="U405" i="17"/>
  <c r="V405" i="17"/>
  <c r="W405" i="17"/>
  <c r="AB405" i="17"/>
  <c r="T406" i="17"/>
  <c r="U406" i="17"/>
  <c r="V406" i="17"/>
  <c r="W406" i="17"/>
  <c r="AB406" i="17"/>
  <c r="T407" i="17"/>
  <c r="U407" i="17"/>
  <c r="V407" i="17"/>
  <c r="W407" i="17"/>
  <c r="AB407" i="17"/>
  <c r="T408" i="17"/>
  <c r="U408" i="17"/>
  <c r="V408" i="17"/>
  <c r="W408" i="17"/>
  <c r="AB408" i="17"/>
  <c r="T409" i="17"/>
  <c r="U409" i="17"/>
  <c r="V409" i="17"/>
  <c r="W409" i="17"/>
  <c r="AB409" i="17"/>
  <c r="T410" i="17"/>
  <c r="U410" i="17"/>
  <c r="V410" i="17"/>
  <c r="W410" i="17"/>
  <c r="AB410" i="17"/>
  <c r="T411" i="17"/>
  <c r="U411" i="17"/>
  <c r="V411" i="17"/>
  <c r="W411" i="17"/>
  <c r="AB411" i="17"/>
  <c r="T412" i="17"/>
  <c r="U412" i="17"/>
  <c r="V412" i="17"/>
  <c r="W412" i="17"/>
  <c r="AB412" i="17"/>
  <c r="T413" i="17"/>
  <c r="U413" i="17"/>
  <c r="V413" i="17"/>
  <c r="W413" i="17"/>
  <c r="AB413" i="17"/>
  <c r="T414" i="17"/>
  <c r="U414" i="17"/>
  <c r="V414" i="17"/>
  <c r="W414" i="17"/>
  <c r="AB414" i="17"/>
  <c r="T415" i="17"/>
  <c r="U415" i="17"/>
  <c r="V415" i="17"/>
  <c r="W415" i="17"/>
  <c r="AB415" i="17"/>
  <c r="T416" i="17"/>
  <c r="U416" i="17"/>
  <c r="V416" i="17"/>
  <c r="W416" i="17"/>
  <c r="AB416" i="17"/>
  <c r="T417" i="17"/>
  <c r="U417" i="17"/>
  <c r="V417" i="17"/>
  <c r="W417" i="17"/>
  <c r="AB417" i="17"/>
  <c r="T418" i="17"/>
  <c r="U418" i="17"/>
  <c r="V418" i="17"/>
  <c r="W418" i="17"/>
  <c r="AB418" i="17"/>
  <c r="T419" i="17"/>
  <c r="U419" i="17"/>
  <c r="V419" i="17"/>
  <c r="W419" i="17"/>
  <c r="AB419" i="17"/>
  <c r="T420" i="17"/>
  <c r="U420" i="17"/>
  <c r="V420" i="17"/>
  <c r="W420" i="17"/>
  <c r="AB420" i="17"/>
  <c r="T421" i="17"/>
  <c r="U421" i="17"/>
  <c r="V421" i="17"/>
  <c r="W421" i="17"/>
  <c r="AB421" i="17"/>
  <c r="T422" i="17"/>
  <c r="U422" i="17"/>
  <c r="V422" i="17"/>
  <c r="W422" i="17"/>
  <c r="AB422" i="17"/>
  <c r="T423" i="17"/>
  <c r="U423" i="17"/>
  <c r="V423" i="17"/>
  <c r="W423" i="17"/>
  <c r="AB423" i="17"/>
  <c r="T424" i="17"/>
  <c r="U424" i="17"/>
  <c r="V424" i="17"/>
  <c r="W424" i="17"/>
  <c r="AB424" i="17"/>
  <c r="T425" i="17"/>
  <c r="U425" i="17"/>
  <c r="V425" i="17"/>
  <c r="W425" i="17"/>
  <c r="AB425" i="17"/>
  <c r="T426" i="17"/>
  <c r="U426" i="17"/>
  <c r="V426" i="17"/>
  <c r="W426" i="17"/>
  <c r="AB426" i="17"/>
  <c r="T427" i="17"/>
  <c r="U427" i="17"/>
  <c r="V427" i="17"/>
  <c r="W427" i="17"/>
  <c r="AB427" i="17"/>
  <c r="T428" i="17"/>
  <c r="U428" i="17"/>
  <c r="V428" i="17"/>
  <c r="W428" i="17"/>
  <c r="AB428" i="17"/>
  <c r="T429" i="17"/>
  <c r="U429" i="17"/>
  <c r="V429" i="17"/>
  <c r="W429" i="17"/>
  <c r="AB429" i="17"/>
  <c r="T430" i="17"/>
  <c r="U430" i="17"/>
  <c r="V430" i="17"/>
  <c r="W430" i="17"/>
  <c r="AB430" i="17"/>
  <c r="T431" i="17"/>
  <c r="U431" i="17"/>
  <c r="V431" i="17"/>
  <c r="W431" i="17"/>
  <c r="AB431" i="17"/>
  <c r="T432" i="17"/>
  <c r="U432" i="17"/>
  <c r="V432" i="17"/>
  <c r="W432" i="17"/>
  <c r="AB432" i="17"/>
  <c r="T433" i="17"/>
  <c r="U433" i="17"/>
  <c r="V433" i="17"/>
  <c r="W433" i="17"/>
  <c r="AB433" i="17"/>
  <c r="T434" i="17"/>
  <c r="U434" i="17"/>
  <c r="V434" i="17"/>
  <c r="W434" i="17"/>
  <c r="AB434" i="17"/>
  <c r="T435" i="17"/>
  <c r="U435" i="17"/>
  <c r="V435" i="17"/>
  <c r="W435" i="17"/>
  <c r="AB435" i="17"/>
  <c r="T436" i="17"/>
  <c r="U436" i="17"/>
  <c r="V436" i="17"/>
  <c r="W436" i="17"/>
  <c r="AB436" i="17"/>
  <c r="T437" i="17"/>
  <c r="U437" i="17"/>
  <c r="V437" i="17"/>
  <c r="W437" i="17"/>
  <c r="AB437" i="17"/>
  <c r="T438" i="17"/>
  <c r="U438" i="17"/>
  <c r="V438" i="17"/>
  <c r="W438" i="17"/>
  <c r="AB438" i="17"/>
  <c r="T439" i="17"/>
  <c r="U439" i="17"/>
  <c r="V439" i="17"/>
  <c r="W439" i="17"/>
  <c r="AB439" i="17"/>
  <c r="T440" i="17"/>
  <c r="U440" i="17"/>
  <c r="V440" i="17"/>
  <c r="W440" i="17"/>
  <c r="AB440" i="17"/>
  <c r="T441" i="17"/>
  <c r="U441" i="17"/>
  <c r="V441" i="17"/>
  <c r="W441" i="17"/>
  <c r="AB441" i="17"/>
  <c r="T442" i="17"/>
  <c r="U442" i="17"/>
  <c r="V442" i="17"/>
  <c r="W442" i="17"/>
  <c r="AB442" i="17"/>
  <c r="T443" i="17"/>
  <c r="U443" i="17"/>
  <c r="V443" i="17"/>
  <c r="W443" i="17"/>
  <c r="AB443" i="17"/>
  <c r="T444" i="17"/>
  <c r="U444" i="17"/>
  <c r="V444" i="17"/>
  <c r="W444" i="17"/>
  <c r="AB444" i="17"/>
  <c r="T445" i="17"/>
  <c r="U445" i="17"/>
  <c r="V445" i="17"/>
  <c r="W445" i="17"/>
  <c r="AB445" i="17"/>
  <c r="T446" i="17"/>
  <c r="U446" i="17"/>
  <c r="V446" i="17"/>
  <c r="W446" i="17"/>
  <c r="AB446" i="17"/>
  <c r="T447" i="17"/>
  <c r="U447" i="17"/>
  <c r="V447" i="17"/>
  <c r="W447" i="17"/>
  <c r="AB447" i="17"/>
  <c r="T448" i="17"/>
  <c r="U448" i="17"/>
  <c r="V448" i="17"/>
  <c r="W448" i="17"/>
  <c r="AB448" i="17"/>
  <c r="T449" i="17"/>
  <c r="U449" i="17"/>
  <c r="V449" i="17"/>
  <c r="W449" i="17"/>
  <c r="AB449" i="17"/>
  <c r="T450" i="17"/>
  <c r="U450" i="17"/>
  <c r="V450" i="17"/>
  <c r="W450" i="17"/>
  <c r="AB450" i="17"/>
  <c r="T451" i="17"/>
  <c r="U451" i="17"/>
  <c r="V451" i="17"/>
  <c r="W451" i="17"/>
  <c r="AB451" i="17"/>
  <c r="T452" i="17"/>
  <c r="U452" i="17"/>
  <c r="V452" i="17"/>
  <c r="W452" i="17"/>
  <c r="AB452" i="17"/>
  <c r="T453" i="17"/>
  <c r="U453" i="17"/>
  <c r="V453" i="17"/>
  <c r="W453" i="17"/>
  <c r="AB453" i="17"/>
  <c r="T454" i="17"/>
  <c r="U454" i="17"/>
  <c r="V454" i="17"/>
  <c r="W454" i="17"/>
  <c r="AB454" i="17"/>
  <c r="T455" i="17"/>
  <c r="U455" i="17"/>
  <c r="V455" i="17"/>
  <c r="W455" i="17"/>
  <c r="AB455" i="17"/>
  <c r="T456" i="17"/>
  <c r="U456" i="17"/>
  <c r="V456" i="17"/>
  <c r="W456" i="17"/>
  <c r="AB456" i="17"/>
  <c r="T457" i="17"/>
  <c r="U457" i="17"/>
  <c r="V457" i="17"/>
  <c r="W457" i="17"/>
  <c r="AB457" i="17"/>
  <c r="T458" i="17"/>
  <c r="U458" i="17"/>
  <c r="V458" i="17"/>
  <c r="W458" i="17"/>
  <c r="AB458" i="17"/>
  <c r="T459" i="17"/>
  <c r="U459" i="17"/>
  <c r="V459" i="17"/>
  <c r="W459" i="17"/>
  <c r="AB459" i="17"/>
  <c r="T460" i="17"/>
  <c r="U460" i="17"/>
  <c r="V460" i="17"/>
  <c r="W460" i="17"/>
  <c r="AB460" i="17"/>
  <c r="T461" i="17"/>
  <c r="U461" i="17"/>
  <c r="V461" i="17"/>
  <c r="W461" i="17"/>
  <c r="AB461" i="17"/>
  <c r="T462" i="17"/>
  <c r="U462" i="17"/>
  <c r="V462" i="17"/>
  <c r="W462" i="17"/>
  <c r="AB462" i="17"/>
  <c r="T463" i="17"/>
  <c r="U463" i="17"/>
  <c r="V463" i="17"/>
  <c r="W463" i="17"/>
  <c r="AB463" i="17"/>
  <c r="T464" i="17"/>
  <c r="U464" i="17"/>
  <c r="V464" i="17"/>
  <c r="W464" i="17"/>
  <c r="AB464" i="17"/>
  <c r="T465" i="17"/>
  <c r="U465" i="17"/>
  <c r="V465" i="17"/>
  <c r="W465" i="17"/>
  <c r="AB465" i="17"/>
  <c r="T466" i="17"/>
  <c r="U466" i="17"/>
  <c r="V466" i="17"/>
  <c r="W466" i="17"/>
  <c r="AB466" i="17"/>
  <c r="T467" i="17"/>
  <c r="U467" i="17"/>
  <c r="V467" i="17"/>
  <c r="W467" i="17"/>
  <c r="AB467" i="17"/>
  <c r="T468" i="17"/>
  <c r="U468" i="17"/>
  <c r="V468" i="17"/>
  <c r="W468" i="17"/>
  <c r="AB468" i="17"/>
  <c r="T469" i="17"/>
  <c r="U469" i="17"/>
  <c r="V469" i="17"/>
  <c r="W469" i="17"/>
  <c r="AB469" i="17"/>
  <c r="T470" i="17"/>
  <c r="U470" i="17"/>
  <c r="V470" i="17"/>
  <c r="W470" i="17"/>
  <c r="AB470" i="17"/>
  <c r="T471" i="17"/>
  <c r="U471" i="17"/>
  <c r="V471" i="17"/>
  <c r="W471" i="17"/>
  <c r="AB471" i="17"/>
  <c r="T472" i="17"/>
  <c r="U472" i="17"/>
  <c r="V472" i="17"/>
  <c r="W472" i="17"/>
  <c r="AB472" i="17"/>
  <c r="T473" i="17"/>
  <c r="U473" i="17"/>
  <c r="V473" i="17"/>
  <c r="W473" i="17"/>
  <c r="AB473" i="17"/>
  <c r="T474" i="17"/>
  <c r="U474" i="17"/>
  <c r="V474" i="17"/>
  <c r="W474" i="17"/>
  <c r="AB474" i="17"/>
  <c r="T475" i="17"/>
  <c r="U475" i="17"/>
  <c r="V475" i="17"/>
  <c r="W475" i="17"/>
  <c r="AB475" i="17"/>
  <c r="T476" i="17"/>
  <c r="U476" i="17"/>
  <c r="V476" i="17"/>
  <c r="W476" i="17"/>
  <c r="AB476" i="17"/>
  <c r="T477" i="17"/>
  <c r="U477" i="17"/>
  <c r="V477" i="17"/>
  <c r="W477" i="17"/>
  <c r="AB477" i="17"/>
  <c r="T478" i="17"/>
  <c r="U478" i="17"/>
  <c r="V478" i="17"/>
  <c r="W478" i="17"/>
  <c r="AB478" i="17"/>
  <c r="T479" i="17"/>
  <c r="U479" i="17"/>
  <c r="V479" i="17"/>
  <c r="W479" i="17"/>
  <c r="AB479" i="17"/>
  <c r="T480" i="17"/>
  <c r="U480" i="17"/>
  <c r="V480" i="17"/>
  <c r="W480" i="17"/>
  <c r="AB480" i="17"/>
  <c r="T481" i="17"/>
  <c r="U481" i="17"/>
  <c r="V481" i="17"/>
  <c r="W481" i="17"/>
  <c r="AB481" i="17"/>
  <c r="T482" i="17"/>
  <c r="U482" i="17"/>
  <c r="V482" i="17"/>
  <c r="W482" i="17"/>
  <c r="AB482" i="17"/>
  <c r="T483" i="17"/>
  <c r="U483" i="17"/>
  <c r="V483" i="17"/>
  <c r="W483" i="17"/>
  <c r="AB483" i="17"/>
  <c r="T484" i="17"/>
  <c r="U484" i="17"/>
  <c r="V484" i="17"/>
  <c r="W484" i="17"/>
  <c r="AB484" i="17"/>
  <c r="T485" i="17"/>
  <c r="U485" i="17"/>
  <c r="V485" i="17"/>
  <c r="W485" i="17"/>
  <c r="AB485" i="17"/>
  <c r="T486" i="17"/>
  <c r="U486" i="17"/>
  <c r="V486" i="17"/>
  <c r="W486" i="17"/>
  <c r="AB486" i="17"/>
  <c r="T487" i="17"/>
  <c r="U487" i="17"/>
  <c r="V487" i="17"/>
  <c r="W487" i="17"/>
  <c r="AB487" i="17"/>
  <c r="T488" i="17"/>
  <c r="U488" i="17"/>
  <c r="V488" i="17"/>
  <c r="W488" i="17"/>
  <c r="AB488" i="17"/>
  <c r="T489" i="17"/>
  <c r="U489" i="17"/>
  <c r="V489" i="17"/>
  <c r="W489" i="17"/>
  <c r="AB489" i="17"/>
  <c r="T490" i="17"/>
  <c r="U490" i="17"/>
  <c r="V490" i="17"/>
  <c r="W490" i="17"/>
  <c r="AB490" i="17"/>
  <c r="T491" i="17"/>
  <c r="U491" i="17"/>
  <c r="V491" i="17"/>
  <c r="W491" i="17"/>
  <c r="AB491" i="17"/>
  <c r="T492" i="17"/>
  <c r="U492" i="17"/>
  <c r="V492" i="17"/>
  <c r="W492" i="17"/>
  <c r="AB492" i="17"/>
  <c r="T493" i="17"/>
  <c r="U493" i="17"/>
  <c r="V493" i="17"/>
  <c r="W493" i="17"/>
  <c r="AB493" i="17"/>
  <c r="T494" i="17"/>
  <c r="U494" i="17"/>
  <c r="V494" i="17"/>
  <c r="W494" i="17"/>
  <c r="AB494" i="17"/>
  <c r="T495" i="17"/>
  <c r="U495" i="17"/>
  <c r="V495" i="17"/>
  <c r="W495" i="17"/>
  <c r="AB495" i="17"/>
  <c r="T496" i="17"/>
  <c r="U496" i="17"/>
  <c r="V496" i="17"/>
  <c r="W496" i="17"/>
  <c r="AB496" i="17"/>
  <c r="T497" i="17"/>
  <c r="U497" i="17"/>
  <c r="V497" i="17"/>
  <c r="W497" i="17"/>
  <c r="AB497" i="17"/>
  <c r="T498" i="17"/>
  <c r="U498" i="17"/>
  <c r="V498" i="17"/>
  <c r="W498" i="17"/>
  <c r="AB498" i="17"/>
  <c r="T499" i="17"/>
  <c r="U499" i="17"/>
  <c r="V499" i="17"/>
  <c r="W499" i="17"/>
  <c r="AB499" i="17"/>
  <c r="T500" i="17"/>
  <c r="U500" i="17"/>
  <c r="V500" i="17"/>
  <c r="W500" i="17"/>
  <c r="AB500" i="17"/>
  <c r="T501" i="17"/>
  <c r="U501" i="17"/>
  <c r="V501" i="17"/>
  <c r="W501" i="17"/>
  <c r="AB501" i="17"/>
  <c r="T502" i="17"/>
  <c r="U502" i="17"/>
  <c r="V502" i="17"/>
  <c r="W502" i="17"/>
  <c r="AB502" i="17"/>
  <c r="T503" i="17"/>
  <c r="U503" i="17"/>
  <c r="V503" i="17"/>
  <c r="W503" i="17"/>
  <c r="AB503" i="17"/>
  <c r="T504" i="17"/>
  <c r="U504" i="17"/>
  <c r="V504" i="17"/>
  <c r="W504" i="17"/>
  <c r="AB504" i="17"/>
  <c r="T505" i="17"/>
  <c r="U505" i="17"/>
  <c r="V505" i="17"/>
  <c r="W505" i="17"/>
  <c r="AB505" i="17"/>
  <c r="T506" i="17"/>
  <c r="U506" i="17"/>
  <c r="V506" i="17"/>
  <c r="W506" i="17"/>
  <c r="AB506" i="17"/>
  <c r="T507" i="17"/>
  <c r="U507" i="17"/>
  <c r="V507" i="17"/>
  <c r="W507" i="17"/>
  <c r="AB507" i="17"/>
  <c r="T508" i="17"/>
  <c r="U508" i="17"/>
  <c r="V508" i="17"/>
  <c r="W508" i="17"/>
  <c r="AB508" i="17"/>
  <c r="T509" i="17"/>
  <c r="U509" i="17"/>
  <c r="V509" i="17"/>
  <c r="W509" i="17"/>
  <c r="AB509" i="17"/>
  <c r="T510" i="17"/>
  <c r="U510" i="17"/>
  <c r="V510" i="17"/>
  <c r="W510" i="17"/>
  <c r="AB510" i="17"/>
  <c r="T511" i="17"/>
  <c r="U511" i="17"/>
  <c r="V511" i="17"/>
  <c r="W511" i="17"/>
  <c r="AB511" i="17"/>
  <c r="T512" i="17"/>
  <c r="U512" i="17"/>
  <c r="V512" i="17"/>
  <c r="W512" i="17"/>
  <c r="AB512" i="17"/>
  <c r="T513" i="17"/>
  <c r="U513" i="17"/>
  <c r="V513" i="17"/>
  <c r="W513" i="17"/>
  <c r="AB513" i="17"/>
  <c r="T514" i="17"/>
  <c r="U514" i="17"/>
  <c r="V514" i="17"/>
  <c r="W514" i="17"/>
  <c r="AB514" i="17"/>
  <c r="T515" i="17"/>
  <c r="U515" i="17"/>
  <c r="V515" i="17"/>
  <c r="W515" i="17"/>
  <c r="AB515" i="17"/>
  <c r="T516" i="17"/>
  <c r="U516" i="17"/>
  <c r="V516" i="17"/>
  <c r="W516" i="17"/>
  <c r="AB516" i="17"/>
  <c r="T517" i="17"/>
  <c r="U517" i="17"/>
  <c r="V517" i="17"/>
  <c r="W517" i="17"/>
  <c r="AB517" i="17"/>
  <c r="T518" i="17"/>
  <c r="U518" i="17"/>
  <c r="V518" i="17"/>
  <c r="W518" i="17"/>
  <c r="AB518" i="17"/>
  <c r="T519" i="17"/>
  <c r="U519" i="17"/>
  <c r="V519" i="17"/>
  <c r="W519" i="17"/>
  <c r="AB519" i="17"/>
  <c r="T520" i="17"/>
  <c r="U520" i="17"/>
  <c r="V520" i="17"/>
  <c r="W520" i="17"/>
  <c r="AB520" i="17"/>
  <c r="T521" i="17"/>
  <c r="U521" i="17"/>
  <c r="V521" i="17"/>
  <c r="W521" i="17"/>
  <c r="AB521" i="17"/>
  <c r="T522" i="17"/>
  <c r="U522" i="17"/>
  <c r="V522" i="17"/>
  <c r="W522" i="17"/>
  <c r="AB522" i="17"/>
  <c r="T523" i="17"/>
  <c r="U523" i="17"/>
  <c r="V523" i="17"/>
  <c r="W523" i="17"/>
  <c r="AB523" i="17"/>
  <c r="T524" i="17"/>
  <c r="U524" i="17"/>
  <c r="V524" i="17"/>
  <c r="W524" i="17"/>
  <c r="AB524" i="17"/>
  <c r="T525" i="17"/>
  <c r="U525" i="17"/>
  <c r="V525" i="17"/>
  <c r="W525" i="17"/>
  <c r="AB525" i="17"/>
  <c r="T526" i="17"/>
  <c r="U526" i="17"/>
  <c r="V526" i="17"/>
  <c r="W526" i="17"/>
  <c r="AB526" i="17"/>
  <c r="T527" i="17"/>
  <c r="U527" i="17"/>
  <c r="V527" i="17"/>
  <c r="W527" i="17"/>
  <c r="AB527" i="17"/>
  <c r="T528" i="17"/>
  <c r="U528" i="17"/>
  <c r="V528" i="17"/>
  <c r="W528" i="17"/>
  <c r="AB528" i="17"/>
  <c r="T529" i="17"/>
  <c r="U529" i="17"/>
  <c r="V529" i="17"/>
  <c r="W529" i="17"/>
  <c r="AB529" i="17"/>
  <c r="T530" i="17"/>
  <c r="U530" i="17"/>
  <c r="V530" i="17"/>
  <c r="W530" i="17"/>
  <c r="AB530" i="17"/>
  <c r="T531" i="17"/>
  <c r="U531" i="17"/>
  <c r="V531" i="17"/>
  <c r="W531" i="17"/>
  <c r="AB531" i="17"/>
  <c r="T532" i="17"/>
  <c r="U532" i="17"/>
  <c r="V532" i="17"/>
  <c r="W532" i="17"/>
  <c r="AB532" i="17"/>
  <c r="T533" i="17"/>
  <c r="U533" i="17"/>
  <c r="V533" i="17"/>
  <c r="W533" i="17"/>
  <c r="AB533" i="17"/>
  <c r="T534" i="17"/>
  <c r="U534" i="17"/>
  <c r="V534" i="17"/>
  <c r="W534" i="17"/>
  <c r="AB534" i="17"/>
  <c r="T535" i="17"/>
  <c r="U535" i="17"/>
  <c r="V535" i="17"/>
  <c r="W535" i="17"/>
  <c r="AB535" i="17"/>
  <c r="T536" i="17"/>
  <c r="U536" i="17"/>
  <c r="V536" i="17"/>
  <c r="W536" i="17"/>
  <c r="AB536" i="17"/>
  <c r="T537" i="17"/>
  <c r="U537" i="17"/>
  <c r="V537" i="17"/>
  <c r="W537" i="17"/>
  <c r="AB537" i="17"/>
  <c r="T538" i="17"/>
  <c r="U538" i="17"/>
  <c r="V538" i="17"/>
  <c r="W538" i="17"/>
  <c r="AB538" i="17"/>
  <c r="T539" i="17"/>
  <c r="U539" i="17"/>
  <c r="V539" i="17"/>
  <c r="W539" i="17"/>
  <c r="AB539" i="17"/>
  <c r="T540" i="17"/>
  <c r="U540" i="17"/>
  <c r="V540" i="17"/>
  <c r="W540" i="17"/>
  <c r="AB540" i="17"/>
  <c r="T541" i="17"/>
  <c r="U541" i="17"/>
  <c r="V541" i="17"/>
  <c r="W541" i="17"/>
  <c r="AB541" i="17"/>
  <c r="T542" i="17"/>
  <c r="U542" i="17"/>
  <c r="V542" i="17"/>
  <c r="W542" i="17"/>
  <c r="AB542" i="17"/>
  <c r="T543" i="17"/>
  <c r="U543" i="17"/>
  <c r="V543" i="17"/>
  <c r="W543" i="17"/>
  <c r="AB543" i="17"/>
  <c r="T544" i="17"/>
  <c r="U544" i="17"/>
  <c r="V544" i="17"/>
  <c r="W544" i="17"/>
  <c r="AB544" i="17"/>
  <c r="T545" i="17"/>
  <c r="U545" i="17"/>
  <c r="V545" i="17"/>
  <c r="W545" i="17"/>
  <c r="AB545" i="17"/>
  <c r="T546" i="17"/>
  <c r="U546" i="17"/>
  <c r="V546" i="17"/>
  <c r="W546" i="17"/>
  <c r="AB546" i="17"/>
  <c r="T547" i="17"/>
  <c r="U547" i="17"/>
  <c r="V547" i="17"/>
  <c r="W547" i="17"/>
  <c r="AB547" i="17"/>
  <c r="T548" i="17"/>
  <c r="U548" i="17"/>
  <c r="V548" i="17"/>
  <c r="W548" i="17"/>
  <c r="AB548" i="17"/>
  <c r="T549" i="17"/>
  <c r="U549" i="17"/>
  <c r="V549" i="17"/>
  <c r="W549" i="17"/>
  <c r="AB549" i="17"/>
  <c r="T550" i="17"/>
  <c r="U550" i="17"/>
  <c r="V550" i="17"/>
  <c r="W550" i="17"/>
  <c r="AB550" i="17"/>
  <c r="T551" i="17"/>
  <c r="U551" i="17"/>
  <c r="V551" i="17"/>
  <c r="W551" i="17"/>
  <c r="AB551" i="17"/>
  <c r="T552" i="17"/>
  <c r="U552" i="17"/>
  <c r="V552" i="17"/>
  <c r="W552" i="17"/>
  <c r="AB552" i="17"/>
  <c r="T553" i="17"/>
  <c r="U553" i="17"/>
  <c r="V553" i="17"/>
  <c r="W553" i="17"/>
  <c r="AB553" i="17"/>
  <c r="T554" i="17"/>
  <c r="U554" i="17"/>
  <c r="V554" i="17"/>
  <c r="W554" i="17"/>
  <c r="AB554" i="17"/>
  <c r="T555" i="17"/>
  <c r="U555" i="17"/>
  <c r="V555" i="17"/>
  <c r="W555" i="17"/>
  <c r="AB555" i="17"/>
  <c r="T556" i="17"/>
  <c r="U556" i="17"/>
  <c r="V556" i="17"/>
  <c r="W556" i="17"/>
  <c r="AB556" i="17"/>
  <c r="T557" i="17"/>
  <c r="U557" i="17"/>
  <c r="V557" i="17"/>
  <c r="W557" i="17"/>
  <c r="AB557" i="17"/>
  <c r="T558" i="17"/>
  <c r="U558" i="17"/>
  <c r="V558" i="17"/>
  <c r="W558" i="17"/>
  <c r="AB558" i="17"/>
  <c r="T559" i="17"/>
  <c r="U559" i="17"/>
  <c r="V559" i="17"/>
  <c r="W559" i="17"/>
  <c r="AB559" i="17"/>
  <c r="T560" i="17"/>
  <c r="U560" i="17"/>
  <c r="V560" i="17"/>
  <c r="W560" i="17"/>
  <c r="AB560" i="17"/>
  <c r="T561" i="17"/>
  <c r="U561" i="17"/>
  <c r="V561" i="17"/>
  <c r="W561" i="17"/>
  <c r="AB561" i="17"/>
  <c r="T562" i="17"/>
  <c r="U562" i="17"/>
  <c r="V562" i="17"/>
  <c r="W562" i="17"/>
  <c r="AB562" i="17"/>
  <c r="T563" i="17"/>
  <c r="U563" i="17"/>
  <c r="V563" i="17"/>
  <c r="W563" i="17"/>
  <c r="AB563" i="17"/>
  <c r="T564" i="17"/>
  <c r="U564" i="17"/>
  <c r="V564" i="17"/>
  <c r="W564" i="17"/>
  <c r="AB564" i="17"/>
  <c r="T565" i="17"/>
  <c r="U565" i="17"/>
  <c r="V565" i="17"/>
  <c r="W565" i="17"/>
  <c r="AB565" i="17"/>
  <c r="T566" i="17"/>
  <c r="U566" i="17"/>
  <c r="V566" i="17"/>
  <c r="W566" i="17"/>
  <c r="AB566" i="17"/>
  <c r="T567" i="17"/>
  <c r="U567" i="17"/>
  <c r="V567" i="17"/>
  <c r="W567" i="17"/>
  <c r="AB567" i="17"/>
  <c r="T568" i="17"/>
  <c r="U568" i="17"/>
  <c r="V568" i="17"/>
  <c r="W568" i="17"/>
  <c r="AB568" i="17"/>
  <c r="T569" i="17"/>
  <c r="U569" i="17"/>
  <c r="V569" i="17"/>
  <c r="W569" i="17"/>
  <c r="AB569" i="17"/>
  <c r="T570" i="17"/>
  <c r="U570" i="17"/>
  <c r="V570" i="17"/>
  <c r="W570" i="17"/>
  <c r="AB570" i="17"/>
  <c r="T571" i="17"/>
  <c r="U571" i="17"/>
  <c r="V571" i="17"/>
  <c r="W571" i="17"/>
  <c r="AB571" i="17"/>
  <c r="T572" i="17"/>
  <c r="U572" i="17"/>
  <c r="V572" i="17"/>
  <c r="W572" i="17"/>
  <c r="AB572" i="17"/>
  <c r="T573" i="17"/>
  <c r="U573" i="17"/>
  <c r="V573" i="17"/>
  <c r="W573" i="17"/>
  <c r="AB573" i="17"/>
  <c r="T574" i="17"/>
  <c r="U574" i="17"/>
  <c r="V574" i="17"/>
  <c r="W574" i="17"/>
  <c r="AB574" i="17"/>
  <c r="T575" i="17"/>
  <c r="U575" i="17"/>
  <c r="V575" i="17"/>
  <c r="W575" i="17"/>
  <c r="AB575" i="17"/>
  <c r="T576" i="17"/>
  <c r="U576" i="17"/>
  <c r="V576" i="17"/>
  <c r="W576" i="17"/>
  <c r="AB576" i="17"/>
  <c r="T577" i="17"/>
  <c r="U577" i="17"/>
  <c r="V577" i="17"/>
  <c r="W577" i="17"/>
  <c r="AB577" i="17"/>
  <c r="T578" i="17"/>
  <c r="U578" i="17"/>
  <c r="V578" i="17"/>
  <c r="W578" i="17"/>
  <c r="AB578" i="17"/>
  <c r="T579" i="17"/>
  <c r="U579" i="17"/>
  <c r="V579" i="17"/>
  <c r="W579" i="17"/>
  <c r="AB579" i="17"/>
  <c r="T580" i="17"/>
  <c r="U580" i="17"/>
  <c r="V580" i="17"/>
  <c r="W580" i="17"/>
  <c r="AB580" i="17"/>
  <c r="T581" i="17"/>
  <c r="U581" i="17"/>
  <c r="V581" i="17"/>
  <c r="W581" i="17"/>
  <c r="AB581" i="17"/>
  <c r="T582" i="17"/>
  <c r="U582" i="17"/>
  <c r="V582" i="17"/>
  <c r="W582" i="17"/>
  <c r="AB582" i="17"/>
  <c r="T583" i="17"/>
  <c r="U583" i="17"/>
  <c r="V583" i="17"/>
  <c r="W583" i="17"/>
  <c r="AB583" i="17"/>
  <c r="T584" i="17"/>
  <c r="U584" i="17"/>
  <c r="V584" i="17"/>
  <c r="W584" i="17"/>
  <c r="AB584" i="17"/>
  <c r="T585" i="17"/>
  <c r="U585" i="17"/>
  <c r="V585" i="17"/>
  <c r="W585" i="17"/>
  <c r="AB585" i="17"/>
  <c r="T586" i="17"/>
  <c r="U586" i="17"/>
  <c r="V586" i="17"/>
  <c r="W586" i="17"/>
  <c r="AB586" i="17"/>
  <c r="T587" i="17"/>
  <c r="U587" i="17"/>
  <c r="V587" i="17"/>
  <c r="W587" i="17"/>
  <c r="AB587" i="17"/>
  <c r="T588" i="17"/>
  <c r="U588" i="17"/>
  <c r="V588" i="17"/>
  <c r="W588" i="17"/>
  <c r="AB588" i="17"/>
  <c r="T589" i="17"/>
  <c r="U589" i="17"/>
  <c r="V589" i="17"/>
  <c r="W589" i="17"/>
  <c r="AB589" i="17"/>
  <c r="T590" i="17"/>
  <c r="U590" i="17"/>
  <c r="V590" i="17"/>
  <c r="W590" i="17"/>
  <c r="AB590" i="17"/>
  <c r="T591" i="17"/>
  <c r="U591" i="17"/>
  <c r="V591" i="17"/>
  <c r="W591" i="17"/>
  <c r="AB591" i="17"/>
  <c r="T592" i="17"/>
  <c r="U592" i="17"/>
  <c r="V592" i="17"/>
  <c r="W592" i="17"/>
  <c r="AB592" i="17"/>
  <c r="T593" i="17"/>
  <c r="U593" i="17"/>
  <c r="V593" i="17"/>
  <c r="W593" i="17"/>
  <c r="AB593" i="17"/>
  <c r="T594" i="17"/>
  <c r="U594" i="17"/>
  <c r="V594" i="17"/>
  <c r="W594" i="17"/>
  <c r="AB594" i="17"/>
  <c r="T595" i="17"/>
  <c r="U595" i="17"/>
  <c r="V595" i="17"/>
  <c r="W595" i="17"/>
  <c r="AB595" i="17"/>
  <c r="T596" i="17"/>
  <c r="U596" i="17"/>
  <c r="V596" i="17"/>
  <c r="W596" i="17"/>
  <c r="AB596" i="17"/>
  <c r="T597" i="17"/>
  <c r="U597" i="17"/>
  <c r="V597" i="17"/>
  <c r="W597" i="17"/>
  <c r="AB597" i="17"/>
  <c r="T598" i="17"/>
  <c r="U598" i="17"/>
  <c r="V598" i="17"/>
  <c r="W598" i="17"/>
  <c r="AB598" i="17"/>
  <c r="T599" i="17"/>
  <c r="U599" i="17"/>
  <c r="V599" i="17"/>
  <c r="W599" i="17"/>
  <c r="AB599" i="17"/>
  <c r="T600" i="17"/>
  <c r="U600" i="17"/>
  <c r="V600" i="17"/>
  <c r="W600" i="17"/>
  <c r="AB600" i="17"/>
  <c r="T601" i="17"/>
  <c r="U601" i="17"/>
  <c r="V601" i="17"/>
  <c r="W601" i="17"/>
  <c r="AB601" i="17"/>
  <c r="T602" i="17"/>
  <c r="U602" i="17"/>
  <c r="V602" i="17"/>
  <c r="W602" i="17"/>
  <c r="AB602" i="17"/>
  <c r="C51" i="17"/>
  <c r="B51" i="17"/>
  <c r="D31" i="17"/>
  <c r="T131" i="17"/>
  <c r="E31" i="17"/>
  <c r="U131" i="17"/>
  <c r="F31" i="17"/>
  <c r="V131" i="17"/>
  <c r="W131" i="17"/>
  <c r="AB131" i="17"/>
  <c r="T132" i="17"/>
  <c r="U132" i="17"/>
  <c r="V132" i="17"/>
  <c r="W132" i="17"/>
  <c r="AB132" i="17"/>
  <c r="T133" i="17"/>
  <c r="U133" i="17"/>
  <c r="V133" i="17"/>
  <c r="W133" i="17"/>
  <c r="AB133" i="17"/>
  <c r="T134" i="17"/>
  <c r="U134" i="17"/>
  <c r="V134" i="17"/>
  <c r="W134" i="17"/>
  <c r="AB134" i="17"/>
  <c r="T135" i="17"/>
  <c r="U135" i="17"/>
  <c r="V135" i="17"/>
  <c r="W135" i="17"/>
  <c r="AB135" i="17"/>
  <c r="T136" i="17"/>
  <c r="U136" i="17"/>
  <c r="V136" i="17"/>
  <c r="W136" i="17"/>
  <c r="AB136" i="17"/>
  <c r="T137" i="17"/>
  <c r="U137" i="17"/>
  <c r="V137" i="17"/>
  <c r="W137" i="17"/>
  <c r="AB137" i="17"/>
  <c r="T138" i="17"/>
  <c r="U138" i="17"/>
  <c r="V138" i="17"/>
  <c r="W138" i="17"/>
  <c r="AB138" i="17"/>
  <c r="T139" i="17"/>
  <c r="U139" i="17"/>
  <c r="V139" i="17"/>
  <c r="W139" i="17"/>
  <c r="AB139" i="17"/>
  <c r="T140" i="17"/>
  <c r="U140" i="17"/>
  <c r="V140" i="17"/>
  <c r="W140" i="17"/>
  <c r="AB140" i="17"/>
  <c r="T141" i="17"/>
  <c r="U141" i="17"/>
  <c r="V141" i="17"/>
  <c r="W141" i="17"/>
  <c r="AB141" i="17"/>
  <c r="T142" i="17"/>
  <c r="U142" i="17"/>
  <c r="V142" i="17"/>
  <c r="W142" i="17"/>
  <c r="AB142" i="17"/>
  <c r="T143" i="17"/>
  <c r="U143" i="17"/>
  <c r="V143" i="17"/>
  <c r="W143" i="17"/>
  <c r="AB143" i="17"/>
  <c r="T144" i="17"/>
  <c r="U144" i="17"/>
  <c r="V144" i="17"/>
  <c r="W144" i="17"/>
  <c r="AB144" i="17"/>
  <c r="T145" i="17"/>
  <c r="U145" i="17"/>
  <c r="V145" i="17"/>
  <c r="W145" i="17"/>
  <c r="AB145" i="17"/>
  <c r="T146" i="17"/>
  <c r="U146" i="17"/>
  <c r="V146" i="17"/>
  <c r="W146" i="17"/>
  <c r="AB146" i="17"/>
  <c r="T147" i="17"/>
  <c r="U147" i="17"/>
  <c r="V147" i="17"/>
  <c r="W147" i="17"/>
  <c r="AB147" i="17"/>
  <c r="T148" i="17"/>
  <c r="U148" i="17"/>
  <c r="V148" i="17"/>
  <c r="W148" i="17"/>
  <c r="AB148" i="17"/>
  <c r="T149" i="17"/>
  <c r="U149" i="17"/>
  <c r="V149" i="17"/>
  <c r="W149" i="17"/>
  <c r="AB149" i="17"/>
  <c r="T150" i="17"/>
  <c r="U150" i="17"/>
  <c r="V150" i="17"/>
  <c r="W150" i="17"/>
  <c r="AB150" i="17"/>
  <c r="T151" i="17"/>
  <c r="U151" i="17"/>
  <c r="V151" i="17"/>
  <c r="W151" i="17"/>
  <c r="AB151" i="17"/>
  <c r="T152" i="17"/>
  <c r="U152" i="17"/>
  <c r="V152" i="17"/>
  <c r="W152" i="17"/>
  <c r="AB152" i="17"/>
  <c r="T153" i="17"/>
  <c r="U153" i="17"/>
  <c r="V153" i="17"/>
  <c r="W153" i="17"/>
  <c r="AB153" i="17"/>
  <c r="T154" i="17"/>
  <c r="U154" i="17"/>
  <c r="V154" i="17"/>
  <c r="W154" i="17"/>
  <c r="AB154" i="17"/>
  <c r="T155" i="17"/>
  <c r="U155" i="17"/>
  <c r="V155" i="17"/>
  <c r="W155" i="17"/>
  <c r="AB155" i="17"/>
  <c r="T156" i="17"/>
  <c r="U156" i="17"/>
  <c r="V156" i="17"/>
  <c r="W156" i="17"/>
  <c r="AB156" i="17"/>
  <c r="T157" i="17"/>
  <c r="U157" i="17"/>
  <c r="V157" i="17"/>
  <c r="W157" i="17"/>
  <c r="AB157" i="17"/>
  <c r="T158" i="17"/>
  <c r="U158" i="17"/>
  <c r="V158" i="17"/>
  <c r="W158" i="17"/>
  <c r="AB158" i="17"/>
  <c r="T159" i="17"/>
  <c r="U159" i="17"/>
  <c r="V159" i="17"/>
  <c r="W159" i="17"/>
  <c r="AB159" i="17"/>
  <c r="T160" i="17"/>
  <c r="U160" i="17"/>
  <c r="V160" i="17"/>
  <c r="W160" i="17"/>
  <c r="AB160" i="17"/>
  <c r="T161" i="17"/>
  <c r="U161" i="17"/>
  <c r="V161" i="17"/>
  <c r="W161" i="17"/>
  <c r="AB161" i="17"/>
  <c r="T162" i="17"/>
  <c r="U162" i="17"/>
  <c r="V162" i="17"/>
  <c r="W162" i="17"/>
  <c r="AB162" i="17"/>
  <c r="T163" i="17"/>
  <c r="U163" i="17"/>
  <c r="V163" i="17"/>
  <c r="W163" i="17"/>
  <c r="AB163" i="17"/>
  <c r="T164" i="17"/>
  <c r="U164" i="17"/>
  <c r="V164" i="17"/>
  <c r="W164" i="17"/>
  <c r="AB164" i="17"/>
  <c r="T165" i="17"/>
  <c r="U165" i="17"/>
  <c r="V165" i="17"/>
  <c r="W165" i="17"/>
  <c r="AB165" i="17"/>
  <c r="T166" i="17"/>
  <c r="U166" i="17"/>
  <c r="V166" i="17"/>
  <c r="W166" i="17"/>
  <c r="AB166" i="17"/>
  <c r="T167" i="17"/>
  <c r="U167" i="17"/>
  <c r="V167" i="17"/>
  <c r="W167" i="17"/>
  <c r="AB167" i="17"/>
  <c r="T168" i="17"/>
  <c r="U168" i="17"/>
  <c r="V168" i="17"/>
  <c r="W168" i="17"/>
  <c r="AB168" i="17"/>
  <c r="T169" i="17"/>
  <c r="U169" i="17"/>
  <c r="V169" i="17"/>
  <c r="W169" i="17"/>
  <c r="AB169" i="17"/>
  <c r="T170" i="17"/>
  <c r="U170" i="17"/>
  <c r="V170" i="17"/>
  <c r="W170" i="17"/>
  <c r="AB170" i="17"/>
  <c r="T171" i="17"/>
  <c r="U171" i="17"/>
  <c r="V171" i="17"/>
  <c r="W171" i="17"/>
  <c r="AB171" i="17"/>
  <c r="T172" i="17"/>
  <c r="U172" i="17"/>
  <c r="V172" i="17"/>
  <c r="W172" i="17"/>
  <c r="AB172" i="17"/>
  <c r="T173" i="17"/>
  <c r="U173" i="17"/>
  <c r="V173" i="17"/>
  <c r="W173" i="17"/>
  <c r="AB173" i="17"/>
  <c r="T174" i="17"/>
  <c r="U174" i="17"/>
  <c r="V174" i="17"/>
  <c r="W174" i="17"/>
  <c r="AB174" i="17"/>
  <c r="T175" i="17"/>
  <c r="U175" i="17"/>
  <c r="V175" i="17"/>
  <c r="W175" i="17"/>
  <c r="AB175" i="17"/>
  <c r="T176" i="17"/>
  <c r="U176" i="17"/>
  <c r="V176" i="17"/>
  <c r="W176" i="17"/>
  <c r="AB176" i="17"/>
  <c r="T177" i="17"/>
  <c r="U177" i="17"/>
  <c r="V177" i="17"/>
  <c r="W177" i="17"/>
  <c r="AB177" i="17"/>
  <c r="T178" i="17"/>
  <c r="U178" i="17"/>
  <c r="V178" i="17"/>
  <c r="W178" i="17"/>
  <c r="AB178" i="17"/>
  <c r="T179" i="17"/>
  <c r="U179" i="17"/>
  <c r="V179" i="17"/>
  <c r="W179" i="17"/>
  <c r="AB179" i="17"/>
  <c r="T180" i="17"/>
  <c r="U180" i="17"/>
  <c r="V180" i="17"/>
  <c r="W180" i="17"/>
  <c r="AB180" i="17"/>
  <c r="T181" i="17"/>
  <c r="U181" i="17"/>
  <c r="V181" i="17"/>
  <c r="W181" i="17"/>
  <c r="AB181" i="17"/>
  <c r="T182" i="17"/>
  <c r="U182" i="17"/>
  <c r="V182" i="17"/>
  <c r="W182" i="17"/>
  <c r="AB182" i="17"/>
  <c r="T183" i="17"/>
  <c r="U183" i="17"/>
  <c r="V183" i="17"/>
  <c r="W183" i="17"/>
  <c r="AB183" i="17"/>
  <c r="T184" i="17"/>
  <c r="U184" i="17"/>
  <c r="V184" i="17"/>
  <c r="W184" i="17"/>
  <c r="AB184" i="17"/>
  <c r="T185" i="17"/>
  <c r="U185" i="17"/>
  <c r="V185" i="17"/>
  <c r="W185" i="17"/>
  <c r="AB185" i="17"/>
  <c r="T186" i="17"/>
  <c r="U186" i="17"/>
  <c r="V186" i="17"/>
  <c r="W186" i="17"/>
  <c r="AB186" i="17"/>
  <c r="T187" i="17"/>
  <c r="U187" i="17"/>
  <c r="V187" i="17"/>
  <c r="W187" i="17"/>
  <c r="AB187" i="17"/>
  <c r="T188" i="17"/>
  <c r="U188" i="17"/>
  <c r="V188" i="17"/>
  <c r="W188" i="17"/>
  <c r="AB188" i="17"/>
  <c r="T189" i="17"/>
  <c r="U189" i="17"/>
  <c r="V189" i="17"/>
  <c r="W189" i="17"/>
  <c r="AB189" i="17"/>
  <c r="T190" i="17"/>
  <c r="U190" i="17"/>
  <c r="V190" i="17"/>
  <c r="W190" i="17"/>
  <c r="AB190" i="17"/>
  <c r="T191" i="17"/>
  <c r="U191" i="17"/>
  <c r="V191" i="17"/>
  <c r="W191" i="17"/>
  <c r="AB191" i="17"/>
  <c r="T192" i="17"/>
  <c r="U192" i="17"/>
  <c r="V192" i="17"/>
  <c r="W192" i="17"/>
  <c r="AB192" i="17"/>
  <c r="T193" i="17"/>
  <c r="U193" i="17"/>
  <c r="V193" i="17"/>
  <c r="W193" i="17"/>
  <c r="AB193" i="17"/>
  <c r="T194" i="17"/>
  <c r="U194" i="17"/>
  <c r="V194" i="17"/>
  <c r="W194" i="17"/>
  <c r="AB194" i="17"/>
  <c r="T195" i="17"/>
  <c r="U195" i="17"/>
  <c r="V195" i="17"/>
  <c r="W195" i="17"/>
  <c r="AB195" i="17"/>
  <c r="T196" i="17"/>
  <c r="U196" i="17"/>
  <c r="V196" i="17"/>
  <c r="W196" i="17"/>
  <c r="AB196" i="17"/>
  <c r="T197" i="17"/>
  <c r="U197" i="17"/>
  <c r="V197" i="17"/>
  <c r="W197" i="17"/>
  <c r="AB197" i="17"/>
  <c r="T198" i="17"/>
  <c r="U198" i="17"/>
  <c r="V198" i="17"/>
  <c r="W198" i="17"/>
  <c r="AB198" i="17"/>
  <c r="T199" i="17"/>
  <c r="U199" i="17"/>
  <c r="V199" i="17"/>
  <c r="W199" i="17"/>
  <c r="AB199" i="17"/>
  <c r="T200" i="17"/>
  <c r="U200" i="17"/>
  <c r="V200" i="17"/>
  <c r="W200" i="17"/>
  <c r="AB200" i="17"/>
  <c r="T201" i="17"/>
  <c r="U201" i="17"/>
  <c r="V201" i="17"/>
  <c r="W201" i="17"/>
  <c r="AB201" i="17"/>
  <c r="T202" i="17"/>
  <c r="U202" i="17"/>
  <c r="V202" i="17"/>
  <c r="W202" i="17"/>
  <c r="AB202" i="17"/>
  <c r="T203" i="17"/>
  <c r="U203" i="17"/>
  <c r="V203" i="17"/>
  <c r="W203" i="17"/>
  <c r="AB203" i="17"/>
  <c r="T204" i="17"/>
  <c r="U204" i="17"/>
  <c r="V204" i="17"/>
  <c r="W204" i="17"/>
  <c r="AB204" i="17"/>
  <c r="T205" i="17"/>
  <c r="U205" i="17"/>
  <c r="V205" i="17"/>
  <c r="W205" i="17"/>
  <c r="AB205" i="17"/>
  <c r="T206" i="17"/>
  <c r="U206" i="17"/>
  <c r="V206" i="17"/>
  <c r="W206" i="17"/>
  <c r="AB206" i="17"/>
  <c r="T207" i="17"/>
  <c r="U207" i="17"/>
  <c r="V207" i="17"/>
  <c r="W207" i="17"/>
  <c r="AB207" i="17"/>
  <c r="T208" i="17"/>
  <c r="U208" i="17"/>
  <c r="V208" i="17"/>
  <c r="W208" i="17"/>
  <c r="AB208" i="17"/>
  <c r="T209" i="17"/>
  <c r="U209" i="17"/>
  <c r="V209" i="17"/>
  <c r="W209" i="17"/>
  <c r="AB209" i="17"/>
  <c r="T210" i="17"/>
  <c r="U210" i="17"/>
  <c r="V210" i="17"/>
  <c r="W210" i="17"/>
  <c r="AB210" i="17"/>
  <c r="T211" i="17"/>
  <c r="U211" i="17"/>
  <c r="V211" i="17"/>
  <c r="W211" i="17"/>
  <c r="AB211" i="17"/>
  <c r="T212" i="17"/>
  <c r="U212" i="17"/>
  <c r="V212" i="17"/>
  <c r="W212" i="17"/>
  <c r="AB212" i="17"/>
  <c r="T213" i="17"/>
  <c r="U213" i="17"/>
  <c r="V213" i="17"/>
  <c r="W213" i="17"/>
  <c r="AB213" i="17"/>
  <c r="T214" i="17"/>
  <c r="U214" i="17"/>
  <c r="V214" i="17"/>
  <c r="W214" i="17"/>
  <c r="AB214" i="17"/>
  <c r="T215" i="17"/>
  <c r="U215" i="17"/>
  <c r="V215" i="17"/>
  <c r="W215" i="17"/>
  <c r="AB215" i="17"/>
  <c r="T216" i="17"/>
  <c r="U216" i="17"/>
  <c r="V216" i="17"/>
  <c r="W216" i="17"/>
  <c r="AB216" i="17"/>
  <c r="T217" i="17"/>
  <c r="U217" i="17"/>
  <c r="V217" i="17"/>
  <c r="W217" i="17"/>
  <c r="AB217" i="17"/>
  <c r="T218" i="17"/>
  <c r="U218" i="17"/>
  <c r="V218" i="17"/>
  <c r="W218" i="17"/>
  <c r="AB218" i="17"/>
  <c r="T219" i="17"/>
  <c r="U219" i="17"/>
  <c r="V219" i="17"/>
  <c r="W219" i="17"/>
  <c r="AB219" i="17"/>
  <c r="T220" i="17"/>
  <c r="U220" i="17"/>
  <c r="V220" i="17"/>
  <c r="W220" i="17"/>
  <c r="AB220" i="17"/>
  <c r="T221" i="17"/>
  <c r="U221" i="17"/>
  <c r="V221" i="17"/>
  <c r="W221" i="17"/>
  <c r="AB221" i="17"/>
  <c r="T222" i="17"/>
  <c r="U222" i="17"/>
  <c r="V222" i="17"/>
  <c r="W222" i="17"/>
  <c r="AB222" i="17"/>
  <c r="T223" i="17"/>
  <c r="U223" i="17"/>
  <c r="V223" i="17"/>
  <c r="W223" i="17"/>
  <c r="AB223" i="17"/>
  <c r="T224" i="17"/>
  <c r="U224" i="17"/>
  <c r="V224" i="17"/>
  <c r="W224" i="17"/>
  <c r="AB224" i="17"/>
  <c r="T225" i="17"/>
  <c r="U225" i="17"/>
  <c r="V225" i="17"/>
  <c r="W225" i="17"/>
  <c r="AB225" i="17"/>
  <c r="T226" i="17"/>
  <c r="U226" i="17"/>
  <c r="V226" i="17"/>
  <c r="W226" i="17"/>
  <c r="AB226" i="17"/>
  <c r="T227" i="17"/>
  <c r="U227" i="17"/>
  <c r="V227" i="17"/>
  <c r="W227" i="17"/>
  <c r="AB227" i="17"/>
  <c r="T228" i="17"/>
  <c r="U228" i="17"/>
  <c r="V228" i="17"/>
  <c r="W228" i="17"/>
  <c r="AB228" i="17"/>
  <c r="T229" i="17"/>
  <c r="U229" i="17"/>
  <c r="V229" i="17"/>
  <c r="W229" i="17"/>
  <c r="AB229" i="17"/>
  <c r="T230" i="17"/>
  <c r="U230" i="17"/>
  <c r="V230" i="17"/>
  <c r="W230" i="17"/>
  <c r="AB230" i="17"/>
  <c r="T231" i="17"/>
  <c r="U231" i="17"/>
  <c r="V231" i="17"/>
  <c r="W231" i="17"/>
  <c r="AB231" i="17"/>
  <c r="T232" i="17"/>
  <c r="U232" i="17"/>
  <c r="V232" i="17"/>
  <c r="W232" i="17"/>
  <c r="AB232" i="17"/>
  <c r="T233" i="17"/>
  <c r="U233" i="17"/>
  <c r="V233" i="17"/>
  <c r="W233" i="17"/>
  <c r="AB233" i="17"/>
  <c r="T234" i="17"/>
  <c r="U234" i="17"/>
  <c r="V234" i="17"/>
  <c r="W234" i="17"/>
  <c r="AB234" i="17"/>
  <c r="T235" i="17"/>
  <c r="U235" i="17"/>
  <c r="V235" i="17"/>
  <c r="W235" i="17"/>
  <c r="AB235" i="17"/>
  <c r="T236" i="17"/>
  <c r="U236" i="17"/>
  <c r="V236" i="17"/>
  <c r="W236" i="17"/>
  <c r="AB236" i="17"/>
  <c r="T237" i="17"/>
  <c r="U237" i="17"/>
  <c r="V237" i="17"/>
  <c r="W237" i="17"/>
  <c r="AB237" i="17"/>
  <c r="T238" i="17"/>
  <c r="U238" i="17"/>
  <c r="V238" i="17"/>
  <c r="W238" i="17"/>
  <c r="AB238" i="17"/>
  <c r="T239" i="17"/>
  <c r="U239" i="17"/>
  <c r="V239" i="17"/>
  <c r="W239" i="17"/>
  <c r="AB239" i="17"/>
  <c r="T240" i="17"/>
  <c r="U240" i="17"/>
  <c r="V240" i="17"/>
  <c r="W240" i="17"/>
  <c r="AB240" i="17"/>
  <c r="T241" i="17"/>
  <c r="U241" i="17"/>
  <c r="V241" i="17"/>
  <c r="W241" i="17"/>
  <c r="AB241" i="17"/>
  <c r="T242" i="17"/>
  <c r="U242" i="17"/>
  <c r="V242" i="17"/>
  <c r="W242" i="17"/>
  <c r="AB242" i="17"/>
  <c r="T243" i="17"/>
  <c r="U243" i="17"/>
  <c r="V243" i="17"/>
  <c r="W243" i="17"/>
  <c r="AB243" i="17"/>
  <c r="T244" i="17"/>
  <c r="U244" i="17"/>
  <c r="V244" i="17"/>
  <c r="W244" i="17"/>
  <c r="AB244" i="17"/>
  <c r="T245" i="17"/>
  <c r="U245" i="17"/>
  <c r="V245" i="17"/>
  <c r="W245" i="17"/>
  <c r="AB245" i="17"/>
  <c r="T246" i="17"/>
  <c r="U246" i="17"/>
  <c r="V246" i="17"/>
  <c r="W246" i="17"/>
  <c r="AB246" i="17"/>
  <c r="T247" i="17"/>
  <c r="U247" i="17"/>
  <c r="V247" i="17"/>
  <c r="W247" i="17"/>
  <c r="AB247" i="17"/>
  <c r="T248" i="17"/>
  <c r="U248" i="17"/>
  <c r="V248" i="17"/>
  <c r="W248" i="17"/>
  <c r="AB248" i="17"/>
  <c r="T249" i="17"/>
  <c r="U249" i="17"/>
  <c r="V249" i="17"/>
  <c r="W249" i="17"/>
  <c r="AB249" i="17"/>
  <c r="T250" i="17"/>
  <c r="U250" i="17"/>
  <c r="V250" i="17"/>
  <c r="W250" i="17"/>
  <c r="AB250" i="17"/>
  <c r="T251" i="17"/>
  <c r="U251" i="17"/>
  <c r="V251" i="17"/>
  <c r="W251" i="17"/>
  <c r="AB251" i="17"/>
  <c r="T252" i="17"/>
  <c r="U252" i="17"/>
  <c r="V252" i="17"/>
  <c r="W252" i="17"/>
  <c r="AB252" i="17"/>
  <c r="T253" i="17"/>
  <c r="U253" i="17"/>
  <c r="V253" i="17"/>
  <c r="W253" i="17"/>
  <c r="AB253" i="17"/>
  <c r="T254" i="17"/>
  <c r="U254" i="17"/>
  <c r="V254" i="17"/>
  <c r="W254" i="17"/>
  <c r="AB254" i="17"/>
  <c r="T255" i="17"/>
  <c r="U255" i="17"/>
  <c r="V255" i="17"/>
  <c r="W255" i="17"/>
  <c r="AB255" i="17"/>
  <c r="T256" i="17"/>
  <c r="U256" i="17"/>
  <c r="V256" i="17"/>
  <c r="W256" i="17"/>
  <c r="AB256" i="17"/>
  <c r="T257" i="17"/>
  <c r="U257" i="17"/>
  <c r="V257" i="17"/>
  <c r="W257" i="17"/>
  <c r="AB257" i="17"/>
  <c r="T258" i="17"/>
  <c r="U258" i="17"/>
  <c r="V258" i="17"/>
  <c r="W258" i="17"/>
  <c r="AB258" i="17"/>
  <c r="T259" i="17"/>
  <c r="U259" i="17"/>
  <c r="V259" i="17"/>
  <c r="W259" i="17"/>
  <c r="AB259" i="17"/>
  <c r="T260" i="17"/>
  <c r="U260" i="17"/>
  <c r="V260" i="17"/>
  <c r="W260" i="17"/>
  <c r="AB260" i="17"/>
  <c r="T261" i="17"/>
  <c r="U261" i="17"/>
  <c r="V261" i="17"/>
  <c r="W261" i="17"/>
  <c r="AB261" i="17"/>
  <c r="T262" i="17"/>
  <c r="U262" i="17"/>
  <c r="V262" i="17"/>
  <c r="W262" i="17"/>
  <c r="AB262" i="17"/>
  <c r="T263" i="17"/>
  <c r="U263" i="17"/>
  <c r="V263" i="17"/>
  <c r="W263" i="17"/>
  <c r="AB263" i="17"/>
  <c r="T264" i="17"/>
  <c r="U264" i="17"/>
  <c r="V264" i="17"/>
  <c r="W264" i="17"/>
  <c r="AB264" i="17"/>
  <c r="T265" i="17"/>
  <c r="U265" i="17"/>
  <c r="V265" i="17"/>
  <c r="W265" i="17"/>
  <c r="AB265" i="17"/>
  <c r="T266" i="17"/>
  <c r="U266" i="17"/>
  <c r="V266" i="17"/>
  <c r="W266" i="17"/>
  <c r="AB266" i="17"/>
  <c r="T267" i="17"/>
  <c r="U267" i="17"/>
  <c r="V267" i="17"/>
  <c r="W267" i="17"/>
  <c r="AB267" i="17"/>
  <c r="T268" i="17"/>
  <c r="U268" i="17"/>
  <c r="V268" i="17"/>
  <c r="W268" i="17"/>
  <c r="AB268" i="17"/>
  <c r="T269" i="17"/>
  <c r="U269" i="17"/>
  <c r="V269" i="17"/>
  <c r="W269" i="17"/>
  <c r="AB269" i="17"/>
  <c r="T270" i="17"/>
  <c r="U270" i="17"/>
  <c r="V270" i="17"/>
  <c r="W270" i="17"/>
  <c r="AB270" i="17"/>
  <c r="T271" i="17"/>
  <c r="U271" i="17"/>
  <c r="V271" i="17"/>
  <c r="W271" i="17"/>
  <c r="AB271" i="17"/>
  <c r="T272" i="17"/>
  <c r="U272" i="17"/>
  <c r="V272" i="17"/>
  <c r="W272" i="17"/>
  <c r="AB272" i="17"/>
  <c r="T273" i="17"/>
  <c r="U273" i="17"/>
  <c r="V273" i="17"/>
  <c r="W273" i="17"/>
  <c r="AB273" i="17"/>
  <c r="T274" i="17"/>
  <c r="U274" i="17"/>
  <c r="V274" i="17"/>
  <c r="W274" i="17"/>
  <c r="AB274" i="17"/>
  <c r="T275" i="17"/>
  <c r="U275" i="17"/>
  <c r="V275" i="17"/>
  <c r="W275" i="17"/>
  <c r="AB275" i="17"/>
  <c r="T276" i="17"/>
  <c r="U276" i="17"/>
  <c r="V276" i="17"/>
  <c r="W276" i="17"/>
  <c r="AB276" i="17"/>
  <c r="T277" i="17"/>
  <c r="U277" i="17"/>
  <c r="V277" i="17"/>
  <c r="W277" i="17"/>
  <c r="AB277" i="17"/>
  <c r="T278" i="17"/>
  <c r="U278" i="17"/>
  <c r="V278" i="17"/>
  <c r="W278" i="17"/>
  <c r="AB278" i="17"/>
  <c r="T279" i="17"/>
  <c r="U279" i="17"/>
  <c r="V279" i="17"/>
  <c r="W279" i="17"/>
  <c r="AB279" i="17"/>
  <c r="T280" i="17"/>
  <c r="U280" i="17"/>
  <c r="V280" i="17"/>
  <c r="W280" i="17"/>
  <c r="AB280" i="17"/>
  <c r="T281" i="17"/>
  <c r="U281" i="17"/>
  <c r="V281" i="17"/>
  <c r="W281" i="17"/>
  <c r="AB281" i="17"/>
  <c r="T282" i="17"/>
  <c r="U282" i="17"/>
  <c r="V282" i="17"/>
  <c r="W282" i="17"/>
  <c r="AB282" i="17"/>
  <c r="T283" i="17"/>
  <c r="U283" i="17"/>
  <c r="V283" i="17"/>
  <c r="W283" i="17"/>
  <c r="AB283" i="17"/>
  <c r="T284" i="17"/>
  <c r="U284" i="17"/>
  <c r="V284" i="17"/>
  <c r="W284" i="17"/>
  <c r="AB284" i="17"/>
  <c r="T285" i="17"/>
  <c r="U285" i="17"/>
  <c r="V285" i="17"/>
  <c r="W285" i="17"/>
  <c r="AB285" i="17"/>
  <c r="T286" i="17"/>
  <c r="U286" i="17"/>
  <c r="V286" i="17"/>
  <c r="W286" i="17"/>
  <c r="AB286" i="17"/>
  <c r="T287" i="17"/>
  <c r="U287" i="17"/>
  <c r="V287" i="17"/>
  <c r="W287" i="17"/>
  <c r="AB287" i="17"/>
  <c r="T288" i="17"/>
  <c r="U288" i="17"/>
  <c r="V288" i="17"/>
  <c r="W288" i="17"/>
  <c r="AB288" i="17"/>
  <c r="T289" i="17"/>
  <c r="U289" i="17"/>
  <c r="V289" i="17"/>
  <c r="W289" i="17"/>
  <c r="AB289" i="17"/>
  <c r="T290" i="17"/>
  <c r="U290" i="17"/>
  <c r="V290" i="17"/>
  <c r="W290" i="17"/>
  <c r="AB290" i="17"/>
  <c r="T291" i="17"/>
  <c r="U291" i="17"/>
  <c r="V291" i="17"/>
  <c r="W291" i="17"/>
  <c r="AB291" i="17"/>
  <c r="T292" i="17"/>
  <c r="U292" i="17"/>
  <c r="V292" i="17"/>
  <c r="W292" i="17"/>
  <c r="AB292" i="17"/>
  <c r="T293" i="17"/>
  <c r="U293" i="17"/>
  <c r="V293" i="17"/>
  <c r="W293" i="17"/>
  <c r="AB293" i="17"/>
  <c r="T294" i="17"/>
  <c r="U294" i="17"/>
  <c r="V294" i="17"/>
  <c r="W294" i="17"/>
  <c r="AB294" i="17"/>
  <c r="T295" i="17"/>
  <c r="U295" i="17"/>
  <c r="V295" i="17"/>
  <c r="W295" i="17"/>
  <c r="AB295" i="17"/>
  <c r="T296" i="17"/>
  <c r="U296" i="17"/>
  <c r="V296" i="17"/>
  <c r="W296" i="17"/>
  <c r="AB296" i="17"/>
  <c r="T297" i="17"/>
  <c r="U297" i="17"/>
  <c r="V297" i="17"/>
  <c r="W297" i="17"/>
  <c r="AB297" i="17"/>
  <c r="T298" i="17"/>
  <c r="U298" i="17"/>
  <c r="V298" i="17"/>
  <c r="W298" i="17"/>
  <c r="AB298" i="17"/>
  <c r="T299" i="17"/>
  <c r="U299" i="17"/>
  <c r="V299" i="17"/>
  <c r="W299" i="17"/>
  <c r="AB299" i="17"/>
  <c r="T300" i="17"/>
  <c r="U300" i="17"/>
  <c r="V300" i="17"/>
  <c r="W300" i="17"/>
  <c r="AB300" i="17"/>
  <c r="T301" i="17"/>
  <c r="U301" i="17"/>
  <c r="V301" i="17"/>
  <c r="W301" i="17"/>
  <c r="AB301" i="17"/>
  <c r="T302" i="17"/>
  <c r="U302" i="17"/>
  <c r="V302" i="17"/>
  <c r="W302" i="17"/>
  <c r="AB302" i="17"/>
  <c r="T303" i="17"/>
  <c r="U303" i="17"/>
  <c r="V303" i="17"/>
  <c r="W303" i="17"/>
  <c r="AB303" i="17"/>
  <c r="T304" i="17"/>
  <c r="U304" i="17"/>
  <c r="V304" i="17"/>
  <c r="W304" i="17"/>
  <c r="AB304" i="17"/>
  <c r="T305" i="17"/>
  <c r="U305" i="17"/>
  <c r="V305" i="17"/>
  <c r="W305" i="17"/>
  <c r="AB305" i="17"/>
  <c r="T306" i="17"/>
  <c r="U306" i="17"/>
  <c r="V306" i="17"/>
  <c r="W306" i="17"/>
  <c r="AB306" i="17"/>
  <c r="T307" i="17"/>
  <c r="U307" i="17"/>
  <c r="V307" i="17"/>
  <c r="W307" i="17"/>
  <c r="AB307" i="17"/>
  <c r="T308" i="17"/>
  <c r="U308" i="17"/>
  <c r="V308" i="17"/>
  <c r="W308" i="17"/>
  <c r="AB308" i="17"/>
  <c r="T309" i="17"/>
  <c r="U309" i="17"/>
  <c r="V309" i="17"/>
  <c r="W309" i="17"/>
  <c r="AB309" i="17"/>
  <c r="T310" i="17"/>
  <c r="U310" i="17"/>
  <c r="V310" i="17"/>
  <c r="W310" i="17"/>
  <c r="AB310" i="17"/>
  <c r="T311" i="17"/>
  <c r="U311" i="17"/>
  <c r="V311" i="17"/>
  <c r="W311" i="17"/>
  <c r="AB311" i="17"/>
  <c r="T312" i="17"/>
  <c r="U312" i="17"/>
  <c r="V312" i="17"/>
  <c r="W312" i="17"/>
  <c r="AB312" i="17"/>
  <c r="T313" i="17"/>
  <c r="U313" i="17"/>
  <c r="V313" i="17"/>
  <c r="W313" i="17"/>
  <c r="AB313" i="17"/>
  <c r="T314" i="17"/>
  <c r="U314" i="17"/>
  <c r="V314" i="17"/>
  <c r="W314" i="17"/>
  <c r="AB314" i="17"/>
  <c r="T315" i="17"/>
  <c r="U315" i="17"/>
  <c r="V315" i="17"/>
  <c r="W315" i="17"/>
  <c r="AB315" i="17"/>
  <c r="T316" i="17"/>
  <c r="U316" i="17"/>
  <c r="V316" i="17"/>
  <c r="W316" i="17"/>
  <c r="AB316" i="17"/>
  <c r="T317" i="17"/>
  <c r="U317" i="17"/>
  <c r="V317" i="17"/>
  <c r="W317" i="17"/>
  <c r="AB317" i="17"/>
  <c r="T318" i="17"/>
  <c r="U318" i="17"/>
  <c r="V318" i="17"/>
  <c r="W318" i="17"/>
  <c r="AB318" i="17"/>
  <c r="T319" i="17"/>
  <c r="U319" i="17"/>
  <c r="V319" i="17"/>
  <c r="W319" i="17"/>
  <c r="AB319" i="17"/>
  <c r="T320" i="17"/>
  <c r="U320" i="17"/>
  <c r="V320" i="17"/>
  <c r="W320" i="17"/>
  <c r="AB320" i="17"/>
  <c r="T321" i="17"/>
  <c r="U321" i="17"/>
  <c r="V321" i="17"/>
  <c r="W321" i="17"/>
  <c r="AB321" i="17"/>
  <c r="T322" i="17"/>
  <c r="U322" i="17"/>
  <c r="V322" i="17"/>
  <c r="W322" i="17"/>
  <c r="AB322" i="17"/>
  <c r="B30" i="17"/>
  <c r="Q69" i="17"/>
  <c r="C30" i="17"/>
  <c r="R69" i="17"/>
  <c r="S69" i="17"/>
  <c r="AD69" i="17"/>
  <c r="Q70" i="17"/>
  <c r="R70" i="17"/>
  <c r="S70" i="17"/>
  <c r="AD70" i="17"/>
  <c r="Q71" i="17"/>
  <c r="R71" i="17"/>
  <c r="S71" i="17"/>
  <c r="AD71" i="17"/>
  <c r="Q72" i="17"/>
  <c r="R72" i="17"/>
  <c r="S72" i="17"/>
  <c r="AD72" i="17"/>
  <c r="Q73" i="17"/>
  <c r="R73" i="17"/>
  <c r="S73" i="17"/>
  <c r="AD73" i="17"/>
  <c r="Q74" i="17"/>
  <c r="R74" i="17"/>
  <c r="S74" i="17"/>
  <c r="AD74" i="17"/>
  <c r="Q75" i="17"/>
  <c r="R75" i="17"/>
  <c r="S75" i="17"/>
  <c r="AD75" i="17"/>
  <c r="Q76" i="17"/>
  <c r="R76" i="17"/>
  <c r="S76" i="17"/>
  <c r="AD76" i="17"/>
  <c r="Q77" i="17"/>
  <c r="R77" i="17"/>
  <c r="S77" i="17"/>
  <c r="AD77" i="17"/>
  <c r="Q78" i="17"/>
  <c r="R78" i="17"/>
  <c r="S78" i="17"/>
  <c r="AD78" i="17"/>
  <c r="Q79" i="17"/>
  <c r="R79" i="17"/>
  <c r="S79" i="17"/>
  <c r="AD79" i="17"/>
  <c r="Q80" i="17"/>
  <c r="R80" i="17"/>
  <c r="S80" i="17"/>
  <c r="AD80" i="17"/>
  <c r="Q81" i="17"/>
  <c r="R81" i="17"/>
  <c r="S81" i="17"/>
  <c r="AD81" i="17"/>
  <c r="Q82" i="17"/>
  <c r="R82" i="17"/>
  <c r="S82" i="17"/>
  <c r="AD82" i="17"/>
  <c r="Q83" i="17"/>
  <c r="R83" i="17"/>
  <c r="S83" i="17"/>
  <c r="AD83" i="17"/>
  <c r="Q84" i="17"/>
  <c r="R84" i="17"/>
  <c r="S84" i="17"/>
  <c r="AD84" i="17"/>
  <c r="Q85" i="17"/>
  <c r="R85" i="17"/>
  <c r="S85" i="17"/>
  <c r="AD85" i="17"/>
  <c r="Q86" i="17"/>
  <c r="R86" i="17"/>
  <c r="S86" i="17"/>
  <c r="AD86" i="17"/>
  <c r="Q87" i="17"/>
  <c r="R87" i="17"/>
  <c r="S87" i="17"/>
  <c r="AD87" i="17"/>
  <c r="Q88" i="17"/>
  <c r="R88" i="17"/>
  <c r="S88" i="17"/>
  <c r="AD88" i="17"/>
  <c r="Q89" i="17"/>
  <c r="R89" i="17"/>
  <c r="S89" i="17"/>
  <c r="AD89" i="17"/>
  <c r="Q90" i="17"/>
  <c r="R90" i="17"/>
  <c r="S90" i="17"/>
  <c r="AD90" i="17"/>
  <c r="Q91" i="17"/>
  <c r="R91" i="17"/>
  <c r="S91" i="17"/>
  <c r="AD91" i="17"/>
  <c r="T69" i="17"/>
  <c r="AC69" i="17"/>
  <c r="T70" i="17"/>
  <c r="AC70" i="17"/>
  <c r="T71" i="17"/>
  <c r="AC71" i="17"/>
  <c r="T72" i="17"/>
  <c r="AC72" i="17"/>
  <c r="T73" i="17"/>
  <c r="AC73" i="17"/>
  <c r="T74" i="17"/>
  <c r="AC74" i="17"/>
  <c r="T75" i="17"/>
  <c r="AC75" i="17"/>
  <c r="T76" i="17"/>
  <c r="AC76" i="17"/>
  <c r="T77" i="17"/>
  <c r="AC77" i="17"/>
  <c r="T78" i="17"/>
  <c r="AC78" i="17"/>
  <c r="T79" i="17"/>
  <c r="AC79" i="17"/>
  <c r="T80" i="17"/>
  <c r="AC80" i="17"/>
  <c r="T81" i="17"/>
  <c r="AC81" i="17"/>
  <c r="T82" i="17"/>
  <c r="AC82" i="17"/>
  <c r="T83" i="17"/>
  <c r="AC83" i="17"/>
  <c r="T84" i="17"/>
  <c r="AC84" i="17"/>
  <c r="T85" i="17"/>
  <c r="AC85" i="17"/>
  <c r="T86" i="17"/>
  <c r="AC86" i="17"/>
  <c r="T87" i="17"/>
  <c r="AC87" i="17"/>
  <c r="T88" i="17"/>
  <c r="AC88" i="17"/>
  <c r="T89" i="17"/>
  <c r="AC89" i="17"/>
  <c r="T90" i="17"/>
  <c r="AC90" i="17"/>
  <c r="T91" i="17"/>
  <c r="AC91" i="17"/>
  <c r="B29" i="17"/>
  <c r="Q43" i="17"/>
  <c r="C29" i="17"/>
  <c r="R43" i="17"/>
  <c r="S43" i="17"/>
  <c r="AD43" i="17"/>
  <c r="Q44" i="17"/>
  <c r="R44" i="17"/>
  <c r="S44" i="17"/>
  <c r="AD44" i="17"/>
  <c r="Q45" i="17"/>
  <c r="R45" i="17"/>
  <c r="S45" i="17"/>
  <c r="Q46" i="17"/>
  <c r="R46" i="17"/>
  <c r="S46" i="17"/>
  <c r="AD46" i="17"/>
  <c r="Q47" i="17"/>
  <c r="R47" i="17"/>
  <c r="S47" i="17"/>
  <c r="AD47" i="17"/>
  <c r="Q48" i="17"/>
  <c r="R48" i="17"/>
  <c r="S48" i="17"/>
  <c r="AD48" i="17"/>
  <c r="Q49" i="17"/>
  <c r="R49" i="17"/>
  <c r="S49" i="17"/>
  <c r="AD49" i="17"/>
  <c r="Q50" i="17"/>
  <c r="R50" i="17"/>
  <c r="S50" i="17"/>
  <c r="AD50" i="17"/>
  <c r="Q51" i="17"/>
  <c r="R51" i="17"/>
  <c r="S51" i="17"/>
  <c r="AD51" i="17"/>
  <c r="Q52" i="17"/>
  <c r="R52" i="17"/>
  <c r="S52" i="17"/>
  <c r="AD52" i="17"/>
  <c r="Q53" i="17"/>
  <c r="R53" i="17"/>
  <c r="S53" i="17"/>
  <c r="AD53" i="17"/>
  <c r="Q54" i="17"/>
  <c r="R54" i="17"/>
  <c r="S54" i="17"/>
  <c r="AD54" i="17"/>
  <c r="Q55" i="17"/>
  <c r="R55" i="17"/>
  <c r="S55" i="17"/>
  <c r="AD55" i="17"/>
  <c r="Q56" i="17"/>
  <c r="R56" i="17"/>
  <c r="S56" i="17"/>
  <c r="AD56" i="17"/>
  <c r="Q57" i="17"/>
  <c r="R57" i="17"/>
  <c r="S57" i="17"/>
  <c r="AD57" i="17"/>
  <c r="Q58" i="17"/>
  <c r="R58" i="17"/>
  <c r="S58" i="17"/>
  <c r="AD58" i="17"/>
  <c r="Q59" i="17"/>
  <c r="R59" i="17"/>
  <c r="S59" i="17"/>
  <c r="AD59" i="17"/>
  <c r="Q60" i="17"/>
  <c r="R60" i="17"/>
  <c r="S60" i="17"/>
  <c r="AD60" i="17"/>
  <c r="Q61" i="17"/>
  <c r="R61" i="17"/>
  <c r="S61" i="17"/>
  <c r="AD61" i="17"/>
  <c r="Q62" i="17"/>
  <c r="R62" i="17"/>
  <c r="S62" i="17"/>
  <c r="AD62" i="17"/>
  <c r="Q63" i="17"/>
  <c r="R63" i="17"/>
  <c r="S63" i="17"/>
  <c r="AD63" i="17"/>
  <c r="Q64" i="17"/>
  <c r="R64" i="17"/>
  <c r="S64" i="17"/>
  <c r="AD64" i="17"/>
  <c r="Q65" i="17"/>
  <c r="R65" i="17"/>
  <c r="S65" i="17"/>
  <c r="AD65" i="17"/>
  <c r="T43" i="17"/>
  <c r="AC43" i="17"/>
  <c r="T44" i="17"/>
  <c r="AC44" i="17"/>
  <c r="T45" i="17"/>
  <c r="AC45" i="17"/>
  <c r="T46" i="17"/>
  <c r="AC46" i="17"/>
  <c r="T47" i="17"/>
  <c r="AC47" i="17"/>
  <c r="T48" i="17"/>
  <c r="AC48" i="17"/>
  <c r="T49" i="17"/>
  <c r="AC49" i="17"/>
  <c r="T50" i="17"/>
  <c r="AC50" i="17"/>
  <c r="T51" i="17"/>
  <c r="AC51" i="17"/>
  <c r="T52" i="17"/>
  <c r="AC52" i="17"/>
  <c r="T53" i="17"/>
  <c r="AC53" i="17"/>
  <c r="T54" i="17"/>
  <c r="AC54" i="17"/>
  <c r="T55" i="17"/>
  <c r="AC55" i="17"/>
  <c r="T56" i="17"/>
  <c r="AC56" i="17"/>
  <c r="T57" i="17"/>
  <c r="AC57" i="17"/>
  <c r="T58" i="17"/>
  <c r="AC58" i="17"/>
  <c r="T59" i="17"/>
  <c r="AC59" i="17"/>
  <c r="T60" i="17"/>
  <c r="AC60" i="17"/>
  <c r="T61" i="17"/>
  <c r="AC61" i="17"/>
  <c r="T62" i="17"/>
  <c r="AC62" i="17"/>
  <c r="T63" i="17"/>
  <c r="AC63" i="17"/>
  <c r="T64" i="17"/>
  <c r="AC64" i="17"/>
  <c r="T65" i="17"/>
  <c r="AC65" i="17"/>
  <c r="T24" i="17"/>
  <c r="U24" i="17"/>
  <c r="W24" i="17"/>
  <c r="T25" i="17"/>
  <c r="U25" i="17"/>
  <c r="W25" i="17"/>
  <c r="T27" i="17"/>
  <c r="U27" i="17"/>
  <c r="W27" i="17"/>
  <c r="T28" i="17"/>
  <c r="U28" i="17"/>
  <c r="W28" i="17"/>
  <c r="T29" i="17"/>
  <c r="U29" i="17"/>
  <c r="W29" i="17"/>
  <c r="T30" i="17"/>
  <c r="U30" i="17"/>
  <c r="W30" i="17"/>
  <c r="T31" i="17"/>
  <c r="U31" i="17"/>
  <c r="W31" i="17"/>
  <c r="T32" i="17"/>
  <c r="U32" i="17"/>
  <c r="W32" i="17"/>
  <c r="T33" i="17"/>
  <c r="U33" i="17"/>
  <c r="W33" i="17"/>
  <c r="T34" i="17"/>
  <c r="U34" i="17"/>
  <c r="W34" i="17"/>
  <c r="T35" i="17"/>
  <c r="U35" i="17"/>
  <c r="W35" i="17"/>
  <c r="T36" i="17"/>
  <c r="U36" i="17"/>
  <c r="W36" i="17"/>
  <c r="T37" i="17"/>
  <c r="U37" i="17"/>
  <c r="W37" i="17"/>
  <c r="T38" i="17"/>
  <c r="U38" i="17"/>
  <c r="W38" i="17"/>
  <c r="T39" i="17"/>
  <c r="U39" i="17"/>
  <c r="W39" i="17"/>
  <c r="W3" i="17"/>
  <c r="AF3" i="17"/>
  <c r="W4" i="17"/>
  <c r="AF4" i="17"/>
  <c r="W5" i="17"/>
  <c r="AF5" i="17"/>
  <c r="W6" i="17"/>
  <c r="AF6" i="17"/>
  <c r="W7" i="17"/>
  <c r="AF7" i="17"/>
  <c r="W8" i="17"/>
  <c r="AF8" i="17"/>
  <c r="W9" i="17"/>
  <c r="AF9" i="17"/>
  <c r="W10" i="17"/>
  <c r="AF10" i="17"/>
  <c r="W11" i="17"/>
  <c r="AF11" i="17"/>
  <c r="W12" i="17"/>
  <c r="AF12" i="17"/>
  <c r="W13" i="17"/>
  <c r="AF13" i="17"/>
  <c r="W14" i="17"/>
  <c r="AF14" i="17"/>
  <c r="W15" i="17"/>
  <c r="AF15" i="17"/>
  <c r="W16" i="17"/>
  <c r="AF16" i="17"/>
  <c r="W17" i="17"/>
  <c r="AF17" i="17"/>
  <c r="W18" i="17"/>
  <c r="AF18" i="17"/>
  <c r="D32" i="15"/>
  <c r="T375" i="15"/>
  <c r="E32" i="15"/>
  <c r="U375" i="15"/>
  <c r="F32" i="15"/>
  <c r="V375" i="15"/>
  <c r="W375" i="15"/>
  <c r="AB375" i="15"/>
  <c r="T376" i="15"/>
  <c r="U376" i="15"/>
  <c r="V376" i="15"/>
  <c r="W376" i="15"/>
  <c r="AB376" i="15"/>
  <c r="T377" i="15"/>
  <c r="U377" i="15"/>
  <c r="V377" i="15"/>
  <c r="W377" i="15"/>
  <c r="AB377" i="15"/>
  <c r="T378" i="15"/>
  <c r="U378" i="15"/>
  <c r="V378" i="15"/>
  <c r="W378" i="15"/>
  <c r="AB378" i="15"/>
  <c r="T379" i="15"/>
  <c r="U379" i="15"/>
  <c r="V379" i="15"/>
  <c r="W379" i="15"/>
  <c r="AB379" i="15"/>
  <c r="T380" i="15"/>
  <c r="U380" i="15"/>
  <c r="V380" i="15"/>
  <c r="W380" i="15"/>
  <c r="AB380" i="15"/>
  <c r="T381" i="15"/>
  <c r="U381" i="15"/>
  <c r="V381" i="15"/>
  <c r="W381" i="15"/>
  <c r="AB381" i="15"/>
  <c r="T382" i="15"/>
  <c r="U382" i="15"/>
  <c r="V382" i="15"/>
  <c r="W382" i="15"/>
  <c r="AB382" i="15"/>
  <c r="T383" i="15"/>
  <c r="U383" i="15"/>
  <c r="V383" i="15"/>
  <c r="W383" i="15"/>
  <c r="AB383" i="15"/>
  <c r="T384" i="15"/>
  <c r="U384" i="15"/>
  <c r="V384" i="15"/>
  <c r="W384" i="15"/>
  <c r="AB384" i="15"/>
  <c r="T385" i="15"/>
  <c r="U385" i="15"/>
  <c r="V385" i="15"/>
  <c r="W385" i="15"/>
  <c r="AB385" i="15"/>
  <c r="T386" i="15"/>
  <c r="U386" i="15"/>
  <c r="V386" i="15"/>
  <c r="W386" i="15"/>
  <c r="AB386" i="15"/>
  <c r="T387" i="15"/>
  <c r="U387" i="15"/>
  <c r="V387" i="15"/>
  <c r="W387" i="15"/>
  <c r="AB387" i="15"/>
  <c r="T388" i="15"/>
  <c r="U388" i="15"/>
  <c r="V388" i="15"/>
  <c r="W388" i="15"/>
  <c r="AB388" i="15"/>
  <c r="T389" i="15"/>
  <c r="U389" i="15"/>
  <c r="V389" i="15"/>
  <c r="W389" i="15"/>
  <c r="AB389" i="15"/>
  <c r="T390" i="15"/>
  <c r="U390" i="15"/>
  <c r="V390" i="15"/>
  <c r="W390" i="15"/>
  <c r="AB390" i="15"/>
  <c r="T391" i="15"/>
  <c r="U391" i="15"/>
  <c r="V391" i="15"/>
  <c r="W391" i="15"/>
  <c r="AB391" i="15"/>
  <c r="T392" i="15"/>
  <c r="U392" i="15"/>
  <c r="V392" i="15"/>
  <c r="W392" i="15"/>
  <c r="AB392" i="15"/>
  <c r="T393" i="15"/>
  <c r="U393" i="15"/>
  <c r="V393" i="15"/>
  <c r="W393" i="15"/>
  <c r="AB393" i="15"/>
  <c r="T394" i="15"/>
  <c r="U394" i="15"/>
  <c r="V394" i="15"/>
  <c r="W394" i="15"/>
  <c r="AB394" i="15"/>
  <c r="T395" i="15"/>
  <c r="U395" i="15"/>
  <c r="V395" i="15"/>
  <c r="W395" i="15"/>
  <c r="AB395" i="15"/>
  <c r="T396" i="15"/>
  <c r="U396" i="15"/>
  <c r="V396" i="15"/>
  <c r="W396" i="15"/>
  <c r="AB396" i="15"/>
  <c r="T397" i="15"/>
  <c r="U397" i="15"/>
  <c r="V397" i="15"/>
  <c r="W397" i="15"/>
  <c r="AB397" i="15"/>
  <c r="T398" i="15"/>
  <c r="U398" i="15"/>
  <c r="V398" i="15"/>
  <c r="W398" i="15"/>
  <c r="AB398" i="15"/>
  <c r="T399" i="15"/>
  <c r="U399" i="15"/>
  <c r="V399" i="15"/>
  <c r="W399" i="15"/>
  <c r="AB399" i="15"/>
  <c r="T400" i="15"/>
  <c r="U400" i="15"/>
  <c r="V400" i="15"/>
  <c r="W400" i="15"/>
  <c r="AB400" i="15"/>
  <c r="T401" i="15"/>
  <c r="U401" i="15"/>
  <c r="V401" i="15"/>
  <c r="W401" i="15"/>
  <c r="AB401" i="15"/>
  <c r="T402" i="15"/>
  <c r="U402" i="15"/>
  <c r="V402" i="15"/>
  <c r="W402" i="15"/>
  <c r="AB402" i="15"/>
  <c r="T403" i="15"/>
  <c r="U403" i="15"/>
  <c r="V403" i="15"/>
  <c r="W403" i="15"/>
  <c r="AB403" i="15"/>
  <c r="T404" i="15"/>
  <c r="U404" i="15"/>
  <c r="V404" i="15"/>
  <c r="W404" i="15"/>
  <c r="AB404" i="15"/>
  <c r="T405" i="15"/>
  <c r="U405" i="15"/>
  <c r="V405" i="15"/>
  <c r="W405" i="15"/>
  <c r="AB405" i="15"/>
  <c r="T406" i="15"/>
  <c r="U406" i="15"/>
  <c r="V406" i="15"/>
  <c r="W406" i="15"/>
  <c r="AB406" i="15"/>
  <c r="T407" i="15"/>
  <c r="U407" i="15"/>
  <c r="V407" i="15"/>
  <c r="W407" i="15"/>
  <c r="AB407" i="15"/>
  <c r="T408" i="15"/>
  <c r="U408" i="15"/>
  <c r="V408" i="15"/>
  <c r="W408" i="15"/>
  <c r="AB408" i="15"/>
  <c r="T409" i="15"/>
  <c r="U409" i="15"/>
  <c r="V409" i="15"/>
  <c r="W409" i="15"/>
  <c r="AB409" i="15"/>
  <c r="T410" i="15"/>
  <c r="U410" i="15"/>
  <c r="V410" i="15"/>
  <c r="W410" i="15"/>
  <c r="AB410" i="15"/>
  <c r="T411" i="15"/>
  <c r="U411" i="15"/>
  <c r="V411" i="15"/>
  <c r="W411" i="15"/>
  <c r="AB411" i="15"/>
  <c r="T412" i="15"/>
  <c r="U412" i="15"/>
  <c r="V412" i="15"/>
  <c r="W412" i="15"/>
  <c r="AB412" i="15"/>
  <c r="T413" i="15"/>
  <c r="U413" i="15"/>
  <c r="V413" i="15"/>
  <c r="W413" i="15"/>
  <c r="AB413" i="15"/>
  <c r="T414" i="15"/>
  <c r="U414" i="15"/>
  <c r="V414" i="15"/>
  <c r="W414" i="15"/>
  <c r="AB414" i="15"/>
  <c r="T415" i="15"/>
  <c r="U415" i="15"/>
  <c r="V415" i="15"/>
  <c r="W415" i="15"/>
  <c r="AB415" i="15"/>
  <c r="T416" i="15"/>
  <c r="U416" i="15"/>
  <c r="V416" i="15"/>
  <c r="W416" i="15"/>
  <c r="AB416" i="15"/>
  <c r="T417" i="15"/>
  <c r="U417" i="15"/>
  <c r="V417" i="15"/>
  <c r="W417" i="15"/>
  <c r="AB417" i="15"/>
  <c r="T418" i="15"/>
  <c r="U418" i="15"/>
  <c r="V418" i="15"/>
  <c r="W418" i="15"/>
  <c r="AB418" i="15"/>
  <c r="T419" i="15"/>
  <c r="U419" i="15"/>
  <c r="V419" i="15"/>
  <c r="W419" i="15"/>
  <c r="AB419" i="15"/>
  <c r="T420" i="15"/>
  <c r="U420" i="15"/>
  <c r="V420" i="15"/>
  <c r="W420" i="15"/>
  <c r="AB420" i="15"/>
  <c r="T421" i="15"/>
  <c r="U421" i="15"/>
  <c r="V421" i="15"/>
  <c r="W421" i="15"/>
  <c r="AB421" i="15"/>
  <c r="T422" i="15"/>
  <c r="U422" i="15"/>
  <c r="V422" i="15"/>
  <c r="W422" i="15"/>
  <c r="AB422" i="15"/>
  <c r="T423" i="15"/>
  <c r="U423" i="15"/>
  <c r="V423" i="15"/>
  <c r="W423" i="15"/>
  <c r="AB423" i="15"/>
  <c r="T424" i="15"/>
  <c r="U424" i="15"/>
  <c r="V424" i="15"/>
  <c r="W424" i="15"/>
  <c r="AB424" i="15"/>
  <c r="T425" i="15"/>
  <c r="U425" i="15"/>
  <c r="V425" i="15"/>
  <c r="W425" i="15"/>
  <c r="AB425" i="15"/>
  <c r="T426" i="15"/>
  <c r="U426" i="15"/>
  <c r="V426" i="15"/>
  <c r="W426" i="15"/>
  <c r="AB426" i="15"/>
  <c r="T427" i="15"/>
  <c r="U427" i="15"/>
  <c r="V427" i="15"/>
  <c r="W427" i="15"/>
  <c r="AB427" i="15"/>
  <c r="T428" i="15"/>
  <c r="U428" i="15"/>
  <c r="V428" i="15"/>
  <c r="W428" i="15"/>
  <c r="AB428" i="15"/>
  <c r="T429" i="15"/>
  <c r="U429" i="15"/>
  <c r="V429" i="15"/>
  <c r="W429" i="15"/>
  <c r="AB429" i="15"/>
  <c r="T430" i="15"/>
  <c r="U430" i="15"/>
  <c r="V430" i="15"/>
  <c r="W430" i="15"/>
  <c r="AB430" i="15"/>
  <c r="T431" i="15"/>
  <c r="U431" i="15"/>
  <c r="V431" i="15"/>
  <c r="W431" i="15"/>
  <c r="AB431" i="15"/>
  <c r="T432" i="15"/>
  <c r="U432" i="15"/>
  <c r="V432" i="15"/>
  <c r="W432" i="15"/>
  <c r="AB432" i="15"/>
  <c r="T433" i="15"/>
  <c r="U433" i="15"/>
  <c r="V433" i="15"/>
  <c r="W433" i="15"/>
  <c r="AB433" i="15"/>
  <c r="T434" i="15"/>
  <c r="U434" i="15"/>
  <c r="V434" i="15"/>
  <c r="W434" i="15"/>
  <c r="AB434" i="15"/>
  <c r="T435" i="15"/>
  <c r="U435" i="15"/>
  <c r="V435" i="15"/>
  <c r="W435" i="15"/>
  <c r="AB435" i="15"/>
  <c r="T436" i="15"/>
  <c r="U436" i="15"/>
  <c r="V436" i="15"/>
  <c r="W436" i="15"/>
  <c r="AB436" i="15"/>
  <c r="T437" i="15"/>
  <c r="U437" i="15"/>
  <c r="V437" i="15"/>
  <c r="W437" i="15"/>
  <c r="AB437" i="15"/>
  <c r="T438" i="15"/>
  <c r="U438" i="15"/>
  <c r="V438" i="15"/>
  <c r="W438" i="15"/>
  <c r="AB438" i="15"/>
  <c r="T439" i="15"/>
  <c r="U439" i="15"/>
  <c r="V439" i="15"/>
  <c r="W439" i="15"/>
  <c r="AB439" i="15"/>
  <c r="T440" i="15"/>
  <c r="U440" i="15"/>
  <c r="V440" i="15"/>
  <c r="W440" i="15"/>
  <c r="AB440" i="15"/>
  <c r="T441" i="15"/>
  <c r="U441" i="15"/>
  <c r="V441" i="15"/>
  <c r="W441" i="15"/>
  <c r="AB441" i="15"/>
  <c r="T442" i="15"/>
  <c r="U442" i="15"/>
  <c r="V442" i="15"/>
  <c r="W442" i="15"/>
  <c r="AB442" i="15"/>
  <c r="T443" i="15"/>
  <c r="U443" i="15"/>
  <c r="V443" i="15"/>
  <c r="W443" i="15"/>
  <c r="AB443" i="15"/>
  <c r="T444" i="15"/>
  <c r="U444" i="15"/>
  <c r="V444" i="15"/>
  <c r="W444" i="15"/>
  <c r="AB444" i="15"/>
  <c r="T445" i="15"/>
  <c r="U445" i="15"/>
  <c r="V445" i="15"/>
  <c r="W445" i="15"/>
  <c r="AB445" i="15"/>
  <c r="T446" i="15"/>
  <c r="U446" i="15"/>
  <c r="V446" i="15"/>
  <c r="W446" i="15"/>
  <c r="AB446" i="15"/>
  <c r="T447" i="15"/>
  <c r="U447" i="15"/>
  <c r="V447" i="15"/>
  <c r="W447" i="15"/>
  <c r="AB447" i="15"/>
  <c r="T448" i="15"/>
  <c r="U448" i="15"/>
  <c r="V448" i="15"/>
  <c r="W448" i="15"/>
  <c r="AB448" i="15"/>
  <c r="T449" i="15"/>
  <c r="U449" i="15"/>
  <c r="V449" i="15"/>
  <c r="W449" i="15"/>
  <c r="AB449" i="15"/>
  <c r="T450" i="15"/>
  <c r="U450" i="15"/>
  <c r="V450" i="15"/>
  <c r="W450" i="15"/>
  <c r="AB450" i="15"/>
  <c r="T451" i="15"/>
  <c r="U451" i="15"/>
  <c r="V451" i="15"/>
  <c r="W451" i="15"/>
  <c r="AB451" i="15"/>
  <c r="T452" i="15"/>
  <c r="U452" i="15"/>
  <c r="V452" i="15"/>
  <c r="W452" i="15"/>
  <c r="AB452" i="15"/>
  <c r="T453" i="15"/>
  <c r="U453" i="15"/>
  <c r="V453" i="15"/>
  <c r="W453" i="15"/>
  <c r="AB453" i="15"/>
  <c r="T454" i="15"/>
  <c r="U454" i="15"/>
  <c r="V454" i="15"/>
  <c r="W454" i="15"/>
  <c r="AB454" i="15"/>
  <c r="T455" i="15"/>
  <c r="U455" i="15"/>
  <c r="V455" i="15"/>
  <c r="W455" i="15"/>
  <c r="AB455" i="15"/>
  <c r="T456" i="15"/>
  <c r="U456" i="15"/>
  <c r="V456" i="15"/>
  <c r="W456" i="15"/>
  <c r="AB456" i="15"/>
  <c r="T457" i="15"/>
  <c r="U457" i="15"/>
  <c r="V457" i="15"/>
  <c r="W457" i="15"/>
  <c r="AB457" i="15"/>
  <c r="T458" i="15"/>
  <c r="U458" i="15"/>
  <c r="V458" i="15"/>
  <c r="W458" i="15"/>
  <c r="AB458" i="15"/>
  <c r="T459" i="15"/>
  <c r="U459" i="15"/>
  <c r="V459" i="15"/>
  <c r="W459" i="15"/>
  <c r="AB459" i="15"/>
  <c r="T460" i="15"/>
  <c r="U460" i="15"/>
  <c r="V460" i="15"/>
  <c r="W460" i="15"/>
  <c r="AB460" i="15"/>
  <c r="T461" i="15"/>
  <c r="U461" i="15"/>
  <c r="V461" i="15"/>
  <c r="W461" i="15"/>
  <c r="AB461" i="15"/>
  <c r="T462" i="15"/>
  <c r="U462" i="15"/>
  <c r="V462" i="15"/>
  <c r="W462" i="15"/>
  <c r="AB462" i="15"/>
  <c r="T463" i="15"/>
  <c r="U463" i="15"/>
  <c r="V463" i="15"/>
  <c r="W463" i="15"/>
  <c r="AB463" i="15"/>
  <c r="T464" i="15"/>
  <c r="U464" i="15"/>
  <c r="V464" i="15"/>
  <c r="W464" i="15"/>
  <c r="AB464" i="15"/>
  <c r="T465" i="15"/>
  <c r="U465" i="15"/>
  <c r="V465" i="15"/>
  <c r="W465" i="15"/>
  <c r="AB465" i="15"/>
  <c r="T466" i="15"/>
  <c r="U466" i="15"/>
  <c r="V466" i="15"/>
  <c r="W466" i="15"/>
  <c r="AB466" i="15"/>
  <c r="T467" i="15"/>
  <c r="U467" i="15"/>
  <c r="V467" i="15"/>
  <c r="W467" i="15"/>
  <c r="AB467" i="15"/>
  <c r="T468" i="15"/>
  <c r="U468" i="15"/>
  <c r="V468" i="15"/>
  <c r="W468" i="15"/>
  <c r="AB468" i="15"/>
  <c r="T469" i="15"/>
  <c r="U469" i="15"/>
  <c r="V469" i="15"/>
  <c r="W469" i="15"/>
  <c r="AB469" i="15"/>
  <c r="T470" i="15"/>
  <c r="U470" i="15"/>
  <c r="V470" i="15"/>
  <c r="W470" i="15"/>
  <c r="AB470" i="15"/>
  <c r="T471" i="15"/>
  <c r="U471" i="15"/>
  <c r="V471" i="15"/>
  <c r="W471" i="15"/>
  <c r="AB471" i="15"/>
  <c r="T472" i="15"/>
  <c r="U472" i="15"/>
  <c r="V472" i="15"/>
  <c r="W472" i="15"/>
  <c r="AB472" i="15"/>
  <c r="T473" i="15"/>
  <c r="U473" i="15"/>
  <c r="V473" i="15"/>
  <c r="W473" i="15"/>
  <c r="AB473" i="15"/>
  <c r="T474" i="15"/>
  <c r="U474" i="15"/>
  <c r="V474" i="15"/>
  <c r="W474" i="15"/>
  <c r="AB474" i="15"/>
  <c r="T475" i="15"/>
  <c r="U475" i="15"/>
  <c r="V475" i="15"/>
  <c r="W475" i="15"/>
  <c r="AB475" i="15"/>
  <c r="T476" i="15"/>
  <c r="U476" i="15"/>
  <c r="V476" i="15"/>
  <c r="W476" i="15"/>
  <c r="AB476" i="15"/>
  <c r="T477" i="15"/>
  <c r="U477" i="15"/>
  <c r="V477" i="15"/>
  <c r="W477" i="15"/>
  <c r="AB477" i="15"/>
  <c r="T478" i="15"/>
  <c r="U478" i="15"/>
  <c r="V478" i="15"/>
  <c r="W478" i="15"/>
  <c r="AB478" i="15"/>
  <c r="T479" i="15"/>
  <c r="U479" i="15"/>
  <c r="V479" i="15"/>
  <c r="W479" i="15"/>
  <c r="AB479" i="15"/>
  <c r="T480" i="15"/>
  <c r="U480" i="15"/>
  <c r="V480" i="15"/>
  <c r="W480" i="15"/>
  <c r="AB480" i="15"/>
  <c r="T481" i="15"/>
  <c r="U481" i="15"/>
  <c r="V481" i="15"/>
  <c r="W481" i="15"/>
  <c r="AB481" i="15"/>
  <c r="T482" i="15"/>
  <c r="U482" i="15"/>
  <c r="V482" i="15"/>
  <c r="W482" i="15"/>
  <c r="AB482" i="15"/>
  <c r="T483" i="15"/>
  <c r="U483" i="15"/>
  <c r="V483" i="15"/>
  <c r="W483" i="15"/>
  <c r="AB483" i="15"/>
  <c r="T484" i="15"/>
  <c r="U484" i="15"/>
  <c r="V484" i="15"/>
  <c r="W484" i="15"/>
  <c r="AB484" i="15"/>
  <c r="T485" i="15"/>
  <c r="U485" i="15"/>
  <c r="V485" i="15"/>
  <c r="W485" i="15"/>
  <c r="AB485" i="15"/>
  <c r="T486" i="15"/>
  <c r="U486" i="15"/>
  <c r="V486" i="15"/>
  <c r="W486" i="15"/>
  <c r="AB486" i="15"/>
  <c r="T487" i="15"/>
  <c r="U487" i="15"/>
  <c r="V487" i="15"/>
  <c r="W487" i="15"/>
  <c r="AB487" i="15"/>
  <c r="T488" i="15"/>
  <c r="U488" i="15"/>
  <c r="V488" i="15"/>
  <c r="W488" i="15"/>
  <c r="AB488" i="15"/>
  <c r="T489" i="15"/>
  <c r="U489" i="15"/>
  <c r="V489" i="15"/>
  <c r="W489" i="15"/>
  <c r="AB489" i="15"/>
  <c r="T490" i="15"/>
  <c r="U490" i="15"/>
  <c r="V490" i="15"/>
  <c r="W490" i="15"/>
  <c r="AB490" i="15"/>
  <c r="T491" i="15"/>
  <c r="U491" i="15"/>
  <c r="V491" i="15"/>
  <c r="W491" i="15"/>
  <c r="AB491" i="15"/>
  <c r="T492" i="15"/>
  <c r="U492" i="15"/>
  <c r="V492" i="15"/>
  <c r="W492" i="15"/>
  <c r="AB492" i="15"/>
  <c r="T493" i="15"/>
  <c r="U493" i="15"/>
  <c r="V493" i="15"/>
  <c r="W493" i="15"/>
  <c r="AB493" i="15"/>
  <c r="T494" i="15"/>
  <c r="U494" i="15"/>
  <c r="V494" i="15"/>
  <c r="W494" i="15"/>
  <c r="AB494" i="15"/>
  <c r="T495" i="15"/>
  <c r="U495" i="15"/>
  <c r="V495" i="15"/>
  <c r="W495" i="15"/>
  <c r="AB495" i="15"/>
  <c r="T496" i="15"/>
  <c r="U496" i="15"/>
  <c r="V496" i="15"/>
  <c r="W496" i="15"/>
  <c r="AB496" i="15"/>
  <c r="T497" i="15"/>
  <c r="U497" i="15"/>
  <c r="V497" i="15"/>
  <c r="W497" i="15"/>
  <c r="AB497" i="15"/>
  <c r="T498" i="15"/>
  <c r="U498" i="15"/>
  <c r="V498" i="15"/>
  <c r="W498" i="15"/>
  <c r="AB498" i="15"/>
  <c r="T499" i="15"/>
  <c r="U499" i="15"/>
  <c r="V499" i="15"/>
  <c r="W499" i="15"/>
  <c r="AB499" i="15"/>
  <c r="T500" i="15"/>
  <c r="U500" i="15"/>
  <c r="V500" i="15"/>
  <c r="W500" i="15"/>
  <c r="AB500" i="15"/>
  <c r="T501" i="15"/>
  <c r="U501" i="15"/>
  <c r="V501" i="15"/>
  <c r="W501" i="15"/>
  <c r="AB501" i="15"/>
  <c r="T502" i="15"/>
  <c r="U502" i="15"/>
  <c r="V502" i="15"/>
  <c r="W502" i="15"/>
  <c r="AB502" i="15"/>
  <c r="T503" i="15"/>
  <c r="U503" i="15"/>
  <c r="V503" i="15"/>
  <c r="W503" i="15"/>
  <c r="AB503" i="15"/>
  <c r="T504" i="15"/>
  <c r="U504" i="15"/>
  <c r="V504" i="15"/>
  <c r="W504" i="15"/>
  <c r="AB504" i="15"/>
  <c r="T505" i="15"/>
  <c r="U505" i="15"/>
  <c r="V505" i="15"/>
  <c r="W505" i="15"/>
  <c r="AB505" i="15"/>
  <c r="T506" i="15"/>
  <c r="U506" i="15"/>
  <c r="V506" i="15"/>
  <c r="W506" i="15"/>
  <c r="AB506" i="15"/>
  <c r="T507" i="15"/>
  <c r="U507" i="15"/>
  <c r="V507" i="15"/>
  <c r="W507" i="15"/>
  <c r="AB507" i="15"/>
  <c r="T508" i="15"/>
  <c r="U508" i="15"/>
  <c r="V508" i="15"/>
  <c r="W508" i="15"/>
  <c r="AB508" i="15"/>
  <c r="T509" i="15"/>
  <c r="U509" i="15"/>
  <c r="V509" i="15"/>
  <c r="W509" i="15"/>
  <c r="AB509" i="15"/>
  <c r="T510" i="15"/>
  <c r="U510" i="15"/>
  <c r="V510" i="15"/>
  <c r="W510" i="15"/>
  <c r="AB510" i="15"/>
  <c r="T511" i="15"/>
  <c r="U511" i="15"/>
  <c r="V511" i="15"/>
  <c r="W511" i="15"/>
  <c r="AB511" i="15"/>
  <c r="T512" i="15"/>
  <c r="U512" i="15"/>
  <c r="V512" i="15"/>
  <c r="W512" i="15"/>
  <c r="AB512" i="15"/>
  <c r="T513" i="15"/>
  <c r="U513" i="15"/>
  <c r="V513" i="15"/>
  <c r="W513" i="15"/>
  <c r="AB513" i="15"/>
  <c r="T514" i="15"/>
  <c r="U514" i="15"/>
  <c r="V514" i="15"/>
  <c r="W514" i="15"/>
  <c r="AB514" i="15"/>
  <c r="T515" i="15"/>
  <c r="U515" i="15"/>
  <c r="V515" i="15"/>
  <c r="W515" i="15"/>
  <c r="AB515" i="15"/>
  <c r="T516" i="15"/>
  <c r="U516" i="15"/>
  <c r="V516" i="15"/>
  <c r="W516" i="15"/>
  <c r="AB516" i="15"/>
  <c r="T517" i="15"/>
  <c r="U517" i="15"/>
  <c r="V517" i="15"/>
  <c r="W517" i="15"/>
  <c r="AB517" i="15"/>
  <c r="T518" i="15"/>
  <c r="U518" i="15"/>
  <c r="V518" i="15"/>
  <c r="W518" i="15"/>
  <c r="AB518" i="15"/>
  <c r="T519" i="15"/>
  <c r="U519" i="15"/>
  <c r="V519" i="15"/>
  <c r="W519" i="15"/>
  <c r="AB519" i="15"/>
  <c r="T520" i="15"/>
  <c r="U520" i="15"/>
  <c r="V520" i="15"/>
  <c r="W520" i="15"/>
  <c r="AB520" i="15"/>
  <c r="T521" i="15"/>
  <c r="U521" i="15"/>
  <c r="V521" i="15"/>
  <c r="W521" i="15"/>
  <c r="AB521" i="15"/>
  <c r="T522" i="15"/>
  <c r="U522" i="15"/>
  <c r="V522" i="15"/>
  <c r="W522" i="15"/>
  <c r="AB522" i="15"/>
  <c r="T523" i="15"/>
  <c r="U523" i="15"/>
  <c r="V523" i="15"/>
  <c r="W523" i="15"/>
  <c r="AB523" i="15"/>
  <c r="T524" i="15"/>
  <c r="U524" i="15"/>
  <c r="V524" i="15"/>
  <c r="W524" i="15"/>
  <c r="AB524" i="15"/>
  <c r="T525" i="15"/>
  <c r="U525" i="15"/>
  <c r="V525" i="15"/>
  <c r="W525" i="15"/>
  <c r="AB525" i="15"/>
  <c r="T526" i="15"/>
  <c r="U526" i="15"/>
  <c r="V526" i="15"/>
  <c r="W526" i="15"/>
  <c r="AB526" i="15"/>
  <c r="T527" i="15"/>
  <c r="U527" i="15"/>
  <c r="V527" i="15"/>
  <c r="W527" i="15"/>
  <c r="AB527" i="15"/>
  <c r="T528" i="15"/>
  <c r="U528" i="15"/>
  <c r="V528" i="15"/>
  <c r="W528" i="15"/>
  <c r="AB528" i="15"/>
  <c r="T529" i="15"/>
  <c r="U529" i="15"/>
  <c r="V529" i="15"/>
  <c r="W529" i="15"/>
  <c r="AB529" i="15"/>
  <c r="T530" i="15"/>
  <c r="U530" i="15"/>
  <c r="V530" i="15"/>
  <c r="W530" i="15"/>
  <c r="AB530" i="15"/>
  <c r="T531" i="15"/>
  <c r="U531" i="15"/>
  <c r="V531" i="15"/>
  <c r="W531" i="15"/>
  <c r="AB531" i="15"/>
  <c r="T532" i="15"/>
  <c r="U532" i="15"/>
  <c r="V532" i="15"/>
  <c r="W532" i="15"/>
  <c r="AB532" i="15"/>
  <c r="T533" i="15"/>
  <c r="U533" i="15"/>
  <c r="V533" i="15"/>
  <c r="W533" i="15"/>
  <c r="AB533" i="15"/>
  <c r="T534" i="15"/>
  <c r="U534" i="15"/>
  <c r="V534" i="15"/>
  <c r="W534" i="15"/>
  <c r="AB534" i="15"/>
  <c r="T535" i="15"/>
  <c r="U535" i="15"/>
  <c r="V535" i="15"/>
  <c r="W535" i="15"/>
  <c r="AB535" i="15"/>
  <c r="T536" i="15"/>
  <c r="U536" i="15"/>
  <c r="V536" i="15"/>
  <c r="W536" i="15"/>
  <c r="AB536" i="15"/>
  <c r="T537" i="15"/>
  <c r="U537" i="15"/>
  <c r="V537" i="15"/>
  <c r="W537" i="15"/>
  <c r="AB537" i="15"/>
  <c r="T538" i="15"/>
  <c r="U538" i="15"/>
  <c r="V538" i="15"/>
  <c r="W538" i="15"/>
  <c r="AB538" i="15"/>
  <c r="T539" i="15"/>
  <c r="U539" i="15"/>
  <c r="V539" i="15"/>
  <c r="W539" i="15"/>
  <c r="AB539" i="15"/>
  <c r="T540" i="15"/>
  <c r="U540" i="15"/>
  <c r="V540" i="15"/>
  <c r="W540" i="15"/>
  <c r="AB540" i="15"/>
  <c r="T541" i="15"/>
  <c r="U541" i="15"/>
  <c r="V541" i="15"/>
  <c r="W541" i="15"/>
  <c r="AB541" i="15"/>
  <c r="T542" i="15"/>
  <c r="U542" i="15"/>
  <c r="V542" i="15"/>
  <c r="W542" i="15"/>
  <c r="AB542" i="15"/>
  <c r="T543" i="15"/>
  <c r="U543" i="15"/>
  <c r="V543" i="15"/>
  <c r="W543" i="15"/>
  <c r="AB543" i="15"/>
  <c r="T544" i="15"/>
  <c r="U544" i="15"/>
  <c r="V544" i="15"/>
  <c r="W544" i="15"/>
  <c r="AB544" i="15"/>
  <c r="T545" i="15"/>
  <c r="U545" i="15"/>
  <c r="V545" i="15"/>
  <c r="W545" i="15"/>
  <c r="AB545" i="15"/>
  <c r="T546" i="15"/>
  <c r="U546" i="15"/>
  <c r="V546" i="15"/>
  <c r="W546" i="15"/>
  <c r="AB546" i="15"/>
  <c r="T547" i="15"/>
  <c r="U547" i="15"/>
  <c r="V547" i="15"/>
  <c r="W547" i="15"/>
  <c r="AB547" i="15"/>
  <c r="T548" i="15"/>
  <c r="U548" i="15"/>
  <c r="V548" i="15"/>
  <c r="W548" i="15"/>
  <c r="AB548" i="15"/>
  <c r="T549" i="15"/>
  <c r="U549" i="15"/>
  <c r="V549" i="15"/>
  <c r="W549" i="15"/>
  <c r="AB549" i="15"/>
  <c r="T550" i="15"/>
  <c r="U550" i="15"/>
  <c r="V550" i="15"/>
  <c r="W550" i="15"/>
  <c r="AB550" i="15"/>
  <c r="T551" i="15"/>
  <c r="U551" i="15"/>
  <c r="V551" i="15"/>
  <c r="W551" i="15"/>
  <c r="AB551" i="15"/>
  <c r="T552" i="15"/>
  <c r="U552" i="15"/>
  <c r="V552" i="15"/>
  <c r="W552" i="15"/>
  <c r="AB552" i="15"/>
  <c r="T553" i="15"/>
  <c r="U553" i="15"/>
  <c r="V553" i="15"/>
  <c r="W553" i="15"/>
  <c r="AB553" i="15"/>
  <c r="T554" i="15"/>
  <c r="U554" i="15"/>
  <c r="V554" i="15"/>
  <c r="W554" i="15"/>
  <c r="AB554" i="15"/>
  <c r="T555" i="15"/>
  <c r="U555" i="15"/>
  <c r="V555" i="15"/>
  <c r="W555" i="15"/>
  <c r="AB555" i="15"/>
  <c r="T556" i="15"/>
  <c r="U556" i="15"/>
  <c r="V556" i="15"/>
  <c r="W556" i="15"/>
  <c r="AB556" i="15"/>
  <c r="T557" i="15"/>
  <c r="U557" i="15"/>
  <c r="V557" i="15"/>
  <c r="W557" i="15"/>
  <c r="AB557" i="15"/>
  <c r="T558" i="15"/>
  <c r="U558" i="15"/>
  <c r="V558" i="15"/>
  <c r="W558" i="15"/>
  <c r="AB558" i="15"/>
  <c r="T559" i="15"/>
  <c r="U559" i="15"/>
  <c r="V559" i="15"/>
  <c r="W559" i="15"/>
  <c r="AB559" i="15"/>
  <c r="T560" i="15"/>
  <c r="U560" i="15"/>
  <c r="V560" i="15"/>
  <c r="W560" i="15"/>
  <c r="AB560" i="15"/>
  <c r="T561" i="15"/>
  <c r="U561" i="15"/>
  <c r="V561" i="15"/>
  <c r="W561" i="15"/>
  <c r="AB561" i="15"/>
  <c r="T562" i="15"/>
  <c r="U562" i="15"/>
  <c r="V562" i="15"/>
  <c r="W562" i="15"/>
  <c r="AB562" i="15"/>
  <c r="T563" i="15"/>
  <c r="U563" i="15"/>
  <c r="V563" i="15"/>
  <c r="W563" i="15"/>
  <c r="AB563" i="15"/>
  <c r="T564" i="15"/>
  <c r="U564" i="15"/>
  <c r="V564" i="15"/>
  <c r="W564" i="15"/>
  <c r="AB564" i="15"/>
  <c r="T565" i="15"/>
  <c r="U565" i="15"/>
  <c r="V565" i="15"/>
  <c r="W565" i="15"/>
  <c r="AB565" i="15"/>
  <c r="T566" i="15"/>
  <c r="U566" i="15"/>
  <c r="V566" i="15"/>
  <c r="W566" i="15"/>
  <c r="AB566" i="15"/>
  <c r="T567" i="15"/>
  <c r="U567" i="15"/>
  <c r="V567" i="15"/>
  <c r="W567" i="15"/>
  <c r="AB567" i="15"/>
  <c r="T568" i="15"/>
  <c r="U568" i="15"/>
  <c r="V568" i="15"/>
  <c r="W568" i="15"/>
  <c r="AB568" i="15"/>
  <c r="T569" i="15"/>
  <c r="U569" i="15"/>
  <c r="V569" i="15"/>
  <c r="W569" i="15"/>
  <c r="AB569" i="15"/>
  <c r="T570" i="15"/>
  <c r="U570" i="15"/>
  <c r="V570" i="15"/>
  <c r="W570" i="15"/>
  <c r="AB570" i="15"/>
  <c r="T571" i="15"/>
  <c r="U571" i="15"/>
  <c r="V571" i="15"/>
  <c r="W571" i="15"/>
  <c r="AB571" i="15"/>
  <c r="T572" i="15"/>
  <c r="U572" i="15"/>
  <c r="V572" i="15"/>
  <c r="W572" i="15"/>
  <c r="AB572" i="15"/>
  <c r="T573" i="15"/>
  <c r="U573" i="15"/>
  <c r="V573" i="15"/>
  <c r="W573" i="15"/>
  <c r="AB573" i="15"/>
  <c r="T574" i="15"/>
  <c r="U574" i="15"/>
  <c r="V574" i="15"/>
  <c r="W574" i="15"/>
  <c r="AB574" i="15"/>
  <c r="T575" i="15"/>
  <c r="U575" i="15"/>
  <c r="V575" i="15"/>
  <c r="W575" i="15"/>
  <c r="AB575" i="15"/>
  <c r="T576" i="15"/>
  <c r="U576" i="15"/>
  <c r="V576" i="15"/>
  <c r="W576" i="15"/>
  <c r="AB576" i="15"/>
  <c r="T577" i="15"/>
  <c r="U577" i="15"/>
  <c r="V577" i="15"/>
  <c r="W577" i="15"/>
  <c r="AB577" i="15"/>
  <c r="T578" i="15"/>
  <c r="U578" i="15"/>
  <c r="V578" i="15"/>
  <c r="W578" i="15"/>
  <c r="AB578" i="15"/>
  <c r="T579" i="15"/>
  <c r="U579" i="15"/>
  <c r="V579" i="15"/>
  <c r="W579" i="15"/>
  <c r="AB579" i="15"/>
  <c r="T580" i="15"/>
  <c r="U580" i="15"/>
  <c r="V580" i="15"/>
  <c r="W580" i="15"/>
  <c r="AB580" i="15"/>
  <c r="T581" i="15"/>
  <c r="U581" i="15"/>
  <c r="V581" i="15"/>
  <c r="W581" i="15"/>
  <c r="AB581" i="15"/>
  <c r="T582" i="15"/>
  <c r="U582" i="15"/>
  <c r="V582" i="15"/>
  <c r="W582" i="15"/>
  <c r="AB582" i="15"/>
  <c r="T583" i="15"/>
  <c r="U583" i="15"/>
  <c r="V583" i="15"/>
  <c r="W583" i="15"/>
  <c r="AB583" i="15"/>
  <c r="T584" i="15"/>
  <c r="U584" i="15"/>
  <c r="V584" i="15"/>
  <c r="W584" i="15"/>
  <c r="AB584" i="15"/>
  <c r="T585" i="15"/>
  <c r="U585" i="15"/>
  <c r="V585" i="15"/>
  <c r="W585" i="15"/>
  <c r="AB585" i="15"/>
  <c r="T586" i="15"/>
  <c r="U586" i="15"/>
  <c r="V586" i="15"/>
  <c r="W586" i="15"/>
  <c r="AB586" i="15"/>
  <c r="T587" i="15"/>
  <c r="U587" i="15"/>
  <c r="V587" i="15"/>
  <c r="W587" i="15"/>
  <c r="AB587" i="15"/>
  <c r="T588" i="15"/>
  <c r="U588" i="15"/>
  <c r="V588" i="15"/>
  <c r="W588" i="15"/>
  <c r="AB588" i="15"/>
  <c r="T589" i="15"/>
  <c r="U589" i="15"/>
  <c r="V589" i="15"/>
  <c r="W589" i="15"/>
  <c r="AB589" i="15"/>
  <c r="T590" i="15"/>
  <c r="U590" i="15"/>
  <c r="V590" i="15"/>
  <c r="W590" i="15"/>
  <c r="AB590" i="15"/>
  <c r="T591" i="15"/>
  <c r="U591" i="15"/>
  <c r="V591" i="15"/>
  <c r="W591" i="15"/>
  <c r="AB591" i="15"/>
  <c r="T592" i="15"/>
  <c r="U592" i="15"/>
  <c r="V592" i="15"/>
  <c r="W592" i="15"/>
  <c r="AB592" i="15"/>
  <c r="T593" i="15"/>
  <c r="U593" i="15"/>
  <c r="V593" i="15"/>
  <c r="W593" i="15"/>
  <c r="AB593" i="15"/>
  <c r="T594" i="15"/>
  <c r="U594" i="15"/>
  <c r="V594" i="15"/>
  <c r="W594" i="15"/>
  <c r="AB594" i="15"/>
  <c r="T595" i="15"/>
  <c r="U595" i="15"/>
  <c r="V595" i="15"/>
  <c r="W595" i="15"/>
  <c r="AB595" i="15"/>
  <c r="T596" i="15"/>
  <c r="U596" i="15"/>
  <c r="V596" i="15"/>
  <c r="W596" i="15"/>
  <c r="AB596" i="15"/>
  <c r="T597" i="15"/>
  <c r="U597" i="15"/>
  <c r="V597" i="15"/>
  <c r="W597" i="15"/>
  <c r="AB597" i="15"/>
  <c r="T598" i="15"/>
  <c r="U598" i="15"/>
  <c r="V598" i="15"/>
  <c r="W598" i="15"/>
  <c r="AB598" i="15"/>
  <c r="T599" i="15"/>
  <c r="U599" i="15"/>
  <c r="V599" i="15"/>
  <c r="W599" i="15"/>
  <c r="AB599" i="15"/>
  <c r="T600" i="15"/>
  <c r="U600" i="15"/>
  <c r="V600" i="15"/>
  <c r="W600" i="15"/>
  <c r="AB600" i="15"/>
  <c r="T601" i="15"/>
  <c r="U601" i="15"/>
  <c r="V601" i="15"/>
  <c r="W601" i="15"/>
  <c r="AB601" i="15"/>
  <c r="T602" i="15"/>
  <c r="U602" i="15"/>
  <c r="V602" i="15"/>
  <c r="W602" i="15"/>
  <c r="AB602" i="15"/>
  <c r="C51" i="15"/>
  <c r="B51" i="15"/>
  <c r="D31" i="15"/>
  <c r="T131" i="15"/>
  <c r="E31" i="15"/>
  <c r="U131" i="15"/>
  <c r="F31" i="15"/>
  <c r="V131" i="15"/>
  <c r="W131" i="15"/>
  <c r="AB131" i="15"/>
  <c r="T132" i="15"/>
  <c r="U132" i="15"/>
  <c r="V132" i="15"/>
  <c r="W132" i="15"/>
  <c r="AB132" i="15"/>
  <c r="T133" i="15"/>
  <c r="U133" i="15"/>
  <c r="V133" i="15"/>
  <c r="W133" i="15"/>
  <c r="AB133" i="15"/>
  <c r="T134" i="15"/>
  <c r="U134" i="15"/>
  <c r="V134" i="15"/>
  <c r="W134" i="15"/>
  <c r="AB134" i="15"/>
  <c r="T135" i="15"/>
  <c r="U135" i="15"/>
  <c r="V135" i="15"/>
  <c r="W135" i="15"/>
  <c r="AB135" i="15"/>
  <c r="T136" i="15"/>
  <c r="U136" i="15"/>
  <c r="V136" i="15"/>
  <c r="W136" i="15"/>
  <c r="AB136" i="15"/>
  <c r="T137" i="15"/>
  <c r="U137" i="15"/>
  <c r="V137" i="15"/>
  <c r="W137" i="15"/>
  <c r="AB137" i="15"/>
  <c r="T138" i="15"/>
  <c r="U138" i="15"/>
  <c r="V138" i="15"/>
  <c r="W138" i="15"/>
  <c r="AB138" i="15"/>
  <c r="T139" i="15"/>
  <c r="U139" i="15"/>
  <c r="V139" i="15"/>
  <c r="W139" i="15"/>
  <c r="AB139" i="15"/>
  <c r="T140" i="15"/>
  <c r="U140" i="15"/>
  <c r="V140" i="15"/>
  <c r="W140" i="15"/>
  <c r="AB140" i="15"/>
  <c r="T141" i="15"/>
  <c r="U141" i="15"/>
  <c r="V141" i="15"/>
  <c r="W141" i="15"/>
  <c r="AB141" i="15"/>
  <c r="T142" i="15"/>
  <c r="U142" i="15"/>
  <c r="V142" i="15"/>
  <c r="W142" i="15"/>
  <c r="AB142" i="15"/>
  <c r="T143" i="15"/>
  <c r="U143" i="15"/>
  <c r="V143" i="15"/>
  <c r="W143" i="15"/>
  <c r="AB143" i="15"/>
  <c r="T144" i="15"/>
  <c r="U144" i="15"/>
  <c r="V144" i="15"/>
  <c r="W144" i="15"/>
  <c r="AB144" i="15"/>
  <c r="T145" i="15"/>
  <c r="U145" i="15"/>
  <c r="V145" i="15"/>
  <c r="W145" i="15"/>
  <c r="AB145" i="15"/>
  <c r="T146" i="15"/>
  <c r="U146" i="15"/>
  <c r="V146" i="15"/>
  <c r="W146" i="15"/>
  <c r="AB146" i="15"/>
  <c r="T147" i="15"/>
  <c r="U147" i="15"/>
  <c r="V147" i="15"/>
  <c r="W147" i="15"/>
  <c r="AB147" i="15"/>
  <c r="T148" i="15"/>
  <c r="U148" i="15"/>
  <c r="V148" i="15"/>
  <c r="W148" i="15"/>
  <c r="AB148" i="15"/>
  <c r="T149" i="15"/>
  <c r="U149" i="15"/>
  <c r="V149" i="15"/>
  <c r="W149" i="15"/>
  <c r="AB149" i="15"/>
  <c r="T150" i="15"/>
  <c r="U150" i="15"/>
  <c r="V150" i="15"/>
  <c r="W150" i="15"/>
  <c r="AB150" i="15"/>
  <c r="T151" i="15"/>
  <c r="U151" i="15"/>
  <c r="V151" i="15"/>
  <c r="W151" i="15"/>
  <c r="AB151" i="15"/>
  <c r="T152" i="15"/>
  <c r="U152" i="15"/>
  <c r="V152" i="15"/>
  <c r="W152" i="15"/>
  <c r="AB152" i="15"/>
  <c r="T153" i="15"/>
  <c r="U153" i="15"/>
  <c r="V153" i="15"/>
  <c r="W153" i="15"/>
  <c r="AB153" i="15"/>
  <c r="T154" i="15"/>
  <c r="U154" i="15"/>
  <c r="V154" i="15"/>
  <c r="W154" i="15"/>
  <c r="AB154" i="15"/>
  <c r="T155" i="15"/>
  <c r="U155" i="15"/>
  <c r="V155" i="15"/>
  <c r="W155" i="15"/>
  <c r="AB155" i="15"/>
  <c r="T156" i="15"/>
  <c r="U156" i="15"/>
  <c r="V156" i="15"/>
  <c r="W156" i="15"/>
  <c r="AB156" i="15"/>
  <c r="T157" i="15"/>
  <c r="U157" i="15"/>
  <c r="V157" i="15"/>
  <c r="W157" i="15"/>
  <c r="AB157" i="15"/>
  <c r="T158" i="15"/>
  <c r="U158" i="15"/>
  <c r="V158" i="15"/>
  <c r="W158" i="15"/>
  <c r="AB158" i="15"/>
  <c r="T159" i="15"/>
  <c r="U159" i="15"/>
  <c r="V159" i="15"/>
  <c r="W159" i="15"/>
  <c r="AB159" i="15"/>
  <c r="T160" i="15"/>
  <c r="U160" i="15"/>
  <c r="V160" i="15"/>
  <c r="W160" i="15"/>
  <c r="AB160" i="15"/>
  <c r="T161" i="15"/>
  <c r="U161" i="15"/>
  <c r="V161" i="15"/>
  <c r="W161" i="15"/>
  <c r="AB161" i="15"/>
  <c r="T162" i="15"/>
  <c r="U162" i="15"/>
  <c r="V162" i="15"/>
  <c r="W162" i="15"/>
  <c r="AB162" i="15"/>
  <c r="T163" i="15"/>
  <c r="U163" i="15"/>
  <c r="V163" i="15"/>
  <c r="W163" i="15"/>
  <c r="AB163" i="15"/>
  <c r="T164" i="15"/>
  <c r="U164" i="15"/>
  <c r="V164" i="15"/>
  <c r="W164" i="15"/>
  <c r="AB164" i="15"/>
  <c r="T165" i="15"/>
  <c r="U165" i="15"/>
  <c r="V165" i="15"/>
  <c r="W165" i="15"/>
  <c r="AB165" i="15"/>
  <c r="T166" i="15"/>
  <c r="U166" i="15"/>
  <c r="V166" i="15"/>
  <c r="W166" i="15"/>
  <c r="AB166" i="15"/>
  <c r="T167" i="15"/>
  <c r="U167" i="15"/>
  <c r="V167" i="15"/>
  <c r="W167" i="15"/>
  <c r="AB167" i="15"/>
  <c r="T168" i="15"/>
  <c r="U168" i="15"/>
  <c r="V168" i="15"/>
  <c r="W168" i="15"/>
  <c r="AB168" i="15"/>
  <c r="T169" i="15"/>
  <c r="U169" i="15"/>
  <c r="V169" i="15"/>
  <c r="W169" i="15"/>
  <c r="AB169" i="15"/>
  <c r="T170" i="15"/>
  <c r="U170" i="15"/>
  <c r="V170" i="15"/>
  <c r="W170" i="15"/>
  <c r="AB170" i="15"/>
  <c r="T171" i="15"/>
  <c r="U171" i="15"/>
  <c r="V171" i="15"/>
  <c r="W171" i="15"/>
  <c r="AB171" i="15"/>
  <c r="T172" i="15"/>
  <c r="U172" i="15"/>
  <c r="V172" i="15"/>
  <c r="W172" i="15"/>
  <c r="AB172" i="15"/>
  <c r="T173" i="15"/>
  <c r="U173" i="15"/>
  <c r="V173" i="15"/>
  <c r="W173" i="15"/>
  <c r="AB173" i="15"/>
  <c r="T174" i="15"/>
  <c r="U174" i="15"/>
  <c r="V174" i="15"/>
  <c r="W174" i="15"/>
  <c r="AB174" i="15"/>
  <c r="T175" i="15"/>
  <c r="U175" i="15"/>
  <c r="V175" i="15"/>
  <c r="W175" i="15"/>
  <c r="AB175" i="15"/>
  <c r="T176" i="15"/>
  <c r="U176" i="15"/>
  <c r="V176" i="15"/>
  <c r="W176" i="15"/>
  <c r="AB176" i="15"/>
  <c r="T177" i="15"/>
  <c r="U177" i="15"/>
  <c r="V177" i="15"/>
  <c r="W177" i="15"/>
  <c r="AB177" i="15"/>
  <c r="T178" i="15"/>
  <c r="U178" i="15"/>
  <c r="V178" i="15"/>
  <c r="W178" i="15"/>
  <c r="AB178" i="15"/>
  <c r="T179" i="15"/>
  <c r="U179" i="15"/>
  <c r="V179" i="15"/>
  <c r="W179" i="15"/>
  <c r="AB179" i="15"/>
  <c r="T180" i="15"/>
  <c r="U180" i="15"/>
  <c r="V180" i="15"/>
  <c r="W180" i="15"/>
  <c r="AB180" i="15"/>
  <c r="T181" i="15"/>
  <c r="U181" i="15"/>
  <c r="V181" i="15"/>
  <c r="W181" i="15"/>
  <c r="AB181" i="15"/>
  <c r="T182" i="15"/>
  <c r="U182" i="15"/>
  <c r="V182" i="15"/>
  <c r="W182" i="15"/>
  <c r="AB182" i="15"/>
  <c r="T183" i="15"/>
  <c r="U183" i="15"/>
  <c r="V183" i="15"/>
  <c r="W183" i="15"/>
  <c r="AB183" i="15"/>
  <c r="T184" i="15"/>
  <c r="U184" i="15"/>
  <c r="V184" i="15"/>
  <c r="W184" i="15"/>
  <c r="AB184" i="15"/>
  <c r="T185" i="15"/>
  <c r="U185" i="15"/>
  <c r="V185" i="15"/>
  <c r="W185" i="15"/>
  <c r="AB185" i="15"/>
  <c r="T186" i="15"/>
  <c r="U186" i="15"/>
  <c r="V186" i="15"/>
  <c r="W186" i="15"/>
  <c r="AB186" i="15"/>
  <c r="T187" i="15"/>
  <c r="U187" i="15"/>
  <c r="V187" i="15"/>
  <c r="W187" i="15"/>
  <c r="AB187" i="15"/>
  <c r="T188" i="15"/>
  <c r="U188" i="15"/>
  <c r="V188" i="15"/>
  <c r="W188" i="15"/>
  <c r="AB188" i="15"/>
  <c r="T189" i="15"/>
  <c r="U189" i="15"/>
  <c r="V189" i="15"/>
  <c r="W189" i="15"/>
  <c r="AB189" i="15"/>
  <c r="T190" i="15"/>
  <c r="U190" i="15"/>
  <c r="V190" i="15"/>
  <c r="W190" i="15"/>
  <c r="AB190" i="15"/>
  <c r="T191" i="15"/>
  <c r="U191" i="15"/>
  <c r="V191" i="15"/>
  <c r="W191" i="15"/>
  <c r="AB191" i="15"/>
  <c r="T192" i="15"/>
  <c r="U192" i="15"/>
  <c r="V192" i="15"/>
  <c r="W192" i="15"/>
  <c r="AB192" i="15"/>
  <c r="T193" i="15"/>
  <c r="U193" i="15"/>
  <c r="V193" i="15"/>
  <c r="W193" i="15"/>
  <c r="AB193" i="15"/>
  <c r="T194" i="15"/>
  <c r="U194" i="15"/>
  <c r="V194" i="15"/>
  <c r="W194" i="15"/>
  <c r="AB194" i="15"/>
  <c r="T195" i="15"/>
  <c r="U195" i="15"/>
  <c r="V195" i="15"/>
  <c r="W195" i="15"/>
  <c r="AB195" i="15"/>
  <c r="T196" i="15"/>
  <c r="U196" i="15"/>
  <c r="V196" i="15"/>
  <c r="W196" i="15"/>
  <c r="AB196" i="15"/>
  <c r="T197" i="15"/>
  <c r="U197" i="15"/>
  <c r="V197" i="15"/>
  <c r="W197" i="15"/>
  <c r="AB197" i="15"/>
  <c r="T198" i="15"/>
  <c r="U198" i="15"/>
  <c r="V198" i="15"/>
  <c r="W198" i="15"/>
  <c r="AB198" i="15"/>
  <c r="T199" i="15"/>
  <c r="U199" i="15"/>
  <c r="V199" i="15"/>
  <c r="W199" i="15"/>
  <c r="AB199" i="15"/>
  <c r="T200" i="15"/>
  <c r="U200" i="15"/>
  <c r="V200" i="15"/>
  <c r="W200" i="15"/>
  <c r="AB200" i="15"/>
  <c r="T201" i="15"/>
  <c r="U201" i="15"/>
  <c r="V201" i="15"/>
  <c r="W201" i="15"/>
  <c r="AB201" i="15"/>
  <c r="T202" i="15"/>
  <c r="U202" i="15"/>
  <c r="V202" i="15"/>
  <c r="W202" i="15"/>
  <c r="AB202" i="15"/>
  <c r="T203" i="15"/>
  <c r="U203" i="15"/>
  <c r="V203" i="15"/>
  <c r="W203" i="15"/>
  <c r="AB203" i="15"/>
  <c r="T204" i="15"/>
  <c r="U204" i="15"/>
  <c r="V204" i="15"/>
  <c r="W204" i="15"/>
  <c r="AB204" i="15"/>
  <c r="T205" i="15"/>
  <c r="U205" i="15"/>
  <c r="V205" i="15"/>
  <c r="W205" i="15"/>
  <c r="AB205" i="15"/>
  <c r="T206" i="15"/>
  <c r="U206" i="15"/>
  <c r="V206" i="15"/>
  <c r="W206" i="15"/>
  <c r="AB206" i="15"/>
  <c r="T207" i="15"/>
  <c r="U207" i="15"/>
  <c r="V207" i="15"/>
  <c r="W207" i="15"/>
  <c r="AB207" i="15"/>
  <c r="T208" i="15"/>
  <c r="U208" i="15"/>
  <c r="V208" i="15"/>
  <c r="W208" i="15"/>
  <c r="AB208" i="15"/>
  <c r="T209" i="15"/>
  <c r="U209" i="15"/>
  <c r="V209" i="15"/>
  <c r="W209" i="15"/>
  <c r="AB209" i="15"/>
  <c r="T210" i="15"/>
  <c r="U210" i="15"/>
  <c r="V210" i="15"/>
  <c r="W210" i="15"/>
  <c r="AB210" i="15"/>
  <c r="T211" i="15"/>
  <c r="U211" i="15"/>
  <c r="V211" i="15"/>
  <c r="W211" i="15"/>
  <c r="AB211" i="15"/>
  <c r="T212" i="15"/>
  <c r="U212" i="15"/>
  <c r="V212" i="15"/>
  <c r="W212" i="15"/>
  <c r="AB212" i="15"/>
  <c r="T213" i="15"/>
  <c r="U213" i="15"/>
  <c r="V213" i="15"/>
  <c r="W213" i="15"/>
  <c r="AB213" i="15"/>
  <c r="T214" i="15"/>
  <c r="U214" i="15"/>
  <c r="V214" i="15"/>
  <c r="W214" i="15"/>
  <c r="AB214" i="15"/>
  <c r="T215" i="15"/>
  <c r="U215" i="15"/>
  <c r="V215" i="15"/>
  <c r="W215" i="15"/>
  <c r="AB215" i="15"/>
  <c r="T216" i="15"/>
  <c r="U216" i="15"/>
  <c r="V216" i="15"/>
  <c r="W216" i="15"/>
  <c r="AB216" i="15"/>
  <c r="T217" i="15"/>
  <c r="U217" i="15"/>
  <c r="V217" i="15"/>
  <c r="W217" i="15"/>
  <c r="AB217" i="15"/>
  <c r="T218" i="15"/>
  <c r="U218" i="15"/>
  <c r="V218" i="15"/>
  <c r="W218" i="15"/>
  <c r="AB218" i="15"/>
  <c r="T219" i="15"/>
  <c r="U219" i="15"/>
  <c r="V219" i="15"/>
  <c r="W219" i="15"/>
  <c r="AB219" i="15"/>
  <c r="T220" i="15"/>
  <c r="U220" i="15"/>
  <c r="V220" i="15"/>
  <c r="W220" i="15"/>
  <c r="AB220" i="15"/>
  <c r="T221" i="15"/>
  <c r="U221" i="15"/>
  <c r="V221" i="15"/>
  <c r="W221" i="15"/>
  <c r="AB221" i="15"/>
  <c r="T222" i="15"/>
  <c r="U222" i="15"/>
  <c r="V222" i="15"/>
  <c r="W222" i="15"/>
  <c r="AB222" i="15"/>
  <c r="T223" i="15"/>
  <c r="U223" i="15"/>
  <c r="V223" i="15"/>
  <c r="W223" i="15"/>
  <c r="AB223" i="15"/>
  <c r="T224" i="15"/>
  <c r="U224" i="15"/>
  <c r="V224" i="15"/>
  <c r="W224" i="15"/>
  <c r="AB224" i="15"/>
  <c r="T225" i="15"/>
  <c r="U225" i="15"/>
  <c r="V225" i="15"/>
  <c r="W225" i="15"/>
  <c r="AB225" i="15"/>
  <c r="T226" i="15"/>
  <c r="U226" i="15"/>
  <c r="V226" i="15"/>
  <c r="W226" i="15"/>
  <c r="AB226" i="15"/>
  <c r="T227" i="15"/>
  <c r="U227" i="15"/>
  <c r="V227" i="15"/>
  <c r="W227" i="15"/>
  <c r="AB227" i="15"/>
  <c r="T228" i="15"/>
  <c r="U228" i="15"/>
  <c r="V228" i="15"/>
  <c r="W228" i="15"/>
  <c r="AB228" i="15"/>
  <c r="T229" i="15"/>
  <c r="U229" i="15"/>
  <c r="V229" i="15"/>
  <c r="W229" i="15"/>
  <c r="AB229" i="15"/>
  <c r="T230" i="15"/>
  <c r="U230" i="15"/>
  <c r="V230" i="15"/>
  <c r="W230" i="15"/>
  <c r="AB230" i="15"/>
  <c r="T231" i="15"/>
  <c r="U231" i="15"/>
  <c r="V231" i="15"/>
  <c r="W231" i="15"/>
  <c r="AB231" i="15"/>
  <c r="T232" i="15"/>
  <c r="U232" i="15"/>
  <c r="V232" i="15"/>
  <c r="W232" i="15"/>
  <c r="AB232" i="15"/>
  <c r="T233" i="15"/>
  <c r="U233" i="15"/>
  <c r="V233" i="15"/>
  <c r="W233" i="15"/>
  <c r="AB233" i="15"/>
  <c r="T234" i="15"/>
  <c r="U234" i="15"/>
  <c r="V234" i="15"/>
  <c r="W234" i="15"/>
  <c r="AB234" i="15"/>
  <c r="T235" i="15"/>
  <c r="U235" i="15"/>
  <c r="V235" i="15"/>
  <c r="W235" i="15"/>
  <c r="AB235" i="15"/>
  <c r="T236" i="15"/>
  <c r="U236" i="15"/>
  <c r="V236" i="15"/>
  <c r="W236" i="15"/>
  <c r="AB236" i="15"/>
  <c r="T237" i="15"/>
  <c r="U237" i="15"/>
  <c r="V237" i="15"/>
  <c r="W237" i="15"/>
  <c r="AB237" i="15"/>
  <c r="T238" i="15"/>
  <c r="U238" i="15"/>
  <c r="V238" i="15"/>
  <c r="W238" i="15"/>
  <c r="AB238" i="15"/>
  <c r="T239" i="15"/>
  <c r="U239" i="15"/>
  <c r="V239" i="15"/>
  <c r="W239" i="15"/>
  <c r="AB239" i="15"/>
  <c r="T240" i="15"/>
  <c r="U240" i="15"/>
  <c r="V240" i="15"/>
  <c r="W240" i="15"/>
  <c r="AB240" i="15"/>
  <c r="T241" i="15"/>
  <c r="U241" i="15"/>
  <c r="V241" i="15"/>
  <c r="W241" i="15"/>
  <c r="AB241" i="15"/>
  <c r="T242" i="15"/>
  <c r="U242" i="15"/>
  <c r="V242" i="15"/>
  <c r="W242" i="15"/>
  <c r="AB242" i="15"/>
  <c r="T243" i="15"/>
  <c r="U243" i="15"/>
  <c r="V243" i="15"/>
  <c r="W243" i="15"/>
  <c r="AB243" i="15"/>
  <c r="T244" i="15"/>
  <c r="U244" i="15"/>
  <c r="V244" i="15"/>
  <c r="W244" i="15"/>
  <c r="AB244" i="15"/>
  <c r="T245" i="15"/>
  <c r="U245" i="15"/>
  <c r="V245" i="15"/>
  <c r="W245" i="15"/>
  <c r="AB245" i="15"/>
  <c r="T246" i="15"/>
  <c r="U246" i="15"/>
  <c r="V246" i="15"/>
  <c r="W246" i="15"/>
  <c r="AB246" i="15"/>
  <c r="T247" i="15"/>
  <c r="U247" i="15"/>
  <c r="V247" i="15"/>
  <c r="W247" i="15"/>
  <c r="AB247" i="15"/>
  <c r="T248" i="15"/>
  <c r="U248" i="15"/>
  <c r="V248" i="15"/>
  <c r="W248" i="15"/>
  <c r="AB248" i="15"/>
  <c r="T249" i="15"/>
  <c r="U249" i="15"/>
  <c r="V249" i="15"/>
  <c r="W249" i="15"/>
  <c r="AB249" i="15"/>
  <c r="T250" i="15"/>
  <c r="U250" i="15"/>
  <c r="V250" i="15"/>
  <c r="W250" i="15"/>
  <c r="AB250" i="15"/>
  <c r="T251" i="15"/>
  <c r="U251" i="15"/>
  <c r="V251" i="15"/>
  <c r="W251" i="15"/>
  <c r="AB251" i="15"/>
  <c r="T252" i="15"/>
  <c r="U252" i="15"/>
  <c r="V252" i="15"/>
  <c r="W252" i="15"/>
  <c r="AB252" i="15"/>
  <c r="T253" i="15"/>
  <c r="U253" i="15"/>
  <c r="V253" i="15"/>
  <c r="W253" i="15"/>
  <c r="AB253" i="15"/>
  <c r="T254" i="15"/>
  <c r="U254" i="15"/>
  <c r="V254" i="15"/>
  <c r="W254" i="15"/>
  <c r="AB254" i="15"/>
  <c r="T255" i="15"/>
  <c r="U255" i="15"/>
  <c r="V255" i="15"/>
  <c r="W255" i="15"/>
  <c r="AB255" i="15"/>
  <c r="T256" i="15"/>
  <c r="U256" i="15"/>
  <c r="V256" i="15"/>
  <c r="W256" i="15"/>
  <c r="AB256" i="15"/>
  <c r="T257" i="15"/>
  <c r="U257" i="15"/>
  <c r="V257" i="15"/>
  <c r="W257" i="15"/>
  <c r="AB257" i="15"/>
  <c r="T258" i="15"/>
  <c r="U258" i="15"/>
  <c r="V258" i="15"/>
  <c r="W258" i="15"/>
  <c r="AB258" i="15"/>
  <c r="T259" i="15"/>
  <c r="U259" i="15"/>
  <c r="V259" i="15"/>
  <c r="W259" i="15"/>
  <c r="AB259" i="15"/>
  <c r="T260" i="15"/>
  <c r="U260" i="15"/>
  <c r="V260" i="15"/>
  <c r="W260" i="15"/>
  <c r="AB260" i="15"/>
  <c r="T261" i="15"/>
  <c r="U261" i="15"/>
  <c r="V261" i="15"/>
  <c r="W261" i="15"/>
  <c r="AB261" i="15"/>
  <c r="T262" i="15"/>
  <c r="U262" i="15"/>
  <c r="V262" i="15"/>
  <c r="W262" i="15"/>
  <c r="AB262" i="15"/>
  <c r="T263" i="15"/>
  <c r="U263" i="15"/>
  <c r="V263" i="15"/>
  <c r="W263" i="15"/>
  <c r="AB263" i="15"/>
  <c r="T264" i="15"/>
  <c r="U264" i="15"/>
  <c r="V264" i="15"/>
  <c r="W264" i="15"/>
  <c r="AB264" i="15"/>
  <c r="T265" i="15"/>
  <c r="U265" i="15"/>
  <c r="V265" i="15"/>
  <c r="W265" i="15"/>
  <c r="AB265" i="15"/>
  <c r="T266" i="15"/>
  <c r="U266" i="15"/>
  <c r="V266" i="15"/>
  <c r="W266" i="15"/>
  <c r="AB266" i="15"/>
  <c r="T267" i="15"/>
  <c r="U267" i="15"/>
  <c r="V267" i="15"/>
  <c r="W267" i="15"/>
  <c r="AB267" i="15"/>
  <c r="T268" i="15"/>
  <c r="U268" i="15"/>
  <c r="V268" i="15"/>
  <c r="W268" i="15"/>
  <c r="AB268" i="15"/>
  <c r="T269" i="15"/>
  <c r="U269" i="15"/>
  <c r="V269" i="15"/>
  <c r="W269" i="15"/>
  <c r="AB269" i="15"/>
  <c r="T270" i="15"/>
  <c r="U270" i="15"/>
  <c r="V270" i="15"/>
  <c r="W270" i="15"/>
  <c r="AB270" i="15"/>
  <c r="T271" i="15"/>
  <c r="U271" i="15"/>
  <c r="V271" i="15"/>
  <c r="W271" i="15"/>
  <c r="AB271" i="15"/>
  <c r="T272" i="15"/>
  <c r="U272" i="15"/>
  <c r="V272" i="15"/>
  <c r="W272" i="15"/>
  <c r="AB272" i="15"/>
  <c r="T273" i="15"/>
  <c r="U273" i="15"/>
  <c r="V273" i="15"/>
  <c r="W273" i="15"/>
  <c r="AB273" i="15"/>
  <c r="T274" i="15"/>
  <c r="U274" i="15"/>
  <c r="V274" i="15"/>
  <c r="W274" i="15"/>
  <c r="AB274" i="15"/>
  <c r="T275" i="15"/>
  <c r="U275" i="15"/>
  <c r="V275" i="15"/>
  <c r="W275" i="15"/>
  <c r="AB275" i="15"/>
  <c r="T276" i="15"/>
  <c r="U276" i="15"/>
  <c r="V276" i="15"/>
  <c r="W276" i="15"/>
  <c r="AB276" i="15"/>
  <c r="T277" i="15"/>
  <c r="U277" i="15"/>
  <c r="V277" i="15"/>
  <c r="W277" i="15"/>
  <c r="AB277" i="15"/>
  <c r="T278" i="15"/>
  <c r="U278" i="15"/>
  <c r="V278" i="15"/>
  <c r="W278" i="15"/>
  <c r="AB278" i="15"/>
  <c r="T279" i="15"/>
  <c r="U279" i="15"/>
  <c r="V279" i="15"/>
  <c r="W279" i="15"/>
  <c r="AB279" i="15"/>
  <c r="T280" i="15"/>
  <c r="U280" i="15"/>
  <c r="V280" i="15"/>
  <c r="W280" i="15"/>
  <c r="AB280" i="15"/>
  <c r="T281" i="15"/>
  <c r="U281" i="15"/>
  <c r="V281" i="15"/>
  <c r="W281" i="15"/>
  <c r="AB281" i="15"/>
  <c r="T282" i="15"/>
  <c r="U282" i="15"/>
  <c r="V282" i="15"/>
  <c r="W282" i="15"/>
  <c r="AB282" i="15"/>
  <c r="T283" i="15"/>
  <c r="U283" i="15"/>
  <c r="V283" i="15"/>
  <c r="W283" i="15"/>
  <c r="AB283" i="15"/>
  <c r="T284" i="15"/>
  <c r="U284" i="15"/>
  <c r="V284" i="15"/>
  <c r="W284" i="15"/>
  <c r="AB284" i="15"/>
  <c r="T285" i="15"/>
  <c r="U285" i="15"/>
  <c r="V285" i="15"/>
  <c r="W285" i="15"/>
  <c r="AB285" i="15"/>
  <c r="T286" i="15"/>
  <c r="U286" i="15"/>
  <c r="V286" i="15"/>
  <c r="W286" i="15"/>
  <c r="AB286" i="15"/>
  <c r="T287" i="15"/>
  <c r="U287" i="15"/>
  <c r="V287" i="15"/>
  <c r="W287" i="15"/>
  <c r="AB287" i="15"/>
  <c r="T288" i="15"/>
  <c r="U288" i="15"/>
  <c r="V288" i="15"/>
  <c r="W288" i="15"/>
  <c r="AB288" i="15"/>
  <c r="T289" i="15"/>
  <c r="U289" i="15"/>
  <c r="V289" i="15"/>
  <c r="W289" i="15"/>
  <c r="AB289" i="15"/>
  <c r="T290" i="15"/>
  <c r="U290" i="15"/>
  <c r="V290" i="15"/>
  <c r="W290" i="15"/>
  <c r="AB290" i="15"/>
  <c r="T291" i="15"/>
  <c r="U291" i="15"/>
  <c r="V291" i="15"/>
  <c r="W291" i="15"/>
  <c r="AB291" i="15"/>
  <c r="T292" i="15"/>
  <c r="U292" i="15"/>
  <c r="V292" i="15"/>
  <c r="W292" i="15"/>
  <c r="AB292" i="15"/>
  <c r="T293" i="15"/>
  <c r="U293" i="15"/>
  <c r="V293" i="15"/>
  <c r="W293" i="15"/>
  <c r="AB293" i="15"/>
  <c r="T294" i="15"/>
  <c r="U294" i="15"/>
  <c r="V294" i="15"/>
  <c r="W294" i="15"/>
  <c r="AB294" i="15"/>
  <c r="T295" i="15"/>
  <c r="U295" i="15"/>
  <c r="V295" i="15"/>
  <c r="W295" i="15"/>
  <c r="AB295" i="15"/>
  <c r="T296" i="15"/>
  <c r="U296" i="15"/>
  <c r="V296" i="15"/>
  <c r="W296" i="15"/>
  <c r="AB296" i="15"/>
  <c r="T297" i="15"/>
  <c r="U297" i="15"/>
  <c r="V297" i="15"/>
  <c r="W297" i="15"/>
  <c r="AB297" i="15"/>
  <c r="T298" i="15"/>
  <c r="U298" i="15"/>
  <c r="V298" i="15"/>
  <c r="W298" i="15"/>
  <c r="AB298" i="15"/>
  <c r="T299" i="15"/>
  <c r="U299" i="15"/>
  <c r="V299" i="15"/>
  <c r="W299" i="15"/>
  <c r="AB299" i="15"/>
  <c r="T300" i="15"/>
  <c r="U300" i="15"/>
  <c r="V300" i="15"/>
  <c r="W300" i="15"/>
  <c r="AB300" i="15"/>
  <c r="T301" i="15"/>
  <c r="U301" i="15"/>
  <c r="V301" i="15"/>
  <c r="W301" i="15"/>
  <c r="AB301" i="15"/>
  <c r="T302" i="15"/>
  <c r="U302" i="15"/>
  <c r="V302" i="15"/>
  <c r="W302" i="15"/>
  <c r="AB302" i="15"/>
  <c r="T303" i="15"/>
  <c r="U303" i="15"/>
  <c r="V303" i="15"/>
  <c r="W303" i="15"/>
  <c r="AB303" i="15"/>
  <c r="T304" i="15"/>
  <c r="U304" i="15"/>
  <c r="V304" i="15"/>
  <c r="W304" i="15"/>
  <c r="AB304" i="15"/>
  <c r="T305" i="15"/>
  <c r="U305" i="15"/>
  <c r="V305" i="15"/>
  <c r="W305" i="15"/>
  <c r="AB305" i="15"/>
  <c r="T306" i="15"/>
  <c r="U306" i="15"/>
  <c r="V306" i="15"/>
  <c r="W306" i="15"/>
  <c r="AB306" i="15"/>
  <c r="T307" i="15"/>
  <c r="U307" i="15"/>
  <c r="V307" i="15"/>
  <c r="W307" i="15"/>
  <c r="AB307" i="15"/>
  <c r="T308" i="15"/>
  <c r="U308" i="15"/>
  <c r="V308" i="15"/>
  <c r="W308" i="15"/>
  <c r="AB308" i="15"/>
  <c r="T309" i="15"/>
  <c r="U309" i="15"/>
  <c r="V309" i="15"/>
  <c r="W309" i="15"/>
  <c r="AB309" i="15"/>
  <c r="T310" i="15"/>
  <c r="U310" i="15"/>
  <c r="V310" i="15"/>
  <c r="W310" i="15"/>
  <c r="AB310" i="15"/>
  <c r="T311" i="15"/>
  <c r="U311" i="15"/>
  <c r="V311" i="15"/>
  <c r="W311" i="15"/>
  <c r="AB311" i="15"/>
  <c r="T312" i="15"/>
  <c r="U312" i="15"/>
  <c r="V312" i="15"/>
  <c r="W312" i="15"/>
  <c r="AB312" i="15"/>
  <c r="T313" i="15"/>
  <c r="U313" i="15"/>
  <c r="V313" i="15"/>
  <c r="W313" i="15"/>
  <c r="AB313" i="15"/>
  <c r="T314" i="15"/>
  <c r="U314" i="15"/>
  <c r="V314" i="15"/>
  <c r="W314" i="15"/>
  <c r="AB314" i="15"/>
  <c r="T315" i="15"/>
  <c r="U315" i="15"/>
  <c r="V315" i="15"/>
  <c r="W315" i="15"/>
  <c r="AB315" i="15"/>
  <c r="T316" i="15"/>
  <c r="U316" i="15"/>
  <c r="V316" i="15"/>
  <c r="W316" i="15"/>
  <c r="AB316" i="15"/>
  <c r="T317" i="15"/>
  <c r="U317" i="15"/>
  <c r="V317" i="15"/>
  <c r="W317" i="15"/>
  <c r="AB317" i="15"/>
  <c r="T318" i="15"/>
  <c r="U318" i="15"/>
  <c r="V318" i="15"/>
  <c r="W318" i="15"/>
  <c r="AB318" i="15"/>
  <c r="T319" i="15"/>
  <c r="U319" i="15"/>
  <c r="V319" i="15"/>
  <c r="W319" i="15"/>
  <c r="AB319" i="15"/>
  <c r="T320" i="15"/>
  <c r="U320" i="15"/>
  <c r="V320" i="15"/>
  <c r="W320" i="15"/>
  <c r="AB320" i="15"/>
  <c r="T321" i="15"/>
  <c r="U321" i="15"/>
  <c r="V321" i="15"/>
  <c r="W321" i="15"/>
  <c r="AB321" i="15"/>
  <c r="T322" i="15"/>
  <c r="U322" i="15"/>
  <c r="V322" i="15"/>
  <c r="W322" i="15"/>
  <c r="AB322" i="15"/>
  <c r="C50" i="15"/>
  <c r="B50" i="15"/>
  <c r="D30" i="15"/>
  <c r="U69" i="15"/>
  <c r="E30" i="15"/>
  <c r="V69" i="15"/>
  <c r="F30" i="15"/>
  <c r="W69" i="15"/>
  <c r="X69" i="15"/>
  <c r="AD69" i="15"/>
  <c r="U70" i="15"/>
  <c r="V70" i="15"/>
  <c r="W70" i="15"/>
  <c r="X70" i="15"/>
  <c r="AD70" i="15"/>
  <c r="U71" i="15"/>
  <c r="V71" i="15"/>
  <c r="W71" i="15"/>
  <c r="X71" i="15"/>
  <c r="AD71" i="15"/>
  <c r="U72" i="15"/>
  <c r="V72" i="15"/>
  <c r="W72" i="15"/>
  <c r="X72" i="15"/>
  <c r="AD72" i="15"/>
  <c r="U73" i="15"/>
  <c r="V73" i="15"/>
  <c r="W73" i="15"/>
  <c r="X73" i="15"/>
  <c r="AD73" i="15"/>
  <c r="U74" i="15"/>
  <c r="V74" i="15"/>
  <c r="W74" i="15"/>
  <c r="X74" i="15"/>
  <c r="AD74" i="15"/>
  <c r="U75" i="15"/>
  <c r="V75" i="15"/>
  <c r="W75" i="15"/>
  <c r="X75" i="15"/>
  <c r="AD75" i="15"/>
  <c r="U76" i="15"/>
  <c r="V76" i="15"/>
  <c r="W76" i="15"/>
  <c r="X76" i="15"/>
  <c r="AD76" i="15"/>
  <c r="U77" i="15"/>
  <c r="V77" i="15"/>
  <c r="W77" i="15"/>
  <c r="X77" i="15"/>
  <c r="AD77" i="15"/>
  <c r="U78" i="15"/>
  <c r="V78" i="15"/>
  <c r="W78" i="15"/>
  <c r="X78" i="15"/>
  <c r="AD78" i="15"/>
  <c r="U79" i="15"/>
  <c r="V79" i="15"/>
  <c r="W79" i="15"/>
  <c r="X79" i="15"/>
  <c r="AD79" i="15"/>
  <c r="U80" i="15"/>
  <c r="V80" i="15"/>
  <c r="W80" i="15"/>
  <c r="X80" i="15"/>
  <c r="AD80" i="15"/>
  <c r="U81" i="15"/>
  <c r="V81" i="15"/>
  <c r="W81" i="15"/>
  <c r="X81" i="15"/>
  <c r="AD81" i="15"/>
  <c r="U82" i="15"/>
  <c r="V82" i="15"/>
  <c r="W82" i="15"/>
  <c r="X82" i="15"/>
  <c r="AD82" i="15"/>
  <c r="U83" i="15"/>
  <c r="V83" i="15"/>
  <c r="W83" i="15"/>
  <c r="X83" i="15"/>
  <c r="AD83" i="15"/>
  <c r="U84" i="15"/>
  <c r="V84" i="15"/>
  <c r="W84" i="15"/>
  <c r="X84" i="15"/>
  <c r="AD84" i="15"/>
  <c r="U85" i="15"/>
  <c r="V85" i="15"/>
  <c r="W85" i="15"/>
  <c r="X85" i="15"/>
  <c r="AD85" i="15"/>
  <c r="U86" i="15"/>
  <c r="V86" i="15"/>
  <c r="W86" i="15"/>
  <c r="X86" i="15"/>
  <c r="AD86" i="15"/>
  <c r="U87" i="15"/>
  <c r="V87" i="15"/>
  <c r="W87" i="15"/>
  <c r="X87" i="15"/>
  <c r="AD87" i="15"/>
  <c r="U88" i="15"/>
  <c r="V88" i="15"/>
  <c r="W88" i="15"/>
  <c r="X88" i="15"/>
  <c r="AD88" i="15"/>
  <c r="U89" i="15"/>
  <c r="V89" i="15"/>
  <c r="W89" i="15"/>
  <c r="X89" i="15"/>
  <c r="AD89" i="15"/>
  <c r="U90" i="15"/>
  <c r="V90" i="15"/>
  <c r="W90" i="15"/>
  <c r="X90" i="15"/>
  <c r="AD90" i="15"/>
  <c r="U91" i="15"/>
  <c r="V91" i="15"/>
  <c r="W91" i="15"/>
  <c r="X91" i="15"/>
  <c r="AD91" i="15"/>
  <c r="B30" i="15"/>
  <c r="Q69" i="15"/>
  <c r="C30" i="15"/>
  <c r="R69" i="15"/>
  <c r="S69" i="15"/>
  <c r="AC69" i="15"/>
  <c r="Q70" i="15"/>
  <c r="R70" i="15"/>
  <c r="S70" i="15"/>
  <c r="AC70" i="15"/>
  <c r="Q71" i="15"/>
  <c r="R71" i="15"/>
  <c r="S71" i="15"/>
  <c r="AC71" i="15"/>
  <c r="Q72" i="15"/>
  <c r="R72" i="15"/>
  <c r="S72" i="15"/>
  <c r="AC72" i="15"/>
  <c r="Q73" i="15"/>
  <c r="R73" i="15"/>
  <c r="S73" i="15"/>
  <c r="AC73" i="15"/>
  <c r="Q74" i="15"/>
  <c r="R74" i="15"/>
  <c r="S74" i="15"/>
  <c r="AC74" i="15"/>
  <c r="Q75" i="15"/>
  <c r="R75" i="15"/>
  <c r="S75" i="15"/>
  <c r="AC75" i="15"/>
  <c r="Q76" i="15"/>
  <c r="R76" i="15"/>
  <c r="S76" i="15"/>
  <c r="AC76" i="15"/>
  <c r="Q77" i="15"/>
  <c r="R77" i="15"/>
  <c r="S77" i="15"/>
  <c r="AC77" i="15"/>
  <c r="Q78" i="15"/>
  <c r="R78" i="15"/>
  <c r="S78" i="15"/>
  <c r="AC78" i="15"/>
  <c r="Q79" i="15"/>
  <c r="R79" i="15"/>
  <c r="S79" i="15"/>
  <c r="AC79" i="15"/>
  <c r="Q80" i="15"/>
  <c r="R80" i="15"/>
  <c r="S80" i="15"/>
  <c r="AC80" i="15"/>
  <c r="Q81" i="15"/>
  <c r="R81" i="15"/>
  <c r="S81" i="15"/>
  <c r="AC81" i="15"/>
  <c r="Q82" i="15"/>
  <c r="R82" i="15"/>
  <c r="S82" i="15"/>
  <c r="AC82" i="15"/>
  <c r="Q83" i="15"/>
  <c r="R83" i="15"/>
  <c r="S83" i="15"/>
  <c r="AC83" i="15"/>
  <c r="Q84" i="15"/>
  <c r="R84" i="15"/>
  <c r="S84" i="15"/>
  <c r="AC84" i="15"/>
  <c r="Q85" i="15"/>
  <c r="R85" i="15"/>
  <c r="S85" i="15"/>
  <c r="AC85" i="15"/>
  <c r="Q86" i="15"/>
  <c r="R86" i="15"/>
  <c r="S86" i="15"/>
  <c r="AC86" i="15"/>
  <c r="Q87" i="15"/>
  <c r="R87" i="15"/>
  <c r="S87" i="15"/>
  <c r="AC87" i="15"/>
  <c r="Q88" i="15"/>
  <c r="R88" i="15"/>
  <c r="S88" i="15"/>
  <c r="AC88" i="15"/>
  <c r="Q89" i="15"/>
  <c r="R89" i="15"/>
  <c r="S89" i="15"/>
  <c r="AC89" i="15"/>
  <c r="Q90" i="15"/>
  <c r="R90" i="15"/>
  <c r="S90" i="15"/>
  <c r="AC90" i="15"/>
  <c r="Q91" i="15"/>
  <c r="R91" i="15"/>
  <c r="S91" i="15"/>
  <c r="AC91" i="15"/>
  <c r="D29" i="15"/>
  <c r="U43" i="15"/>
  <c r="E29" i="15"/>
  <c r="V43" i="15"/>
  <c r="F29" i="15"/>
  <c r="W43" i="15"/>
  <c r="X43" i="15"/>
  <c r="AD43" i="15"/>
  <c r="U44" i="15"/>
  <c r="V44" i="15"/>
  <c r="W44" i="15"/>
  <c r="X44" i="15"/>
  <c r="AD44" i="15"/>
  <c r="U45" i="15"/>
  <c r="V45" i="15"/>
  <c r="W45" i="15"/>
  <c r="X45" i="15"/>
  <c r="AD45" i="15"/>
  <c r="U46" i="15"/>
  <c r="V46" i="15"/>
  <c r="W46" i="15"/>
  <c r="X46" i="15"/>
  <c r="AD46" i="15"/>
  <c r="U47" i="15"/>
  <c r="V47" i="15"/>
  <c r="W47" i="15"/>
  <c r="X47" i="15"/>
  <c r="AD47" i="15"/>
  <c r="U48" i="15"/>
  <c r="V48" i="15"/>
  <c r="W48" i="15"/>
  <c r="X48" i="15"/>
  <c r="AD48" i="15"/>
  <c r="U49" i="15"/>
  <c r="V49" i="15"/>
  <c r="W49" i="15"/>
  <c r="X49" i="15"/>
  <c r="AD49" i="15"/>
  <c r="U50" i="15"/>
  <c r="V50" i="15"/>
  <c r="W50" i="15"/>
  <c r="X50" i="15"/>
  <c r="AD50" i="15"/>
  <c r="U51" i="15"/>
  <c r="V51" i="15"/>
  <c r="W51" i="15"/>
  <c r="X51" i="15"/>
  <c r="AD51" i="15"/>
  <c r="U52" i="15"/>
  <c r="V52" i="15"/>
  <c r="W52" i="15"/>
  <c r="X52" i="15"/>
  <c r="AD52" i="15"/>
  <c r="U53" i="15"/>
  <c r="V53" i="15"/>
  <c r="W53" i="15"/>
  <c r="X53" i="15"/>
  <c r="AD53" i="15"/>
  <c r="U54" i="15"/>
  <c r="V54" i="15"/>
  <c r="W54" i="15"/>
  <c r="X54" i="15"/>
  <c r="AD54" i="15"/>
  <c r="U55" i="15"/>
  <c r="V55" i="15"/>
  <c r="W55" i="15"/>
  <c r="X55" i="15"/>
  <c r="AD55" i="15"/>
  <c r="U56" i="15"/>
  <c r="V56" i="15"/>
  <c r="W56" i="15"/>
  <c r="X56" i="15"/>
  <c r="AD56" i="15"/>
  <c r="U57" i="15"/>
  <c r="V57" i="15"/>
  <c r="W57" i="15"/>
  <c r="X57" i="15"/>
  <c r="AD57" i="15"/>
  <c r="U58" i="15"/>
  <c r="V58" i="15"/>
  <c r="W58" i="15"/>
  <c r="X58" i="15"/>
  <c r="AD58" i="15"/>
  <c r="U59" i="15"/>
  <c r="V59" i="15"/>
  <c r="W59" i="15"/>
  <c r="X59" i="15"/>
  <c r="AD59" i="15"/>
  <c r="U60" i="15"/>
  <c r="V60" i="15"/>
  <c r="W60" i="15"/>
  <c r="X60" i="15"/>
  <c r="AD60" i="15"/>
  <c r="U61" i="15"/>
  <c r="V61" i="15"/>
  <c r="W61" i="15"/>
  <c r="X61" i="15"/>
  <c r="AD61" i="15"/>
  <c r="U62" i="15"/>
  <c r="V62" i="15"/>
  <c r="W62" i="15"/>
  <c r="X62" i="15"/>
  <c r="AD62" i="15"/>
  <c r="U63" i="15"/>
  <c r="V63" i="15"/>
  <c r="W63" i="15"/>
  <c r="X63" i="15"/>
  <c r="AD63" i="15"/>
  <c r="U64" i="15"/>
  <c r="V64" i="15"/>
  <c r="W64" i="15"/>
  <c r="X64" i="15"/>
  <c r="AD64" i="15"/>
  <c r="U65" i="15"/>
  <c r="V65" i="15"/>
  <c r="W65" i="15"/>
  <c r="X65" i="15"/>
  <c r="AD65" i="15"/>
  <c r="B29" i="15"/>
  <c r="Q43" i="15"/>
  <c r="C29" i="15"/>
  <c r="R43" i="15"/>
  <c r="S43" i="15"/>
  <c r="Q44" i="15"/>
  <c r="R44" i="15"/>
  <c r="S44" i="15"/>
  <c r="AC44" i="15"/>
  <c r="Q45" i="15"/>
  <c r="R45" i="15"/>
  <c r="S45" i="15"/>
  <c r="AC45" i="15"/>
  <c r="Q46" i="15"/>
  <c r="R46" i="15"/>
  <c r="S46" i="15"/>
  <c r="AC46" i="15"/>
  <c r="Q47" i="15"/>
  <c r="R47" i="15"/>
  <c r="S47" i="15"/>
  <c r="AC47" i="15"/>
  <c r="Q48" i="15"/>
  <c r="R48" i="15"/>
  <c r="S48" i="15"/>
  <c r="AC48" i="15"/>
  <c r="Q49" i="15"/>
  <c r="R49" i="15"/>
  <c r="S49" i="15"/>
  <c r="AC49" i="15"/>
  <c r="Q50" i="15"/>
  <c r="R50" i="15"/>
  <c r="S50" i="15"/>
  <c r="AC50" i="15"/>
  <c r="Q51" i="15"/>
  <c r="R51" i="15"/>
  <c r="S51" i="15"/>
  <c r="AC51" i="15"/>
  <c r="Q52" i="15"/>
  <c r="R52" i="15"/>
  <c r="S52" i="15"/>
  <c r="AC52" i="15"/>
  <c r="Q53" i="15"/>
  <c r="R53" i="15"/>
  <c r="S53" i="15"/>
  <c r="AC53" i="15"/>
  <c r="Q54" i="15"/>
  <c r="R54" i="15"/>
  <c r="S54" i="15"/>
  <c r="AC54" i="15"/>
  <c r="Q55" i="15"/>
  <c r="R55" i="15"/>
  <c r="S55" i="15"/>
  <c r="AC55" i="15"/>
  <c r="Q56" i="15"/>
  <c r="R56" i="15"/>
  <c r="S56" i="15"/>
  <c r="AC56" i="15"/>
  <c r="Q57" i="15"/>
  <c r="R57" i="15"/>
  <c r="S57" i="15"/>
  <c r="AC57" i="15"/>
  <c r="Q58" i="15"/>
  <c r="R58" i="15"/>
  <c r="S58" i="15"/>
  <c r="AC58" i="15"/>
  <c r="Q59" i="15"/>
  <c r="R59" i="15"/>
  <c r="S59" i="15"/>
  <c r="AC59" i="15"/>
  <c r="Q60" i="15"/>
  <c r="R60" i="15"/>
  <c r="S60" i="15"/>
  <c r="AC60" i="15"/>
  <c r="Q61" i="15"/>
  <c r="R61" i="15"/>
  <c r="S61" i="15"/>
  <c r="AC61" i="15"/>
  <c r="Q62" i="15"/>
  <c r="R62" i="15"/>
  <c r="S62" i="15"/>
  <c r="AC62" i="15"/>
  <c r="Q63" i="15"/>
  <c r="R63" i="15"/>
  <c r="S63" i="15"/>
  <c r="AC63" i="15"/>
  <c r="Q64" i="15"/>
  <c r="R64" i="15"/>
  <c r="S64" i="15"/>
  <c r="AC64" i="15"/>
  <c r="Q65" i="15"/>
  <c r="R65" i="15"/>
  <c r="S65" i="15"/>
  <c r="AC65" i="15"/>
  <c r="D28" i="15"/>
  <c r="X24" i="15"/>
  <c r="E28" i="15"/>
  <c r="Y24" i="15"/>
  <c r="F28" i="15"/>
  <c r="Z24" i="15"/>
  <c r="AA24" i="15"/>
  <c r="AF24" i="15"/>
  <c r="X25" i="15"/>
  <c r="Y25" i="15"/>
  <c r="Z25" i="15"/>
  <c r="AA25" i="15"/>
  <c r="AF25" i="15"/>
  <c r="X26" i="15"/>
  <c r="Y26" i="15"/>
  <c r="Z26" i="15"/>
  <c r="AA26" i="15"/>
  <c r="AF26" i="15"/>
  <c r="X27" i="15"/>
  <c r="Y27" i="15"/>
  <c r="Z27" i="15"/>
  <c r="AA27" i="15"/>
  <c r="AF27" i="15"/>
  <c r="X28" i="15"/>
  <c r="Y28" i="15"/>
  <c r="Z28" i="15"/>
  <c r="AA28" i="15"/>
  <c r="AF28" i="15"/>
  <c r="X29" i="15"/>
  <c r="Y29" i="15"/>
  <c r="Z29" i="15"/>
  <c r="AA29" i="15"/>
  <c r="AF29" i="15"/>
  <c r="X30" i="15"/>
  <c r="Y30" i="15"/>
  <c r="Z30" i="15"/>
  <c r="AA30" i="15"/>
  <c r="AF30" i="15"/>
  <c r="X31" i="15"/>
  <c r="Y31" i="15"/>
  <c r="Z31" i="15"/>
  <c r="AA31" i="15"/>
  <c r="AF31" i="15"/>
  <c r="X32" i="15"/>
  <c r="Y32" i="15"/>
  <c r="Z32" i="15"/>
  <c r="AA32" i="15"/>
  <c r="AF32" i="15"/>
  <c r="X33" i="15"/>
  <c r="Y33" i="15"/>
  <c r="Z33" i="15"/>
  <c r="AA33" i="15"/>
  <c r="AF33" i="15"/>
  <c r="X34" i="15"/>
  <c r="Y34" i="15"/>
  <c r="Z34" i="15"/>
  <c r="AA34" i="15"/>
  <c r="AF34" i="15"/>
  <c r="X35" i="15"/>
  <c r="Y35" i="15"/>
  <c r="Z35" i="15"/>
  <c r="AA35" i="15"/>
  <c r="AF35" i="15"/>
  <c r="X36" i="15"/>
  <c r="Y36" i="15"/>
  <c r="Z36" i="15"/>
  <c r="AA36" i="15"/>
  <c r="AF36" i="15"/>
  <c r="X37" i="15"/>
  <c r="Y37" i="15"/>
  <c r="Z37" i="15"/>
  <c r="AA37" i="15"/>
  <c r="AF37" i="15"/>
  <c r="X38" i="15"/>
  <c r="Y38" i="15"/>
  <c r="Z38" i="15"/>
  <c r="AA38" i="15"/>
  <c r="AF38" i="15"/>
  <c r="X39" i="15"/>
  <c r="Y39" i="15"/>
  <c r="Z39" i="15"/>
  <c r="AA39" i="15"/>
  <c r="AF39" i="15"/>
  <c r="B28" i="15"/>
  <c r="T24" i="15"/>
  <c r="C28" i="15"/>
  <c r="U24" i="15"/>
  <c r="W24" i="15"/>
  <c r="T25" i="15"/>
  <c r="U25" i="15"/>
  <c r="W25" i="15"/>
  <c r="T26" i="15"/>
  <c r="U26" i="15"/>
  <c r="W26" i="15"/>
  <c r="T27" i="15"/>
  <c r="U27" i="15"/>
  <c r="W27" i="15"/>
  <c r="T28" i="15"/>
  <c r="U28" i="15"/>
  <c r="W28" i="15"/>
  <c r="T29" i="15"/>
  <c r="U29" i="15"/>
  <c r="W29" i="15"/>
  <c r="T30" i="15"/>
  <c r="U30" i="15"/>
  <c r="W30" i="15"/>
  <c r="T31" i="15"/>
  <c r="U31" i="15"/>
  <c r="W31" i="15"/>
  <c r="T32" i="15"/>
  <c r="U32" i="15"/>
  <c r="W32" i="15"/>
  <c r="T33" i="15"/>
  <c r="U33" i="15"/>
  <c r="W33" i="15"/>
  <c r="T34" i="15"/>
  <c r="U34" i="15"/>
  <c r="W34" i="15"/>
  <c r="T35" i="15"/>
  <c r="U35" i="15"/>
  <c r="W35" i="15"/>
  <c r="T36" i="15"/>
  <c r="U36" i="15"/>
  <c r="W36" i="15"/>
  <c r="T37" i="15"/>
  <c r="U37" i="15"/>
  <c r="W37" i="15"/>
  <c r="T38" i="15"/>
  <c r="U38" i="15"/>
  <c r="W38" i="15"/>
  <c r="T39" i="15"/>
  <c r="U39" i="15"/>
  <c r="W39" i="15"/>
  <c r="D27" i="15"/>
  <c r="X3" i="15"/>
  <c r="E27" i="15"/>
  <c r="Y3" i="15"/>
  <c r="F27" i="15"/>
  <c r="Z3" i="15"/>
  <c r="AA3" i="15"/>
  <c r="AG3" i="15"/>
  <c r="X4" i="15"/>
  <c r="Y4" i="15"/>
  <c r="Z4" i="15"/>
  <c r="AA4" i="15"/>
  <c r="AG4" i="15"/>
  <c r="X5" i="15"/>
  <c r="Y5" i="15"/>
  <c r="Z5" i="15"/>
  <c r="AA5" i="15"/>
  <c r="AG5" i="15"/>
  <c r="X6" i="15"/>
  <c r="Y6" i="15"/>
  <c r="Z6" i="15"/>
  <c r="AA6" i="15"/>
  <c r="AG6" i="15"/>
  <c r="X7" i="15"/>
  <c r="Y7" i="15"/>
  <c r="Z7" i="15"/>
  <c r="AA7" i="15"/>
  <c r="AG7" i="15"/>
  <c r="X8" i="15"/>
  <c r="Y8" i="15"/>
  <c r="Z8" i="15"/>
  <c r="AA8" i="15"/>
  <c r="AG8" i="15"/>
  <c r="X9" i="15"/>
  <c r="Y9" i="15"/>
  <c r="Z9" i="15"/>
  <c r="AA9" i="15"/>
  <c r="AG9" i="15"/>
  <c r="X10" i="15"/>
  <c r="Y10" i="15"/>
  <c r="Z10" i="15"/>
  <c r="AA10" i="15"/>
  <c r="AG10" i="15"/>
  <c r="X11" i="15"/>
  <c r="Y11" i="15"/>
  <c r="Z11" i="15"/>
  <c r="AA11" i="15"/>
  <c r="AG11" i="15"/>
  <c r="X12" i="15"/>
  <c r="Y12" i="15"/>
  <c r="Z12" i="15"/>
  <c r="AA12" i="15"/>
  <c r="AG12" i="15"/>
  <c r="X13" i="15"/>
  <c r="Y13" i="15"/>
  <c r="Z13" i="15"/>
  <c r="AA13" i="15"/>
  <c r="AG13" i="15"/>
  <c r="X14" i="15"/>
  <c r="Y14" i="15"/>
  <c r="Z14" i="15"/>
  <c r="AA14" i="15"/>
  <c r="AG14" i="15"/>
  <c r="X15" i="15"/>
  <c r="Y15" i="15"/>
  <c r="Z15" i="15"/>
  <c r="AA15" i="15"/>
  <c r="AG15" i="15"/>
  <c r="X16" i="15"/>
  <c r="Y16" i="15"/>
  <c r="Z16" i="15"/>
  <c r="AA16" i="15"/>
  <c r="AG16" i="15"/>
  <c r="X17" i="15"/>
  <c r="Y17" i="15"/>
  <c r="Z17" i="15"/>
  <c r="AA17" i="15"/>
  <c r="AG17" i="15"/>
  <c r="X18" i="15"/>
  <c r="Y18" i="15"/>
  <c r="Z18" i="15"/>
  <c r="AA18" i="15"/>
  <c r="AG18" i="15"/>
  <c r="D32" i="14"/>
  <c r="T375" i="14"/>
  <c r="E32" i="14"/>
  <c r="U375" i="14"/>
  <c r="F32" i="14"/>
  <c r="V375" i="14"/>
  <c r="W375" i="14"/>
  <c r="AB375" i="14"/>
  <c r="T376" i="14"/>
  <c r="U376" i="14"/>
  <c r="V376" i="14"/>
  <c r="W376" i="14"/>
  <c r="AB376" i="14"/>
  <c r="T377" i="14"/>
  <c r="U377" i="14"/>
  <c r="V377" i="14"/>
  <c r="W377" i="14"/>
  <c r="AB377" i="14"/>
  <c r="T378" i="14"/>
  <c r="U378" i="14"/>
  <c r="V378" i="14"/>
  <c r="W378" i="14"/>
  <c r="AB378" i="14"/>
  <c r="T379" i="14"/>
  <c r="U379" i="14"/>
  <c r="V379" i="14"/>
  <c r="W379" i="14"/>
  <c r="AB379" i="14"/>
  <c r="T380" i="14"/>
  <c r="U380" i="14"/>
  <c r="V380" i="14"/>
  <c r="W380" i="14"/>
  <c r="AB380" i="14"/>
  <c r="T381" i="14"/>
  <c r="U381" i="14"/>
  <c r="V381" i="14"/>
  <c r="W381" i="14"/>
  <c r="AB381" i="14"/>
  <c r="T382" i="14"/>
  <c r="U382" i="14"/>
  <c r="V382" i="14"/>
  <c r="W382" i="14"/>
  <c r="AB382" i="14"/>
  <c r="T383" i="14"/>
  <c r="U383" i="14"/>
  <c r="V383" i="14"/>
  <c r="W383" i="14"/>
  <c r="AB383" i="14"/>
  <c r="T384" i="14"/>
  <c r="U384" i="14"/>
  <c r="V384" i="14"/>
  <c r="W384" i="14"/>
  <c r="AB384" i="14"/>
  <c r="T385" i="14"/>
  <c r="U385" i="14"/>
  <c r="V385" i="14"/>
  <c r="W385" i="14"/>
  <c r="AB385" i="14"/>
  <c r="T386" i="14"/>
  <c r="U386" i="14"/>
  <c r="V386" i="14"/>
  <c r="W386" i="14"/>
  <c r="AB386" i="14"/>
  <c r="T387" i="14"/>
  <c r="U387" i="14"/>
  <c r="V387" i="14"/>
  <c r="W387" i="14"/>
  <c r="AB387" i="14"/>
  <c r="T388" i="14"/>
  <c r="U388" i="14"/>
  <c r="V388" i="14"/>
  <c r="W388" i="14"/>
  <c r="AB388" i="14"/>
  <c r="T389" i="14"/>
  <c r="U389" i="14"/>
  <c r="V389" i="14"/>
  <c r="W389" i="14"/>
  <c r="AB389" i="14"/>
  <c r="T390" i="14"/>
  <c r="U390" i="14"/>
  <c r="V390" i="14"/>
  <c r="W390" i="14"/>
  <c r="AB390" i="14"/>
  <c r="T391" i="14"/>
  <c r="U391" i="14"/>
  <c r="V391" i="14"/>
  <c r="W391" i="14"/>
  <c r="AB391" i="14"/>
  <c r="T392" i="14"/>
  <c r="U392" i="14"/>
  <c r="V392" i="14"/>
  <c r="W392" i="14"/>
  <c r="AB392" i="14"/>
  <c r="T393" i="14"/>
  <c r="U393" i="14"/>
  <c r="V393" i="14"/>
  <c r="W393" i="14"/>
  <c r="AB393" i="14"/>
  <c r="T394" i="14"/>
  <c r="U394" i="14"/>
  <c r="V394" i="14"/>
  <c r="W394" i="14"/>
  <c r="AB394" i="14"/>
  <c r="T395" i="14"/>
  <c r="U395" i="14"/>
  <c r="V395" i="14"/>
  <c r="W395" i="14"/>
  <c r="AB395" i="14"/>
  <c r="T396" i="14"/>
  <c r="U396" i="14"/>
  <c r="V396" i="14"/>
  <c r="W396" i="14"/>
  <c r="AB396" i="14"/>
  <c r="T397" i="14"/>
  <c r="U397" i="14"/>
  <c r="V397" i="14"/>
  <c r="W397" i="14"/>
  <c r="AB397" i="14"/>
  <c r="T398" i="14"/>
  <c r="U398" i="14"/>
  <c r="V398" i="14"/>
  <c r="W398" i="14"/>
  <c r="AB398" i="14"/>
  <c r="T399" i="14"/>
  <c r="U399" i="14"/>
  <c r="V399" i="14"/>
  <c r="W399" i="14"/>
  <c r="AB399" i="14"/>
  <c r="T400" i="14"/>
  <c r="U400" i="14"/>
  <c r="V400" i="14"/>
  <c r="W400" i="14"/>
  <c r="AB400" i="14"/>
  <c r="T401" i="14"/>
  <c r="U401" i="14"/>
  <c r="V401" i="14"/>
  <c r="W401" i="14"/>
  <c r="AB401" i="14"/>
  <c r="T402" i="14"/>
  <c r="U402" i="14"/>
  <c r="V402" i="14"/>
  <c r="W402" i="14"/>
  <c r="AB402" i="14"/>
  <c r="T403" i="14"/>
  <c r="U403" i="14"/>
  <c r="V403" i="14"/>
  <c r="W403" i="14"/>
  <c r="AB403" i="14"/>
  <c r="T404" i="14"/>
  <c r="U404" i="14"/>
  <c r="V404" i="14"/>
  <c r="W404" i="14"/>
  <c r="AB404" i="14"/>
  <c r="T405" i="14"/>
  <c r="U405" i="14"/>
  <c r="V405" i="14"/>
  <c r="W405" i="14"/>
  <c r="AB405" i="14"/>
  <c r="T406" i="14"/>
  <c r="U406" i="14"/>
  <c r="V406" i="14"/>
  <c r="W406" i="14"/>
  <c r="AB406" i="14"/>
  <c r="T407" i="14"/>
  <c r="U407" i="14"/>
  <c r="V407" i="14"/>
  <c r="W407" i="14"/>
  <c r="AB407" i="14"/>
  <c r="T408" i="14"/>
  <c r="U408" i="14"/>
  <c r="V408" i="14"/>
  <c r="W408" i="14"/>
  <c r="AB408" i="14"/>
  <c r="T409" i="14"/>
  <c r="U409" i="14"/>
  <c r="V409" i="14"/>
  <c r="W409" i="14"/>
  <c r="AB409" i="14"/>
  <c r="T410" i="14"/>
  <c r="U410" i="14"/>
  <c r="V410" i="14"/>
  <c r="W410" i="14"/>
  <c r="AB410" i="14"/>
  <c r="T411" i="14"/>
  <c r="U411" i="14"/>
  <c r="V411" i="14"/>
  <c r="W411" i="14"/>
  <c r="AB411" i="14"/>
  <c r="T412" i="14"/>
  <c r="U412" i="14"/>
  <c r="V412" i="14"/>
  <c r="W412" i="14"/>
  <c r="AB412" i="14"/>
  <c r="T413" i="14"/>
  <c r="U413" i="14"/>
  <c r="V413" i="14"/>
  <c r="W413" i="14"/>
  <c r="AB413" i="14"/>
  <c r="T414" i="14"/>
  <c r="U414" i="14"/>
  <c r="V414" i="14"/>
  <c r="W414" i="14"/>
  <c r="AB414" i="14"/>
  <c r="T415" i="14"/>
  <c r="U415" i="14"/>
  <c r="V415" i="14"/>
  <c r="W415" i="14"/>
  <c r="AB415" i="14"/>
  <c r="T416" i="14"/>
  <c r="U416" i="14"/>
  <c r="V416" i="14"/>
  <c r="W416" i="14"/>
  <c r="AB416" i="14"/>
  <c r="T417" i="14"/>
  <c r="U417" i="14"/>
  <c r="V417" i="14"/>
  <c r="W417" i="14"/>
  <c r="AB417" i="14"/>
  <c r="T418" i="14"/>
  <c r="U418" i="14"/>
  <c r="V418" i="14"/>
  <c r="W418" i="14"/>
  <c r="AB418" i="14"/>
  <c r="T419" i="14"/>
  <c r="U419" i="14"/>
  <c r="V419" i="14"/>
  <c r="W419" i="14"/>
  <c r="AB419" i="14"/>
  <c r="T420" i="14"/>
  <c r="U420" i="14"/>
  <c r="V420" i="14"/>
  <c r="W420" i="14"/>
  <c r="AB420" i="14"/>
  <c r="T421" i="14"/>
  <c r="U421" i="14"/>
  <c r="V421" i="14"/>
  <c r="W421" i="14"/>
  <c r="AB421" i="14"/>
  <c r="T422" i="14"/>
  <c r="U422" i="14"/>
  <c r="V422" i="14"/>
  <c r="W422" i="14"/>
  <c r="AB422" i="14"/>
  <c r="T423" i="14"/>
  <c r="U423" i="14"/>
  <c r="V423" i="14"/>
  <c r="W423" i="14"/>
  <c r="AB423" i="14"/>
  <c r="T424" i="14"/>
  <c r="U424" i="14"/>
  <c r="V424" i="14"/>
  <c r="W424" i="14"/>
  <c r="AB424" i="14"/>
  <c r="T425" i="14"/>
  <c r="U425" i="14"/>
  <c r="V425" i="14"/>
  <c r="W425" i="14"/>
  <c r="AB425" i="14"/>
  <c r="T426" i="14"/>
  <c r="U426" i="14"/>
  <c r="V426" i="14"/>
  <c r="W426" i="14"/>
  <c r="AB426" i="14"/>
  <c r="T427" i="14"/>
  <c r="U427" i="14"/>
  <c r="V427" i="14"/>
  <c r="W427" i="14"/>
  <c r="AB427" i="14"/>
  <c r="T428" i="14"/>
  <c r="U428" i="14"/>
  <c r="V428" i="14"/>
  <c r="W428" i="14"/>
  <c r="AB428" i="14"/>
  <c r="T429" i="14"/>
  <c r="U429" i="14"/>
  <c r="V429" i="14"/>
  <c r="W429" i="14"/>
  <c r="AB429" i="14"/>
  <c r="T430" i="14"/>
  <c r="U430" i="14"/>
  <c r="V430" i="14"/>
  <c r="W430" i="14"/>
  <c r="AB430" i="14"/>
  <c r="T431" i="14"/>
  <c r="U431" i="14"/>
  <c r="V431" i="14"/>
  <c r="W431" i="14"/>
  <c r="AB431" i="14"/>
  <c r="T432" i="14"/>
  <c r="U432" i="14"/>
  <c r="V432" i="14"/>
  <c r="W432" i="14"/>
  <c r="AB432" i="14"/>
  <c r="T433" i="14"/>
  <c r="U433" i="14"/>
  <c r="V433" i="14"/>
  <c r="W433" i="14"/>
  <c r="AB433" i="14"/>
  <c r="T434" i="14"/>
  <c r="U434" i="14"/>
  <c r="V434" i="14"/>
  <c r="W434" i="14"/>
  <c r="AB434" i="14"/>
  <c r="T435" i="14"/>
  <c r="U435" i="14"/>
  <c r="V435" i="14"/>
  <c r="W435" i="14"/>
  <c r="AB435" i="14"/>
  <c r="T436" i="14"/>
  <c r="U436" i="14"/>
  <c r="V436" i="14"/>
  <c r="W436" i="14"/>
  <c r="AB436" i="14"/>
  <c r="T437" i="14"/>
  <c r="U437" i="14"/>
  <c r="V437" i="14"/>
  <c r="W437" i="14"/>
  <c r="AB437" i="14"/>
  <c r="T438" i="14"/>
  <c r="U438" i="14"/>
  <c r="V438" i="14"/>
  <c r="W438" i="14"/>
  <c r="AB438" i="14"/>
  <c r="T439" i="14"/>
  <c r="U439" i="14"/>
  <c r="V439" i="14"/>
  <c r="W439" i="14"/>
  <c r="AB439" i="14"/>
  <c r="T440" i="14"/>
  <c r="U440" i="14"/>
  <c r="V440" i="14"/>
  <c r="W440" i="14"/>
  <c r="AB440" i="14"/>
  <c r="T441" i="14"/>
  <c r="U441" i="14"/>
  <c r="V441" i="14"/>
  <c r="W441" i="14"/>
  <c r="AB441" i="14"/>
  <c r="T442" i="14"/>
  <c r="U442" i="14"/>
  <c r="V442" i="14"/>
  <c r="W442" i="14"/>
  <c r="AB442" i="14"/>
  <c r="T443" i="14"/>
  <c r="U443" i="14"/>
  <c r="V443" i="14"/>
  <c r="W443" i="14"/>
  <c r="AB443" i="14"/>
  <c r="T444" i="14"/>
  <c r="U444" i="14"/>
  <c r="V444" i="14"/>
  <c r="W444" i="14"/>
  <c r="AB444" i="14"/>
  <c r="T445" i="14"/>
  <c r="U445" i="14"/>
  <c r="V445" i="14"/>
  <c r="W445" i="14"/>
  <c r="AB445" i="14"/>
  <c r="T446" i="14"/>
  <c r="U446" i="14"/>
  <c r="V446" i="14"/>
  <c r="W446" i="14"/>
  <c r="AB446" i="14"/>
  <c r="T447" i="14"/>
  <c r="U447" i="14"/>
  <c r="V447" i="14"/>
  <c r="W447" i="14"/>
  <c r="AB447" i="14"/>
  <c r="T448" i="14"/>
  <c r="U448" i="14"/>
  <c r="V448" i="14"/>
  <c r="W448" i="14"/>
  <c r="AB448" i="14"/>
  <c r="T449" i="14"/>
  <c r="U449" i="14"/>
  <c r="V449" i="14"/>
  <c r="W449" i="14"/>
  <c r="AB449" i="14"/>
  <c r="T450" i="14"/>
  <c r="U450" i="14"/>
  <c r="V450" i="14"/>
  <c r="W450" i="14"/>
  <c r="AB450" i="14"/>
  <c r="T451" i="14"/>
  <c r="U451" i="14"/>
  <c r="V451" i="14"/>
  <c r="W451" i="14"/>
  <c r="AB451" i="14"/>
  <c r="T452" i="14"/>
  <c r="U452" i="14"/>
  <c r="V452" i="14"/>
  <c r="W452" i="14"/>
  <c r="AB452" i="14"/>
  <c r="T453" i="14"/>
  <c r="U453" i="14"/>
  <c r="V453" i="14"/>
  <c r="W453" i="14"/>
  <c r="AB453" i="14"/>
  <c r="T454" i="14"/>
  <c r="U454" i="14"/>
  <c r="V454" i="14"/>
  <c r="W454" i="14"/>
  <c r="AB454" i="14"/>
  <c r="T455" i="14"/>
  <c r="U455" i="14"/>
  <c r="V455" i="14"/>
  <c r="W455" i="14"/>
  <c r="AB455" i="14"/>
  <c r="T456" i="14"/>
  <c r="U456" i="14"/>
  <c r="V456" i="14"/>
  <c r="W456" i="14"/>
  <c r="AB456" i="14"/>
  <c r="T457" i="14"/>
  <c r="U457" i="14"/>
  <c r="V457" i="14"/>
  <c r="W457" i="14"/>
  <c r="AB457" i="14"/>
  <c r="T458" i="14"/>
  <c r="U458" i="14"/>
  <c r="V458" i="14"/>
  <c r="W458" i="14"/>
  <c r="AB458" i="14"/>
  <c r="T459" i="14"/>
  <c r="U459" i="14"/>
  <c r="V459" i="14"/>
  <c r="W459" i="14"/>
  <c r="AB459" i="14"/>
  <c r="T460" i="14"/>
  <c r="U460" i="14"/>
  <c r="V460" i="14"/>
  <c r="W460" i="14"/>
  <c r="AB460" i="14"/>
  <c r="T461" i="14"/>
  <c r="U461" i="14"/>
  <c r="V461" i="14"/>
  <c r="W461" i="14"/>
  <c r="AB461" i="14"/>
  <c r="T462" i="14"/>
  <c r="U462" i="14"/>
  <c r="V462" i="14"/>
  <c r="W462" i="14"/>
  <c r="AB462" i="14"/>
  <c r="T463" i="14"/>
  <c r="U463" i="14"/>
  <c r="V463" i="14"/>
  <c r="W463" i="14"/>
  <c r="AB463" i="14"/>
  <c r="T464" i="14"/>
  <c r="U464" i="14"/>
  <c r="V464" i="14"/>
  <c r="W464" i="14"/>
  <c r="AB464" i="14"/>
  <c r="T465" i="14"/>
  <c r="U465" i="14"/>
  <c r="V465" i="14"/>
  <c r="W465" i="14"/>
  <c r="AB465" i="14"/>
  <c r="T466" i="14"/>
  <c r="U466" i="14"/>
  <c r="V466" i="14"/>
  <c r="W466" i="14"/>
  <c r="AB466" i="14"/>
  <c r="T467" i="14"/>
  <c r="U467" i="14"/>
  <c r="V467" i="14"/>
  <c r="W467" i="14"/>
  <c r="AB467" i="14"/>
  <c r="T468" i="14"/>
  <c r="U468" i="14"/>
  <c r="V468" i="14"/>
  <c r="W468" i="14"/>
  <c r="AB468" i="14"/>
  <c r="T469" i="14"/>
  <c r="U469" i="14"/>
  <c r="V469" i="14"/>
  <c r="W469" i="14"/>
  <c r="AB469" i="14"/>
  <c r="T470" i="14"/>
  <c r="U470" i="14"/>
  <c r="V470" i="14"/>
  <c r="W470" i="14"/>
  <c r="AB470" i="14"/>
  <c r="T471" i="14"/>
  <c r="U471" i="14"/>
  <c r="V471" i="14"/>
  <c r="W471" i="14"/>
  <c r="AB471" i="14"/>
  <c r="T472" i="14"/>
  <c r="U472" i="14"/>
  <c r="V472" i="14"/>
  <c r="W472" i="14"/>
  <c r="AB472" i="14"/>
  <c r="T473" i="14"/>
  <c r="U473" i="14"/>
  <c r="V473" i="14"/>
  <c r="W473" i="14"/>
  <c r="AB473" i="14"/>
  <c r="T474" i="14"/>
  <c r="U474" i="14"/>
  <c r="V474" i="14"/>
  <c r="W474" i="14"/>
  <c r="AB474" i="14"/>
  <c r="T475" i="14"/>
  <c r="U475" i="14"/>
  <c r="V475" i="14"/>
  <c r="W475" i="14"/>
  <c r="AB475" i="14"/>
  <c r="T476" i="14"/>
  <c r="U476" i="14"/>
  <c r="V476" i="14"/>
  <c r="W476" i="14"/>
  <c r="AB476" i="14"/>
  <c r="T477" i="14"/>
  <c r="U477" i="14"/>
  <c r="V477" i="14"/>
  <c r="W477" i="14"/>
  <c r="AB477" i="14"/>
  <c r="T478" i="14"/>
  <c r="U478" i="14"/>
  <c r="V478" i="14"/>
  <c r="W478" i="14"/>
  <c r="AB478" i="14"/>
  <c r="T479" i="14"/>
  <c r="U479" i="14"/>
  <c r="V479" i="14"/>
  <c r="W479" i="14"/>
  <c r="AB479" i="14"/>
  <c r="T480" i="14"/>
  <c r="U480" i="14"/>
  <c r="V480" i="14"/>
  <c r="W480" i="14"/>
  <c r="AB480" i="14"/>
  <c r="T481" i="14"/>
  <c r="U481" i="14"/>
  <c r="V481" i="14"/>
  <c r="W481" i="14"/>
  <c r="AB481" i="14"/>
  <c r="T482" i="14"/>
  <c r="U482" i="14"/>
  <c r="V482" i="14"/>
  <c r="W482" i="14"/>
  <c r="AB482" i="14"/>
  <c r="T483" i="14"/>
  <c r="U483" i="14"/>
  <c r="V483" i="14"/>
  <c r="W483" i="14"/>
  <c r="AB483" i="14"/>
  <c r="T484" i="14"/>
  <c r="U484" i="14"/>
  <c r="V484" i="14"/>
  <c r="W484" i="14"/>
  <c r="AB484" i="14"/>
  <c r="T485" i="14"/>
  <c r="U485" i="14"/>
  <c r="V485" i="14"/>
  <c r="W485" i="14"/>
  <c r="AB485" i="14"/>
  <c r="T486" i="14"/>
  <c r="U486" i="14"/>
  <c r="V486" i="14"/>
  <c r="W486" i="14"/>
  <c r="AB486" i="14"/>
  <c r="T487" i="14"/>
  <c r="U487" i="14"/>
  <c r="V487" i="14"/>
  <c r="W487" i="14"/>
  <c r="AB487" i="14"/>
  <c r="T488" i="14"/>
  <c r="U488" i="14"/>
  <c r="V488" i="14"/>
  <c r="W488" i="14"/>
  <c r="AB488" i="14"/>
  <c r="T489" i="14"/>
  <c r="U489" i="14"/>
  <c r="V489" i="14"/>
  <c r="W489" i="14"/>
  <c r="AB489" i="14"/>
  <c r="T490" i="14"/>
  <c r="U490" i="14"/>
  <c r="V490" i="14"/>
  <c r="W490" i="14"/>
  <c r="AB490" i="14"/>
  <c r="T491" i="14"/>
  <c r="U491" i="14"/>
  <c r="V491" i="14"/>
  <c r="W491" i="14"/>
  <c r="AB491" i="14"/>
  <c r="T492" i="14"/>
  <c r="U492" i="14"/>
  <c r="V492" i="14"/>
  <c r="W492" i="14"/>
  <c r="AB492" i="14"/>
  <c r="T493" i="14"/>
  <c r="U493" i="14"/>
  <c r="V493" i="14"/>
  <c r="W493" i="14"/>
  <c r="AB493" i="14"/>
  <c r="T494" i="14"/>
  <c r="U494" i="14"/>
  <c r="V494" i="14"/>
  <c r="W494" i="14"/>
  <c r="AB494" i="14"/>
  <c r="T495" i="14"/>
  <c r="U495" i="14"/>
  <c r="V495" i="14"/>
  <c r="W495" i="14"/>
  <c r="AB495" i="14"/>
  <c r="T496" i="14"/>
  <c r="U496" i="14"/>
  <c r="V496" i="14"/>
  <c r="W496" i="14"/>
  <c r="AB496" i="14"/>
  <c r="T497" i="14"/>
  <c r="U497" i="14"/>
  <c r="V497" i="14"/>
  <c r="W497" i="14"/>
  <c r="AB497" i="14"/>
  <c r="T498" i="14"/>
  <c r="U498" i="14"/>
  <c r="V498" i="14"/>
  <c r="W498" i="14"/>
  <c r="AB498" i="14"/>
  <c r="T499" i="14"/>
  <c r="U499" i="14"/>
  <c r="V499" i="14"/>
  <c r="W499" i="14"/>
  <c r="AB499" i="14"/>
  <c r="T500" i="14"/>
  <c r="U500" i="14"/>
  <c r="V500" i="14"/>
  <c r="W500" i="14"/>
  <c r="AB500" i="14"/>
  <c r="T501" i="14"/>
  <c r="U501" i="14"/>
  <c r="V501" i="14"/>
  <c r="W501" i="14"/>
  <c r="AB501" i="14"/>
  <c r="T502" i="14"/>
  <c r="U502" i="14"/>
  <c r="V502" i="14"/>
  <c r="W502" i="14"/>
  <c r="AB502" i="14"/>
  <c r="T503" i="14"/>
  <c r="U503" i="14"/>
  <c r="V503" i="14"/>
  <c r="W503" i="14"/>
  <c r="AB503" i="14"/>
  <c r="T504" i="14"/>
  <c r="U504" i="14"/>
  <c r="V504" i="14"/>
  <c r="W504" i="14"/>
  <c r="AB504" i="14"/>
  <c r="T505" i="14"/>
  <c r="U505" i="14"/>
  <c r="V505" i="14"/>
  <c r="W505" i="14"/>
  <c r="AB505" i="14"/>
  <c r="T506" i="14"/>
  <c r="U506" i="14"/>
  <c r="V506" i="14"/>
  <c r="W506" i="14"/>
  <c r="AB506" i="14"/>
  <c r="T507" i="14"/>
  <c r="U507" i="14"/>
  <c r="V507" i="14"/>
  <c r="W507" i="14"/>
  <c r="AB507" i="14"/>
  <c r="T508" i="14"/>
  <c r="U508" i="14"/>
  <c r="V508" i="14"/>
  <c r="W508" i="14"/>
  <c r="AB508" i="14"/>
  <c r="T509" i="14"/>
  <c r="U509" i="14"/>
  <c r="V509" i="14"/>
  <c r="W509" i="14"/>
  <c r="AB509" i="14"/>
  <c r="T510" i="14"/>
  <c r="U510" i="14"/>
  <c r="V510" i="14"/>
  <c r="W510" i="14"/>
  <c r="AB510" i="14"/>
  <c r="T511" i="14"/>
  <c r="U511" i="14"/>
  <c r="V511" i="14"/>
  <c r="W511" i="14"/>
  <c r="AB511" i="14"/>
  <c r="T512" i="14"/>
  <c r="U512" i="14"/>
  <c r="V512" i="14"/>
  <c r="W512" i="14"/>
  <c r="AB512" i="14"/>
  <c r="T513" i="14"/>
  <c r="U513" i="14"/>
  <c r="V513" i="14"/>
  <c r="W513" i="14"/>
  <c r="AB513" i="14"/>
  <c r="T514" i="14"/>
  <c r="U514" i="14"/>
  <c r="V514" i="14"/>
  <c r="W514" i="14"/>
  <c r="AB514" i="14"/>
  <c r="T515" i="14"/>
  <c r="U515" i="14"/>
  <c r="V515" i="14"/>
  <c r="W515" i="14"/>
  <c r="AB515" i="14"/>
  <c r="T516" i="14"/>
  <c r="U516" i="14"/>
  <c r="V516" i="14"/>
  <c r="W516" i="14"/>
  <c r="AB516" i="14"/>
  <c r="T517" i="14"/>
  <c r="U517" i="14"/>
  <c r="V517" i="14"/>
  <c r="W517" i="14"/>
  <c r="AB517" i="14"/>
  <c r="T518" i="14"/>
  <c r="U518" i="14"/>
  <c r="V518" i="14"/>
  <c r="W518" i="14"/>
  <c r="AB518" i="14"/>
  <c r="T519" i="14"/>
  <c r="U519" i="14"/>
  <c r="V519" i="14"/>
  <c r="W519" i="14"/>
  <c r="AB519" i="14"/>
  <c r="T520" i="14"/>
  <c r="U520" i="14"/>
  <c r="V520" i="14"/>
  <c r="W520" i="14"/>
  <c r="AB520" i="14"/>
  <c r="T521" i="14"/>
  <c r="U521" i="14"/>
  <c r="V521" i="14"/>
  <c r="W521" i="14"/>
  <c r="AB521" i="14"/>
  <c r="T522" i="14"/>
  <c r="U522" i="14"/>
  <c r="V522" i="14"/>
  <c r="W522" i="14"/>
  <c r="AB522" i="14"/>
  <c r="T523" i="14"/>
  <c r="U523" i="14"/>
  <c r="V523" i="14"/>
  <c r="W523" i="14"/>
  <c r="AB523" i="14"/>
  <c r="T524" i="14"/>
  <c r="U524" i="14"/>
  <c r="V524" i="14"/>
  <c r="W524" i="14"/>
  <c r="AB524" i="14"/>
  <c r="T525" i="14"/>
  <c r="U525" i="14"/>
  <c r="V525" i="14"/>
  <c r="W525" i="14"/>
  <c r="AB525" i="14"/>
  <c r="T526" i="14"/>
  <c r="U526" i="14"/>
  <c r="V526" i="14"/>
  <c r="W526" i="14"/>
  <c r="AB526" i="14"/>
  <c r="T527" i="14"/>
  <c r="U527" i="14"/>
  <c r="V527" i="14"/>
  <c r="W527" i="14"/>
  <c r="AB527" i="14"/>
  <c r="T528" i="14"/>
  <c r="U528" i="14"/>
  <c r="V528" i="14"/>
  <c r="W528" i="14"/>
  <c r="AB528" i="14"/>
  <c r="T529" i="14"/>
  <c r="U529" i="14"/>
  <c r="V529" i="14"/>
  <c r="W529" i="14"/>
  <c r="AB529" i="14"/>
  <c r="T530" i="14"/>
  <c r="U530" i="14"/>
  <c r="V530" i="14"/>
  <c r="W530" i="14"/>
  <c r="AB530" i="14"/>
  <c r="T531" i="14"/>
  <c r="U531" i="14"/>
  <c r="V531" i="14"/>
  <c r="W531" i="14"/>
  <c r="AB531" i="14"/>
  <c r="T532" i="14"/>
  <c r="U532" i="14"/>
  <c r="V532" i="14"/>
  <c r="W532" i="14"/>
  <c r="AB532" i="14"/>
  <c r="T533" i="14"/>
  <c r="U533" i="14"/>
  <c r="V533" i="14"/>
  <c r="W533" i="14"/>
  <c r="AB533" i="14"/>
  <c r="T534" i="14"/>
  <c r="U534" i="14"/>
  <c r="V534" i="14"/>
  <c r="W534" i="14"/>
  <c r="AB534" i="14"/>
  <c r="T535" i="14"/>
  <c r="U535" i="14"/>
  <c r="V535" i="14"/>
  <c r="W535" i="14"/>
  <c r="AB535" i="14"/>
  <c r="T536" i="14"/>
  <c r="U536" i="14"/>
  <c r="V536" i="14"/>
  <c r="W536" i="14"/>
  <c r="AB536" i="14"/>
  <c r="T537" i="14"/>
  <c r="U537" i="14"/>
  <c r="V537" i="14"/>
  <c r="W537" i="14"/>
  <c r="AB537" i="14"/>
  <c r="T538" i="14"/>
  <c r="U538" i="14"/>
  <c r="V538" i="14"/>
  <c r="W538" i="14"/>
  <c r="AB538" i="14"/>
  <c r="T539" i="14"/>
  <c r="U539" i="14"/>
  <c r="V539" i="14"/>
  <c r="W539" i="14"/>
  <c r="AB539" i="14"/>
  <c r="T540" i="14"/>
  <c r="U540" i="14"/>
  <c r="V540" i="14"/>
  <c r="W540" i="14"/>
  <c r="AB540" i="14"/>
  <c r="T541" i="14"/>
  <c r="U541" i="14"/>
  <c r="V541" i="14"/>
  <c r="W541" i="14"/>
  <c r="AB541" i="14"/>
  <c r="T542" i="14"/>
  <c r="U542" i="14"/>
  <c r="V542" i="14"/>
  <c r="W542" i="14"/>
  <c r="AB542" i="14"/>
  <c r="T543" i="14"/>
  <c r="U543" i="14"/>
  <c r="V543" i="14"/>
  <c r="W543" i="14"/>
  <c r="AB543" i="14"/>
  <c r="T544" i="14"/>
  <c r="U544" i="14"/>
  <c r="V544" i="14"/>
  <c r="W544" i="14"/>
  <c r="AB544" i="14"/>
  <c r="T545" i="14"/>
  <c r="U545" i="14"/>
  <c r="V545" i="14"/>
  <c r="W545" i="14"/>
  <c r="AB545" i="14"/>
  <c r="T546" i="14"/>
  <c r="U546" i="14"/>
  <c r="V546" i="14"/>
  <c r="W546" i="14"/>
  <c r="AB546" i="14"/>
  <c r="T547" i="14"/>
  <c r="U547" i="14"/>
  <c r="V547" i="14"/>
  <c r="W547" i="14"/>
  <c r="AB547" i="14"/>
  <c r="T548" i="14"/>
  <c r="U548" i="14"/>
  <c r="V548" i="14"/>
  <c r="W548" i="14"/>
  <c r="AB548" i="14"/>
  <c r="T549" i="14"/>
  <c r="U549" i="14"/>
  <c r="V549" i="14"/>
  <c r="W549" i="14"/>
  <c r="AB549" i="14"/>
  <c r="T550" i="14"/>
  <c r="U550" i="14"/>
  <c r="V550" i="14"/>
  <c r="W550" i="14"/>
  <c r="AB550" i="14"/>
  <c r="T551" i="14"/>
  <c r="U551" i="14"/>
  <c r="V551" i="14"/>
  <c r="W551" i="14"/>
  <c r="AB551" i="14"/>
  <c r="T552" i="14"/>
  <c r="U552" i="14"/>
  <c r="V552" i="14"/>
  <c r="W552" i="14"/>
  <c r="AB552" i="14"/>
  <c r="T553" i="14"/>
  <c r="U553" i="14"/>
  <c r="V553" i="14"/>
  <c r="W553" i="14"/>
  <c r="AB553" i="14"/>
  <c r="T554" i="14"/>
  <c r="U554" i="14"/>
  <c r="V554" i="14"/>
  <c r="W554" i="14"/>
  <c r="AB554" i="14"/>
  <c r="T555" i="14"/>
  <c r="U555" i="14"/>
  <c r="V555" i="14"/>
  <c r="W555" i="14"/>
  <c r="AB555" i="14"/>
  <c r="T556" i="14"/>
  <c r="U556" i="14"/>
  <c r="V556" i="14"/>
  <c r="W556" i="14"/>
  <c r="AB556" i="14"/>
  <c r="T557" i="14"/>
  <c r="U557" i="14"/>
  <c r="V557" i="14"/>
  <c r="W557" i="14"/>
  <c r="AB557" i="14"/>
  <c r="T558" i="14"/>
  <c r="U558" i="14"/>
  <c r="V558" i="14"/>
  <c r="W558" i="14"/>
  <c r="AB558" i="14"/>
  <c r="T559" i="14"/>
  <c r="U559" i="14"/>
  <c r="V559" i="14"/>
  <c r="W559" i="14"/>
  <c r="AB559" i="14"/>
  <c r="T560" i="14"/>
  <c r="U560" i="14"/>
  <c r="V560" i="14"/>
  <c r="W560" i="14"/>
  <c r="AB560" i="14"/>
  <c r="T561" i="14"/>
  <c r="U561" i="14"/>
  <c r="V561" i="14"/>
  <c r="W561" i="14"/>
  <c r="AB561" i="14"/>
  <c r="T562" i="14"/>
  <c r="U562" i="14"/>
  <c r="V562" i="14"/>
  <c r="W562" i="14"/>
  <c r="AB562" i="14"/>
  <c r="T563" i="14"/>
  <c r="U563" i="14"/>
  <c r="V563" i="14"/>
  <c r="W563" i="14"/>
  <c r="AB563" i="14"/>
  <c r="T564" i="14"/>
  <c r="U564" i="14"/>
  <c r="V564" i="14"/>
  <c r="W564" i="14"/>
  <c r="AB564" i="14"/>
  <c r="T565" i="14"/>
  <c r="U565" i="14"/>
  <c r="V565" i="14"/>
  <c r="W565" i="14"/>
  <c r="AB565" i="14"/>
  <c r="T566" i="14"/>
  <c r="U566" i="14"/>
  <c r="V566" i="14"/>
  <c r="W566" i="14"/>
  <c r="AB566" i="14"/>
  <c r="T567" i="14"/>
  <c r="U567" i="14"/>
  <c r="V567" i="14"/>
  <c r="W567" i="14"/>
  <c r="AB567" i="14"/>
  <c r="T568" i="14"/>
  <c r="U568" i="14"/>
  <c r="V568" i="14"/>
  <c r="W568" i="14"/>
  <c r="AB568" i="14"/>
  <c r="T569" i="14"/>
  <c r="U569" i="14"/>
  <c r="V569" i="14"/>
  <c r="W569" i="14"/>
  <c r="AB569" i="14"/>
  <c r="T570" i="14"/>
  <c r="U570" i="14"/>
  <c r="V570" i="14"/>
  <c r="W570" i="14"/>
  <c r="AB570" i="14"/>
  <c r="T571" i="14"/>
  <c r="U571" i="14"/>
  <c r="V571" i="14"/>
  <c r="W571" i="14"/>
  <c r="AB571" i="14"/>
  <c r="T572" i="14"/>
  <c r="U572" i="14"/>
  <c r="V572" i="14"/>
  <c r="W572" i="14"/>
  <c r="AB572" i="14"/>
  <c r="T573" i="14"/>
  <c r="U573" i="14"/>
  <c r="V573" i="14"/>
  <c r="W573" i="14"/>
  <c r="AB573" i="14"/>
  <c r="T574" i="14"/>
  <c r="U574" i="14"/>
  <c r="V574" i="14"/>
  <c r="W574" i="14"/>
  <c r="AB574" i="14"/>
  <c r="T575" i="14"/>
  <c r="U575" i="14"/>
  <c r="V575" i="14"/>
  <c r="W575" i="14"/>
  <c r="AB575" i="14"/>
  <c r="T576" i="14"/>
  <c r="U576" i="14"/>
  <c r="V576" i="14"/>
  <c r="W576" i="14"/>
  <c r="AB576" i="14"/>
  <c r="T577" i="14"/>
  <c r="U577" i="14"/>
  <c r="V577" i="14"/>
  <c r="W577" i="14"/>
  <c r="AB577" i="14"/>
  <c r="T578" i="14"/>
  <c r="U578" i="14"/>
  <c r="V578" i="14"/>
  <c r="W578" i="14"/>
  <c r="AB578" i="14"/>
  <c r="T579" i="14"/>
  <c r="U579" i="14"/>
  <c r="V579" i="14"/>
  <c r="W579" i="14"/>
  <c r="AB579" i="14"/>
  <c r="T580" i="14"/>
  <c r="U580" i="14"/>
  <c r="V580" i="14"/>
  <c r="W580" i="14"/>
  <c r="AB580" i="14"/>
  <c r="T581" i="14"/>
  <c r="U581" i="14"/>
  <c r="V581" i="14"/>
  <c r="W581" i="14"/>
  <c r="AB581" i="14"/>
  <c r="T582" i="14"/>
  <c r="U582" i="14"/>
  <c r="V582" i="14"/>
  <c r="W582" i="14"/>
  <c r="AB582" i="14"/>
  <c r="T583" i="14"/>
  <c r="U583" i="14"/>
  <c r="V583" i="14"/>
  <c r="W583" i="14"/>
  <c r="AB583" i="14"/>
  <c r="T584" i="14"/>
  <c r="U584" i="14"/>
  <c r="V584" i="14"/>
  <c r="W584" i="14"/>
  <c r="AB584" i="14"/>
  <c r="T585" i="14"/>
  <c r="U585" i="14"/>
  <c r="V585" i="14"/>
  <c r="W585" i="14"/>
  <c r="AB585" i="14"/>
  <c r="T586" i="14"/>
  <c r="U586" i="14"/>
  <c r="V586" i="14"/>
  <c r="W586" i="14"/>
  <c r="AB586" i="14"/>
  <c r="T587" i="14"/>
  <c r="U587" i="14"/>
  <c r="V587" i="14"/>
  <c r="W587" i="14"/>
  <c r="AB587" i="14"/>
  <c r="T588" i="14"/>
  <c r="U588" i="14"/>
  <c r="V588" i="14"/>
  <c r="W588" i="14"/>
  <c r="AB588" i="14"/>
  <c r="T589" i="14"/>
  <c r="U589" i="14"/>
  <c r="V589" i="14"/>
  <c r="W589" i="14"/>
  <c r="AB589" i="14"/>
  <c r="T590" i="14"/>
  <c r="U590" i="14"/>
  <c r="V590" i="14"/>
  <c r="W590" i="14"/>
  <c r="AB590" i="14"/>
  <c r="T591" i="14"/>
  <c r="U591" i="14"/>
  <c r="V591" i="14"/>
  <c r="W591" i="14"/>
  <c r="AB591" i="14"/>
  <c r="T592" i="14"/>
  <c r="U592" i="14"/>
  <c r="V592" i="14"/>
  <c r="W592" i="14"/>
  <c r="AB592" i="14"/>
  <c r="T593" i="14"/>
  <c r="U593" i="14"/>
  <c r="V593" i="14"/>
  <c r="W593" i="14"/>
  <c r="AB593" i="14"/>
  <c r="T594" i="14"/>
  <c r="U594" i="14"/>
  <c r="V594" i="14"/>
  <c r="W594" i="14"/>
  <c r="AB594" i="14"/>
  <c r="T595" i="14"/>
  <c r="U595" i="14"/>
  <c r="V595" i="14"/>
  <c r="W595" i="14"/>
  <c r="AB595" i="14"/>
  <c r="T596" i="14"/>
  <c r="U596" i="14"/>
  <c r="V596" i="14"/>
  <c r="W596" i="14"/>
  <c r="AB596" i="14"/>
  <c r="T597" i="14"/>
  <c r="U597" i="14"/>
  <c r="V597" i="14"/>
  <c r="W597" i="14"/>
  <c r="AB597" i="14"/>
  <c r="T598" i="14"/>
  <c r="U598" i="14"/>
  <c r="V598" i="14"/>
  <c r="W598" i="14"/>
  <c r="AB598" i="14"/>
  <c r="T599" i="14"/>
  <c r="U599" i="14"/>
  <c r="V599" i="14"/>
  <c r="W599" i="14"/>
  <c r="AB599" i="14"/>
  <c r="T600" i="14"/>
  <c r="U600" i="14"/>
  <c r="V600" i="14"/>
  <c r="W600" i="14"/>
  <c r="AB600" i="14"/>
  <c r="T601" i="14"/>
  <c r="U601" i="14"/>
  <c r="V601" i="14"/>
  <c r="W601" i="14"/>
  <c r="AB601" i="14"/>
  <c r="T602" i="14"/>
  <c r="U602" i="14"/>
  <c r="V602" i="14"/>
  <c r="W602" i="14"/>
  <c r="AB602" i="14"/>
  <c r="C51" i="14"/>
  <c r="B51" i="14"/>
  <c r="D31" i="14"/>
  <c r="T131" i="14"/>
  <c r="E31" i="14"/>
  <c r="U131" i="14"/>
  <c r="F31" i="14"/>
  <c r="V131" i="14"/>
  <c r="W131" i="14"/>
  <c r="AB131" i="14"/>
  <c r="T132" i="14"/>
  <c r="U132" i="14"/>
  <c r="V132" i="14"/>
  <c r="W132" i="14"/>
  <c r="AB132" i="14"/>
  <c r="T133" i="14"/>
  <c r="U133" i="14"/>
  <c r="V133" i="14"/>
  <c r="W133" i="14"/>
  <c r="AB133" i="14"/>
  <c r="T134" i="14"/>
  <c r="U134" i="14"/>
  <c r="V134" i="14"/>
  <c r="W134" i="14"/>
  <c r="AB134" i="14"/>
  <c r="T135" i="14"/>
  <c r="U135" i="14"/>
  <c r="V135" i="14"/>
  <c r="W135" i="14"/>
  <c r="AB135" i="14"/>
  <c r="T136" i="14"/>
  <c r="U136" i="14"/>
  <c r="V136" i="14"/>
  <c r="W136" i="14"/>
  <c r="AB136" i="14"/>
  <c r="T137" i="14"/>
  <c r="U137" i="14"/>
  <c r="V137" i="14"/>
  <c r="W137" i="14"/>
  <c r="AB137" i="14"/>
  <c r="T138" i="14"/>
  <c r="U138" i="14"/>
  <c r="V138" i="14"/>
  <c r="W138" i="14"/>
  <c r="AB138" i="14"/>
  <c r="T139" i="14"/>
  <c r="U139" i="14"/>
  <c r="V139" i="14"/>
  <c r="W139" i="14"/>
  <c r="AB139" i="14"/>
  <c r="T140" i="14"/>
  <c r="U140" i="14"/>
  <c r="V140" i="14"/>
  <c r="W140" i="14"/>
  <c r="AB140" i="14"/>
  <c r="T141" i="14"/>
  <c r="U141" i="14"/>
  <c r="V141" i="14"/>
  <c r="W141" i="14"/>
  <c r="AB141" i="14"/>
  <c r="T142" i="14"/>
  <c r="U142" i="14"/>
  <c r="V142" i="14"/>
  <c r="W142" i="14"/>
  <c r="AB142" i="14"/>
  <c r="T143" i="14"/>
  <c r="U143" i="14"/>
  <c r="V143" i="14"/>
  <c r="W143" i="14"/>
  <c r="AB143" i="14"/>
  <c r="T144" i="14"/>
  <c r="U144" i="14"/>
  <c r="V144" i="14"/>
  <c r="W144" i="14"/>
  <c r="AB144" i="14"/>
  <c r="T145" i="14"/>
  <c r="U145" i="14"/>
  <c r="V145" i="14"/>
  <c r="W145" i="14"/>
  <c r="AB145" i="14"/>
  <c r="T146" i="14"/>
  <c r="U146" i="14"/>
  <c r="V146" i="14"/>
  <c r="W146" i="14"/>
  <c r="AB146" i="14"/>
  <c r="T147" i="14"/>
  <c r="U147" i="14"/>
  <c r="V147" i="14"/>
  <c r="W147" i="14"/>
  <c r="AB147" i="14"/>
  <c r="T148" i="14"/>
  <c r="U148" i="14"/>
  <c r="V148" i="14"/>
  <c r="W148" i="14"/>
  <c r="AB148" i="14"/>
  <c r="T149" i="14"/>
  <c r="U149" i="14"/>
  <c r="V149" i="14"/>
  <c r="W149" i="14"/>
  <c r="AB149" i="14"/>
  <c r="T150" i="14"/>
  <c r="U150" i="14"/>
  <c r="V150" i="14"/>
  <c r="W150" i="14"/>
  <c r="AB150" i="14"/>
  <c r="T151" i="14"/>
  <c r="U151" i="14"/>
  <c r="V151" i="14"/>
  <c r="W151" i="14"/>
  <c r="AB151" i="14"/>
  <c r="T152" i="14"/>
  <c r="U152" i="14"/>
  <c r="V152" i="14"/>
  <c r="W152" i="14"/>
  <c r="AB152" i="14"/>
  <c r="T153" i="14"/>
  <c r="U153" i="14"/>
  <c r="V153" i="14"/>
  <c r="W153" i="14"/>
  <c r="AB153" i="14"/>
  <c r="T154" i="14"/>
  <c r="U154" i="14"/>
  <c r="V154" i="14"/>
  <c r="W154" i="14"/>
  <c r="AB154" i="14"/>
  <c r="T155" i="14"/>
  <c r="U155" i="14"/>
  <c r="V155" i="14"/>
  <c r="W155" i="14"/>
  <c r="AB155" i="14"/>
  <c r="T156" i="14"/>
  <c r="U156" i="14"/>
  <c r="V156" i="14"/>
  <c r="W156" i="14"/>
  <c r="AB156" i="14"/>
  <c r="T157" i="14"/>
  <c r="U157" i="14"/>
  <c r="V157" i="14"/>
  <c r="W157" i="14"/>
  <c r="AB157" i="14"/>
  <c r="T158" i="14"/>
  <c r="U158" i="14"/>
  <c r="V158" i="14"/>
  <c r="W158" i="14"/>
  <c r="AB158" i="14"/>
  <c r="T159" i="14"/>
  <c r="U159" i="14"/>
  <c r="V159" i="14"/>
  <c r="W159" i="14"/>
  <c r="AB159" i="14"/>
  <c r="T160" i="14"/>
  <c r="U160" i="14"/>
  <c r="V160" i="14"/>
  <c r="W160" i="14"/>
  <c r="AB160" i="14"/>
  <c r="T161" i="14"/>
  <c r="U161" i="14"/>
  <c r="V161" i="14"/>
  <c r="W161" i="14"/>
  <c r="AB161" i="14"/>
  <c r="T162" i="14"/>
  <c r="U162" i="14"/>
  <c r="V162" i="14"/>
  <c r="W162" i="14"/>
  <c r="AB162" i="14"/>
  <c r="T163" i="14"/>
  <c r="U163" i="14"/>
  <c r="V163" i="14"/>
  <c r="W163" i="14"/>
  <c r="AB163" i="14"/>
  <c r="T164" i="14"/>
  <c r="U164" i="14"/>
  <c r="V164" i="14"/>
  <c r="W164" i="14"/>
  <c r="AB164" i="14"/>
  <c r="T165" i="14"/>
  <c r="U165" i="14"/>
  <c r="V165" i="14"/>
  <c r="W165" i="14"/>
  <c r="AB165" i="14"/>
  <c r="T166" i="14"/>
  <c r="U166" i="14"/>
  <c r="V166" i="14"/>
  <c r="W166" i="14"/>
  <c r="AB166" i="14"/>
  <c r="T167" i="14"/>
  <c r="U167" i="14"/>
  <c r="V167" i="14"/>
  <c r="W167" i="14"/>
  <c r="AB167" i="14"/>
  <c r="T168" i="14"/>
  <c r="U168" i="14"/>
  <c r="V168" i="14"/>
  <c r="W168" i="14"/>
  <c r="AB168" i="14"/>
  <c r="T169" i="14"/>
  <c r="U169" i="14"/>
  <c r="V169" i="14"/>
  <c r="W169" i="14"/>
  <c r="AB169" i="14"/>
  <c r="T170" i="14"/>
  <c r="U170" i="14"/>
  <c r="V170" i="14"/>
  <c r="W170" i="14"/>
  <c r="AB170" i="14"/>
  <c r="T171" i="14"/>
  <c r="U171" i="14"/>
  <c r="V171" i="14"/>
  <c r="W171" i="14"/>
  <c r="AB171" i="14"/>
  <c r="T172" i="14"/>
  <c r="U172" i="14"/>
  <c r="V172" i="14"/>
  <c r="W172" i="14"/>
  <c r="AB172" i="14"/>
  <c r="T173" i="14"/>
  <c r="U173" i="14"/>
  <c r="V173" i="14"/>
  <c r="W173" i="14"/>
  <c r="AB173" i="14"/>
  <c r="T174" i="14"/>
  <c r="U174" i="14"/>
  <c r="V174" i="14"/>
  <c r="W174" i="14"/>
  <c r="AB174" i="14"/>
  <c r="T175" i="14"/>
  <c r="U175" i="14"/>
  <c r="V175" i="14"/>
  <c r="W175" i="14"/>
  <c r="AB175" i="14"/>
  <c r="T176" i="14"/>
  <c r="U176" i="14"/>
  <c r="V176" i="14"/>
  <c r="W176" i="14"/>
  <c r="AB176" i="14"/>
  <c r="T177" i="14"/>
  <c r="U177" i="14"/>
  <c r="V177" i="14"/>
  <c r="W177" i="14"/>
  <c r="AB177" i="14"/>
  <c r="T178" i="14"/>
  <c r="U178" i="14"/>
  <c r="V178" i="14"/>
  <c r="W178" i="14"/>
  <c r="AB178" i="14"/>
  <c r="T179" i="14"/>
  <c r="U179" i="14"/>
  <c r="V179" i="14"/>
  <c r="W179" i="14"/>
  <c r="AB179" i="14"/>
  <c r="T180" i="14"/>
  <c r="U180" i="14"/>
  <c r="V180" i="14"/>
  <c r="W180" i="14"/>
  <c r="AB180" i="14"/>
  <c r="T181" i="14"/>
  <c r="U181" i="14"/>
  <c r="V181" i="14"/>
  <c r="W181" i="14"/>
  <c r="AB181" i="14"/>
  <c r="T182" i="14"/>
  <c r="U182" i="14"/>
  <c r="V182" i="14"/>
  <c r="W182" i="14"/>
  <c r="AB182" i="14"/>
  <c r="T183" i="14"/>
  <c r="U183" i="14"/>
  <c r="V183" i="14"/>
  <c r="W183" i="14"/>
  <c r="AB183" i="14"/>
  <c r="T184" i="14"/>
  <c r="U184" i="14"/>
  <c r="V184" i="14"/>
  <c r="W184" i="14"/>
  <c r="AB184" i="14"/>
  <c r="T185" i="14"/>
  <c r="U185" i="14"/>
  <c r="V185" i="14"/>
  <c r="W185" i="14"/>
  <c r="AB185" i="14"/>
  <c r="T186" i="14"/>
  <c r="U186" i="14"/>
  <c r="V186" i="14"/>
  <c r="W186" i="14"/>
  <c r="AB186" i="14"/>
  <c r="T187" i="14"/>
  <c r="U187" i="14"/>
  <c r="V187" i="14"/>
  <c r="W187" i="14"/>
  <c r="AB187" i="14"/>
  <c r="T188" i="14"/>
  <c r="U188" i="14"/>
  <c r="V188" i="14"/>
  <c r="W188" i="14"/>
  <c r="AB188" i="14"/>
  <c r="T189" i="14"/>
  <c r="U189" i="14"/>
  <c r="V189" i="14"/>
  <c r="W189" i="14"/>
  <c r="AB189" i="14"/>
  <c r="T190" i="14"/>
  <c r="U190" i="14"/>
  <c r="V190" i="14"/>
  <c r="W190" i="14"/>
  <c r="AB190" i="14"/>
  <c r="T191" i="14"/>
  <c r="U191" i="14"/>
  <c r="V191" i="14"/>
  <c r="W191" i="14"/>
  <c r="AB191" i="14"/>
  <c r="T192" i="14"/>
  <c r="U192" i="14"/>
  <c r="V192" i="14"/>
  <c r="W192" i="14"/>
  <c r="AB192" i="14"/>
  <c r="T193" i="14"/>
  <c r="U193" i="14"/>
  <c r="V193" i="14"/>
  <c r="W193" i="14"/>
  <c r="AB193" i="14"/>
  <c r="T194" i="14"/>
  <c r="U194" i="14"/>
  <c r="V194" i="14"/>
  <c r="W194" i="14"/>
  <c r="AB194" i="14"/>
  <c r="T195" i="14"/>
  <c r="U195" i="14"/>
  <c r="V195" i="14"/>
  <c r="W195" i="14"/>
  <c r="AB195" i="14"/>
  <c r="T196" i="14"/>
  <c r="U196" i="14"/>
  <c r="V196" i="14"/>
  <c r="W196" i="14"/>
  <c r="AB196" i="14"/>
  <c r="T197" i="14"/>
  <c r="U197" i="14"/>
  <c r="V197" i="14"/>
  <c r="W197" i="14"/>
  <c r="AB197" i="14"/>
  <c r="T198" i="14"/>
  <c r="U198" i="14"/>
  <c r="V198" i="14"/>
  <c r="W198" i="14"/>
  <c r="AB198" i="14"/>
  <c r="T199" i="14"/>
  <c r="U199" i="14"/>
  <c r="V199" i="14"/>
  <c r="W199" i="14"/>
  <c r="AB199" i="14"/>
  <c r="T200" i="14"/>
  <c r="U200" i="14"/>
  <c r="V200" i="14"/>
  <c r="W200" i="14"/>
  <c r="AB200" i="14"/>
  <c r="T201" i="14"/>
  <c r="U201" i="14"/>
  <c r="V201" i="14"/>
  <c r="W201" i="14"/>
  <c r="AB201" i="14"/>
  <c r="T202" i="14"/>
  <c r="U202" i="14"/>
  <c r="V202" i="14"/>
  <c r="W202" i="14"/>
  <c r="AB202" i="14"/>
  <c r="T203" i="14"/>
  <c r="U203" i="14"/>
  <c r="V203" i="14"/>
  <c r="W203" i="14"/>
  <c r="AB203" i="14"/>
  <c r="T204" i="14"/>
  <c r="U204" i="14"/>
  <c r="V204" i="14"/>
  <c r="W204" i="14"/>
  <c r="AB204" i="14"/>
  <c r="T205" i="14"/>
  <c r="U205" i="14"/>
  <c r="V205" i="14"/>
  <c r="W205" i="14"/>
  <c r="AB205" i="14"/>
  <c r="T206" i="14"/>
  <c r="U206" i="14"/>
  <c r="V206" i="14"/>
  <c r="W206" i="14"/>
  <c r="AB206" i="14"/>
  <c r="T207" i="14"/>
  <c r="U207" i="14"/>
  <c r="V207" i="14"/>
  <c r="W207" i="14"/>
  <c r="AB207" i="14"/>
  <c r="T208" i="14"/>
  <c r="U208" i="14"/>
  <c r="V208" i="14"/>
  <c r="W208" i="14"/>
  <c r="AB208" i="14"/>
  <c r="T209" i="14"/>
  <c r="U209" i="14"/>
  <c r="V209" i="14"/>
  <c r="W209" i="14"/>
  <c r="AB209" i="14"/>
  <c r="T210" i="14"/>
  <c r="U210" i="14"/>
  <c r="V210" i="14"/>
  <c r="W210" i="14"/>
  <c r="AB210" i="14"/>
  <c r="T211" i="14"/>
  <c r="U211" i="14"/>
  <c r="V211" i="14"/>
  <c r="W211" i="14"/>
  <c r="AB211" i="14"/>
  <c r="T212" i="14"/>
  <c r="U212" i="14"/>
  <c r="V212" i="14"/>
  <c r="W212" i="14"/>
  <c r="AB212" i="14"/>
  <c r="T213" i="14"/>
  <c r="U213" i="14"/>
  <c r="V213" i="14"/>
  <c r="W213" i="14"/>
  <c r="AB213" i="14"/>
  <c r="T214" i="14"/>
  <c r="U214" i="14"/>
  <c r="V214" i="14"/>
  <c r="W214" i="14"/>
  <c r="AB214" i="14"/>
  <c r="T215" i="14"/>
  <c r="U215" i="14"/>
  <c r="V215" i="14"/>
  <c r="W215" i="14"/>
  <c r="AB215" i="14"/>
  <c r="T216" i="14"/>
  <c r="U216" i="14"/>
  <c r="V216" i="14"/>
  <c r="W216" i="14"/>
  <c r="AB216" i="14"/>
  <c r="T217" i="14"/>
  <c r="U217" i="14"/>
  <c r="V217" i="14"/>
  <c r="W217" i="14"/>
  <c r="AB217" i="14"/>
  <c r="T218" i="14"/>
  <c r="U218" i="14"/>
  <c r="V218" i="14"/>
  <c r="W218" i="14"/>
  <c r="AB218" i="14"/>
  <c r="T219" i="14"/>
  <c r="U219" i="14"/>
  <c r="V219" i="14"/>
  <c r="W219" i="14"/>
  <c r="AB219" i="14"/>
  <c r="T220" i="14"/>
  <c r="U220" i="14"/>
  <c r="V220" i="14"/>
  <c r="W220" i="14"/>
  <c r="AB220" i="14"/>
  <c r="T221" i="14"/>
  <c r="U221" i="14"/>
  <c r="V221" i="14"/>
  <c r="W221" i="14"/>
  <c r="AB221" i="14"/>
  <c r="T222" i="14"/>
  <c r="U222" i="14"/>
  <c r="V222" i="14"/>
  <c r="W222" i="14"/>
  <c r="AB222" i="14"/>
  <c r="T223" i="14"/>
  <c r="U223" i="14"/>
  <c r="V223" i="14"/>
  <c r="W223" i="14"/>
  <c r="AB223" i="14"/>
  <c r="T224" i="14"/>
  <c r="U224" i="14"/>
  <c r="V224" i="14"/>
  <c r="W224" i="14"/>
  <c r="AB224" i="14"/>
  <c r="T225" i="14"/>
  <c r="U225" i="14"/>
  <c r="V225" i="14"/>
  <c r="W225" i="14"/>
  <c r="AB225" i="14"/>
  <c r="T226" i="14"/>
  <c r="U226" i="14"/>
  <c r="V226" i="14"/>
  <c r="W226" i="14"/>
  <c r="AB226" i="14"/>
  <c r="T227" i="14"/>
  <c r="U227" i="14"/>
  <c r="V227" i="14"/>
  <c r="W227" i="14"/>
  <c r="AB227" i="14"/>
  <c r="T228" i="14"/>
  <c r="U228" i="14"/>
  <c r="V228" i="14"/>
  <c r="W228" i="14"/>
  <c r="AB228" i="14"/>
  <c r="T229" i="14"/>
  <c r="U229" i="14"/>
  <c r="V229" i="14"/>
  <c r="W229" i="14"/>
  <c r="AB229" i="14"/>
  <c r="T230" i="14"/>
  <c r="U230" i="14"/>
  <c r="V230" i="14"/>
  <c r="W230" i="14"/>
  <c r="AB230" i="14"/>
  <c r="T231" i="14"/>
  <c r="U231" i="14"/>
  <c r="V231" i="14"/>
  <c r="W231" i="14"/>
  <c r="AB231" i="14"/>
  <c r="T232" i="14"/>
  <c r="U232" i="14"/>
  <c r="V232" i="14"/>
  <c r="W232" i="14"/>
  <c r="AB232" i="14"/>
  <c r="T233" i="14"/>
  <c r="U233" i="14"/>
  <c r="V233" i="14"/>
  <c r="W233" i="14"/>
  <c r="AB233" i="14"/>
  <c r="T234" i="14"/>
  <c r="U234" i="14"/>
  <c r="V234" i="14"/>
  <c r="W234" i="14"/>
  <c r="AB234" i="14"/>
  <c r="T235" i="14"/>
  <c r="U235" i="14"/>
  <c r="V235" i="14"/>
  <c r="W235" i="14"/>
  <c r="AB235" i="14"/>
  <c r="T236" i="14"/>
  <c r="U236" i="14"/>
  <c r="V236" i="14"/>
  <c r="W236" i="14"/>
  <c r="AB236" i="14"/>
  <c r="T237" i="14"/>
  <c r="U237" i="14"/>
  <c r="V237" i="14"/>
  <c r="W237" i="14"/>
  <c r="AB237" i="14"/>
  <c r="T238" i="14"/>
  <c r="U238" i="14"/>
  <c r="V238" i="14"/>
  <c r="W238" i="14"/>
  <c r="AB238" i="14"/>
  <c r="T239" i="14"/>
  <c r="U239" i="14"/>
  <c r="V239" i="14"/>
  <c r="W239" i="14"/>
  <c r="AB239" i="14"/>
  <c r="T240" i="14"/>
  <c r="U240" i="14"/>
  <c r="V240" i="14"/>
  <c r="W240" i="14"/>
  <c r="AB240" i="14"/>
  <c r="T241" i="14"/>
  <c r="U241" i="14"/>
  <c r="V241" i="14"/>
  <c r="W241" i="14"/>
  <c r="AB241" i="14"/>
  <c r="T242" i="14"/>
  <c r="U242" i="14"/>
  <c r="V242" i="14"/>
  <c r="W242" i="14"/>
  <c r="AB242" i="14"/>
  <c r="T243" i="14"/>
  <c r="U243" i="14"/>
  <c r="V243" i="14"/>
  <c r="W243" i="14"/>
  <c r="AB243" i="14"/>
  <c r="T244" i="14"/>
  <c r="U244" i="14"/>
  <c r="V244" i="14"/>
  <c r="W244" i="14"/>
  <c r="AB244" i="14"/>
  <c r="T245" i="14"/>
  <c r="U245" i="14"/>
  <c r="V245" i="14"/>
  <c r="W245" i="14"/>
  <c r="AB245" i="14"/>
  <c r="T246" i="14"/>
  <c r="U246" i="14"/>
  <c r="V246" i="14"/>
  <c r="W246" i="14"/>
  <c r="AB246" i="14"/>
  <c r="T247" i="14"/>
  <c r="U247" i="14"/>
  <c r="V247" i="14"/>
  <c r="W247" i="14"/>
  <c r="AB247" i="14"/>
  <c r="T248" i="14"/>
  <c r="U248" i="14"/>
  <c r="V248" i="14"/>
  <c r="W248" i="14"/>
  <c r="AB248" i="14"/>
  <c r="T249" i="14"/>
  <c r="U249" i="14"/>
  <c r="V249" i="14"/>
  <c r="W249" i="14"/>
  <c r="AB249" i="14"/>
  <c r="T250" i="14"/>
  <c r="U250" i="14"/>
  <c r="V250" i="14"/>
  <c r="W250" i="14"/>
  <c r="AB250" i="14"/>
  <c r="T251" i="14"/>
  <c r="U251" i="14"/>
  <c r="V251" i="14"/>
  <c r="W251" i="14"/>
  <c r="AB251" i="14"/>
  <c r="T252" i="14"/>
  <c r="U252" i="14"/>
  <c r="V252" i="14"/>
  <c r="W252" i="14"/>
  <c r="AB252" i="14"/>
  <c r="T253" i="14"/>
  <c r="U253" i="14"/>
  <c r="V253" i="14"/>
  <c r="W253" i="14"/>
  <c r="AB253" i="14"/>
  <c r="T254" i="14"/>
  <c r="U254" i="14"/>
  <c r="V254" i="14"/>
  <c r="W254" i="14"/>
  <c r="AB254" i="14"/>
  <c r="T255" i="14"/>
  <c r="U255" i="14"/>
  <c r="V255" i="14"/>
  <c r="W255" i="14"/>
  <c r="AB255" i="14"/>
  <c r="T256" i="14"/>
  <c r="U256" i="14"/>
  <c r="V256" i="14"/>
  <c r="W256" i="14"/>
  <c r="AB256" i="14"/>
  <c r="T257" i="14"/>
  <c r="U257" i="14"/>
  <c r="V257" i="14"/>
  <c r="W257" i="14"/>
  <c r="AB257" i="14"/>
  <c r="T258" i="14"/>
  <c r="U258" i="14"/>
  <c r="V258" i="14"/>
  <c r="W258" i="14"/>
  <c r="AB258" i="14"/>
  <c r="T259" i="14"/>
  <c r="U259" i="14"/>
  <c r="V259" i="14"/>
  <c r="W259" i="14"/>
  <c r="AB259" i="14"/>
  <c r="T260" i="14"/>
  <c r="U260" i="14"/>
  <c r="V260" i="14"/>
  <c r="W260" i="14"/>
  <c r="AB260" i="14"/>
  <c r="T261" i="14"/>
  <c r="U261" i="14"/>
  <c r="V261" i="14"/>
  <c r="W261" i="14"/>
  <c r="AB261" i="14"/>
  <c r="T262" i="14"/>
  <c r="U262" i="14"/>
  <c r="V262" i="14"/>
  <c r="W262" i="14"/>
  <c r="AB262" i="14"/>
  <c r="T263" i="14"/>
  <c r="U263" i="14"/>
  <c r="V263" i="14"/>
  <c r="W263" i="14"/>
  <c r="AB263" i="14"/>
  <c r="T264" i="14"/>
  <c r="U264" i="14"/>
  <c r="V264" i="14"/>
  <c r="W264" i="14"/>
  <c r="AB264" i="14"/>
  <c r="T265" i="14"/>
  <c r="U265" i="14"/>
  <c r="V265" i="14"/>
  <c r="W265" i="14"/>
  <c r="AB265" i="14"/>
  <c r="T266" i="14"/>
  <c r="U266" i="14"/>
  <c r="V266" i="14"/>
  <c r="W266" i="14"/>
  <c r="AB266" i="14"/>
  <c r="T267" i="14"/>
  <c r="U267" i="14"/>
  <c r="V267" i="14"/>
  <c r="W267" i="14"/>
  <c r="AB267" i="14"/>
  <c r="T268" i="14"/>
  <c r="U268" i="14"/>
  <c r="V268" i="14"/>
  <c r="W268" i="14"/>
  <c r="AB268" i="14"/>
  <c r="T269" i="14"/>
  <c r="U269" i="14"/>
  <c r="V269" i="14"/>
  <c r="W269" i="14"/>
  <c r="AB269" i="14"/>
  <c r="T270" i="14"/>
  <c r="U270" i="14"/>
  <c r="V270" i="14"/>
  <c r="W270" i="14"/>
  <c r="AB270" i="14"/>
  <c r="T271" i="14"/>
  <c r="U271" i="14"/>
  <c r="V271" i="14"/>
  <c r="W271" i="14"/>
  <c r="AB271" i="14"/>
  <c r="T272" i="14"/>
  <c r="U272" i="14"/>
  <c r="V272" i="14"/>
  <c r="W272" i="14"/>
  <c r="AB272" i="14"/>
  <c r="T273" i="14"/>
  <c r="U273" i="14"/>
  <c r="V273" i="14"/>
  <c r="W273" i="14"/>
  <c r="AB273" i="14"/>
  <c r="T274" i="14"/>
  <c r="U274" i="14"/>
  <c r="V274" i="14"/>
  <c r="W274" i="14"/>
  <c r="AB274" i="14"/>
  <c r="T275" i="14"/>
  <c r="U275" i="14"/>
  <c r="V275" i="14"/>
  <c r="W275" i="14"/>
  <c r="AB275" i="14"/>
  <c r="T276" i="14"/>
  <c r="U276" i="14"/>
  <c r="V276" i="14"/>
  <c r="W276" i="14"/>
  <c r="AB276" i="14"/>
  <c r="T277" i="14"/>
  <c r="U277" i="14"/>
  <c r="V277" i="14"/>
  <c r="W277" i="14"/>
  <c r="AB277" i="14"/>
  <c r="T278" i="14"/>
  <c r="U278" i="14"/>
  <c r="V278" i="14"/>
  <c r="W278" i="14"/>
  <c r="AB278" i="14"/>
  <c r="T279" i="14"/>
  <c r="U279" i="14"/>
  <c r="V279" i="14"/>
  <c r="W279" i="14"/>
  <c r="AB279" i="14"/>
  <c r="T280" i="14"/>
  <c r="U280" i="14"/>
  <c r="V280" i="14"/>
  <c r="W280" i="14"/>
  <c r="AB280" i="14"/>
  <c r="T281" i="14"/>
  <c r="U281" i="14"/>
  <c r="V281" i="14"/>
  <c r="W281" i="14"/>
  <c r="AB281" i="14"/>
  <c r="T282" i="14"/>
  <c r="U282" i="14"/>
  <c r="V282" i="14"/>
  <c r="W282" i="14"/>
  <c r="AB282" i="14"/>
  <c r="T283" i="14"/>
  <c r="U283" i="14"/>
  <c r="V283" i="14"/>
  <c r="W283" i="14"/>
  <c r="AB283" i="14"/>
  <c r="T284" i="14"/>
  <c r="U284" i="14"/>
  <c r="V284" i="14"/>
  <c r="W284" i="14"/>
  <c r="AB284" i="14"/>
  <c r="T285" i="14"/>
  <c r="U285" i="14"/>
  <c r="V285" i="14"/>
  <c r="W285" i="14"/>
  <c r="AB285" i="14"/>
  <c r="T286" i="14"/>
  <c r="U286" i="14"/>
  <c r="V286" i="14"/>
  <c r="W286" i="14"/>
  <c r="AB286" i="14"/>
  <c r="T287" i="14"/>
  <c r="U287" i="14"/>
  <c r="V287" i="14"/>
  <c r="W287" i="14"/>
  <c r="AB287" i="14"/>
  <c r="T288" i="14"/>
  <c r="U288" i="14"/>
  <c r="V288" i="14"/>
  <c r="W288" i="14"/>
  <c r="AB288" i="14"/>
  <c r="T289" i="14"/>
  <c r="U289" i="14"/>
  <c r="V289" i="14"/>
  <c r="W289" i="14"/>
  <c r="AB289" i="14"/>
  <c r="T290" i="14"/>
  <c r="U290" i="14"/>
  <c r="V290" i="14"/>
  <c r="W290" i="14"/>
  <c r="AB290" i="14"/>
  <c r="T291" i="14"/>
  <c r="U291" i="14"/>
  <c r="V291" i="14"/>
  <c r="W291" i="14"/>
  <c r="AB291" i="14"/>
  <c r="T292" i="14"/>
  <c r="U292" i="14"/>
  <c r="V292" i="14"/>
  <c r="W292" i="14"/>
  <c r="AB292" i="14"/>
  <c r="T293" i="14"/>
  <c r="U293" i="14"/>
  <c r="V293" i="14"/>
  <c r="W293" i="14"/>
  <c r="AB293" i="14"/>
  <c r="T294" i="14"/>
  <c r="U294" i="14"/>
  <c r="V294" i="14"/>
  <c r="W294" i="14"/>
  <c r="AB294" i="14"/>
  <c r="T295" i="14"/>
  <c r="U295" i="14"/>
  <c r="V295" i="14"/>
  <c r="W295" i="14"/>
  <c r="AB295" i="14"/>
  <c r="T296" i="14"/>
  <c r="U296" i="14"/>
  <c r="V296" i="14"/>
  <c r="W296" i="14"/>
  <c r="AB296" i="14"/>
  <c r="T297" i="14"/>
  <c r="U297" i="14"/>
  <c r="V297" i="14"/>
  <c r="W297" i="14"/>
  <c r="AB297" i="14"/>
  <c r="T298" i="14"/>
  <c r="U298" i="14"/>
  <c r="V298" i="14"/>
  <c r="W298" i="14"/>
  <c r="AB298" i="14"/>
  <c r="T299" i="14"/>
  <c r="U299" i="14"/>
  <c r="V299" i="14"/>
  <c r="W299" i="14"/>
  <c r="AB299" i="14"/>
  <c r="T300" i="14"/>
  <c r="U300" i="14"/>
  <c r="V300" i="14"/>
  <c r="W300" i="14"/>
  <c r="AB300" i="14"/>
  <c r="T301" i="14"/>
  <c r="U301" i="14"/>
  <c r="V301" i="14"/>
  <c r="W301" i="14"/>
  <c r="AB301" i="14"/>
  <c r="T302" i="14"/>
  <c r="U302" i="14"/>
  <c r="V302" i="14"/>
  <c r="W302" i="14"/>
  <c r="AB302" i="14"/>
  <c r="T303" i="14"/>
  <c r="U303" i="14"/>
  <c r="V303" i="14"/>
  <c r="W303" i="14"/>
  <c r="AB303" i="14"/>
  <c r="T304" i="14"/>
  <c r="U304" i="14"/>
  <c r="V304" i="14"/>
  <c r="W304" i="14"/>
  <c r="AB304" i="14"/>
  <c r="T305" i="14"/>
  <c r="U305" i="14"/>
  <c r="V305" i="14"/>
  <c r="W305" i="14"/>
  <c r="AB305" i="14"/>
  <c r="T306" i="14"/>
  <c r="U306" i="14"/>
  <c r="V306" i="14"/>
  <c r="W306" i="14"/>
  <c r="AB306" i="14"/>
  <c r="T307" i="14"/>
  <c r="U307" i="14"/>
  <c r="V307" i="14"/>
  <c r="W307" i="14"/>
  <c r="AB307" i="14"/>
  <c r="T308" i="14"/>
  <c r="U308" i="14"/>
  <c r="V308" i="14"/>
  <c r="W308" i="14"/>
  <c r="AB308" i="14"/>
  <c r="T309" i="14"/>
  <c r="U309" i="14"/>
  <c r="V309" i="14"/>
  <c r="W309" i="14"/>
  <c r="AB309" i="14"/>
  <c r="T310" i="14"/>
  <c r="U310" i="14"/>
  <c r="V310" i="14"/>
  <c r="W310" i="14"/>
  <c r="AB310" i="14"/>
  <c r="T311" i="14"/>
  <c r="U311" i="14"/>
  <c r="V311" i="14"/>
  <c r="W311" i="14"/>
  <c r="AB311" i="14"/>
  <c r="T312" i="14"/>
  <c r="U312" i="14"/>
  <c r="V312" i="14"/>
  <c r="W312" i="14"/>
  <c r="AB312" i="14"/>
  <c r="T313" i="14"/>
  <c r="U313" i="14"/>
  <c r="V313" i="14"/>
  <c r="W313" i="14"/>
  <c r="AB313" i="14"/>
  <c r="T314" i="14"/>
  <c r="U314" i="14"/>
  <c r="V314" i="14"/>
  <c r="W314" i="14"/>
  <c r="AB314" i="14"/>
  <c r="T315" i="14"/>
  <c r="U315" i="14"/>
  <c r="V315" i="14"/>
  <c r="W315" i="14"/>
  <c r="AB315" i="14"/>
  <c r="T316" i="14"/>
  <c r="U316" i="14"/>
  <c r="V316" i="14"/>
  <c r="W316" i="14"/>
  <c r="AB316" i="14"/>
  <c r="T317" i="14"/>
  <c r="U317" i="14"/>
  <c r="V317" i="14"/>
  <c r="W317" i="14"/>
  <c r="AB317" i="14"/>
  <c r="T318" i="14"/>
  <c r="U318" i="14"/>
  <c r="V318" i="14"/>
  <c r="W318" i="14"/>
  <c r="AB318" i="14"/>
  <c r="T319" i="14"/>
  <c r="U319" i="14"/>
  <c r="V319" i="14"/>
  <c r="W319" i="14"/>
  <c r="AB319" i="14"/>
  <c r="T320" i="14"/>
  <c r="U320" i="14"/>
  <c r="V320" i="14"/>
  <c r="W320" i="14"/>
  <c r="AB320" i="14"/>
  <c r="T321" i="14"/>
  <c r="U321" i="14"/>
  <c r="V321" i="14"/>
  <c r="W321" i="14"/>
  <c r="AB321" i="14"/>
  <c r="T322" i="14"/>
  <c r="U322" i="14"/>
  <c r="V322" i="14"/>
  <c r="W322" i="14"/>
  <c r="AB322" i="14"/>
  <c r="C50" i="14"/>
  <c r="B50" i="14"/>
  <c r="D30" i="14"/>
  <c r="U69" i="14"/>
  <c r="E30" i="14"/>
  <c r="V69" i="14"/>
  <c r="F30" i="14"/>
  <c r="W69" i="14"/>
  <c r="X69" i="14"/>
  <c r="AD69" i="14"/>
  <c r="U70" i="14"/>
  <c r="V70" i="14"/>
  <c r="W70" i="14"/>
  <c r="X70" i="14"/>
  <c r="AD70" i="14"/>
  <c r="U71" i="14"/>
  <c r="V71" i="14"/>
  <c r="W71" i="14"/>
  <c r="X71" i="14"/>
  <c r="AD71" i="14"/>
  <c r="U72" i="14"/>
  <c r="V72" i="14"/>
  <c r="W72" i="14"/>
  <c r="X72" i="14"/>
  <c r="AD72" i="14"/>
  <c r="U73" i="14"/>
  <c r="V73" i="14"/>
  <c r="W73" i="14"/>
  <c r="X73" i="14"/>
  <c r="AD73" i="14"/>
  <c r="U74" i="14"/>
  <c r="V74" i="14"/>
  <c r="W74" i="14"/>
  <c r="X74" i="14"/>
  <c r="AD74" i="14"/>
  <c r="U75" i="14"/>
  <c r="V75" i="14"/>
  <c r="W75" i="14"/>
  <c r="X75" i="14"/>
  <c r="AD75" i="14"/>
  <c r="U76" i="14"/>
  <c r="V76" i="14"/>
  <c r="W76" i="14"/>
  <c r="X76" i="14"/>
  <c r="AD76" i="14"/>
  <c r="U77" i="14"/>
  <c r="V77" i="14"/>
  <c r="W77" i="14"/>
  <c r="X77" i="14"/>
  <c r="AD77" i="14"/>
  <c r="U78" i="14"/>
  <c r="V78" i="14"/>
  <c r="W78" i="14"/>
  <c r="X78" i="14"/>
  <c r="AD78" i="14"/>
  <c r="U79" i="14"/>
  <c r="V79" i="14"/>
  <c r="W79" i="14"/>
  <c r="X79" i="14"/>
  <c r="AD79" i="14"/>
  <c r="U80" i="14"/>
  <c r="V80" i="14"/>
  <c r="W80" i="14"/>
  <c r="X80" i="14"/>
  <c r="AD80" i="14"/>
  <c r="U81" i="14"/>
  <c r="V81" i="14"/>
  <c r="W81" i="14"/>
  <c r="X81" i="14"/>
  <c r="AD81" i="14"/>
  <c r="U82" i="14"/>
  <c r="V82" i="14"/>
  <c r="W82" i="14"/>
  <c r="X82" i="14"/>
  <c r="AD82" i="14"/>
  <c r="U83" i="14"/>
  <c r="V83" i="14"/>
  <c r="W83" i="14"/>
  <c r="X83" i="14"/>
  <c r="AD83" i="14"/>
  <c r="U84" i="14"/>
  <c r="V84" i="14"/>
  <c r="W84" i="14"/>
  <c r="X84" i="14"/>
  <c r="AD84" i="14"/>
  <c r="U85" i="14"/>
  <c r="V85" i="14"/>
  <c r="W85" i="14"/>
  <c r="X85" i="14"/>
  <c r="AD85" i="14"/>
  <c r="U86" i="14"/>
  <c r="V86" i="14"/>
  <c r="W86" i="14"/>
  <c r="X86" i="14"/>
  <c r="AD86" i="14"/>
  <c r="U87" i="14"/>
  <c r="V87" i="14"/>
  <c r="W87" i="14"/>
  <c r="X87" i="14"/>
  <c r="AD87" i="14"/>
  <c r="U88" i="14"/>
  <c r="V88" i="14"/>
  <c r="W88" i="14"/>
  <c r="X88" i="14"/>
  <c r="AD88" i="14"/>
  <c r="U89" i="14"/>
  <c r="V89" i="14"/>
  <c r="W89" i="14"/>
  <c r="X89" i="14"/>
  <c r="AD89" i="14"/>
  <c r="U90" i="14"/>
  <c r="V90" i="14"/>
  <c r="W90" i="14"/>
  <c r="X90" i="14"/>
  <c r="AD90" i="14"/>
  <c r="U91" i="14"/>
  <c r="V91" i="14"/>
  <c r="W91" i="14"/>
  <c r="X91" i="14"/>
  <c r="AD91" i="14"/>
  <c r="C49" i="14"/>
  <c r="B30" i="14"/>
  <c r="Q69" i="14"/>
  <c r="C30" i="14"/>
  <c r="R69" i="14"/>
  <c r="S69" i="14"/>
  <c r="AC69" i="14"/>
  <c r="Q70" i="14"/>
  <c r="R70" i="14"/>
  <c r="S70" i="14"/>
  <c r="AC70" i="14"/>
  <c r="Q71" i="14"/>
  <c r="R71" i="14"/>
  <c r="S71" i="14"/>
  <c r="AC71" i="14"/>
  <c r="Q72" i="14"/>
  <c r="R72" i="14"/>
  <c r="S72" i="14"/>
  <c r="AC72" i="14"/>
  <c r="Q73" i="14"/>
  <c r="R73" i="14"/>
  <c r="S73" i="14"/>
  <c r="AC73" i="14"/>
  <c r="Q74" i="14"/>
  <c r="R74" i="14"/>
  <c r="S74" i="14"/>
  <c r="AC74" i="14"/>
  <c r="Q75" i="14"/>
  <c r="R75" i="14"/>
  <c r="S75" i="14"/>
  <c r="AC75" i="14"/>
  <c r="Q76" i="14"/>
  <c r="R76" i="14"/>
  <c r="S76" i="14"/>
  <c r="AC76" i="14"/>
  <c r="Q77" i="14"/>
  <c r="R77" i="14"/>
  <c r="S77" i="14"/>
  <c r="AC77" i="14"/>
  <c r="Q78" i="14"/>
  <c r="R78" i="14"/>
  <c r="S78" i="14"/>
  <c r="AC78" i="14"/>
  <c r="Q79" i="14"/>
  <c r="R79" i="14"/>
  <c r="S79" i="14"/>
  <c r="AC79" i="14"/>
  <c r="Q80" i="14"/>
  <c r="R80" i="14"/>
  <c r="S80" i="14"/>
  <c r="AC80" i="14"/>
  <c r="Q81" i="14"/>
  <c r="R81" i="14"/>
  <c r="S81" i="14"/>
  <c r="AC81" i="14"/>
  <c r="Q82" i="14"/>
  <c r="R82" i="14"/>
  <c r="S82" i="14"/>
  <c r="AC82" i="14"/>
  <c r="Q83" i="14"/>
  <c r="R83" i="14"/>
  <c r="S83" i="14"/>
  <c r="AC83" i="14"/>
  <c r="Q84" i="14"/>
  <c r="R84" i="14"/>
  <c r="S84" i="14"/>
  <c r="AC84" i="14"/>
  <c r="Q85" i="14"/>
  <c r="R85" i="14"/>
  <c r="S85" i="14"/>
  <c r="AC85" i="14"/>
  <c r="Q86" i="14"/>
  <c r="R86" i="14"/>
  <c r="S86" i="14"/>
  <c r="AC86" i="14"/>
  <c r="Q87" i="14"/>
  <c r="R87" i="14"/>
  <c r="S87" i="14"/>
  <c r="AC87" i="14"/>
  <c r="Q88" i="14"/>
  <c r="R88" i="14"/>
  <c r="S88" i="14"/>
  <c r="AC88" i="14"/>
  <c r="Q89" i="14"/>
  <c r="R89" i="14"/>
  <c r="S89" i="14"/>
  <c r="AC89" i="14"/>
  <c r="Q90" i="14"/>
  <c r="R90" i="14"/>
  <c r="S90" i="14"/>
  <c r="AC90" i="14"/>
  <c r="Q91" i="14"/>
  <c r="R91" i="14"/>
  <c r="S91" i="14"/>
  <c r="AC91" i="14"/>
  <c r="B49" i="14"/>
  <c r="D29" i="14"/>
  <c r="U43" i="14"/>
  <c r="E29" i="14"/>
  <c r="V43" i="14"/>
  <c r="F29" i="14"/>
  <c r="W43" i="14"/>
  <c r="X43" i="14"/>
  <c r="AD43" i="14"/>
  <c r="U44" i="14"/>
  <c r="V44" i="14"/>
  <c r="W44" i="14"/>
  <c r="X44" i="14"/>
  <c r="AD44" i="14"/>
  <c r="U45" i="14"/>
  <c r="V45" i="14"/>
  <c r="W45" i="14"/>
  <c r="X45" i="14"/>
  <c r="AD45" i="14"/>
  <c r="U46" i="14"/>
  <c r="V46" i="14"/>
  <c r="W46" i="14"/>
  <c r="X46" i="14"/>
  <c r="AD46" i="14"/>
  <c r="U47" i="14"/>
  <c r="V47" i="14"/>
  <c r="W47" i="14"/>
  <c r="X47" i="14"/>
  <c r="AD47" i="14"/>
  <c r="U48" i="14"/>
  <c r="V48" i="14"/>
  <c r="W48" i="14"/>
  <c r="X48" i="14"/>
  <c r="AD48" i="14"/>
  <c r="U49" i="14"/>
  <c r="V49" i="14"/>
  <c r="W49" i="14"/>
  <c r="X49" i="14"/>
  <c r="AD49" i="14"/>
  <c r="U50" i="14"/>
  <c r="V50" i="14"/>
  <c r="W50" i="14"/>
  <c r="X50" i="14"/>
  <c r="AD50" i="14"/>
  <c r="U51" i="14"/>
  <c r="V51" i="14"/>
  <c r="W51" i="14"/>
  <c r="X51" i="14"/>
  <c r="AD51" i="14"/>
  <c r="U52" i="14"/>
  <c r="V52" i="14"/>
  <c r="W52" i="14"/>
  <c r="X52" i="14"/>
  <c r="AD52" i="14"/>
  <c r="U53" i="14"/>
  <c r="V53" i="14"/>
  <c r="W53" i="14"/>
  <c r="X53" i="14"/>
  <c r="AD53" i="14"/>
  <c r="U54" i="14"/>
  <c r="V54" i="14"/>
  <c r="W54" i="14"/>
  <c r="X54" i="14"/>
  <c r="AD54" i="14"/>
  <c r="U55" i="14"/>
  <c r="V55" i="14"/>
  <c r="W55" i="14"/>
  <c r="X55" i="14"/>
  <c r="AD55" i="14"/>
  <c r="U56" i="14"/>
  <c r="V56" i="14"/>
  <c r="W56" i="14"/>
  <c r="X56" i="14"/>
  <c r="AD56" i="14"/>
  <c r="U57" i="14"/>
  <c r="V57" i="14"/>
  <c r="W57" i="14"/>
  <c r="X57" i="14"/>
  <c r="AD57" i="14"/>
  <c r="U58" i="14"/>
  <c r="V58" i="14"/>
  <c r="W58" i="14"/>
  <c r="X58" i="14"/>
  <c r="AD58" i="14"/>
  <c r="U59" i="14"/>
  <c r="V59" i="14"/>
  <c r="W59" i="14"/>
  <c r="X59" i="14"/>
  <c r="AD59" i="14"/>
  <c r="U60" i="14"/>
  <c r="V60" i="14"/>
  <c r="W60" i="14"/>
  <c r="X60" i="14"/>
  <c r="AD60" i="14"/>
  <c r="U61" i="14"/>
  <c r="V61" i="14"/>
  <c r="W61" i="14"/>
  <c r="X61" i="14"/>
  <c r="AD61" i="14"/>
  <c r="U62" i="14"/>
  <c r="V62" i="14"/>
  <c r="W62" i="14"/>
  <c r="X62" i="14"/>
  <c r="AD62" i="14"/>
  <c r="U63" i="14"/>
  <c r="V63" i="14"/>
  <c r="W63" i="14"/>
  <c r="X63" i="14"/>
  <c r="AD63" i="14"/>
  <c r="U64" i="14"/>
  <c r="V64" i="14"/>
  <c r="W64" i="14"/>
  <c r="X64" i="14"/>
  <c r="AD64" i="14"/>
  <c r="U65" i="14"/>
  <c r="V65" i="14"/>
  <c r="W65" i="14"/>
  <c r="X65" i="14"/>
  <c r="AD65" i="14"/>
  <c r="C48" i="14"/>
  <c r="B29" i="14"/>
  <c r="Q43" i="14"/>
  <c r="C29" i="14"/>
  <c r="R43" i="14"/>
  <c r="S43" i="14"/>
  <c r="AC43" i="14"/>
  <c r="Q44" i="14"/>
  <c r="R44" i="14"/>
  <c r="S44" i="14"/>
  <c r="AC44" i="14"/>
  <c r="Q45" i="14"/>
  <c r="R45" i="14"/>
  <c r="S45" i="14"/>
  <c r="AC45" i="14"/>
  <c r="Q46" i="14"/>
  <c r="R46" i="14"/>
  <c r="S46" i="14"/>
  <c r="AC46" i="14"/>
  <c r="Q47" i="14"/>
  <c r="R47" i="14"/>
  <c r="S47" i="14"/>
  <c r="AC47" i="14"/>
  <c r="Q48" i="14"/>
  <c r="R48" i="14"/>
  <c r="S48" i="14"/>
  <c r="AC48" i="14"/>
  <c r="Q49" i="14"/>
  <c r="R49" i="14"/>
  <c r="S49" i="14"/>
  <c r="AC49" i="14"/>
  <c r="Q50" i="14"/>
  <c r="R50" i="14"/>
  <c r="S50" i="14"/>
  <c r="AC50" i="14"/>
  <c r="Q51" i="14"/>
  <c r="R51" i="14"/>
  <c r="S51" i="14"/>
  <c r="AC51" i="14"/>
  <c r="Q52" i="14"/>
  <c r="R52" i="14"/>
  <c r="S52" i="14"/>
  <c r="AC52" i="14"/>
  <c r="Q53" i="14"/>
  <c r="R53" i="14"/>
  <c r="S53" i="14"/>
  <c r="AC53" i="14"/>
  <c r="Q54" i="14"/>
  <c r="R54" i="14"/>
  <c r="S54" i="14"/>
  <c r="AC54" i="14"/>
  <c r="Q55" i="14"/>
  <c r="R55" i="14"/>
  <c r="S55" i="14"/>
  <c r="AC55" i="14"/>
  <c r="Q56" i="14"/>
  <c r="R56" i="14"/>
  <c r="S56" i="14"/>
  <c r="AC56" i="14"/>
  <c r="Q57" i="14"/>
  <c r="R57" i="14"/>
  <c r="S57" i="14"/>
  <c r="AC57" i="14"/>
  <c r="Q58" i="14"/>
  <c r="R58" i="14"/>
  <c r="S58" i="14"/>
  <c r="AC58" i="14"/>
  <c r="Q59" i="14"/>
  <c r="R59" i="14"/>
  <c r="S59" i="14"/>
  <c r="AC59" i="14"/>
  <c r="Q60" i="14"/>
  <c r="R60" i="14"/>
  <c r="S60" i="14"/>
  <c r="AC60" i="14"/>
  <c r="Q61" i="14"/>
  <c r="R61" i="14"/>
  <c r="S61" i="14"/>
  <c r="AC61" i="14"/>
  <c r="Q62" i="14"/>
  <c r="R62" i="14"/>
  <c r="S62" i="14"/>
  <c r="AC62" i="14"/>
  <c r="Q63" i="14"/>
  <c r="R63" i="14"/>
  <c r="S63" i="14"/>
  <c r="AC63" i="14"/>
  <c r="Q64" i="14"/>
  <c r="R64" i="14"/>
  <c r="S64" i="14"/>
  <c r="AC64" i="14"/>
  <c r="Q65" i="14"/>
  <c r="R65" i="14"/>
  <c r="S65" i="14"/>
  <c r="AC65" i="14"/>
  <c r="B48" i="14"/>
  <c r="D28" i="14"/>
  <c r="X24" i="14"/>
  <c r="E28" i="14"/>
  <c r="Y24" i="14"/>
  <c r="F28" i="14"/>
  <c r="Z24" i="14"/>
  <c r="AA24" i="14"/>
  <c r="AF24" i="14"/>
  <c r="X25" i="14"/>
  <c r="Y25" i="14"/>
  <c r="Z25" i="14"/>
  <c r="AA25" i="14"/>
  <c r="AF25" i="14"/>
  <c r="X26" i="14"/>
  <c r="Y26" i="14"/>
  <c r="Z26" i="14"/>
  <c r="AA26" i="14"/>
  <c r="AF26" i="14"/>
  <c r="X27" i="14"/>
  <c r="Y27" i="14"/>
  <c r="Z27" i="14"/>
  <c r="AA27" i="14"/>
  <c r="AF27" i="14"/>
  <c r="X28" i="14"/>
  <c r="Y28" i="14"/>
  <c r="Z28" i="14"/>
  <c r="AA28" i="14"/>
  <c r="AF28" i="14"/>
  <c r="X29" i="14"/>
  <c r="Y29" i="14"/>
  <c r="Z29" i="14"/>
  <c r="AA29" i="14"/>
  <c r="AF29" i="14"/>
  <c r="X30" i="14"/>
  <c r="Y30" i="14"/>
  <c r="Z30" i="14"/>
  <c r="AA30" i="14"/>
  <c r="AF30" i="14"/>
  <c r="X31" i="14"/>
  <c r="Y31" i="14"/>
  <c r="Z31" i="14"/>
  <c r="AA31" i="14"/>
  <c r="AF31" i="14"/>
  <c r="X32" i="14"/>
  <c r="Y32" i="14"/>
  <c r="Z32" i="14"/>
  <c r="AA32" i="14"/>
  <c r="AF32" i="14"/>
  <c r="X33" i="14"/>
  <c r="Y33" i="14"/>
  <c r="Z33" i="14"/>
  <c r="AA33" i="14"/>
  <c r="AF33" i="14"/>
  <c r="X34" i="14"/>
  <c r="Y34" i="14"/>
  <c r="Z34" i="14"/>
  <c r="AA34" i="14"/>
  <c r="AF34" i="14"/>
  <c r="X35" i="14"/>
  <c r="Y35" i="14"/>
  <c r="Z35" i="14"/>
  <c r="AA35" i="14"/>
  <c r="AF35" i="14"/>
  <c r="X36" i="14"/>
  <c r="Y36" i="14"/>
  <c r="Z36" i="14"/>
  <c r="AA36" i="14"/>
  <c r="AF36" i="14"/>
  <c r="X37" i="14"/>
  <c r="Y37" i="14"/>
  <c r="Z37" i="14"/>
  <c r="AA37" i="14"/>
  <c r="AF37" i="14"/>
  <c r="X38" i="14"/>
  <c r="Y38" i="14"/>
  <c r="Z38" i="14"/>
  <c r="AA38" i="14"/>
  <c r="AF38" i="14"/>
  <c r="X39" i="14"/>
  <c r="Y39" i="14"/>
  <c r="Z39" i="14"/>
  <c r="AA39" i="14"/>
  <c r="AF39" i="14"/>
  <c r="C47" i="14"/>
  <c r="B28" i="14"/>
  <c r="T24" i="14"/>
  <c r="C28" i="14"/>
  <c r="U24" i="14"/>
  <c r="W24" i="14"/>
  <c r="T25" i="14"/>
  <c r="U25" i="14"/>
  <c r="W25" i="14"/>
  <c r="T26" i="14"/>
  <c r="U26" i="14"/>
  <c r="W26" i="14"/>
  <c r="T27" i="14"/>
  <c r="U27" i="14"/>
  <c r="W27" i="14"/>
  <c r="T28" i="14"/>
  <c r="U28" i="14"/>
  <c r="W28" i="14"/>
  <c r="T29" i="14"/>
  <c r="U29" i="14"/>
  <c r="W29" i="14"/>
  <c r="T30" i="14"/>
  <c r="U30" i="14"/>
  <c r="W30" i="14"/>
  <c r="T31" i="14"/>
  <c r="U31" i="14"/>
  <c r="W31" i="14"/>
  <c r="T32" i="14"/>
  <c r="U32" i="14"/>
  <c r="W32" i="14"/>
  <c r="T33" i="14"/>
  <c r="U33" i="14"/>
  <c r="W33" i="14"/>
  <c r="T34" i="14"/>
  <c r="U34" i="14"/>
  <c r="W34" i="14"/>
  <c r="T35" i="14"/>
  <c r="U35" i="14"/>
  <c r="W35" i="14"/>
  <c r="T36" i="14"/>
  <c r="U36" i="14"/>
  <c r="W36" i="14"/>
  <c r="T37" i="14"/>
  <c r="U37" i="14"/>
  <c r="W37" i="14"/>
  <c r="T38" i="14"/>
  <c r="U38" i="14"/>
  <c r="W38" i="14"/>
  <c r="T39" i="14"/>
  <c r="U39" i="14"/>
  <c r="W39" i="14"/>
  <c r="B47" i="14"/>
  <c r="X3" i="14"/>
  <c r="Y3" i="14"/>
  <c r="Z3" i="14"/>
  <c r="AA3" i="14"/>
  <c r="AG3" i="14"/>
  <c r="X4" i="14"/>
  <c r="Y4" i="14"/>
  <c r="Z4" i="14"/>
  <c r="AA4" i="14"/>
  <c r="AG4" i="14"/>
  <c r="X5" i="14"/>
  <c r="Y5" i="14"/>
  <c r="Z5" i="14"/>
  <c r="AA5" i="14"/>
  <c r="AG5" i="14"/>
  <c r="X6" i="14"/>
  <c r="Y6" i="14"/>
  <c r="Z6" i="14"/>
  <c r="AA6" i="14"/>
  <c r="AG6" i="14"/>
  <c r="X8" i="14"/>
  <c r="Y8" i="14"/>
  <c r="Z8" i="14"/>
  <c r="AA8" i="14"/>
  <c r="AG8" i="14"/>
  <c r="X9" i="14"/>
  <c r="Y9" i="14"/>
  <c r="Z9" i="14"/>
  <c r="AA9" i="14"/>
  <c r="AG9" i="14"/>
  <c r="X10" i="14"/>
  <c r="Y10" i="14"/>
  <c r="Z10" i="14"/>
  <c r="AA10" i="14"/>
  <c r="AG10" i="14"/>
  <c r="X11" i="14"/>
  <c r="Y11" i="14"/>
  <c r="Z11" i="14"/>
  <c r="AA11" i="14"/>
  <c r="AG11" i="14"/>
  <c r="X12" i="14"/>
  <c r="Y12" i="14"/>
  <c r="Z12" i="14"/>
  <c r="AA12" i="14"/>
  <c r="AG12" i="14"/>
  <c r="X13" i="14"/>
  <c r="Y13" i="14"/>
  <c r="Z13" i="14"/>
  <c r="AA13" i="14"/>
  <c r="AG13" i="14"/>
  <c r="X14" i="14"/>
  <c r="Y14" i="14"/>
  <c r="Z14" i="14"/>
  <c r="AA14" i="14"/>
  <c r="AG14" i="14"/>
  <c r="X15" i="14"/>
  <c r="Y15" i="14"/>
  <c r="Z15" i="14"/>
  <c r="AA15" i="14"/>
  <c r="AG15" i="14"/>
  <c r="X16" i="14"/>
  <c r="Y16" i="14"/>
  <c r="Z16" i="14"/>
  <c r="AA16" i="14"/>
  <c r="AG16" i="14"/>
  <c r="X17" i="14"/>
  <c r="Y17" i="14"/>
  <c r="Z17" i="14"/>
  <c r="AA17" i="14"/>
  <c r="AG17" i="14"/>
  <c r="X18" i="14"/>
  <c r="Y18" i="14"/>
  <c r="Z18" i="14"/>
  <c r="AA18" i="14"/>
  <c r="AG18" i="14"/>
  <c r="C46" i="14"/>
  <c r="B46" i="14"/>
  <c r="D30" i="13"/>
  <c r="U69" i="13"/>
  <c r="E30" i="13"/>
  <c r="V69" i="13"/>
  <c r="F30" i="13"/>
  <c r="W69" i="13"/>
  <c r="X69" i="13"/>
  <c r="AD69" i="13"/>
  <c r="U70" i="13"/>
  <c r="V70" i="13"/>
  <c r="W70" i="13"/>
  <c r="X70" i="13"/>
  <c r="AD70" i="13"/>
  <c r="U71" i="13"/>
  <c r="V71" i="13"/>
  <c r="W71" i="13"/>
  <c r="X71" i="13"/>
  <c r="AD71" i="13"/>
  <c r="U72" i="13"/>
  <c r="V72" i="13"/>
  <c r="W72" i="13"/>
  <c r="X72" i="13"/>
  <c r="AD72" i="13"/>
  <c r="U73" i="13"/>
  <c r="V73" i="13"/>
  <c r="W73" i="13"/>
  <c r="X73" i="13"/>
  <c r="AD73" i="13"/>
  <c r="U74" i="13"/>
  <c r="V74" i="13"/>
  <c r="W74" i="13"/>
  <c r="X74" i="13"/>
  <c r="AD74" i="13"/>
  <c r="U75" i="13"/>
  <c r="V75" i="13"/>
  <c r="W75" i="13"/>
  <c r="X75" i="13"/>
  <c r="AD75" i="13"/>
  <c r="U76" i="13"/>
  <c r="V76" i="13"/>
  <c r="W76" i="13"/>
  <c r="X76" i="13"/>
  <c r="AD76" i="13"/>
  <c r="U77" i="13"/>
  <c r="V77" i="13"/>
  <c r="W77" i="13"/>
  <c r="X77" i="13"/>
  <c r="AD77" i="13"/>
  <c r="U78" i="13"/>
  <c r="V78" i="13"/>
  <c r="W78" i="13"/>
  <c r="X78" i="13"/>
  <c r="AD78" i="13"/>
  <c r="U79" i="13"/>
  <c r="V79" i="13"/>
  <c r="W79" i="13"/>
  <c r="X79" i="13"/>
  <c r="AD79" i="13"/>
  <c r="U80" i="13"/>
  <c r="V80" i="13"/>
  <c r="W80" i="13"/>
  <c r="X80" i="13"/>
  <c r="AD80" i="13"/>
  <c r="U81" i="13"/>
  <c r="V81" i="13"/>
  <c r="W81" i="13"/>
  <c r="X81" i="13"/>
  <c r="AD81" i="13"/>
  <c r="U82" i="13"/>
  <c r="V82" i="13"/>
  <c r="W82" i="13"/>
  <c r="X82" i="13"/>
  <c r="AD82" i="13"/>
  <c r="U83" i="13"/>
  <c r="V83" i="13"/>
  <c r="W83" i="13"/>
  <c r="X83" i="13"/>
  <c r="AD83" i="13"/>
  <c r="U84" i="13"/>
  <c r="V84" i="13"/>
  <c r="W84" i="13"/>
  <c r="X84" i="13"/>
  <c r="AD84" i="13"/>
  <c r="U85" i="13"/>
  <c r="V85" i="13"/>
  <c r="W85" i="13"/>
  <c r="X85" i="13"/>
  <c r="AD85" i="13"/>
  <c r="U86" i="13"/>
  <c r="V86" i="13"/>
  <c r="W86" i="13"/>
  <c r="X86" i="13"/>
  <c r="AD86" i="13"/>
  <c r="U87" i="13"/>
  <c r="V87" i="13"/>
  <c r="W87" i="13"/>
  <c r="X87" i="13"/>
  <c r="AD87" i="13"/>
  <c r="U88" i="13"/>
  <c r="V88" i="13"/>
  <c r="W88" i="13"/>
  <c r="X88" i="13"/>
  <c r="AD88" i="13"/>
  <c r="U89" i="13"/>
  <c r="V89" i="13"/>
  <c r="W89" i="13"/>
  <c r="X89" i="13"/>
  <c r="AD89" i="13"/>
  <c r="U90" i="13"/>
  <c r="V90" i="13"/>
  <c r="W90" i="13"/>
  <c r="X90" i="13"/>
  <c r="AD90" i="13"/>
  <c r="U91" i="13"/>
  <c r="V91" i="13"/>
  <c r="W91" i="13"/>
  <c r="X91" i="13"/>
  <c r="AD91" i="13"/>
  <c r="C49" i="13"/>
  <c r="B30" i="13"/>
  <c r="Q69" i="13"/>
  <c r="C30" i="13"/>
  <c r="R69" i="13"/>
  <c r="S69" i="13"/>
  <c r="AC69" i="13"/>
  <c r="Q70" i="13"/>
  <c r="R70" i="13"/>
  <c r="S70" i="13"/>
  <c r="AC70" i="13"/>
  <c r="Q71" i="13"/>
  <c r="R71" i="13"/>
  <c r="S71" i="13"/>
  <c r="AC71" i="13"/>
  <c r="Q72" i="13"/>
  <c r="R72" i="13"/>
  <c r="S72" i="13"/>
  <c r="AC72" i="13"/>
  <c r="Q73" i="13"/>
  <c r="R73" i="13"/>
  <c r="S73" i="13"/>
  <c r="AC73" i="13"/>
  <c r="Q74" i="13"/>
  <c r="R74" i="13"/>
  <c r="S74" i="13"/>
  <c r="AC74" i="13"/>
  <c r="Q75" i="13"/>
  <c r="R75" i="13"/>
  <c r="S75" i="13"/>
  <c r="AC75" i="13"/>
  <c r="Q76" i="13"/>
  <c r="R76" i="13"/>
  <c r="S76" i="13"/>
  <c r="AC76" i="13"/>
  <c r="Q77" i="13"/>
  <c r="R77" i="13"/>
  <c r="S77" i="13"/>
  <c r="AC77" i="13"/>
  <c r="Q78" i="13"/>
  <c r="R78" i="13"/>
  <c r="S78" i="13"/>
  <c r="AC78" i="13"/>
  <c r="Q79" i="13"/>
  <c r="R79" i="13"/>
  <c r="S79" i="13"/>
  <c r="AC79" i="13"/>
  <c r="Q80" i="13"/>
  <c r="R80" i="13"/>
  <c r="S80" i="13"/>
  <c r="AC80" i="13"/>
  <c r="Q81" i="13"/>
  <c r="R81" i="13"/>
  <c r="S81" i="13"/>
  <c r="AC81" i="13"/>
  <c r="Q82" i="13"/>
  <c r="R82" i="13"/>
  <c r="S82" i="13"/>
  <c r="AC82" i="13"/>
  <c r="Q83" i="13"/>
  <c r="R83" i="13"/>
  <c r="S83" i="13"/>
  <c r="AC83" i="13"/>
  <c r="Q84" i="13"/>
  <c r="R84" i="13"/>
  <c r="S84" i="13"/>
  <c r="AC84" i="13"/>
  <c r="Q85" i="13"/>
  <c r="R85" i="13"/>
  <c r="S85" i="13"/>
  <c r="AC85" i="13"/>
  <c r="Q86" i="13"/>
  <c r="R86" i="13"/>
  <c r="S86" i="13"/>
  <c r="AC86" i="13"/>
  <c r="Q87" i="13"/>
  <c r="R87" i="13"/>
  <c r="S87" i="13"/>
  <c r="AC87" i="13"/>
  <c r="Q88" i="13"/>
  <c r="R88" i="13"/>
  <c r="S88" i="13"/>
  <c r="AC88" i="13"/>
  <c r="Q89" i="13"/>
  <c r="R89" i="13"/>
  <c r="S89" i="13"/>
  <c r="AC89" i="13"/>
  <c r="Q90" i="13"/>
  <c r="R90" i="13"/>
  <c r="S90" i="13"/>
  <c r="AC90" i="13"/>
  <c r="Q91" i="13"/>
  <c r="R91" i="13"/>
  <c r="S91" i="13"/>
  <c r="AC91" i="13"/>
  <c r="B49" i="13"/>
  <c r="D29" i="13"/>
  <c r="U43" i="13"/>
  <c r="E29" i="13"/>
  <c r="V43" i="13"/>
  <c r="F29" i="13"/>
  <c r="W43" i="13"/>
  <c r="X43" i="13"/>
  <c r="AD43" i="13"/>
  <c r="U44" i="13"/>
  <c r="V44" i="13"/>
  <c r="W44" i="13"/>
  <c r="X44" i="13"/>
  <c r="AD44" i="13"/>
  <c r="U45" i="13"/>
  <c r="V45" i="13"/>
  <c r="W45" i="13"/>
  <c r="X45" i="13"/>
  <c r="AD45" i="13"/>
  <c r="U46" i="13"/>
  <c r="V46" i="13"/>
  <c r="W46" i="13"/>
  <c r="X46" i="13"/>
  <c r="AD46" i="13"/>
  <c r="U47" i="13"/>
  <c r="V47" i="13"/>
  <c r="W47" i="13"/>
  <c r="X47" i="13"/>
  <c r="AD47" i="13"/>
  <c r="U48" i="13"/>
  <c r="V48" i="13"/>
  <c r="W48" i="13"/>
  <c r="X48" i="13"/>
  <c r="AD48" i="13"/>
  <c r="U49" i="13"/>
  <c r="V49" i="13"/>
  <c r="W49" i="13"/>
  <c r="X49" i="13"/>
  <c r="AD49" i="13"/>
  <c r="U50" i="13"/>
  <c r="V50" i="13"/>
  <c r="W50" i="13"/>
  <c r="X50" i="13"/>
  <c r="AD50" i="13"/>
  <c r="U51" i="13"/>
  <c r="V51" i="13"/>
  <c r="W51" i="13"/>
  <c r="X51" i="13"/>
  <c r="AD51" i="13"/>
  <c r="U52" i="13"/>
  <c r="V52" i="13"/>
  <c r="W52" i="13"/>
  <c r="X52" i="13"/>
  <c r="AD52" i="13"/>
  <c r="U53" i="13"/>
  <c r="V53" i="13"/>
  <c r="W53" i="13"/>
  <c r="X53" i="13"/>
  <c r="AD53" i="13"/>
  <c r="U54" i="13"/>
  <c r="V54" i="13"/>
  <c r="W54" i="13"/>
  <c r="X54" i="13"/>
  <c r="AD54" i="13"/>
  <c r="U55" i="13"/>
  <c r="V55" i="13"/>
  <c r="W55" i="13"/>
  <c r="X55" i="13"/>
  <c r="AD55" i="13"/>
  <c r="U56" i="13"/>
  <c r="V56" i="13"/>
  <c r="W56" i="13"/>
  <c r="X56" i="13"/>
  <c r="AD56" i="13"/>
  <c r="U57" i="13"/>
  <c r="V57" i="13"/>
  <c r="W57" i="13"/>
  <c r="X57" i="13"/>
  <c r="AD57" i="13"/>
  <c r="U58" i="13"/>
  <c r="V58" i="13"/>
  <c r="W58" i="13"/>
  <c r="X58" i="13"/>
  <c r="AD58" i="13"/>
  <c r="U59" i="13"/>
  <c r="V59" i="13"/>
  <c r="W59" i="13"/>
  <c r="X59" i="13"/>
  <c r="AD59" i="13"/>
  <c r="U60" i="13"/>
  <c r="V60" i="13"/>
  <c r="W60" i="13"/>
  <c r="X60" i="13"/>
  <c r="AD60" i="13"/>
  <c r="U61" i="13"/>
  <c r="V61" i="13"/>
  <c r="W61" i="13"/>
  <c r="X61" i="13"/>
  <c r="AD61" i="13"/>
  <c r="U62" i="13"/>
  <c r="V62" i="13"/>
  <c r="W62" i="13"/>
  <c r="X62" i="13"/>
  <c r="AD62" i="13"/>
  <c r="U63" i="13"/>
  <c r="V63" i="13"/>
  <c r="W63" i="13"/>
  <c r="X63" i="13"/>
  <c r="AD63" i="13"/>
  <c r="U64" i="13"/>
  <c r="V64" i="13"/>
  <c r="W64" i="13"/>
  <c r="X64" i="13"/>
  <c r="AD64" i="13"/>
  <c r="U65" i="13"/>
  <c r="V65" i="13"/>
  <c r="W65" i="13"/>
  <c r="X65" i="13"/>
  <c r="AD65" i="13"/>
  <c r="C48" i="13"/>
  <c r="B29" i="13"/>
  <c r="Q43" i="13"/>
  <c r="C29" i="13"/>
  <c r="R43" i="13"/>
  <c r="S43" i="13"/>
  <c r="AC43" i="13"/>
  <c r="Q44" i="13"/>
  <c r="R44" i="13"/>
  <c r="S44" i="13"/>
  <c r="AC44" i="13"/>
  <c r="Q45" i="13"/>
  <c r="R45" i="13"/>
  <c r="S45" i="13"/>
  <c r="AC45" i="13"/>
  <c r="Q46" i="13"/>
  <c r="R46" i="13"/>
  <c r="S46" i="13"/>
  <c r="AC46" i="13"/>
  <c r="Q47" i="13"/>
  <c r="R47" i="13"/>
  <c r="S47" i="13"/>
  <c r="AC47" i="13"/>
  <c r="Q48" i="13"/>
  <c r="R48" i="13"/>
  <c r="S48" i="13"/>
  <c r="AC48" i="13"/>
  <c r="Q49" i="13"/>
  <c r="R49" i="13"/>
  <c r="S49" i="13"/>
  <c r="AC49" i="13"/>
  <c r="Q50" i="13"/>
  <c r="R50" i="13"/>
  <c r="S50" i="13"/>
  <c r="AC50" i="13"/>
  <c r="Q51" i="13"/>
  <c r="R51" i="13"/>
  <c r="S51" i="13"/>
  <c r="AC51" i="13"/>
  <c r="Q52" i="13"/>
  <c r="R52" i="13"/>
  <c r="S52" i="13"/>
  <c r="AC52" i="13"/>
  <c r="Q53" i="13"/>
  <c r="R53" i="13"/>
  <c r="S53" i="13"/>
  <c r="AC53" i="13"/>
  <c r="Q54" i="13"/>
  <c r="R54" i="13"/>
  <c r="S54" i="13"/>
  <c r="AC54" i="13"/>
  <c r="Q55" i="13"/>
  <c r="R55" i="13"/>
  <c r="S55" i="13"/>
  <c r="AC55" i="13"/>
  <c r="Q56" i="13"/>
  <c r="R56" i="13"/>
  <c r="S56" i="13"/>
  <c r="AC56" i="13"/>
  <c r="Q57" i="13"/>
  <c r="R57" i="13"/>
  <c r="S57" i="13"/>
  <c r="AC57" i="13"/>
  <c r="Q58" i="13"/>
  <c r="R58" i="13"/>
  <c r="S58" i="13"/>
  <c r="AC58" i="13"/>
  <c r="Q59" i="13"/>
  <c r="R59" i="13"/>
  <c r="S59" i="13"/>
  <c r="AC59" i="13"/>
  <c r="Q60" i="13"/>
  <c r="R60" i="13"/>
  <c r="S60" i="13"/>
  <c r="AC60" i="13"/>
  <c r="Q61" i="13"/>
  <c r="R61" i="13"/>
  <c r="S61" i="13"/>
  <c r="AC61" i="13"/>
  <c r="Q62" i="13"/>
  <c r="R62" i="13"/>
  <c r="S62" i="13"/>
  <c r="AC62" i="13"/>
  <c r="Q63" i="13"/>
  <c r="R63" i="13"/>
  <c r="S63" i="13"/>
  <c r="AC63" i="13"/>
  <c r="Q64" i="13"/>
  <c r="R64" i="13"/>
  <c r="S64" i="13"/>
  <c r="AC64" i="13"/>
  <c r="Q65" i="13"/>
  <c r="R65" i="13"/>
  <c r="S65" i="13"/>
  <c r="AC65" i="13"/>
  <c r="B48" i="13"/>
  <c r="U70" i="1"/>
  <c r="V70" i="1"/>
  <c r="W70" i="1"/>
  <c r="X70" i="1"/>
  <c r="U71" i="1"/>
  <c r="V71" i="1"/>
  <c r="W71" i="1"/>
  <c r="X71" i="1"/>
  <c r="AE71" i="1"/>
  <c r="U72" i="1"/>
  <c r="V72" i="1"/>
  <c r="W72" i="1"/>
  <c r="X72" i="1"/>
  <c r="AE72" i="1"/>
  <c r="U73" i="1"/>
  <c r="V73" i="1"/>
  <c r="W73" i="1"/>
  <c r="X73" i="1"/>
  <c r="AE73" i="1"/>
  <c r="U74" i="1"/>
  <c r="V74" i="1"/>
  <c r="W74" i="1"/>
  <c r="X74" i="1"/>
  <c r="AE74" i="1"/>
  <c r="U75" i="1"/>
  <c r="V75" i="1"/>
  <c r="W75" i="1"/>
  <c r="X75" i="1"/>
  <c r="AE75" i="1"/>
  <c r="U76" i="1"/>
  <c r="V76" i="1"/>
  <c r="W76" i="1"/>
  <c r="X76" i="1"/>
  <c r="AE76" i="1"/>
  <c r="U77" i="1"/>
  <c r="V77" i="1"/>
  <c r="W77" i="1"/>
  <c r="X77" i="1"/>
  <c r="AE77" i="1"/>
  <c r="U78" i="1"/>
  <c r="V78" i="1"/>
  <c r="W78" i="1"/>
  <c r="X78" i="1"/>
  <c r="AE78" i="1"/>
  <c r="U79" i="1"/>
  <c r="V79" i="1"/>
  <c r="W79" i="1"/>
  <c r="X79" i="1"/>
  <c r="AE79" i="1"/>
  <c r="U80" i="1"/>
  <c r="V80" i="1"/>
  <c r="W80" i="1"/>
  <c r="X80" i="1"/>
  <c r="AE80" i="1"/>
  <c r="U81" i="1"/>
  <c r="V81" i="1"/>
  <c r="W81" i="1"/>
  <c r="X81" i="1"/>
  <c r="AE81" i="1"/>
  <c r="U82" i="1"/>
  <c r="V82" i="1"/>
  <c r="W82" i="1"/>
  <c r="X82" i="1"/>
  <c r="AE82" i="1"/>
  <c r="U83" i="1"/>
  <c r="V83" i="1"/>
  <c r="W83" i="1"/>
  <c r="X83" i="1"/>
  <c r="AE83" i="1"/>
  <c r="U84" i="1"/>
  <c r="V84" i="1"/>
  <c r="W84" i="1"/>
  <c r="X84" i="1"/>
  <c r="AE84" i="1"/>
  <c r="U85" i="1"/>
  <c r="V85" i="1"/>
  <c r="W85" i="1"/>
  <c r="X85" i="1"/>
  <c r="AE85" i="1"/>
  <c r="U86" i="1"/>
  <c r="V86" i="1"/>
  <c r="W86" i="1"/>
  <c r="X86" i="1"/>
  <c r="AE86" i="1"/>
  <c r="U87" i="1"/>
  <c r="V87" i="1"/>
  <c r="W87" i="1"/>
  <c r="X87" i="1"/>
  <c r="AE87" i="1"/>
  <c r="U88" i="1"/>
  <c r="V88" i="1"/>
  <c r="W88" i="1"/>
  <c r="X88" i="1"/>
  <c r="AE88" i="1"/>
  <c r="U89" i="1"/>
  <c r="V89" i="1"/>
  <c r="W89" i="1"/>
  <c r="X89" i="1"/>
  <c r="AE89" i="1"/>
  <c r="U90" i="1"/>
  <c r="V90" i="1"/>
  <c r="W90" i="1"/>
  <c r="X90" i="1"/>
  <c r="AE90" i="1"/>
  <c r="U91" i="1"/>
  <c r="V91" i="1"/>
  <c r="W91" i="1"/>
  <c r="X91" i="1"/>
  <c r="AE91" i="1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91" i="21"/>
  <c r="L90" i="21"/>
  <c r="L89" i="21"/>
  <c r="L88" i="21"/>
  <c r="L87" i="21"/>
  <c r="L86" i="21"/>
  <c r="L85" i="21"/>
  <c r="L84" i="21"/>
  <c r="L83" i="21"/>
  <c r="L82" i="21"/>
  <c r="L81" i="21"/>
  <c r="L80" i="21"/>
  <c r="L79" i="21"/>
  <c r="L78" i="21"/>
  <c r="L77" i="21"/>
  <c r="L76" i="21"/>
  <c r="L75" i="21"/>
  <c r="L74" i="21"/>
  <c r="L73" i="21"/>
  <c r="L72" i="21"/>
  <c r="L71" i="21"/>
  <c r="L70" i="21"/>
  <c r="L69" i="21"/>
  <c r="L91" i="20"/>
  <c r="L90" i="20"/>
  <c r="L89" i="20"/>
  <c r="L88" i="20"/>
  <c r="L87" i="20"/>
  <c r="L86" i="20"/>
  <c r="L85" i="20"/>
  <c r="L84" i="20"/>
  <c r="L83" i="20"/>
  <c r="L82" i="20"/>
  <c r="L81" i="20"/>
  <c r="L80" i="20"/>
  <c r="L79" i="20"/>
  <c r="L78" i="20"/>
  <c r="L77" i="20"/>
  <c r="L76" i="20"/>
  <c r="L75" i="20"/>
  <c r="L74" i="20"/>
  <c r="L73" i="20"/>
  <c r="L72" i="20"/>
  <c r="L71" i="20"/>
  <c r="L70" i="20"/>
  <c r="L69" i="20"/>
  <c r="L91" i="18"/>
  <c r="L90" i="18"/>
  <c r="L89" i="18"/>
  <c r="L88" i="18"/>
  <c r="L87" i="18"/>
  <c r="L86" i="18"/>
  <c r="L85" i="18"/>
  <c r="L84" i="18"/>
  <c r="L83" i="18"/>
  <c r="L82" i="18"/>
  <c r="L81" i="18"/>
  <c r="L80" i="18"/>
  <c r="L79" i="18"/>
  <c r="L78" i="18"/>
  <c r="L77" i="18"/>
  <c r="L76" i="18"/>
  <c r="L75" i="18"/>
  <c r="L74" i="18"/>
  <c r="L73" i="18"/>
  <c r="L72" i="18"/>
  <c r="L71" i="18"/>
  <c r="L70" i="18"/>
  <c r="L69" i="18"/>
  <c r="L91" i="17"/>
  <c r="L90" i="17"/>
  <c r="L89" i="17"/>
  <c r="L88" i="17"/>
  <c r="L87" i="17"/>
  <c r="L86" i="17"/>
  <c r="L85" i="17"/>
  <c r="L84" i="17"/>
  <c r="L83" i="17"/>
  <c r="L82" i="17"/>
  <c r="L81" i="17"/>
  <c r="L80" i="17"/>
  <c r="L79" i="17"/>
  <c r="L78" i="17"/>
  <c r="L77" i="17"/>
  <c r="L76" i="17"/>
  <c r="L75" i="17"/>
  <c r="L74" i="17"/>
  <c r="L73" i="17"/>
  <c r="L72" i="17"/>
  <c r="L71" i="17"/>
  <c r="L70" i="17"/>
  <c r="L69" i="17"/>
  <c r="L91" i="15"/>
  <c r="L90" i="15"/>
  <c r="L89" i="15"/>
  <c r="L88" i="15"/>
  <c r="L87" i="15"/>
  <c r="L86" i="15"/>
  <c r="L85" i="15"/>
  <c r="L84" i="15"/>
  <c r="L83" i="15"/>
  <c r="L82" i="15"/>
  <c r="L81" i="15"/>
  <c r="L80" i="15"/>
  <c r="L79" i="15"/>
  <c r="L78" i="15"/>
  <c r="L77" i="15"/>
  <c r="L76" i="15"/>
  <c r="L75" i="15"/>
  <c r="L74" i="15"/>
  <c r="L73" i="15"/>
  <c r="L72" i="15"/>
  <c r="L71" i="15"/>
  <c r="L70" i="15"/>
  <c r="L69" i="15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8" i="14"/>
  <c r="L77" i="14"/>
  <c r="L76" i="14"/>
  <c r="L75" i="14"/>
  <c r="L74" i="14"/>
  <c r="L73" i="14"/>
  <c r="L72" i="14"/>
  <c r="L71" i="14"/>
  <c r="L70" i="14"/>
  <c r="L69" i="14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L52" i="22"/>
  <c r="L51" i="22"/>
  <c r="L50" i="22"/>
  <c r="L49" i="22"/>
  <c r="L48" i="22"/>
  <c r="L47" i="22"/>
  <c r="L46" i="22"/>
  <c r="L45" i="22"/>
  <c r="L44" i="22"/>
  <c r="L43" i="22"/>
  <c r="L65" i="21"/>
  <c r="L64" i="21"/>
  <c r="L63" i="21"/>
  <c r="L62" i="21"/>
  <c r="L61" i="21"/>
  <c r="L60" i="21"/>
  <c r="L59" i="21"/>
  <c r="L58" i="21"/>
  <c r="L57" i="21"/>
  <c r="L56" i="21"/>
  <c r="L55" i="21"/>
  <c r="L54" i="21"/>
  <c r="L53" i="21"/>
  <c r="L52" i="21"/>
  <c r="L51" i="21"/>
  <c r="L50" i="21"/>
  <c r="L49" i="21"/>
  <c r="L48" i="21"/>
  <c r="L47" i="21"/>
  <c r="L46" i="21"/>
  <c r="L45" i="21"/>
  <c r="L44" i="21"/>
  <c r="L43" i="21"/>
  <c r="L65" i="20"/>
  <c r="L64" i="20"/>
  <c r="L63" i="20"/>
  <c r="L62" i="20"/>
  <c r="L61" i="20"/>
  <c r="L60" i="20"/>
  <c r="L59" i="20"/>
  <c r="L58" i="20"/>
  <c r="L57" i="20"/>
  <c r="L56" i="20"/>
  <c r="L55" i="20"/>
  <c r="L54" i="20"/>
  <c r="L53" i="20"/>
  <c r="L52" i="20"/>
  <c r="L51" i="20"/>
  <c r="L50" i="20"/>
  <c r="L49" i="20"/>
  <c r="L48" i="20"/>
  <c r="L47" i="20"/>
  <c r="L46" i="20"/>
  <c r="L45" i="20"/>
  <c r="L44" i="20"/>
  <c r="L43" i="20"/>
  <c r="L65" i="18"/>
  <c r="L64" i="18"/>
  <c r="L63" i="18"/>
  <c r="L62" i="18"/>
  <c r="L61" i="18"/>
  <c r="L60" i="18"/>
  <c r="L59" i="18"/>
  <c r="L58" i="18"/>
  <c r="L57" i="18"/>
  <c r="L56" i="18"/>
  <c r="L55" i="18"/>
  <c r="L54" i="18"/>
  <c r="L53" i="18"/>
  <c r="L52" i="18"/>
  <c r="L51" i="18"/>
  <c r="L50" i="18"/>
  <c r="L49" i="18"/>
  <c r="L48" i="18"/>
  <c r="L47" i="18"/>
  <c r="L46" i="18"/>
  <c r="L45" i="18"/>
  <c r="L44" i="18"/>
  <c r="L43" i="18"/>
  <c r="L65" i="17"/>
  <c r="L64" i="17"/>
  <c r="L63" i="17"/>
  <c r="L62" i="17"/>
  <c r="L61" i="17"/>
  <c r="L60" i="17"/>
  <c r="L59" i="17"/>
  <c r="L58" i="17"/>
  <c r="L57" i="17"/>
  <c r="L56" i="17"/>
  <c r="L55" i="17"/>
  <c r="L54" i="17"/>
  <c r="L53" i="17"/>
  <c r="L52" i="17"/>
  <c r="L51" i="17"/>
  <c r="L50" i="17"/>
  <c r="L49" i="17"/>
  <c r="L48" i="17"/>
  <c r="L47" i="17"/>
  <c r="L46" i="17"/>
  <c r="L45" i="17"/>
  <c r="L44" i="17"/>
  <c r="L43" i="17"/>
  <c r="L65" i="15"/>
  <c r="L64" i="15"/>
  <c r="L63" i="15"/>
  <c r="L62" i="15"/>
  <c r="L61" i="15"/>
  <c r="L60" i="15"/>
  <c r="L59" i="15"/>
  <c r="L58" i="15"/>
  <c r="L57" i="15"/>
  <c r="L56" i="15"/>
  <c r="L55" i="15"/>
  <c r="L54" i="15"/>
  <c r="L53" i="15"/>
  <c r="L52" i="15"/>
  <c r="L51" i="15"/>
  <c r="L50" i="15"/>
  <c r="L49" i="15"/>
  <c r="L48" i="15"/>
  <c r="L47" i="15"/>
  <c r="L46" i="15"/>
  <c r="L45" i="15"/>
  <c r="L44" i="15"/>
  <c r="L43" i="15"/>
  <c r="L65" i="14"/>
  <c r="L64" i="14"/>
  <c r="L63" i="14"/>
  <c r="L62" i="14"/>
  <c r="L61" i="14"/>
  <c r="L60" i="14"/>
  <c r="L59" i="14"/>
  <c r="L58" i="14"/>
  <c r="L57" i="14"/>
  <c r="L56" i="14"/>
  <c r="L55" i="14"/>
  <c r="L54" i="14"/>
  <c r="L53" i="14"/>
  <c r="L52" i="14"/>
  <c r="L51" i="14"/>
  <c r="L50" i="14"/>
  <c r="L49" i="14"/>
  <c r="L48" i="14"/>
  <c r="L47" i="14"/>
  <c r="L46" i="14"/>
  <c r="L45" i="14"/>
  <c r="L44" i="14"/>
  <c r="L43" i="14"/>
  <c r="M39" i="22"/>
  <c r="M38" i="22"/>
  <c r="M37" i="22"/>
  <c r="M36" i="22"/>
  <c r="M35" i="22"/>
  <c r="M34" i="22"/>
  <c r="M33" i="22"/>
  <c r="M32" i="22"/>
  <c r="M31" i="22"/>
  <c r="M30" i="22"/>
  <c r="M29" i="22"/>
  <c r="M28" i="22"/>
  <c r="M27" i="22"/>
  <c r="M26" i="22"/>
  <c r="M25" i="22"/>
  <c r="M24" i="22"/>
  <c r="M23" i="22"/>
  <c r="M39" i="21"/>
  <c r="M38" i="21"/>
  <c r="M37" i="21"/>
  <c r="M36" i="21"/>
  <c r="M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39" i="20"/>
  <c r="M38" i="20"/>
  <c r="M37" i="20"/>
  <c r="M36" i="20"/>
  <c r="M35" i="20"/>
  <c r="M34" i="20"/>
  <c r="M33" i="20"/>
  <c r="M32" i="20"/>
  <c r="M31" i="20"/>
  <c r="M30" i="20"/>
  <c r="M29" i="20"/>
  <c r="M28" i="20"/>
  <c r="M27" i="20"/>
  <c r="M26" i="20"/>
  <c r="M25" i="20"/>
  <c r="M24" i="20"/>
  <c r="M23" i="20"/>
  <c r="M39" i="18"/>
  <c r="M38" i="18"/>
  <c r="M37" i="18"/>
  <c r="M36" i="18"/>
  <c r="M35" i="18"/>
  <c r="M34" i="18"/>
  <c r="M33" i="18"/>
  <c r="M32" i="18"/>
  <c r="M31" i="18"/>
  <c r="M30" i="18"/>
  <c r="M29" i="18"/>
  <c r="M28" i="18"/>
  <c r="M27" i="18"/>
  <c r="M26" i="18"/>
  <c r="M25" i="18"/>
  <c r="M24" i="18"/>
  <c r="M23" i="18"/>
  <c r="M39" i="14"/>
  <c r="M38" i="14"/>
  <c r="M37" i="14"/>
  <c r="M36" i="14"/>
  <c r="M35" i="14"/>
  <c r="M34" i="14"/>
  <c r="M33" i="14"/>
  <c r="M32" i="14"/>
  <c r="M31" i="14"/>
  <c r="M30" i="14"/>
  <c r="M29" i="14"/>
  <c r="M28" i="14"/>
  <c r="M27" i="14"/>
  <c r="M26" i="14"/>
  <c r="M25" i="14"/>
  <c r="M24" i="14"/>
  <c r="M23" i="14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39" i="15"/>
  <c r="M38" i="15"/>
  <c r="M37" i="15"/>
  <c r="M36" i="15"/>
  <c r="M35" i="15"/>
  <c r="M34" i="15"/>
  <c r="M33" i="15"/>
  <c r="M32" i="15"/>
  <c r="M31" i="15"/>
  <c r="M30" i="15"/>
  <c r="M29" i="15"/>
  <c r="M28" i="15"/>
  <c r="M27" i="15"/>
  <c r="M26" i="15"/>
  <c r="M25" i="15"/>
  <c r="M24" i="15"/>
  <c r="M23" i="15"/>
  <c r="M18" i="22"/>
  <c r="M17" i="22"/>
  <c r="M16" i="22"/>
  <c r="M15" i="22"/>
  <c r="M14" i="22"/>
  <c r="M13" i="22"/>
  <c r="M12" i="22"/>
  <c r="M11" i="22"/>
  <c r="M10" i="22"/>
  <c r="M9" i="22"/>
  <c r="M8" i="22"/>
  <c r="M7" i="22"/>
  <c r="M6" i="22"/>
  <c r="M5" i="22"/>
  <c r="M4" i="22"/>
  <c r="M3" i="22"/>
  <c r="M18" i="21"/>
  <c r="M17" i="21"/>
  <c r="M16" i="21"/>
  <c r="M15" i="21"/>
  <c r="M14" i="21"/>
  <c r="M13" i="21"/>
  <c r="M12" i="21"/>
  <c r="M11" i="21"/>
  <c r="M10" i="21"/>
  <c r="M9" i="21"/>
  <c r="M8" i="21"/>
  <c r="M7" i="21"/>
  <c r="M6" i="21"/>
  <c r="M5" i="21"/>
  <c r="M4" i="21"/>
  <c r="M3" i="21"/>
  <c r="M18" i="20"/>
  <c r="M17" i="20"/>
  <c r="M16" i="20"/>
  <c r="M15" i="20"/>
  <c r="M14" i="20"/>
  <c r="M13" i="20"/>
  <c r="M12" i="20"/>
  <c r="M11" i="20"/>
  <c r="M10" i="20"/>
  <c r="M9" i="20"/>
  <c r="M8" i="20"/>
  <c r="M7" i="20"/>
  <c r="M6" i="20"/>
  <c r="M5" i="20"/>
  <c r="M4" i="20"/>
  <c r="M3" i="20"/>
  <c r="M18" i="18"/>
  <c r="M17" i="18"/>
  <c r="M16" i="18"/>
  <c r="M15" i="18"/>
  <c r="M14" i="18"/>
  <c r="M13" i="18"/>
  <c r="M12" i="18"/>
  <c r="M11" i="18"/>
  <c r="M10" i="18"/>
  <c r="M9" i="18"/>
  <c r="M8" i="18"/>
  <c r="M7" i="18"/>
  <c r="M6" i="18"/>
  <c r="M5" i="18"/>
  <c r="M4" i="18"/>
  <c r="M3" i="18"/>
  <c r="M18" i="17"/>
  <c r="M17" i="17"/>
  <c r="M16" i="17"/>
  <c r="M15" i="17"/>
  <c r="M14" i="17"/>
  <c r="M13" i="17"/>
  <c r="M12" i="17"/>
  <c r="M11" i="17"/>
  <c r="M10" i="17"/>
  <c r="M9" i="17"/>
  <c r="M8" i="17"/>
  <c r="M7" i="17"/>
  <c r="M6" i="17"/>
  <c r="M5" i="17"/>
  <c r="M4" i="17"/>
  <c r="M3" i="17"/>
  <c r="M18" i="15"/>
  <c r="M17" i="15"/>
  <c r="M16" i="15"/>
  <c r="M15" i="15"/>
  <c r="M14" i="15"/>
  <c r="M13" i="15"/>
  <c r="M12" i="15"/>
  <c r="M11" i="15"/>
  <c r="M10" i="15"/>
  <c r="M9" i="15"/>
  <c r="M8" i="15"/>
  <c r="M7" i="15"/>
  <c r="M6" i="15"/>
  <c r="M5" i="15"/>
  <c r="M4" i="15"/>
  <c r="M3" i="15"/>
  <c r="M18" i="14"/>
  <c r="M17" i="14"/>
  <c r="M16" i="14"/>
  <c r="M15" i="14"/>
  <c r="M14" i="14"/>
  <c r="M13" i="14"/>
  <c r="M12" i="14"/>
  <c r="M11" i="14"/>
  <c r="M10" i="14"/>
  <c r="M9" i="14"/>
  <c r="M8" i="14"/>
  <c r="M7" i="14"/>
  <c r="M6" i="14"/>
  <c r="M5" i="14"/>
  <c r="M4" i="14"/>
  <c r="M3" i="14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69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4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2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3" i="13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69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4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2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3" i="1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69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4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2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3" i="23"/>
  <c r="B50" i="13"/>
  <c r="I602" i="23"/>
  <c r="K602" i="23"/>
  <c r="S602" i="23"/>
  <c r="Z602" i="23"/>
  <c r="N602" i="23"/>
  <c r="M602" i="23"/>
  <c r="L602" i="23"/>
  <c r="F602" i="23"/>
  <c r="E602" i="23"/>
  <c r="I601" i="23"/>
  <c r="K601" i="23"/>
  <c r="S601" i="23"/>
  <c r="Z601" i="23"/>
  <c r="N601" i="23"/>
  <c r="M601" i="23"/>
  <c r="L601" i="23"/>
  <c r="F601" i="23"/>
  <c r="E601" i="23"/>
  <c r="I600" i="23"/>
  <c r="K600" i="23"/>
  <c r="S600" i="23"/>
  <c r="Z600" i="23"/>
  <c r="N600" i="23"/>
  <c r="M600" i="23"/>
  <c r="L600" i="23"/>
  <c r="F600" i="23"/>
  <c r="E600" i="23"/>
  <c r="I599" i="23"/>
  <c r="K599" i="23"/>
  <c r="S599" i="23"/>
  <c r="Z599" i="23"/>
  <c r="N599" i="23"/>
  <c r="M599" i="23"/>
  <c r="L599" i="23"/>
  <c r="F599" i="23"/>
  <c r="E599" i="23"/>
  <c r="I598" i="23"/>
  <c r="K598" i="23"/>
  <c r="S598" i="23"/>
  <c r="Z598" i="23"/>
  <c r="N598" i="23"/>
  <c r="M598" i="23"/>
  <c r="L598" i="23"/>
  <c r="F598" i="23"/>
  <c r="E598" i="23"/>
  <c r="I597" i="23"/>
  <c r="K597" i="23"/>
  <c r="S597" i="23"/>
  <c r="Z597" i="23"/>
  <c r="N597" i="23"/>
  <c r="M597" i="23"/>
  <c r="L597" i="23"/>
  <c r="F597" i="23"/>
  <c r="E597" i="23"/>
  <c r="I596" i="23"/>
  <c r="K596" i="23"/>
  <c r="S596" i="23"/>
  <c r="Z596" i="23"/>
  <c r="N596" i="23"/>
  <c r="M596" i="23"/>
  <c r="L596" i="23"/>
  <c r="F596" i="23"/>
  <c r="E596" i="23"/>
  <c r="I595" i="23"/>
  <c r="K595" i="23"/>
  <c r="S595" i="23"/>
  <c r="Z595" i="23"/>
  <c r="N595" i="23"/>
  <c r="M595" i="23"/>
  <c r="L595" i="23"/>
  <c r="F595" i="23"/>
  <c r="E595" i="23"/>
  <c r="I594" i="23"/>
  <c r="K594" i="23"/>
  <c r="S594" i="23"/>
  <c r="Z594" i="23"/>
  <c r="N594" i="23"/>
  <c r="M594" i="23"/>
  <c r="L594" i="23"/>
  <c r="F594" i="23"/>
  <c r="E594" i="23"/>
  <c r="I593" i="23"/>
  <c r="K593" i="23"/>
  <c r="S593" i="23"/>
  <c r="Z593" i="23"/>
  <c r="N593" i="23"/>
  <c r="M593" i="23"/>
  <c r="L593" i="23"/>
  <c r="F593" i="23"/>
  <c r="E593" i="23"/>
  <c r="I592" i="23"/>
  <c r="K592" i="23"/>
  <c r="S592" i="23"/>
  <c r="Z592" i="23"/>
  <c r="N592" i="23"/>
  <c r="M592" i="23"/>
  <c r="L592" i="23"/>
  <c r="F592" i="23"/>
  <c r="E592" i="23"/>
  <c r="I591" i="23"/>
  <c r="K591" i="23"/>
  <c r="S591" i="23"/>
  <c r="Z591" i="23"/>
  <c r="N591" i="23"/>
  <c r="M591" i="23"/>
  <c r="L591" i="23"/>
  <c r="F591" i="23"/>
  <c r="E591" i="23"/>
  <c r="I590" i="23"/>
  <c r="K590" i="23"/>
  <c r="S590" i="23"/>
  <c r="Z590" i="23"/>
  <c r="N590" i="23"/>
  <c r="M590" i="23"/>
  <c r="L590" i="23"/>
  <c r="F590" i="23"/>
  <c r="E590" i="23"/>
  <c r="I589" i="23"/>
  <c r="K589" i="23"/>
  <c r="S589" i="23"/>
  <c r="Z589" i="23"/>
  <c r="N589" i="23"/>
  <c r="M589" i="23"/>
  <c r="L589" i="23"/>
  <c r="F589" i="23"/>
  <c r="E589" i="23"/>
  <c r="I588" i="23"/>
  <c r="K588" i="23"/>
  <c r="S588" i="23"/>
  <c r="Z588" i="23"/>
  <c r="N588" i="23"/>
  <c r="M588" i="23"/>
  <c r="L588" i="23"/>
  <c r="F588" i="23"/>
  <c r="E588" i="23"/>
  <c r="I587" i="23"/>
  <c r="K587" i="23"/>
  <c r="S587" i="23"/>
  <c r="Z587" i="23"/>
  <c r="N587" i="23"/>
  <c r="M587" i="23"/>
  <c r="L587" i="23"/>
  <c r="F587" i="23"/>
  <c r="E587" i="23"/>
  <c r="I586" i="23"/>
  <c r="K586" i="23"/>
  <c r="S586" i="23"/>
  <c r="Z586" i="23"/>
  <c r="N586" i="23"/>
  <c r="M586" i="23"/>
  <c r="L586" i="23"/>
  <c r="F586" i="23"/>
  <c r="E586" i="23"/>
  <c r="I585" i="23"/>
  <c r="K585" i="23"/>
  <c r="S585" i="23"/>
  <c r="Z585" i="23"/>
  <c r="N585" i="23"/>
  <c r="M585" i="23"/>
  <c r="L585" i="23"/>
  <c r="F585" i="23"/>
  <c r="E585" i="23"/>
  <c r="I584" i="23"/>
  <c r="K584" i="23"/>
  <c r="S584" i="23"/>
  <c r="Z584" i="23"/>
  <c r="N584" i="23"/>
  <c r="M584" i="23"/>
  <c r="L584" i="23"/>
  <c r="F584" i="23"/>
  <c r="E584" i="23"/>
  <c r="I583" i="23"/>
  <c r="K583" i="23"/>
  <c r="S583" i="23"/>
  <c r="Z583" i="23"/>
  <c r="N583" i="23"/>
  <c r="M583" i="23"/>
  <c r="L583" i="23"/>
  <c r="F583" i="23"/>
  <c r="E583" i="23"/>
  <c r="I582" i="23"/>
  <c r="K582" i="23"/>
  <c r="S582" i="23"/>
  <c r="Z582" i="23"/>
  <c r="N582" i="23"/>
  <c r="M582" i="23"/>
  <c r="L582" i="23"/>
  <c r="F582" i="23"/>
  <c r="E582" i="23"/>
  <c r="I581" i="23"/>
  <c r="K581" i="23"/>
  <c r="S581" i="23"/>
  <c r="Z581" i="23"/>
  <c r="N581" i="23"/>
  <c r="M581" i="23"/>
  <c r="L581" i="23"/>
  <c r="F581" i="23"/>
  <c r="E581" i="23"/>
  <c r="I580" i="23"/>
  <c r="K580" i="23"/>
  <c r="S580" i="23"/>
  <c r="Z580" i="23"/>
  <c r="N580" i="23"/>
  <c r="M580" i="23"/>
  <c r="L580" i="23"/>
  <c r="F580" i="23"/>
  <c r="E580" i="23"/>
  <c r="I579" i="23"/>
  <c r="K579" i="23"/>
  <c r="S579" i="23"/>
  <c r="Z579" i="23"/>
  <c r="N579" i="23"/>
  <c r="M579" i="23"/>
  <c r="L579" i="23"/>
  <c r="F579" i="23"/>
  <c r="E579" i="23"/>
  <c r="I578" i="23"/>
  <c r="K578" i="23"/>
  <c r="S578" i="23"/>
  <c r="Z578" i="23"/>
  <c r="N578" i="23"/>
  <c r="M578" i="23"/>
  <c r="L578" i="23"/>
  <c r="F578" i="23"/>
  <c r="E578" i="23"/>
  <c r="I577" i="23"/>
  <c r="K577" i="23"/>
  <c r="S577" i="23"/>
  <c r="Z577" i="23"/>
  <c r="N577" i="23"/>
  <c r="M577" i="23"/>
  <c r="L577" i="23"/>
  <c r="F577" i="23"/>
  <c r="E577" i="23"/>
  <c r="I576" i="23"/>
  <c r="K576" i="23"/>
  <c r="S576" i="23"/>
  <c r="Z576" i="23"/>
  <c r="N576" i="23"/>
  <c r="M576" i="23"/>
  <c r="L576" i="23"/>
  <c r="F576" i="23"/>
  <c r="E576" i="23"/>
  <c r="I575" i="23"/>
  <c r="K575" i="23"/>
  <c r="S575" i="23"/>
  <c r="Z575" i="23"/>
  <c r="N575" i="23"/>
  <c r="M575" i="23"/>
  <c r="L575" i="23"/>
  <c r="F575" i="23"/>
  <c r="E575" i="23"/>
  <c r="I574" i="23"/>
  <c r="K574" i="23"/>
  <c r="S574" i="23"/>
  <c r="Z574" i="23"/>
  <c r="N574" i="23"/>
  <c r="M574" i="23"/>
  <c r="L574" i="23"/>
  <c r="F574" i="23"/>
  <c r="E574" i="23"/>
  <c r="I573" i="23"/>
  <c r="K573" i="23"/>
  <c r="S573" i="23"/>
  <c r="Z573" i="23"/>
  <c r="N573" i="23"/>
  <c r="M573" i="23"/>
  <c r="L573" i="23"/>
  <c r="F573" i="23"/>
  <c r="E573" i="23"/>
  <c r="I572" i="23"/>
  <c r="K572" i="23"/>
  <c r="S572" i="23"/>
  <c r="Z572" i="23"/>
  <c r="N572" i="23"/>
  <c r="M572" i="23"/>
  <c r="L572" i="23"/>
  <c r="F572" i="23"/>
  <c r="E572" i="23"/>
  <c r="I571" i="23"/>
  <c r="K571" i="23"/>
  <c r="S571" i="23"/>
  <c r="Z571" i="23"/>
  <c r="N571" i="23"/>
  <c r="M571" i="23"/>
  <c r="L571" i="23"/>
  <c r="F571" i="23"/>
  <c r="E571" i="23"/>
  <c r="I570" i="23"/>
  <c r="K570" i="23"/>
  <c r="S570" i="23"/>
  <c r="Z570" i="23"/>
  <c r="N570" i="23"/>
  <c r="M570" i="23"/>
  <c r="L570" i="23"/>
  <c r="F570" i="23"/>
  <c r="E570" i="23"/>
  <c r="I569" i="23"/>
  <c r="K569" i="23"/>
  <c r="S569" i="23"/>
  <c r="Z569" i="23"/>
  <c r="N569" i="23"/>
  <c r="M569" i="23"/>
  <c r="L569" i="23"/>
  <c r="F569" i="23"/>
  <c r="E569" i="23"/>
  <c r="I568" i="23"/>
  <c r="K568" i="23"/>
  <c r="S568" i="23"/>
  <c r="Z568" i="23"/>
  <c r="N568" i="23"/>
  <c r="M568" i="23"/>
  <c r="L568" i="23"/>
  <c r="F568" i="23"/>
  <c r="E568" i="23"/>
  <c r="I567" i="23"/>
  <c r="K567" i="23"/>
  <c r="S567" i="23"/>
  <c r="Z567" i="23"/>
  <c r="N567" i="23"/>
  <c r="M567" i="23"/>
  <c r="L567" i="23"/>
  <c r="F567" i="23"/>
  <c r="E567" i="23"/>
  <c r="I566" i="23"/>
  <c r="K566" i="23"/>
  <c r="S566" i="23"/>
  <c r="Z566" i="23"/>
  <c r="N566" i="23"/>
  <c r="M566" i="23"/>
  <c r="L566" i="23"/>
  <c r="F566" i="23"/>
  <c r="E566" i="23"/>
  <c r="I565" i="23"/>
  <c r="K565" i="23"/>
  <c r="S565" i="23"/>
  <c r="Z565" i="23"/>
  <c r="N565" i="23"/>
  <c r="M565" i="23"/>
  <c r="L565" i="23"/>
  <c r="F565" i="23"/>
  <c r="E565" i="23"/>
  <c r="I564" i="23"/>
  <c r="K564" i="23"/>
  <c r="S564" i="23"/>
  <c r="Z564" i="23"/>
  <c r="N564" i="23"/>
  <c r="M564" i="23"/>
  <c r="L564" i="23"/>
  <c r="F564" i="23"/>
  <c r="E564" i="23"/>
  <c r="I563" i="23"/>
  <c r="K563" i="23"/>
  <c r="S563" i="23"/>
  <c r="Z563" i="23"/>
  <c r="N563" i="23"/>
  <c r="M563" i="23"/>
  <c r="L563" i="23"/>
  <c r="F563" i="23"/>
  <c r="E563" i="23"/>
  <c r="I562" i="23"/>
  <c r="K562" i="23"/>
  <c r="S562" i="23"/>
  <c r="Z562" i="23"/>
  <c r="N562" i="23"/>
  <c r="M562" i="23"/>
  <c r="L562" i="23"/>
  <c r="F562" i="23"/>
  <c r="E562" i="23"/>
  <c r="I561" i="23"/>
  <c r="K561" i="23"/>
  <c r="S561" i="23"/>
  <c r="Z561" i="23"/>
  <c r="N561" i="23"/>
  <c r="M561" i="23"/>
  <c r="L561" i="23"/>
  <c r="F561" i="23"/>
  <c r="E561" i="23"/>
  <c r="I560" i="23"/>
  <c r="K560" i="23"/>
  <c r="S560" i="23"/>
  <c r="Z560" i="23"/>
  <c r="N560" i="23"/>
  <c r="M560" i="23"/>
  <c r="L560" i="23"/>
  <c r="F560" i="23"/>
  <c r="E560" i="23"/>
  <c r="I559" i="23"/>
  <c r="K559" i="23"/>
  <c r="S559" i="23"/>
  <c r="Z559" i="23"/>
  <c r="N559" i="23"/>
  <c r="M559" i="23"/>
  <c r="L559" i="23"/>
  <c r="F559" i="23"/>
  <c r="E559" i="23"/>
  <c r="I558" i="23"/>
  <c r="K558" i="23"/>
  <c r="S558" i="23"/>
  <c r="Z558" i="23"/>
  <c r="N558" i="23"/>
  <c r="M558" i="23"/>
  <c r="L558" i="23"/>
  <c r="F558" i="23"/>
  <c r="E558" i="23"/>
  <c r="I557" i="23"/>
  <c r="K557" i="23"/>
  <c r="S557" i="23"/>
  <c r="Z557" i="23"/>
  <c r="N557" i="23"/>
  <c r="M557" i="23"/>
  <c r="L557" i="23"/>
  <c r="F557" i="23"/>
  <c r="E557" i="23"/>
  <c r="I556" i="23"/>
  <c r="K556" i="23"/>
  <c r="S556" i="23"/>
  <c r="Z556" i="23"/>
  <c r="N556" i="23"/>
  <c r="M556" i="23"/>
  <c r="L556" i="23"/>
  <c r="F556" i="23"/>
  <c r="E556" i="23"/>
  <c r="I555" i="23"/>
  <c r="K555" i="23"/>
  <c r="S555" i="23"/>
  <c r="Z555" i="23"/>
  <c r="N555" i="23"/>
  <c r="M555" i="23"/>
  <c r="L555" i="23"/>
  <c r="F555" i="23"/>
  <c r="E555" i="23"/>
  <c r="I554" i="23"/>
  <c r="K554" i="23"/>
  <c r="S554" i="23"/>
  <c r="Z554" i="23"/>
  <c r="N554" i="23"/>
  <c r="M554" i="23"/>
  <c r="L554" i="23"/>
  <c r="F554" i="23"/>
  <c r="E554" i="23"/>
  <c r="I553" i="23"/>
  <c r="K553" i="23"/>
  <c r="S553" i="23"/>
  <c r="Z553" i="23"/>
  <c r="N553" i="23"/>
  <c r="M553" i="23"/>
  <c r="L553" i="23"/>
  <c r="F553" i="23"/>
  <c r="E553" i="23"/>
  <c r="I552" i="23"/>
  <c r="K552" i="23"/>
  <c r="S552" i="23"/>
  <c r="Z552" i="23"/>
  <c r="N552" i="23"/>
  <c r="M552" i="23"/>
  <c r="L552" i="23"/>
  <c r="F552" i="23"/>
  <c r="E552" i="23"/>
  <c r="I551" i="23"/>
  <c r="K551" i="23"/>
  <c r="S551" i="23"/>
  <c r="Z551" i="23"/>
  <c r="N551" i="23"/>
  <c r="M551" i="23"/>
  <c r="L551" i="23"/>
  <c r="F551" i="23"/>
  <c r="E551" i="23"/>
  <c r="I550" i="23"/>
  <c r="K550" i="23"/>
  <c r="S550" i="23"/>
  <c r="Z550" i="23"/>
  <c r="N550" i="23"/>
  <c r="M550" i="23"/>
  <c r="L550" i="23"/>
  <c r="F550" i="23"/>
  <c r="E550" i="23"/>
  <c r="I549" i="23"/>
  <c r="K549" i="23"/>
  <c r="S549" i="23"/>
  <c r="Z549" i="23"/>
  <c r="N549" i="23"/>
  <c r="M549" i="23"/>
  <c r="L549" i="23"/>
  <c r="F549" i="23"/>
  <c r="E549" i="23"/>
  <c r="I548" i="23"/>
  <c r="K548" i="23"/>
  <c r="S548" i="23"/>
  <c r="Z548" i="23"/>
  <c r="N548" i="23"/>
  <c r="M548" i="23"/>
  <c r="L548" i="23"/>
  <c r="F548" i="23"/>
  <c r="E548" i="23"/>
  <c r="I547" i="23"/>
  <c r="K547" i="23"/>
  <c r="S547" i="23"/>
  <c r="Z547" i="23"/>
  <c r="N547" i="23"/>
  <c r="M547" i="23"/>
  <c r="L547" i="23"/>
  <c r="F547" i="23"/>
  <c r="E547" i="23"/>
  <c r="I546" i="23"/>
  <c r="K546" i="23"/>
  <c r="S546" i="23"/>
  <c r="Z546" i="23"/>
  <c r="N546" i="23"/>
  <c r="M546" i="23"/>
  <c r="L546" i="23"/>
  <c r="F546" i="23"/>
  <c r="E546" i="23"/>
  <c r="I545" i="23"/>
  <c r="K545" i="23"/>
  <c r="S545" i="23"/>
  <c r="Z545" i="23"/>
  <c r="N545" i="23"/>
  <c r="M545" i="23"/>
  <c r="L545" i="23"/>
  <c r="F545" i="23"/>
  <c r="E545" i="23"/>
  <c r="I544" i="23"/>
  <c r="K544" i="23"/>
  <c r="S544" i="23"/>
  <c r="Z544" i="23"/>
  <c r="N544" i="23"/>
  <c r="M544" i="23"/>
  <c r="L544" i="23"/>
  <c r="F544" i="23"/>
  <c r="E544" i="23"/>
  <c r="I543" i="23"/>
  <c r="K543" i="23"/>
  <c r="S543" i="23"/>
  <c r="Z543" i="23"/>
  <c r="N543" i="23"/>
  <c r="M543" i="23"/>
  <c r="L543" i="23"/>
  <c r="F543" i="23"/>
  <c r="E543" i="23"/>
  <c r="I542" i="23"/>
  <c r="K542" i="23"/>
  <c r="S542" i="23"/>
  <c r="Z542" i="23"/>
  <c r="N542" i="23"/>
  <c r="M542" i="23"/>
  <c r="L542" i="23"/>
  <c r="F542" i="23"/>
  <c r="E542" i="23"/>
  <c r="I541" i="23"/>
  <c r="K541" i="23"/>
  <c r="S541" i="23"/>
  <c r="Z541" i="23"/>
  <c r="N541" i="23"/>
  <c r="M541" i="23"/>
  <c r="L541" i="23"/>
  <c r="F541" i="23"/>
  <c r="E541" i="23"/>
  <c r="I540" i="23"/>
  <c r="K540" i="23"/>
  <c r="S540" i="23"/>
  <c r="Z540" i="23"/>
  <c r="N540" i="23"/>
  <c r="M540" i="23"/>
  <c r="L540" i="23"/>
  <c r="F540" i="23"/>
  <c r="E540" i="23"/>
  <c r="I539" i="23"/>
  <c r="K539" i="23"/>
  <c r="S539" i="23"/>
  <c r="Z539" i="23"/>
  <c r="N539" i="23"/>
  <c r="M539" i="23"/>
  <c r="L539" i="23"/>
  <c r="F539" i="23"/>
  <c r="E539" i="23"/>
  <c r="I538" i="23"/>
  <c r="K538" i="23"/>
  <c r="S538" i="23"/>
  <c r="Z538" i="23"/>
  <c r="N538" i="23"/>
  <c r="M538" i="23"/>
  <c r="L538" i="23"/>
  <c r="F538" i="23"/>
  <c r="E538" i="23"/>
  <c r="I537" i="23"/>
  <c r="K537" i="23"/>
  <c r="S537" i="23"/>
  <c r="Z537" i="23"/>
  <c r="N537" i="23"/>
  <c r="M537" i="23"/>
  <c r="L537" i="23"/>
  <c r="F537" i="23"/>
  <c r="E537" i="23"/>
  <c r="I536" i="23"/>
  <c r="K536" i="23"/>
  <c r="S536" i="23"/>
  <c r="Z536" i="23"/>
  <c r="N536" i="23"/>
  <c r="M536" i="23"/>
  <c r="L536" i="23"/>
  <c r="F536" i="23"/>
  <c r="E536" i="23"/>
  <c r="I535" i="23"/>
  <c r="K535" i="23"/>
  <c r="S535" i="23"/>
  <c r="Z535" i="23"/>
  <c r="N535" i="23"/>
  <c r="M535" i="23"/>
  <c r="L535" i="23"/>
  <c r="F535" i="23"/>
  <c r="E535" i="23"/>
  <c r="I534" i="23"/>
  <c r="K534" i="23"/>
  <c r="S534" i="23"/>
  <c r="Z534" i="23"/>
  <c r="N534" i="23"/>
  <c r="M534" i="23"/>
  <c r="L534" i="23"/>
  <c r="F534" i="23"/>
  <c r="E534" i="23"/>
  <c r="I533" i="23"/>
  <c r="K533" i="23"/>
  <c r="S533" i="23"/>
  <c r="Z533" i="23"/>
  <c r="N533" i="23"/>
  <c r="M533" i="23"/>
  <c r="L533" i="23"/>
  <c r="F533" i="23"/>
  <c r="E533" i="23"/>
  <c r="I532" i="23"/>
  <c r="K532" i="23"/>
  <c r="S532" i="23"/>
  <c r="Z532" i="23"/>
  <c r="N532" i="23"/>
  <c r="M532" i="23"/>
  <c r="L532" i="23"/>
  <c r="F532" i="23"/>
  <c r="E532" i="23"/>
  <c r="I531" i="23"/>
  <c r="K531" i="23"/>
  <c r="S531" i="23"/>
  <c r="Z531" i="23"/>
  <c r="N531" i="23"/>
  <c r="M531" i="23"/>
  <c r="L531" i="23"/>
  <c r="F531" i="23"/>
  <c r="E531" i="23"/>
  <c r="I530" i="23"/>
  <c r="K530" i="23"/>
  <c r="S530" i="23"/>
  <c r="Z530" i="23"/>
  <c r="N530" i="23"/>
  <c r="M530" i="23"/>
  <c r="L530" i="23"/>
  <c r="F530" i="23"/>
  <c r="E530" i="23"/>
  <c r="I529" i="23"/>
  <c r="K529" i="23"/>
  <c r="S529" i="23"/>
  <c r="Z529" i="23"/>
  <c r="N529" i="23"/>
  <c r="M529" i="23"/>
  <c r="L529" i="23"/>
  <c r="F529" i="23"/>
  <c r="E529" i="23"/>
  <c r="I528" i="23"/>
  <c r="K528" i="23"/>
  <c r="S528" i="23"/>
  <c r="Z528" i="23"/>
  <c r="N528" i="23"/>
  <c r="M528" i="23"/>
  <c r="L528" i="23"/>
  <c r="F528" i="23"/>
  <c r="E528" i="23"/>
  <c r="I527" i="23"/>
  <c r="K527" i="23"/>
  <c r="S527" i="23"/>
  <c r="Z527" i="23"/>
  <c r="N527" i="23"/>
  <c r="M527" i="23"/>
  <c r="L527" i="23"/>
  <c r="F527" i="23"/>
  <c r="E527" i="23"/>
  <c r="I526" i="23"/>
  <c r="K526" i="23"/>
  <c r="S526" i="23"/>
  <c r="Z526" i="23"/>
  <c r="N526" i="23"/>
  <c r="M526" i="23"/>
  <c r="L526" i="23"/>
  <c r="F526" i="23"/>
  <c r="E526" i="23"/>
  <c r="I525" i="23"/>
  <c r="K525" i="23"/>
  <c r="S525" i="23"/>
  <c r="Z525" i="23"/>
  <c r="N525" i="23"/>
  <c r="M525" i="23"/>
  <c r="L525" i="23"/>
  <c r="F525" i="23"/>
  <c r="E525" i="23"/>
  <c r="I524" i="23"/>
  <c r="K524" i="23"/>
  <c r="S524" i="23"/>
  <c r="Z524" i="23"/>
  <c r="N524" i="23"/>
  <c r="M524" i="23"/>
  <c r="L524" i="23"/>
  <c r="F524" i="23"/>
  <c r="E524" i="23"/>
  <c r="I523" i="23"/>
  <c r="K523" i="23"/>
  <c r="S523" i="23"/>
  <c r="Z523" i="23"/>
  <c r="N523" i="23"/>
  <c r="M523" i="23"/>
  <c r="L523" i="23"/>
  <c r="F523" i="23"/>
  <c r="E523" i="23"/>
  <c r="I522" i="23"/>
  <c r="K522" i="23"/>
  <c r="S522" i="23"/>
  <c r="Z522" i="23"/>
  <c r="N522" i="23"/>
  <c r="M522" i="23"/>
  <c r="L522" i="23"/>
  <c r="F522" i="23"/>
  <c r="E522" i="23"/>
  <c r="I521" i="23"/>
  <c r="K521" i="23"/>
  <c r="S521" i="23"/>
  <c r="Z521" i="23"/>
  <c r="N521" i="23"/>
  <c r="M521" i="23"/>
  <c r="L521" i="23"/>
  <c r="F521" i="23"/>
  <c r="E521" i="23"/>
  <c r="I520" i="23"/>
  <c r="K520" i="23"/>
  <c r="S520" i="23"/>
  <c r="Z520" i="23"/>
  <c r="N520" i="23"/>
  <c r="M520" i="23"/>
  <c r="L520" i="23"/>
  <c r="F520" i="23"/>
  <c r="E520" i="23"/>
  <c r="I519" i="23"/>
  <c r="K519" i="23"/>
  <c r="S519" i="23"/>
  <c r="Z519" i="23"/>
  <c r="N519" i="23"/>
  <c r="M519" i="23"/>
  <c r="L519" i="23"/>
  <c r="F519" i="23"/>
  <c r="E519" i="23"/>
  <c r="I518" i="23"/>
  <c r="K518" i="23"/>
  <c r="S518" i="23"/>
  <c r="Z518" i="23"/>
  <c r="N518" i="23"/>
  <c r="M518" i="23"/>
  <c r="L518" i="23"/>
  <c r="F518" i="23"/>
  <c r="E518" i="23"/>
  <c r="I517" i="23"/>
  <c r="K517" i="23"/>
  <c r="S517" i="23"/>
  <c r="Z517" i="23"/>
  <c r="N517" i="23"/>
  <c r="M517" i="23"/>
  <c r="L517" i="23"/>
  <c r="F517" i="23"/>
  <c r="E517" i="23"/>
  <c r="I516" i="23"/>
  <c r="K516" i="23"/>
  <c r="S516" i="23"/>
  <c r="Z516" i="23"/>
  <c r="N516" i="23"/>
  <c r="M516" i="23"/>
  <c r="L516" i="23"/>
  <c r="F516" i="23"/>
  <c r="E516" i="23"/>
  <c r="I515" i="23"/>
  <c r="K515" i="23"/>
  <c r="S515" i="23"/>
  <c r="Z515" i="23"/>
  <c r="N515" i="23"/>
  <c r="M515" i="23"/>
  <c r="L515" i="23"/>
  <c r="F515" i="23"/>
  <c r="E515" i="23"/>
  <c r="I514" i="23"/>
  <c r="K514" i="23"/>
  <c r="S514" i="23"/>
  <c r="Z514" i="23"/>
  <c r="N514" i="23"/>
  <c r="M514" i="23"/>
  <c r="L514" i="23"/>
  <c r="F514" i="23"/>
  <c r="E514" i="23"/>
  <c r="I513" i="23"/>
  <c r="K513" i="23"/>
  <c r="S513" i="23"/>
  <c r="Z513" i="23"/>
  <c r="N513" i="23"/>
  <c r="M513" i="23"/>
  <c r="L513" i="23"/>
  <c r="F513" i="23"/>
  <c r="E513" i="23"/>
  <c r="I512" i="23"/>
  <c r="K512" i="23"/>
  <c r="S512" i="23"/>
  <c r="Z512" i="23"/>
  <c r="N512" i="23"/>
  <c r="M512" i="23"/>
  <c r="L512" i="23"/>
  <c r="F512" i="23"/>
  <c r="E512" i="23"/>
  <c r="I511" i="23"/>
  <c r="K511" i="23"/>
  <c r="S511" i="23"/>
  <c r="Z511" i="23"/>
  <c r="N511" i="23"/>
  <c r="M511" i="23"/>
  <c r="L511" i="23"/>
  <c r="F511" i="23"/>
  <c r="E511" i="23"/>
  <c r="I510" i="23"/>
  <c r="K510" i="23"/>
  <c r="S510" i="23"/>
  <c r="Z510" i="23"/>
  <c r="N510" i="23"/>
  <c r="M510" i="23"/>
  <c r="L510" i="23"/>
  <c r="F510" i="23"/>
  <c r="E510" i="23"/>
  <c r="I509" i="23"/>
  <c r="K509" i="23"/>
  <c r="S509" i="23"/>
  <c r="Z509" i="23"/>
  <c r="N509" i="23"/>
  <c r="M509" i="23"/>
  <c r="L509" i="23"/>
  <c r="F509" i="23"/>
  <c r="E509" i="23"/>
  <c r="I508" i="23"/>
  <c r="K508" i="23"/>
  <c r="S508" i="23"/>
  <c r="Z508" i="23"/>
  <c r="N508" i="23"/>
  <c r="M508" i="23"/>
  <c r="L508" i="23"/>
  <c r="F508" i="23"/>
  <c r="E508" i="23"/>
  <c r="I507" i="23"/>
  <c r="K507" i="23"/>
  <c r="S507" i="23"/>
  <c r="Z507" i="23"/>
  <c r="N507" i="23"/>
  <c r="M507" i="23"/>
  <c r="L507" i="23"/>
  <c r="F507" i="23"/>
  <c r="E507" i="23"/>
  <c r="I506" i="23"/>
  <c r="K506" i="23"/>
  <c r="S506" i="23"/>
  <c r="Z506" i="23"/>
  <c r="N506" i="23"/>
  <c r="M506" i="23"/>
  <c r="L506" i="23"/>
  <c r="F506" i="23"/>
  <c r="E506" i="23"/>
  <c r="I505" i="23"/>
  <c r="K505" i="23"/>
  <c r="S505" i="23"/>
  <c r="Z505" i="23"/>
  <c r="N505" i="23"/>
  <c r="M505" i="23"/>
  <c r="L505" i="23"/>
  <c r="F505" i="23"/>
  <c r="E505" i="23"/>
  <c r="I504" i="23"/>
  <c r="K504" i="23"/>
  <c r="S504" i="23"/>
  <c r="Z504" i="23"/>
  <c r="N504" i="23"/>
  <c r="M504" i="23"/>
  <c r="L504" i="23"/>
  <c r="F504" i="23"/>
  <c r="E504" i="23"/>
  <c r="I503" i="23"/>
  <c r="K503" i="23"/>
  <c r="S503" i="23"/>
  <c r="Z503" i="23"/>
  <c r="N503" i="23"/>
  <c r="M503" i="23"/>
  <c r="L503" i="23"/>
  <c r="F503" i="23"/>
  <c r="E503" i="23"/>
  <c r="I502" i="23"/>
  <c r="K502" i="23"/>
  <c r="S502" i="23"/>
  <c r="Z502" i="23"/>
  <c r="N502" i="23"/>
  <c r="M502" i="23"/>
  <c r="L502" i="23"/>
  <c r="F502" i="23"/>
  <c r="E502" i="23"/>
  <c r="I501" i="23"/>
  <c r="K501" i="23"/>
  <c r="S501" i="23"/>
  <c r="Z501" i="23"/>
  <c r="N501" i="23"/>
  <c r="M501" i="23"/>
  <c r="L501" i="23"/>
  <c r="F501" i="23"/>
  <c r="E501" i="23"/>
  <c r="I500" i="23"/>
  <c r="K500" i="23"/>
  <c r="S500" i="23"/>
  <c r="Z500" i="23"/>
  <c r="N500" i="23"/>
  <c r="M500" i="23"/>
  <c r="L500" i="23"/>
  <c r="F500" i="23"/>
  <c r="E500" i="23"/>
  <c r="I499" i="23"/>
  <c r="K499" i="23"/>
  <c r="S499" i="23"/>
  <c r="Z499" i="23"/>
  <c r="N499" i="23"/>
  <c r="M499" i="23"/>
  <c r="L499" i="23"/>
  <c r="F499" i="23"/>
  <c r="E499" i="23"/>
  <c r="I498" i="23"/>
  <c r="K498" i="23"/>
  <c r="S498" i="23"/>
  <c r="Z498" i="23"/>
  <c r="N498" i="23"/>
  <c r="M498" i="23"/>
  <c r="L498" i="23"/>
  <c r="F498" i="23"/>
  <c r="E498" i="23"/>
  <c r="I497" i="23"/>
  <c r="K497" i="23"/>
  <c r="S497" i="23"/>
  <c r="Z497" i="23"/>
  <c r="N497" i="23"/>
  <c r="M497" i="23"/>
  <c r="L497" i="23"/>
  <c r="F497" i="23"/>
  <c r="E497" i="23"/>
  <c r="I496" i="23"/>
  <c r="K496" i="23"/>
  <c r="S496" i="23"/>
  <c r="Z496" i="23"/>
  <c r="N496" i="23"/>
  <c r="M496" i="23"/>
  <c r="L496" i="23"/>
  <c r="F496" i="23"/>
  <c r="E496" i="23"/>
  <c r="I495" i="23"/>
  <c r="K495" i="23"/>
  <c r="S495" i="23"/>
  <c r="Z495" i="23"/>
  <c r="N495" i="23"/>
  <c r="M495" i="23"/>
  <c r="L495" i="23"/>
  <c r="F495" i="23"/>
  <c r="E495" i="23"/>
  <c r="I494" i="23"/>
  <c r="K494" i="23"/>
  <c r="S494" i="23"/>
  <c r="Z494" i="23"/>
  <c r="N494" i="23"/>
  <c r="M494" i="23"/>
  <c r="L494" i="23"/>
  <c r="F494" i="23"/>
  <c r="E494" i="23"/>
  <c r="I493" i="23"/>
  <c r="K493" i="23"/>
  <c r="S493" i="23"/>
  <c r="Z493" i="23"/>
  <c r="N493" i="23"/>
  <c r="M493" i="23"/>
  <c r="L493" i="23"/>
  <c r="F493" i="23"/>
  <c r="E493" i="23"/>
  <c r="I492" i="23"/>
  <c r="K492" i="23"/>
  <c r="S492" i="23"/>
  <c r="Z492" i="23"/>
  <c r="N492" i="23"/>
  <c r="M492" i="23"/>
  <c r="L492" i="23"/>
  <c r="F492" i="23"/>
  <c r="E492" i="23"/>
  <c r="I491" i="23"/>
  <c r="K491" i="23"/>
  <c r="S491" i="23"/>
  <c r="Z491" i="23"/>
  <c r="N491" i="23"/>
  <c r="M491" i="23"/>
  <c r="L491" i="23"/>
  <c r="F491" i="23"/>
  <c r="E491" i="23"/>
  <c r="I490" i="23"/>
  <c r="K490" i="23"/>
  <c r="S490" i="23"/>
  <c r="Z490" i="23"/>
  <c r="N490" i="23"/>
  <c r="M490" i="23"/>
  <c r="L490" i="23"/>
  <c r="F490" i="23"/>
  <c r="E490" i="23"/>
  <c r="I489" i="23"/>
  <c r="K489" i="23"/>
  <c r="S489" i="23"/>
  <c r="Z489" i="23"/>
  <c r="N489" i="23"/>
  <c r="M489" i="23"/>
  <c r="L489" i="23"/>
  <c r="F489" i="23"/>
  <c r="E489" i="23"/>
  <c r="I488" i="23"/>
  <c r="K488" i="23"/>
  <c r="S488" i="23"/>
  <c r="Z488" i="23"/>
  <c r="N488" i="23"/>
  <c r="M488" i="23"/>
  <c r="L488" i="23"/>
  <c r="F488" i="23"/>
  <c r="E488" i="23"/>
  <c r="I487" i="23"/>
  <c r="K487" i="23"/>
  <c r="S487" i="23"/>
  <c r="Z487" i="23"/>
  <c r="N487" i="23"/>
  <c r="M487" i="23"/>
  <c r="L487" i="23"/>
  <c r="F487" i="23"/>
  <c r="E487" i="23"/>
  <c r="I486" i="23"/>
  <c r="K486" i="23"/>
  <c r="S486" i="23"/>
  <c r="Z486" i="23"/>
  <c r="N486" i="23"/>
  <c r="M486" i="23"/>
  <c r="L486" i="23"/>
  <c r="F486" i="23"/>
  <c r="E486" i="23"/>
  <c r="I485" i="23"/>
  <c r="K485" i="23"/>
  <c r="S485" i="23"/>
  <c r="Z485" i="23"/>
  <c r="N485" i="23"/>
  <c r="M485" i="23"/>
  <c r="L485" i="23"/>
  <c r="F485" i="23"/>
  <c r="E485" i="23"/>
  <c r="I484" i="23"/>
  <c r="K484" i="23"/>
  <c r="S484" i="23"/>
  <c r="Z484" i="23"/>
  <c r="N484" i="23"/>
  <c r="M484" i="23"/>
  <c r="L484" i="23"/>
  <c r="F484" i="23"/>
  <c r="E484" i="23"/>
  <c r="I483" i="23"/>
  <c r="K483" i="23"/>
  <c r="S483" i="23"/>
  <c r="Z483" i="23"/>
  <c r="N483" i="23"/>
  <c r="M483" i="23"/>
  <c r="L483" i="23"/>
  <c r="F483" i="23"/>
  <c r="E483" i="23"/>
  <c r="I482" i="23"/>
  <c r="K482" i="23"/>
  <c r="S482" i="23"/>
  <c r="Z482" i="23"/>
  <c r="N482" i="23"/>
  <c r="M482" i="23"/>
  <c r="L482" i="23"/>
  <c r="F482" i="23"/>
  <c r="E482" i="23"/>
  <c r="I481" i="23"/>
  <c r="K481" i="23"/>
  <c r="S481" i="23"/>
  <c r="Z481" i="23"/>
  <c r="N481" i="23"/>
  <c r="M481" i="23"/>
  <c r="L481" i="23"/>
  <c r="F481" i="23"/>
  <c r="E481" i="23"/>
  <c r="I480" i="23"/>
  <c r="K480" i="23"/>
  <c r="S480" i="23"/>
  <c r="Z480" i="23"/>
  <c r="N480" i="23"/>
  <c r="M480" i="23"/>
  <c r="L480" i="23"/>
  <c r="F480" i="23"/>
  <c r="E480" i="23"/>
  <c r="I479" i="23"/>
  <c r="K479" i="23"/>
  <c r="S479" i="23"/>
  <c r="Z479" i="23"/>
  <c r="N479" i="23"/>
  <c r="M479" i="23"/>
  <c r="L479" i="23"/>
  <c r="F479" i="23"/>
  <c r="E479" i="23"/>
  <c r="I478" i="23"/>
  <c r="K478" i="23"/>
  <c r="S478" i="23"/>
  <c r="Z478" i="23"/>
  <c r="N478" i="23"/>
  <c r="M478" i="23"/>
  <c r="L478" i="23"/>
  <c r="F478" i="23"/>
  <c r="E478" i="23"/>
  <c r="I477" i="23"/>
  <c r="K477" i="23"/>
  <c r="S477" i="23"/>
  <c r="Z477" i="23"/>
  <c r="N477" i="23"/>
  <c r="M477" i="23"/>
  <c r="L477" i="23"/>
  <c r="F477" i="23"/>
  <c r="E477" i="23"/>
  <c r="I476" i="23"/>
  <c r="K476" i="23"/>
  <c r="S476" i="23"/>
  <c r="Z476" i="23"/>
  <c r="N476" i="23"/>
  <c r="M476" i="23"/>
  <c r="L476" i="23"/>
  <c r="F476" i="23"/>
  <c r="E476" i="23"/>
  <c r="I475" i="23"/>
  <c r="K475" i="23"/>
  <c r="S475" i="23"/>
  <c r="Z475" i="23"/>
  <c r="N475" i="23"/>
  <c r="M475" i="23"/>
  <c r="L475" i="23"/>
  <c r="F475" i="23"/>
  <c r="E475" i="23"/>
  <c r="I474" i="23"/>
  <c r="K474" i="23"/>
  <c r="S474" i="23"/>
  <c r="Z474" i="23"/>
  <c r="N474" i="23"/>
  <c r="M474" i="23"/>
  <c r="L474" i="23"/>
  <c r="F474" i="23"/>
  <c r="E474" i="23"/>
  <c r="I473" i="23"/>
  <c r="K473" i="23"/>
  <c r="S473" i="23"/>
  <c r="Z473" i="23"/>
  <c r="N473" i="23"/>
  <c r="M473" i="23"/>
  <c r="L473" i="23"/>
  <c r="F473" i="23"/>
  <c r="E473" i="23"/>
  <c r="I472" i="23"/>
  <c r="K472" i="23"/>
  <c r="S472" i="23"/>
  <c r="Z472" i="23"/>
  <c r="N472" i="23"/>
  <c r="M472" i="23"/>
  <c r="L472" i="23"/>
  <c r="F472" i="23"/>
  <c r="E472" i="23"/>
  <c r="I471" i="23"/>
  <c r="K471" i="23"/>
  <c r="S471" i="23"/>
  <c r="Z471" i="23"/>
  <c r="N471" i="23"/>
  <c r="M471" i="23"/>
  <c r="L471" i="23"/>
  <c r="F471" i="23"/>
  <c r="E471" i="23"/>
  <c r="I470" i="23"/>
  <c r="K470" i="23"/>
  <c r="S470" i="23"/>
  <c r="Z470" i="23"/>
  <c r="N470" i="23"/>
  <c r="M470" i="23"/>
  <c r="L470" i="23"/>
  <c r="F470" i="23"/>
  <c r="E470" i="23"/>
  <c r="I469" i="23"/>
  <c r="K469" i="23"/>
  <c r="S469" i="23"/>
  <c r="Z469" i="23"/>
  <c r="N469" i="23"/>
  <c r="M469" i="23"/>
  <c r="L469" i="23"/>
  <c r="F469" i="23"/>
  <c r="E469" i="23"/>
  <c r="I468" i="23"/>
  <c r="K468" i="23"/>
  <c r="S468" i="23"/>
  <c r="Z468" i="23"/>
  <c r="N468" i="23"/>
  <c r="M468" i="23"/>
  <c r="L468" i="23"/>
  <c r="F468" i="23"/>
  <c r="E468" i="23"/>
  <c r="I467" i="23"/>
  <c r="K467" i="23"/>
  <c r="S467" i="23"/>
  <c r="Z467" i="23"/>
  <c r="N467" i="23"/>
  <c r="M467" i="23"/>
  <c r="L467" i="23"/>
  <c r="F467" i="23"/>
  <c r="E467" i="23"/>
  <c r="I466" i="23"/>
  <c r="K466" i="23"/>
  <c r="S466" i="23"/>
  <c r="Z466" i="23"/>
  <c r="N466" i="23"/>
  <c r="M466" i="23"/>
  <c r="L466" i="23"/>
  <c r="F466" i="23"/>
  <c r="E466" i="23"/>
  <c r="I465" i="23"/>
  <c r="K465" i="23"/>
  <c r="S465" i="23"/>
  <c r="Z465" i="23"/>
  <c r="N465" i="23"/>
  <c r="M465" i="23"/>
  <c r="L465" i="23"/>
  <c r="F465" i="23"/>
  <c r="E465" i="23"/>
  <c r="I464" i="23"/>
  <c r="K464" i="23"/>
  <c r="S464" i="23"/>
  <c r="Z464" i="23"/>
  <c r="N464" i="23"/>
  <c r="M464" i="23"/>
  <c r="L464" i="23"/>
  <c r="F464" i="23"/>
  <c r="E464" i="23"/>
  <c r="I463" i="23"/>
  <c r="K463" i="23"/>
  <c r="S463" i="23"/>
  <c r="Z463" i="23"/>
  <c r="N463" i="23"/>
  <c r="M463" i="23"/>
  <c r="L463" i="23"/>
  <c r="F463" i="23"/>
  <c r="E463" i="23"/>
  <c r="I462" i="23"/>
  <c r="K462" i="23"/>
  <c r="S462" i="23"/>
  <c r="Z462" i="23"/>
  <c r="N462" i="23"/>
  <c r="M462" i="23"/>
  <c r="L462" i="23"/>
  <c r="F462" i="23"/>
  <c r="E462" i="23"/>
  <c r="I461" i="23"/>
  <c r="K461" i="23"/>
  <c r="S461" i="23"/>
  <c r="Z461" i="23"/>
  <c r="N461" i="23"/>
  <c r="M461" i="23"/>
  <c r="L461" i="23"/>
  <c r="F461" i="23"/>
  <c r="E461" i="23"/>
  <c r="I460" i="23"/>
  <c r="K460" i="23"/>
  <c r="S460" i="23"/>
  <c r="Z460" i="23"/>
  <c r="N460" i="23"/>
  <c r="M460" i="23"/>
  <c r="L460" i="23"/>
  <c r="F460" i="23"/>
  <c r="E460" i="23"/>
  <c r="I459" i="23"/>
  <c r="K459" i="23"/>
  <c r="S459" i="23"/>
  <c r="Z459" i="23"/>
  <c r="N459" i="23"/>
  <c r="M459" i="23"/>
  <c r="L459" i="23"/>
  <c r="F459" i="23"/>
  <c r="E459" i="23"/>
  <c r="I458" i="23"/>
  <c r="K458" i="23"/>
  <c r="S458" i="23"/>
  <c r="Z458" i="23"/>
  <c r="N458" i="23"/>
  <c r="M458" i="23"/>
  <c r="L458" i="23"/>
  <c r="F458" i="23"/>
  <c r="E458" i="23"/>
  <c r="I457" i="23"/>
  <c r="K457" i="23"/>
  <c r="S457" i="23"/>
  <c r="Z457" i="23"/>
  <c r="N457" i="23"/>
  <c r="M457" i="23"/>
  <c r="L457" i="23"/>
  <c r="F457" i="23"/>
  <c r="E457" i="23"/>
  <c r="I456" i="23"/>
  <c r="K456" i="23"/>
  <c r="S456" i="23"/>
  <c r="Z456" i="23"/>
  <c r="N456" i="23"/>
  <c r="M456" i="23"/>
  <c r="L456" i="23"/>
  <c r="F456" i="23"/>
  <c r="E456" i="23"/>
  <c r="I455" i="23"/>
  <c r="K455" i="23"/>
  <c r="S455" i="23"/>
  <c r="Z455" i="23"/>
  <c r="N455" i="23"/>
  <c r="M455" i="23"/>
  <c r="L455" i="23"/>
  <c r="F455" i="23"/>
  <c r="E455" i="23"/>
  <c r="I454" i="23"/>
  <c r="K454" i="23"/>
  <c r="S454" i="23"/>
  <c r="Z454" i="23"/>
  <c r="N454" i="23"/>
  <c r="M454" i="23"/>
  <c r="L454" i="23"/>
  <c r="F454" i="23"/>
  <c r="E454" i="23"/>
  <c r="I453" i="23"/>
  <c r="K453" i="23"/>
  <c r="S453" i="23"/>
  <c r="Z453" i="23"/>
  <c r="N453" i="23"/>
  <c r="M453" i="23"/>
  <c r="L453" i="23"/>
  <c r="F453" i="23"/>
  <c r="E453" i="23"/>
  <c r="I452" i="23"/>
  <c r="K452" i="23"/>
  <c r="S452" i="23"/>
  <c r="Z452" i="23"/>
  <c r="N452" i="23"/>
  <c r="M452" i="23"/>
  <c r="L452" i="23"/>
  <c r="F452" i="23"/>
  <c r="E452" i="23"/>
  <c r="I451" i="23"/>
  <c r="K451" i="23"/>
  <c r="S451" i="23"/>
  <c r="Z451" i="23"/>
  <c r="N451" i="23"/>
  <c r="M451" i="23"/>
  <c r="L451" i="23"/>
  <c r="F451" i="23"/>
  <c r="E451" i="23"/>
  <c r="I450" i="23"/>
  <c r="K450" i="23"/>
  <c r="S450" i="23"/>
  <c r="Z450" i="23"/>
  <c r="N450" i="23"/>
  <c r="M450" i="23"/>
  <c r="L450" i="23"/>
  <c r="F450" i="23"/>
  <c r="E450" i="23"/>
  <c r="I449" i="23"/>
  <c r="K449" i="23"/>
  <c r="S449" i="23"/>
  <c r="Z449" i="23"/>
  <c r="N449" i="23"/>
  <c r="M449" i="23"/>
  <c r="L449" i="23"/>
  <c r="F449" i="23"/>
  <c r="E449" i="23"/>
  <c r="I448" i="23"/>
  <c r="K448" i="23"/>
  <c r="S448" i="23"/>
  <c r="Z448" i="23"/>
  <c r="N448" i="23"/>
  <c r="M448" i="23"/>
  <c r="L448" i="23"/>
  <c r="F448" i="23"/>
  <c r="E448" i="23"/>
  <c r="I447" i="23"/>
  <c r="K447" i="23"/>
  <c r="S447" i="23"/>
  <c r="Z447" i="23"/>
  <c r="N447" i="23"/>
  <c r="M447" i="23"/>
  <c r="L447" i="23"/>
  <c r="F447" i="23"/>
  <c r="E447" i="23"/>
  <c r="I446" i="23"/>
  <c r="K446" i="23"/>
  <c r="S446" i="23"/>
  <c r="Z446" i="23"/>
  <c r="N446" i="23"/>
  <c r="M446" i="23"/>
  <c r="L446" i="23"/>
  <c r="F446" i="23"/>
  <c r="E446" i="23"/>
  <c r="I445" i="23"/>
  <c r="K445" i="23"/>
  <c r="S445" i="23"/>
  <c r="Z445" i="23"/>
  <c r="N445" i="23"/>
  <c r="M445" i="23"/>
  <c r="L445" i="23"/>
  <c r="F445" i="23"/>
  <c r="E445" i="23"/>
  <c r="I444" i="23"/>
  <c r="K444" i="23"/>
  <c r="S444" i="23"/>
  <c r="Z444" i="23"/>
  <c r="N444" i="23"/>
  <c r="M444" i="23"/>
  <c r="L444" i="23"/>
  <c r="F444" i="23"/>
  <c r="E444" i="23"/>
  <c r="I443" i="23"/>
  <c r="K443" i="23"/>
  <c r="S443" i="23"/>
  <c r="Z443" i="23"/>
  <c r="N443" i="23"/>
  <c r="M443" i="23"/>
  <c r="L443" i="23"/>
  <c r="F443" i="23"/>
  <c r="E443" i="23"/>
  <c r="I442" i="23"/>
  <c r="K442" i="23"/>
  <c r="S442" i="23"/>
  <c r="Z442" i="23"/>
  <c r="N442" i="23"/>
  <c r="M442" i="23"/>
  <c r="L442" i="23"/>
  <c r="F442" i="23"/>
  <c r="E442" i="23"/>
  <c r="I441" i="23"/>
  <c r="K441" i="23"/>
  <c r="S441" i="23"/>
  <c r="Z441" i="23"/>
  <c r="N441" i="23"/>
  <c r="M441" i="23"/>
  <c r="L441" i="23"/>
  <c r="F441" i="23"/>
  <c r="E441" i="23"/>
  <c r="I440" i="23"/>
  <c r="K440" i="23"/>
  <c r="S440" i="23"/>
  <c r="Z440" i="23"/>
  <c r="N440" i="23"/>
  <c r="M440" i="23"/>
  <c r="L440" i="23"/>
  <c r="F440" i="23"/>
  <c r="E440" i="23"/>
  <c r="I439" i="23"/>
  <c r="K439" i="23"/>
  <c r="S439" i="23"/>
  <c r="Z439" i="23"/>
  <c r="N439" i="23"/>
  <c r="M439" i="23"/>
  <c r="L439" i="23"/>
  <c r="F439" i="23"/>
  <c r="E439" i="23"/>
  <c r="I438" i="23"/>
  <c r="K438" i="23"/>
  <c r="S438" i="23"/>
  <c r="Z438" i="23"/>
  <c r="N438" i="23"/>
  <c r="M438" i="23"/>
  <c r="L438" i="23"/>
  <c r="F438" i="23"/>
  <c r="E438" i="23"/>
  <c r="I437" i="23"/>
  <c r="K437" i="23"/>
  <c r="S437" i="23"/>
  <c r="Z437" i="23"/>
  <c r="N437" i="23"/>
  <c r="M437" i="23"/>
  <c r="L437" i="23"/>
  <c r="F437" i="23"/>
  <c r="E437" i="23"/>
  <c r="I436" i="23"/>
  <c r="K436" i="23"/>
  <c r="S436" i="23"/>
  <c r="Z436" i="23"/>
  <c r="N436" i="23"/>
  <c r="M436" i="23"/>
  <c r="L436" i="23"/>
  <c r="F436" i="23"/>
  <c r="E436" i="23"/>
  <c r="I435" i="23"/>
  <c r="K435" i="23"/>
  <c r="S435" i="23"/>
  <c r="Z435" i="23"/>
  <c r="N435" i="23"/>
  <c r="M435" i="23"/>
  <c r="L435" i="23"/>
  <c r="F435" i="23"/>
  <c r="E435" i="23"/>
  <c r="I434" i="23"/>
  <c r="K434" i="23"/>
  <c r="S434" i="23"/>
  <c r="Z434" i="23"/>
  <c r="N434" i="23"/>
  <c r="M434" i="23"/>
  <c r="L434" i="23"/>
  <c r="F434" i="23"/>
  <c r="E434" i="23"/>
  <c r="I433" i="23"/>
  <c r="K433" i="23"/>
  <c r="S433" i="23"/>
  <c r="Z433" i="23"/>
  <c r="N433" i="23"/>
  <c r="M433" i="23"/>
  <c r="L433" i="23"/>
  <c r="F433" i="23"/>
  <c r="E433" i="23"/>
  <c r="I432" i="23"/>
  <c r="K432" i="23"/>
  <c r="S432" i="23"/>
  <c r="Z432" i="23"/>
  <c r="N432" i="23"/>
  <c r="M432" i="23"/>
  <c r="L432" i="23"/>
  <c r="F432" i="23"/>
  <c r="E432" i="23"/>
  <c r="I431" i="23"/>
  <c r="K431" i="23"/>
  <c r="S431" i="23"/>
  <c r="Z431" i="23"/>
  <c r="N431" i="23"/>
  <c r="M431" i="23"/>
  <c r="L431" i="23"/>
  <c r="F431" i="23"/>
  <c r="E431" i="23"/>
  <c r="I430" i="23"/>
  <c r="K430" i="23"/>
  <c r="S430" i="23"/>
  <c r="Z430" i="23"/>
  <c r="N430" i="23"/>
  <c r="M430" i="23"/>
  <c r="L430" i="23"/>
  <c r="F430" i="23"/>
  <c r="E430" i="23"/>
  <c r="I429" i="23"/>
  <c r="K429" i="23"/>
  <c r="S429" i="23"/>
  <c r="Z429" i="23"/>
  <c r="N429" i="23"/>
  <c r="M429" i="23"/>
  <c r="L429" i="23"/>
  <c r="F429" i="23"/>
  <c r="E429" i="23"/>
  <c r="I428" i="23"/>
  <c r="K428" i="23"/>
  <c r="S428" i="23"/>
  <c r="Z428" i="23"/>
  <c r="N428" i="23"/>
  <c r="M428" i="23"/>
  <c r="L428" i="23"/>
  <c r="F428" i="23"/>
  <c r="E428" i="23"/>
  <c r="I427" i="23"/>
  <c r="K427" i="23"/>
  <c r="S427" i="23"/>
  <c r="Z427" i="23"/>
  <c r="N427" i="23"/>
  <c r="M427" i="23"/>
  <c r="L427" i="23"/>
  <c r="F427" i="23"/>
  <c r="E427" i="23"/>
  <c r="I426" i="23"/>
  <c r="K426" i="23"/>
  <c r="S426" i="23"/>
  <c r="Z426" i="23"/>
  <c r="N426" i="23"/>
  <c r="M426" i="23"/>
  <c r="L426" i="23"/>
  <c r="F426" i="23"/>
  <c r="E426" i="23"/>
  <c r="I425" i="23"/>
  <c r="K425" i="23"/>
  <c r="S425" i="23"/>
  <c r="Z425" i="23"/>
  <c r="N425" i="23"/>
  <c r="M425" i="23"/>
  <c r="L425" i="23"/>
  <c r="F425" i="23"/>
  <c r="E425" i="23"/>
  <c r="I424" i="23"/>
  <c r="K424" i="23"/>
  <c r="S424" i="23"/>
  <c r="Z424" i="23"/>
  <c r="N424" i="23"/>
  <c r="M424" i="23"/>
  <c r="L424" i="23"/>
  <c r="F424" i="23"/>
  <c r="E424" i="23"/>
  <c r="I423" i="23"/>
  <c r="K423" i="23"/>
  <c r="S423" i="23"/>
  <c r="Z423" i="23"/>
  <c r="N423" i="23"/>
  <c r="M423" i="23"/>
  <c r="L423" i="23"/>
  <c r="F423" i="23"/>
  <c r="E423" i="23"/>
  <c r="I422" i="23"/>
  <c r="K422" i="23"/>
  <c r="S422" i="23"/>
  <c r="Z422" i="23"/>
  <c r="N422" i="23"/>
  <c r="M422" i="23"/>
  <c r="L422" i="23"/>
  <c r="F422" i="23"/>
  <c r="E422" i="23"/>
  <c r="I421" i="23"/>
  <c r="K421" i="23"/>
  <c r="S421" i="23"/>
  <c r="Z421" i="23"/>
  <c r="N421" i="23"/>
  <c r="M421" i="23"/>
  <c r="L421" i="23"/>
  <c r="F421" i="23"/>
  <c r="E421" i="23"/>
  <c r="I420" i="23"/>
  <c r="K420" i="23"/>
  <c r="S420" i="23"/>
  <c r="Z420" i="23"/>
  <c r="N420" i="23"/>
  <c r="M420" i="23"/>
  <c r="L420" i="23"/>
  <c r="F420" i="23"/>
  <c r="E420" i="23"/>
  <c r="I419" i="23"/>
  <c r="K419" i="23"/>
  <c r="S419" i="23"/>
  <c r="Z419" i="23"/>
  <c r="N419" i="23"/>
  <c r="M419" i="23"/>
  <c r="L419" i="23"/>
  <c r="F419" i="23"/>
  <c r="E419" i="23"/>
  <c r="I418" i="23"/>
  <c r="K418" i="23"/>
  <c r="S418" i="23"/>
  <c r="Z418" i="23"/>
  <c r="N418" i="23"/>
  <c r="M418" i="23"/>
  <c r="L418" i="23"/>
  <c r="F418" i="23"/>
  <c r="E418" i="23"/>
  <c r="I417" i="23"/>
  <c r="K417" i="23"/>
  <c r="S417" i="23"/>
  <c r="Z417" i="23"/>
  <c r="N417" i="23"/>
  <c r="M417" i="23"/>
  <c r="L417" i="23"/>
  <c r="F417" i="23"/>
  <c r="E417" i="23"/>
  <c r="I416" i="23"/>
  <c r="K416" i="23"/>
  <c r="S416" i="23"/>
  <c r="Z416" i="23"/>
  <c r="N416" i="23"/>
  <c r="M416" i="23"/>
  <c r="L416" i="23"/>
  <c r="F416" i="23"/>
  <c r="E416" i="23"/>
  <c r="I415" i="23"/>
  <c r="K415" i="23"/>
  <c r="S415" i="23"/>
  <c r="Z415" i="23"/>
  <c r="N415" i="23"/>
  <c r="M415" i="23"/>
  <c r="L415" i="23"/>
  <c r="F415" i="23"/>
  <c r="E415" i="23"/>
  <c r="I414" i="23"/>
  <c r="K414" i="23"/>
  <c r="S414" i="23"/>
  <c r="Z414" i="23"/>
  <c r="N414" i="23"/>
  <c r="M414" i="23"/>
  <c r="L414" i="23"/>
  <c r="F414" i="23"/>
  <c r="E414" i="23"/>
  <c r="I413" i="23"/>
  <c r="K413" i="23"/>
  <c r="S413" i="23"/>
  <c r="Z413" i="23"/>
  <c r="N413" i="23"/>
  <c r="M413" i="23"/>
  <c r="L413" i="23"/>
  <c r="F413" i="23"/>
  <c r="E413" i="23"/>
  <c r="I412" i="23"/>
  <c r="K412" i="23"/>
  <c r="S412" i="23"/>
  <c r="Z412" i="23"/>
  <c r="N412" i="23"/>
  <c r="M412" i="23"/>
  <c r="L412" i="23"/>
  <c r="F412" i="23"/>
  <c r="E412" i="23"/>
  <c r="I411" i="23"/>
  <c r="K411" i="23"/>
  <c r="S411" i="23"/>
  <c r="Z411" i="23"/>
  <c r="N411" i="23"/>
  <c r="M411" i="23"/>
  <c r="L411" i="23"/>
  <c r="F411" i="23"/>
  <c r="E411" i="23"/>
  <c r="I410" i="23"/>
  <c r="K410" i="23"/>
  <c r="S410" i="23"/>
  <c r="Z410" i="23"/>
  <c r="N410" i="23"/>
  <c r="M410" i="23"/>
  <c r="L410" i="23"/>
  <c r="F410" i="23"/>
  <c r="E410" i="23"/>
  <c r="I409" i="23"/>
  <c r="K409" i="23"/>
  <c r="S409" i="23"/>
  <c r="Z409" i="23"/>
  <c r="N409" i="23"/>
  <c r="M409" i="23"/>
  <c r="L409" i="23"/>
  <c r="F409" i="23"/>
  <c r="E409" i="23"/>
  <c r="I408" i="23"/>
  <c r="K408" i="23"/>
  <c r="S408" i="23"/>
  <c r="Z408" i="23"/>
  <c r="N408" i="23"/>
  <c r="M408" i="23"/>
  <c r="L408" i="23"/>
  <c r="F408" i="23"/>
  <c r="E408" i="23"/>
  <c r="I407" i="23"/>
  <c r="K407" i="23"/>
  <c r="S407" i="23"/>
  <c r="Z407" i="23"/>
  <c r="N407" i="23"/>
  <c r="M407" i="23"/>
  <c r="L407" i="23"/>
  <c r="F407" i="23"/>
  <c r="E407" i="23"/>
  <c r="I406" i="23"/>
  <c r="K406" i="23"/>
  <c r="S406" i="23"/>
  <c r="Z406" i="23"/>
  <c r="N406" i="23"/>
  <c r="M406" i="23"/>
  <c r="L406" i="23"/>
  <c r="F406" i="23"/>
  <c r="E406" i="23"/>
  <c r="I405" i="23"/>
  <c r="K405" i="23"/>
  <c r="S405" i="23"/>
  <c r="Z405" i="23"/>
  <c r="N405" i="23"/>
  <c r="M405" i="23"/>
  <c r="L405" i="23"/>
  <c r="F405" i="23"/>
  <c r="E405" i="23"/>
  <c r="I404" i="23"/>
  <c r="K404" i="23"/>
  <c r="S404" i="23"/>
  <c r="Z404" i="23"/>
  <c r="N404" i="23"/>
  <c r="M404" i="23"/>
  <c r="L404" i="23"/>
  <c r="F404" i="23"/>
  <c r="E404" i="23"/>
  <c r="I403" i="23"/>
  <c r="K403" i="23"/>
  <c r="S403" i="23"/>
  <c r="Z403" i="23"/>
  <c r="N403" i="23"/>
  <c r="M403" i="23"/>
  <c r="L403" i="23"/>
  <c r="F403" i="23"/>
  <c r="E403" i="23"/>
  <c r="I402" i="23"/>
  <c r="K402" i="23"/>
  <c r="S402" i="23"/>
  <c r="Z402" i="23"/>
  <c r="N402" i="23"/>
  <c r="M402" i="23"/>
  <c r="L402" i="23"/>
  <c r="F402" i="23"/>
  <c r="E402" i="23"/>
  <c r="I401" i="23"/>
  <c r="K401" i="23"/>
  <c r="S401" i="23"/>
  <c r="Z401" i="23"/>
  <c r="N401" i="23"/>
  <c r="M401" i="23"/>
  <c r="L401" i="23"/>
  <c r="F401" i="23"/>
  <c r="E401" i="23"/>
  <c r="I400" i="23"/>
  <c r="K400" i="23"/>
  <c r="S400" i="23"/>
  <c r="Z400" i="23"/>
  <c r="N400" i="23"/>
  <c r="M400" i="23"/>
  <c r="L400" i="23"/>
  <c r="F400" i="23"/>
  <c r="E400" i="23"/>
  <c r="I399" i="23"/>
  <c r="K399" i="23"/>
  <c r="S399" i="23"/>
  <c r="Z399" i="23"/>
  <c r="N399" i="23"/>
  <c r="M399" i="23"/>
  <c r="L399" i="23"/>
  <c r="F399" i="23"/>
  <c r="E399" i="23"/>
  <c r="I398" i="23"/>
  <c r="K398" i="23"/>
  <c r="S398" i="23"/>
  <c r="Z398" i="23"/>
  <c r="N398" i="23"/>
  <c r="M398" i="23"/>
  <c r="L398" i="23"/>
  <c r="F398" i="23"/>
  <c r="E398" i="23"/>
  <c r="I397" i="23"/>
  <c r="K397" i="23"/>
  <c r="S397" i="23"/>
  <c r="Z397" i="23"/>
  <c r="N397" i="23"/>
  <c r="M397" i="23"/>
  <c r="L397" i="23"/>
  <c r="F397" i="23"/>
  <c r="E397" i="23"/>
  <c r="I396" i="23"/>
  <c r="K396" i="23"/>
  <c r="S396" i="23"/>
  <c r="Z396" i="23"/>
  <c r="N396" i="23"/>
  <c r="M396" i="23"/>
  <c r="L396" i="23"/>
  <c r="F396" i="23"/>
  <c r="E396" i="23"/>
  <c r="I395" i="23"/>
  <c r="K395" i="23"/>
  <c r="S395" i="23"/>
  <c r="Z395" i="23"/>
  <c r="N395" i="23"/>
  <c r="M395" i="23"/>
  <c r="L395" i="23"/>
  <c r="F395" i="23"/>
  <c r="E395" i="23"/>
  <c r="I394" i="23"/>
  <c r="K394" i="23"/>
  <c r="S394" i="23"/>
  <c r="Z394" i="23"/>
  <c r="N394" i="23"/>
  <c r="M394" i="23"/>
  <c r="L394" i="23"/>
  <c r="F394" i="23"/>
  <c r="E394" i="23"/>
  <c r="I393" i="23"/>
  <c r="K393" i="23"/>
  <c r="S393" i="23"/>
  <c r="Z393" i="23"/>
  <c r="N393" i="23"/>
  <c r="M393" i="23"/>
  <c r="L393" i="23"/>
  <c r="F393" i="23"/>
  <c r="E393" i="23"/>
  <c r="I392" i="23"/>
  <c r="K392" i="23"/>
  <c r="S392" i="23"/>
  <c r="Z392" i="23"/>
  <c r="N392" i="23"/>
  <c r="M392" i="23"/>
  <c r="L392" i="23"/>
  <c r="F392" i="23"/>
  <c r="E392" i="23"/>
  <c r="I391" i="23"/>
  <c r="K391" i="23"/>
  <c r="S391" i="23"/>
  <c r="Z391" i="23"/>
  <c r="N391" i="23"/>
  <c r="M391" i="23"/>
  <c r="L391" i="23"/>
  <c r="F391" i="23"/>
  <c r="E391" i="23"/>
  <c r="I390" i="23"/>
  <c r="K390" i="23"/>
  <c r="S390" i="23"/>
  <c r="Z390" i="23"/>
  <c r="N390" i="23"/>
  <c r="M390" i="23"/>
  <c r="L390" i="23"/>
  <c r="F390" i="23"/>
  <c r="E390" i="23"/>
  <c r="I389" i="23"/>
  <c r="K389" i="23"/>
  <c r="S389" i="23"/>
  <c r="Z389" i="23"/>
  <c r="N389" i="23"/>
  <c r="M389" i="23"/>
  <c r="L389" i="23"/>
  <c r="F389" i="23"/>
  <c r="E389" i="23"/>
  <c r="I388" i="23"/>
  <c r="K388" i="23"/>
  <c r="S388" i="23"/>
  <c r="Z388" i="23"/>
  <c r="N388" i="23"/>
  <c r="M388" i="23"/>
  <c r="L388" i="23"/>
  <c r="F388" i="23"/>
  <c r="E388" i="23"/>
  <c r="I387" i="23"/>
  <c r="K387" i="23"/>
  <c r="S387" i="23"/>
  <c r="Z387" i="23"/>
  <c r="N387" i="23"/>
  <c r="M387" i="23"/>
  <c r="L387" i="23"/>
  <c r="F387" i="23"/>
  <c r="E387" i="23"/>
  <c r="I386" i="23"/>
  <c r="K386" i="23"/>
  <c r="S386" i="23"/>
  <c r="Z386" i="23"/>
  <c r="N386" i="23"/>
  <c r="M386" i="23"/>
  <c r="L386" i="23"/>
  <c r="F386" i="23"/>
  <c r="E386" i="23"/>
  <c r="I385" i="23"/>
  <c r="K385" i="23"/>
  <c r="S385" i="23"/>
  <c r="Z385" i="23"/>
  <c r="N385" i="23"/>
  <c r="M385" i="23"/>
  <c r="L385" i="23"/>
  <c r="F385" i="23"/>
  <c r="E385" i="23"/>
  <c r="I384" i="23"/>
  <c r="K384" i="23"/>
  <c r="S384" i="23"/>
  <c r="Z384" i="23"/>
  <c r="N384" i="23"/>
  <c r="M384" i="23"/>
  <c r="L384" i="23"/>
  <c r="F384" i="23"/>
  <c r="E384" i="23"/>
  <c r="I383" i="23"/>
  <c r="K383" i="23"/>
  <c r="S383" i="23"/>
  <c r="Z383" i="23"/>
  <c r="N383" i="23"/>
  <c r="M383" i="23"/>
  <c r="L383" i="23"/>
  <c r="F383" i="23"/>
  <c r="E383" i="23"/>
  <c r="I382" i="23"/>
  <c r="K382" i="23"/>
  <c r="S382" i="23"/>
  <c r="Z382" i="23"/>
  <c r="N382" i="23"/>
  <c r="M382" i="23"/>
  <c r="L382" i="23"/>
  <c r="F382" i="23"/>
  <c r="E382" i="23"/>
  <c r="I381" i="23"/>
  <c r="K381" i="23"/>
  <c r="S381" i="23"/>
  <c r="Z381" i="23"/>
  <c r="N381" i="23"/>
  <c r="M381" i="23"/>
  <c r="L381" i="23"/>
  <c r="F381" i="23"/>
  <c r="E381" i="23"/>
  <c r="I380" i="23"/>
  <c r="K380" i="23"/>
  <c r="S380" i="23"/>
  <c r="Z380" i="23"/>
  <c r="N380" i="23"/>
  <c r="M380" i="23"/>
  <c r="L380" i="23"/>
  <c r="F380" i="23"/>
  <c r="E380" i="23"/>
  <c r="I379" i="23"/>
  <c r="K379" i="23"/>
  <c r="S379" i="23"/>
  <c r="Z379" i="23"/>
  <c r="N379" i="23"/>
  <c r="M379" i="23"/>
  <c r="L379" i="23"/>
  <c r="F379" i="23"/>
  <c r="E379" i="23"/>
  <c r="I378" i="23"/>
  <c r="K378" i="23"/>
  <c r="S378" i="23"/>
  <c r="Z378" i="23"/>
  <c r="N378" i="23"/>
  <c r="M378" i="23"/>
  <c r="L378" i="23"/>
  <c r="F378" i="23"/>
  <c r="E378" i="23"/>
  <c r="I377" i="23"/>
  <c r="K377" i="23"/>
  <c r="S377" i="23"/>
  <c r="Z377" i="23"/>
  <c r="N377" i="23"/>
  <c r="M377" i="23"/>
  <c r="L377" i="23"/>
  <c r="F377" i="23"/>
  <c r="E377" i="23"/>
  <c r="I376" i="23"/>
  <c r="K376" i="23"/>
  <c r="S376" i="23"/>
  <c r="Z376" i="23"/>
  <c r="N376" i="23"/>
  <c r="M376" i="23"/>
  <c r="L376" i="23"/>
  <c r="F376" i="23"/>
  <c r="E376" i="23"/>
  <c r="I375" i="23"/>
  <c r="K375" i="23"/>
  <c r="S375" i="23"/>
  <c r="Z375" i="23"/>
  <c r="N375" i="23"/>
  <c r="M375" i="23"/>
  <c r="L375" i="23"/>
  <c r="F375" i="23"/>
  <c r="E375" i="23"/>
  <c r="I374" i="23"/>
  <c r="T374" i="23"/>
  <c r="K374" i="23"/>
  <c r="U374" i="23"/>
  <c r="V374" i="23"/>
  <c r="W374" i="23"/>
  <c r="AB374" i="23"/>
  <c r="S374" i="23"/>
  <c r="Z374" i="23"/>
  <c r="N374" i="23"/>
  <c r="M374" i="23"/>
  <c r="L374" i="23"/>
  <c r="F374" i="23"/>
  <c r="E374" i="23"/>
  <c r="I373" i="23"/>
  <c r="T373" i="23"/>
  <c r="K373" i="23"/>
  <c r="U373" i="23"/>
  <c r="V373" i="23"/>
  <c r="W373" i="23"/>
  <c r="AB373" i="23"/>
  <c r="S373" i="23"/>
  <c r="Z373" i="23"/>
  <c r="N373" i="23"/>
  <c r="M373" i="23"/>
  <c r="L373" i="23"/>
  <c r="F373" i="23"/>
  <c r="E373" i="23"/>
  <c r="I372" i="23"/>
  <c r="T372" i="23"/>
  <c r="K372" i="23"/>
  <c r="U372" i="23"/>
  <c r="V372" i="23"/>
  <c r="W372" i="23"/>
  <c r="AB372" i="23"/>
  <c r="S372" i="23"/>
  <c r="Z372" i="23"/>
  <c r="N372" i="23"/>
  <c r="M372" i="23"/>
  <c r="L372" i="23"/>
  <c r="F372" i="23"/>
  <c r="E372" i="23"/>
  <c r="I371" i="23"/>
  <c r="T371" i="23"/>
  <c r="K371" i="23"/>
  <c r="U371" i="23"/>
  <c r="V371" i="23"/>
  <c r="W371" i="23"/>
  <c r="AB371" i="23"/>
  <c r="S371" i="23"/>
  <c r="Z371" i="23"/>
  <c r="N371" i="23"/>
  <c r="M371" i="23"/>
  <c r="L371" i="23"/>
  <c r="F371" i="23"/>
  <c r="E371" i="23"/>
  <c r="I370" i="23"/>
  <c r="T370" i="23"/>
  <c r="K370" i="23"/>
  <c r="U370" i="23"/>
  <c r="V370" i="23"/>
  <c r="W370" i="23"/>
  <c r="AB370" i="23"/>
  <c r="S370" i="23"/>
  <c r="Z370" i="23"/>
  <c r="N370" i="23"/>
  <c r="M370" i="23"/>
  <c r="L370" i="23"/>
  <c r="F370" i="23"/>
  <c r="E370" i="23"/>
  <c r="I369" i="23"/>
  <c r="T369" i="23"/>
  <c r="K369" i="23"/>
  <c r="U369" i="23"/>
  <c r="V369" i="23"/>
  <c r="W369" i="23"/>
  <c r="AB369" i="23"/>
  <c r="S369" i="23"/>
  <c r="Z369" i="23"/>
  <c r="N369" i="23"/>
  <c r="M369" i="23"/>
  <c r="L369" i="23"/>
  <c r="F369" i="23"/>
  <c r="E369" i="23"/>
  <c r="I368" i="23"/>
  <c r="T368" i="23"/>
  <c r="K368" i="23"/>
  <c r="U368" i="23"/>
  <c r="V368" i="23"/>
  <c r="W368" i="23"/>
  <c r="AB368" i="23"/>
  <c r="S368" i="23"/>
  <c r="Z368" i="23"/>
  <c r="N368" i="23"/>
  <c r="M368" i="23"/>
  <c r="L368" i="23"/>
  <c r="F368" i="23"/>
  <c r="E368" i="23"/>
  <c r="I367" i="23"/>
  <c r="T367" i="23"/>
  <c r="K367" i="23"/>
  <c r="U367" i="23"/>
  <c r="V367" i="23"/>
  <c r="W367" i="23"/>
  <c r="AB367" i="23"/>
  <c r="S367" i="23"/>
  <c r="Z367" i="23"/>
  <c r="N367" i="23"/>
  <c r="M367" i="23"/>
  <c r="L367" i="23"/>
  <c r="F367" i="23"/>
  <c r="E367" i="23"/>
  <c r="I366" i="23"/>
  <c r="T366" i="23"/>
  <c r="K366" i="23"/>
  <c r="U366" i="23"/>
  <c r="V366" i="23"/>
  <c r="W366" i="23"/>
  <c r="AB366" i="23"/>
  <c r="S366" i="23"/>
  <c r="Z366" i="23"/>
  <c r="N366" i="23"/>
  <c r="M366" i="23"/>
  <c r="L366" i="23"/>
  <c r="F366" i="23"/>
  <c r="E366" i="23"/>
  <c r="I365" i="23"/>
  <c r="T365" i="23"/>
  <c r="K365" i="23"/>
  <c r="U365" i="23"/>
  <c r="V365" i="23"/>
  <c r="W365" i="23"/>
  <c r="AB365" i="23"/>
  <c r="S365" i="23"/>
  <c r="Z365" i="23"/>
  <c r="N365" i="23"/>
  <c r="M365" i="23"/>
  <c r="L365" i="23"/>
  <c r="F365" i="23"/>
  <c r="E365" i="23"/>
  <c r="I364" i="23"/>
  <c r="T364" i="23"/>
  <c r="K364" i="23"/>
  <c r="U364" i="23"/>
  <c r="V364" i="23"/>
  <c r="W364" i="23"/>
  <c r="AB364" i="23"/>
  <c r="S364" i="23"/>
  <c r="Z364" i="23"/>
  <c r="N364" i="23"/>
  <c r="M364" i="23"/>
  <c r="L364" i="23"/>
  <c r="F364" i="23"/>
  <c r="E364" i="23"/>
  <c r="I363" i="23"/>
  <c r="T363" i="23"/>
  <c r="K363" i="23"/>
  <c r="U363" i="23"/>
  <c r="V363" i="23"/>
  <c r="W363" i="23"/>
  <c r="AB363" i="23"/>
  <c r="S363" i="23"/>
  <c r="Z363" i="23"/>
  <c r="N363" i="23"/>
  <c r="M363" i="23"/>
  <c r="L363" i="23"/>
  <c r="F363" i="23"/>
  <c r="E363" i="23"/>
  <c r="I362" i="23"/>
  <c r="T362" i="23"/>
  <c r="K362" i="23"/>
  <c r="U362" i="23"/>
  <c r="V362" i="23"/>
  <c r="W362" i="23"/>
  <c r="AB362" i="23"/>
  <c r="S362" i="23"/>
  <c r="Z362" i="23"/>
  <c r="N362" i="23"/>
  <c r="M362" i="23"/>
  <c r="L362" i="23"/>
  <c r="F362" i="23"/>
  <c r="E362" i="23"/>
  <c r="I361" i="23"/>
  <c r="T361" i="23"/>
  <c r="K361" i="23"/>
  <c r="U361" i="23"/>
  <c r="V361" i="23"/>
  <c r="W361" i="23"/>
  <c r="AB361" i="23"/>
  <c r="S361" i="23"/>
  <c r="Z361" i="23"/>
  <c r="N361" i="23"/>
  <c r="M361" i="23"/>
  <c r="L361" i="23"/>
  <c r="F361" i="23"/>
  <c r="E361" i="23"/>
  <c r="I360" i="23"/>
  <c r="T360" i="23"/>
  <c r="K360" i="23"/>
  <c r="U360" i="23"/>
  <c r="V360" i="23"/>
  <c r="W360" i="23"/>
  <c r="AB360" i="23"/>
  <c r="S360" i="23"/>
  <c r="Z360" i="23"/>
  <c r="N360" i="23"/>
  <c r="M360" i="23"/>
  <c r="L360" i="23"/>
  <c r="F360" i="23"/>
  <c r="E360" i="23"/>
  <c r="I359" i="23"/>
  <c r="T359" i="23"/>
  <c r="K359" i="23"/>
  <c r="U359" i="23"/>
  <c r="V359" i="23"/>
  <c r="W359" i="23"/>
  <c r="AB359" i="23"/>
  <c r="S359" i="23"/>
  <c r="Z359" i="23"/>
  <c r="N359" i="23"/>
  <c r="M359" i="23"/>
  <c r="L359" i="23"/>
  <c r="F359" i="23"/>
  <c r="E359" i="23"/>
  <c r="I358" i="23"/>
  <c r="T358" i="23"/>
  <c r="K358" i="23"/>
  <c r="U358" i="23"/>
  <c r="V358" i="23"/>
  <c r="W358" i="23"/>
  <c r="AB358" i="23"/>
  <c r="S358" i="23"/>
  <c r="Z358" i="23"/>
  <c r="N358" i="23"/>
  <c r="M358" i="23"/>
  <c r="L358" i="23"/>
  <c r="F358" i="23"/>
  <c r="E358" i="23"/>
  <c r="I357" i="23"/>
  <c r="T357" i="23"/>
  <c r="K357" i="23"/>
  <c r="U357" i="23"/>
  <c r="V357" i="23"/>
  <c r="W357" i="23"/>
  <c r="AB357" i="23"/>
  <c r="S357" i="23"/>
  <c r="Z357" i="23"/>
  <c r="N357" i="23"/>
  <c r="M357" i="23"/>
  <c r="L357" i="23"/>
  <c r="F357" i="23"/>
  <c r="E357" i="23"/>
  <c r="I356" i="23"/>
  <c r="T356" i="23"/>
  <c r="K356" i="23"/>
  <c r="U356" i="23"/>
  <c r="V356" i="23"/>
  <c r="W356" i="23"/>
  <c r="AB356" i="23"/>
  <c r="S356" i="23"/>
  <c r="Z356" i="23"/>
  <c r="N356" i="23"/>
  <c r="M356" i="23"/>
  <c r="L356" i="23"/>
  <c r="F356" i="23"/>
  <c r="E356" i="23"/>
  <c r="I355" i="23"/>
  <c r="T355" i="23"/>
  <c r="K355" i="23"/>
  <c r="U355" i="23"/>
  <c r="V355" i="23"/>
  <c r="W355" i="23"/>
  <c r="AB355" i="23"/>
  <c r="S355" i="23"/>
  <c r="Z355" i="23"/>
  <c r="N355" i="23"/>
  <c r="M355" i="23"/>
  <c r="L355" i="23"/>
  <c r="F355" i="23"/>
  <c r="E355" i="23"/>
  <c r="I354" i="23"/>
  <c r="T354" i="23"/>
  <c r="K354" i="23"/>
  <c r="U354" i="23"/>
  <c r="V354" i="23"/>
  <c r="W354" i="23"/>
  <c r="AB354" i="23"/>
  <c r="S354" i="23"/>
  <c r="Z354" i="23"/>
  <c r="N354" i="23"/>
  <c r="M354" i="23"/>
  <c r="L354" i="23"/>
  <c r="F354" i="23"/>
  <c r="E354" i="23"/>
  <c r="I353" i="23"/>
  <c r="T353" i="23"/>
  <c r="K353" i="23"/>
  <c r="U353" i="23"/>
  <c r="V353" i="23"/>
  <c r="W353" i="23"/>
  <c r="AB353" i="23"/>
  <c r="S353" i="23"/>
  <c r="Z353" i="23"/>
  <c r="N353" i="23"/>
  <c r="M353" i="23"/>
  <c r="L353" i="23"/>
  <c r="F353" i="23"/>
  <c r="E353" i="23"/>
  <c r="I352" i="23"/>
  <c r="T352" i="23"/>
  <c r="K352" i="23"/>
  <c r="U352" i="23"/>
  <c r="V352" i="23"/>
  <c r="W352" i="23"/>
  <c r="AB352" i="23"/>
  <c r="S352" i="23"/>
  <c r="Z352" i="23"/>
  <c r="N352" i="23"/>
  <c r="M352" i="23"/>
  <c r="L352" i="23"/>
  <c r="F352" i="23"/>
  <c r="E352" i="23"/>
  <c r="I351" i="23"/>
  <c r="T351" i="23"/>
  <c r="K351" i="23"/>
  <c r="U351" i="23"/>
  <c r="V351" i="23"/>
  <c r="W351" i="23"/>
  <c r="AB351" i="23"/>
  <c r="S351" i="23"/>
  <c r="Z351" i="23"/>
  <c r="N351" i="23"/>
  <c r="M351" i="23"/>
  <c r="L351" i="23"/>
  <c r="F351" i="23"/>
  <c r="E351" i="23"/>
  <c r="I350" i="23"/>
  <c r="T350" i="23"/>
  <c r="K350" i="23"/>
  <c r="U350" i="23"/>
  <c r="V350" i="23"/>
  <c r="W350" i="23"/>
  <c r="AB350" i="23"/>
  <c r="S350" i="23"/>
  <c r="Z350" i="23"/>
  <c r="N350" i="23"/>
  <c r="M350" i="23"/>
  <c r="L350" i="23"/>
  <c r="F350" i="23"/>
  <c r="E350" i="23"/>
  <c r="I349" i="23"/>
  <c r="T349" i="23"/>
  <c r="K349" i="23"/>
  <c r="U349" i="23"/>
  <c r="V349" i="23"/>
  <c r="W349" i="23"/>
  <c r="AB349" i="23"/>
  <c r="S349" i="23"/>
  <c r="Z349" i="23"/>
  <c r="N349" i="23"/>
  <c r="M349" i="23"/>
  <c r="L349" i="23"/>
  <c r="F349" i="23"/>
  <c r="E349" i="23"/>
  <c r="I348" i="23"/>
  <c r="T348" i="23"/>
  <c r="K348" i="23"/>
  <c r="U348" i="23"/>
  <c r="V348" i="23"/>
  <c r="W348" i="23"/>
  <c r="AB348" i="23"/>
  <c r="S348" i="23"/>
  <c r="Z348" i="23"/>
  <c r="N348" i="23"/>
  <c r="M348" i="23"/>
  <c r="L348" i="23"/>
  <c r="F348" i="23"/>
  <c r="E348" i="23"/>
  <c r="I347" i="23"/>
  <c r="T347" i="23"/>
  <c r="K347" i="23"/>
  <c r="U347" i="23"/>
  <c r="V347" i="23"/>
  <c r="W347" i="23"/>
  <c r="AB347" i="23"/>
  <c r="S347" i="23"/>
  <c r="Z347" i="23"/>
  <c r="N347" i="23"/>
  <c r="M347" i="23"/>
  <c r="L347" i="23"/>
  <c r="F347" i="23"/>
  <c r="E347" i="23"/>
  <c r="I346" i="23"/>
  <c r="T346" i="23"/>
  <c r="K346" i="23"/>
  <c r="U346" i="23"/>
  <c r="V346" i="23"/>
  <c r="W346" i="23"/>
  <c r="AB346" i="23"/>
  <c r="S346" i="23"/>
  <c r="Z346" i="23"/>
  <c r="N346" i="23"/>
  <c r="M346" i="23"/>
  <c r="L346" i="23"/>
  <c r="F346" i="23"/>
  <c r="E346" i="23"/>
  <c r="I345" i="23"/>
  <c r="T345" i="23"/>
  <c r="K345" i="23"/>
  <c r="U345" i="23"/>
  <c r="V345" i="23"/>
  <c r="W345" i="23"/>
  <c r="AB345" i="23"/>
  <c r="S345" i="23"/>
  <c r="Z345" i="23"/>
  <c r="N345" i="23"/>
  <c r="M345" i="23"/>
  <c r="L345" i="23"/>
  <c r="F345" i="23"/>
  <c r="E345" i="23"/>
  <c r="I344" i="23"/>
  <c r="T344" i="23"/>
  <c r="K344" i="23"/>
  <c r="U344" i="23"/>
  <c r="V344" i="23"/>
  <c r="W344" i="23"/>
  <c r="AB344" i="23"/>
  <c r="S344" i="23"/>
  <c r="Z344" i="23"/>
  <c r="N344" i="23"/>
  <c r="M344" i="23"/>
  <c r="L344" i="23"/>
  <c r="F344" i="23"/>
  <c r="E344" i="23"/>
  <c r="I343" i="23"/>
  <c r="T343" i="23"/>
  <c r="K343" i="23"/>
  <c r="U343" i="23"/>
  <c r="V343" i="23"/>
  <c r="W343" i="23"/>
  <c r="AB343" i="23"/>
  <c r="S343" i="23"/>
  <c r="Z343" i="23"/>
  <c r="N343" i="23"/>
  <c r="M343" i="23"/>
  <c r="L343" i="23"/>
  <c r="F343" i="23"/>
  <c r="E343" i="23"/>
  <c r="I342" i="23"/>
  <c r="T342" i="23"/>
  <c r="K342" i="23"/>
  <c r="U342" i="23"/>
  <c r="V342" i="23"/>
  <c r="W342" i="23"/>
  <c r="AB342" i="23"/>
  <c r="S342" i="23"/>
  <c r="Z342" i="23"/>
  <c r="N342" i="23"/>
  <c r="M342" i="23"/>
  <c r="L342" i="23"/>
  <c r="F342" i="23"/>
  <c r="E342" i="23"/>
  <c r="I341" i="23"/>
  <c r="T341" i="23"/>
  <c r="K341" i="23"/>
  <c r="U341" i="23"/>
  <c r="V341" i="23"/>
  <c r="W341" i="23"/>
  <c r="AB341" i="23"/>
  <c r="S341" i="23"/>
  <c r="Z341" i="23"/>
  <c r="N341" i="23"/>
  <c r="M341" i="23"/>
  <c r="L341" i="23"/>
  <c r="F341" i="23"/>
  <c r="E341" i="23"/>
  <c r="I340" i="23"/>
  <c r="T340" i="23"/>
  <c r="K340" i="23"/>
  <c r="U340" i="23"/>
  <c r="V340" i="23"/>
  <c r="W340" i="23"/>
  <c r="AB340" i="23"/>
  <c r="S340" i="23"/>
  <c r="Z340" i="23"/>
  <c r="N340" i="23"/>
  <c r="M340" i="23"/>
  <c r="L340" i="23"/>
  <c r="F340" i="23"/>
  <c r="E340" i="23"/>
  <c r="I339" i="23"/>
  <c r="T339" i="23"/>
  <c r="K339" i="23"/>
  <c r="U339" i="23"/>
  <c r="V339" i="23"/>
  <c r="W339" i="23"/>
  <c r="AB339" i="23"/>
  <c r="S339" i="23"/>
  <c r="Z339" i="23"/>
  <c r="N339" i="23"/>
  <c r="M339" i="23"/>
  <c r="L339" i="23"/>
  <c r="F339" i="23"/>
  <c r="E339" i="23"/>
  <c r="I338" i="23"/>
  <c r="T338" i="23"/>
  <c r="K338" i="23"/>
  <c r="U338" i="23"/>
  <c r="V338" i="23"/>
  <c r="W338" i="23"/>
  <c r="AB338" i="23"/>
  <c r="S338" i="23"/>
  <c r="Z338" i="23"/>
  <c r="N338" i="23"/>
  <c r="M338" i="23"/>
  <c r="L338" i="23"/>
  <c r="F338" i="23"/>
  <c r="E338" i="23"/>
  <c r="I337" i="23"/>
  <c r="T337" i="23"/>
  <c r="K337" i="23"/>
  <c r="U337" i="23"/>
  <c r="V337" i="23"/>
  <c r="W337" i="23"/>
  <c r="AB337" i="23"/>
  <c r="S337" i="23"/>
  <c r="Z337" i="23"/>
  <c r="N337" i="23"/>
  <c r="M337" i="23"/>
  <c r="L337" i="23"/>
  <c r="F337" i="23"/>
  <c r="E337" i="23"/>
  <c r="I336" i="23"/>
  <c r="T336" i="23"/>
  <c r="K336" i="23"/>
  <c r="U336" i="23"/>
  <c r="V336" i="23"/>
  <c r="W336" i="23"/>
  <c r="AB336" i="23"/>
  <c r="S336" i="23"/>
  <c r="Z336" i="23"/>
  <c r="N336" i="23"/>
  <c r="M336" i="23"/>
  <c r="L336" i="23"/>
  <c r="F336" i="23"/>
  <c r="E336" i="23"/>
  <c r="I335" i="23"/>
  <c r="T335" i="23"/>
  <c r="K335" i="23"/>
  <c r="U335" i="23"/>
  <c r="V335" i="23"/>
  <c r="W335" i="23"/>
  <c r="AB335" i="23"/>
  <c r="S335" i="23"/>
  <c r="Z335" i="23"/>
  <c r="N335" i="23"/>
  <c r="M335" i="23"/>
  <c r="L335" i="23"/>
  <c r="F335" i="23"/>
  <c r="E335" i="23"/>
  <c r="I334" i="23"/>
  <c r="T334" i="23"/>
  <c r="K334" i="23"/>
  <c r="U334" i="23"/>
  <c r="V334" i="23"/>
  <c r="W334" i="23"/>
  <c r="AB334" i="23"/>
  <c r="S334" i="23"/>
  <c r="Z334" i="23"/>
  <c r="N334" i="23"/>
  <c r="M334" i="23"/>
  <c r="L334" i="23"/>
  <c r="F334" i="23"/>
  <c r="E334" i="23"/>
  <c r="I333" i="23"/>
  <c r="T333" i="23"/>
  <c r="K333" i="23"/>
  <c r="U333" i="23"/>
  <c r="V333" i="23"/>
  <c r="W333" i="23"/>
  <c r="AB333" i="23"/>
  <c r="S333" i="23"/>
  <c r="Z333" i="23"/>
  <c r="N333" i="23"/>
  <c r="M333" i="23"/>
  <c r="L333" i="23"/>
  <c r="F333" i="23"/>
  <c r="E333" i="23"/>
  <c r="I332" i="23"/>
  <c r="T332" i="23"/>
  <c r="K332" i="23"/>
  <c r="U332" i="23"/>
  <c r="V332" i="23"/>
  <c r="W332" i="23"/>
  <c r="AB332" i="23"/>
  <c r="S332" i="23"/>
  <c r="Z332" i="23"/>
  <c r="N332" i="23"/>
  <c r="M332" i="23"/>
  <c r="L332" i="23"/>
  <c r="F332" i="23"/>
  <c r="E332" i="23"/>
  <c r="I331" i="23"/>
  <c r="T331" i="23"/>
  <c r="K331" i="23"/>
  <c r="U331" i="23"/>
  <c r="V331" i="23"/>
  <c r="W331" i="23"/>
  <c r="AB331" i="23"/>
  <c r="S331" i="23"/>
  <c r="Z331" i="23"/>
  <c r="N331" i="23"/>
  <c r="M331" i="23"/>
  <c r="L331" i="23"/>
  <c r="F331" i="23"/>
  <c r="E331" i="23"/>
  <c r="I330" i="23"/>
  <c r="T330" i="23"/>
  <c r="K330" i="23"/>
  <c r="U330" i="23"/>
  <c r="V330" i="23"/>
  <c r="W330" i="23"/>
  <c r="AB330" i="23"/>
  <c r="S330" i="23"/>
  <c r="Z330" i="23"/>
  <c r="N330" i="23"/>
  <c r="M330" i="23"/>
  <c r="L330" i="23"/>
  <c r="F330" i="23"/>
  <c r="E330" i="23"/>
  <c r="I329" i="23"/>
  <c r="T329" i="23"/>
  <c r="K329" i="23"/>
  <c r="U329" i="23"/>
  <c r="V329" i="23"/>
  <c r="W329" i="23"/>
  <c r="AB329" i="23"/>
  <c r="S329" i="23"/>
  <c r="Z329" i="23"/>
  <c r="N329" i="23"/>
  <c r="M329" i="23"/>
  <c r="L329" i="23"/>
  <c r="F329" i="23"/>
  <c r="E329" i="23"/>
  <c r="I328" i="23"/>
  <c r="T328" i="23"/>
  <c r="K328" i="23"/>
  <c r="U328" i="23"/>
  <c r="V328" i="23"/>
  <c r="W328" i="23"/>
  <c r="AB328" i="23"/>
  <c r="S328" i="23"/>
  <c r="Z328" i="23"/>
  <c r="N328" i="23"/>
  <c r="M328" i="23"/>
  <c r="L328" i="23"/>
  <c r="F328" i="23"/>
  <c r="E328" i="23"/>
  <c r="I327" i="23"/>
  <c r="T327" i="23"/>
  <c r="K327" i="23"/>
  <c r="U327" i="23"/>
  <c r="V327" i="23"/>
  <c r="W327" i="23"/>
  <c r="AB327" i="23"/>
  <c r="S327" i="23"/>
  <c r="Z327" i="23"/>
  <c r="N327" i="23"/>
  <c r="M327" i="23"/>
  <c r="L327" i="23"/>
  <c r="F327" i="23"/>
  <c r="E327" i="23"/>
  <c r="I326" i="23"/>
  <c r="T326" i="23"/>
  <c r="K326" i="23"/>
  <c r="U326" i="23"/>
  <c r="V326" i="23"/>
  <c r="W326" i="23"/>
  <c r="AB326" i="23"/>
  <c r="S326" i="23"/>
  <c r="Z326" i="23"/>
  <c r="N326" i="23"/>
  <c r="M326" i="23"/>
  <c r="L326" i="23"/>
  <c r="F326" i="23"/>
  <c r="E326" i="23"/>
  <c r="I602" i="22"/>
  <c r="K602" i="22"/>
  <c r="S602" i="22"/>
  <c r="Z602" i="22"/>
  <c r="N602" i="22"/>
  <c r="M602" i="22"/>
  <c r="L602" i="22"/>
  <c r="F602" i="22"/>
  <c r="E602" i="22"/>
  <c r="I601" i="22"/>
  <c r="K601" i="22"/>
  <c r="S601" i="22"/>
  <c r="Z601" i="22"/>
  <c r="N601" i="22"/>
  <c r="M601" i="22"/>
  <c r="L601" i="22"/>
  <c r="F601" i="22"/>
  <c r="E601" i="22"/>
  <c r="I600" i="22"/>
  <c r="K600" i="22"/>
  <c r="S600" i="22"/>
  <c r="Z600" i="22"/>
  <c r="N600" i="22"/>
  <c r="M600" i="22"/>
  <c r="L600" i="22"/>
  <c r="F600" i="22"/>
  <c r="E600" i="22"/>
  <c r="I599" i="22"/>
  <c r="K599" i="22"/>
  <c r="S599" i="22"/>
  <c r="Z599" i="22"/>
  <c r="N599" i="22"/>
  <c r="M599" i="22"/>
  <c r="L599" i="22"/>
  <c r="F599" i="22"/>
  <c r="E599" i="22"/>
  <c r="I598" i="22"/>
  <c r="K598" i="22"/>
  <c r="S598" i="22"/>
  <c r="Z598" i="22"/>
  <c r="N598" i="22"/>
  <c r="M598" i="22"/>
  <c r="L598" i="22"/>
  <c r="F598" i="22"/>
  <c r="E598" i="22"/>
  <c r="I597" i="22"/>
  <c r="K597" i="22"/>
  <c r="S597" i="22"/>
  <c r="Z597" i="22"/>
  <c r="N597" i="22"/>
  <c r="M597" i="22"/>
  <c r="L597" i="22"/>
  <c r="F597" i="22"/>
  <c r="E597" i="22"/>
  <c r="I596" i="22"/>
  <c r="K596" i="22"/>
  <c r="S596" i="22"/>
  <c r="Z596" i="22"/>
  <c r="N596" i="22"/>
  <c r="M596" i="22"/>
  <c r="L596" i="22"/>
  <c r="F596" i="22"/>
  <c r="E596" i="22"/>
  <c r="I595" i="22"/>
  <c r="K595" i="22"/>
  <c r="S595" i="22"/>
  <c r="Z595" i="22"/>
  <c r="N595" i="22"/>
  <c r="M595" i="22"/>
  <c r="L595" i="22"/>
  <c r="F595" i="22"/>
  <c r="E595" i="22"/>
  <c r="I594" i="22"/>
  <c r="K594" i="22"/>
  <c r="S594" i="22"/>
  <c r="Z594" i="22"/>
  <c r="N594" i="22"/>
  <c r="M594" i="22"/>
  <c r="L594" i="22"/>
  <c r="F594" i="22"/>
  <c r="E594" i="22"/>
  <c r="I593" i="22"/>
  <c r="K593" i="22"/>
  <c r="S593" i="22"/>
  <c r="Z593" i="22"/>
  <c r="N593" i="22"/>
  <c r="M593" i="22"/>
  <c r="L593" i="22"/>
  <c r="F593" i="22"/>
  <c r="E593" i="22"/>
  <c r="I592" i="22"/>
  <c r="K592" i="22"/>
  <c r="S592" i="22"/>
  <c r="Z592" i="22"/>
  <c r="N592" i="22"/>
  <c r="M592" i="22"/>
  <c r="L592" i="22"/>
  <c r="F592" i="22"/>
  <c r="E592" i="22"/>
  <c r="I591" i="22"/>
  <c r="K591" i="22"/>
  <c r="S591" i="22"/>
  <c r="Z591" i="22"/>
  <c r="N591" i="22"/>
  <c r="M591" i="22"/>
  <c r="L591" i="22"/>
  <c r="F591" i="22"/>
  <c r="E591" i="22"/>
  <c r="I590" i="22"/>
  <c r="K590" i="22"/>
  <c r="S590" i="22"/>
  <c r="Z590" i="22"/>
  <c r="N590" i="22"/>
  <c r="M590" i="22"/>
  <c r="L590" i="22"/>
  <c r="F590" i="22"/>
  <c r="E590" i="22"/>
  <c r="I589" i="22"/>
  <c r="K589" i="22"/>
  <c r="S589" i="22"/>
  <c r="Z589" i="22"/>
  <c r="N589" i="22"/>
  <c r="M589" i="22"/>
  <c r="L589" i="22"/>
  <c r="F589" i="22"/>
  <c r="E589" i="22"/>
  <c r="I588" i="22"/>
  <c r="K588" i="22"/>
  <c r="S588" i="22"/>
  <c r="Z588" i="22"/>
  <c r="N588" i="22"/>
  <c r="M588" i="22"/>
  <c r="L588" i="22"/>
  <c r="F588" i="22"/>
  <c r="E588" i="22"/>
  <c r="I587" i="22"/>
  <c r="K587" i="22"/>
  <c r="S587" i="22"/>
  <c r="Z587" i="22"/>
  <c r="N587" i="22"/>
  <c r="M587" i="22"/>
  <c r="L587" i="22"/>
  <c r="F587" i="22"/>
  <c r="E587" i="22"/>
  <c r="I586" i="22"/>
  <c r="K586" i="22"/>
  <c r="S586" i="22"/>
  <c r="Z586" i="22"/>
  <c r="N586" i="22"/>
  <c r="M586" i="22"/>
  <c r="L586" i="22"/>
  <c r="F586" i="22"/>
  <c r="E586" i="22"/>
  <c r="I585" i="22"/>
  <c r="K585" i="22"/>
  <c r="S585" i="22"/>
  <c r="Z585" i="22"/>
  <c r="N585" i="22"/>
  <c r="M585" i="22"/>
  <c r="L585" i="22"/>
  <c r="F585" i="22"/>
  <c r="E585" i="22"/>
  <c r="I584" i="22"/>
  <c r="K584" i="22"/>
  <c r="S584" i="22"/>
  <c r="Z584" i="22"/>
  <c r="N584" i="22"/>
  <c r="M584" i="22"/>
  <c r="L584" i="22"/>
  <c r="F584" i="22"/>
  <c r="E584" i="22"/>
  <c r="I583" i="22"/>
  <c r="K583" i="22"/>
  <c r="S583" i="22"/>
  <c r="Z583" i="22"/>
  <c r="N583" i="22"/>
  <c r="M583" i="22"/>
  <c r="L583" i="22"/>
  <c r="F583" i="22"/>
  <c r="E583" i="22"/>
  <c r="I582" i="22"/>
  <c r="K582" i="22"/>
  <c r="S582" i="22"/>
  <c r="Z582" i="22"/>
  <c r="N582" i="22"/>
  <c r="M582" i="22"/>
  <c r="L582" i="22"/>
  <c r="F582" i="22"/>
  <c r="E582" i="22"/>
  <c r="I581" i="22"/>
  <c r="K581" i="22"/>
  <c r="S581" i="22"/>
  <c r="Z581" i="22"/>
  <c r="N581" i="22"/>
  <c r="M581" i="22"/>
  <c r="L581" i="22"/>
  <c r="F581" i="22"/>
  <c r="E581" i="22"/>
  <c r="I580" i="22"/>
  <c r="K580" i="22"/>
  <c r="S580" i="22"/>
  <c r="Z580" i="22"/>
  <c r="N580" i="22"/>
  <c r="M580" i="22"/>
  <c r="L580" i="22"/>
  <c r="F580" i="22"/>
  <c r="E580" i="22"/>
  <c r="I579" i="22"/>
  <c r="K579" i="22"/>
  <c r="S579" i="22"/>
  <c r="Z579" i="22"/>
  <c r="N579" i="22"/>
  <c r="M579" i="22"/>
  <c r="L579" i="22"/>
  <c r="F579" i="22"/>
  <c r="E579" i="22"/>
  <c r="I578" i="22"/>
  <c r="K578" i="22"/>
  <c r="S578" i="22"/>
  <c r="Z578" i="22"/>
  <c r="N578" i="22"/>
  <c r="M578" i="22"/>
  <c r="L578" i="22"/>
  <c r="F578" i="22"/>
  <c r="E578" i="22"/>
  <c r="I577" i="22"/>
  <c r="K577" i="22"/>
  <c r="S577" i="22"/>
  <c r="Z577" i="22"/>
  <c r="N577" i="22"/>
  <c r="M577" i="22"/>
  <c r="L577" i="22"/>
  <c r="F577" i="22"/>
  <c r="E577" i="22"/>
  <c r="I576" i="22"/>
  <c r="K576" i="22"/>
  <c r="S576" i="22"/>
  <c r="Z576" i="22"/>
  <c r="N576" i="22"/>
  <c r="M576" i="22"/>
  <c r="L576" i="22"/>
  <c r="F576" i="22"/>
  <c r="E576" i="22"/>
  <c r="I575" i="22"/>
  <c r="K575" i="22"/>
  <c r="S575" i="22"/>
  <c r="Z575" i="22"/>
  <c r="N575" i="22"/>
  <c r="M575" i="22"/>
  <c r="L575" i="22"/>
  <c r="F575" i="22"/>
  <c r="E575" i="22"/>
  <c r="I574" i="22"/>
  <c r="K574" i="22"/>
  <c r="S574" i="22"/>
  <c r="Z574" i="22"/>
  <c r="N574" i="22"/>
  <c r="M574" i="22"/>
  <c r="L574" i="22"/>
  <c r="F574" i="22"/>
  <c r="E574" i="22"/>
  <c r="I573" i="22"/>
  <c r="K573" i="22"/>
  <c r="S573" i="22"/>
  <c r="Z573" i="22"/>
  <c r="N573" i="22"/>
  <c r="M573" i="22"/>
  <c r="L573" i="22"/>
  <c r="F573" i="22"/>
  <c r="E573" i="22"/>
  <c r="I572" i="22"/>
  <c r="K572" i="22"/>
  <c r="S572" i="22"/>
  <c r="Z572" i="22"/>
  <c r="N572" i="22"/>
  <c r="M572" i="22"/>
  <c r="L572" i="22"/>
  <c r="F572" i="22"/>
  <c r="E572" i="22"/>
  <c r="I571" i="22"/>
  <c r="K571" i="22"/>
  <c r="S571" i="22"/>
  <c r="Z571" i="22"/>
  <c r="N571" i="22"/>
  <c r="M571" i="22"/>
  <c r="L571" i="22"/>
  <c r="F571" i="22"/>
  <c r="E571" i="22"/>
  <c r="I570" i="22"/>
  <c r="K570" i="22"/>
  <c r="S570" i="22"/>
  <c r="Z570" i="22"/>
  <c r="N570" i="22"/>
  <c r="M570" i="22"/>
  <c r="L570" i="22"/>
  <c r="F570" i="22"/>
  <c r="E570" i="22"/>
  <c r="I569" i="22"/>
  <c r="K569" i="22"/>
  <c r="S569" i="22"/>
  <c r="Z569" i="22"/>
  <c r="N569" i="22"/>
  <c r="M569" i="22"/>
  <c r="L569" i="22"/>
  <c r="F569" i="22"/>
  <c r="E569" i="22"/>
  <c r="I568" i="22"/>
  <c r="K568" i="22"/>
  <c r="S568" i="22"/>
  <c r="Z568" i="22"/>
  <c r="N568" i="22"/>
  <c r="M568" i="22"/>
  <c r="L568" i="22"/>
  <c r="F568" i="22"/>
  <c r="E568" i="22"/>
  <c r="I567" i="22"/>
  <c r="K567" i="22"/>
  <c r="S567" i="22"/>
  <c r="Z567" i="22"/>
  <c r="N567" i="22"/>
  <c r="M567" i="22"/>
  <c r="L567" i="22"/>
  <c r="F567" i="22"/>
  <c r="E567" i="22"/>
  <c r="I566" i="22"/>
  <c r="K566" i="22"/>
  <c r="S566" i="22"/>
  <c r="Z566" i="22"/>
  <c r="N566" i="22"/>
  <c r="M566" i="22"/>
  <c r="L566" i="22"/>
  <c r="F566" i="22"/>
  <c r="E566" i="22"/>
  <c r="I565" i="22"/>
  <c r="K565" i="22"/>
  <c r="S565" i="22"/>
  <c r="Z565" i="22"/>
  <c r="N565" i="22"/>
  <c r="M565" i="22"/>
  <c r="L565" i="22"/>
  <c r="F565" i="22"/>
  <c r="E565" i="22"/>
  <c r="I564" i="22"/>
  <c r="K564" i="22"/>
  <c r="S564" i="22"/>
  <c r="Z564" i="22"/>
  <c r="N564" i="22"/>
  <c r="M564" i="22"/>
  <c r="L564" i="22"/>
  <c r="F564" i="22"/>
  <c r="E564" i="22"/>
  <c r="I563" i="22"/>
  <c r="K563" i="22"/>
  <c r="S563" i="22"/>
  <c r="Z563" i="22"/>
  <c r="N563" i="22"/>
  <c r="M563" i="22"/>
  <c r="L563" i="22"/>
  <c r="F563" i="22"/>
  <c r="E563" i="22"/>
  <c r="I562" i="22"/>
  <c r="K562" i="22"/>
  <c r="S562" i="22"/>
  <c r="Z562" i="22"/>
  <c r="N562" i="22"/>
  <c r="M562" i="22"/>
  <c r="L562" i="22"/>
  <c r="F562" i="22"/>
  <c r="E562" i="22"/>
  <c r="I561" i="22"/>
  <c r="K561" i="22"/>
  <c r="S561" i="22"/>
  <c r="Z561" i="22"/>
  <c r="N561" i="22"/>
  <c r="M561" i="22"/>
  <c r="L561" i="22"/>
  <c r="F561" i="22"/>
  <c r="E561" i="22"/>
  <c r="I560" i="22"/>
  <c r="K560" i="22"/>
  <c r="S560" i="22"/>
  <c r="Z560" i="22"/>
  <c r="N560" i="22"/>
  <c r="M560" i="22"/>
  <c r="L560" i="22"/>
  <c r="F560" i="22"/>
  <c r="E560" i="22"/>
  <c r="I559" i="22"/>
  <c r="K559" i="22"/>
  <c r="S559" i="22"/>
  <c r="Z559" i="22"/>
  <c r="N559" i="22"/>
  <c r="M559" i="22"/>
  <c r="L559" i="22"/>
  <c r="F559" i="22"/>
  <c r="E559" i="22"/>
  <c r="I558" i="22"/>
  <c r="K558" i="22"/>
  <c r="S558" i="22"/>
  <c r="Z558" i="22"/>
  <c r="N558" i="22"/>
  <c r="M558" i="22"/>
  <c r="L558" i="22"/>
  <c r="F558" i="22"/>
  <c r="E558" i="22"/>
  <c r="I557" i="22"/>
  <c r="K557" i="22"/>
  <c r="S557" i="22"/>
  <c r="Z557" i="22"/>
  <c r="N557" i="22"/>
  <c r="M557" i="22"/>
  <c r="L557" i="22"/>
  <c r="F557" i="22"/>
  <c r="E557" i="22"/>
  <c r="I556" i="22"/>
  <c r="K556" i="22"/>
  <c r="S556" i="22"/>
  <c r="Z556" i="22"/>
  <c r="N556" i="22"/>
  <c r="M556" i="22"/>
  <c r="L556" i="22"/>
  <c r="F556" i="22"/>
  <c r="E556" i="22"/>
  <c r="I555" i="22"/>
  <c r="K555" i="22"/>
  <c r="S555" i="22"/>
  <c r="Z555" i="22"/>
  <c r="N555" i="22"/>
  <c r="M555" i="22"/>
  <c r="L555" i="22"/>
  <c r="F555" i="22"/>
  <c r="E555" i="22"/>
  <c r="I554" i="22"/>
  <c r="K554" i="22"/>
  <c r="S554" i="22"/>
  <c r="Z554" i="22"/>
  <c r="N554" i="22"/>
  <c r="M554" i="22"/>
  <c r="L554" i="22"/>
  <c r="F554" i="22"/>
  <c r="E554" i="22"/>
  <c r="I553" i="22"/>
  <c r="K553" i="22"/>
  <c r="S553" i="22"/>
  <c r="Z553" i="22"/>
  <c r="N553" i="22"/>
  <c r="M553" i="22"/>
  <c r="L553" i="22"/>
  <c r="F553" i="22"/>
  <c r="E553" i="22"/>
  <c r="I552" i="22"/>
  <c r="K552" i="22"/>
  <c r="S552" i="22"/>
  <c r="Z552" i="22"/>
  <c r="N552" i="22"/>
  <c r="M552" i="22"/>
  <c r="L552" i="22"/>
  <c r="F552" i="22"/>
  <c r="E552" i="22"/>
  <c r="I551" i="22"/>
  <c r="K551" i="22"/>
  <c r="S551" i="22"/>
  <c r="Z551" i="22"/>
  <c r="N551" i="22"/>
  <c r="M551" i="22"/>
  <c r="L551" i="22"/>
  <c r="F551" i="22"/>
  <c r="E551" i="22"/>
  <c r="I550" i="22"/>
  <c r="K550" i="22"/>
  <c r="S550" i="22"/>
  <c r="Z550" i="22"/>
  <c r="N550" i="22"/>
  <c r="M550" i="22"/>
  <c r="L550" i="22"/>
  <c r="F550" i="22"/>
  <c r="E550" i="22"/>
  <c r="I549" i="22"/>
  <c r="K549" i="22"/>
  <c r="S549" i="22"/>
  <c r="Z549" i="22"/>
  <c r="N549" i="22"/>
  <c r="M549" i="22"/>
  <c r="L549" i="22"/>
  <c r="F549" i="22"/>
  <c r="E549" i="22"/>
  <c r="I548" i="22"/>
  <c r="K548" i="22"/>
  <c r="S548" i="22"/>
  <c r="Z548" i="22"/>
  <c r="N548" i="22"/>
  <c r="M548" i="22"/>
  <c r="L548" i="22"/>
  <c r="F548" i="22"/>
  <c r="E548" i="22"/>
  <c r="I547" i="22"/>
  <c r="K547" i="22"/>
  <c r="S547" i="22"/>
  <c r="Z547" i="22"/>
  <c r="N547" i="22"/>
  <c r="M547" i="22"/>
  <c r="L547" i="22"/>
  <c r="F547" i="22"/>
  <c r="E547" i="22"/>
  <c r="I546" i="22"/>
  <c r="K546" i="22"/>
  <c r="S546" i="22"/>
  <c r="Z546" i="22"/>
  <c r="N546" i="22"/>
  <c r="M546" i="22"/>
  <c r="L546" i="22"/>
  <c r="F546" i="22"/>
  <c r="E546" i="22"/>
  <c r="I545" i="22"/>
  <c r="K545" i="22"/>
  <c r="S545" i="22"/>
  <c r="Z545" i="22"/>
  <c r="N545" i="22"/>
  <c r="M545" i="22"/>
  <c r="L545" i="22"/>
  <c r="F545" i="22"/>
  <c r="E545" i="22"/>
  <c r="I544" i="22"/>
  <c r="K544" i="22"/>
  <c r="S544" i="22"/>
  <c r="Z544" i="22"/>
  <c r="N544" i="22"/>
  <c r="M544" i="22"/>
  <c r="L544" i="22"/>
  <c r="F544" i="22"/>
  <c r="E544" i="22"/>
  <c r="I543" i="22"/>
  <c r="K543" i="22"/>
  <c r="S543" i="22"/>
  <c r="Z543" i="22"/>
  <c r="N543" i="22"/>
  <c r="M543" i="22"/>
  <c r="L543" i="22"/>
  <c r="F543" i="22"/>
  <c r="E543" i="22"/>
  <c r="I542" i="22"/>
  <c r="K542" i="22"/>
  <c r="S542" i="22"/>
  <c r="Z542" i="22"/>
  <c r="N542" i="22"/>
  <c r="M542" i="22"/>
  <c r="L542" i="22"/>
  <c r="F542" i="22"/>
  <c r="E542" i="22"/>
  <c r="I541" i="22"/>
  <c r="K541" i="22"/>
  <c r="S541" i="22"/>
  <c r="Z541" i="22"/>
  <c r="N541" i="22"/>
  <c r="M541" i="22"/>
  <c r="L541" i="22"/>
  <c r="F541" i="22"/>
  <c r="E541" i="22"/>
  <c r="I540" i="22"/>
  <c r="K540" i="22"/>
  <c r="S540" i="22"/>
  <c r="Z540" i="22"/>
  <c r="N540" i="22"/>
  <c r="M540" i="22"/>
  <c r="L540" i="22"/>
  <c r="F540" i="22"/>
  <c r="E540" i="22"/>
  <c r="I539" i="22"/>
  <c r="K539" i="22"/>
  <c r="S539" i="22"/>
  <c r="Z539" i="22"/>
  <c r="N539" i="22"/>
  <c r="M539" i="22"/>
  <c r="L539" i="22"/>
  <c r="F539" i="22"/>
  <c r="E539" i="22"/>
  <c r="I538" i="22"/>
  <c r="K538" i="22"/>
  <c r="S538" i="22"/>
  <c r="Z538" i="22"/>
  <c r="N538" i="22"/>
  <c r="M538" i="22"/>
  <c r="L538" i="22"/>
  <c r="F538" i="22"/>
  <c r="E538" i="22"/>
  <c r="I537" i="22"/>
  <c r="K537" i="22"/>
  <c r="S537" i="22"/>
  <c r="Z537" i="22"/>
  <c r="N537" i="22"/>
  <c r="M537" i="22"/>
  <c r="L537" i="22"/>
  <c r="F537" i="22"/>
  <c r="E537" i="22"/>
  <c r="I536" i="22"/>
  <c r="K536" i="22"/>
  <c r="S536" i="22"/>
  <c r="Z536" i="22"/>
  <c r="N536" i="22"/>
  <c r="M536" i="22"/>
  <c r="L536" i="22"/>
  <c r="F536" i="22"/>
  <c r="E536" i="22"/>
  <c r="I535" i="22"/>
  <c r="K535" i="22"/>
  <c r="S535" i="22"/>
  <c r="Z535" i="22"/>
  <c r="N535" i="22"/>
  <c r="M535" i="22"/>
  <c r="L535" i="22"/>
  <c r="F535" i="22"/>
  <c r="E535" i="22"/>
  <c r="I534" i="22"/>
  <c r="K534" i="22"/>
  <c r="S534" i="22"/>
  <c r="Z534" i="22"/>
  <c r="N534" i="22"/>
  <c r="M534" i="22"/>
  <c r="L534" i="22"/>
  <c r="F534" i="22"/>
  <c r="E534" i="22"/>
  <c r="I533" i="22"/>
  <c r="K533" i="22"/>
  <c r="S533" i="22"/>
  <c r="Z533" i="22"/>
  <c r="N533" i="22"/>
  <c r="M533" i="22"/>
  <c r="L533" i="22"/>
  <c r="F533" i="22"/>
  <c r="E533" i="22"/>
  <c r="I532" i="22"/>
  <c r="K532" i="22"/>
  <c r="S532" i="22"/>
  <c r="Z532" i="22"/>
  <c r="N532" i="22"/>
  <c r="M532" i="22"/>
  <c r="L532" i="22"/>
  <c r="F532" i="22"/>
  <c r="E532" i="22"/>
  <c r="I531" i="22"/>
  <c r="K531" i="22"/>
  <c r="S531" i="22"/>
  <c r="Z531" i="22"/>
  <c r="N531" i="22"/>
  <c r="M531" i="22"/>
  <c r="L531" i="22"/>
  <c r="F531" i="22"/>
  <c r="E531" i="22"/>
  <c r="I530" i="22"/>
  <c r="K530" i="22"/>
  <c r="S530" i="22"/>
  <c r="Z530" i="22"/>
  <c r="N530" i="22"/>
  <c r="M530" i="22"/>
  <c r="L530" i="22"/>
  <c r="F530" i="22"/>
  <c r="E530" i="22"/>
  <c r="I529" i="22"/>
  <c r="K529" i="22"/>
  <c r="S529" i="22"/>
  <c r="Z529" i="22"/>
  <c r="N529" i="22"/>
  <c r="M529" i="22"/>
  <c r="L529" i="22"/>
  <c r="F529" i="22"/>
  <c r="E529" i="22"/>
  <c r="I528" i="22"/>
  <c r="K528" i="22"/>
  <c r="S528" i="22"/>
  <c r="Z528" i="22"/>
  <c r="N528" i="22"/>
  <c r="M528" i="22"/>
  <c r="L528" i="22"/>
  <c r="F528" i="22"/>
  <c r="E528" i="22"/>
  <c r="I527" i="22"/>
  <c r="K527" i="22"/>
  <c r="S527" i="22"/>
  <c r="Z527" i="22"/>
  <c r="N527" i="22"/>
  <c r="M527" i="22"/>
  <c r="L527" i="22"/>
  <c r="F527" i="22"/>
  <c r="E527" i="22"/>
  <c r="I526" i="22"/>
  <c r="K526" i="22"/>
  <c r="S526" i="22"/>
  <c r="Z526" i="22"/>
  <c r="N526" i="22"/>
  <c r="M526" i="22"/>
  <c r="L526" i="22"/>
  <c r="F526" i="22"/>
  <c r="E526" i="22"/>
  <c r="I525" i="22"/>
  <c r="K525" i="22"/>
  <c r="S525" i="22"/>
  <c r="Z525" i="22"/>
  <c r="N525" i="22"/>
  <c r="M525" i="22"/>
  <c r="L525" i="22"/>
  <c r="F525" i="22"/>
  <c r="E525" i="22"/>
  <c r="I524" i="22"/>
  <c r="K524" i="22"/>
  <c r="S524" i="22"/>
  <c r="Z524" i="22"/>
  <c r="N524" i="22"/>
  <c r="M524" i="22"/>
  <c r="L524" i="22"/>
  <c r="F524" i="22"/>
  <c r="E524" i="22"/>
  <c r="I523" i="22"/>
  <c r="K523" i="22"/>
  <c r="S523" i="22"/>
  <c r="Z523" i="22"/>
  <c r="N523" i="22"/>
  <c r="M523" i="22"/>
  <c r="L523" i="22"/>
  <c r="F523" i="22"/>
  <c r="E523" i="22"/>
  <c r="I522" i="22"/>
  <c r="K522" i="22"/>
  <c r="S522" i="22"/>
  <c r="Z522" i="22"/>
  <c r="N522" i="22"/>
  <c r="M522" i="22"/>
  <c r="L522" i="22"/>
  <c r="F522" i="22"/>
  <c r="E522" i="22"/>
  <c r="I521" i="22"/>
  <c r="K521" i="22"/>
  <c r="S521" i="22"/>
  <c r="Z521" i="22"/>
  <c r="N521" i="22"/>
  <c r="M521" i="22"/>
  <c r="L521" i="22"/>
  <c r="F521" i="22"/>
  <c r="E521" i="22"/>
  <c r="I520" i="22"/>
  <c r="K520" i="22"/>
  <c r="S520" i="22"/>
  <c r="Z520" i="22"/>
  <c r="N520" i="22"/>
  <c r="M520" i="22"/>
  <c r="L520" i="22"/>
  <c r="F520" i="22"/>
  <c r="E520" i="22"/>
  <c r="I519" i="22"/>
  <c r="K519" i="22"/>
  <c r="S519" i="22"/>
  <c r="Z519" i="22"/>
  <c r="N519" i="22"/>
  <c r="M519" i="22"/>
  <c r="L519" i="22"/>
  <c r="F519" i="22"/>
  <c r="E519" i="22"/>
  <c r="I518" i="22"/>
  <c r="K518" i="22"/>
  <c r="S518" i="22"/>
  <c r="Z518" i="22"/>
  <c r="N518" i="22"/>
  <c r="M518" i="22"/>
  <c r="L518" i="22"/>
  <c r="F518" i="22"/>
  <c r="E518" i="22"/>
  <c r="I517" i="22"/>
  <c r="K517" i="22"/>
  <c r="S517" i="22"/>
  <c r="Z517" i="22"/>
  <c r="N517" i="22"/>
  <c r="M517" i="22"/>
  <c r="L517" i="22"/>
  <c r="F517" i="22"/>
  <c r="E517" i="22"/>
  <c r="I516" i="22"/>
  <c r="K516" i="22"/>
  <c r="S516" i="22"/>
  <c r="Z516" i="22"/>
  <c r="N516" i="22"/>
  <c r="M516" i="22"/>
  <c r="L516" i="22"/>
  <c r="F516" i="22"/>
  <c r="E516" i="22"/>
  <c r="I515" i="22"/>
  <c r="K515" i="22"/>
  <c r="S515" i="22"/>
  <c r="Z515" i="22"/>
  <c r="N515" i="22"/>
  <c r="M515" i="22"/>
  <c r="L515" i="22"/>
  <c r="F515" i="22"/>
  <c r="E515" i="22"/>
  <c r="I514" i="22"/>
  <c r="K514" i="22"/>
  <c r="S514" i="22"/>
  <c r="Z514" i="22"/>
  <c r="N514" i="22"/>
  <c r="M514" i="22"/>
  <c r="L514" i="22"/>
  <c r="F514" i="22"/>
  <c r="E514" i="22"/>
  <c r="I513" i="22"/>
  <c r="K513" i="22"/>
  <c r="S513" i="22"/>
  <c r="Z513" i="22"/>
  <c r="N513" i="22"/>
  <c r="M513" i="22"/>
  <c r="L513" i="22"/>
  <c r="F513" i="22"/>
  <c r="E513" i="22"/>
  <c r="I512" i="22"/>
  <c r="K512" i="22"/>
  <c r="S512" i="22"/>
  <c r="Z512" i="22"/>
  <c r="N512" i="22"/>
  <c r="M512" i="22"/>
  <c r="L512" i="22"/>
  <c r="F512" i="22"/>
  <c r="E512" i="22"/>
  <c r="I511" i="22"/>
  <c r="K511" i="22"/>
  <c r="S511" i="22"/>
  <c r="Z511" i="22"/>
  <c r="N511" i="22"/>
  <c r="M511" i="22"/>
  <c r="L511" i="22"/>
  <c r="F511" i="22"/>
  <c r="E511" i="22"/>
  <c r="I510" i="22"/>
  <c r="K510" i="22"/>
  <c r="S510" i="22"/>
  <c r="Z510" i="22"/>
  <c r="N510" i="22"/>
  <c r="M510" i="22"/>
  <c r="L510" i="22"/>
  <c r="F510" i="22"/>
  <c r="E510" i="22"/>
  <c r="I509" i="22"/>
  <c r="K509" i="22"/>
  <c r="S509" i="22"/>
  <c r="Z509" i="22"/>
  <c r="N509" i="22"/>
  <c r="M509" i="22"/>
  <c r="L509" i="22"/>
  <c r="F509" i="22"/>
  <c r="E509" i="22"/>
  <c r="I508" i="22"/>
  <c r="K508" i="22"/>
  <c r="S508" i="22"/>
  <c r="Z508" i="22"/>
  <c r="N508" i="22"/>
  <c r="M508" i="22"/>
  <c r="L508" i="22"/>
  <c r="F508" i="22"/>
  <c r="E508" i="22"/>
  <c r="I507" i="22"/>
  <c r="K507" i="22"/>
  <c r="S507" i="22"/>
  <c r="Z507" i="22"/>
  <c r="N507" i="22"/>
  <c r="M507" i="22"/>
  <c r="L507" i="22"/>
  <c r="F507" i="22"/>
  <c r="E507" i="22"/>
  <c r="I506" i="22"/>
  <c r="K506" i="22"/>
  <c r="S506" i="22"/>
  <c r="Z506" i="22"/>
  <c r="N506" i="22"/>
  <c r="M506" i="22"/>
  <c r="L506" i="22"/>
  <c r="F506" i="22"/>
  <c r="E506" i="22"/>
  <c r="I505" i="22"/>
  <c r="K505" i="22"/>
  <c r="S505" i="22"/>
  <c r="Z505" i="22"/>
  <c r="N505" i="22"/>
  <c r="M505" i="22"/>
  <c r="L505" i="22"/>
  <c r="F505" i="22"/>
  <c r="E505" i="22"/>
  <c r="I504" i="22"/>
  <c r="K504" i="22"/>
  <c r="S504" i="22"/>
  <c r="Z504" i="22"/>
  <c r="N504" i="22"/>
  <c r="M504" i="22"/>
  <c r="L504" i="22"/>
  <c r="F504" i="22"/>
  <c r="E504" i="22"/>
  <c r="I503" i="22"/>
  <c r="K503" i="22"/>
  <c r="S503" i="22"/>
  <c r="Z503" i="22"/>
  <c r="N503" i="22"/>
  <c r="M503" i="22"/>
  <c r="L503" i="22"/>
  <c r="F503" i="22"/>
  <c r="E503" i="22"/>
  <c r="I502" i="22"/>
  <c r="K502" i="22"/>
  <c r="S502" i="22"/>
  <c r="Z502" i="22"/>
  <c r="N502" i="22"/>
  <c r="M502" i="22"/>
  <c r="L502" i="22"/>
  <c r="F502" i="22"/>
  <c r="E502" i="22"/>
  <c r="I501" i="22"/>
  <c r="K501" i="22"/>
  <c r="S501" i="22"/>
  <c r="Z501" i="22"/>
  <c r="N501" i="22"/>
  <c r="M501" i="22"/>
  <c r="L501" i="22"/>
  <c r="F501" i="22"/>
  <c r="E501" i="22"/>
  <c r="I500" i="22"/>
  <c r="K500" i="22"/>
  <c r="S500" i="22"/>
  <c r="Z500" i="22"/>
  <c r="N500" i="22"/>
  <c r="M500" i="22"/>
  <c r="L500" i="22"/>
  <c r="F500" i="22"/>
  <c r="E500" i="22"/>
  <c r="I499" i="22"/>
  <c r="K499" i="22"/>
  <c r="S499" i="22"/>
  <c r="Z499" i="22"/>
  <c r="N499" i="22"/>
  <c r="M499" i="22"/>
  <c r="L499" i="22"/>
  <c r="F499" i="22"/>
  <c r="E499" i="22"/>
  <c r="I498" i="22"/>
  <c r="K498" i="22"/>
  <c r="S498" i="22"/>
  <c r="Z498" i="22"/>
  <c r="N498" i="22"/>
  <c r="M498" i="22"/>
  <c r="L498" i="22"/>
  <c r="F498" i="22"/>
  <c r="E498" i="22"/>
  <c r="I497" i="22"/>
  <c r="K497" i="22"/>
  <c r="S497" i="22"/>
  <c r="Z497" i="22"/>
  <c r="N497" i="22"/>
  <c r="M497" i="22"/>
  <c r="L497" i="22"/>
  <c r="F497" i="22"/>
  <c r="E497" i="22"/>
  <c r="I496" i="22"/>
  <c r="K496" i="22"/>
  <c r="S496" i="22"/>
  <c r="Z496" i="22"/>
  <c r="N496" i="22"/>
  <c r="M496" i="22"/>
  <c r="L496" i="22"/>
  <c r="F496" i="22"/>
  <c r="E496" i="22"/>
  <c r="I495" i="22"/>
  <c r="K495" i="22"/>
  <c r="S495" i="22"/>
  <c r="Z495" i="22"/>
  <c r="N495" i="22"/>
  <c r="M495" i="22"/>
  <c r="L495" i="22"/>
  <c r="F495" i="22"/>
  <c r="E495" i="22"/>
  <c r="I494" i="22"/>
  <c r="K494" i="22"/>
  <c r="S494" i="22"/>
  <c r="Z494" i="22"/>
  <c r="N494" i="22"/>
  <c r="M494" i="22"/>
  <c r="L494" i="22"/>
  <c r="F494" i="22"/>
  <c r="E494" i="22"/>
  <c r="I493" i="22"/>
  <c r="K493" i="22"/>
  <c r="S493" i="22"/>
  <c r="Z493" i="22"/>
  <c r="N493" i="22"/>
  <c r="M493" i="22"/>
  <c r="L493" i="22"/>
  <c r="F493" i="22"/>
  <c r="E493" i="22"/>
  <c r="I492" i="22"/>
  <c r="K492" i="22"/>
  <c r="S492" i="22"/>
  <c r="Z492" i="22"/>
  <c r="N492" i="22"/>
  <c r="M492" i="22"/>
  <c r="L492" i="22"/>
  <c r="F492" i="22"/>
  <c r="E492" i="22"/>
  <c r="I491" i="22"/>
  <c r="K491" i="22"/>
  <c r="S491" i="22"/>
  <c r="Z491" i="22"/>
  <c r="N491" i="22"/>
  <c r="M491" i="22"/>
  <c r="L491" i="22"/>
  <c r="F491" i="22"/>
  <c r="E491" i="22"/>
  <c r="I490" i="22"/>
  <c r="K490" i="22"/>
  <c r="S490" i="22"/>
  <c r="Z490" i="22"/>
  <c r="N490" i="22"/>
  <c r="M490" i="22"/>
  <c r="L490" i="22"/>
  <c r="F490" i="22"/>
  <c r="E490" i="22"/>
  <c r="I489" i="22"/>
  <c r="K489" i="22"/>
  <c r="S489" i="22"/>
  <c r="Z489" i="22"/>
  <c r="N489" i="22"/>
  <c r="M489" i="22"/>
  <c r="L489" i="22"/>
  <c r="F489" i="22"/>
  <c r="E489" i="22"/>
  <c r="I488" i="22"/>
  <c r="K488" i="22"/>
  <c r="S488" i="22"/>
  <c r="Z488" i="22"/>
  <c r="N488" i="22"/>
  <c r="M488" i="22"/>
  <c r="L488" i="22"/>
  <c r="F488" i="22"/>
  <c r="E488" i="22"/>
  <c r="I487" i="22"/>
  <c r="K487" i="22"/>
  <c r="S487" i="22"/>
  <c r="Z487" i="22"/>
  <c r="N487" i="22"/>
  <c r="M487" i="22"/>
  <c r="L487" i="22"/>
  <c r="F487" i="22"/>
  <c r="E487" i="22"/>
  <c r="I486" i="22"/>
  <c r="K486" i="22"/>
  <c r="S486" i="22"/>
  <c r="Z486" i="22"/>
  <c r="N486" i="22"/>
  <c r="M486" i="22"/>
  <c r="L486" i="22"/>
  <c r="F486" i="22"/>
  <c r="E486" i="22"/>
  <c r="I485" i="22"/>
  <c r="K485" i="22"/>
  <c r="S485" i="22"/>
  <c r="Z485" i="22"/>
  <c r="N485" i="22"/>
  <c r="M485" i="22"/>
  <c r="L485" i="22"/>
  <c r="F485" i="22"/>
  <c r="E485" i="22"/>
  <c r="I484" i="22"/>
  <c r="K484" i="22"/>
  <c r="S484" i="22"/>
  <c r="Z484" i="22"/>
  <c r="N484" i="22"/>
  <c r="M484" i="22"/>
  <c r="L484" i="22"/>
  <c r="F484" i="22"/>
  <c r="E484" i="22"/>
  <c r="I483" i="22"/>
  <c r="K483" i="22"/>
  <c r="S483" i="22"/>
  <c r="Z483" i="22"/>
  <c r="N483" i="22"/>
  <c r="M483" i="22"/>
  <c r="L483" i="22"/>
  <c r="F483" i="22"/>
  <c r="E483" i="22"/>
  <c r="I482" i="22"/>
  <c r="K482" i="22"/>
  <c r="S482" i="22"/>
  <c r="Z482" i="22"/>
  <c r="N482" i="22"/>
  <c r="M482" i="22"/>
  <c r="L482" i="22"/>
  <c r="F482" i="22"/>
  <c r="E482" i="22"/>
  <c r="I481" i="22"/>
  <c r="K481" i="22"/>
  <c r="S481" i="22"/>
  <c r="Z481" i="22"/>
  <c r="N481" i="22"/>
  <c r="M481" i="22"/>
  <c r="L481" i="22"/>
  <c r="F481" i="22"/>
  <c r="E481" i="22"/>
  <c r="I480" i="22"/>
  <c r="K480" i="22"/>
  <c r="S480" i="22"/>
  <c r="Z480" i="22"/>
  <c r="N480" i="22"/>
  <c r="M480" i="22"/>
  <c r="L480" i="22"/>
  <c r="F480" i="22"/>
  <c r="E480" i="22"/>
  <c r="I479" i="22"/>
  <c r="K479" i="22"/>
  <c r="S479" i="22"/>
  <c r="Z479" i="22"/>
  <c r="N479" i="22"/>
  <c r="M479" i="22"/>
  <c r="L479" i="22"/>
  <c r="F479" i="22"/>
  <c r="E479" i="22"/>
  <c r="I478" i="22"/>
  <c r="K478" i="22"/>
  <c r="S478" i="22"/>
  <c r="Z478" i="22"/>
  <c r="N478" i="22"/>
  <c r="M478" i="22"/>
  <c r="L478" i="22"/>
  <c r="F478" i="22"/>
  <c r="E478" i="22"/>
  <c r="I477" i="22"/>
  <c r="K477" i="22"/>
  <c r="S477" i="22"/>
  <c r="Z477" i="22"/>
  <c r="N477" i="22"/>
  <c r="M477" i="22"/>
  <c r="L477" i="22"/>
  <c r="F477" i="22"/>
  <c r="E477" i="22"/>
  <c r="I476" i="22"/>
  <c r="K476" i="22"/>
  <c r="S476" i="22"/>
  <c r="Z476" i="22"/>
  <c r="N476" i="22"/>
  <c r="M476" i="22"/>
  <c r="L476" i="22"/>
  <c r="F476" i="22"/>
  <c r="E476" i="22"/>
  <c r="I475" i="22"/>
  <c r="K475" i="22"/>
  <c r="S475" i="22"/>
  <c r="Z475" i="22"/>
  <c r="N475" i="22"/>
  <c r="M475" i="22"/>
  <c r="L475" i="22"/>
  <c r="F475" i="22"/>
  <c r="E475" i="22"/>
  <c r="I474" i="22"/>
  <c r="K474" i="22"/>
  <c r="S474" i="22"/>
  <c r="Z474" i="22"/>
  <c r="N474" i="22"/>
  <c r="M474" i="22"/>
  <c r="L474" i="22"/>
  <c r="F474" i="22"/>
  <c r="E474" i="22"/>
  <c r="I473" i="22"/>
  <c r="K473" i="22"/>
  <c r="S473" i="22"/>
  <c r="Z473" i="22"/>
  <c r="N473" i="22"/>
  <c r="M473" i="22"/>
  <c r="L473" i="22"/>
  <c r="F473" i="22"/>
  <c r="E473" i="22"/>
  <c r="I472" i="22"/>
  <c r="K472" i="22"/>
  <c r="S472" i="22"/>
  <c r="Z472" i="22"/>
  <c r="N472" i="22"/>
  <c r="M472" i="22"/>
  <c r="L472" i="22"/>
  <c r="F472" i="22"/>
  <c r="E472" i="22"/>
  <c r="I471" i="22"/>
  <c r="K471" i="22"/>
  <c r="S471" i="22"/>
  <c r="Z471" i="22"/>
  <c r="N471" i="22"/>
  <c r="M471" i="22"/>
  <c r="L471" i="22"/>
  <c r="F471" i="22"/>
  <c r="E471" i="22"/>
  <c r="I470" i="22"/>
  <c r="K470" i="22"/>
  <c r="S470" i="22"/>
  <c r="Z470" i="22"/>
  <c r="N470" i="22"/>
  <c r="M470" i="22"/>
  <c r="L470" i="22"/>
  <c r="F470" i="22"/>
  <c r="E470" i="22"/>
  <c r="I469" i="22"/>
  <c r="K469" i="22"/>
  <c r="S469" i="22"/>
  <c r="Z469" i="22"/>
  <c r="N469" i="22"/>
  <c r="M469" i="22"/>
  <c r="L469" i="22"/>
  <c r="F469" i="22"/>
  <c r="E469" i="22"/>
  <c r="I468" i="22"/>
  <c r="K468" i="22"/>
  <c r="S468" i="22"/>
  <c r="Z468" i="22"/>
  <c r="N468" i="22"/>
  <c r="M468" i="22"/>
  <c r="L468" i="22"/>
  <c r="F468" i="22"/>
  <c r="E468" i="22"/>
  <c r="I467" i="22"/>
  <c r="K467" i="22"/>
  <c r="S467" i="22"/>
  <c r="Z467" i="22"/>
  <c r="N467" i="22"/>
  <c r="M467" i="22"/>
  <c r="L467" i="22"/>
  <c r="F467" i="22"/>
  <c r="E467" i="22"/>
  <c r="I466" i="22"/>
  <c r="K466" i="22"/>
  <c r="S466" i="22"/>
  <c r="Z466" i="22"/>
  <c r="N466" i="22"/>
  <c r="M466" i="22"/>
  <c r="L466" i="22"/>
  <c r="F466" i="22"/>
  <c r="E466" i="22"/>
  <c r="I465" i="22"/>
  <c r="K465" i="22"/>
  <c r="S465" i="22"/>
  <c r="Z465" i="22"/>
  <c r="N465" i="22"/>
  <c r="M465" i="22"/>
  <c r="L465" i="22"/>
  <c r="F465" i="22"/>
  <c r="E465" i="22"/>
  <c r="I464" i="22"/>
  <c r="K464" i="22"/>
  <c r="S464" i="22"/>
  <c r="Z464" i="22"/>
  <c r="N464" i="22"/>
  <c r="M464" i="22"/>
  <c r="L464" i="22"/>
  <c r="F464" i="22"/>
  <c r="E464" i="22"/>
  <c r="I463" i="22"/>
  <c r="K463" i="22"/>
  <c r="S463" i="22"/>
  <c r="Z463" i="22"/>
  <c r="N463" i="22"/>
  <c r="M463" i="22"/>
  <c r="L463" i="22"/>
  <c r="F463" i="22"/>
  <c r="E463" i="22"/>
  <c r="I462" i="22"/>
  <c r="K462" i="22"/>
  <c r="S462" i="22"/>
  <c r="Z462" i="22"/>
  <c r="N462" i="22"/>
  <c r="M462" i="22"/>
  <c r="L462" i="22"/>
  <c r="F462" i="22"/>
  <c r="E462" i="22"/>
  <c r="I461" i="22"/>
  <c r="K461" i="22"/>
  <c r="S461" i="22"/>
  <c r="Z461" i="22"/>
  <c r="N461" i="22"/>
  <c r="M461" i="22"/>
  <c r="L461" i="22"/>
  <c r="F461" i="22"/>
  <c r="E461" i="22"/>
  <c r="I460" i="22"/>
  <c r="K460" i="22"/>
  <c r="S460" i="22"/>
  <c r="Z460" i="22"/>
  <c r="N460" i="22"/>
  <c r="M460" i="22"/>
  <c r="L460" i="22"/>
  <c r="F460" i="22"/>
  <c r="E460" i="22"/>
  <c r="I459" i="22"/>
  <c r="K459" i="22"/>
  <c r="S459" i="22"/>
  <c r="Z459" i="22"/>
  <c r="N459" i="22"/>
  <c r="M459" i="22"/>
  <c r="L459" i="22"/>
  <c r="F459" i="22"/>
  <c r="E459" i="22"/>
  <c r="I458" i="22"/>
  <c r="K458" i="22"/>
  <c r="S458" i="22"/>
  <c r="Z458" i="22"/>
  <c r="N458" i="22"/>
  <c r="M458" i="22"/>
  <c r="L458" i="22"/>
  <c r="F458" i="22"/>
  <c r="E458" i="22"/>
  <c r="I457" i="22"/>
  <c r="K457" i="22"/>
  <c r="S457" i="22"/>
  <c r="Z457" i="22"/>
  <c r="N457" i="22"/>
  <c r="M457" i="22"/>
  <c r="L457" i="22"/>
  <c r="F457" i="22"/>
  <c r="E457" i="22"/>
  <c r="I456" i="22"/>
  <c r="K456" i="22"/>
  <c r="S456" i="22"/>
  <c r="Z456" i="22"/>
  <c r="N456" i="22"/>
  <c r="M456" i="22"/>
  <c r="L456" i="22"/>
  <c r="F456" i="22"/>
  <c r="E456" i="22"/>
  <c r="I455" i="22"/>
  <c r="K455" i="22"/>
  <c r="S455" i="22"/>
  <c r="Z455" i="22"/>
  <c r="N455" i="22"/>
  <c r="M455" i="22"/>
  <c r="L455" i="22"/>
  <c r="F455" i="22"/>
  <c r="E455" i="22"/>
  <c r="I454" i="22"/>
  <c r="K454" i="22"/>
  <c r="S454" i="22"/>
  <c r="Z454" i="22"/>
  <c r="N454" i="22"/>
  <c r="M454" i="22"/>
  <c r="L454" i="22"/>
  <c r="F454" i="22"/>
  <c r="E454" i="22"/>
  <c r="I453" i="22"/>
  <c r="K453" i="22"/>
  <c r="S453" i="22"/>
  <c r="Z453" i="22"/>
  <c r="N453" i="22"/>
  <c r="M453" i="22"/>
  <c r="L453" i="22"/>
  <c r="F453" i="22"/>
  <c r="E453" i="22"/>
  <c r="I452" i="22"/>
  <c r="K452" i="22"/>
  <c r="S452" i="22"/>
  <c r="Z452" i="22"/>
  <c r="N452" i="22"/>
  <c r="M452" i="22"/>
  <c r="L452" i="22"/>
  <c r="F452" i="22"/>
  <c r="E452" i="22"/>
  <c r="I451" i="22"/>
  <c r="K451" i="22"/>
  <c r="S451" i="22"/>
  <c r="Z451" i="22"/>
  <c r="N451" i="22"/>
  <c r="M451" i="22"/>
  <c r="L451" i="22"/>
  <c r="F451" i="22"/>
  <c r="E451" i="22"/>
  <c r="I450" i="22"/>
  <c r="K450" i="22"/>
  <c r="S450" i="22"/>
  <c r="Z450" i="22"/>
  <c r="N450" i="22"/>
  <c r="M450" i="22"/>
  <c r="L450" i="22"/>
  <c r="F450" i="22"/>
  <c r="E450" i="22"/>
  <c r="I449" i="22"/>
  <c r="K449" i="22"/>
  <c r="S449" i="22"/>
  <c r="Z449" i="22"/>
  <c r="N449" i="22"/>
  <c r="M449" i="22"/>
  <c r="L449" i="22"/>
  <c r="F449" i="22"/>
  <c r="E449" i="22"/>
  <c r="I448" i="22"/>
  <c r="K448" i="22"/>
  <c r="S448" i="22"/>
  <c r="Z448" i="22"/>
  <c r="N448" i="22"/>
  <c r="M448" i="22"/>
  <c r="L448" i="22"/>
  <c r="F448" i="22"/>
  <c r="E448" i="22"/>
  <c r="I447" i="22"/>
  <c r="K447" i="22"/>
  <c r="S447" i="22"/>
  <c r="Z447" i="22"/>
  <c r="N447" i="22"/>
  <c r="M447" i="22"/>
  <c r="L447" i="22"/>
  <c r="F447" i="22"/>
  <c r="E447" i="22"/>
  <c r="I446" i="22"/>
  <c r="K446" i="22"/>
  <c r="S446" i="22"/>
  <c r="Z446" i="22"/>
  <c r="N446" i="22"/>
  <c r="M446" i="22"/>
  <c r="L446" i="22"/>
  <c r="F446" i="22"/>
  <c r="E446" i="22"/>
  <c r="I445" i="22"/>
  <c r="K445" i="22"/>
  <c r="S445" i="22"/>
  <c r="Z445" i="22"/>
  <c r="N445" i="22"/>
  <c r="M445" i="22"/>
  <c r="L445" i="22"/>
  <c r="F445" i="22"/>
  <c r="E445" i="22"/>
  <c r="I444" i="22"/>
  <c r="K444" i="22"/>
  <c r="S444" i="22"/>
  <c r="Z444" i="22"/>
  <c r="N444" i="22"/>
  <c r="M444" i="22"/>
  <c r="L444" i="22"/>
  <c r="F444" i="22"/>
  <c r="E444" i="22"/>
  <c r="I443" i="22"/>
  <c r="K443" i="22"/>
  <c r="S443" i="22"/>
  <c r="Z443" i="22"/>
  <c r="N443" i="22"/>
  <c r="M443" i="22"/>
  <c r="L443" i="22"/>
  <c r="F443" i="22"/>
  <c r="E443" i="22"/>
  <c r="I442" i="22"/>
  <c r="K442" i="22"/>
  <c r="S442" i="22"/>
  <c r="Z442" i="22"/>
  <c r="N442" i="22"/>
  <c r="M442" i="22"/>
  <c r="L442" i="22"/>
  <c r="F442" i="22"/>
  <c r="E442" i="22"/>
  <c r="I441" i="22"/>
  <c r="K441" i="22"/>
  <c r="S441" i="22"/>
  <c r="Z441" i="22"/>
  <c r="N441" i="22"/>
  <c r="M441" i="22"/>
  <c r="L441" i="22"/>
  <c r="F441" i="22"/>
  <c r="E441" i="22"/>
  <c r="I440" i="22"/>
  <c r="K440" i="22"/>
  <c r="S440" i="22"/>
  <c r="Z440" i="22"/>
  <c r="N440" i="22"/>
  <c r="M440" i="22"/>
  <c r="L440" i="22"/>
  <c r="F440" i="22"/>
  <c r="E440" i="22"/>
  <c r="I439" i="22"/>
  <c r="K439" i="22"/>
  <c r="S439" i="22"/>
  <c r="Z439" i="22"/>
  <c r="N439" i="22"/>
  <c r="M439" i="22"/>
  <c r="L439" i="22"/>
  <c r="F439" i="22"/>
  <c r="E439" i="22"/>
  <c r="I438" i="22"/>
  <c r="K438" i="22"/>
  <c r="S438" i="22"/>
  <c r="Z438" i="22"/>
  <c r="N438" i="22"/>
  <c r="M438" i="22"/>
  <c r="L438" i="22"/>
  <c r="F438" i="22"/>
  <c r="E438" i="22"/>
  <c r="I437" i="22"/>
  <c r="K437" i="22"/>
  <c r="S437" i="22"/>
  <c r="Z437" i="22"/>
  <c r="N437" i="22"/>
  <c r="M437" i="22"/>
  <c r="L437" i="22"/>
  <c r="F437" i="22"/>
  <c r="E437" i="22"/>
  <c r="I436" i="22"/>
  <c r="K436" i="22"/>
  <c r="S436" i="22"/>
  <c r="Z436" i="22"/>
  <c r="N436" i="22"/>
  <c r="M436" i="22"/>
  <c r="L436" i="22"/>
  <c r="F436" i="22"/>
  <c r="E436" i="22"/>
  <c r="I435" i="22"/>
  <c r="K435" i="22"/>
  <c r="S435" i="22"/>
  <c r="Z435" i="22"/>
  <c r="N435" i="22"/>
  <c r="M435" i="22"/>
  <c r="L435" i="22"/>
  <c r="F435" i="22"/>
  <c r="E435" i="22"/>
  <c r="I434" i="22"/>
  <c r="K434" i="22"/>
  <c r="S434" i="22"/>
  <c r="Z434" i="22"/>
  <c r="N434" i="22"/>
  <c r="M434" i="22"/>
  <c r="L434" i="22"/>
  <c r="F434" i="22"/>
  <c r="E434" i="22"/>
  <c r="I433" i="22"/>
  <c r="K433" i="22"/>
  <c r="S433" i="22"/>
  <c r="Z433" i="22"/>
  <c r="N433" i="22"/>
  <c r="M433" i="22"/>
  <c r="L433" i="22"/>
  <c r="F433" i="22"/>
  <c r="E433" i="22"/>
  <c r="I432" i="22"/>
  <c r="K432" i="22"/>
  <c r="S432" i="22"/>
  <c r="Z432" i="22"/>
  <c r="N432" i="22"/>
  <c r="M432" i="22"/>
  <c r="L432" i="22"/>
  <c r="F432" i="22"/>
  <c r="E432" i="22"/>
  <c r="I431" i="22"/>
  <c r="K431" i="22"/>
  <c r="S431" i="22"/>
  <c r="Z431" i="22"/>
  <c r="N431" i="22"/>
  <c r="M431" i="22"/>
  <c r="L431" i="22"/>
  <c r="F431" i="22"/>
  <c r="E431" i="22"/>
  <c r="I430" i="22"/>
  <c r="K430" i="22"/>
  <c r="S430" i="22"/>
  <c r="Z430" i="22"/>
  <c r="N430" i="22"/>
  <c r="M430" i="22"/>
  <c r="L430" i="22"/>
  <c r="F430" i="22"/>
  <c r="E430" i="22"/>
  <c r="I429" i="22"/>
  <c r="K429" i="22"/>
  <c r="S429" i="22"/>
  <c r="Z429" i="22"/>
  <c r="N429" i="22"/>
  <c r="M429" i="22"/>
  <c r="L429" i="22"/>
  <c r="F429" i="22"/>
  <c r="E429" i="22"/>
  <c r="I428" i="22"/>
  <c r="K428" i="22"/>
  <c r="S428" i="22"/>
  <c r="Z428" i="22"/>
  <c r="N428" i="22"/>
  <c r="M428" i="22"/>
  <c r="L428" i="22"/>
  <c r="F428" i="22"/>
  <c r="E428" i="22"/>
  <c r="I427" i="22"/>
  <c r="K427" i="22"/>
  <c r="S427" i="22"/>
  <c r="Z427" i="22"/>
  <c r="N427" i="22"/>
  <c r="M427" i="22"/>
  <c r="L427" i="22"/>
  <c r="F427" i="22"/>
  <c r="E427" i="22"/>
  <c r="I426" i="22"/>
  <c r="K426" i="22"/>
  <c r="S426" i="22"/>
  <c r="Z426" i="22"/>
  <c r="N426" i="22"/>
  <c r="M426" i="22"/>
  <c r="L426" i="22"/>
  <c r="F426" i="22"/>
  <c r="E426" i="22"/>
  <c r="I425" i="22"/>
  <c r="K425" i="22"/>
  <c r="S425" i="22"/>
  <c r="Z425" i="22"/>
  <c r="N425" i="22"/>
  <c r="M425" i="22"/>
  <c r="L425" i="22"/>
  <c r="F425" i="22"/>
  <c r="E425" i="22"/>
  <c r="I424" i="22"/>
  <c r="K424" i="22"/>
  <c r="S424" i="22"/>
  <c r="Z424" i="22"/>
  <c r="N424" i="22"/>
  <c r="M424" i="22"/>
  <c r="L424" i="22"/>
  <c r="F424" i="22"/>
  <c r="E424" i="22"/>
  <c r="I423" i="22"/>
  <c r="K423" i="22"/>
  <c r="S423" i="22"/>
  <c r="Z423" i="22"/>
  <c r="N423" i="22"/>
  <c r="M423" i="22"/>
  <c r="L423" i="22"/>
  <c r="F423" i="22"/>
  <c r="E423" i="22"/>
  <c r="I422" i="22"/>
  <c r="K422" i="22"/>
  <c r="S422" i="22"/>
  <c r="Z422" i="22"/>
  <c r="N422" i="22"/>
  <c r="M422" i="22"/>
  <c r="L422" i="22"/>
  <c r="F422" i="22"/>
  <c r="E422" i="22"/>
  <c r="I421" i="22"/>
  <c r="K421" i="22"/>
  <c r="S421" i="22"/>
  <c r="Z421" i="22"/>
  <c r="N421" i="22"/>
  <c r="M421" i="22"/>
  <c r="L421" i="22"/>
  <c r="F421" i="22"/>
  <c r="E421" i="22"/>
  <c r="I420" i="22"/>
  <c r="K420" i="22"/>
  <c r="S420" i="22"/>
  <c r="Z420" i="22"/>
  <c r="N420" i="22"/>
  <c r="M420" i="22"/>
  <c r="L420" i="22"/>
  <c r="F420" i="22"/>
  <c r="E420" i="22"/>
  <c r="I419" i="22"/>
  <c r="K419" i="22"/>
  <c r="S419" i="22"/>
  <c r="Z419" i="22"/>
  <c r="N419" i="22"/>
  <c r="M419" i="22"/>
  <c r="L419" i="22"/>
  <c r="F419" i="22"/>
  <c r="E419" i="22"/>
  <c r="I418" i="22"/>
  <c r="K418" i="22"/>
  <c r="S418" i="22"/>
  <c r="Z418" i="22"/>
  <c r="N418" i="22"/>
  <c r="M418" i="22"/>
  <c r="L418" i="22"/>
  <c r="F418" i="22"/>
  <c r="E418" i="22"/>
  <c r="I417" i="22"/>
  <c r="K417" i="22"/>
  <c r="S417" i="22"/>
  <c r="Z417" i="22"/>
  <c r="N417" i="22"/>
  <c r="M417" i="22"/>
  <c r="L417" i="22"/>
  <c r="F417" i="22"/>
  <c r="E417" i="22"/>
  <c r="I416" i="22"/>
  <c r="K416" i="22"/>
  <c r="S416" i="22"/>
  <c r="Z416" i="22"/>
  <c r="N416" i="22"/>
  <c r="M416" i="22"/>
  <c r="L416" i="22"/>
  <c r="F416" i="22"/>
  <c r="E416" i="22"/>
  <c r="I415" i="22"/>
  <c r="K415" i="22"/>
  <c r="S415" i="22"/>
  <c r="Z415" i="22"/>
  <c r="N415" i="22"/>
  <c r="M415" i="22"/>
  <c r="L415" i="22"/>
  <c r="F415" i="22"/>
  <c r="E415" i="22"/>
  <c r="I414" i="22"/>
  <c r="K414" i="22"/>
  <c r="S414" i="22"/>
  <c r="Z414" i="22"/>
  <c r="N414" i="22"/>
  <c r="M414" i="22"/>
  <c r="L414" i="22"/>
  <c r="F414" i="22"/>
  <c r="E414" i="22"/>
  <c r="I413" i="22"/>
  <c r="K413" i="22"/>
  <c r="S413" i="22"/>
  <c r="Z413" i="22"/>
  <c r="N413" i="22"/>
  <c r="M413" i="22"/>
  <c r="L413" i="22"/>
  <c r="F413" i="22"/>
  <c r="E413" i="22"/>
  <c r="I412" i="22"/>
  <c r="K412" i="22"/>
  <c r="S412" i="22"/>
  <c r="Z412" i="22"/>
  <c r="N412" i="22"/>
  <c r="M412" i="22"/>
  <c r="L412" i="22"/>
  <c r="F412" i="22"/>
  <c r="E412" i="22"/>
  <c r="I411" i="22"/>
  <c r="K411" i="22"/>
  <c r="S411" i="22"/>
  <c r="Z411" i="22"/>
  <c r="N411" i="22"/>
  <c r="M411" i="22"/>
  <c r="L411" i="22"/>
  <c r="F411" i="22"/>
  <c r="E411" i="22"/>
  <c r="I410" i="22"/>
  <c r="K410" i="22"/>
  <c r="S410" i="22"/>
  <c r="Z410" i="22"/>
  <c r="N410" i="22"/>
  <c r="M410" i="22"/>
  <c r="L410" i="22"/>
  <c r="F410" i="22"/>
  <c r="E410" i="22"/>
  <c r="I409" i="22"/>
  <c r="K409" i="22"/>
  <c r="S409" i="22"/>
  <c r="Z409" i="22"/>
  <c r="N409" i="22"/>
  <c r="M409" i="22"/>
  <c r="L409" i="22"/>
  <c r="F409" i="22"/>
  <c r="E409" i="22"/>
  <c r="I408" i="22"/>
  <c r="K408" i="22"/>
  <c r="S408" i="22"/>
  <c r="Z408" i="22"/>
  <c r="N408" i="22"/>
  <c r="M408" i="22"/>
  <c r="L408" i="22"/>
  <c r="F408" i="22"/>
  <c r="E408" i="22"/>
  <c r="I407" i="22"/>
  <c r="K407" i="22"/>
  <c r="S407" i="22"/>
  <c r="Z407" i="22"/>
  <c r="N407" i="22"/>
  <c r="M407" i="22"/>
  <c r="L407" i="22"/>
  <c r="F407" i="22"/>
  <c r="E407" i="22"/>
  <c r="I406" i="22"/>
  <c r="K406" i="22"/>
  <c r="S406" i="22"/>
  <c r="Z406" i="22"/>
  <c r="N406" i="22"/>
  <c r="M406" i="22"/>
  <c r="L406" i="22"/>
  <c r="F406" i="22"/>
  <c r="E406" i="22"/>
  <c r="I405" i="22"/>
  <c r="K405" i="22"/>
  <c r="S405" i="22"/>
  <c r="Z405" i="22"/>
  <c r="N405" i="22"/>
  <c r="M405" i="22"/>
  <c r="L405" i="22"/>
  <c r="F405" i="22"/>
  <c r="E405" i="22"/>
  <c r="I404" i="22"/>
  <c r="K404" i="22"/>
  <c r="S404" i="22"/>
  <c r="Z404" i="22"/>
  <c r="N404" i="22"/>
  <c r="M404" i="22"/>
  <c r="L404" i="22"/>
  <c r="F404" i="22"/>
  <c r="E404" i="22"/>
  <c r="I403" i="22"/>
  <c r="K403" i="22"/>
  <c r="S403" i="22"/>
  <c r="Z403" i="22"/>
  <c r="N403" i="22"/>
  <c r="M403" i="22"/>
  <c r="L403" i="22"/>
  <c r="F403" i="22"/>
  <c r="E403" i="22"/>
  <c r="I402" i="22"/>
  <c r="K402" i="22"/>
  <c r="S402" i="22"/>
  <c r="Z402" i="22"/>
  <c r="N402" i="22"/>
  <c r="M402" i="22"/>
  <c r="L402" i="22"/>
  <c r="F402" i="22"/>
  <c r="E402" i="22"/>
  <c r="I401" i="22"/>
  <c r="K401" i="22"/>
  <c r="S401" i="22"/>
  <c r="Z401" i="22"/>
  <c r="N401" i="22"/>
  <c r="M401" i="22"/>
  <c r="L401" i="22"/>
  <c r="F401" i="22"/>
  <c r="E401" i="22"/>
  <c r="I400" i="22"/>
  <c r="K400" i="22"/>
  <c r="S400" i="22"/>
  <c r="Z400" i="22"/>
  <c r="N400" i="22"/>
  <c r="M400" i="22"/>
  <c r="L400" i="22"/>
  <c r="F400" i="22"/>
  <c r="E400" i="22"/>
  <c r="I399" i="22"/>
  <c r="K399" i="22"/>
  <c r="S399" i="22"/>
  <c r="Z399" i="22"/>
  <c r="N399" i="22"/>
  <c r="M399" i="22"/>
  <c r="L399" i="22"/>
  <c r="F399" i="22"/>
  <c r="E399" i="22"/>
  <c r="I398" i="22"/>
  <c r="K398" i="22"/>
  <c r="S398" i="22"/>
  <c r="Z398" i="22"/>
  <c r="N398" i="22"/>
  <c r="M398" i="22"/>
  <c r="L398" i="22"/>
  <c r="F398" i="22"/>
  <c r="E398" i="22"/>
  <c r="I397" i="22"/>
  <c r="K397" i="22"/>
  <c r="S397" i="22"/>
  <c r="Z397" i="22"/>
  <c r="N397" i="22"/>
  <c r="M397" i="22"/>
  <c r="L397" i="22"/>
  <c r="F397" i="22"/>
  <c r="E397" i="22"/>
  <c r="I396" i="22"/>
  <c r="K396" i="22"/>
  <c r="S396" i="22"/>
  <c r="Z396" i="22"/>
  <c r="N396" i="22"/>
  <c r="M396" i="22"/>
  <c r="L396" i="22"/>
  <c r="F396" i="22"/>
  <c r="E396" i="22"/>
  <c r="I395" i="22"/>
  <c r="K395" i="22"/>
  <c r="S395" i="22"/>
  <c r="Z395" i="22"/>
  <c r="N395" i="22"/>
  <c r="M395" i="22"/>
  <c r="L395" i="22"/>
  <c r="F395" i="22"/>
  <c r="E395" i="22"/>
  <c r="I394" i="22"/>
  <c r="K394" i="22"/>
  <c r="S394" i="22"/>
  <c r="Z394" i="22"/>
  <c r="N394" i="22"/>
  <c r="M394" i="22"/>
  <c r="L394" i="22"/>
  <c r="F394" i="22"/>
  <c r="E394" i="22"/>
  <c r="I393" i="22"/>
  <c r="K393" i="22"/>
  <c r="S393" i="22"/>
  <c r="Z393" i="22"/>
  <c r="N393" i="22"/>
  <c r="M393" i="22"/>
  <c r="L393" i="22"/>
  <c r="F393" i="22"/>
  <c r="E393" i="22"/>
  <c r="I392" i="22"/>
  <c r="K392" i="22"/>
  <c r="S392" i="22"/>
  <c r="Z392" i="22"/>
  <c r="N392" i="22"/>
  <c r="M392" i="22"/>
  <c r="L392" i="22"/>
  <c r="F392" i="22"/>
  <c r="E392" i="22"/>
  <c r="I391" i="22"/>
  <c r="K391" i="22"/>
  <c r="S391" i="22"/>
  <c r="Z391" i="22"/>
  <c r="N391" i="22"/>
  <c r="M391" i="22"/>
  <c r="L391" i="22"/>
  <c r="F391" i="22"/>
  <c r="E391" i="22"/>
  <c r="I390" i="22"/>
  <c r="K390" i="22"/>
  <c r="S390" i="22"/>
  <c r="Z390" i="22"/>
  <c r="N390" i="22"/>
  <c r="M390" i="22"/>
  <c r="L390" i="22"/>
  <c r="F390" i="22"/>
  <c r="E390" i="22"/>
  <c r="I389" i="22"/>
  <c r="K389" i="22"/>
  <c r="S389" i="22"/>
  <c r="Z389" i="22"/>
  <c r="N389" i="22"/>
  <c r="M389" i="22"/>
  <c r="L389" i="22"/>
  <c r="F389" i="22"/>
  <c r="E389" i="22"/>
  <c r="I388" i="22"/>
  <c r="K388" i="22"/>
  <c r="S388" i="22"/>
  <c r="Z388" i="22"/>
  <c r="N388" i="22"/>
  <c r="M388" i="22"/>
  <c r="L388" i="22"/>
  <c r="F388" i="22"/>
  <c r="E388" i="22"/>
  <c r="I387" i="22"/>
  <c r="K387" i="22"/>
  <c r="S387" i="22"/>
  <c r="Z387" i="22"/>
  <c r="N387" i="22"/>
  <c r="M387" i="22"/>
  <c r="L387" i="22"/>
  <c r="F387" i="22"/>
  <c r="E387" i="22"/>
  <c r="I386" i="22"/>
  <c r="K386" i="22"/>
  <c r="S386" i="22"/>
  <c r="Z386" i="22"/>
  <c r="N386" i="22"/>
  <c r="M386" i="22"/>
  <c r="L386" i="22"/>
  <c r="F386" i="22"/>
  <c r="E386" i="22"/>
  <c r="I385" i="22"/>
  <c r="K385" i="22"/>
  <c r="S385" i="22"/>
  <c r="Z385" i="22"/>
  <c r="N385" i="22"/>
  <c r="M385" i="22"/>
  <c r="L385" i="22"/>
  <c r="F385" i="22"/>
  <c r="E385" i="22"/>
  <c r="I384" i="22"/>
  <c r="K384" i="22"/>
  <c r="S384" i="22"/>
  <c r="Z384" i="22"/>
  <c r="N384" i="22"/>
  <c r="M384" i="22"/>
  <c r="L384" i="22"/>
  <c r="F384" i="22"/>
  <c r="E384" i="22"/>
  <c r="I383" i="22"/>
  <c r="K383" i="22"/>
  <c r="S383" i="22"/>
  <c r="Z383" i="22"/>
  <c r="N383" i="22"/>
  <c r="M383" i="22"/>
  <c r="L383" i="22"/>
  <c r="F383" i="22"/>
  <c r="E383" i="22"/>
  <c r="I382" i="22"/>
  <c r="K382" i="22"/>
  <c r="S382" i="22"/>
  <c r="Z382" i="22"/>
  <c r="N382" i="22"/>
  <c r="M382" i="22"/>
  <c r="L382" i="22"/>
  <c r="F382" i="22"/>
  <c r="E382" i="22"/>
  <c r="I381" i="22"/>
  <c r="K381" i="22"/>
  <c r="S381" i="22"/>
  <c r="Z381" i="22"/>
  <c r="N381" i="22"/>
  <c r="M381" i="22"/>
  <c r="L381" i="22"/>
  <c r="F381" i="22"/>
  <c r="E381" i="22"/>
  <c r="I380" i="22"/>
  <c r="K380" i="22"/>
  <c r="S380" i="22"/>
  <c r="Z380" i="22"/>
  <c r="N380" i="22"/>
  <c r="M380" i="22"/>
  <c r="L380" i="22"/>
  <c r="F380" i="22"/>
  <c r="E380" i="22"/>
  <c r="I379" i="22"/>
  <c r="K379" i="22"/>
  <c r="S379" i="22"/>
  <c r="Z379" i="22"/>
  <c r="N379" i="22"/>
  <c r="M379" i="22"/>
  <c r="L379" i="22"/>
  <c r="F379" i="22"/>
  <c r="E379" i="22"/>
  <c r="I378" i="22"/>
  <c r="K378" i="22"/>
  <c r="S378" i="22"/>
  <c r="Z378" i="22"/>
  <c r="N378" i="22"/>
  <c r="M378" i="22"/>
  <c r="L378" i="22"/>
  <c r="F378" i="22"/>
  <c r="E378" i="22"/>
  <c r="I377" i="22"/>
  <c r="K377" i="22"/>
  <c r="S377" i="22"/>
  <c r="Z377" i="22"/>
  <c r="N377" i="22"/>
  <c r="M377" i="22"/>
  <c r="L377" i="22"/>
  <c r="F377" i="22"/>
  <c r="E377" i="22"/>
  <c r="I376" i="22"/>
  <c r="K376" i="22"/>
  <c r="S376" i="22"/>
  <c r="Z376" i="22"/>
  <c r="N376" i="22"/>
  <c r="M376" i="22"/>
  <c r="L376" i="22"/>
  <c r="F376" i="22"/>
  <c r="E376" i="22"/>
  <c r="I375" i="22"/>
  <c r="K375" i="22"/>
  <c r="S375" i="22"/>
  <c r="Z375" i="22"/>
  <c r="N375" i="22"/>
  <c r="M375" i="22"/>
  <c r="L375" i="22"/>
  <c r="F375" i="22"/>
  <c r="E375" i="22"/>
  <c r="I374" i="22"/>
  <c r="T374" i="22"/>
  <c r="K374" i="22"/>
  <c r="U374" i="22"/>
  <c r="V374" i="22"/>
  <c r="W374" i="22"/>
  <c r="AB374" i="22"/>
  <c r="S374" i="22"/>
  <c r="Z374" i="22"/>
  <c r="N374" i="22"/>
  <c r="M374" i="22"/>
  <c r="L374" i="22"/>
  <c r="F374" i="22"/>
  <c r="E374" i="22"/>
  <c r="I373" i="22"/>
  <c r="T373" i="22"/>
  <c r="K373" i="22"/>
  <c r="U373" i="22"/>
  <c r="V373" i="22"/>
  <c r="W373" i="22"/>
  <c r="AB373" i="22"/>
  <c r="S373" i="22"/>
  <c r="Z373" i="22"/>
  <c r="N373" i="22"/>
  <c r="M373" i="22"/>
  <c r="L373" i="22"/>
  <c r="F373" i="22"/>
  <c r="E373" i="22"/>
  <c r="I372" i="22"/>
  <c r="T372" i="22"/>
  <c r="K372" i="22"/>
  <c r="U372" i="22"/>
  <c r="V372" i="22"/>
  <c r="W372" i="22"/>
  <c r="AB372" i="22"/>
  <c r="S372" i="22"/>
  <c r="Z372" i="22"/>
  <c r="N372" i="22"/>
  <c r="M372" i="22"/>
  <c r="L372" i="22"/>
  <c r="F372" i="22"/>
  <c r="E372" i="22"/>
  <c r="I371" i="22"/>
  <c r="T371" i="22"/>
  <c r="K371" i="22"/>
  <c r="U371" i="22"/>
  <c r="V371" i="22"/>
  <c r="W371" i="22"/>
  <c r="AB371" i="22"/>
  <c r="S371" i="22"/>
  <c r="Z371" i="22"/>
  <c r="N371" i="22"/>
  <c r="M371" i="22"/>
  <c r="L371" i="22"/>
  <c r="F371" i="22"/>
  <c r="E371" i="22"/>
  <c r="I370" i="22"/>
  <c r="T370" i="22"/>
  <c r="K370" i="22"/>
  <c r="U370" i="22"/>
  <c r="V370" i="22"/>
  <c r="W370" i="22"/>
  <c r="AB370" i="22"/>
  <c r="S370" i="22"/>
  <c r="Z370" i="22"/>
  <c r="N370" i="22"/>
  <c r="M370" i="22"/>
  <c r="L370" i="22"/>
  <c r="F370" i="22"/>
  <c r="E370" i="22"/>
  <c r="I369" i="22"/>
  <c r="T369" i="22"/>
  <c r="K369" i="22"/>
  <c r="U369" i="22"/>
  <c r="V369" i="22"/>
  <c r="W369" i="22"/>
  <c r="AB369" i="22"/>
  <c r="S369" i="22"/>
  <c r="Z369" i="22"/>
  <c r="N369" i="22"/>
  <c r="M369" i="22"/>
  <c r="L369" i="22"/>
  <c r="F369" i="22"/>
  <c r="E369" i="22"/>
  <c r="I368" i="22"/>
  <c r="T368" i="22"/>
  <c r="K368" i="22"/>
  <c r="U368" i="22"/>
  <c r="V368" i="22"/>
  <c r="W368" i="22"/>
  <c r="AB368" i="22"/>
  <c r="S368" i="22"/>
  <c r="Z368" i="22"/>
  <c r="N368" i="22"/>
  <c r="M368" i="22"/>
  <c r="L368" i="22"/>
  <c r="F368" i="22"/>
  <c r="E368" i="22"/>
  <c r="I367" i="22"/>
  <c r="T367" i="22"/>
  <c r="K367" i="22"/>
  <c r="U367" i="22"/>
  <c r="V367" i="22"/>
  <c r="W367" i="22"/>
  <c r="AB367" i="22"/>
  <c r="S367" i="22"/>
  <c r="Z367" i="22"/>
  <c r="N367" i="22"/>
  <c r="M367" i="22"/>
  <c r="L367" i="22"/>
  <c r="F367" i="22"/>
  <c r="E367" i="22"/>
  <c r="I366" i="22"/>
  <c r="T366" i="22"/>
  <c r="K366" i="22"/>
  <c r="U366" i="22"/>
  <c r="V366" i="22"/>
  <c r="W366" i="22"/>
  <c r="AB366" i="22"/>
  <c r="S366" i="22"/>
  <c r="Z366" i="22"/>
  <c r="N366" i="22"/>
  <c r="M366" i="22"/>
  <c r="L366" i="22"/>
  <c r="F366" i="22"/>
  <c r="E366" i="22"/>
  <c r="I365" i="22"/>
  <c r="T365" i="22"/>
  <c r="K365" i="22"/>
  <c r="U365" i="22"/>
  <c r="V365" i="22"/>
  <c r="W365" i="22"/>
  <c r="AB365" i="22"/>
  <c r="S365" i="22"/>
  <c r="Z365" i="22"/>
  <c r="N365" i="22"/>
  <c r="M365" i="22"/>
  <c r="L365" i="22"/>
  <c r="F365" i="22"/>
  <c r="E365" i="22"/>
  <c r="I364" i="22"/>
  <c r="T364" i="22"/>
  <c r="K364" i="22"/>
  <c r="U364" i="22"/>
  <c r="V364" i="22"/>
  <c r="W364" i="22"/>
  <c r="AB364" i="22"/>
  <c r="S364" i="22"/>
  <c r="Z364" i="22"/>
  <c r="N364" i="22"/>
  <c r="M364" i="22"/>
  <c r="L364" i="22"/>
  <c r="F364" i="22"/>
  <c r="E364" i="22"/>
  <c r="I363" i="22"/>
  <c r="T363" i="22"/>
  <c r="K363" i="22"/>
  <c r="U363" i="22"/>
  <c r="V363" i="22"/>
  <c r="W363" i="22"/>
  <c r="AB363" i="22"/>
  <c r="S363" i="22"/>
  <c r="Z363" i="22"/>
  <c r="N363" i="22"/>
  <c r="M363" i="22"/>
  <c r="L363" i="22"/>
  <c r="F363" i="22"/>
  <c r="E363" i="22"/>
  <c r="I362" i="22"/>
  <c r="T362" i="22"/>
  <c r="K362" i="22"/>
  <c r="U362" i="22"/>
  <c r="V362" i="22"/>
  <c r="W362" i="22"/>
  <c r="AB362" i="22"/>
  <c r="S362" i="22"/>
  <c r="Z362" i="22"/>
  <c r="N362" i="22"/>
  <c r="M362" i="22"/>
  <c r="L362" i="22"/>
  <c r="F362" i="22"/>
  <c r="E362" i="22"/>
  <c r="I361" i="22"/>
  <c r="T361" i="22"/>
  <c r="K361" i="22"/>
  <c r="U361" i="22"/>
  <c r="V361" i="22"/>
  <c r="W361" i="22"/>
  <c r="AB361" i="22"/>
  <c r="S361" i="22"/>
  <c r="Z361" i="22"/>
  <c r="N361" i="22"/>
  <c r="M361" i="22"/>
  <c r="L361" i="22"/>
  <c r="F361" i="22"/>
  <c r="E361" i="22"/>
  <c r="I360" i="22"/>
  <c r="T360" i="22"/>
  <c r="K360" i="22"/>
  <c r="U360" i="22"/>
  <c r="V360" i="22"/>
  <c r="W360" i="22"/>
  <c r="AB360" i="22"/>
  <c r="S360" i="22"/>
  <c r="Z360" i="22"/>
  <c r="N360" i="22"/>
  <c r="M360" i="22"/>
  <c r="L360" i="22"/>
  <c r="F360" i="22"/>
  <c r="E360" i="22"/>
  <c r="I359" i="22"/>
  <c r="T359" i="22"/>
  <c r="K359" i="22"/>
  <c r="U359" i="22"/>
  <c r="V359" i="22"/>
  <c r="W359" i="22"/>
  <c r="AB359" i="22"/>
  <c r="S359" i="22"/>
  <c r="Z359" i="22"/>
  <c r="N359" i="22"/>
  <c r="M359" i="22"/>
  <c r="L359" i="22"/>
  <c r="F359" i="22"/>
  <c r="E359" i="22"/>
  <c r="I358" i="22"/>
  <c r="T358" i="22"/>
  <c r="K358" i="22"/>
  <c r="U358" i="22"/>
  <c r="V358" i="22"/>
  <c r="W358" i="22"/>
  <c r="AB358" i="22"/>
  <c r="S358" i="22"/>
  <c r="Z358" i="22"/>
  <c r="N358" i="22"/>
  <c r="M358" i="22"/>
  <c r="L358" i="22"/>
  <c r="F358" i="22"/>
  <c r="E358" i="22"/>
  <c r="I357" i="22"/>
  <c r="T357" i="22"/>
  <c r="K357" i="22"/>
  <c r="U357" i="22"/>
  <c r="V357" i="22"/>
  <c r="W357" i="22"/>
  <c r="AB357" i="22"/>
  <c r="S357" i="22"/>
  <c r="Z357" i="22"/>
  <c r="N357" i="22"/>
  <c r="M357" i="22"/>
  <c r="L357" i="22"/>
  <c r="F357" i="22"/>
  <c r="E357" i="22"/>
  <c r="I356" i="22"/>
  <c r="T356" i="22"/>
  <c r="K356" i="22"/>
  <c r="U356" i="22"/>
  <c r="V356" i="22"/>
  <c r="W356" i="22"/>
  <c r="AB356" i="22"/>
  <c r="S356" i="22"/>
  <c r="Z356" i="22"/>
  <c r="N356" i="22"/>
  <c r="M356" i="22"/>
  <c r="L356" i="22"/>
  <c r="F356" i="22"/>
  <c r="E356" i="22"/>
  <c r="I355" i="22"/>
  <c r="T355" i="22"/>
  <c r="K355" i="22"/>
  <c r="U355" i="22"/>
  <c r="V355" i="22"/>
  <c r="W355" i="22"/>
  <c r="AB355" i="22"/>
  <c r="S355" i="22"/>
  <c r="Z355" i="22"/>
  <c r="N355" i="22"/>
  <c r="M355" i="22"/>
  <c r="L355" i="22"/>
  <c r="F355" i="22"/>
  <c r="E355" i="22"/>
  <c r="I354" i="22"/>
  <c r="T354" i="22"/>
  <c r="K354" i="22"/>
  <c r="U354" i="22"/>
  <c r="V354" i="22"/>
  <c r="W354" i="22"/>
  <c r="AB354" i="22"/>
  <c r="S354" i="22"/>
  <c r="Z354" i="22"/>
  <c r="N354" i="22"/>
  <c r="M354" i="22"/>
  <c r="L354" i="22"/>
  <c r="F354" i="22"/>
  <c r="E354" i="22"/>
  <c r="I353" i="22"/>
  <c r="T353" i="22"/>
  <c r="K353" i="22"/>
  <c r="U353" i="22"/>
  <c r="V353" i="22"/>
  <c r="W353" i="22"/>
  <c r="AB353" i="22"/>
  <c r="S353" i="22"/>
  <c r="Z353" i="22"/>
  <c r="N353" i="22"/>
  <c r="M353" i="22"/>
  <c r="L353" i="22"/>
  <c r="F353" i="22"/>
  <c r="E353" i="22"/>
  <c r="I352" i="22"/>
  <c r="T352" i="22"/>
  <c r="K352" i="22"/>
  <c r="U352" i="22"/>
  <c r="V352" i="22"/>
  <c r="W352" i="22"/>
  <c r="AB352" i="22"/>
  <c r="S352" i="22"/>
  <c r="Z352" i="22"/>
  <c r="N352" i="22"/>
  <c r="M352" i="22"/>
  <c r="L352" i="22"/>
  <c r="F352" i="22"/>
  <c r="E352" i="22"/>
  <c r="I351" i="22"/>
  <c r="T351" i="22"/>
  <c r="K351" i="22"/>
  <c r="U351" i="22"/>
  <c r="V351" i="22"/>
  <c r="W351" i="22"/>
  <c r="AB351" i="22"/>
  <c r="S351" i="22"/>
  <c r="Z351" i="22"/>
  <c r="N351" i="22"/>
  <c r="M351" i="22"/>
  <c r="L351" i="22"/>
  <c r="F351" i="22"/>
  <c r="E351" i="22"/>
  <c r="I350" i="22"/>
  <c r="T350" i="22"/>
  <c r="K350" i="22"/>
  <c r="U350" i="22"/>
  <c r="V350" i="22"/>
  <c r="W350" i="22"/>
  <c r="AB350" i="22"/>
  <c r="S350" i="22"/>
  <c r="Z350" i="22"/>
  <c r="N350" i="22"/>
  <c r="M350" i="22"/>
  <c r="L350" i="22"/>
  <c r="F350" i="22"/>
  <c r="E350" i="22"/>
  <c r="I349" i="22"/>
  <c r="T349" i="22"/>
  <c r="K349" i="22"/>
  <c r="U349" i="22"/>
  <c r="V349" i="22"/>
  <c r="W349" i="22"/>
  <c r="AB349" i="22"/>
  <c r="S349" i="22"/>
  <c r="Z349" i="22"/>
  <c r="N349" i="22"/>
  <c r="M349" i="22"/>
  <c r="L349" i="22"/>
  <c r="F349" i="22"/>
  <c r="E349" i="22"/>
  <c r="I348" i="22"/>
  <c r="T348" i="22"/>
  <c r="K348" i="22"/>
  <c r="U348" i="22"/>
  <c r="V348" i="22"/>
  <c r="W348" i="22"/>
  <c r="AB348" i="22"/>
  <c r="S348" i="22"/>
  <c r="Z348" i="22"/>
  <c r="N348" i="22"/>
  <c r="M348" i="22"/>
  <c r="L348" i="22"/>
  <c r="F348" i="22"/>
  <c r="E348" i="22"/>
  <c r="I347" i="22"/>
  <c r="T347" i="22"/>
  <c r="K347" i="22"/>
  <c r="U347" i="22"/>
  <c r="V347" i="22"/>
  <c r="W347" i="22"/>
  <c r="AB347" i="22"/>
  <c r="S347" i="22"/>
  <c r="Z347" i="22"/>
  <c r="N347" i="22"/>
  <c r="M347" i="22"/>
  <c r="L347" i="22"/>
  <c r="F347" i="22"/>
  <c r="E347" i="22"/>
  <c r="I346" i="22"/>
  <c r="T346" i="22"/>
  <c r="K346" i="22"/>
  <c r="U346" i="22"/>
  <c r="V346" i="22"/>
  <c r="W346" i="22"/>
  <c r="AB346" i="22"/>
  <c r="S346" i="22"/>
  <c r="Z346" i="22"/>
  <c r="N346" i="22"/>
  <c r="M346" i="22"/>
  <c r="L346" i="22"/>
  <c r="F346" i="22"/>
  <c r="E346" i="22"/>
  <c r="I345" i="22"/>
  <c r="T345" i="22"/>
  <c r="K345" i="22"/>
  <c r="U345" i="22"/>
  <c r="V345" i="22"/>
  <c r="W345" i="22"/>
  <c r="AB345" i="22"/>
  <c r="S345" i="22"/>
  <c r="Z345" i="22"/>
  <c r="N345" i="22"/>
  <c r="M345" i="22"/>
  <c r="L345" i="22"/>
  <c r="F345" i="22"/>
  <c r="E345" i="22"/>
  <c r="I344" i="22"/>
  <c r="T344" i="22"/>
  <c r="K344" i="22"/>
  <c r="U344" i="22"/>
  <c r="V344" i="22"/>
  <c r="W344" i="22"/>
  <c r="AB344" i="22"/>
  <c r="S344" i="22"/>
  <c r="Z344" i="22"/>
  <c r="N344" i="22"/>
  <c r="M344" i="22"/>
  <c r="L344" i="22"/>
  <c r="F344" i="22"/>
  <c r="E344" i="22"/>
  <c r="I343" i="22"/>
  <c r="T343" i="22"/>
  <c r="K343" i="22"/>
  <c r="U343" i="22"/>
  <c r="V343" i="22"/>
  <c r="W343" i="22"/>
  <c r="AB343" i="22"/>
  <c r="S343" i="22"/>
  <c r="Z343" i="22"/>
  <c r="N343" i="22"/>
  <c r="M343" i="22"/>
  <c r="L343" i="22"/>
  <c r="F343" i="22"/>
  <c r="E343" i="22"/>
  <c r="I342" i="22"/>
  <c r="T342" i="22"/>
  <c r="K342" i="22"/>
  <c r="U342" i="22"/>
  <c r="V342" i="22"/>
  <c r="W342" i="22"/>
  <c r="AB342" i="22"/>
  <c r="S342" i="22"/>
  <c r="Z342" i="22"/>
  <c r="N342" i="22"/>
  <c r="M342" i="22"/>
  <c r="L342" i="22"/>
  <c r="F342" i="22"/>
  <c r="E342" i="22"/>
  <c r="I341" i="22"/>
  <c r="T341" i="22"/>
  <c r="K341" i="22"/>
  <c r="U341" i="22"/>
  <c r="V341" i="22"/>
  <c r="W341" i="22"/>
  <c r="AB341" i="22"/>
  <c r="S341" i="22"/>
  <c r="Z341" i="22"/>
  <c r="N341" i="22"/>
  <c r="M341" i="22"/>
  <c r="L341" i="22"/>
  <c r="F341" i="22"/>
  <c r="E341" i="22"/>
  <c r="I340" i="22"/>
  <c r="T340" i="22"/>
  <c r="K340" i="22"/>
  <c r="U340" i="22"/>
  <c r="V340" i="22"/>
  <c r="W340" i="22"/>
  <c r="AB340" i="22"/>
  <c r="S340" i="22"/>
  <c r="Z340" i="22"/>
  <c r="N340" i="22"/>
  <c r="M340" i="22"/>
  <c r="L340" i="22"/>
  <c r="F340" i="22"/>
  <c r="E340" i="22"/>
  <c r="I339" i="22"/>
  <c r="T339" i="22"/>
  <c r="K339" i="22"/>
  <c r="U339" i="22"/>
  <c r="V339" i="22"/>
  <c r="W339" i="22"/>
  <c r="AB339" i="22"/>
  <c r="S339" i="22"/>
  <c r="Z339" i="22"/>
  <c r="N339" i="22"/>
  <c r="M339" i="22"/>
  <c r="L339" i="22"/>
  <c r="F339" i="22"/>
  <c r="E339" i="22"/>
  <c r="I338" i="22"/>
  <c r="T338" i="22"/>
  <c r="K338" i="22"/>
  <c r="U338" i="22"/>
  <c r="V338" i="22"/>
  <c r="W338" i="22"/>
  <c r="AB338" i="22"/>
  <c r="S338" i="22"/>
  <c r="Z338" i="22"/>
  <c r="N338" i="22"/>
  <c r="M338" i="22"/>
  <c r="L338" i="22"/>
  <c r="F338" i="22"/>
  <c r="E338" i="22"/>
  <c r="I337" i="22"/>
  <c r="T337" i="22"/>
  <c r="K337" i="22"/>
  <c r="U337" i="22"/>
  <c r="V337" i="22"/>
  <c r="W337" i="22"/>
  <c r="AB337" i="22"/>
  <c r="S337" i="22"/>
  <c r="Z337" i="22"/>
  <c r="N337" i="22"/>
  <c r="M337" i="22"/>
  <c r="L337" i="22"/>
  <c r="F337" i="22"/>
  <c r="E337" i="22"/>
  <c r="I336" i="22"/>
  <c r="T336" i="22"/>
  <c r="K336" i="22"/>
  <c r="U336" i="22"/>
  <c r="V336" i="22"/>
  <c r="W336" i="22"/>
  <c r="AB336" i="22"/>
  <c r="S336" i="22"/>
  <c r="Z336" i="22"/>
  <c r="N336" i="22"/>
  <c r="M336" i="22"/>
  <c r="L336" i="22"/>
  <c r="F336" i="22"/>
  <c r="E336" i="22"/>
  <c r="I335" i="22"/>
  <c r="T335" i="22"/>
  <c r="K335" i="22"/>
  <c r="U335" i="22"/>
  <c r="V335" i="22"/>
  <c r="W335" i="22"/>
  <c r="AB335" i="22"/>
  <c r="S335" i="22"/>
  <c r="Z335" i="22"/>
  <c r="N335" i="22"/>
  <c r="M335" i="22"/>
  <c r="L335" i="22"/>
  <c r="F335" i="22"/>
  <c r="E335" i="22"/>
  <c r="I334" i="22"/>
  <c r="T334" i="22"/>
  <c r="K334" i="22"/>
  <c r="U334" i="22"/>
  <c r="V334" i="22"/>
  <c r="W334" i="22"/>
  <c r="AB334" i="22"/>
  <c r="S334" i="22"/>
  <c r="Z334" i="22"/>
  <c r="N334" i="22"/>
  <c r="M334" i="22"/>
  <c r="L334" i="22"/>
  <c r="F334" i="22"/>
  <c r="E334" i="22"/>
  <c r="I333" i="22"/>
  <c r="T333" i="22"/>
  <c r="K333" i="22"/>
  <c r="U333" i="22"/>
  <c r="V333" i="22"/>
  <c r="W333" i="22"/>
  <c r="AB333" i="22"/>
  <c r="S333" i="22"/>
  <c r="Z333" i="22"/>
  <c r="N333" i="22"/>
  <c r="M333" i="22"/>
  <c r="L333" i="22"/>
  <c r="F333" i="22"/>
  <c r="E333" i="22"/>
  <c r="I332" i="22"/>
  <c r="T332" i="22"/>
  <c r="K332" i="22"/>
  <c r="U332" i="22"/>
  <c r="V332" i="22"/>
  <c r="W332" i="22"/>
  <c r="AB332" i="22"/>
  <c r="S332" i="22"/>
  <c r="Z332" i="22"/>
  <c r="N332" i="22"/>
  <c r="M332" i="22"/>
  <c r="L332" i="22"/>
  <c r="F332" i="22"/>
  <c r="E332" i="22"/>
  <c r="I331" i="22"/>
  <c r="T331" i="22"/>
  <c r="K331" i="22"/>
  <c r="U331" i="22"/>
  <c r="V331" i="22"/>
  <c r="W331" i="22"/>
  <c r="AB331" i="22"/>
  <c r="S331" i="22"/>
  <c r="Z331" i="22"/>
  <c r="N331" i="22"/>
  <c r="M331" i="22"/>
  <c r="L331" i="22"/>
  <c r="F331" i="22"/>
  <c r="E331" i="22"/>
  <c r="I330" i="22"/>
  <c r="T330" i="22"/>
  <c r="K330" i="22"/>
  <c r="U330" i="22"/>
  <c r="V330" i="22"/>
  <c r="W330" i="22"/>
  <c r="AB330" i="22"/>
  <c r="S330" i="22"/>
  <c r="Z330" i="22"/>
  <c r="N330" i="22"/>
  <c r="M330" i="22"/>
  <c r="L330" i="22"/>
  <c r="F330" i="22"/>
  <c r="E330" i="22"/>
  <c r="I329" i="22"/>
  <c r="T329" i="22"/>
  <c r="K329" i="22"/>
  <c r="U329" i="22"/>
  <c r="V329" i="22"/>
  <c r="W329" i="22"/>
  <c r="AB329" i="22"/>
  <c r="S329" i="22"/>
  <c r="Z329" i="22"/>
  <c r="N329" i="22"/>
  <c r="M329" i="22"/>
  <c r="L329" i="22"/>
  <c r="F329" i="22"/>
  <c r="E329" i="22"/>
  <c r="I328" i="22"/>
  <c r="T328" i="22"/>
  <c r="K328" i="22"/>
  <c r="U328" i="22"/>
  <c r="V328" i="22"/>
  <c r="W328" i="22"/>
  <c r="AB328" i="22"/>
  <c r="S328" i="22"/>
  <c r="Z328" i="22"/>
  <c r="N328" i="22"/>
  <c r="M328" i="22"/>
  <c r="L328" i="22"/>
  <c r="F328" i="22"/>
  <c r="E328" i="22"/>
  <c r="I327" i="22"/>
  <c r="T327" i="22"/>
  <c r="K327" i="22"/>
  <c r="U327" i="22"/>
  <c r="V327" i="22"/>
  <c r="W327" i="22"/>
  <c r="AB327" i="22"/>
  <c r="S327" i="22"/>
  <c r="Z327" i="22"/>
  <c r="N327" i="22"/>
  <c r="M327" i="22"/>
  <c r="L327" i="22"/>
  <c r="F327" i="22"/>
  <c r="E327" i="22"/>
  <c r="I326" i="22"/>
  <c r="T326" i="22"/>
  <c r="K326" i="22"/>
  <c r="U326" i="22"/>
  <c r="V326" i="22"/>
  <c r="W326" i="22"/>
  <c r="AB326" i="22"/>
  <c r="S326" i="22"/>
  <c r="Z326" i="22"/>
  <c r="N326" i="22"/>
  <c r="M326" i="22"/>
  <c r="L326" i="22"/>
  <c r="F326" i="22"/>
  <c r="E326" i="22"/>
  <c r="I602" i="21"/>
  <c r="K602" i="21"/>
  <c r="S602" i="21"/>
  <c r="Z602" i="21"/>
  <c r="N602" i="21"/>
  <c r="M602" i="21"/>
  <c r="L602" i="21"/>
  <c r="F602" i="21"/>
  <c r="E602" i="21"/>
  <c r="I601" i="21"/>
  <c r="K601" i="21"/>
  <c r="S601" i="21"/>
  <c r="Z601" i="21"/>
  <c r="N601" i="21"/>
  <c r="M601" i="21"/>
  <c r="L601" i="21"/>
  <c r="F601" i="21"/>
  <c r="E601" i="21"/>
  <c r="I600" i="21"/>
  <c r="K600" i="21"/>
  <c r="S600" i="21"/>
  <c r="Z600" i="21"/>
  <c r="N600" i="21"/>
  <c r="M600" i="21"/>
  <c r="L600" i="21"/>
  <c r="F600" i="21"/>
  <c r="E600" i="21"/>
  <c r="I599" i="21"/>
  <c r="K599" i="21"/>
  <c r="S599" i="21"/>
  <c r="Z599" i="21"/>
  <c r="N599" i="21"/>
  <c r="M599" i="21"/>
  <c r="L599" i="21"/>
  <c r="F599" i="21"/>
  <c r="E599" i="21"/>
  <c r="I598" i="21"/>
  <c r="K598" i="21"/>
  <c r="S598" i="21"/>
  <c r="Z598" i="21"/>
  <c r="N598" i="21"/>
  <c r="M598" i="21"/>
  <c r="L598" i="21"/>
  <c r="F598" i="21"/>
  <c r="E598" i="21"/>
  <c r="I597" i="21"/>
  <c r="K597" i="21"/>
  <c r="S597" i="21"/>
  <c r="Z597" i="21"/>
  <c r="N597" i="21"/>
  <c r="M597" i="21"/>
  <c r="L597" i="21"/>
  <c r="F597" i="21"/>
  <c r="E597" i="21"/>
  <c r="I596" i="21"/>
  <c r="K596" i="21"/>
  <c r="S596" i="21"/>
  <c r="Z596" i="21"/>
  <c r="N596" i="21"/>
  <c r="M596" i="21"/>
  <c r="L596" i="21"/>
  <c r="F596" i="21"/>
  <c r="E596" i="21"/>
  <c r="I595" i="21"/>
  <c r="K595" i="21"/>
  <c r="S595" i="21"/>
  <c r="Z595" i="21"/>
  <c r="N595" i="21"/>
  <c r="M595" i="21"/>
  <c r="L595" i="21"/>
  <c r="F595" i="21"/>
  <c r="E595" i="21"/>
  <c r="I594" i="21"/>
  <c r="K594" i="21"/>
  <c r="S594" i="21"/>
  <c r="Z594" i="21"/>
  <c r="N594" i="21"/>
  <c r="M594" i="21"/>
  <c r="L594" i="21"/>
  <c r="F594" i="21"/>
  <c r="E594" i="21"/>
  <c r="I593" i="21"/>
  <c r="K593" i="21"/>
  <c r="S593" i="21"/>
  <c r="Z593" i="21"/>
  <c r="N593" i="21"/>
  <c r="M593" i="21"/>
  <c r="L593" i="21"/>
  <c r="F593" i="21"/>
  <c r="E593" i="21"/>
  <c r="I592" i="21"/>
  <c r="K592" i="21"/>
  <c r="S592" i="21"/>
  <c r="Z592" i="21"/>
  <c r="N592" i="21"/>
  <c r="M592" i="21"/>
  <c r="L592" i="21"/>
  <c r="F592" i="21"/>
  <c r="E592" i="21"/>
  <c r="I591" i="21"/>
  <c r="K591" i="21"/>
  <c r="S591" i="21"/>
  <c r="Z591" i="21"/>
  <c r="N591" i="21"/>
  <c r="M591" i="21"/>
  <c r="L591" i="21"/>
  <c r="F591" i="21"/>
  <c r="E591" i="21"/>
  <c r="I590" i="21"/>
  <c r="K590" i="21"/>
  <c r="S590" i="21"/>
  <c r="Z590" i="21"/>
  <c r="N590" i="21"/>
  <c r="M590" i="21"/>
  <c r="L590" i="21"/>
  <c r="F590" i="21"/>
  <c r="E590" i="21"/>
  <c r="I589" i="21"/>
  <c r="K589" i="21"/>
  <c r="S589" i="21"/>
  <c r="Z589" i="21"/>
  <c r="N589" i="21"/>
  <c r="M589" i="21"/>
  <c r="L589" i="21"/>
  <c r="F589" i="21"/>
  <c r="E589" i="21"/>
  <c r="I588" i="21"/>
  <c r="K588" i="21"/>
  <c r="S588" i="21"/>
  <c r="Z588" i="21"/>
  <c r="N588" i="21"/>
  <c r="M588" i="21"/>
  <c r="L588" i="21"/>
  <c r="F588" i="21"/>
  <c r="E588" i="21"/>
  <c r="I587" i="21"/>
  <c r="K587" i="21"/>
  <c r="S587" i="21"/>
  <c r="Z587" i="21"/>
  <c r="N587" i="21"/>
  <c r="M587" i="21"/>
  <c r="L587" i="21"/>
  <c r="F587" i="21"/>
  <c r="E587" i="21"/>
  <c r="I586" i="21"/>
  <c r="K586" i="21"/>
  <c r="S586" i="21"/>
  <c r="Z586" i="21"/>
  <c r="N586" i="21"/>
  <c r="M586" i="21"/>
  <c r="L586" i="21"/>
  <c r="F586" i="21"/>
  <c r="E586" i="21"/>
  <c r="I585" i="21"/>
  <c r="K585" i="21"/>
  <c r="S585" i="21"/>
  <c r="Z585" i="21"/>
  <c r="N585" i="21"/>
  <c r="M585" i="21"/>
  <c r="L585" i="21"/>
  <c r="F585" i="21"/>
  <c r="E585" i="21"/>
  <c r="I584" i="21"/>
  <c r="K584" i="21"/>
  <c r="S584" i="21"/>
  <c r="Z584" i="21"/>
  <c r="N584" i="21"/>
  <c r="M584" i="21"/>
  <c r="L584" i="21"/>
  <c r="F584" i="21"/>
  <c r="E584" i="21"/>
  <c r="I583" i="21"/>
  <c r="K583" i="21"/>
  <c r="S583" i="21"/>
  <c r="Z583" i="21"/>
  <c r="N583" i="21"/>
  <c r="M583" i="21"/>
  <c r="L583" i="21"/>
  <c r="F583" i="21"/>
  <c r="E583" i="21"/>
  <c r="I582" i="21"/>
  <c r="K582" i="21"/>
  <c r="S582" i="21"/>
  <c r="Z582" i="21"/>
  <c r="N582" i="21"/>
  <c r="M582" i="21"/>
  <c r="L582" i="21"/>
  <c r="F582" i="21"/>
  <c r="E582" i="21"/>
  <c r="I581" i="21"/>
  <c r="K581" i="21"/>
  <c r="S581" i="21"/>
  <c r="Z581" i="21"/>
  <c r="N581" i="21"/>
  <c r="M581" i="21"/>
  <c r="L581" i="21"/>
  <c r="F581" i="21"/>
  <c r="E581" i="21"/>
  <c r="I580" i="21"/>
  <c r="K580" i="21"/>
  <c r="S580" i="21"/>
  <c r="Z580" i="21"/>
  <c r="N580" i="21"/>
  <c r="M580" i="21"/>
  <c r="L580" i="21"/>
  <c r="F580" i="21"/>
  <c r="E580" i="21"/>
  <c r="I579" i="21"/>
  <c r="K579" i="21"/>
  <c r="S579" i="21"/>
  <c r="Z579" i="21"/>
  <c r="N579" i="21"/>
  <c r="M579" i="21"/>
  <c r="L579" i="21"/>
  <c r="F579" i="21"/>
  <c r="E579" i="21"/>
  <c r="I578" i="21"/>
  <c r="K578" i="21"/>
  <c r="S578" i="21"/>
  <c r="Z578" i="21"/>
  <c r="N578" i="21"/>
  <c r="M578" i="21"/>
  <c r="L578" i="21"/>
  <c r="F578" i="21"/>
  <c r="E578" i="21"/>
  <c r="I577" i="21"/>
  <c r="K577" i="21"/>
  <c r="S577" i="21"/>
  <c r="Z577" i="21"/>
  <c r="N577" i="21"/>
  <c r="M577" i="21"/>
  <c r="L577" i="21"/>
  <c r="F577" i="21"/>
  <c r="E577" i="21"/>
  <c r="I576" i="21"/>
  <c r="K576" i="21"/>
  <c r="S576" i="21"/>
  <c r="Z576" i="21"/>
  <c r="N576" i="21"/>
  <c r="M576" i="21"/>
  <c r="L576" i="21"/>
  <c r="F576" i="21"/>
  <c r="E576" i="21"/>
  <c r="I575" i="21"/>
  <c r="K575" i="21"/>
  <c r="S575" i="21"/>
  <c r="Z575" i="21"/>
  <c r="N575" i="21"/>
  <c r="M575" i="21"/>
  <c r="L575" i="21"/>
  <c r="F575" i="21"/>
  <c r="E575" i="21"/>
  <c r="I574" i="21"/>
  <c r="K574" i="21"/>
  <c r="S574" i="21"/>
  <c r="Z574" i="21"/>
  <c r="N574" i="21"/>
  <c r="M574" i="21"/>
  <c r="L574" i="21"/>
  <c r="F574" i="21"/>
  <c r="E574" i="21"/>
  <c r="I573" i="21"/>
  <c r="K573" i="21"/>
  <c r="S573" i="21"/>
  <c r="Z573" i="21"/>
  <c r="N573" i="21"/>
  <c r="M573" i="21"/>
  <c r="L573" i="21"/>
  <c r="F573" i="21"/>
  <c r="E573" i="21"/>
  <c r="I572" i="21"/>
  <c r="K572" i="21"/>
  <c r="S572" i="21"/>
  <c r="Z572" i="21"/>
  <c r="N572" i="21"/>
  <c r="M572" i="21"/>
  <c r="L572" i="21"/>
  <c r="F572" i="21"/>
  <c r="E572" i="21"/>
  <c r="I571" i="21"/>
  <c r="K571" i="21"/>
  <c r="S571" i="21"/>
  <c r="Z571" i="21"/>
  <c r="N571" i="21"/>
  <c r="M571" i="21"/>
  <c r="L571" i="21"/>
  <c r="F571" i="21"/>
  <c r="E571" i="21"/>
  <c r="I570" i="21"/>
  <c r="K570" i="21"/>
  <c r="S570" i="21"/>
  <c r="Z570" i="21"/>
  <c r="N570" i="21"/>
  <c r="M570" i="21"/>
  <c r="L570" i="21"/>
  <c r="F570" i="21"/>
  <c r="E570" i="21"/>
  <c r="I569" i="21"/>
  <c r="K569" i="21"/>
  <c r="S569" i="21"/>
  <c r="Z569" i="21"/>
  <c r="N569" i="21"/>
  <c r="M569" i="21"/>
  <c r="L569" i="21"/>
  <c r="F569" i="21"/>
  <c r="E569" i="21"/>
  <c r="I568" i="21"/>
  <c r="K568" i="21"/>
  <c r="S568" i="21"/>
  <c r="Z568" i="21"/>
  <c r="N568" i="21"/>
  <c r="M568" i="21"/>
  <c r="L568" i="21"/>
  <c r="F568" i="21"/>
  <c r="E568" i="21"/>
  <c r="I567" i="21"/>
  <c r="K567" i="21"/>
  <c r="S567" i="21"/>
  <c r="Z567" i="21"/>
  <c r="N567" i="21"/>
  <c r="M567" i="21"/>
  <c r="L567" i="21"/>
  <c r="F567" i="21"/>
  <c r="E567" i="21"/>
  <c r="I566" i="21"/>
  <c r="K566" i="21"/>
  <c r="S566" i="21"/>
  <c r="Z566" i="21"/>
  <c r="N566" i="21"/>
  <c r="M566" i="21"/>
  <c r="L566" i="21"/>
  <c r="F566" i="21"/>
  <c r="E566" i="21"/>
  <c r="I565" i="21"/>
  <c r="K565" i="21"/>
  <c r="S565" i="21"/>
  <c r="Z565" i="21"/>
  <c r="N565" i="21"/>
  <c r="M565" i="21"/>
  <c r="L565" i="21"/>
  <c r="F565" i="21"/>
  <c r="E565" i="21"/>
  <c r="I564" i="21"/>
  <c r="K564" i="21"/>
  <c r="S564" i="21"/>
  <c r="Z564" i="21"/>
  <c r="N564" i="21"/>
  <c r="M564" i="21"/>
  <c r="L564" i="21"/>
  <c r="F564" i="21"/>
  <c r="E564" i="21"/>
  <c r="I563" i="21"/>
  <c r="K563" i="21"/>
  <c r="S563" i="21"/>
  <c r="Z563" i="21"/>
  <c r="N563" i="21"/>
  <c r="M563" i="21"/>
  <c r="L563" i="21"/>
  <c r="F563" i="21"/>
  <c r="E563" i="21"/>
  <c r="I562" i="21"/>
  <c r="K562" i="21"/>
  <c r="S562" i="21"/>
  <c r="Z562" i="21"/>
  <c r="N562" i="21"/>
  <c r="M562" i="21"/>
  <c r="L562" i="21"/>
  <c r="F562" i="21"/>
  <c r="E562" i="21"/>
  <c r="I561" i="21"/>
  <c r="K561" i="21"/>
  <c r="S561" i="21"/>
  <c r="Z561" i="21"/>
  <c r="N561" i="21"/>
  <c r="M561" i="21"/>
  <c r="L561" i="21"/>
  <c r="F561" i="21"/>
  <c r="E561" i="21"/>
  <c r="I560" i="21"/>
  <c r="K560" i="21"/>
  <c r="S560" i="21"/>
  <c r="Z560" i="21"/>
  <c r="N560" i="21"/>
  <c r="M560" i="21"/>
  <c r="L560" i="21"/>
  <c r="F560" i="21"/>
  <c r="E560" i="21"/>
  <c r="I559" i="21"/>
  <c r="K559" i="21"/>
  <c r="S559" i="21"/>
  <c r="Z559" i="21"/>
  <c r="N559" i="21"/>
  <c r="M559" i="21"/>
  <c r="L559" i="21"/>
  <c r="F559" i="21"/>
  <c r="E559" i="21"/>
  <c r="I558" i="21"/>
  <c r="K558" i="21"/>
  <c r="S558" i="21"/>
  <c r="Z558" i="21"/>
  <c r="N558" i="21"/>
  <c r="M558" i="21"/>
  <c r="L558" i="21"/>
  <c r="F558" i="21"/>
  <c r="E558" i="21"/>
  <c r="I557" i="21"/>
  <c r="K557" i="21"/>
  <c r="S557" i="21"/>
  <c r="Z557" i="21"/>
  <c r="N557" i="21"/>
  <c r="M557" i="21"/>
  <c r="L557" i="21"/>
  <c r="F557" i="21"/>
  <c r="E557" i="21"/>
  <c r="I556" i="21"/>
  <c r="K556" i="21"/>
  <c r="S556" i="21"/>
  <c r="Z556" i="21"/>
  <c r="N556" i="21"/>
  <c r="M556" i="21"/>
  <c r="L556" i="21"/>
  <c r="F556" i="21"/>
  <c r="E556" i="21"/>
  <c r="I555" i="21"/>
  <c r="K555" i="21"/>
  <c r="S555" i="21"/>
  <c r="Z555" i="21"/>
  <c r="N555" i="21"/>
  <c r="M555" i="21"/>
  <c r="L555" i="21"/>
  <c r="F555" i="21"/>
  <c r="E555" i="21"/>
  <c r="I554" i="21"/>
  <c r="K554" i="21"/>
  <c r="S554" i="21"/>
  <c r="Z554" i="21"/>
  <c r="N554" i="21"/>
  <c r="M554" i="21"/>
  <c r="L554" i="21"/>
  <c r="F554" i="21"/>
  <c r="E554" i="21"/>
  <c r="I553" i="21"/>
  <c r="K553" i="21"/>
  <c r="S553" i="21"/>
  <c r="Z553" i="21"/>
  <c r="N553" i="21"/>
  <c r="M553" i="21"/>
  <c r="L553" i="21"/>
  <c r="F553" i="21"/>
  <c r="E553" i="21"/>
  <c r="I552" i="21"/>
  <c r="K552" i="21"/>
  <c r="S552" i="21"/>
  <c r="Z552" i="21"/>
  <c r="N552" i="21"/>
  <c r="M552" i="21"/>
  <c r="L552" i="21"/>
  <c r="F552" i="21"/>
  <c r="E552" i="21"/>
  <c r="I551" i="21"/>
  <c r="K551" i="21"/>
  <c r="S551" i="21"/>
  <c r="Z551" i="21"/>
  <c r="N551" i="21"/>
  <c r="M551" i="21"/>
  <c r="L551" i="21"/>
  <c r="F551" i="21"/>
  <c r="E551" i="21"/>
  <c r="I550" i="21"/>
  <c r="K550" i="21"/>
  <c r="S550" i="21"/>
  <c r="Z550" i="21"/>
  <c r="N550" i="21"/>
  <c r="M550" i="21"/>
  <c r="L550" i="21"/>
  <c r="F550" i="21"/>
  <c r="E550" i="21"/>
  <c r="I549" i="21"/>
  <c r="K549" i="21"/>
  <c r="S549" i="21"/>
  <c r="Z549" i="21"/>
  <c r="N549" i="21"/>
  <c r="M549" i="21"/>
  <c r="L549" i="21"/>
  <c r="F549" i="21"/>
  <c r="E549" i="21"/>
  <c r="I548" i="21"/>
  <c r="K548" i="21"/>
  <c r="S548" i="21"/>
  <c r="Z548" i="21"/>
  <c r="N548" i="21"/>
  <c r="M548" i="21"/>
  <c r="L548" i="21"/>
  <c r="F548" i="21"/>
  <c r="E548" i="21"/>
  <c r="I547" i="21"/>
  <c r="K547" i="21"/>
  <c r="S547" i="21"/>
  <c r="Z547" i="21"/>
  <c r="N547" i="21"/>
  <c r="M547" i="21"/>
  <c r="L547" i="21"/>
  <c r="F547" i="21"/>
  <c r="E547" i="21"/>
  <c r="I546" i="21"/>
  <c r="K546" i="21"/>
  <c r="S546" i="21"/>
  <c r="Z546" i="21"/>
  <c r="N546" i="21"/>
  <c r="M546" i="21"/>
  <c r="L546" i="21"/>
  <c r="F546" i="21"/>
  <c r="E546" i="21"/>
  <c r="I545" i="21"/>
  <c r="K545" i="21"/>
  <c r="S545" i="21"/>
  <c r="Z545" i="21"/>
  <c r="N545" i="21"/>
  <c r="M545" i="21"/>
  <c r="L545" i="21"/>
  <c r="F545" i="21"/>
  <c r="E545" i="21"/>
  <c r="I544" i="21"/>
  <c r="K544" i="21"/>
  <c r="S544" i="21"/>
  <c r="Z544" i="21"/>
  <c r="N544" i="21"/>
  <c r="M544" i="21"/>
  <c r="L544" i="21"/>
  <c r="F544" i="21"/>
  <c r="E544" i="21"/>
  <c r="I543" i="21"/>
  <c r="K543" i="21"/>
  <c r="S543" i="21"/>
  <c r="Z543" i="21"/>
  <c r="N543" i="21"/>
  <c r="M543" i="21"/>
  <c r="L543" i="21"/>
  <c r="F543" i="21"/>
  <c r="E543" i="21"/>
  <c r="I542" i="21"/>
  <c r="K542" i="21"/>
  <c r="S542" i="21"/>
  <c r="Z542" i="21"/>
  <c r="N542" i="21"/>
  <c r="M542" i="21"/>
  <c r="L542" i="21"/>
  <c r="F542" i="21"/>
  <c r="E542" i="21"/>
  <c r="I541" i="21"/>
  <c r="K541" i="21"/>
  <c r="S541" i="21"/>
  <c r="Z541" i="21"/>
  <c r="N541" i="21"/>
  <c r="M541" i="21"/>
  <c r="L541" i="21"/>
  <c r="F541" i="21"/>
  <c r="E541" i="21"/>
  <c r="I540" i="21"/>
  <c r="K540" i="21"/>
  <c r="S540" i="21"/>
  <c r="Z540" i="21"/>
  <c r="N540" i="21"/>
  <c r="M540" i="21"/>
  <c r="L540" i="21"/>
  <c r="F540" i="21"/>
  <c r="E540" i="21"/>
  <c r="I539" i="21"/>
  <c r="K539" i="21"/>
  <c r="S539" i="21"/>
  <c r="Z539" i="21"/>
  <c r="N539" i="21"/>
  <c r="M539" i="21"/>
  <c r="L539" i="21"/>
  <c r="F539" i="21"/>
  <c r="E539" i="21"/>
  <c r="I538" i="21"/>
  <c r="K538" i="21"/>
  <c r="S538" i="21"/>
  <c r="Z538" i="21"/>
  <c r="N538" i="21"/>
  <c r="M538" i="21"/>
  <c r="L538" i="21"/>
  <c r="F538" i="21"/>
  <c r="E538" i="21"/>
  <c r="I537" i="21"/>
  <c r="K537" i="21"/>
  <c r="S537" i="21"/>
  <c r="Z537" i="21"/>
  <c r="N537" i="21"/>
  <c r="M537" i="21"/>
  <c r="L537" i="21"/>
  <c r="F537" i="21"/>
  <c r="E537" i="21"/>
  <c r="I536" i="21"/>
  <c r="K536" i="21"/>
  <c r="S536" i="21"/>
  <c r="Z536" i="21"/>
  <c r="N536" i="21"/>
  <c r="M536" i="21"/>
  <c r="L536" i="21"/>
  <c r="F536" i="21"/>
  <c r="E536" i="21"/>
  <c r="I535" i="21"/>
  <c r="K535" i="21"/>
  <c r="S535" i="21"/>
  <c r="Z535" i="21"/>
  <c r="N535" i="21"/>
  <c r="M535" i="21"/>
  <c r="L535" i="21"/>
  <c r="F535" i="21"/>
  <c r="E535" i="21"/>
  <c r="I534" i="21"/>
  <c r="K534" i="21"/>
  <c r="S534" i="21"/>
  <c r="Z534" i="21"/>
  <c r="N534" i="21"/>
  <c r="M534" i="21"/>
  <c r="L534" i="21"/>
  <c r="F534" i="21"/>
  <c r="E534" i="21"/>
  <c r="I533" i="21"/>
  <c r="K533" i="21"/>
  <c r="S533" i="21"/>
  <c r="Z533" i="21"/>
  <c r="N533" i="21"/>
  <c r="M533" i="21"/>
  <c r="L533" i="21"/>
  <c r="F533" i="21"/>
  <c r="E533" i="21"/>
  <c r="I532" i="21"/>
  <c r="K532" i="21"/>
  <c r="S532" i="21"/>
  <c r="Z532" i="21"/>
  <c r="N532" i="21"/>
  <c r="M532" i="21"/>
  <c r="L532" i="21"/>
  <c r="F532" i="21"/>
  <c r="E532" i="21"/>
  <c r="I531" i="21"/>
  <c r="K531" i="21"/>
  <c r="S531" i="21"/>
  <c r="Z531" i="21"/>
  <c r="N531" i="21"/>
  <c r="M531" i="21"/>
  <c r="L531" i="21"/>
  <c r="F531" i="21"/>
  <c r="E531" i="21"/>
  <c r="I530" i="21"/>
  <c r="K530" i="21"/>
  <c r="S530" i="21"/>
  <c r="Z530" i="21"/>
  <c r="N530" i="21"/>
  <c r="M530" i="21"/>
  <c r="L530" i="21"/>
  <c r="F530" i="21"/>
  <c r="E530" i="21"/>
  <c r="I529" i="21"/>
  <c r="K529" i="21"/>
  <c r="S529" i="21"/>
  <c r="Z529" i="21"/>
  <c r="N529" i="21"/>
  <c r="M529" i="21"/>
  <c r="L529" i="21"/>
  <c r="F529" i="21"/>
  <c r="E529" i="21"/>
  <c r="I528" i="21"/>
  <c r="K528" i="21"/>
  <c r="S528" i="21"/>
  <c r="Z528" i="21"/>
  <c r="N528" i="21"/>
  <c r="M528" i="21"/>
  <c r="L528" i="21"/>
  <c r="F528" i="21"/>
  <c r="E528" i="21"/>
  <c r="I527" i="21"/>
  <c r="K527" i="21"/>
  <c r="S527" i="21"/>
  <c r="Z527" i="21"/>
  <c r="N527" i="21"/>
  <c r="M527" i="21"/>
  <c r="L527" i="21"/>
  <c r="F527" i="21"/>
  <c r="E527" i="21"/>
  <c r="I526" i="21"/>
  <c r="K526" i="21"/>
  <c r="S526" i="21"/>
  <c r="Z526" i="21"/>
  <c r="N526" i="21"/>
  <c r="M526" i="21"/>
  <c r="L526" i="21"/>
  <c r="F526" i="21"/>
  <c r="E526" i="21"/>
  <c r="I525" i="21"/>
  <c r="K525" i="21"/>
  <c r="S525" i="21"/>
  <c r="Z525" i="21"/>
  <c r="N525" i="21"/>
  <c r="M525" i="21"/>
  <c r="L525" i="21"/>
  <c r="F525" i="21"/>
  <c r="E525" i="21"/>
  <c r="I524" i="21"/>
  <c r="K524" i="21"/>
  <c r="S524" i="21"/>
  <c r="Z524" i="21"/>
  <c r="N524" i="21"/>
  <c r="M524" i="21"/>
  <c r="L524" i="21"/>
  <c r="F524" i="21"/>
  <c r="E524" i="21"/>
  <c r="I523" i="21"/>
  <c r="K523" i="21"/>
  <c r="S523" i="21"/>
  <c r="Z523" i="21"/>
  <c r="N523" i="21"/>
  <c r="M523" i="21"/>
  <c r="L523" i="21"/>
  <c r="F523" i="21"/>
  <c r="E523" i="21"/>
  <c r="I522" i="21"/>
  <c r="K522" i="21"/>
  <c r="S522" i="21"/>
  <c r="Z522" i="21"/>
  <c r="N522" i="21"/>
  <c r="M522" i="21"/>
  <c r="L522" i="21"/>
  <c r="F522" i="21"/>
  <c r="E522" i="21"/>
  <c r="I521" i="21"/>
  <c r="K521" i="21"/>
  <c r="S521" i="21"/>
  <c r="Z521" i="21"/>
  <c r="N521" i="21"/>
  <c r="M521" i="21"/>
  <c r="L521" i="21"/>
  <c r="F521" i="21"/>
  <c r="E521" i="21"/>
  <c r="I520" i="21"/>
  <c r="K520" i="21"/>
  <c r="S520" i="21"/>
  <c r="Z520" i="21"/>
  <c r="N520" i="21"/>
  <c r="M520" i="21"/>
  <c r="L520" i="21"/>
  <c r="F520" i="21"/>
  <c r="E520" i="21"/>
  <c r="I519" i="21"/>
  <c r="K519" i="21"/>
  <c r="S519" i="21"/>
  <c r="Z519" i="21"/>
  <c r="N519" i="21"/>
  <c r="M519" i="21"/>
  <c r="L519" i="21"/>
  <c r="F519" i="21"/>
  <c r="E519" i="21"/>
  <c r="I518" i="21"/>
  <c r="K518" i="21"/>
  <c r="S518" i="21"/>
  <c r="Z518" i="21"/>
  <c r="N518" i="21"/>
  <c r="M518" i="21"/>
  <c r="L518" i="21"/>
  <c r="F518" i="21"/>
  <c r="E518" i="21"/>
  <c r="I517" i="21"/>
  <c r="K517" i="21"/>
  <c r="S517" i="21"/>
  <c r="Z517" i="21"/>
  <c r="N517" i="21"/>
  <c r="M517" i="21"/>
  <c r="L517" i="21"/>
  <c r="F517" i="21"/>
  <c r="E517" i="21"/>
  <c r="I516" i="21"/>
  <c r="K516" i="21"/>
  <c r="S516" i="21"/>
  <c r="Z516" i="21"/>
  <c r="N516" i="21"/>
  <c r="M516" i="21"/>
  <c r="L516" i="21"/>
  <c r="F516" i="21"/>
  <c r="E516" i="21"/>
  <c r="I515" i="21"/>
  <c r="K515" i="21"/>
  <c r="S515" i="21"/>
  <c r="Z515" i="21"/>
  <c r="N515" i="21"/>
  <c r="M515" i="21"/>
  <c r="L515" i="21"/>
  <c r="F515" i="21"/>
  <c r="E515" i="21"/>
  <c r="I514" i="21"/>
  <c r="K514" i="21"/>
  <c r="S514" i="21"/>
  <c r="Z514" i="21"/>
  <c r="N514" i="21"/>
  <c r="M514" i="21"/>
  <c r="L514" i="21"/>
  <c r="F514" i="21"/>
  <c r="E514" i="21"/>
  <c r="I513" i="21"/>
  <c r="K513" i="21"/>
  <c r="S513" i="21"/>
  <c r="Z513" i="21"/>
  <c r="N513" i="21"/>
  <c r="M513" i="21"/>
  <c r="L513" i="21"/>
  <c r="F513" i="21"/>
  <c r="E513" i="21"/>
  <c r="I512" i="21"/>
  <c r="K512" i="21"/>
  <c r="S512" i="21"/>
  <c r="Z512" i="21"/>
  <c r="N512" i="21"/>
  <c r="M512" i="21"/>
  <c r="L512" i="21"/>
  <c r="F512" i="21"/>
  <c r="E512" i="21"/>
  <c r="I511" i="21"/>
  <c r="K511" i="21"/>
  <c r="S511" i="21"/>
  <c r="Z511" i="21"/>
  <c r="N511" i="21"/>
  <c r="M511" i="21"/>
  <c r="L511" i="21"/>
  <c r="F511" i="21"/>
  <c r="E511" i="21"/>
  <c r="I510" i="21"/>
  <c r="K510" i="21"/>
  <c r="S510" i="21"/>
  <c r="Z510" i="21"/>
  <c r="N510" i="21"/>
  <c r="M510" i="21"/>
  <c r="L510" i="21"/>
  <c r="F510" i="21"/>
  <c r="E510" i="21"/>
  <c r="I509" i="21"/>
  <c r="K509" i="21"/>
  <c r="S509" i="21"/>
  <c r="Z509" i="21"/>
  <c r="N509" i="21"/>
  <c r="M509" i="21"/>
  <c r="L509" i="21"/>
  <c r="F509" i="21"/>
  <c r="E509" i="21"/>
  <c r="I508" i="21"/>
  <c r="K508" i="21"/>
  <c r="S508" i="21"/>
  <c r="Z508" i="21"/>
  <c r="N508" i="21"/>
  <c r="M508" i="21"/>
  <c r="L508" i="21"/>
  <c r="F508" i="21"/>
  <c r="E508" i="21"/>
  <c r="I507" i="21"/>
  <c r="K507" i="21"/>
  <c r="S507" i="21"/>
  <c r="Z507" i="21"/>
  <c r="N507" i="21"/>
  <c r="M507" i="21"/>
  <c r="L507" i="21"/>
  <c r="F507" i="21"/>
  <c r="E507" i="21"/>
  <c r="I506" i="21"/>
  <c r="K506" i="21"/>
  <c r="S506" i="21"/>
  <c r="Z506" i="21"/>
  <c r="N506" i="21"/>
  <c r="M506" i="21"/>
  <c r="L506" i="21"/>
  <c r="F506" i="21"/>
  <c r="E506" i="21"/>
  <c r="I505" i="21"/>
  <c r="K505" i="21"/>
  <c r="S505" i="21"/>
  <c r="Z505" i="21"/>
  <c r="N505" i="21"/>
  <c r="M505" i="21"/>
  <c r="L505" i="21"/>
  <c r="F505" i="21"/>
  <c r="E505" i="21"/>
  <c r="I504" i="21"/>
  <c r="K504" i="21"/>
  <c r="S504" i="21"/>
  <c r="Z504" i="21"/>
  <c r="N504" i="21"/>
  <c r="M504" i="21"/>
  <c r="L504" i="21"/>
  <c r="F504" i="21"/>
  <c r="E504" i="21"/>
  <c r="I503" i="21"/>
  <c r="K503" i="21"/>
  <c r="S503" i="21"/>
  <c r="Z503" i="21"/>
  <c r="N503" i="21"/>
  <c r="M503" i="21"/>
  <c r="L503" i="21"/>
  <c r="F503" i="21"/>
  <c r="E503" i="21"/>
  <c r="I502" i="21"/>
  <c r="K502" i="21"/>
  <c r="S502" i="21"/>
  <c r="Z502" i="21"/>
  <c r="N502" i="21"/>
  <c r="M502" i="21"/>
  <c r="L502" i="21"/>
  <c r="F502" i="21"/>
  <c r="E502" i="21"/>
  <c r="I501" i="21"/>
  <c r="K501" i="21"/>
  <c r="S501" i="21"/>
  <c r="Z501" i="21"/>
  <c r="N501" i="21"/>
  <c r="M501" i="21"/>
  <c r="L501" i="21"/>
  <c r="F501" i="21"/>
  <c r="E501" i="21"/>
  <c r="I500" i="21"/>
  <c r="K500" i="21"/>
  <c r="S500" i="21"/>
  <c r="Z500" i="21"/>
  <c r="N500" i="21"/>
  <c r="M500" i="21"/>
  <c r="L500" i="21"/>
  <c r="F500" i="21"/>
  <c r="E500" i="21"/>
  <c r="I499" i="21"/>
  <c r="K499" i="21"/>
  <c r="S499" i="21"/>
  <c r="Z499" i="21"/>
  <c r="N499" i="21"/>
  <c r="M499" i="21"/>
  <c r="L499" i="21"/>
  <c r="F499" i="21"/>
  <c r="E499" i="21"/>
  <c r="I498" i="21"/>
  <c r="K498" i="21"/>
  <c r="S498" i="21"/>
  <c r="Z498" i="21"/>
  <c r="N498" i="21"/>
  <c r="M498" i="21"/>
  <c r="L498" i="21"/>
  <c r="F498" i="21"/>
  <c r="E498" i="21"/>
  <c r="I497" i="21"/>
  <c r="K497" i="21"/>
  <c r="S497" i="21"/>
  <c r="Z497" i="21"/>
  <c r="N497" i="21"/>
  <c r="M497" i="21"/>
  <c r="L497" i="21"/>
  <c r="F497" i="21"/>
  <c r="E497" i="21"/>
  <c r="I496" i="21"/>
  <c r="K496" i="21"/>
  <c r="S496" i="21"/>
  <c r="Z496" i="21"/>
  <c r="N496" i="21"/>
  <c r="M496" i="21"/>
  <c r="L496" i="21"/>
  <c r="F496" i="21"/>
  <c r="E496" i="21"/>
  <c r="I495" i="21"/>
  <c r="K495" i="21"/>
  <c r="S495" i="21"/>
  <c r="Z495" i="21"/>
  <c r="N495" i="21"/>
  <c r="M495" i="21"/>
  <c r="L495" i="21"/>
  <c r="F495" i="21"/>
  <c r="E495" i="21"/>
  <c r="I494" i="21"/>
  <c r="K494" i="21"/>
  <c r="S494" i="21"/>
  <c r="Z494" i="21"/>
  <c r="N494" i="21"/>
  <c r="M494" i="21"/>
  <c r="L494" i="21"/>
  <c r="F494" i="21"/>
  <c r="E494" i="21"/>
  <c r="I493" i="21"/>
  <c r="K493" i="21"/>
  <c r="S493" i="21"/>
  <c r="Z493" i="21"/>
  <c r="N493" i="21"/>
  <c r="M493" i="21"/>
  <c r="L493" i="21"/>
  <c r="F493" i="21"/>
  <c r="E493" i="21"/>
  <c r="I492" i="21"/>
  <c r="K492" i="21"/>
  <c r="S492" i="21"/>
  <c r="Z492" i="21"/>
  <c r="N492" i="21"/>
  <c r="M492" i="21"/>
  <c r="L492" i="21"/>
  <c r="F492" i="21"/>
  <c r="E492" i="21"/>
  <c r="I491" i="21"/>
  <c r="K491" i="21"/>
  <c r="S491" i="21"/>
  <c r="Z491" i="21"/>
  <c r="N491" i="21"/>
  <c r="M491" i="21"/>
  <c r="L491" i="21"/>
  <c r="F491" i="21"/>
  <c r="E491" i="21"/>
  <c r="I490" i="21"/>
  <c r="K490" i="21"/>
  <c r="S490" i="21"/>
  <c r="Z490" i="21"/>
  <c r="N490" i="21"/>
  <c r="M490" i="21"/>
  <c r="L490" i="21"/>
  <c r="F490" i="21"/>
  <c r="E490" i="21"/>
  <c r="I489" i="21"/>
  <c r="K489" i="21"/>
  <c r="S489" i="21"/>
  <c r="Z489" i="21"/>
  <c r="N489" i="21"/>
  <c r="M489" i="21"/>
  <c r="L489" i="21"/>
  <c r="F489" i="21"/>
  <c r="E489" i="21"/>
  <c r="I488" i="21"/>
  <c r="K488" i="21"/>
  <c r="S488" i="21"/>
  <c r="Z488" i="21"/>
  <c r="N488" i="21"/>
  <c r="M488" i="21"/>
  <c r="L488" i="21"/>
  <c r="F488" i="21"/>
  <c r="E488" i="21"/>
  <c r="I487" i="21"/>
  <c r="K487" i="21"/>
  <c r="S487" i="21"/>
  <c r="Z487" i="21"/>
  <c r="N487" i="21"/>
  <c r="M487" i="21"/>
  <c r="L487" i="21"/>
  <c r="F487" i="21"/>
  <c r="E487" i="21"/>
  <c r="I486" i="21"/>
  <c r="K486" i="21"/>
  <c r="S486" i="21"/>
  <c r="Z486" i="21"/>
  <c r="N486" i="21"/>
  <c r="M486" i="21"/>
  <c r="L486" i="21"/>
  <c r="F486" i="21"/>
  <c r="E486" i="21"/>
  <c r="I485" i="21"/>
  <c r="K485" i="21"/>
  <c r="S485" i="21"/>
  <c r="Z485" i="21"/>
  <c r="N485" i="21"/>
  <c r="M485" i="21"/>
  <c r="L485" i="21"/>
  <c r="F485" i="21"/>
  <c r="E485" i="21"/>
  <c r="I484" i="21"/>
  <c r="K484" i="21"/>
  <c r="S484" i="21"/>
  <c r="Z484" i="21"/>
  <c r="N484" i="21"/>
  <c r="M484" i="21"/>
  <c r="L484" i="21"/>
  <c r="F484" i="21"/>
  <c r="E484" i="21"/>
  <c r="I483" i="21"/>
  <c r="K483" i="21"/>
  <c r="S483" i="21"/>
  <c r="Z483" i="21"/>
  <c r="N483" i="21"/>
  <c r="M483" i="21"/>
  <c r="L483" i="21"/>
  <c r="F483" i="21"/>
  <c r="E483" i="21"/>
  <c r="I482" i="21"/>
  <c r="K482" i="21"/>
  <c r="S482" i="21"/>
  <c r="Z482" i="21"/>
  <c r="N482" i="21"/>
  <c r="M482" i="21"/>
  <c r="L482" i="21"/>
  <c r="F482" i="21"/>
  <c r="E482" i="21"/>
  <c r="I481" i="21"/>
  <c r="K481" i="21"/>
  <c r="S481" i="21"/>
  <c r="Z481" i="21"/>
  <c r="N481" i="21"/>
  <c r="M481" i="21"/>
  <c r="L481" i="21"/>
  <c r="F481" i="21"/>
  <c r="E481" i="21"/>
  <c r="I480" i="21"/>
  <c r="K480" i="21"/>
  <c r="S480" i="21"/>
  <c r="Z480" i="21"/>
  <c r="N480" i="21"/>
  <c r="M480" i="21"/>
  <c r="L480" i="21"/>
  <c r="F480" i="21"/>
  <c r="E480" i="21"/>
  <c r="I479" i="21"/>
  <c r="K479" i="21"/>
  <c r="S479" i="21"/>
  <c r="Z479" i="21"/>
  <c r="N479" i="21"/>
  <c r="M479" i="21"/>
  <c r="L479" i="21"/>
  <c r="F479" i="21"/>
  <c r="E479" i="21"/>
  <c r="I478" i="21"/>
  <c r="K478" i="21"/>
  <c r="S478" i="21"/>
  <c r="Z478" i="21"/>
  <c r="N478" i="21"/>
  <c r="M478" i="21"/>
  <c r="L478" i="21"/>
  <c r="F478" i="21"/>
  <c r="E478" i="21"/>
  <c r="I477" i="21"/>
  <c r="K477" i="21"/>
  <c r="S477" i="21"/>
  <c r="Z477" i="21"/>
  <c r="N477" i="21"/>
  <c r="M477" i="21"/>
  <c r="L477" i="21"/>
  <c r="F477" i="21"/>
  <c r="E477" i="21"/>
  <c r="I476" i="21"/>
  <c r="K476" i="21"/>
  <c r="S476" i="21"/>
  <c r="Z476" i="21"/>
  <c r="N476" i="21"/>
  <c r="M476" i="21"/>
  <c r="L476" i="21"/>
  <c r="F476" i="21"/>
  <c r="E476" i="21"/>
  <c r="I475" i="21"/>
  <c r="K475" i="21"/>
  <c r="S475" i="21"/>
  <c r="Z475" i="21"/>
  <c r="N475" i="21"/>
  <c r="M475" i="21"/>
  <c r="L475" i="21"/>
  <c r="F475" i="21"/>
  <c r="E475" i="21"/>
  <c r="I474" i="21"/>
  <c r="K474" i="21"/>
  <c r="S474" i="21"/>
  <c r="Z474" i="21"/>
  <c r="N474" i="21"/>
  <c r="M474" i="21"/>
  <c r="L474" i="21"/>
  <c r="F474" i="21"/>
  <c r="E474" i="21"/>
  <c r="I473" i="21"/>
  <c r="K473" i="21"/>
  <c r="S473" i="21"/>
  <c r="Z473" i="21"/>
  <c r="N473" i="21"/>
  <c r="M473" i="21"/>
  <c r="L473" i="21"/>
  <c r="F473" i="21"/>
  <c r="E473" i="21"/>
  <c r="I472" i="21"/>
  <c r="K472" i="21"/>
  <c r="S472" i="21"/>
  <c r="Z472" i="21"/>
  <c r="N472" i="21"/>
  <c r="M472" i="21"/>
  <c r="L472" i="21"/>
  <c r="F472" i="21"/>
  <c r="E472" i="21"/>
  <c r="I471" i="21"/>
  <c r="K471" i="21"/>
  <c r="S471" i="21"/>
  <c r="Z471" i="21"/>
  <c r="N471" i="21"/>
  <c r="M471" i="21"/>
  <c r="L471" i="21"/>
  <c r="F471" i="21"/>
  <c r="E471" i="21"/>
  <c r="I470" i="21"/>
  <c r="K470" i="21"/>
  <c r="S470" i="21"/>
  <c r="Z470" i="21"/>
  <c r="N470" i="21"/>
  <c r="M470" i="21"/>
  <c r="L470" i="21"/>
  <c r="F470" i="21"/>
  <c r="E470" i="21"/>
  <c r="I469" i="21"/>
  <c r="K469" i="21"/>
  <c r="S469" i="21"/>
  <c r="Z469" i="21"/>
  <c r="N469" i="21"/>
  <c r="M469" i="21"/>
  <c r="L469" i="21"/>
  <c r="F469" i="21"/>
  <c r="E469" i="21"/>
  <c r="I468" i="21"/>
  <c r="K468" i="21"/>
  <c r="S468" i="21"/>
  <c r="Z468" i="21"/>
  <c r="N468" i="21"/>
  <c r="M468" i="21"/>
  <c r="L468" i="21"/>
  <c r="F468" i="21"/>
  <c r="E468" i="21"/>
  <c r="I467" i="21"/>
  <c r="K467" i="21"/>
  <c r="S467" i="21"/>
  <c r="Z467" i="21"/>
  <c r="N467" i="21"/>
  <c r="M467" i="21"/>
  <c r="L467" i="21"/>
  <c r="F467" i="21"/>
  <c r="E467" i="21"/>
  <c r="I466" i="21"/>
  <c r="K466" i="21"/>
  <c r="S466" i="21"/>
  <c r="Z466" i="21"/>
  <c r="N466" i="21"/>
  <c r="M466" i="21"/>
  <c r="L466" i="21"/>
  <c r="F466" i="21"/>
  <c r="E466" i="21"/>
  <c r="I465" i="21"/>
  <c r="K465" i="21"/>
  <c r="S465" i="21"/>
  <c r="Z465" i="21"/>
  <c r="N465" i="21"/>
  <c r="M465" i="21"/>
  <c r="L465" i="21"/>
  <c r="F465" i="21"/>
  <c r="E465" i="21"/>
  <c r="I464" i="21"/>
  <c r="K464" i="21"/>
  <c r="S464" i="21"/>
  <c r="Z464" i="21"/>
  <c r="N464" i="21"/>
  <c r="M464" i="21"/>
  <c r="L464" i="21"/>
  <c r="F464" i="21"/>
  <c r="E464" i="21"/>
  <c r="I463" i="21"/>
  <c r="K463" i="21"/>
  <c r="S463" i="21"/>
  <c r="Z463" i="21"/>
  <c r="N463" i="21"/>
  <c r="M463" i="21"/>
  <c r="L463" i="21"/>
  <c r="F463" i="21"/>
  <c r="E463" i="21"/>
  <c r="I462" i="21"/>
  <c r="K462" i="21"/>
  <c r="S462" i="21"/>
  <c r="Z462" i="21"/>
  <c r="N462" i="21"/>
  <c r="M462" i="21"/>
  <c r="L462" i="21"/>
  <c r="F462" i="21"/>
  <c r="E462" i="21"/>
  <c r="I461" i="21"/>
  <c r="K461" i="21"/>
  <c r="S461" i="21"/>
  <c r="Z461" i="21"/>
  <c r="N461" i="21"/>
  <c r="M461" i="21"/>
  <c r="L461" i="21"/>
  <c r="F461" i="21"/>
  <c r="E461" i="21"/>
  <c r="I460" i="21"/>
  <c r="K460" i="21"/>
  <c r="S460" i="21"/>
  <c r="Z460" i="21"/>
  <c r="N460" i="21"/>
  <c r="M460" i="21"/>
  <c r="L460" i="21"/>
  <c r="F460" i="21"/>
  <c r="E460" i="21"/>
  <c r="I459" i="21"/>
  <c r="K459" i="21"/>
  <c r="S459" i="21"/>
  <c r="Z459" i="21"/>
  <c r="N459" i="21"/>
  <c r="M459" i="21"/>
  <c r="L459" i="21"/>
  <c r="F459" i="21"/>
  <c r="E459" i="21"/>
  <c r="I458" i="21"/>
  <c r="K458" i="21"/>
  <c r="S458" i="21"/>
  <c r="Z458" i="21"/>
  <c r="N458" i="21"/>
  <c r="M458" i="21"/>
  <c r="L458" i="21"/>
  <c r="F458" i="21"/>
  <c r="E458" i="21"/>
  <c r="I457" i="21"/>
  <c r="K457" i="21"/>
  <c r="S457" i="21"/>
  <c r="Z457" i="21"/>
  <c r="N457" i="21"/>
  <c r="M457" i="21"/>
  <c r="L457" i="21"/>
  <c r="F457" i="21"/>
  <c r="E457" i="21"/>
  <c r="I456" i="21"/>
  <c r="K456" i="21"/>
  <c r="S456" i="21"/>
  <c r="Z456" i="21"/>
  <c r="N456" i="21"/>
  <c r="M456" i="21"/>
  <c r="L456" i="21"/>
  <c r="F456" i="21"/>
  <c r="E456" i="21"/>
  <c r="I455" i="21"/>
  <c r="K455" i="21"/>
  <c r="S455" i="21"/>
  <c r="Z455" i="21"/>
  <c r="N455" i="21"/>
  <c r="M455" i="21"/>
  <c r="L455" i="21"/>
  <c r="F455" i="21"/>
  <c r="E455" i="21"/>
  <c r="I454" i="21"/>
  <c r="K454" i="21"/>
  <c r="S454" i="21"/>
  <c r="Z454" i="21"/>
  <c r="N454" i="21"/>
  <c r="M454" i="21"/>
  <c r="L454" i="21"/>
  <c r="F454" i="21"/>
  <c r="E454" i="21"/>
  <c r="I453" i="21"/>
  <c r="K453" i="21"/>
  <c r="S453" i="21"/>
  <c r="Z453" i="21"/>
  <c r="N453" i="21"/>
  <c r="M453" i="21"/>
  <c r="L453" i="21"/>
  <c r="F453" i="21"/>
  <c r="E453" i="21"/>
  <c r="I452" i="21"/>
  <c r="K452" i="21"/>
  <c r="S452" i="21"/>
  <c r="Z452" i="21"/>
  <c r="N452" i="21"/>
  <c r="M452" i="21"/>
  <c r="L452" i="21"/>
  <c r="F452" i="21"/>
  <c r="E452" i="21"/>
  <c r="I451" i="21"/>
  <c r="K451" i="21"/>
  <c r="S451" i="21"/>
  <c r="Z451" i="21"/>
  <c r="N451" i="21"/>
  <c r="M451" i="21"/>
  <c r="L451" i="21"/>
  <c r="F451" i="21"/>
  <c r="E451" i="21"/>
  <c r="I450" i="21"/>
  <c r="K450" i="21"/>
  <c r="S450" i="21"/>
  <c r="Z450" i="21"/>
  <c r="N450" i="21"/>
  <c r="M450" i="21"/>
  <c r="L450" i="21"/>
  <c r="F450" i="21"/>
  <c r="E450" i="21"/>
  <c r="I449" i="21"/>
  <c r="K449" i="21"/>
  <c r="S449" i="21"/>
  <c r="Z449" i="21"/>
  <c r="N449" i="21"/>
  <c r="M449" i="21"/>
  <c r="L449" i="21"/>
  <c r="F449" i="21"/>
  <c r="E449" i="21"/>
  <c r="I448" i="21"/>
  <c r="K448" i="21"/>
  <c r="S448" i="21"/>
  <c r="Z448" i="21"/>
  <c r="N448" i="21"/>
  <c r="M448" i="21"/>
  <c r="L448" i="21"/>
  <c r="F448" i="21"/>
  <c r="E448" i="21"/>
  <c r="I447" i="21"/>
  <c r="K447" i="21"/>
  <c r="S447" i="21"/>
  <c r="Z447" i="21"/>
  <c r="N447" i="21"/>
  <c r="M447" i="21"/>
  <c r="L447" i="21"/>
  <c r="F447" i="21"/>
  <c r="E447" i="21"/>
  <c r="I446" i="21"/>
  <c r="K446" i="21"/>
  <c r="S446" i="21"/>
  <c r="Z446" i="21"/>
  <c r="N446" i="21"/>
  <c r="M446" i="21"/>
  <c r="L446" i="21"/>
  <c r="F446" i="21"/>
  <c r="E446" i="21"/>
  <c r="I445" i="21"/>
  <c r="K445" i="21"/>
  <c r="S445" i="21"/>
  <c r="Z445" i="21"/>
  <c r="N445" i="21"/>
  <c r="M445" i="21"/>
  <c r="L445" i="21"/>
  <c r="F445" i="21"/>
  <c r="E445" i="21"/>
  <c r="I444" i="21"/>
  <c r="K444" i="21"/>
  <c r="S444" i="21"/>
  <c r="Z444" i="21"/>
  <c r="N444" i="21"/>
  <c r="M444" i="21"/>
  <c r="L444" i="21"/>
  <c r="F444" i="21"/>
  <c r="E444" i="21"/>
  <c r="I443" i="21"/>
  <c r="K443" i="21"/>
  <c r="S443" i="21"/>
  <c r="Z443" i="21"/>
  <c r="N443" i="21"/>
  <c r="M443" i="21"/>
  <c r="L443" i="21"/>
  <c r="F443" i="21"/>
  <c r="E443" i="21"/>
  <c r="I442" i="21"/>
  <c r="K442" i="21"/>
  <c r="S442" i="21"/>
  <c r="Z442" i="21"/>
  <c r="N442" i="21"/>
  <c r="M442" i="21"/>
  <c r="L442" i="21"/>
  <c r="F442" i="21"/>
  <c r="E442" i="21"/>
  <c r="I441" i="21"/>
  <c r="K441" i="21"/>
  <c r="S441" i="21"/>
  <c r="Z441" i="21"/>
  <c r="N441" i="21"/>
  <c r="M441" i="21"/>
  <c r="L441" i="21"/>
  <c r="F441" i="21"/>
  <c r="E441" i="21"/>
  <c r="I440" i="21"/>
  <c r="K440" i="21"/>
  <c r="S440" i="21"/>
  <c r="Z440" i="21"/>
  <c r="N440" i="21"/>
  <c r="M440" i="21"/>
  <c r="L440" i="21"/>
  <c r="F440" i="21"/>
  <c r="E440" i="21"/>
  <c r="I439" i="21"/>
  <c r="K439" i="21"/>
  <c r="S439" i="21"/>
  <c r="Z439" i="21"/>
  <c r="N439" i="21"/>
  <c r="M439" i="21"/>
  <c r="L439" i="21"/>
  <c r="F439" i="21"/>
  <c r="E439" i="21"/>
  <c r="I438" i="21"/>
  <c r="K438" i="21"/>
  <c r="S438" i="21"/>
  <c r="Z438" i="21"/>
  <c r="N438" i="21"/>
  <c r="M438" i="21"/>
  <c r="L438" i="21"/>
  <c r="F438" i="21"/>
  <c r="E438" i="21"/>
  <c r="I437" i="21"/>
  <c r="K437" i="21"/>
  <c r="S437" i="21"/>
  <c r="Z437" i="21"/>
  <c r="N437" i="21"/>
  <c r="M437" i="21"/>
  <c r="L437" i="21"/>
  <c r="F437" i="21"/>
  <c r="E437" i="21"/>
  <c r="I436" i="21"/>
  <c r="K436" i="21"/>
  <c r="S436" i="21"/>
  <c r="Z436" i="21"/>
  <c r="N436" i="21"/>
  <c r="M436" i="21"/>
  <c r="L436" i="21"/>
  <c r="F436" i="21"/>
  <c r="E436" i="21"/>
  <c r="I435" i="21"/>
  <c r="K435" i="21"/>
  <c r="S435" i="21"/>
  <c r="Z435" i="21"/>
  <c r="N435" i="21"/>
  <c r="M435" i="21"/>
  <c r="L435" i="21"/>
  <c r="F435" i="21"/>
  <c r="E435" i="21"/>
  <c r="I434" i="21"/>
  <c r="K434" i="21"/>
  <c r="S434" i="21"/>
  <c r="Z434" i="21"/>
  <c r="N434" i="21"/>
  <c r="M434" i="21"/>
  <c r="L434" i="21"/>
  <c r="F434" i="21"/>
  <c r="E434" i="21"/>
  <c r="I433" i="21"/>
  <c r="K433" i="21"/>
  <c r="S433" i="21"/>
  <c r="Z433" i="21"/>
  <c r="N433" i="21"/>
  <c r="M433" i="21"/>
  <c r="L433" i="21"/>
  <c r="F433" i="21"/>
  <c r="E433" i="21"/>
  <c r="I432" i="21"/>
  <c r="K432" i="21"/>
  <c r="S432" i="21"/>
  <c r="Z432" i="21"/>
  <c r="N432" i="21"/>
  <c r="M432" i="21"/>
  <c r="L432" i="21"/>
  <c r="F432" i="21"/>
  <c r="E432" i="21"/>
  <c r="I431" i="21"/>
  <c r="K431" i="21"/>
  <c r="S431" i="21"/>
  <c r="Z431" i="21"/>
  <c r="N431" i="21"/>
  <c r="M431" i="21"/>
  <c r="L431" i="21"/>
  <c r="F431" i="21"/>
  <c r="E431" i="21"/>
  <c r="I430" i="21"/>
  <c r="K430" i="21"/>
  <c r="S430" i="21"/>
  <c r="Z430" i="21"/>
  <c r="N430" i="21"/>
  <c r="M430" i="21"/>
  <c r="L430" i="21"/>
  <c r="F430" i="21"/>
  <c r="E430" i="21"/>
  <c r="I429" i="21"/>
  <c r="K429" i="21"/>
  <c r="S429" i="21"/>
  <c r="Z429" i="21"/>
  <c r="N429" i="21"/>
  <c r="M429" i="21"/>
  <c r="L429" i="21"/>
  <c r="F429" i="21"/>
  <c r="E429" i="21"/>
  <c r="I428" i="21"/>
  <c r="K428" i="21"/>
  <c r="S428" i="21"/>
  <c r="Z428" i="21"/>
  <c r="N428" i="21"/>
  <c r="M428" i="21"/>
  <c r="L428" i="21"/>
  <c r="F428" i="21"/>
  <c r="E428" i="21"/>
  <c r="I427" i="21"/>
  <c r="K427" i="21"/>
  <c r="S427" i="21"/>
  <c r="Z427" i="21"/>
  <c r="N427" i="21"/>
  <c r="M427" i="21"/>
  <c r="L427" i="21"/>
  <c r="F427" i="21"/>
  <c r="E427" i="21"/>
  <c r="I426" i="21"/>
  <c r="K426" i="21"/>
  <c r="S426" i="21"/>
  <c r="Z426" i="21"/>
  <c r="N426" i="21"/>
  <c r="M426" i="21"/>
  <c r="L426" i="21"/>
  <c r="F426" i="21"/>
  <c r="E426" i="21"/>
  <c r="I425" i="21"/>
  <c r="K425" i="21"/>
  <c r="S425" i="21"/>
  <c r="Z425" i="21"/>
  <c r="N425" i="21"/>
  <c r="M425" i="21"/>
  <c r="L425" i="21"/>
  <c r="F425" i="21"/>
  <c r="E425" i="21"/>
  <c r="I424" i="21"/>
  <c r="K424" i="21"/>
  <c r="S424" i="21"/>
  <c r="Z424" i="21"/>
  <c r="N424" i="21"/>
  <c r="M424" i="21"/>
  <c r="L424" i="21"/>
  <c r="F424" i="21"/>
  <c r="E424" i="21"/>
  <c r="I423" i="21"/>
  <c r="K423" i="21"/>
  <c r="S423" i="21"/>
  <c r="Z423" i="21"/>
  <c r="N423" i="21"/>
  <c r="M423" i="21"/>
  <c r="L423" i="21"/>
  <c r="F423" i="21"/>
  <c r="E423" i="21"/>
  <c r="I422" i="21"/>
  <c r="K422" i="21"/>
  <c r="S422" i="21"/>
  <c r="Z422" i="21"/>
  <c r="N422" i="21"/>
  <c r="M422" i="21"/>
  <c r="L422" i="21"/>
  <c r="F422" i="21"/>
  <c r="E422" i="21"/>
  <c r="I421" i="21"/>
  <c r="K421" i="21"/>
  <c r="S421" i="21"/>
  <c r="Z421" i="21"/>
  <c r="N421" i="21"/>
  <c r="M421" i="21"/>
  <c r="L421" i="21"/>
  <c r="F421" i="21"/>
  <c r="E421" i="21"/>
  <c r="I420" i="21"/>
  <c r="K420" i="21"/>
  <c r="S420" i="21"/>
  <c r="Z420" i="21"/>
  <c r="N420" i="21"/>
  <c r="M420" i="21"/>
  <c r="L420" i="21"/>
  <c r="F420" i="21"/>
  <c r="E420" i="21"/>
  <c r="I419" i="21"/>
  <c r="K419" i="21"/>
  <c r="S419" i="21"/>
  <c r="Z419" i="21"/>
  <c r="N419" i="21"/>
  <c r="M419" i="21"/>
  <c r="L419" i="21"/>
  <c r="F419" i="21"/>
  <c r="E419" i="21"/>
  <c r="I418" i="21"/>
  <c r="K418" i="21"/>
  <c r="S418" i="21"/>
  <c r="Z418" i="21"/>
  <c r="N418" i="21"/>
  <c r="M418" i="21"/>
  <c r="L418" i="21"/>
  <c r="F418" i="21"/>
  <c r="E418" i="21"/>
  <c r="I417" i="21"/>
  <c r="K417" i="21"/>
  <c r="S417" i="21"/>
  <c r="Z417" i="21"/>
  <c r="N417" i="21"/>
  <c r="M417" i="21"/>
  <c r="L417" i="21"/>
  <c r="F417" i="21"/>
  <c r="E417" i="21"/>
  <c r="I416" i="21"/>
  <c r="K416" i="21"/>
  <c r="S416" i="21"/>
  <c r="Z416" i="21"/>
  <c r="N416" i="21"/>
  <c r="M416" i="21"/>
  <c r="L416" i="21"/>
  <c r="F416" i="21"/>
  <c r="E416" i="21"/>
  <c r="I415" i="21"/>
  <c r="K415" i="21"/>
  <c r="S415" i="21"/>
  <c r="Z415" i="21"/>
  <c r="N415" i="21"/>
  <c r="M415" i="21"/>
  <c r="L415" i="21"/>
  <c r="F415" i="21"/>
  <c r="E415" i="21"/>
  <c r="I414" i="21"/>
  <c r="K414" i="21"/>
  <c r="S414" i="21"/>
  <c r="Z414" i="21"/>
  <c r="N414" i="21"/>
  <c r="M414" i="21"/>
  <c r="L414" i="21"/>
  <c r="F414" i="21"/>
  <c r="E414" i="21"/>
  <c r="I413" i="21"/>
  <c r="K413" i="21"/>
  <c r="S413" i="21"/>
  <c r="Z413" i="21"/>
  <c r="N413" i="21"/>
  <c r="M413" i="21"/>
  <c r="L413" i="21"/>
  <c r="F413" i="21"/>
  <c r="E413" i="21"/>
  <c r="I412" i="21"/>
  <c r="K412" i="21"/>
  <c r="S412" i="21"/>
  <c r="Z412" i="21"/>
  <c r="N412" i="21"/>
  <c r="M412" i="21"/>
  <c r="L412" i="21"/>
  <c r="F412" i="21"/>
  <c r="E412" i="21"/>
  <c r="I411" i="21"/>
  <c r="K411" i="21"/>
  <c r="S411" i="21"/>
  <c r="Z411" i="21"/>
  <c r="N411" i="21"/>
  <c r="M411" i="21"/>
  <c r="L411" i="21"/>
  <c r="F411" i="21"/>
  <c r="E411" i="21"/>
  <c r="I410" i="21"/>
  <c r="K410" i="21"/>
  <c r="S410" i="21"/>
  <c r="Z410" i="21"/>
  <c r="N410" i="21"/>
  <c r="M410" i="21"/>
  <c r="L410" i="21"/>
  <c r="F410" i="21"/>
  <c r="E410" i="21"/>
  <c r="I409" i="21"/>
  <c r="K409" i="21"/>
  <c r="S409" i="21"/>
  <c r="Z409" i="21"/>
  <c r="N409" i="21"/>
  <c r="M409" i="21"/>
  <c r="L409" i="21"/>
  <c r="F409" i="21"/>
  <c r="E409" i="21"/>
  <c r="I408" i="21"/>
  <c r="K408" i="21"/>
  <c r="S408" i="21"/>
  <c r="Z408" i="21"/>
  <c r="N408" i="21"/>
  <c r="M408" i="21"/>
  <c r="L408" i="21"/>
  <c r="F408" i="21"/>
  <c r="E408" i="21"/>
  <c r="I407" i="21"/>
  <c r="K407" i="21"/>
  <c r="S407" i="21"/>
  <c r="Z407" i="21"/>
  <c r="N407" i="21"/>
  <c r="M407" i="21"/>
  <c r="L407" i="21"/>
  <c r="F407" i="21"/>
  <c r="E407" i="21"/>
  <c r="I406" i="21"/>
  <c r="K406" i="21"/>
  <c r="S406" i="21"/>
  <c r="Z406" i="21"/>
  <c r="N406" i="21"/>
  <c r="M406" i="21"/>
  <c r="L406" i="21"/>
  <c r="F406" i="21"/>
  <c r="E406" i="21"/>
  <c r="I405" i="21"/>
  <c r="K405" i="21"/>
  <c r="S405" i="21"/>
  <c r="Z405" i="21"/>
  <c r="N405" i="21"/>
  <c r="M405" i="21"/>
  <c r="L405" i="21"/>
  <c r="F405" i="21"/>
  <c r="E405" i="21"/>
  <c r="I404" i="21"/>
  <c r="K404" i="21"/>
  <c r="S404" i="21"/>
  <c r="Z404" i="21"/>
  <c r="N404" i="21"/>
  <c r="M404" i="21"/>
  <c r="L404" i="21"/>
  <c r="F404" i="21"/>
  <c r="E404" i="21"/>
  <c r="I403" i="21"/>
  <c r="K403" i="21"/>
  <c r="S403" i="21"/>
  <c r="Z403" i="21"/>
  <c r="N403" i="21"/>
  <c r="M403" i="21"/>
  <c r="L403" i="21"/>
  <c r="F403" i="21"/>
  <c r="E403" i="21"/>
  <c r="I402" i="21"/>
  <c r="K402" i="21"/>
  <c r="S402" i="21"/>
  <c r="Z402" i="21"/>
  <c r="N402" i="21"/>
  <c r="M402" i="21"/>
  <c r="L402" i="21"/>
  <c r="F402" i="21"/>
  <c r="E402" i="21"/>
  <c r="I401" i="21"/>
  <c r="K401" i="21"/>
  <c r="S401" i="21"/>
  <c r="Z401" i="21"/>
  <c r="N401" i="21"/>
  <c r="M401" i="21"/>
  <c r="L401" i="21"/>
  <c r="F401" i="21"/>
  <c r="E401" i="21"/>
  <c r="I400" i="21"/>
  <c r="K400" i="21"/>
  <c r="S400" i="21"/>
  <c r="Z400" i="21"/>
  <c r="N400" i="21"/>
  <c r="M400" i="21"/>
  <c r="L400" i="21"/>
  <c r="F400" i="21"/>
  <c r="E400" i="21"/>
  <c r="I399" i="21"/>
  <c r="K399" i="21"/>
  <c r="S399" i="21"/>
  <c r="Z399" i="21"/>
  <c r="N399" i="21"/>
  <c r="M399" i="21"/>
  <c r="L399" i="21"/>
  <c r="F399" i="21"/>
  <c r="E399" i="21"/>
  <c r="I398" i="21"/>
  <c r="K398" i="21"/>
  <c r="S398" i="21"/>
  <c r="Z398" i="21"/>
  <c r="N398" i="21"/>
  <c r="M398" i="21"/>
  <c r="L398" i="21"/>
  <c r="F398" i="21"/>
  <c r="E398" i="21"/>
  <c r="I397" i="21"/>
  <c r="K397" i="21"/>
  <c r="S397" i="21"/>
  <c r="Z397" i="21"/>
  <c r="N397" i="21"/>
  <c r="M397" i="21"/>
  <c r="L397" i="21"/>
  <c r="F397" i="21"/>
  <c r="E397" i="21"/>
  <c r="I396" i="21"/>
  <c r="K396" i="21"/>
  <c r="S396" i="21"/>
  <c r="Z396" i="21"/>
  <c r="N396" i="21"/>
  <c r="M396" i="21"/>
  <c r="L396" i="21"/>
  <c r="F396" i="21"/>
  <c r="E396" i="21"/>
  <c r="I395" i="21"/>
  <c r="K395" i="21"/>
  <c r="S395" i="21"/>
  <c r="Z395" i="21"/>
  <c r="N395" i="21"/>
  <c r="M395" i="21"/>
  <c r="L395" i="21"/>
  <c r="F395" i="21"/>
  <c r="E395" i="21"/>
  <c r="I394" i="21"/>
  <c r="K394" i="21"/>
  <c r="S394" i="21"/>
  <c r="Z394" i="21"/>
  <c r="N394" i="21"/>
  <c r="M394" i="21"/>
  <c r="L394" i="21"/>
  <c r="F394" i="21"/>
  <c r="E394" i="21"/>
  <c r="I393" i="21"/>
  <c r="K393" i="21"/>
  <c r="S393" i="21"/>
  <c r="Z393" i="21"/>
  <c r="N393" i="21"/>
  <c r="M393" i="21"/>
  <c r="L393" i="21"/>
  <c r="F393" i="21"/>
  <c r="E393" i="21"/>
  <c r="I392" i="21"/>
  <c r="K392" i="21"/>
  <c r="S392" i="21"/>
  <c r="Z392" i="21"/>
  <c r="N392" i="21"/>
  <c r="M392" i="21"/>
  <c r="L392" i="21"/>
  <c r="F392" i="21"/>
  <c r="E392" i="21"/>
  <c r="I391" i="21"/>
  <c r="K391" i="21"/>
  <c r="S391" i="21"/>
  <c r="Z391" i="21"/>
  <c r="N391" i="21"/>
  <c r="M391" i="21"/>
  <c r="L391" i="21"/>
  <c r="F391" i="21"/>
  <c r="E391" i="21"/>
  <c r="I390" i="21"/>
  <c r="K390" i="21"/>
  <c r="S390" i="21"/>
  <c r="Z390" i="21"/>
  <c r="N390" i="21"/>
  <c r="M390" i="21"/>
  <c r="L390" i="21"/>
  <c r="F390" i="21"/>
  <c r="E390" i="21"/>
  <c r="I389" i="21"/>
  <c r="K389" i="21"/>
  <c r="S389" i="21"/>
  <c r="Z389" i="21"/>
  <c r="N389" i="21"/>
  <c r="M389" i="21"/>
  <c r="L389" i="21"/>
  <c r="F389" i="21"/>
  <c r="E389" i="21"/>
  <c r="I388" i="21"/>
  <c r="K388" i="21"/>
  <c r="S388" i="21"/>
  <c r="Z388" i="21"/>
  <c r="N388" i="21"/>
  <c r="M388" i="21"/>
  <c r="L388" i="21"/>
  <c r="F388" i="21"/>
  <c r="E388" i="21"/>
  <c r="I387" i="21"/>
  <c r="K387" i="21"/>
  <c r="S387" i="21"/>
  <c r="Z387" i="21"/>
  <c r="N387" i="21"/>
  <c r="M387" i="21"/>
  <c r="L387" i="21"/>
  <c r="F387" i="21"/>
  <c r="E387" i="21"/>
  <c r="I386" i="21"/>
  <c r="K386" i="21"/>
  <c r="S386" i="21"/>
  <c r="Z386" i="21"/>
  <c r="N386" i="21"/>
  <c r="M386" i="21"/>
  <c r="L386" i="21"/>
  <c r="F386" i="21"/>
  <c r="E386" i="21"/>
  <c r="I385" i="21"/>
  <c r="K385" i="21"/>
  <c r="S385" i="21"/>
  <c r="Z385" i="21"/>
  <c r="N385" i="21"/>
  <c r="M385" i="21"/>
  <c r="L385" i="21"/>
  <c r="F385" i="21"/>
  <c r="E385" i="21"/>
  <c r="I384" i="21"/>
  <c r="K384" i="21"/>
  <c r="S384" i="21"/>
  <c r="Z384" i="21"/>
  <c r="N384" i="21"/>
  <c r="M384" i="21"/>
  <c r="L384" i="21"/>
  <c r="F384" i="21"/>
  <c r="E384" i="21"/>
  <c r="I383" i="21"/>
  <c r="K383" i="21"/>
  <c r="S383" i="21"/>
  <c r="Z383" i="21"/>
  <c r="N383" i="21"/>
  <c r="M383" i="21"/>
  <c r="L383" i="21"/>
  <c r="F383" i="21"/>
  <c r="E383" i="21"/>
  <c r="I382" i="21"/>
  <c r="K382" i="21"/>
  <c r="S382" i="21"/>
  <c r="Z382" i="21"/>
  <c r="N382" i="21"/>
  <c r="M382" i="21"/>
  <c r="L382" i="21"/>
  <c r="F382" i="21"/>
  <c r="E382" i="21"/>
  <c r="I381" i="21"/>
  <c r="K381" i="21"/>
  <c r="S381" i="21"/>
  <c r="Z381" i="21"/>
  <c r="N381" i="21"/>
  <c r="M381" i="21"/>
  <c r="L381" i="21"/>
  <c r="F381" i="21"/>
  <c r="E381" i="21"/>
  <c r="I380" i="21"/>
  <c r="K380" i="21"/>
  <c r="S380" i="21"/>
  <c r="Z380" i="21"/>
  <c r="N380" i="21"/>
  <c r="M380" i="21"/>
  <c r="L380" i="21"/>
  <c r="F380" i="21"/>
  <c r="E380" i="21"/>
  <c r="I379" i="21"/>
  <c r="K379" i="21"/>
  <c r="S379" i="21"/>
  <c r="Z379" i="21"/>
  <c r="N379" i="21"/>
  <c r="M379" i="21"/>
  <c r="L379" i="21"/>
  <c r="F379" i="21"/>
  <c r="E379" i="21"/>
  <c r="I378" i="21"/>
  <c r="K378" i="21"/>
  <c r="S378" i="21"/>
  <c r="Z378" i="21"/>
  <c r="N378" i="21"/>
  <c r="M378" i="21"/>
  <c r="L378" i="21"/>
  <c r="F378" i="21"/>
  <c r="E378" i="21"/>
  <c r="I377" i="21"/>
  <c r="K377" i="21"/>
  <c r="S377" i="21"/>
  <c r="Z377" i="21"/>
  <c r="N377" i="21"/>
  <c r="M377" i="21"/>
  <c r="L377" i="21"/>
  <c r="F377" i="21"/>
  <c r="E377" i="21"/>
  <c r="I376" i="21"/>
  <c r="K376" i="21"/>
  <c r="S376" i="21"/>
  <c r="Z376" i="21"/>
  <c r="N376" i="21"/>
  <c r="M376" i="21"/>
  <c r="L376" i="21"/>
  <c r="F376" i="21"/>
  <c r="E376" i="21"/>
  <c r="I375" i="21"/>
  <c r="K375" i="21"/>
  <c r="S375" i="21"/>
  <c r="Z375" i="21"/>
  <c r="N375" i="21"/>
  <c r="M375" i="21"/>
  <c r="L375" i="21"/>
  <c r="F375" i="21"/>
  <c r="E375" i="21"/>
  <c r="I374" i="21"/>
  <c r="T374" i="21"/>
  <c r="K374" i="21"/>
  <c r="U374" i="21"/>
  <c r="V374" i="21"/>
  <c r="W374" i="21"/>
  <c r="AB374" i="21"/>
  <c r="S374" i="21"/>
  <c r="Z374" i="21"/>
  <c r="N374" i="21"/>
  <c r="M374" i="21"/>
  <c r="L374" i="21"/>
  <c r="F374" i="21"/>
  <c r="E374" i="21"/>
  <c r="I373" i="21"/>
  <c r="T373" i="21"/>
  <c r="K373" i="21"/>
  <c r="U373" i="21"/>
  <c r="V373" i="21"/>
  <c r="W373" i="21"/>
  <c r="AB373" i="21"/>
  <c r="S373" i="21"/>
  <c r="Z373" i="21"/>
  <c r="N373" i="21"/>
  <c r="M373" i="21"/>
  <c r="L373" i="21"/>
  <c r="F373" i="21"/>
  <c r="E373" i="21"/>
  <c r="I372" i="21"/>
  <c r="T372" i="21"/>
  <c r="K372" i="21"/>
  <c r="U372" i="21"/>
  <c r="V372" i="21"/>
  <c r="W372" i="21"/>
  <c r="AB372" i="21"/>
  <c r="S372" i="21"/>
  <c r="Z372" i="21"/>
  <c r="N372" i="21"/>
  <c r="M372" i="21"/>
  <c r="L372" i="21"/>
  <c r="F372" i="21"/>
  <c r="E372" i="21"/>
  <c r="I371" i="21"/>
  <c r="T371" i="21"/>
  <c r="K371" i="21"/>
  <c r="U371" i="21"/>
  <c r="V371" i="21"/>
  <c r="W371" i="21"/>
  <c r="AB371" i="21"/>
  <c r="S371" i="21"/>
  <c r="Z371" i="21"/>
  <c r="N371" i="21"/>
  <c r="M371" i="21"/>
  <c r="L371" i="21"/>
  <c r="F371" i="21"/>
  <c r="E371" i="21"/>
  <c r="I370" i="21"/>
  <c r="T370" i="21"/>
  <c r="K370" i="21"/>
  <c r="U370" i="21"/>
  <c r="V370" i="21"/>
  <c r="W370" i="21"/>
  <c r="AB370" i="21"/>
  <c r="S370" i="21"/>
  <c r="Z370" i="21"/>
  <c r="N370" i="21"/>
  <c r="M370" i="21"/>
  <c r="L370" i="21"/>
  <c r="F370" i="21"/>
  <c r="E370" i="21"/>
  <c r="I369" i="21"/>
  <c r="T369" i="21"/>
  <c r="K369" i="21"/>
  <c r="U369" i="21"/>
  <c r="V369" i="21"/>
  <c r="W369" i="21"/>
  <c r="AB369" i="21"/>
  <c r="S369" i="21"/>
  <c r="Z369" i="21"/>
  <c r="N369" i="21"/>
  <c r="M369" i="21"/>
  <c r="L369" i="21"/>
  <c r="F369" i="21"/>
  <c r="E369" i="21"/>
  <c r="I368" i="21"/>
  <c r="T368" i="21"/>
  <c r="K368" i="21"/>
  <c r="U368" i="21"/>
  <c r="V368" i="21"/>
  <c r="W368" i="21"/>
  <c r="AB368" i="21"/>
  <c r="S368" i="21"/>
  <c r="Z368" i="21"/>
  <c r="N368" i="21"/>
  <c r="M368" i="21"/>
  <c r="L368" i="21"/>
  <c r="F368" i="21"/>
  <c r="E368" i="21"/>
  <c r="I367" i="21"/>
  <c r="T367" i="21"/>
  <c r="K367" i="21"/>
  <c r="U367" i="21"/>
  <c r="V367" i="21"/>
  <c r="W367" i="21"/>
  <c r="AB367" i="21"/>
  <c r="S367" i="21"/>
  <c r="Z367" i="21"/>
  <c r="N367" i="21"/>
  <c r="M367" i="21"/>
  <c r="L367" i="21"/>
  <c r="F367" i="21"/>
  <c r="E367" i="21"/>
  <c r="I366" i="21"/>
  <c r="T366" i="21"/>
  <c r="K366" i="21"/>
  <c r="U366" i="21"/>
  <c r="V366" i="21"/>
  <c r="W366" i="21"/>
  <c r="AB366" i="21"/>
  <c r="S366" i="21"/>
  <c r="Z366" i="21"/>
  <c r="N366" i="21"/>
  <c r="M366" i="21"/>
  <c r="L366" i="21"/>
  <c r="F366" i="21"/>
  <c r="E366" i="21"/>
  <c r="I365" i="21"/>
  <c r="T365" i="21"/>
  <c r="K365" i="21"/>
  <c r="U365" i="21"/>
  <c r="V365" i="21"/>
  <c r="W365" i="21"/>
  <c r="AB365" i="21"/>
  <c r="S365" i="21"/>
  <c r="Z365" i="21"/>
  <c r="N365" i="21"/>
  <c r="M365" i="21"/>
  <c r="L365" i="21"/>
  <c r="F365" i="21"/>
  <c r="E365" i="21"/>
  <c r="I364" i="21"/>
  <c r="T364" i="21"/>
  <c r="K364" i="21"/>
  <c r="U364" i="21"/>
  <c r="V364" i="21"/>
  <c r="W364" i="21"/>
  <c r="AB364" i="21"/>
  <c r="S364" i="21"/>
  <c r="Z364" i="21"/>
  <c r="N364" i="21"/>
  <c r="M364" i="21"/>
  <c r="L364" i="21"/>
  <c r="F364" i="21"/>
  <c r="E364" i="21"/>
  <c r="I363" i="21"/>
  <c r="T363" i="21"/>
  <c r="K363" i="21"/>
  <c r="U363" i="21"/>
  <c r="V363" i="21"/>
  <c r="W363" i="21"/>
  <c r="AB363" i="21"/>
  <c r="S363" i="21"/>
  <c r="Z363" i="21"/>
  <c r="N363" i="21"/>
  <c r="M363" i="21"/>
  <c r="L363" i="21"/>
  <c r="F363" i="21"/>
  <c r="E363" i="21"/>
  <c r="I362" i="21"/>
  <c r="T362" i="21"/>
  <c r="K362" i="21"/>
  <c r="U362" i="21"/>
  <c r="V362" i="21"/>
  <c r="W362" i="21"/>
  <c r="AB362" i="21"/>
  <c r="S362" i="21"/>
  <c r="Z362" i="21"/>
  <c r="N362" i="21"/>
  <c r="M362" i="21"/>
  <c r="L362" i="21"/>
  <c r="F362" i="21"/>
  <c r="E362" i="21"/>
  <c r="I361" i="21"/>
  <c r="T361" i="21"/>
  <c r="K361" i="21"/>
  <c r="U361" i="21"/>
  <c r="V361" i="21"/>
  <c r="W361" i="21"/>
  <c r="AB361" i="21"/>
  <c r="S361" i="21"/>
  <c r="Z361" i="21"/>
  <c r="N361" i="21"/>
  <c r="M361" i="21"/>
  <c r="L361" i="21"/>
  <c r="F361" i="21"/>
  <c r="E361" i="21"/>
  <c r="I360" i="21"/>
  <c r="T360" i="21"/>
  <c r="K360" i="21"/>
  <c r="U360" i="21"/>
  <c r="V360" i="21"/>
  <c r="W360" i="21"/>
  <c r="AB360" i="21"/>
  <c r="S360" i="21"/>
  <c r="Z360" i="21"/>
  <c r="N360" i="21"/>
  <c r="M360" i="21"/>
  <c r="L360" i="21"/>
  <c r="F360" i="21"/>
  <c r="E360" i="21"/>
  <c r="I359" i="21"/>
  <c r="T359" i="21"/>
  <c r="K359" i="21"/>
  <c r="U359" i="21"/>
  <c r="V359" i="21"/>
  <c r="W359" i="21"/>
  <c r="AB359" i="21"/>
  <c r="S359" i="21"/>
  <c r="Z359" i="21"/>
  <c r="N359" i="21"/>
  <c r="M359" i="21"/>
  <c r="L359" i="21"/>
  <c r="F359" i="21"/>
  <c r="E359" i="21"/>
  <c r="I358" i="21"/>
  <c r="T358" i="21"/>
  <c r="K358" i="21"/>
  <c r="U358" i="21"/>
  <c r="V358" i="21"/>
  <c r="W358" i="21"/>
  <c r="AB358" i="21"/>
  <c r="S358" i="21"/>
  <c r="Z358" i="21"/>
  <c r="N358" i="21"/>
  <c r="M358" i="21"/>
  <c r="L358" i="21"/>
  <c r="F358" i="21"/>
  <c r="E358" i="21"/>
  <c r="I357" i="21"/>
  <c r="T357" i="21"/>
  <c r="K357" i="21"/>
  <c r="U357" i="21"/>
  <c r="V357" i="21"/>
  <c r="W357" i="21"/>
  <c r="AB357" i="21"/>
  <c r="S357" i="21"/>
  <c r="Z357" i="21"/>
  <c r="N357" i="21"/>
  <c r="M357" i="21"/>
  <c r="L357" i="21"/>
  <c r="F357" i="21"/>
  <c r="E357" i="21"/>
  <c r="I356" i="21"/>
  <c r="T356" i="21"/>
  <c r="K356" i="21"/>
  <c r="U356" i="21"/>
  <c r="V356" i="21"/>
  <c r="W356" i="21"/>
  <c r="AB356" i="21"/>
  <c r="S356" i="21"/>
  <c r="Z356" i="21"/>
  <c r="N356" i="21"/>
  <c r="M356" i="21"/>
  <c r="L356" i="21"/>
  <c r="F356" i="21"/>
  <c r="E356" i="21"/>
  <c r="I355" i="21"/>
  <c r="T355" i="21"/>
  <c r="K355" i="21"/>
  <c r="U355" i="21"/>
  <c r="V355" i="21"/>
  <c r="W355" i="21"/>
  <c r="AB355" i="21"/>
  <c r="S355" i="21"/>
  <c r="Z355" i="21"/>
  <c r="N355" i="21"/>
  <c r="M355" i="21"/>
  <c r="L355" i="21"/>
  <c r="F355" i="21"/>
  <c r="E355" i="21"/>
  <c r="I354" i="21"/>
  <c r="T354" i="21"/>
  <c r="K354" i="21"/>
  <c r="U354" i="21"/>
  <c r="V354" i="21"/>
  <c r="W354" i="21"/>
  <c r="AB354" i="21"/>
  <c r="S354" i="21"/>
  <c r="Z354" i="21"/>
  <c r="N354" i="21"/>
  <c r="M354" i="21"/>
  <c r="L354" i="21"/>
  <c r="F354" i="21"/>
  <c r="E354" i="21"/>
  <c r="I353" i="21"/>
  <c r="T353" i="21"/>
  <c r="K353" i="21"/>
  <c r="U353" i="21"/>
  <c r="V353" i="21"/>
  <c r="W353" i="21"/>
  <c r="AB353" i="21"/>
  <c r="S353" i="21"/>
  <c r="Z353" i="21"/>
  <c r="N353" i="21"/>
  <c r="M353" i="21"/>
  <c r="L353" i="21"/>
  <c r="F353" i="21"/>
  <c r="E353" i="21"/>
  <c r="I352" i="21"/>
  <c r="T352" i="21"/>
  <c r="K352" i="21"/>
  <c r="U352" i="21"/>
  <c r="V352" i="21"/>
  <c r="W352" i="21"/>
  <c r="AB352" i="21"/>
  <c r="S352" i="21"/>
  <c r="Z352" i="21"/>
  <c r="N352" i="21"/>
  <c r="M352" i="21"/>
  <c r="L352" i="21"/>
  <c r="F352" i="21"/>
  <c r="E352" i="21"/>
  <c r="I351" i="21"/>
  <c r="T351" i="21"/>
  <c r="K351" i="21"/>
  <c r="U351" i="21"/>
  <c r="V351" i="21"/>
  <c r="W351" i="21"/>
  <c r="AB351" i="21"/>
  <c r="S351" i="21"/>
  <c r="Z351" i="21"/>
  <c r="N351" i="21"/>
  <c r="M351" i="21"/>
  <c r="L351" i="21"/>
  <c r="F351" i="21"/>
  <c r="E351" i="21"/>
  <c r="I350" i="21"/>
  <c r="T350" i="21"/>
  <c r="K350" i="21"/>
  <c r="U350" i="21"/>
  <c r="V350" i="21"/>
  <c r="W350" i="21"/>
  <c r="AB350" i="21"/>
  <c r="S350" i="21"/>
  <c r="Z350" i="21"/>
  <c r="N350" i="21"/>
  <c r="M350" i="21"/>
  <c r="L350" i="21"/>
  <c r="F350" i="21"/>
  <c r="E350" i="21"/>
  <c r="I349" i="21"/>
  <c r="T349" i="21"/>
  <c r="K349" i="21"/>
  <c r="U349" i="21"/>
  <c r="V349" i="21"/>
  <c r="W349" i="21"/>
  <c r="AB349" i="21"/>
  <c r="S349" i="21"/>
  <c r="Z349" i="21"/>
  <c r="N349" i="21"/>
  <c r="M349" i="21"/>
  <c r="L349" i="21"/>
  <c r="F349" i="21"/>
  <c r="E349" i="21"/>
  <c r="I348" i="21"/>
  <c r="T348" i="21"/>
  <c r="K348" i="21"/>
  <c r="U348" i="21"/>
  <c r="V348" i="21"/>
  <c r="W348" i="21"/>
  <c r="AB348" i="21"/>
  <c r="S348" i="21"/>
  <c r="Z348" i="21"/>
  <c r="N348" i="21"/>
  <c r="M348" i="21"/>
  <c r="L348" i="21"/>
  <c r="F348" i="21"/>
  <c r="E348" i="21"/>
  <c r="I347" i="21"/>
  <c r="T347" i="21"/>
  <c r="K347" i="21"/>
  <c r="U347" i="21"/>
  <c r="V347" i="21"/>
  <c r="W347" i="21"/>
  <c r="AB347" i="21"/>
  <c r="S347" i="21"/>
  <c r="Z347" i="21"/>
  <c r="N347" i="21"/>
  <c r="M347" i="21"/>
  <c r="L347" i="21"/>
  <c r="F347" i="21"/>
  <c r="E347" i="21"/>
  <c r="I346" i="21"/>
  <c r="T346" i="21"/>
  <c r="K346" i="21"/>
  <c r="U346" i="21"/>
  <c r="V346" i="21"/>
  <c r="W346" i="21"/>
  <c r="AB346" i="21"/>
  <c r="S346" i="21"/>
  <c r="Z346" i="21"/>
  <c r="N346" i="21"/>
  <c r="M346" i="21"/>
  <c r="L346" i="21"/>
  <c r="F346" i="21"/>
  <c r="E346" i="21"/>
  <c r="I345" i="21"/>
  <c r="T345" i="21"/>
  <c r="K345" i="21"/>
  <c r="U345" i="21"/>
  <c r="V345" i="21"/>
  <c r="W345" i="21"/>
  <c r="AB345" i="21"/>
  <c r="S345" i="21"/>
  <c r="Z345" i="21"/>
  <c r="N345" i="21"/>
  <c r="M345" i="21"/>
  <c r="L345" i="21"/>
  <c r="F345" i="21"/>
  <c r="E345" i="21"/>
  <c r="I344" i="21"/>
  <c r="T344" i="21"/>
  <c r="K344" i="21"/>
  <c r="U344" i="21"/>
  <c r="V344" i="21"/>
  <c r="W344" i="21"/>
  <c r="AB344" i="21"/>
  <c r="S344" i="21"/>
  <c r="Z344" i="21"/>
  <c r="N344" i="21"/>
  <c r="M344" i="21"/>
  <c r="L344" i="21"/>
  <c r="F344" i="21"/>
  <c r="E344" i="21"/>
  <c r="I343" i="21"/>
  <c r="T343" i="21"/>
  <c r="K343" i="21"/>
  <c r="U343" i="21"/>
  <c r="V343" i="21"/>
  <c r="W343" i="21"/>
  <c r="AB343" i="21"/>
  <c r="S343" i="21"/>
  <c r="Z343" i="21"/>
  <c r="N343" i="21"/>
  <c r="M343" i="21"/>
  <c r="L343" i="21"/>
  <c r="F343" i="21"/>
  <c r="E343" i="21"/>
  <c r="I342" i="21"/>
  <c r="T342" i="21"/>
  <c r="K342" i="21"/>
  <c r="U342" i="21"/>
  <c r="V342" i="21"/>
  <c r="W342" i="21"/>
  <c r="AB342" i="21"/>
  <c r="S342" i="21"/>
  <c r="Z342" i="21"/>
  <c r="N342" i="21"/>
  <c r="M342" i="21"/>
  <c r="L342" i="21"/>
  <c r="F342" i="21"/>
  <c r="E342" i="21"/>
  <c r="I341" i="21"/>
  <c r="T341" i="21"/>
  <c r="K341" i="21"/>
  <c r="U341" i="21"/>
  <c r="V341" i="21"/>
  <c r="W341" i="21"/>
  <c r="AB341" i="21"/>
  <c r="S341" i="21"/>
  <c r="Z341" i="21"/>
  <c r="N341" i="21"/>
  <c r="M341" i="21"/>
  <c r="L341" i="21"/>
  <c r="F341" i="21"/>
  <c r="E341" i="21"/>
  <c r="I340" i="21"/>
  <c r="T340" i="21"/>
  <c r="K340" i="21"/>
  <c r="U340" i="21"/>
  <c r="V340" i="21"/>
  <c r="W340" i="21"/>
  <c r="AB340" i="21"/>
  <c r="S340" i="21"/>
  <c r="Z340" i="21"/>
  <c r="N340" i="21"/>
  <c r="M340" i="21"/>
  <c r="L340" i="21"/>
  <c r="F340" i="21"/>
  <c r="E340" i="21"/>
  <c r="I339" i="21"/>
  <c r="T339" i="21"/>
  <c r="K339" i="21"/>
  <c r="U339" i="21"/>
  <c r="V339" i="21"/>
  <c r="W339" i="21"/>
  <c r="AB339" i="21"/>
  <c r="S339" i="21"/>
  <c r="Z339" i="21"/>
  <c r="N339" i="21"/>
  <c r="M339" i="21"/>
  <c r="L339" i="21"/>
  <c r="F339" i="21"/>
  <c r="E339" i="21"/>
  <c r="I338" i="21"/>
  <c r="T338" i="21"/>
  <c r="K338" i="21"/>
  <c r="U338" i="21"/>
  <c r="V338" i="21"/>
  <c r="W338" i="21"/>
  <c r="AB338" i="21"/>
  <c r="S338" i="21"/>
  <c r="Z338" i="21"/>
  <c r="N338" i="21"/>
  <c r="M338" i="21"/>
  <c r="L338" i="21"/>
  <c r="F338" i="21"/>
  <c r="E338" i="21"/>
  <c r="I337" i="21"/>
  <c r="T337" i="21"/>
  <c r="K337" i="21"/>
  <c r="U337" i="21"/>
  <c r="V337" i="21"/>
  <c r="W337" i="21"/>
  <c r="AB337" i="21"/>
  <c r="S337" i="21"/>
  <c r="Z337" i="21"/>
  <c r="N337" i="21"/>
  <c r="M337" i="21"/>
  <c r="L337" i="21"/>
  <c r="F337" i="21"/>
  <c r="E337" i="21"/>
  <c r="I336" i="21"/>
  <c r="T336" i="21"/>
  <c r="K336" i="21"/>
  <c r="U336" i="21"/>
  <c r="V336" i="21"/>
  <c r="W336" i="21"/>
  <c r="AB336" i="21"/>
  <c r="S336" i="21"/>
  <c r="Z336" i="21"/>
  <c r="N336" i="21"/>
  <c r="M336" i="21"/>
  <c r="L336" i="21"/>
  <c r="F336" i="21"/>
  <c r="E336" i="21"/>
  <c r="I335" i="21"/>
  <c r="T335" i="21"/>
  <c r="K335" i="21"/>
  <c r="U335" i="21"/>
  <c r="V335" i="21"/>
  <c r="W335" i="21"/>
  <c r="AB335" i="21"/>
  <c r="S335" i="21"/>
  <c r="Z335" i="21"/>
  <c r="N335" i="21"/>
  <c r="M335" i="21"/>
  <c r="L335" i="21"/>
  <c r="F335" i="21"/>
  <c r="E335" i="21"/>
  <c r="I334" i="21"/>
  <c r="T334" i="21"/>
  <c r="K334" i="21"/>
  <c r="U334" i="21"/>
  <c r="V334" i="21"/>
  <c r="W334" i="21"/>
  <c r="AB334" i="21"/>
  <c r="S334" i="21"/>
  <c r="Z334" i="21"/>
  <c r="N334" i="21"/>
  <c r="M334" i="21"/>
  <c r="L334" i="21"/>
  <c r="F334" i="21"/>
  <c r="E334" i="21"/>
  <c r="I333" i="21"/>
  <c r="T333" i="21"/>
  <c r="K333" i="21"/>
  <c r="U333" i="21"/>
  <c r="V333" i="21"/>
  <c r="W333" i="21"/>
  <c r="AB333" i="21"/>
  <c r="S333" i="21"/>
  <c r="Z333" i="21"/>
  <c r="N333" i="21"/>
  <c r="M333" i="21"/>
  <c r="L333" i="21"/>
  <c r="F333" i="21"/>
  <c r="E333" i="21"/>
  <c r="I332" i="21"/>
  <c r="T332" i="21"/>
  <c r="K332" i="21"/>
  <c r="U332" i="21"/>
  <c r="V332" i="21"/>
  <c r="W332" i="21"/>
  <c r="AB332" i="21"/>
  <c r="S332" i="21"/>
  <c r="Z332" i="21"/>
  <c r="N332" i="21"/>
  <c r="M332" i="21"/>
  <c r="L332" i="21"/>
  <c r="F332" i="21"/>
  <c r="E332" i="21"/>
  <c r="I331" i="21"/>
  <c r="T331" i="21"/>
  <c r="K331" i="21"/>
  <c r="U331" i="21"/>
  <c r="V331" i="21"/>
  <c r="W331" i="21"/>
  <c r="AB331" i="21"/>
  <c r="S331" i="21"/>
  <c r="Z331" i="21"/>
  <c r="N331" i="21"/>
  <c r="M331" i="21"/>
  <c r="L331" i="21"/>
  <c r="F331" i="21"/>
  <c r="E331" i="21"/>
  <c r="I330" i="21"/>
  <c r="T330" i="21"/>
  <c r="K330" i="21"/>
  <c r="U330" i="21"/>
  <c r="V330" i="21"/>
  <c r="W330" i="21"/>
  <c r="AB330" i="21"/>
  <c r="S330" i="21"/>
  <c r="Z330" i="21"/>
  <c r="N330" i="21"/>
  <c r="M330" i="21"/>
  <c r="L330" i="21"/>
  <c r="F330" i="21"/>
  <c r="E330" i="21"/>
  <c r="I329" i="21"/>
  <c r="T329" i="21"/>
  <c r="K329" i="21"/>
  <c r="U329" i="21"/>
  <c r="V329" i="21"/>
  <c r="W329" i="21"/>
  <c r="AB329" i="21"/>
  <c r="S329" i="21"/>
  <c r="Z329" i="21"/>
  <c r="N329" i="21"/>
  <c r="M329" i="21"/>
  <c r="L329" i="21"/>
  <c r="F329" i="21"/>
  <c r="E329" i="21"/>
  <c r="I328" i="21"/>
  <c r="T328" i="21"/>
  <c r="K328" i="21"/>
  <c r="U328" i="21"/>
  <c r="V328" i="21"/>
  <c r="W328" i="21"/>
  <c r="AB328" i="21"/>
  <c r="S328" i="21"/>
  <c r="Z328" i="21"/>
  <c r="N328" i="21"/>
  <c r="M328" i="21"/>
  <c r="L328" i="21"/>
  <c r="F328" i="21"/>
  <c r="E328" i="21"/>
  <c r="I327" i="21"/>
  <c r="T327" i="21"/>
  <c r="K327" i="21"/>
  <c r="U327" i="21"/>
  <c r="V327" i="21"/>
  <c r="W327" i="21"/>
  <c r="AB327" i="21"/>
  <c r="S327" i="21"/>
  <c r="Z327" i="21"/>
  <c r="N327" i="21"/>
  <c r="M327" i="21"/>
  <c r="L327" i="21"/>
  <c r="F327" i="21"/>
  <c r="E327" i="21"/>
  <c r="I326" i="21"/>
  <c r="K326" i="21"/>
  <c r="S326" i="21"/>
  <c r="Z326" i="21"/>
  <c r="N326" i="21"/>
  <c r="M326" i="21"/>
  <c r="L326" i="21"/>
  <c r="F326" i="21"/>
  <c r="E326" i="21"/>
  <c r="I602" i="20"/>
  <c r="K602" i="20"/>
  <c r="S602" i="20"/>
  <c r="Z602" i="20"/>
  <c r="N602" i="20"/>
  <c r="M602" i="20"/>
  <c r="L602" i="20"/>
  <c r="F602" i="20"/>
  <c r="E602" i="20"/>
  <c r="I601" i="20"/>
  <c r="K601" i="20"/>
  <c r="S601" i="20"/>
  <c r="Z601" i="20"/>
  <c r="N601" i="20"/>
  <c r="M601" i="20"/>
  <c r="L601" i="20"/>
  <c r="F601" i="20"/>
  <c r="E601" i="20"/>
  <c r="I600" i="20"/>
  <c r="K600" i="20"/>
  <c r="S600" i="20"/>
  <c r="Z600" i="20"/>
  <c r="N600" i="20"/>
  <c r="M600" i="20"/>
  <c r="L600" i="20"/>
  <c r="F600" i="20"/>
  <c r="E600" i="20"/>
  <c r="I599" i="20"/>
  <c r="K599" i="20"/>
  <c r="S599" i="20"/>
  <c r="Z599" i="20"/>
  <c r="N599" i="20"/>
  <c r="M599" i="20"/>
  <c r="L599" i="20"/>
  <c r="F599" i="20"/>
  <c r="E599" i="20"/>
  <c r="I598" i="20"/>
  <c r="K598" i="20"/>
  <c r="S598" i="20"/>
  <c r="Z598" i="20"/>
  <c r="N598" i="20"/>
  <c r="M598" i="20"/>
  <c r="L598" i="20"/>
  <c r="F598" i="20"/>
  <c r="E598" i="20"/>
  <c r="I597" i="20"/>
  <c r="K597" i="20"/>
  <c r="S597" i="20"/>
  <c r="Z597" i="20"/>
  <c r="N597" i="20"/>
  <c r="M597" i="20"/>
  <c r="L597" i="20"/>
  <c r="F597" i="20"/>
  <c r="E597" i="20"/>
  <c r="I596" i="20"/>
  <c r="K596" i="20"/>
  <c r="S596" i="20"/>
  <c r="Z596" i="20"/>
  <c r="N596" i="20"/>
  <c r="M596" i="20"/>
  <c r="L596" i="20"/>
  <c r="F596" i="20"/>
  <c r="E596" i="20"/>
  <c r="I595" i="20"/>
  <c r="K595" i="20"/>
  <c r="S595" i="20"/>
  <c r="Z595" i="20"/>
  <c r="N595" i="20"/>
  <c r="M595" i="20"/>
  <c r="L595" i="20"/>
  <c r="F595" i="20"/>
  <c r="E595" i="20"/>
  <c r="I594" i="20"/>
  <c r="K594" i="20"/>
  <c r="S594" i="20"/>
  <c r="Z594" i="20"/>
  <c r="N594" i="20"/>
  <c r="M594" i="20"/>
  <c r="L594" i="20"/>
  <c r="F594" i="20"/>
  <c r="E594" i="20"/>
  <c r="I593" i="20"/>
  <c r="K593" i="20"/>
  <c r="S593" i="20"/>
  <c r="Z593" i="20"/>
  <c r="N593" i="20"/>
  <c r="M593" i="20"/>
  <c r="L593" i="20"/>
  <c r="F593" i="20"/>
  <c r="E593" i="20"/>
  <c r="I592" i="20"/>
  <c r="K592" i="20"/>
  <c r="S592" i="20"/>
  <c r="Z592" i="20"/>
  <c r="N592" i="20"/>
  <c r="M592" i="20"/>
  <c r="L592" i="20"/>
  <c r="F592" i="20"/>
  <c r="E592" i="20"/>
  <c r="I591" i="20"/>
  <c r="K591" i="20"/>
  <c r="S591" i="20"/>
  <c r="Z591" i="20"/>
  <c r="N591" i="20"/>
  <c r="M591" i="20"/>
  <c r="L591" i="20"/>
  <c r="F591" i="20"/>
  <c r="E591" i="20"/>
  <c r="I590" i="20"/>
  <c r="K590" i="20"/>
  <c r="S590" i="20"/>
  <c r="Z590" i="20"/>
  <c r="N590" i="20"/>
  <c r="M590" i="20"/>
  <c r="L590" i="20"/>
  <c r="F590" i="20"/>
  <c r="E590" i="20"/>
  <c r="I589" i="20"/>
  <c r="K589" i="20"/>
  <c r="S589" i="20"/>
  <c r="Z589" i="20"/>
  <c r="N589" i="20"/>
  <c r="M589" i="20"/>
  <c r="L589" i="20"/>
  <c r="F589" i="20"/>
  <c r="E589" i="20"/>
  <c r="I588" i="20"/>
  <c r="K588" i="20"/>
  <c r="S588" i="20"/>
  <c r="Z588" i="20"/>
  <c r="N588" i="20"/>
  <c r="M588" i="20"/>
  <c r="L588" i="20"/>
  <c r="F588" i="20"/>
  <c r="E588" i="20"/>
  <c r="I587" i="20"/>
  <c r="K587" i="20"/>
  <c r="S587" i="20"/>
  <c r="Z587" i="20"/>
  <c r="N587" i="20"/>
  <c r="M587" i="20"/>
  <c r="L587" i="20"/>
  <c r="F587" i="20"/>
  <c r="E587" i="20"/>
  <c r="I586" i="20"/>
  <c r="K586" i="20"/>
  <c r="S586" i="20"/>
  <c r="Z586" i="20"/>
  <c r="N586" i="20"/>
  <c r="M586" i="20"/>
  <c r="L586" i="20"/>
  <c r="F586" i="20"/>
  <c r="E586" i="20"/>
  <c r="I585" i="20"/>
  <c r="K585" i="20"/>
  <c r="S585" i="20"/>
  <c r="Z585" i="20"/>
  <c r="N585" i="20"/>
  <c r="M585" i="20"/>
  <c r="L585" i="20"/>
  <c r="F585" i="20"/>
  <c r="E585" i="20"/>
  <c r="I584" i="20"/>
  <c r="K584" i="20"/>
  <c r="S584" i="20"/>
  <c r="Z584" i="20"/>
  <c r="N584" i="20"/>
  <c r="M584" i="20"/>
  <c r="L584" i="20"/>
  <c r="F584" i="20"/>
  <c r="E584" i="20"/>
  <c r="I583" i="20"/>
  <c r="K583" i="20"/>
  <c r="S583" i="20"/>
  <c r="Z583" i="20"/>
  <c r="N583" i="20"/>
  <c r="M583" i="20"/>
  <c r="L583" i="20"/>
  <c r="F583" i="20"/>
  <c r="E583" i="20"/>
  <c r="I582" i="20"/>
  <c r="K582" i="20"/>
  <c r="S582" i="20"/>
  <c r="Z582" i="20"/>
  <c r="N582" i="20"/>
  <c r="M582" i="20"/>
  <c r="L582" i="20"/>
  <c r="F582" i="20"/>
  <c r="E582" i="20"/>
  <c r="I581" i="20"/>
  <c r="K581" i="20"/>
  <c r="S581" i="20"/>
  <c r="Z581" i="20"/>
  <c r="N581" i="20"/>
  <c r="M581" i="20"/>
  <c r="L581" i="20"/>
  <c r="F581" i="20"/>
  <c r="E581" i="20"/>
  <c r="I580" i="20"/>
  <c r="K580" i="20"/>
  <c r="S580" i="20"/>
  <c r="Z580" i="20"/>
  <c r="N580" i="20"/>
  <c r="M580" i="20"/>
  <c r="L580" i="20"/>
  <c r="F580" i="20"/>
  <c r="E580" i="20"/>
  <c r="I579" i="20"/>
  <c r="K579" i="20"/>
  <c r="S579" i="20"/>
  <c r="Z579" i="20"/>
  <c r="N579" i="20"/>
  <c r="M579" i="20"/>
  <c r="L579" i="20"/>
  <c r="F579" i="20"/>
  <c r="E579" i="20"/>
  <c r="I578" i="20"/>
  <c r="K578" i="20"/>
  <c r="S578" i="20"/>
  <c r="Z578" i="20"/>
  <c r="N578" i="20"/>
  <c r="M578" i="20"/>
  <c r="L578" i="20"/>
  <c r="F578" i="20"/>
  <c r="E578" i="20"/>
  <c r="I577" i="20"/>
  <c r="K577" i="20"/>
  <c r="S577" i="20"/>
  <c r="Z577" i="20"/>
  <c r="N577" i="20"/>
  <c r="M577" i="20"/>
  <c r="L577" i="20"/>
  <c r="F577" i="20"/>
  <c r="E577" i="20"/>
  <c r="I576" i="20"/>
  <c r="K576" i="20"/>
  <c r="S576" i="20"/>
  <c r="Z576" i="20"/>
  <c r="N576" i="20"/>
  <c r="M576" i="20"/>
  <c r="L576" i="20"/>
  <c r="F576" i="20"/>
  <c r="E576" i="20"/>
  <c r="I575" i="20"/>
  <c r="K575" i="20"/>
  <c r="S575" i="20"/>
  <c r="Z575" i="20"/>
  <c r="N575" i="20"/>
  <c r="M575" i="20"/>
  <c r="L575" i="20"/>
  <c r="F575" i="20"/>
  <c r="E575" i="20"/>
  <c r="I574" i="20"/>
  <c r="K574" i="20"/>
  <c r="S574" i="20"/>
  <c r="Z574" i="20"/>
  <c r="N574" i="20"/>
  <c r="M574" i="20"/>
  <c r="L574" i="20"/>
  <c r="F574" i="20"/>
  <c r="E574" i="20"/>
  <c r="I573" i="20"/>
  <c r="K573" i="20"/>
  <c r="S573" i="20"/>
  <c r="Z573" i="20"/>
  <c r="N573" i="20"/>
  <c r="M573" i="20"/>
  <c r="L573" i="20"/>
  <c r="F573" i="20"/>
  <c r="E573" i="20"/>
  <c r="I572" i="20"/>
  <c r="K572" i="20"/>
  <c r="S572" i="20"/>
  <c r="Z572" i="20"/>
  <c r="N572" i="20"/>
  <c r="M572" i="20"/>
  <c r="L572" i="20"/>
  <c r="F572" i="20"/>
  <c r="E572" i="20"/>
  <c r="I571" i="20"/>
  <c r="K571" i="20"/>
  <c r="S571" i="20"/>
  <c r="Z571" i="20"/>
  <c r="N571" i="20"/>
  <c r="M571" i="20"/>
  <c r="L571" i="20"/>
  <c r="F571" i="20"/>
  <c r="E571" i="20"/>
  <c r="I570" i="20"/>
  <c r="K570" i="20"/>
  <c r="S570" i="20"/>
  <c r="Z570" i="20"/>
  <c r="N570" i="20"/>
  <c r="M570" i="20"/>
  <c r="L570" i="20"/>
  <c r="F570" i="20"/>
  <c r="E570" i="20"/>
  <c r="I569" i="20"/>
  <c r="K569" i="20"/>
  <c r="S569" i="20"/>
  <c r="Z569" i="20"/>
  <c r="N569" i="20"/>
  <c r="M569" i="20"/>
  <c r="L569" i="20"/>
  <c r="F569" i="20"/>
  <c r="E569" i="20"/>
  <c r="I568" i="20"/>
  <c r="K568" i="20"/>
  <c r="S568" i="20"/>
  <c r="Z568" i="20"/>
  <c r="N568" i="20"/>
  <c r="M568" i="20"/>
  <c r="L568" i="20"/>
  <c r="F568" i="20"/>
  <c r="E568" i="20"/>
  <c r="I567" i="20"/>
  <c r="K567" i="20"/>
  <c r="S567" i="20"/>
  <c r="Z567" i="20"/>
  <c r="N567" i="20"/>
  <c r="M567" i="20"/>
  <c r="L567" i="20"/>
  <c r="F567" i="20"/>
  <c r="E567" i="20"/>
  <c r="I566" i="20"/>
  <c r="K566" i="20"/>
  <c r="S566" i="20"/>
  <c r="Z566" i="20"/>
  <c r="N566" i="20"/>
  <c r="M566" i="20"/>
  <c r="L566" i="20"/>
  <c r="F566" i="20"/>
  <c r="E566" i="20"/>
  <c r="I565" i="20"/>
  <c r="K565" i="20"/>
  <c r="S565" i="20"/>
  <c r="Z565" i="20"/>
  <c r="N565" i="20"/>
  <c r="M565" i="20"/>
  <c r="L565" i="20"/>
  <c r="F565" i="20"/>
  <c r="E565" i="20"/>
  <c r="I564" i="20"/>
  <c r="K564" i="20"/>
  <c r="S564" i="20"/>
  <c r="Z564" i="20"/>
  <c r="N564" i="20"/>
  <c r="M564" i="20"/>
  <c r="L564" i="20"/>
  <c r="F564" i="20"/>
  <c r="E564" i="20"/>
  <c r="I563" i="20"/>
  <c r="K563" i="20"/>
  <c r="S563" i="20"/>
  <c r="Z563" i="20"/>
  <c r="N563" i="20"/>
  <c r="M563" i="20"/>
  <c r="L563" i="20"/>
  <c r="F563" i="20"/>
  <c r="E563" i="20"/>
  <c r="I562" i="20"/>
  <c r="K562" i="20"/>
  <c r="S562" i="20"/>
  <c r="Z562" i="20"/>
  <c r="N562" i="20"/>
  <c r="M562" i="20"/>
  <c r="L562" i="20"/>
  <c r="F562" i="20"/>
  <c r="E562" i="20"/>
  <c r="I561" i="20"/>
  <c r="K561" i="20"/>
  <c r="S561" i="20"/>
  <c r="Z561" i="20"/>
  <c r="N561" i="20"/>
  <c r="M561" i="20"/>
  <c r="L561" i="20"/>
  <c r="F561" i="20"/>
  <c r="E561" i="20"/>
  <c r="I560" i="20"/>
  <c r="K560" i="20"/>
  <c r="S560" i="20"/>
  <c r="Z560" i="20"/>
  <c r="N560" i="20"/>
  <c r="M560" i="20"/>
  <c r="L560" i="20"/>
  <c r="F560" i="20"/>
  <c r="E560" i="20"/>
  <c r="I559" i="20"/>
  <c r="K559" i="20"/>
  <c r="S559" i="20"/>
  <c r="Z559" i="20"/>
  <c r="N559" i="20"/>
  <c r="M559" i="20"/>
  <c r="L559" i="20"/>
  <c r="F559" i="20"/>
  <c r="E559" i="20"/>
  <c r="I558" i="20"/>
  <c r="K558" i="20"/>
  <c r="S558" i="20"/>
  <c r="Z558" i="20"/>
  <c r="N558" i="20"/>
  <c r="M558" i="20"/>
  <c r="L558" i="20"/>
  <c r="F558" i="20"/>
  <c r="E558" i="20"/>
  <c r="I557" i="20"/>
  <c r="K557" i="20"/>
  <c r="S557" i="20"/>
  <c r="Z557" i="20"/>
  <c r="N557" i="20"/>
  <c r="M557" i="20"/>
  <c r="L557" i="20"/>
  <c r="F557" i="20"/>
  <c r="E557" i="20"/>
  <c r="I556" i="20"/>
  <c r="K556" i="20"/>
  <c r="S556" i="20"/>
  <c r="Z556" i="20"/>
  <c r="N556" i="20"/>
  <c r="M556" i="20"/>
  <c r="L556" i="20"/>
  <c r="F556" i="20"/>
  <c r="E556" i="20"/>
  <c r="I555" i="20"/>
  <c r="K555" i="20"/>
  <c r="S555" i="20"/>
  <c r="Z555" i="20"/>
  <c r="N555" i="20"/>
  <c r="M555" i="20"/>
  <c r="L555" i="20"/>
  <c r="F555" i="20"/>
  <c r="E555" i="20"/>
  <c r="I554" i="20"/>
  <c r="K554" i="20"/>
  <c r="S554" i="20"/>
  <c r="Z554" i="20"/>
  <c r="N554" i="20"/>
  <c r="M554" i="20"/>
  <c r="L554" i="20"/>
  <c r="F554" i="20"/>
  <c r="E554" i="20"/>
  <c r="I553" i="20"/>
  <c r="K553" i="20"/>
  <c r="S553" i="20"/>
  <c r="Z553" i="20"/>
  <c r="N553" i="20"/>
  <c r="M553" i="20"/>
  <c r="L553" i="20"/>
  <c r="F553" i="20"/>
  <c r="E553" i="20"/>
  <c r="I552" i="20"/>
  <c r="K552" i="20"/>
  <c r="S552" i="20"/>
  <c r="Z552" i="20"/>
  <c r="N552" i="20"/>
  <c r="M552" i="20"/>
  <c r="L552" i="20"/>
  <c r="F552" i="20"/>
  <c r="E552" i="20"/>
  <c r="I551" i="20"/>
  <c r="K551" i="20"/>
  <c r="S551" i="20"/>
  <c r="Z551" i="20"/>
  <c r="N551" i="20"/>
  <c r="M551" i="20"/>
  <c r="L551" i="20"/>
  <c r="F551" i="20"/>
  <c r="E551" i="20"/>
  <c r="I550" i="20"/>
  <c r="K550" i="20"/>
  <c r="S550" i="20"/>
  <c r="Z550" i="20"/>
  <c r="N550" i="20"/>
  <c r="M550" i="20"/>
  <c r="L550" i="20"/>
  <c r="F550" i="20"/>
  <c r="E550" i="20"/>
  <c r="I549" i="20"/>
  <c r="K549" i="20"/>
  <c r="S549" i="20"/>
  <c r="Z549" i="20"/>
  <c r="N549" i="20"/>
  <c r="M549" i="20"/>
  <c r="L549" i="20"/>
  <c r="F549" i="20"/>
  <c r="E549" i="20"/>
  <c r="I548" i="20"/>
  <c r="K548" i="20"/>
  <c r="S548" i="20"/>
  <c r="Z548" i="20"/>
  <c r="N548" i="20"/>
  <c r="M548" i="20"/>
  <c r="L548" i="20"/>
  <c r="F548" i="20"/>
  <c r="E548" i="20"/>
  <c r="I547" i="20"/>
  <c r="K547" i="20"/>
  <c r="S547" i="20"/>
  <c r="Z547" i="20"/>
  <c r="N547" i="20"/>
  <c r="M547" i="20"/>
  <c r="L547" i="20"/>
  <c r="F547" i="20"/>
  <c r="E547" i="20"/>
  <c r="I546" i="20"/>
  <c r="K546" i="20"/>
  <c r="S546" i="20"/>
  <c r="Z546" i="20"/>
  <c r="N546" i="20"/>
  <c r="M546" i="20"/>
  <c r="L546" i="20"/>
  <c r="F546" i="20"/>
  <c r="E546" i="20"/>
  <c r="I545" i="20"/>
  <c r="K545" i="20"/>
  <c r="S545" i="20"/>
  <c r="Z545" i="20"/>
  <c r="N545" i="20"/>
  <c r="M545" i="20"/>
  <c r="L545" i="20"/>
  <c r="F545" i="20"/>
  <c r="E545" i="20"/>
  <c r="I544" i="20"/>
  <c r="K544" i="20"/>
  <c r="S544" i="20"/>
  <c r="Z544" i="20"/>
  <c r="N544" i="20"/>
  <c r="M544" i="20"/>
  <c r="L544" i="20"/>
  <c r="F544" i="20"/>
  <c r="E544" i="20"/>
  <c r="I543" i="20"/>
  <c r="K543" i="20"/>
  <c r="S543" i="20"/>
  <c r="Z543" i="20"/>
  <c r="N543" i="20"/>
  <c r="M543" i="20"/>
  <c r="L543" i="20"/>
  <c r="F543" i="20"/>
  <c r="E543" i="20"/>
  <c r="I542" i="20"/>
  <c r="K542" i="20"/>
  <c r="S542" i="20"/>
  <c r="Z542" i="20"/>
  <c r="N542" i="20"/>
  <c r="M542" i="20"/>
  <c r="L542" i="20"/>
  <c r="F542" i="20"/>
  <c r="E542" i="20"/>
  <c r="I541" i="20"/>
  <c r="K541" i="20"/>
  <c r="S541" i="20"/>
  <c r="Z541" i="20"/>
  <c r="N541" i="20"/>
  <c r="M541" i="20"/>
  <c r="L541" i="20"/>
  <c r="F541" i="20"/>
  <c r="E541" i="20"/>
  <c r="I540" i="20"/>
  <c r="K540" i="20"/>
  <c r="S540" i="20"/>
  <c r="Z540" i="20"/>
  <c r="N540" i="20"/>
  <c r="M540" i="20"/>
  <c r="L540" i="20"/>
  <c r="F540" i="20"/>
  <c r="E540" i="20"/>
  <c r="I539" i="20"/>
  <c r="K539" i="20"/>
  <c r="S539" i="20"/>
  <c r="Z539" i="20"/>
  <c r="N539" i="20"/>
  <c r="M539" i="20"/>
  <c r="L539" i="20"/>
  <c r="F539" i="20"/>
  <c r="E539" i="20"/>
  <c r="I538" i="20"/>
  <c r="K538" i="20"/>
  <c r="S538" i="20"/>
  <c r="Z538" i="20"/>
  <c r="N538" i="20"/>
  <c r="M538" i="20"/>
  <c r="L538" i="20"/>
  <c r="F538" i="20"/>
  <c r="E538" i="20"/>
  <c r="I537" i="20"/>
  <c r="K537" i="20"/>
  <c r="S537" i="20"/>
  <c r="Z537" i="20"/>
  <c r="N537" i="20"/>
  <c r="M537" i="20"/>
  <c r="L537" i="20"/>
  <c r="F537" i="20"/>
  <c r="E537" i="20"/>
  <c r="I536" i="20"/>
  <c r="K536" i="20"/>
  <c r="S536" i="20"/>
  <c r="Z536" i="20"/>
  <c r="N536" i="20"/>
  <c r="M536" i="20"/>
  <c r="L536" i="20"/>
  <c r="F536" i="20"/>
  <c r="E536" i="20"/>
  <c r="I535" i="20"/>
  <c r="K535" i="20"/>
  <c r="S535" i="20"/>
  <c r="Z535" i="20"/>
  <c r="N535" i="20"/>
  <c r="M535" i="20"/>
  <c r="L535" i="20"/>
  <c r="F535" i="20"/>
  <c r="E535" i="20"/>
  <c r="I534" i="20"/>
  <c r="K534" i="20"/>
  <c r="S534" i="20"/>
  <c r="Z534" i="20"/>
  <c r="N534" i="20"/>
  <c r="M534" i="20"/>
  <c r="L534" i="20"/>
  <c r="F534" i="20"/>
  <c r="E534" i="20"/>
  <c r="I533" i="20"/>
  <c r="K533" i="20"/>
  <c r="S533" i="20"/>
  <c r="Z533" i="20"/>
  <c r="N533" i="20"/>
  <c r="M533" i="20"/>
  <c r="L533" i="20"/>
  <c r="F533" i="20"/>
  <c r="E533" i="20"/>
  <c r="I532" i="20"/>
  <c r="K532" i="20"/>
  <c r="S532" i="20"/>
  <c r="Z532" i="20"/>
  <c r="N532" i="20"/>
  <c r="M532" i="20"/>
  <c r="L532" i="20"/>
  <c r="F532" i="20"/>
  <c r="E532" i="20"/>
  <c r="I531" i="20"/>
  <c r="K531" i="20"/>
  <c r="S531" i="20"/>
  <c r="Z531" i="20"/>
  <c r="N531" i="20"/>
  <c r="M531" i="20"/>
  <c r="L531" i="20"/>
  <c r="F531" i="20"/>
  <c r="E531" i="20"/>
  <c r="I530" i="20"/>
  <c r="K530" i="20"/>
  <c r="S530" i="20"/>
  <c r="Z530" i="20"/>
  <c r="N530" i="20"/>
  <c r="M530" i="20"/>
  <c r="L530" i="20"/>
  <c r="F530" i="20"/>
  <c r="E530" i="20"/>
  <c r="I529" i="20"/>
  <c r="K529" i="20"/>
  <c r="S529" i="20"/>
  <c r="Z529" i="20"/>
  <c r="N529" i="20"/>
  <c r="M529" i="20"/>
  <c r="L529" i="20"/>
  <c r="F529" i="20"/>
  <c r="E529" i="20"/>
  <c r="I528" i="20"/>
  <c r="K528" i="20"/>
  <c r="S528" i="20"/>
  <c r="Z528" i="20"/>
  <c r="N528" i="20"/>
  <c r="M528" i="20"/>
  <c r="L528" i="20"/>
  <c r="F528" i="20"/>
  <c r="E528" i="20"/>
  <c r="I527" i="20"/>
  <c r="K527" i="20"/>
  <c r="S527" i="20"/>
  <c r="Z527" i="20"/>
  <c r="N527" i="20"/>
  <c r="M527" i="20"/>
  <c r="L527" i="20"/>
  <c r="F527" i="20"/>
  <c r="E527" i="20"/>
  <c r="I526" i="20"/>
  <c r="K526" i="20"/>
  <c r="S526" i="20"/>
  <c r="Z526" i="20"/>
  <c r="N526" i="20"/>
  <c r="M526" i="20"/>
  <c r="L526" i="20"/>
  <c r="F526" i="20"/>
  <c r="E526" i="20"/>
  <c r="I525" i="20"/>
  <c r="K525" i="20"/>
  <c r="S525" i="20"/>
  <c r="Z525" i="20"/>
  <c r="N525" i="20"/>
  <c r="M525" i="20"/>
  <c r="L525" i="20"/>
  <c r="F525" i="20"/>
  <c r="E525" i="20"/>
  <c r="I524" i="20"/>
  <c r="K524" i="20"/>
  <c r="S524" i="20"/>
  <c r="Z524" i="20"/>
  <c r="N524" i="20"/>
  <c r="M524" i="20"/>
  <c r="L524" i="20"/>
  <c r="F524" i="20"/>
  <c r="E524" i="20"/>
  <c r="I523" i="20"/>
  <c r="K523" i="20"/>
  <c r="S523" i="20"/>
  <c r="Z523" i="20"/>
  <c r="N523" i="20"/>
  <c r="M523" i="20"/>
  <c r="L523" i="20"/>
  <c r="F523" i="20"/>
  <c r="E523" i="20"/>
  <c r="I522" i="20"/>
  <c r="K522" i="20"/>
  <c r="S522" i="20"/>
  <c r="Z522" i="20"/>
  <c r="N522" i="20"/>
  <c r="M522" i="20"/>
  <c r="L522" i="20"/>
  <c r="F522" i="20"/>
  <c r="E522" i="20"/>
  <c r="I521" i="20"/>
  <c r="K521" i="20"/>
  <c r="S521" i="20"/>
  <c r="Z521" i="20"/>
  <c r="N521" i="20"/>
  <c r="M521" i="20"/>
  <c r="L521" i="20"/>
  <c r="F521" i="20"/>
  <c r="E521" i="20"/>
  <c r="I520" i="20"/>
  <c r="K520" i="20"/>
  <c r="S520" i="20"/>
  <c r="Z520" i="20"/>
  <c r="N520" i="20"/>
  <c r="M520" i="20"/>
  <c r="L520" i="20"/>
  <c r="F520" i="20"/>
  <c r="E520" i="20"/>
  <c r="I519" i="20"/>
  <c r="K519" i="20"/>
  <c r="S519" i="20"/>
  <c r="Z519" i="20"/>
  <c r="N519" i="20"/>
  <c r="M519" i="20"/>
  <c r="L519" i="20"/>
  <c r="F519" i="20"/>
  <c r="E519" i="20"/>
  <c r="I518" i="20"/>
  <c r="K518" i="20"/>
  <c r="S518" i="20"/>
  <c r="Z518" i="20"/>
  <c r="N518" i="20"/>
  <c r="M518" i="20"/>
  <c r="L518" i="20"/>
  <c r="F518" i="20"/>
  <c r="E518" i="20"/>
  <c r="I517" i="20"/>
  <c r="K517" i="20"/>
  <c r="S517" i="20"/>
  <c r="Z517" i="20"/>
  <c r="N517" i="20"/>
  <c r="M517" i="20"/>
  <c r="L517" i="20"/>
  <c r="F517" i="20"/>
  <c r="E517" i="20"/>
  <c r="I516" i="20"/>
  <c r="K516" i="20"/>
  <c r="S516" i="20"/>
  <c r="Z516" i="20"/>
  <c r="N516" i="20"/>
  <c r="M516" i="20"/>
  <c r="L516" i="20"/>
  <c r="F516" i="20"/>
  <c r="E516" i="20"/>
  <c r="I515" i="20"/>
  <c r="K515" i="20"/>
  <c r="S515" i="20"/>
  <c r="Z515" i="20"/>
  <c r="N515" i="20"/>
  <c r="M515" i="20"/>
  <c r="L515" i="20"/>
  <c r="F515" i="20"/>
  <c r="E515" i="20"/>
  <c r="I514" i="20"/>
  <c r="K514" i="20"/>
  <c r="S514" i="20"/>
  <c r="Z514" i="20"/>
  <c r="N514" i="20"/>
  <c r="M514" i="20"/>
  <c r="L514" i="20"/>
  <c r="F514" i="20"/>
  <c r="E514" i="20"/>
  <c r="I513" i="20"/>
  <c r="K513" i="20"/>
  <c r="S513" i="20"/>
  <c r="Z513" i="20"/>
  <c r="N513" i="20"/>
  <c r="M513" i="20"/>
  <c r="L513" i="20"/>
  <c r="F513" i="20"/>
  <c r="E513" i="20"/>
  <c r="I512" i="20"/>
  <c r="K512" i="20"/>
  <c r="S512" i="20"/>
  <c r="Z512" i="20"/>
  <c r="N512" i="20"/>
  <c r="M512" i="20"/>
  <c r="L512" i="20"/>
  <c r="F512" i="20"/>
  <c r="E512" i="20"/>
  <c r="I511" i="20"/>
  <c r="K511" i="20"/>
  <c r="S511" i="20"/>
  <c r="Z511" i="20"/>
  <c r="N511" i="20"/>
  <c r="M511" i="20"/>
  <c r="L511" i="20"/>
  <c r="F511" i="20"/>
  <c r="E511" i="20"/>
  <c r="I510" i="20"/>
  <c r="K510" i="20"/>
  <c r="S510" i="20"/>
  <c r="Z510" i="20"/>
  <c r="N510" i="20"/>
  <c r="M510" i="20"/>
  <c r="L510" i="20"/>
  <c r="F510" i="20"/>
  <c r="E510" i="20"/>
  <c r="I509" i="20"/>
  <c r="K509" i="20"/>
  <c r="S509" i="20"/>
  <c r="Z509" i="20"/>
  <c r="N509" i="20"/>
  <c r="M509" i="20"/>
  <c r="L509" i="20"/>
  <c r="F509" i="20"/>
  <c r="E509" i="20"/>
  <c r="I508" i="20"/>
  <c r="K508" i="20"/>
  <c r="S508" i="20"/>
  <c r="Z508" i="20"/>
  <c r="N508" i="20"/>
  <c r="M508" i="20"/>
  <c r="L508" i="20"/>
  <c r="F508" i="20"/>
  <c r="E508" i="20"/>
  <c r="I507" i="20"/>
  <c r="K507" i="20"/>
  <c r="S507" i="20"/>
  <c r="Z507" i="20"/>
  <c r="N507" i="20"/>
  <c r="M507" i="20"/>
  <c r="L507" i="20"/>
  <c r="F507" i="20"/>
  <c r="E507" i="20"/>
  <c r="I506" i="20"/>
  <c r="K506" i="20"/>
  <c r="S506" i="20"/>
  <c r="Z506" i="20"/>
  <c r="N506" i="20"/>
  <c r="M506" i="20"/>
  <c r="L506" i="20"/>
  <c r="F506" i="20"/>
  <c r="E506" i="20"/>
  <c r="I505" i="20"/>
  <c r="K505" i="20"/>
  <c r="S505" i="20"/>
  <c r="Z505" i="20"/>
  <c r="N505" i="20"/>
  <c r="M505" i="20"/>
  <c r="L505" i="20"/>
  <c r="F505" i="20"/>
  <c r="E505" i="20"/>
  <c r="I504" i="20"/>
  <c r="K504" i="20"/>
  <c r="S504" i="20"/>
  <c r="Z504" i="20"/>
  <c r="N504" i="20"/>
  <c r="M504" i="20"/>
  <c r="L504" i="20"/>
  <c r="F504" i="20"/>
  <c r="E504" i="20"/>
  <c r="I503" i="20"/>
  <c r="K503" i="20"/>
  <c r="S503" i="20"/>
  <c r="Z503" i="20"/>
  <c r="N503" i="20"/>
  <c r="M503" i="20"/>
  <c r="L503" i="20"/>
  <c r="F503" i="20"/>
  <c r="E503" i="20"/>
  <c r="I502" i="20"/>
  <c r="K502" i="20"/>
  <c r="S502" i="20"/>
  <c r="Z502" i="20"/>
  <c r="N502" i="20"/>
  <c r="M502" i="20"/>
  <c r="L502" i="20"/>
  <c r="F502" i="20"/>
  <c r="E502" i="20"/>
  <c r="I501" i="20"/>
  <c r="K501" i="20"/>
  <c r="S501" i="20"/>
  <c r="Z501" i="20"/>
  <c r="N501" i="20"/>
  <c r="M501" i="20"/>
  <c r="L501" i="20"/>
  <c r="F501" i="20"/>
  <c r="E501" i="20"/>
  <c r="I500" i="20"/>
  <c r="K500" i="20"/>
  <c r="S500" i="20"/>
  <c r="Z500" i="20"/>
  <c r="N500" i="20"/>
  <c r="M500" i="20"/>
  <c r="L500" i="20"/>
  <c r="F500" i="20"/>
  <c r="E500" i="20"/>
  <c r="I499" i="20"/>
  <c r="K499" i="20"/>
  <c r="S499" i="20"/>
  <c r="Z499" i="20"/>
  <c r="N499" i="20"/>
  <c r="M499" i="20"/>
  <c r="L499" i="20"/>
  <c r="F499" i="20"/>
  <c r="E499" i="20"/>
  <c r="I498" i="20"/>
  <c r="K498" i="20"/>
  <c r="S498" i="20"/>
  <c r="Z498" i="20"/>
  <c r="N498" i="20"/>
  <c r="M498" i="20"/>
  <c r="L498" i="20"/>
  <c r="F498" i="20"/>
  <c r="E498" i="20"/>
  <c r="I497" i="20"/>
  <c r="K497" i="20"/>
  <c r="S497" i="20"/>
  <c r="Z497" i="20"/>
  <c r="N497" i="20"/>
  <c r="M497" i="20"/>
  <c r="L497" i="20"/>
  <c r="F497" i="20"/>
  <c r="E497" i="20"/>
  <c r="I496" i="20"/>
  <c r="K496" i="20"/>
  <c r="S496" i="20"/>
  <c r="Z496" i="20"/>
  <c r="N496" i="20"/>
  <c r="M496" i="20"/>
  <c r="L496" i="20"/>
  <c r="F496" i="20"/>
  <c r="E496" i="20"/>
  <c r="I495" i="20"/>
  <c r="K495" i="20"/>
  <c r="S495" i="20"/>
  <c r="Z495" i="20"/>
  <c r="N495" i="20"/>
  <c r="M495" i="20"/>
  <c r="L495" i="20"/>
  <c r="F495" i="20"/>
  <c r="E495" i="20"/>
  <c r="I494" i="20"/>
  <c r="K494" i="20"/>
  <c r="S494" i="20"/>
  <c r="Z494" i="20"/>
  <c r="N494" i="20"/>
  <c r="M494" i="20"/>
  <c r="L494" i="20"/>
  <c r="F494" i="20"/>
  <c r="E494" i="20"/>
  <c r="I493" i="20"/>
  <c r="K493" i="20"/>
  <c r="S493" i="20"/>
  <c r="Z493" i="20"/>
  <c r="N493" i="20"/>
  <c r="M493" i="20"/>
  <c r="L493" i="20"/>
  <c r="F493" i="20"/>
  <c r="E493" i="20"/>
  <c r="I492" i="20"/>
  <c r="K492" i="20"/>
  <c r="S492" i="20"/>
  <c r="Z492" i="20"/>
  <c r="N492" i="20"/>
  <c r="M492" i="20"/>
  <c r="L492" i="20"/>
  <c r="F492" i="20"/>
  <c r="E492" i="20"/>
  <c r="I491" i="20"/>
  <c r="K491" i="20"/>
  <c r="S491" i="20"/>
  <c r="Z491" i="20"/>
  <c r="N491" i="20"/>
  <c r="M491" i="20"/>
  <c r="L491" i="20"/>
  <c r="F491" i="20"/>
  <c r="E491" i="20"/>
  <c r="I490" i="20"/>
  <c r="K490" i="20"/>
  <c r="S490" i="20"/>
  <c r="Z490" i="20"/>
  <c r="N490" i="20"/>
  <c r="M490" i="20"/>
  <c r="L490" i="20"/>
  <c r="F490" i="20"/>
  <c r="E490" i="20"/>
  <c r="I489" i="20"/>
  <c r="K489" i="20"/>
  <c r="S489" i="20"/>
  <c r="Z489" i="20"/>
  <c r="N489" i="20"/>
  <c r="M489" i="20"/>
  <c r="L489" i="20"/>
  <c r="F489" i="20"/>
  <c r="E489" i="20"/>
  <c r="I488" i="20"/>
  <c r="K488" i="20"/>
  <c r="S488" i="20"/>
  <c r="Z488" i="20"/>
  <c r="N488" i="20"/>
  <c r="M488" i="20"/>
  <c r="L488" i="20"/>
  <c r="F488" i="20"/>
  <c r="E488" i="20"/>
  <c r="I487" i="20"/>
  <c r="K487" i="20"/>
  <c r="S487" i="20"/>
  <c r="Z487" i="20"/>
  <c r="N487" i="20"/>
  <c r="M487" i="20"/>
  <c r="L487" i="20"/>
  <c r="F487" i="20"/>
  <c r="E487" i="20"/>
  <c r="I486" i="20"/>
  <c r="K486" i="20"/>
  <c r="S486" i="20"/>
  <c r="Z486" i="20"/>
  <c r="N486" i="20"/>
  <c r="M486" i="20"/>
  <c r="L486" i="20"/>
  <c r="F486" i="20"/>
  <c r="E486" i="20"/>
  <c r="I485" i="20"/>
  <c r="K485" i="20"/>
  <c r="S485" i="20"/>
  <c r="Z485" i="20"/>
  <c r="N485" i="20"/>
  <c r="M485" i="20"/>
  <c r="L485" i="20"/>
  <c r="F485" i="20"/>
  <c r="E485" i="20"/>
  <c r="I484" i="20"/>
  <c r="K484" i="20"/>
  <c r="S484" i="20"/>
  <c r="Z484" i="20"/>
  <c r="N484" i="20"/>
  <c r="M484" i="20"/>
  <c r="L484" i="20"/>
  <c r="F484" i="20"/>
  <c r="E484" i="20"/>
  <c r="I483" i="20"/>
  <c r="K483" i="20"/>
  <c r="S483" i="20"/>
  <c r="Z483" i="20"/>
  <c r="N483" i="20"/>
  <c r="M483" i="20"/>
  <c r="L483" i="20"/>
  <c r="F483" i="20"/>
  <c r="E483" i="20"/>
  <c r="I482" i="20"/>
  <c r="K482" i="20"/>
  <c r="S482" i="20"/>
  <c r="Z482" i="20"/>
  <c r="N482" i="20"/>
  <c r="M482" i="20"/>
  <c r="L482" i="20"/>
  <c r="F482" i="20"/>
  <c r="E482" i="20"/>
  <c r="I481" i="20"/>
  <c r="K481" i="20"/>
  <c r="S481" i="20"/>
  <c r="Z481" i="20"/>
  <c r="N481" i="20"/>
  <c r="M481" i="20"/>
  <c r="L481" i="20"/>
  <c r="F481" i="20"/>
  <c r="E481" i="20"/>
  <c r="I480" i="20"/>
  <c r="K480" i="20"/>
  <c r="S480" i="20"/>
  <c r="Z480" i="20"/>
  <c r="N480" i="20"/>
  <c r="M480" i="20"/>
  <c r="L480" i="20"/>
  <c r="F480" i="20"/>
  <c r="E480" i="20"/>
  <c r="I479" i="20"/>
  <c r="K479" i="20"/>
  <c r="S479" i="20"/>
  <c r="Z479" i="20"/>
  <c r="N479" i="20"/>
  <c r="M479" i="20"/>
  <c r="L479" i="20"/>
  <c r="F479" i="20"/>
  <c r="E479" i="20"/>
  <c r="I478" i="20"/>
  <c r="K478" i="20"/>
  <c r="S478" i="20"/>
  <c r="Z478" i="20"/>
  <c r="N478" i="20"/>
  <c r="M478" i="20"/>
  <c r="L478" i="20"/>
  <c r="F478" i="20"/>
  <c r="E478" i="20"/>
  <c r="I477" i="20"/>
  <c r="K477" i="20"/>
  <c r="S477" i="20"/>
  <c r="Z477" i="20"/>
  <c r="N477" i="20"/>
  <c r="M477" i="20"/>
  <c r="L477" i="20"/>
  <c r="F477" i="20"/>
  <c r="E477" i="20"/>
  <c r="I476" i="20"/>
  <c r="K476" i="20"/>
  <c r="S476" i="20"/>
  <c r="Z476" i="20"/>
  <c r="N476" i="20"/>
  <c r="M476" i="20"/>
  <c r="L476" i="20"/>
  <c r="F476" i="20"/>
  <c r="E476" i="20"/>
  <c r="I475" i="20"/>
  <c r="K475" i="20"/>
  <c r="S475" i="20"/>
  <c r="Z475" i="20"/>
  <c r="N475" i="20"/>
  <c r="M475" i="20"/>
  <c r="L475" i="20"/>
  <c r="F475" i="20"/>
  <c r="E475" i="20"/>
  <c r="I474" i="20"/>
  <c r="K474" i="20"/>
  <c r="S474" i="20"/>
  <c r="Z474" i="20"/>
  <c r="N474" i="20"/>
  <c r="M474" i="20"/>
  <c r="L474" i="20"/>
  <c r="F474" i="20"/>
  <c r="E474" i="20"/>
  <c r="I473" i="20"/>
  <c r="K473" i="20"/>
  <c r="S473" i="20"/>
  <c r="Z473" i="20"/>
  <c r="N473" i="20"/>
  <c r="M473" i="20"/>
  <c r="L473" i="20"/>
  <c r="F473" i="20"/>
  <c r="E473" i="20"/>
  <c r="I472" i="20"/>
  <c r="K472" i="20"/>
  <c r="S472" i="20"/>
  <c r="Z472" i="20"/>
  <c r="N472" i="20"/>
  <c r="M472" i="20"/>
  <c r="L472" i="20"/>
  <c r="F472" i="20"/>
  <c r="E472" i="20"/>
  <c r="I471" i="20"/>
  <c r="K471" i="20"/>
  <c r="S471" i="20"/>
  <c r="Z471" i="20"/>
  <c r="N471" i="20"/>
  <c r="M471" i="20"/>
  <c r="L471" i="20"/>
  <c r="F471" i="20"/>
  <c r="E471" i="20"/>
  <c r="I470" i="20"/>
  <c r="K470" i="20"/>
  <c r="S470" i="20"/>
  <c r="Z470" i="20"/>
  <c r="N470" i="20"/>
  <c r="M470" i="20"/>
  <c r="L470" i="20"/>
  <c r="F470" i="20"/>
  <c r="E470" i="20"/>
  <c r="I469" i="20"/>
  <c r="K469" i="20"/>
  <c r="S469" i="20"/>
  <c r="Z469" i="20"/>
  <c r="N469" i="20"/>
  <c r="M469" i="20"/>
  <c r="L469" i="20"/>
  <c r="F469" i="20"/>
  <c r="E469" i="20"/>
  <c r="I468" i="20"/>
  <c r="K468" i="20"/>
  <c r="S468" i="20"/>
  <c r="Z468" i="20"/>
  <c r="N468" i="20"/>
  <c r="M468" i="20"/>
  <c r="L468" i="20"/>
  <c r="F468" i="20"/>
  <c r="E468" i="20"/>
  <c r="I467" i="20"/>
  <c r="K467" i="20"/>
  <c r="S467" i="20"/>
  <c r="Z467" i="20"/>
  <c r="N467" i="20"/>
  <c r="M467" i="20"/>
  <c r="L467" i="20"/>
  <c r="F467" i="20"/>
  <c r="E467" i="20"/>
  <c r="I466" i="20"/>
  <c r="K466" i="20"/>
  <c r="S466" i="20"/>
  <c r="Z466" i="20"/>
  <c r="N466" i="20"/>
  <c r="M466" i="20"/>
  <c r="L466" i="20"/>
  <c r="F466" i="20"/>
  <c r="E466" i="20"/>
  <c r="I465" i="20"/>
  <c r="K465" i="20"/>
  <c r="S465" i="20"/>
  <c r="Z465" i="20"/>
  <c r="N465" i="20"/>
  <c r="M465" i="20"/>
  <c r="L465" i="20"/>
  <c r="F465" i="20"/>
  <c r="E465" i="20"/>
  <c r="I464" i="20"/>
  <c r="K464" i="20"/>
  <c r="S464" i="20"/>
  <c r="Z464" i="20"/>
  <c r="N464" i="20"/>
  <c r="M464" i="20"/>
  <c r="L464" i="20"/>
  <c r="F464" i="20"/>
  <c r="E464" i="20"/>
  <c r="I463" i="20"/>
  <c r="K463" i="20"/>
  <c r="S463" i="20"/>
  <c r="Z463" i="20"/>
  <c r="N463" i="20"/>
  <c r="M463" i="20"/>
  <c r="L463" i="20"/>
  <c r="F463" i="20"/>
  <c r="E463" i="20"/>
  <c r="I462" i="20"/>
  <c r="K462" i="20"/>
  <c r="S462" i="20"/>
  <c r="Z462" i="20"/>
  <c r="N462" i="20"/>
  <c r="M462" i="20"/>
  <c r="L462" i="20"/>
  <c r="F462" i="20"/>
  <c r="E462" i="20"/>
  <c r="I461" i="20"/>
  <c r="K461" i="20"/>
  <c r="S461" i="20"/>
  <c r="Z461" i="20"/>
  <c r="N461" i="20"/>
  <c r="M461" i="20"/>
  <c r="L461" i="20"/>
  <c r="F461" i="20"/>
  <c r="E461" i="20"/>
  <c r="I460" i="20"/>
  <c r="K460" i="20"/>
  <c r="S460" i="20"/>
  <c r="Z460" i="20"/>
  <c r="N460" i="20"/>
  <c r="M460" i="20"/>
  <c r="L460" i="20"/>
  <c r="F460" i="20"/>
  <c r="E460" i="20"/>
  <c r="I459" i="20"/>
  <c r="K459" i="20"/>
  <c r="S459" i="20"/>
  <c r="Z459" i="20"/>
  <c r="N459" i="20"/>
  <c r="M459" i="20"/>
  <c r="L459" i="20"/>
  <c r="F459" i="20"/>
  <c r="E459" i="20"/>
  <c r="I458" i="20"/>
  <c r="K458" i="20"/>
  <c r="S458" i="20"/>
  <c r="Z458" i="20"/>
  <c r="N458" i="20"/>
  <c r="M458" i="20"/>
  <c r="L458" i="20"/>
  <c r="F458" i="20"/>
  <c r="E458" i="20"/>
  <c r="I457" i="20"/>
  <c r="K457" i="20"/>
  <c r="S457" i="20"/>
  <c r="Z457" i="20"/>
  <c r="N457" i="20"/>
  <c r="M457" i="20"/>
  <c r="L457" i="20"/>
  <c r="F457" i="20"/>
  <c r="E457" i="20"/>
  <c r="I456" i="20"/>
  <c r="K456" i="20"/>
  <c r="S456" i="20"/>
  <c r="Z456" i="20"/>
  <c r="N456" i="20"/>
  <c r="M456" i="20"/>
  <c r="L456" i="20"/>
  <c r="F456" i="20"/>
  <c r="E456" i="20"/>
  <c r="I455" i="20"/>
  <c r="K455" i="20"/>
  <c r="S455" i="20"/>
  <c r="Z455" i="20"/>
  <c r="N455" i="20"/>
  <c r="M455" i="20"/>
  <c r="L455" i="20"/>
  <c r="F455" i="20"/>
  <c r="E455" i="20"/>
  <c r="I454" i="20"/>
  <c r="K454" i="20"/>
  <c r="S454" i="20"/>
  <c r="Z454" i="20"/>
  <c r="N454" i="20"/>
  <c r="M454" i="20"/>
  <c r="L454" i="20"/>
  <c r="F454" i="20"/>
  <c r="E454" i="20"/>
  <c r="I453" i="20"/>
  <c r="K453" i="20"/>
  <c r="S453" i="20"/>
  <c r="Z453" i="20"/>
  <c r="N453" i="20"/>
  <c r="M453" i="20"/>
  <c r="L453" i="20"/>
  <c r="F453" i="20"/>
  <c r="E453" i="20"/>
  <c r="I452" i="20"/>
  <c r="K452" i="20"/>
  <c r="S452" i="20"/>
  <c r="Z452" i="20"/>
  <c r="N452" i="20"/>
  <c r="M452" i="20"/>
  <c r="L452" i="20"/>
  <c r="F452" i="20"/>
  <c r="E452" i="20"/>
  <c r="I451" i="20"/>
  <c r="K451" i="20"/>
  <c r="S451" i="20"/>
  <c r="Z451" i="20"/>
  <c r="N451" i="20"/>
  <c r="M451" i="20"/>
  <c r="L451" i="20"/>
  <c r="F451" i="20"/>
  <c r="E451" i="20"/>
  <c r="I450" i="20"/>
  <c r="K450" i="20"/>
  <c r="S450" i="20"/>
  <c r="Z450" i="20"/>
  <c r="N450" i="20"/>
  <c r="M450" i="20"/>
  <c r="L450" i="20"/>
  <c r="F450" i="20"/>
  <c r="E450" i="20"/>
  <c r="I449" i="20"/>
  <c r="K449" i="20"/>
  <c r="S449" i="20"/>
  <c r="Z449" i="20"/>
  <c r="N449" i="20"/>
  <c r="M449" i="20"/>
  <c r="L449" i="20"/>
  <c r="F449" i="20"/>
  <c r="E449" i="20"/>
  <c r="I448" i="20"/>
  <c r="K448" i="20"/>
  <c r="S448" i="20"/>
  <c r="Z448" i="20"/>
  <c r="N448" i="20"/>
  <c r="M448" i="20"/>
  <c r="L448" i="20"/>
  <c r="F448" i="20"/>
  <c r="E448" i="20"/>
  <c r="I447" i="20"/>
  <c r="K447" i="20"/>
  <c r="S447" i="20"/>
  <c r="Z447" i="20"/>
  <c r="N447" i="20"/>
  <c r="M447" i="20"/>
  <c r="L447" i="20"/>
  <c r="F447" i="20"/>
  <c r="E447" i="20"/>
  <c r="I446" i="20"/>
  <c r="K446" i="20"/>
  <c r="S446" i="20"/>
  <c r="Z446" i="20"/>
  <c r="N446" i="20"/>
  <c r="M446" i="20"/>
  <c r="L446" i="20"/>
  <c r="F446" i="20"/>
  <c r="E446" i="20"/>
  <c r="I445" i="20"/>
  <c r="K445" i="20"/>
  <c r="S445" i="20"/>
  <c r="Z445" i="20"/>
  <c r="N445" i="20"/>
  <c r="M445" i="20"/>
  <c r="L445" i="20"/>
  <c r="F445" i="20"/>
  <c r="E445" i="20"/>
  <c r="I444" i="20"/>
  <c r="K444" i="20"/>
  <c r="S444" i="20"/>
  <c r="Z444" i="20"/>
  <c r="N444" i="20"/>
  <c r="M444" i="20"/>
  <c r="L444" i="20"/>
  <c r="F444" i="20"/>
  <c r="E444" i="20"/>
  <c r="I443" i="20"/>
  <c r="K443" i="20"/>
  <c r="S443" i="20"/>
  <c r="Z443" i="20"/>
  <c r="N443" i="20"/>
  <c r="M443" i="20"/>
  <c r="L443" i="20"/>
  <c r="F443" i="20"/>
  <c r="E443" i="20"/>
  <c r="I442" i="20"/>
  <c r="K442" i="20"/>
  <c r="S442" i="20"/>
  <c r="Z442" i="20"/>
  <c r="N442" i="20"/>
  <c r="M442" i="20"/>
  <c r="L442" i="20"/>
  <c r="F442" i="20"/>
  <c r="E442" i="20"/>
  <c r="I441" i="20"/>
  <c r="K441" i="20"/>
  <c r="S441" i="20"/>
  <c r="Z441" i="20"/>
  <c r="N441" i="20"/>
  <c r="M441" i="20"/>
  <c r="L441" i="20"/>
  <c r="F441" i="20"/>
  <c r="E441" i="20"/>
  <c r="I440" i="20"/>
  <c r="K440" i="20"/>
  <c r="S440" i="20"/>
  <c r="Z440" i="20"/>
  <c r="N440" i="20"/>
  <c r="M440" i="20"/>
  <c r="L440" i="20"/>
  <c r="F440" i="20"/>
  <c r="E440" i="20"/>
  <c r="I439" i="20"/>
  <c r="K439" i="20"/>
  <c r="S439" i="20"/>
  <c r="Z439" i="20"/>
  <c r="N439" i="20"/>
  <c r="M439" i="20"/>
  <c r="L439" i="20"/>
  <c r="F439" i="20"/>
  <c r="E439" i="20"/>
  <c r="I438" i="20"/>
  <c r="K438" i="20"/>
  <c r="S438" i="20"/>
  <c r="Z438" i="20"/>
  <c r="N438" i="20"/>
  <c r="M438" i="20"/>
  <c r="L438" i="20"/>
  <c r="F438" i="20"/>
  <c r="E438" i="20"/>
  <c r="I437" i="20"/>
  <c r="K437" i="20"/>
  <c r="S437" i="20"/>
  <c r="Z437" i="20"/>
  <c r="N437" i="20"/>
  <c r="M437" i="20"/>
  <c r="L437" i="20"/>
  <c r="F437" i="20"/>
  <c r="E437" i="20"/>
  <c r="I436" i="20"/>
  <c r="K436" i="20"/>
  <c r="S436" i="20"/>
  <c r="Z436" i="20"/>
  <c r="N436" i="20"/>
  <c r="M436" i="20"/>
  <c r="L436" i="20"/>
  <c r="F436" i="20"/>
  <c r="E436" i="20"/>
  <c r="I435" i="20"/>
  <c r="K435" i="20"/>
  <c r="S435" i="20"/>
  <c r="Z435" i="20"/>
  <c r="N435" i="20"/>
  <c r="M435" i="20"/>
  <c r="L435" i="20"/>
  <c r="F435" i="20"/>
  <c r="E435" i="20"/>
  <c r="I434" i="20"/>
  <c r="K434" i="20"/>
  <c r="S434" i="20"/>
  <c r="Z434" i="20"/>
  <c r="N434" i="20"/>
  <c r="M434" i="20"/>
  <c r="L434" i="20"/>
  <c r="F434" i="20"/>
  <c r="E434" i="20"/>
  <c r="I433" i="20"/>
  <c r="K433" i="20"/>
  <c r="S433" i="20"/>
  <c r="Z433" i="20"/>
  <c r="N433" i="20"/>
  <c r="M433" i="20"/>
  <c r="L433" i="20"/>
  <c r="F433" i="20"/>
  <c r="E433" i="20"/>
  <c r="I432" i="20"/>
  <c r="K432" i="20"/>
  <c r="S432" i="20"/>
  <c r="Z432" i="20"/>
  <c r="N432" i="20"/>
  <c r="M432" i="20"/>
  <c r="L432" i="20"/>
  <c r="F432" i="20"/>
  <c r="E432" i="20"/>
  <c r="I431" i="20"/>
  <c r="K431" i="20"/>
  <c r="S431" i="20"/>
  <c r="Z431" i="20"/>
  <c r="N431" i="20"/>
  <c r="M431" i="20"/>
  <c r="L431" i="20"/>
  <c r="F431" i="20"/>
  <c r="E431" i="20"/>
  <c r="I430" i="20"/>
  <c r="K430" i="20"/>
  <c r="S430" i="20"/>
  <c r="Z430" i="20"/>
  <c r="N430" i="20"/>
  <c r="M430" i="20"/>
  <c r="L430" i="20"/>
  <c r="F430" i="20"/>
  <c r="E430" i="20"/>
  <c r="I429" i="20"/>
  <c r="K429" i="20"/>
  <c r="S429" i="20"/>
  <c r="Z429" i="20"/>
  <c r="N429" i="20"/>
  <c r="M429" i="20"/>
  <c r="L429" i="20"/>
  <c r="F429" i="20"/>
  <c r="E429" i="20"/>
  <c r="I428" i="20"/>
  <c r="K428" i="20"/>
  <c r="S428" i="20"/>
  <c r="Z428" i="20"/>
  <c r="N428" i="20"/>
  <c r="M428" i="20"/>
  <c r="L428" i="20"/>
  <c r="F428" i="20"/>
  <c r="E428" i="20"/>
  <c r="I427" i="20"/>
  <c r="K427" i="20"/>
  <c r="S427" i="20"/>
  <c r="Z427" i="20"/>
  <c r="N427" i="20"/>
  <c r="M427" i="20"/>
  <c r="L427" i="20"/>
  <c r="F427" i="20"/>
  <c r="E427" i="20"/>
  <c r="I426" i="20"/>
  <c r="K426" i="20"/>
  <c r="S426" i="20"/>
  <c r="Z426" i="20"/>
  <c r="N426" i="20"/>
  <c r="M426" i="20"/>
  <c r="L426" i="20"/>
  <c r="F426" i="20"/>
  <c r="E426" i="20"/>
  <c r="I425" i="20"/>
  <c r="K425" i="20"/>
  <c r="S425" i="20"/>
  <c r="Z425" i="20"/>
  <c r="N425" i="20"/>
  <c r="M425" i="20"/>
  <c r="L425" i="20"/>
  <c r="F425" i="20"/>
  <c r="E425" i="20"/>
  <c r="I424" i="20"/>
  <c r="K424" i="20"/>
  <c r="S424" i="20"/>
  <c r="Z424" i="20"/>
  <c r="N424" i="20"/>
  <c r="M424" i="20"/>
  <c r="L424" i="20"/>
  <c r="F424" i="20"/>
  <c r="E424" i="20"/>
  <c r="I423" i="20"/>
  <c r="K423" i="20"/>
  <c r="S423" i="20"/>
  <c r="Z423" i="20"/>
  <c r="N423" i="20"/>
  <c r="M423" i="20"/>
  <c r="L423" i="20"/>
  <c r="F423" i="20"/>
  <c r="E423" i="20"/>
  <c r="I422" i="20"/>
  <c r="K422" i="20"/>
  <c r="S422" i="20"/>
  <c r="Z422" i="20"/>
  <c r="N422" i="20"/>
  <c r="M422" i="20"/>
  <c r="L422" i="20"/>
  <c r="F422" i="20"/>
  <c r="E422" i="20"/>
  <c r="I421" i="20"/>
  <c r="K421" i="20"/>
  <c r="S421" i="20"/>
  <c r="Z421" i="20"/>
  <c r="N421" i="20"/>
  <c r="M421" i="20"/>
  <c r="L421" i="20"/>
  <c r="F421" i="20"/>
  <c r="E421" i="20"/>
  <c r="I420" i="20"/>
  <c r="K420" i="20"/>
  <c r="S420" i="20"/>
  <c r="Z420" i="20"/>
  <c r="N420" i="20"/>
  <c r="M420" i="20"/>
  <c r="L420" i="20"/>
  <c r="F420" i="20"/>
  <c r="E420" i="20"/>
  <c r="I419" i="20"/>
  <c r="K419" i="20"/>
  <c r="S419" i="20"/>
  <c r="Z419" i="20"/>
  <c r="N419" i="20"/>
  <c r="M419" i="20"/>
  <c r="L419" i="20"/>
  <c r="F419" i="20"/>
  <c r="E419" i="20"/>
  <c r="I418" i="20"/>
  <c r="K418" i="20"/>
  <c r="S418" i="20"/>
  <c r="Z418" i="20"/>
  <c r="N418" i="20"/>
  <c r="M418" i="20"/>
  <c r="L418" i="20"/>
  <c r="F418" i="20"/>
  <c r="E418" i="20"/>
  <c r="I417" i="20"/>
  <c r="K417" i="20"/>
  <c r="S417" i="20"/>
  <c r="Z417" i="20"/>
  <c r="N417" i="20"/>
  <c r="M417" i="20"/>
  <c r="L417" i="20"/>
  <c r="F417" i="20"/>
  <c r="E417" i="20"/>
  <c r="I416" i="20"/>
  <c r="K416" i="20"/>
  <c r="S416" i="20"/>
  <c r="Z416" i="20"/>
  <c r="N416" i="20"/>
  <c r="M416" i="20"/>
  <c r="L416" i="20"/>
  <c r="F416" i="20"/>
  <c r="E416" i="20"/>
  <c r="I415" i="20"/>
  <c r="K415" i="20"/>
  <c r="S415" i="20"/>
  <c r="Z415" i="20"/>
  <c r="N415" i="20"/>
  <c r="M415" i="20"/>
  <c r="L415" i="20"/>
  <c r="F415" i="20"/>
  <c r="E415" i="20"/>
  <c r="I414" i="20"/>
  <c r="K414" i="20"/>
  <c r="S414" i="20"/>
  <c r="Z414" i="20"/>
  <c r="N414" i="20"/>
  <c r="M414" i="20"/>
  <c r="L414" i="20"/>
  <c r="F414" i="20"/>
  <c r="E414" i="20"/>
  <c r="I413" i="20"/>
  <c r="K413" i="20"/>
  <c r="S413" i="20"/>
  <c r="Z413" i="20"/>
  <c r="N413" i="20"/>
  <c r="M413" i="20"/>
  <c r="L413" i="20"/>
  <c r="F413" i="20"/>
  <c r="E413" i="20"/>
  <c r="I412" i="20"/>
  <c r="K412" i="20"/>
  <c r="S412" i="20"/>
  <c r="Z412" i="20"/>
  <c r="N412" i="20"/>
  <c r="M412" i="20"/>
  <c r="L412" i="20"/>
  <c r="F412" i="20"/>
  <c r="E412" i="20"/>
  <c r="I411" i="20"/>
  <c r="K411" i="20"/>
  <c r="S411" i="20"/>
  <c r="Z411" i="20"/>
  <c r="N411" i="20"/>
  <c r="M411" i="20"/>
  <c r="L411" i="20"/>
  <c r="F411" i="20"/>
  <c r="E411" i="20"/>
  <c r="I410" i="20"/>
  <c r="K410" i="20"/>
  <c r="S410" i="20"/>
  <c r="Z410" i="20"/>
  <c r="N410" i="20"/>
  <c r="M410" i="20"/>
  <c r="L410" i="20"/>
  <c r="F410" i="20"/>
  <c r="E410" i="20"/>
  <c r="I409" i="20"/>
  <c r="K409" i="20"/>
  <c r="S409" i="20"/>
  <c r="Z409" i="20"/>
  <c r="N409" i="20"/>
  <c r="M409" i="20"/>
  <c r="L409" i="20"/>
  <c r="F409" i="20"/>
  <c r="E409" i="20"/>
  <c r="I408" i="20"/>
  <c r="K408" i="20"/>
  <c r="S408" i="20"/>
  <c r="Z408" i="20"/>
  <c r="N408" i="20"/>
  <c r="M408" i="20"/>
  <c r="L408" i="20"/>
  <c r="F408" i="20"/>
  <c r="E408" i="20"/>
  <c r="I407" i="20"/>
  <c r="K407" i="20"/>
  <c r="S407" i="20"/>
  <c r="Z407" i="20"/>
  <c r="N407" i="20"/>
  <c r="M407" i="20"/>
  <c r="L407" i="20"/>
  <c r="F407" i="20"/>
  <c r="E407" i="20"/>
  <c r="I406" i="20"/>
  <c r="K406" i="20"/>
  <c r="S406" i="20"/>
  <c r="Z406" i="20"/>
  <c r="N406" i="20"/>
  <c r="M406" i="20"/>
  <c r="L406" i="20"/>
  <c r="F406" i="20"/>
  <c r="E406" i="20"/>
  <c r="I405" i="20"/>
  <c r="K405" i="20"/>
  <c r="S405" i="20"/>
  <c r="Z405" i="20"/>
  <c r="N405" i="20"/>
  <c r="M405" i="20"/>
  <c r="L405" i="20"/>
  <c r="F405" i="20"/>
  <c r="E405" i="20"/>
  <c r="I404" i="20"/>
  <c r="K404" i="20"/>
  <c r="S404" i="20"/>
  <c r="Z404" i="20"/>
  <c r="N404" i="20"/>
  <c r="M404" i="20"/>
  <c r="L404" i="20"/>
  <c r="F404" i="20"/>
  <c r="E404" i="20"/>
  <c r="I403" i="20"/>
  <c r="K403" i="20"/>
  <c r="S403" i="20"/>
  <c r="Z403" i="20"/>
  <c r="N403" i="20"/>
  <c r="M403" i="20"/>
  <c r="L403" i="20"/>
  <c r="F403" i="20"/>
  <c r="E403" i="20"/>
  <c r="I402" i="20"/>
  <c r="K402" i="20"/>
  <c r="S402" i="20"/>
  <c r="Z402" i="20"/>
  <c r="N402" i="20"/>
  <c r="M402" i="20"/>
  <c r="L402" i="20"/>
  <c r="F402" i="20"/>
  <c r="E402" i="20"/>
  <c r="I401" i="20"/>
  <c r="K401" i="20"/>
  <c r="S401" i="20"/>
  <c r="Z401" i="20"/>
  <c r="N401" i="20"/>
  <c r="M401" i="20"/>
  <c r="L401" i="20"/>
  <c r="F401" i="20"/>
  <c r="E401" i="20"/>
  <c r="I400" i="20"/>
  <c r="K400" i="20"/>
  <c r="S400" i="20"/>
  <c r="Z400" i="20"/>
  <c r="N400" i="20"/>
  <c r="M400" i="20"/>
  <c r="L400" i="20"/>
  <c r="F400" i="20"/>
  <c r="E400" i="20"/>
  <c r="I399" i="20"/>
  <c r="K399" i="20"/>
  <c r="S399" i="20"/>
  <c r="Z399" i="20"/>
  <c r="N399" i="20"/>
  <c r="M399" i="20"/>
  <c r="L399" i="20"/>
  <c r="F399" i="20"/>
  <c r="E399" i="20"/>
  <c r="I398" i="20"/>
  <c r="K398" i="20"/>
  <c r="S398" i="20"/>
  <c r="Z398" i="20"/>
  <c r="N398" i="20"/>
  <c r="M398" i="20"/>
  <c r="L398" i="20"/>
  <c r="F398" i="20"/>
  <c r="E398" i="20"/>
  <c r="I397" i="20"/>
  <c r="K397" i="20"/>
  <c r="S397" i="20"/>
  <c r="Z397" i="20"/>
  <c r="N397" i="20"/>
  <c r="M397" i="20"/>
  <c r="L397" i="20"/>
  <c r="F397" i="20"/>
  <c r="E397" i="20"/>
  <c r="I396" i="20"/>
  <c r="K396" i="20"/>
  <c r="S396" i="20"/>
  <c r="Z396" i="20"/>
  <c r="N396" i="20"/>
  <c r="M396" i="20"/>
  <c r="L396" i="20"/>
  <c r="F396" i="20"/>
  <c r="E396" i="20"/>
  <c r="I395" i="20"/>
  <c r="K395" i="20"/>
  <c r="S395" i="20"/>
  <c r="Z395" i="20"/>
  <c r="N395" i="20"/>
  <c r="M395" i="20"/>
  <c r="L395" i="20"/>
  <c r="F395" i="20"/>
  <c r="E395" i="20"/>
  <c r="I394" i="20"/>
  <c r="K394" i="20"/>
  <c r="S394" i="20"/>
  <c r="Z394" i="20"/>
  <c r="N394" i="20"/>
  <c r="M394" i="20"/>
  <c r="L394" i="20"/>
  <c r="F394" i="20"/>
  <c r="E394" i="20"/>
  <c r="I393" i="20"/>
  <c r="K393" i="20"/>
  <c r="S393" i="20"/>
  <c r="Z393" i="20"/>
  <c r="N393" i="20"/>
  <c r="M393" i="20"/>
  <c r="L393" i="20"/>
  <c r="F393" i="20"/>
  <c r="E393" i="20"/>
  <c r="I392" i="20"/>
  <c r="K392" i="20"/>
  <c r="S392" i="20"/>
  <c r="Z392" i="20"/>
  <c r="N392" i="20"/>
  <c r="M392" i="20"/>
  <c r="L392" i="20"/>
  <c r="F392" i="20"/>
  <c r="E392" i="20"/>
  <c r="I391" i="20"/>
  <c r="K391" i="20"/>
  <c r="S391" i="20"/>
  <c r="Z391" i="20"/>
  <c r="N391" i="20"/>
  <c r="M391" i="20"/>
  <c r="L391" i="20"/>
  <c r="F391" i="20"/>
  <c r="E391" i="20"/>
  <c r="I390" i="20"/>
  <c r="K390" i="20"/>
  <c r="S390" i="20"/>
  <c r="Z390" i="20"/>
  <c r="N390" i="20"/>
  <c r="M390" i="20"/>
  <c r="L390" i="20"/>
  <c r="F390" i="20"/>
  <c r="E390" i="20"/>
  <c r="I389" i="20"/>
  <c r="K389" i="20"/>
  <c r="S389" i="20"/>
  <c r="Z389" i="20"/>
  <c r="N389" i="20"/>
  <c r="M389" i="20"/>
  <c r="L389" i="20"/>
  <c r="F389" i="20"/>
  <c r="E389" i="20"/>
  <c r="I388" i="20"/>
  <c r="K388" i="20"/>
  <c r="S388" i="20"/>
  <c r="Z388" i="20"/>
  <c r="N388" i="20"/>
  <c r="M388" i="20"/>
  <c r="L388" i="20"/>
  <c r="F388" i="20"/>
  <c r="E388" i="20"/>
  <c r="I387" i="20"/>
  <c r="K387" i="20"/>
  <c r="S387" i="20"/>
  <c r="Z387" i="20"/>
  <c r="N387" i="20"/>
  <c r="M387" i="20"/>
  <c r="L387" i="20"/>
  <c r="F387" i="20"/>
  <c r="E387" i="20"/>
  <c r="I386" i="20"/>
  <c r="K386" i="20"/>
  <c r="S386" i="20"/>
  <c r="Z386" i="20"/>
  <c r="N386" i="20"/>
  <c r="M386" i="20"/>
  <c r="L386" i="20"/>
  <c r="F386" i="20"/>
  <c r="E386" i="20"/>
  <c r="I385" i="20"/>
  <c r="K385" i="20"/>
  <c r="S385" i="20"/>
  <c r="Z385" i="20"/>
  <c r="N385" i="20"/>
  <c r="M385" i="20"/>
  <c r="L385" i="20"/>
  <c r="F385" i="20"/>
  <c r="E385" i="20"/>
  <c r="I384" i="20"/>
  <c r="K384" i="20"/>
  <c r="S384" i="20"/>
  <c r="Z384" i="20"/>
  <c r="N384" i="20"/>
  <c r="M384" i="20"/>
  <c r="L384" i="20"/>
  <c r="F384" i="20"/>
  <c r="E384" i="20"/>
  <c r="I383" i="20"/>
  <c r="K383" i="20"/>
  <c r="S383" i="20"/>
  <c r="Z383" i="20"/>
  <c r="N383" i="20"/>
  <c r="M383" i="20"/>
  <c r="L383" i="20"/>
  <c r="F383" i="20"/>
  <c r="E383" i="20"/>
  <c r="I382" i="20"/>
  <c r="K382" i="20"/>
  <c r="S382" i="20"/>
  <c r="Z382" i="20"/>
  <c r="N382" i="20"/>
  <c r="M382" i="20"/>
  <c r="L382" i="20"/>
  <c r="F382" i="20"/>
  <c r="E382" i="20"/>
  <c r="I381" i="20"/>
  <c r="K381" i="20"/>
  <c r="S381" i="20"/>
  <c r="Z381" i="20"/>
  <c r="N381" i="20"/>
  <c r="M381" i="20"/>
  <c r="L381" i="20"/>
  <c r="F381" i="20"/>
  <c r="E381" i="20"/>
  <c r="I380" i="20"/>
  <c r="K380" i="20"/>
  <c r="S380" i="20"/>
  <c r="Z380" i="20"/>
  <c r="N380" i="20"/>
  <c r="M380" i="20"/>
  <c r="L380" i="20"/>
  <c r="F380" i="20"/>
  <c r="E380" i="20"/>
  <c r="I379" i="20"/>
  <c r="K379" i="20"/>
  <c r="S379" i="20"/>
  <c r="Z379" i="20"/>
  <c r="N379" i="20"/>
  <c r="M379" i="20"/>
  <c r="L379" i="20"/>
  <c r="F379" i="20"/>
  <c r="E379" i="20"/>
  <c r="I378" i="20"/>
  <c r="K378" i="20"/>
  <c r="S378" i="20"/>
  <c r="Z378" i="20"/>
  <c r="N378" i="20"/>
  <c r="M378" i="20"/>
  <c r="L378" i="20"/>
  <c r="F378" i="20"/>
  <c r="E378" i="20"/>
  <c r="I377" i="20"/>
  <c r="K377" i="20"/>
  <c r="S377" i="20"/>
  <c r="Z377" i="20"/>
  <c r="N377" i="20"/>
  <c r="M377" i="20"/>
  <c r="L377" i="20"/>
  <c r="F377" i="20"/>
  <c r="E377" i="20"/>
  <c r="I376" i="20"/>
  <c r="K376" i="20"/>
  <c r="S376" i="20"/>
  <c r="Z376" i="20"/>
  <c r="N376" i="20"/>
  <c r="M376" i="20"/>
  <c r="L376" i="20"/>
  <c r="F376" i="20"/>
  <c r="E376" i="20"/>
  <c r="I375" i="20"/>
  <c r="K375" i="20"/>
  <c r="S375" i="20"/>
  <c r="Z375" i="20"/>
  <c r="N375" i="20"/>
  <c r="M375" i="20"/>
  <c r="L375" i="20"/>
  <c r="F375" i="20"/>
  <c r="E375" i="20"/>
  <c r="I374" i="20"/>
  <c r="T374" i="20"/>
  <c r="K374" i="20"/>
  <c r="U374" i="20"/>
  <c r="V374" i="20"/>
  <c r="W374" i="20"/>
  <c r="AB374" i="20"/>
  <c r="S374" i="20"/>
  <c r="Z374" i="20"/>
  <c r="N374" i="20"/>
  <c r="M374" i="20"/>
  <c r="L374" i="20"/>
  <c r="F374" i="20"/>
  <c r="E374" i="20"/>
  <c r="I373" i="20"/>
  <c r="T373" i="20"/>
  <c r="K373" i="20"/>
  <c r="U373" i="20"/>
  <c r="V373" i="20"/>
  <c r="W373" i="20"/>
  <c r="AB373" i="20"/>
  <c r="S373" i="20"/>
  <c r="Z373" i="20"/>
  <c r="N373" i="20"/>
  <c r="M373" i="20"/>
  <c r="L373" i="20"/>
  <c r="F373" i="20"/>
  <c r="E373" i="20"/>
  <c r="I372" i="20"/>
  <c r="T372" i="20"/>
  <c r="K372" i="20"/>
  <c r="U372" i="20"/>
  <c r="V372" i="20"/>
  <c r="W372" i="20"/>
  <c r="AB372" i="20"/>
  <c r="S372" i="20"/>
  <c r="Z372" i="20"/>
  <c r="N372" i="20"/>
  <c r="M372" i="20"/>
  <c r="L372" i="20"/>
  <c r="F372" i="20"/>
  <c r="E372" i="20"/>
  <c r="I371" i="20"/>
  <c r="T371" i="20"/>
  <c r="K371" i="20"/>
  <c r="U371" i="20"/>
  <c r="V371" i="20"/>
  <c r="W371" i="20"/>
  <c r="AB371" i="20"/>
  <c r="S371" i="20"/>
  <c r="Z371" i="20"/>
  <c r="N371" i="20"/>
  <c r="M371" i="20"/>
  <c r="L371" i="20"/>
  <c r="F371" i="20"/>
  <c r="E371" i="20"/>
  <c r="I370" i="20"/>
  <c r="T370" i="20"/>
  <c r="K370" i="20"/>
  <c r="U370" i="20"/>
  <c r="V370" i="20"/>
  <c r="W370" i="20"/>
  <c r="AB370" i="20"/>
  <c r="S370" i="20"/>
  <c r="Z370" i="20"/>
  <c r="N370" i="20"/>
  <c r="M370" i="20"/>
  <c r="L370" i="20"/>
  <c r="F370" i="20"/>
  <c r="E370" i="20"/>
  <c r="I369" i="20"/>
  <c r="T369" i="20"/>
  <c r="K369" i="20"/>
  <c r="U369" i="20"/>
  <c r="V369" i="20"/>
  <c r="W369" i="20"/>
  <c r="AB369" i="20"/>
  <c r="S369" i="20"/>
  <c r="Z369" i="20"/>
  <c r="N369" i="20"/>
  <c r="M369" i="20"/>
  <c r="L369" i="20"/>
  <c r="F369" i="20"/>
  <c r="E369" i="20"/>
  <c r="I368" i="20"/>
  <c r="T368" i="20"/>
  <c r="K368" i="20"/>
  <c r="U368" i="20"/>
  <c r="V368" i="20"/>
  <c r="W368" i="20"/>
  <c r="AB368" i="20"/>
  <c r="S368" i="20"/>
  <c r="Z368" i="20"/>
  <c r="N368" i="20"/>
  <c r="M368" i="20"/>
  <c r="L368" i="20"/>
  <c r="F368" i="20"/>
  <c r="E368" i="20"/>
  <c r="I367" i="20"/>
  <c r="T367" i="20"/>
  <c r="K367" i="20"/>
  <c r="U367" i="20"/>
  <c r="V367" i="20"/>
  <c r="W367" i="20"/>
  <c r="AB367" i="20"/>
  <c r="S367" i="20"/>
  <c r="Z367" i="20"/>
  <c r="N367" i="20"/>
  <c r="M367" i="20"/>
  <c r="L367" i="20"/>
  <c r="F367" i="20"/>
  <c r="E367" i="20"/>
  <c r="I366" i="20"/>
  <c r="T366" i="20"/>
  <c r="K366" i="20"/>
  <c r="U366" i="20"/>
  <c r="V366" i="20"/>
  <c r="W366" i="20"/>
  <c r="AB366" i="20"/>
  <c r="S366" i="20"/>
  <c r="Z366" i="20"/>
  <c r="N366" i="20"/>
  <c r="M366" i="20"/>
  <c r="L366" i="20"/>
  <c r="F366" i="20"/>
  <c r="E366" i="20"/>
  <c r="I365" i="20"/>
  <c r="T365" i="20"/>
  <c r="K365" i="20"/>
  <c r="U365" i="20"/>
  <c r="V365" i="20"/>
  <c r="W365" i="20"/>
  <c r="AB365" i="20"/>
  <c r="S365" i="20"/>
  <c r="Z365" i="20"/>
  <c r="N365" i="20"/>
  <c r="M365" i="20"/>
  <c r="L365" i="20"/>
  <c r="F365" i="20"/>
  <c r="E365" i="20"/>
  <c r="I364" i="20"/>
  <c r="T364" i="20"/>
  <c r="K364" i="20"/>
  <c r="U364" i="20"/>
  <c r="V364" i="20"/>
  <c r="W364" i="20"/>
  <c r="AB364" i="20"/>
  <c r="S364" i="20"/>
  <c r="Z364" i="20"/>
  <c r="N364" i="20"/>
  <c r="M364" i="20"/>
  <c r="L364" i="20"/>
  <c r="F364" i="20"/>
  <c r="E364" i="20"/>
  <c r="I363" i="20"/>
  <c r="T363" i="20"/>
  <c r="K363" i="20"/>
  <c r="U363" i="20"/>
  <c r="V363" i="20"/>
  <c r="W363" i="20"/>
  <c r="AB363" i="20"/>
  <c r="S363" i="20"/>
  <c r="Z363" i="20"/>
  <c r="N363" i="20"/>
  <c r="M363" i="20"/>
  <c r="L363" i="20"/>
  <c r="F363" i="20"/>
  <c r="E363" i="20"/>
  <c r="I362" i="20"/>
  <c r="T362" i="20"/>
  <c r="K362" i="20"/>
  <c r="U362" i="20"/>
  <c r="V362" i="20"/>
  <c r="W362" i="20"/>
  <c r="AB362" i="20"/>
  <c r="S362" i="20"/>
  <c r="Z362" i="20"/>
  <c r="N362" i="20"/>
  <c r="M362" i="20"/>
  <c r="L362" i="20"/>
  <c r="F362" i="20"/>
  <c r="E362" i="20"/>
  <c r="I361" i="20"/>
  <c r="T361" i="20"/>
  <c r="K361" i="20"/>
  <c r="U361" i="20"/>
  <c r="V361" i="20"/>
  <c r="W361" i="20"/>
  <c r="AB361" i="20"/>
  <c r="S361" i="20"/>
  <c r="Z361" i="20"/>
  <c r="N361" i="20"/>
  <c r="M361" i="20"/>
  <c r="L361" i="20"/>
  <c r="F361" i="20"/>
  <c r="E361" i="20"/>
  <c r="I360" i="20"/>
  <c r="T360" i="20"/>
  <c r="K360" i="20"/>
  <c r="U360" i="20"/>
  <c r="V360" i="20"/>
  <c r="W360" i="20"/>
  <c r="AB360" i="20"/>
  <c r="S360" i="20"/>
  <c r="Z360" i="20"/>
  <c r="N360" i="20"/>
  <c r="M360" i="20"/>
  <c r="L360" i="20"/>
  <c r="F360" i="20"/>
  <c r="E360" i="20"/>
  <c r="I359" i="20"/>
  <c r="T359" i="20"/>
  <c r="K359" i="20"/>
  <c r="U359" i="20"/>
  <c r="V359" i="20"/>
  <c r="W359" i="20"/>
  <c r="AB359" i="20"/>
  <c r="S359" i="20"/>
  <c r="Z359" i="20"/>
  <c r="N359" i="20"/>
  <c r="M359" i="20"/>
  <c r="L359" i="20"/>
  <c r="F359" i="20"/>
  <c r="E359" i="20"/>
  <c r="I358" i="20"/>
  <c r="T358" i="20"/>
  <c r="K358" i="20"/>
  <c r="U358" i="20"/>
  <c r="V358" i="20"/>
  <c r="W358" i="20"/>
  <c r="AB358" i="20"/>
  <c r="S358" i="20"/>
  <c r="Z358" i="20"/>
  <c r="N358" i="20"/>
  <c r="M358" i="20"/>
  <c r="L358" i="20"/>
  <c r="F358" i="20"/>
  <c r="E358" i="20"/>
  <c r="I357" i="20"/>
  <c r="T357" i="20"/>
  <c r="K357" i="20"/>
  <c r="U357" i="20"/>
  <c r="V357" i="20"/>
  <c r="W357" i="20"/>
  <c r="AB357" i="20"/>
  <c r="S357" i="20"/>
  <c r="Z357" i="20"/>
  <c r="N357" i="20"/>
  <c r="M357" i="20"/>
  <c r="L357" i="20"/>
  <c r="F357" i="20"/>
  <c r="E357" i="20"/>
  <c r="I356" i="20"/>
  <c r="T356" i="20"/>
  <c r="K356" i="20"/>
  <c r="U356" i="20"/>
  <c r="V356" i="20"/>
  <c r="W356" i="20"/>
  <c r="AB356" i="20"/>
  <c r="S356" i="20"/>
  <c r="Z356" i="20"/>
  <c r="N356" i="20"/>
  <c r="M356" i="20"/>
  <c r="L356" i="20"/>
  <c r="F356" i="20"/>
  <c r="E356" i="20"/>
  <c r="I355" i="20"/>
  <c r="T355" i="20"/>
  <c r="K355" i="20"/>
  <c r="U355" i="20"/>
  <c r="V355" i="20"/>
  <c r="W355" i="20"/>
  <c r="AB355" i="20"/>
  <c r="S355" i="20"/>
  <c r="Z355" i="20"/>
  <c r="N355" i="20"/>
  <c r="M355" i="20"/>
  <c r="L355" i="20"/>
  <c r="F355" i="20"/>
  <c r="E355" i="20"/>
  <c r="I354" i="20"/>
  <c r="T354" i="20"/>
  <c r="K354" i="20"/>
  <c r="U354" i="20"/>
  <c r="V354" i="20"/>
  <c r="W354" i="20"/>
  <c r="AB354" i="20"/>
  <c r="S354" i="20"/>
  <c r="Z354" i="20"/>
  <c r="N354" i="20"/>
  <c r="M354" i="20"/>
  <c r="L354" i="20"/>
  <c r="F354" i="20"/>
  <c r="E354" i="20"/>
  <c r="I353" i="20"/>
  <c r="T353" i="20"/>
  <c r="K353" i="20"/>
  <c r="U353" i="20"/>
  <c r="V353" i="20"/>
  <c r="W353" i="20"/>
  <c r="AB353" i="20"/>
  <c r="S353" i="20"/>
  <c r="Z353" i="20"/>
  <c r="N353" i="20"/>
  <c r="M353" i="20"/>
  <c r="L353" i="20"/>
  <c r="F353" i="20"/>
  <c r="E353" i="20"/>
  <c r="I352" i="20"/>
  <c r="T352" i="20"/>
  <c r="K352" i="20"/>
  <c r="U352" i="20"/>
  <c r="V352" i="20"/>
  <c r="W352" i="20"/>
  <c r="AB352" i="20"/>
  <c r="S352" i="20"/>
  <c r="Z352" i="20"/>
  <c r="N352" i="20"/>
  <c r="M352" i="20"/>
  <c r="L352" i="20"/>
  <c r="F352" i="20"/>
  <c r="E352" i="20"/>
  <c r="I351" i="20"/>
  <c r="T351" i="20"/>
  <c r="K351" i="20"/>
  <c r="U351" i="20"/>
  <c r="V351" i="20"/>
  <c r="W351" i="20"/>
  <c r="AB351" i="20"/>
  <c r="S351" i="20"/>
  <c r="Z351" i="20"/>
  <c r="N351" i="20"/>
  <c r="M351" i="20"/>
  <c r="L351" i="20"/>
  <c r="F351" i="20"/>
  <c r="E351" i="20"/>
  <c r="I350" i="20"/>
  <c r="T350" i="20"/>
  <c r="K350" i="20"/>
  <c r="U350" i="20"/>
  <c r="V350" i="20"/>
  <c r="W350" i="20"/>
  <c r="AB350" i="20"/>
  <c r="S350" i="20"/>
  <c r="Z350" i="20"/>
  <c r="N350" i="20"/>
  <c r="M350" i="20"/>
  <c r="L350" i="20"/>
  <c r="F350" i="20"/>
  <c r="E350" i="20"/>
  <c r="I349" i="20"/>
  <c r="T349" i="20"/>
  <c r="K349" i="20"/>
  <c r="U349" i="20"/>
  <c r="V349" i="20"/>
  <c r="W349" i="20"/>
  <c r="AB349" i="20"/>
  <c r="S349" i="20"/>
  <c r="Z349" i="20"/>
  <c r="N349" i="20"/>
  <c r="M349" i="20"/>
  <c r="L349" i="20"/>
  <c r="F349" i="20"/>
  <c r="E349" i="20"/>
  <c r="I348" i="20"/>
  <c r="T348" i="20"/>
  <c r="K348" i="20"/>
  <c r="U348" i="20"/>
  <c r="V348" i="20"/>
  <c r="W348" i="20"/>
  <c r="AB348" i="20"/>
  <c r="S348" i="20"/>
  <c r="Z348" i="20"/>
  <c r="N348" i="20"/>
  <c r="M348" i="20"/>
  <c r="L348" i="20"/>
  <c r="F348" i="20"/>
  <c r="E348" i="20"/>
  <c r="I347" i="20"/>
  <c r="T347" i="20"/>
  <c r="K347" i="20"/>
  <c r="U347" i="20"/>
  <c r="V347" i="20"/>
  <c r="W347" i="20"/>
  <c r="AB347" i="20"/>
  <c r="S347" i="20"/>
  <c r="Z347" i="20"/>
  <c r="N347" i="20"/>
  <c r="M347" i="20"/>
  <c r="L347" i="20"/>
  <c r="F347" i="20"/>
  <c r="E347" i="20"/>
  <c r="I346" i="20"/>
  <c r="T346" i="20"/>
  <c r="K346" i="20"/>
  <c r="U346" i="20"/>
  <c r="V346" i="20"/>
  <c r="W346" i="20"/>
  <c r="AB346" i="20"/>
  <c r="S346" i="20"/>
  <c r="Z346" i="20"/>
  <c r="N346" i="20"/>
  <c r="M346" i="20"/>
  <c r="L346" i="20"/>
  <c r="F346" i="20"/>
  <c r="E346" i="20"/>
  <c r="I345" i="20"/>
  <c r="T345" i="20"/>
  <c r="K345" i="20"/>
  <c r="U345" i="20"/>
  <c r="V345" i="20"/>
  <c r="W345" i="20"/>
  <c r="AB345" i="20"/>
  <c r="S345" i="20"/>
  <c r="Z345" i="20"/>
  <c r="N345" i="20"/>
  <c r="M345" i="20"/>
  <c r="L345" i="20"/>
  <c r="F345" i="20"/>
  <c r="E345" i="20"/>
  <c r="I344" i="20"/>
  <c r="T344" i="20"/>
  <c r="K344" i="20"/>
  <c r="U344" i="20"/>
  <c r="V344" i="20"/>
  <c r="W344" i="20"/>
  <c r="AB344" i="20"/>
  <c r="S344" i="20"/>
  <c r="Z344" i="20"/>
  <c r="N344" i="20"/>
  <c r="M344" i="20"/>
  <c r="L344" i="20"/>
  <c r="F344" i="20"/>
  <c r="E344" i="20"/>
  <c r="I343" i="20"/>
  <c r="T343" i="20"/>
  <c r="K343" i="20"/>
  <c r="U343" i="20"/>
  <c r="V343" i="20"/>
  <c r="W343" i="20"/>
  <c r="AB343" i="20"/>
  <c r="S343" i="20"/>
  <c r="Z343" i="20"/>
  <c r="N343" i="20"/>
  <c r="M343" i="20"/>
  <c r="L343" i="20"/>
  <c r="F343" i="20"/>
  <c r="E343" i="20"/>
  <c r="I342" i="20"/>
  <c r="T342" i="20"/>
  <c r="K342" i="20"/>
  <c r="U342" i="20"/>
  <c r="V342" i="20"/>
  <c r="W342" i="20"/>
  <c r="AB342" i="20"/>
  <c r="S342" i="20"/>
  <c r="Z342" i="20"/>
  <c r="N342" i="20"/>
  <c r="M342" i="20"/>
  <c r="L342" i="20"/>
  <c r="F342" i="20"/>
  <c r="E342" i="20"/>
  <c r="I341" i="20"/>
  <c r="T341" i="20"/>
  <c r="K341" i="20"/>
  <c r="U341" i="20"/>
  <c r="V341" i="20"/>
  <c r="W341" i="20"/>
  <c r="AB341" i="20"/>
  <c r="S341" i="20"/>
  <c r="Z341" i="20"/>
  <c r="N341" i="20"/>
  <c r="M341" i="20"/>
  <c r="L341" i="20"/>
  <c r="F341" i="20"/>
  <c r="E341" i="20"/>
  <c r="I340" i="20"/>
  <c r="T340" i="20"/>
  <c r="K340" i="20"/>
  <c r="U340" i="20"/>
  <c r="V340" i="20"/>
  <c r="W340" i="20"/>
  <c r="AB340" i="20"/>
  <c r="S340" i="20"/>
  <c r="Z340" i="20"/>
  <c r="N340" i="20"/>
  <c r="M340" i="20"/>
  <c r="L340" i="20"/>
  <c r="F340" i="20"/>
  <c r="E340" i="20"/>
  <c r="I339" i="20"/>
  <c r="T339" i="20"/>
  <c r="K339" i="20"/>
  <c r="U339" i="20"/>
  <c r="V339" i="20"/>
  <c r="W339" i="20"/>
  <c r="AB339" i="20"/>
  <c r="S339" i="20"/>
  <c r="Z339" i="20"/>
  <c r="N339" i="20"/>
  <c r="M339" i="20"/>
  <c r="L339" i="20"/>
  <c r="F339" i="20"/>
  <c r="E339" i="20"/>
  <c r="I338" i="20"/>
  <c r="T338" i="20"/>
  <c r="K338" i="20"/>
  <c r="U338" i="20"/>
  <c r="V338" i="20"/>
  <c r="W338" i="20"/>
  <c r="AB338" i="20"/>
  <c r="S338" i="20"/>
  <c r="Z338" i="20"/>
  <c r="N338" i="20"/>
  <c r="M338" i="20"/>
  <c r="L338" i="20"/>
  <c r="F338" i="20"/>
  <c r="E338" i="20"/>
  <c r="I337" i="20"/>
  <c r="T337" i="20"/>
  <c r="K337" i="20"/>
  <c r="U337" i="20"/>
  <c r="V337" i="20"/>
  <c r="W337" i="20"/>
  <c r="AB337" i="20"/>
  <c r="S337" i="20"/>
  <c r="Z337" i="20"/>
  <c r="N337" i="20"/>
  <c r="M337" i="20"/>
  <c r="L337" i="20"/>
  <c r="F337" i="20"/>
  <c r="E337" i="20"/>
  <c r="I336" i="20"/>
  <c r="T336" i="20"/>
  <c r="K336" i="20"/>
  <c r="U336" i="20"/>
  <c r="V336" i="20"/>
  <c r="W336" i="20"/>
  <c r="AB336" i="20"/>
  <c r="S336" i="20"/>
  <c r="Z336" i="20"/>
  <c r="N336" i="20"/>
  <c r="M336" i="20"/>
  <c r="L336" i="20"/>
  <c r="F336" i="20"/>
  <c r="E336" i="20"/>
  <c r="I335" i="20"/>
  <c r="T335" i="20"/>
  <c r="K335" i="20"/>
  <c r="U335" i="20"/>
  <c r="V335" i="20"/>
  <c r="W335" i="20"/>
  <c r="AB335" i="20"/>
  <c r="S335" i="20"/>
  <c r="Z335" i="20"/>
  <c r="N335" i="20"/>
  <c r="M335" i="20"/>
  <c r="L335" i="20"/>
  <c r="F335" i="20"/>
  <c r="E335" i="20"/>
  <c r="I334" i="20"/>
  <c r="T334" i="20"/>
  <c r="K334" i="20"/>
  <c r="U334" i="20"/>
  <c r="V334" i="20"/>
  <c r="W334" i="20"/>
  <c r="AB334" i="20"/>
  <c r="S334" i="20"/>
  <c r="Z334" i="20"/>
  <c r="N334" i="20"/>
  <c r="M334" i="20"/>
  <c r="L334" i="20"/>
  <c r="F334" i="20"/>
  <c r="E334" i="20"/>
  <c r="I333" i="20"/>
  <c r="T333" i="20"/>
  <c r="K333" i="20"/>
  <c r="U333" i="20"/>
  <c r="V333" i="20"/>
  <c r="W333" i="20"/>
  <c r="AB333" i="20"/>
  <c r="S333" i="20"/>
  <c r="Z333" i="20"/>
  <c r="N333" i="20"/>
  <c r="M333" i="20"/>
  <c r="L333" i="20"/>
  <c r="F333" i="20"/>
  <c r="E333" i="20"/>
  <c r="I332" i="20"/>
  <c r="T332" i="20"/>
  <c r="K332" i="20"/>
  <c r="U332" i="20"/>
  <c r="V332" i="20"/>
  <c r="W332" i="20"/>
  <c r="AB332" i="20"/>
  <c r="S332" i="20"/>
  <c r="Z332" i="20"/>
  <c r="N332" i="20"/>
  <c r="M332" i="20"/>
  <c r="L332" i="20"/>
  <c r="F332" i="20"/>
  <c r="E332" i="20"/>
  <c r="I331" i="20"/>
  <c r="T331" i="20"/>
  <c r="K331" i="20"/>
  <c r="U331" i="20"/>
  <c r="V331" i="20"/>
  <c r="W331" i="20"/>
  <c r="AB331" i="20"/>
  <c r="S331" i="20"/>
  <c r="Z331" i="20"/>
  <c r="N331" i="20"/>
  <c r="M331" i="20"/>
  <c r="L331" i="20"/>
  <c r="F331" i="20"/>
  <c r="E331" i="20"/>
  <c r="I330" i="20"/>
  <c r="T330" i="20"/>
  <c r="K330" i="20"/>
  <c r="U330" i="20"/>
  <c r="V330" i="20"/>
  <c r="W330" i="20"/>
  <c r="AB330" i="20"/>
  <c r="S330" i="20"/>
  <c r="Z330" i="20"/>
  <c r="N330" i="20"/>
  <c r="M330" i="20"/>
  <c r="L330" i="20"/>
  <c r="F330" i="20"/>
  <c r="E330" i="20"/>
  <c r="I329" i="20"/>
  <c r="T329" i="20"/>
  <c r="K329" i="20"/>
  <c r="U329" i="20"/>
  <c r="V329" i="20"/>
  <c r="W329" i="20"/>
  <c r="AB329" i="20"/>
  <c r="S329" i="20"/>
  <c r="Z329" i="20"/>
  <c r="N329" i="20"/>
  <c r="M329" i="20"/>
  <c r="L329" i="20"/>
  <c r="F329" i="20"/>
  <c r="E329" i="20"/>
  <c r="I328" i="20"/>
  <c r="T328" i="20"/>
  <c r="K328" i="20"/>
  <c r="U328" i="20"/>
  <c r="V328" i="20"/>
  <c r="W328" i="20"/>
  <c r="AB328" i="20"/>
  <c r="S328" i="20"/>
  <c r="Z328" i="20"/>
  <c r="N328" i="20"/>
  <c r="M328" i="20"/>
  <c r="L328" i="20"/>
  <c r="F328" i="20"/>
  <c r="E328" i="20"/>
  <c r="I327" i="20"/>
  <c r="T327" i="20"/>
  <c r="K327" i="20"/>
  <c r="U327" i="20"/>
  <c r="V327" i="20"/>
  <c r="W327" i="20"/>
  <c r="AB327" i="20"/>
  <c r="S327" i="20"/>
  <c r="Z327" i="20"/>
  <c r="N327" i="20"/>
  <c r="M327" i="20"/>
  <c r="L327" i="20"/>
  <c r="F327" i="20"/>
  <c r="E327" i="20"/>
  <c r="I326" i="20"/>
  <c r="T326" i="20"/>
  <c r="K326" i="20"/>
  <c r="U326" i="20"/>
  <c r="V326" i="20"/>
  <c r="W326" i="20"/>
  <c r="AB326" i="20"/>
  <c r="S326" i="20"/>
  <c r="Z326" i="20"/>
  <c r="N326" i="20"/>
  <c r="M326" i="20"/>
  <c r="L326" i="20"/>
  <c r="F326" i="20"/>
  <c r="E326" i="20"/>
  <c r="I602" i="18"/>
  <c r="K602" i="18"/>
  <c r="S602" i="18"/>
  <c r="Z602" i="18"/>
  <c r="N602" i="18"/>
  <c r="M602" i="18"/>
  <c r="L602" i="18"/>
  <c r="F602" i="18"/>
  <c r="E602" i="18"/>
  <c r="I601" i="18"/>
  <c r="K601" i="18"/>
  <c r="S601" i="18"/>
  <c r="Z601" i="18"/>
  <c r="N601" i="18"/>
  <c r="M601" i="18"/>
  <c r="L601" i="18"/>
  <c r="F601" i="18"/>
  <c r="E601" i="18"/>
  <c r="I600" i="18"/>
  <c r="K600" i="18"/>
  <c r="S600" i="18"/>
  <c r="Z600" i="18"/>
  <c r="N600" i="18"/>
  <c r="M600" i="18"/>
  <c r="L600" i="18"/>
  <c r="F600" i="18"/>
  <c r="E600" i="18"/>
  <c r="I599" i="18"/>
  <c r="K599" i="18"/>
  <c r="S599" i="18"/>
  <c r="Z599" i="18"/>
  <c r="N599" i="18"/>
  <c r="M599" i="18"/>
  <c r="L599" i="18"/>
  <c r="F599" i="18"/>
  <c r="E599" i="18"/>
  <c r="I598" i="18"/>
  <c r="K598" i="18"/>
  <c r="S598" i="18"/>
  <c r="Z598" i="18"/>
  <c r="N598" i="18"/>
  <c r="M598" i="18"/>
  <c r="L598" i="18"/>
  <c r="F598" i="18"/>
  <c r="E598" i="18"/>
  <c r="I597" i="18"/>
  <c r="K597" i="18"/>
  <c r="S597" i="18"/>
  <c r="Z597" i="18"/>
  <c r="N597" i="18"/>
  <c r="M597" i="18"/>
  <c r="L597" i="18"/>
  <c r="F597" i="18"/>
  <c r="E597" i="18"/>
  <c r="I596" i="18"/>
  <c r="K596" i="18"/>
  <c r="S596" i="18"/>
  <c r="Z596" i="18"/>
  <c r="N596" i="18"/>
  <c r="M596" i="18"/>
  <c r="L596" i="18"/>
  <c r="F596" i="18"/>
  <c r="E596" i="18"/>
  <c r="I595" i="18"/>
  <c r="K595" i="18"/>
  <c r="S595" i="18"/>
  <c r="Z595" i="18"/>
  <c r="N595" i="18"/>
  <c r="M595" i="18"/>
  <c r="L595" i="18"/>
  <c r="F595" i="18"/>
  <c r="E595" i="18"/>
  <c r="I594" i="18"/>
  <c r="K594" i="18"/>
  <c r="S594" i="18"/>
  <c r="Z594" i="18"/>
  <c r="N594" i="18"/>
  <c r="M594" i="18"/>
  <c r="L594" i="18"/>
  <c r="F594" i="18"/>
  <c r="E594" i="18"/>
  <c r="I593" i="18"/>
  <c r="K593" i="18"/>
  <c r="S593" i="18"/>
  <c r="Z593" i="18"/>
  <c r="N593" i="18"/>
  <c r="M593" i="18"/>
  <c r="L593" i="18"/>
  <c r="F593" i="18"/>
  <c r="E593" i="18"/>
  <c r="I592" i="18"/>
  <c r="K592" i="18"/>
  <c r="S592" i="18"/>
  <c r="Z592" i="18"/>
  <c r="N592" i="18"/>
  <c r="M592" i="18"/>
  <c r="L592" i="18"/>
  <c r="F592" i="18"/>
  <c r="E592" i="18"/>
  <c r="I591" i="18"/>
  <c r="K591" i="18"/>
  <c r="S591" i="18"/>
  <c r="Z591" i="18"/>
  <c r="N591" i="18"/>
  <c r="M591" i="18"/>
  <c r="L591" i="18"/>
  <c r="F591" i="18"/>
  <c r="E591" i="18"/>
  <c r="I590" i="18"/>
  <c r="K590" i="18"/>
  <c r="S590" i="18"/>
  <c r="Z590" i="18"/>
  <c r="N590" i="18"/>
  <c r="M590" i="18"/>
  <c r="L590" i="18"/>
  <c r="F590" i="18"/>
  <c r="E590" i="18"/>
  <c r="I589" i="18"/>
  <c r="K589" i="18"/>
  <c r="S589" i="18"/>
  <c r="Z589" i="18"/>
  <c r="N589" i="18"/>
  <c r="M589" i="18"/>
  <c r="L589" i="18"/>
  <c r="F589" i="18"/>
  <c r="E589" i="18"/>
  <c r="I588" i="18"/>
  <c r="K588" i="18"/>
  <c r="S588" i="18"/>
  <c r="Z588" i="18"/>
  <c r="N588" i="18"/>
  <c r="M588" i="18"/>
  <c r="L588" i="18"/>
  <c r="F588" i="18"/>
  <c r="E588" i="18"/>
  <c r="I587" i="18"/>
  <c r="K587" i="18"/>
  <c r="S587" i="18"/>
  <c r="Z587" i="18"/>
  <c r="N587" i="18"/>
  <c r="M587" i="18"/>
  <c r="L587" i="18"/>
  <c r="F587" i="18"/>
  <c r="E587" i="18"/>
  <c r="I586" i="18"/>
  <c r="K586" i="18"/>
  <c r="S586" i="18"/>
  <c r="Z586" i="18"/>
  <c r="N586" i="18"/>
  <c r="M586" i="18"/>
  <c r="L586" i="18"/>
  <c r="F586" i="18"/>
  <c r="E586" i="18"/>
  <c r="I585" i="18"/>
  <c r="K585" i="18"/>
  <c r="S585" i="18"/>
  <c r="Z585" i="18"/>
  <c r="N585" i="18"/>
  <c r="M585" i="18"/>
  <c r="L585" i="18"/>
  <c r="F585" i="18"/>
  <c r="E585" i="18"/>
  <c r="I584" i="18"/>
  <c r="K584" i="18"/>
  <c r="S584" i="18"/>
  <c r="Z584" i="18"/>
  <c r="N584" i="18"/>
  <c r="M584" i="18"/>
  <c r="L584" i="18"/>
  <c r="F584" i="18"/>
  <c r="E584" i="18"/>
  <c r="I583" i="18"/>
  <c r="K583" i="18"/>
  <c r="S583" i="18"/>
  <c r="Z583" i="18"/>
  <c r="N583" i="18"/>
  <c r="M583" i="18"/>
  <c r="L583" i="18"/>
  <c r="F583" i="18"/>
  <c r="E583" i="18"/>
  <c r="I582" i="18"/>
  <c r="K582" i="18"/>
  <c r="S582" i="18"/>
  <c r="Z582" i="18"/>
  <c r="N582" i="18"/>
  <c r="M582" i="18"/>
  <c r="L582" i="18"/>
  <c r="F582" i="18"/>
  <c r="E582" i="18"/>
  <c r="I581" i="18"/>
  <c r="K581" i="18"/>
  <c r="S581" i="18"/>
  <c r="Z581" i="18"/>
  <c r="N581" i="18"/>
  <c r="M581" i="18"/>
  <c r="L581" i="18"/>
  <c r="F581" i="18"/>
  <c r="E581" i="18"/>
  <c r="I580" i="18"/>
  <c r="K580" i="18"/>
  <c r="S580" i="18"/>
  <c r="Z580" i="18"/>
  <c r="N580" i="18"/>
  <c r="M580" i="18"/>
  <c r="L580" i="18"/>
  <c r="F580" i="18"/>
  <c r="E580" i="18"/>
  <c r="I579" i="18"/>
  <c r="K579" i="18"/>
  <c r="S579" i="18"/>
  <c r="Z579" i="18"/>
  <c r="N579" i="18"/>
  <c r="M579" i="18"/>
  <c r="L579" i="18"/>
  <c r="F579" i="18"/>
  <c r="E579" i="18"/>
  <c r="I578" i="18"/>
  <c r="K578" i="18"/>
  <c r="S578" i="18"/>
  <c r="Z578" i="18"/>
  <c r="N578" i="18"/>
  <c r="M578" i="18"/>
  <c r="L578" i="18"/>
  <c r="F578" i="18"/>
  <c r="E578" i="18"/>
  <c r="I577" i="18"/>
  <c r="K577" i="18"/>
  <c r="S577" i="18"/>
  <c r="Z577" i="18"/>
  <c r="N577" i="18"/>
  <c r="M577" i="18"/>
  <c r="L577" i="18"/>
  <c r="F577" i="18"/>
  <c r="E577" i="18"/>
  <c r="I576" i="18"/>
  <c r="K576" i="18"/>
  <c r="S576" i="18"/>
  <c r="Z576" i="18"/>
  <c r="N576" i="18"/>
  <c r="M576" i="18"/>
  <c r="L576" i="18"/>
  <c r="F576" i="18"/>
  <c r="E576" i="18"/>
  <c r="I575" i="18"/>
  <c r="K575" i="18"/>
  <c r="S575" i="18"/>
  <c r="Z575" i="18"/>
  <c r="N575" i="18"/>
  <c r="M575" i="18"/>
  <c r="L575" i="18"/>
  <c r="F575" i="18"/>
  <c r="E575" i="18"/>
  <c r="I574" i="18"/>
  <c r="K574" i="18"/>
  <c r="S574" i="18"/>
  <c r="Z574" i="18"/>
  <c r="N574" i="18"/>
  <c r="M574" i="18"/>
  <c r="L574" i="18"/>
  <c r="F574" i="18"/>
  <c r="E574" i="18"/>
  <c r="I573" i="18"/>
  <c r="K573" i="18"/>
  <c r="S573" i="18"/>
  <c r="Z573" i="18"/>
  <c r="N573" i="18"/>
  <c r="M573" i="18"/>
  <c r="L573" i="18"/>
  <c r="F573" i="18"/>
  <c r="E573" i="18"/>
  <c r="I572" i="18"/>
  <c r="K572" i="18"/>
  <c r="S572" i="18"/>
  <c r="Z572" i="18"/>
  <c r="N572" i="18"/>
  <c r="M572" i="18"/>
  <c r="L572" i="18"/>
  <c r="F572" i="18"/>
  <c r="E572" i="18"/>
  <c r="I571" i="18"/>
  <c r="K571" i="18"/>
  <c r="S571" i="18"/>
  <c r="Z571" i="18"/>
  <c r="N571" i="18"/>
  <c r="M571" i="18"/>
  <c r="L571" i="18"/>
  <c r="F571" i="18"/>
  <c r="E571" i="18"/>
  <c r="I570" i="18"/>
  <c r="K570" i="18"/>
  <c r="S570" i="18"/>
  <c r="Z570" i="18"/>
  <c r="N570" i="18"/>
  <c r="M570" i="18"/>
  <c r="L570" i="18"/>
  <c r="F570" i="18"/>
  <c r="E570" i="18"/>
  <c r="I569" i="18"/>
  <c r="K569" i="18"/>
  <c r="S569" i="18"/>
  <c r="Z569" i="18"/>
  <c r="N569" i="18"/>
  <c r="M569" i="18"/>
  <c r="L569" i="18"/>
  <c r="F569" i="18"/>
  <c r="E569" i="18"/>
  <c r="I568" i="18"/>
  <c r="K568" i="18"/>
  <c r="S568" i="18"/>
  <c r="Z568" i="18"/>
  <c r="N568" i="18"/>
  <c r="M568" i="18"/>
  <c r="L568" i="18"/>
  <c r="F568" i="18"/>
  <c r="E568" i="18"/>
  <c r="I567" i="18"/>
  <c r="K567" i="18"/>
  <c r="S567" i="18"/>
  <c r="Z567" i="18"/>
  <c r="N567" i="18"/>
  <c r="M567" i="18"/>
  <c r="L567" i="18"/>
  <c r="F567" i="18"/>
  <c r="E567" i="18"/>
  <c r="I566" i="18"/>
  <c r="K566" i="18"/>
  <c r="S566" i="18"/>
  <c r="Z566" i="18"/>
  <c r="N566" i="18"/>
  <c r="M566" i="18"/>
  <c r="L566" i="18"/>
  <c r="F566" i="18"/>
  <c r="E566" i="18"/>
  <c r="I565" i="18"/>
  <c r="K565" i="18"/>
  <c r="S565" i="18"/>
  <c r="Z565" i="18"/>
  <c r="N565" i="18"/>
  <c r="M565" i="18"/>
  <c r="L565" i="18"/>
  <c r="F565" i="18"/>
  <c r="E565" i="18"/>
  <c r="I564" i="18"/>
  <c r="K564" i="18"/>
  <c r="S564" i="18"/>
  <c r="Z564" i="18"/>
  <c r="N564" i="18"/>
  <c r="M564" i="18"/>
  <c r="L564" i="18"/>
  <c r="F564" i="18"/>
  <c r="E564" i="18"/>
  <c r="I563" i="18"/>
  <c r="K563" i="18"/>
  <c r="S563" i="18"/>
  <c r="Z563" i="18"/>
  <c r="N563" i="18"/>
  <c r="M563" i="18"/>
  <c r="L563" i="18"/>
  <c r="F563" i="18"/>
  <c r="E563" i="18"/>
  <c r="I562" i="18"/>
  <c r="K562" i="18"/>
  <c r="S562" i="18"/>
  <c r="Z562" i="18"/>
  <c r="N562" i="18"/>
  <c r="M562" i="18"/>
  <c r="L562" i="18"/>
  <c r="F562" i="18"/>
  <c r="E562" i="18"/>
  <c r="I561" i="18"/>
  <c r="K561" i="18"/>
  <c r="S561" i="18"/>
  <c r="Z561" i="18"/>
  <c r="N561" i="18"/>
  <c r="M561" i="18"/>
  <c r="L561" i="18"/>
  <c r="F561" i="18"/>
  <c r="E561" i="18"/>
  <c r="I560" i="18"/>
  <c r="K560" i="18"/>
  <c r="S560" i="18"/>
  <c r="Z560" i="18"/>
  <c r="N560" i="18"/>
  <c r="M560" i="18"/>
  <c r="L560" i="18"/>
  <c r="F560" i="18"/>
  <c r="E560" i="18"/>
  <c r="I559" i="18"/>
  <c r="K559" i="18"/>
  <c r="S559" i="18"/>
  <c r="Z559" i="18"/>
  <c r="N559" i="18"/>
  <c r="M559" i="18"/>
  <c r="L559" i="18"/>
  <c r="F559" i="18"/>
  <c r="E559" i="18"/>
  <c r="I558" i="18"/>
  <c r="K558" i="18"/>
  <c r="S558" i="18"/>
  <c r="Z558" i="18"/>
  <c r="N558" i="18"/>
  <c r="M558" i="18"/>
  <c r="L558" i="18"/>
  <c r="F558" i="18"/>
  <c r="E558" i="18"/>
  <c r="I557" i="18"/>
  <c r="K557" i="18"/>
  <c r="S557" i="18"/>
  <c r="Z557" i="18"/>
  <c r="N557" i="18"/>
  <c r="M557" i="18"/>
  <c r="L557" i="18"/>
  <c r="F557" i="18"/>
  <c r="E557" i="18"/>
  <c r="I556" i="18"/>
  <c r="K556" i="18"/>
  <c r="S556" i="18"/>
  <c r="Z556" i="18"/>
  <c r="N556" i="18"/>
  <c r="M556" i="18"/>
  <c r="L556" i="18"/>
  <c r="F556" i="18"/>
  <c r="E556" i="18"/>
  <c r="I555" i="18"/>
  <c r="K555" i="18"/>
  <c r="S555" i="18"/>
  <c r="Z555" i="18"/>
  <c r="N555" i="18"/>
  <c r="M555" i="18"/>
  <c r="L555" i="18"/>
  <c r="F555" i="18"/>
  <c r="E555" i="18"/>
  <c r="I554" i="18"/>
  <c r="K554" i="18"/>
  <c r="S554" i="18"/>
  <c r="Z554" i="18"/>
  <c r="N554" i="18"/>
  <c r="M554" i="18"/>
  <c r="L554" i="18"/>
  <c r="F554" i="18"/>
  <c r="E554" i="18"/>
  <c r="I553" i="18"/>
  <c r="K553" i="18"/>
  <c r="S553" i="18"/>
  <c r="Z553" i="18"/>
  <c r="N553" i="18"/>
  <c r="M553" i="18"/>
  <c r="L553" i="18"/>
  <c r="F553" i="18"/>
  <c r="E553" i="18"/>
  <c r="I552" i="18"/>
  <c r="K552" i="18"/>
  <c r="S552" i="18"/>
  <c r="Z552" i="18"/>
  <c r="N552" i="18"/>
  <c r="M552" i="18"/>
  <c r="L552" i="18"/>
  <c r="F552" i="18"/>
  <c r="E552" i="18"/>
  <c r="I551" i="18"/>
  <c r="K551" i="18"/>
  <c r="S551" i="18"/>
  <c r="Z551" i="18"/>
  <c r="N551" i="18"/>
  <c r="M551" i="18"/>
  <c r="L551" i="18"/>
  <c r="F551" i="18"/>
  <c r="E551" i="18"/>
  <c r="I550" i="18"/>
  <c r="K550" i="18"/>
  <c r="S550" i="18"/>
  <c r="Z550" i="18"/>
  <c r="N550" i="18"/>
  <c r="M550" i="18"/>
  <c r="L550" i="18"/>
  <c r="F550" i="18"/>
  <c r="E550" i="18"/>
  <c r="I549" i="18"/>
  <c r="K549" i="18"/>
  <c r="S549" i="18"/>
  <c r="Z549" i="18"/>
  <c r="N549" i="18"/>
  <c r="M549" i="18"/>
  <c r="L549" i="18"/>
  <c r="F549" i="18"/>
  <c r="E549" i="18"/>
  <c r="I548" i="18"/>
  <c r="K548" i="18"/>
  <c r="S548" i="18"/>
  <c r="Z548" i="18"/>
  <c r="N548" i="18"/>
  <c r="M548" i="18"/>
  <c r="L548" i="18"/>
  <c r="F548" i="18"/>
  <c r="E548" i="18"/>
  <c r="I547" i="18"/>
  <c r="K547" i="18"/>
  <c r="S547" i="18"/>
  <c r="Z547" i="18"/>
  <c r="N547" i="18"/>
  <c r="M547" i="18"/>
  <c r="L547" i="18"/>
  <c r="F547" i="18"/>
  <c r="E547" i="18"/>
  <c r="I546" i="18"/>
  <c r="K546" i="18"/>
  <c r="S546" i="18"/>
  <c r="Z546" i="18"/>
  <c r="N546" i="18"/>
  <c r="M546" i="18"/>
  <c r="L546" i="18"/>
  <c r="F546" i="18"/>
  <c r="E546" i="18"/>
  <c r="I545" i="18"/>
  <c r="K545" i="18"/>
  <c r="S545" i="18"/>
  <c r="Z545" i="18"/>
  <c r="N545" i="18"/>
  <c r="M545" i="18"/>
  <c r="L545" i="18"/>
  <c r="F545" i="18"/>
  <c r="E545" i="18"/>
  <c r="I544" i="18"/>
  <c r="K544" i="18"/>
  <c r="S544" i="18"/>
  <c r="Z544" i="18"/>
  <c r="N544" i="18"/>
  <c r="M544" i="18"/>
  <c r="L544" i="18"/>
  <c r="F544" i="18"/>
  <c r="E544" i="18"/>
  <c r="I543" i="18"/>
  <c r="K543" i="18"/>
  <c r="S543" i="18"/>
  <c r="Z543" i="18"/>
  <c r="N543" i="18"/>
  <c r="M543" i="18"/>
  <c r="L543" i="18"/>
  <c r="F543" i="18"/>
  <c r="E543" i="18"/>
  <c r="I542" i="18"/>
  <c r="K542" i="18"/>
  <c r="S542" i="18"/>
  <c r="Z542" i="18"/>
  <c r="N542" i="18"/>
  <c r="M542" i="18"/>
  <c r="L542" i="18"/>
  <c r="F542" i="18"/>
  <c r="E542" i="18"/>
  <c r="I541" i="18"/>
  <c r="K541" i="18"/>
  <c r="S541" i="18"/>
  <c r="Z541" i="18"/>
  <c r="N541" i="18"/>
  <c r="M541" i="18"/>
  <c r="L541" i="18"/>
  <c r="F541" i="18"/>
  <c r="E541" i="18"/>
  <c r="I540" i="18"/>
  <c r="K540" i="18"/>
  <c r="S540" i="18"/>
  <c r="Z540" i="18"/>
  <c r="N540" i="18"/>
  <c r="M540" i="18"/>
  <c r="L540" i="18"/>
  <c r="F540" i="18"/>
  <c r="E540" i="18"/>
  <c r="I539" i="18"/>
  <c r="K539" i="18"/>
  <c r="S539" i="18"/>
  <c r="Z539" i="18"/>
  <c r="N539" i="18"/>
  <c r="M539" i="18"/>
  <c r="L539" i="18"/>
  <c r="F539" i="18"/>
  <c r="E539" i="18"/>
  <c r="I538" i="18"/>
  <c r="K538" i="18"/>
  <c r="S538" i="18"/>
  <c r="Z538" i="18"/>
  <c r="N538" i="18"/>
  <c r="M538" i="18"/>
  <c r="L538" i="18"/>
  <c r="F538" i="18"/>
  <c r="E538" i="18"/>
  <c r="I537" i="18"/>
  <c r="K537" i="18"/>
  <c r="S537" i="18"/>
  <c r="Z537" i="18"/>
  <c r="N537" i="18"/>
  <c r="M537" i="18"/>
  <c r="L537" i="18"/>
  <c r="F537" i="18"/>
  <c r="E537" i="18"/>
  <c r="I536" i="18"/>
  <c r="K536" i="18"/>
  <c r="S536" i="18"/>
  <c r="Z536" i="18"/>
  <c r="N536" i="18"/>
  <c r="M536" i="18"/>
  <c r="L536" i="18"/>
  <c r="F536" i="18"/>
  <c r="E536" i="18"/>
  <c r="I535" i="18"/>
  <c r="K535" i="18"/>
  <c r="S535" i="18"/>
  <c r="Z535" i="18"/>
  <c r="N535" i="18"/>
  <c r="M535" i="18"/>
  <c r="L535" i="18"/>
  <c r="F535" i="18"/>
  <c r="E535" i="18"/>
  <c r="I534" i="18"/>
  <c r="K534" i="18"/>
  <c r="S534" i="18"/>
  <c r="Z534" i="18"/>
  <c r="N534" i="18"/>
  <c r="M534" i="18"/>
  <c r="L534" i="18"/>
  <c r="F534" i="18"/>
  <c r="E534" i="18"/>
  <c r="I533" i="18"/>
  <c r="K533" i="18"/>
  <c r="S533" i="18"/>
  <c r="Z533" i="18"/>
  <c r="N533" i="18"/>
  <c r="M533" i="18"/>
  <c r="L533" i="18"/>
  <c r="F533" i="18"/>
  <c r="E533" i="18"/>
  <c r="I532" i="18"/>
  <c r="K532" i="18"/>
  <c r="S532" i="18"/>
  <c r="Z532" i="18"/>
  <c r="N532" i="18"/>
  <c r="M532" i="18"/>
  <c r="L532" i="18"/>
  <c r="F532" i="18"/>
  <c r="E532" i="18"/>
  <c r="I531" i="18"/>
  <c r="K531" i="18"/>
  <c r="S531" i="18"/>
  <c r="Z531" i="18"/>
  <c r="N531" i="18"/>
  <c r="M531" i="18"/>
  <c r="L531" i="18"/>
  <c r="F531" i="18"/>
  <c r="E531" i="18"/>
  <c r="I530" i="18"/>
  <c r="K530" i="18"/>
  <c r="S530" i="18"/>
  <c r="Z530" i="18"/>
  <c r="N530" i="18"/>
  <c r="M530" i="18"/>
  <c r="L530" i="18"/>
  <c r="F530" i="18"/>
  <c r="E530" i="18"/>
  <c r="I529" i="18"/>
  <c r="K529" i="18"/>
  <c r="S529" i="18"/>
  <c r="Z529" i="18"/>
  <c r="N529" i="18"/>
  <c r="M529" i="18"/>
  <c r="L529" i="18"/>
  <c r="F529" i="18"/>
  <c r="E529" i="18"/>
  <c r="I528" i="18"/>
  <c r="K528" i="18"/>
  <c r="S528" i="18"/>
  <c r="Z528" i="18"/>
  <c r="N528" i="18"/>
  <c r="M528" i="18"/>
  <c r="L528" i="18"/>
  <c r="F528" i="18"/>
  <c r="E528" i="18"/>
  <c r="I527" i="18"/>
  <c r="K527" i="18"/>
  <c r="S527" i="18"/>
  <c r="Z527" i="18"/>
  <c r="N527" i="18"/>
  <c r="M527" i="18"/>
  <c r="L527" i="18"/>
  <c r="F527" i="18"/>
  <c r="E527" i="18"/>
  <c r="I526" i="18"/>
  <c r="K526" i="18"/>
  <c r="S526" i="18"/>
  <c r="Z526" i="18"/>
  <c r="N526" i="18"/>
  <c r="M526" i="18"/>
  <c r="L526" i="18"/>
  <c r="F526" i="18"/>
  <c r="E526" i="18"/>
  <c r="I525" i="18"/>
  <c r="K525" i="18"/>
  <c r="S525" i="18"/>
  <c r="Z525" i="18"/>
  <c r="N525" i="18"/>
  <c r="M525" i="18"/>
  <c r="L525" i="18"/>
  <c r="F525" i="18"/>
  <c r="E525" i="18"/>
  <c r="I524" i="18"/>
  <c r="K524" i="18"/>
  <c r="S524" i="18"/>
  <c r="Z524" i="18"/>
  <c r="N524" i="18"/>
  <c r="M524" i="18"/>
  <c r="L524" i="18"/>
  <c r="F524" i="18"/>
  <c r="E524" i="18"/>
  <c r="I523" i="18"/>
  <c r="K523" i="18"/>
  <c r="S523" i="18"/>
  <c r="Z523" i="18"/>
  <c r="N523" i="18"/>
  <c r="M523" i="18"/>
  <c r="L523" i="18"/>
  <c r="F523" i="18"/>
  <c r="E523" i="18"/>
  <c r="I522" i="18"/>
  <c r="K522" i="18"/>
  <c r="S522" i="18"/>
  <c r="Z522" i="18"/>
  <c r="N522" i="18"/>
  <c r="M522" i="18"/>
  <c r="L522" i="18"/>
  <c r="F522" i="18"/>
  <c r="E522" i="18"/>
  <c r="I521" i="18"/>
  <c r="K521" i="18"/>
  <c r="S521" i="18"/>
  <c r="Z521" i="18"/>
  <c r="N521" i="18"/>
  <c r="M521" i="18"/>
  <c r="L521" i="18"/>
  <c r="F521" i="18"/>
  <c r="E521" i="18"/>
  <c r="I520" i="18"/>
  <c r="K520" i="18"/>
  <c r="S520" i="18"/>
  <c r="Z520" i="18"/>
  <c r="N520" i="18"/>
  <c r="M520" i="18"/>
  <c r="L520" i="18"/>
  <c r="F520" i="18"/>
  <c r="E520" i="18"/>
  <c r="I519" i="18"/>
  <c r="K519" i="18"/>
  <c r="S519" i="18"/>
  <c r="Z519" i="18"/>
  <c r="N519" i="18"/>
  <c r="M519" i="18"/>
  <c r="L519" i="18"/>
  <c r="F519" i="18"/>
  <c r="E519" i="18"/>
  <c r="I518" i="18"/>
  <c r="K518" i="18"/>
  <c r="S518" i="18"/>
  <c r="Z518" i="18"/>
  <c r="N518" i="18"/>
  <c r="M518" i="18"/>
  <c r="L518" i="18"/>
  <c r="F518" i="18"/>
  <c r="E518" i="18"/>
  <c r="I517" i="18"/>
  <c r="K517" i="18"/>
  <c r="S517" i="18"/>
  <c r="Z517" i="18"/>
  <c r="N517" i="18"/>
  <c r="M517" i="18"/>
  <c r="L517" i="18"/>
  <c r="F517" i="18"/>
  <c r="E517" i="18"/>
  <c r="I516" i="18"/>
  <c r="K516" i="18"/>
  <c r="S516" i="18"/>
  <c r="Z516" i="18"/>
  <c r="N516" i="18"/>
  <c r="M516" i="18"/>
  <c r="L516" i="18"/>
  <c r="F516" i="18"/>
  <c r="E516" i="18"/>
  <c r="I515" i="18"/>
  <c r="K515" i="18"/>
  <c r="S515" i="18"/>
  <c r="Z515" i="18"/>
  <c r="N515" i="18"/>
  <c r="M515" i="18"/>
  <c r="L515" i="18"/>
  <c r="F515" i="18"/>
  <c r="E515" i="18"/>
  <c r="I514" i="18"/>
  <c r="K514" i="18"/>
  <c r="S514" i="18"/>
  <c r="Z514" i="18"/>
  <c r="N514" i="18"/>
  <c r="M514" i="18"/>
  <c r="L514" i="18"/>
  <c r="F514" i="18"/>
  <c r="E514" i="18"/>
  <c r="I513" i="18"/>
  <c r="K513" i="18"/>
  <c r="S513" i="18"/>
  <c r="Z513" i="18"/>
  <c r="N513" i="18"/>
  <c r="M513" i="18"/>
  <c r="L513" i="18"/>
  <c r="F513" i="18"/>
  <c r="E513" i="18"/>
  <c r="I512" i="18"/>
  <c r="K512" i="18"/>
  <c r="S512" i="18"/>
  <c r="Z512" i="18"/>
  <c r="N512" i="18"/>
  <c r="M512" i="18"/>
  <c r="L512" i="18"/>
  <c r="F512" i="18"/>
  <c r="E512" i="18"/>
  <c r="I511" i="18"/>
  <c r="K511" i="18"/>
  <c r="S511" i="18"/>
  <c r="Z511" i="18"/>
  <c r="N511" i="18"/>
  <c r="M511" i="18"/>
  <c r="L511" i="18"/>
  <c r="F511" i="18"/>
  <c r="E511" i="18"/>
  <c r="I510" i="18"/>
  <c r="K510" i="18"/>
  <c r="S510" i="18"/>
  <c r="Z510" i="18"/>
  <c r="N510" i="18"/>
  <c r="M510" i="18"/>
  <c r="L510" i="18"/>
  <c r="F510" i="18"/>
  <c r="E510" i="18"/>
  <c r="I509" i="18"/>
  <c r="K509" i="18"/>
  <c r="S509" i="18"/>
  <c r="Z509" i="18"/>
  <c r="N509" i="18"/>
  <c r="M509" i="18"/>
  <c r="L509" i="18"/>
  <c r="F509" i="18"/>
  <c r="E509" i="18"/>
  <c r="I508" i="18"/>
  <c r="K508" i="18"/>
  <c r="S508" i="18"/>
  <c r="Z508" i="18"/>
  <c r="N508" i="18"/>
  <c r="M508" i="18"/>
  <c r="L508" i="18"/>
  <c r="F508" i="18"/>
  <c r="E508" i="18"/>
  <c r="I507" i="18"/>
  <c r="K507" i="18"/>
  <c r="S507" i="18"/>
  <c r="Z507" i="18"/>
  <c r="N507" i="18"/>
  <c r="M507" i="18"/>
  <c r="L507" i="18"/>
  <c r="F507" i="18"/>
  <c r="E507" i="18"/>
  <c r="I506" i="18"/>
  <c r="K506" i="18"/>
  <c r="S506" i="18"/>
  <c r="Z506" i="18"/>
  <c r="N506" i="18"/>
  <c r="M506" i="18"/>
  <c r="L506" i="18"/>
  <c r="F506" i="18"/>
  <c r="E506" i="18"/>
  <c r="I505" i="18"/>
  <c r="K505" i="18"/>
  <c r="S505" i="18"/>
  <c r="Z505" i="18"/>
  <c r="N505" i="18"/>
  <c r="M505" i="18"/>
  <c r="L505" i="18"/>
  <c r="F505" i="18"/>
  <c r="E505" i="18"/>
  <c r="I504" i="18"/>
  <c r="K504" i="18"/>
  <c r="S504" i="18"/>
  <c r="Z504" i="18"/>
  <c r="N504" i="18"/>
  <c r="M504" i="18"/>
  <c r="L504" i="18"/>
  <c r="F504" i="18"/>
  <c r="E504" i="18"/>
  <c r="I503" i="18"/>
  <c r="K503" i="18"/>
  <c r="S503" i="18"/>
  <c r="Z503" i="18"/>
  <c r="N503" i="18"/>
  <c r="M503" i="18"/>
  <c r="L503" i="18"/>
  <c r="F503" i="18"/>
  <c r="E503" i="18"/>
  <c r="I502" i="18"/>
  <c r="K502" i="18"/>
  <c r="S502" i="18"/>
  <c r="Z502" i="18"/>
  <c r="N502" i="18"/>
  <c r="M502" i="18"/>
  <c r="L502" i="18"/>
  <c r="F502" i="18"/>
  <c r="E502" i="18"/>
  <c r="I501" i="18"/>
  <c r="K501" i="18"/>
  <c r="S501" i="18"/>
  <c r="Z501" i="18"/>
  <c r="N501" i="18"/>
  <c r="M501" i="18"/>
  <c r="L501" i="18"/>
  <c r="F501" i="18"/>
  <c r="E501" i="18"/>
  <c r="I500" i="18"/>
  <c r="K500" i="18"/>
  <c r="S500" i="18"/>
  <c r="Z500" i="18"/>
  <c r="N500" i="18"/>
  <c r="M500" i="18"/>
  <c r="L500" i="18"/>
  <c r="F500" i="18"/>
  <c r="E500" i="18"/>
  <c r="I499" i="18"/>
  <c r="K499" i="18"/>
  <c r="S499" i="18"/>
  <c r="Z499" i="18"/>
  <c r="N499" i="18"/>
  <c r="M499" i="18"/>
  <c r="L499" i="18"/>
  <c r="F499" i="18"/>
  <c r="E499" i="18"/>
  <c r="I498" i="18"/>
  <c r="K498" i="18"/>
  <c r="S498" i="18"/>
  <c r="Z498" i="18"/>
  <c r="N498" i="18"/>
  <c r="M498" i="18"/>
  <c r="L498" i="18"/>
  <c r="F498" i="18"/>
  <c r="E498" i="18"/>
  <c r="I497" i="18"/>
  <c r="K497" i="18"/>
  <c r="S497" i="18"/>
  <c r="Z497" i="18"/>
  <c r="N497" i="18"/>
  <c r="M497" i="18"/>
  <c r="L497" i="18"/>
  <c r="F497" i="18"/>
  <c r="E497" i="18"/>
  <c r="I496" i="18"/>
  <c r="K496" i="18"/>
  <c r="S496" i="18"/>
  <c r="Z496" i="18"/>
  <c r="N496" i="18"/>
  <c r="M496" i="18"/>
  <c r="L496" i="18"/>
  <c r="F496" i="18"/>
  <c r="E496" i="18"/>
  <c r="I495" i="18"/>
  <c r="K495" i="18"/>
  <c r="S495" i="18"/>
  <c r="Z495" i="18"/>
  <c r="N495" i="18"/>
  <c r="M495" i="18"/>
  <c r="L495" i="18"/>
  <c r="F495" i="18"/>
  <c r="E495" i="18"/>
  <c r="I494" i="18"/>
  <c r="K494" i="18"/>
  <c r="S494" i="18"/>
  <c r="Z494" i="18"/>
  <c r="N494" i="18"/>
  <c r="M494" i="18"/>
  <c r="L494" i="18"/>
  <c r="F494" i="18"/>
  <c r="E494" i="18"/>
  <c r="I493" i="18"/>
  <c r="K493" i="18"/>
  <c r="S493" i="18"/>
  <c r="Z493" i="18"/>
  <c r="N493" i="18"/>
  <c r="M493" i="18"/>
  <c r="L493" i="18"/>
  <c r="F493" i="18"/>
  <c r="E493" i="18"/>
  <c r="I492" i="18"/>
  <c r="K492" i="18"/>
  <c r="S492" i="18"/>
  <c r="Z492" i="18"/>
  <c r="N492" i="18"/>
  <c r="M492" i="18"/>
  <c r="L492" i="18"/>
  <c r="F492" i="18"/>
  <c r="E492" i="18"/>
  <c r="I491" i="18"/>
  <c r="K491" i="18"/>
  <c r="S491" i="18"/>
  <c r="Z491" i="18"/>
  <c r="N491" i="18"/>
  <c r="M491" i="18"/>
  <c r="L491" i="18"/>
  <c r="F491" i="18"/>
  <c r="E491" i="18"/>
  <c r="I490" i="18"/>
  <c r="K490" i="18"/>
  <c r="S490" i="18"/>
  <c r="Z490" i="18"/>
  <c r="N490" i="18"/>
  <c r="M490" i="18"/>
  <c r="L490" i="18"/>
  <c r="F490" i="18"/>
  <c r="E490" i="18"/>
  <c r="I489" i="18"/>
  <c r="K489" i="18"/>
  <c r="S489" i="18"/>
  <c r="Z489" i="18"/>
  <c r="N489" i="18"/>
  <c r="M489" i="18"/>
  <c r="L489" i="18"/>
  <c r="F489" i="18"/>
  <c r="E489" i="18"/>
  <c r="I488" i="18"/>
  <c r="K488" i="18"/>
  <c r="S488" i="18"/>
  <c r="Z488" i="18"/>
  <c r="N488" i="18"/>
  <c r="M488" i="18"/>
  <c r="L488" i="18"/>
  <c r="F488" i="18"/>
  <c r="E488" i="18"/>
  <c r="I487" i="18"/>
  <c r="K487" i="18"/>
  <c r="S487" i="18"/>
  <c r="Z487" i="18"/>
  <c r="N487" i="18"/>
  <c r="M487" i="18"/>
  <c r="L487" i="18"/>
  <c r="F487" i="18"/>
  <c r="E487" i="18"/>
  <c r="I486" i="18"/>
  <c r="K486" i="18"/>
  <c r="S486" i="18"/>
  <c r="Z486" i="18"/>
  <c r="N486" i="18"/>
  <c r="M486" i="18"/>
  <c r="L486" i="18"/>
  <c r="F486" i="18"/>
  <c r="E486" i="18"/>
  <c r="I485" i="18"/>
  <c r="K485" i="18"/>
  <c r="S485" i="18"/>
  <c r="Z485" i="18"/>
  <c r="N485" i="18"/>
  <c r="M485" i="18"/>
  <c r="L485" i="18"/>
  <c r="F485" i="18"/>
  <c r="E485" i="18"/>
  <c r="I484" i="18"/>
  <c r="K484" i="18"/>
  <c r="S484" i="18"/>
  <c r="Z484" i="18"/>
  <c r="N484" i="18"/>
  <c r="M484" i="18"/>
  <c r="L484" i="18"/>
  <c r="F484" i="18"/>
  <c r="E484" i="18"/>
  <c r="I483" i="18"/>
  <c r="K483" i="18"/>
  <c r="S483" i="18"/>
  <c r="Z483" i="18"/>
  <c r="N483" i="18"/>
  <c r="M483" i="18"/>
  <c r="L483" i="18"/>
  <c r="F483" i="18"/>
  <c r="E483" i="18"/>
  <c r="I482" i="18"/>
  <c r="K482" i="18"/>
  <c r="S482" i="18"/>
  <c r="Z482" i="18"/>
  <c r="N482" i="18"/>
  <c r="M482" i="18"/>
  <c r="L482" i="18"/>
  <c r="F482" i="18"/>
  <c r="E482" i="18"/>
  <c r="I481" i="18"/>
  <c r="K481" i="18"/>
  <c r="S481" i="18"/>
  <c r="Z481" i="18"/>
  <c r="N481" i="18"/>
  <c r="M481" i="18"/>
  <c r="L481" i="18"/>
  <c r="F481" i="18"/>
  <c r="E481" i="18"/>
  <c r="I480" i="18"/>
  <c r="K480" i="18"/>
  <c r="S480" i="18"/>
  <c r="Z480" i="18"/>
  <c r="N480" i="18"/>
  <c r="M480" i="18"/>
  <c r="L480" i="18"/>
  <c r="F480" i="18"/>
  <c r="E480" i="18"/>
  <c r="I479" i="18"/>
  <c r="K479" i="18"/>
  <c r="S479" i="18"/>
  <c r="Z479" i="18"/>
  <c r="N479" i="18"/>
  <c r="M479" i="18"/>
  <c r="L479" i="18"/>
  <c r="F479" i="18"/>
  <c r="E479" i="18"/>
  <c r="I478" i="18"/>
  <c r="K478" i="18"/>
  <c r="S478" i="18"/>
  <c r="Z478" i="18"/>
  <c r="N478" i="18"/>
  <c r="M478" i="18"/>
  <c r="L478" i="18"/>
  <c r="F478" i="18"/>
  <c r="E478" i="18"/>
  <c r="I477" i="18"/>
  <c r="K477" i="18"/>
  <c r="S477" i="18"/>
  <c r="Z477" i="18"/>
  <c r="N477" i="18"/>
  <c r="M477" i="18"/>
  <c r="L477" i="18"/>
  <c r="F477" i="18"/>
  <c r="E477" i="18"/>
  <c r="I476" i="18"/>
  <c r="K476" i="18"/>
  <c r="S476" i="18"/>
  <c r="Z476" i="18"/>
  <c r="N476" i="18"/>
  <c r="M476" i="18"/>
  <c r="L476" i="18"/>
  <c r="F476" i="18"/>
  <c r="E476" i="18"/>
  <c r="I475" i="18"/>
  <c r="K475" i="18"/>
  <c r="S475" i="18"/>
  <c r="Z475" i="18"/>
  <c r="N475" i="18"/>
  <c r="M475" i="18"/>
  <c r="L475" i="18"/>
  <c r="F475" i="18"/>
  <c r="E475" i="18"/>
  <c r="I474" i="18"/>
  <c r="K474" i="18"/>
  <c r="S474" i="18"/>
  <c r="Z474" i="18"/>
  <c r="N474" i="18"/>
  <c r="M474" i="18"/>
  <c r="L474" i="18"/>
  <c r="F474" i="18"/>
  <c r="E474" i="18"/>
  <c r="I473" i="18"/>
  <c r="K473" i="18"/>
  <c r="S473" i="18"/>
  <c r="Z473" i="18"/>
  <c r="N473" i="18"/>
  <c r="M473" i="18"/>
  <c r="L473" i="18"/>
  <c r="F473" i="18"/>
  <c r="E473" i="18"/>
  <c r="I472" i="18"/>
  <c r="K472" i="18"/>
  <c r="S472" i="18"/>
  <c r="Z472" i="18"/>
  <c r="N472" i="18"/>
  <c r="M472" i="18"/>
  <c r="L472" i="18"/>
  <c r="F472" i="18"/>
  <c r="E472" i="18"/>
  <c r="I471" i="18"/>
  <c r="K471" i="18"/>
  <c r="S471" i="18"/>
  <c r="Z471" i="18"/>
  <c r="N471" i="18"/>
  <c r="M471" i="18"/>
  <c r="L471" i="18"/>
  <c r="F471" i="18"/>
  <c r="E471" i="18"/>
  <c r="I470" i="18"/>
  <c r="K470" i="18"/>
  <c r="S470" i="18"/>
  <c r="Z470" i="18"/>
  <c r="N470" i="18"/>
  <c r="M470" i="18"/>
  <c r="L470" i="18"/>
  <c r="F470" i="18"/>
  <c r="E470" i="18"/>
  <c r="I469" i="18"/>
  <c r="K469" i="18"/>
  <c r="S469" i="18"/>
  <c r="Z469" i="18"/>
  <c r="N469" i="18"/>
  <c r="M469" i="18"/>
  <c r="L469" i="18"/>
  <c r="F469" i="18"/>
  <c r="E469" i="18"/>
  <c r="I468" i="18"/>
  <c r="K468" i="18"/>
  <c r="S468" i="18"/>
  <c r="Z468" i="18"/>
  <c r="N468" i="18"/>
  <c r="M468" i="18"/>
  <c r="L468" i="18"/>
  <c r="F468" i="18"/>
  <c r="E468" i="18"/>
  <c r="I467" i="18"/>
  <c r="K467" i="18"/>
  <c r="S467" i="18"/>
  <c r="Z467" i="18"/>
  <c r="N467" i="18"/>
  <c r="M467" i="18"/>
  <c r="L467" i="18"/>
  <c r="F467" i="18"/>
  <c r="E467" i="18"/>
  <c r="I466" i="18"/>
  <c r="K466" i="18"/>
  <c r="S466" i="18"/>
  <c r="Z466" i="18"/>
  <c r="N466" i="18"/>
  <c r="M466" i="18"/>
  <c r="L466" i="18"/>
  <c r="F466" i="18"/>
  <c r="E466" i="18"/>
  <c r="I465" i="18"/>
  <c r="K465" i="18"/>
  <c r="S465" i="18"/>
  <c r="Z465" i="18"/>
  <c r="N465" i="18"/>
  <c r="M465" i="18"/>
  <c r="L465" i="18"/>
  <c r="F465" i="18"/>
  <c r="E465" i="18"/>
  <c r="I464" i="18"/>
  <c r="K464" i="18"/>
  <c r="S464" i="18"/>
  <c r="Z464" i="18"/>
  <c r="N464" i="18"/>
  <c r="M464" i="18"/>
  <c r="L464" i="18"/>
  <c r="F464" i="18"/>
  <c r="E464" i="18"/>
  <c r="I463" i="18"/>
  <c r="K463" i="18"/>
  <c r="S463" i="18"/>
  <c r="Z463" i="18"/>
  <c r="N463" i="18"/>
  <c r="M463" i="18"/>
  <c r="L463" i="18"/>
  <c r="F463" i="18"/>
  <c r="E463" i="18"/>
  <c r="I462" i="18"/>
  <c r="K462" i="18"/>
  <c r="S462" i="18"/>
  <c r="Z462" i="18"/>
  <c r="N462" i="18"/>
  <c r="M462" i="18"/>
  <c r="L462" i="18"/>
  <c r="F462" i="18"/>
  <c r="E462" i="18"/>
  <c r="I461" i="18"/>
  <c r="K461" i="18"/>
  <c r="S461" i="18"/>
  <c r="Z461" i="18"/>
  <c r="N461" i="18"/>
  <c r="M461" i="18"/>
  <c r="L461" i="18"/>
  <c r="F461" i="18"/>
  <c r="E461" i="18"/>
  <c r="I460" i="18"/>
  <c r="K460" i="18"/>
  <c r="S460" i="18"/>
  <c r="Z460" i="18"/>
  <c r="N460" i="18"/>
  <c r="M460" i="18"/>
  <c r="L460" i="18"/>
  <c r="F460" i="18"/>
  <c r="E460" i="18"/>
  <c r="I459" i="18"/>
  <c r="K459" i="18"/>
  <c r="S459" i="18"/>
  <c r="Z459" i="18"/>
  <c r="N459" i="18"/>
  <c r="M459" i="18"/>
  <c r="L459" i="18"/>
  <c r="F459" i="18"/>
  <c r="E459" i="18"/>
  <c r="I458" i="18"/>
  <c r="K458" i="18"/>
  <c r="S458" i="18"/>
  <c r="Z458" i="18"/>
  <c r="N458" i="18"/>
  <c r="M458" i="18"/>
  <c r="L458" i="18"/>
  <c r="F458" i="18"/>
  <c r="E458" i="18"/>
  <c r="I457" i="18"/>
  <c r="K457" i="18"/>
  <c r="S457" i="18"/>
  <c r="Z457" i="18"/>
  <c r="N457" i="18"/>
  <c r="M457" i="18"/>
  <c r="L457" i="18"/>
  <c r="F457" i="18"/>
  <c r="E457" i="18"/>
  <c r="I456" i="18"/>
  <c r="K456" i="18"/>
  <c r="S456" i="18"/>
  <c r="Z456" i="18"/>
  <c r="N456" i="18"/>
  <c r="M456" i="18"/>
  <c r="L456" i="18"/>
  <c r="F456" i="18"/>
  <c r="E456" i="18"/>
  <c r="I455" i="18"/>
  <c r="K455" i="18"/>
  <c r="S455" i="18"/>
  <c r="Z455" i="18"/>
  <c r="N455" i="18"/>
  <c r="M455" i="18"/>
  <c r="L455" i="18"/>
  <c r="F455" i="18"/>
  <c r="E455" i="18"/>
  <c r="I454" i="18"/>
  <c r="K454" i="18"/>
  <c r="S454" i="18"/>
  <c r="Z454" i="18"/>
  <c r="N454" i="18"/>
  <c r="M454" i="18"/>
  <c r="L454" i="18"/>
  <c r="F454" i="18"/>
  <c r="E454" i="18"/>
  <c r="I453" i="18"/>
  <c r="K453" i="18"/>
  <c r="S453" i="18"/>
  <c r="Z453" i="18"/>
  <c r="N453" i="18"/>
  <c r="M453" i="18"/>
  <c r="L453" i="18"/>
  <c r="F453" i="18"/>
  <c r="E453" i="18"/>
  <c r="I452" i="18"/>
  <c r="K452" i="18"/>
  <c r="S452" i="18"/>
  <c r="Z452" i="18"/>
  <c r="N452" i="18"/>
  <c r="M452" i="18"/>
  <c r="L452" i="18"/>
  <c r="F452" i="18"/>
  <c r="E452" i="18"/>
  <c r="I451" i="18"/>
  <c r="K451" i="18"/>
  <c r="S451" i="18"/>
  <c r="Z451" i="18"/>
  <c r="N451" i="18"/>
  <c r="M451" i="18"/>
  <c r="L451" i="18"/>
  <c r="F451" i="18"/>
  <c r="E451" i="18"/>
  <c r="I450" i="18"/>
  <c r="K450" i="18"/>
  <c r="S450" i="18"/>
  <c r="Z450" i="18"/>
  <c r="N450" i="18"/>
  <c r="M450" i="18"/>
  <c r="L450" i="18"/>
  <c r="F450" i="18"/>
  <c r="E450" i="18"/>
  <c r="I449" i="18"/>
  <c r="K449" i="18"/>
  <c r="S449" i="18"/>
  <c r="Z449" i="18"/>
  <c r="N449" i="18"/>
  <c r="M449" i="18"/>
  <c r="L449" i="18"/>
  <c r="F449" i="18"/>
  <c r="E449" i="18"/>
  <c r="I448" i="18"/>
  <c r="K448" i="18"/>
  <c r="S448" i="18"/>
  <c r="Z448" i="18"/>
  <c r="N448" i="18"/>
  <c r="M448" i="18"/>
  <c r="L448" i="18"/>
  <c r="F448" i="18"/>
  <c r="E448" i="18"/>
  <c r="I447" i="18"/>
  <c r="K447" i="18"/>
  <c r="S447" i="18"/>
  <c r="Z447" i="18"/>
  <c r="N447" i="18"/>
  <c r="M447" i="18"/>
  <c r="L447" i="18"/>
  <c r="F447" i="18"/>
  <c r="E447" i="18"/>
  <c r="I446" i="18"/>
  <c r="K446" i="18"/>
  <c r="S446" i="18"/>
  <c r="Z446" i="18"/>
  <c r="N446" i="18"/>
  <c r="M446" i="18"/>
  <c r="L446" i="18"/>
  <c r="F446" i="18"/>
  <c r="E446" i="18"/>
  <c r="I445" i="18"/>
  <c r="K445" i="18"/>
  <c r="S445" i="18"/>
  <c r="Z445" i="18"/>
  <c r="N445" i="18"/>
  <c r="M445" i="18"/>
  <c r="L445" i="18"/>
  <c r="F445" i="18"/>
  <c r="E445" i="18"/>
  <c r="I444" i="18"/>
  <c r="K444" i="18"/>
  <c r="S444" i="18"/>
  <c r="Z444" i="18"/>
  <c r="N444" i="18"/>
  <c r="M444" i="18"/>
  <c r="L444" i="18"/>
  <c r="F444" i="18"/>
  <c r="E444" i="18"/>
  <c r="I443" i="18"/>
  <c r="K443" i="18"/>
  <c r="S443" i="18"/>
  <c r="Z443" i="18"/>
  <c r="N443" i="18"/>
  <c r="M443" i="18"/>
  <c r="L443" i="18"/>
  <c r="F443" i="18"/>
  <c r="E443" i="18"/>
  <c r="I442" i="18"/>
  <c r="K442" i="18"/>
  <c r="S442" i="18"/>
  <c r="Z442" i="18"/>
  <c r="N442" i="18"/>
  <c r="M442" i="18"/>
  <c r="L442" i="18"/>
  <c r="F442" i="18"/>
  <c r="E442" i="18"/>
  <c r="I441" i="18"/>
  <c r="K441" i="18"/>
  <c r="S441" i="18"/>
  <c r="Z441" i="18"/>
  <c r="N441" i="18"/>
  <c r="M441" i="18"/>
  <c r="L441" i="18"/>
  <c r="F441" i="18"/>
  <c r="E441" i="18"/>
  <c r="I440" i="18"/>
  <c r="K440" i="18"/>
  <c r="S440" i="18"/>
  <c r="Z440" i="18"/>
  <c r="N440" i="18"/>
  <c r="M440" i="18"/>
  <c r="L440" i="18"/>
  <c r="F440" i="18"/>
  <c r="E440" i="18"/>
  <c r="I439" i="18"/>
  <c r="K439" i="18"/>
  <c r="S439" i="18"/>
  <c r="Z439" i="18"/>
  <c r="N439" i="18"/>
  <c r="M439" i="18"/>
  <c r="L439" i="18"/>
  <c r="F439" i="18"/>
  <c r="E439" i="18"/>
  <c r="I438" i="18"/>
  <c r="K438" i="18"/>
  <c r="S438" i="18"/>
  <c r="Z438" i="18"/>
  <c r="N438" i="18"/>
  <c r="M438" i="18"/>
  <c r="L438" i="18"/>
  <c r="F438" i="18"/>
  <c r="E438" i="18"/>
  <c r="I437" i="18"/>
  <c r="K437" i="18"/>
  <c r="S437" i="18"/>
  <c r="Z437" i="18"/>
  <c r="N437" i="18"/>
  <c r="M437" i="18"/>
  <c r="L437" i="18"/>
  <c r="F437" i="18"/>
  <c r="E437" i="18"/>
  <c r="I436" i="18"/>
  <c r="K436" i="18"/>
  <c r="S436" i="18"/>
  <c r="Z436" i="18"/>
  <c r="N436" i="18"/>
  <c r="M436" i="18"/>
  <c r="L436" i="18"/>
  <c r="F436" i="18"/>
  <c r="E436" i="18"/>
  <c r="I435" i="18"/>
  <c r="K435" i="18"/>
  <c r="S435" i="18"/>
  <c r="Z435" i="18"/>
  <c r="N435" i="18"/>
  <c r="M435" i="18"/>
  <c r="L435" i="18"/>
  <c r="F435" i="18"/>
  <c r="E435" i="18"/>
  <c r="I434" i="18"/>
  <c r="K434" i="18"/>
  <c r="S434" i="18"/>
  <c r="Z434" i="18"/>
  <c r="N434" i="18"/>
  <c r="M434" i="18"/>
  <c r="L434" i="18"/>
  <c r="F434" i="18"/>
  <c r="E434" i="18"/>
  <c r="I433" i="18"/>
  <c r="K433" i="18"/>
  <c r="S433" i="18"/>
  <c r="Z433" i="18"/>
  <c r="N433" i="18"/>
  <c r="M433" i="18"/>
  <c r="L433" i="18"/>
  <c r="F433" i="18"/>
  <c r="E433" i="18"/>
  <c r="I432" i="18"/>
  <c r="K432" i="18"/>
  <c r="S432" i="18"/>
  <c r="Z432" i="18"/>
  <c r="N432" i="18"/>
  <c r="M432" i="18"/>
  <c r="L432" i="18"/>
  <c r="F432" i="18"/>
  <c r="E432" i="18"/>
  <c r="I431" i="18"/>
  <c r="K431" i="18"/>
  <c r="S431" i="18"/>
  <c r="Z431" i="18"/>
  <c r="N431" i="18"/>
  <c r="M431" i="18"/>
  <c r="L431" i="18"/>
  <c r="F431" i="18"/>
  <c r="E431" i="18"/>
  <c r="I430" i="18"/>
  <c r="K430" i="18"/>
  <c r="S430" i="18"/>
  <c r="Z430" i="18"/>
  <c r="N430" i="18"/>
  <c r="M430" i="18"/>
  <c r="L430" i="18"/>
  <c r="F430" i="18"/>
  <c r="E430" i="18"/>
  <c r="I429" i="18"/>
  <c r="K429" i="18"/>
  <c r="S429" i="18"/>
  <c r="Z429" i="18"/>
  <c r="N429" i="18"/>
  <c r="M429" i="18"/>
  <c r="L429" i="18"/>
  <c r="F429" i="18"/>
  <c r="E429" i="18"/>
  <c r="I428" i="18"/>
  <c r="K428" i="18"/>
  <c r="S428" i="18"/>
  <c r="Z428" i="18"/>
  <c r="N428" i="18"/>
  <c r="M428" i="18"/>
  <c r="L428" i="18"/>
  <c r="F428" i="18"/>
  <c r="E428" i="18"/>
  <c r="I427" i="18"/>
  <c r="K427" i="18"/>
  <c r="S427" i="18"/>
  <c r="Z427" i="18"/>
  <c r="N427" i="18"/>
  <c r="M427" i="18"/>
  <c r="L427" i="18"/>
  <c r="F427" i="18"/>
  <c r="E427" i="18"/>
  <c r="I426" i="18"/>
  <c r="K426" i="18"/>
  <c r="S426" i="18"/>
  <c r="Z426" i="18"/>
  <c r="N426" i="18"/>
  <c r="M426" i="18"/>
  <c r="L426" i="18"/>
  <c r="F426" i="18"/>
  <c r="E426" i="18"/>
  <c r="I425" i="18"/>
  <c r="K425" i="18"/>
  <c r="S425" i="18"/>
  <c r="Z425" i="18"/>
  <c r="N425" i="18"/>
  <c r="M425" i="18"/>
  <c r="L425" i="18"/>
  <c r="F425" i="18"/>
  <c r="E425" i="18"/>
  <c r="I424" i="18"/>
  <c r="K424" i="18"/>
  <c r="S424" i="18"/>
  <c r="Z424" i="18"/>
  <c r="N424" i="18"/>
  <c r="M424" i="18"/>
  <c r="L424" i="18"/>
  <c r="F424" i="18"/>
  <c r="E424" i="18"/>
  <c r="I423" i="18"/>
  <c r="K423" i="18"/>
  <c r="S423" i="18"/>
  <c r="Z423" i="18"/>
  <c r="N423" i="18"/>
  <c r="M423" i="18"/>
  <c r="L423" i="18"/>
  <c r="F423" i="18"/>
  <c r="E423" i="18"/>
  <c r="I422" i="18"/>
  <c r="K422" i="18"/>
  <c r="S422" i="18"/>
  <c r="Z422" i="18"/>
  <c r="N422" i="18"/>
  <c r="M422" i="18"/>
  <c r="L422" i="18"/>
  <c r="F422" i="18"/>
  <c r="E422" i="18"/>
  <c r="I421" i="18"/>
  <c r="K421" i="18"/>
  <c r="S421" i="18"/>
  <c r="Z421" i="18"/>
  <c r="N421" i="18"/>
  <c r="M421" i="18"/>
  <c r="L421" i="18"/>
  <c r="F421" i="18"/>
  <c r="E421" i="18"/>
  <c r="I420" i="18"/>
  <c r="K420" i="18"/>
  <c r="S420" i="18"/>
  <c r="Z420" i="18"/>
  <c r="N420" i="18"/>
  <c r="M420" i="18"/>
  <c r="L420" i="18"/>
  <c r="F420" i="18"/>
  <c r="E420" i="18"/>
  <c r="I419" i="18"/>
  <c r="K419" i="18"/>
  <c r="S419" i="18"/>
  <c r="Z419" i="18"/>
  <c r="N419" i="18"/>
  <c r="M419" i="18"/>
  <c r="L419" i="18"/>
  <c r="F419" i="18"/>
  <c r="E419" i="18"/>
  <c r="I418" i="18"/>
  <c r="K418" i="18"/>
  <c r="S418" i="18"/>
  <c r="Z418" i="18"/>
  <c r="N418" i="18"/>
  <c r="M418" i="18"/>
  <c r="L418" i="18"/>
  <c r="F418" i="18"/>
  <c r="E418" i="18"/>
  <c r="I417" i="18"/>
  <c r="K417" i="18"/>
  <c r="S417" i="18"/>
  <c r="Z417" i="18"/>
  <c r="N417" i="18"/>
  <c r="M417" i="18"/>
  <c r="L417" i="18"/>
  <c r="F417" i="18"/>
  <c r="E417" i="18"/>
  <c r="I416" i="18"/>
  <c r="K416" i="18"/>
  <c r="S416" i="18"/>
  <c r="Z416" i="18"/>
  <c r="N416" i="18"/>
  <c r="M416" i="18"/>
  <c r="L416" i="18"/>
  <c r="F416" i="18"/>
  <c r="E416" i="18"/>
  <c r="I415" i="18"/>
  <c r="K415" i="18"/>
  <c r="S415" i="18"/>
  <c r="Z415" i="18"/>
  <c r="N415" i="18"/>
  <c r="M415" i="18"/>
  <c r="L415" i="18"/>
  <c r="F415" i="18"/>
  <c r="E415" i="18"/>
  <c r="I414" i="18"/>
  <c r="K414" i="18"/>
  <c r="S414" i="18"/>
  <c r="Z414" i="18"/>
  <c r="N414" i="18"/>
  <c r="M414" i="18"/>
  <c r="L414" i="18"/>
  <c r="F414" i="18"/>
  <c r="E414" i="18"/>
  <c r="I413" i="18"/>
  <c r="K413" i="18"/>
  <c r="S413" i="18"/>
  <c r="Z413" i="18"/>
  <c r="N413" i="18"/>
  <c r="M413" i="18"/>
  <c r="L413" i="18"/>
  <c r="F413" i="18"/>
  <c r="E413" i="18"/>
  <c r="I412" i="18"/>
  <c r="K412" i="18"/>
  <c r="S412" i="18"/>
  <c r="Z412" i="18"/>
  <c r="N412" i="18"/>
  <c r="M412" i="18"/>
  <c r="L412" i="18"/>
  <c r="F412" i="18"/>
  <c r="E412" i="18"/>
  <c r="I411" i="18"/>
  <c r="K411" i="18"/>
  <c r="S411" i="18"/>
  <c r="Z411" i="18"/>
  <c r="N411" i="18"/>
  <c r="M411" i="18"/>
  <c r="L411" i="18"/>
  <c r="F411" i="18"/>
  <c r="E411" i="18"/>
  <c r="I410" i="18"/>
  <c r="K410" i="18"/>
  <c r="S410" i="18"/>
  <c r="Z410" i="18"/>
  <c r="N410" i="18"/>
  <c r="M410" i="18"/>
  <c r="L410" i="18"/>
  <c r="F410" i="18"/>
  <c r="E410" i="18"/>
  <c r="I409" i="18"/>
  <c r="K409" i="18"/>
  <c r="S409" i="18"/>
  <c r="Z409" i="18"/>
  <c r="N409" i="18"/>
  <c r="M409" i="18"/>
  <c r="L409" i="18"/>
  <c r="F409" i="18"/>
  <c r="E409" i="18"/>
  <c r="I408" i="18"/>
  <c r="K408" i="18"/>
  <c r="S408" i="18"/>
  <c r="Z408" i="18"/>
  <c r="N408" i="18"/>
  <c r="M408" i="18"/>
  <c r="L408" i="18"/>
  <c r="F408" i="18"/>
  <c r="E408" i="18"/>
  <c r="I407" i="18"/>
  <c r="K407" i="18"/>
  <c r="S407" i="18"/>
  <c r="Z407" i="18"/>
  <c r="N407" i="18"/>
  <c r="M407" i="18"/>
  <c r="L407" i="18"/>
  <c r="F407" i="18"/>
  <c r="E407" i="18"/>
  <c r="I406" i="18"/>
  <c r="K406" i="18"/>
  <c r="S406" i="18"/>
  <c r="Z406" i="18"/>
  <c r="N406" i="18"/>
  <c r="M406" i="18"/>
  <c r="L406" i="18"/>
  <c r="F406" i="18"/>
  <c r="E406" i="18"/>
  <c r="I405" i="18"/>
  <c r="K405" i="18"/>
  <c r="S405" i="18"/>
  <c r="Z405" i="18"/>
  <c r="N405" i="18"/>
  <c r="M405" i="18"/>
  <c r="L405" i="18"/>
  <c r="F405" i="18"/>
  <c r="E405" i="18"/>
  <c r="I404" i="18"/>
  <c r="K404" i="18"/>
  <c r="S404" i="18"/>
  <c r="Z404" i="18"/>
  <c r="N404" i="18"/>
  <c r="M404" i="18"/>
  <c r="L404" i="18"/>
  <c r="F404" i="18"/>
  <c r="E404" i="18"/>
  <c r="I403" i="18"/>
  <c r="K403" i="18"/>
  <c r="S403" i="18"/>
  <c r="Z403" i="18"/>
  <c r="N403" i="18"/>
  <c r="M403" i="18"/>
  <c r="L403" i="18"/>
  <c r="F403" i="18"/>
  <c r="E403" i="18"/>
  <c r="I402" i="18"/>
  <c r="K402" i="18"/>
  <c r="S402" i="18"/>
  <c r="Z402" i="18"/>
  <c r="N402" i="18"/>
  <c r="M402" i="18"/>
  <c r="L402" i="18"/>
  <c r="F402" i="18"/>
  <c r="E402" i="18"/>
  <c r="I401" i="18"/>
  <c r="K401" i="18"/>
  <c r="S401" i="18"/>
  <c r="Z401" i="18"/>
  <c r="N401" i="18"/>
  <c r="M401" i="18"/>
  <c r="L401" i="18"/>
  <c r="F401" i="18"/>
  <c r="E401" i="18"/>
  <c r="I400" i="18"/>
  <c r="K400" i="18"/>
  <c r="S400" i="18"/>
  <c r="Z400" i="18"/>
  <c r="N400" i="18"/>
  <c r="M400" i="18"/>
  <c r="L400" i="18"/>
  <c r="F400" i="18"/>
  <c r="E400" i="18"/>
  <c r="I399" i="18"/>
  <c r="K399" i="18"/>
  <c r="S399" i="18"/>
  <c r="Z399" i="18"/>
  <c r="N399" i="18"/>
  <c r="M399" i="18"/>
  <c r="L399" i="18"/>
  <c r="F399" i="18"/>
  <c r="E399" i="18"/>
  <c r="I398" i="18"/>
  <c r="K398" i="18"/>
  <c r="S398" i="18"/>
  <c r="Z398" i="18"/>
  <c r="N398" i="18"/>
  <c r="M398" i="18"/>
  <c r="L398" i="18"/>
  <c r="F398" i="18"/>
  <c r="E398" i="18"/>
  <c r="I397" i="18"/>
  <c r="K397" i="18"/>
  <c r="S397" i="18"/>
  <c r="Z397" i="18"/>
  <c r="N397" i="18"/>
  <c r="M397" i="18"/>
  <c r="L397" i="18"/>
  <c r="F397" i="18"/>
  <c r="E397" i="18"/>
  <c r="I396" i="18"/>
  <c r="K396" i="18"/>
  <c r="S396" i="18"/>
  <c r="Z396" i="18"/>
  <c r="N396" i="18"/>
  <c r="M396" i="18"/>
  <c r="L396" i="18"/>
  <c r="F396" i="18"/>
  <c r="E396" i="18"/>
  <c r="I395" i="18"/>
  <c r="K395" i="18"/>
  <c r="S395" i="18"/>
  <c r="Z395" i="18"/>
  <c r="N395" i="18"/>
  <c r="M395" i="18"/>
  <c r="L395" i="18"/>
  <c r="F395" i="18"/>
  <c r="E395" i="18"/>
  <c r="I394" i="18"/>
  <c r="K394" i="18"/>
  <c r="S394" i="18"/>
  <c r="Z394" i="18"/>
  <c r="N394" i="18"/>
  <c r="M394" i="18"/>
  <c r="L394" i="18"/>
  <c r="F394" i="18"/>
  <c r="E394" i="18"/>
  <c r="I393" i="18"/>
  <c r="K393" i="18"/>
  <c r="S393" i="18"/>
  <c r="Z393" i="18"/>
  <c r="N393" i="18"/>
  <c r="M393" i="18"/>
  <c r="L393" i="18"/>
  <c r="F393" i="18"/>
  <c r="E393" i="18"/>
  <c r="I392" i="18"/>
  <c r="K392" i="18"/>
  <c r="S392" i="18"/>
  <c r="Z392" i="18"/>
  <c r="N392" i="18"/>
  <c r="M392" i="18"/>
  <c r="L392" i="18"/>
  <c r="F392" i="18"/>
  <c r="E392" i="18"/>
  <c r="I391" i="18"/>
  <c r="K391" i="18"/>
  <c r="S391" i="18"/>
  <c r="Z391" i="18"/>
  <c r="N391" i="18"/>
  <c r="M391" i="18"/>
  <c r="L391" i="18"/>
  <c r="F391" i="18"/>
  <c r="E391" i="18"/>
  <c r="I390" i="18"/>
  <c r="K390" i="18"/>
  <c r="S390" i="18"/>
  <c r="Z390" i="18"/>
  <c r="N390" i="18"/>
  <c r="M390" i="18"/>
  <c r="L390" i="18"/>
  <c r="F390" i="18"/>
  <c r="E390" i="18"/>
  <c r="I389" i="18"/>
  <c r="K389" i="18"/>
  <c r="S389" i="18"/>
  <c r="Z389" i="18"/>
  <c r="N389" i="18"/>
  <c r="M389" i="18"/>
  <c r="L389" i="18"/>
  <c r="F389" i="18"/>
  <c r="E389" i="18"/>
  <c r="I388" i="18"/>
  <c r="K388" i="18"/>
  <c r="S388" i="18"/>
  <c r="Z388" i="18"/>
  <c r="N388" i="18"/>
  <c r="M388" i="18"/>
  <c r="L388" i="18"/>
  <c r="F388" i="18"/>
  <c r="E388" i="18"/>
  <c r="I387" i="18"/>
  <c r="K387" i="18"/>
  <c r="S387" i="18"/>
  <c r="Z387" i="18"/>
  <c r="N387" i="18"/>
  <c r="M387" i="18"/>
  <c r="L387" i="18"/>
  <c r="F387" i="18"/>
  <c r="E387" i="18"/>
  <c r="I386" i="18"/>
  <c r="K386" i="18"/>
  <c r="S386" i="18"/>
  <c r="Z386" i="18"/>
  <c r="N386" i="18"/>
  <c r="M386" i="18"/>
  <c r="L386" i="18"/>
  <c r="F386" i="18"/>
  <c r="E386" i="18"/>
  <c r="I385" i="18"/>
  <c r="K385" i="18"/>
  <c r="S385" i="18"/>
  <c r="Z385" i="18"/>
  <c r="N385" i="18"/>
  <c r="M385" i="18"/>
  <c r="L385" i="18"/>
  <c r="F385" i="18"/>
  <c r="E385" i="18"/>
  <c r="I384" i="18"/>
  <c r="K384" i="18"/>
  <c r="S384" i="18"/>
  <c r="Z384" i="18"/>
  <c r="N384" i="18"/>
  <c r="M384" i="18"/>
  <c r="L384" i="18"/>
  <c r="F384" i="18"/>
  <c r="E384" i="18"/>
  <c r="I383" i="18"/>
  <c r="K383" i="18"/>
  <c r="S383" i="18"/>
  <c r="Z383" i="18"/>
  <c r="N383" i="18"/>
  <c r="M383" i="18"/>
  <c r="L383" i="18"/>
  <c r="F383" i="18"/>
  <c r="E383" i="18"/>
  <c r="I382" i="18"/>
  <c r="K382" i="18"/>
  <c r="S382" i="18"/>
  <c r="Z382" i="18"/>
  <c r="N382" i="18"/>
  <c r="M382" i="18"/>
  <c r="L382" i="18"/>
  <c r="F382" i="18"/>
  <c r="E382" i="18"/>
  <c r="I381" i="18"/>
  <c r="K381" i="18"/>
  <c r="S381" i="18"/>
  <c r="Z381" i="18"/>
  <c r="N381" i="18"/>
  <c r="M381" i="18"/>
  <c r="L381" i="18"/>
  <c r="F381" i="18"/>
  <c r="E381" i="18"/>
  <c r="I380" i="18"/>
  <c r="K380" i="18"/>
  <c r="S380" i="18"/>
  <c r="Z380" i="18"/>
  <c r="N380" i="18"/>
  <c r="M380" i="18"/>
  <c r="L380" i="18"/>
  <c r="F380" i="18"/>
  <c r="E380" i="18"/>
  <c r="I379" i="18"/>
  <c r="K379" i="18"/>
  <c r="S379" i="18"/>
  <c r="Z379" i="18"/>
  <c r="N379" i="18"/>
  <c r="M379" i="18"/>
  <c r="L379" i="18"/>
  <c r="F379" i="18"/>
  <c r="E379" i="18"/>
  <c r="I378" i="18"/>
  <c r="K378" i="18"/>
  <c r="S378" i="18"/>
  <c r="Z378" i="18"/>
  <c r="N378" i="18"/>
  <c r="M378" i="18"/>
  <c r="L378" i="18"/>
  <c r="F378" i="18"/>
  <c r="E378" i="18"/>
  <c r="I377" i="18"/>
  <c r="K377" i="18"/>
  <c r="S377" i="18"/>
  <c r="Z377" i="18"/>
  <c r="N377" i="18"/>
  <c r="M377" i="18"/>
  <c r="L377" i="18"/>
  <c r="F377" i="18"/>
  <c r="E377" i="18"/>
  <c r="I376" i="18"/>
  <c r="K376" i="18"/>
  <c r="S376" i="18"/>
  <c r="Z376" i="18"/>
  <c r="N376" i="18"/>
  <c r="M376" i="18"/>
  <c r="L376" i="18"/>
  <c r="F376" i="18"/>
  <c r="E376" i="18"/>
  <c r="I375" i="18"/>
  <c r="K375" i="18"/>
  <c r="S375" i="18"/>
  <c r="Z375" i="18"/>
  <c r="N375" i="18"/>
  <c r="M375" i="18"/>
  <c r="L375" i="18"/>
  <c r="F375" i="18"/>
  <c r="E375" i="18"/>
  <c r="I374" i="18"/>
  <c r="T374" i="18"/>
  <c r="K374" i="18"/>
  <c r="U374" i="18"/>
  <c r="V374" i="18"/>
  <c r="W374" i="18"/>
  <c r="AB374" i="18"/>
  <c r="S374" i="18"/>
  <c r="Z374" i="18"/>
  <c r="N374" i="18"/>
  <c r="M374" i="18"/>
  <c r="L374" i="18"/>
  <c r="F374" i="18"/>
  <c r="E374" i="18"/>
  <c r="I373" i="18"/>
  <c r="T373" i="18"/>
  <c r="K373" i="18"/>
  <c r="U373" i="18"/>
  <c r="V373" i="18"/>
  <c r="W373" i="18"/>
  <c r="AB373" i="18"/>
  <c r="S373" i="18"/>
  <c r="Z373" i="18"/>
  <c r="N373" i="18"/>
  <c r="M373" i="18"/>
  <c r="L373" i="18"/>
  <c r="F373" i="18"/>
  <c r="E373" i="18"/>
  <c r="I372" i="18"/>
  <c r="T372" i="18"/>
  <c r="K372" i="18"/>
  <c r="U372" i="18"/>
  <c r="V372" i="18"/>
  <c r="W372" i="18"/>
  <c r="AB372" i="18"/>
  <c r="S372" i="18"/>
  <c r="Z372" i="18"/>
  <c r="N372" i="18"/>
  <c r="M372" i="18"/>
  <c r="L372" i="18"/>
  <c r="F372" i="18"/>
  <c r="E372" i="18"/>
  <c r="I371" i="18"/>
  <c r="T371" i="18"/>
  <c r="K371" i="18"/>
  <c r="U371" i="18"/>
  <c r="V371" i="18"/>
  <c r="W371" i="18"/>
  <c r="AB371" i="18"/>
  <c r="S371" i="18"/>
  <c r="Z371" i="18"/>
  <c r="N371" i="18"/>
  <c r="M371" i="18"/>
  <c r="L371" i="18"/>
  <c r="F371" i="18"/>
  <c r="E371" i="18"/>
  <c r="I370" i="18"/>
  <c r="T370" i="18"/>
  <c r="K370" i="18"/>
  <c r="U370" i="18"/>
  <c r="V370" i="18"/>
  <c r="W370" i="18"/>
  <c r="AB370" i="18"/>
  <c r="S370" i="18"/>
  <c r="Z370" i="18"/>
  <c r="N370" i="18"/>
  <c r="M370" i="18"/>
  <c r="L370" i="18"/>
  <c r="F370" i="18"/>
  <c r="E370" i="18"/>
  <c r="I369" i="18"/>
  <c r="T369" i="18"/>
  <c r="K369" i="18"/>
  <c r="U369" i="18"/>
  <c r="V369" i="18"/>
  <c r="W369" i="18"/>
  <c r="AB369" i="18"/>
  <c r="S369" i="18"/>
  <c r="Z369" i="18"/>
  <c r="N369" i="18"/>
  <c r="M369" i="18"/>
  <c r="L369" i="18"/>
  <c r="F369" i="18"/>
  <c r="E369" i="18"/>
  <c r="I368" i="18"/>
  <c r="T368" i="18"/>
  <c r="K368" i="18"/>
  <c r="U368" i="18"/>
  <c r="V368" i="18"/>
  <c r="W368" i="18"/>
  <c r="AB368" i="18"/>
  <c r="S368" i="18"/>
  <c r="Z368" i="18"/>
  <c r="N368" i="18"/>
  <c r="M368" i="18"/>
  <c r="L368" i="18"/>
  <c r="F368" i="18"/>
  <c r="E368" i="18"/>
  <c r="I367" i="18"/>
  <c r="T367" i="18"/>
  <c r="K367" i="18"/>
  <c r="U367" i="18"/>
  <c r="V367" i="18"/>
  <c r="W367" i="18"/>
  <c r="AB367" i="18"/>
  <c r="S367" i="18"/>
  <c r="Z367" i="18"/>
  <c r="N367" i="18"/>
  <c r="M367" i="18"/>
  <c r="L367" i="18"/>
  <c r="F367" i="18"/>
  <c r="E367" i="18"/>
  <c r="I366" i="18"/>
  <c r="T366" i="18"/>
  <c r="K366" i="18"/>
  <c r="U366" i="18"/>
  <c r="V366" i="18"/>
  <c r="W366" i="18"/>
  <c r="AB366" i="18"/>
  <c r="S366" i="18"/>
  <c r="Z366" i="18"/>
  <c r="N366" i="18"/>
  <c r="M366" i="18"/>
  <c r="L366" i="18"/>
  <c r="F366" i="18"/>
  <c r="E366" i="18"/>
  <c r="I365" i="18"/>
  <c r="T365" i="18"/>
  <c r="K365" i="18"/>
  <c r="U365" i="18"/>
  <c r="V365" i="18"/>
  <c r="W365" i="18"/>
  <c r="AB365" i="18"/>
  <c r="S365" i="18"/>
  <c r="Z365" i="18"/>
  <c r="N365" i="18"/>
  <c r="M365" i="18"/>
  <c r="L365" i="18"/>
  <c r="F365" i="18"/>
  <c r="E365" i="18"/>
  <c r="I364" i="18"/>
  <c r="T364" i="18"/>
  <c r="K364" i="18"/>
  <c r="U364" i="18"/>
  <c r="V364" i="18"/>
  <c r="W364" i="18"/>
  <c r="AB364" i="18"/>
  <c r="S364" i="18"/>
  <c r="Z364" i="18"/>
  <c r="N364" i="18"/>
  <c r="M364" i="18"/>
  <c r="L364" i="18"/>
  <c r="F364" i="18"/>
  <c r="E364" i="18"/>
  <c r="I363" i="18"/>
  <c r="T363" i="18"/>
  <c r="K363" i="18"/>
  <c r="U363" i="18"/>
  <c r="V363" i="18"/>
  <c r="W363" i="18"/>
  <c r="AB363" i="18"/>
  <c r="S363" i="18"/>
  <c r="Z363" i="18"/>
  <c r="N363" i="18"/>
  <c r="M363" i="18"/>
  <c r="L363" i="18"/>
  <c r="F363" i="18"/>
  <c r="E363" i="18"/>
  <c r="I362" i="18"/>
  <c r="T362" i="18"/>
  <c r="K362" i="18"/>
  <c r="U362" i="18"/>
  <c r="V362" i="18"/>
  <c r="W362" i="18"/>
  <c r="AB362" i="18"/>
  <c r="S362" i="18"/>
  <c r="Z362" i="18"/>
  <c r="N362" i="18"/>
  <c r="M362" i="18"/>
  <c r="L362" i="18"/>
  <c r="F362" i="18"/>
  <c r="E362" i="18"/>
  <c r="I361" i="18"/>
  <c r="T361" i="18"/>
  <c r="K361" i="18"/>
  <c r="U361" i="18"/>
  <c r="V361" i="18"/>
  <c r="W361" i="18"/>
  <c r="AB361" i="18"/>
  <c r="S361" i="18"/>
  <c r="Z361" i="18"/>
  <c r="N361" i="18"/>
  <c r="M361" i="18"/>
  <c r="L361" i="18"/>
  <c r="F361" i="18"/>
  <c r="E361" i="18"/>
  <c r="I360" i="18"/>
  <c r="T360" i="18"/>
  <c r="K360" i="18"/>
  <c r="U360" i="18"/>
  <c r="V360" i="18"/>
  <c r="W360" i="18"/>
  <c r="AB360" i="18"/>
  <c r="S360" i="18"/>
  <c r="Z360" i="18"/>
  <c r="N360" i="18"/>
  <c r="M360" i="18"/>
  <c r="L360" i="18"/>
  <c r="F360" i="18"/>
  <c r="E360" i="18"/>
  <c r="I359" i="18"/>
  <c r="T359" i="18"/>
  <c r="K359" i="18"/>
  <c r="U359" i="18"/>
  <c r="V359" i="18"/>
  <c r="W359" i="18"/>
  <c r="AB359" i="18"/>
  <c r="S359" i="18"/>
  <c r="Z359" i="18"/>
  <c r="N359" i="18"/>
  <c r="M359" i="18"/>
  <c r="L359" i="18"/>
  <c r="F359" i="18"/>
  <c r="E359" i="18"/>
  <c r="I358" i="18"/>
  <c r="T358" i="18"/>
  <c r="K358" i="18"/>
  <c r="U358" i="18"/>
  <c r="V358" i="18"/>
  <c r="W358" i="18"/>
  <c r="AB358" i="18"/>
  <c r="S358" i="18"/>
  <c r="Z358" i="18"/>
  <c r="N358" i="18"/>
  <c r="M358" i="18"/>
  <c r="L358" i="18"/>
  <c r="F358" i="18"/>
  <c r="E358" i="18"/>
  <c r="I357" i="18"/>
  <c r="T357" i="18"/>
  <c r="K357" i="18"/>
  <c r="U357" i="18"/>
  <c r="V357" i="18"/>
  <c r="W357" i="18"/>
  <c r="AB357" i="18"/>
  <c r="S357" i="18"/>
  <c r="Z357" i="18"/>
  <c r="N357" i="18"/>
  <c r="M357" i="18"/>
  <c r="L357" i="18"/>
  <c r="F357" i="18"/>
  <c r="E357" i="18"/>
  <c r="I356" i="18"/>
  <c r="T356" i="18"/>
  <c r="K356" i="18"/>
  <c r="U356" i="18"/>
  <c r="V356" i="18"/>
  <c r="W356" i="18"/>
  <c r="AB356" i="18"/>
  <c r="S356" i="18"/>
  <c r="Z356" i="18"/>
  <c r="N356" i="18"/>
  <c r="M356" i="18"/>
  <c r="L356" i="18"/>
  <c r="F356" i="18"/>
  <c r="E356" i="18"/>
  <c r="I355" i="18"/>
  <c r="T355" i="18"/>
  <c r="K355" i="18"/>
  <c r="U355" i="18"/>
  <c r="V355" i="18"/>
  <c r="W355" i="18"/>
  <c r="AB355" i="18"/>
  <c r="S355" i="18"/>
  <c r="Z355" i="18"/>
  <c r="N355" i="18"/>
  <c r="M355" i="18"/>
  <c r="L355" i="18"/>
  <c r="F355" i="18"/>
  <c r="E355" i="18"/>
  <c r="I354" i="18"/>
  <c r="T354" i="18"/>
  <c r="K354" i="18"/>
  <c r="U354" i="18"/>
  <c r="V354" i="18"/>
  <c r="W354" i="18"/>
  <c r="AB354" i="18"/>
  <c r="S354" i="18"/>
  <c r="Z354" i="18"/>
  <c r="N354" i="18"/>
  <c r="M354" i="18"/>
  <c r="L354" i="18"/>
  <c r="F354" i="18"/>
  <c r="E354" i="18"/>
  <c r="I353" i="18"/>
  <c r="T353" i="18"/>
  <c r="K353" i="18"/>
  <c r="U353" i="18"/>
  <c r="V353" i="18"/>
  <c r="W353" i="18"/>
  <c r="AB353" i="18"/>
  <c r="S353" i="18"/>
  <c r="Z353" i="18"/>
  <c r="N353" i="18"/>
  <c r="M353" i="18"/>
  <c r="L353" i="18"/>
  <c r="F353" i="18"/>
  <c r="E353" i="18"/>
  <c r="I352" i="18"/>
  <c r="T352" i="18"/>
  <c r="K352" i="18"/>
  <c r="U352" i="18"/>
  <c r="V352" i="18"/>
  <c r="W352" i="18"/>
  <c r="AB352" i="18"/>
  <c r="S352" i="18"/>
  <c r="Z352" i="18"/>
  <c r="N352" i="18"/>
  <c r="M352" i="18"/>
  <c r="L352" i="18"/>
  <c r="F352" i="18"/>
  <c r="E352" i="18"/>
  <c r="I351" i="18"/>
  <c r="T351" i="18"/>
  <c r="K351" i="18"/>
  <c r="U351" i="18"/>
  <c r="V351" i="18"/>
  <c r="W351" i="18"/>
  <c r="AB351" i="18"/>
  <c r="S351" i="18"/>
  <c r="Z351" i="18"/>
  <c r="N351" i="18"/>
  <c r="M351" i="18"/>
  <c r="L351" i="18"/>
  <c r="F351" i="18"/>
  <c r="E351" i="18"/>
  <c r="I350" i="18"/>
  <c r="T350" i="18"/>
  <c r="K350" i="18"/>
  <c r="U350" i="18"/>
  <c r="V350" i="18"/>
  <c r="W350" i="18"/>
  <c r="AB350" i="18"/>
  <c r="S350" i="18"/>
  <c r="Z350" i="18"/>
  <c r="N350" i="18"/>
  <c r="M350" i="18"/>
  <c r="L350" i="18"/>
  <c r="F350" i="18"/>
  <c r="E350" i="18"/>
  <c r="I349" i="18"/>
  <c r="T349" i="18"/>
  <c r="K349" i="18"/>
  <c r="U349" i="18"/>
  <c r="V349" i="18"/>
  <c r="W349" i="18"/>
  <c r="AB349" i="18"/>
  <c r="S349" i="18"/>
  <c r="Z349" i="18"/>
  <c r="N349" i="18"/>
  <c r="M349" i="18"/>
  <c r="L349" i="18"/>
  <c r="F349" i="18"/>
  <c r="E349" i="18"/>
  <c r="I348" i="18"/>
  <c r="T348" i="18"/>
  <c r="K348" i="18"/>
  <c r="U348" i="18"/>
  <c r="V348" i="18"/>
  <c r="W348" i="18"/>
  <c r="AB348" i="18"/>
  <c r="S348" i="18"/>
  <c r="Z348" i="18"/>
  <c r="N348" i="18"/>
  <c r="M348" i="18"/>
  <c r="L348" i="18"/>
  <c r="F348" i="18"/>
  <c r="E348" i="18"/>
  <c r="I347" i="18"/>
  <c r="T347" i="18"/>
  <c r="K347" i="18"/>
  <c r="U347" i="18"/>
  <c r="V347" i="18"/>
  <c r="W347" i="18"/>
  <c r="AB347" i="18"/>
  <c r="S347" i="18"/>
  <c r="Z347" i="18"/>
  <c r="N347" i="18"/>
  <c r="M347" i="18"/>
  <c r="L347" i="18"/>
  <c r="F347" i="18"/>
  <c r="E347" i="18"/>
  <c r="I346" i="18"/>
  <c r="T346" i="18"/>
  <c r="K346" i="18"/>
  <c r="U346" i="18"/>
  <c r="V346" i="18"/>
  <c r="W346" i="18"/>
  <c r="AB346" i="18"/>
  <c r="S346" i="18"/>
  <c r="Z346" i="18"/>
  <c r="N346" i="18"/>
  <c r="M346" i="18"/>
  <c r="L346" i="18"/>
  <c r="F346" i="18"/>
  <c r="E346" i="18"/>
  <c r="I345" i="18"/>
  <c r="T345" i="18"/>
  <c r="K345" i="18"/>
  <c r="U345" i="18"/>
  <c r="V345" i="18"/>
  <c r="W345" i="18"/>
  <c r="AB345" i="18"/>
  <c r="S345" i="18"/>
  <c r="Z345" i="18"/>
  <c r="N345" i="18"/>
  <c r="M345" i="18"/>
  <c r="L345" i="18"/>
  <c r="F345" i="18"/>
  <c r="E345" i="18"/>
  <c r="I344" i="18"/>
  <c r="T344" i="18"/>
  <c r="K344" i="18"/>
  <c r="U344" i="18"/>
  <c r="V344" i="18"/>
  <c r="W344" i="18"/>
  <c r="AB344" i="18"/>
  <c r="S344" i="18"/>
  <c r="Z344" i="18"/>
  <c r="N344" i="18"/>
  <c r="M344" i="18"/>
  <c r="L344" i="18"/>
  <c r="F344" i="18"/>
  <c r="E344" i="18"/>
  <c r="I343" i="18"/>
  <c r="T343" i="18"/>
  <c r="K343" i="18"/>
  <c r="U343" i="18"/>
  <c r="V343" i="18"/>
  <c r="W343" i="18"/>
  <c r="AB343" i="18"/>
  <c r="S343" i="18"/>
  <c r="Z343" i="18"/>
  <c r="N343" i="18"/>
  <c r="M343" i="18"/>
  <c r="L343" i="18"/>
  <c r="F343" i="18"/>
  <c r="E343" i="18"/>
  <c r="I342" i="18"/>
  <c r="T342" i="18"/>
  <c r="K342" i="18"/>
  <c r="U342" i="18"/>
  <c r="V342" i="18"/>
  <c r="W342" i="18"/>
  <c r="AB342" i="18"/>
  <c r="S342" i="18"/>
  <c r="Z342" i="18"/>
  <c r="N342" i="18"/>
  <c r="M342" i="18"/>
  <c r="L342" i="18"/>
  <c r="F342" i="18"/>
  <c r="E342" i="18"/>
  <c r="I341" i="18"/>
  <c r="T341" i="18"/>
  <c r="K341" i="18"/>
  <c r="U341" i="18"/>
  <c r="V341" i="18"/>
  <c r="W341" i="18"/>
  <c r="AB341" i="18"/>
  <c r="S341" i="18"/>
  <c r="Z341" i="18"/>
  <c r="N341" i="18"/>
  <c r="M341" i="18"/>
  <c r="L341" i="18"/>
  <c r="F341" i="18"/>
  <c r="E341" i="18"/>
  <c r="I340" i="18"/>
  <c r="T340" i="18"/>
  <c r="K340" i="18"/>
  <c r="U340" i="18"/>
  <c r="V340" i="18"/>
  <c r="W340" i="18"/>
  <c r="AB340" i="18"/>
  <c r="S340" i="18"/>
  <c r="Z340" i="18"/>
  <c r="N340" i="18"/>
  <c r="M340" i="18"/>
  <c r="L340" i="18"/>
  <c r="F340" i="18"/>
  <c r="E340" i="18"/>
  <c r="I339" i="18"/>
  <c r="T339" i="18"/>
  <c r="K339" i="18"/>
  <c r="U339" i="18"/>
  <c r="V339" i="18"/>
  <c r="W339" i="18"/>
  <c r="AB339" i="18"/>
  <c r="S339" i="18"/>
  <c r="Z339" i="18"/>
  <c r="N339" i="18"/>
  <c r="M339" i="18"/>
  <c r="L339" i="18"/>
  <c r="F339" i="18"/>
  <c r="E339" i="18"/>
  <c r="I338" i="18"/>
  <c r="T338" i="18"/>
  <c r="K338" i="18"/>
  <c r="U338" i="18"/>
  <c r="V338" i="18"/>
  <c r="W338" i="18"/>
  <c r="AB338" i="18"/>
  <c r="S338" i="18"/>
  <c r="Z338" i="18"/>
  <c r="N338" i="18"/>
  <c r="M338" i="18"/>
  <c r="L338" i="18"/>
  <c r="F338" i="18"/>
  <c r="E338" i="18"/>
  <c r="I337" i="18"/>
  <c r="T337" i="18"/>
  <c r="K337" i="18"/>
  <c r="U337" i="18"/>
  <c r="V337" i="18"/>
  <c r="W337" i="18"/>
  <c r="AB337" i="18"/>
  <c r="S337" i="18"/>
  <c r="Z337" i="18"/>
  <c r="N337" i="18"/>
  <c r="M337" i="18"/>
  <c r="L337" i="18"/>
  <c r="F337" i="18"/>
  <c r="E337" i="18"/>
  <c r="I336" i="18"/>
  <c r="T336" i="18"/>
  <c r="K336" i="18"/>
  <c r="U336" i="18"/>
  <c r="V336" i="18"/>
  <c r="W336" i="18"/>
  <c r="AB336" i="18"/>
  <c r="S336" i="18"/>
  <c r="Z336" i="18"/>
  <c r="N336" i="18"/>
  <c r="M336" i="18"/>
  <c r="L336" i="18"/>
  <c r="F336" i="18"/>
  <c r="E336" i="18"/>
  <c r="I335" i="18"/>
  <c r="T335" i="18"/>
  <c r="K335" i="18"/>
  <c r="U335" i="18"/>
  <c r="V335" i="18"/>
  <c r="W335" i="18"/>
  <c r="AB335" i="18"/>
  <c r="S335" i="18"/>
  <c r="Z335" i="18"/>
  <c r="N335" i="18"/>
  <c r="M335" i="18"/>
  <c r="L335" i="18"/>
  <c r="F335" i="18"/>
  <c r="E335" i="18"/>
  <c r="I334" i="18"/>
  <c r="T334" i="18"/>
  <c r="K334" i="18"/>
  <c r="U334" i="18"/>
  <c r="V334" i="18"/>
  <c r="W334" i="18"/>
  <c r="AB334" i="18"/>
  <c r="S334" i="18"/>
  <c r="Z334" i="18"/>
  <c r="N334" i="18"/>
  <c r="M334" i="18"/>
  <c r="L334" i="18"/>
  <c r="F334" i="18"/>
  <c r="E334" i="18"/>
  <c r="I333" i="18"/>
  <c r="T333" i="18"/>
  <c r="K333" i="18"/>
  <c r="U333" i="18"/>
  <c r="V333" i="18"/>
  <c r="W333" i="18"/>
  <c r="AB333" i="18"/>
  <c r="S333" i="18"/>
  <c r="Z333" i="18"/>
  <c r="N333" i="18"/>
  <c r="M333" i="18"/>
  <c r="L333" i="18"/>
  <c r="F333" i="18"/>
  <c r="E333" i="18"/>
  <c r="I332" i="18"/>
  <c r="T332" i="18"/>
  <c r="K332" i="18"/>
  <c r="U332" i="18"/>
  <c r="V332" i="18"/>
  <c r="W332" i="18"/>
  <c r="AB332" i="18"/>
  <c r="S332" i="18"/>
  <c r="Z332" i="18"/>
  <c r="N332" i="18"/>
  <c r="M332" i="18"/>
  <c r="L332" i="18"/>
  <c r="F332" i="18"/>
  <c r="E332" i="18"/>
  <c r="I331" i="18"/>
  <c r="T331" i="18"/>
  <c r="K331" i="18"/>
  <c r="U331" i="18"/>
  <c r="V331" i="18"/>
  <c r="W331" i="18"/>
  <c r="AB331" i="18"/>
  <c r="S331" i="18"/>
  <c r="Z331" i="18"/>
  <c r="N331" i="18"/>
  <c r="M331" i="18"/>
  <c r="L331" i="18"/>
  <c r="F331" i="18"/>
  <c r="E331" i="18"/>
  <c r="I330" i="18"/>
  <c r="T330" i="18"/>
  <c r="K330" i="18"/>
  <c r="U330" i="18"/>
  <c r="V330" i="18"/>
  <c r="W330" i="18"/>
  <c r="AB330" i="18"/>
  <c r="S330" i="18"/>
  <c r="Z330" i="18"/>
  <c r="N330" i="18"/>
  <c r="M330" i="18"/>
  <c r="L330" i="18"/>
  <c r="F330" i="18"/>
  <c r="E330" i="18"/>
  <c r="I329" i="18"/>
  <c r="T329" i="18"/>
  <c r="K329" i="18"/>
  <c r="U329" i="18"/>
  <c r="V329" i="18"/>
  <c r="W329" i="18"/>
  <c r="AB329" i="18"/>
  <c r="S329" i="18"/>
  <c r="Z329" i="18"/>
  <c r="N329" i="18"/>
  <c r="M329" i="18"/>
  <c r="L329" i="18"/>
  <c r="F329" i="18"/>
  <c r="E329" i="18"/>
  <c r="I328" i="18"/>
  <c r="T328" i="18"/>
  <c r="K328" i="18"/>
  <c r="U328" i="18"/>
  <c r="V328" i="18"/>
  <c r="W328" i="18"/>
  <c r="AB328" i="18"/>
  <c r="S328" i="18"/>
  <c r="Z328" i="18"/>
  <c r="N328" i="18"/>
  <c r="M328" i="18"/>
  <c r="L328" i="18"/>
  <c r="F328" i="18"/>
  <c r="E328" i="18"/>
  <c r="I327" i="18"/>
  <c r="T327" i="18"/>
  <c r="K327" i="18"/>
  <c r="U327" i="18"/>
  <c r="V327" i="18"/>
  <c r="W327" i="18"/>
  <c r="AB327" i="18"/>
  <c r="S327" i="18"/>
  <c r="Z327" i="18"/>
  <c r="N327" i="18"/>
  <c r="M327" i="18"/>
  <c r="L327" i="18"/>
  <c r="F327" i="18"/>
  <c r="E327" i="18"/>
  <c r="I326" i="18"/>
  <c r="T326" i="18"/>
  <c r="K326" i="18"/>
  <c r="U326" i="18"/>
  <c r="V326" i="18"/>
  <c r="W326" i="18"/>
  <c r="AB326" i="18"/>
  <c r="S326" i="18"/>
  <c r="Z326" i="18"/>
  <c r="N326" i="18"/>
  <c r="M326" i="18"/>
  <c r="L326" i="18"/>
  <c r="F326" i="18"/>
  <c r="E326" i="18"/>
  <c r="I322" i="23"/>
  <c r="K322" i="23"/>
  <c r="S322" i="23"/>
  <c r="Z322" i="23"/>
  <c r="N322" i="23"/>
  <c r="M322" i="23"/>
  <c r="L322" i="23"/>
  <c r="I321" i="23"/>
  <c r="K321" i="23"/>
  <c r="S321" i="23"/>
  <c r="Z321" i="23"/>
  <c r="N321" i="23"/>
  <c r="M321" i="23"/>
  <c r="L321" i="23"/>
  <c r="I320" i="23"/>
  <c r="K320" i="23"/>
  <c r="S320" i="23"/>
  <c r="Z320" i="23"/>
  <c r="N320" i="23"/>
  <c r="M320" i="23"/>
  <c r="L320" i="23"/>
  <c r="I319" i="23"/>
  <c r="K319" i="23"/>
  <c r="S319" i="23"/>
  <c r="Z319" i="23"/>
  <c r="N319" i="23"/>
  <c r="M319" i="23"/>
  <c r="L319" i="23"/>
  <c r="I318" i="23"/>
  <c r="K318" i="23"/>
  <c r="S318" i="23"/>
  <c r="Z318" i="23"/>
  <c r="N318" i="23"/>
  <c r="M318" i="23"/>
  <c r="L318" i="23"/>
  <c r="I317" i="23"/>
  <c r="K317" i="23"/>
  <c r="S317" i="23"/>
  <c r="Z317" i="23"/>
  <c r="N317" i="23"/>
  <c r="M317" i="23"/>
  <c r="L317" i="23"/>
  <c r="I316" i="23"/>
  <c r="K316" i="23"/>
  <c r="S316" i="23"/>
  <c r="Z316" i="23"/>
  <c r="N316" i="23"/>
  <c r="M316" i="23"/>
  <c r="L316" i="23"/>
  <c r="I315" i="23"/>
  <c r="K315" i="23"/>
  <c r="S315" i="23"/>
  <c r="Z315" i="23"/>
  <c r="N315" i="23"/>
  <c r="M315" i="23"/>
  <c r="L315" i="23"/>
  <c r="I314" i="23"/>
  <c r="K314" i="23"/>
  <c r="S314" i="23"/>
  <c r="Z314" i="23"/>
  <c r="N314" i="23"/>
  <c r="M314" i="23"/>
  <c r="L314" i="23"/>
  <c r="I313" i="23"/>
  <c r="K313" i="23"/>
  <c r="S313" i="23"/>
  <c r="Z313" i="23"/>
  <c r="N313" i="23"/>
  <c r="M313" i="23"/>
  <c r="L313" i="23"/>
  <c r="I312" i="23"/>
  <c r="K312" i="23"/>
  <c r="S312" i="23"/>
  <c r="Z312" i="23"/>
  <c r="N312" i="23"/>
  <c r="M312" i="23"/>
  <c r="L312" i="23"/>
  <c r="I311" i="23"/>
  <c r="K311" i="23"/>
  <c r="S311" i="23"/>
  <c r="Z311" i="23"/>
  <c r="N311" i="23"/>
  <c r="M311" i="23"/>
  <c r="L311" i="23"/>
  <c r="I310" i="23"/>
  <c r="K310" i="23"/>
  <c r="S310" i="23"/>
  <c r="Z310" i="23"/>
  <c r="N310" i="23"/>
  <c r="M310" i="23"/>
  <c r="L310" i="23"/>
  <c r="I309" i="23"/>
  <c r="K309" i="23"/>
  <c r="S309" i="23"/>
  <c r="Z309" i="23"/>
  <c r="N309" i="23"/>
  <c r="M309" i="23"/>
  <c r="L309" i="23"/>
  <c r="I308" i="23"/>
  <c r="K308" i="23"/>
  <c r="S308" i="23"/>
  <c r="Z308" i="23"/>
  <c r="N308" i="23"/>
  <c r="M308" i="23"/>
  <c r="L308" i="23"/>
  <c r="I307" i="23"/>
  <c r="K307" i="23"/>
  <c r="S307" i="23"/>
  <c r="Z307" i="23"/>
  <c r="N307" i="23"/>
  <c r="M307" i="23"/>
  <c r="L307" i="23"/>
  <c r="I306" i="23"/>
  <c r="K306" i="23"/>
  <c r="S306" i="23"/>
  <c r="Z306" i="23"/>
  <c r="N306" i="23"/>
  <c r="M306" i="23"/>
  <c r="L306" i="23"/>
  <c r="I305" i="23"/>
  <c r="K305" i="23"/>
  <c r="S305" i="23"/>
  <c r="Z305" i="23"/>
  <c r="N305" i="23"/>
  <c r="M305" i="23"/>
  <c r="L305" i="23"/>
  <c r="I304" i="23"/>
  <c r="K304" i="23"/>
  <c r="S304" i="23"/>
  <c r="Z304" i="23"/>
  <c r="N304" i="23"/>
  <c r="M304" i="23"/>
  <c r="L304" i="23"/>
  <c r="I303" i="23"/>
  <c r="K303" i="23"/>
  <c r="S303" i="23"/>
  <c r="Z303" i="23"/>
  <c r="N303" i="23"/>
  <c r="M303" i="23"/>
  <c r="L303" i="23"/>
  <c r="I302" i="23"/>
  <c r="K302" i="23"/>
  <c r="S302" i="23"/>
  <c r="Z302" i="23"/>
  <c r="N302" i="23"/>
  <c r="M302" i="23"/>
  <c r="L302" i="23"/>
  <c r="I301" i="23"/>
  <c r="K301" i="23"/>
  <c r="S301" i="23"/>
  <c r="Z301" i="23"/>
  <c r="N301" i="23"/>
  <c r="M301" i="23"/>
  <c r="L301" i="23"/>
  <c r="I300" i="23"/>
  <c r="K300" i="23"/>
  <c r="S300" i="23"/>
  <c r="Z300" i="23"/>
  <c r="N300" i="23"/>
  <c r="M300" i="23"/>
  <c r="L300" i="23"/>
  <c r="I299" i="23"/>
  <c r="K299" i="23"/>
  <c r="S299" i="23"/>
  <c r="Z299" i="23"/>
  <c r="N299" i="23"/>
  <c r="M299" i="23"/>
  <c r="L299" i="23"/>
  <c r="I298" i="23"/>
  <c r="K298" i="23"/>
  <c r="S298" i="23"/>
  <c r="Z298" i="23"/>
  <c r="N298" i="23"/>
  <c r="M298" i="23"/>
  <c r="L298" i="23"/>
  <c r="I297" i="23"/>
  <c r="K297" i="23"/>
  <c r="S297" i="23"/>
  <c r="Z297" i="23"/>
  <c r="N297" i="23"/>
  <c r="M297" i="23"/>
  <c r="L297" i="23"/>
  <c r="I296" i="23"/>
  <c r="K296" i="23"/>
  <c r="S296" i="23"/>
  <c r="Z296" i="23"/>
  <c r="N296" i="23"/>
  <c r="M296" i="23"/>
  <c r="L296" i="23"/>
  <c r="I295" i="23"/>
  <c r="K295" i="23"/>
  <c r="S295" i="23"/>
  <c r="Z295" i="23"/>
  <c r="N295" i="23"/>
  <c r="M295" i="23"/>
  <c r="L295" i="23"/>
  <c r="I294" i="23"/>
  <c r="K294" i="23"/>
  <c r="S294" i="23"/>
  <c r="Z294" i="23"/>
  <c r="N294" i="23"/>
  <c r="M294" i="23"/>
  <c r="L294" i="23"/>
  <c r="I293" i="23"/>
  <c r="K293" i="23"/>
  <c r="S293" i="23"/>
  <c r="Z293" i="23"/>
  <c r="N293" i="23"/>
  <c r="M293" i="23"/>
  <c r="L293" i="23"/>
  <c r="I292" i="23"/>
  <c r="K292" i="23"/>
  <c r="S292" i="23"/>
  <c r="Z292" i="23"/>
  <c r="N292" i="23"/>
  <c r="M292" i="23"/>
  <c r="L292" i="23"/>
  <c r="I291" i="23"/>
  <c r="K291" i="23"/>
  <c r="S291" i="23"/>
  <c r="Z291" i="23"/>
  <c r="N291" i="23"/>
  <c r="M291" i="23"/>
  <c r="L291" i="23"/>
  <c r="I290" i="23"/>
  <c r="K290" i="23"/>
  <c r="S290" i="23"/>
  <c r="Z290" i="23"/>
  <c r="N290" i="23"/>
  <c r="M290" i="23"/>
  <c r="L290" i="23"/>
  <c r="I289" i="23"/>
  <c r="K289" i="23"/>
  <c r="S289" i="23"/>
  <c r="Z289" i="23"/>
  <c r="N289" i="23"/>
  <c r="M289" i="23"/>
  <c r="L289" i="23"/>
  <c r="I288" i="23"/>
  <c r="K288" i="23"/>
  <c r="S288" i="23"/>
  <c r="Z288" i="23"/>
  <c r="N288" i="23"/>
  <c r="M288" i="23"/>
  <c r="L288" i="23"/>
  <c r="I287" i="23"/>
  <c r="K287" i="23"/>
  <c r="S287" i="23"/>
  <c r="Z287" i="23"/>
  <c r="N287" i="23"/>
  <c r="M287" i="23"/>
  <c r="L287" i="23"/>
  <c r="I286" i="23"/>
  <c r="K286" i="23"/>
  <c r="S286" i="23"/>
  <c r="Z286" i="23"/>
  <c r="N286" i="23"/>
  <c r="M286" i="23"/>
  <c r="L286" i="23"/>
  <c r="I285" i="23"/>
  <c r="K285" i="23"/>
  <c r="S285" i="23"/>
  <c r="Z285" i="23"/>
  <c r="N285" i="23"/>
  <c r="M285" i="23"/>
  <c r="L285" i="23"/>
  <c r="I284" i="23"/>
  <c r="K284" i="23"/>
  <c r="S284" i="23"/>
  <c r="Z284" i="23"/>
  <c r="N284" i="23"/>
  <c r="M284" i="23"/>
  <c r="L284" i="23"/>
  <c r="I283" i="23"/>
  <c r="K283" i="23"/>
  <c r="S283" i="23"/>
  <c r="Z283" i="23"/>
  <c r="N283" i="23"/>
  <c r="M283" i="23"/>
  <c r="L283" i="23"/>
  <c r="I282" i="23"/>
  <c r="K282" i="23"/>
  <c r="S282" i="23"/>
  <c r="Z282" i="23"/>
  <c r="N282" i="23"/>
  <c r="M282" i="23"/>
  <c r="L282" i="23"/>
  <c r="I281" i="23"/>
  <c r="K281" i="23"/>
  <c r="S281" i="23"/>
  <c r="Z281" i="23"/>
  <c r="N281" i="23"/>
  <c r="M281" i="23"/>
  <c r="L281" i="23"/>
  <c r="I280" i="23"/>
  <c r="K280" i="23"/>
  <c r="S280" i="23"/>
  <c r="Z280" i="23"/>
  <c r="N280" i="23"/>
  <c r="M280" i="23"/>
  <c r="L280" i="23"/>
  <c r="I279" i="23"/>
  <c r="K279" i="23"/>
  <c r="S279" i="23"/>
  <c r="Z279" i="23"/>
  <c r="N279" i="23"/>
  <c r="M279" i="23"/>
  <c r="L279" i="23"/>
  <c r="I278" i="23"/>
  <c r="K278" i="23"/>
  <c r="S278" i="23"/>
  <c r="Z278" i="23"/>
  <c r="N278" i="23"/>
  <c r="M278" i="23"/>
  <c r="L278" i="23"/>
  <c r="I277" i="23"/>
  <c r="K277" i="23"/>
  <c r="S277" i="23"/>
  <c r="Z277" i="23"/>
  <c r="N277" i="23"/>
  <c r="M277" i="23"/>
  <c r="L277" i="23"/>
  <c r="I276" i="23"/>
  <c r="K276" i="23"/>
  <c r="S276" i="23"/>
  <c r="Z276" i="23"/>
  <c r="N276" i="23"/>
  <c r="M276" i="23"/>
  <c r="L276" i="23"/>
  <c r="I275" i="23"/>
  <c r="K275" i="23"/>
  <c r="S275" i="23"/>
  <c r="Z275" i="23"/>
  <c r="N275" i="23"/>
  <c r="M275" i="23"/>
  <c r="L275" i="23"/>
  <c r="I274" i="23"/>
  <c r="K274" i="23"/>
  <c r="S274" i="23"/>
  <c r="Z274" i="23"/>
  <c r="N274" i="23"/>
  <c r="M274" i="23"/>
  <c r="L274" i="23"/>
  <c r="I273" i="23"/>
  <c r="K273" i="23"/>
  <c r="S273" i="23"/>
  <c r="Z273" i="23"/>
  <c r="N273" i="23"/>
  <c r="M273" i="23"/>
  <c r="L273" i="23"/>
  <c r="I272" i="23"/>
  <c r="K272" i="23"/>
  <c r="S272" i="23"/>
  <c r="Z272" i="23"/>
  <c r="N272" i="23"/>
  <c r="M272" i="23"/>
  <c r="L272" i="23"/>
  <c r="I271" i="23"/>
  <c r="K271" i="23"/>
  <c r="S271" i="23"/>
  <c r="Z271" i="23"/>
  <c r="N271" i="23"/>
  <c r="M271" i="23"/>
  <c r="L271" i="23"/>
  <c r="I270" i="23"/>
  <c r="K270" i="23"/>
  <c r="S270" i="23"/>
  <c r="Z270" i="23"/>
  <c r="N270" i="23"/>
  <c r="M270" i="23"/>
  <c r="L270" i="23"/>
  <c r="I269" i="23"/>
  <c r="K269" i="23"/>
  <c r="S269" i="23"/>
  <c r="Z269" i="23"/>
  <c r="N269" i="23"/>
  <c r="M269" i="23"/>
  <c r="L269" i="23"/>
  <c r="I268" i="23"/>
  <c r="K268" i="23"/>
  <c r="S268" i="23"/>
  <c r="Z268" i="23"/>
  <c r="N268" i="23"/>
  <c r="M268" i="23"/>
  <c r="L268" i="23"/>
  <c r="I267" i="23"/>
  <c r="K267" i="23"/>
  <c r="S267" i="23"/>
  <c r="Z267" i="23"/>
  <c r="N267" i="23"/>
  <c r="M267" i="23"/>
  <c r="L267" i="23"/>
  <c r="I266" i="23"/>
  <c r="K266" i="23"/>
  <c r="S266" i="23"/>
  <c r="Z266" i="23"/>
  <c r="N266" i="23"/>
  <c r="M266" i="23"/>
  <c r="L266" i="23"/>
  <c r="I265" i="23"/>
  <c r="K265" i="23"/>
  <c r="S265" i="23"/>
  <c r="Z265" i="23"/>
  <c r="N265" i="23"/>
  <c r="M265" i="23"/>
  <c r="L265" i="23"/>
  <c r="I264" i="23"/>
  <c r="K264" i="23"/>
  <c r="S264" i="23"/>
  <c r="Z264" i="23"/>
  <c r="N264" i="23"/>
  <c r="M264" i="23"/>
  <c r="L264" i="23"/>
  <c r="I263" i="23"/>
  <c r="K263" i="23"/>
  <c r="S263" i="23"/>
  <c r="Z263" i="23"/>
  <c r="N263" i="23"/>
  <c r="M263" i="23"/>
  <c r="L263" i="23"/>
  <c r="I262" i="23"/>
  <c r="K262" i="23"/>
  <c r="S262" i="23"/>
  <c r="Z262" i="23"/>
  <c r="N262" i="23"/>
  <c r="M262" i="23"/>
  <c r="L262" i="23"/>
  <c r="I261" i="23"/>
  <c r="K261" i="23"/>
  <c r="S261" i="23"/>
  <c r="Z261" i="23"/>
  <c r="N261" i="23"/>
  <c r="M261" i="23"/>
  <c r="L261" i="23"/>
  <c r="I260" i="23"/>
  <c r="K260" i="23"/>
  <c r="S260" i="23"/>
  <c r="Z260" i="23"/>
  <c r="N260" i="23"/>
  <c r="M260" i="23"/>
  <c r="L260" i="23"/>
  <c r="I259" i="23"/>
  <c r="K259" i="23"/>
  <c r="S259" i="23"/>
  <c r="Z259" i="23"/>
  <c r="N259" i="23"/>
  <c r="M259" i="23"/>
  <c r="L259" i="23"/>
  <c r="I258" i="23"/>
  <c r="K258" i="23"/>
  <c r="S258" i="23"/>
  <c r="Z258" i="23"/>
  <c r="N258" i="23"/>
  <c r="M258" i="23"/>
  <c r="L258" i="23"/>
  <c r="I257" i="23"/>
  <c r="K257" i="23"/>
  <c r="S257" i="23"/>
  <c r="Z257" i="23"/>
  <c r="N257" i="23"/>
  <c r="M257" i="23"/>
  <c r="L257" i="23"/>
  <c r="I256" i="23"/>
  <c r="K256" i="23"/>
  <c r="S256" i="23"/>
  <c r="Z256" i="23"/>
  <c r="N256" i="23"/>
  <c r="M256" i="23"/>
  <c r="L256" i="23"/>
  <c r="I255" i="23"/>
  <c r="K255" i="23"/>
  <c r="S255" i="23"/>
  <c r="Z255" i="23"/>
  <c r="N255" i="23"/>
  <c r="M255" i="23"/>
  <c r="L255" i="23"/>
  <c r="I254" i="23"/>
  <c r="K254" i="23"/>
  <c r="S254" i="23"/>
  <c r="Z254" i="23"/>
  <c r="N254" i="23"/>
  <c r="M254" i="23"/>
  <c r="L254" i="23"/>
  <c r="I253" i="23"/>
  <c r="K253" i="23"/>
  <c r="S253" i="23"/>
  <c r="Z253" i="23"/>
  <c r="N253" i="23"/>
  <c r="M253" i="23"/>
  <c r="L253" i="23"/>
  <c r="I252" i="23"/>
  <c r="K252" i="23"/>
  <c r="S252" i="23"/>
  <c r="Z252" i="23"/>
  <c r="N252" i="23"/>
  <c r="M252" i="23"/>
  <c r="L252" i="23"/>
  <c r="I251" i="23"/>
  <c r="K251" i="23"/>
  <c r="S251" i="23"/>
  <c r="Z251" i="23"/>
  <c r="N251" i="23"/>
  <c r="M251" i="23"/>
  <c r="L251" i="23"/>
  <c r="I250" i="23"/>
  <c r="K250" i="23"/>
  <c r="S250" i="23"/>
  <c r="Z250" i="23"/>
  <c r="N250" i="23"/>
  <c r="M250" i="23"/>
  <c r="L250" i="23"/>
  <c r="I249" i="23"/>
  <c r="K249" i="23"/>
  <c r="S249" i="23"/>
  <c r="Z249" i="23"/>
  <c r="N249" i="23"/>
  <c r="M249" i="23"/>
  <c r="L249" i="23"/>
  <c r="I248" i="23"/>
  <c r="K248" i="23"/>
  <c r="S248" i="23"/>
  <c r="Z248" i="23"/>
  <c r="N248" i="23"/>
  <c r="M248" i="23"/>
  <c r="L248" i="23"/>
  <c r="I247" i="23"/>
  <c r="K247" i="23"/>
  <c r="S247" i="23"/>
  <c r="Z247" i="23"/>
  <c r="N247" i="23"/>
  <c r="M247" i="23"/>
  <c r="L247" i="23"/>
  <c r="I246" i="23"/>
  <c r="K246" i="23"/>
  <c r="S246" i="23"/>
  <c r="Z246" i="23"/>
  <c r="N246" i="23"/>
  <c r="M246" i="23"/>
  <c r="L246" i="23"/>
  <c r="I245" i="23"/>
  <c r="K245" i="23"/>
  <c r="S245" i="23"/>
  <c r="Z245" i="23"/>
  <c r="N245" i="23"/>
  <c r="M245" i="23"/>
  <c r="L245" i="23"/>
  <c r="I244" i="23"/>
  <c r="K244" i="23"/>
  <c r="S244" i="23"/>
  <c r="Z244" i="23"/>
  <c r="N244" i="23"/>
  <c r="M244" i="23"/>
  <c r="L244" i="23"/>
  <c r="I243" i="23"/>
  <c r="K243" i="23"/>
  <c r="S243" i="23"/>
  <c r="Z243" i="23"/>
  <c r="N243" i="23"/>
  <c r="M243" i="23"/>
  <c r="L243" i="23"/>
  <c r="I242" i="23"/>
  <c r="K242" i="23"/>
  <c r="S242" i="23"/>
  <c r="Z242" i="23"/>
  <c r="N242" i="23"/>
  <c r="M242" i="23"/>
  <c r="L242" i="23"/>
  <c r="I241" i="23"/>
  <c r="K241" i="23"/>
  <c r="S241" i="23"/>
  <c r="Z241" i="23"/>
  <c r="N241" i="23"/>
  <c r="M241" i="23"/>
  <c r="L241" i="23"/>
  <c r="I240" i="23"/>
  <c r="K240" i="23"/>
  <c r="S240" i="23"/>
  <c r="Z240" i="23"/>
  <c r="N240" i="23"/>
  <c r="M240" i="23"/>
  <c r="L240" i="23"/>
  <c r="I239" i="23"/>
  <c r="K239" i="23"/>
  <c r="S239" i="23"/>
  <c r="Z239" i="23"/>
  <c r="N239" i="23"/>
  <c r="M239" i="23"/>
  <c r="L239" i="23"/>
  <c r="I238" i="23"/>
  <c r="K238" i="23"/>
  <c r="S238" i="23"/>
  <c r="Z238" i="23"/>
  <c r="N238" i="23"/>
  <c r="M238" i="23"/>
  <c r="L238" i="23"/>
  <c r="I237" i="23"/>
  <c r="K237" i="23"/>
  <c r="S237" i="23"/>
  <c r="Z237" i="23"/>
  <c r="N237" i="23"/>
  <c r="M237" i="23"/>
  <c r="L237" i="23"/>
  <c r="I236" i="23"/>
  <c r="K236" i="23"/>
  <c r="S236" i="23"/>
  <c r="Z236" i="23"/>
  <c r="N236" i="23"/>
  <c r="M236" i="23"/>
  <c r="L236" i="23"/>
  <c r="I235" i="23"/>
  <c r="K235" i="23"/>
  <c r="S235" i="23"/>
  <c r="Z235" i="23"/>
  <c r="N235" i="23"/>
  <c r="M235" i="23"/>
  <c r="L235" i="23"/>
  <c r="I234" i="23"/>
  <c r="K234" i="23"/>
  <c r="S234" i="23"/>
  <c r="Z234" i="23"/>
  <c r="N234" i="23"/>
  <c r="M234" i="23"/>
  <c r="L234" i="23"/>
  <c r="I233" i="23"/>
  <c r="K233" i="23"/>
  <c r="S233" i="23"/>
  <c r="Z233" i="23"/>
  <c r="N233" i="23"/>
  <c r="M233" i="23"/>
  <c r="L233" i="23"/>
  <c r="I232" i="23"/>
  <c r="K232" i="23"/>
  <c r="S232" i="23"/>
  <c r="Z232" i="23"/>
  <c r="N232" i="23"/>
  <c r="M232" i="23"/>
  <c r="L232" i="23"/>
  <c r="I231" i="23"/>
  <c r="K231" i="23"/>
  <c r="S231" i="23"/>
  <c r="Z231" i="23"/>
  <c r="N231" i="23"/>
  <c r="M231" i="23"/>
  <c r="L231" i="23"/>
  <c r="I230" i="23"/>
  <c r="K230" i="23"/>
  <c r="S230" i="23"/>
  <c r="Z230" i="23"/>
  <c r="N230" i="23"/>
  <c r="M230" i="23"/>
  <c r="L230" i="23"/>
  <c r="I229" i="23"/>
  <c r="K229" i="23"/>
  <c r="S229" i="23"/>
  <c r="Z229" i="23"/>
  <c r="N229" i="23"/>
  <c r="M229" i="23"/>
  <c r="L229" i="23"/>
  <c r="I228" i="23"/>
  <c r="K228" i="23"/>
  <c r="S228" i="23"/>
  <c r="Z228" i="23"/>
  <c r="N228" i="23"/>
  <c r="M228" i="23"/>
  <c r="L228" i="23"/>
  <c r="I227" i="23"/>
  <c r="K227" i="23"/>
  <c r="S227" i="23"/>
  <c r="Z227" i="23"/>
  <c r="N227" i="23"/>
  <c r="M227" i="23"/>
  <c r="L227" i="23"/>
  <c r="I226" i="23"/>
  <c r="K226" i="23"/>
  <c r="S226" i="23"/>
  <c r="Z226" i="23"/>
  <c r="N226" i="23"/>
  <c r="M226" i="23"/>
  <c r="L226" i="23"/>
  <c r="I225" i="23"/>
  <c r="K225" i="23"/>
  <c r="S225" i="23"/>
  <c r="Z225" i="23"/>
  <c r="N225" i="23"/>
  <c r="M225" i="23"/>
  <c r="L225" i="23"/>
  <c r="I224" i="23"/>
  <c r="K224" i="23"/>
  <c r="S224" i="23"/>
  <c r="Z224" i="23"/>
  <c r="N224" i="23"/>
  <c r="M224" i="23"/>
  <c r="L224" i="23"/>
  <c r="I223" i="23"/>
  <c r="K223" i="23"/>
  <c r="S223" i="23"/>
  <c r="Z223" i="23"/>
  <c r="N223" i="23"/>
  <c r="M223" i="23"/>
  <c r="L223" i="23"/>
  <c r="I222" i="23"/>
  <c r="K222" i="23"/>
  <c r="S222" i="23"/>
  <c r="Z222" i="23"/>
  <c r="N222" i="23"/>
  <c r="M222" i="23"/>
  <c r="L222" i="23"/>
  <c r="I221" i="23"/>
  <c r="K221" i="23"/>
  <c r="S221" i="23"/>
  <c r="Z221" i="23"/>
  <c r="N221" i="23"/>
  <c r="M221" i="23"/>
  <c r="L221" i="23"/>
  <c r="I220" i="23"/>
  <c r="K220" i="23"/>
  <c r="S220" i="23"/>
  <c r="Z220" i="23"/>
  <c r="N220" i="23"/>
  <c r="M220" i="23"/>
  <c r="L220" i="23"/>
  <c r="I219" i="23"/>
  <c r="K219" i="23"/>
  <c r="S219" i="23"/>
  <c r="Z219" i="23"/>
  <c r="N219" i="23"/>
  <c r="M219" i="23"/>
  <c r="L219" i="23"/>
  <c r="I218" i="23"/>
  <c r="K218" i="23"/>
  <c r="S218" i="23"/>
  <c r="Z218" i="23"/>
  <c r="N218" i="23"/>
  <c r="M218" i="23"/>
  <c r="L218" i="23"/>
  <c r="I217" i="23"/>
  <c r="K217" i="23"/>
  <c r="S217" i="23"/>
  <c r="Z217" i="23"/>
  <c r="N217" i="23"/>
  <c r="M217" i="23"/>
  <c r="L217" i="23"/>
  <c r="I216" i="23"/>
  <c r="K216" i="23"/>
  <c r="S216" i="23"/>
  <c r="Z216" i="23"/>
  <c r="N216" i="23"/>
  <c r="M216" i="23"/>
  <c r="L216" i="23"/>
  <c r="I215" i="23"/>
  <c r="K215" i="23"/>
  <c r="S215" i="23"/>
  <c r="Z215" i="23"/>
  <c r="N215" i="23"/>
  <c r="M215" i="23"/>
  <c r="L215" i="23"/>
  <c r="I214" i="23"/>
  <c r="K214" i="23"/>
  <c r="S214" i="23"/>
  <c r="Z214" i="23"/>
  <c r="N214" i="23"/>
  <c r="M214" i="23"/>
  <c r="L214" i="23"/>
  <c r="I213" i="23"/>
  <c r="K213" i="23"/>
  <c r="S213" i="23"/>
  <c r="Z213" i="23"/>
  <c r="N213" i="23"/>
  <c r="M213" i="23"/>
  <c r="L213" i="23"/>
  <c r="I212" i="23"/>
  <c r="K212" i="23"/>
  <c r="S212" i="23"/>
  <c r="Z212" i="23"/>
  <c r="N212" i="23"/>
  <c r="M212" i="23"/>
  <c r="L212" i="23"/>
  <c r="I211" i="23"/>
  <c r="K211" i="23"/>
  <c r="S211" i="23"/>
  <c r="Z211" i="23"/>
  <c r="N211" i="23"/>
  <c r="M211" i="23"/>
  <c r="L211" i="23"/>
  <c r="I210" i="23"/>
  <c r="K210" i="23"/>
  <c r="S210" i="23"/>
  <c r="Z210" i="23"/>
  <c r="N210" i="23"/>
  <c r="M210" i="23"/>
  <c r="L210" i="23"/>
  <c r="I209" i="23"/>
  <c r="K209" i="23"/>
  <c r="S209" i="23"/>
  <c r="Z209" i="23"/>
  <c r="N209" i="23"/>
  <c r="M209" i="23"/>
  <c r="L209" i="23"/>
  <c r="I208" i="23"/>
  <c r="K208" i="23"/>
  <c r="S208" i="23"/>
  <c r="Z208" i="23"/>
  <c r="N208" i="23"/>
  <c r="M208" i="23"/>
  <c r="L208" i="23"/>
  <c r="I207" i="23"/>
  <c r="K207" i="23"/>
  <c r="S207" i="23"/>
  <c r="Z207" i="23"/>
  <c r="N207" i="23"/>
  <c r="M207" i="23"/>
  <c r="L207" i="23"/>
  <c r="I206" i="23"/>
  <c r="K206" i="23"/>
  <c r="S206" i="23"/>
  <c r="Z206" i="23"/>
  <c r="N206" i="23"/>
  <c r="M206" i="23"/>
  <c r="L206" i="23"/>
  <c r="I205" i="23"/>
  <c r="K205" i="23"/>
  <c r="S205" i="23"/>
  <c r="Z205" i="23"/>
  <c r="N205" i="23"/>
  <c r="M205" i="23"/>
  <c r="L205" i="23"/>
  <c r="I204" i="23"/>
  <c r="K204" i="23"/>
  <c r="S204" i="23"/>
  <c r="Z204" i="23"/>
  <c r="N204" i="23"/>
  <c r="M204" i="23"/>
  <c r="L204" i="23"/>
  <c r="I203" i="23"/>
  <c r="K203" i="23"/>
  <c r="S203" i="23"/>
  <c r="Z203" i="23"/>
  <c r="N203" i="23"/>
  <c r="M203" i="23"/>
  <c r="L203" i="23"/>
  <c r="I202" i="23"/>
  <c r="K202" i="23"/>
  <c r="S202" i="23"/>
  <c r="Z202" i="23"/>
  <c r="N202" i="23"/>
  <c r="M202" i="23"/>
  <c r="L202" i="23"/>
  <c r="I201" i="23"/>
  <c r="K201" i="23"/>
  <c r="S201" i="23"/>
  <c r="Z201" i="23"/>
  <c r="N201" i="23"/>
  <c r="M201" i="23"/>
  <c r="L201" i="23"/>
  <c r="I200" i="23"/>
  <c r="K200" i="23"/>
  <c r="S200" i="23"/>
  <c r="Z200" i="23"/>
  <c r="N200" i="23"/>
  <c r="M200" i="23"/>
  <c r="L200" i="23"/>
  <c r="I199" i="23"/>
  <c r="K199" i="23"/>
  <c r="S199" i="23"/>
  <c r="Z199" i="23"/>
  <c r="N199" i="23"/>
  <c r="M199" i="23"/>
  <c r="L199" i="23"/>
  <c r="I198" i="23"/>
  <c r="K198" i="23"/>
  <c r="S198" i="23"/>
  <c r="Z198" i="23"/>
  <c r="N198" i="23"/>
  <c r="M198" i="23"/>
  <c r="L198" i="23"/>
  <c r="I197" i="23"/>
  <c r="K197" i="23"/>
  <c r="S197" i="23"/>
  <c r="Z197" i="23"/>
  <c r="N197" i="23"/>
  <c r="M197" i="23"/>
  <c r="L197" i="23"/>
  <c r="I196" i="23"/>
  <c r="K196" i="23"/>
  <c r="S196" i="23"/>
  <c r="Z196" i="23"/>
  <c r="N196" i="23"/>
  <c r="M196" i="23"/>
  <c r="L196" i="23"/>
  <c r="I195" i="23"/>
  <c r="K195" i="23"/>
  <c r="S195" i="23"/>
  <c r="Z195" i="23"/>
  <c r="N195" i="23"/>
  <c r="M195" i="23"/>
  <c r="L195" i="23"/>
  <c r="I194" i="23"/>
  <c r="K194" i="23"/>
  <c r="S194" i="23"/>
  <c r="Z194" i="23"/>
  <c r="N194" i="23"/>
  <c r="M194" i="23"/>
  <c r="L194" i="23"/>
  <c r="I193" i="23"/>
  <c r="K193" i="23"/>
  <c r="S193" i="23"/>
  <c r="Z193" i="23"/>
  <c r="N193" i="23"/>
  <c r="M193" i="23"/>
  <c r="L193" i="23"/>
  <c r="I192" i="23"/>
  <c r="K192" i="23"/>
  <c r="S192" i="23"/>
  <c r="Z192" i="23"/>
  <c r="N192" i="23"/>
  <c r="M192" i="23"/>
  <c r="L192" i="23"/>
  <c r="I191" i="23"/>
  <c r="K191" i="23"/>
  <c r="S191" i="23"/>
  <c r="Z191" i="23"/>
  <c r="N191" i="23"/>
  <c r="M191" i="23"/>
  <c r="L191" i="23"/>
  <c r="I190" i="23"/>
  <c r="K190" i="23"/>
  <c r="S190" i="23"/>
  <c r="Z190" i="23"/>
  <c r="N190" i="23"/>
  <c r="M190" i="23"/>
  <c r="L190" i="23"/>
  <c r="I189" i="23"/>
  <c r="K189" i="23"/>
  <c r="S189" i="23"/>
  <c r="Z189" i="23"/>
  <c r="N189" i="23"/>
  <c r="M189" i="23"/>
  <c r="L189" i="23"/>
  <c r="I188" i="23"/>
  <c r="K188" i="23"/>
  <c r="S188" i="23"/>
  <c r="Z188" i="23"/>
  <c r="N188" i="23"/>
  <c r="M188" i="23"/>
  <c r="L188" i="23"/>
  <c r="I187" i="23"/>
  <c r="K187" i="23"/>
  <c r="S187" i="23"/>
  <c r="Z187" i="23"/>
  <c r="N187" i="23"/>
  <c r="M187" i="23"/>
  <c r="L187" i="23"/>
  <c r="I186" i="23"/>
  <c r="K186" i="23"/>
  <c r="S186" i="23"/>
  <c r="Z186" i="23"/>
  <c r="N186" i="23"/>
  <c r="M186" i="23"/>
  <c r="L186" i="23"/>
  <c r="I185" i="23"/>
  <c r="K185" i="23"/>
  <c r="S185" i="23"/>
  <c r="Z185" i="23"/>
  <c r="N185" i="23"/>
  <c r="M185" i="23"/>
  <c r="L185" i="23"/>
  <c r="I184" i="23"/>
  <c r="K184" i="23"/>
  <c r="S184" i="23"/>
  <c r="Z184" i="23"/>
  <c r="N184" i="23"/>
  <c r="M184" i="23"/>
  <c r="L184" i="23"/>
  <c r="I183" i="23"/>
  <c r="K183" i="23"/>
  <c r="S183" i="23"/>
  <c r="Z183" i="23"/>
  <c r="N183" i="23"/>
  <c r="M183" i="23"/>
  <c r="L183" i="23"/>
  <c r="I182" i="23"/>
  <c r="K182" i="23"/>
  <c r="S182" i="23"/>
  <c r="Z182" i="23"/>
  <c r="N182" i="23"/>
  <c r="M182" i="23"/>
  <c r="L182" i="23"/>
  <c r="I181" i="23"/>
  <c r="K181" i="23"/>
  <c r="S181" i="23"/>
  <c r="Z181" i="23"/>
  <c r="N181" i="23"/>
  <c r="M181" i="23"/>
  <c r="L181" i="23"/>
  <c r="I180" i="23"/>
  <c r="K180" i="23"/>
  <c r="S180" i="23"/>
  <c r="Z180" i="23"/>
  <c r="N180" i="23"/>
  <c r="M180" i="23"/>
  <c r="L180" i="23"/>
  <c r="I179" i="23"/>
  <c r="K179" i="23"/>
  <c r="S179" i="23"/>
  <c r="Z179" i="23"/>
  <c r="N179" i="23"/>
  <c r="M179" i="23"/>
  <c r="L179" i="23"/>
  <c r="I178" i="23"/>
  <c r="K178" i="23"/>
  <c r="S178" i="23"/>
  <c r="Z178" i="23"/>
  <c r="N178" i="23"/>
  <c r="M178" i="23"/>
  <c r="L178" i="23"/>
  <c r="I177" i="23"/>
  <c r="K177" i="23"/>
  <c r="S177" i="23"/>
  <c r="Z177" i="23"/>
  <c r="N177" i="23"/>
  <c r="M177" i="23"/>
  <c r="L177" i="23"/>
  <c r="I176" i="23"/>
  <c r="K176" i="23"/>
  <c r="S176" i="23"/>
  <c r="Z176" i="23"/>
  <c r="N176" i="23"/>
  <c r="M176" i="23"/>
  <c r="L176" i="23"/>
  <c r="I175" i="23"/>
  <c r="K175" i="23"/>
  <c r="S175" i="23"/>
  <c r="Z175" i="23"/>
  <c r="N175" i="23"/>
  <c r="M175" i="23"/>
  <c r="L175" i="23"/>
  <c r="I174" i="23"/>
  <c r="K174" i="23"/>
  <c r="S174" i="23"/>
  <c r="Z174" i="23"/>
  <c r="N174" i="23"/>
  <c r="M174" i="23"/>
  <c r="L174" i="23"/>
  <c r="I173" i="23"/>
  <c r="K173" i="23"/>
  <c r="S173" i="23"/>
  <c r="Z173" i="23"/>
  <c r="N173" i="23"/>
  <c r="M173" i="23"/>
  <c r="L173" i="23"/>
  <c r="I172" i="23"/>
  <c r="K172" i="23"/>
  <c r="S172" i="23"/>
  <c r="Z172" i="23"/>
  <c r="N172" i="23"/>
  <c r="M172" i="23"/>
  <c r="L172" i="23"/>
  <c r="I171" i="23"/>
  <c r="K171" i="23"/>
  <c r="S171" i="23"/>
  <c r="Z171" i="23"/>
  <c r="N171" i="23"/>
  <c r="M171" i="23"/>
  <c r="L171" i="23"/>
  <c r="I170" i="23"/>
  <c r="K170" i="23"/>
  <c r="S170" i="23"/>
  <c r="Z170" i="23"/>
  <c r="N170" i="23"/>
  <c r="M170" i="23"/>
  <c r="L170" i="23"/>
  <c r="I169" i="23"/>
  <c r="K169" i="23"/>
  <c r="S169" i="23"/>
  <c r="Z169" i="23"/>
  <c r="N169" i="23"/>
  <c r="M169" i="23"/>
  <c r="L169" i="23"/>
  <c r="I168" i="23"/>
  <c r="K168" i="23"/>
  <c r="S168" i="23"/>
  <c r="Z168" i="23"/>
  <c r="N168" i="23"/>
  <c r="M168" i="23"/>
  <c r="L168" i="23"/>
  <c r="I167" i="23"/>
  <c r="K167" i="23"/>
  <c r="S167" i="23"/>
  <c r="Z167" i="23"/>
  <c r="N167" i="23"/>
  <c r="M167" i="23"/>
  <c r="L167" i="23"/>
  <c r="I166" i="23"/>
  <c r="K166" i="23"/>
  <c r="S166" i="23"/>
  <c r="Z166" i="23"/>
  <c r="N166" i="23"/>
  <c r="M166" i="23"/>
  <c r="L166" i="23"/>
  <c r="I165" i="23"/>
  <c r="K165" i="23"/>
  <c r="S165" i="23"/>
  <c r="Z165" i="23"/>
  <c r="N165" i="23"/>
  <c r="M165" i="23"/>
  <c r="L165" i="23"/>
  <c r="I164" i="23"/>
  <c r="K164" i="23"/>
  <c r="S164" i="23"/>
  <c r="Z164" i="23"/>
  <c r="N164" i="23"/>
  <c r="M164" i="23"/>
  <c r="L164" i="23"/>
  <c r="I163" i="23"/>
  <c r="K163" i="23"/>
  <c r="S163" i="23"/>
  <c r="Z163" i="23"/>
  <c r="N163" i="23"/>
  <c r="M163" i="23"/>
  <c r="L163" i="23"/>
  <c r="I162" i="23"/>
  <c r="K162" i="23"/>
  <c r="S162" i="23"/>
  <c r="Z162" i="23"/>
  <c r="N162" i="23"/>
  <c r="M162" i="23"/>
  <c r="L162" i="23"/>
  <c r="I161" i="23"/>
  <c r="K161" i="23"/>
  <c r="S161" i="23"/>
  <c r="Z161" i="23"/>
  <c r="N161" i="23"/>
  <c r="M161" i="23"/>
  <c r="L161" i="23"/>
  <c r="I160" i="23"/>
  <c r="K160" i="23"/>
  <c r="S160" i="23"/>
  <c r="Z160" i="23"/>
  <c r="N160" i="23"/>
  <c r="M160" i="23"/>
  <c r="L160" i="23"/>
  <c r="I159" i="23"/>
  <c r="K159" i="23"/>
  <c r="S159" i="23"/>
  <c r="Z159" i="23"/>
  <c r="N159" i="23"/>
  <c r="M159" i="23"/>
  <c r="L159" i="23"/>
  <c r="I158" i="23"/>
  <c r="K158" i="23"/>
  <c r="S158" i="23"/>
  <c r="Z158" i="23"/>
  <c r="N158" i="23"/>
  <c r="M158" i="23"/>
  <c r="L158" i="23"/>
  <c r="I157" i="23"/>
  <c r="K157" i="23"/>
  <c r="S157" i="23"/>
  <c r="Z157" i="23"/>
  <c r="N157" i="23"/>
  <c r="M157" i="23"/>
  <c r="L157" i="23"/>
  <c r="I156" i="23"/>
  <c r="K156" i="23"/>
  <c r="S156" i="23"/>
  <c r="Z156" i="23"/>
  <c r="N156" i="23"/>
  <c r="M156" i="23"/>
  <c r="L156" i="23"/>
  <c r="I155" i="23"/>
  <c r="K155" i="23"/>
  <c r="S155" i="23"/>
  <c r="Z155" i="23"/>
  <c r="N155" i="23"/>
  <c r="M155" i="23"/>
  <c r="L155" i="23"/>
  <c r="I154" i="23"/>
  <c r="K154" i="23"/>
  <c r="S154" i="23"/>
  <c r="Z154" i="23"/>
  <c r="N154" i="23"/>
  <c r="M154" i="23"/>
  <c r="L154" i="23"/>
  <c r="I153" i="23"/>
  <c r="K153" i="23"/>
  <c r="S153" i="23"/>
  <c r="Z153" i="23"/>
  <c r="N153" i="23"/>
  <c r="M153" i="23"/>
  <c r="L153" i="23"/>
  <c r="I152" i="23"/>
  <c r="K152" i="23"/>
  <c r="S152" i="23"/>
  <c r="Z152" i="23"/>
  <c r="N152" i="23"/>
  <c r="M152" i="23"/>
  <c r="L152" i="23"/>
  <c r="I151" i="23"/>
  <c r="K151" i="23"/>
  <c r="S151" i="23"/>
  <c r="Z151" i="23"/>
  <c r="N151" i="23"/>
  <c r="M151" i="23"/>
  <c r="L151" i="23"/>
  <c r="I150" i="23"/>
  <c r="K150" i="23"/>
  <c r="S150" i="23"/>
  <c r="Z150" i="23"/>
  <c r="N150" i="23"/>
  <c r="M150" i="23"/>
  <c r="L150" i="23"/>
  <c r="I149" i="23"/>
  <c r="K149" i="23"/>
  <c r="S149" i="23"/>
  <c r="Z149" i="23"/>
  <c r="N149" i="23"/>
  <c r="M149" i="23"/>
  <c r="L149" i="23"/>
  <c r="I148" i="23"/>
  <c r="K148" i="23"/>
  <c r="S148" i="23"/>
  <c r="Z148" i="23"/>
  <c r="N148" i="23"/>
  <c r="M148" i="23"/>
  <c r="L148" i="23"/>
  <c r="I147" i="23"/>
  <c r="K147" i="23"/>
  <c r="S147" i="23"/>
  <c r="Z147" i="23"/>
  <c r="N147" i="23"/>
  <c r="M147" i="23"/>
  <c r="L147" i="23"/>
  <c r="I146" i="23"/>
  <c r="K146" i="23"/>
  <c r="S146" i="23"/>
  <c r="Z146" i="23"/>
  <c r="N146" i="23"/>
  <c r="M146" i="23"/>
  <c r="L146" i="23"/>
  <c r="I145" i="23"/>
  <c r="K145" i="23"/>
  <c r="S145" i="23"/>
  <c r="Z145" i="23"/>
  <c r="N145" i="23"/>
  <c r="M145" i="23"/>
  <c r="L145" i="23"/>
  <c r="I144" i="23"/>
  <c r="K144" i="23"/>
  <c r="S144" i="23"/>
  <c r="Z144" i="23"/>
  <c r="N144" i="23"/>
  <c r="M144" i="23"/>
  <c r="L144" i="23"/>
  <c r="I143" i="23"/>
  <c r="K143" i="23"/>
  <c r="S143" i="23"/>
  <c r="Z143" i="23"/>
  <c r="N143" i="23"/>
  <c r="M143" i="23"/>
  <c r="L143" i="23"/>
  <c r="I142" i="23"/>
  <c r="K142" i="23"/>
  <c r="S142" i="23"/>
  <c r="Z142" i="23"/>
  <c r="N142" i="23"/>
  <c r="M142" i="23"/>
  <c r="L142" i="23"/>
  <c r="I141" i="23"/>
  <c r="K141" i="23"/>
  <c r="S141" i="23"/>
  <c r="Z141" i="23"/>
  <c r="N141" i="23"/>
  <c r="M141" i="23"/>
  <c r="L141" i="23"/>
  <c r="I140" i="23"/>
  <c r="K140" i="23"/>
  <c r="S140" i="23"/>
  <c r="Z140" i="23"/>
  <c r="N140" i="23"/>
  <c r="M140" i="23"/>
  <c r="L140" i="23"/>
  <c r="I139" i="23"/>
  <c r="K139" i="23"/>
  <c r="S139" i="23"/>
  <c r="Z139" i="23"/>
  <c r="N139" i="23"/>
  <c r="M139" i="23"/>
  <c r="L139" i="23"/>
  <c r="I138" i="23"/>
  <c r="K138" i="23"/>
  <c r="S138" i="23"/>
  <c r="Z138" i="23"/>
  <c r="N138" i="23"/>
  <c r="M138" i="23"/>
  <c r="L138" i="23"/>
  <c r="I137" i="23"/>
  <c r="K137" i="23"/>
  <c r="S137" i="23"/>
  <c r="Z137" i="23"/>
  <c r="N137" i="23"/>
  <c r="M137" i="23"/>
  <c r="L137" i="23"/>
  <c r="I136" i="23"/>
  <c r="K136" i="23"/>
  <c r="S136" i="23"/>
  <c r="Z136" i="23"/>
  <c r="N136" i="23"/>
  <c r="M136" i="23"/>
  <c r="L136" i="23"/>
  <c r="I135" i="23"/>
  <c r="K135" i="23"/>
  <c r="S135" i="23"/>
  <c r="Z135" i="23"/>
  <c r="N135" i="23"/>
  <c r="M135" i="23"/>
  <c r="L135" i="23"/>
  <c r="I134" i="23"/>
  <c r="K134" i="23"/>
  <c r="S134" i="23"/>
  <c r="Z134" i="23"/>
  <c r="N134" i="23"/>
  <c r="M134" i="23"/>
  <c r="L134" i="23"/>
  <c r="I133" i="23"/>
  <c r="K133" i="23"/>
  <c r="S133" i="23"/>
  <c r="Z133" i="23"/>
  <c r="N133" i="23"/>
  <c r="M133" i="23"/>
  <c r="L133" i="23"/>
  <c r="I132" i="23"/>
  <c r="K132" i="23"/>
  <c r="S132" i="23"/>
  <c r="Z132" i="23"/>
  <c r="N132" i="23"/>
  <c r="M132" i="23"/>
  <c r="L132" i="23"/>
  <c r="I131" i="23"/>
  <c r="K131" i="23"/>
  <c r="S131" i="23"/>
  <c r="Z131" i="23"/>
  <c r="N131" i="23"/>
  <c r="M131" i="23"/>
  <c r="L131" i="23"/>
  <c r="I130" i="23"/>
  <c r="T130" i="23"/>
  <c r="K130" i="23"/>
  <c r="U130" i="23"/>
  <c r="V130" i="23"/>
  <c r="W130" i="23"/>
  <c r="AB130" i="23"/>
  <c r="S130" i="23"/>
  <c r="Z130" i="23"/>
  <c r="N130" i="23"/>
  <c r="M130" i="23"/>
  <c r="L130" i="23"/>
  <c r="I129" i="23"/>
  <c r="T129" i="23"/>
  <c r="K129" i="23"/>
  <c r="U129" i="23"/>
  <c r="V129" i="23"/>
  <c r="W129" i="23"/>
  <c r="AB129" i="23"/>
  <c r="S129" i="23"/>
  <c r="Z129" i="23"/>
  <c r="N129" i="23"/>
  <c r="M129" i="23"/>
  <c r="L129" i="23"/>
  <c r="I128" i="23"/>
  <c r="T128" i="23"/>
  <c r="K128" i="23"/>
  <c r="U128" i="23"/>
  <c r="V128" i="23"/>
  <c r="W128" i="23"/>
  <c r="AB128" i="23"/>
  <c r="S128" i="23"/>
  <c r="Z128" i="23"/>
  <c r="N128" i="23"/>
  <c r="M128" i="23"/>
  <c r="L128" i="23"/>
  <c r="I127" i="23"/>
  <c r="T127" i="23"/>
  <c r="K127" i="23"/>
  <c r="U127" i="23"/>
  <c r="V127" i="23"/>
  <c r="W127" i="23"/>
  <c r="AB127" i="23"/>
  <c r="S127" i="23"/>
  <c r="Z127" i="23"/>
  <c r="N127" i="23"/>
  <c r="M127" i="23"/>
  <c r="L127" i="23"/>
  <c r="I126" i="23"/>
  <c r="T126" i="23"/>
  <c r="K126" i="23"/>
  <c r="U126" i="23"/>
  <c r="V126" i="23"/>
  <c r="W126" i="23"/>
  <c r="AB126" i="23"/>
  <c r="S126" i="23"/>
  <c r="Z126" i="23"/>
  <c r="N126" i="23"/>
  <c r="M126" i="23"/>
  <c r="L126" i="23"/>
  <c r="I125" i="23"/>
  <c r="T125" i="23"/>
  <c r="K125" i="23"/>
  <c r="U125" i="23"/>
  <c r="V125" i="23"/>
  <c r="W125" i="23"/>
  <c r="AB125" i="23"/>
  <c r="S125" i="23"/>
  <c r="Z125" i="23"/>
  <c r="N125" i="23"/>
  <c r="M125" i="23"/>
  <c r="L125" i="23"/>
  <c r="I124" i="23"/>
  <c r="T124" i="23"/>
  <c r="K124" i="23"/>
  <c r="U124" i="23"/>
  <c r="V124" i="23"/>
  <c r="W124" i="23"/>
  <c r="AB124" i="23"/>
  <c r="S124" i="23"/>
  <c r="Z124" i="23"/>
  <c r="N124" i="23"/>
  <c r="M124" i="23"/>
  <c r="L124" i="23"/>
  <c r="I123" i="23"/>
  <c r="T123" i="23"/>
  <c r="K123" i="23"/>
  <c r="U123" i="23"/>
  <c r="V123" i="23"/>
  <c r="W123" i="23"/>
  <c r="AB123" i="23"/>
  <c r="S123" i="23"/>
  <c r="Z123" i="23"/>
  <c r="N123" i="23"/>
  <c r="M123" i="23"/>
  <c r="L123" i="23"/>
  <c r="I122" i="23"/>
  <c r="T122" i="23"/>
  <c r="K122" i="23"/>
  <c r="U122" i="23"/>
  <c r="V122" i="23"/>
  <c r="W122" i="23"/>
  <c r="AB122" i="23"/>
  <c r="S122" i="23"/>
  <c r="Z122" i="23"/>
  <c r="N122" i="23"/>
  <c r="M122" i="23"/>
  <c r="L122" i="23"/>
  <c r="I121" i="23"/>
  <c r="T121" i="23"/>
  <c r="K121" i="23"/>
  <c r="U121" i="23"/>
  <c r="V121" i="23"/>
  <c r="W121" i="23"/>
  <c r="AB121" i="23"/>
  <c r="S121" i="23"/>
  <c r="Z121" i="23"/>
  <c r="N121" i="23"/>
  <c r="M121" i="23"/>
  <c r="L121" i="23"/>
  <c r="I120" i="23"/>
  <c r="T120" i="23"/>
  <c r="K120" i="23"/>
  <c r="U120" i="23"/>
  <c r="V120" i="23"/>
  <c r="W120" i="23"/>
  <c r="AB120" i="23"/>
  <c r="S120" i="23"/>
  <c r="Z120" i="23"/>
  <c r="N120" i="23"/>
  <c r="M120" i="23"/>
  <c r="L120" i="23"/>
  <c r="I119" i="23"/>
  <c r="T119" i="23"/>
  <c r="K119" i="23"/>
  <c r="U119" i="23"/>
  <c r="V119" i="23"/>
  <c r="W119" i="23"/>
  <c r="AB119" i="23"/>
  <c r="S119" i="23"/>
  <c r="Z119" i="23"/>
  <c r="N119" i="23"/>
  <c r="M119" i="23"/>
  <c r="L119" i="23"/>
  <c r="I118" i="23"/>
  <c r="T118" i="23"/>
  <c r="K118" i="23"/>
  <c r="U118" i="23"/>
  <c r="V118" i="23"/>
  <c r="W118" i="23"/>
  <c r="AB118" i="23"/>
  <c r="S118" i="23"/>
  <c r="Z118" i="23"/>
  <c r="N118" i="23"/>
  <c r="M118" i="23"/>
  <c r="L118" i="23"/>
  <c r="I117" i="23"/>
  <c r="T117" i="23"/>
  <c r="K117" i="23"/>
  <c r="U117" i="23"/>
  <c r="V117" i="23"/>
  <c r="W117" i="23"/>
  <c r="AB117" i="23"/>
  <c r="S117" i="23"/>
  <c r="Z117" i="23"/>
  <c r="N117" i="23"/>
  <c r="M117" i="23"/>
  <c r="L117" i="23"/>
  <c r="I116" i="23"/>
  <c r="T116" i="23"/>
  <c r="K116" i="23"/>
  <c r="U116" i="23"/>
  <c r="V116" i="23"/>
  <c r="W116" i="23"/>
  <c r="AB116" i="23"/>
  <c r="S116" i="23"/>
  <c r="Z116" i="23"/>
  <c r="N116" i="23"/>
  <c r="M116" i="23"/>
  <c r="L116" i="23"/>
  <c r="I115" i="23"/>
  <c r="T115" i="23"/>
  <c r="K115" i="23"/>
  <c r="U115" i="23"/>
  <c r="V115" i="23"/>
  <c r="W115" i="23"/>
  <c r="AB115" i="23"/>
  <c r="S115" i="23"/>
  <c r="Z115" i="23"/>
  <c r="N115" i="23"/>
  <c r="M115" i="23"/>
  <c r="L115" i="23"/>
  <c r="I114" i="23"/>
  <c r="T114" i="23"/>
  <c r="K114" i="23"/>
  <c r="U114" i="23"/>
  <c r="V114" i="23"/>
  <c r="W114" i="23"/>
  <c r="AB114" i="23"/>
  <c r="S114" i="23"/>
  <c r="Z114" i="23"/>
  <c r="N114" i="23"/>
  <c r="M114" i="23"/>
  <c r="L114" i="23"/>
  <c r="I113" i="23"/>
  <c r="T113" i="23"/>
  <c r="K113" i="23"/>
  <c r="U113" i="23"/>
  <c r="V113" i="23"/>
  <c r="W113" i="23"/>
  <c r="AB113" i="23"/>
  <c r="S113" i="23"/>
  <c r="Z113" i="23"/>
  <c r="N113" i="23"/>
  <c r="M113" i="23"/>
  <c r="L113" i="23"/>
  <c r="I112" i="23"/>
  <c r="T112" i="23"/>
  <c r="K112" i="23"/>
  <c r="U112" i="23"/>
  <c r="V112" i="23"/>
  <c r="W112" i="23"/>
  <c r="AB112" i="23"/>
  <c r="S112" i="23"/>
  <c r="Z112" i="23"/>
  <c r="I111" i="23"/>
  <c r="K111" i="23"/>
  <c r="N111" i="23"/>
  <c r="N112" i="23"/>
  <c r="O112" i="23"/>
  <c r="M112" i="23"/>
  <c r="L112" i="23"/>
  <c r="T111" i="23"/>
  <c r="U111" i="23"/>
  <c r="V111" i="23"/>
  <c r="W111" i="23"/>
  <c r="AB111" i="23"/>
  <c r="S111" i="23"/>
  <c r="Z111" i="23"/>
  <c r="O111" i="23"/>
  <c r="M111" i="23"/>
  <c r="L111" i="23"/>
  <c r="I110" i="23"/>
  <c r="T110" i="23"/>
  <c r="K110" i="23"/>
  <c r="U110" i="23"/>
  <c r="V110" i="23"/>
  <c r="W110" i="23"/>
  <c r="AB110" i="23"/>
  <c r="S110" i="23"/>
  <c r="Z110" i="23"/>
  <c r="N110" i="23"/>
  <c r="M110" i="23"/>
  <c r="L110" i="23"/>
  <c r="I109" i="23"/>
  <c r="T109" i="23"/>
  <c r="K109" i="23"/>
  <c r="U109" i="23"/>
  <c r="V109" i="23"/>
  <c r="W109" i="23"/>
  <c r="AB109" i="23"/>
  <c r="S109" i="23"/>
  <c r="Z109" i="23"/>
  <c r="N109" i="23"/>
  <c r="M109" i="23"/>
  <c r="L109" i="23"/>
  <c r="I108" i="23"/>
  <c r="T108" i="23"/>
  <c r="K108" i="23"/>
  <c r="U108" i="23"/>
  <c r="V108" i="23"/>
  <c r="W108" i="23"/>
  <c r="AB108" i="23"/>
  <c r="S108" i="23"/>
  <c r="Z108" i="23"/>
  <c r="N108" i="23"/>
  <c r="M108" i="23"/>
  <c r="L108" i="23"/>
  <c r="I107" i="23"/>
  <c r="T107" i="23"/>
  <c r="K107" i="23"/>
  <c r="U107" i="23"/>
  <c r="V107" i="23"/>
  <c r="W107" i="23"/>
  <c r="AB107" i="23"/>
  <c r="S107" i="23"/>
  <c r="Z107" i="23"/>
  <c r="N107" i="23"/>
  <c r="M107" i="23"/>
  <c r="L107" i="23"/>
  <c r="I106" i="23"/>
  <c r="T106" i="23"/>
  <c r="K106" i="23"/>
  <c r="U106" i="23"/>
  <c r="V106" i="23"/>
  <c r="W106" i="23"/>
  <c r="AB106" i="23"/>
  <c r="S106" i="23"/>
  <c r="Z106" i="23"/>
  <c r="N106" i="23"/>
  <c r="M106" i="23"/>
  <c r="L106" i="23"/>
  <c r="I105" i="23"/>
  <c r="T105" i="23"/>
  <c r="K105" i="23"/>
  <c r="U105" i="23"/>
  <c r="V105" i="23"/>
  <c r="W105" i="23"/>
  <c r="AB105" i="23"/>
  <c r="S105" i="23"/>
  <c r="Z105" i="23"/>
  <c r="N105" i="23"/>
  <c r="M105" i="23"/>
  <c r="L105" i="23"/>
  <c r="I104" i="23"/>
  <c r="T104" i="23"/>
  <c r="K104" i="23"/>
  <c r="U104" i="23"/>
  <c r="V104" i="23"/>
  <c r="W104" i="23"/>
  <c r="AB104" i="23"/>
  <c r="S104" i="23"/>
  <c r="Z104" i="23"/>
  <c r="N104" i="23"/>
  <c r="M104" i="23"/>
  <c r="L104" i="23"/>
  <c r="I103" i="23"/>
  <c r="T103" i="23"/>
  <c r="K103" i="23"/>
  <c r="U103" i="23"/>
  <c r="V103" i="23"/>
  <c r="W103" i="23"/>
  <c r="AB103" i="23"/>
  <c r="S103" i="23"/>
  <c r="Z103" i="23"/>
  <c r="N103" i="23"/>
  <c r="M103" i="23"/>
  <c r="L103" i="23"/>
  <c r="I102" i="23"/>
  <c r="T102" i="23"/>
  <c r="K102" i="23"/>
  <c r="U102" i="23"/>
  <c r="V102" i="23"/>
  <c r="W102" i="23"/>
  <c r="AB102" i="23"/>
  <c r="S102" i="23"/>
  <c r="Z102" i="23"/>
  <c r="N102" i="23"/>
  <c r="M102" i="23"/>
  <c r="L102" i="23"/>
  <c r="I101" i="23"/>
  <c r="T101" i="23"/>
  <c r="K101" i="23"/>
  <c r="U101" i="23"/>
  <c r="V101" i="23"/>
  <c r="W101" i="23"/>
  <c r="AB101" i="23"/>
  <c r="S101" i="23"/>
  <c r="Z101" i="23"/>
  <c r="N101" i="23"/>
  <c r="M101" i="23"/>
  <c r="L101" i="23"/>
  <c r="I100" i="23"/>
  <c r="T100" i="23"/>
  <c r="K100" i="23"/>
  <c r="U100" i="23"/>
  <c r="V100" i="23"/>
  <c r="W100" i="23"/>
  <c r="AB100" i="23"/>
  <c r="S100" i="23"/>
  <c r="Z100" i="23"/>
  <c r="N100" i="23"/>
  <c r="M100" i="23"/>
  <c r="L100" i="23"/>
  <c r="I99" i="23"/>
  <c r="T99" i="23"/>
  <c r="K99" i="23"/>
  <c r="U99" i="23"/>
  <c r="V99" i="23"/>
  <c r="W99" i="23"/>
  <c r="AB99" i="23"/>
  <c r="S99" i="23"/>
  <c r="Z99" i="23"/>
  <c r="N99" i="23"/>
  <c r="M99" i="23"/>
  <c r="L99" i="23"/>
  <c r="I98" i="23"/>
  <c r="T98" i="23"/>
  <c r="K98" i="23"/>
  <c r="U98" i="23"/>
  <c r="V98" i="23"/>
  <c r="W98" i="23"/>
  <c r="AB98" i="23"/>
  <c r="S98" i="23"/>
  <c r="Z98" i="23"/>
  <c r="N98" i="23"/>
  <c r="M98" i="23"/>
  <c r="L98" i="23"/>
  <c r="I97" i="23"/>
  <c r="T97" i="23"/>
  <c r="K97" i="23"/>
  <c r="U97" i="23"/>
  <c r="V97" i="23"/>
  <c r="W97" i="23"/>
  <c r="AB97" i="23"/>
  <c r="S97" i="23"/>
  <c r="Z97" i="23"/>
  <c r="N97" i="23"/>
  <c r="M97" i="23"/>
  <c r="L97" i="23"/>
  <c r="I96" i="23"/>
  <c r="T96" i="23"/>
  <c r="K96" i="23"/>
  <c r="U96" i="23"/>
  <c r="V96" i="23"/>
  <c r="W96" i="23"/>
  <c r="AB96" i="23"/>
  <c r="S96" i="23"/>
  <c r="Z96" i="23"/>
  <c r="N96" i="23"/>
  <c r="M96" i="23"/>
  <c r="L96" i="23"/>
  <c r="I95" i="23"/>
  <c r="T95" i="23"/>
  <c r="K95" i="23"/>
  <c r="U95" i="23"/>
  <c r="V95" i="23"/>
  <c r="W95" i="23"/>
  <c r="AB95" i="23"/>
  <c r="S95" i="23"/>
  <c r="Z95" i="23"/>
  <c r="N95" i="23"/>
  <c r="M95" i="23"/>
  <c r="L95" i="23"/>
  <c r="I322" i="22"/>
  <c r="K322" i="22"/>
  <c r="S322" i="22"/>
  <c r="Z322" i="22"/>
  <c r="N322" i="22"/>
  <c r="M322" i="22"/>
  <c r="L322" i="22"/>
  <c r="I321" i="22"/>
  <c r="K321" i="22"/>
  <c r="S321" i="22"/>
  <c r="Z321" i="22"/>
  <c r="N321" i="22"/>
  <c r="M321" i="22"/>
  <c r="L321" i="22"/>
  <c r="I320" i="22"/>
  <c r="K320" i="22"/>
  <c r="S320" i="22"/>
  <c r="Z320" i="22"/>
  <c r="N320" i="22"/>
  <c r="M320" i="22"/>
  <c r="L320" i="22"/>
  <c r="I319" i="22"/>
  <c r="K319" i="22"/>
  <c r="S319" i="22"/>
  <c r="Z319" i="22"/>
  <c r="N319" i="22"/>
  <c r="M319" i="22"/>
  <c r="L319" i="22"/>
  <c r="I318" i="22"/>
  <c r="K318" i="22"/>
  <c r="S318" i="22"/>
  <c r="Z318" i="22"/>
  <c r="N318" i="22"/>
  <c r="M318" i="22"/>
  <c r="L318" i="22"/>
  <c r="I317" i="22"/>
  <c r="K317" i="22"/>
  <c r="S317" i="22"/>
  <c r="Z317" i="22"/>
  <c r="N317" i="22"/>
  <c r="M317" i="22"/>
  <c r="L317" i="22"/>
  <c r="I316" i="22"/>
  <c r="K316" i="22"/>
  <c r="S316" i="22"/>
  <c r="Z316" i="22"/>
  <c r="N316" i="22"/>
  <c r="M316" i="22"/>
  <c r="L316" i="22"/>
  <c r="I315" i="22"/>
  <c r="K315" i="22"/>
  <c r="S315" i="22"/>
  <c r="Z315" i="22"/>
  <c r="N315" i="22"/>
  <c r="M315" i="22"/>
  <c r="L315" i="22"/>
  <c r="I314" i="22"/>
  <c r="K314" i="22"/>
  <c r="S314" i="22"/>
  <c r="Z314" i="22"/>
  <c r="N314" i="22"/>
  <c r="M314" i="22"/>
  <c r="L314" i="22"/>
  <c r="I313" i="22"/>
  <c r="K313" i="22"/>
  <c r="S313" i="22"/>
  <c r="Z313" i="22"/>
  <c r="N313" i="22"/>
  <c r="M313" i="22"/>
  <c r="L313" i="22"/>
  <c r="I312" i="22"/>
  <c r="K312" i="22"/>
  <c r="S312" i="22"/>
  <c r="Z312" i="22"/>
  <c r="N312" i="22"/>
  <c r="M312" i="22"/>
  <c r="L312" i="22"/>
  <c r="I311" i="22"/>
  <c r="K311" i="22"/>
  <c r="S311" i="22"/>
  <c r="Z311" i="22"/>
  <c r="N311" i="22"/>
  <c r="M311" i="22"/>
  <c r="L311" i="22"/>
  <c r="I310" i="22"/>
  <c r="K310" i="22"/>
  <c r="S310" i="22"/>
  <c r="Z310" i="22"/>
  <c r="N310" i="22"/>
  <c r="M310" i="22"/>
  <c r="L310" i="22"/>
  <c r="I309" i="22"/>
  <c r="K309" i="22"/>
  <c r="S309" i="22"/>
  <c r="Z309" i="22"/>
  <c r="N309" i="22"/>
  <c r="M309" i="22"/>
  <c r="L309" i="22"/>
  <c r="I308" i="22"/>
  <c r="K308" i="22"/>
  <c r="S308" i="22"/>
  <c r="Z308" i="22"/>
  <c r="N308" i="22"/>
  <c r="M308" i="22"/>
  <c r="L308" i="22"/>
  <c r="I307" i="22"/>
  <c r="K307" i="22"/>
  <c r="S307" i="22"/>
  <c r="Z307" i="22"/>
  <c r="N307" i="22"/>
  <c r="M307" i="22"/>
  <c r="L307" i="22"/>
  <c r="I306" i="22"/>
  <c r="K306" i="22"/>
  <c r="S306" i="22"/>
  <c r="Z306" i="22"/>
  <c r="N306" i="22"/>
  <c r="M306" i="22"/>
  <c r="L306" i="22"/>
  <c r="I305" i="22"/>
  <c r="K305" i="22"/>
  <c r="S305" i="22"/>
  <c r="Z305" i="22"/>
  <c r="N305" i="22"/>
  <c r="M305" i="22"/>
  <c r="L305" i="22"/>
  <c r="I304" i="22"/>
  <c r="K304" i="22"/>
  <c r="S304" i="22"/>
  <c r="Z304" i="22"/>
  <c r="N304" i="22"/>
  <c r="M304" i="22"/>
  <c r="L304" i="22"/>
  <c r="I303" i="22"/>
  <c r="K303" i="22"/>
  <c r="S303" i="22"/>
  <c r="Z303" i="22"/>
  <c r="N303" i="22"/>
  <c r="M303" i="22"/>
  <c r="L303" i="22"/>
  <c r="I302" i="22"/>
  <c r="K302" i="22"/>
  <c r="S302" i="22"/>
  <c r="Z302" i="22"/>
  <c r="N302" i="22"/>
  <c r="M302" i="22"/>
  <c r="L302" i="22"/>
  <c r="I301" i="22"/>
  <c r="K301" i="22"/>
  <c r="S301" i="22"/>
  <c r="Z301" i="22"/>
  <c r="N301" i="22"/>
  <c r="M301" i="22"/>
  <c r="L301" i="22"/>
  <c r="I300" i="22"/>
  <c r="K300" i="22"/>
  <c r="S300" i="22"/>
  <c r="Z300" i="22"/>
  <c r="N300" i="22"/>
  <c r="M300" i="22"/>
  <c r="L300" i="22"/>
  <c r="I299" i="22"/>
  <c r="K299" i="22"/>
  <c r="S299" i="22"/>
  <c r="Z299" i="22"/>
  <c r="N299" i="22"/>
  <c r="M299" i="22"/>
  <c r="L299" i="22"/>
  <c r="I298" i="22"/>
  <c r="K298" i="22"/>
  <c r="S298" i="22"/>
  <c r="Z298" i="22"/>
  <c r="N298" i="22"/>
  <c r="M298" i="22"/>
  <c r="L298" i="22"/>
  <c r="I297" i="22"/>
  <c r="K297" i="22"/>
  <c r="S297" i="22"/>
  <c r="Z297" i="22"/>
  <c r="N297" i="22"/>
  <c r="M297" i="22"/>
  <c r="L297" i="22"/>
  <c r="I296" i="22"/>
  <c r="K296" i="22"/>
  <c r="S296" i="22"/>
  <c r="Z296" i="22"/>
  <c r="N296" i="22"/>
  <c r="M296" i="22"/>
  <c r="L296" i="22"/>
  <c r="I295" i="22"/>
  <c r="K295" i="22"/>
  <c r="S295" i="22"/>
  <c r="Z295" i="22"/>
  <c r="N295" i="22"/>
  <c r="M295" i="22"/>
  <c r="L295" i="22"/>
  <c r="I294" i="22"/>
  <c r="K294" i="22"/>
  <c r="S294" i="22"/>
  <c r="Z294" i="22"/>
  <c r="N294" i="22"/>
  <c r="M294" i="22"/>
  <c r="L294" i="22"/>
  <c r="I293" i="22"/>
  <c r="K293" i="22"/>
  <c r="S293" i="22"/>
  <c r="Z293" i="22"/>
  <c r="N293" i="22"/>
  <c r="M293" i="22"/>
  <c r="L293" i="22"/>
  <c r="I292" i="22"/>
  <c r="K292" i="22"/>
  <c r="S292" i="22"/>
  <c r="Z292" i="22"/>
  <c r="N292" i="22"/>
  <c r="M292" i="22"/>
  <c r="L292" i="22"/>
  <c r="I291" i="22"/>
  <c r="K291" i="22"/>
  <c r="S291" i="22"/>
  <c r="Z291" i="22"/>
  <c r="N291" i="22"/>
  <c r="M291" i="22"/>
  <c r="L291" i="22"/>
  <c r="I290" i="22"/>
  <c r="K290" i="22"/>
  <c r="S290" i="22"/>
  <c r="Z290" i="22"/>
  <c r="N290" i="22"/>
  <c r="M290" i="22"/>
  <c r="L290" i="22"/>
  <c r="I289" i="22"/>
  <c r="K289" i="22"/>
  <c r="S289" i="22"/>
  <c r="Z289" i="22"/>
  <c r="N289" i="22"/>
  <c r="M289" i="22"/>
  <c r="L289" i="22"/>
  <c r="I288" i="22"/>
  <c r="K288" i="22"/>
  <c r="S288" i="22"/>
  <c r="Z288" i="22"/>
  <c r="N288" i="22"/>
  <c r="M288" i="22"/>
  <c r="L288" i="22"/>
  <c r="I287" i="22"/>
  <c r="K287" i="22"/>
  <c r="S287" i="22"/>
  <c r="Z287" i="22"/>
  <c r="N287" i="22"/>
  <c r="M287" i="22"/>
  <c r="L287" i="22"/>
  <c r="I286" i="22"/>
  <c r="K286" i="22"/>
  <c r="S286" i="22"/>
  <c r="Z286" i="22"/>
  <c r="N286" i="22"/>
  <c r="M286" i="22"/>
  <c r="L286" i="22"/>
  <c r="I285" i="22"/>
  <c r="K285" i="22"/>
  <c r="S285" i="22"/>
  <c r="Z285" i="22"/>
  <c r="N285" i="22"/>
  <c r="M285" i="22"/>
  <c r="L285" i="22"/>
  <c r="I284" i="22"/>
  <c r="K284" i="22"/>
  <c r="S284" i="22"/>
  <c r="Z284" i="22"/>
  <c r="N284" i="22"/>
  <c r="M284" i="22"/>
  <c r="L284" i="22"/>
  <c r="I283" i="22"/>
  <c r="K283" i="22"/>
  <c r="S283" i="22"/>
  <c r="Z283" i="22"/>
  <c r="N283" i="22"/>
  <c r="M283" i="22"/>
  <c r="L283" i="22"/>
  <c r="I282" i="22"/>
  <c r="K282" i="22"/>
  <c r="S282" i="22"/>
  <c r="Z282" i="22"/>
  <c r="N282" i="22"/>
  <c r="M282" i="22"/>
  <c r="L282" i="22"/>
  <c r="I281" i="22"/>
  <c r="K281" i="22"/>
  <c r="S281" i="22"/>
  <c r="Z281" i="22"/>
  <c r="N281" i="22"/>
  <c r="M281" i="22"/>
  <c r="L281" i="22"/>
  <c r="I280" i="22"/>
  <c r="K280" i="22"/>
  <c r="S280" i="22"/>
  <c r="Z280" i="22"/>
  <c r="N280" i="22"/>
  <c r="M280" i="22"/>
  <c r="L280" i="22"/>
  <c r="I279" i="22"/>
  <c r="K279" i="22"/>
  <c r="S279" i="22"/>
  <c r="Z279" i="22"/>
  <c r="N279" i="22"/>
  <c r="M279" i="22"/>
  <c r="L279" i="22"/>
  <c r="I278" i="22"/>
  <c r="K278" i="22"/>
  <c r="S278" i="22"/>
  <c r="Z278" i="22"/>
  <c r="N278" i="22"/>
  <c r="M278" i="22"/>
  <c r="L278" i="22"/>
  <c r="I277" i="22"/>
  <c r="K277" i="22"/>
  <c r="S277" i="22"/>
  <c r="Z277" i="22"/>
  <c r="N277" i="22"/>
  <c r="M277" i="22"/>
  <c r="L277" i="22"/>
  <c r="I276" i="22"/>
  <c r="K276" i="22"/>
  <c r="S276" i="22"/>
  <c r="Z276" i="22"/>
  <c r="N276" i="22"/>
  <c r="M276" i="22"/>
  <c r="L276" i="22"/>
  <c r="I275" i="22"/>
  <c r="K275" i="22"/>
  <c r="S275" i="22"/>
  <c r="Z275" i="22"/>
  <c r="N275" i="22"/>
  <c r="M275" i="22"/>
  <c r="L275" i="22"/>
  <c r="I274" i="22"/>
  <c r="K274" i="22"/>
  <c r="S274" i="22"/>
  <c r="Z274" i="22"/>
  <c r="N274" i="22"/>
  <c r="M274" i="22"/>
  <c r="L274" i="22"/>
  <c r="I273" i="22"/>
  <c r="K273" i="22"/>
  <c r="S273" i="22"/>
  <c r="Z273" i="22"/>
  <c r="N273" i="22"/>
  <c r="M273" i="22"/>
  <c r="L273" i="22"/>
  <c r="I272" i="22"/>
  <c r="K272" i="22"/>
  <c r="S272" i="22"/>
  <c r="Z272" i="22"/>
  <c r="N272" i="22"/>
  <c r="M272" i="22"/>
  <c r="L272" i="22"/>
  <c r="I271" i="22"/>
  <c r="K271" i="22"/>
  <c r="S271" i="22"/>
  <c r="Z271" i="22"/>
  <c r="N271" i="22"/>
  <c r="M271" i="22"/>
  <c r="L271" i="22"/>
  <c r="I270" i="22"/>
  <c r="K270" i="22"/>
  <c r="S270" i="22"/>
  <c r="Z270" i="22"/>
  <c r="N270" i="22"/>
  <c r="M270" i="22"/>
  <c r="L270" i="22"/>
  <c r="I269" i="22"/>
  <c r="K269" i="22"/>
  <c r="S269" i="22"/>
  <c r="Z269" i="22"/>
  <c r="N269" i="22"/>
  <c r="M269" i="22"/>
  <c r="L269" i="22"/>
  <c r="I268" i="22"/>
  <c r="K268" i="22"/>
  <c r="S268" i="22"/>
  <c r="Z268" i="22"/>
  <c r="N268" i="22"/>
  <c r="M268" i="22"/>
  <c r="L268" i="22"/>
  <c r="I267" i="22"/>
  <c r="K267" i="22"/>
  <c r="S267" i="22"/>
  <c r="Z267" i="22"/>
  <c r="N267" i="22"/>
  <c r="M267" i="22"/>
  <c r="L267" i="22"/>
  <c r="I266" i="22"/>
  <c r="K266" i="22"/>
  <c r="S266" i="22"/>
  <c r="Z266" i="22"/>
  <c r="N266" i="22"/>
  <c r="M266" i="22"/>
  <c r="L266" i="22"/>
  <c r="I265" i="22"/>
  <c r="K265" i="22"/>
  <c r="S265" i="22"/>
  <c r="Z265" i="22"/>
  <c r="N265" i="22"/>
  <c r="M265" i="22"/>
  <c r="L265" i="22"/>
  <c r="I264" i="22"/>
  <c r="K264" i="22"/>
  <c r="S264" i="22"/>
  <c r="Z264" i="22"/>
  <c r="N264" i="22"/>
  <c r="M264" i="22"/>
  <c r="L264" i="22"/>
  <c r="I263" i="22"/>
  <c r="K263" i="22"/>
  <c r="S263" i="22"/>
  <c r="Z263" i="22"/>
  <c r="N263" i="22"/>
  <c r="M263" i="22"/>
  <c r="L263" i="22"/>
  <c r="I262" i="22"/>
  <c r="K262" i="22"/>
  <c r="S262" i="22"/>
  <c r="Z262" i="22"/>
  <c r="N262" i="22"/>
  <c r="M262" i="22"/>
  <c r="L262" i="22"/>
  <c r="I261" i="22"/>
  <c r="K261" i="22"/>
  <c r="S261" i="22"/>
  <c r="Z261" i="22"/>
  <c r="N261" i="22"/>
  <c r="M261" i="22"/>
  <c r="L261" i="22"/>
  <c r="I260" i="22"/>
  <c r="K260" i="22"/>
  <c r="S260" i="22"/>
  <c r="Z260" i="22"/>
  <c r="N260" i="22"/>
  <c r="M260" i="22"/>
  <c r="L260" i="22"/>
  <c r="I259" i="22"/>
  <c r="K259" i="22"/>
  <c r="S259" i="22"/>
  <c r="Z259" i="22"/>
  <c r="N259" i="22"/>
  <c r="M259" i="22"/>
  <c r="L259" i="22"/>
  <c r="I258" i="22"/>
  <c r="K258" i="22"/>
  <c r="S258" i="22"/>
  <c r="Z258" i="22"/>
  <c r="N258" i="22"/>
  <c r="M258" i="22"/>
  <c r="L258" i="22"/>
  <c r="I257" i="22"/>
  <c r="K257" i="22"/>
  <c r="S257" i="22"/>
  <c r="Z257" i="22"/>
  <c r="N257" i="22"/>
  <c r="M257" i="22"/>
  <c r="L257" i="22"/>
  <c r="I256" i="22"/>
  <c r="K256" i="22"/>
  <c r="S256" i="22"/>
  <c r="Z256" i="22"/>
  <c r="N256" i="22"/>
  <c r="M256" i="22"/>
  <c r="L256" i="22"/>
  <c r="I255" i="22"/>
  <c r="K255" i="22"/>
  <c r="S255" i="22"/>
  <c r="Z255" i="22"/>
  <c r="N255" i="22"/>
  <c r="M255" i="22"/>
  <c r="L255" i="22"/>
  <c r="I254" i="22"/>
  <c r="K254" i="22"/>
  <c r="S254" i="22"/>
  <c r="Z254" i="22"/>
  <c r="N254" i="22"/>
  <c r="M254" i="22"/>
  <c r="L254" i="22"/>
  <c r="I253" i="22"/>
  <c r="K253" i="22"/>
  <c r="S253" i="22"/>
  <c r="Z253" i="22"/>
  <c r="N253" i="22"/>
  <c r="M253" i="22"/>
  <c r="L253" i="22"/>
  <c r="I252" i="22"/>
  <c r="K252" i="22"/>
  <c r="S252" i="22"/>
  <c r="Z252" i="22"/>
  <c r="N252" i="22"/>
  <c r="M252" i="22"/>
  <c r="L252" i="22"/>
  <c r="I251" i="22"/>
  <c r="K251" i="22"/>
  <c r="S251" i="22"/>
  <c r="Z251" i="22"/>
  <c r="N251" i="22"/>
  <c r="M251" i="22"/>
  <c r="L251" i="22"/>
  <c r="I250" i="22"/>
  <c r="K250" i="22"/>
  <c r="S250" i="22"/>
  <c r="Z250" i="22"/>
  <c r="N250" i="22"/>
  <c r="M250" i="22"/>
  <c r="L250" i="22"/>
  <c r="I249" i="22"/>
  <c r="K249" i="22"/>
  <c r="S249" i="22"/>
  <c r="Z249" i="22"/>
  <c r="N249" i="22"/>
  <c r="M249" i="22"/>
  <c r="L249" i="22"/>
  <c r="I248" i="22"/>
  <c r="K248" i="22"/>
  <c r="S248" i="22"/>
  <c r="Z248" i="22"/>
  <c r="N248" i="22"/>
  <c r="M248" i="22"/>
  <c r="L248" i="22"/>
  <c r="I247" i="22"/>
  <c r="K247" i="22"/>
  <c r="S247" i="22"/>
  <c r="Z247" i="22"/>
  <c r="N247" i="22"/>
  <c r="M247" i="22"/>
  <c r="L247" i="22"/>
  <c r="I246" i="22"/>
  <c r="K246" i="22"/>
  <c r="S246" i="22"/>
  <c r="Z246" i="22"/>
  <c r="N246" i="22"/>
  <c r="M246" i="22"/>
  <c r="L246" i="22"/>
  <c r="I245" i="22"/>
  <c r="K245" i="22"/>
  <c r="S245" i="22"/>
  <c r="Z245" i="22"/>
  <c r="N245" i="22"/>
  <c r="M245" i="22"/>
  <c r="L245" i="22"/>
  <c r="I244" i="22"/>
  <c r="K244" i="22"/>
  <c r="S244" i="22"/>
  <c r="Z244" i="22"/>
  <c r="N244" i="22"/>
  <c r="M244" i="22"/>
  <c r="L244" i="22"/>
  <c r="I243" i="22"/>
  <c r="K243" i="22"/>
  <c r="S243" i="22"/>
  <c r="Z243" i="22"/>
  <c r="N243" i="22"/>
  <c r="M243" i="22"/>
  <c r="L243" i="22"/>
  <c r="I242" i="22"/>
  <c r="K242" i="22"/>
  <c r="S242" i="22"/>
  <c r="Z242" i="22"/>
  <c r="N242" i="22"/>
  <c r="M242" i="22"/>
  <c r="L242" i="22"/>
  <c r="I241" i="22"/>
  <c r="K241" i="22"/>
  <c r="S241" i="22"/>
  <c r="Z241" i="22"/>
  <c r="N241" i="22"/>
  <c r="M241" i="22"/>
  <c r="L241" i="22"/>
  <c r="I240" i="22"/>
  <c r="K240" i="22"/>
  <c r="S240" i="22"/>
  <c r="Z240" i="22"/>
  <c r="N240" i="22"/>
  <c r="M240" i="22"/>
  <c r="L240" i="22"/>
  <c r="I239" i="22"/>
  <c r="K239" i="22"/>
  <c r="S239" i="22"/>
  <c r="Z239" i="22"/>
  <c r="N239" i="22"/>
  <c r="M239" i="22"/>
  <c r="L239" i="22"/>
  <c r="I238" i="22"/>
  <c r="K238" i="22"/>
  <c r="S238" i="22"/>
  <c r="Z238" i="22"/>
  <c r="N238" i="22"/>
  <c r="M238" i="22"/>
  <c r="L238" i="22"/>
  <c r="I237" i="22"/>
  <c r="K237" i="22"/>
  <c r="S237" i="22"/>
  <c r="Z237" i="22"/>
  <c r="N237" i="22"/>
  <c r="M237" i="22"/>
  <c r="L237" i="22"/>
  <c r="I236" i="22"/>
  <c r="K236" i="22"/>
  <c r="S236" i="22"/>
  <c r="Z236" i="22"/>
  <c r="N236" i="22"/>
  <c r="M236" i="22"/>
  <c r="L236" i="22"/>
  <c r="I235" i="22"/>
  <c r="K235" i="22"/>
  <c r="S235" i="22"/>
  <c r="Z235" i="22"/>
  <c r="N235" i="22"/>
  <c r="M235" i="22"/>
  <c r="L235" i="22"/>
  <c r="I234" i="22"/>
  <c r="K234" i="22"/>
  <c r="S234" i="22"/>
  <c r="Z234" i="22"/>
  <c r="N234" i="22"/>
  <c r="M234" i="22"/>
  <c r="L234" i="22"/>
  <c r="I233" i="22"/>
  <c r="K233" i="22"/>
  <c r="S233" i="22"/>
  <c r="Z233" i="22"/>
  <c r="N233" i="22"/>
  <c r="M233" i="22"/>
  <c r="L233" i="22"/>
  <c r="I232" i="22"/>
  <c r="K232" i="22"/>
  <c r="S232" i="22"/>
  <c r="Z232" i="22"/>
  <c r="N232" i="22"/>
  <c r="M232" i="22"/>
  <c r="L232" i="22"/>
  <c r="I231" i="22"/>
  <c r="K231" i="22"/>
  <c r="S231" i="22"/>
  <c r="Z231" i="22"/>
  <c r="N231" i="22"/>
  <c r="M231" i="22"/>
  <c r="L231" i="22"/>
  <c r="I230" i="22"/>
  <c r="K230" i="22"/>
  <c r="S230" i="22"/>
  <c r="Z230" i="22"/>
  <c r="N230" i="22"/>
  <c r="M230" i="22"/>
  <c r="L230" i="22"/>
  <c r="I229" i="22"/>
  <c r="K229" i="22"/>
  <c r="S229" i="22"/>
  <c r="Z229" i="22"/>
  <c r="N229" i="22"/>
  <c r="M229" i="22"/>
  <c r="L229" i="22"/>
  <c r="I228" i="22"/>
  <c r="K228" i="22"/>
  <c r="S228" i="22"/>
  <c r="Z228" i="22"/>
  <c r="N228" i="22"/>
  <c r="M228" i="22"/>
  <c r="L228" i="22"/>
  <c r="I227" i="22"/>
  <c r="K227" i="22"/>
  <c r="S227" i="22"/>
  <c r="Z227" i="22"/>
  <c r="N227" i="22"/>
  <c r="M227" i="22"/>
  <c r="L227" i="22"/>
  <c r="I226" i="22"/>
  <c r="K226" i="22"/>
  <c r="S226" i="22"/>
  <c r="Z226" i="22"/>
  <c r="N226" i="22"/>
  <c r="M226" i="22"/>
  <c r="L226" i="22"/>
  <c r="I225" i="22"/>
  <c r="K225" i="22"/>
  <c r="S225" i="22"/>
  <c r="Z225" i="22"/>
  <c r="N225" i="22"/>
  <c r="M225" i="22"/>
  <c r="L225" i="22"/>
  <c r="I224" i="22"/>
  <c r="K224" i="22"/>
  <c r="S224" i="22"/>
  <c r="Z224" i="22"/>
  <c r="N224" i="22"/>
  <c r="M224" i="22"/>
  <c r="L224" i="22"/>
  <c r="I223" i="22"/>
  <c r="K223" i="22"/>
  <c r="S223" i="22"/>
  <c r="Z223" i="22"/>
  <c r="N223" i="22"/>
  <c r="M223" i="22"/>
  <c r="L223" i="22"/>
  <c r="I222" i="22"/>
  <c r="K222" i="22"/>
  <c r="S222" i="22"/>
  <c r="Z222" i="22"/>
  <c r="N222" i="22"/>
  <c r="M222" i="22"/>
  <c r="L222" i="22"/>
  <c r="I221" i="22"/>
  <c r="K221" i="22"/>
  <c r="S221" i="22"/>
  <c r="Z221" i="22"/>
  <c r="N221" i="22"/>
  <c r="M221" i="22"/>
  <c r="L221" i="22"/>
  <c r="I220" i="22"/>
  <c r="K220" i="22"/>
  <c r="S220" i="22"/>
  <c r="Z220" i="22"/>
  <c r="N220" i="22"/>
  <c r="M220" i="22"/>
  <c r="L220" i="22"/>
  <c r="I219" i="22"/>
  <c r="K219" i="22"/>
  <c r="S219" i="22"/>
  <c r="Z219" i="22"/>
  <c r="N219" i="22"/>
  <c r="M219" i="22"/>
  <c r="L219" i="22"/>
  <c r="I218" i="22"/>
  <c r="K218" i="22"/>
  <c r="S218" i="22"/>
  <c r="Z218" i="22"/>
  <c r="N218" i="22"/>
  <c r="M218" i="22"/>
  <c r="L218" i="22"/>
  <c r="I217" i="22"/>
  <c r="K217" i="22"/>
  <c r="S217" i="22"/>
  <c r="Z217" i="22"/>
  <c r="N217" i="22"/>
  <c r="M217" i="22"/>
  <c r="L217" i="22"/>
  <c r="I216" i="22"/>
  <c r="K216" i="22"/>
  <c r="S216" i="22"/>
  <c r="Z216" i="22"/>
  <c r="N216" i="22"/>
  <c r="M216" i="22"/>
  <c r="L216" i="22"/>
  <c r="I215" i="22"/>
  <c r="K215" i="22"/>
  <c r="S215" i="22"/>
  <c r="Z215" i="22"/>
  <c r="N215" i="22"/>
  <c r="M215" i="22"/>
  <c r="L215" i="22"/>
  <c r="I214" i="22"/>
  <c r="K214" i="22"/>
  <c r="S214" i="22"/>
  <c r="Z214" i="22"/>
  <c r="N214" i="22"/>
  <c r="M214" i="22"/>
  <c r="L214" i="22"/>
  <c r="I213" i="22"/>
  <c r="K213" i="22"/>
  <c r="S213" i="22"/>
  <c r="Z213" i="22"/>
  <c r="N213" i="22"/>
  <c r="M213" i="22"/>
  <c r="L213" i="22"/>
  <c r="I212" i="22"/>
  <c r="K212" i="22"/>
  <c r="S212" i="22"/>
  <c r="Z212" i="22"/>
  <c r="N212" i="22"/>
  <c r="M212" i="22"/>
  <c r="L212" i="22"/>
  <c r="I211" i="22"/>
  <c r="K211" i="22"/>
  <c r="S211" i="22"/>
  <c r="Z211" i="22"/>
  <c r="N211" i="22"/>
  <c r="M211" i="22"/>
  <c r="L211" i="22"/>
  <c r="I210" i="22"/>
  <c r="K210" i="22"/>
  <c r="S210" i="22"/>
  <c r="Z210" i="22"/>
  <c r="N210" i="22"/>
  <c r="M210" i="22"/>
  <c r="L210" i="22"/>
  <c r="I209" i="22"/>
  <c r="K209" i="22"/>
  <c r="S209" i="22"/>
  <c r="Z209" i="22"/>
  <c r="N209" i="22"/>
  <c r="M209" i="22"/>
  <c r="L209" i="22"/>
  <c r="I208" i="22"/>
  <c r="K208" i="22"/>
  <c r="S208" i="22"/>
  <c r="Z208" i="22"/>
  <c r="N208" i="22"/>
  <c r="M208" i="22"/>
  <c r="L208" i="22"/>
  <c r="I207" i="22"/>
  <c r="K207" i="22"/>
  <c r="S207" i="22"/>
  <c r="Z207" i="22"/>
  <c r="N207" i="22"/>
  <c r="M207" i="22"/>
  <c r="L207" i="22"/>
  <c r="I206" i="22"/>
  <c r="K206" i="22"/>
  <c r="S206" i="22"/>
  <c r="Z206" i="22"/>
  <c r="N206" i="22"/>
  <c r="M206" i="22"/>
  <c r="L206" i="22"/>
  <c r="I205" i="22"/>
  <c r="K205" i="22"/>
  <c r="S205" i="22"/>
  <c r="Z205" i="22"/>
  <c r="N205" i="22"/>
  <c r="M205" i="22"/>
  <c r="L205" i="22"/>
  <c r="I204" i="22"/>
  <c r="K204" i="22"/>
  <c r="S204" i="22"/>
  <c r="Z204" i="22"/>
  <c r="N204" i="22"/>
  <c r="M204" i="22"/>
  <c r="L204" i="22"/>
  <c r="I203" i="22"/>
  <c r="K203" i="22"/>
  <c r="S203" i="22"/>
  <c r="Z203" i="22"/>
  <c r="N203" i="22"/>
  <c r="M203" i="22"/>
  <c r="L203" i="22"/>
  <c r="I202" i="22"/>
  <c r="K202" i="22"/>
  <c r="S202" i="22"/>
  <c r="Z202" i="22"/>
  <c r="N202" i="22"/>
  <c r="M202" i="22"/>
  <c r="L202" i="22"/>
  <c r="I201" i="22"/>
  <c r="K201" i="22"/>
  <c r="S201" i="22"/>
  <c r="Z201" i="22"/>
  <c r="N201" i="22"/>
  <c r="M201" i="22"/>
  <c r="L201" i="22"/>
  <c r="I200" i="22"/>
  <c r="K200" i="22"/>
  <c r="S200" i="22"/>
  <c r="Z200" i="22"/>
  <c r="N200" i="22"/>
  <c r="M200" i="22"/>
  <c r="L200" i="22"/>
  <c r="I199" i="22"/>
  <c r="K199" i="22"/>
  <c r="S199" i="22"/>
  <c r="Z199" i="22"/>
  <c r="N199" i="22"/>
  <c r="M199" i="22"/>
  <c r="L199" i="22"/>
  <c r="I198" i="22"/>
  <c r="K198" i="22"/>
  <c r="S198" i="22"/>
  <c r="Z198" i="22"/>
  <c r="N198" i="22"/>
  <c r="M198" i="22"/>
  <c r="L198" i="22"/>
  <c r="I197" i="22"/>
  <c r="K197" i="22"/>
  <c r="S197" i="22"/>
  <c r="Z197" i="22"/>
  <c r="N197" i="22"/>
  <c r="M197" i="22"/>
  <c r="L197" i="22"/>
  <c r="I196" i="22"/>
  <c r="K196" i="22"/>
  <c r="S196" i="22"/>
  <c r="Z196" i="22"/>
  <c r="N196" i="22"/>
  <c r="M196" i="22"/>
  <c r="L196" i="22"/>
  <c r="I195" i="22"/>
  <c r="K195" i="22"/>
  <c r="S195" i="22"/>
  <c r="Z195" i="22"/>
  <c r="N195" i="22"/>
  <c r="M195" i="22"/>
  <c r="L195" i="22"/>
  <c r="I194" i="22"/>
  <c r="K194" i="22"/>
  <c r="S194" i="22"/>
  <c r="Z194" i="22"/>
  <c r="N194" i="22"/>
  <c r="M194" i="22"/>
  <c r="L194" i="22"/>
  <c r="I193" i="22"/>
  <c r="K193" i="22"/>
  <c r="S193" i="22"/>
  <c r="Z193" i="22"/>
  <c r="N193" i="22"/>
  <c r="M193" i="22"/>
  <c r="L193" i="22"/>
  <c r="I192" i="22"/>
  <c r="K192" i="22"/>
  <c r="S192" i="22"/>
  <c r="Z192" i="22"/>
  <c r="N192" i="22"/>
  <c r="M192" i="22"/>
  <c r="L192" i="22"/>
  <c r="I191" i="22"/>
  <c r="K191" i="22"/>
  <c r="S191" i="22"/>
  <c r="Z191" i="22"/>
  <c r="N191" i="22"/>
  <c r="M191" i="22"/>
  <c r="L191" i="22"/>
  <c r="I190" i="22"/>
  <c r="K190" i="22"/>
  <c r="S190" i="22"/>
  <c r="Z190" i="22"/>
  <c r="N190" i="22"/>
  <c r="M190" i="22"/>
  <c r="L190" i="22"/>
  <c r="I189" i="22"/>
  <c r="K189" i="22"/>
  <c r="S189" i="22"/>
  <c r="Z189" i="22"/>
  <c r="N189" i="22"/>
  <c r="M189" i="22"/>
  <c r="L189" i="22"/>
  <c r="I188" i="22"/>
  <c r="K188" i="22"/>
  <c r="S188" i="22"/>
  <c r="Z188" i="22"/>
  <c r="N188" i="22"/>
  <c r="M188" i="22"/>
  <c r="L188" i="22"/>
  <c r="I187" i="22"/>
  <c r="K187" i="22"/>
  <c r="S187" i="22"/>
  <c r="Z187" i="22"/>
  <c r="N187" i="22"/>
  <c r="M187" i="22"/>
  <c r="L187" i="22"/>
  <c r="I186" i="22"/>
  <c r="K186" i="22"/>
  <c r="S186" i="22"/>
  <c r="Z186" i="22"/>
  <c r="N186" i="22"/>
  <c r="M186" i="22"/>
  <c r="L186" i="22"/>
  <c r="I185" i="22"/>
  <c r="K185" i="22"/>
  <c r="S185" i="22"/>
  <c r="Z185" i="22"/>
  <c r="N185" i="22"/>
  <c r="M185" i="22"/>
  <c r="L185" i="22"/>
  <c r="I184" i="22"/>
  <c r="K184" i="22"/>
  <c r="S184" i="22"/>
  <c r="Z184" i="22"/>
  <c r="N184" i="22"/>
  <c r="M184" i="22"/>
  <c r="L184" i="22"/>
  <c r="I183" i="22"/>
  <c r="K183" i="22"/>
  <c r="S183" i="22"/>
  <c r="Z183" i="22"/>
  <c r="N183" i="22"/>
  <c r="M183" i="22"/>
  <c r="L183" i="22"/>
  <c r="I182" i="22"/>
  <c r="K182" i="22"/>
  <c r="S182" i="22"/>
  <c r="Z182" i="22"/>
  <c r="N182" i="22"/>
  <c r="M182" i="22"/>
  <c r="L182" i="22"/>
  <c r="I181" i="22"/>
  <c r="K181" i="22"/>
  <c r="S181" i="22"/>
  <c r="Z181" i="22"/>
  <c r="N181" i="22"/>
  <c r="M181" i="22"/>
  <c r="L181" i="22"/>
  <c r="I180" i="22"/>
  <c r="K180" i="22"/>
  <c r="S180" i="22"/>
  <c r="Z180" i="22"/>
  <c r="N180" i="22"/>
  <c r="M180" i="22"/>
  <c r="L180" i="22"/>
  <c r="I179" i="22"/>
  <c r="K179" i="22"/>
  <c r="S179" i="22"/>
  <c r="Z179" i="22"/>
  <c r="N179" i="22"/>
  <c r="M179" i="22"/>
  <c r="L179" i="22"/>
  <c r="I178" i="22"/>
  <c r="K178" i="22"/>
  <c r="S178" i="22"/>
  <c r="Z178" i="22"/>
  <c r="N178" i="22"/>
  <c r="M178" i="22"/>
  <c r="L178" i="22"/>
  <c r="I177" i="22"/>
  <c r="K177" i="22"/>
  <c r="S177" i="22"/>
  <c r="Z177" i="22"/>
  <c r="N177" i="22"/>
  <c r="M177" i="22"/>
  <c r="L177" i="22"/>
  <c r="I176" i="22"/>
  <c r="K176" i="22"/>
  <c r="S176" i="22"/>
  <c r="Z176" i="22"/>
  <c r="N176" i="22"/>
  <c r="M176" i="22"/>
  <c r="L176" i="22"/>
  <c r="I175" i="22"/>
  <c r="K175" i="22"/>
  <c r="S175" i="22"/>
  <c r="Z175" i="22"/>
  <c r="N175" i="22"/>
  <c r="M175" i="22"/>
  <c r="L175" i="22"/>
  <c r="I174" i="22"/>
  <c r="K174" i="22"/>
  <c r="S174" i="22"/>
  <c r="Z174" i="22"/>
  <c r="N174" i="22"/>
  <c r="M174" i="22"/>
  <c r="L174" i="22"/>
  <c r="I173" i="22"/>
  <c r="K173" i="22"/>
  <c r="S173" i="22"/>
  <c r="Z173" i="22"/>
  <c r="N173" i="22"/>
  <c r="M173" i="22"/>
  <c r="L173" i="22"/>
  <c r="I172" i="22"/>
  <c r="K172" i="22"/>
  <c r="S172" i="22"/>
  <c r="Z172" i="22"/>
  <c r="N172" i="22"/>
  <c r="M172" i="22"/>
  <c r="L172" i="22"/>
  <c r="I171" i="22"/>
  <c r="K171" i="22"/>
  <c r="S171" i="22"/>
  <c r="Z171" i="22"/>
  <c r="N171" i="22"/>
  <c r="M171" i="22"/>
  <c r="L171" i="22"/>
  <c r="I170" i="22"/>
  <c r="K170" i="22"/>
  <c r="S170" i="22"/>
  <c r="Z170" i="22"/>
  <c r="N170" i="22"/>
  <c r="M170" i="22"/>
  <c r="L170" i="22"/>
  <c r="I169" i="22"/>
  <c r="K169" i="22"/>
  <c r="S169" i="22"/>
  <c r="Z169" i="22"/>
  <c r="N169" i="22"/>
  <c r="M169" i="22"/>
  <c r="L169" i="22"/>
  <c r="I168" i="22"/>
  <c r="K168" i="22"/>
  <c r="S168" i="22"/>
  <c r="Z168" i="22"/>
  <c r="N168" i="22"/>
  <c r="M168" i="22"/>
  <c r="L168" i="22"/>
  <c r="I167" i="22"/>
  <c r="K167" i="22"/>
  <c r="S167" i="22"/>
  <c r="Z167" i="22"/>
  <c r="N167" i="22"/>
  <c r="M167" i="22"/>
  <c r="L167" i="22"/>
  <c r="I166" i="22"/>
  <c r="K166" i="22"/>
  <c r="S166" i="22"/>
  <c r="Z166" i="22"/>
  <c r="N166" i="22"/>
  <c r="M166" i="22"/>
  <c r="L166" i="22"/>
  <c r="I165" i="22"/>
  <c r="K165" i="22"/>
  <c r="S165" i="22"/>
  <c r="Z165" i="22"/>
  <c r="N165" i="22"/>
  <c r="M165" i="22"/>
  <c r="L165" i="22"/>
  <c r="I164" i="22"/>
  <c r="K164" i="22"/>
  <c r="S164" i="22"/>
  <c r="Z164" i="22"/>
  <c r="N164" i="22"/>
  <c r="M164" i="22"/>
  <c r="L164" i="22"/>
  <c r="I163" i="22"/>
  <c r="K163" i="22"/>
  <c r="S163" i="22"/>
  <c r="Z163" i="22"/>
  <c r="N163" i="22"/>
  <c r="M163" i="22"/>
  <c r="L163" i="22"/>
  <c r="I162" i="22"/>
  <c r="K162" i="22"/>
  <c r="S162" i="22"/>
  <c r="Z162" i="22"/>
  <c r="N162" i="22"/>
  <c r="M162" i="22"/>
  <c r="L162" i="22"/>
  <c r="I161" i="22"/>
  <c r="K161" i="22"/>
  <c r="S161" i="22"/>
  <c r="Z161" i="22"/>
  <c r="N161" i="22"/>
  <c r="M161" i="22"/>
  <c r="L161" i="22"/>
  <c r="I160" i="22"/>
  <c r="K160" i="22"/>
  <c r="S160" i="22"/>
  <c r="Z160" i="22"/>
  <c r="N160" i="22"/>
  <c r="M160" i="22"/>
  <c r="L160" i="22"/>
  <c r="I159" i="22"/>
  <c r="K159" i="22"/>
  <c r="S159" i="22"/>
  <c r="Z159" i="22"/>
  <c r="N159" i="22"/>
  <c r="M159" i="22"/>
  <c r="L159" i="22"/>
  <c r="I158" i="22"/>
  <c r="K158" i="22"/>
  <c r="S158" i="22"/>
  <c r="Z158" i="22"/>
  <c r="N158" i="22"/>
  <c r="M158" i="22"/>
  <c r="L158" i="22"/>
  <c r="I157" i="22"/>
  <c r="K157" i="22"/>
  <c r="S157" i="22"/>
  <c r="Z157" i="22"/>
  <c r="N157" i="22"/>
  <c r="M157" i="22"/>
  <c r="L157" i="22"/>
  <c r="I156" i="22"/>
  <c r="K156" i="22"/>
  <c r="S156" i="22"/>
  <c r="Z156" i="22"/>
  <c r="N156" i="22"/>
  <c r="M156" i="22"/>
  <c r="L156" i="22"/>
  <c r="I155" i="22"/>
  <c r="K155" i="22"/>
  <c r="S155" i="22"/>
  <c r="Z155" i="22"/>
  <c r="N155" i="22"/>
  <c r="M155" i="22"/>
  <c r="L155" i="22"/>
  <c r="I154" i="22"/>
  <c r="K154" i="22"/>
  <c r="S154" i="22"/>
  <c r="Z154" i="22"/>
  <c r="N154" i="22"/>
  <c r="M154" i="22"/>
  <c r="L154" i="22"/>
  <c r="I153" i="22"/>
  <c r="K153" i="22"/>
  <c r="S153" i="22"/>
  <c r="Z153" i="22"/>
  <c r="N153" i="22"/>
  <c r="M153" i="22"/>
  <c r="L153" i="22"/>
  <c r="I152" i="22"/>
  <c r="K152" i="22"/>
  <c r="S152" i="22"/>
  <c r="Z152" i="22"/>
  <c r="N152" i="22"/>
  <c r="M152" i="22"/>
  <c r="L152" i="22"/>
  <c r="I151" i="22"/>
  <c r="K151" i="22"/>
  <c r="S151" i="22"/>
  <c r="Z151" i="22"/>
  <c r="N151" i="22"/>
  <c r="M151" i="22"/>
  <c r="L151" i="22"/>
  <c r="I150" i="22"/>
  <c r="K150" i="22"/>
  <c r="S150" i="22"/>
  <c r="Z150" i="22"/>
  <c r="N150" i="22"/>
  <c r="M150" i="22"/>
  <c r="L150" i="22"/>
  <c r="I149" i="22"/>
  <c r="K149" i="22"/>
  <c r="S149" i="22"/>
  <c r="Z149" i="22"/>
  <c r="N149" i="22"/>
  <c r="M149" i="22"/>
  <c r="L149" i="22"/>
  <c r="I148" i="22"/>
  <c r="K148" i="22"/>
  <c r="S148" i="22"/>
  <c r="Z148" i="22"/>
  <c r="N148" i="22"/>
  <c r="M148" i="22"/>
  <c r="L148" i="22"/>
  <c r="I147" i="22"/>
  <c r="K147" i="22"/>
  <c r="S147" i="22"/>
  <c r="Z147" i="22"/>
  <c r="N147" i="22"/>
  <c r="M147" i="22"/>
  <c r="L147" i="22"/>
  <c r="I146" i="22"/>
  <c r="K146" i="22"/>
  <c r="S146" i="22"/>
  <c r="Z146" i="22"/>
  <c r="N146" i="22"/>
  <c r="M146" i="22"/>
  <c r="L146" i="22"/>
  <c r="I145" i="22"/>
  <c r="K145" i="22"/>
  <c r="S145" i="22"/>
  <c r="Z145" i="22"/>
  <c r="N145" i="22"/>
  <c r="M145" i="22"/>
  <c r="L145" i="22"/>
  <c r="I144" i="22"/>
  <c r="K144" i="22"/>
  <c r="S144" i="22"/>
  <c r="Z144" i="22"/>
  <c r="N144" i="22"/>
  <c r="M144" i="22"/>
  <c r="L144" i="22"/>
  <c r="I143" i="22"/>
  <c r="K143" i="22"/>
  <c r="S143" i="22"/>
  <c r="Z143" i="22"/>
  <c r="N143" i="22"/>
  <c r="M143" i="22"/>
  <c r="L143" i="22"/>
  <c r="I142" i="22"/>
  <c r="K142" i="22"/>
  <c r="S142" i="22"/>
  <c r="Z142" i="22"/>
  <c r="N142" i="22"/>
  <c r="M142" i="22"/>
  <c r="L142" i="22"/>
  <c r="I141" i="22"/>
  <c r="K141" i="22"/>
  <c r="S141" i="22"/>
  <c r="Z141" i="22"/>
  <c r="N141" i="22"/>
  <c r="M141" i="22"/>
  <c r="L141" i="22"/>
  <c r="I140" i="22"/>
  <c r="K140" i="22"/>
  <c r="S140" i="22"/>
  <c r="Z140" i="22"/>
  <c r="N140" i="22"/>
  <c r="M140" i="22"/>
  <c r="L140" i="22"/>
  <c r="I139" i="22"/>
  <c r="K139" i="22"/>
  <c r="S139" i="22"/>
  <c r="Z139" i="22"/>
  <c r="N139" i="22"/>
  <c r="M139" i="22"/>
  <c r="L139" i="22"/>
  <c r="I138" i="22"/>
  <c r="K138" i="22"/>
  <c r="S138" i="22"/>
  <c r="Z138" i="22"/>
  <c r="N138" i="22"/>
  <c r="M138" i="22"/>
  <c r="L138" i="22"/>
  <c r="I137" i="22"/>
  <c r="K137" i="22"/>
  <c r="S137" i="22"/>
  <c r="Z137" i="22"/>
  <c r="N137" i="22"/>
  <c r="M137" i="22"/>
  <c r="L137" i="22"/>
  <c r="I136" i="22"/>
  <c r="K136" i="22"/>
  <c r="S136" i="22"/>
  <c r="Z136" i="22"/>
  <c r="N136" i="22"/>
  <c r="M136" i="22"/>
  <c r="L136" i="22"/>
  <c r="I135" i="22"/>
  <c r="K135" i="22"/>
  <c r="S135" i="22"/>
  <c r="Z135" i="22"/>
  <c r="N135" i="22"/>
  <c r="M135" i="22"/>
  <c r="L135" i="22"/>
  <c r="I134" i="22"/>
  <c r="K134" i="22"/>
  <c r="S134" i="22"/>
  <c r="Z134" i="22"/>
  <c r="N134" i="22"/>
  <c r="M134" i="22"/>
  <c r="L134" i="22"/>
  <c r="I133" i="22"/>
  <c r="K133" i="22"/>
  <c r="S133" i="22"/>
  <c r="Z133" i="22"/>
  <c r="N133" i="22"/>
  <c r="M133" i="22"/>
  <c r="L133" i="22"/>
  <c r="I132" i="22"/>
  <c r="K132" i="22"/>
  <c r="S132" i="22"/>
  <c r="Z132" i="22"/>
  <c r="N132" i="22"/>
  <c r="M132" i="22"/>
  <c r="L132" i="22"/>
  <c r="I131" i="22"/>
  <c r="K131" i="22"/>
  <c r="S131" i="22"/>
  <c r="Z131" i="22"/>
  <c r="N131" i="22"/>
  <c r="M131" i="22"/>
  <c r="L131" i="22"/>
  <c r="I130" i="22"/>
  <c r="T130" i="22"/>
  <c r="K130" i="22"/>
  <c r="U130" i="22"/>
  <c r="V130" i="22"/>
  <c r="W130" i="22"/>
  <c r="AB130" i="22"/>
  <c r="S130" i="22"/>
  <c r="Z130" i="22"/>
  <c r="N130" i="22"/>
  <c r="M130" i="22"/>
  <c r="L130" i="22"/>
  <c r="I129" i="22"/>
  <c r="T129" i="22"/>
  <c r="K129" i="22"/>
  <c r="U129" i="22"/>
  <c r="V129" i="22"/>
  <c r="W129" i="22"/>
  <c r="AB129" i="22"/>
  <c r="S129" i="22"/>
  <c r="Z129" i="22"/>
  <c r="N129" i="22"/>
  <c r="M129" i="22"/>
  <c r="L129" i="22"/>
  <c r="I128" i="22"/>
  <c r="T128" i="22"/>
  <c r="K128" i="22"/>
  <c r="U128" i="22"/>
  <c r="V128" i="22"/>
  <c r="W128" i="22"/>
  <c r="AB128" i="22"/>
  <c r="S128" i="22"/>
  <c r="Z128" i="22"/>
  <c r="N128" i="22"/>
  <c r="M128" i="22"/>
  <c r="L128" i="22"/>
  <c r="I127" i="22"/>
  <c r="T127" i="22"/>
  <c r="K127" i="22"/>
  <c r="U127" i="22"/>
  <c r="V127" i="22"/>
  <c r="W127" i="22"/>
  <c r="AB127" i="22"/>
  <c r="S127" i="22"/>
  <c r="Z127" i="22"/>
  <c r="N127" i="22"/>
  <c r="M127" i="22"/>
  <c r="L127" i="22"/>
  <c r="I126" i="22"/>
  <c r="T126" i="22"/>
  <c r="K126" i="22"/>
  <c r="U126" i="22"/>
  <c r="V126" i="22"/>
  <c r="W126" i="22"/>
  <c r="AB126" i="22"/>
  <c r="S126" i="22"/>
  <c r="Z126" i="22"/>
  <c r="N126" i="22"/>
  <c r="M126" i="22"/>
  <c r="L126" i="22"/>
  <c r="I125" i="22"/>
  <c r="T125" i="22"/>
  <c r="K125" i="22"/>
  <c r="U125" i="22"/>
  <c r="V125" i="22"/>
  <c r="W125" i="22"/>
  <c r="AB125" i="22"/>
  <c r="S125" i="22"/>
  <c r="Z125" i="22"/>
  <c r="N125" i="22"/>
  <c r="M125" i="22"/>
  <c r="L125" i="22"/>
  <c r="I124" i="22"/>
  <c r="T124" i="22"/>
  <c r="K124" i="22"/>
  <c r="U124" i="22"/>
  <c r="V124" i="22"/>
  <c r="W124" i="22"/>
  <c r="AB124" i="22"/>
  <c r="S124" i="22"/>
  <c r="Z124" i="22"/>
  <c r="N124" i="22"/>
  <c r="M124" i="22"/>
  <c r="L124" i="22"/>
  <c r="I123" i="22"/>
  <c r="T123" i="22"/>
  <c r="K123" i="22"/>
  <c r="U123" i="22"/>
  <c r="V123" i="22"/>
  <c r="W123" i="22"/>
  <c r="AB123" i="22"/>
  <c r="S123" i="22"/>
  <c r="Z123" i="22"/>
  <c r="N123" i="22"/>
  <c r="M123" i="22"/>
  <c r="L123" i="22"/>
  <c r="I122" i="22"/>
  <c r="T122" i="22"/>
  <c r="K122" i="22"/>
  <c r="U122" i="22"/>
  <c r="V122" i="22"/>
  <c r="W122" i="22"/>
  <c r="AB122" i="22"/>
  <c r="S122" i="22"/>
  <c r="Z122" i="22"/>
  <c r="N122" i="22"/>
  <c r="M122" i="22"/>
  <c r="L122" i="22"/>
  <c r="I121" i="22"/>
  <c r="T121" i="22"/>
  <c r="K121" i="22"/>
  <c r="U121" i="22"/>
  <c r="V121" i="22"/>
  <c r="W121" i="22"/>
  <c r="AB121" i="22"/>
  <c r="S121" i="22"/>
  <c r="Z121" i="22"/>
  <c r="N121" i="22"/>
  <c r="M121" i="22"/>
  <c r="L121" i="22"/>
  <c r="I120" i="22"/>
  <c r="T120" i="22"/>
  <c r="K120" i="22"/>
  <c r="U120" i="22"/>
  <c r="V120" i="22"/>
  <c r="W120" i="22"/>
  <c r="AB120" i="22"/>
  <c r="S120" i="22"/>
  <c r="Z120" i="22"/>
  <c r="N120" i="22"/>
  <c r="M120" i="22"/>
  <c r="L120" i="22"/>
  <c r="I119" i="22"/>
  <c r="T119" i="22"/>
  <c r="K119" i="22"/>
  <c r="U119" i="22"/>
  <c r="V119" i="22"/>
  <c r="W119" i="22"/>
  <c r="AB119" i="22"/>
  <c r="S119" i="22"/>
  <c r="Z119" i="22"/>
  <c r="N119" i="22"/>
  <c r="M119" i="22"/>
  <c r="L119" i="22"/>
  <c r="I118" i="22"/>
  <c r="T118" i="22"/>
  <c r="K118" i="22"/>
  <c r="U118" i="22"/>
  <c r="V118" i="22"/>
  <c r="W118" i="22"/>
  <c r="AB118" i="22"/>
  <c r="S118" i="22"/>
  <c r="Z118" i="22"/>
  <c r="N118" i="22"/>
  <c r="M118" i="22"/>
  <c r="L118" i="22"/>
  <c r="I117" i="22"/>
  <c r="T117" i="22"/>
  <c r="K117" i="22"/>
  <c r="U117" i="22"/>
  <c r="V117" i="22"/>
  <c r="W117" i="22"/>
  <c r="AB117" i="22"/>
  <c r="S117" i="22"/>
  <c r="Z117" i="22"/>
  <c r="N117" i="22"/>
  <c r="M117" i="22"/>
  <c r="L117" i="22"/>
  <c r="I116" i="22"/>
  <c r="T116" i="22"/>
  <c r="K116" i="22"/>
  <c r="U116" i="22"/>
  <c r="V116" i="22"/>
  <c r="W116" i="22"/>
  <c r="AB116" i="22"/>
  <c r="S116" i="22"/>
  <c r="Z116" i="22"/>
  <c r="N116" i="22"/>
  <c r="M116" i="22"/>
  <c r="L116" i="22"/>
  <c r="I115" i="22"/>
  <c r="T115" i="22"/>
  <c r="K115" i="22"/>
  <c r="U115" i="22"/>
  <c r="V115" i="22"/>
  <c r="W115" i="22"/>
  <c r="AB115" i="22"/>
  <c r="S115" i="22"/>
  <c r="Z115" i="22"/>
  <c r="N115" i="22"/>
  <c r="M115" i="22"/>
  <c r="L115" i="22"/>
  <c r="I114" i="22"/>
  <c r="T114" i="22"/>
  <c r="K114" i="22"/>
  <c r="U114" i="22"/>
  <c r="V114" i="22"/>
  <c r="W114" i="22"/>
  <c r="AB114" i="22"/>
  <c r="S114" i="22"/>
  <c r="Z114" i="22"/>
  <c r="N114" i="22"/>
  <c r="M114" i="22"/>
  <c r="L114" i="22"/>
  <c r="I113" i="22"/>
  <c r="T113" i="22"/>
  <c r="K113" i="22"/>
  <c r="U113" i="22"/>
  <c r="V113" i="22"/>
  <c r="W113" i="22"/>
  <c r="AB113" i="22"/>
  <c r="S113" i="22"/>
  <c r="Z113" i="22"/>
  <c r="N113" i="22"/>
  <c r="M113" i="22"/>
  <c r="L113" i="22"/>
  <c r="I112" i="22"/>
  <c r="T112" i="22"/>
  <c r="K112" i="22"/>
  <c r="U112" i="22"/>
  <c r="V112" i="22"/>
  <c r="W112" i="22"/>
  <c r="AB112" i="22"/>
  <c r="S112" i="22"/>
  <c r="Z112" i="22"/>
  <c r="I111" i="22"/>
  <c r="K111" i="22"/>
  <c r="N111" i="22"/>
  <c r="N112" i="22"/>
  <c r="O112" i="22"/>
  <c r="M112" i="22"/>
  <c r="L112" i="22"/>
  <c r="T111" i="22"/>
  <c r="U111" i="22"/>
  <c r="V111" i="22"/>
  <c r="W111" i="22"/>
  <c r="AB111" i="22"/>
  <c r="S111" i="22"/>
  <c r="Z111" i="22"/>
  <c r="O111" i="22"/>
  <c r="M111" i="22"/>
  <c r="L111" i="22"/>
  <c r="I110" i="22"/>
  <c r="T110" i="22"/>
  <c r="K110" i="22"/>
  <c r="U110" i="22"/>
  <c r="V110" i="22"/>
  <c r="W110" i="22"/>
  <c r="AB110" i="22"/>
  <c r="S110" i="22"/>
  <c r="Z110" i="22"/>
  <c r="N110" i="22"/>
  <c r="M110" i="22"/>
  <c r="L110" i="22"/>
  <c r="I109" i="22"/>
  <c r="T109" i="22"/>
  <c r="K109" i="22"/>
  <c r="U109" i="22"/>
  <c r="V109" i="22"/>
  <c r="W109" i="22"/>
  <c r="AB109" i="22"/>
  <c r="S109" i="22"/>
  <c r="Z109" i="22"/>
  <c r="N109" i="22"/>
  <c r="M109" i="22"/>
  <c r="L109" i="22"/>
  <c r="I108" i="22"/>
  <c r="T108" i="22"/>
  <c r="K108" i="22"/>
  <c r="U108" i="22"/>
  <c r="V108" i="22"/>
  <c r="W108" i="22"/>
  <c r="AB108" i="22"/>
  <c r="S108" i="22"/>
  <c r="Z108" i="22"/>
  <c r="N108" i="22"/>
  <c r="M108" i="22"/>
  <c r="L108" i="22"/>
  <c r="I107" i="22"/>
  <c r="T107" i="22"/>
  <c r="K107" i="22"/>
  <c r="U107" i="22"/>
  <c r="V107" i="22"/>
  <c r="W107" i="22"/>
  <c r="AB107" i="22"/>
  <c r="S107" i="22"/>
  <c r="Z107" i="22"/>
  <c r="N107" i="22"/>
  <c r="M107" i="22"/>
  <c r="L107" i="22"/>
  <c r="I106" i="22"/>
  <c r="T106" i="22"/>
  <c r="K106" i="22"/>
  <c r="U106" i="22"/>
  <c r="V106" i="22"/>
  <c r="W106" i="22"/>
  <c r="AB106" i="22"/>
  <c r="S106" i="22"/>
  <c r="Z106" i="22"/>
  <c r="N106" i="22"/>
  <c r="M106" i="22"/>
  <c r="L106" i="22"/>
  <c r="I105" i="22"/>
  <c r="T105" i="22"/>
  <c r="K105" i="22"/>
  <c r="U105" i="22"/>
  <c r="V105" i="22"/>
  <c r="W105" i="22"/>
  <c r="AB105" i="22"/>
  <c r="S105" i="22"/>
  <c r="Z105" i="22"/>
  <c r="N105" i="22"/>
  <c r="M105" i="22"/>
  <c r="L105" i="22"/>
  <c r="I104" i="22"/>
  <c r="T104" i="22"/>
  <c r="K104" i="22"/>
  <c r="U104" i="22"/>
  <c r="V104" i="22"/>
  <c r="W104" i="22"/>
  <c r="AB104" i="22"/>
  <c r="S104" i="22"/>
  <c r="Z104" i="22"/>
  <c r="N104" i="22"/>
  <c r="M104" i="22"/>
  <c r="L104" i="22"/>
  <c r="I103" i="22"/>
  <c r="T103" i="22"/>
  <c r="K103" i="22"/>
  <c r="U103" i="22"/>
  <c r="V103" i="22"/>
  <c r="W103" i="22"/>
  <c r="AB103" i="22"/>
  <c r="S103" i="22"/>
  <c r="Z103" i="22"/>
  <c r="N103" i="22"/>
  <c r="M103" i="22"/>
  <c r="L103" i="22"/>
  <c r="I102" i="22"/>
  <c r="T102" i="22"/>
  <c r="K102" i="22"/>
  <c r="U102" i="22"/>
  <c r="V102" i="22"/>
  <c r="W102" i="22"/>
  <c r="AB102" i="22"/>
  <c r="S102" i="22"/>
  <c r="Z102" i="22"/>
  <c r="N102" i="22"/>
  <c r="M102" i="22"/>
  <c r="L102" i="22"/>
  <c r="I101" i="22"/>
  <c r="T101" i="22"/>
  <c r="K101" i="22"/>
  <c r="U101" i="22"/>
  <c r="V101" i="22"/>
  <c r="W101" i="22"/>
  <c r="AB101" i="22"/>
  <c r="S101" i="22"/>
  <c r="Z101" i="22"/>
  <c r="N101" i="22"/>
  <c r="M101" i="22"/>
  <c r="L101" i="22"/>
  <c r="I100" i="22"/>
  <c r="T100" i="22"/>
  <c r="K100" i="22"/>
  <c r="U100" i="22"/>
  <c r="V100" i="22"/>
  <c r="W100" i="22"/>
  <c r="AB100" i="22"/>
  <c r="S100" i="22"/>
  <c r="Z100" i="22"/>
  <c r="N100" i="22"/>
  <c r="M100" i="22"/>
  <c r="L100" i="22"/>
  <c r="I99" i="22"/>
  <c r="T99" i="22"/>
  <c r="K99" i="22"/>
  <c r="U99" i="22"/>
  <c r="V99" i="22"/>
  <c r="W99" i="22"/>
  <c r="AB99" i="22"/>
  <c r="S99" i="22"/>
  <c r="Z99" i="22"/>
  <c r="N99" i="22"/>
  <c r="M99" i="22"/>
  <c r="L99" i="22"/>
  <c r="I98" i="22"/>
  <c r="T98" i="22"/>
  <c r="K98" i="22"/>
  <c r="U98" i="22"/>
  <c r="V98" i="22"/>
  <c r="W98" i="22"/>
  <c r="AB98" i="22"/>
  <c r="S98" i="22"/>
  <c r="Z98" i="22"/>
  <c r="N98" i="22"/>
  <c r="M98" i="22"/>
  <c r="L98" i="22"/>
  <c r="I97" i="22"/>
  <c r="T97" i="22"/>
  <c r="K97" i="22"/>
  <c r="U97" i="22"/>
  <c r="V97" i="22"/>
  <c r="W97" i="22"/>
  <c r="AB97" i="22"/>
  <c r="S97" i="22"/>
  <c r="Z97" i="22"/>
  <c r="N97" i="22"/>
  <c r="M97" i="22"/>
  <c r="L97" i="22"/>
  <c r="I96" i="22"/>
  <c r="T96" i="22"/>
  <c r="K96" i="22"/>
  <c r="U96" i="22"/>
  <c r="V96" i="22"/>
  <c r="W96" i="22"/>
  <c r="AB96" i="22"/>
  <c r="S96" i="22"/>
  <c r="Z96" i="22"/>
  <c r="N96" i="22"/>
  <c r="M96" i="22"/>
  <c r="L96" i="22"/>
  <c r="I95" i="22"/>
  <c r="T95" i="22"/>
  <c r="K95" i="22"/>
  <c r="U95" i="22"/>
  <c r="V95" i="22"/>
  <c r="W95" i="22"/>
  <c r="AB95" i="22"/>
  <c r="S95" i="22"/>
  <c r="Z95" i="22"/>
  <c r="N95" i="22"/>
  <c r="M95" i="22"/>
  <c r="L95" i="22"/>
  <c r="I322" i="21"/>
  <c r="K322" i="21"/>
  <c r="S322" i="21"/>
  <c r="Z322" i="21"/>
  <c r="N322" i="21"/>
  <c r="M322" i="21"/>
  <c r="L322" i="21"/>
  <c r="I321" i="21"/>
  <c r="K321" i="21"/>
  <c r="S321" i="21"/>
  <c r="Z321" i="21"/>
  <c r="N321" i="21"/>
  <c r="M321" i="21"/>
  <c r="L321" i="21"/>
  <c r="I320" i="21"/>
  <c r="K320" i="21"/>
  <c r="S320" i="21"/>
  <c r="Z320" i="21"/>
  <c r="N320" i="21"/>
  <c r="M320" i="21"/>
  <c r="L320" i="21"/>
  <c r="I319" i="21"/>
  <c r="K319" i="21"/>
  <c r="S319" i="21"/>
  <c r="Z319" i="21"/>
  <c r="N319" i="21"/>
  <c r="M319" i="21"/>
  <c r="L319" i="21"/>
  <c r="I318" i="21"/>
  <c r="K318" i="21"/>
  <c r="S318" i="21"/>
  <c r="Z318" i="21"/>
  <c r="N318" i="21"/>
  <c r="M318" i="21"/>
  <c r="L318" i="21"/>
  <c r="I317" i="21"/>
  <c r="K317" i="21"/>
  <c r="S317" i="21"/>
  <c r="Z317" i="21"/>
  <c r="N317" i="21"/>
  <c r="M317" i="21"/>
  <c r="L317" i="21"/>
  <c r="I316" i="21"/>
  <c r="K316" i="21"/>
  <c r="S316" i="21"/>
  <c r="Z316" i="21"/>
  <c r="N316" i="21"/>
  <c r="M316" i="21"/>
  <c r="L316" i="21"/>
  <c r="I315" i="21"/>
  <c r="K315" i="21"/>
  <c r="S315" i="21"/>
  <c r="Z315" i="21"/>
  <c r="N315" i="21"/>
  <c r="M315" i="21"/>
  <c r="L315" i="21"/>
  <c r="I314" i="21"/>
  <c r="K314" i="21"/>
  <c r="S314" i="21"/>
  <c r="Z314" i="21"/>
  <c r="N314" i="21"/>
  <c r="M314" i="21"/>
  <c r="L314" i="21"/>
  <c r="I313" i="21"/>
  <c r="K313" i="21"/>
  <c r="S313" i="21"/>
  <c r="Z313" i="21"/>
  <c r="N313" i="21"/>
  <c r="M313" i="21"/>
  <c r="L313" i="21"/>
  <c r="I312" i="21"/>
  <c r="K312" i="21"/>
  <c r="S312" i="21"/>
  <c r="Z312" i="21"/>
  <c r="N312" i="21"/>
  <c r="M312" i="21"/>
  <c r="L312" i="21"/>
  <c r="I311" i="21"/>
  <c r="K311" i="21"/>
  <c r="S311" i="21"/>
  <c r="Z311" i="21"/>
  <c r="N311" i="21"/>
  <c r="M311" i="21"/>
  <c r="L311" i="21"/>
  <c r="I310" i="21"/>
  <c r="K310" i="21"/>
  <c r="S310" i="21"/>
  <c r="Z310" i="21"/>
  <c r="N310" i="21"/>
  <c r="M310" i="21"/>
  <c r="L310" i="21"/>
  <c r="I309" i="21"/>
  <c r="K309" i="21"/>
  <c r="S309" i="21"/>
  <c r="Z309" i="21"/>
  <c r="N309" i="21"/>
  <c r="M309" i="21"/>
  <c r="L309" i="21"/>
  <c r="I308" i="21"/>
  <c r="K308" i="21"/>
  <c r="S308" i="21"/>
  <c r="Z308" i="21"/>
  <c r="N308" i="21"/>
  <c r="M308" i="21"/>
  <c r="L308" i="21"/>
  <c r="I307" i="21"/>
  <c r="K307" i="21"/>
  <c r="S307" i="21"/>
  <c r="Z307" i="21"/>
  <c r="N307" i="21"/>
  <c r="M307" i="21"/>
  <c r="L307" i="21"/>
  <c r="I306" i="21"/>
  <c r="K306" i="21"/>
  <c r="S306" i="21"/>
  <c r="Z306" i="21"/>
  <c r="N306" i="21"/>
  <c r="M306" i="21"/>
  <c r="L306" i="21"/>
  <c r="I305" i="21"/>
  <c r="K305" i="21"/>
  <c r="S305" i="21"/>
  <c r="Z305" i="21"/>
  <c r="N305" i="21"/>
  <c r="M305" i="21"/>
  <c r="L305" i="21"/>
  <c r="I304" i="21"/>
  <c r="K304" i="21"/>
  <c r="S304" i="21"/>
  <c r="Z304" i="21"/>
  <c r="N304" i="21"/>
  <c r="M304" i="21"/>
  <c r="L304" i="21"/>
  <c r="I303" i="21"/>
  <c r="K303" i="21"/>
  <c r="S303" i="21"/>
  <c r="Z303" i="21"/>
  <c r="N303" i="21"/>
  <c r="M303" i="21"/>
  <c r="L303" i="21"/>
  <c r="I302" i="21"/>
  <c r="K302" i="21"/>
  <c r="S302" i="21"/>
  <c r="Z302" i="21"/>
  <c r="N302" i="21"/>
  <c r="M302" i="21"/>
  <c r="L302" i="21"/>
  <c r="I301" i="21"/>
  <c r="K301" i="21"/>
  <c r="S301" i="21"/>
  <c r="Z301" i="21"/>
  <c r="N301" i="21"/>
  <c r="M301" i="21"/>
  <c r="L301" i="21"/>
  <c r="I300" i="21"/>
  <c r="K300" i="21"/>
  <c r="S300" i="21"/>
  <c r="Z300" i="21"/>
  <c r="N300" i="21"/>
  <c r="M300" i="21"/>
  <c r="L300" i="21"/>
  <c r="I299" i="21"/>
  <c r="K299" i="21"/>
  <c r="S299" i="21"/>
  <c r="Z299" i="21"/>
  <c r="N299" i="21"/>
  <c r="M299" i="21"/>
  <c r="L299" i="21"/>
  <c r="I298" i="21"/>
  <c r="K298" i="21"/>
  <c r="S298" i="21"/>
  <c r="Z298" i="21"/>
  <c r="N298" i="21"/>
  <c r="M298" i="21"/>
  <c r="L298" i="21"/>
  <c r="I297" i="21"/>
  <c r="K297" i="21"/>
  <c r="S297" i="21"/>
  <c r="Z297" i="21"/>
  <c r="N297" i="21"/>
  <c r="M297" i="21"/>
  <c r="L297" i="21"/>
  <c r="I296" i="21"/>
  <c r="K296" i="21"/>
  <c r="S296" i="21"/>
  <c r="Z296" i="21"/>
  <c r="N296" i="21"/>
  <c r="M296" i="21"/>
  <c r="L296" i="21"/>
  <c r="I295" i="21"/>
  <c r="K295" i="21"/>
  <c r="S295" i="21"/>
  <c r="Z295" i="21"/>
  <c r="N295" i="21"/>
  <c r="M295" i="21"/>
  <c r="L295" i="21"/>
  <c r="I294" i="21"/>
  <c r="K294" i="21"/>
  <c r="S294" i="21"/>
  <c r="Z294" i="21"/>
  <c r="N294" i="21"/>
  <c r="M294" i="21"/>
  <c r="L294" i="21"/>
  <c r="I293" i="21"/>
  <c r="K293" i="21"/>
  <c r="S293" i="21"/>
  <c r="Z293" i="21"/>
  <c r="N293" i="21"/>
  <c r="M293" i="21"/>
  <c r="L293" i="21"/>
  <c r="I292" i="21"/>
  <c r="K292" i="21"/>
  <c r="S292" i="21"/>
  <c r="Z292" i="21"/>
  <c r="N292" i="21"/>
  <c r="M292" i="21"/>
  <c r="L292" i="21"/>
  <c r="I291" i="21"/>
  <c r="K291" i="21"/>
  <c r="S291" i="21"/>
  <c r="Z291" i="21"/>
  <c r="N291" i="21"/>
  <c r="M291" i="21"/>
  <c r="L291" i="21"/>
  <c r="I290" i="21"/>
  <c r="K290" i="21"/>
  <c r="S290" i="21"/>
  <c r="Z290" i="21"/>
  <c r="N290" i="21"/>
  <c r="M290" i="21"/>
  <c r="L290" i="21"/>
  <c r="I289" i="21"/>
  <c r="K289" i="21"/>
  <c r="S289" i="21"/>
  <c r="Z289" i="21"/>
  <c r="N289" i="21"/>
  <c r="M289" i="21"/>
  <c r="L289" i="21"/>
  <c r="I288" i="21"/>
  <c r="K288" i="21"/>
  <c r="S288" i="21"/>
  <c r="Z288" i="21"/>
  <c r="N288" i="21"/>
  <c r="M288" i="21"/>
  <c r="L288" i="21"/>
  <c r="I287" i="21"/>
  <c r="K287" i="21"/>
  <c r="S287" i="21"/>
  <c r="Z287" i="21"/>
  <c r="N287" i="21"/>
  <c r="M287" i="21"/>
  <c r="L287" i="21"/>
  <c r="I286" i="21"/>
  <c r="K286" i="21"/>
  <c r="S286" i="21"/>
  <c r="Z286" i="21"/>
  <c r="N286" i="21"/>
  <c r="M286" i="21"/>
  <c r="L286" i="21"/>
  <c r="I285" i="21"/>
  <c r="K285" i="21"/>
  <c r="S285" i="21"/>
  <c r="Z285" i="21"/>
  <c r="N285" i="21"/>
  <c r="M285" i="21"/>
  <c r="L285" i="21"/>
  <c r="I284" i="21"/>
  <c r="K284" i="21"/>
  <c r="S284" i="21"/>
  <c r="Z284" i="21"/>
  <c r="N284" i="21"/>
  <c r="M284" i="21"/>
  <c r="L284" i="21"/>
  <c r="I283" i="21"/>
  <c r="K283" i="21"/>
  <c r="S283" i="21"/>
  <c r="Z283" i="21"/>
  <c r="N283" i="21"/>
  <c r="M283" i="21"/>
  <c r="L283" i="21"/>
  <c r="I282" i="21"/>
  <c r="K282" i="21"/>
  <c r="S282" i="21"/>
  <c r="Z282" i="21"/>
  <c r="N282" i="21"/>
  <c r="M282" i="21"/>
  <c r="L282" i="21"/>
  <c r="I281" i="21"/>
  <c r="K281" i="21"/>
  <c r="S281" i="21"/>
  <c r="Z281" i="21"/>
  <c r="N281" i="21"/>
  <c r="M281" i="21"/>
  <c r="L281" i="21"/>
  <c r="I280" i="21"/>
  <c r="K280" i="21"/>
  <c r="S280" i="21"/>
  <c r="Z280" i="21"/>
  <c r="N280" i="21"/>
  <c r="M280" i="21"/>
  <c r="L280" i="21"/>
  <c r="I279" i="21"/>
  <c r="K279" i="21"/>
  <c r="S279" i="21"/>
  <c r="Z279" i="21"/>
  <c r="N279" i="21"/>
  <c r="M279" i="21"/>
  <c r="L279" i="21"/>
  <c r="I278" i="21"/>
  <c r="K278" i="21"/>
  <c r="S278" i="21"/>
  <c r="Z278" i="21"/>
  <c r="N278" i="21"/>
  <c r="M278" i="21"/>
  <c r="L278" i="21"/>
  <c r="I277" i="21"/>
  <c r="K277" i="21"/>
  <c r="S277" i="21"/>
  <c r="Z277" i="21"/>
  <c r="N277" i="21"/>
  <c r="M277" i="21"/>
  <c r="L277" i="21"/>
  <c r="I276" i="21"/>
  <c r="K276" i="21"/>
  <c r="S276" i="21"/>
  <c r="Z276" i="21"/>
  <c r="N276" i="21"/>
  <c r="M276" i="21"/>
  <c r="L276" i="21"/>
  <c r="I275" i="21"/>
  <c r="K275" i="21"/>
  <c r="S275" i="21"/>
  <c r="Z275" i="21"/>
  <c r="N275" i="21"/>
  <c r="M275" i="21"/>
  <c r="L275" i="21"/>
  <c r="I274" i="21"/>
  <c r="K274" i="21"/>
  <c r="S274" i="21"/>
  <c r="Z274" i="21"/>
  <c r="N274" i="21"/>
  <c r="M274" i="21"/>
  <c r="L274" i="21"/>
  <c r="I273" i="21"/>
  <c r="K273" i="21"/>
  <c r="S273" i="21"/>
  <c r="Z273" i="21"/>
  <c r="N273" i="21"/>
  <c r="M273" i="21"/>
  <c r="L273" i="21"/>
  <c r="I272" i="21"/>
  <c r="K272" i="21"/>
  <c r="S272" i="21"/>
  <c r="Z272" i="21"/>
  <c r="N272" i="21"/>
  <c r="M272" i="21"/>
  <c r="L272" i="21"/>
  <c r="I271" i="21"/>
  <c r="K271" i="21"/>
  <c r="S271" i="21"/>
  <c r="Z271" i="21"/>
  <c r="N271" i="21"/>
  <c r="M271" i="21"/>
  <c r="L271" i="21"/>
  <c r="I270" i="21"/>
  <c r="K270" i="21"/>
  <c r="S270" i="21"/>
  <c r="Z270" i="21"/>
  <c r="N270" i="21"/>
  <c r="M270" i="21"/>
  <c r="L270" i="21"/>
  <c r="I269" i="21"/>
  <c r="K269" i="21"/>
  <c r="S269" i="21"/>
  <c r="Z269" i="21"/>
  <c r="N269" i="21"/>
  <c r="M269" i="21"/>
  <c r="L269" i="21"/>
  <c r="I268" i="21"/>
  <c r="K268" i="21"/>
  <c r="S268" i="21"/>
  <c r="Z268" i="21"/>
  <c r="N268" i="21"/>
  <c r="M268" i="21"/>
  <c r="L268" i="21"/>
  <c r="I267" i="21"/>
  <c r="K267" i="21"/>
  <c r="S267" i="21"/>
  <c r="Z267" i="21"/>
  <c r="N267" i="21"/>
  <c r="M267" i="21"/>
  <c r="L267" i="21"/>
  <c r="I266" i="21"/>
  <c r="K266" i="21"/>
  <c r="S266" i="21"/>
  <c r="Z266" i="21"/>
  <c r="N266" i="21"/>
  <c r="M266" i="21"/>
  <c r="L266" i="21"/>
  <c r="I265" i="21"/>
  <c r="K265" i="21"/>
  <c r="S265" i="21"/>
  <c r="Z265" i="21"/>
  <c r="N265" i="21"/>
  <c r="M265" i="21"/>
  <c r="L265" i="21"/>
  <c r="I264" i="21"/>
  <c r="K264" i="21"/>
  <c r="S264" i="21"/>
  <c r="Z264" i="21"/>
  <c r="N264" i="21"/>
  <c r="M264" i="21"/>
  <c r="L264" i="21"/>
  <c r="I263" i="21"/>
  <c r="K263" i="21"/>
  <c r="S263" i="21"/>
  <c r="Z263" i="21"/>
  <c r="N263" i="21"/>
  <c r="M263" i="21"/>
  <c r="L263" i="21"/>
  <c r="I262" i="21"/>
  <c r="K262" i="21"/>
  <c r="S262" i="21"/>
  <c r="Z262" i="21"/>
  <c r="N262" i="21"/>
  <c r="M262" i="21"/>
  <c r="L262" i="21"/>
  <c r="I261" i="21"/>
  <c r="K261" i="21"/>
  <c r="S261" i="21"/>
  <c r="Z261" i="21"/>
  <c r="N261" i="21"/>
  <c r="M261" i="21"/>
  <c r="L261" i="21"/>
  <c r="I260" i="21"/>
  <c r="K260" i="21"/>
  <c r="S260" i="21"/>
  <c r="Z260" i="21"/>
  <c r="N260" i="21"/>
  <c r="M260" i="21"/>
  <c r="L260" i="21"/>
  <c r="I259" i="21"/>
  <c r="K259" i="21"/>
  <c r="S259" i="21"/>
  <c r="Z259" i="21"/>
  <c r="N259" i="21"/>
  <c r="M259" i="21"/>
  <c r="L259" i="21"/>
  <c r="I258" i="21"/>
  <c r="K258" i="21"/>
  <c r="S258" i="21"/>
  <c r="Z258" i="21"/>
  <c r="N258" i="21"/>
  <c r="M258" i="21"/>
  <c r="L258" i="21"/>
  <c r="I257" i="21"/>
  <c r="K257" i="21"/>
  <c r="S257" i="21"/>
  <c r="Z257" i="21"/>
  <c r="N257" i="21"/>
  <c r="M257" i="21"/>
  <c r="L257" i="21"/>
  <c r="I256" i="21"/>
  <c r="K256" i="21"/>
  <c r="S256" i="21"/>
  <c r="Z256" i="21"/>
  <c r="N256" i="21"/>
  <c r="M256" i="21"/>
  <c r="L256" i="21"/>
  <c r="I255" i="21"/>
  <c r="K255" i="21"/>
  <c r="S255" i="21"/>
  <c r="Z255" i="21"/>
  <c r="N255" i="21"/>
  <c r="M255" i="21"/>
  <c r="L255" i="21"/>
  <c r="I254" i="21"/>
  <c r="K254" i="21"/>
  <c r="S254" i="21"/>
  <c r="Z254" i="21"/>
  <c r="N254" i="21"/>
  <c r="M254" i="21"/>
  <c r="L254" i="21"/>
  <c r="I253" i="21"/>
  <c r="K253" i="21"/>
  <c r="S253" i="21"/>
  <c r="Z253" i="21"/>
  <c r="N253" i="21"/>
  <c r="M253" i="21"/>
  <c r="L253" i="21"/>
  <c r="I252" i="21"/>
  <c r="K252" i="21"/>
  <c r="S252" i="21"/>
  <c r="Z252" i="21"/>
  <c r="N252" i="21"/>
  <c r="M252" i="21"/>
  <c r="L252" i="21"/>
  <c r="I251" i="21"/>
  <c r="K251" i="21"/>
  <c r="S251" i="21"/>
  <c r="Z251" i="21"/>
  <c r="N251" i="21"/>
  <c r="M251" i="21"/>
  <c r="L251" i="21"/>
  <c r="I250" i="21"/>
  <c r="K250" i="21"/>
  <c r="S250" i="21"/>
  <c r="Z250" i="21"/>
  <c r="N250" i="21"/>
  <c r="M250" i="21"/>
  <c r="L250" i="21"/>
  <c r="I249" i="21"/>
  <c r="K249" i="21"/>
  <c r="S249" i="21"/>
  <c r="Z249" i="21"/>
  <c r="N249" i="21"/>
  <c r="M249" i="21"/>
  <c r="L249" i="21"/>
  <c r="I248" i="21"/>
  <c r="K248" i="21"/>
  <c r="S248" i="21"/>
  <c r="Z248" i="21"/>
  <c r="N248" i="21"/>
  <c r="M248" i="21"/>
  <c r="L248" i="21"/>
  <c r="I247" i="21"/>
  <c r="K247" i="21"/>
  <c r="S247" i="21"/>
  <c r="Z247" i="21"/>
  <c r="N247" i="21"/>
  <c r="M247" i="21"/>
  <c r="L247" i="21"/>
  <c r="I246" i="21"/>
  <c r="K246" i="21"/>
  <c r="S246" i="21"/>
  <c r="Z246" i="21"/>
  <c r="N246" i="21"/>
  <c r="M246" i="21"/>
  <c r="L246" i="21"/>
  <c r="I245" i="21"/>
  <c r="K245" i="21"/>
  <c r="S245" i="21"/>
  <c r="Z245" i="21"/>
  <c r="N245" i="21"/>
  <c r="M245" i="21"/>
  <c r="L245" i="21"/>
  <c r="I244" i="21"/>
  <c r="K244" i="21"/>
  <c r="S244" i="21"/>
  <c r="Z244" i="21"/>
  <c r="N244" i="21"/>
  <c r="M244" i="21"/>
  <c r="L244" i="21"/>
  <c r="I243" i="21"/>
  <c r="K243" i="21"/>
  <c r="S243" i="21"/>
  <c r="Z243" i="21"/>
  <c r="N243" i="21"/>
  <c r="M243" i="21"/>
  <c r="L243" i="21"/>
  <c r="I242" i="21"/>
  <c r="K242" i="21"/>
  <c r="S242" i="21"/>
  <c r="Z242" i="21"/>
  <c r="N242" i="21"/>
  <c r="M242" i="21"/>
  <c r="L242" i="21"/>
  <c r="I241" i="21"/>
  <c r="K241" i="21"/>
  <c r="S241" i="21"/>
  <c r="Z241" i="21"/>
  <c r="N241" i="21"/>
  <c r="M241" i="21"/>
  <c r="L241" i="21"/>
  <c r="I240" i="21"/>
  <c r="K240" i="21"/>
  <c r="S240" i="21"/>
  <c r="Z240" i="21"/>
  <c r="N240" i="21"/>
  <c r="M240" i="21"/>
  <c r="L240" i="21"/>
  <c r="I239" i="21"/>
  <c r="K239" i="21"/>
  <c r="S239" i="21"/>
  <c r="Z239" i="21"/>
  <c r="N239" i="21"/>
  <c r="M239" i="21"/>
  <c r="L239" i="21"/>
  <c r="I238" i="21"/>
  <c r="K238" i="21"/>
  <c r="S238" i="21"/>
  <c r="Z238" i="21"/>
  <c r="N238" i="21"/>
  <c r="M238" i="21"/>
  <c r="L238" i="21"/>
  <c r="I237" i="21"/>
  <c r="K237" i="21"/>
  <c r="S237" i="21"/>
  <c r="Z237" i="21"/>
  <c r="N237" i="21"/>
  <c r="M237" i="21"/>
  <c r="L237" i="21"/>
  <c r="I236" i="21"/>
  <c r="K236" i="21"/>
  <c r="S236" i="21"/>
  <c r="Z236" i="21"/>
  <c r="N236" i="21"/>
  <c r="M236" i="21"/>
  <c r="L236" i="21"/>
  <c r="I235" i="21"/>
  <c r="K235" i="21"/>
  <c r="S235" i="21"/>
  <c r="Z235" i="21"/>
  <c r="N235" i="21"/>
  <c r="M235" i="21"/>
  <c r="L235" i="21"/>
  <c r="I234" i="21"/>
  <c r="K234" i="21"/>
  <c r="S234" i="21"/>
  <c r="Z234" i="21"/>
  <c r="N234" i="21"/>
  <c r="M234" i="21"/>
  <c r="L234" i="21"/>
  <c r="I233" i="21"/>
  <c r="K233" i="21"/>
  <c r="S233" i="21"/>
  <c r="Z233" i="21"/>
  <c r="N233" i="21"/>
  <c r="M233" i="21"/>
  <c r="L233" i="21"/>
  <c r="I232" i="21"/>
  <c r="K232" i="21"/>
  <c r="S232" i="21"/>
  <c r="Z232" i="21"/>
  <c r="N232" i="21"/>
  <c r="M232" i="21"/>
  <c r="L232" i="21"/>
  <c r="I231" i="21"/>
  <c r="K231" i="21"/>
  <c r="S231" i="21"/>
  <c r="Z231" i="21"/>
  <c r="N231" i="21"/>
  <c r="M231" i="21"/>
  <c r="L231" i="21"/>
  <c r="I230" i="21"/>
  <c r="K230" i="21"/>
  <c r="S230" i="21"/>
  <c r="Z230" i="21"/>
  <c r="N230" i="21"/>
  <c r="M230" i="21"/>
  <c r="L230" i="21"/>
  <c r="I229" i="21"/>
  <c r="K229" i="21"/>
  <c r="S229" i="21"/>
  <c r="Z229" i="21"/>
  <c r="N229" i="21"/>
  <c r="M229" i="21"/>
  <c r="L229" i="21"/>
  <c r="I228" i="21"/>
  <c r="K228" i="21"/>
  <c r="S228" i="21"/>
  <c r="Z228" i="21"/>
  <c r="N228" i="21"/>
  <c r="M228" i="21"/>
  <c r="L228" i="21"/>
  <c r="I227" i="21"/>
  <c r="K227" i="21"/>
  <c r="S227" i="21"/>
  <c r="Z227" i="21"/>
  <c r="N227" i="21"/>
  <c r="M227" i="21"/>
  <c r="L227" i="21"/>
  <c r="I226" i="21"/>
  <c r="K226" i="21"/>
  <c r="S226" i="21"/>
  <c r="Z226" i="21"/>
  <c r="N226" i="21"/>
  <c r="M226" i="21"/>
  <c r="L226" i="21"/>
  <c r="I225" i="21"/>
  <c r="K225" i="21"/>
  <c r="S225" i="21"/>
  <c r="Z225" i="21"/>
  <c r="N225" i="21"/>
  <c r="M225" i="21"/>
  <c r="L225" i="21"/>
  <c r="I224" i="21"/>
  <c r="K224" i="21"/>
  <c r="S224" i="21"/>
  <c r="Z224" i="21"/>
  <c r="N224" i="21"/>
  <c r="M224" i="21"/>
  <c r="L224" i="21"/>
  <c r="I223" i="21"/>
  <c r="K223" i="21"/>
  <c r="S223" i="21"/>
  <c r="Z223" i="21"/>
  <c r="N223" i="21"/>
  <c r="M223" i="21"/>
  <c r="L223" i="21"/>
  <c r="I222" i="21"/>
  <c r="K222" i="21"/>
  <c r="S222" i="21"/>
  <c r="Z222" i="21"/>
  <c r="N222" i="21"/>
  <c r="M222" i="21"/>
  <c r="L222" i="21"/>
  <c r="I221" i="21"/>
  <c r="K221" i="21"/>
  <c r="S221" i="21"/>
  <c r="Z221" i="21"/>
  <c r="N221" i="21"/>
  <c r="M221" i="21"/>
  <c r="L221" i="21"/>
  <c r="I220" i="21"/>
  <c r="K220" i="21"/>
  <c r="S220" i="21"/>
  <c r="Z220" i="21"/>
  <c r="N220" i="21"/>
  <c r="M220" i="21"/>
  <c r="L220" i="21"/>
  <c r="I219" i="21"/>
  <c r="K219" i="21"/>
  <c r="S219" i="21"/>
  <c r="Z219" i="21"/>
  <c r="N219" i="21"/>
  <c r="M219" i="21"/>
  <c r="L219" i="21"/>
  <c r="I218" i="21"/>
  <c r="K218" i="21"/>
  <c r="S218" i="21"/>
  <c r="Z218" i="21"/>
  <c r="N218" i="21"/>
  <c r="M218" i="21"/>
  <c r="L218" i="21"/>
  <c r="I217" i="21"/>
  <c r="K217" i="21"/>
  <c r="S217" i="21"/>
  <c r="Z217" i="21"/>
  <c r="N217" i="21"/>
  <c r="M217" i="21"/>
  <c r="L217" i="21"/>
  <c r="I216" i="21"/>
  <c r="K216" i="21"/>
  <c r="S216" i="21"/>
  <c r="Z216" i="21"/>
  <c r="N216" i="21"/>
  <c r="M216" i="21"/>
  <c r="L216" i="21"/>
  <c r="I215" i="21"/>
  <c r="K215" i="21"/>
  <c r="S215" i="21"/>
  <c r="Z215" i="21"/>
  <c r="N215" i="21"/>
  <c r="M215" i="21"/>
  <c r="L215" i="21"/>
  <c r="I214" i="21"/>
  <c r="K214" i="21"/>
  <c r="S214" i="21"/>
  <c r="Z214" i="21"/>
  <c r="N214" i="21"/>
  <c r="M214" i="21"/>
  <c r="L214" i="21"/>
  <c r="I213" i="21"/>
  <c r="K213" i="21"/>
  <c r="S213" i="21"/>
  <c r="Z213" i="21"/>
  <c r="N213" i="21"/>
  <c r="M213" i="21"/>
  <c r="L213" i="21"/>
  <c r="I212" i="21"/>
  <c r="K212" i="21"/>
  <c r="S212" i="21"/>
  <c r="Z212" i="21"/>
  <c r="N212" i="21"/>
  <c r="M212" i="21"/>
  <c r="L212" i="21"/>
  <c r="I211" i="21"/>
  <c r="K211" i="21"/>
  <c r="S211" i="21"/>
  <c r="Z211" i="21"/>
  <c r="N211" i="21"/>
  <c r="M211" i="21"/>
  <c r="L211" i="21"/>
  <c r="I210" i="21"/>
  <c r="K210" i="21"/>
  <c r="S210" i="21"/>
  <c r="Z210" i="21"/>
  <c r="N210" i="21"/>
  <c r="M210" i="21"/>
  <c r="L210" i="21"/>
  <c r="I209" i="21"/>
  <c r="K209" i="21"/>
  <c r="S209" i="21"/>
  <c r="Z209" i="21"/>
  <c r="N209" i="21"/>
  <c r="M209" i="21"/>
  <c r="L209" i="21"/>
  <c r="I208" i="21"/>
  <c r="K208" i="21"/>
  <c r="S208" i="21"/>
  <c r="Z208" i="21"/>
  <c r="N208" i="21"/>
  <c r="M208" i="21"/>
  <c r="L208" i="21"/>
  <c r="I207" i="21"/>
  <c r="K207" i="21"/>
  <c r="S207" i="21"/>
  <c r="Z207" i="21"/>
  <c r="N207" i="21"/>
  <c r="M207" i="21"/>
  <c r="L207" i="21"/>
  <c r="I206" i="21"/>
  <c r="K206" i="21"/>
  <c r="S206" i="21"/>
  <c r="Z206" i="21"/>
  <c r="N206" i="21"/>
  <c r="M206" i="21"/>
  <c r="L206" i="21"/>
  <c r="I205" i="21"/>
  <c r="K205" i="21"/>
  <c r="S205" i="21"/>
  <c r="Z205" i="21"/>
  <c r="N205" i="21"/>
  <c r="M205" i="21"/>
  <c r="L205" i="21"/>
  <c r="I204" i="21"/>
  <c r="K204" i="21"/>
  <c r="S204" i="21"/>
  <c r="Z204" i="21"/>
  <c r="N204" i="21"/>
  <c r="M204" i="21"/>
  <c r="L204" i="21"/>
  <c r="I203" i="21"/>
  <c r="K203" i="21"/>
  <c r="S203" i="21"/>
  <c r="Z203" i="21"/>
  <c r="N203" i="21"/>
  <c r="M203" i="21"/>
  <c r="L203" i="21"/>
  <c r="I202" i="21"/>
  <c r="K202" i="21"/>
  <c r="S202" i="21"/>
  <c r="Z202" i="21"/>
  <c r="N202" i="21"/>
  <c r="M202" i="21"/>
  <c r="L202" i="21"/>
  <c r="I201" i="21"/>
  <c r="K201" i="21"/>
  <c r="S201" i="21"/>
  <c r="Z201" i="21"/>
  <c r="N201" i="21"/>
  <c r="M201" i="21"/>
  <c r="L201" i="21"/>
  <c r="I200" i="21"/>
  <c r="K200" i="21"/>
  <c r="S200" i="21"/>
  <c r="Z200" i="21"/>
  <c r="N200" i="21"/>
  <c r="M200" i="21"/>
  <c r="L200" i="21"/>
  <c r="I199" i="21"/>
  <c r="K199" i="21"/>
  <c r="S199" i="21"/>
  <c r="Z199" i="21"/>
  <c r="N199" i="21"/>
  <c r="M199" i="21"/>
  <c r="L199" i="21"/>
  <c r="I198" i="21"/>
  <c r="K198" i="21"/>
  <c r="S198" i="21"/>
  <c r="Z198" i="21"/>
  <c r="N198" i="21"/>
  <c r="M198" i="21"/>
  <c r="L198" i="21"/>
  <c r="I197" i="21"/>
  <c r="K197" i="21"/>
  <c r="S197" i="21"/>
  <c r="Z197" i="21"/>
  <c r="N197" i="21"/>
  <c r="M197" i="21"/>
  <c r="L197" i="21"/>
  <c r="I196" i="21"/>
  <c r="K196" i="21"/>
  <c r="S196" i="21"/>
  <c r="Z196" i="21"/>
  <c r="N196" i="21"/>
  <c r="M196" i="21"/>
  <c r="L196" i="21"/>
  <c r="I195" i="21"/>
  <c r="K195" i="21"/>
  <c r="S195" i="21"/>
  <c r="Z195" i="21"/>
  <c r="N195" i="21"/>
  <c r="M195" i="21"/>
  <c r="L195" i="21"/>
  <c r="I194" i="21"/>
  <c r="K194" i="21"/>
  <c r="S194" i="21"/>
  <c r="Z194" i="21"/>
  <c r="N194" i="21"/>
  <c r="M194" i="21"/>
  <c r="L194" i="21"/>
  <c r="I193" i="21"/>
  <c r="K193" i="21"/>
  <c r="S193" i="21"/>
  <c r="Z193" i="21"/>
  <c r="N193" i="21"/>
  <c r="M193" i="21"/>
  <c r="L193" i="21"/>
  <c r="I192" i="21"/>
  <c r="K192" i="21"/>
  <c r="S192" i="21"/>
  <c r="Z192" i="21"/>
  <c r="N192" i="21"/>
  <c r="M192" i="21"/>
  <c r="L192" i="21"/>
  <c r="I191" i="21"/>
  <c r="K191" i="21"/>
  <c r="S191" i="21"/>
  <c r="Z191" i="21"/>
  <c r="N191" i="21"/>
  <c r="M191" i="21"/>
  <c r="L191" i="21"/>
  <c r="I190" i="21"/>
  <c r="K190" i="21"/>
  <c r="S190" i="21"/>
  <c r="Z190" i="21"/>
  <c r="N190" i="21"/>
  <c r="M190" i="21"/>
  <c r="L190" i="21"/>
  <c r="I189" i="21"/>
  <c r="K189" i="21"/>
  <c r="S189" i="21"/>
  <c r="Z189" i="21"/>
  <c r="N189" i="21"/>
  <c r="M189" i="21"/>
  <c r="L189" i="21"/>
  <c r="I188" i="21"/>
  <c r="K188" i="21"/>
  <c r="S188" i="21"/>
  <c r="Z188" i="21"/>
  <c r="N188" i="21"/>
  <c r="M188" i="21"/>
  <c r="L188" i="21"/>
  <c r="I187" i="21"/>
  <c r="K187" i="21"/>
  <c r="S187" i="21"/>
  <c r="Z187" i="21"/>
  <c r="N187" i="21"/>
  <c r="M187" i="21"/>
  <c r="L187" i="21"/>
  <c r="I186" i="21"/>
  <c r="K186" i="21"/>
  <c r="S186" i="21"/>
  <c r="Z186" i="21"/>
  <c r="N186" i="21"/>
  <c r="M186" i="21"/>
  <c r="L186" i="21"/>
  <c r="I185" i="21"/>
  <c r="K185" i="21"/>
  <c r="S185" i="21"/>
  <c r="Z185" i="21"/>
  <c r="N185" i="21"/>
  <c r="M185" i="21"/>
  <c r="L185" i="21"/>
  <c r="I184" i="21"/>
  <c r="K184" i="21"/>
  <c r="S184" i="21"/>
  <c r="Z184" i="21"/>
  <c r="N184" i="21"/>
  <c r="M184" i="21"/>
  <c r="L184" i="21"/>
  <c r="I183" i="21"/>
  <c r="K183" i="21"/>
  <c r="S183" i="21"/>
  <c r="Z183" i="21"/>
  <c r="N183" i="21"/>
  <c r="M183" i="21"/>
  <c r="L183" i="21"/>
  <c r="I182" i="21"/>
  <c r="K182" i="21"/>
  <c r="S182" i="21"/>
  <c r="Z182" i="21"/>
  <c r="N182" i="21"/>
  <c r="M182" i="21"/>
  <c r="L182" i="21"/>
  <c r="I181" i="21"/>
  <c r="K181" i="21"/>
  <c r="S181" i="21"/>
  <c r="Z181" i="21"/>
  <c r="N181" i="21"/>
  <c r="M181" i="21"/>
  <c r="L181" i="21"/>
  <c r="I180" i="21"/>
  <c r="K180" i="21"/>
  <c r="S180" i="21"/>
  <c r="Z180" i="21"/>
  <c r="N180" i="21"/>
  <c r="M180" i="21"/>
  <c r="L180" i="21"/>
  <c r="I179" i="21"/>
  <c r="K179" i="21"/>
  <c r="S179" i="21"/>
  <c r="Z179" i="21"/>
  <c r="N179" i="21"/>
  <c r="M179" i="21"/>
  <c r="L179" i="21"/>
  <c r="I178" i="21"/>
  <c r="K178" i="21"/>
  <c r="S178" i="21"/>
  <c r="Z178" i="21"/>
  <c r="N178" i="21"/>
  <c r="M178" i="21"/>
  <c r="L178" i="21"/>
  <c r="I177" i="21"/>
  <c r="K177" i="21"/>
  <c r="S177" i="21"/>
  <c r="Z177" i="21"/>
  <c r="N177" i="21"/>
  <c r="M177" i="21"/>
  <c r="L177" i="21"/>
  <c r="I176" i="21"/>
  <c r="K176" i="21"/>
  <c r="S176" i="21"/>
  <c r="Z176" i="21"/>
  <c r="N176" i="21"/>
  <c r="M176" i="21"/>
  <c r="L176" i="21"/>
  <c r="I175" i="21"/>
  <c r="K175" i="21"/>
  <c r="S175" i="21"/>
  <c r="Z175" i="21"/>
  <c r="N175" i="21"/>
  <c r="M175" i="21"/>
  <c r="L175" i="21"/>
  <c r="I174" i="21"/>
  <c r="K174" i="21"/>
  <c r="S174" i="21"/>
  <c r="Z174" i="21"/>
  <c r="N174" i="21"/>
  <c r="M174" i="21"/>
  <c r="L174" i="21"/>
  <c r="I173" i="21"/>
  <c r="K173" i="21"/>
  <c r="S173" i="21"/>
  <c r="Z173" i="21"/>
  <c r="N173" i="21"/>
  <c r="M173" i="21"/>
  <c r="L173" i="21"/>
  <c r="I172" i="21"/>
  <c r="K172" i="21"/>
  <c r="S172" i="21"/>
  <c r="Z172" i="21"/>
  <c r="N172" i="21"/>
  <c r="M172" i="21"/>
  <c r="L172" i="21"/>
  <c r="I171" i="21"/>
  <c r="K171" i="21"/>
  <c r="S171" i="21"/>
  <c r="Z171" i="21"/>
  <c r="N171" i="21"/>
  <c r="M171" i="21"/>
  <c r="L171" i="21"/>
  <c r="I170" i="21"/>
  <c r="K170" i="21"/>
  <c r="S170" i="21"/>
  <c r="Z170" i="21"/>
  <c r="N170" i="21"/>
  <c r="M170" i="21"/>
  <c r="L170" i="21"/>
  <c r="I169" i="21"/>
  <c r="K169" i="21"/>
  <c r="S169" i="21"/>
  <c r="Z169" i="21"/>
  <c r="N169" i="21"/>
  <c r="M169" i="21"/>
  <c r="L169" i="21"/>
  <c r="I168" i="21"/>
  <c r="K168" i="21"/>
  <c r="S168" i="21"/>
  <c r="Z168" i="21"/>
  <c r="N168" i="21"/>
  <c r="M168" i="21"/>
  <c r="L168" i="21"/>
  <c r="I167" i="21"/>
  <c r="K167" i="21"/>
  <c r="S167" i="21"/>
  <c r="Z167" i="21"/>
  <c r="N167" i="21"/>
  <c r="M167" i="21"/>
  <c r="L167" i="21"/>
  <c r="I166" i="21"/>
  <c r="K166" i="21"/>
  <c r="S166" i="21"/>
  <c r="Z166" i="21"/>
  <c r="N166" i="21"/>
  <c r="M166" i="21"/>
  <c r="L166" i="21"/>
  <c r="I165" i="21"/>
  <c r="K165" i="21"/>
  <c r="S165" i="21"/>
  <c r="Z165" i="21"/>
  <c r="N165" i="21"/>
  <c r="M165" i="21"/>
  <c r="L165" i="21"/>
  <c r="I164" i="21"/>
  <c r="K164" i="21"/>
  <c r="S164" i="21"/>
  <c r="Z164" i="21"/>
  <c r="N164" i="21"/>
  <c r="M164" i="21"/>
  <c r="L164" i="21"/>
  <c r="I163" i="21"/>
  <c r="K163" i="21"/>
  <c r="S163" i="21"/>
  <c r="Z163" i="21"/>
  <c r="N163" i="21"/>
  <c r="M163" i="21"/>
  <c r="L163" i="21"/>
  <c r="I162" i="21"/>
  <c r="K162" i="21"/>
  <c r="S162" i="21"/>
  <c r="Z162" i="21"/>
  <c r="N162" i="21"/>
  <c r="M162" i="21"/>
  <c r="L162" i="21"/>
  <c r="I161" i="21"/>
  <c r="K161" i="21"/>
  <c r="S161" i="21"/>
  <c r="Z161" i="21"/>
  <c r="N161" i="21"/>
  <c r="M161" i="21"/>
  <c r="L161" i="21"/>
  <c r="I160" i="21"/>
  <c r="K160" i="21"/>
  <c r="S160" i="21"/>
  <c r="Z160" i="21"/>
  <c r="N160" i="21"/>
  <c r="M160" i="21"/>
  <c r="L160" i="21"/>
  <c r="I159" i="21"/>
  <c r="K159" i="21"/>
  <c r="S159" i="21"/>
  <c r="Z159" i="21"/>
  <c r="N159" i="21"/>
  <c r="M159" i="21"/>
  <c r="L159" i="21"/>
  <c r="I158" i="21"/>
  <c r="K158" i="21"/>
  <c r="S158" i="21"/>
  <c r="Z158" i="21"/>
  <c r="N158" i="21"/>
  <c r="M158" i="21"/>
  <c r="L158" i="21"/>
  <c r="I157" i="21"/>
  <c r="K157" i="21"/>
  <c r="S157" i="21"/>
  <c r="Z157" i="21"/>
  <c r="N157" i="21"/>
  <c r="M157" i="21"/>
  <c r="L157" i="21"/>
  <c r="I156" i="21"/>
  <c r="K156" i="21"/>
  <c r="S156" i="21"/>
  <c r="Z156" i="21"/>
  <c r="N156" i="21"/>
  <c r="M156" i="21"/>
  <c r="L156" i="21"/>
  <c r="I155" i="21"/>
  <c r="K155" i="21"/>
  <c r="S155" i="21"/>
  <c r="Z155" i="21"/>
  <c r="N155" i="21"/>
  <c r="M155" i="21"/>
  <c r="L155" i="21"/>
  <c r="I154" i="21"/>
  <c r="K154" i="21"/>
  <c r="S154" i="21"/>
  <c r="Z154" i="21"/>
  <c r="N154" i="21"/>
  <c r="M154" i="21"/>
  <c r="L154" i="21"/>
  <c r="I153" i="21"/>
  <c r="K153" i="21"/>
  <c r="S153" i="21"/>
  <c r="Z153" i="21"/>
  <c r="N153" i="21"/>
  <c r="M153" i="21"/>
  <c r="L153" i="21"/>
  <c r="I152" i="21"/>
  <c r="K152" i="21"/>
  <c r="S152" i="21"/>
  <c r="Z152" i="21"/>
  <c r="N152" i="21"/>
  <c r="M152" i="21"/>
  <c r="L152" i="21"/>
  <c r="I151" i="21"/>
  <c r="K151" i="21"/>
  <c r="S151" i="21"/>
  <c r="Z151" i="21"/>
  <c r="N151" i="21"/>
  <c r="M151" i="21"/>
  <c r="L151" i="21"/>
  <c r="I150" i="21"/>
  <c r="K150" i="21"/>
  <c r="S150" i="21"/>
  <c r="Z150" i="21"/>
  <c r="N150" i="21"/>
  <c r="M150" i="21"/>
  <c r="L150" i="21"/>
  <c r="I149" i="21"/>
  <c r="K149" i="21"/>
  <c r="S149" i="21"/>
  <c r="Z149" i="21"/>
  <c r="N149" i="21"/>
  <c r="M149" i="21"/>
  <c r="L149" i="21"/>
  <c r="I148" i="21"/>
  <c r="K148" i="21"/>
  <c r="S148" i="21"/>
  <c r="Z148" i="21"/>
  <c r="N148" i="21"/>
  <c r="M148" i="21"/>
  <c r="L148" i="21"/>
  <c r="I147" i="21"/>
  <c r="K147" i="21"/>
  <c r="S147" i="21"/>
  <c r="Z147" i="21"/>
  <c r="N147" i="21"/>
  <c r="M147" i="21"/>
  <c r="L147" i="21"/>
  <c r="I146" i="21"/>
  <c r="K146" i="21"/>
  <c r="S146" i="21"/>
  <c r="Z146" i="21"/>
  <c r="N146" i="21"/>
  <c r="M146" i="21"/>
  <c r="L146" i="21"/>
  <c r="I145" i="21"/>
  <c r="K145" i="21"/>
  <c r="S145" i="21"/>
  <c r="Z145" i="21"/>
  <c r="N145" i="21"/>
  <c r="M145" i="21"/>
  <c r="L145" i="21"/>
  <c r="I144" i="21"/>
  <c r="K144" i="21"/>
  <c r="S144" i="21"/>
  <c r="Z144" i="21"/>
  <c r="N144" i="21"/>
  <c r="M144" i="21"/>
  <c r="L144" i="21"/>
  <c r="I143" i="21"/>
  <c r="K143" i="21"/>
  <c r="S143" i="21"/>
  <c r="Z143" i="21"/>
  <c r="N143" i="21"/>
  <c r="M143" i="21"/>
  <c r="L143" i="21"/>
  <c r="I142" i="21"/>
  <c r="K142" i="21"/>
  <c r="S142" i="21"/>
  <c r="Z142" i="21"/>
  <c r="N142" i="21"/>
  <c r="M142" i="21"/>
  <c r="L142" i="21"/>
  <c r="I141" i="21"/>
  <c r="K141" i="21"/>
  <c r="S141" i="21"/>
  <c r="Z141" i="21"/>
  <c r="N141" i="21"/>
  <c r="M141" i="21"/>
  <c r="L141" i="21"/>
  <c r="I140" i="21"/>
  <c r="K140" i="21"/>
  <c r="S140" i="21"/>
  <c r="Z140" i="21"/>
  <c r="N140" i="21"/>
  <c r="M140" i="21"/>
  <c r="L140" i="21"/>
  <c r="I139" i="21"/>
  <c r="K139" i="21"/>
  <c r="S139" i="21"/>
  <c r="Z139" i="21"/>
  <c r="N139" i="21"/>
  <c r="M139" i="21"/>
  <c r="L139" i="21"/>
  <c r="I138" i="21"/>
  <c r="K138" i="21"/>
  <c r="S138" i="21"/>
  <c r="Z138" i="21"/>
  <c r="N138" i="21"/>
  <c r="M138" i="21"/>
  <c r="L138" i="21"/>
  <c r="I137" i="21"/>
  <c r="K137" i="21"/>
  <c r="S137" i="21"/>
  <c r="Z137" i="21"/>
  <c r="N137" i="21"/>
  <c r="M137" i="21"/>
  <c r="L137" i="21"/>
  <c r="I136" i="21"/>
  <c r="K136" i="21"/>
  <c r="S136" i="21"/>
  <c r="Z136" i="21"/>
  <c r="N136" i="21"/>
  <c r="M136" i="21"/>
  <c r="L136" i="21"/>
  <c r="I135" i="21"/>
  <c r="K135" i="21"/>
  <c r="S135" i="21"/>
  <c r="Z135" i="21"/>
  <c r="N135" i="21"/>
  <c r="M135" i="21"/>
  <c r="L135" i="21"/>
  <c r="I134" i="21"/>
  <c r="K134" i="21"/>
  <c r="S134" i="21"/>
  <c r="Z134" i="21"/>
  <c r="N134" i="21"/>
  <c r="M134" i="21"/>
  <c r="L134" i="21"/>
  <c r="I133" i="21"/>
  <c r="K133" i="21"/>
  <c r="S133" i="21"/>
  <c r="Z133" i="21"/>
  <c r="N133" i="21"/>
  <c r="M133" i="21"/>
  <c r="L133" i="21"/>
  <c r="I132" i="21"/>
  <c r="K132" i="21"/>
  <c r="S132" i="21"/>
  <c r="Z132" i="21"/>
  <c r="N132" i="21"/>
  <c r="M132" i="21"/>
  <c r="L132" i="21"/>
  <c r="I131" i="21"/>
  <c r="K131" i="21"/>
  <c r="S131" i="21"/>
  <c r="Z131" i="21"/>
  <c r="N131" i="21"/>
  <c r="M131" i="21"/>
  <c r="L131" i="21"/>
  <c r="I130" i="21"/>
  <c r="T130" i="21"/>
  <c r="K130" i="21"/>
  <c r="U130" i="21"/>
  <c r="V130" i="21"/>
  <c r="W130" i="21"/>
  <c r="AB130" i="21"/>
  <c r="S130" i="21"/>
  <c r="Z130" i="21"/>
  <c r="N130" i="21"/>
  <c r="M130" i="21"/>
  <c r="L130" i="21"/>
  <c r="I129" i="21"/>
  <c r="T129" i="21"/>
  <c r="K129" i="21"/>
  <c r="U129" i="21"/>
  <c r="V129" i="21"/>
  <c r="W129" i="21"/>
  <c r="AB129" i="21"/>
  <c r="S129" i="21"/>
  <c r="Z129" i="21"/>
  <c r="N129" i="21"/>
  <c r="M129" i="21"/>
  <c r="L129" i="21"/>
  <c r="I128" i="21"/>
  <c r="T128" i="21"/>
  <c r="K128" i="21"/>
  <c r="U128" i="21"/>
  <c r="V128" i="21"/>
  <c r="W128" i="21"/>
  <c r="AB128" i="21"/>
  <c r="S128" i="21"/>
  <c r="Z128" i="21"/>
  <c r="N128" i="21"/>
  <c r="M128" i="21"/>
  <c r="L128" i="21"/>
  <c r="I127" i="21"/>
  <c r="T127" i="21"/>
  <c r="K127" i="21"/>
  <c r="U127" i="21"/>
  <c r="V127" i="21"/>
  <c r="W127" i="21"/>
  <c r="AB127" i="21"/>
  <c r="S127" i="21"/>
  <c r="Z127" i="21"/>
  <c r="N127" i="21"/>
  <c r="M127" i="21"/>
  <c r="L127" i="21"/>
  <c r="I126" i="21"/>
  <c r="T126" i="21"/>
  <c r="K126" i="21"/>
  <c r="U126" i="21"/>
  <c r="V126" i="21"/>
  <c r="W126" i="21"/>
  <c r="AB126" i="21"/>
  <c r="S126" i="21"/>
  <c r="Z126" i="21"/>
  <c r="N126" i="21"/>
  <c r="M126" i="21"/>
  <c r="L126" i="21"/>
  <c r="I125" i="21"/>
  <c r="T125" i="21"/>
  <c r="K125" i="21"/>
  <c r="U125" i="21"/>
  <c r="V125" i="21"/>
  <c r="W125" i="21"/>
  <c r="AB125" i="21"/>
  <c r="S125" i="21"/>
  <c r="Z125" i="21"/>
  <c r="N125" i="21"/>
  <c r="M125" i="21"/>
  <c r="L125" i="21"/>
  <c r="I124" i="21"/>
  <c r="T124" i="21"/>
  <c r="K124" i="21"/>
  <c r="U124" i="21"/>
  <c r="V124" i="21"/>
  <c r="W124" i="21"/>
  <c r="AB124" i="21"/>
  <c r="S124" i="21"/>
  <c r="Z124" i="21"/>
  <c r="N124" i="21"/>
  <c r="M124" i="21"/>
  <c r="L124" i="21"/>
  <c r="I123" i="21"/>
  <c r="T123" i="21"/>
  <c r="K123" i="21"/>
  <c r="U123" i="21"/>
  <c r="V123" i="21"/>
  <c r="W123" i="21"/>
  <c r="AB123" i="21"/>
  <c r="S123" i="21"/>
  <c r="Z123" i="21"/>
  <c r="N123" i="21"/>
  <c r="M123" i="21"/>
  <c r="L123" i="21"/>
  <c r="I122" i="21"/>
  <c r="T122" i="21"/>
  <c r="K122" i="21"/>
  <c r="U122" i="21"/>
  <c r="V122" i="21"/>
  <c r="W122" i="21"/>
  <c r="AB122" i="21"/>
  <c r="S122" i="21"/>
  <c r="Z122" i="21"/>
  <c r="N122" i="21"/>
  <c r="M122" i="21"/>
  <c r="L122" i="21"/>
  <c r="I121" i="21"/>
  <c r="T121" i="21"/>
  <c r="K121" i="21"/>
  <c r="U121" i="21"/>
  <c r="V121" i="21"/>
  <c r="W121" i="21"/>
  <c r="AB121" i="21"/>
  <c r="S121" i="21"/>
  <c r="Z121" i="21"/>
  <c r="N121" i="21"/>
  <c r="M121" i="21"/>
  <c r="L121" i="21"/>
  <c r="I120" i="21"/>
  <c r="T120" i="21"/>
  <c r="K120" i="21"/>
  <c r="U120" i="21"/>
  <c r="V120" i="21"/>
  <c r="W120" i="21"/>
  <c r="AB120" i="21"/>
  <c r="S120" i="21"/>
  <c r="Z120" i="21"/>
  <c r="N120" i="21"/>
  <c r="M120" i="21"/>
  <c r="L120" i="21"/>
  <c r="I119" i="21"/>
  <c r="T119" i="21"/>
  <c r="K119" i="21"/>
  <c r="U119" i="21"/>
  <c r="V119" i="21"/>
  <c r="W119" i="21"/>
  <c r="AB119" i="21"/>
  <c r="S119" i="21"/>
  <c r="Z119" i="21"/>
  <c r="N119" i="21"/>
  <c r="M119" i="21"/>
  <c r="L119" i="21"/>
  <c r="I118" i="21"/>
  <c r="T118" i="21"/>
  <c r="K118" i="21"/>
  <c r="U118" i="21"/>
  <c r="V118" i="21"/>
  <c r="W118" i="21"/>
  <c r="AB118" i="21"/>
  <c r="S118" i="21"/>
  <c r="Z118" i="21"/>
  <c r="N118" i="21"/>
  <c r="M118" i="21"/>
  <c r="L118" i="21"/>
  <c r="I117" i="21"/>
  <c r="T117" i="21"/>
  <c r="K117" i="21"/>
  <c r="U117" i="21"/>
  <c r="V117" i="21"/>
  <c r="W117" i="21"/>
  <c r="AB117" i="21"/>
  <c r="S117" i="21"/>
  <c r="Z117" i="21"/>
  <c r="N117" i="21"/>
  <c r="M117" i="21"/>
  <c r="L117" i="21"/>
  <c r="I116" i="21"/>
  <c r="T116" i="21"/>
  <c r="K116" i="21"/>
  <c r="U116" i="21"/>
  <c r="V116" i="21"/>
  <c r="W116" i="21"/>
  <c r="AB116" i="21"/>
  <c r="S116" i="21"/>
  <c r="Z116" i="21"/>
  <c r="N116" i="21"/>
  <c r="M116" i="21"/>
  <c r="L116" i="21"/>
  <c r="I115" i="21"/>
  <c r="T115" i="21"/>
  <c r="K115" i="21"/>
  <c r="U115" i="21"/>
  <c r="V115" i="21"/>
  <c r="W115" i="21"/>
  <c r="AB115" i="21"/>
  <c r="S115" i="21"/>
  <c r="Z115" i="21"/>
  <c r="N115" i="21"/>
  <c r="M115" i="21"/>
  <c r="L115" i="21"/>
  <c r="I114" i="21"/>
  <c r="T114" i="21"/>
  <c r="K114" i="21"/>
  <c r="U114" i="21"/>
  <c r="V114" i="21"/>
  <c r="W114" i="21"/>
  <c r="AB114" i="21"/>
  <c r="S114" i="21"/>
  <c r="Z114" i="21"/>
  <c r="N114" i="21"/>
  <c r="M114" i="21"/>
  <c r="L114" i="21"/>
  <c r="I113" i="21"/>
  <c r="T113" i="21"/>
  <c r="K113" i="21"/>
  <c r="U113" i="21"/>
  <c r="V113" i="21"/>
  <c r="W113" i="21"/>
  <c r="AB113" i="21"/>
  <c r="S113" i="21"/>
  <c r="Z113" i="21"/>
  <c r="N113" i="21"/>
  <c r="M113" i="21"/>
  <c r="L113" i="21"/>
  <c r="I112" i="21"/>
  <c r="T112" i="21"/>
  <c r="K112" i="21"/>
  <c r="U112" i="21"/>
  <c r="V112" i="21"/>
  <c r="W112" i="21"/>
  <c r="AB112" i="21"/>
  <c r="S112" i="21"/>
  <c r="Z112" i="21"/>
  <c r="I111" i="21"/>
  <c r="K111" i="21"/>
  <c r="N111" i="21"/>
  <c r="N112" i="21"/>
  <c r="O112" i="21"/>
  <c r="M112" i="21"/>
  <c r="L112" i="21"/>
  <c r="T111" i="21"/>
  <c r="U111" i="21"/>
  <c r="V111" i="21"/>
  <c r="W111" i="21"/>
  <c r="AB111" i="21"/>
  <c r="S111" i="21"/>
  <c r="Z111" i="21"/>
  <c r="O111" i="21"/>
  <c r="M111" i="21"/>
  <c r="L111" i="21"/>
  <c r="I110" i="21"/>
  <c r="T110" i="21"/>
  <c r="K110" i="21"/>
  <c r="U110" i="21"/>
  <c r="V110" i="21"/>
  <c r="W110" i="21"/>
  <c r="AB110" i="21"/>
  <c r="S110" i="21"/>
  <c r="Z110" i="21"/>
  <c r="N110" i="21"/>
  <c r="M110" i="21"/>
  <c r="L110" i="21"/>
  <c r="I109" i="21"/>
  <c r="T109" i="21"/>
  <c r="K109" i="21"/>
  <c r="U109" i="21"/>
  <c r="V109" i="21"/>
  <c r="W109" i="21"/>
  <c r="AB109" i="21"/>
  <c r="S109" i="21"/>
  <c r="Z109" i="21"/>
  <c r="N109" i="21"/>
  <c r="M109" i="21"/>
  <c r="L109" i="21"/>
  <c r="I108" i="21"/>
  <c r="T108" i="21"/>
  <c r="K108" i="21"/>
  <c r="U108" i="21"/>
  <c r="V108" i="21"/>
  <c r="W108" i="21"/>
  <c r="AB108" i="21"/>
  <c r="S108" i="21"/>
  <c r="Z108" i="21"/>
  <c r="N108" i="21"/>
  <c r="M108" i="21"/>
  <c r="L108" i="21"/>
  <c r="I107" i="21"/>
  <c r="T107" i="21"/>
  <c r="K107" i="21"/>
  <c r="U107" i="21"/>
  <c r="V107" i="21"/>
  <c r="W107" i="21"/>
  <c r="AB107" i="21"/>
  <c r="S107" i="21"/>
  <c r="Z107" i="21"/>
  <c r="N107" i="21"/>
  <c r="M107" i="21"/>
  <c r="L107" i="21"/>
  <c r="I106" i="21"/>
  <c r="T106" i="21"/>
  <c r="K106" i="21"/>
  <c r="U106" i="21"/>
  <c r="V106" i="21"/>
  <c r="W106" i="21"/>
  <c r="AB106" i="21"/>
  <c r="S106" i="21"/>
  <c r="Z106" i="21"/>
  <c r="N106" i="21"/>
  <c r="M106" i="21"/>
  <c r="L106" i="21"/>
  <c r="I105" i="21"/>
  <c r="T105" i="21"/>
  <c r="K105" i="21"/>
  <c r="U105" i="21"/>
  <c r="V105" i="21"/>
  <c r="W105" i="21"/>
  <c r="AB105" i="21"/>
  <c r="S105" i="21"/>
  <c r="Z105" i="21"/>
  <c r="N105" i="21"/>
  <c r="M105" i="21"/>
  <c r="L105" i="21"/>
  <c r="I104" i="21"/>
  <c r="T104" i="21"/>
  <c r="K104" i="21"/>
  <c r="U104" i="21"/>
  <c r="V104" i="21"/>
  <c r="W104" i="21"/>
  <c r="AB104" i="21"/>
  <c r="S104" i="21"/>
  <c r="Z104" i="21"/>
  <c r="N104" i="21"/>
  <c r="M104" i="21"/>
  <c r="L104" i="21"/>
  <c r="I103" i="21"/>
  <c r="T103" i="21"/>
  <c r="K103" i="21"/>
  <c r="U103" i="21"/>
  <c r="V103" i="21"/>
  <c r="W103" i="21"/>
  <c r="AB103" i="21"/>
  <c r="S103" i="21"/>
  <c r="Z103" i="21"/>
  <c r="N103" i="21"/>
  <c r="M103" i="21"/>
  <c r="L103" i="21"/>
  <c r="I102" i="21"/>
  <c r="T102" i="21"/>
  <c r="K102" i="21"/>
  <c r="U102" i="21"/>
  <c r="V102" i="21"/>
  <c r="W102" i="21"/>
  <c r="AB102" i="21"/>
  <c r="S102" i="21"/>
  <c r="Z102" i="21"/>
  <c r="N102" i="21"/>
  <c r="M102" i="21"/>
  <c r="L102" i="21"/>
  <c r="I101" i="21"/>
  <c r="T101" i="21"/>
  <c r="K101" i="21"/>
  <c r="U101" i="21"/>
  <c r="V101" i="21"/>
  <c r="W101" i="21"/>
  <c r="AB101" i="21"/>
  <c r="S101" i="21"/>
  <c r="Z101" i="21"/>
  <c r="N101" i="21"/>
  <c r="M101" i="21"/>
  <c r="L101" i="21"/>
  <c r="I100" i="21"/>
  <c r="T100" i="21"/>
  <c r="K100" i="21"/>
  <c r="U100" i="21"/>
  <c r="V100" i="21"/>
  <c r="W100" i="21"/>
  <c r="AB100" i="21"/>
  <c r="S100" i="21"/>
  <c r="Z100" i="21"/>
  <c r="N100" i="21"/>
  <c r="M100" i="21"/>
  <c r="L100" i="21"/>
  <c r="I99" i="21"/>
  <c r="T99" i="21"/>
  <c r="K99" i="21"/>
  <c r="U99" i="21"/>
  <c r="V99" i="21"/>
  <c r="W99" i="21"/>
  <c r="AB99" i="21"/>
  <c r="S99" i="21"/>
  <c r="Z99" i="21"/>
  <c r="N99" i="21"/>
  <c r="M99" i="21"/>
  <c r="L99" i="21"/>
  <c r="I98" i="21"/>
  <c r="T98" i="21"/>
  <c r="K98" i="21"/>
  <c r="U98" i="21"/>
  <c r="V98" i="21"/>
  <c r="W98" i="21"/>
  <c r="AB98" i="21"/>
  <c r="S98" i="21"/>
  <c r="Z98" i="21"/>
  <c r="N98" i="21"/>
  <c r="M98" i="21"/>
  <c r="L98" i="21"/>
  <c r="I97" i="21"/>
  <c r="T97" i="21"/>
  <c r="K97" i="21"/>
  <c r="U97" i="21"/>
  <c r="V97" i="21"/>
  <c r="W97" i="21"/>
  <c r="AB97" i="21"/>
  <c r="S97" i="21"/>
  <c r="Z97" i="21"/>
  <c r="N97" i="21"/>
  <c r="M97" i="21"/>
  <c r="L97" i="21"/>
  <c r="I96" i="21"/>
  <c r="T96" i="21"/>
  <c r="K96" i="21"/>
  <c r="U96" i="21"/>
  <c r="V96" i="21"/>
  <c r="W96" i="21"/>
  <c r="AB96" i="21"/>
  <c r="S96" i="21"/>
  <c r="Z96" i="21"/>
  <c r="N96" i="21"/>
  <c r="M96" i="21"/>
  <c r="L96" i="21"/>
  <c r="I95" i="21"/>
  <c r="T95" i="21"/>
  <c r="K95" i="21"/>
  <c r="U95" i="21"/>
  <c r="V95" i="21"/>
  <c r="W95" i="21"/>
  <c r="AB95" i="21"/>
  <c r="S95" i="21"/>
  <c r="Z95" i="21"/>
  <c r="N95" i="21"/>
  <c r="M95" i="21"/>
  <c r="L95" i="21"/>
  <c r="I322" i="20"/>
  <c r="K322" i="20"/>
  <c r="S322" i="20"/>
  <c r="Z322" i="20"/>
  <c r="N322" i="20"/>
  <c r="M322" i="20"/>
  <c r="L322" i="20"/>
  <c r="I321" i="20"/>
  <c r="K321" i="20"/>
  <c r="S321" i="20"/>
  <c r="Z321" i="20"/>
  <c r="N321" i="20"/>
  <c r="M321" i="20"/>
  <c r="L321" i="20"/>
  <c r="I320" i="20"/>
  <c r="K320" i="20"/>
  <c r="S320" i="20"/>
  <c r="Z320" i="20"/>
  <c r="N320" i="20"/>
  <c r="M320" i="20"/>
  <c r="L320" i="20"/>
  <c r="I319" i="20"/>
  <c r="K319" i="20"/>
  <c r="S319" i="20"/>
  <c r="Z319" i="20"/>
  <c r="N319" i="20"/>
  <c r="M319" i="20"/>
  <c r="L319" i="20"/>
  <c r="I318" i="20"/>
  <c r="K318" i="20"/>
  <c r="S318" i="20"/>
  <c r="Z318" i="20"/>
  <c r="N318" i="20"/>
  <c r="M318" i="20"/>
  <c r="L318" i="20"/>
  <c r="I317" i="20"/>
  <c r="K317" i="20"/>
  <c r="S317" i="20"/>
  <c r="Z317" i="20"/>
  <c r="N317" i="20"/>
  <c r="M317" i="20"/>
  <c r="L317" i="20"/>
  <c r="I316" i="20"/>
  <c r="K316" i="20"/>
  <c r="S316" i="20"/>
  <c r="Z316" i="20"/>
  <c r="N316" i="20"/>
  <c r="M316" i="20"/>
  <c r="L316" i="20"/>
  <c r="I315" i="20"/>
  <c r="K315" i="20"/>
  <c r="S315" i="20"/>
  <c r="Z315" i="20"/>
  <c r="N315" i="20"/>
  <c r="M315" i="20"/>
  <c r="L315" i="20"/>
  <c r="I314" i="20"/>
  <c r="K314" i="20"/>
  <c r="S314" i="20"/>
  <c r="Z314" i="20"/>
  <c r="N314" i="20"/>
  <c r="M314" i="20"/>
  <c r="L314" i="20"/>
  <c r="I313" i="20"/>
  <c r="K313" i="20"/>
  <c r="S313" i="20"/>
  <c r="Z313" i="20"/>
  <c r="N313" i="20"/>
  <c r="M313" i="20"/>
  <c r="L313" i="20"/>
  <c r="I312" i="20"/>
  <c r="K312" i="20"/>
  <c r="S312" i="20"/>
  <c r="Z312" i="20"/>
  <c r="N312" i="20"/>
  <c r="M312" i="20"/>
  <c r="L312" i="20"/>
  <c r="I311" i="20"/>
  <c r="K311" i="20"/>
  <c r="S311" i="20"/>
  <c r="Z311" i="20"/>
  <c r="N311" i="20"/>
  <c r="M311" i="20"/>
  <c r="L311" i="20"/>
  <c r="I310" i="20"/>
  <c r="K310" i="20"/>
  <c r="S310" i="20"/>
  <c r="Z310" i="20"/>
  <c r="N310" i="20"/>
  <c r="M310" i="20"/>
  <c r="L310" i="20"/>
  <c r="I309" i="20"/>
  <c r="K309" i="20"/>
  <c r="S309" i="20"/>
  <c r="Z309" i="20"/>
  <c r="N309" i="20"/>
  <c r="M309" i="20"/>
  <c r="L309" i="20"/>
  <c r="I308" i="20"/>
  <c r="K308" i="20"/>
  <c r="S308" i="20"/>
  <c r="Z308" i="20"/>
  <c r="N308" i="20"/>
  <c r="M308" i="20"/>
  <c r="L308" i="20"/>
  <c r="I307" i="20"/>
  <c r="K307" i="20"/>
  <c r="S307" i="20"/>
  <c r="Z307" i="20"/>
  <c r="N307" i="20"/>
  <c r="M307" i="20"/>
  <c r="L307" i="20"/>
  <c r="I306" i="20"/>
  <c r="K306" i="20"/>
  <c r="S306" i="20"/>
  <c r="Z306" i="20"/>
  <c r="N306" i="20"/>
  <c r="M306" i="20"/>
  <c r="L306" i="20"/>
  <c r="I305" i="20"/>
  <c r="K305" i="20"/>
  <c r="S305" i="20"/>
  <c r="Z305" i="20"/>
  <c r="N305" i="20"/>
  <c r="M305" i="20"/>
  <c r="L305" i="20"/>
  <c r="I304" i="20"/>
  <c r="K304" i="20"/>
  <c r="S304" i="20"/>
  <c r="Z304" i="20"/>
  <c r="N304" i="20"/>
  <c r="M304" i="20"/>
  <c r="L304" i="20"/>
  <c r="I303" i="20"/>
  <c r="K303" i="20"/>
  <c r="S303" i="20"/>
  <c r="Z303" i="20"/>
  <c r="N303" i="20"/>
  <c r="M303" i="20"/>
  <c r="L303" i="20"/>
  <c r="I302" i="20"/>
  <c r="K302" i="20"/>
  <c r="S302" i="20"/>
  <c r="Z302" i="20"/>
  <c r="N302" i="20"/>
  <c r="M302" i="20"/>
  <c r="L302" i="20"/>
  <c r="I301" i="20"/>
  <c r="K301" i="20"/>
  <c r="S301" i="20"/>
  <c r="Z301" i="20"/>
  <c r="N301" i="20"/>
  <c r="M301" i="20"/>
  <c r="L301" i="20"/>
  <c r="I300" i="20"/>
  <c r="K300" i="20"/>
  <c r="S300" i="20"/>
  <c r="Z300" i="20"/>
  <c r="N300" i="20"/>
  <c r="M300" i="20"/>
  <c r="L300" i="20"/>
  <c r="I299" i="20"/>
  <c r="K299" i="20"/>
  <c r="S299" i="20"/>
  <c r="Z299" i="20"/>
  <c r="N299" i="20"/>
  <c r="M299" i="20"/>
  <c r="L299" i="20"/>
  <c r="I298" i="20"/>
  <c r="K298" i="20"/>
  <c r="S298" i="20"/>
  <c r="Z298" i="20"/>
  <c r="N298" i="20"/>
  <c r="M298" i="20"/>
  <c r="L298" i="20"/>
  <c r="I297" i="20"/>
  <c r="K297" i="20"/>
  <c r="S297" i="20"/>
  <c r="Z297" i="20"/>
  <c r="N297" i="20"/>
  <c r="M297" i="20"/>
  <c r="L297" i="20"/>
  <c r="I296" i="20"/>
  <c r="K296" i="20"/>
  <c r="S296" i="20"/>
  <c r="Z296" i="20"/>
  <c r="N296" i="20"/>
  <c r="M296" i="20"/>
  <c r="L296" i="20"/>
  <c r="I295" i="20"/>
  <c r="K295" i="20"/>
  <c r="S295" i="20"/>
  <c r="Z295" i="20"/>
  <c r="N295" i="20"/>
  <c r="M295" i="20"/>
  <c r="L295" i="20"/>
  <c r="I294" i="20"/>
  <c r="K294" i="20"/>
  <c r="S294" i="20"/>
  <c r="Z294" i="20"/>
  <c r="N294" i="20"/>
  <c r="M294" i="20"/>
  <c r="L294" i="20"/>
  <c r="I293" i="20"/>
  <c r="K293" i="20"/>
  <c r="S293" i="20"/>
  <c r="Z293" i="20"/>
  <c r="N293" i="20"/>
  <c r="M293" i="20"/>
  <c r="L293" i="20"/>
  <c r="I292" i="20"/>
  <c r="K292" i="20"/>
  <c r="S292" i="20"/>
  <c r="Z292" i="20"/>
  <c r="N292" i="20"/>
  <c r="M292" i="20"/>
  <c r="L292" i="20"/>
  <c r="I291" i="20"/>
  <c r="K291" i="20"/>
  <c r="S291" i="20"/>
  <c r="Z291" i="20"/>
  <c r="N291" i="20"/>
  <c r="M291" i="20"/>
  <c r="L291" i="20"/>
  <c r="I290" i="20"/>
  <c r="K290" i="20"/>
  <c r="S290" i="20"/>
  <c r="Z290" i="20"/>
  <c r="N290" i="20"/>
  <c r="M290" i="20"/>
  <c r="L290" i="20"/>
  <c r="I289" i="20"/>
  <c r="K289" i="20"/>
  <c r="S289" i="20"/>
  <c r="Z289" i="20"/>
  <c r="N289" i="20"/>
  <c r="M289" i="20"/>
  <c r="L289" i="20"/>
  <c r="I288" i="20"/>
  <c r="K288" i="20"/>
  <c r="S288" i="20"/>
  <c r="Z288" i="20"/>
  <c r="N288" i="20"/>
  <c r="M288" i="20"/>
  <c r="L288" i="20"/>
  <c r="I287" i="20"/>
  <c r="K287" i="20"/>
  <c r="S287" i="20"/>
  <c r="Z287" i="20"/>
  <c r="N287" i="20"/>
  <c r="M287" i="20"/>
  <c r="L287" i="20"/>
  <c r="I286" i="20"/>
  <c r="K286" i="20"/>
  <c r="S286" i="20"/>
  <c r="Z286" i="20"/>
  <c r="N286" i="20"/>
  <c r="M286" i="20"/>
  <c r="L286" i="20"/>
  <c r="I285" i="20"/>
  <c r="K285" i="20"/>
  <c r="S285" i="20"/>
  <c r="Z285" i="20"/>
  <c r="N285" i="20"/>
  <c r="M285" i="20"/>
  <c r="L285" i="20"/>
  <c r="I284" i="20"/>
  <c r="K284" i="20"/>
  <c r="S284" i="20"/>
  <c r="Z284" i="20"/>
  <c r="N284" i="20"/>
  <c r="M284" i="20"/>
  <c r="L284" i="20"/>
  <c r="I283" i="20"/>
  <c r="K283" i="20"/>
  <c r="S283" i="20"/>
  <c r="Z283" i="20"/>
  <c r="N283" i="20"/>
  <c r="M283" i="20"/>
  <c r="L283" i="20"/>
  <c r="I282" i="20"/>
  <c r="K282" i="20"/>
  <c r="S282" i="20"/>
  <c r="Z282" i="20"/>
  <c r="N282" i="20"/>
  <c r="M282" i="20"/>
  <c r="L282" i="20"/>
  <c r="I281" i="20"/>
  <c r="K281" i="20"/>
  <c r="S281" i="20"/>
  <c r="Z281" i="20"/>
  <c r="N281" i="20"/>
  <c r="M281" i="20"/>
  <c r="L281" i="20"/>
  <c r="I280" i="20"/>
  <c r="K280" i="20"/>
  <c r="S280" i="20"/>
  <c r="Z280" i="20"/>
  <c r="N280" i="20"/>
  <c r="M280" i="20"/>
  <c r="L280" i="20"/>
  <c r="I279" i="20"/>
  <c r="K279" i="20"/>
  <c r="S279" i="20"/>
  <c r="Z279" i="20"/>
  <c r="N279" i="20"/>
  <c r="M279" i="20"/>
  <c r="L279" i="20"/>
  <c r="I278" i="20"/>
  <c r="K278" i="20"/>
  <c r="S278" i="20"/>
  <c r="Z278" i="20"/>
  <c r="N278" i="20"/>
  <c r="M278" i="20"/>
  <c r="L278" i="20"/>
  <c r="I277" i="20"/>
  <c r="K277" i="20"/>
  <c r="S277" i="20"/>
  <c r="Z277" i="20"/>
  <c r="N277" i="20"/>
  <c r="M277" i="20"/>
  <c r="L277" i="20"/>
  <c r="I276" i="20"/>
  <c r="K276" i="20"/>
  <c r="S276" i="20"/>
  <c r="Z276" i="20"/>
  <c r="N276" i="20"/>
  <c r="M276" i="20"/>
  <c r="L276" i="20"/>
  <c r="I275" i="20"/>
  <c r="K275" i="20"/>
  <c r="S275" i="20"/>
  <c r="Z275" i="20"/>
  <c r="N275" i="20"/>
  <c r="M275" i="20"/>
  <c r="L275" i="20"/>
  <c r="I274" i="20"/>
  <c r="K274" i="20"/>
  <c r="S274" i="20"/>
  <c r="Z274" i="20"/>
  <c r="N274" i="20"/>
  <c r="M274" i="20"/>
  <c r="L274" i="20"/>
  <c r="I273" i="20"/>
  <c r="K273" i="20"/>
  <c r="S273" i="20"/>
  <c r="Z273" i="20"/>
  <c r="N273" i="20"/>
  <c r="M273" i="20"/>
  <c r="L273" i="20"/>
  <c r="I272" i="20"/>
  <c r="K272" i="20"/>
  <c r="S272" i="20"/>
  <c r="Z272" i="20"/>
  <c r="N272" i="20"/>
  <c r="M272" i="20"/>
  <c r="L272" i="20"/>
  <c r="I271" i="20"/>
  <c r="K271" i="20"/>
  <c r="S271" i="20"/>
  <c r="Z271" i="20"/>
  <c r="N271" i="20"/>
  <c r="M271" i="20"/>
  <c r="L271" i="20"/>
  <c r="I270" i="20"/>
  <c r="K270" i="20"/>
  <c r="S270" i="20"/>
  <c r="Z270" i="20"/>
  <c r="N270" i="20"/>
  <c r="M270" i="20"/>
  <c r="L270" i="20"/>
  <c r="I269" i="20"/>
  <c r="K269" i="20"/>
  <c r="S269" i="20"/>
  <c r="Z269" i="20"/>
  <c r="N269" i="20"/>
  <c r="M269" i="20"/>
  <c r="L269" i="20"/>
  <c r="I268" i="20"/>
  <c r="K268" i="20"/>
  <c r="S268" i="20"/>
  <c r="Z268" i="20"/>
  <c r="N268" i="20"/>
  <c r="M268" i="20"/>
  <c r="L268" i="20"/>
  <c r="I267" i="20"/>
  <c r="K267" i="20"/>
  <c r="S267" i="20"/>
  <c r="Z267" i="20"/>
  <c r="N267" i="20"/>
  <c r="M267" i="20"/>
  <c r="L267" i="20"/>
  <c r="I266" i="20"/>
  <c r="K266" i="20"/>
  <c r="S266" i="20"/>
  <c r="Z266" i="20"/>
  <c r="N266" i="20"/>
  <c r="M266" i="20"/>
  <c r="L266" i="20"/>
  <c r="I265" i="20"/>
  <c r="K265" i="20"/>
  <c r="S265" i="20"/>
  <c r="Z265" i="20"/>
  <c r="N265" i="20"/>
  <c r="M265" i="20"/>
  <c r="L265" i="20"/>
  <c r="I264" i="20"/>
  <c r="K264" i="20"/>
  <c r="S264" i="20"/>
  <c r="Z264" i="20"/>
  <c r="N264" i="20"/>
  <c r="M264" i="20"/>
  <c r="L264" i="20"/>
  <c r="I263" i="20"/>
  <c r="K263" i="20"/>
  <c r="S263" i="20"/>
  <c r="Z263" i="20"/>
  <c r="N263" i="20"/>
  <c r="M263" i="20"/>
  <c r="L263" i="20"/>
  <c r="I262" i="20"/>
  <c r="K262" i="20"/>
  <c r="S262" i="20"/>
  <c r="Z262" i="20"/>
  <c r="N262" i="20"/>
  <c r="M262" i="20"/>
  <c r="L262" i="20"/>
  <c r="I261" i="20"/>
  <c r="K261" i="20"/>
  <c r="S261" i="20"/>
  <c r="Z261" i="20"/>
  <c r="N261" i="20"/>
  <c r="M261" i="20"/>
  <c r="L261" i="20"/>
  <c r="I260" i="20"/>
  <c r="K260" i="20"/>
  <c r="S260" i="20"/>
  <c r="Z260" i="20"/>
  <c r="N260" i="20"/>
  <c r="M260" i="20"/>
  <c r="L260" i="20"/>
  <c r="I259" i="20"/>
  <c r="K259" i="20"/>
  <c r="S259" i="20"/>
  <c r="Z259" i="20"/>
  <c r="N259" i="20"/>
  <c r="M259" i="20"/>
  <c r="L259" i="20"/>
  <c r="I258" i="20"/>
  <c r="K258" i="20"/>
  <c r="S258" i="20"/>
  <c r="Z258" i="20"/>
  <c r="N258" i="20"/>
  <c r="M258" i="20"/>
  <c r="L258" i="20"/>
  <c r="I257" i="20"/>
  <c r="K257" i="20"/>
  <c r="S257" i="20"/>
  <c r="Z257" i="20"/>
  <c r="N257" i="20"/>
  <c r="M257" i="20"/>
  <c r="L257" i="20"/>
  <c r="I256" i="20"/>
  <c r="K256" i="20"/>
  <c r="S256" i="20"/>
  <c r="Z256" i="20"/>
  <c r="N256" i="20"/>
  <c r="M256" i="20"/>
  <c r="L256" i="20"/>
  <c r="I255" i="20"/>
  <c r="K255" i="20"/>
  <c r="S255" i="20"/>
  <c r="Z255" i="20"/>
  <c r="N255" i="20"/>
  <c r="M255" i="20"/>
  <c r="L255" i="20"/>
  <c r="I254" i="20"/>
  <c r="K254" i="20"/>
  <c r="S254" i="20"/>
  <c r="Z254" i="20"/>
  <c r="N254" i="20"/>
  <c r="M254" i="20"/>
  <c r="L254" i="20"/>
  <c r="I253" i="20"/>
  <c r="K253" i="20"/>
  <c r="S253" i="20"/>
  <c r="Z253" i="20"/>
  <c r="N253" i="20"/>
  <c r="M253" i="20"/>
  <c r="L253" i="20"/>
  <c r="I252" i="20"/>
  <c r="K252" i="20"/>
  <c r="S252" i="20"/>
  <c r="Z252" i="20"/>
  <c r="N252" i="20"/>
  <c r="M252" i="20"/>
  <c r="L252" i="20"/>
  <c r="I251" i="20"/>
  <c r="K251" i="20"/>
  <c r="S251" i="20"/>
  <c r="Z251" i="20"/>
  <c r="N251" i="20"/>
  <c r="M251" i="20"/>
  <c r="L251" i="20"/>
  <c r="I250" i="20"/>
  <c r="K250" i="20"/>
  <c r="S250" i="20"/>
  <c r="Z250" i="20"/>
  <c r="N250" i="20"/>
  <c r="M250" i="20"/>
  <c r="L250" i="20"/>
  <c r="I249" i="20"/>
  <c r="K249" i="20"/>
  <c r="S249" i="20"/>
  <c r="Z249" i="20"/>
  <c r="N249" i="20"/>
  <c r="M249" i="20"/>
  <c r="L249" i="20"/>
  <c r="I248" i="20"/>
  <c r="K248" i="20"/>
  <c r="S248" i="20"/>
  <c r="Z248" i="20"/>
  <c r="N248" i="20"/>
  <c r="M248" i="20"/>
  <c r="L248" i="20"/>
  <c r="I247" i="20"/>
  <c r="K247" i="20"/>
  <c r="S247" i="20"/>
  <c r="Z247" i="20"/>
  <c r="N247" i="20"/>
  <c r="M247" i="20"/>
  <c r="L247" i="20"/>
  <c r="I246" i="20"/>
  <c r="K246" i="20"/>
  <c r="S246" i="20"/>
  <c r="Z246" i="20"/>
  <c r="N246" i="20"/>
  <c r="M246" i="20"/>
  <c r="L246" i="20"/>
  <c r="I245" i="20"/>
  <c r="K245" i="20"/>
  <c r="S245" i="20"/>
  <c r="Z245" i="20"/>
  <c r="N245" i="20"/>
  <c r="M245" i="20"/>
  <c r="L245" i="20"/>
  <c r="I244" i="20"/>
  <c r="K244" i="20"/>
  <c r="S244" i="20"/>
  <c r="Z244" i="20"/>
  <c r="N244" i="20"/>
  <c r="M244" i="20"/>
  <c r="L244" i="20"/>
  <c r="I243" i="20"/>
  <c r="K243" i="20"/>
  <c r="S243" i="20"/>
  <c r="Z243" i="20"/>
  <c r="N243" i="20"/>
  <c r="M243" i="20"/>
  <c r="L243" i="20"/>
  <c r="I242" i="20"/>
  <c r="K242" i="20"/>
  <c r="S242" i="20"/>
  <c r="Z242" i="20"/>
  <c r="N242" i="20"/>
  <c r="M242" i="20"/>
  <c r="L242" i="20"/>
  <c r="I241" i="20"/>
  <c r="K241" i="20"/>
  <c r="S241" i="20"/>
  <c r="Z241" i="20"/>
  <c r="N241" i="20"/>
  <c r="M241" i="20"/>
  <c r="L241" i="20"/>
  <c r="I240" i="20"/>
  <c r="K240" i="20"/>
  <c r="S240" i="20"/>
  <c r="Z240" i="20"/>
  <c r="N240" i="20"/>
  <c r="M240" i="20"/>
  <c r="L240" i="20"/>
  <c r="I239" i="20"/>
  <c r="K239" i="20"/>
  <c r="S239" i="20"/>
  <c r="Z239" i="20"/>
  <c r="N239" i="20"/>
  <c r="M239" i="20"/>
  <c r="L239" i="20"/>
  <c r="I238" i="20"/>
  <c r="K238" i="20"/>
  <c r="S238" i="20"/>
  <c r="Z238" i="20"/>
  <c r="N238" i="20"/>
  <c r="M238" i="20"/>
  <c r="L238" i="20"/>
  <c r="I237" i="20"/>
  <c r="K237" i="20"/>
  <c r="S237" i="20"/>
  <c r="Z237" i="20"/>
  <c r="N237" i="20"/>
  <c r="M237" i="20"/>
  <c r="L237" i="20"/>
  <c r="I236" i="20"/>
  <c r="K236" i="20"/>
  <c r="S236" i="20"/>
  <c r="Z236" i="20"/>
  <c r="N236" i="20"/>
  <c r="M236" i="20"/>
  <c r="L236" i="20"/>
  <c r="I235" i="20"/>
  <c r="K235" i="20"/>
  <c r="S235" i="20"/>
  <c r="Z235" i="20"/>
  <c r="N235" i="20"/>
  <c r="M235" i="20"/>
  <c r="L235" i="20"/>
  <c r="I234" i="20"/>
  <c r="K234" i="20"/>
  <c r="S234" i="20"/>
  <c r="Z234" i="20"/>
  <c r="N234" i="20"/>
  <c r="M234" i="20"/>
  <c r="L234" i="20"/>
  <c r="I233" i="20"/>
  <c r="K233" i="20"/>
  <c r="S233" i="20"/>
  <c r="Z233" i="20"/>
  <c r="N233" i="20"/>
  <c r="M233" i="20"/>
  <c r="L233" i="20"/>
  <c r="I232" i="20"/>
  <c r="K232" i="20"/>
  <c r="S232" i="20"/>
  <c r="Z232" i="20"/>
  <c r="N232" i="20"/>
  <c r="M232" i="20"/>
  <c r="L232" i="20"/>
  <c r="I231" i="20"/>
  <c r="K231" i="20"/>
  <c r="S231" i="20"/>
  <c r="Z231" i="20"/>
  <c r="N231" i="20"/>
  <c r="M231" i="20"/>
  <c r="L231" i="20"/>
  <c r="I230" i="20"/>
  <c r="K230" i="20"/>
  <c r="S230" i="20"/>
  <c r="Z230" i="20"/>
  <c r="N230" i="20"/>
  <c r="M230" i="20"/>
  <c r="L230" i="20"/>
  <c r="I229" i="20"/>
  <c r="K229" i="20"/>
  <c r="S229" i="20"/>
  <c r="Z229" i="20"/>
  <c r="N229" i="20"/>
  <c r="M229" i="20"/>
  <c r="L229" i="20"/>
  <c r="I228" i="20"/>
  <c r="K228" i="20"/>
  <c r="S228" i="20"/>
  <c r="Z228" i="20"/>
  <c r="N228" i="20"/>
  <c r="M228" i="20"/>
  <c r="L228" i="20"/>
  <c r="I227" i="20"/>
  <c r="K227" i="20"/>
  <c r="S227" i="20"/>
  <c r="Z227" i="20"/>
  <c r="N227" i="20"/>
  <c r="M227" i="20"/>
  <c r="L227" i="20"/>
  <c r="I226" i="20"/>
  <c r="K226" i="20"/>
  <c r="S226" i="20"/>
  <c r="Z226" i="20"/>
  <c r="N226" i="20"/>
  <c r="M226" i="20"/>
  <c r="L226" i="20"/>
  <c r="I225" i="20"/>
  <c r="K225" i="20"/>
  <c r="S225" i="20"/>
  <c r="Z225" i="20"/>
  <c r="N225" i="20"/>
  <c r="M225" i="20"/>
  <c r="L225" i="20"/>
  <c r="I224" i="20"/>
  <c r="K224" i="20"/>
  <c r="S224" i="20"/>
  <c r="Z224" i="20"/>
  <c r="N224" i="20"/>
  <c r="M224" i="20"/>
  <c r="L224" i="20"/>
  <c r="I223" i="20"/>
  <c r="K223" i="20"/>
  <c r="S223" i="20"/>
  <c r="Z223" i="20"/>
  <c r="N223" i="20"/>
  <c r="M223" i="20"/>
  <c r="L223" i="20"/>
  <c r="I222" i="20"/>
  <c r="K222" i="20"/>
  <c r="S222" i="20"/>
  <c r="Z222" i="20"/>
  <c r="N222" i="20"/>
  <c r="M222" i="20"/>
  <c r="L222" i="20"/>
  <c r="I221" i="20"/>
  <c r="K221" i="20"/>
  <c r="S221" i="20"/>
  <c r="Z221" i="20"/>
  <c r="N221" i="20"/>
  <c r="M221" i="20"/>
  <c r="L221" i="20"/>
  <c r="I220" i="20"/>
  <c r="K220" i="20"/>
  <c r="S220" i="20"/>
  <c r="Z220" i="20"/>
  <c r="N220" i="20"/>
  <c r="M220" i="20"/>
  <c r="L220" i="20"/>
  <c r="I219" i="20"/>
  <c r="K219" i="20"/>
  <c r="S219" i="20"/>
  <c r="Z219" i="20"/>
  <c r="N219" i="20"/>
  <c r="M219" i="20"/>
  <c r="L219" i="20"/>
  <c r="I218" i="20"/>
  <c r="K218" i="20"/>
  <c r="S218" i="20"/>
  <c r="Z218" i="20"/>
  <c r="N218" i="20"/>
  <c r="M218" i="20"/>
  <c r="L218" i="20"/>
  <c r="I217" i="20"/>
  <c r="K217" i="20"/>
  <c r="S217" i="20"/>
  <c r="Z217" i="20"/>
  <c r="N217" i="20"/>
  <c r="M217" i="20"/>
  <c r="L217" i="20"/>
  <c r="I216" i="20"/>
  <c r="K216" i="20"/>
  <c r="S216" i="20"/>
  <c r="Z216" i="20"/>
  <c r="N216" i="20"/>
  <c r="M216" i="20"/>
  <c r="L216" i="20"/>
  <c r="I215" i="20"/>
  <c r="K215" i="20"/>
  <c r="S215" i="20"/>
  <c r="Z215" i="20"/>
  <c r="N215" i="20"/>
  <c r="M215" i="20"/>
  <c r="L215" i="20"/>
  <c r="I214" i="20"/>
  <c r="K214" i="20"/>
  <c r="S214" i="20"/>
  <c r="Z214" i="20"/>
  <c r="N214" i="20"/>
  <c r="M214" i="20"/>
  <c r="L214" i="20"/>
  <c r="I213" i="20"/>
  <c r="K213" i="20"/>
  <c r="S213" i="20"/>
  <c r="Z213" i="20"/>
  <c r="N213" i="20"/>
  <c r="M213" i="20"/>
  <c r="L213" i="20"/>
  <c r="I212" i="20"/>
  <c r="K212" i="20"/>
  <c r="S212" i="20"/>
  <c r="Z212" i="20"/>
  <c r="N212" i="20"/>
  <c r="M212" i="20"/>
  <c r="L212" i="20"/>
  <c r="I211" i="20"/>
  <c r="K211" i="20"/>
  <c r="S211" i="20"/>
  <c r="Z211" i="20"/>
  <c r="N211" i="20"/>
  <c r="M211" i="20"/>
  <c r="L211" i="20"/>
  <c r="I210" i="20"/>
  <c r="K210" i="20"/>
  <c r="S210" i="20"/>
  <c r="Z210" i="20"/>
  <c r="N210" i="20"/>
  <c r="M210" i="20"/>
  <c r="L210" i="20"/>
  <c r="I209" i="20"/>
  <c r="K209" i="20"/>
  <c r="S209" i="20"/>
  <c r="Z209" i="20"/>
  <c r="N209" i="20"/>
  <c r="M209" i="20"/>
  <c r="L209" i="20"/>
  <c r="I208" i="20"/>
  <c r="K208" i="20"/>
  <c r="S208" i="20"/>
  <c r="Z208" i="20"/>
  <c r="N208" i="20"/>
  <c r="M208" i="20"/>
  <c r="L208" i="20"/>
  <c r="I207" i="20"/>
  <c r="K207" i="20"/>
  <c r="S207" i="20"/>
  <c r="Z207" i="20"/>
  <c r="N207" i="20"/>
  <c r="M207" i="20"/>
  <c r="L207" i="20"/>
  <c r="I206" i="20"/>
  <c r="K206" i="20"/>
  <c r="S206" i="20"/>
  <c r="Z206" i="20"/>
  <c r="N206" i="20"/>
  <c r="M206" i="20"/>
  <c r="L206" i="20"/>
  <c r="I205" i="20"/>
  <c r="K205" i="20"/>
  <c r="S205" i="20"/>
  <c r="Z205" i="20"/>
  <c r="N205" i="20"/>
  <c r="M205" i="20"/>
  <c r="L205" i="20"/>
  <c r="I204" i="20"/>
  <c r="K204" i="20"/>
  <c r="S204" i="20"/>
  <c r="Z204" i="20"/>
  <c r="N204" i="20"/>
  <c r="M204" i="20"/>
  <c r="L204" i="20"/>
  <c r="I203" i="20"/>
  <c r="K203" i="20"/>
  <c r="S203" i="20"/>
  <c r="Z203" i="20"/>
  <c r="N203" i="20"/>
  <c r="M203" i="20"/>
  <c r="L203" i="20"/>
  <c r="I202" i="20"/>
  <c r="K202" i="20"/>
  <c r="S202" i="20"/>
  <c r="Z202" i="20"/>
  <c r="N202" i="20"/>
  <c r="M202" i="20"/>
  <c r="L202" i="20"/>
  <c r="I201" i="20"/>
  <c r="K201" i="20"/>
  <c r="S201" i="20"/>
  <c r="Z201" i="20"/>
  <c r="N201" i="20"/>
  <c r="M201" i="20"/>
  <c r="L201" i="20"/>
  <c r="I200" i="20"/>
  <c r="K200" i="20"/>
  <c r="S200" i="20"/>
  <c r="Z200" i="20"/>
  <c r="N200" i="20"/>
  <c r="M200" i="20"/>
  <c r="L200" i="20"/>
  <c r="I199" i="20"/>
  <c r="K199" i="20"/>
  <c r="S199" i="20"/>
  <c r="Z199" i="20"/>
  <c r="N199" i="20"/>
  <c r="M199" i="20"/>
  <c r="L199" i="20"/>
  <c r="I198" i="20"/>
  <c r="K198" i="20"/>
  <c r="S198" i="20"/>
  <c r="Z198" i="20"/>
  <c r="N198" i="20"/>
  <c r="M198" i="20"/>
  <c r="L198" i="20"/>
  <c r="I197" i="20"/>
  <c r="K197" i="20"/>
  <c r="S197" i="20"/>
  <c r="Z197" i="20"/>
  <c r="N197" i="20"/>
  <c r="M197" i="20"/>
  <c r="L197" i="20"/>
  <c r="I196" i="20"/>
  <c r="K196" i="20"/>
  <c r="S196" i="20"/>
  <c r="Z196" i="20"/>
  <c r="N196" i="20"/>
  <c r="M196" i="20"/>
  <c r="L196" i="20"/>
  <c r="I195" i="20"/>
  <c r="K195" i="20"/>
  <c r="S195" i="20"/>
  <c r="Z195" i="20"/>
  <c r="N195" i="20"/>
  <c r="M195" i="20"/>
  <c r="L195" i="20"/>
  <c r="I194" i="20"/>
  <c r="K194" i="20"/>
  <c r="S194" i="20"/>
  <c r="Z194" i="20"/>
  <c r="N194" i="20"/>
  <c r="M194" i="20"/>
  <c r="L194" i="20"/>
  <c r="I193" i="20"/>
  <c r="K193" i="20"/>
  <c r="S193" i="20"/>
  <c r="Z193" i="20"/>
  <c r="N193" i="20"/>
  <c r="M193" i="20"/>
  <c r="L193" i="20"/>
  <c r="I192" i="20"/>
  <c r="K192" i="20"/>
  <c r="S192" i="20"/>
  <c r="Z192" i="20"/>
  <c r="N192" i="20"/>
  <c r="M192" i="20"/>
  <c r="L192" i="20"/>
  <c r="I191" i="20"/>
  <c r="K191" i="20"/>
  <c r="S191" i="20"/>
  <c r="Z191" i="20"/>
  <c r="N191" i="20"/>
  <c r="M191" i="20"/>
  <c r="L191" i="20"/>
  <c r="I190" i="20"/>
  <c r="K190" i="20"/>
  <c r="S190" i="20"/>
  <c r="Z190" i="20"/>
  <c r="N190" i="20"/>
  <c r="M190" i="20"/>
  <c r="L190" i="20"/>
  <c r="I189" i="20"/>
  <c r="K189" i="20"/>
  <c r="S189" i="20"/>
  <c r="Z189" i="20"/>
  <c r="N189" i="20"/>
  <c r="M189" i="20"/>
  <c r="L189" i="20"/>
  <c r="I188" i="20"/>
  <c r="K188" i="20"/>
  <c r="S188" i="20"/>
  <c r="Z188" i="20"/>
  <c r="N188" i="20"/>
  <c r="M188" i="20"/>
  <c r="L188" i="20"/>
  <c r="I187" i="20"/>
  <c r="K187" i="20"/>
  <c r="S187" i="20"/>
  <c r="Z187" i="20"/>
  <c r="N187" i="20"/>
  <c r="M187" i="20"/>
  <c r="L187" i="20"/>
  <c r="I186" i="20"/>
  <c r="K186" i="20"/>
  <c r="S186" i="20"/>
  <c r="Z186" i="20"/>
  <c r="N186" i="20"/>
  <c r="M186" i="20"/>
  <c r="L186" i="20"/>
  <c r="I185" i="20"/>
  <c r="K185" i="20"/>
  <c r="S185" i="20"/>
  <c r="Z185" i="20"/>
  <c r="N185" i="20"/>
  <c r="M185" i="20"/>
  <c r="L185" i="20"/>
  <c r="I184" i="20"/>
  <c r="K184" i="20"/>
  <c r="S184" i="20"/>
  <c r="Z184" i="20"/>
  <c r="N184" i="20"/>
  <c r="M184" i="20"/>
  <c r="L184" i="20"/>
  <c r="I183" i="20"/>
  <c r="K183" i="20"/>
  <c r="S183" i="20"/>
  <c r="Z183" i="20"/>
  <c r="N183" i="20"/>
  <c r="M183" i="20"/>
  <c r="L183" i="20"/>
  <c r="I182" i="20"/>
  <c r="K182" i="20"/>
  <c r="S182" i="20"/>
  <c r="Z182" i="20"/>
  <c r="N182" i="20"/>
  <c r="M182" i="20"/>
  <c r="L182" i="20"/>
  <c r="I181" i="20"/>
  <c r="K181" i="20"/>
  <c r="S181" i="20"/>
  <c r="Z181" i="20"/>
  <c r="N181" i="20"/>
  <c r="M181" i="20"/>
  <c r="L181" i="20"/>
  <c r="I180" i="20"/>
  <c r="K180" i="20"/>
  <c r="S180" i="20"/>
  <c r="Z180" i="20"/>
  <c r="N180" i="20"/>
  <c r="M180" i="20"/>
  <c r="L180" i="20"/>
  <c r="I179" i="20"/>
  <c r="K179" i="20"/>
  <c r="S179" i="20"/>
  <c r="Z179" i="20"/>
  <c r="N179" i="20"/>
  <c r="M179" i="20"/>
  <c r="L179" i="20"/>
  <c r="I178" i="20"/>
  <c r="K178" i="20"/>
  <c r="S178" i="20"/>
  <c r="Z178" i="20"/>
  <c r="N178" i="20"/>
  <c r="M178" i="20"/>
  <c r="L178" i="20"/>
  <c r="I177" i="20"/>
  <c r="K177" i="20"/>
  <c r="S177" i="20"/>
  <c r="Z177" i="20"/>
  <c r="N177" i="20"/>
  <c r="M177" i="20"/>
  <c r="L177" i="20"/>
  <c r="I176" i="20"/>
  <c r="K176" i="20"/>
  <c r="S176" i="20"/>
  <c r="Z176" i="20"/>
  <c r="N176" i="20"/>
  <c r="M176" i="20"/>
  <c r="L176" i="20"/>
  <c r="I175" i="20"/>
  <c r="K175" i="20"/>
  <c r="S175" i="20"/>
  <c r="Z175" i="20"/>
  <c r="N175" i="20"/>
  <c r="M175" i="20"/>
  <c r="L175" i="20"/>
  <c r="I174" i="20"/>
  <c r="K174" i="20"/>
  <c r="S174" i="20"/>
  <c r="Z174" i="20"/>
  <c r="N174" i="20"/>
  <c r="M174" i="20"/>
  <c r="L174" i="20"/>
  <c r="I173" i="20"/>
  <c r="K173" i="20"/>
  <c r="S173" i="20"/>
  <c r="Z173" i="20"/>
  <c r="N173" i="20"/>
  <c r="M173" i="20"/>
  <c r="L173" i="20"/>
  <c r="I172" i="20"/>
  <c r="K172" i="20"/>
  <c r="S172" i="20"/>
  <c r="Z172" i="20"/>
  <c r="N172" i="20"/>
  <c r="M172" i="20"/>
  <c r="L172" i="20"/>
  <c r="I171" i="20"/>
  <c r="K171" i="20"/>
  <c r="S171" i="20"/>
  <c r="Z171" i="20"/>
  <c r="N171" i="20"/>
  <c r="M171" i="20"/>
  <c r="L171" i="20"/>
  <c r="I170" i="20"/>
  <c r="K170" i="20"/>
  <c r="S170" i="20"/>
  <c r="Z170" i="20"/>
  <c r="N170" i="20"/>
  <c r="M170" i="20"/>
  <c r="L170" i="20"/>
  <c r="I169" i="20"/>
  <c r="K169" i="20"/>
  <c r="S169" i="20"/>
  <c r="Z169" i="20"/>
  <c r="N169" i="20"/>
  <c r="M169" i="20"/>
  <c r="L169" i="20"/>
  <c r="I168" i="20"/>
  <c r="K168" i="20"/>
  <c r="S168" i="20"/>
  <c r="Z168" i="20"/>
  <c r="N168" i="20"/>
  <c r="M168" i="20"/>
  <c r="L168" i="20"/>
  <c r="I167" i="20"/>
  <c r="K167" i="20"/>
  <c r="S167" i="20"/>
  <c r="Z167" i="20"/>
  <c r="N167" i="20"/>
  <c r="M167" i="20"/>
  <c r="L167" i="20"/>
  <c r="I166" i="20"/>
  <c r="K166" i="20"/>
  <c r="S166" i="20"/>
  <c r="Z166" i="20"/>
  <c r="N166" i="20"/>
  <c r="M166" i="20"/>
  <c r="L166" i="20"/>
  <c r="I165" i="20"/>
  <c r="K165" i="20"/>
  <c r="S165" i="20"/>
  <c r="Z165" i="20"/>
  <c r="N165" i="20"/>
  <c r="M165" i="20"/>
  <c r="L165" i="20"/>
  <c r="I164" i="20"/>
  <c r="K164" i="20"/>
  <c r="S164" i="20"/>
  <c r="Z164" i="20"/>
  <c r="N164" i="20"/>
  <c r="M164" i="20"/>
  <c r="L164" i="20"/>
  <c r="I163" i="20"/>
  <c r="K163" i="20"/>
  <c r="S163" i="20"/>
  <c r="Z163" i="20"/>
  <c r="N163" i="20"/>
  <c r="M163" i="20"/>
  <c r="L163" i="20"/>
  <c r="I162" i="20"/>
  <c r="K162" i="20"/>
  <c r="S162" i="20"/>
  <c r="Z162" i="20"/>
  <c r="N162" i="20"/>
  <c r="M162" i="20"/>
  <c r="L162" i="20"/>
  <c r="I161" i="20"/>
  <c r="K161" i="20"/>
  <c r="S161" i="20"/>
  <c r="Z161" i="20"/>
  <c r="N161" i="20"/>
  <c r="M161" i="20"/>
  <c r="L161" i="20"/>
  <c r="I160" i="20"/>
  <c r="K160" i="20"/>
  <c r="S160" i="20"/>
  <c r="Z160" i="20"/>
  <c r="N160" i="20"/>
  <c r="M160" i="20"/>
  <c r="L160" i="20"/>
  <c r="I159" i="20"/>
  <c r="K159" i="20"/>
  <c r="S159" i="20"/>
  <c r="Z159" i="20"/>
  <c r="N159" i="20"/>
  <c r="M159" i="20"/>
  <c r="L159" i="20"/>
  <c r="I158" i="20"/>
  <c r="K158" i="20"/>
  <c r="S158" i="20"/>
  <c r="Z158" i="20"/>
  <c r="N158" i="20"/>
  <c r="M158" i="20"/>
  <c r="L158" i="20"/>
  <c r="I157" i="20"/>
  <c r="K157" i="20"/>
  <c r="S157" i="20"/>
  <c r="Z157" i="20"/>
  <c r="N157" i="20"/>
  <c r="M157" i="20"/>
  <c r="L157" i="20"/>
  <c r="I156" i="20"/>
  <c r="K156" i="20"/>
  <c r="S156" i="20"/>
  <c r="Z156" i="20"/>
  <c r="N156" i="20"/>
  <c r="M156" i="20"/>
  <c r="L156" i="20"/>
  <c r="I155" i="20"/>
  <c r="K155" i="20"/>
  <c r="S155" i="20"/>
  <c r="Z155" i="20"/>
  <c r="N155" i="20"/>
  <c r="M155" i="20"/>
  <c r="L155" i="20"/>
  <c r="I154" i="20"/>
  <c r="K154" i="20"/>
  <c r="S154" i="20"/>
  <c r="Z154" i="20"/>
  <c r="N154" i="20"/>
  <c r="M154" i="20"/>
  <c r="L154" i="20"/>
  <c r="I153" i="20"/>
  <c r="K153" i="20"/>
  <c r="S153" i="20"/>
  <c r="Z153" i="20"/>
  <c r="N153" i="20"/>
  <c r="M153" i="20"/>
  <c r="L153" i="20"/>
  <c r="I152" i="20"/>
  <c r="K152" i="20"/>
  <c r="S152" i="20"/>
  <c r="Z152" i="20"/>
  <c r="N152" i="20"/>
  <c r="M152" i="20"/>
  <c r="L152" i="20"/>
  <c r="I151" i="20"/>
  <c r="K151" i="20"/>
  <c r="S151" i="20"/>
  <c r="Z151" i="20"/>
  <c r="N151" i="20"/>
  <c r="M151" i="20"/>
  <c r="L151" i="20"/>
  <c r="I150" i="20"/>
  <c r="K150" i="20"/>
  <c r="S150" i="20"/>
  <c r="Z150" i="20"/>
  <c r="N150" i="20"/>
  <c r="M150" i="20"/>
  <c r="L150" i="20"/>
  <c r="I149" i="20"/>
  <c r="K149" i="20"/>
  <c r="S149" i="20"/>
  <c r="Z149" i="20"/>
  <c r="N149" i="20"/>
  <c r="M149" i="20"/>
  <c r="L149" i="20"/>
  <c r="I148" i="20"/>
  <c r="K148" i="20"/>
  <c r="S148" i="20"/>
  <c r="Z148" i="20"/>
  <c r="N148" i="20"/>
  <c r="M148" i="20"/>
  <c r="L148" i="20"/>
  <c r="I147" i="20"/>
  <c r="K147" i="20"/>
  <c r="S147" i="20"/>
  <c r="Z147" i="20"/>
  <c r="N147" i="20"/>
  <c r="M147" i="20"/>
  <c r="L147" i="20"/>
  <c r="I146" i="20"/>
  <c r="K146" i="20"/>
  <c r="S146" i="20"/>
  <c r="Z146" i="20"/>
  <c r="N146" i="20"/>
  <c r="M146" i="20"/>
  <c r="L146" i="20"/>
  <c r="I145" i="20"/>
  <c r="K145" i="20"/>
  <c r="S145" i="20"/>
  <c r="Z145" i="20"/>
  <c r="N145" i="20"/>
  <c r="M145" i="20"/>
  <c r="L145" i="20"/>
  <c r="I144" i="20"/>
  <c r="K144" i="20"/>
  <c r="S144" i="20"/>
  <c r="Z144" i="20"/>
  <c r="N144" i="20"/>
  <c r="M144" i="20"/>
  <c r="L144" i="20"/>
  <c r="I143" i="20"/>
  <c r="K143" i="20"/>
  <c r="S143" i="20"/>
  <c r="Z143" i="20"/>
  <c r="N143" i="20"/>
  <c r="M143" i="20"/>
  <c r="L143" i="20"/>
  <c r="I142" i="20"/>
  <c r="K142" i="20"/>
  <c r="S142" i="20"/>
  <c r="Z142" i="20"/>
  <c r="N142" i="20"/>
  <c r="M142" i="20"/>
  <c r="L142" i="20"/>
  <c r="I141" i="20"/>
  <c r="K141" i="20"/>
  <c r="S141" i="20"/>
  <c r="Z141" i="20"/>
  <c r="N141" i="20"/>
  <c r="M141" i="20"/>
  <c r="L141" i="20"/>
  <c r="I140" i="20"/>
  <c r="K140" i="20"/>
  <c r="S140" i="20"/>
  <c r="Z140" i="20"/>
  <c r="N140" i="20"/>
  <c r="M140" i="20"/>
  <c r="L140" i="20"/>
  <c r="I139" i="20"/>
  <c r="K139" i="20"/>
  <c r="S139" i="20"/>
  <c r="Z139" i="20"/>
  <c r="N139" i="20"/>
  <c r="M139" i="20"/>
  <c r="L139" i="20"/>
  <c r="I138" i="20"/>
  <c r="K138" i="20"/>
  <c r="S138" i="20"/>
  <c r="Z138" i="20"/>
  <c r="N138" i="20"/>
  <c r="M138" i="20"/>
  <c r="L138" i="20"/>
  <c r="I137" i="20"/>
  <c r="K137" i="20"/>
  <c r="S137" i="20"/>
  <c r="Z137" i="20"/>
  <c r="N137" i="20"/>
  <c r="M137" i="20"/>
  <c r="L137" i="20"/>
  <c r="I136" i="20"/>
  <c r="K136" i="20"/>
  <c r="S136" i="20"/>
  <c r="Z136" i="20"/>
  <c r="N136" i="20"/>
  <c r="M136" i="20"/>
  <c r="L136" i="20"/>
  <c r="I135" i="20"/>
  <c r="K135" i="20"/>
  <c r="S135" i="20"/>
  <c r="Z135" i="20"/>
  <c r="N135" i="20"/>
  <c r="M135" i="20"/>
  <c r="L135" i="20"/>
  <c r="I134" i="20"/>
  <c r="K134" i="20"/>
  <c r="S134" i="20"/>
  <c r="Z134" i="20"/>
  <c r="N134" i="20"/>
  <c r="M134" i="20"/>
  <c r="L134" i="20"/>
  <c r="I133" i="20"/>
  <c r="K133" i="20"/>
  <c r="S133" i="20"/>
  <c r="Z133" i="20"/>
  <c r="N133" i="20"/>
  <c r="M133" i="20"/>
  <c r="L133" i="20"/>
  <c r="I132" i="20"/>
  <c r="K132" i="20"/>
  <c r="S132" i="20"/>
  <c r="Z132" i="20"/>
  <c r="N132" i="20"/>
  <c r="M132" i="20"/>
  <c r="L132" i="20"/>
  <c r="I131" i="20"/>
  <c r="K131" i="20"/>
  <c r="S131" i="20"/>
  <c r="Z131" i="20"/>
  <c r="N131" i="20"/>
  <c r="M131" i="20"/>
  <c r="L131" i="20"/>
  <c r="I130" i="20"/>
  <c r="T130" i="20"/>
  <c r="K130" i="20"/>
  <c r="U130" i="20"/>
  <c r="V130" i="20"/>
  <c r="W130" i="20"/>
  <c r="AB130" i="20"/>
  <c r="S130" i="20"/>
  <c r="Z130" i="20"/>
  <c r="N130" i="20"/>
  <c r="M130" i="20"/>
  <c r="L130" i="20"/>
  <c r="I129" i="20"/>
  <c r="T129" i="20"/>
  <c r="K129" i="20"/>
  <c r="U129" i="20"/>
  <c r="V129" i="20"/>
  <c r="W129" i="20"/>
  <c r="AB129" i="20"/>
  <c r="S129" i="20"/>
  <c r="Z129" i="20"/>
  <c r="N129" i="20"/>
  <c r="M129" i="20"/>
  <c r="L129" i="20"/>
  <c r="I128" i="20"/>
  <c r="T128" i="20"/>
  <c r="K128" i="20"/>
  <c r="U128" i="20"/>
  <c r="V128" i="20"/>
  <c r="W128" i="20"/>
  <c r="AB128" i="20"/>
  <c r="S128" i="20"/>
  <c r="Z128" i="20"/>
  <c r="N128" i="20"/>
  <c r="M128" i="20"/>
  <c r="L128" i="20"/>
  <c r="I127" i="20"/>
  <c r="T127" i="20"/>
  <c r="K127" i="20"/>
  <c r="U127" i="20"/>
  <c r="V127" i="20"/>
  <c r="W127" i="20"/>
  <c r="AB127" i="20"/>
  <c r="S127" i="20"/>
  <c r="Z127" i="20"/>
  <c r="N127" i="20"/>
  <c r="M127" i="20"/>
  <c r="L127" i="20"/>
  <c r="I126" i="20"/>
  <c r="T126" i="20"/>
  <c r="K126" i="20"/>
  <c r="U126" i="20"/>
  <c r="V126" i="20"/>
  <c r="W126" i="20"/>
  <c r="AB126" i="20"/>
  <c r="S126" i="20"/>
  <c r="Z126" i="20"/>
  <c r="N126" i="20"/>
  <c r="M126" i="20"/>
  <c r="L126" i="20"/>
  <c r="I125" i="20"/>
  <c r="T125" i="20"/>
  <c r="K125" i="20"/>
  <c r="U125" i="20"/>
  <c r="V125" i="20"/>
  <c r="W125" i="20"/>
  <c r="AB125" i="20"/>
  <c r="S125" i="20"/>
  <c r="Z125" i="20"/>
  <c r="N125" i="20"/>
  <c r="M125" i="20"/>
  <c r="L125" i="20"/>
  <c r="I124" i="20"/>
  <c r="T124" i="20"/>
  <c r="K124" i="20"/>
  <c r="U124" i="20"/>
  <c r="V124" i="20"/>
  <c r="W124" i="20"/>
  <c r="AB124" i="20"/>
  <c r="S124" i="20"/>
  <c r="Z124" i="20"/>
  <c r="N124" i="20"/>
  <c r="M124" i="20"/>
  <c r="L124" i="20"/>
  <c r="I123" i="20"/>
  <c r="T123" i="20"/>
  <c r="K123" i="20"/>
  <c r="U123" i="20"/>
  <c r="V123" i="20"/>
  <c r="W123" i="20"/>
  <c r="AB123" i="20"/>
  <c r="S123" i="20"/>
  <c r="Z123" i="20"/>
  <c r="N123" i="20"/>
  <c r="M123" i="20"/>
  <c r="L123" i="20"/>
  <c r="I122" i="20"/>
  <c r="T122" i="20"/>
  <c r="K122" i="20"/>
  <c r="U122" i="20"/>
  <c r="V122" i="20"/>
  <c r="W122" i="20"/>
  <c r="AB122" i="20"/>
  <c r="S122" i="20"/>
  <c r="Z122" i="20"/>
  <c r="N122" i="20"/>
  <c r="M122" i="20"/>
  <c r="L122" i="20"/>
  <c r="I121" i="20"/>
  <c r="T121" i="20"/>
  <c r="K121" i="20"/>
  <c r="U121" i="20"/>
  <c r="V121" i="20"/>
  <c r="W121" i="20"/>
  <c r="AB121" i="20"/>
  <c r="S121" i="20"/>
  <c r="Z121" i="20"/>
  <c r="N121" i="20"/>
  <c r="M121" i="20"/>
  <c r="L121" i="20"/>
  <c r="I120" i="20"/>
  <c r="T120" i="20"/>
  <c r="K120" i="20"/>
  <c r="U120" i="20"/>
  <c r="V120" i="20"/>
  <c r="W120" i="20"/>
  <c r="AB120" i="20"/>
  <c r="S120" i="20"/>
  <c r="Z120" i="20"/>
  <c r="N120" i="20"/>
  <c r="M120" i="20"/>
  <c r="L120" i="20"/>
  <c r="I119" i="20"/>
  <c r="T119" i="20"/>
  <c r="K119" i="20"/>
  <c r="U119" i="20"/>
  <c r="V119" i="20"/>
  <c r="W119" i="20"/>
  <c r="AB119" i="20"/>
  <c r="S119" i="20"/>
  <c r="Z119" i="20"/>
  <c r="N119" i="20"/>
  <c r="M119" i="20"/>
  <c r="L119" i="20"/>
  <c r="I118" i="20"/>
  <c r="T118" i="20"/>
  <c r="K118" i="20"/>
  <c r="U118" i="20"/>
  <c r="V118" i="20"/>
  <c r="W118" i="20"/>
  <c r="AB118" i="20"/>
  <c r="S118" i="20"/>
  <c r="Z118" i="20"/>
  <c r="N118" i="20"/>
  <c r="M118" i="20"/>
  <c r="L118" i="20"/>
  <c r="I117" i="20"/>
  <c r="T117" i="20"/>
  <c r="K117" i="20"/>
  <c r="U117" i="20"/>
  <c r="V117" i="20"/>
  <c r="W117" i="20"/>
  <c r="AB117" i="20"/>
  <c r="S117" i="20"/>
  <c r="Z117" i="20"/>
  <c r="N117" i="20"/>
  <c r="M117" i="20"/>
  <c r="L117" i="20"/>
  <c r="I116" i="20"/>
  <c r="T116" i="20"/>
  <c r="K116" i="20"/>
  <c r="U116" i="20"/>
  <c r="V116" i="20"/>
  <c r="W116" i="20"/>
  <c r="AB116" i="20"/>
  <c r="S116" i="20"/>
  <c r="Z116" i="20"/>
  <c r="N116" i="20"/>
  <c r="M116" i="20"/>
  <c r="L116" i="20"/>
  <c r="I115" i="20"/>
  <c r="T115" i="20"/>
  <c r="K115" i="20"/>
  <c r="U115" i="20"/>
  <c r="V115" i="20"/>
  <c r="W115" i="20"/>
  <c r="AB115" i="20"/>
  <c r="S115" i="20"/>
  <c r="Z115" i="20"/>
  <c r="N115" i="20"/>
  <c r="M115" i="20"/>
  <c r="L115" i="20"/>
  <c r="I114" i="20"/>
  <c r="T114" i="20"/>
  <c r="K114" i="20"/>
  <c r="U114" i="20"/>
  <c r="V114" i="20"/>
  <c r="W114" i="20"/>
  <c r="AB114" i="20"/>
  <c r="S114" i="20"/>
  <c r="Z114" i="20"/>
  <c r="N114" i="20"/>
  <c r="M114" i="20"/>
  <c r="L114" i="20"/>
  <c r="I113" i="20"/>
  <c r="T113" i="20"/>
  <c r="K113" i="20"/>
  <c r="U113" i="20"/>
  <c r="V113" i="20"/>
  <c r="W113" i="20"/>
  <c r="AB113" i="20"/>
  <c r="S113" i="20"/>
  <c r="Z113" i="20"/>
  <c r="N113" i="20"/>
  <c r="M113" i="20"/>
  <c r="L113" i="20"/>
  <c r="I112" i="20"/>
  <c r="T112" i="20"/>
  <c r="K112" i="20"/>
  <c r="U112" i="20"/>
  <c r="V112" i="20"/>
  <c r="W112" i="20"/>
  <c r="AB112" i="20"/>
  <c r="S112" i="20"/>
  <c r="Z112" i="20"/>
  <c r="I111" i="20"/>
  <c r="K111" i="20"/>
  <c r="N111" i="20"/>
  <c r="N112" i="20"/>
  <c r="O112" i="20"/>
  <c r="M112" i="20"/>
  <c r="L112" i="20"/>
  <c r="T111" i="20"/>
  <c r="U111" i="20"/>
  <c r="V111" i="20"/>
  <c r="W111" i="20"/>
  <c r="AB111" i="20"/>
  <c r="S111" i="20"/>
  <c r="Z111" i="20"/>
  <c r="O111" i="20"/>
  <c r="M111" i="20"/>
  <c r="L111" i="20"/>
  <c r="I110" i="20"/>
  <c r="T110" i="20"/>
  <c r="K110" i="20"/>
  <c r="U110" i="20"/>
  <c r="V110" i="20"/>
  <c r="W110" i="20"/>
  <c r="AB110" i="20"/>
  <c r="S110" i="20"/>
  <c r="Z110" i="20"/>
  <c r="N110" i="20"/>
  <c r="M110" i="20"/>
  <c r="L110" i="20"/>
  <c r="I109" i="20"/>
  <c r="T109" i="20"/>
  <c r="K109" i="20"/>
  <c r="U109" i="20"/>
  <c r="V109" i="20"/>
  <c r="W109" i="20"/>
  <c r="AB109" i="20"/>
  <c r="S109" i="20"/>
  <c r="Z109" i="20"/>
  <c r="N109" i="20"/>
  <c r="M109" i="20"/>
  <c r="L109" i="20"/>
  <c r="I108" i="20"/>
  <c r="T108" i="20"/>
  <c r="K108" i="20"/>
  <c r="U108" i="20"/>
  <c r="V108" i="20"/>
  <c r="W108" i="20"/>
  <c r="AB108" i="20"/>
  <c r="S108" i="20"/>
  <c r="Z108" i="20"/>
  <c r="N108" i="20"/>
  <c r="M108" i="20"/>
  <c r="L108" i="20"/>
  <c r="I107" i="20"/>
  <c r="T107" i="20"/>
  <c r="K107" i="20"/>
  <c r="U107" i="20"/>
  <c r="V107" i="20"/>
  <c r="W107" i="20"/>
  <c r="AB107" i="20"/>
  <c r="S107" i="20"/>
  <c r="Z107" i="20"/>
  <c r="N107" i="20"/>
  <c r="M107" i="20"/>
  <c r="L107" i="20"/>
  <c r="I106" i="20"/>
  <c r="T106" i="20"/>
  <c r="K106" i="20"/>
  <c r="U106" i="20"/>
  <c r="V106" i="20"/>
  <c r="W106" i="20"/>
  <c r="AB106" i="20"/>
  <c r="S106" i="20"/>
  <c r="Z106" i="20"/>
  <c r="N106" i="20"/>
  <c r="M106" i="20"/>
  <c r="L106" i="20"/>
  <c r="I105" i="20"/>
  <c r="T105" i="20"/>
  <c r="K105" i="20"/>
  <c r="U105" i="20"/>
  <c r="V105" i="20"/>
  <c r="W105" i="20"/>
  <c r="AB105" i="20"/>
  <c r="S105" i="20"/>
  <c r="Z105" i="20"/>
  <c r="N105" i="20"/>
  <c r="M105" i="20"/>
  <c r="L105" i="20"/>
  <c r="I104" i="20"/>
  <c r="T104" i="20"/>
  <c r="K104" i="20"/>
  <c r="U104" i="20"/>
  <c r="V104" i="20"/>
  <c r="W104" i="20"/>
  <c r="AB104" i="20"/>
  <c r="S104" i="20"/>
  <c r="Z104" i="20"/>
  <c r="N104" i="20"/>
  <c r="M104" i="20"/>
  <c r="L104" i="20"/>
  <c r="I103" i="20"/>
  <c r="T103" i="20"/>
  <c r="K103" i="20"/>
  <c r="U103" i="20"/>
  <c r="V103" i="20"/>
  <c r="W103" i="20"/>
  <c r="AB103" i="20"/>
  <c r="S103" i="20"/>
  <c r="Z103" i="20"/>
  <c r="N103" i="20"/>
  <c r="M103" i="20"/>
  <c r="L103" i="20"/>
  <c r="I102" i="20"/>
  <c r="T102" i="20"/>
  <c r="K102" i="20"/>
  <c r="U102" i="20"/>
  <c r="V102" i="20"/>
  <c r="W102" i="20"/>
  <c r="AB102" i="20"/>
  <c r="S102" i="20"/>
  <c r="Z102" i="20"/>
  <c r="N102" i="20"/>
  <c r="M102" i="20"/>
  <c r="L102" i="20"/>
  <c r="I101" i="20"/>
  <c r="T101" i="20"/>
  <c r="K101" i="20"/>
  <c r="U101" i="20"/>
  <c r="V101" i="20"/>
  <c r="W101" i="20"/>
  <c r="AB101" i="20"/>
  <c r="S101" i="20"/>
  <c r="Z101" i="20"/>
  <c r="N101" i="20"/>
  <c r="M101" i="20"/>
  <c r="L101" i="20"/>
  <c r="I100" i="20"/>
  <c r="T100" i="20"/>
  <c r="K100" i="20"/>
  <c r="U100" i="20"/>
  <c r="V100" i="20"/>
  <c r="W100" i="20"/>
  <c r="AB100" i="20"/>
  <c r="S100" i="20"/>
  <c r="Z100" i="20"/>
  <c r="N100" i="20"/>
  <c r="M100" i="20"/>
  <c r="L100" i="20"/>
  <c r="I99" i="20"/>
  <c r="T99" i="20"/>
  <c r="K99" i="20"/>
  <c r="U99" i="20"/>
  <c r="V99" i="20"/>
  <c r="W99" i="20"/>
  <c r="AB99" i="20"/>
  <c r="S99" i="20"/>
  <c r="Z99" i="20"/>
  <c r="N99" i="20"/>
  <c r="M99" i="20"/>
  <c r="L99" i="20"/>
  <c r="I98" i="20"/>
  <c r="T98" i="20"/>
  <c r="K98" i="20"/>
  <c r="U98" i="20"/>
  <c r="V98" i="20"/>
  <c r="W98" i="20"/>
  <c r="AB98" i="20"/>
  <c r="S98" i="20"/>
  <c r="Z98" i="20"/>
  <c r="N98" i="20"/>
  <c r="M98" i="20"/>
  <c r="L98" i="20"/>
  <c r="I97" i="20"/>
  <c r="T97" i="20"/>
  <c r="K97" i="20"/>
  <c r="U97" i="20"/>
  <c r="V97" i="20"/>
  <c r="W97" i="20"/>
  <c r="AB97" i="20"/>
  <c r="S97" i="20"/>
  <c r="Z97" i="20"/>
  <c r="N97" i="20"/>
  <c r="M97" i="20"/>
  <c r="L97" i="20"/>
  <c r="I96" i="20"/>
  <c r="T96" i="20"/>
  <c r="K96" i="20"/>
  <c r="U96" i="20"/>
  <c r="V96" i="20"/>
  <c r="W96" i="20"/>
  <c r="AB96" i="20"/>
  <c r="S96" i="20"/>
  <c r="Z96" i="20"/>
  <c r="N96" i="20"/>
  <c r="M96" i="20"/>
  <c r="L96" i="20"/>
  <c r="I95" i="20"/>
  <c r="T95" i="20"/>
  <c r="K95" i="20"/>
  <c r="U95" i="20"/>
  <c r="V95" i="20"/>
  <c r="W95" i="20"/>
  <c r="AB95" i="20"/>
  <c r="S95" i="20"/>
  <c r="Z95" i="20"/>
  <c r="N95" i="20"/>
  <c r="M95" i="20"/>
  <c r="L95" i="20"/>
  <c r="I322" i="18"/>
  <c r="K322" i="18"/>
  <c r="S322" i="18"/>
  <c r="Z322" i="18"/>
  <c r="N322" i="18"/>
  <c r="M322" i="18"/>
  <c r="L322" i="18"/>
  <c r="I321" i="18"/>
  <c r="K321" i="18"/>
  <c r="S321" i="18"/>
  <c r="Z321" i="18"/>
  <c r="N321" i="18"/>
  <c r="M321" i="18"/>
  <c r="L321" i="18"/>
  <c r="I320" i="18"/>
  <c r="K320" i="18"/>
  <c r="S320" i="18"/>
  <c r="Z320" i="18"/>
  <c r="N320" i="18"/>
  <c r="M320" i="18"/>
  <c r="L320" i="18"/>
  <c r="I319" i="18"/>
  <c r="K319" i="18"/>
  <c r="S319" i="18"/>
  <c r="Z319" i="18"/>
  <c r="N319" i="18"/>
  <c r="M319" i="18"/>
  <c r="L319" i="18"/>
  <c r="I318" i="18"/>
  <c r="K318" i="18"/>
  <c r="S318" i="18"/>
  <c r="Z318" i="18"/>
  <c r="N318" i="18"/>
  <c r="M318" i="18"/>
  <c r="L318" i="18"/>
  <c r="I317" i="18"/>
  <c r="K317" i="18"/>
  <c r="S317" i="18"/>
  <c r="Z317" i="18"/>
  <c r="N317" i="18"/>
  <c r="M317" i="18"/>
  <c r="L317" i="18"/>
  <c r="I316" i="18"/>
  <c r="K316" i="18"/>
  <c r="S316" i="18"/>
  <c r="Z316" i="18"/>
  <c r="N316" i="18"/>
  <c r="M316" i="18"/>
  <c r="L316" i="18"/>
  <c r="I315" i="18"/>
  <c r="K315" i="18"/>
  <c r="S315" i="18"/>
  <c r="Z315" i="18"/>
  <c r="N315" i="18"/>
  <c r="M315" i="18"/>
  <c r="L315" i="18"/>
  <c r="I314" i="18"/>
  <c r="K314" i="18"/>
  <c r="S314" i="18"/>
  <c r="Z314" i="18"/>
  <c r="N314" i="18"/>
  <c r="M314" i="18"/>
  <c r="L314" i="18"/>
  <c r="I313" i="18"/>
  <c r="K313" i="18"/>
  <c r="S313" i="18"/>
  <c r="Z313" i="18"/>
  <c r="N313" i="18"/>
  <c r="M313" i="18"/>
  <c r="L313" i="18"/>
  <c r="I312" i="18"/>
  <c r="K312" i="18"/>
  <c r="S312" i="18"/>
  <c r="Z312" i="18"/>
  <c r="N312" i="18"/>
  <c r="M312" i="18"/>
  <c r="L312" i="18"/>
  <c r="I311" i="18"/>
  <c r="K311" i="18"/>
  <c r="S311" i="18"/>
  <c r="Z311" i="18"/>
  <c r="N311" i="18"/>
  <c r="M311" i="18"/>
  <c r="L311" i="18"/>
  <c r="I310" i="18"/>
  <c r="K310" i="18"/>
  <c r="S310" i="18"/>
  <c r="Z310" i="18"/>
  <c r="N310" i="18"/>
  <c r="M310" i="18"/>
  <c r="L310" i="18"/>
  <c r="I309" i="18"/>
  <c r="K309" i="18"/>
  <c r="S309" i="18"/>
  <c r="Z309" i="18"/>
  <c r="N309" i="18"/>
  <c r="M309" i="18"/>
  <c r="L309" i="18"/>
  <c r="I308" i="18"/>
  <c r="K308" i="18"/>
  <c r="S308" i="18"/>
  <c r="Z308" i="18"/>
  <c r="N308" i="18"/>
  <c r="M308" i="18"/>
  <c r="L308" i="18"/>
  <c r="I307" i="18"/>
  <c r="K307" i="18"/>
  <c r="S307" i="18"/>
  <c r="Z307" i="18"/>
  <c r="N307" i="18"/>
  <c r="M307" i="18"/>
  <c r="L307" i="18"/>
  <c r="I306" i="18"/>
  <c r="K306" i="18"/>
  <c r="S306" i="18"/>
  <c r="Z306" i="18"/>
  <c r="N306" i="18"/>
  <c r="M306" i="18"/>
  <c r="L306" i="18"/>
  <c r="I305" i="18"/>
  <c r="K305" i="18"/>
  <c r="S305" i="18"/>
  <c r="Z305" i="18"/>
  <c r="N305" i="18"/>
  <c r="M305" i="18"/>
  <c r="L305" i="18"/>
  <c r="I304" i="18"/>
  <c r="K304" i="18"/>
  <c r="S304" i="18"/>
  <c r="Z304" i="18"/>
  <c r="N304" i="18"/>
  <c r="M304" i="18"/>
  <c r="L304" i="18"/>
  <c r="I303" i="18"/>
  <c r="K303" i="18"/>
  <c r="S303" i="18"/>
  <c r="Z303" i="18"/>
  <c r="N303" i="18"/>
  <c r="M303" i="18"/>
  <c r="L303" i="18"/>
  <c r="I302" i="18"/>
  <c r="K302" i="18"/>
  <c r="S302" i="18"/>
  <c r="Z302" i="18"/>
  <c r="N302" i="18"/>
  <c r="M302" i="18"/>
  <c r="L302" i="18"/>
  <c r="I301" i="18"/>
  <c r="K301" i="18"/>
  <c r="S301" i="18"/>
  <c r="Z301" i="18"/>
  <c r="N301" i="18"/>
  <c r="M301" i="18"/>
  <c r="L301" i="18"/>
  <c r="I300" i="18"/>
  <c r="K300" i="18"/>
  <c r="S300" i="18"/>
  <c r="Z300" i="18"/>
  <c r="N300" i="18"/>
  <c r="M300" i="18"/>
  <c r="L300" i="18"/>
  <c r="I299" i="18"/>
  <c r="K299" i="18"/>
  <c r="S299" i="18"/>
  <c r="Z299" i="18"/>
  <c r="N299" i="18"/>
  <c r="M299" i="18"/>
  <c r="L299" i="18"/>
  <c r="I298" i="18"/>
  <c r="K298" i="18"/>
  <c r="S298" i="18"/>
  <c r="Z298" i="18"/>
  <c r="N298" i="18"/>
  <c r="M298" i="18"/>
  <c r="L298" i="18"/>
  <c r="I297" i="18"/>
  <c r="K297" i="18"/>
  <c r="S297" i="18"/>
  <c r="Z297" i="18"/>
  <c r="N297" i="18"/>
  <c r="M297" i="18"/>
  <c r="L297" i="18"/>
  <c r="I296" i="18"/>
  <c r="K296" i="18"/>
  <c r="S296" i="18"/>
  <c r="Z296" i="18"/>
  <c r="N296" i="18"/>
  <c r="M296" i="18"/>
  <c r="L296" i="18"/>
  <c r="I295" i="18"/>
  <c r="K295" i="18"/>
  <c r="S295" i="18"/>
  <c r="Z295" i="18"/>
  <c r="N295" i="18"/>
  <c r="M295" i="18"/>
  <c r="L295" i="18"/>
  <c r="I294" i="18"/>
  <c r="K294" i="18"/>
  <c r="S294" i="18"/>
  <c r="Z294" i="18"/>
  <c r="N294" i="18"/>
  <c r="M294" i="18"/>
  <c r="L294" i="18"/>
  <c r="I293" i="18"/>
  <c r="K293" i="18"/>
  <c r="S293" i="18"/>
  <c r="Z293" i="18"/>
  <c r="N293" i="18"/>
  <c r="M293" i="18"/>
  <c r="L293" i="18"/>
  <c r="I292" i="18"/>
  <c r="K292" i="18"/>
  <c r="S292" i="18"/>
  <c r="Z292" i="18"/>
  <c r="N292" i="18"/>
  <c r="M292" i="18"/>
  <c r="L292" i="18"/>
  <c r="I291" i="18"/>
  <c r="K291" i="18"/>
  <c r="S291" i="18"/>
  <c r="Z291" i="18"/>
  <c r="N291" i="18"/>
  <c r="M291" i="18"/>
  <c r="L291" i="18"/>
  <c r="I290" i="18"/>
  <c r="K290" i="18"/>
  <c r="S290" i="18"/>
  <c r="Z290" i="18"/>
  <c r="N290" i="18"/>
  <c r="M290" i="18"/>
  <c r="L290" i="18"/>
  <c r="I289" i="18"/>
  <c r="K289" i="18"/>
  <c r="S289" i="18"/>
  <c r="Z289" i="18"/>
  <c r="N289" i="18"/>
  <c r="M289" i="18"/>
  <c r="L289" i="18"/>
  <c r="I288" i="18"/>
  <c r="K288" i="18"/>
  <c r="S288" i="18"/>
  <c r="Z288" i="18"/>
  <c r="N288" i="18"/>
  <c r="M288" i="18"/>
  <c r="L288" i="18"/>
  <c r="I287" i="18"/>
  <c r="K287" i="18"/>
  <c r="S287" i="18"/>
  <c r="Z287" i="18"/>
  <c r="N287" i="18"/>
  <c r="M287" i="18"/>
  <c r="L287" i="18"/>
  <c r="I286" i="18"/>
  <c r="K286" i="18"/>
  <c r="S286" i="18"/>
  <c r="Z286" i="18"/>
  <c r="N286" i="18"/>
  <c r="M286" i="18"/>
  <c r="L286" i="18"/>
  <c r="I285" i="18"/>
  <c r="K285" i="18"/>
  <c r="S285" i="18"/>
  <c r="Z285" i="18"/>
  <c r="N285" i="18"/>
  <c r="M285" i="18"/>
  <c r="L285" i="18"/>
  <c r="I284" i="18"/>
  <c r="K284" i="18"/>
  <c r="S284" i="18"/>
  <c r="Z284" i="18"/>
  <c r="N284" i="18"/>
  <c r="M284" i="18"/>
  <c r="L284" i="18"/>
  <c r="I283" i="18"/>
  <c r="K283" i="18"/>
  <c r="S283" i="18"/>
  <c r="Z283" i="18"/>
  <c r="N283" i="18"/>
  <c r="M283" i="18"/>
  <c r="L283" i="18"/>
  <c r="I282" i="18"/>
  <c r="K282" i="18"/>
  <c r="S282" i="18"/>
  <c r="Z282" i="18"/>
  <c r="N282" i="18"/>
  <c r="M282" i="18"/>
  <c r="L282" i="18"/>
  <c r="I281" i="18"/>
  <c r="K281" i="18"/>
  <c r="S281" i="18"/>
  <c r="Z281" i="18"/>
  <c r="N281" i="18"/>
  <c r="M281" i="18"/>
  <c r="L281" i="18"/>
  <c r="I280" i="18"/>
  <c r="K280" i="18"/>
  <c r="S280" i="18"/>
  <c r="Z280" i="18"/>
  <c r="N280" i="18"/>
  <c r="M280" i="18"/>
  <c r="L280" i="18"/>
  <c r="I279" i="18"/>
  <c r="K279" i="18"/>
  <c r="S279" i="18"/>
  <c r="Z279" i="18"/>
  <c r="N279" i="18"/>
  <c r="M279" i="18"/>
  <c r="L279" i="18"/>
  <c r="I278" i="18"/>
  <c r="K278" i="18"/>
  <c r="S278" i="18"/>
  <c r="Z278" i="18"/>
  <c r="N278" i="18"/>
  <c r="M278" i="18"/>
  <c r="L278" i="18"/>
  <c r="I277" i="18"/>
  <c r="K277" i="18"/>
  <c r="S277" i="18"/>
  <c r="Z277" i="18"/>
  <c r="N277" i="18"/>
  <c r="M277" i="18"/>
  <c r="L277" i="18"/>
  <c r="I276" i="18"/>
  <c r="K276" i="18"/>
  <c r="S276" i="18"/>
  <c r="Z276" i="18"/>
  <c r="N276" i="18"/>
  <c r="M276" i="18"/>
  <c r="L276" i="18"/>
  <c r="I275" i="18"/>
  <c r="K275" i="18"/>
  <c r="S275" i="18"/>
  <c r="Z275" i="18"/>
  <c r="N275" i="18"/>
  <c r="M275" i="18"/>
  <c r="L275" i="18"/>
  <c r="I274" i="18"/>
  <c r="K274" i="18"/>
  <c r="S274" i="18"/>
  <c r="Z274" i="18"/>
  <c r="N274" i="18"/>
  <c r="M274" i="18"/>
  <c r="L274" i="18"/>
  <c r="I273" i="18"/>
  <c r="K273" i="18"/>
  <c r="S273" i="18"/>
  <c r="Z273" i="18"/>
  <c r="N273" i="18"/>
  <c r="M273" i="18"/>
  <c r="L273" i="18"/>
  <c r="I272" i="18"/>
  <c r="K272" i="18"/>
  <c r="S272" i="18"/>
  <c r="Z272" i="18"/>
  <c r="N272" i="18"/>
  <c r="M272" i="18"/>
  <c r="L272" i="18"/>
  <c r="I271" i="18"/>
  <c r="K271" i="18"/>
  <c r="S271" i="18"/>
  <c r="Z271" i="18"/>
  <c r="N271" i="18"/>
  <c r="M271" i="18"/>
  <c r="L271" i="18"/>
  <c r="I270" i="18"/>
  <c r="K270" i="18"/>
  <c r="S270" i="18"/>
  <c r="Z270" i="18"/>
  <c r="N270" i="18"/>
  <c r="M270" i="18"/>
  <c r="L270" i="18"/>
  <c r="I269" i="18"/>
  <c r="K269" i="18"/>
  <c r="S269" i="18"/>
  <c r="Z269" i="18"/>
  <c r="N269" i="18"/>
  <c r="M269" i="18"/>
  <c r="L269" i="18"/>
  <c r="I268" i="18"/>
  <c r="K268" i="18"/>
  <c r="S268" i="18"/>
  <c r="Z268" i="18"/>
  <c r="N268" i="18"/>
  <c r="M268" i="18"/>
  <c r="L268" i="18"/>
  <c r="I267" i="18"/>
  <c r="K267" i="18"/>
  <c r="S267" i="18"/>
  <c r="Z267" i="18"/>
  <c r="N267" i="18"/>
  <c r="M267" i="18"/>
  <c r="L267" i="18"/>
  <c r="I266" i="18"/>
  <c r="K266" i="18"/>
  <c r="S266" i="18"/>
  <c r="Z266" i="18"/>
  <c r="N266" i="18"/>
  <c r="M266" i="18"/>
  <c r="L266" i="18"/>
  <c r="I265" i="18"/>
  <c r="K265" i="18"/>
  <c r="S265" i="18"/>
  <c r="Z265" i="18"/>
  <c r="N265" i="18"/>
  <c r="M265" i="18"/>
  <c r="L265" i="18"/>
  <c r="I264" i="18"/>
  <c r="K264" i="18"/>
  <c r="S264" i="18"/>
  <c r="Z264" i="18"/>
  <c r="N264" i="18"/>
  <c r="M264" i="18"/>
  <c r="L264" i="18"/>
  <c r="I263" i="18"/>
  <c r="K263" i="18"/>
  <c r="S263" i="18"/>
  <c r="Z263" i="18"/>
  <c r="N263" i="18"/>
  <c r="M263" i="18"/>
  <c r="L263" i="18"/>
  <c r="I262" i="18"/>
  <c r="K262" i="18"/>
  <c r="S262" i="18"/>
  <c r="Z262" i="18"/>
  <c r="N262" i="18"/>
  <c r="M262" i="18"/>
  <c r="L262" i="18"/>
  <c r="I261" i="18"/>
  <c r="K261" i="18"/>
  <c r="S261" i="18"/>
  <c r="Z261" i="18"/>
  <c r="N261" i="18"/>
  <c r="M261" i="18"/>
  <c r="L261" i="18"/>
  <c r="I260" i="18"/>
  <c r="K260" i="18"/>
  <c r="S260" i="18"/>
  <c r="Z260" i="18"/>
  <c r="N260" i="18"/>
  <c r="M260" i="18"/>
  <c r="L260" i="18"/>
  <c r="I259" i="18"/>
  <c r="K259" i="18"/>
  <c r="S259" i="18"/>
  <c r="Z259" i="18"/>
  <c r="N259" i="18"/>
  <c r="M259" i="18"/>
  <c r="L259" i="18"/>
  <c r="I258" i="18"/>
  <c r="K258" i="18"/>
  <c r="S258" i="18"/>
  <c r="Z258" i="18"/>
  <c r="N258" i="18"/>
  <c r="M258" i="18"/>
  <c r="L258" i="18"/>
  <c r="I257" i="18"/>
  <c r="K257" i="18"/>
  <c r="S257" i="18"/>
  <c r="Z257" i="18"/>
  <c r="N257" i="18"/>
  <c r="M257" i="18"/>
  <c r="L257" i="18"/>
  <c r="I256" i="18"/>
  <c r="K256" i="18"/>
  <c r="S256" i="18"/>
  <c r="Z256" i="18"/>
  <c r="N256" i="18"/>
  <c r="M256" i="18"/>
  <c r="L256" i="18"/>
  <c r="I255" i="18"/>
  <c r="K255" i="18"/>
  <c r="S255" i="18"/>
  <c r="Z255" i="18"/>
  <c r="N255" i="18"/>
  <c r="M255" i="18"/>
  <c r="L255" i="18"/>
  <c r="I254" i="18"/>
  <c r="K254" i="18"/>
  <c r="S254" i="18"/>
  <c r="Z254" i="18"/>
  <c r="N254" i="18"/>
  <c r="M254" i="18"/>
  <c r="L254" i="18"/>
  <c r="I253" i="18"/>
  <c r="K253" i="18"/>
  <c r="S253" i="18"/>
  <c r="Z253" i="18"/>
  <c r="N253" i="18"/>
  <c r="M253" i="18"/>
  <c r="L253" i="18"/>
  <c r="I252" i="18"/>
  <c r="K252" i="18"/>
  <c r="S252" i="18"/>
  <c r="Z252" i="18"/>
  <c r="N252" i="18"/>
  <c r="M252" i="18"/>
  <c r="L252" i="18"/>
  <c r="I251" i="18"/>
  <c r="K251" i="18"/>
  <c r="S251" i="18"/>
  <c r="Z251" i="18"/>
  <c r="N251" i="18"/>
  <c r="M251" i="18"/>
  <c r="L251" i="18"/>
  <c r="I250" i="18"/>
  <c r="K250" i="18"/>
  <c r="S250" i="18"/>
  <c r="Z250" i="18"/>
  <c r="N250" i="18"/>
  <c r="M250" i="18"/>
  <c r="L250" i="18"/>
  <c r="I249" i="18"/>
  <c r="K249" i="18"/>
  <c r="S249" i="18"/>
  <c r="Z249" i="18"/>
  <c r="N249" i="18"/>
  <c r="M249" i="18"/>
  <c r="L249" i="18"/>
  <c r="I248" i="18"/>
  <c r="K248" i="18"/>
  <c r="S248" i="18"/>
  <c r="Z248" i="18"/>
  <c r="N248" i="18"/>
  <c r="M248" i="18"/>
  <c r="L248" i="18"/>
  <c r="I247" i="18"/>
  <c r="K247" i="18"/>
  <c r="S247" i="18"/>
  <c r="Z247" i="18"/>
  <c r="N247" i="18"/>
  <c r="M247" i="18"/>
  <c r="L247" i="18"/>
  <c r="I246" i="18"/>
  <c r="K246" i="18"/>
  <c r="S246" i="18"/>
  <c r="Z246" i="18"/>
  <c r="N246" i="18"/>
  <c r="M246" i="18"/>
  <c r="L246" i="18"/>
  <c r="I245" i="18"/>
  <c r="K245" i="18"/>
  <c r="S245" i="18"/>
  <c r="Z245" i="18"/>
  <c r="N245" i="18"/>
  <c r="M245" i="18"/>
  <c r="L245" i="18"/>
  <c r="I244" i="18"/>
  <c r="K244" i="18"/>
  <c r="S244" i="18"/>
  <c r="Z244" i="18"/>
  <c r="N244" i="18"/>
  <c r="M244" i="18"/>
  <c r="L244" i="18"/>
  <c r="I243" i="18"/>
  <c r="K243" i="18"/>
  <c r="S243" i="18"/>
  <c r="Z243" i="18"/>
  <c r="N243" i="18"/>
  <c r="M243" i="18"/>
  <c r="L243" i="18"/>
  <c r="I242" i="18"/>
  <c r="K242" i="18"/>
  <c r="S242" i="18"/>
  <c r="Z242" i="18"/>
  <c r="N242" i="18"/>
  <c r="M242" i="18"/>
  <c r="L242" i="18"/>
  <c r="I241" i="18"/>
  <c r="K241" i="18"/>
  <c r="S241" i="18"/>
  <c r="Z241" i="18"/>
  <c r="N241" i="18"/>
  <c r="M241" i="18"/>
  <c r="L241" i="18"/>
  <c r="I240" i="18"/>
  <c r="K240" i="18"/>
  <c r="S240" i="18"/>
  <c r="Z240" i="18"/>
  <c r="N240" i="18"/>
  <c r="M240" i="18"/>
  <c r="L240" i="18"/>
  <c r="I239" i="18"/>
  <c r="K239" i="18"/>
  <c r="S239" i="18"/>
  <c r="Z239" i="18"/>
  <c r="N239" i="18"/>
  <c r="M239" i="18"/>
  <c r="L239" i="18"/>
  <c r="I238" i="18"/>
  <c r="K238" i="18"/>
  <c r="S238" i="18"/>
  <c r="Z238" i="18"/>
  <c r="N238" i="18"/>
  <c r="M238" i="18"/>
  <c r="L238" i="18"/>
  <c r="I237" i="18"/>
  <c r="K237" i="18"/>
  <c r="S237" i="18"/>
  <c r="Z237" i="18"/>
  <c r="N237" i="18"/>
  <c r="M237" i="18"/>
  <c r="L237" i="18"/>
  <c r="I236" i="18"/>
  <c r="K236" i="18"/>
  <c r="S236" i="18"/>
  <c r="Z236" i="18"/>
  <c r="N236" i="18"/>
  <c r="M236" i="18"/>
  <c r="L236" i="18"/>
  <c r="I235" i="18"/>
  <c r="K235" i="18"/>
  <c r="S235" i="18"/>
  <c r="Z235" i="18"/>
  <c r="N235" i="18"/>
  <c r="M235" i="18"/>
  <c r="L235" i="18"/>
  <c r="I234" i="18"/>
  <c r="K234" i="18"/>
  <c r="S234" i="18"/>
  <c r="Z234" i="18"/>
  <c r="N234" i="18"/>
  <c r="M234" i="18"/>
  <c r="L234" i="18"/>
  <c r="I233" i="18"/>
  <c r="K233" i="18"/>
  <c r="S233" i="18"/>
  <c r="Z233" i="18"/>
  <c r="N233" i="18"/>
  <c r="M233" i="18"/>
  <c r="L233" i="18"/>
  <c r="I232" i="18"/>
  <c r="K232" i="18"/>
  <c r="S232" i="18"/>
  <c r="Z232" i="18"/>
  <c r="N232" i="18"/>
  <c r="M232" i="18"/>
  <c r="L232" i="18"/>
  <c r="I231" i="18"/>
  <c r="K231" i="18"/>
  <c r="S231" i="18"/>
  <c r="Z231" i="18"/>
  <c r="N231" i="18"/>
  <c r="M231" i="18"/>
  <c r="L231" i="18"/>
  <c r="I230" i="18"/>
  <c r="K230" i="18"/>
  <c r="S230" i="18"/>
  <c r="Z230" i="18"/>
  <c r="N230" i="18"/>
  <c r="M230" i="18"/>
  <c r="L230" i="18"/>
  <c r="I229" i="18"/>
  <c r="K229" i="18"/>
  <c r="S229" i="18"/>
  <c r="Z229" i="18"/>
  <c r="N229" i="18"/>
  <c r="M229" i="18"/>
  <c r="L229" i="18"/>
  <c r="I228" i="18"/>
  <c r="K228" i="18"/>
  <c r="S228" i="18"/>
  <c r="Z228" i="18"/>
  <c r="N228" i="18"/>
  <c r="M228" i="18"/>
  <c r="L228" i="18"/>
  <c r="I227" i="18"/>
  <c r="K227" i="18"/>
  <c r="S227" i="18"/>
  <c r="Z227" i="18"/>
  <c r="N227" i="18"/>
  <c r="M227" i="18"/>
  <c r="L227" i="18"/>
  <c r="I226" i="18"/>
  <c r="K226" i="18"/>
  <c r="S226" i="18"/>
  <c r="Z226" i="18"/>
  <c r="N226" i="18"/>
  <c r="M226" i="18"/>
  <c r="L226" i="18"/>
  <c r="I225" i="18"/>
  <c r="K225" i="18"/>
  <c r="S225" i="18"/>
  <c r="Z225" i="18"/>
  <c r="N225" i="18"/>
  <c r="M225" i="18"/>
  <c r="L225" i="18"/>
  <c r="I224" i="18"/>
  <c r="K224" i="18"/>
  <c r="S224" i="18"/>
  <c r="Z224" i="18"/>
  <c r="N224" i="18"/>
  <c r="M224" i="18"/>
  <c r="L224" i="18"/>
  <c r="I223" i="18"/>
  <c r="K223" i="18"/>
  <c r="S223" i="18"/>
  <c r="Z223" i="18"/>
  <c r="N223" i="18"/>
  <c r="M223" i="18"/>
  <c r="L223" i="18"/>
  <c r="I222" i="18"/>
  <c r="K222" i="18"/>
  <c r="S222" i="18"/>
  <c r="Z222" i="18"/>
  <c r="N222" i="18"/>
  <c r="M222" i="18"/>
  <c r="L222" i="18"/>
  <c r="I221" i="18"/>
  <c r="K221" i="18"/>
  <c r="S221" i="18"/>
  <c r="Z221" i="18"/>
  <c r="N221" i="18"/>
  <c r="M221" i="18"/>
  <c r="L221" i="18"/>
  <c r="I220" i="18"/>
  <c r="K220" i="18"/>
  <c r="S220" i="18"/>
  <c r="Z220" i="18"/>
  <c r="N220" i="18"/>
  <c r="M220" i="18"/>
  <c r="L220" i="18"/>
  <c r="I219" i="18"/>
  <c r="K219" i="18"/>
  <c r="S219" i="18"/>
  <c r="Z219" i="18"/>
  <c r="N219" i="18"/>
  <c r="M219" i="18"/>
  <c r="L219" i="18"/>
  <c r="I218" i="18"/>
  <c r="K218" i="18"/>
  <c r="S218" i="18"/>
  <c r="Z218" i="18"/>
  <c r="N218" i="18"/>
  <c r="M218" i="18"/>
  <c r="L218" i="18"/>
  <c r="I217" i="18"/>
  <c r="K217" i="18"/>
  <c r="S217" i="18"/>
  <c r="Z217" i="18"/>
  <c r="N217" i="18"/>
  <c r="M217" i="18"/>
  <c r="L217" i="18"/>
  <c r="I216" i="18"/>
  <c r="K216" i="18"/>
  <c r="S216" i="18"/>
  <c r="Z216" i="18"/>
  <c r="N216" i="18"/>
  <c r="M216" i="18"/>
  <c r="L216" i="18"/>
  <c r="I215" i="18"/>
  <c r="K215" i="18"/>
  <c r="S215" i="18"/>
  <c r="Z215" i="18"/>
  <c r="N215" i="18"/>
  <c r="M215" i="18"/>
  <c r="L215" i="18"/>
  <c r="I214" i="18"/>
  <c r="K214" i="18"/>
  <c r="S214" i="18"/>
  <c r="Z214" i="18"/>
  <c r="N214" i="18"/>
  <c r="M214" i="18"/>
  <c r="L214" i="18"/>
  <c r="I213" i="18"/>
  <c r="K213" i="18"/>
  <c r="S213" i="18"/>
  <c r="Z213" i="18"/>
  <c r="N213" i="18"/>
  <c r="M213" i="18"/>
  <c r="L213" i="18"/>
  <c r="I212" i="18"/>
  <c r="K212" i="18"/>
  <c r="S212" i="18"/>
  <c r="Z212" i="18"/>
  <c r="N212" i="18"/>
  <c r="M212" i="18"/>
  <c r="L212" i="18"/>
  <c r="I211" i="18"/>
  <c r="K211" i="18"/>
  <c r="S211" i="18"/>
  <c r="Z211" i="18"/>
  <c r="N211" i="18"/>
  <c r="M211" i="18"/>
  <c r="L211" i="18"/>
  <c r="I210" i="18"/>
  <c r="K210" i="18"/>
  <c r="S210" i="18"/>
  <c r="Z210" i="18"/>
  <c r="N210" i="18"/>
  <c r="M210" i="18"/>
  <c r="L210" i="18"/>
  <c r="I209" i="18"/>
  <c r="K209" i="18"/>
  <c r="S209" i="18"/>
  <c r="Z209" i="18"/>
  <c r="N209" i="18"/>
  <c r="M209" i="18"/>
  <c r="L209" i="18"/>
  <c r="I208" i="18"/>
  <c r="K208" i="18"/>
  <c r="S208" i="18"/>
  <c r="Z208" i="18"/>
  <c r="N208" i="18"/>
  <c r="M208" i="18"/>
  <c r="L208" i="18"/>
  <c r="I207" i="18"/>
  <c r="K207" i="18"/>
  <c r="S207" i="18"/>
  <c r="Z207" i="18"/>
  <c r="N207" i="18"/>
  <c r="M207" i="18"/>
  <c r="L207" i="18"/>
  <c r="I206" i="18"/>
  <c r="K206" i="18"/>
  <c r="S206" i="18"/>
  <c r="Z206" i="18"/>
  <c r="N206" i="18"/>
  <c r="M206" i="18"/>
  <c r="L206" i="18"/>
  <c r="I205" i="18"/>
  <c r="K205" i="18"/>
  <c r="S205" i="18"/>
  <c r="Z205" i="18"/>
  <c r="N205" i="18"/>
  <c r="M205" i="18"/>
  <c r="L205" i="18"/>
  <c r="I204" i="18"/>
  <c r="K204" i="18"/>
  <c r="S204" i="18"/>
  <c r="Z204" i="18"/>
  <c r="N204" i="18"/>
  <c r="M204" i="18"/>
  <c r="L204" i="18"/>
  <c r="I203" i="18"/>
  <c r="K203" i="18"/>
  <c r="S203" i="18"/>
  <c r="Z203" i="18"/>
  <c r="N203" i="18"/>
  <c r="M203" i="18"/>
  <c r="L203" i="18"/>
  <c r="I202" i="18"/>
  <c r="K202" i="18"/>
  <c r="S202" i="18"/>
  <c r="Z202" i="18"/>
  <c r="N202" i="18"/>
  <c r="M202" i="18"/>
  <c r="L202" i="18"/>
  <c r="I201" i="18"/>
  <c r="K201" i="18"/>
  <c r="S201" i="18"/>
  <c r="Z201" i="18"/>
  <c r="N201" i="18"/>
  <c r="M201" i="18"/>
  <c r="L201" i="18"/>
  <c r="I200" i="18"/>
  <c r="K200" i="18"/>
  <c r="S200" i="18"/>
  <c r="Z200" i="18"/>
  <c r="N200" i="18"/>
  <c r="M200" i="18"/>
  <c r="L200" i="18"/>
  <c r="I199" i="18"/>
  <c r="K199" i="18"/>
  <c r="S199" i="18"/>
  <c r="Z199" i="18"/>
  <c r="N199" i="18"/>
  <c r="M199" i="18"/>
  <c r="L199" i="18"/>
  <c r="I198" i="18"/>
  <c r="K198" i="18"/>
  <c r="S198" i="18"/>
  <c r="Z198" i="18"/>
  <c r="N198" i="18"/>
  <c r="M198" i="18"/>
  <c r="L198" i="18"/>
  <c r="I197" i="18"/>
  <c r="K197" i="18"/>
  <c r="S197" i="18"/>
  <c r="Z197" i="18"/>
  <c r="N197" i="18"/>
  <c r="M197" i="18"/>
  <c r="L197" i="18"/>
  <c r="I196" i="18"/>
  <c r="K196" i="18"/>
  <c r="S196" i="18"/>
  <c r="Z196" i="18"/>
  <c r="N196" i="18"/>
  <c r="M196" i="18"/>
  <c r="L196" i="18"/>
  <c r="I195" i="18"/>
  <c r="K195" i="18"/>
  <c r="S195" i="18"/>
  <c r="Z195" i="18"/>
  <c r="N195" i="18"/>
  <c r="M195" i="18"/>
  <c r="L195" i="18"/>
  <c r="I194" i="18"/>
  <c r="K194" i="18"/>
  <c r="S194" i="18"/>
  <c r="Z194" i="18"/>
  <c r="N194" i="18"/>
  <c r="M194" i="18"/>
  <c r="L194" i="18"/>
  <c r="I193" i="18"/>
  <c r="K193" i="18"/>
  <c r="S193" i="18"/>
  <c r="Z193" i="18"/>
  <c r="N193" i="18"/>
  <c r="M193" i="18"/>
  <c r="L193" i="18"/>
  <c r="I192" i="18"/>
  <c r="K192" i="18"/>
  <c r="S192" i="18"/>
  <c r="Z192" i="18"/>
  <c r="N192" i="18"/>
  <c r="M192" i="18"/>
  <c r="L192" i="18"/>
  <c r="I191" i="18"/>
  <c r="K191" i="18"/>
  <c r="S191" i="18"/>
  <c r="Z191" i="18"/>
  <c r="N191" i="18"/>
  <c r="M191" i="18"/>
  <c r="L191" i="18"/>
  <c r="I190" i="18"/>
  <c r="K190" i="18"/>
  <c r="S190" i="18"/>
  <c r="Z190" i="18"/>
  <c r="N190" i="18"/>
  <c r="M190" i="18"/>
  <c r="L190" i="18"/>
  <c r="I189" i="18"/>
  <c r="K189" i="18"/>
  <c r="S189" i="18"/>
  <c r="Z189" i="18"/>
  <c r="N189" i="18"/>
  <c r="M189" i="18"/>
  <c r="L189" i="18"/>
  <c r="I188" i="18"/>
  <c r="K188" i="18"/>
  <c r="S188" i="18"/>
  <c r="Z188" i="18"/>
  <c r="N188" i="18"/>
  <c r="M188" i="18"/>
  <c r="L188" i="18"/>
  <c r="I187" i="18"/>
  <c r="K187" i="18"/>
  <c r="S187" i="18"/>
  <c r="Z187" i="18"/>
  <c r="N187" i="18"/>
  <c r="M187" i="18"/>
  <c r="L187" i="18"/>
  <c r="I186" i="18"/>
  <c r="K186" i="18"/>
  <c r="S186" i="18"/>
  <c r="Z186" i="18"/>
  <c r="N186" i="18"/>
  <c r="M186" i="18"/>
  <c r="L186" i="18"/>
  <c r="I185" i="18"/>
  <c r="K185" i="18"/>
  <c r="S185" i="18"/>
  <c r="Z185" i="18"/>
  <c r="N185" i="18"/>
  <c r="M185" i="18"/>
  <c r="L185" i="18"/>
  <c r="I184" i="18"/>
  <c r="K184" i="18"/>
  <c r="S184" i="18"/>
  <c r="Z184" i="18"/>
  <c r="N184" i="18"/>
  <c r="M184" i="18"/>
  <c r="L184" i="18"/>
  <c r="I183" i="18"/>
  <c r="K183" i="18"/>
  <c r="S183" i="18"/>
  <c r="Z183" i="18"/>
  <c r="N183" i="18"/>
  <c r="M183" i="18"/>
  <c r="L183" i="18"/>
  <c r="I182" i="18"/>
  <c r="K182" i="18"/>
  <c r="S182" i="18"/>
  <c r="Z182" i="18"/>
  <c r="N182" i="18"/>
  <c r="M182" i="18"/>
  <c r="L182" i="18"/>
  <c r="I181" i="18"/>
  <c r="K181" i="18"/>
  <c r="S181" i="18"/>
  <c r="Z181" i="18"/>
  <c r="N181" i="18"/>
  <c r="M181" i="18"/>
  <c r="L181" i="18"/>
  <c r="I180" i="18"/>
  <c r="K180" i="18"/>
  <c r="S180" i="18"/>
  <c r="Z180" i="18"/>
  <c r="N180" i="18"/>
  <c r="M180" i="18"/>
  <c r="L180" i="18"/>
  <c r="I179" i="18"/>
  <c r="K179" i="18"/>
  <c r="S179" i="18"/>
  <c r="Z179" i="18"/>
  <c r="N179" i="18"/>
  <c r="M179" i="18"/>
  <c r="L179" i="18"/>
  <c r="I178" i="18"/>
  <c r="K178" i="18"/>
  <c r="S178" i="18"/>
  <c r="Z178" i="18"/>
  <c r="N178" i="18"/>
  <c r="M178" i="18"/>
  <c r="L178" i="18"/>
  <c r="I177" i="18"/>
  <c r="K177" i="18"/>
  <c r="S177" i="18"/>
  <c r="Z177" i="18"/>
  <c r="N177" i="18"/>
  <c r="M177" i="18"/>
  <c r="L177" i="18"/>
  <c r="I176" i="18"/>
  <c r="K176" i="18"/>
  <c r="S176" i="18"/>
  <c r="Z176" i="18"/>
  <c r="N176" i="18"/>
  <c r="M176" i="18"/>
  <c r="L176" i="18"/>
  <c r="I175" i="18"/>
  <c r="K175" i="18"/>
  <c r="S175" i="18"/>
  <c r="Z175" i="18"/>
  <c r="N175" i="18"/>
  <c r="M175" i="18"/>
  <c r="L175" i="18"/>
  <c r="I174" i="18"/>
  <c r="K174" i="18"/>
  <c r="S174" i="18"/>
  <c r="Z174" i="18"/>
  <c r="N174" i="18"/>
  <c r="M174" i="18"/>
  <c r="L174" i="18"/>
  <c r="I173" i="18"/>
  <c r="K173" i="18"/>
  <c r="S173" i="18"/>
  <c r="Z173" i="18"/>
  <c r="N173" i="18"/>
  <c r="M173" i="18"/>
  <c r="L173" i="18"/>
  <c r="I172" i="18"/>
  <c r="K172" i="18"/>
  <c r="S172" i="18"/>
  <c r="Z172" i="18"/>
  <c r="N172" i="18"/>
  <c r="M172" i="18"/>
  <c r="L172" i="18"/>
  <c r="I171" i="18"/>
  <c r="K171" i="18"/>
  <c r="S171" i="18"/>
  <c r="Z171" i="18"/>
  <c r="N171" i="18"/>
  <c r="M171" i="18"/>
  <c r="L171" i="18"/>
  <c r="I170" i="18"/>
  <c r="K170" i="18"/>
  <c r="S170" i="18"/>
  <c r="Z170" i="18"/>
  <c r="N170" i="18"/>
  <c r="M170" i="18"/>
  <c r="L170" i="18"/>
  <c r="I169" i="18"/>
  <c r="K169" i="18"/>
  <c r="S169" i="18"/>
  <c r="Z169" i="18"/>
  <c r="N169" i="18"/>
  <c r="M169" i="18"/>
  <c r="L169" i="18"/>
  <c r="I168" i="18"/>
  <c r="K168" i="18"/>
  <c r="S168" i="18"/>
  <c r="Z168" i="18"/>
  <c r="N168" i="18"/>
  <c r="M168" i="18"/>
  <c r="L168" i="18"/>
  <c r="I167" i="18"/>
  <c r="K167" i="18"/>
  <c r="S167" i="18"/>
  <c r="Z167" i="18"/>
  <c r="N167" i="18"/>
  <c r="M167" i="18"/>
  <c r="L167" i="18"/>
  <c r="I166" i="18"/>
  <c r="K166" i="18"/>
  <c r="S166" i="18"/>
  <c r="Z166" i="18"/>
  <c r="N166" i="18"/>
  <c r="M166" i="18"/>
  <c r="L166" i="18"/>
  <c r="I165" i="18"/>
  <c r="K165" i="18"/>
  <c r="S165" i="18"/>
  <c r="Z165" i="18"/>
  <c r="N165" i="18"/>
  <c r="M165" i="18"/>
  <c r="L165" i="18"/>
  <c r="I164" i="18"/>
  <c r="K164" i="18"/>
  <c r="S164" i="18"/>
  <c r="Z164" i="18"/>
  <c r="N164" i="18"/>
  <c r="M164" i="18"/>
  <c r="L164" i="18"/>
  <c r="I163" i="18"/>
  <c r="K163" i="18"/>
  <c r="S163" i="18"/>
  <c r="Z163" i="18"/>
  <c r="N163" i="18"/>
  <c r="M163" i="18"/>
  <c r="L163" i="18"/>
  <c r="I162" i="18"/>
  <c r="K162" i="18"/>
  <c r="S162" i="18"/>
  <c r="Z162" i="18"/>
  <c r="N162" i="18"/>
  <c r="M162" i="18"/>
  <c r="L162" i="18"/>
  <c r="I161" i="18"/>
  <c r="K161" i="18"/>
  <c r="S161" i="18"/>
  <c r="Z161" i="18"/>
  <c r="N161" i="18"/>
  <c r="M161" i="18"/>
  <c r="L161" i="18"/>
  <c r="I160" i="18"/>
  <c r="K160" i="18"/>
  <c r="S160" i="18"/>
  <c r="Z160" i="18"/>
  <c r="N160" i="18"/>
  <c r="M160" i="18"/>
  <c r="L160" i="18"/>
  <c r="I159" i="18"/>
  <c r="K159" i="18"/>
  <c r="S159" i="18"/>
  <c r="Z159" i="18"/>
  <c r="N159" i="18"/>
  <c r="M159" i="18"/>
  <c r="L159" i="18"/>
  <c r="I158" i="18"/>
  <c r="K158" i="18"/>
  <c r="S158" i="18"/>
  <c r="Z158" i="18"/>
  <c r="N158" i="18"/>
  <c r="M158" i="18"/>
  <c r="L158" i="18"/>
  <c r="I157" i="18"/>
  <c r="K157" i="18"/>
  <c r="S157" i="18"/>
  <c r="Z157" i="18"/>
  <c r="N157" i="18"/>
  <c r="M157" i="18"/>
  <c r="L157" i="18"/>
  <c r="I156" i="18"/>
  <c r="K156" i="18"/>
  <c r="S156" i="18"/>
  <c r="Z156" i="18"/>
  <c r="N156" i="18"/>
  <c r="M156" i="18"/>
  <c r="L156" i="18"/>
  <c r="I155" i="18"/>
  <c r="K155" i="18"/>
  <c r="S155" i="18"/>
  <c r="Z155" i="18"/>
  <c r="N155" i="18"/>
  <c r="M155" i="18"/>
  <c r="L155" i="18"/>
  <c r="I154" i="18"/>
  <c r="K154" i="18"/>
  <c r="S154" i="18"/>
  <c r="Z154" i="18"/>
  <c r="N154" i="18"/>
  <c r="M154" i="18"/>
  <c r="L154" i="18"/>
  <c r="I153" i="18"/>
  <c r="K153" i="18"/>
  <c r="S153" i="18"/>
  <c r="Z153" i="18"/>
  <c r="N153" i="18"/>
  <c r="M153" i="18"/>
  <c r="L153" i="18"/>
  <c r="I152" i="18"/>
  <c r="K152" i="18"/>
  <c r="S152" i="18"/>
  <c r="Z152" i="18"/>
  <c r="N152" i="18"/>
  <c r="M152" i="18"/>
  <c r="L152" i="18"/>
  <c r="I151" i="18"/>
  <c r="K151" i="18"/>
  <c r="S151" i="18"/>
  <c r="Z151" i="18"/>
  <c r="N151" i="18"/>
  <c r="M151" i="18"/>
  <c r="L151" i="18"/>
  <c r="I150" i="18"/>
  <c r="K150" i="18"/>
  <c r="S150" i="18"/>
  <c r="Z150" i="18"/>
  <c r="N150" i="18"/>
  <c r="M150" i="18"/>
  <c r="L150" i="18"/>
  <c r="I149" i="18"/>
  <c r="K149" i="18"/>
  <c r="S149" i="18"/>
  <c r="Z149" i="18"/>
  <c r="N149" i="18"/>
  <c r="M149" i="18"/>
  <c r="L149" i="18"/>
  <c r="I148" i="18"/>
  <c r="K148" i="18"/>
  <c r="S148" i="18"/>
  <c r="Z148" i="18"/>
  <c r="N148" i="18"/>
  <c r="M148" i="18"/>
  <c r="L148" i="18"/>
  <c r="I147" i="18"/>
  <c r="K147" i="18"/>
  <c r="S147" i="18"/>
  <c r="Z147" i="18"/>
  <c r="N147" i="18"/>
  <c r="M147" i="18"/>
  <c r="L147" i="18"/>
  <c r="I146" i="18"/>
  <c r="K146" i="18"/>
  <c r="S146" i="18"/>
  <c r="Z146" i="18"/>
  <c r="N146" i="18"/>
  <c r="M146" i="18"/>
  <c r="L146" i="18"/>
  <c r="I145" i="18"/>
  <c r="K145" i="18"/>
  <c r="S145" i="18"/>
  <c r="Z145" i="18"/>
  <c r="N145" i="18"/>
  <c r="M145" i="18"/>
  <c r="L145" i="18"/>
  <c r="I144" i="18"/>
  <c r="K144" i="18"/>
  <c r="S144" i="18"/>
  <c r="Z144" i="18"/>
  <c r="N144" i="18"/>
  <c r="M144" i="18"/>
  <c r="L144" i="18"/>
  <c r="I143" i="18"/>
  <c r="K143" i="18"/>
  <c r="S143" i="18"/>
  <c r="Z143" i="18"/>
  <c r="N143" i="18"/>
  <c r="M143" i="18"/>
  <c r="L143" i="18"/>
  <c r="I142" i="18"/>
  <c r="K142" i="18"/>
  <c r="S142" i="18"/>
  <c r="Z142" i="18"/>
  <c r="N142" i="18"/>
  <c r="M142" i="18"/>
  <c r="L142" i="18"/>
  <c r="I141" i="18"/>
  <c r="K141" i="18"/>
  <c r="S141" i="18"/>
  <c r="Z141" i="18"/>
  <c r="N141" i="18"/>
  <c r="M141" i="18"/>
  <c r="L141" i="18"/>
  <c r="I140" i="18"/>
  <c r="K140" i="18"/>
  <c r="S140" i="18"/>
  <c r="Z140" i="18"/>
  <c r="N140" i="18"/>
  <c r="M140" i="18"/>
  <c r="L140" i="18"/>
  <c r="I139" i="18"/>
  <c r="K139" i="18"/>
  <c r="S139" i="18"/>
  <c r="Z139" i="18"/>
  <c r="N139" i="18"/>
  <c r="M139" i="18"/>
  <c r="L139" i="18"/>
  <c r="I138" i="18"/>
  <c r="K138" i="18"/>
  <c r="S138" i="18"/>
  <c r="Z138" i="18"/>
  <c r="N138" i="18"/>
  <c r="M138" i="18"/>
  <c r="L138" i="18"/>
  <c r="I137" i="18"/>
  <c r="K137" i="18"/>
  <c r="S137" i="18"/>
  <c r="Z137" i="18"/>
  <c r="N137" i="18"/>
  <c r="M137" i="18"/>
  <c r="L137" i="18"/>
  <c r="I136" i="18"/>
  <c r="K136" i="18"/>
  <c r="S136" i="18"/>
  <c r="Z136" i="18"/>
  <c r="N136" i="18"/>
  <c r="M136" i="18"/>
  <c r="L136" i="18"/>
  <c r="I135" i="18"/>
  <c r="K135" i="18"/>
  <c r="S135" i="18"/>
  <c r="Z135" i="18"/>
  <c r="N135" i="18"/>
  <c r="M135" i="18"/>
  <c r="L135" i="18"/>
  <c r="I134" i="18"/>
  <c r="K134" i="18"/>
  <c r="S134" i="18"/>
  <c r="Z134" i="18"/>
  <c r="N134" i="18"/>
  <c r="M134" i="18"/>
  <c r="L134" i="18"/>
  <c r="I133" i="18"/>
  <c r="K133" i="18"/>
  <c r="S133" i="18"/>
  <c r="Z133" i="18"/>
  <c r="N133" i="18"/>
  <c r="M133" i="18"/>
  <c r="L133" i="18"/>
  <c r="I132" i="18"/>
  <c r="K132" i="18"/>
  <c r="S132" i="18"/>
  <c r="Z132" i="18"/>
  <c r="N132" i="18"/>
  <c r="M132" i="18"/>
  <c r="L132" i="18"/>
  <c r="I131" i="18"/>
  <c r="K131" i="18"/>
  <c r="S131" i="18"/>
  <c r="Z131" i="18"/>
  <c r="N131" i="18"/>
  <c r="M131" i="18"/>
  <c r="L131" i="18"/>
  <c r="I130" i="18"/>
  <c r="T130" i="18"/>
  <c r="K130" i="18"/>
  <c r="U130" i="18"/>
  <c r="V130" i="18"/>
  <c r="W130" i="18"/>
  <c r="AB130" i="18"/>
  <c r="S130" i="18"/>
  <c r="Z130" i="18"/>
  <c r="N130" i="18"/>
  <c r="M130" i="18"/>
  <c r="L130" i="18"/>
  <c r="I129" i="18"/>
  <c r="T129" i="18"/>
  <c r="K129" i="18"/>
  <c r="U129" i="18"/>
  <c r="V129" i="18"/>
  <c r="W129" i="18"/>
  <c r="AB129" i="18"/>
  <c r="S129" i="18"/>
  <c r="Z129" i="18"/>
  <c r="N129" i="18"/>
  <c r="M129" i="18"/>
  <c r="L129" i="18"/>
  <c r="I128" i="18"/>
  <c r="T128" i="18"/>
  <c r="K128" i="18"/>
  <c r="U128" i="18"/>
  <c r="V128" i="18"/>
  <c r="W128" i="18"/>
  <c r="AB128" i="18"/>
  <c r="S128" i="18"/>
  <c r="Z128" i="18"/>
  <c r="N128" i="18"/>
  <c r="M128" i="18"/>
  <c r="L128" i="18"/>
  <c r="I127" i="18"/>
  <c r="T127" i="18"/>
  <c r="K127" i="18"/>
  <c r="U127" i="18"/>
  <c r="V127" i="18"/>
  <c r="W127" i="18"/>
  <c r="AB127" i="18"/>
  <c r="S127" i="18"/>
  <c r="Z127" i="18"/>
  <c r="N127" i="18"/>
  <c r="M127" i="18"/>
  <c r="L127" i="18"/>
  <c r="I126" i="18"/>
  <c r="T126" i="18"/>
  <c r="K126" i="18"/>
  <c r="U126" i="18"/>
  <c r="V126" i="18"/>
  <c r="W126" i="18"/>
  <c r="AB126" i="18"/>
  <c r="S126" i="18"/>
  <c r="Z126" i="18"/>
  <c r="N126" i="18"/>
  <c r="M126" i="18"/>
  <c r="L126" i="18"/>
  <c r="I125" i="18"/>
  <c r="T125" i="18"/>
  <c r="K125" i="18"/>
  <c r="U125" i="18"/>
  <c r="V125" i="18"/>
  <c r="W125" i="18"/>
  <c r="AB125" i="18"/>
  <c r="S125" i="18"/>
  <c r="Z125" i="18"/>
  <c r="N125" i="18"/>
  <c r="M125" i="18"/>
  <c r="L125" i="18"/>
  <c r="I124" i="18"/>
  <c r="T124" i="18"/>
  <c r="K124" i="18"/>
  <c r="U124" i="18"/>
  <c r="V124" i="18"/>
  <c r="W124" i="18"/>
  <c r="AB124" i="18"/>
  <c r="S124" i="18"/>
  <c r="Z124" i="18"/>
  <c r="N124" i="18"/>
  <c r="M124" i="18"/>
  <c r="L124" i="18"/>
  <c r="I123" i="18"/>
  <c r="T123" i="18"/>
  <c r="K123" i="18"/>
  <c r="U123" i="18"/>
  <c r="V123" i="18"/>
  <c r="W123" i="18"/>
  <c r="AB123" i="18"/>
  <c r="S123" i="18"/>
  <c r="Z123" i="18"/>
  <c r="N123" i="18"/>
  <c r="M123" i="18"/>
  <c r="L123" i="18"/>
  <c r="I122" i="18"/>
  <c r="T122" i="18"/>
  <c r="K122" i="18"/>
  <c r="U122" i="18"/>
  <c r="V122" i="18"/>
  <c r="W122" i="18"/>
  <c r="AB122" i="18"/>
  <c r="S122" i="18"/>
  <c r="Z122" i="18"/>
  <c r="N122" i="18"/>
  <c r="M122" i="18"/>
  <c r="L122" i="18"/>
  <c r="I121" i="18"/>
  <c r="T121" i="18"/>
  <c r="K121" i="18"/>
  <c r="U121" i="18"/>
  <c r="V121" i="18"/>
  <c r="W121" i="18"/>
  <c r="AB121" i="18"/>
  <c r="S121" i="18"/>
  <c r="Z121" i="18"/>
  <c r="N121" i="18"/>
  <c r="M121" i="18"/>
  <c r="L121" i="18"/>
  <c r="I120" i="18"/>
  <c r="T120" i="18"/>
  <c r="K120" i="18"/>
  <c r="U120" i="18"/>
  <c r="V120" i="18"/>
  <c r="W120" i="18"/>
  <c r="AB120" i="18"/>
  <c r="S120" i="18"/>
  <c r="Z120" i="18"/>
  <c r="N120" i="18"/>
  <c r="M120" i="18"/>
  <c r="L120" i="18"/>
  <c r="I119" i="18"/>
  <c r="T119" i="18"/>
  <c r="K119" i="18"/>
  <c r="U119" i="18"/>
  <c r="V119" i="18"/>
  <c r="W119" i="18"/>
  <c r="AB119" i="18"/>
  <c r="S119" i="18"/>
  <c r="Z119" i="18"/>
  <c r="N119" i="18"/>
  <c r="M119" i="18"/>
  <c r="L119" i="18"/>
  <c r="I118" i="18"/>
  <c r="T118" i="18"/>
  <c r="K118" i="18"/>
  <c r="U118" i="18"/>
  <c r="V118" i="18"/>
  <c r="W118" i="18"/>
  <c r="AB118" i="18"/>
  <c r="S118" i="18"/>
  <c r="Z118" i="18"/>
  <c r="N118" i="18"/>
  <c r="M118" i="18"/>
  <c r="L118" i="18"/>
  <c r="I117" i="18"/>
  <c r="T117" i="18"/>
  <c r="K117" i="18"/>
  <c r="U117" i="18"/>
  <c r="V117" i="18"/>
  <c r="W117" i="18"/>
  <c r="AB117" i="18"/>
  <c r="S117" i="18"/>
  <c r="Z117" i="18"/>
  <c r="N117" i="18"/>
  <c r="M117" i="18"/>
  <c r="L117" i="18"/>
  <c r="I116" i="18"/>
  <c r="T116" i="18"/>
  <c r="K116" i="18"/>
  <c r="U116" i="18"/>
  <c r="V116" i="18"/>
  <c r="W116" i="18"/>
  <c r="AB116" i="18"/>
  <c r="S116" i="18"/>
  <c r="Z116" i="18"/>
  <c r="N116" i="18"/>
  <c r="M116" i="18"/>
  <c r="L116" i="18"/>
  <c r="I115" i="18"/>
  <c r="T115" i="18"/>
  <c r="K115" i="18"/>
  <c r="U115" i="18"/>
  <c r="V115" i="18"/>
  <c r="W115" i="18"/>
  <c r="AB115" i="18"/>
  <c r="S115" i="18"/>
  <c r="Z115" i="18"/>
  <c r="N115" i="18"/>
  <c r="M115" i="18"/>
  <c r="L115" i="18"/>
  <c r="I114" i="18"/>
  <c r="T114" i="18"/>
  <c r="K114" i="18"/>
  <c r="U114" i="18"/>
  <c r="V114" i="18"/>
  <c r="W114" i="18"/>
  <c r="AB114" i="18"/>
  <c r="S114" i="18"/>
  <c r="Z114" i="18"/>
  <c r="N114" i="18"/>
  <c r="M114" i="18"/>
  <c r="L114" i="18"/>
  <c r="I113" i="18"/>
  <c r="T113" i="18"/>
  <c r="K113" i="18"/>
  <c r="U113" i="18"/>
  <c r="V113" i="18"/>
  <c r="W113" i="18"/>
  <c r="AB113" i="18"/>
  <c r="S113" i="18"/>
  <c r="Z113" i="18"/>
  <c r="N113" i="18"/>
  <c r="M113" i="18"/>
  <c r="L113" i="18"/>
  <c r="I112" i="18"/>
  <c r="T112" i="18"/>
  <c r="K112" i="18"/>
  <c r="U112" i="18"/>
  <c r="V112" i="18"/>
  <c r="W112" i="18"/>
  <c r="AB112" i="18"/>
  <c r="S112" i="18"/>
  <c r="Z112" i="18"/>
  <c r="I111" i="18"/>
  <c r="K111" i="18"/>
  <c r="N111" i="18"/>
  <c r="N112" i="18"/>
  <c r="O112" i="18"/>
  <c r="M112" i="18"/>
  <c r="L112" i="18"/>
  <c r="T111" i="18"/>
  <c r="U111" i="18"/>
  <c r="V111" i="18"/>
  <c r="W111" i="18"/>
  <c r="AB111" i="18"/>
  <c r="S111" i="18"/>
  <c r="Z111" i="18"/>
  <c r="O111" i="18"/>
  <c r="M111" i="18"/>
  <c r="L111" i="18"/>
  <c r="I110" i="18"/>
  <c r="T110" i="18"/>
  <c r="K110" i="18"/>
  <c r="U110" i="18"/>
  <c r="V110" i="18"/>
  <c r="W110" i="18"/>
  <c r="AB110" i="18"/>
  <c r="S110" i="18"/>
  <c r="Z110" i="18"/>
  <c r="N110" i="18"/>
  <c r="M110" i="18"/>
  <c r="L110" i="18"/>
  <c r="I109" i="18"/>
  <c r="T109" i="18"/>
  <c r="K109" i="18"/>
  <c r="U109" i="18"/>
  <c r="V109" i="18"/>
  <c r="W109" i="18"/>
  <c r="AB109" i="18"/>
  <c r="S109" i="18"/>
  <c r="Z109" i="18"/>
  <c r="N109" i="18"/>
  <c r="M109" i="18"/>
  <c r="L109" i="18"/>
  <c r="I108" i="18"/>
  <c r="T108" i="18"/>
  <c r="K108" i="18"/>
  <c r="U108" i="18"/>
  <c r="V108" i="18"/>
  <c r="W108" i="18"/>
  <c r="AB108" i="18"/>
  <c r="S108" i="18"/>
  <c r="Z108" i="18"/>
  <c r="N108" i="18"/>
  <c r="M108" i="18"/>
  <c r="L108" i="18"/>
  <c r="I107" i="18"/>
  <c r="T107" i="18"/>
  <c r="K107" i="18"/>
  <c r="U107" i="18"/>
  <c r="V107" i="18"/>
  <c r="W107" i="18"/>
  <c r="AB107" i="18"/>
  <c r="S107" i="18"/>
  <c r="Z107" i="18"/>
  <c r="N107" i="18"/>
  <c r="M107" i="18"/>
  <c r="L107" i="18"/>
  <c r="I106" i="18"/>
  <c r="T106" i="18"/>
  <c r="K106" i="18"/>
  <c r="U106" i="18"/>
  <c r="V106" i="18"/>
  <c r="W106" i="18"/>
  <c r="AB106" i="18"/>
  <c r="S106" i="18"/>
  <c r="Z106" i="18"/>
  <c r="N106" i="18"/>
  <c r="M106" i="18"/>
  <c r="L106" i="18"/>
  <c r="I105" i="18"/>
  <c r="T105" i="18"/>
  <c r="K105" i="18"/>
  <c r="U105" i="18"/>
  <c r="V105" i="18"/>
  <c r="W105" i="18"/>
  <c r="AB105" i="18"/>
  <c r="S105" i="18"/>
  <c r="Z105" i="18"/>
  <c r="N105" i="18"/>
  <c r="M105" i="18"/>
  <c r="L105" i="18"/>
  <c r="I104" i="18"/>
  <c r="T104" i="18"/>
  <c r="K104" i="18"/>
  <c r="U104" i="18"/>
  <c r="V104" i="18"/>
  <c r="W104" i="18"/>
  <c r="AB104" i="18"/>
  <c r="S104" i="18"/>
  <c r="Z104" i="18"/>
  <c r="N104" i="18"/>
  <c r="M104" i="18"/>
  <c r="L104" i="18"/>
  <c r="I103" i="18"/>
  <c r="T103" i="18"/>
  <c r="K103" i="18"/>
  <c r="U103" i="18"/>
  <c r="V103" i="18"/>
  <c r="W103" i="18"/>
  <c r="AB103" i="18"/>
  <c r="S103" i="18"/>
  <c r="Z103" i="18"/>
  <c r="N103" i="18"/>
  <c r="M103" i="18"/>
  <c r="L103" i="18"/>
  <c r="I102" i="18"/>
  <c r="T102" i="18"/>
  <c r="K102" i="18"/>
  <c r="U102" i="18"/>
  <c r="V102" i="18"/>
  <c r="W102" i="18"/>
  <c r="AB102" i="18"/>
  <c r="S102" i="18"/>
  <c r="Z102" i="18"/>
  <c r="N102" i="18"/>
  <c r="M102" i="18"/>
  <c r="L102" i="18"/>
  <c r="I101" i="18"/>
  <c r="T101" i="18"/>
  <c r="K101" i="18"/>
  <c r="U101" i="18"/>
  <c r="V101" i="18"/>
  <c r="W101" i="18"/>
  <c r="AB101" i="18"/>
  <c r="S101" i="18"/>
  <c r="Z101" i="18"/>
  <c r="N101" i="18"/>
  <c r="M101" i="18"/>
  <c r="L101" i="18"/>
  <c r="I100" i="18"/>
  <c r="T100" i="18"/>
  <c r="K100" i="18"/>
  <c r="U100" i="18"/>
  <c r="V100" i="18"/>
  <c r="W100" i="18"/>
  <c r="AB100" i="18"/>
  <c r="S100" i="18"/>
  <c r="Z100" i="18"/>
  <c r="N100" i="18"/>
  <c r="M100" i="18"/>
  <c r="L100" i="18"/>
  <c r="I99" i="18"/>
  <c r="T99" i="18"/>
  <c r="K99" i="18"/>
  <c r="U99" i="18"/>
  <c r="V99" i="18"/>
  <c r="W99" i="18"/>
  <c r="AB99" i="18"/>
  <c r="S99" i="18"/>
  <c r="Z99" i="18"/>
  <c r="N99" i="18"/>
  <c r="M99" i="18"/>
  <c r="L99" i="18"/>
  <c r="I98" i="18"/>
  <c r="T98" i="18"/>
  <c r="K98" i="18"/>
  <c r="U98" i="18"/>
  <c r="V98" i="18"/>
  <c r="W98" i="18"/>
  <c r="AB98" i="18"/>
  <c r="S98" i="18"/>
  <c r="Z98" i="18"/>
  <c r="N98" i="18"/>
  <c r="M98" i="18"/>
  <c r="L98" i="18"/>
  <c r="I97" i="18"/>
  <c r="T97" i="18"/>
  <c r="K97" i="18"/>
  <c r="U97" i="18"/>
  <c r="V97" i="18"/>
  <c r="W97" i="18"/>
  <c r="AB97" i="18"/>
  <c r="S97" i="18"/>
  <c r="Z97" i="18"/>
  <c r="N97" i="18"/>
  <c r="M97" i="18"/>
  <c r="L97" i="18"/>
  <c r="I96" i="18"/>
  <c r="T96" i="18"/>
  <c r="K96" i="18"/>
  <c r="U96" i="18"/>
  <c r="V96" i="18"/>
  <c r="W96" i="18"/>
  <c r="AB96" i="18"/>
  <c r="S96" i="18"/>
  <c r="Z96" i="18"/>
  <c r="N96" i="18"/>
  <c r="M96" i="18"/>
  <c r="L96" i="18"/>
  <c r="I95" i="18"/>
  <c r="T95" i="18"/>
  <c r="K95" i="18"/>
  <c r="U95" i="18"/>
  <c r="V95" i="18"/>
  <c r="W95" i="18"/>
  <c r="AB95" i="18"/>
  <c r="S95" i="18"/>
  <c r="Z95" i="18"/>
  <c r="N95" i="18"/>
  <c r="M95" i="18"/>
  <c r="L95" i="18"/>
  <c r="I602" i="17"/>
  <c r="K602" i="17"/>
  <c r="S602" i="17"/>
  <c r="Z602" i="17"/>
  <c r="N602" i="17"/>
  <c r="M602" i="17"/>
  <c r="L602" i="17"/>
  <c r="F602" i="17"/>
  <c r="E602" i="17"/>
  <c r="I601" i="17"/>
  <c r="K601" i="17"/>
  <c r="S601" i="17"/>
  <c r="Z601" i="17"/>
  <c r="N601" i="17"/>
  <c r="M601" i="17"/>
  <c r="L601" i="17"/>
  <c r="F601" i="17"/>
  <c r="E601" i="17"/>
  <c r="I600" i="17"/>
  <c r="K600" i="17"/>
  <c r="S600" i="17"/>
  <c r="Z600" i="17"/>
  <c r="N600" i="17"/>
  <c r="M600" i="17"/>
  <c r="L600" i="17"/>
  <c r="F600" i="17"/>
  <c r="E600" i="17"/>
  <c r="I599" i="17"/>
  <c r="K599" i="17"/>
  <c r="S599" i="17"/>
  <c r="Z599" i="17"/>
  <c r="N599" i="17"/>
  <c r="M599" i="17"/>
  <c r="L599" i="17"/>
  <c r="F599" i="17"/>
  <c r="E599" i="17"/>
  <c r="I598" i="17"/>
  <c r="K598" i="17"/>
  <c r="S598" i="17"/>
  <c r="Z598" i="17"/>
  <c r="N598" i="17"/>
  <c r="M598" i="17"/>
  <c r="L598" i="17"/>
  <c r="F598" i="17"/>
  <c r="E598" i="17"/>
  <c r="I597" i="17"/>
  <c r="K597" i="17"/>
  <c r="S597" i="17"/>
  <c r="Z597" i="17"/>
  <c r="N597" i="17"/>
  <c r="M597" i="17"/>
  <c r="L597" i="17"/>
  <c r="F597" i="17"/>
  <c r="E597" i="17"/>
  <c r="I596" i="17"/>
  <c r="K596" i="17"/>
  <c r="S596" i="17"/>
  <c r="Z596" i="17"/>
  <c r="N596" i="17"/>
  <c r="M596" i="17"/>
  <c r="L596" i="17"/>
  <c r="F596" i="17"/>
  <c r="E596" i="17"/>
  <c r="I595" i="17"/>
  <c r="K595" i="17"/>
  <c r="S595" i="17"/>
  <c r="Z595" i="17"/>
  <c r="N595" i="17"/>
  <c r="M595" i="17"/>
  <c r="L595" i="17"/>
  <c r="F595" i="17"/>
  <c r="E595" i="17"/>
  <c r="I594" i="17"/>
  <c r="K594" i="17"/>
  <c r="S594" i="17"/>
  <c r="Z594" i="17"/>
  <c r="N594" i="17"/>
  <c r="M594" i="17"/>
  <c r="L594" i="17"/>
  <c r="F594" i="17"/>
  <c r="E594" i="17"/>
  <c r="I593" i="17"/>
  <c r="K593" i="17"/>
  <c r="S593" i="17"/>
  <c r="Z593" i="17"/>
  <c r="N593" i="17"/>
  <c r="M593" i="17"/>
  <c r="L593" i="17"/>
  <c r="F593" i="17"/>
  <c r="E593" i="17"/>
  <c r="I592" i="17"/>
  <c r="K592" i="17"/>
  <c r="S592" i="17"/>
  <c r="Z592" i="17"/>
  <c r="N592" i="17"/>
  <c r="M592" i="17"/>
  <c r="L592" i="17"/>
  <c r="F592" i="17"/>
  <c r="E592" i="17"/>
  <c r="I591" i="17"/>
  <c r="K591" i="17"/>
  <c r="S591" i="17"/>
  <c r="Z591" i="17"/>
  <c r="N591" i="17"/>
  <c r="M591" i="17"/>
  <c r="L591" i="17"/>
  <c r="F591" i="17"/>
  <c r="E591" i="17"/>
  <c r="I590" i="17"/>
  <c r="K590" i="17"/>
  <c r="S590" i="17"/>
  <c r="Z590" i="17"/>
  <c r="N590" i="17"/>
  <c r="M590" i="17"/>
  <c r="L590" i="17"/>
  <c r="F590" i="17"/>
  <c r="E590" i="17"/>
  <c r="I589" i="17"/>
  <c r="K589" i="17"/>
  <c r="S589" i="17"/>
  <c r="Z589" i="17"/>
  <c r="N589" i="17"/>
  <c r="M589" i="17"/>
  <c r="L589" i="17"/>
  <c r="F589" i="17"/>
  <c r="E589" i="17"/>
  <c r="I588" i="17"/>
  <c r="K588" i="17"/>
  <c r="S588" i="17"/>
  <c r="Z588" i="17"/>
  <c r="N588" i="17"/>
  <c r="M588" i="17"/>
  <c r="L588" i="17"/>
  <c r="F588" i="17"/>
  <c r="E588" i="17"/>
  <c r="I587" i="17"/>
  <c r="K587" i="17"/>
  <c r="S587" i="17"/>
  <c r="Z587" i="17"/>
  <c r="N587" i="17"/>
  <c r="M587" i="17"/>
  <c r="L587" i="17"/>
  <c r="F587" i="17"/>
  <c r="E587" i="17"/>
  <c r="I586" i="17"/>
  <c r="K586" i="17"/>
  <c r="S586" i="17"/>
  <c r="Z586" i="17"/>
  <c r="N586" i="17"/>
  <c r="M586" i="17"/>
  <c r="L586" i="17"/>
  <c r="F586" i="17"/>
  <c r="E586" i="17"/>
  <c r="I585" i="17"/>
  <c r="K585" i="17"/>
  <c r="S585" i="17"/>
  <c r="Z585" i="17"/>
  <c r="N585" i="17"/>
  <c r="M585" i="17"/>
  <c r="L585" i="17"/>
  <c r="F585" i="17"/>
  <c r="E585" i="17"/>
  <c r="I584" i="17"/>
  <c r="K584" i="17"/>
  <c r="S584" i="17"/>
  <c r="Z584" i="17"/>
  <c r="N584" i="17"/>
  <c r="M584" i="17"/>
  <c r="L584" i="17"/>
  <c r="F584" i="17"/>
  <c r="E584" i="17"/>
  <c r="I583" i="17"/>
  <c r="K583" i="17"/>
  <c r="S583" i="17"/>
  <c r="Z583" i="17"/>
  <c r="N583" i="17"/>
  <c r="M583" i="17"/>
  <c r="L583" i="17"/>
  <c r="F583" i="17"/>
  <c r="E583" i="17"/>
  <c r="I582" i="17"/>
  <c r="K582" i="17"/>
  <c r="S582" i="17"/>
  <c r="Z582" i="17"/>
  <c r="N582" i="17"/>
  <c r="M582" i="17"/>
  <c r="L582" i="17"/>
  <c r="F582" i="17"/>
  <c r="E582" i="17"/>
  <c r="I581" i="17"/>
  <c r="K581" i="17"/>
  <c r="S581" i="17"/>
  <c r="Z581" i="17"/>
  <c r="N581" i="17"/>
  <c r="M581" i="17"/>
  <c r="L581" i="17"/>
  <c r="F581" i="17"/>
  <c r="E581" i="17"/>
  <c r="I580" i="17"/>
  <c r="K580" i="17"/>
  <c r="S580" i="17"/>
  <c r="Z580" i="17"/>
  <c r="N580" i="17"/>
  <c r="M580" i="17"/>
  <c r="L580" i="17"/>
  <c r="F580" i="17"/>
  <c r="E580" i="17"/>
  <c r="I579" i="17"/>
  <c r="K579" i="17"/>
  <c r="S579" i="17"/>
  <c r="Z579" i="17"/>
  <c r="N579" i="17"/>
  <c r="M579" i="17"/>
  <c r="L579" i="17"/>
  <c r="F579" i="17"/>
  <c r="E579" i="17"/>
  <c r="I578" i="17"/>
  <c r="K578" i="17"/>
  <c r="S578" i="17"/>
  <c r="Z578" i="17"/>
  <c r="N578" i="17"/>
  <c r="M578" i="17"/>
  <c r="L578" i="17"/>
  <c r="F578" i="17"/>
  <c r="E578" i="17"/>
  <c r="I577" i="17"/>
  <c r="K577" i="17"/>
  <c r="S577" i="17"/>
  <c r="Z577" i="17"/>
  <c r="N577" i="17"/>
  <c r="M577" i="17"/>
  <c r="L577" i="17"/>
  <c r="F577" i="17"/>
  <c r="E577" i="17"/>
  <c r="I576" i="17"/>
  <c r="K576" i="17"/>
  <c r="S576" i="17"/>
  <c r="Z576" i="17"/>
  <c r="N576" i="17"/>
  <c r="M576" i="17"/>
  <c r="L576" i="17"/>
  <c r="F576" i="17"/>
  <c r="E576" i="17"/>
  <c r="I575" i="17"/>
  <c r="K575" i="17"/>
  <c r="S575" i="17"/>
  <c r="Z575" i="17"/>
  <c r="N575" i="17"/>
  <c r="M575" i="17"/>
  <c r="L575" i="17"/>
  <c r="F575" i="17"/>
  <c r="E575" i="17"/>
  <c r="I574" i="17"/>
  <c r="K574" i="17"/>
  <c r="S574" i="17"/>
  <c r="Z574" i="17"/>
  <c r="N574" i="17"/>
  <c r="M574" i="17"/>
  <c r="L574" i="17"/>
  <c r="F574" i="17"/>
  <c r="E574" i="17"/>
  <c r="I573" i="17"/>
  <c r="K573" i="17"/>
  <c r="S573" i="17"/>
  <c r="Z573" i="17"/>
  <c r="N573" i="17"/>
  <c r="M573" i="17"/>
  <c r="L573" i="17"/>
  <c r="F573" i="17"/>
  <c r="E573" i="17"/>
  <c r="I572" i="17"/>
  <c r="K572" i="17"/>
  <c r="S572" i="17"/>
  <c r="Z572" i="17"/>
  <c r="N572" i="17"/>
  <c r="M572" i="17"/>
  <c r="L572" i="17"/>
  <c r="F572" i="17"/>
  <c r="E572" i="17"/>
  <c r="I571" i="17"/>
  <c r="K571" i="17"/>
  <c r="S571" i="17"/>
  <c r="Z571" i="17"/>
  <c r="N571" i="17"/>
  <c r="M571" i="17"/>
  <c r="L571" i="17"/>
  <c r="F571" i="17"/>
  <c r="E571" i="17"/>
  <c r="I570" i="17"/>
  <c r="K570" i="17"/>
  <c r="S570" i="17"/>
  <c r="Z570" i="17"/>
  <c r="N570" i="17"/>
  <c r="M570" i="17"/>
  <c r="L570" i="17"/>
  <c r="F570" i="17"/>
  <c r="E570" i="17"/>
  <c r="I569" i="17"/>
  <c r="K569" i="17"/>
  <c r="S569" i="17"/>
  <c r="Z569" i="17"/>
  <c r="N569" i="17"/>
  <c r="M569" i="17"/>
  <c r="L569" i="17"/>
  <c r="F569" i="17"/>
  <c r="E569" i="17"/>
  <c r="I568" i="17"/>
  <c r="K568" i="17"/>
  <c r="S568" i="17"/>
  <c r="Z568" i="17"/>
  <c r="N568" i="17"/>
  <c r="M568" i="17"/>
  <c r="L568" i="17"/>
  <c r="F568" i="17"/>
  <c r="E568" i="17"/>
  <c r="I567" i="17"/>
  <c r="K567" i="17"/>
  <c r="S567" i="17"/>
  <c r="Z567" i="17"/>
  <c r="N567" i="17"/>
  <c r="M567" i="17"/>
  <c r="L567" i="17"/>
  <c r="F567" i="17"/>
  <c r="E567" i="17"/>
  <c r="I566" i="17"/>
  <c r="K566" i="17"/>
  <c r="S566" i="17"/>
  <c r="Z566" i="17"/>
  <c r="N566" i="17"/>
  <c r="M566" i="17"/>
  <c r="L566" i="17"/>
  <c r="F566" i="17"/>
  <c r="E566" i="17"/>
  <c r="I565" i="17"/>
  <c r="K565" i="17"/>
  <c r="S565" i="17"/>
  <c r="Z565" i="17"/>
  <c r="N565" i="17"/>
  <c r="M565" i="17"/>
  <c r="L565" i="17"/>
  <c r="F565" i="17"/>
  <c r="E565" i="17"/>
  <c r="I564" i="17"/>
  <c r="K564" i="17"/>
  <c r="S564" i="17"/>
  <c r="Z564" i="17"/>
  <c r="N564" i="17"/>
  <c r="M564" i="17"/>
  <c r="L564" i="17"/>
  <c r="F564" i="17"/>
  <c r="E564" i="17"/>
  <c r="I563" i="17"/>
  <c r="K563" i="17"/>
  <c r="S563" i="17"/>
  <c r="Z563" i="17"/>
  <c r="N563" i="17"/>
  <c r="M563" i="17"/>
  <c r="L563" i="17"/>
  <c r="F563" i="17"/>
  <c r="E563" i="17"/>
  <c r="I562" i="17"/>
  <c r="K562" i="17"/>
  <c r="S562" i="17"/>
  <c r="Z562" i="17"/>
  <c r="N562" i="17"/>
  <c r="M562" i="17"/>
  <c r="L562" i="17"/>
  <c r="F562" i="17"/>
  <c r="E562" i="17"/>
  <c r="I561" i="17"/>
  <c r="K561" i="17"/>
  <c r="S561" i="17"/>
  <c r="Z561" i="17"/>
  <c r="N561" i="17"/>
  <c r="M561" i="17"/>
  <c r="L561" i="17"/>
  <c r="F561" i="17"/>
  <c r="E561" i="17"/>
  <c r="I560" i="17"/>
  <c r="K560" i="17"/>
  <c r="S560" i="17"/>
  <c r="Z560" i="17"/>
  <c r="N560" i="17"/>
  <c r="M560" i="17"/>
  <c r="L560" i="17"/>
  <c r="F560" i="17"/>
  <c r="E560" i="17"/>
  <c r="I559" i="17"/>
  <c r="K559" i="17"/>
  <c r="S559" i="17"/>
  <c r="Z559" i="17"/>
  <c r="N559" i="17"/>
  <c r="M559" i="17"/>
  <c r="L559" i="17"/>
  <c r="F559" i="17"/>
  <c r="E559" i="17"/>
  <c r="I558" i="17"/>
  <c r="K558" i="17"/>
  <c r="S558" i="17"/>
  <c r="Z558" i="17"/>
  <c r="N558" i="17"/>
  <c r="M558" i="17"/>
  <c r="L558" i="17"/>
  <c r="F558" i="17"/>
  <c r="E558" i="17"/>
  <c r="I557" i="17"/>
  <c r="K557" i="17"/>
  <c r="S557" i="17"/>
  <c r="Z557" i="17"/>
  <c r="N557" i="17"/>
  <c r="M557" i="17"/>
  <c r="L557" i="17"/>
  <c r="F557" i="17"/>
  <c r="E557" i="17"/>
  <c r="I556" i="17"/>
  <c r="K556" i="17"/>
  <c r="S556" i="17"/>
  <c r="Z556" i="17"/>
  <c r="N556" i="17"/>
  <c r="M556" i="17"/>
  <c r="L556" i="17"/>
  <c r="F556" i="17"/>
  <c r="E556" i="17"/>
  <c r="I555" i="17"/>
  <c r="K555" i="17"/>
  <c r="S555" i="17"/>
  <c r="Z555" i="17"/>
  <c r="N555" i="17"/>
  <c r="M555" i="17"/>
  <c r="L555" i="17"/>
  <c r="F555" i="17"/>
  <c r="E555" i="17"/>
  <c r="I554" i="17"/>
  <c r="K554" i="17"/>
  <c r="S554" i="17"/>
  <c r="Z554" i="17"/>
  <c r="N554" i="17"/>
  <c r="M554" i="17"/>
  <c r="L554" i="17"/>
  <c r="F554" i="17"/>
  <c r="E554" i="17"/>
  <c r="I553" i="17"/>
  <c r="K553" i="17"/>
  <c r="S553" i="17"/>
  <c r="Z553" i="17"/>
  <c r="N553" i="17"/>
  <c r="M553" i="17"/>
  <c r="L553" i="17"/>
  <c r="F553" i="17"/>
  <c r="E553" i="17"/>
  <c r="I552" i="17"/>
  <c r="K552" i="17"/>
  <c r="S552" i="17"/>
  <c r="Z552" i="17"/>
  <c r="N552" i="17"/>
  <c r="M552" i="17"/>
  <c r="L552" i="17"/>
  <c r="F552" i="17"/>
  <c r="E552" i="17"/>
  <c r="I551" i="17"/>
  <c r="K551" i="17"/>
  <c r="S551" i="17"/>
  <c r="Z551" i="17"/>
  <c r="N551" i="17"/>
  <c r="M551" i="17"/>
  <c r="L551" i="17"/>
  <c r="F551" i="17"/>
  <c r="E551" i="17"/>
  <c r="I550" i="17"/>
  <c r="K550" i="17"/>
  <c r="S550" i="17"/>
  <c r="Z550" i="17"/>
  <c r="N550" i="17"/>
  <c r="M550" i="17"/>
  <c r="L550" i="17"/>
  <c r="F550" i="17"/>
  <c r="E550" i="17"/>
  <c r="I549" i="17"/>
  <c r="K549" i="17"/>
  <c r="S549" i="17"/>
  <c r="Z549" i="17"/>
  <c r="N549" i="17"/>
  <c r="M549" i="17"/>
  <c r="L549" i="17"/>
  <c r="F549" i="17"/>
  <c r="E549" i="17"/>
  <c r="I548" i="17"/>
  <c r="K548" i="17"/>
  <c r="S548" i="17"/>
  <c r="Z548" i="17"/>
  <c r="N548" i="17"/>
  <c r="M548" i="17"/>
  <c r="L548" i="17"/>
  <c r="F548" i="17"/>
  <c r="E548" i="17"/>
  <c r="I547" i="17"/>
  <c r="K547" i="17"/>
  <c r="S547" i="17"/>
  <c r="Z547" i="17"/>
  <c r="N547" i="17"/>
  <c r="M547" i="17"/>
  <c r="L547" i="17"/>
  <c r="F547" i="17"/>
  <c r="E547" i="17"/>
  <c r="I546" i="17"/>
  <c r="K546" i="17"/>
  <c r="S546" i="17"/>
  <c r="Z546" i="17"/>
  <c r="N546" i="17"/>
  <c r="M546" i="17"/>
  <c r="L546" i="17"/>
  <c r="F546" i="17"/>
  <c r="E546" i="17"/>
  <c r="I545" i="17"/>
  <c r="K545" i="17"/>
  <c r="S545" i="17"/>
  <c r="Z545" i="17"/>
  <c r="N545" i="17"/>
  <c r="M545" i="17"/>
  <c r="L545" i="17"/>
  <c r="F545" i="17"/>
  <c r="E545" i="17"/>
  <c r="I544" i="17"/>
  <c r="K544" i="17"/>
  <c r="S544" i="17"/>
  <c r="Z544" i="17"/>
  <c r="N544" i="17"/>
  <c r="M544" i="17"/>
  <c r="L544" i="17"/>
  <c r="F544" i="17"/>
  <c r="E544" i="17"/>
  <c r="I543" i="17"/>
  <c r="K543" i="17"/>
  <c r="S543" i="17"/>
  <c r="Z543" i="17"/>
  <c r="N543" i="17"/>
  <c r="M543" i="17"/>
  <c r="L543" i="17"/>
  <c r="F543" i="17"/>
  <c r="E543" i="17"/>
  <c r="I542" i="17"/>
  <c r="K542" i="17"/>
  <c r="S542" i="17"/>
  <c r="Z542" i="17"/>
  <c r="N542" i="17"/>
  <c r="M542" i="17"/>
  <c r="L542" i="17"/>
  <c r="F542" i="17"/>
  <c r="E542" i="17"/>
  <c r="I541" i="17"/>
  <c r="K541" i="17"/>
  <c r="S541" i="17"/>
  <c r="Z541" i="17"/>
  <c r="N541" i="17"/>
  <c r="M541" i="17"/>
  <c r="L541" i="17"/>
  <c r="F541" i="17"/>
  <c r="E541" i="17"/>
  <c r="I540" i="17"/>
  <c r="K540" i="17"/>
  <c r="S540" i="17"/>
  <c r="Z540" i="17"/>
  <c r="N540" i="17"/>
  <c r="M540" i="17"/>
  <c r="L540" i="17"/>
  <c r="F540" i="17"/>
  <c r="E540" i="17"/>
  <c r="I539" i="17"/>
  <c r="K539" i="17"/>
  <c r="S539" i="17"/>
  <c r="Z539" i="17"/>
  <c r="N539" i="17"/>
  <c r="M539" i="17"/>
  <c r="L539" i="17"/>
  <c r="F539" i="17"/>
  <c r="E539" i="17"/>
  <c r="I538" i="17"/>
  <c r="K538" i="17"/>
  <c r="S538" i="17"/>
  <c r="Z538" i="17"/>
  <c r="N538" i="17"/>
  <c r="M538" i="17"/>
  <c r="L538" i="17"/>
  <c r="F538" i="17"/>
  <c r="E538" i="17"/>
  <c r="I537" i="17"/>
  <c r="K537" i="17"/>
  <c r="S537" i="17"/>
  <c r="Z537" i="17"/>
  <c r="N537" i="17"/>
  <c r="M537" i="17"/>
  <c r="L537" i="17"/>
  <c r="F537" i="17"/>
  <c r="E537" i="17"/>
  <c r="I536" i="17"/>
  <c r="K536" i="17"/>
  <c r="S536" i="17"/>
  <c r="Z536" i="17"/>
  <c r="N536" i="17"/>
  <c r="M536" i="17"/>
  <c r="L536" i="17"/>
  <c r="F536" i="17"/>
  <c r="E536" i="17"/>
  <c r="I535" i="17"/>
  <c r="K535" i="17"/>
  <c r="S535" i="17"/>
  <c r="Z535" i="17"/>
  <c r="N535" i="17"/>
  <c r="M535" i="17"/>
  <c r="L535" i="17"/>
  <c r="F535" i="17"/>
  <c r="E535" i="17"/>
  <c r="I534" i="17"/>
  <c r="K534" i="17"/>
  <c r="S534" i="17"/>
  <c r="Z534" i="17"/>
  <c r="N534" i="17"/>
  <c r="M534" i="17"/>
  <c r="L534" i="17"/>
  <c r="F534" i="17"/>
  <c r="E534" i="17"/>
  <c r="I533" i="17"/>
  <c r="K533" i="17"/>
  <c r="S533" i="17"/>
  <c r="Z533" i="17"/>
  <c r="N533" i="17"/>
  <c r="M533" i="17"/>
  <c r="L533" i="17"/>
  <c r="F533" i="17"/>
  <c r="E533" i="17"/>
  <c r="I532" i="17"/>
  <c r="K532" i="17"/>
  <c r="S532" i="17"/>
  <c r="Z532" i="17"/>
  <c r="N532" i="17"/>
  <c r="M532" i="17"/>
  <c r="L532" i="17"/>
  <c r="F532" i="17"/>
  <c r="E532" i="17"/>
  <c r="I531" i="17"/>
  <c r="K531" i="17"/>
  <c r="S531" i="17"/>
  <c r="Z531" i="17"/>
  <c r="N531" i="17"/>
  <c r="M531" i="17"/>
  <c r="L531" i="17"/>
  <c r="F531" i="17"/>
  <c r="E531" i="17"/>
  <c r="I530" i="17"/>
  <c r="K530" i="17"/>
  <c r="S530" i="17"/>
  <c r="Z530" i="17"/>
  <c r="N530" i="17"/>
  <c r="M530" i="17"/>
  <c r="L530" i="17"/>
  <c r="F530" i="17"/>
  <c r="E530" i="17"/>
  <c r="I529" i="17"/>
  <c r="K529" i="17"/>
  <c r="S529" i="17"/>
  <c r="Z529" i="17"/>
  <c r="N529" i="17"/>
  <c r="M529" i="17"/>
  <c r="L529" i="17"/>
  <c r="F529" i="17"/>
  <c r="E529" i="17"/>
  <c r="I528" i="17"/>
  <c r="K528" i="17"/>
  <c r="S528" i="17"/>
  <c r="Z528" i="17"/>
  <c r="N528" i="17"/>
  <c r="M528" i="17"/>
  <c r="L528" i="17"/>
  <c r="F528" i="17"/>
  <c r="E528" i="17"/>
  <c r="I527" i="17"/>
  <c r="K527" i="17"/>
  <c r="S527" i="17"/>
  <c r="Z527" i="17"/>
  <c r="N527" i="17"/>
  <c r="M527" i="17"/>
  <c r="L527" i="17"/>
  <c r="F527" i="17"/>
  <c r="E527" i="17"/>
  <c r="I526" i="17"/>
  <c r="K526" i="17"/>
  <c r="S526" i="17"/>
  <c r="Z526" i="17"/>
  <c r="N526" i="17"/>
  <c r="M526" i="17"/>
  <c r="L526" i="17"/>
  <c r="F526" i="17"/>
  <c r="E526" i="17"/>
  <c r="I525" i="17"/>
  <c r="K525" i="17"/>
  <c r="S525" i="17"/>
  <c r="Z525" i="17"/>
  <c r="N525" i="17"/>
  <c r="M525" i="17"/>
  <c r="L525" i="17"/>
  <c r="F525" i="17"/>
  <c r="E525" i="17"/>
  <c r="I524" i="17"/>
  <c r="K524" i="17"/>
  <c r="S524" i="17"/>
  <c r="Z524" i="17"/>
  <c r="N524" i="17"/>
  <c r="M524" i="17"/>
  <c r="L524" i="17"/>
  <c r="F524" i="17"/>
  <c r="E524" i="17"/>
  <c r="I523" i="17"/>
  <c r="K523" i="17"/>
  <c r="S523" i="17"/>
  <c r="Z523" i="17"/>
  <c r="N523" i="17"/>
  <c r="M523" i="17"/>
  <c r="L523" i="17"/>
  <c r="F523" i="17"/>
  <c r="E523" i="17"/>
  <c r="I522" i="17"/>
  <c r="K522" i="17"/>
  <c r="S522" i="17"/>
  <c r="Z522" i="17"/>
  <c r="N522" i="17"/>
  <c r="M522" i="17"/>
  <c r="L522" i="17"/>
  <c r="F522" i="17"/>
  <c r="E522" i="17"/>
  <c r="I521" i="17"/>
  <c r="K521" i="17"/>
  <c r="S521" i="17"/>
  <c r="Z521" i="17"/>
  <c r="N521" i="17"/>
  <c r="M521" i="17"/>
  <c r="L521" i="17"/>
  <c r="F521" i="17"/>
  <c r="E521" i="17"/>
  <c r="I520" i="17"/>
  <c r="K520" i="17"/>
  <c r="S520" i="17"/>
  <c r="Z520" i="17"/>
  <c r="N520" i="17"/>
  <c r="M520" i="17"/>
  <c r="L520" i="17"/>
  <c r="F520" i="17"/>
  <c r="E520" i="17"/>
  <c r="I519" i="17"/>
  <c r="K519" i="17"/>
  <c r="S519" i="17"/>
  <c r="Z519" i="17"/>
  <c r="N519" i="17"/>
  <c r="M519" i="17"/>
  <c r="L519" i="17"/>
  <c r="F519" i="17"/>
  <c r="E519" i="17"/>
  <c r="I518" i="17"/>
  <c r="K518" i="17"/>
  <c r="S518" i="17"/>
  <c r="Z518" i="17"/>
  <c r="N518" i="17"/>
  <c r="M518" i="17"/>
  <c r="L518" i="17"/>
  <c r="F518" i="17"/>
  <c r="E518" i="17"/>
  <c r="I517" i="17"/>
  <c r="K517" i="17"/>
  <c r="S517" i="17"/>
  <c r="Z517" i="17"/>
  <c r="N517" i="17"/>
  <c r="M517" i="17"/>
  <c r="L517" i="17"/>
  <c r="F517" i="17"/>
  <c r="E517" i="17"/>
  <c r="I516" i="17"/>
  <c r="K516" i="17"/>
  <c r="S516" i="17"/>
  <c r="Z516" i="17"/>
  <c r="N516" i="17"/>
  <c r="M516" i="17"/>
  <c r="L516" i="17"/>
  <c r="F516" i="17"/>
  <c r="E516" i="17"/>
  <c r="I515" i="17"/>
  <c r="K515" i="17"/>
  <c r="S515" i="17"/>
  <c r="Z515" i="17"/>
  <c r="N515" i="17"/>
  <c r="M515" i="17"/>
  <c r="L515" i="17"/>
  <c r="F515" i="17"/>
  <c r="E515" i="17"/>
  <c r="I514" i="17"/>
  <c r="K514" i="17"/>
  <c r="S514" i="17"/>
  <c r="Z514" i="17"/>
  <c r="N514" i="17"/>
  <c r="M514" i="17"/>
  <c r="L514" i="17"/>
  <c r="F514" i="17"/>
  <c r="E514" i="17"/>
  <c r="I513" i="17"/>
  <c r="K513" i="17"/>
  <c r="S513" i="17"/>
  <c r="Z513" i="17"/>
  <c r="N513" i="17"/>
  <c r="M513" i="17"/>
  <c r="L513" i="17"/>
  <c r="F513" i="17"/>
  <c r="E513" i="17"/>
  <c r="I512" i="17"/>
  <c r="K512" i="17"/>
  <c r="S512" i="17"/>
  <c r="Z512" i="17"/>
  <c r="N512" i="17"/>
  <c r="M512" i="17"/>
  <c r="L512" i="17"/>
  <c r="F512" i="17"/>
  <c r="E512" i="17"/>
  <c r="I511" i="17"/>
  <c r="K511" i="17"/>
  <c r="S511" i="17"/>
  <c r="Z511" i="17"/>
  <c r="N511" i="17"/>
  <c r="M511" i="17"/>
  <c r="L511" i="17"/>
  <c r="F511" i="17"/>
  <c r="E511" i="17"/>
  <c r="I510" i="17"/>
  <c r="K510" i="17"/>
  <c r="S510" i="17"/>
  <c r="Z510" i="17"/>
  <c r="N510" i="17"/>
  <c r="M510" i="17"/>
  <c r="L510" i="17"/>
  <c r="F510" i="17"/>
  <c r="E510" i="17"/>
  <c r="I509" i="17"/>
  <c r="K509" i="17"/>
  <c r="S509" i="17"/>
  <c r="Z509" i="17"/>
  <c r="N509" i="17"/>
  <c r="M509" i="17"/>
  <c r="L509" i="17"/>
  <c r="F509" i="17"/>
  <c r="E509" i="17"/>
  <c r="I508" i="17"/>
  <c r="K508" i="17"/>
  <c r="S508" i="17"/>
  <c r="Z508" i="17"/>
  <c r="N508" i="17"/>
  <c r="M508" i="17"/>
  <c r="L508" i="17"/>
  <c r="F508" i="17"/>
  <c r="E508" i="17"/>
  <c r="I507" i="17"/>
  <c r="K507" i="17"/>
  <c r="S507" i="17"/>
  <c r="Z507" i="17"/>
  <c r="N507" i="17"/>
  <c r="M507" i="17"/>
  <c r="L507" i="17"/>
  <c r="F507" i="17"/>
  <c r="E507" i="17"/>
  <c r="I506" i="17"/>
  <c r="K506" i="17"/>
  <c r="S506" i="17"/>
  <c r="Z506" i="17"/>
  <c r="N506" i="17"/>
  <c r="M506" i="17"/>
  <c r="L506" i="17"/>
  <c r="F506" i="17"/>
  <c r="E506" i="17"/>
  <c r="I505" i="17"/>
  <c r="K505" i="17"/>
  <c r="S505" i="17"/>
  <c r="Z505" i="17"/>
  <c r="N505" i="17"/>
  <c r="M505" i="17"/>
  <c r="L505" i="17"/>
  <c r="F505" i="17"/>
  <c r="E505" i="17"/>
  <c r="I504" i="17"/>
  <c r="K504" i="17"/>
  <c r="S504" i="17"/>
  <c r="Z504" i="17"/>
  <c r="N504" i="17"/>
  <c r="M504" i="17"/>
  <c r="L504" i="17"/>
  <c r="F504" i="17"/>
  <c r="E504" i="17"/>
  <c r="I503" i="17"/>
  <c r="K503" i="17"/>
  <c r="S503" i="17"/>
  <c r="Z503" i="17"/>
  <c r="N503" i="17"/>
  <c r="M503" i="17"/>
  <c r="L503" i="17"/>
  <c r="F503" i="17"/>
  <c r="E503" i="17"/>
  <c r="I502" i="17"/>
  <c r="K502" i="17"/>
  <c r="S502" i="17"/>
  <c r="Z502" i="17"/>
  <c r="N502" i="17"/>
  <c r="M502" i="17"/>
  <c r="L502" i="17"/>
  <c r="F502" i="17"/>
  <c r="E502" i="17"/>
  <c r="I501" i="17"/>
  <c r="K501" i="17"/>
  <c r="S501" i="17"/>
  <c r="Z501" i="17"/>
  <c r="N501" i="17"/>
  <c r="M501" i="17"/>
  <c r="L501" i="17"/>
  <c r="F501" i="17"/>
  <c r="E501" i="17"/>
  <c r="I500" i="17"/>
  <c r="K500" i="17"/>
  <c r="S500" i="17"/>
  <c r="Z500" i="17"/>
  <c r="N500" i="17"/>
  <c r="M500" i="17"/>
  <c r="L500" i="17"/>
  <c r="F500" i="17"/>
  <c r="E500" i="17"/>
  <c r="I499" i="17"/>
  <c r="K499" i="17"/>
  <c r="S499" i="17"/>
  <c r="Z499" i="17"/>
  <c r="N499" i="17"/>
  <c r="M499" i="17"/>
  <c r="L499" i="17"/>
  <c r="F499" i="17"/>
  <c r="E499" i="17"/>
  <c r="I498" i="17"/>
  <c r="K498" i="17"/>
  <c r="S498" i="17"/>
  <c r="Z498" i="17"/>
  <c r="N498" i="17"/>
  <c r="M498" i="17"/>
  <c r="L498" i="17"/>
  <c r="F498" i="17"/>
  <c r="E498" i="17"/>
  <c r="I497" i="17"/>
  <c r="K497" i="17"/>
  <c r="S497" i="17"/>
  <c r="Z497" i="17"/>
  <c r="N497" i="17"/>
  <c r="M497" i="17"/>
  <c r="L497" i="17"/>
  <c r="F497" i="17"/>
  <c r="E497" i="17"/>
  <c r="I496" i="17"/>
  <c r="K496" i="17"/>
  <c r="S496" i="17"/>
  <c r="Z496" i="17"/>
  <c r="N496" i="17"/>
  <c r="M496" i="17"/>
  <c r="L496" i="17"/>
  <c r="F496" i="17"/>
  <c r="E496" i="17"/>
  <c r="I495" i="17"/>
  <c r="K495" i="17"/>
  <c r="S495" i="17"/>
  <c r="Z495" i="17"/>
  <c r="N495" i="17"/>
  <c r="M495" i="17"/>
  <c r="L495" i="17"/>
  <c r="F495" i="17"/>
  <c r="E495" i="17"/>
  <c r="I494" i="17"/>
  <c r="K494" i="17"/>
  <c r="S494" i="17"/>
  <c r="Z494" i="17"/>
  <c r="N494" i="17"/>
  <c r="M494" i="17"/>
  <c r="L494" i="17"/>
  <c r="F494" i="17"/>
  <c r="E494" i="17"/>
  <c r="I493" i="17"/>
  <c r="K493" i="17"/>
  <c r="S493" i="17"/>
  <c r="Z493" i="17"/>
  <c r="N493" i="17"/>
  <c r="M493" i="17"/>
  <c r="L493" i="17"/>
  <c r="F493" i="17"/>
  <c r="E493" i="17"/>
  <c r="I492" i="17"/>
  <c r="K492" i="17"/>
  <c r="S492" i="17"/>
  <c r="Z492" i="17"/>
  <c r="N492" i="17"/>
  <c r="M492" i="17"/>
  <c r="L492" i="17"/>
  <c r="F492" i="17"/>
  <c r="E492" i="17"/>
  <c r="I491" i="17"/>
  <c r="K491" i="17"/>
  <c r="S491" i="17"/>
  <c r="Z491" i="17"/>
  <c r="N491" i="17"/>
  <c r="M491" i="17"/>
  <c r="L491" i="17"/>
  <c r="F491" i="17"/>
  <c r="E491" i="17"/>
  <c r="I490" i="17"/>
  <c r="K490" i="17"/>
  <c r="S490" i="17"/>
  <c r="Z490" i="17"/>
  <c r="N490" i="17"/>
  <c r="M490" i="17"/>
  <c r="L490" i="17"/>
  <c r="F490" i="17"/>
  <c r="E490" i="17"/>
  <c r="I489" i="17"/>
  <c r="K489" i="17"/>
  <c r="S489" i="17"/>
  <c r="Z489" i="17"/>
  <c r="N489" i="17"/>
  <c r="M489" i="17"/>
  <c r="L489" i="17"/>
  <c r="F489" i="17"/>
  <c r="E489" i="17"/>
  <c r="I488" i="17"/>
  <c r="K488" i="17"/>
  <c r="S488" i="17"/>
  <c r="Z488" i="17"/>
  <c r="N488" i="17"/>
  <c r="M488" i="17"/>
  <c r="L488" i="17"/>
  <c r="F488" i="17"/>
  <c r="E488" i="17"/>
  <c r="I487" i="17"/>
  <c r="K487" i="17"/>
  <c r="S487" i="17"/>
  <c r="Z487" i="17"/>
  <c r="N487" i="17"/>
  <c r="M487" i="17"/>
  <c r="L487" i="17"/>
  <c r="F487" i="17"/>
  <c r="E487" i="17"/>
  <c r="I486" i="17"/>
  <c r="K486" i="17"/>
  <c r="S486" i="17"/>
  <c r="Z486" i="17"/>
  <c r="N486" i="17"/>
  <c r="M486" i="17"/>
  <c r="L486" i="17"/>
  <c r="F486" i="17"/>
  <c r="E486" i="17"/>
  <c r="I485" i="17"/>
  <c r="K485" i="17"/>
  <c r="S485" i="17"/>
  <c r="Z485" i="17"/>
  <c r="N485" i="17"/>
  <c r="M485" i="17"/>
  <c r="L485" i="17"/>
  <c r="F485" i="17"/>
  <c r="E485" i="17"/>
  <c r="I484" i="17"/>
  <c r="K484" i="17"/>
  <c r="S484" i="17"/>
  <c r="Z484" i="17"/>
  <c r="N484" i="17"/>
  <c r="M484" i="17"/>
  <c r="L484" i="17"/>
  <c r="F484" i="17"/>
  <c r="E484" i="17"/>
  <c r="I483" i="17"/>
  <c r="K483" i="17"/>
  <c r="S483" i="17"/>
  <c r="Z483" i="17"/>
  <c r="N483" i="17"/>
  <c r="M483" i="17"/>
  <c r="L483" i="17"/>
  <c r="F483" i="17"/>
  <c r="E483" i="17"/>
  <c r="I482" i="17"/>
  <c r="K482" i="17"/>
  <c r="S482" i="17"/>
  <c r="Z482" i="17"/>
  <c r="N482" i="17"/>
  <c r="M482" i="17"/>
  <c r="L482" i="17"/>
  <c r="F482" i="17"/>
  <c r="E482" i="17"/>
  <c r="I481" i="17"/>
  <c r="K481" i="17"/>
  <c r="S481" i="17"/>
  <c r="Z481" i="17"/>
  <c r="N481" i="17"/>
  <c r="M481" i="17"/>
  <c r="L481" i="17"/>
  <c r="F481" i="17"/>
  <c r="E481" i="17"/>
  <c r="I480" i="17"/>
  <c r="K480" i="17"/>
  <c r="S480" i="17"/>
  <c r="Z480" i="17"/>
  <c r="N480" i="17"/>
  <c r="M480" i="17"/>
  <c r="L480" i="17"/>
  <c r="F480" i="17"/>
  <c r="E480" i="17"/>
  <c r="I479" i="17"/>
  <c r="K479" i="17"/>
  <c r="S479" i="17"/>
  <c r="Z479" i="17"/>
  <c r="N479" i="17"/>
  <c r="M479" i="17"/>
  <c r="L479" i="17"/>
  <c r="F479" i="17"/>
  <c r="E479" i="17"/>
  <c r="I478" i="17"/>
  <c r="K478" i="17"/>
  <c r="S478" i="17"/>
  <c r="Z478" i="17"/>
  <c r="N478" i="17"/>
  <c r="M478" i="17"/>
  <c r="L478" i="17"/>
  <c r="F478" i="17"/>
  <c r="E478" i="17"/>
  <c r="I477" i="17"/>
  <c r="K477" i="17"/>
  <c r="S477" i="17"/>
  <c r="Z477" i="17"/>
  <c r="N477" i="17"/>
  <c r="M477" i="17"/>
  <c r="L477" i="17"/>
  <c r="F477" i="17"/>
  <c r="E477" i="17"/>
  <c r="I476" i="17"/>
  <c r="K476" i="17"/>
  <c r="S476" i="17"/>
  <c r="Z476" i="17"/>
  <c r="N476" i="17"/>
  <c r="M476" i="17"/>
  <c r="L476" i="17"/>
  <c r="F476" i="17"/>
  <c r="E476" i="17"/>
  <c r="I475" i="17"/>
  <c r="K475" i="17"/>
  <c r="S475" i="17"/>
  <c r="Z475" i="17"/>
  <c r="N475" i="17"/>
  <c r="M475" i="17"/>
  <c r="L475" i="17"/>
  <c r="F475" i="17"/>
  <c r="E475" i="17"/>
  <c r="I474" i="17"/>
  <c r="K474" i="17"/>
  <c r="S474" i="17"/>
  <c r="Z474" i="17"/>
  <c r="N474" i="17"/>
  <c r="M474" i="17"/>
  <c r="L474" i="17"/>
  <c r="F474" i="17"/>
  <c r="E474" i="17"/>
  <c r="I473" i="17"/>
  <c r="K473" i="17"/>
  <c r="S473" i="17"/>
  <c r="Z473" i="17"/>
  <c r="N473" i="17"/>
  <c r="M473" i="17"/>
  <c r="L473" i="17"/>
  <c r="F473" i="17"/>
  <c r="E473" i="17"/>
  <c r="I472" i="17"/>
  <c r="K472" i="17"/>
  <c r="S472" i="17"/>
  <c r="Z472" i="17"/>
  <c r="N472" i="17"/>
  <c r="M472" i="17"/>
  <c r="L472" i="17"/>
  <c r="F472" i="17"/>
  <c r="E472" i="17"/>
  <c r="I471" i="17"/>
  <c r="K471" i="17"/>
  <c r="S471" i="17"/>
  <c r="Z471" i="17"/>
  <c r="N471" i="17"/>
  <c r="M471" i="17"/>
  <c r="L471" i="17"/>
  <c r="F471" i="17"/>
  <c r="E471" i="17"/>
  <c r="I470" i="17"/>
  <c r="K470" i="17"/>
  <c r="S470" i="17"/>
  <c r="Z470" i="17"/>
  <c r="N470" i="17"/>
  <c r="M470" i="17"/>
  <c r="L470" i="17"/>
  <c r="F470" i="17"/>
  <c r="E470" i="17"/>
  <c r="I469" i="17"/>
  <c r="K469" i="17"/>
  <c r="S469" i="17"/>
  <c r="Z469" i="17"/>
  <c r="N469" i="17"/>
  <c r="M469" i="17"/>
  <c r="L469" i="17"/>
  <c r="F469" i="17"/>
  <c r="E469" i="17"/>
  <c r="I468" i="17"/>
  <c r="K468" i="17"/>
  <c r="S468" i="17"/>
  <c r="Z468" i="17"/>
  <c r="N468" i="17"/>
  <c r="M468" i="17"/>
  <c r="L468" i="17"/>
  <c r="F468" i="17"/>
  <c r="E468" i="17"/>
  <c r="I467" i="17"/>
  <c r="K467" i="17"/>
  <c r="S467" i="17"/>
  <c r="Z467" i="17"/>
  <c r="N467" i="17"/>
  <c r="M467" i="17"/>
  <c r="L467" i="17"/>
  <c r="F467" i="17"/>
  <c r="E467" i="17"/>
  <c r="I466" i="17"/>
  <c r="K466" i="17"/>
  <c r="S466" i="17"/>
  <c r="Z466" i="17"/>
  <c r="N466" i="17"/>
  <c r="M466" i="17"/>
  <c r="L466" i="17"/>
  <c r="F466" i="17"/>
  <c r="E466" i="17"/>
  <c r="I465" i="17"/>
  <c r="K465" i="17"/>
  <c r="S465" i="17"/>
  <c r="Z465" i="17"/>
  <c r="N465" i="17"/>
  <c r="M465" i="17"/>
  <c r="L465" i="17"/>
  <c r="F465" i="17"/>
  <c r="E465" i="17"/>
  <c r="I464" i="17"/>
  <c r="K464" i="17"/>
  <c r="S464" i="17"/>
  <c r="Z464" i="17"/>
  <c r="N464" i="17"/>
  <c r="M464" i="17"/>
  <c r="L464" i="17"/>
  <c r="F464" i="17"/>
  <c r="E464" i="17"/>
  <c r="I463" i="17"/>
  <c r="K463" i="17"/>
  <c r="S463" i="17"/>
  <c r="Z463" i="17"/>
  <c r="N463" i="17"/>
  <c r="M463" i="17"/>
  <c r="L463" i="17"/>
  <c r="F463" i="17"/>
  <c r="E463" i="17"/>
  <c r="I462" i="17"/>
  <c r="K462" i="17"/>
  <c r="S462" i="17"/>
  <c r="Z462" i="17"/>
  <c r="N462" i="17"/>
  <c r="M462" i="17"/>
  <c r="L462" i="17"/>
  <c r="F462" i="17"/>
  <c r="E462" i="17"/>
  <c r="I461" i="17"/>
  <c r="K461" i="17"/>
  <c r="S461" i="17"/>
  <c r="Z461" i="17"/>
  <c r="N461" i="17"/>
  <c r="M461" i="17"/>
  <c r="L461" i="17"/>
  <c r="F461" i="17"/>
  <c r="E461" i="17"/>
  <c r="I460" i="17"/>
  <c r="K460" i="17"/>
  <c r="S460" i="17"/>
  <c r="Z460" i="17"/>
  <c r="N460" i="17"/>
  <c r="M460" i="17"/>
  <c r="L460" i="17"/>
  <c r="F460" i="17"/>
  <c r="E460" i="17"/>
  <c r="I459" i="17"/>
  <c r="K459" i="17"/>
  <c r="S459" i="17"/>
  <c r="Z459" i="17"/>
  <c r="N459" i="17"/>
  <c r="M459" i="17"/>
  <c r="L459" i="17"/>
  <c r="F459" i="17"/>
  <c r="E459" i="17"/>
  <c r="I458" i="17"/>
  <c r="K458" i="17"/>
  <c r="S458" i="17"/>
  <c r="Z458" i="17"/>
  <c r="N458" i="17"/>
  <c r="M458" i="17"/>
  <c r="L458" i="17"/>
  <c r="F458" i="17"/>
  <c r="E458" i="17"/>
  <c r="I457" i="17"/>
  <c r="K457" i="17"/>
  <c r="S457" i="17"/>
  <c r="Z457" i="17"/>
  <c r="N457" i="17"/>
  <c r="M457" i="17"/>
  <c r="L457" i="17"/>
  <c r="F457" i="17"/>
  <c r="E457" i="17"/>
  <c r="I456" i="17"/>
  <c r="K456" i="17"/>
  <c r="S456" i="17"/>
  <c r="Z456" i="17"/>
  <c r="N456" i="17"/>
  <c r="M456" i="17"/>
  <c r="L456" i="17"/>
  <c r="F456" i="17"/>
  <c r="E456" i="17"/>
  <c r="I455" i="17"/>
  <c r="K455" i="17"/>
  <c r="S455" i="17"/>
  <c r="Z455" i="17"/>
  <c r="N455" i="17"/>
  <c r="M455" i="17"/>
  <c r="L455" i="17"/>
  <c r="F455" i="17"/>
  <c r="E455" i="17"/>
  <c r="I454" i="17"/>
  <c r="K454" i="17"/>
  <c r="S454" i="17"/>
  <c r="Z454" i="17"/>
  <c r="N454" i="17"/>
  <c r="M454" i="17"/>
  <c r="L454" i="17"/>
  <c r="F454" i="17"/>
  <c r="E454" i="17"/>
  <c r="I453" i="17"/>
  <c r="K453" i="17"/>
  <c r="S453" i="17"/>
  <c r="Z453" i="17"/>
  <c r="N453" i="17"/>
  <c r="M453" i="17"/>
  <c r="L453" i="17"/>
  <c r="F453" i="17"/>
  <c r="E453" i="17"/>
  <c r="I452" i="17"/>
  <c r="K452" i="17"/>
  <c r="S452" i="17"/>
  <c r="Z452" i="17"/>
  <c r="N452" i="17"/>
  <c r="M452" i="17"/>
  <c r="L452" i="17"/>
  <c r="F452" i="17"/>
  <c r="E452" i="17"/>
  <c r="I451" i="17"/>
  <c r="K451" i="17"/>
  <c r="S451" i="17"/>
  <c r="Z451" i="17"/>
  <c r="N451" i="17"/>
  <c r="M451" i="17"/>
  <c r="L451" i="17"/>
  <c r="F451" i="17"/>
  <c r="E451" i="17"/>
  <c r="I450" i="17"/>
  <c r="K450" i="17"/>
  <c r="S450" i="17"/>
  <c r="Z450" i="17"/>
  <c r="N450" i="17"/>
  <c r="M450" i="17"/>
  <c r="L450" i="17"/>
  <c r="F450" i="17"/>
  <c r="E450" i="17"/>
  <c r="I449" i="17"/>
  <c r="K449" i="17"/>
  <c r="S449" i="17"/>
  <c r="Z449" i="17"/>
  <c r="N449" i="17"/>
  <c r="M449" i="17"/>
  <c r="L449" i="17"/>
  <c r="F449" i="17"/>
  <c r="E449" i="17"/>
  <c r="I448" i="17"/>
  <c r="K448" i="17"/>
  <c r="S448" i="17"/>
  <c r="Z448" i="17"/>
  <c r="N448" i="17"/>
  <c r="M448" i="17"/>
  <c r="L448" i="17"/>
  <c r="F448" i="17"/>
  <c r="E448" i="17"/>
  <c r="I447" i="17"/>
  <c r="K447" i="17"/>
  <c r="S447" i="17"/>
  <c r="Z447" i="17"/>
  <c r="N447" i="17"/>
  <c r="M447" i="17"/>
  <c r="L447" i="17"/>
  <c r="F447" i="17"/>
  <c r="E447" i="17"/>
  <c r="I446" i="17"/>
  <c r="K446" i="17"/>
  <c r="S446" i="17"/>
  <c r="Z446" i="17"/>
  <c r="N446" i="17"/>
  <c r="M446" i="17"/>
  <c r="L446" i="17"/>
  <c r="F446" i="17"/>
  <c r="E446" i="17"/>
  <c r="I445" i="17"/>
  <c r="K445" i="17"/>
  <c r="S445" i="17"/>
  <c r="Z445" i="17"/>
  <c r="N445" i="17"/>
  <c r="M445" i="17"/>
  <c r="L445" i="17"/>
  <c r="F445" i="17"/>
  <c r="E445" i="17"/>
  <c r="I444" i="17"/>
  <c r="K444" i="17"/>
  <c r="S444" i="17"/>
  <c r="Z444" i="17"/>
  <c r="N444" i="17"/>
  <c r="M444" i="17"/>
  <c r="L444" i="17"/>
  <c r="F444" i="17"/>
  <c r="E444" i="17"/>
  <c r="I443" i="17"/>
  <c r="K443" i="17"/>
  <c r="S443" i="17"/>
  <c r="Z443" i="17"/>
  <c r="N443" i="17"/>
  <c r="M443" i="17"/>
  <c r="L443" i="17"/>
  <c r="F443" i="17"/>
  <c r="E443" i="17"/>
  <c r="I442" i="17"/>
  <c r="K442" i="17"/>
  <c r="S442" i="17"/>
  <c r="Z442" i="17"/>
  <c r="N442" i="17"/>
  <c r="M442" i="17"/>
  <c r="L442" i="17"/>
  <c r="F442" i="17"/>
  <c r="E442" i="17"/>
  <c r="I441" i="17"/>
  <c r="K441" i="17"/>
  <c r="S441" i="17"/>
  <c r="Z441" i="17"/>
  <c r="N441" i="17"/>
  <c r="M441" i="17"/>
  <c r="L441" i="17"/>
  <c r="F441" i="17"/>
  <c r="E441" i="17"/>
  <c r="I440" i="17"/>
  <c r="K440" i="17"/>
  <c r="S440" i="17"/>
  <c r="Z440" i="17"/>
  <c r="N440" i="17"/>
  <c r="M440" i="17"/>
  <c r="L440" i="17"/>
  <c r="F440" i="17"/>
  <c r="E440" i="17"/>
  <c r="I439" i="17"/>
  <c r="K439" i="17"/>
  <c r="S439" i="17"/>
  <c r="Z439" i="17"/>
  <c r="N439" i="17"/>
  <c r="M439" i="17"/>
  <c r="L439" i="17"/>
  <c r="F439" i="17"/>
  <c r="E439" i="17"/>
  <c r="I438" i="17"/>
  <c r="K438" i="17"/>
  <c r="S438" i="17"/>
  <c r="Z438" i="17"/>
  <c r="N438" i="17"/>
  <c r="M438" i="17"/>
  <c r="L438" i="17"/>
  <c r="F438" i="17"/>
  <c r="E438" i="17"/>
  <c r="I437" i="17"/>
  <c r="K437" i="17"/>
  <c r="S437" i="17"/>
  <c r="Z437" i="17"/>
  <c r="N437" i="17"/>
  <c r="M437" i="17"/>
  <c r="L437" i="17"/>
  <c r="F437" i="17"/>
  <c r="E437" i="17"/>
  <c r="I436" i="17"/>
  <c r="K436" i="17"/>
  <c r="S436" i="17"/>
  <c r="Z436" i="17"/>
  <c r="N436" i="17"/>
  <c r="M436" i="17"/>
  <c r="L436" i="17"/>
  <c r="F436" i="17"/>
  <c r="E436" i="17"/>
  <c r="I435" i="17"/>
  <c r="K435" i="17"/>
  <c r="S435" i="17"/>
  <c r="Z435" i="17"/>
  <c r="N435" i="17"/>
  <c r="M435" i="17"/>
  <c r="L435" i="17"/>
  <c r="F435" i="17"/>
  <c r="E435" i="17"/>
  <c r="I434" i="17"/>
  <c r="K434" i="17"/>
  <c r="S434" i="17"/>
  <c r="Z434" i="17"/>
  <c r="N434" i="17"/>
  <c r="M434" i="17"/>
  <c r="L434" i="17"/>
  <c r="F434" i="17"/>
  <c r="E434" i="17"/>
  <c r="I433" i="17"/>
  <c r="K433" i="17"/>
  <c r="S433" i="17"/>
  <c r="Z433" i="17"/>
  <c r="N433" i="17"/>
  <c r="M433" i="17"/>
  <c r="L433" i="17"/>
  <c r="F433" i="17"/>
  <c r="E433" i="17"/>
  <c r="I432" i="17"/>
  <c r="K432" i="17"/>
  <c r="S432" i="17"/>
  <c r="Z432" i="17"/>
  <c r="N432" i="17"/>
  <c r="M432" i="17"/>
  <c r="L432" i="17"/>
  <c r="F432" i="17"/>
  <c r="E432" i="17"/>
  <c r="I431" i="17"/>
  <c r="K431" i="17"/>
  <c r="S431" i="17"/>
  <c r="Z431" i="17"/>
  <c r="N431" i="17"/>
  <c r="M431" i="17"/>
  <c r="L431" i="17"/>
  <c r="F431" i="17"/>
  <c r="E431" i="17"/>
  <c r="I430" i="17"/>
  <c r="K430" i="17"/>
  <c r="S430" i="17"/>
  <c r="Z430" i="17"/>
  <c r="N430" i="17"/>
  <c r="M430" i="17"/>
  <c r="L430" i="17"/>
  <c r="F430" i="17"/>
  <c r="E430" i="17"/>
  <c r="I429" i="17"/>
  <c r="K429" i="17"/>
  <c r="S429" i="17"/>
  <c r="Z429" i="17"/>
  <c r="N429" i="17"/>
  <c r="M429" i="17"/>
  <c r="L429" i="17"/>
  <c r="F429" i="17"/>
  <c r="E429" i="17"/>
  <c r="I428" i="17"/>
  <c r="K428" i="17"/>
  <c r="S428" i="17"/>
  <c r="Z428" i="17"/>
  <c r="N428" i="17"/>
  <c r="M428" i="17"/>
  <c r="L428" i="17"/>
  <c r="F428" i="17"/>
  <c r="E428" i="17"/>
  <c r="I427" i="17"/>
  <c r="K427" i="17"/>
  <c r="S427" i="17"/>
  <c r="Z427" i="17"/>
  <c r="N427" i="17"/>
  <c r="M427" i="17"/>
  <c r="L427" i="17"/>
  <c r="F427" i="17"/>
  <c r="E427" i="17"/>
  <c r="I426" i="17"/>
  <c r="K426" i="17"/>
  <c r="S426" i="17"/>
  <c r="Z426" i="17"/>
  <c r="N426" i="17"/>
  <c r="M426" i="17"/>
  <c r="L426" i="17"/>
  <c r="F426" i="17"/>
  <c r="E426" i="17"/>
  <c r="I425" i="17"/>
  <c r="K425" i="17"/>
  <c r="S425" i="17"/>
  <c r="Z425" i="17"/>
  <c r="N425" i="17"/>
  <c r="M425" i="17"/>
  <c r="L425" i="17"/>
  <c r="F425" i="17"/>
  <c r="E425" i="17"/>
  <c r="I424" i="17"/>
  <c r="K424" i="17"/>
  <c r="S424" i="17"/>
  <c r="Z424" i="17"/>
  <c r="N424" i="17"/>
  <c r="M424" i="17"/>
  <c r="L424" i="17"/>
  <c r="F424" i="17"/>
  <c r="E424" i="17"/>
  <c r="I423" i="17"/>
  <c r="K423" i="17"/>
  <c r="S423" i="17"/>
  <c r="Z423" i="17"/>
  <c r="N423" i="17"/>
  <c r="M423" i="17"/>
  <c r="L423" i="17"/>
  <c r="F423" i="17"/>
  <c r="E423" i="17"/>
  <c r="I422" i="17"/>
  <c r="K422" i="17"/>
  <c r="S422" i="17"/>
  <c r="Z422" i="17"/>
  <c r="N422" i="17"/>
  <c r="M422" i="17"/>
  <c r="L422" i="17"/>
  <c r="F422" i="17"/>
  <c r="E422" i="17"/>
  <c r="I421" i="17"/>
  <c r="K421" i="17"/>
  <c r="S421" i="17"/>
  <c r="Z421" i="17"/>
  <c r="N421" i="17"/>
  <c r="M421" i="17"/>
  <c r="L421" i="17"/>
  <c r="F421" i="17"/>
  <c r="E421" i="17"/>
  <c r="I420" i="17"/>
  <c r="K420" i="17"/>
  <c r="S420" i="17"/>
  <c r="Z420" i="17"/>
  <c r="N420" i="17"/>
  <c r="M420" i="17"/>
  <c r="L420" i="17"/>
  <c r="F420" i="17"/>
  <c r="E420" i="17"/>
  <c r="I419" i="17"/>
  <c r="K419" i="17"/>
  <c r="S419" i="17"/>
  <c r="Z419" i="17"/>
  <c r="N419" i="17"/>
  <c r="M419" i="17"/>
  <c r="L419" i="17"/>
  <c r="F419" i="17"/>
  <c r="E419" i="17"/>
  <c r="I418" i="17"/>
  <c r="K418" i="17"/>
  <c r="S418" i="17"/>
  <c r="Z418" i="17"/>
  <c r="N418" i="17"/>
  <c r="M418" i="17"/>
  <c r="L418" i="17"/>
  <c r="F418" i="17"/>
  <c r="E418" i="17"/>
  <c r="I417" i="17"/>
  <c r="K417" i="17"/>
  <c r="S417" i="17"/>
  <c r="Z417" i="17"/>
  <c r="N417" i="17"/>
  <c r="M417" i="17"/>
  <c r="L417" i="17"/>
  <c r="F417" i="17"/>
  <c r="E417" i="17"/>
  <c r="I416" i="17"/>
  <c r="K416" i="17"/>
  <c r="S416" i="17"/>
  <c r="Z416" i="17"/>
  <c r="N416" i="17"/>
  <c r="M416" i="17"/>
  <c r="L416" i="17"/>
  <c r="F416" i="17"/>
  <c r="E416" i="17"/>
  <c r="I415" i="17"/>
  <c r="K415" i="17"/>
  <c r="S415" i="17"/>
  <c r="Z415" i="17"/>
  <c r="N415" i="17"/>
  <c r="M415" i="17"/>
  <c r="L415" i="17"/>
  <c r="F415" i="17"/>
  <c r="E415" i="17"/>
  <c r="I414" i="17"/>
  <c r="K414" i="17"/>
  <c r="S414" i="17"/>
  <c r="Z414" i="17"/>
  <c r="N414" i="17"/>
  <c r="M414" i="17"/>
  <c r="L414" i="17"/>
  <c r="F414" i="17"/>
  <c r="E414" i="17"/>
  <c r="I413" i="17"/>
  <c r="K413" i="17"/>
  <c r="S413" i="17"/>
  <c r="Z413" i="17"/>
  <c r="N413" i="17"/>
  <c r="M413" i="17"/>
  <c r="L413" i="17"/>
  <c r="F413" i="17"/>
  <c r="E413" i="17"/>
  <c r="I412" i="17"/>
  <c r="K412" i="17"/>
  <c r="S412" i="17"/>
  <c r="Z412" i="17"/>
  <c r="N412" i="17"/>
  <c r="M412" i="17"/>
  <c r="L412" i="17"/>
  <c r="F412" i="17"/>
  <c r="E412" i="17"/>
  <c r="I411" i="17"/>
  <c r="K411" i="17"/>
  <c r="S411" i="17"/>
  <c r="Z411" i="17"/>
  <c r="N411" i="17"/>
  <c r="M411" i="17"/>
  <c r="L411" i="17"/>
  <c r="F411" i="17"/>
  <c r="E411" i="17"/>
  <c r="I410" i="17"/>
  <c r="K410" i="17"/>
  <c r="S410" i="17"/>
  <c r="Z410" i="17"/>
  <c r="N410" i="17"/>
  <c r="M410" i="17"/>
  <c r="L410" i="17"/>
  <c r="F410" i="17"/>
  <c r="E410" i="17"/>
  <c r="I409" i="17"/>
  <c r="K409" i="17"/>
  <c r="S409" i="17"/>
  <c r="Z409" i="17"/>
  <c r="N409" i="17"/>
  <c r="M409" i="17"/>
  <c r="L409" i="17"/>
  <c r="F409" i="17"/>
  <c r="E409" i="17"/>
  <c r="I408" i="17"/>
  <c r="K408" i="17"/>
  <c r="S408" i="17"/>
  <c r="Z408" i="17"/>
  <c r="N408" i="17"/>
  <c r="M408" i="17"/>
  <c r="L408" i="17"/>
  <c r="F408" i="17"/>
  <c r="E408" i="17"/>
  <c r="I407" i="17"/>
  <c r="K407" i="17"/>
  <c r="S407" i="17"/>
  <c r="Z407" i="17"/>
  <c r="N407" i="17"/>
  <c r="M407" i="17"/>
  <c r="L407" i="17"/>
  <c r="F407" i="17"/>
  <c r="E407" i="17"/>
  <c r="I406" i="17"/>
  <c r="K406" i="17"/>
  <c r="S406" i="17"/>
  <c r="Z406" i="17"/>
  <c r="N406" i="17"/>
  <c r="M406" i="17"/>
  <c r="L406" i="17"/>
  <c r="F406" i="17"/>
  <c r="E406" i="17"/>
  <c r="I405" i="17"/>
  <c r="K405" i="17"/>
  <c r="S405" i="17"/>
  <c r="Z405" i="17"/>
  <c r="N405" i="17"/>
  <c r="M405" i="17"/>
  <c r="L405" i="17"/>
  <c r="F405" i="17"/>
  <c r="E405" i="17"/>
  <c r="I404" i="17"/>
  <c r="K404" i="17"/>
  <c r="S404" i="17"/>
  <c r="Z404" i="17"/>
  <c r="N404" i="17"/>
  <c r="M404" i="17"/>
  <c r="L404" i="17"/>
  <c r="F404" i="17"/>
  <c r="E404" i="17"/>
  <c r="I403" i="17"/>
  <c r="K403" i="17"/>
  <c r="S403" i="17"/>
  <c r="Z403" i="17"/>
  <c r="N403" i="17"/>
  <c r="M403" i="17"/>
  <c r="L403" i="17"/>
  <c r="F403" i="17"/>
  <c r="E403" i="17"/>
  <c r="I402" i="17"/>
  <c r="K402" i="17"/>
  <c r="S402" i="17"/>
  <c r="Z402" i="17"/>
  <c r="N402" i="17"/>
  <c r="M402" i="17"/>
  <c r="L402" i="17"/>
  <c r="F402" i="17"/>
  <c r="E402" i="17"/>
  <c r="I401" i="17"/>
  <c r="K401" i="17"/>
  <c r="S401" i="17"/>
  <c r="Z401" i="17"/>
  <c r="N401" i="17"/>
  <c r="M401" i="17"/>
  <c r="L401" i="17"/>
  <c r="F401" i="17"/>
  <c r="E401" i="17"/>
  <c r="I400" i="17"/>
  <c r="K400" i="17"/>
  <c r="S400" i="17"/>
  <c r="Z400" i="17"/>
  <c r="N400" i="17"/>
  <c r="M400" i="17"/>
  <c r="L400" i="17"/>
  <c r="F400" i="17"/>
  <c r="E400" i="17"/>
  <c r="I399" i="17"/>
  <c r="K399" i="17"/>
  <c r="S399" i="17"/>
  <c r="Z399" i="17"/>
  <c r="N399" i="17"/>
  <c r="M399" i="17"/>
  <c r="L399" i="17"/>
  <c r="F399" i="17"/>
  <c r="E399" i="17"/>
  <c r="I398" i="17"/>
  <c r="K398" i="17"/>
  <c r="S398" i="17"/>
  <c r="Z398" i="17"/>
  <c r="N398" i="17"/>
  <c r="M398" i="17"/>
  <c r="L398" i="17"/>
  <c r="F398" i="17"/>
  <c r="E398" i="17"/>
  <c r="I397" i="17"/>
  <c r="K397" i="17"/>
  <c r="S397" i="17"/>
  <c r="Z397" i="17"/>
  <c r="N397" i="17"/>
  <c r="M397" i="17"/>
  <c r="L397" i="17"/>
  <c r="F397" i="17"/>
  <c r="E397" i="17"/>
  <c r="I396" i="17"/>
  <c r="K396" i="17"/>
  <c r="S396" i="17"/>
  <c r="Z396" i="17"/>
  <c r="N396" i="17"/>
  <c r="M396" i="17"/>
  <c r="L396" i="17"/>
  <c r="F396" i="17"/>
  <c r="E396" i="17"/>
  <c r="I395" i="17"/>
  <c r="K395" i="17"/>
  <c r="S395" i="17"/>
  <c r="Z395" i="17"/>
  <c r="N395" i="17"/>
  <c r="M395" i="17"/>
  <c r="L395" i="17"/>
  <c r="F395" i="17"/>
  <c r="E395" i="17"/>
  <c r="I394" i="17"/>
  <c r="K394" i="17"/>
  <c r="S394" i="17"/>
  <c r="Z394" i="17"/>
  <c r="N394" i="17"/>
  <c r="M394" i="17"/>
  <c r="L394" i="17"/>
  <c r="F394" i="17"/>
  <c r="E394" i="17"/>
  <c r="I393" i="17"/>
  <c r="K393" i="17"/>
  <c r="S393" i="17"/>
  <c r="Z393" i="17"/>
  <c r="N393" i="17"/>
  <c r="M393" i="17"/>
  <c r="L393" i="17"/>
  <c r="F393" i="17"/>
  <c r="E393" i="17"/>
  <c r="I392" i="17"/>
  <c r="K392" i="17"/>
  <c r="S392" i="17"/>
  <c r="Z392" i="17"/>
  <c r="N392" i="17"/>
  <c r="M392" i="17"/>
  <c r="L392" i="17"/>
  <c r="F392" i="17"/>
  <c r="E392" i="17"/>
  <c r="I391" i="17"/>
  <c r="K391" i="17"/>
  <c r="S391" i="17"/>
  <c r="Z391" i="17"/>
  <c r="N391" i="17"/>
  <c r="M391" i="17"/>
  <c r="L391" i="17"/>
  <c r="F391" i="17"/>
  <c r="E391" i="17"/>
  <c r="I390" i="17"/>
  <c r="K390" i="17"/>
  <c r="S390" i="17"/>
  <c r="Z390" i="17"/>
  <c r="N390" i="17"/>
  <c r="M390" i="17"/>
  <c r="L390" i="17"/>
  <c r="F390" i="17"/>
  <c r="E390" i="17"/>
  <c r="I389" i="17"/>
  <c r="K389" i="17"/>
  <c r="S389" i="17"/>
  <c r="Z389" i="17"/>
  <c r="N389" i="17"/>
  <c r="M389" i="17"/>
  <c r="L389" i="17"/>
  <c r="F389" i="17"/>
  <c r="E389" i="17"/>
  <c r="I388" i="17"/>
  <c r="K388" i="17"/>
  <c r="S388" i="17"/>
  <c r="Z388" i="17"/>
  <c r="N388" i="17"/>
  <c r="M388" i="17"/>
  <c r="L388" i="17"/>
  <c r="F388" i="17"/>
  <c r="E388" i="17"/>
  <c r="I387" i="17"/>
  <c r="K387" i="17"/>
  <c r="S387" i="17"/>
  <c r="Z387" i="17"/>
  <c r="N387" i="17"/>
  <c r="M387" i="17"/>
  <c r="L387" i="17"/>
  <c r="F387" i="17"/>
  <c r="E387" i="17"/>
  <c r="I386" i="17"/>
  <c r="K386" i="17"/>
  <c r="S386" i="17"/>
  <c r="Z386" i="17"/>
  <c r="N386" i="17"/>
  <c r="M386" i="17"/>
  <c r="L386" i="17"/>
  <c r="F386" i="17"/>
  <c r="E386" i="17"/>
  <c r="I385" i="17"/>
  <c r="K385" i="17"/>
  <c r="S385" i="17"/>
  <c r="Z385" i="17"/>
  <c r="N385" i="17"/>
  <c r="M385" i="17"/>
  <c r="L385" i="17"/>
  <c r="F385" i="17"/>
  <c r="E385" i="17"/>
  <c r="I384" i="17"/>
  <c r="K384" i="17"/>
  <c r="S384" i="17"/>
  <c r="Z384" i="17"/>
  <c r="N384" i="17"/>
  <c r="M384" i="17"/>
  <c r="L384" i="17"/>
  <c r="F384" i="17"/>
  <c r="E384" i="17"/>
  <c r="I383" i="17"/>
  <c r="K383" i="17"/>
  <c r="S383" i="17"/>
  <c r="Z383" i="17"/>
  <c r="N383" i="17"/>
  <c r="M383" i="17"/>
  <c r="L383" i="17"/>
  <c r="F383" i="17"/>
  <c r="E383" i="17"/>
  <c r="I382" i="17"/>
  <c r="K382" i="17"/>
  <c r="S382" i="17"/>
  <c r="Z382" i="17"/>
  <c r="N382" i="17"/>
  <c r="M382" i="17"/>
  <c r="L382" i="17"/>
  <c r="F382" i="17"/>
  <c r="E382" i="17"/>
  <c r="I381" i="17"/>
  <c r="K381" i="17"/>
  <c r="S381" i="17"/>
  <c r="Z381" i="17"/>
  <c r="N381" i="17"/>
  <c r="M381" i="17"/>
  <c r="L381" i="17"/>
  <c r="F381" i="17"/>
  <c r="E381" i="17"/>
  <c r="I380" i="17"/>
  <c r="K380" i="17"/>
  <c r="S380" i="17"/>
  <c r="Z380" i="17"/>
  <c r="N380" i="17"/>
  <c r="M380" i="17"/>
  <c r="L380" i="17"/>
  <c r="F380" i="17"/>
  <c r="E380" i="17"/>
  <c r="I379" i="17"/>
  <c r="K379" i="17"/>
  <c r="S379" i="17"/>
  <c r="Z379" i="17"/>
  <c r="N379" i="17"/>
  <c r="M379" i="17"/>
  <c r="L379" i="17"/>
  <c r="F379" i="17"/>
  <c r="E379" i="17"/>
  <c r="I378" i="17"/>
  <c r="K378" i="17"/>
  <c r="S378" i="17"/>
  <c r="Z378" i="17"/>
  <c r="N378" i="17"/>
  <c r="M378" i="17"/>
  <c r="L378" i="17"/>
  <c r="F378" i="17"/>
  <c r="E378" i="17"/>
  <c r="I377" i="17"/>
  <c r="K377" i="17"/>
  <c r="S377" i="17"/>
  <c r="Z377" i="17"/>
  <c r="N377" i="17"/>
  <c r="M377" i="17"/>
  <c r="L377" i="17"/>
  <c r="F377" i="17"/>
  <c r="E377" i="17"/>
  <c r="I376" i="17"/>
  <c r="K376" i="17"/>
  <c r="S376" i="17"/>
  <c r="Z376" i="17"/>
  <c r="N376" i="17"/>
  <c r="M376" i="17"/>
  <c r="L376" i="17"/>
  <c r="F376" i="17"/>
  <c r="E376" i="17"/>
  <c r="I375" i="17"/>
  <c r="K375" i="17"/>
  <c r="S375" i="17"/>
  <c r="Z375" i="17"/>
  <c r="N375" i="17"/>
  <c r="M375" i="17"/>
  <c r="L375" i="17"/>
  <c r="F375" i="17"/>
  <c r="E375" i="17"/>
  <c r="I374" i="17"/>
  <c r="T374" i="17"/>
  <c r="K374" i="17"/>
  <c r="U374" i="17"/>
  <c r="V374" i="17"/>
  <c r="W374" i="17"/>
  <c r="AB374" i="17"/>
  <c r="S374" i="17"/>
  <c r="Z374" i="17"/>
  <c r="N374" i="17"/>
  <c r="M374" i="17"/>
  <c r="L374" i="17"/>
  <c r="F374" i="17"/>
  <c r="E374" i="17"/>
  <c r="I373" i="17"/>
  <c r="T373" i="17"/>
  <c r="K373" i="17"/>
  <c r="U373" i="17"/>
  <c r="V373" i="17"/>
  <c r="W373" i="17"/>
  <c r="AB373" i="17"/>
  <c r="S373" i="17"/>
  <c r="Z373" i="17"/>
  <c r="N373" i="17"/>
  <c r="M373" i="17"/>
  <c r="L373" i="17"/>
  <c r="F373" i="17"/>
  <c r="E373" i="17"/>
  <c r="I372" i="17"/>
  <c r="T372" i="17"/>
  <c r="K372" i="17"/>
  <c r="U372" i="17"/>
  <c r="V372" i="17"/>
  <c r="W372" i="17"/>
  <c r="AB372" i="17"/>
  <c r="S372" i="17"/>
  <c r="Z372" i="17"/>
  <c r="N372" i="17"/>
  <c r="M372" i="17"/>
  <c r="L372" i="17"/>
  <c r="F372" i="17"/>
  <c r="E372" i="17"/>
  <c r="I371" i="17"/>
  <c r="T371" i="17"/>
  <c r="K371" i="17"/>
  <c r="U371" i="17"/>
  <c r="V371" i="17"/>
  <c r="W371" i="17"/>
  <c r="AB371" i="17"/>
  <c r="S371" i="17"/>
  <c r="Z371" i="17"/>
  <c r="N371" i="17"/>
  <c r="M371" i="17"/>
  <c r="L371" i="17"/>
  <c r="F371" i="17"/>
  <c r="E371" i="17"/>
  <c r="I370" i="17"/>
  <c r="T370" i="17"/>
  <c r="K370" i="17"/>
  <c r="U370" i="17"/>
  <c r="V370" i="17"/>
  <c r="W370" i="17"/>
  <c r="AB370" i="17"/>
  <c r="S370" i="17"/>
  <c r="Z370" i="17"/>
  <c r="N370" i="17"/>
  <c r="M370" i="17"/>
  <c r="L370" i="17"/>
  <c r="F370" i="17"/>
  <c r="E370" i="17"/>
  <c r="I369" i="17"/>
  <c r="T369" i="17"/>
  <c r="K369" i="17"/>
  <c r="U369" i="17"/>
  <c r="V369" i="17"/>
  <c r="W369" i="17"/>
  <c r="AB369" i="17"/>
  <c r="S369" i="17"/>
  <c r="Z369" i="17"/>
  <c r="N369" i="17"/>
  <c r="M369" i="17"/>
  <c r="L369" i="17"/>
  <c r="F369" i="17"/>
  <c r="E369" i="17"/>
  <c r="I368" i="17"/>
  <c r="T368" i="17"/>
  <c r="K368" i="17"/>
  <c r="U368" i="17"/>
  <c r="V368" i="17"/>
  <c r="W368" i="17"/>
  <c r="AB368" i="17"/>
  <c r="S368" i="17"/>
  <c r="Z368" i="17"/>
  <c r="N368" i="17"/>
  <c r="M368" i="17"/>
  <c r="L368" i="17"/>
  <c r="F368" i="17"/>
  <c r="E368" i="17"/>
  <c r="I367" i="17"/>
  <c r="T367" i="17"/>
  <c r="K367" i="17"/>
  <c r="U367" i="17"/>
  <c r="V367" i="17"/>
  <c r="W367" i="17"/>
  <c r="AB367" i="17"/>
  <c r="S367" i="17"/>
  <c r="Z367" i="17"/>
  <c r="N367" i="17"/>
  <c r="M367" i="17"/>
  <c r="L367" i="17"/>
  <c r="F367" i="17"/>
  <c r="E367" i="17"/>
  <c r="I366" i="17"/>
  <c r="T366" i="17"/>
  <c r="K366" i="17"/>
  <c r="U366" i="17"/>
  <c r="V366" i="17"/>
  <c r="W366" i="17"/>
  <c r="AB366" i="17"/>
  <c r="S366" i="17"/>
  <c r="Z366" i="17"/>
  <c r="N366" i="17"/>
  <c r="M366" i="17"/>
  <c r="L366" i="17"/>
  <c r="F366" i="17"/>
  <c r="E366" i="17"/>
  <c r="I365" i="17"/>
  <c r="T365" i="17"/>
  <c r="K365" i="17"/>
  <c r="U365" i="17"/>
  <c r="V365" i="17"/>
  <c r="W365" i="17"/>
  <c r="AB365" i="17"/>
  <c r="S365" i="17"/>
  <c r="Z365" i="17"/>
  <c r="N365" i="17"/>
  <c r="M365" i="17"/>
  <c r="L365" i="17"/>
  <c r="F365" i="17"/>
  <c r="E365" i="17"/>
  <c r="I364" i="17"/>
  <c r="T364" i="17"/>
  <c r="K364" i="17"/>
  <c r="U364" i="17"/>
  <c r="V364" i="17"/>
  <c r="W364" i="17"/>
  <c r="AB364" i="17"/>
  <c r="S364" i="17"/>
  <c r="Z364" i="17"/>
  <c r="N364" i="17"/>
  <c r="M364" i="17"/>
  <c r="L364" i="17"/>
  <c r="F364" i="17"/>
  <c r="E364" i="17"/>
  <c r="I363" i="17"/>
  <c r="T363" i="17"/>
  <c r="K363" i="17"/>
  <c r="U363" i="17"/>
  <c r="V363" i="17"/>
  <c r="W363" i="17"/>
  <c r="AB363" i="17"/>
  <c r="S363" i="17"/>
  <c r="Z363" i="17"/>
  <c r="N363" i="17"/>
  <c r="M363" i="17"/>
  <c r="L363" i="17"/>
  <c r="F363" i="17"/>
  <c r="E363" i="17"/>
  <c r="I362" i="17"/>
  <c r="T362" i="17"/>
  <c r="K362" i="17"/>
  <c r="U362" i="17"/>
  <c r="V362" i="17"/>
  <c r="W362" i="17"/>
  <c r="AB362" i="17"/>
  <c r="S362" i="17"/>
  <c r="Z362" i="17"/>
  <c r="N362" i="17"/>
  <c r="M362" i="17"/>
  <c r="L362" i="17"/>
  <c r="F362" i="17"/>
  <c r="E362" i="17"/>
  <c r="I361" i="17"/>
  <c r="T361" i="17"/>
  <c r="K361" i="17"/>
  <c r="U361" i="17"/>
  <c r="V361" i="17"/>
  <c r="W361" i="17"/>
  <c r="AB361" i="17"/>
  <c r="S361" i="17"/>
  <c r="Z361" i="17"/>
  <c r="N361" i="17"/>
  <c r="M361" i="17"/>
  <c r="L361" i="17"/>
  <c r="F361" i="17"/>
  <c r="E361" i="17"/>
  <c r="I360" i="17"/>
  <c r="T360" i="17"/>
  <c r="K360" i="17"/>
  <c r="U360" i="17"/>
  <c r="V360" i="17"/>
  <c r="W360" i="17"/>
  <c r="AB360" i="17"/>
  <c r="S360" i="17"/>
  <c r="Z360" i="17"/>
  <c r="N360" i="17"/>
  <c r="M360" i="17"/>
  <c r="L360" i="17"/>
  <c r="F360" i="17"/>
  <c r="E360" i="17"/>
  <c r="I359" i="17"/>
  <c r="T359" i="17"/>
  <c r="K359" i="17"/>
  <c r="U359" i="17"/>
  <c r="V359" i="17"/>
  <c r="W359" i="17"/>
  <c r="AB359" i="17"/>
  <c r="S359" i="17"/>
  <c r="Z359" i="17"/>
  <c r="N359" i="17"/>
  <c r="M359" i="17"/>
  <c r="L359" i="17"/>
  <c r="F359" i="17"/>
  <c r="E359" i="17"/>
  <c r="I358" i="17"/>
  <c r="T358" i="17"/>
  <c r="K358" i="17"/>
  <c r="U358" i="17"/>
  <c r="V358" i="17"/>
  <c r="W358" i="17"/>
  <c r="AB358" i="17"/>
  <c r="S358" i="17"/>
  <c r="Z358" i="17"/>
  <c r="N358" i="17"/>
  <c r="M358" i="17"/>
  <c r="L358" i="17"/>
  <c r="F358" i="17"/>
  <c r="E358" i="17"/>
  <c r="I357" i="17"/>
  <c r="T357" i="17"/>
  <c r="K357" i="17"/>
  <c r="U357" i="17"/>
  <c r="V357" i="17"/>
  <c r="W357" i="17"/>
  <c r="AB357" i="17"/>
  <c r="S357" i="17"/>
  <c r="Z357" i="17"/>
  <c r="N357" i="17"/>
  <c r="M357" i="17"/>
  <c r="L357" i="17"/>
  <c r="F357" i="17"/>
  <c r="E357" i="17"/>
  <c r="I356" i="17"/>
  <c r="T356" i="17"/>
  <c r="K356" i="17"/>
  <c r="U356" i="17"/>
  <c r="V356" i="17"/>
  <c r="W356" i="17"/>
  <c r="AB356" i="17"/>
  <c r="S356" i="17"/>
  <c r="Z356" i="17"/>
  <c r="N356" i="17"/>
  <c r="M356" i="17"/>
  <c r="L356" i="17"/>
  <c r="F356" i="17"/>
  <c r="E356" i="17"/>
  <c r="I355" i="17"/>
  <c r="T355" i="17"/>
  <c r="K355" i="17"/>
  <c r="U355" i="17"/>
  <c r="V355" i="17"/>
  <c r="W355" i="17"/>
  <c r="AB355" i="17"/>
  <c r="S355" i="17"/>
  <c r="Z355" i="17"/>
  <c r="N355" i="17"/>
  <c r="M355" i="17"/>
  <c r="L355" i="17"/>
  <c r="F355" i="17"/>
  <c r="E355" i="17"/>
  <c r="I354" i="17"/>
  <c r="T354" i="17"/>
  <c r="K354" i="17"/>
  <c r="U354" i="17"/>
  <c r="V354" i="17"/>
  <c r="W354" i="17"/>
  <c r="AB354" i="17"/>
  <c r="S354" i="17"/>
  <c r="Z354" i="17"/>
  <c r="N354" i="17"/>
  <c r="M354" i="17"/>
  <c r="L354" i="17"/>
  <c r="F354" i="17"/>
  <c r="E354" i="17"/>
  <c r="I353" i="17"/>
  <c r="T353" i="17"/>
  <c r="K353" i="17"/>
  <c r="U353" i="17"/>
  <c r="V353" i="17"/>
  <c r="W353" i="17"/>
  <c r="AB353" i="17"/>
  <c r="S353" i="17"/>
  <c r="Z353" i="17"/>
  <c r="N353" i="17"/>
  <c r="M353" i="17"/>
  <c r="L353" i="17"/>
  <c r="F353" i="17"/>
  <c r="E353" i="17"/>
  <c r="I352" i="17"/>
  <c r="T352" i="17"/>
  <c r="K352" i="17"/>
  <c r="U352" i="17"/>
  <c r="V352" i="17"/>
  <c r="W352" i="17"/>
  <c r="AB352" i="17"/>
  <c r="S352" i="17"/>
  <c r="Z352" i="17"/>
  <c r="N352" i="17"/>
  <c r="M352" i="17"/>
  <c r="L352" i="17"/>
  <c r="F352" i="17"/>
  <c r="E352" i="17"/>
  <c r="I351" i="17"/>
  <c r="T351" i="17"/>
  <c r="K351" i="17"/>
  <c r="U351" i="17"/>
  <c r="V351" i="17"/>
  <c r="W351" i="17"/>
  <c r="AB351" i="17"/>
  <c r="S351" i="17"/>
  <c r="Z351" i="17"/>
  <c r="N351" i="17"/>
  <c r="M351" i="17"/>
  <c r="L351" i="17"/>
  <c r="F351" i="17"/>
  <c r="E351" i="17"/>
  <c r="I350" i="17"/>
  <c r="T350" i="17"/>
  <c r="K350" i="17"/>
  <c r="U350" i="17"/>
  <c r="V350" i="17"/>
  <c r="W350" i="17"/>
  <c r="AB350" i="17"/>
  <c r="S350" i="17"/>
  <c r="Z350" i="17"/>
  <c r="N350" i="17"/>
  <c r="M350" i="17"/>
  <c r="L350" i="17"/>
  <c r="F350" i="17"/>
  <c r="E350" i="17"/>
  <c r="I349" i="17"/>
  <c r="T349" i="17"/>
  <c r="K349" i="17"/>
  <c r="U349" i="17"/>
  <c r="V349" i="17"/>
  <c r="W349" i="17"/>
  <c r="AB349" i="17"/>
  <c r="S349" i="17"/>
  <c r="Z349" i="17"/>
  <c r="N349" i="17"/>
  <c r="M349" i="17"/>
  <c r="L349" i="17"/>
  <c r="F349" i="17"/>
  <c r="E349" i="17"/>
  <c r="I348" i="17"/>
  <c r="T348" i="17"/>
  <c r="K348" i="17"/>
  <c r="U348" i="17"/>
  <c r="V348" i="17"/>
  <c r="W348" i="17"/>
  <c r="AB348" i="17"/>
  <c r="S348" i="17"/>
  <c r="Z348" i="17"/>
  <c r="N348" i="17"/>
  <c r="M348" i="17"/>
  <c r="L348" i="17"/>
  <c r="F348" i="17"/>
  <c r="E348" i="17"/>
  <c r="I347" i="17"/>
  <c r="T347" i="17"/>
  <c r="K347" i="17"/>
  <c r="U347" i="17"/>
  <c r="V347" i="17"/>
  <c r="W347" i="17"/>
  <c r="AB347" i="17"/>
  <c r="S347" i="17"/>
  <c r="Z347" i="17"/>
  <c r="N347" i="17"/>
  <c r="M347" i="17"/>
  <c r="L347" i="17"/>
  <c r="F347" i="17"/>
  <c r="E347" i="17"/>
  <c r="I346" i="17"/>
  <c r="T346" i="17"/>
  <c r="K346" i="17"/>
  <c r="U346" i="17"/>
  <c r="V346" i="17"/>
  <c r="W346" i="17"/>
  <c r="AB346" i="17"/>
  <c r="S346" i="17"/>
  <c r="Z346" i="17"/>
  <c r="N346" i="17"/>
  <c r="M346" i="17"/>
  <c r="L346" i="17"/>
  <c r="F346" i="17"/>
  <c r="E346" i="17"/>
  <c r="I345" i="17"/>
  <c r="T345" i="17"/>
  <c r="K345" i="17"/>
  <c r="U345" i="17"/>
  <c r="V345" i="17"/>
  <c r="W345" i="17"/>
  <c r="AB345" i="17"/>
  <c r="S345" i="17"/>
  <c r="Z345" i="17"/>
  <c r="N345" i="17"/>
  <c r="M345" i="17"/>
  <c r="L345" i="17"/>
  <c r="F345" i="17"/>
  <c r="E345" i="17"/>
  <c r="I344" i="17"/>
  <c r="T344" i="17"/>
  <c r="K344" i="17"/>
  <c r="U344" i="17"/>
  <c r="V344" i="17"/>
  <c r="W344" i="17"/>
  <c r="AB344" i="17"/>
  <c r="S344" i="17"/>
  <c r="Z344" i="17"/>
  <c r="N344" i="17"/>
  <c r="M344" i="17"/>
  <c r="L344" i="17"/>
  <c r="F344" i="17"/>
  <c r="E344" i="17"/>
  <c r="I343" i="17"/>
  <c r="T343" i="17"/>
  <c r="K343" i="17"/>
  <c r="U343" i="17"/>
  <c r="V343" i="17"/>
  <c r="W343" i="17"/>
  <c r="AB343" i="17"/>
  <c r="S343" i="17"/>
  <c r="Z343" i="17"/>
  <c r="N343" i="17"/>
  <c r="M343" i="17"/>
  <c r="L343" i="17"/>
  <c r="F343" i="17"/>
  <c r="E343" i="17"/>
  <c r="I342" i="17"/>
  <c r="T342" i="17"/>
  <c r="K342" i="17"/>
  <c r="U342" i="17"/>
  <c r="V342" i="17"/>
  <c r="W342" i="17"/>
  <c r="AB342" i="17"/>
  <c r="S342" i="17"/>
  <c r="Z342" i="17"/>
  <c r="N342" i="17"/>
  <c r="M342" i="17"/>
  <c r="L342" i="17"/>
  <c r="F342" i="17"/>
  <c r="E342" i="17"/>
  <c r="I341" i="17"/>
  <c r="T341" i="17"/>
  <c r="K341" i="17"/>
  <c r="U341" i="17"/>
  <c r="V341" i="17"/>
  <c r="W341" i="17"/>
  <c r="AB341" i="17"/>
  <c r="S341" i="17"/>
  <c r="Z341" i="17"/>
  <c r="N341" i="17"/>
  <c r="M341" i="17"/>
  <c r="L341" i="17"/>
  <c r="F341" i="17"/>
  <c r="E341" i="17"/>
  <c r="I340" i="17"/>
  <c r="T340" i="17"/>
  <c r="K340" i="17"/>
  <c r="U340" i="17"/>
  <c r="V340" i="17"/>
  <c r="W340" i="17"/>
  <c r="AB340" i="17"/>
  <c r="S340" i="17"/>
  <c r="Z340" i="17"/>
  <c r="N340" i="17"/>
  <c r="M340" i="17"/>
  <c r="L340" i="17"/>
  <c r="F340" i="17"/>
  <c r="E340" i="17"/>
  <c r="I339" i="17"/>
  <c r="T339" i="17"/>
  <c r="K339" i="17"/>
  <c r="U339" i="17"/>
  <c r="V339" i="17"/>
  <c r="W339" i="17"/>
  <c r="AB339" i="17"/>
  <c r="S339" i="17"/>
  <c r="Z339" i="17"/>
  <c r="N339" i="17"/>
  <c r="M339" i="17"/>
  <c r="L339" i="17"/>
  <c r="F339" i="17"/>
  <c r="E339" i="17"/>
  <c r="I338" i="17"/>
  <c r="T338" i="17"/>
  <c r="K338" i="17"/>
  <c r="U338" i="17"/>
  <c r="V338" i="17"/>
  <c r="W338" i="17"/>
  <c r="AB338" i="17"/>
  <c r="S338" i="17"/>
  <c r="Z338" i="17"/>
  <c r="N338" i="17"/>
  <c r="M338" i="17"/>
  <c r="L338" i="17"/>
  <c r="F338" i="17"/>
  <c r="E338" i="17"/>
  <c r="I337" i="17"/>
  <c r="T337" i="17"/>
  <c r="K337" i="17"/>
  <c r="U337" i="17"/>
  <c r="V337" i="17"/>
  <c r="W337" i="17"/>
  <c r="AB337" i="17"/>
  <c r="S337" i="17"/>
  <c r="Z337" i="17"/>
  <c r="N337" i="17"/>
  <c r="M337" i="17"/>
  <c r="L337" i="17"/>
  <c r="F337" i="17"/>
  <c r="E337" i="17"/>
  <c r="I336" i="17"/>
  <c r="T336" i="17"/>
  <c r="K336" i="17"/>
  <c r="U336" i="17"/>
  <c r="V336" i="17"/>
  <c r="W336" i="17"/>
  <c r="AB336" i="17"/>
  <c r="S336" i="17"/>
  <c r="Z336" i="17"/>
  <c r="N336" i="17"/>
  <c r="M336" i="17"/>
  <c r="L336" i="17"/>
  <c r="F336" i="17"/>
  <c r="E336" i="17"/>
  <c r="I335" i="17"/>
  <c r="T335" i="17"/>
  <c r="K335" i="17"/>
  <c r="U335" i="17"/>
  <c r="V335" i="17"/>
  <c r="W335" i="17"/>
  <c r="AB335" i="17"/>
  <c r="S335" i="17"/>
  <c r="Z335" i="17"/>
  <c r="N335" i="17"/>
  <c r="M335" i="17"/>
  <c r="L335" i="17"/>
  <c r="F335" i="17"/>
  <c r="E335" i="17"/>
  <c r="I334" i="17"/>
  <c r="T334" i="17"/>
  <c r="K334" i="17"/>
  <c r="U334" i="17"/>
  <c r="V334" i="17"/>
  <c r="W334" i="17"/>
  <c r="AB334" i="17"/>
  <c r="S334" i="17"/>
  <c r="Z334" i="17"/>
  <c r="N334" i="17"/>
  <c r="M334" i="17"/>
  <c r="L334" i="17"/>
  <c r="F334" i="17"/>
  <c r="E334" i="17"/>
  <c r="I333" i="17"/>
  <c r="T333" i="17"/>
  <c r="K333" i="17"/>
  <c r="U333" i="17"/>
  <c r="V333" i="17"/>
  <c r="W333" i="17"/>
  <c r="AB333" i="17"/>
  <c r="S333" i="17"/>
  <c r="Z333" i="17"/>
  <c r="N333" i="17"/>
  <c r="M333" i="17"/>
  <c r="L333" i="17"/>
  <c r="F333" i="17"/>
  <c r="E333" i="17"/>
  <c r="I332" i="17"/>
  <c r="T332" i="17"/>
  <c r="K332" i="17"/>
  <c r="U332" i="17"/>
  <c r="V332" i="17"/>
  <c r="W332" i="17"/>
  <c r="AB332" i="17"/>
  <c r="S332" i="17"/>
  <c r="Z332" i="17"/>
  <c r="N332" i="17"/>
  <c r="M332" i="17"/>
  <c r="L332" i="17"/>
  <c r="F332" i="17"/>
  <c r="E332" i="17"/>
  <c r="I331" i="17"/>
  <c r="T331" i="17"/>
  <c r="K331" i="17"/>
  <c r="U331" i="17"/>
  <c r="V331" i="17"/>
  <c r="W331" i="17"/>
  <c r="AB331" i="17"/>
  <c r="S331" i="17"/>
  <c r="Z331" i="17"/>
  <c r="N331" i="17"/>
  <c r="M331" i="17"/>
  <c r="L331" i="17"/>
  <c r="F331" i="17"/>
  <c r="E331" i="17"/>
  <c r="I330" i="17"/>
  <c r="T330" i="17"/>
  <c r="K330" i="17"/>
  <c r="U330" i="17"/>
  <c r="V330" i="17"/>
  <c r="W330" i="17"/>
  <c r="AB330" i="17"/>
  <c r="S330" i="17"/>
  <c r="Z330" i="17"/>
  <c r="N330" i="17"/>
  <c r="M330" i="17"/>
  <c r="L330" i="17"/>
  <c r="F330" i="17"/>
  <c r="E330" i="17"/>
  <c r="I329" i="17"/>
  <c r="T329" i="17"/>
  <c r="K329" i="17"/>
  <c r="U329" i="17"/>
  <c r="V329" i="17"/>
  <c r="W329" i="17"/>
  <c r="AB329" i="17"/>
  <c r="S329" i="17"/>
  <c r="Z329" i="17"/>
  <c r="N329" i="17"/>
  <c r="M329" i="17"/>
  <c r="L329" i="17"/>
  <c r="F329" i="17"/>
  <c r="E329" i="17"/>
  <c r="I328" i="17"/>
  <c r="T328" i="17"/>
  <c r="K328" i="17"/>
  <c r="U328" i="17"/>
  <c r="V328" i="17"/>
  <c r="W328" i="17"/>
  <c r="AB328" i="17"/>
  <c r="S328" i="17"/>
  <c r="Z328" i="17"/>
  <c r="N328" i="17"/>
  <c r="M328" i="17"/>
  <c r="L328" i="17"/>
  <c r="F328" i="17"/>
  <c r="E328" i="17"/>
  <c r="I327" i="17"/>
  <c r="T327" i="17"/>
  <c r="K327" i="17"/>
  <c r="U327" i="17"/>
  <c r="V327" i="17"/>
  <c r="W327" i="17"/>
  <c r="AB327" i="17"/>
  <c r="S327" i="17"/>
  <c r="Z327" i="17"/>
  <c r="N327" i="17"/>
  <c r="M327" i="17"/>
  <c r="L327" i="17"/>
  <c r="F327" i="17"/>
  <c r="E327" i="17"/>
  <c r="I326" i="17"/>
  <c r="T326" i="17"/>
  <c r="K326" i="17"/>
  <c r="U326" i="17"/>
  <c r="V326" i="17"/>
  <c r="W326" i="17"/>
  <c r="AB326" i="17"/>
  <c r="S326" i="17"/>
  <c r="Z326" i="17"/>
  <c r="N326" i="17"/>
  <c r="M326" i="17"/>
  <c r="L326" i="17"/>
  <c r="F326" i="17"/>
  <c r="E326" i="17"/>
  <c r="I322" i="17"/>
  <c r="K322" i="17"/>
  <c r="S322" i="17"/>
  <c r="Z322" i="17"/>
  <c r="N322" i="17"/>
  <c r="M322" i="17"/>
  <c r="L322" i="17"/>
  <c r="I321" i="17"/>
  <c r="K321" i="17"/>
  <c r="S321" i="17"/>
  <c r="Z321" i="17"/>
  <c r="N321" i="17"/>
  <c r="M321" i="17"/>
  <c r="L321" i="17"/>
  <c r="I320" i="17"/>
  <c r="K320" i="17"/>
  <c r="S320" i="17"/>
  <c r="Z320" i="17"/>
  <c r="N320" i="17"/>
  <c r="M320" i="17"/>
  <c r="L320" i="17"/>
  <c r="I319" i="17"/>
  <c r="K319" i="17"/>
  <c r="S319" i="17"/>
  <c r="Z319" i="17"/>
  <c r="N319" i="17"/>
  <c r="M319" i="17"/>
  <c r="L319" i="17"/>
  <c r="I318" i="17"/>
  <c r="K318" i="17"/>
  <c r="S318" i="17"/>
  <c r="Z318" i="17"/>
  <c r="N318" i="17"/>
  <c r="M318" i="17"/>
  <c r="L318" i="17"/>
  <c r="I317" i="17"/>
  <c r="K317" i="17"/>
  <c r="S317" i="17"/>
  <c r="Z317" i="17"/>
  <c r="N317" i="17"/>
  <c r="M317" i="17"/>
  <c r="L317" i="17"/>
  <c r="I316" i="17"/>
  <c r="K316" i="17"/>
  <c r="S316" i="17"/>
  <c r="Z316" i="17"/>
  <c r="N316" i="17"/>
  <c r="M316" i="17"/>
  <c r="L316" i="17"/>
  <c r="I315" i="17"/>
  <c r="K315" i="17"/>
  <c r="S315" i="17"/>
  <c r="Z315" i="17"/>
  <c r="N315" i="17"/>
  <c r="M315" i="17"/>
  <c r="L315" i="17"/>
  <c r="I314" i="17"/>
  <c r="K314" i="17"/>
  <c r="S314" i="17"/>
  <c r="Z314" i="17"/>
  <c r="N314" i="17"/>
  <c r="M314" i="17"/>
  <c r="L314" i="17"/>
  <c r="I313" i="17"/>
  <c r="K313" i="17"/>
  <c r="S313" i="17"/>
  <c r="Z313" i="17"/>
  <c r="N313" i="17"/>
  <c r="M313" i="17"/>
  <c r="L313" i="17"/>
  <c r="I312" i="17"/>
  <c r="K312" i="17"/>
  <c r="S312" i="17"/>
  <c r="Z312" i="17"/>
  <c r="N312" i="17"/>
  <c r="M312" i="17"/>
  <c r="L312" i="17"/>
  <c r="I311" i="17"/>
  <c r="K311" i="17"/>
  <c r="S311" i="17"/>
  <c r="Z311" i="17"/>
  <c r="N311" i="17"/>
  <c r="M311" i="17"/>
  <c r="L311" i="17"/>
  <c r="I310" i="17"/>
  <c r="K310" i="17"/>
  <c r="S310" i="17"/>
  <c r="Z310" i="17"/>
  <c r="N310" i="17"/>
  <c r="M310" i="17"/>
  <c r="L310" i="17"/>
  <c r="I309" i="17"/>
  <c r="K309" i="17"/>
  <c r="S309" i="17"/>
  <c r="Z309" i="17"/>
  <c r="N309" i="17"/>
  <c r="M309" i="17"/>
  <c r="L309" i="17"/>
  <c r="I308" i="17"/>
  <c r="K308" i="17"/>
  <c r="S308" i="17"/>
  <c r="Z308" i="17"/>
  <c r="N308" i="17"/>
  <c r="M308" i="17"/>
  <c r="L308" i="17"/>
  <c r="I307" i="17"/>
  <c r="K307" i="17"/>
  <c r="S307" i="17"/>
  <c r="Z307" i="17"/>
  <c r="N307" i="17"/>
  <c r="M307" i="17"/>
  <c r="L307" i="17"/>
  <c r="I306" i="17"/>
  <c r="K306" i="17"/>
  <c r="S306" i="17"/>
  <c r="Z306" i="17"/>
  <c r="N306" i="17"/>
  <c r="M306" i="17"/>
  <c r="L306" i="17"/>
  <c r="I305" i="17"/>
  <c r="K305" i="17"/>
  <c r="S305" i="17"/>
  <c r="Z305" i="17"/>
  <c r="N305" i="17"/>
  <c r="M305" i="17"/>
  <c r="L305" i="17"/>
  <c r="I304" i="17"/>
  <c r="K304" i="17"/>
  <c r="S304" i="17"/>
  <c r="Z304" i="17"/>
  <c r="N304" i="17"/>
  <c r="M304" i="17"/>
  <c r="L304" i="17"/>
  <c r="I303" i="17"/>
  <c r="K303" i="17"/>
  <c r="S303" i="17"/>
  <c r="Z303" i="17"/>
  <c r="N303" i="17"/>
  <c r="M303" i="17"/>
  <c r="L303" i="17"/>
  <c r="I302" i="17"/>
  <c r="K302" i="17"/>
  <c r="S302" i="17"/>
  <c r="Z302" i="17"/>
  <c r="N302" i="17"/>
  <c r="M302" i="17"/>
  <c r="L302" i="17"/>
  <c r="I301" i="17"/>
  <c r="K301" i="17"/>
  <c r="S301" i="17"/>
  <c r="Z301" i="17"/>
  <c r="N301" i="17"/>
  <c r="M301" i="17"/>
  <c r="L301" i="17"/>
  <c r="I300" i="17"/>
  <c r="K300" i="17"/>
  <c r="S300" i="17"/>
  <c r="Z300" i="17"/>
  <c r="N300" i="17"/>
  <c r="M300" i="17"/>
  <c r="L300" i="17"/>
  <c r="I299" i="17"/>
  <c r="K299" i="17"/>
  <c r="S299" i="17"/>
  <c r="Z299" i="17"/>
  <c r="N299" i="17"/>
  <c r="M299" i="17"/>
  <c r="L299" i="17"/>
  <c r="I298" i="17"/>
  <c r="K298" i="17"/>
  <c r="S298" i="17"/>
  <c r="Z298" i="17"/>
  <c r="N298" i="17"/>
  <c r="M298" i="17"/>
  <c r="L298" i="17"/>
  <c r="I297" i="17"/>
  <c r="K297" i="17"/>
  <c r="S297" i="17"/>
  <c r="Z297" i="17"/>
  <c r="N297" i="17"/>
  <c r="M297" i="17"/>
  <c r="L297" i="17"/>
  <c r="I296" i="17"/>
  <c r="K296" i="17"/>
  <c r="S296" i="17"/>
  <c r="Z296" i="17"/>
  <c r="N296" i="17"/>
  <c r="M296" i="17"/>
  <c r="L296" i="17"/>
  <c r="I295" i="17"/>
  <c r="K295" i="17"/>
  <c r="S295" i="17"/>
  <c r="Z295" i="17"/>
  <c r="N295" i="17"/>
  <c r="M295" i="17"/>
  <c r="L295" i="17"/>
  <c r="I294" i="17"/>
  <c r="K294" i="17"/>
  <c r="S294" i="17"/>
  <c r="Z294" i="17"/>
  <c r="N294" i="17"/>
  <c r="M294" i="17"/>
  <c r="L294" i="17"/>
  <c r="I293" i="17"/>
  <c r="K293" i="17"/>
  <c r="S293" i="17"/>
  <c r="Z293" i="17"/>
  <c r="N293" i="17"/>
  <c r="M293" i="17"/>
  <c r="L293" i="17"/>
  <c r="I292" i="17"/>
  <c r="K292" i="17"/>
  <c r="S292" i="17"/>
  <c r="Z292" i="17"/>
  <c r="N292" i="17"/>
  <c r="M292" i="17"/>
  <c r="L292" i="17"/>
  <c r="I291" i="17"/>
  <c r="K291" i="17"/>
  <c r="S291" i="17"/>
  <c r="Z291" i="17"/>
  <c r="N291" i="17"/>
  <c r="M291" i="17"/>
  <c r="L291" i="17"/>
  <c r="I290" i="17"/>
  <c r="K290" i="17"/>
  <c r="S290" i="17"/>
  <c r="Z290" i="17"/>
  <c r="N290" i="17"/>
  <c r="M290" i="17"/>
  <c r="L290" i="17"/>
  <c r="I289" i="17"/>
  <c r="K289" i="17"/>
  <c r="S289" i="17"/>
  <c r="Z289" i="17"/>
  <c r="N289" i="17"/>
  <c r="M289" i="17"/>
  <c r="L289" i="17"/>
  <c r="I288" i="17"/>
  <c r="K288" i="17"/>
  <c r="S288" i="17"/>
  <c r="Z288" i="17"/>
  <c r="N288" i="17"/>
  <c r="M288" i="17"/>
  <c r="L288" i="17"/>
  <c r="I287" i="17"/>
  <c r="K287" i="17"/>
  <c r="S287" i="17"/>
  <c r="Z287" i="17"/>
  <c r="N287" i="17"/>
  <c r="M287" i="17"/>
  <c r="L287" i="17"/>
  <c r="I286" i="17"/>
  <c r="K286" i="17"/>
  <c r="S286" i="17"/>
  <c r="Z286" i="17"/>
  <c r="N286" i="17"/>
  <c r="M286" i="17"/>
  <c r="L286" i="17"/>
  <c r="I285" i="17"/>
  <c r="K285" i="17"/>
  <c r="S285" i="17"/>
  <c r="Z285" i="17"/>
  <c r="N285" i="17"/>
  <c r="M285" i="17"/>
  <c r="L285" i="17"/>
  <c r="I284" i="17"/>
  <c r="K284" i="17"/>
  <c r="S284" i="17"/>
  <c r="Z284" i="17"/>
  <c r="N284" i="17"/>
  <c r="M284" i="17"/>
  <c r="L284" i="17"/>
  <c r="I283" i="17"/>
  <c r="K283" i="17"/>
  <c r="S283" i="17"/>
  <c r="Z283" i="17"/>
  <c r="N283" i="17"/>
  <c r="M283" i="17"/>
  <c r="L283" i="17"/>
  <c r="I282" i="17"/>
  <c r="K282" i="17"/>
  <c r="S282" i="17"/>
  <c r="Z282" i="17"/>
  <c r="N282" i="17"/>
  <c r="M282" i="17"/>
  <c r="L282" i="17"/>
  <c r="I281" i="17"/>
  <c r="K281" i="17"/>
  <c r="S281" i="17"/>
  <c r="Z281" i="17"/>
  <c r="N281" i="17"/>
  <c r="M281" i="17"/>
  <c r="L281" i="17"/>
  <c r="I280" i="17"/>
  <c r="K280" i="17"/>
  <c r="S280" i="17"/>
  <c r="Z280" i="17"/>
  <c r="N280" i="17"/>
  <c r="M280" i="17"/>
  <c r="L280" i="17"/>
  <c r="I279" i="17"/>
  <c r="K279" i="17"/>
  <c r="S279" i="17"/>
  <c r="Z279" i="17"/>
  <c r="N279" i="17"/>
  <c r="M279" i="17"/>
  <c r="L279" i="17"/>
  <c r="I278" i="17"/>
  <c r="K278" i="17"/>
  <c r="S278" i="17"/>
  <c r="Z278" i="17"/>
  <c r="N278" i="17"/>
  <c r="M278" i="17"/>
  <c r="L278" i="17"/>
  <c r="I277" i="17"/>
  <c r="K277" i="17"/>
  <c r="S277" i="17"/>
  <c r="Z277" i="17"/>
  <c r="N277" i="17"/>
  <c r="M277" i="17"/>
  <c r="L277" i="17"/>
  <c r="I276" i="17"/>
  <c r="K276" i="17"/>
  <c r="S276" i="17"/>
  <c r="Z276" i="17"/>
  <c r="N276" i="17"/>
  <c r="M276" i="17"/>
  <c r="L276" i="17"/>
  <c r="I275" i="17"/>
  <c r="K275" i="17"/>
  <c r="S275" i="17"/>
  <c r="Z275" i="17"/>
  <c r="N275" i="17"/>
  <c r="M275" i="17"/>
  <c r="L275" i="17"/>
  <c r="I274" i="17"/>
  <c r="K274" i="17"/>
  <c r="S274" i="17"/>
  <c r="Z274" i="17"/>
  <c r="N274" i="17"/>
  <c r="M274" i="17"/>
  <c r="L274" i="17"/>
  <c r="I273" i="17"/>
  <c r="K273" i="17"/>
  <c r="S273" i="17"/>
  <c r="Z273" i="17"/>
  <c r="N273" i="17"/>
  <c r="M273" i="17"/>
  <c r="L273" i="17"/>
  <c r="I272" i="17"/>
  <c r="K272" i="17"/>
  <c r="S272" i="17"/>
  <c r="Z272" i="17"/>
  <c r="N272" i="17"/>
  <c r="M272" i="17"/>
  <c r="L272" i="17"/>
  <c r="I271" i="17"/>
  <c r="K271" i="17"/>
  <c r="S271" i="17"/>
  <c r="Z271" i="17"/>
  <c r="N271" i="17"/>
  <c r="M271" i="17"/>
  <c r="L271" i="17"/>
  <c r="I270" i="17"/>
  <c r="K270" i="17"/>
  <c r="S270" i="17"/>
  <c r="Z270" i="17"/>
  <c r="N270" i="17"/>
  <c r="M270" i="17"/>
  <c r="L270" i="17"/>
  <c r="I269" i="17"/>
  <c r="K269" i="17"/>
  <c r="S269" i="17"/>
  <c r="Z269" i="17"/>
  <c r="N269" i="17"/>
  <c r="M269" i="17"/>
  <c r="L269" i="17"/>
  <c r="I268" i="17"/>
  <c r="K268" i="17"/>
  <c r="S268" i="17"/>
  <c r="Z268" i="17"/>
  <c r="N268" i="17"/>
  <c r="M268" i="17"/>
  <c r="L268" i="17"/>
  <c r="I267" i="17"/>
  <c r="K267" i="17"/>
  <c r="S267" i="17"/>
  <c r="Z267" i="17"/>
  <c r="N267" i="17"/>
  <c r="M267" i="17"/>
  <c r="L267" i="17"/>
  <c r="I266" i="17"/>
  <c r="K266" i="17"/>
  <c r="S266" i="17"/>
  <c r="Z266" i="17"/>
  <c r="N266" i="17"/>
  <c r="M266" i="17"/>
  <c r="L266" i="17"/>
  <c r="I265" i="17"/>
  <c r="K265" i="17"/>
  <c r="S265" i="17"/>
  <c r="Z265" i="17"/>
  <c r="N265" i="17"/>
  <c r="M265" i="17"/>
  <c r="L265" i="17"/>
  <c r="I264" i="17"/>
  <c r="K264" i="17"/>
  <c r="S264" i="17"/>
  <c r="Z264" i="17"/>
  <c r="N264" i="17"/>
  <c r="M264" i="17"/>
  <c r="L264" i="17"/>
  <c r="I263" i="17"/>
  <c r="K263" i="17"/>
  <c r="S263" i="17"/>
  <c r="Z263" i="17"/>
  <c r="N263" i="17"/>
  <c r="M263" i="17"/>
  <c r="L263" i="17"/>
  <c r="I262" i="17"/>
  <c r="K262" i="17"/>
  <c r="S262" i="17"/>
  <c r="Z262" i="17"/>
  <c r="N262" i="17"/>
  <c r="M262" i="17"/>
  <c r="L262" i="17"/>
  <c r="I261" i="17"/>
  <c r="K261" i="17"/>
  <c r="S261" i="17"/>
  <c r="Z261" i="17"/>
  <c r="N261" i="17"/>
  <c r="M261" i="17"/>
  <c r="L261" i="17"/>
  <c r="I260" i="17"/>
  <c r="K260" i="17"/>
  <c r="S260" i="17"/>
  <c r="Z260" i="17"/>
  <c r="N260" i="17"/>
  <c r="M260" i="17"/>
  <c r="L260" i="17"/>
  <c r="I259" i="17"/>
  <c r="K259" i="17"/>
  <c r="S259" i="17"/>
  <c r="Z259" i="17"/>
  <c r="N259" i="17"/>
  <c r="M259" i="17"/>
  <c r="L259" i="17"/>
  <c r="I258" i="17"/>
  <c r="K258" i="17"/>
  <c r="S258" i="17"/>
  <c r="Z258" i="17"/>
  <c r="N258" i="17"/>
  <c r="M258" i="17"/>
  <c r="L258" i="17"/>
  <c r="I257" i="17"/>
  <c r="K257" i="17"/>
  <c r="S257" i="17"/>
  <c r="Z257" i="17"/>
  <c r="N257" i="17"/>
  <c r="M257" i="17"/>
  <c r="L257" i="17"/>
  <c r="I256" i="17"/>
  <c r="K256" i="17"/>
  <c r="S256" i="17"/>
  <c r="Z256" i="17"/>
  <c r="N256" i="17"/>
  <c r="M256" i="17"/>
  <c r="L256" i="17"/>
  <c r="I255" i="17"/>
  <c r="K255" i="17"/>
  <c r="S255" i="17"/>
  <c r="Z255" i="17"/>
  <c r="N255" i="17"/>
  <c r="M255" i="17"/>
  <c r="L255" i="17"/>
  <c r="I254" i="17"/>
  <c r="K254" i="17"/>
  <c r="S254" i="17"/>
  <c r="Z254" i="17"/>
  <c r="N254" i="17"/>
  <c r="M254" i="17"/>
  <c r="L254" i="17"/>
  <c r="I253" i="17"/>
  <c r="K253" i="17"/>
  <c r="S253" i="17"/>
  <c r="Z253" i="17"/>
  <c r="N253" i="17"/>
  <c r="M253" i="17"/>
  <c r="L253" i="17"/>
  <c r="I252" i="17"/>
  <c r="K252" i="17"/>
  <c r="S252" i="17"/>
  <c r="Z252" i="17"/>
  <c r="N252" i="17"/>
  <c r="M252" i="17"/>
  <c r="L252" i="17"/>
  <c r="I251" i="17"/>
  <c r="K251" i="17"/>
  <c r="S251" i="17"/>
  <c r="Z251" i="17"/>
  <c r="N251" i="17"/>
  <c r="M251" i="17"/>
  <c r="L251" i="17"/>
  <c r="I250" i="17"/>
  <c r="K250" i="17"/>
  <c r="S250" i="17"/>
  <c r="Z250" i="17"/>
  <c r="N250" i="17"/>
  <c r="M250" i="17"/>
  <c r="L250" i="17"/>
  <c r="I249" i="17"/>
  <c r="K249" i="17"/>
  <c r="S249" i="17"/>
  <c r="Z249" i="17"/>
  <c r="N249" i="17"/>
  <c r="M249" i="17"/>
  <c r="L249" i="17"/>
  <c r="I248" i="17"/>
  <c r="K248" i="17"/>
  <c r="S248" i="17"/>
  <c r="Z248" i="17"/>
  <c r="N248" i="17"/>
  <c r="M248" i="17"/>
  <c r="L248" i="17"/>
  <c r="I247" i="17"/>
  <c r="K247" i="17"/>
  <c r="S247" i="17"/>
  <c r="Z247" i="17"/>
  <c r="N247" i="17"/>
  <c r="M247" i="17"/>
  <c r="L247" i="17"/>
  <c r="I246" i="17"/>
  <c r="K246" i="17"/>
  <c r="S246" i="17"/>
  <c r="Z246" i="17"/>
  <c r="N246" i="17"/>
  <c r="M246" i="17"/>
  <c r="L246" i="17"/>
  <c r="I245" i="17"/>
  <c r="K245" i="17"/>
  <c r="S245" i="17"/>
  <c r="Z245" i="17"/>
  <c r="N245" i="17"/>
  <c r="M245" i="17"/>
  <c r="L245" i="17"/>
  <c r="I244" i="17"/>
  <c r="K244" i="17"/>
  <c r="S244" i="17"/>
  <c r="Z244" i="17"/>
  <c r="N244" i="17"/>
  <c r="M244" i="17"/>
  <c r="L244" i="17"/>
  <c r="I243" i="17"/>
  <c r="K243" i="17"/>
  <c r="S243" i="17"/>
  <c r="Z243" i="17"/>
  <c r="N243" i="17"/>
  <c r="M243" i="17"/>
  <c r="L243" i="17"/>
  <c r="I242" i="17"/>
  <c r="K242" i="17"/>
  <c r="S242" i="17"/>
  <c r="Z242" i="17"/>
  <c r="N242" i="17"/>
  <c r="M242" i="17"/>
  <c r="L242" i="17"/>
  <c r="I241" i="17"/>
  <c r="K241" i="17"/>
  <c r="S241" i="17"/>
  <c r="Z241" i="17"/>
  <c r="N241" i="17"/>
  <c r="M241" i="17"/>
  <c r="L241" i="17"/>
  <c r="I240" i="17"/>
  <c r="K240" i="17"/>
  <c r="S240" i="17"/>
  <c r="Z240" i="17"/>
  <c r="N240" i="17"/>
  <c r="M240" i="17"/>
  <c r="L240" i="17"/>
  <c r="I239" i="17"/>
  <c r="K239" i="17"/>
  <c r="S239" i="17"/>
  <c r="Z239" i="17"/>
  <c r="N239" i="17"/>
  <c r="M239" i="17"/>
  <c r="L239" i="17"/>
  <c r="I238" i="17"/>
  <c r="K238" i="17"/>
  <c r="S238" i="17"/>
  <c r="Z238" i="17"/>
  <c r="N238" i="17"/>
  <c r="M238" i="17"/>
  <c r="L238" i="17"/>
  <c r="I237" i="17"/>
  <c r="K237" i="17"/>
  <c r="S237" i="17"/>
  <c r="Z237" i="17"/>
  <c r="N237" i="17"/>
  <c r="M237" i="17"/>
  <c r="L237" i="17"/>
  <c r="I236" i="17"/>
  <c r="K236" i="17"/>
  <c r="S236" i="17"/>
  <c r="Z236" i="17"/>
  <c r="N236" i="17"/>
  <c r="M236" i="17"/>
  <c r="L236" i="17"/>
  <c r="I235" i="17"/>
  <c r="K235" i="17"/>
  <c r="S235" i="17"/>
  <c r="Z235" i="17"/>
  <c r="N235" i="17"/>
  <c r="M235" i="17"/>
  <c r="L235" i="17"/>
  <c r="I234" i="17"/>
  <c r="K234" i="17"/>
  <c r="S234" i="17"/>
  <c r="Z234" i="17"/>
  <c r="N234" i="17"/>
  <c r="M234" i="17"/>
  <c r="L234" i="17"/>
  <c r="I233" i="17"/>
  <c r="K233" i="17"/>
  <c r="S233" i="17"/>
  <c r="Z233" i="17"/>
  <c r="N233" i="17"/>
  <c r="M233" i="17"/>
  <c r="L233" i="17"/>
  <c r="I232" i="17"/>
  <c r="K232" i="17"/>
  <c r="S232" i="17"/>
  <c r="Z232" i="17"/>
  <c r="N232" i="17"/>
  <c r="M232" i="17"/>
  <c r="L232" i="17"/>
  <c r="I231" i="17"/>
  <c r="K231" i="17"/>
  <c r="S231" i="17"/>
  <c r="Z231" i="17"/>
  <c r="N231" i="17"/>
  <c r="M231" i="17"/>
  <c r="L231" i="17"/>
  <c r="I230" i="17"/>
  <c r="K230" i="17"/>
  <c r="S230" i="17"/>
  <c r="Z230" i="17"/>
  <c r="N230" i="17"/>
  <c r="M230" i="17"/>
  <c r="L230" i="17"/>
  <c r="I229" i="17"/>
  <c r="K229" i="17"/>
  <c r="S229" i="17"/>
  <c r="Z229" i="17"/>
  <c r="N229" i="17"/>
  <c r="M229" i="17"/>
  <c r="L229" i="17"/>
  <c r="I228" i="17"/>
  <c r="K228" i="17"/>
  <c r="S228" i="17"/>
  <c r="Z228" i="17"/>
  <c r="N228" i="17"/>
  <c r="M228" i="17"/>
  <c r="L228" i="17"/>
  <c r="I227" i="17"/>
  <c r="K227" i="17"/>
  <c r="S227" i="17"/>
  <c r="Z227" i="17"/>
  <c r="N227" i="17"/>
  <c r="M227" i="17"/>
  <c r="L227" i="17"/>
  <c r="I226" i="17"/>
  <c r="K226" i="17"/>
  <c r="S226" i="17"/>
  <c r="Z226" i="17"/>
  <c r="N226" i="17"/>
  <c r="M226" i="17"/>
  <c r="L226" i="17"/>
  <c r="I225" i="17"/>
  <c r="K225" i="17"/>
  <c r="S225" i="17"/>
  <c r="Z225" i="17"/>
  <c r="N225" i="17"/>
  <c r="M225" i="17"/>
  <c r="L225" i="17"/>
  <c r="I224" i="17"/>
  <c r="K224" i="17"/>
  <c r="S224" i="17"/>
  <c r="Z224" i="17"/>
  <c r="N224" i="17"/>
  <c r="M224" i="17"/>
  <c r="L224" i="17"/>
  <c r="I223" i="17"/>
  <c r="K223" i="17"/>
  <c r="S223" i="17"/>
  <c r="Z223" i="17"/>
  <c r="N223" i="17"/>
  <c r="M223" i="17"/>
  <c r="L223" i="17"/>
  <c r="I222" i="17"/>
  <c r="K222" i="17"/>
  <c r="S222" i="17"/>
  <c r="Z222" i="17"/>
  <c r="N222" i="17"/>
  <c r="M222" i="17"/>
  <c r="L222" i="17"/>
  <c r="I221" i="17"/>
  <c r="K221" i="17"/>
  <c r="S221" i="17"/>
  <c r="Z221" i="17"/>
  <c r="N221" i="17"/>
  <c r="M221" i="17"/>
  <c r="L221" i="17"/>
  <c r="I220" i="17"/>
  <c r="K220" i="17"/>
  <c r="S220" i="17"/>
  <c r="Z220" i="17"/>
  <c r="N220" i="17"/>
  <c r="M220" i="17"/>
  <c r="L220" i="17"/>
  <c r="I219" i="17"/>
  <c r="K219" i="17"/>
  <c r="S219" i="17"/>
  <c r="Z219" i="17"/>
  <c r="N219" i="17"/>
  <c r="M219" i="17"/>
  <c r="L219" i="17"/>
  <c r="I218" i="17"/>
  <c r="K218" i="17"/>
  <c r="S218" i="17"/>
  <c r="Z218" i="17"/>
  <c r="N218" i="17"/>
  <c r="M218" i="17"/>
  <c r="L218" i="17"/>
  <c r="I217" i="17"/>
  <c r="K217" i="17"/>
  <c r="S217" i="17"/>
  <c r="Z217" i="17"/>
  <c r="N217" i="17"/>
  <c r="M217" i="17"/>
  <c r="L217" i="17"/>
  <c r="I216" i="17"/>
  <c r="K216" i="17"/>
  <c r="S216" i="17"/>
  <c r="Z216" i="17"/>
  <c r="N216" i="17"/>
  <c r="M216" i="17"/>
  <c r="L216" i="17"/>
  <c r="I215" i="17"/>
  <c r="K215" i="17"/>
  <c r="S215" i="17"/>
  <c r="Z215" i="17"/>
  <c r="N215" i="17"/>
  <c r="M215" i="17"/>
  <c r="L215" i="17"/>
  <c r="I214" i="17"/>
  <c r="K214" i="17"/>
  <c r="S214" i="17"/>
  <c r="Z214" i="17"/>
  <c r="N214" i="17"/>
  <c r="M214" i="17"/>
  <c r="L214" i="17"/>
  <c r="I213" i="17"/>
  <c r="K213" i="17"/>
  <c r="S213" i="17"/>
  <c r="Z213" i="17"/>
  <c r="N213" i="17"/>
  <c r="M213" i="17"/>
  <c r="L213" i="17"/>
  <c r="I212" i="17"/>
  <c r="K212" i="17"/>
  <c r="S212" i="17"/>
  <c r="Z212" i="17"/>
  <c r="N212" i="17"/>
  <c r="M212" i="17"/>
  <c r="L212" i="17"/>
  <c r="I211" i="17"/>
  <c r="K211" i="17"/>
  <c r="S211" i="17"/>
  <c r="Z211" i="17"/>
  <c r="N211" i="17"/>
  <c r="M211" i="17"/>
  <c r="L211" i="17"/>
  <c r="I210" i="17"/>
  <c r="K210" i="17"/>
  <c r="S210" i="17"/>
  <c r="Z210" i="17"/>
  <c r="N210" i="17"/>
  <c r="M210" i="17"/>
  <c r="L210" i="17"/>
  <c r="I209" i="17"/>
  <c r="K209" i="17"/>
  <c r="S209" i="17"/>
  <c r="Z209" i="17"/>
  <c r="N209" i="17"/>
  <c r="M209" i="17"/>
  <c r="L209" i="17"/>
  <c r="I208" i="17"/>
  <c r="K208" i="17"/>
  <c r="S208" i="17"/>
  <c r="Z208" i="17"/>
  <c r="N208" i="17"/>
  <c r="M208" i="17"/>
  <c r="L208" i="17"/>
  <c r="I207" i="17"/>
  <c r="K207" i="17"/>
  <c r="S207" i="17"/>
  <c r="Z207" i="17"/>
  <c r="N207" i="17"/>
  <c r="M207" i="17"/>
  <c r="L207" i="17"/>
  <c r="I206" i="17"/>
  <c r="K206" i="17"/>
  <c r="S206" i="17"/>
  <c r="Z206" i="17"/>
  <c r="N206" i="17"/>
  <c r="M206" i="17"/>
  <c r="L206" i="17"/>
  <c r="I205" i="17"/>
  <c r="K205" i="17"/>
  <c r="S205" i="17"/>
  <c r="Z205" i="17"/>
  <c r="N205" i="17"/>
  <c r="M205" i="17"/>
  <c r="L205" i="17"/>
  <c r="I204" i="17"/>
  <c r="K204" i="17"/>
  <c r="S204" i="17"/>
  <c r="Z204" i="17"/>
  <c r="N204" i="17"/>
  <c r="M204" i="17"/>
  <c r="L204" i="17"/>
  <c r="I203" i="17"/>
  <c r="K203" i="17"/>
  <c r="S203" i="17"/>
  <c r="Z203" i="17"/>
  <c r="N203" i="17"/>
  <c r="M203" i="17"/>
  <c r="L203" i="17"/>
  <c r="I202" i="17"/>
  <c r="K202" i="17"/>
  <c r="S202" i="17"/>
  <c r="Z202" i="17"/>
  <c r="N202" i="17"/>
  <c r="M202" i="17"/>
  <c r="L202" i="17"/>
  <c r="I201" i="17"/>
  <c r="K201" i="17"/>
  <c r="S201" i="17"/>
  <c r="Z201" i="17"/>
  <c r="N201" i="17"/>
  <c r="M201" i="17"/>
  <c r="L201" i="17"/>
  <c r="I200" i="17"/>
  <c r="K200" i="17"/>
  <c r="S200" i="17"/>
  <c r="Z200" i="17"/>
  <c r="N200" i="17"/>
  <c r="M200" i="17"/>
  <c r="L200" i="17"/>
  <c r="I199" i="17"/>
  <c r="K199" i="17"/>
  <c r="S199" i="17"/>
  <c r="Z199" i="17"/>
  <c r="N199" i="17"/>
  <c r="M199" i="17"/>
  <c r="L199" i="17"/>
  <c r="I198" i="17"/>
  <c r="K198" i="17"/>
  <c r="S198" i="17"/>
  <c r="Z198" i="17"/>
  <c r="N198" i="17"/>
  <c r="M198" i="17"/>
  <c r="L198" i="17"/>
  <c r="I197" i="17"/>
  <c r="K197" i="17"/>
  <c r="S197" i="17"/>
  <c r="Z197" i="17"/>
  <c r="N197" i="17"/>
  <c r="M197" i="17"/>
  <c r="L197" i="17"/>
  <c r="I196" i="17"/>
  <c r="K196" i="17"/>
  <c r="S196" i="17"/>
  <c r="Z196" i="17"/>
  <c r="N196" i="17"/>
  <c r="M196" i="17"/>
  <c r="L196" i="17"/>
  <c r="I195" i="17"/>
  <c r="K195" i="17"/>
  <c r="S195" i="17"/>
  <c r="Z195" i="17"/>
  <c r="N195" i="17"/>
  <c r="M195" i="17"/>
  <c r="L195" i="17"/>
  <c r="I194" i="17"/>
  <c r="K194" i="17"/>
  <c r="S194" i="17"/>
  <c r="Z194" i="17"/>
  <c r="N194" i="17"/>
  <c r="M194" i="17"/>
  <c r="L194" i="17"/>
  <c r="I193" i="17"/>
  <c r="K193" i="17"/>
  <c r="S193" i="17"/>
  <c r="Z193" i="17"/>
  <c r="N193" i="17"/>
  <c r="M193" i="17"/>
  <c r="L193" i="17"/>
  <c r="I192" i="17"/>
  <c r="K192" i="17"/>
  <c r="S192" i="17"/>
  <c r="Z192" i="17"/>
  <c r="N192" i="17"/>
  <c r="M192" i="17"/>
  <c r="L192" i="17"/>
  <c r="I191" i="17"/>
  <c r="K191" i="17"/>
  <c r="S191" i="17"/>
  <c r="Z191" i="17"/>
  <c r="N191" i="17"/>
  <c r="M191" i="17"/>
  <c r="L191" i="17"/>
  <c r="I190" i="17"/>
  <c r="K190" i="17"/>
  <c r="S190" i="17"/>
  <c r="Z190" i="17"/>
  <c r="N190" i="17"/>
  <c r="M190" i="17"/>
  <c r="L190" i="17"/>
  <c r="I189" i="17"/>
  <c r="K189" i="17"/>
  <c r="S189" i="17"/>
  <c r="Z189" i="17"/>
  <c r="N189" i="17"/>
  <c r="M189" i="17"/>
  <c r="L189" i="17"/>
  <c r="I188" i="17"/>
  <c r="K188" i="17"/>
  <c r="S188" i="17"/>
  <c r="Z188" i="17"/>
  <c r="N188" i="17"/>
  <c r="M188" i="17"/>
  <c r="L188" i="17"/>
  <c r="I187" i="17"/>
  <c r="K187" i="17"/>
  <c r="S187" i="17"/>
  <c r="Z187" i="17"/>
  <c r="N187" i="17"/>
  <c r="M187" i="17"/>
  <c r="L187" i="17"/>
  <c r="I186" i="17"/>
  <c r="K186" i="17"/>
  <c r="S186" i="17"/>
  <c r="Z186" i="17"/>
  <c r="N186" i="17"/>
  <c r="M186" i="17"/>
  <c r="L186" i="17"/>
  <c r="I185" i="17"/>
  <c r="K185" i="17"/>
  <c r="S185" i="17"/>
  <c r="Z185" i="17"/>
  <c r="N185" i="17"/>
  <c r="M185" i="17"/>
  <c r="L185" i="17"/>
  <c r="I184" i="17"/>
  <c r="K184" i="17"/>
  <c r="S184" i="17"/>
  <c r="Z184" i="17"/>
  <c r="N184" i="17"/>
  <c r="M184" i="17"/>
  <c r="L184" i="17"/>
  <c r="I183" i="17"/>
  <c r="K183" i="17"/>
  <c r="S183" i="17"/>
  <c r="Z183" i="17"/>
  <c r="N183" i="17"/>
  <c r="M183" i="17"/>
  <c r="L183" i="17"/>
  <c r="I182" i="17"/>
  <c r="K182" i="17"/>
  <c r="S182" i="17"/>
  <c r="Z182" i="17"/>
  <c r="N182" i="17"/>
  <c r="M182" i="17"/>
  <c r="L182" i="17"/>
  <c r="I181" i="17"/>
  <c r="K181" i="17"/>
  <c r="S181" i="17"/>
  <c r="Z181" i="17"/>
  <c r="N181" i="17"/>
  <c r="M181" i="17"/>
  <c r="L181" i="17"/>
  <c r="I180" i="17"/>
  <c r="K180" i="17"/>
  <c r="S180" i="17"/>
  <c r="Z180" i="17"/>
  <c r="N180" i="17"/>
  <c r="M180" i="17"/>
  <c r="L180" i="17"/>
  <c r="I179" i="17"/>
  <c r="K179" i="17"/>
  <c r="S179" i="17"/>
  <c r="Z179" i="17"/>
  <c r="N179" i="17"/>
  <c r="M179" i="17"/>
  <c r="L179" i="17"/>
  <c r="I178" i="17"/>
  <c r="K178" i="17"/>
  <c r="S178" i="17"/>
  <c r="Z178" i="17"/>
  <c r="N178" i="17"/>
  <c r="M178" i="17"/>
  <c r="L178" i="17"/>
  <c r="I177" i="17"/>
  <c r="K177" i="17"/>
  <c r="S177" i="17"/>
  <c r="Z177" i="17"/>
  <c r="N177" i="17"/>
  <c r="M177" i="17"/>
  <c r="L177" i="17"/>
  <c r="I176" i="17"/>
  <c r="K176" i="17"/>
  <c r="S176" i="17"/>
  <c r="Z176" i="17"/>
  <c r="N176" i="17"/>
  <c r="M176" i="17"/>
  <c r="L176" i="17"/>
  <c r="I175" i="17"/>
  <c r="K175" i="17"/>
  <c r="S175" i="17"/>
  <c r="Z175" i="17"/>
  <c r="N175" i="17"/>
  <c r="M175" i="17"/>
  <c r="L175" i="17"/>
  <c r="I174" i="17"/>
  <c r="K174" i="17"/>
  <c r="S174" i="17"/>
  <c r="Z174" i="17"/>
  <c r="N174" i="17"/>
  <c r="M174" i="17"/>
  <c r="L174" i="17"/>
  <c r="I173" i="17"/>
  <c r="K173" i="17"/>
  <c r="S173" i="17"/>
  <c r="Z173" i="17"/>
  <c r="N173" i="17"/>
  <c r="M173" i="17"/>
  <c r="L173" i="17"/>
  <c r="I172" i="17"/>
  <c r="K172" i="17"/>
  <c r="S172" i="17"/>
  <c r="Z172" i="17"/>
  <c r="N172" i="17"/>
  <c r="M172" i="17"/>
  <c r="L172" i="17"/>
  <c r="I171" i="17"/>
  <c r="K171" i="17"/>
  <c r="S171" i="17"/>
  <c r="Z171" i="17"/>
  <c r="N171" i="17"/>
  <c r="M171" i="17"/>
  <c r="L171" i="17"/>
  <c r="I170" i="17"/>
  <c r="K170" i="17"/>
  <c r="S170" i="17"/>
  <c r="Z170" i="17"/>
  <c r="N170" i="17"/>
  <c r="M170" i="17"/>
  <c r="L170" i="17"/>
  <c r="I169" i="17"/>
  <c r="K169" i="17"/>
  <c r="S169" i="17"/>
  <c r="Z169" i="17"/>
  <c r="N169" i="17"/>
  <c r="M169" i="17"/>
  <c r="L169" i="17"/>
  <c r="I168" i="17"/>
  <c r="K168" i="17"/>
  <c r="S168" i="17"/>
  <c r="Z168" i="17"/>
  <c r="N168" i="17"/>
  <c r="M168" i="17"/>
  <c r="L168" i="17"/>
  <c r="I167" i="17"/>
  <c r="K167" i="17"/>
  <c r="S167" i="17"/>
  <c r="Z167" i="17"/>
  <c r="N167" i="17"/>
  <c r="M167" i="17"/>
  <c r="L167" i="17"/>
  <c r="I166" i="17"/>
  <c r="K166" i="17"/>
  <c r="S166" i="17"/>
  <c r="Z166" i="17"/>
  <c r="N166" i="17"/>
  <c r="M166" i="17"/>
  <c r="L166" i="17"/>
  <c r="I165" i="17"/>
  <c r="K165" i="17"/>
  <c r="S165" i="17"/>
  <c r="Z165" i="17"/>
  <c r="N165" i="17"/>
  <c r="M165" i="17"/>
  <c r="L165" i="17"/>
  <c r="I164" i="17"/>
  <c r="K164" i="17"/>
  <c r="S164" i="17"/>
  <c r="Z164" i="17"/>
  <c r="N164" i="17"/>
  <c r="M164" i="17"/>
  <c r="L164" i="17"/>
  <c r="I163" i="17"/>
  <c r="K163" i="17"/>
  <c r="S163" i="17"/>
  <c r="Z163" i="17"/>
  <c r="N163" i="17"/>
  <c r="M163" i="17"/>
  <c r="L163" i="17"/>
  <c r="I162" i="17"/>
  <c r="K162" i="17"/>
  <c r="S162" i="17"/>
  <c r="Z162" i="17"/>
  <c r="N162" i="17"/>
  <c r="M162" i="17"/>
  <c r="L162" i="17"/>
  <c r="I161" i="17"/>
  <c r="K161" i="17"/>
  <c r="S161" i="17"/>
  <c r="Z161" i="17"/>
  <c r="N161" i="17"/>
  <c r="M161" i="17"/>
  <c r="L161" i="17"/>
  <c r="I160" i="17"/>
  <c r="K160" i="17"/>
  <c r="S160" i="17"/>
  <c r="Z160" i="17"/>
  <c r="N160" i="17"/>
  <c r="M160" i="17"/>
  <c r="L160" i="17"/>
  <c r="I159" i="17"/>
  <c r="K159" i="17"/>
  <c r="S159" i="17"/>
  <c r="Z159" i="17"/>
  <c r="N159" i="17"/>
  <c r="M159" i="17"/>
  <c r="L159" i="17"/>
  <c r="I158" i="17"/>
  <c r="K158" i="17"/>
  <c r="S158" i="17"/>
  <c r="Z158" i="17"/>
  <c r="N158" i="17"/>
  <c r="M158" i="17"/>
  <c r="L158" i="17"/>
  <c r="I157" i="17"/>
  <c r="K157" i="17"/>
  <c r="S157" i="17"/>
  <c r="Z157" i="17"/>
  <c r="N157" i="17"/>
  <c r="M157" i="17"/>
  <c r="L157" i="17"/>
  <c r="I156" i="17"/>
  <c r="K156" i="17"/>
  <c r="S156" i="17"/>
  <c r="Z156" i="17"/>
  <c r="N156" i="17"/>
  <c r="M156" i="17"/>
  <c r="L156" i="17"/>
  <c r="I155" i="17"/>
  <c r="K155" i="17"/>
  <c r="S155" i="17"/>
  <c r="Z155" i="17"/>
  <c r="N155" i="17"/>
  <c r="M155" i="17"/>
  <c r="L155" i="17"/>
  <c r="I154" i="17"/>
  <c r="K154" i="17"/>
  <c r="S154" i="17"/>
  <c r="Z154" i="17"/>
  <c r="N154" i="17"/>
  <c r="M154" i="17"/>
  <c r="L154" i="17"/>
  <c r="I153" i="17"/>
  <c r="K153" i="17"/>
  <c r="S153" i="17"/>
  <c r="Z153" i="17"/>
  <c r="N153" i="17"/>
  <c r="M153" i="17"/>
  <c r="L153" i="17"/>
  <c r="I152" i="17"/>
  <c r="K152" i="17"/>
  <c r="S152" i="17"/>
  <c r="Z152" i="17"/>
  <c r="N152" i="17"/>
  <c r="M152" i="17"/>
  <c r="L152" i="17"/>
  <c r="I151" i="17"/>
  <c r="K151" i="17"/>
  <c r="S151" i="17"/>
  <c r="Z151" i="17"/>
  <c r="N151" i="17"/>
  <c r="M151" i="17"/>
  <c r="L151" i="17"/>
  <c r="I150" i="17"/>
  <c r="K150" i="17"/>
  <c r="S150" i="17"/>
  <c r="Z150" i="17"/>
  <c r="N150" i="17"/>
  <c r="M150" i="17"/>
  <c r="L150" i="17"/>
  <c r="I149" i="17"/>
  <c r="K149" i="17"/>
  <c r="S149" i="17"/>
  <c r="Z149" i="17"/>
  <c r="N149" i="17"/>
  <c r="M149" i="17"/>
  <c r="L149" i="17"/>
  <c r="I148" i="17"/>
  <c r="K148" i="17"/>
  <c r="S148" i="17"/>
  <c r="Z148" i="17"/>
  <c r="N148" i="17"/>
  <c r="M148" i="17"/>
  <c r="L148" i="17"/>
  <c r="I147" i="17"/>
  <c r="K147" i="17"/>
  <c r="S147" i="17"/>
  <c r="Z147" i="17"/>
  <c r="N147" i="17"/>
  <c r="M147" i="17"/>
  <c r="L147" i="17"/>
  <c r="I146" i="17"/>
  <c r="K146" i="17"/>
  <c r="S146" i="17"/>
  <c r="Z146" i="17"/>
  <c r="N146" i="17"/>
  <c r="M146" i="17"/>
  <c r="L146" i="17"/>
  <c r="I145" i="17"/>
  <c r="K145" i="17"/>
  <c r="S145" i="17"/>
  <c r="Z145" i="17"/>
  <c r="N145" i="17"/>
  <c r="M145" i="17"/>
  <c r="L145" i="17"/>
  <c r="I144" i="17"/>
  <c r="K144" i="17"/>
  <c r="S144" i="17"/>
  <c r="Z144" i="17"/>
  <c r="N144" i="17"/>
  <c r="M144" i="17"/>
  <c r="L144" i="17"/>
  <c r="I143" i="17"/>
  <c r="K143" i="17"/>
  <c r="S143" i="17"/>
  <c r="Z143" i="17"/>
  <c r="N143" i="17"/>
  <c r="M143" i="17"/>
  <c r="L143" i="17"/>
  <c r="I142" i="17"/>
  <c r="K142" i="17"/>
  <c r="S142" i="17"/>
  <c r="Z142" i="17"/>
  <c r="N142" i="17"/>
  <c r="M142" i="17"/>
  <c r="L142" i="17"/>
  <c r="I141" i="17"/>
  <c r="K141" i="17"/>
  <c r="S141" i="17"/>
  <c r="Z141" i="17"/>
  <c r="N141" i="17"/>
  <c r="M141" i="17"/>
  <c r="L141" i="17"/>
  <c r="I140" i="17"/>
  <c r="K140" i="17"/>
  <c r="S140" i="17"/>
  <c r="Z140" i="17"/>
  <c r="N140" i="17"/>
  <c r="M140" i="17"/>
  <c r="L140" i="17"/>
  <c r="I139" i="17"/>
  <c r="K139" i="17"/>
  <c r="S139" i="17"/>
  <c r="Z139" i="17"/>
  <c r="N139" i="17"/>
  <c r="M139" i="17"/>
  <c r="L139" i="17"/>
  <c r="I138" i="17"/>
  <c r="K138" i="17"/>
  <c r="S138" i="17"/>
  <c r="Z138" i="17"/>
  <c r="N138" i="17"/>
  <c r="M138" i="17"/>
  <c r="L138" i="17"/>
  <c r="I137" i="17"/>
  <c r="K137" i="17"/>
  <c r="S137" i="17"/>
  <c r="Z137" i="17"/>
  <c r="N137" i="17"/>
  <c r="M137" i="17"/>
  <c r="L137" i="17"/>
  <c r="I136" i="17"/>
  <c r="K136" i="17"/>
  <c r="S136" i="17"/>
  <c r="Z136" i="17"/>
  <c r="N136" i="17"/>
  <c r="M136" i="17"/>
  <c r="L136" i="17"/>
  <c r="I135" i="17"/>
  <c r="K135" i="17"/>
  <c r="S135" i="17"/>
  <c r="Z135" i="17"/>
  <c r="N135" i="17"/>
  <c r="M135" i="17"/>
  <c r="L135" i="17"/>
  <c r="I134" i="17"/>
  <c r="K134" i="17"/>
  <c r="S134" i="17"/>
  <c r="Z134" i="17"/>
  <c r="N134" i="17"/>
  <c r="M134" i="17"/>
  <c r="L134" i="17"/>
  <c r="I133" i="17"/>
  <c r="K133" i="17"/>
  <c r="S133" i="17"/>
  <c r="Z133" i="17"/>
  <c r="N133" i="17"/>
  <c r="M133" i="17"/>
  <c r="L133" i="17"/>
  <c r="I132" i="17"/>
  <c r="K132" i="17"/>
  <c r="S132" i="17"/>
  <c r="Z132" i="17"/>
  <c r="N132" i="17"/>
  <c r="M132" i="17"/>
  <c r="L132" i="17"/>
  <c r="I131" i="17"/>
  <c r="K131" i="17"/>
  <c r="S131" i="17"/>
  <c r="Z131" i="17"/>
  <c r="N131" i="17"/>
  <c r="M131" i="17"/>
  <c r="L131" i="17"/>
  <c r="I130" i="17"/>
  <c r="T130" i="17"/>
  <c r="K130" i="17"/>
  <c r="U130" i="17"/>
  <c r="V130" i="17"/>
  <c r="W130" i="17"/>
  <c r="AB130" i="17"/>
  <c r="S130" i="17"/>
  <c r="Z130" i="17"/>
  <c r="N130" i="17"/>
  <c r="M130" i="17"/>
  <c r="L130" i="17"/>
  <c r="I129" i="17"/>
  <c r="T129" i="17"/>
  <c r="K129" i="17"/>
  <c r="U129" i="17"/>
  <c r="V129" i="17"/>
  <c r="W129" i="17"/>
  <c r="AB129" i="17"/>
  <c r="S129" i="17"/>
  <c r="Z129" i="17"/>
  <c r="N129" i="17"/>
  <c r="M129" i="17"/>
  <c r="L129" i="17"/>
  <c r="I128" i="17"/>
  <c r="T128" i="17"/>
  <c r="K128" i="17"/>
  <c r="U128" i="17"/>
  <c r="V128" i="17"/>
  <c r="W128" i="17"/>
  <c r="AB128" i="17"/>
  <c r="S128" i="17"/>
  <c r="Z128" i="17"/>
  <c r="N128" i="17"/>
  <c r="M128" i="17"/>
  <c r="L128" i="17"/>
  <c r="I127" i="17"/>
  <c r="T127" i="17"/>
  <c r="K127" i="17"/>
  <c r="U127" i="17"/>
  <c r="V127" i="17"/>
  <c r="W127" i="17"/>
  <c r="AB127" i="17"/>
  <c r="S127" i="17"/>
  <c r="Z127" i="17"/>
  <c r="N127" i="17"/>
  <c r="M127" i="17"/>
  <c r="L127" i="17"/>
  <c r="I126" i="17"/>
  <c r="T126" i="17"/>
  <c r="K126" i="17"/>
  <c r="U126" i="17"/>
  <c r="V126" i="17"/>
  <c r="W126" i="17"/>
  <c r="AB126" i="17"/>
  <c r="S126" i="17"/>
  <c r="Z126" i="17"/>
  <c r="N126" i="17"/>
  <c r="M126" i="17"/>
  <c r="L126" i="17"/>
  <c r="I125" i="17"/>
  <c r="T125" i="17"/>
  <c r="K125" i="17"/>
  <c r="U125" i="17"/>
  <c r="V125" i="17"/>
  <c r="W125" i="17"/>
  <c r="AB125" i="17"/>
  <c r="S125" i="17"/>
  <c r="Z125" i="17"/>
  <c r="N125" i="17"/>
  <c r="M125" i="17"/>
  <c r="L125" i="17"/>
  <c r="I124" i="17"/>
  <c r="T124" i="17"/>
  <c r="K124" i="17"/>
  <c r="U124" i="17"/>
  <c r="V124" i="17"/>
  <c r="W124" i="17"/>
  <c r="AB124" i="17"/>
  <c r="S124" i="17"/>
  <c r="Z124" i="17"/>
  <c r="N124" i="17"/>
  <c r="M124" i="17"/>
  <c r="L124" i="17"/>
  <c r="I123" i="17"/>
  <c r="T123" i="17"/>
  <c r="K123" i="17"/>
  <c r="U123" i="17"/>
  <c r="V123" i="17"/>
  <c r="W123" i="17"/>
  <c r="AB123" i="17"/>
  <c r="S123" i="17"/>
  <c r="Z123" i="17"/>
  <c r="N123" i="17"/>
  <c r="M123" i="17"/>
  <c r="L123" i="17"/>
  <c r="I122" i="17"/>
  <c r="T122" i="17"/>
  <c r="K122" i="17"/>
  <c r="U122" i="17"/>
  <c r="V122" i="17"/>
  <c r="W122" i="17"/>
  <c r="AB122" i="17"/>
  <c r="S122" i="17"/>
  <c r="Z122" i="17"/>
  <c r="N122" i="17"/>
  <c r="M122" i="17"/>
  <c r="L122" i="17"/>
  <c r="I121" i="17"/>
  <c r="T121" i="17"/>
  <c r="K121" i="17"/>
  <c r="U121" i="17"/>
  <c r="V121" i="17"/>
  <c r="W121" i="17"/>
  <c r="AB121" i="17"/>
  <c r="S121" i="17"/>
  <c r="Z121" i="17"/>
  <c r="N121" i="17"/>
  <c r="M121" i="17"/>
  <c r="L121" i="17"/>
  <c r="I120" i="17"/>
  <c r="T120" i="17"/>
  <c r="K120" i="17"/>
  <c r="U120" i="17"/>
  <c r="V120" i="17"/>
  <c r="W120" i="17"/>
  <c r="AB120" i="17"/>
  <c r="S120" i="17"/>
  <c r="Z120" i="17"/>
  <c r="N120" i="17"/>
  <c r="M120" i="17"/>
  <c r="L120" i="17"/>
  <c r="I119" i="17"/>
  <c r="T119" i="17"/>
  <c r="K119" i="17"/>
  <c r="U119" i="17"/>
  <c r="V119" i="17"/>
  <c r="W119" i="17"/>
  <c r="AB119" i="17"/>
  <c r="S119" i="17"/>
  <c r="Z119" i="17"/>
  <c r="N119" i="17"/>
  <c r="M119" i="17"/>
  <c r="L119" i="17"/>
  <c r="I118" i="17"/>
  <c r="T118" i="17"/>
  <c r="K118" i="17"/>
  <c r="U118" i="17"/>
  <c r="V118" i="17"/>
  <c r="W118" i="17"/>
  <c r="AB118" i="17"/>
  <c r="S118" i="17"/>
  <c r="Z118" i="17"/>
  <c r="N118" i="17"/>
  <c r="M118" i="17"/>
  <c r="L118" i="17"/>
  <c r="I117" i="17"/>
  <c r="T117" i="17"/>
  <c r="K117" i="17"/>
  <c r="U117" i="17"/>
  <c r="V117" i="17"/>
  <c r="W117" i="17"/>
  <c r="AB117" i="17"/>
  <c r="S117" i="17"/>
  <c r="Z117" i="17"/>
  <c r="N117" i="17"/>
  <c r="M117" i="17"/>
  <c r="L117" i="17"/>
  <c r="I116" i="17"/>
  <c r="T116" i="17"/>
  <c r="K116" i="17"/>
  <c r="U116" i="17"/>
  <c r="V116" i="17"/>
  <c r="W116" i="17"/>
  <c r="AB116" i="17"/>
  <c r="S116" i="17"/>
  <c r="Z116" i="17"/>
  <c r="N116" i="17"/>
  <c r="M116" i="17"/>
  <c r="L116" i="17"/>
  <c r="I115" i="17"/>
  <c r="T115" i="17"/>
  <c r="K115" i="17"/>
  <c r="U115" i="17"/>
  <c r="V115" i="17"/>
  <c r="W115" i="17"/>
  <c r="AB115" i="17"/>
  <c r="S115" i="17"/>
  <c r="Z115" i="17"/>
  <c r="N115" i="17"/>
  <c r="M115" i="17"/>
  <c r="L115" i="17"/>
  <c r="I114" i="17"/>
  <c r="T114" i="17"/>
  <c r="K114" i="17"/>
  <c r="U114" i="17"/>
  <c r="V114" i="17"/>
  <c r="W114" i="17"/>
  <c r="AB114" i="17"/>
  <c r="S114" i="17"/>
  <c r="Z114" i="17"/>
  <c r="N114" i="17"/>
  <c r="M114" i="17"/>
  <c r="L114" i="17"/>
  <c r="I113" i="17"/>
  <c r="T113" i="17"/>
  <c r="K113" i="17"/>
  <c r="U113" i="17"/>
  <c r="V113" i="17"/>
  <c r="W113" i="17"/>
  <c r="AB113" i="17"/>
  <c r="S113" i="17"/>
  <c r="Z113" i="17"/>
  <c r="N113" i="17"/>
  <c r="M113" i="17"/>
  <c r="L113" i="17"/>
  <c r="I112" i="17"/>
  <c r="T112" i="17"/>
  <c r="K112" i="17"/>
  <c r="U112" i="17"/>
  <c r="V112" i="17"/>
  <c r="W112" i="17"/>
  <c r="AB112" i="17"/>
  <c r="S112" i="17"/>
  <c r="Z112" i="17"/>
  <c r="I111" i="17"/>
  <c r="K111" i="17"/>
  <c r="N111" i="17"/>
  <c r="N112" i="17"/>
  <c r="O112" i="17"/>
  <c r="M112" i="17"/>
  <c r="L112" i="17"/>
  <c r="T111" i="17"/>
  <c r="U111" i="17"/>
  <c r="V111" i="17"/>
  <c r="W111" i="17"/>
  <c r="AB111" i="17"/>
  <c r="S111" i="17"/>
  <c r="Z111" i="17"/>
  <c r="O111" i="17"/>
  <c r="M111" i="17"/>
  <c r="L111" i="17"/>
  <c r="I110" i="17"/>
  <c r="T110" i="17"/>
  <c r="K110" i="17"/>
  <c r="U110" i="17"/>
  <c r="V110" i="17"/>
  <c r="W110" i="17"/>
  <c r="AB110" i="17"/>
  <c r="S110" i="17"/>
  <c r="Z110" i="17"/>
  <c r="N110" i="17"/>
  <c r="M110" i="17"/>
  <c r="L110" i="17"/>
  <c r="I109" i="17"/>
  <c r="T109" i="17"/>
  <c r="K109" i="17"/>
  <c r="U109" i="17"/>
  <c r="V109" i="17"/>
  <c r="W109" i="17"/>
  <c r="AB109" i="17"/>
  <c r="S109" i="17"/>
  <c r="Z109" i="17"/>
  <c r="N109" i="17"/>
  <c r="M109" i="17"/>
  <c r="L109" i="17"/>
  <c r="I108" i="17"/>
  <c r="T108" i="17"/>
  <c r="K108" i="17"/>
  <c r="U108" i="17"/>
  <c r="V108" i="17"/>
  <c r="W108" i="17"/>
  <c r="AB108" i="17"/>
  <c r="S108" i="17"/>
  <c r="Z108" i="17"/>
  <c r="N108" i="17"/>
  <c r="M108" i="17"/>
  <c r="L108" i="17"/>
  <c r="I107" i="17"/>
  <c r="T107" i="17"/>
  <c r="K107" i="17"/>
  <c r="U107" i="17"/>
  <c r="V107" i="17"/>
  <c r="W107" i="17"/>
  <c r="AB107" i="17"/>
  <c r="S107" i="17"/>
  <c r="Z107" i="17"/>
  <c r="N107" i="17"/>
  <c r="M107" i="17"/>
  <c r="L107" i="17"/>
  <c r="I106" i="17"/>
  <c r="T106" i="17"/>
  <c r="K106" i="17"/>
  <c r="U106" i="17"/>
  <c r="V106" i="17"/>
  <c r="W106" i="17"/>
  <c r="AB106" i="17"/>
  <c r="S106" i="17"/>
  <c r="Z106" i="17"/>
  <c r="N106" i="17"/>
  <c r="M106" i="17"/>
  <c r="L106" i="17"/>
  <c r="I105" i="17"/>
  <c r="T105" i="17"/>
  <c r="K105" i="17"/>
  <c r="U105" i="17"/>
  <c r="V105" i="17"/>
  <c r="W105" i="17"/>
  <c r="AB105" i="17"/>
  <c r="S105" i="17"/>
  <c r="Z105" i="17"/>
  <c r="N105" i="17"/>
  <c r="M105" i="17"/>
  <c r="L105" i="17"/>
  <c r="I104" i="17"/>
  <c r="T104" i="17"/>
  <c r="K104" i="17"/>
  <c r="U104" i="17"/>
  <c r="V104" i="17"/>
  <c r="W104" i="17"/>
  <c r="AB104" i="17"/>
  <c r="S104" i="17"/>
  <c r="Z104" i="17"/>
  <c r="N104" i="17"/>
  <c r="M104" i="17"/>
  <c r="L104" i="17"/>
  <c r="I103" i="17"/>
  <c r="T103" i="17"/>
  <c r="K103" i="17"/>
  <c r="U103" i="17"/>
  <c r="V103" i="17"/>
  <c r="W103" i="17"/>
  <c r="AB103" i="17"/>
  <c r="S103" i="17"/>
  <c r="Z103" i="17"/>
  <c r="N103" i="17"/>
  <c r="M103" i="17"/>
  <c r="L103" i="17"/>
  <c r="I102" i="17"/>
  <c r="T102" i="17"/>
  <c r="K102" i="17"/>
  <c r="U102" i="17"/>
  <c r="V102" i="17"/>
  <c r="W102" i="17"/>
  <c r="AB102" i="17"/>
  <c r="S102" i="17"/>
  <c r="Z102" i="17"/>
  <c r="N102" i="17"/>
  <c r="M102" i="17"/>
  <c r="L102" i="17"/>
  <c r="I101" i="17"/>
  <c r="T101" i="17"/>
  <c r="K101" i="17"/>
  <c r="U101" i="17"/>
  <c r="V101" i="17"/>
  <c r="W101" i="17"/>
  <c r="AB101" i="17"/>
  <c r="S101" i="17"/>
  <c r="Z101" i="17"/>
  <c r="N101" i="17"/>
  <c r="M101" i="17"/>
  <c r="L101" i="17"/>
  <c r="I100" i="17"/>
  <c r="T100" i="17"/>
  <c r="K100" i="17"/>
  <c r="U100" i="17"/>
  <c r="V100" i="17"/>
  <c r="W100" i="17"/>
  <c r="AB100" i="17"/>
  <c r="S100" i="17"/>
  <c r="Z100" i="17"/>
  <c r="N100" i="17"/>
  <c r="M100" i="17"/>
  <c r="L100" i="17"/>
  <c r="I99" i="17"/>
  <c r="T99" i="17"/>
  <c r="K99" i="17"/>
  <c r="U99" i="17"/>
  <c r="V99" i="17"/>
  <c r="W99" i="17"/>
  <c r="AB99" i="17"/>
  <c r="S99" i="17"/>
  <c r="Z99" i="17"/>
  <c r="N99" i="17"/>
  <c r="M99" i="17"/>
  <c r="L99" i="17"/>
  <c r="I98" i="17"/>
  <c r="T98" i="17"/>
  <c r="K98" i="17"/>
  <c r="U98" i="17"/>
  <c r="V98" i="17"/>
  <c r="W98" i="17"/>
  <c r="AB98" i="17"/>
  <c r="S98" i="17"/>
  <c r="Z98" i="17"/>
  <c r="N98" i="17"/>
  <c r="M98" i="17"/>
  <c r="L98" i="17"/>
  <c r="I97" i="17"/>
  <c r="T97" i="17"/>
  <c r="K97" i="17"/>
  <c r="U97" i="17"/>
  <c r="V97" i="17"/>
  <c r="W97" i="17"/>
  <c r="AB97" i="17"/>
  <c r="S97" i="17"/>
  <c r="Z97" i="17"/>
  <c r="N97" i="17"/>
  <c r="M97" i="17"/>
  <c r="L97" i="17"/>
  <c r="I96" i="17"/>
  <c r="T96" i="17"/>
  <c r="K96" i="17"/>
  <c r="U96" i="17"/>
  <c r="V96" i="17"/>
  <c r="W96" i="17"/>
  <c r="AB96" i="17"/>
  <c r="S96" i="17"/>
  <c r="Z96" i="17"/>
  <c r="N96" i="17"/>
  <c r="M96" i="17"/>
  <c r="L96" i="17"/>
  <c r="I95" i="17"/>
  <c r="T95" i="17"/>
  <c r="K95" i="17"/>
  <c r="U95" i="17"/>
  <c r="V95" i="17"/>
  <c r="W95" i="17"/>
  <c r="AB95" i="17"/>
  <c r="S95" i="17"/>
  <c r="Z95" i="17"/>
  <c r="N95" i="17"/>
  <c r="M95" i="17"/>
  <c r="L95" i="17"/>
  <c r="I602" i="15"/>
  <c r="K602" i="15"/>
  <c r="S602" i="15"/>
  <c r="Z602" i="15"/>
  <c r="N602" i="15"/>
  <c r="M602" i="15"/>
  <c r="L602" i="15"/>
  <c r="F602" i="15"/>
  <c r="E602" i="15"/>
  <c r="I601" i="15"/>
  <c r="K601" i="15"/>
  <c r="S601" i="15"/>
  <c r="Z601" i="15"/>
  <c r="N601" i="15"/>
  <c r="M601" i="15"/>
  <c r="L601" i="15"/>
  <c r="F601" i="15"/>
  <c r="E601" i="15"/>
  <c r="I600" i="15"/>
  <c r="K600" i="15"/>
  <c r="S600" i="15"/>
  <c r="Z600" i="15"/>
  <c r="N600" i="15"/>
  <c r="M600" i="15"/>
  <c r="L600" i="15"/>
  <c r="F600" i="15"/>
  <c r="E600" i="15"/>
  <c r="I599" i="15"/>
  <c r="K599" i="15"/>
  <c r="S599" i="15"/>
  <c r="Z599" i="15"/>
  <c r="N599" i="15"/>
  <c r="M599" i="15"/>
  <c r="L599" i="15"/>
  <c r="F599" i="15"/>
  <c r="E599" i="15"/>
  <c r="I598" i="15"/>
  <c r="K598" i="15"/>
  <c r="S598" i="15"/>
  <c r="Z598" i="15"/>
  <c r="N598" i="15"/>
  <c r="M598" i="15"/>
  <c r="L598" i="15"/>
  <c r="F598" i="15"/>
  <c r="E598" i="15"/>
  <c r="I597" i="15"/>
  <c r="K597" i="15"/>
  <c r="S597" i="15"/>
  <c r="Z597" i="15"/>
  <c r="N597" i="15"/>
  <c r="M597" i="15"/>
  <c r="L597" i="15"/>
  <c r="F597" i="15"/>
  <c r="E597" i="15"/>
  <c r="I596" i="15"/>
  <c r="K596" i="15"/>
  <c r="S596" i="15"/>
  <c r="Z596" i="15"/>
  <c r="N596" i="15"/>
  <c r="M596" i="15"/>
  <c r="L596" i="15"/>
  <c r="F596" i="15"/>
  <c r="E596" i="15"/>
  <c r="I595" i="15"/>
  <c r="K595" i="15"/>
  <c r="S595" i="15"/>
  <c r="Z595" i="15"/>
  <c r="N595" i="15"/>
  <c r="M595" i="15"/>
  <c r="L595" i="15"/>
  <c r="F595" i="15"/>
  <c r="E595" i="15"/>
  <c r="I594" i="15"/>
  <c r="K594" i="15"/>
  <c r="S594" i="15"/>
  <c r="Z594" i="15"/>
  <c r="N594" i="15"/>
  <c r="M594" i="15"/>
  <c r="L594" i="15"/>
  <c r="F594" i="15"/>
  <c r="E594" i="15"/>
  <c r="I593" i="15"/>
  <c r="K593" i="15"/>
  <c r="S593" i="15"/>
  <c r="Z593" i="15"/>
  <c r="N593" i="15"/>
  <c r="M593" i="15"/>
  <c r="L593" i="15"/>
  <c r="F593" i="15"/>
  <c r="E593" i="15"/>
  <c r="I592" i="15"/>
  <c r="K592" i="15"/>
  <c r="S592" i="15"/>
  <c r="Z592" i="15"/>
  <c r="N592" i="15"/>
  <c r="M592" i="15"/>
  <c r="L592" i="15"/>
  <c r="F592" i="15"/>
  <c r="E592" i="15"/>
  <c r="I591" i="15"/>
  <c r="K591" i="15"/>
  <c r="S591" i="15"/>
  <c r="Z591" i="15"/>
  <c r="N591" i="15"/>
  <c r="M591" i="15"/>
  <c r="L591" i="15"/>
  <c r="F591" i="15"/>
  <c r="E591" i="15"/>
  <c r="I590" i="15"/>
  <c r="K590" i="15"/>
  <c r="S590" i="15"/>
  <c r="Z590" i="15"/>
  <c r="N590" i="15"/>
  <c r="M590" i="15"/>
  <c r="L590" i="15"/>
  <c r="F590" i="15"/>
  <c r="E590" i="15"/>
  <c r="I589" i="15"/>
  <c r="K589" i="15"/>
  <c r="S589" i="15"/>
  <c r="Z589" i="15"/>
  <c r="N589" i="15"/>
  <c r="M589" i="15"/>
  <c r="L589" i="15"/>
  <c r="F589" i="15"/>
  <c r="E589" i="15"/>
  <c r="I588" i="15"/>
  <c r="K588" i="15"/>
  <c r="S588" i="15"/>
  <c r="Z588" i="15"/>
  <c r="N588" i="15"/>
  <c r="M588" i="15"/>
  <c r="L588" i="15"/>
  <c r="F588" i="15"/>
  <c r="E588" i="15"/>
  <c r="I587" i="15"/>
  <c r="K587" i="15"/>
  <c r="S587" i="15"/>
  <c r="Z587" i="15"/>
  <c r="N587" i="15"/>
  <c r="M587" i="15"/>
  <c r="L587" i="15"/>
  <c r="F587" i="15"/>
  <c r="E587" i="15"/>
  <c r="I586" i="15"/>
  <c r="K586" i="15"/>
  <c r="S586" i="15"/>
  <c r="Z586" i="15"/>
  <c r="N586" i="15"/>
  <c r="M586" i="15"/>
  <c r="L586" i="15"/>
  <c r="F586" i="15"/>
  <c r="E586" i="15"/>
  <c r="I585" i="15"/>
  <c r="K585" i="15"/>
  <c r="S585" i="15"/>
  <c r="Z585" i="15"/>
  <c r="N585" i="15"/>
  <c r="M585" i="15"/>
  <c r="L585" i="15"/>
  <c r="F585" i="15"/>
  <c r="E585" i="15"/>
  <c r="I584" i="15"/>
  <c r="K584" i="15"/>
  <c r="S584" i="15"/>
  <c r="Z584" i="15"/>
  <c r="N584" i="15"/>
  <c r="M584" i="15"/>
  <c r="L584" i="15"/>
  <c r="F584" i="15"/>
  <c r="E584" i="15"/>
  <c r="I583" i="15"/>
  <c r="K583" i="15"/>
  <c r="S583" i="15"/>
  <c r="Z583" i="15"/>
  <c r="N583" i="15"/>
  <c r="M583" i="15"/>
  <c r="L583" i="15"/>
  <c r="F583" i="15"/>
  <c r="E583" i="15"/>
  <c r="I582" i="15"/>
  <c r="K582" i="15"/>
  <c r="S582" i="15"/>
  <c r="Z582" i="15"/>
  <c r="N582" i="15"/>
  <c r="M582" i="15"/>
  <c r="L582" i="15"/>
  <c r="F582" i="15"/>
  <c r="E582" i="15"/>
  <c r="I581" i="15"/>
  <c r="K581" i="15"/>
  <c r="S581" i="15"/>
  <c r="Z581" i="15"/>
  <c r="N581" i="15"/>
  <c r="M581" i="15"/>
  <c r="L581" i="15"/>
  <c r="F581" i="15"/>
  <c r="E581" i="15"/>
  <c r="I580" i="15"/>
  <c r="K580" i="15"/>
  <c r="S580" i="15"/>
  <c r="Z580" i="15"/>
  <c r="N580" i="15"/>
  <c r="M580" i="15"/>
  <c r="L580" i="15"/>
  <c r="F580" i="15"/>
  <c r="E580" i="15"/>
  <c r="I579" i="15"/>
  <c r="K579" i="15"/>
  <c r="S579" i="15"/>
  <c r="Z579" i="15"/>
  <c r="N579" i="15"/>
  <c r="M579" i="15"/>
  <c r="L579" i="15"/>
  <c r="F579" i="15"/>
  <c r="E579" i="15"/>
  <c r="I578" i="15"/>
  <c r="K578" i="15"/>
  <c r="S578" i="15"/>
  <c r="Z578" i="15"/>
  <c r="N578" i="15"/>
  <c r="M578" i="15"/>
  <c r="L578" i="15"/>
  <c r="F578" i="15"/>
  <c r="E578" i="15"/>
  <c r="I577" i="15"/>
  <c r="K577" i="15"/>
  <c r="S577" i="15"/>
  <c r="Z577" i="15"/>
  <c r="N577" i="15"/>
  <c r="M577" i="15"/>
  <c r="L577" i="15"/>
  <c r="F577" i="15"/>
  <c r="E577" i="15"/>
  <c r="I576" i="15"/>
  <c r="K576" i="15"/>
  <c r="S576" i="15"/>
  <c r="Z576" i="15"/>
  <c r="N576" i="15"/>
  <c r="M576" i="15"/>
  <c r="L576" i="15"/>
  <c r="F576" i="15"/>
  <c r="E576" i="15"/>
  <c r="I575" i="15"/>
  <c r="K575" i="15"/>
  <c r="S575" i="15"/>
  <c r="Z575" i="15"/>
  <c r="N575" i="15"/>
  <c r="M575" i="15"/>
  <c r="L575" i="15"/>
  <c r="F575" i="15"/>
  <c r="E575" i="15"/>
  <c r="I574" i="15"/>
  <c r="K574" i="15"/>
  <c r="S574" i="15"/>
  <c r="Z574" i="15"/>
  <c r="N574" i="15"/>
  <c r="M574" i="15"/>
  <c r="L574" i="15"/>
  <c r="F574" i="15"/>
  <c r="E574" i="15"/>
  <c r="I573" i="15"/>
  <c r="K573" i="15"/>
  <c r="S573" i="15"/>
  <c r="Z573" i="15"/>
  <c r="N573" i="15"/>
  <c r="M573" i="15"/>
  <c r="L573" i="15"/>
  <c r="F573" i="15"/>
  <c r="E573" i="15"/>
  <c r="I572" i="15"/>
  <c r="K572" i="15"/>
  <c r="S572" i="15"/>
  <c r="Z572" i="15"/>
  <c r="N572" i="15"/>
  <c r="M572" i="15"/>
  <c r="L572" i="15"/>
  <c r="F572" i="15"/>
  <c r="E572" i="15"/>
  <c r="I571" i="15"/>
  <c r="K571" i="15"/>
  <c r="S571" i="15"/>
  <c r="Z571" i="15"/>
  <c r="N571" i="15"/>
  <c r="M571" i="15"/>
  <c r="L571" i="15"/>
  <c r="F571" i="15"/>
  <c r="E571" i="15"/>
  <c r="I570" i="15"/>
  <c r="K570" i="15"/>
  <c r="S570" i="15"/>
  <c r="Z570" i="15"/>
  <c r="N570" i="15"/>
  <c r="M570" i="15"/>
  <c r="L570" i="15"/>
  <c r="F570" i="15"/>
  <c r="E570" i="15"/>
  <c r="I569" i="15"/>
  <c r="K569" i="15"/>
  <c r="S569" i="15"/>
  <c r="Z569" i="15"/>
  <c r="N569" i="15"/>
  <c r="M569" i="15"/>
  <c r="L569" i="15"/>
  <c r="F569" i="15"/>
  <c r="E569" i="15"/>
  <c r="I568" i="15"/>
  <c r="K568" i="15"/>
  <c r="S568" i="15"/>
  <c r="Z568" i="15"/>
  <c r="N568" i="15"/>
  <c r="M568" i="15"/>
  <c r="L568" i="15"/>
  <c r="F568" i="15"/>
  <c r="E568" i="15"/>
  <c r="I567" i="15"/>
  <c r="K567" i="15"/>
  <c r="S567" i="15"/>
  <c r="Z567" i="15"/>
  <c r="N567" i="15"/>
  <c r="M567" i="15"/>
  <c r="L567" i="15"/>
  <c r="F567" i="15"/>
  <c r="E567" i="15"/>
  <c r="I566" i="15"/>
  <c r="K566" i="15"/>
  <c r="S566" i="15"/>
  <c r="Z566" i="15"/>
  <c r="N566" i="15"/>
  <c r="M566" i="15"/>
  <c r="L566" i="15"/>
  <c r="F566" i="15"/>
  <c r="E566" i="15"/>
  <c r="I565" i="15"/>
  <c r="K565" i="15"/>
  <c r="S565" i="15"/>
  <c r="Z565" i="15"/>
  <c r="N565" i="15"/>
  <c r="M565" i="15"/>
  <c r="L565" i="15"/>
  <c r="F565" i="15"/>
  <c r="E565" i="15"/>
  <c r="I564" i="15"/>
  <c r="K564" i="15"/>
  <c r="S564" i="15"/>
  <c r="Z564" i="15"/>
  <c r="N564" i="15"/>
  <c r="M564" i="15"/>
  <c r="L564" i="15"/>
  <c r="F564" i="15"/>
  <c r="E564" i="15"/>
  <c r="I563" i="15"/>
  <c r="K563" i="15"/>
  <c r="S563" i="15"/>
  <c r="Z563" i="15"/>
  <c r="N563" i="15"/>
  <c r="M563" i="15"/>
  <c r="L563" i="15"/>
  <c r="F563" i="15"/>
  <c r="E563" i="15"/>
  <c r="I562" i="15"/>
  <c r="K562" i="15"/>
  <c r="S562" i="15"/>
  <c r="Z562" i="15"/>
  <c r="N562" i="15"/>
  <c r="M562" i="15"/>
  <c r="L562" i="15"/>
  <c r="F562" i="15"/>
  <c r="E562" i="15"/>
  <c r="I561" i="15"/>
  <c r="K561" i="15"/>
  <c r="S561" i="15"/>
  <c r="Z561" i="15"/>
  <c r="N561" i="15"/>
  <c r="M561" i="15"/>
  <c r="L561" i="15"/>
  <c r="F561" i="15"/>
  <c r="E561" i="15"/>
  <c r="I560" i="15"/>
  <c r="K560" i="15"/>
  <c r="S560" i="15"/>
  <c r="Z560" i="15"/>
  <c r="N560" i="15"/>
  <c r="M560" i="15"/>
  <c r="L560" i="15"/>
  <c r="F560" i="15"/>
  <c r="E560" i="15"/>
  <c r="I559" i="15"/>
  <c r="K559" i="15"/>
  <c r="S559" i="15"/>
  <c r="Z559" i="15"/>
  <c r="N559" i="15"/>
  <c r="M559" i="15"/>
  <c r="L559" i="15"/>
  <c r="F559" i="15"/>
  <c r="E559" i="15"/>
  <c r="I558" i="15"/>
  <c r="K558" i="15"/>
  <c r="S558" i="15"/>
  <c r="Z558" i="15"/>
  <c r="N558" i="15"/>
  <c r="M558" i="15"/>
  <c r="L558" i="15"/>
  <c r="F558" i="15"/>
  <c r="E558" i="15"/>
  <c r="I557" i="15"/>
  <c r="K557" i="15"/>
  <c r="S557" i="15"/>
  <c r="Z557" i="15"/>
  <c r="N557" i="15"/>
  <c r="M557" i="15"/>
  <c r="L557" i="15"/>
  <c r="F557" i="15"/>
  <c r="E557" i="15"/>
  <c r="I556" i="15"/>
  <c r="K556" i="15"/>
  <c r="S556" i="15"/>
  <c r="Z556" i="15"/>
  <c r="N556" i="15"/>
  <c r="M556" i="15"/>
  <c r="L556" i="15"/>
  <c r="F556" i="15"/>
  <c r="E556" i="15"/>
  <c r="I555" i="15"/>
  <c r="K555" i="15"/>
  <c r="S555" i="15"/>
  <c r="Z555" i="15"/>
  <c r="N555" i="15"/>
  <c r="M555" i="15"/>
  <c r="L555" i="15"/>
  <c r="F555" i="15"/>
  <c r="E555" i="15"/>
  <c r="I554" i="15"/>
  <c r="K554" i="15"/>
  <c r="S554" i="15"/>
  <c r="Z554" i="15"/>
  <c r="N554" i="15"/>
  <c r="M554" i="15"/>
  <c r="L554" i="15"/>
  <c r="F554" i="15"/>
  <c r="E554" i="15"/>
  <c r="I553" i="15"/>
  <c r="K553" i="15"/>
  <c r="S553" i="15"/>
  <c r="Z553" i="15"/>
  <c r="N553" i="15"/>
  <c r="M553" i="15"/>
  <c r="L553" i="15"/>
  <c r="F553" i="15"/>
  <c r="E553" i="15"/>
  <c r="I552" i="15"/>
  <c r="K552" i="15"/>
  <c r="S552" i="15"/>
  <c r="Z552" i="15"/>
  <c r="N552" i="15"/>
  <c r="M552" i="15"/>
  <c r="L552" i="15"/>
  <c r="F552" i="15"/>
  <c r="E552" i="15"/>
  <c r="I551" i="15"/>
  <c r="K551" i="15"/>
  <c r="S551" i="15"/>
  <c r="Z551" i="15"/>
  <c r="N551" i="15"/>
  <c r="M551" i="15"/>
  <c r="L551" i="15"/>
  <c r="F551" i="15"/>
  <c r="E551" i="15"/>
  <c r="I550" i="15"/>
  <c r="K550" i="15"/>
  <c r="S550" i="15"/>
  <c r="Z550" i="15"/>
  <c r="N550" i="15"/>
  <c r="M550" i="15"/>
  <c r="L550" i="15"/>
  <c r="F550" i="15"/>
  <c r="E550" i="15"/>
  <c r="I549" i="15"/>
  <c r="K549" i="15"/>
  <c r="S549" i="15"/>
  <c r="Z549" i="15"/>
  <c r="N549" i="15"/>
  <c r="M549" i="15"/>
  <c r="L549" i="15"/>
  <c r="F549" i="15"/>
  <c r="E549" i="15"/>
  <c r="I548" i="15"/>
  <c r="K548" i="15"/>
  <c r="S548" i="15"/>
  <c r="Z548" i="15"/>
  <c r="N548" i="15"/>
  <c r="M548" i="15"/>
  <c r="L548" i="15"/>
  <c r="F548" i="15"/>
  <c r="E548" i="15"/>
  <c r="I547" i="15"/>
  <c r="K547" i="15"/>
  <c r="S547" i="15"/>
  <c r="Z547" i="15"/>
  <c r="N547" i="15"/>
  <c r="M547" i="15"/>
  <c r="L547" i="15"/>
  <c r="F547" i="15"/>
  <c r="E547" i="15"/>
  <c r="I546" i="15"/>
  <c r="K546" i="15"/>
  <c r="S546" i="15"/>
  <c r="Z546" i="15"/>
  <c r="N546" i="15"/>
  <c r="M546" i="15"/>
  <c r="L546" i="15"/>
  <c r="F546" i="15"/>
  <c r="E546" i="15"/>
  <c r="I545" i="15"/>
  <c r="K545" i="15"/>
  <c r="S545" i="15"/>
  <c r="Z545" i="15"/>
  <c r="N545" i="15"/>
  <c r="M545" i="15"/>
  <c r="L545" i="15"/>
  <c r="F545" i="15"/>
  <c r="E545" i="15"/>
  <c r="I544" i="15"/>
  <c r="K544" i="15"/>
  <c r="S544" i="15"/>
  <c r="Z544" i="15"/>
  <c r="N544" i="15"/>
  <c r="M544" i="15"/>
  <c r="L544" i="15"/>
  <c r="F544" i="15"/>
  <c r="E544" i="15"/>
  <c r="I543" i="15"/>
  <c r="K543" i="15"/>
  <c r="S543" i="15"/>
  <c r="Z543" i="15"/>
  <c r="N543" i="15"/>
  <c r="M543" i="15"/>
  <c r="L543" i="15"/>
  <c r="F543" i="15"/>
  <c r="E543" i="15"/>
  <c r="I542" i="15"/>
  <c r="K542" i="15"/>
  <c r="S542" i="15"/>
  <c r="Z542" i="15"/>
  <c r="N542" i="15"/>
  <c r="M542" i="15"/>
  <c r="L542" i="15"/>
  <c r="F542" i="15"/>
  <c r="E542" i="15"/>
  <c r="I541" i="15"/>
  <c r="K541" i="15"/>
  <c r="S541" i="15"/>
  <c r="Z541" i="15"/>
  <c r="N541" i="15"/>
  <c r="M541" i="15"/>
  <c r="L541" i="15"/>
  <c r="F541" i="15"/>
  <c r="E541" i="15"/>
  <c r="I540" i="15"/>
  <c r="K540" i="15"/>
  <c r="S540" i="15"/>
  <c r="Z540" i="15"/>
  <c r="N540" i="15"/>
  <c r="M540" i="15"/>
  <c r="L540" i="15"/>
  <c r="F540" i="15"/>
  <c r="E540" i="15"/>
  <c r="I539" i="15"/>
  <c r="K539" i="15"/>
  <c r="S539" i="15"/>
  <c r="Z539" i="15"/>
  <c r="N539" i="15"/>
  <c r="M539" i="15"/>
  <c r="L539" i="15"/>
  <c r="F539" i="15"/>
  <c r="E539" i="15"/>
  <c r="I538" i="15"/>
  <c r="K538" i="15"/>
  <c r="S538" i="15"/>
  <c r="Z538" i="15"/>
  <c r="N538" i="15"/>
  <c r="M538" i="15"/>
  <c r="L538" i="15"/>
  <c r="F538" i="15"/>
  <c r="E538" i="15"/>
  <c r="I537" i="15"/>
  <c r="K537" i="15"/>
  <c r="S537" i="15"/>
  <c r="Z537" i="15"/>
  <c r="N537" i="15"/>
  <c r="M537" i="15"/>
  <c r="L537" i="15"/>
  <c r="F537" i="15"/>
  <c r="E537" i="15"/>
  <c r="I536" i="15"/>
  <c r="K536" i="15"/>
  <c r="S536" i="15"/>
  <c r="Z536" i="15"/>
  <c r="N536" i="15"/>
  <c r="M536" i="15"/>
  <c r="L536" i="15"/>
  <c r="F536" i="15"/>
  <c r="E536" i="15"/>
  <c r="I535" i="15"/>
  <c r="K535" i="15"/>
  <c r="S535" i="15"/>
  <c r="Z535" i="15"/>
  <c r="N535" i="15"/>
  <c r="M535" i="15"/>
  <c r="L535" i="15"/>
  <c r="F535" i="15"/>
  <c r="E535" i="15"/>
  <c r="I534" i="15"/>
  <c r="K534" i="15"/>
  <c r="S534" i="15"/>
  <c r="Z534" i="15"/>
  <c r="N534" i="15"/>
  <c r="M534" i="15"/>
  <c r="L534" i="15"/>
  <c r="F534" i="15"/>
  <c r="E534" i="15"/>
  <c r="I533" i="15"/>
  <c r="K533" i="15"/>
  <c r="S533" i="15"/>
  <c r="Z533" i="15"/>
  <c r="N533" i="15"/>
  <c r="M533" i="15"/>
  <c r="L533" i="15"/>
  <c r="F533" i="15"/>
  <c r="E533" i="15"/>
  <c r="I532" i="15"/>
  <c r="K532" i="15"/>
  <c r="S532" i="15"/>
  <c r="Z532" i="15"/>
  <c r="N532" i="15"/>
  <c r="M532" i="15"/>
  <c r="L532" i="15"/>
  <c r="F532" i="15"/>
  <c r="E532" i="15"/>
  <c r="I531" i="15"/>
  <c r="K531" i="15"/>
  <c r="S531" i="15"/>
  <c r="Z531" i="15"/>
  <c r="N531" i="15"/>
  <c r="M531" i="15"/>
  <c r="L531" i="15"/>
  <c r="F531" i="15"/>
  <c r="E531" i="15"/>
  <c r="I530" i="15"/>
  <c r="K530" i="15"/>
  <c r="S530" i="15"/>
  <c r="Z530" i="15"/>
  <c r="N530" i="15"/>
  <c r="M530" i="15"/>
  <c r="L530" i="15"/>
  <c r="F530" i="15"/>
  <c r="E530" i="15"/>
  <c r="I529" i="15"/>
  <c r="K529" i="15"/>
  <c r="S529" i="15"/>
  <c r="Z529" i="15"/>
  <c r="N529" i="15"/>
  <c r="M529" i="15"/>
  <c r="L529" i="15"/>
  <c r="F529" i="15"/>
  <c r="E529" i="15"/>
  <c r="I528" i="15"/>
  <c r="K528" i="15"/>
  <c r="S528" i="15"/>
  <c r="Z528" i="15"/>
  <c r="N528" i="15"/>
  <c r="M528" i="15"/>
  <c r="L528" i="15"/>
  <c r="F528" i="15"/>
  <c r="E528" i="15"/>
  <c r="I527" i="15"/>
  <c r="K527" i="15"/>
  <c r="S527" i="15"/>
  <c r="Z527" i="15"/>
  <c r="N527" i="15"/>
  <c r="M527" i="15"/>
  <c r="L527" i="15"/>
  <c r="F527" i="15"/>
  <c r="E527" i="15"/>
  <c r="I526" i="15"/>
  <c r="K526" i="15"/>
  <c r="S526" i="15"/>
  <c r="Z526" i="15"/>
  <c r="N526" i="15"/>
  <c r="M526" i="15"/>
  <c r="L526" i="15"/>
  <c r="F526" i="15"/>
  <c r="E526" i="15"/>
  <c r="I525" i="15"/>
  <c r="K525" i="15"/>
  <c r="S525" i="15"/>
  <c r="Z525" i="15"/>
  <c r="N525" i="15"/>
  <c r="M525" i="15"/>
  <c r="L525" i="15"/>
  <c r="F525" i="15"/>
  <c r="E525" i="15"/>
  <c r="I524" i="15"/>
  <c r="K524" i="15"/>
  <c r="S524" i="15"/>
  <c r="Z524" i="15"/>
  <c r="N524" i="15"/>
  <c r="M524" i="15"/>
  <c r="L524" i="15"/>
  <c r="F524" i="15"/>
  <c r="E524" i="15"/>
  <c r="I523" i="15"/>
  <c r="K523" i="15"/>
  <c r="S523" i="15"/>
  <c r="Z523" i="15"/>
  <c r="N523" i="15"/>
  <c r="M523" i="15"/>
  <c r="L523" i="15"/>
  <c r="F523" i="15"/>
  <c r="E523" i="15"/>
  <c r="I522" i="15"/>
  <c r="K522" i="15"/>
  <c r="S522" i="15"/>
  <c r="Z522" i="15"/>
  <c r="N522" i="15"/>
  <c r="M522" i="15"/>
  <c r="L522" i="15"/>
  <c r="F522" i="15"/>
  <c r="E522" i="15"/>
  <c r="I521" i="15"/>
  <c r="K521" i="15"/>
  <c r="S521" i="15"/>
  <c r="Z521" i="15"/>
  <c r="N521" i="15"/>
  <c r="M521" i="15"/>
  <c r="L521" i="15"/>
  <c r="F521" i="15"/>
  <c r="E521" i="15"/>
  <c r="I520" i="15"/>
  <c r="K520" i="15"/>
  <c r="S520" i="15"/>
  <c r="Z520" i="15"/>
  <c r="N520" i="15"/>
  <c r="M520" i="15"/>
  <c r="L520" i="15"/>
  <c r="F520" i="15"/>
  <c r="E520" i="15"/>
  <c r="I519" i="15"/>
  <c r="K519" i="15"/>
  <c r="S519" i="15"/>
  <c r="Z519" i="15"/>
  <c r="N519" i="15"/>
  <c r="M519" i="15"/>
  <c r="L519" i="15"/>
  <c r="F519" i="15"/>
  <c r="E519" i="15"/>
  <c r="I518" i="15"/>
  <c r="K518" i="15"/>
  <c r="S518" i="15"/>
  <c r="Z518" i="15"/>
  <c r="N518" i="15"/>
  <c r="M518" i="15"/>
  <c r="L518" i="15"/>
  <c r="F518" i="15"/>
  <c r="E518" i="15"/>
  <c r="I517" i="15"/>
  <c r="K517" i="15"/>
  <c r="S517" i="15"/>
  <c r="Z517" i="15"/>
  <c r="N517" i="15"/>
  <c r="M517" i="15"/>
  <c r="L517" i="15"/>
  <c r="F517" i="15"/>
  <c r="E517" i="15"/>
  <c r="I516" i="15"/>
  <c r="K516" i="15"/>
  <c r="S516" i="15"/>
  <c r="Z516" i="15"/>
  <c r="N516" i="15"/>
  <c r="M516" i="15"/>
  <c r="L516" i="15"/>
  <c r="F516" i="15"/>
  <c r="E516" i="15"/>
  <c r="I515" i="15"/>
  <c r="K515" i="15"/>
  <c r="S515" i="15"/>
  <c r="Z515" i="15"/>
  <c r="N515" i="15"/>
  <c r="M515" i="15"/>
  <c r="L515" i="15"/>
  <c r="F515" i="15"/>
  <c r="E515" i="15"/>
  <c r="I514" i="15"/>
  <c r="K514" i="15"/>
  <c r="S514" i="15"/>
  <c r="Z514" i="15"/>
  <c r="N514" i="15"/>
  <c r="M514" i="15"/>
  <c r="L514" i="15"/>
  <c r="F514" i="15"/>
  <c r="E514" i="15"/>
  <c r="I513" i="15"/>
  <c r="K513" i="15"/>
  <c r="S513" i="15"/>
  <c r="Z513" i="15"/>
  <c r="N513" i="15"/>
  <c r="M513" i="15"/>
  <c r="L513" i="15"/>
  <c r="F513" i="15"/>
  <c r="E513" i="15"/>
  <c r="I512" i="15"/>
  <c r="K512" i="15"/>
  <c r="S512" i="15"/>
  <c r="Z512" i="15"/>
  <c r="N512" i="15"/>
  <c r="M512" i="15"/>
  <c r="L512" i="15"/>
  <c r="F512" i="15"/>
  <c r="E512" i="15"/>
  <c r="I511" i="15"/>
  <c r="K511" i="15"/>
  <c r="S511" i="15"/>
  <c r="Z511" i="15"/>
  <c r="N511" i="15"/>
  <c r="M511" i="15"/>
  <c r="L511" i="15"/>
  <c r="F511" i="15"/>
  <c r="E511" i="15"/>
  <c r="I510" i="15"/>
  <c r="K510" i="15"/>
  <c r="S510" i="15"/>
  <c r="Z510" i="15"/>
  <c r="N510" i="15"/>
  <c r="M510" i="15"/>
  <c r="L510" i="15"/>
  <c r="F510" i="15"/>
  <c r="E510" i="15"/>
  <c r="I509" i="15"/>
  <c r="K509" i="15"/>
  <c r="S509" i="15"/>
  <c r="Z509" i="15"/>
  <c r="N509" i="15"/>
  <c r="M509" i="15"/>
  <c r="L509" i="15"/>
  <c r="F509" i="15"/>
  <c r="E509" i="15"/>
  <c r="I508" i="15"/>
  <c r="K508" i="15"/>
  <c r="S508" i="15"/>
  <c r="Z508" i="15"/>
  <c r="N508" i="15"/>
  <c r="M508" i="15"/>
  <c r="L508" i="15"/>
  <c r="F508" i="15"/>
  <c r="E508" i="15"/>
  <c r="I507" i="15"/>
  <c r="K507" i="15"/>
  <c r="S507" i="15"/>
  <c r="Z507" i="15"/>
  <c r="N507" i="15"/>
  <c r="M507" i="15"/>
  <c r="L507" i="15"/>
  <c r="F507" i="15"/>
  <c r="E507" i="15"/>
  <c r="I506" i="15"/>
  <c r="K506" i="15"/>
  <c r="S506" i="15"/>
  <c r="Z506" i="15"/>
  <c r="N506" i="15"/>
  <c r="M506" i="15"/>
  <c r="L506" i="15"/>
  <c r="F506" i="15"/>
  <c r="E506" i="15"/>
  <c r="I505" i="15"/>
  <c r="K505" i="15"/>
  <c r="S505" i="15"/>
  <c r="Z505" i="15"/>
  <c r="N505" i="15"/>
  <c r="M505" i="15"/>
  <c r="L505" i="15"/>
  <c r="F505" i="15"/>
  <c r="E505" i="15"/>
  <c r="I504" i="15"/>
  <c r="K504" i="15"/>
  <c r="S504" i="15"/>
  <c r="Z504" i="15"/>
  <c r="N504" i="15"/>
  <c r="M504" i="15"/>
  <c r="L504" i="15"/>
  <c r="F504" i="15"/>
  <c r="E504" i="15"/>
  <c r="I503" i="15"/>
  <c r="K503" i="15"/>
  <c r="S503" i="15"/>
  <c r="Z503" i="15"/>
  <c r="N503" i="15"/>
  <c r="M503" i="15"/>
  <c r="L503" i="15"/>
  <c r="F503" i="15"/>
  <c r="E503" i="15"/>
  <c r="I502" i="15"/>
  <c r="K502" i="15"/>
  <c r="S502" i="15"/>
  <c r="Z502" i="15"/>
  <c r="N502" i="15"/>
  <c r="M502" i="15"/>
  <c r="L502" i="15"/>
  <c r="F502" i="15"/>
  <c r="E502" i="15"/>
  <c r="I501" i="15"/>
  <c r="K501" i="15"/>
  <c r="S501" i="15"/>
  <c r="Z501" i="15"/>
  <c r="N501" i="15"/>
  <c r="M501" i="15"/>
  <c r="L501" i="15"/>
  <c r="F501" i="15"/>
  <c r="E501" i="15"/>
  <c r="I500" i="15"/>
  <c r="K500" i="15"/>
  <c r="S500" i="15"/>
  <c r="Z500" i="15"/>
  <c r="N500" i="15"/>
  <c r="M500" i="15"/>
  <c r="L500" i="15"/>
  <c r="F500" i="15"/>
  <c r="E500" i="15"/>
  <c r="I499" i="15"/>
  <c r="K499" i="15"/>
  <c r="S499" i="15"/>
  <c r="Z499" i="15"/>
  <c r="N499" i="15"/>
  <c r="M499" i="15"/>
  <c r="L499" i="15"/>
  <c r="F499" i="15"/>
  <c r="E499" i="15"/>
  <c r="I498" i="15"/>
  <c r="K498" i="15"/>
  <c r="S498" i="15"/>
  <c r="Z498" i="15"/>
  <c r="N498" i="15"/>
  <c r="M498" i="15"/>
  <c r="L498" i="15"/>
  <c r="F498" i="15"/>
  <c r="E498" i="15"/>
  <c r="I497" i="15"/>
  <c r="K497" i="15"/>
  <c r="S497" i="15"/>
  <c r="Z497" i="15"/>
  <c r="N497" i="15"/>
  <c r="M497" i="15"/>
  <c r="L497" i="15"/>
  <c r="F497" i="15"/>
  <c r="E497" i="15"/>
  <c r="I496" i="15"/>
  <c r="K496" i="15"/>
  <c r="S496" i="15"/>
  <c r="Z496" i="15"/>
  <c r="N496" i="15"/>
  <c r="M496" i="15"/>
  <c r="L496" i="15"/>
  <c r="F496" i="15"/>
  <c r="E496" i="15"/>
  <c r="I495" i="15"/>
  <c r="K495" i="15"/>
  <c r="S495" i="15"/>
  <c r="Z495" i="15"/>
  <c r="N495" i="15"/>
  <c r="M495" i="15"/>
  <c r="L495" i="15"/>
  <c r="F495" i="15"/>
  <c r="E495" i="15"/>
  <c r="I494" i="15"/>
  <c r="K494" i="15"/>
  <c r="S494" i="15"/>
  <c r="Z494" i="15"/>
  <c r="N494" i="15"/>
  <c r="M494" i="15"/>
  <c r="L494" i="15"/>
  <c r="F494" i="15"/>
  <c r="E494" i="15"/>
  <c r="I493" i="15"/>
  <c r="K493" i="15"/>
  <c r="S493" i="15"/>
  <c r="Z493" i="15"/>
  <c r="N493" i="15"/>
  <c r="M493" i="15"/>
  <c r="L493" i="15"/>
  <c r="F493" i="15"/>
  <c r="E493" i="15"/>
  <c r="I492" i="15"/>
  <c r="K492" i="15"/>
  <c r="S492" i="15"/>
  <c r="Z492" i="15"/>
  <c r="N492" i="15"/>
  <c r="M492" i="15"/>
  <c r="L492" i="15"/>
  <c r="F492" i="15"/>
  <c r="E492" i="15"/>
  <c r="I491" i="15"/>
  <c r="K491" i="15"/>
  <c r="S491" i="15"/>
  <c r="Z491" i="15"/>
  <c r="N491" i="15"/>
  <c r="M491" i="15"/>
  <c r="L491" i="15"/>
  <c r="F491" i="15"/>
  <c r="E491" i="15"/>
  <c r="I490" i="15"/>
  <c r="K490" i="15"/>
  <c r="S490" i="15"/>
  <c r="Z490" i="15"/>
  <c r="N490" i="15"/>
  <c r="M490" i="15"/>
  <c r="L490" i="15"/>
  <c r="F490" i="15"/>
  <c r="E490" i="15"/>
  <c r="I489" i="15"/>
  <c r="K489" i="15"/>
  <c r="S489" i="15"/>
  <c r="Z489" i="15"/>
  <c r="N489" i="15"/>
  <c r="M489" i="15"/>
  <c r="L489" i="15"/>
  <c r="F489" i="15"/>
  <c r="E489" i="15"/>
  <c r="I488" i="15"/>
  <c r="K488" i="15"/>
  <c r="S488" i="15"/>
  <c r="Z488" i="15"/>
  <c r="N488" i="15"/>
  <c r="M488" i="15"/>
  <c r="L488" i="15"/>
  <c r="F488" i="15"/>
  <c r="E488" i="15"/>
  <c r="I487" i="15"/>
  <c r="K487" i="15"/>
  <c r="S487" i="15"/>
  <c r="Z487" i="15"/>
  <c r="N487" i="15"/>
  <c r="M487" i="15"/>
  <c r="L487" i="15"/>
  <c r="F487" i="15"/>
  <c r="E487" i="15"/>
  <c r="I486" i="15"/>
  <c r="K486" i="15"/>
  <c r="S486" i="15"/>
  <c r="Z486" i="15"/>
  <c r="N486" i="15"/>
  <c r="M486" i="15"/>
  <c r="L486" i="15"/>
  <c r="F486" i="15"/>
  <c r="E486" i="15"/>
  <c r="I485" i="15"/>
  <c r="K485" i="15"/>
  <c r="S485" i="15"/>
  <c r="Z485" i="15"/>
  <c r="N485" i="15"/>
  <c r="M485" i="15"/>
  <c r="L485" i="15"/>
  <c r="F485" i="15"/>
  <c r="E485" i="15"/>
  <c r="I484" i="15"/>
  <c r="K484" i="15"/>
  <c r="S484" i="15"/>
  <c r="Z484" i="15"/>
  <c r="N484" i="15"/>
  <c r="M484" i="15"/>
  <c r="L484" i="15"/>
  <c r="F484" i="15"/>
  <c r="E484" i="15"/>
  <c r="I483" i="15"/>
  <c r="K483" i="15"/>
  <c r="S483" i="15"/>
  <c r="Z483" i="15"/>
  <c r="N483" i="15"/>
  <c r="M483" i="15"/>
  <c r="L483" i="15"/>
  <c r="F483" i="15"/>
  <c r="E483" i="15"/>
  <c r="I482" i="15"/>
  <c r="K482" i="15"/>
  <c r="S482" i="15"/>
  <c r="Z482" i="15"/>
  <c r="N482" i="15"/>
  <c r="M482" i="15"/>
  <c r="L482" i="15"/>
  <c r="F482" i="15"/>
  <c r="E482" i="15"/>
  <c r="I481" i="15"/>
  <c r="K481" i="15"/>
  <c r="S481" i="15"/>
  <c r="Z481" i="15"/>
  <c r="N481" i="15"/>
  <c r="M481" i="15"/>
  <c r="L481" i="15"/>
  <c r="F481" i="15"/>
  <c r="E481" i="15"/>
  <c r="I480" i="15"/>
  <c r="K480" i="15"/>
  <c r="S480" i="15"/>
  <c r="Z480" i="15"/>
  <c r="N480" i="15"/>
  <c r="M480" i="15"/>
  <c r="L480" i="15"/>
  <c r="F480" i="15"/>
  <c r="E480" i="15"/>
  <c r="I479" i="15"/>
  <c r="K479" i="15"/>
  <c r="S479" i="15"/>
  <c r="Z479" i="15"/>
  <c r="N479" i="15"/>
  <c r="M479" i="15"/>
  <c r="L479" i="15"/>
  <c r="F479" i="15"/>
  <c r="E479" i="15"/>
  <c r="I478" i="15"/>
  <c r="K478" i="15"/>
  <c r="S478" i="15"/>
  <c r="Z478" i="15"/>
  <c r="N478" i="15"/>
  <c r="M478" i="15"/>
  <c r="L478" i="15"/>
  <c r="F478" i="15"/>
  <c r="E478" i="15"/>
  <c r="I477" i="15"/>
  <c r="K477" i="15"/>
  <c r="S477" i="15"/>
  <c r="Z477" i="15"/>
  <c r="N477" i="15"/>
  <c r="M477" i="15"/>
  <c r="L477" i="15"/>
  <c r="F477" i="15"/>
  <c r="E477" i="15"/>
  <c r="I476" i="15"/>
  <c r="K476" i="15"/>
  <c r="S476" i="15"/>
  <c r="Z476" i="15"/>
  <c r="N476" i="15"/>
  <c r="M476" i="15"/>
  <c r="L476" i="15"/>
  <c r="F476" i="15"/>
  <c r="E476" i="15"/>
  <c r="I475" i="15"/>
  <c r="K475" i="15"/>
  <c r="S475" i="15"/>
  <c r="Z475" i="15"/>
  <c r="N475" i="15"/>
  <c r="M475" i="15"/>
  <c r="L475" i="15"/>
  <c r="F475" i="15"/>
  <c r="E475" i="15"/>
  <c r="I474" i="15"/>
  <c r="K474" i="15"/>
  <c r="S474" i="15"/>
  <c r="Z474" i="15"/>
  <c r="N474" i="15"/>
  <c r="M474" i="15"/>
  <c r="L474" i="15"/>
  <c r="F474" i="15"/>
  <c r="E474" i="15"/>
  <c r="I473" i="15"/>
  <c r="K473" i="15"/>
  <c r="S473" i="15"/>
  <c r="Z473" i="15"/>
  <c r="N473" i="15"/>
  <c r="M473" i="15"/>
  <c r="L473" i="15"/>
  <c r="F473" i="15"/>
  <c r="E473" i="15"/>
  <c r="I472" i="15"/>
  <c r="K472" i="15"/>
  <c r="S472" i="15"/>
  <c r="Z472" i="15"/>
  <c r="N472" i="15"/>
  <c r="M472" i="15"/>
  <c r="L472" i="15"/>
  <c r="F472" i="15"/>
  <c r="E472" i="15"/>
  <c r="I471" i="15"/>
  <c r="K471" i="15"/>
  <c r="S471" i="15"/>
  <c r="Z471" i="15"/>
  <c r="N471" i="15"/>
  <c r="M471" i="15"/>
  <c r="L471" i="15"/>
  <c r="F471" i="15"/>
  <c r="E471" i="15"/>
  <c r="I470" i="15"/>
  <c r="K470" i="15"/>
  <c r="S470" i="15"/>
  <c r="Z470" i="15"/>
  <c r="N470" i="15"/>
  <c r="M470" i="15"/>
  <c r="L470" i="15"/>
  <c r="F470" i="15"/>
  <c r="E470" i="15"/>
  <c r="I469" i="15"/>
  <c r="K469" i="15"/>
  <c r="S469" i="15"/>
  <c r="Z469" i="15"/>
  <c r="N469" i="15"/>
  <c r="M469" i="15"/>
  <c r="L469" i="15"/>
  <c r="F469" i="15"/>
  <c r="E469" i="15"/>
  <c r="I468" i="15"/>
  <c r="K468" i="15"/>
  <c r="S468" i="15"/>
  <c r="Z468" i="15"/>
  <c r="N468" i="15"/>
  <c r="M468" i="15"/>
  <c r="L468" i="15"/>
  <c r="F468" i="15"/>
  <c r="E468" i="15"/>
  <c r="I467" i="15"/>
  <c r="K467" i="15"/>
  <c r="S467" i="15"/>
  <c r="Z467" i="15"/>
  <c r="N467" i="15"/>
  <c r="M467" i="15"/>
  <c r="L467" i="15"/>
  <c r="F467" i="15"/>
  <c r="E467" i="15"/>
  <c r="I466" i="15"/>
  <c r="K466" i="15"/>
  <c r="S466" i="15"/>
  <c r="Z466" i="15"/>
  <c r="N466" i="15"/>
  <c r="M466" i="15"/>
  <c r="L466" i="15"/>
  <c r="F466" i="15"/>
  <c r="E466" i="15"/>
  <c r="I465" i="15"/>
  <c r="K465" i="15"/>
  <c r="S465" i="15"/>
  <c r="Z465" i="15"/>
  <c r="N465" i="15"/>
  <c r="M465" i="15"/>
  <c r="L465" i="15"/>
  <c r="F465" i="15"/>
  <c r="E465" i="15"/>
  <c r="I464" i="15"/>
  <c r="K464" i="15"/>
  <c r="S464" i="15"/>
  <c r="Z464" i="15"/>
  <c r="N464" i="15"/>
  <c r="M464" i="15"/>
  <c r="L464" i="15"/>
  <c r="F464" i="15"/>
  <c r="E464" i="15"/>
  <c r="I463" i="15"/>
  <c r="K463" i="15"/>
  <c r="S463" i="15"/>
  <c r="Z463" i="15"/>
  <c r="N463" i="15"/>
  <c r="M463" i="15"/>
  <c r="L463" i="15"/>
  <c r="F463" i="15"/>
  <c r="E463" i="15"/>
  <c r="I462" i="15"/>
  <c r="K462" i="15"/>
  <c r="S462" i="15"/>
  <c r="Z462" i="15"/>
  <c r="N462" i="15"/>
  <c r="M462" i="15"/>
  <c r="L462" i="15"/>
  <c r="F462" i="15"/>
  <c r="E462" i="15"/>
  <c r="I461" i="15"/>
  <c r="K461" i="15"/>
  <c r="S461" i="15"/>
  <c r="Z461" i="15"/>
  <c r="N461" i="15"/>
  <c r="M461" i="15"/>
  <c r="L461" i="15"/>
  <c r="F461" i="15"/>
  <c r="E461" i="15"/>
  <c r="I460" i="15"/>
  <c r="K460" i="15"/>
  <c r="S460" i="15"/>
  <c r="Z460" i="15"/>
  <c r="N460" i="15"/>
  <c r="M460" i="15"/>
  <c r="L460" i="15"/>
  <c r="F460" i="15"/>
  <c r="E460" i="15"/>
  <c r="I459" i="15"/>
  <c r="K459" i="15"/>
  <c r="S459" i="15"/>
  <c r="Z459" i="15"/>
  <c r="N459" i="15"/>
  <c r="M459" i="15"/>
  <c r="L459" i="15"/>
  <c r="F459" i="15"/>
  <c r="E459" i="15"/>
  <c r="I458" i="15"/>
  <c r="K458" i="15"/>
  <c r="S458" i="15"/>
  <c r="Z458" i="15"/>
  <c r="N458" i="15"/>
  <c r="M458" i="15"/>
  <c r="L458" i="15"/>
  <c r="F458" i="15"/>
  <c r="E458" i="15"/>
  <c r="I457" i="15"/>
  <c r="K457" i="15"/>
  <c r="S457" i="15"/>
  <c r="Z457" i="15"/>
  <c r="N457" i="15"/>
  <c r="M457" i="15"/>
  <c r="L457" i="15"/>
  <c r="F457" i="15"/>
  <c r="E457" i="15"/>
  <c r="I456" i="15"/>
  <c r="K456" i="15"/>
  <c r="S456" i="15"/>
  <c r="Z456" i="15"/>
  <c r="N456" i="15"/>
  <c r="M456" i="15"/>
  <c r="L456" i="15"/>
  <c r="F456" i="15"/>
  <c r="E456" i="15"/>
  <c r="I455" i="15"/>
  <c r="K455" i="15"/>
  <c r="S455" i="15"/>
  <c r="Z455" i="15"/>
  <c r="N455" i="15"/>
  <c r="M455" i="15"/>
  <c r="L455" i="15"/>
  <c r="F455" i="15"/>
  <c r="E455" i="15"/>
  <c r="I454" i="15"/>
  <c r="K454" i="15"/>
  <c r="S454" i="15"/>
  <c r="Z454" i="15"/>
  <c r="N454" i="15"/>
  <c r="M454" i="15"/>
  <c r="L454" i="15"/>
  <c r="F454" i="15"/>
  <c r="E454" i="15"/>
  <c r="I453" i="15"/>
  <c r="K453" i="15"/>
  <c r="S453" i="15"/>
  <c r="Z453" i="15"/>
  <c r="N453" i="15"/>
  <c r="M453" i="15"/>
  <c r="L453" i="15"/>
  <c r="F453" i="15"/>
  <c r="E453" i="15"/>
  <c r="I452" i="15"/>
  <c r="K452" i="15"/>
  <c r="S452" i="15"/>
  <c r="Z452" i="15"/>
  <c r="N452" i="15"/>
  <c r="M452" i="15"/>
  <c r="L452" i="15"/>
  <c r="F452" i="15"/>
  <c r="E452" i="15"/>
  <c r="I451" i="15"/>
  <c r="K451" i="15"/>
  <c r="S451" i="15"/>
  <c r="Z451" i="15"/>
  <c r="N451" i="15"/>
  <c r="M451" i="15"/>
  <c r="L451" i="15"/>
  <c r="F451" i="15"/>
  <c r="E451" i="15"/>
  <c r="I450" i="15"/>
  <c r="K450" i="15"/>
  <c r="S450" i="15"/>
  <c r="Z450" i="15"/>
  <c r="N450" i="15"/>
  <c r="M450" i="15"/>
  <c r="L450" i="15"/>
  <c r="F450" i="15"/>
  <c r="E450" i="15"/>
  <c r="I449" i="15"/>
  <c r="K449" i="15"/>
  <c r="S449" i="15"/>
  <c r="Z449" i="15"/>
  <c r="N449" i="15"/>
  <c r="M449" i="15"/>
  <c r="L449" i="15"/>
  <c r="F449" i="15"/>
  <c r="E449" i="15"/>
  <c r="I448" i="15"/>
  <c r="K448" i="15"/>
  <c r="S448" i="15"/>
  <c r="Z448" i="15"/>
  <c r="N448" i="15"/>
  <c r="M448" i="15"/>
  <c r="L448" i="15"/>
  <c r="F448" i="15"/>
  <c r="E448" i="15"/>
  <c r="I447" i="15"/>
  <c r="K447" i="15"/>
  <c r="S447" i="15"/>
  <c r="Z447" i="15"/>
  <c r="N447" i="15"/>
  <c r="M447" i="15"/>
  <c r="L447" i="15"/>
  <c r="F447" i="15"/>
  <c r="E447" i="15"/>
  <c r="I446" i="15"/>
  <c r="K446" i="15"/>
  <c r="S446" i="15"/>
  <c r="Z446" i="15"/>
  <c r="N446" i="15"/>
  <c r="M446" i="15"/>
  <c r="L446" i="15"/>
  <c r="F446" i="15"/>
  <c r="E446" i="15"/>
  <c r="I445" i="15"/>
  <c r="K445" i="15"/>
  <c r="S445" i="15"/>
  <c r="Z445" i="15"/>
  <c r="N445" i="15"/>
  <c r="M445" i="15"/>
  <c r="L445" i="15"/>
  <c r="F445" i="15"/>
  <c r="E445" i="15"/>
  <c r="I444" i="15"/>
  <c r="K444" i="15"/>
  <c r="S444" i="15"/>
  <c r="Z444" i="15"/>
  <c r="N444" i="15"/>
  <c r="M444" i="15"/>
  <c r="L444" i="15"/>
  <c r="F444" i="15"/>
  <c r="E444" i="15"/>
  <c r="I443" i="15"/>
  <c r="K443" i="15"/>
  <c r="S443" i="15"/>
  <c r="Z443" i="15"/>
  <c r="N443" i="15"/>
  <c r="M443" i="15"/>
  <c r="L443" i="15"/>
  <c r="F443" i="15"/>
  <c r="E443" i="15"/>
  <c r="I442" i="15"/>
  <c r="K442" i="15"/>
  <c r="S442" i="15"/>
  <c r="Z442" i="15"/>
  <c r="N442" i="15"/>
  <c r="M442" i="15"/>
  <c r="L442" i="15"/>
  <c r="F442" i="15"/>
  <c r="E442" i="15"/>
  <c r="I441" i="15"/>
  <c r="K441" i="15"/>
  <c r="S441" i="15"/>
  <c r="Z441" i="15"/>
  <c r="N441" i="15"/>
  <c r="M441" i="15"/>
  <c r="L441" i="15"/>
  <c r="F441" i="15"/>
  <c r="E441" i="15"/>
  <c r="I440" i="15"/>
  <c r="K440" i="15"/>
  <c r="S440" i="15"/>
  <c r="Z440" i="15"/>
  <c r="N440" i="15"/>
  <c r="M440" i="15"/>
  <c r="L440" i="15"/>
  <c r="F440" i="15"/>
  <c r="E440" i="15"/>
  <c r="I439" i="15"/>
  <c r="K439" i="15"/>
  <c r="S439" i="15"/>
  <c r="Z439" i="15"/>
  <c r="N439" i="15"/>
  <c r="M439" i="15"/>
  <c r="L439" i="15"/>
  <c r="F439" i="15"/>
  <c r="E439" i="15"/>
  <c r="I438" i="15"/>
  <c r="K438" i="15"/>
  <c r="S438" i="15"/>
  <c r="Z438" i="15"/>
  <c r="N438" i="15"/>
  <c r="M438" i="15"/>
  <c r="L438" i="15"/>
  <c r="F438" i="15"/>
  <c r="E438" i="15"/>
  <c r="I437" i="15"/>
  <c r="K437" i="15"/>
  <c r="S437" i="15"/>
  <c r="Z437" i="15"/>
  <c r="N437" i="15"/>
  <c r="M437" i="15"/>
  <c r="L437" i="15"/>
  <c r="F437" i="15"/>
  <c r="E437" i="15"/>
  <c r="I436" i="15"/>
  <c r="K436" i="15"/>
  <c r="S436" i="15"/>
  <c r="Z436" i="15"/>
  <c r="N436" i="15"/>
  <c r="M436" i="15"/>
  <c r="L436" i="15"/>
  <c r="F436" i="15"/>
  <c r="E436" i="15"/>
  <c r="I435" i="15"/>
  <c r="K435" i="15"/>
  <c r="S435" i="15"/>
  <c r="Z435" i="15"/>
  <c r="N435" i="15"/>
  <c r="M435" i="15"/>
  <c r="L435" i="15"/>
  <c r="F435" i="15"/>
  <c r="E435" i="15"/>
  <c r="I434" i="15"/>
  <c r="K434" i="15"/>
  <c r="S434" i="15"/>
  <c r="Z434" i="15"/>
  <c r="N434" i="15"/>
  <c r="M434" i="15"/>
  <c r="L434" i="15"/>
  <c r="F434" i="15"/>
  <c r="E434" i="15"/>
  <c r="I433" i="15"/>
  <c r="K433" i="15"/>
  <c r="S433" i="15"/>
  <c r="Z433" i="15"/>
  <c r="N433" i="15"/>
  <c r="M433" i="15"/>
  <c r="L433" i="15"/>
  <c r="F433" i="15"/>
  <c r="E433" i="15"/>
  <c r="I432" i="15"/>
  <c r="K432" i="15"/>
  <c r="S432" i="15"/>
  <c r="Z432" i="15"/>
  <c r="N432" i="15"/>
  <c r="M432" i="15"/>
  <c r="L432" i="15"/>
  <c r="F432" i="15"/>
  <c r="E432" i="15"/>
  <c r="I431" i="15"/>
  <c r="K431" i="15"/>
  <c r="S431" i="15"/>
  <c r="Z431" i="15"/>
  <c r="N431" i="15"/>
  <c r="M431" i="15"/>
  <c r="L431" i="15"/>
  <c r="F431" i="15"/>
  <c r="E431" i="15"/>
  <c r="I430" i="15"/>
  <c r="K430" i="15"/>
  <c r="S430" i="15"/>
  <c r="Z430" i="15"/>
  <c r="N430" i="15"/>
  <c r="M430" i="15"/>
  <c r="L430" i="15"/>
  <c r="F430" i="15"/>
  <c r="E430" i="15"/>
  <c r="I429" i="15"/>
  <c r="K429" i="15"/>
  <c r="S429" i="15"/>
  <c r="Z429" i="15"/>
  <c r="N429" i="15"/>
  <c r="M429" i="15"/>
  <c r="L429" i="15"/>
  <c r="F429" i="15"/>
  <c r="E429" i="15"/>
  <c r="I428" i="15"/>
  <c r="K428" i="15"/>
  <c r="S428" i="15"/>
  <c r="Z428" i="15"/>
  <c r="N428" i="15"/>
  <c r="M428" i="15"/>
  <c r="L428" i="15"/>
  <c r="F428" i="15"/>
  <c r="E428" i="15"/>
  <c r="I427" i="15"/>
  <c r="K427" i="15"/>
  <c r="S427" i="15"/>
  <c r="Z427" i="15"/>
  <c r="N427" i="15"/>
  <c r="M427" i="15"/>
  <c r="L427" i="15"/>
  <c r="F427" i="15"/>
  <c r="E427" i="15"/>
  <c r="I426" i="15"/>
  <c r="K426" i="15"/>
  <c r="S426" i="15"/>
  <c r="Z426" i="15"/>
  <c r="N426" i="15"/>
  <c r="M426" i="15"/>
  <c r="L426" i="15"/>
  <c r="F426" i="15"/>
  <c r="E426" i="15"/>
  <c r="I425" i="15"/>
  <c r="K425" i="15"/>
  <c r="S425" i="15"/>
  <c r="Z425" i="15"/>
  <c r="N425" i="15"/>
  <c r="M425" i="15"/>
  <c r="L425" i="15"/>
  <c r="F425" i="15"/>
  <c r="E425" i="15"/>
  <c r="I424" i="15"/>
  <c r="K424" i="15"/>
  <c r="S424" i="15"/>
  <c r="Z424" i="15"/>
  <c r="N424" i="15"/>
  <c r="M424" i="15"/>
  <c r="L424" i="15"/>
  <c r="F424" i="15"/>
  <c r="E424" i="15"/>
  <c r="I423" i="15"/>
  <c r="K423" i="15"/>
  <c r="S423" i="15"/>
  <c r="Z423" i="15"/>
  <c r="N423" i="15"/>
  <c r="M423" i="15"/>
  <c r="L423" i="15"/>
  <c r="F423" i="15"/>
  <c r="E423" i="15"/>
  <c r="I422" i="15"/>
  <c r="K422" i="15"/>
  <c r="S422" i="15"/>
  <c r="Z422" i="15"/>
  <c r="N422" i="15"/>
  <c r="M422" i="15"/>
  <c r="L422" i="15"/>
  <c r="F422" i="15"/>
  <c r="E422" i="15"/>
  <c r="I421" i="15"/>
  <c r="K421" i="15"/>
  <c r="S421" i="15"/>
  <c r="Z421" i="15"/>
  <c r="N421" i="15"/>
  <c r="M421" i="15"/>
  <c r="L421" i="15"/>
  <c r="F421" i="15"/>
  <c r="E421" i="15"/>
  <c r="I420" i="15"/>
  <c r="K420" i="15"/>
  <c r="S420" i="15"/>
  <c r="Z420" i="15"/>
  <c r="N420" i="15"/>
  <c r="M420" i="15"/>
  <c r="L420" i="15"/>
  <c r="F420" i="15"/>
  <c r="E420" i="15"/>
  <c r="I419" i="15"/>
  <c r="K419" i="15"/>
  <c r="S419" i="15"/>
  <c r="Z419" i="15"/>
  <c r="N419" i="15"/>
  <c r="M419" i="15"/>
  <c r="L419" i="15"/>
  <c r="F419" i="15"/>
  <c r="E419" i="15"/>
  <c r="I418" i="15"/>
  <c r="K418" i="15"/>
  <c r="S418" i="15"/>
  <c r="Z418" i="15"/>
  <c r="N418" i="15"/>
  <c r="M418" i="15"/>
  <c r="L418" i="15"/>
  <c r="F418" i="15"/>
  <c r="E418" i="15"/>
  <c r="I417" i="15"/>
  <c r="K417" i="15"/>
  <c r="S417" i="15"/>
  <c r="Z417" i="15"/>
  <c r="N417" i="15"/>
  <c r="M417" i="15"/>
  <c r="L417" i="15"/>
  <c r="F417" i="15"/>
  <c r="E417" i="15"/>
  <c r="I416" i="15"/>
  <c r="K416" i="15"/>
  <c r="S416" i="15"/>
  <c r="Z416" i="15"/>
  <c r="N416" i="15"/>
  <c r="M416" i="15"/>
  <c r="L416" i="15"/>
  <c r="F416" i="15"/>
  <c r="E416" i="15"/>
  <c r="I415" i="15"/>
  <c r="K415" i="15"/>
  <c r="S415" i="15"/>
  <c r="Z415" i="15"/>
  <c r="N415" i="15"/>
  <c r="M415" i="15"/>
  <c r="L415" i="15"/>
  <c r="F415" i="15"/>
  <c r="E415" i="15"/>
  <c r="I414" i="15"/>
  <c r="K414" i="15"/>
  <c r="S414" i="15"/>
  <c r="Z414" i="15"/>
  <c r="N414" i="15"/>
  <c r="M414" i="15"/>
  <c r="L414" i="15"/>
  <c r="F414" i="15"/>
  <c r="E414" i="15"/>
  <c r="I413" i="15"/>
  <c r="K413" i="15"/>
  <c r="S413" i="15"/>
  <c r="Z413" i="15"/>
  <c r="N413" i="15"/>
  <c r="M413" i="15"/>
  <c r="L413" i="15"/>
  <c r="F413" i="15"/>
  <c r="E413" i="15"/>
  <c r="I412" i="15"/>
  <c r="K412" i="15"/>
  <c r="S412" i="15"/>
  <c r="Z412" i="15"/>
  <c r="N412" i="15"/>
  <c r="M412" i="15"/>
  <c r="L412" i="15"/>
  <c r="F412" i="15"/>
  <c r="E412" i="15"/>
  <c r="I411" i="15"/>
  <c r="K411" i="15"/>
  <c r="S411" i="15"/>
  <c r="Z411" i="15"/>
  <c r="N411" i="15"/>
  <c r="M411" i="15"/>
  <c r="L411" i="15"/>
  <c r="F411" i="15"/>
  <c r="E411" i="15"/>
  <c r="I410" i="15"/>
  <c r="K410" i="15"/>
  <c r="S410" i="15"/>
  <c r="Z410" i="15"/>
  <c r="N410" i="15"/>
  <c r="M410" i="15"/>
  <c r="L410" i="15"/>
  <c r="F410" i="15"/>
  <c r="E410" i="15"/>
  <c r="I409" i="15"/>
  <c r="K409" i="15"/>
  <c r="S409" i="15"/>
  <c r="Z409" i="15"/>
  <c r="N409" i="15"/>
  <c r="M409" i="15"/>
  <c r="L409" i="15"/>
  <c r="F409" i="15"/>
  <c r="E409" i="15"/>
  <c r="I408" i="15"/>
  <c r="K408" i="15"/>
  <c r="S408" i="15"/>
  <c r="Z408" i="15"/>
  <c r="N408" i="15"/>
  <c r="M408" i="15"/>
  <c r="L408" i="15"/>
  <c r="F408" i="15"/>
  <c r="E408" i="15"/>
  <c r="I407" i="15"/>
  <c r="K407" i="15"/>
  <c r="S407" i="15"/>
  <c r="Z407" i="15"/>
  <c r="N407" i="15"/>
  <c r="M407" i="15"/>
  <c r="L407" i="15"/>
  <c r="F407" i="15"/>
  <c r="E407" i="15"/>
  <c r="I406" i="15"/>
  <c r="K406" i="15"/>
  <c r="S406" i="15"/>
  <c r="Z406" i="15"/>
  <c r="N406" i="15"/>
  <c r="M406" i="15"/>
  <c r="L406" i="15"/>
  <c r="F406" i="15"/>
  <c r="E406" i="15"/>
  <c r="I405" i="15"/>
  <c r="K405" i="15"/>
  <c r="S405" i="15"/>
  <c r="Z405" i="15"/>
  <c r="N405" i="15"/>
  <c r="M405" i="15"/>
  <c r="L405" i="15"/>
  <c r="F405" i="15"/>
  <c r="E405" i="15"/>
  <c r="I404" i="15"/>
  <c r="K404" i="15"/>
  <c r="S404" i="15"/>
  <c r="Z404" i="15"/>
  <c r="N404" i="15"/>
  <c r="M404" i="15"/>
  <c r="L404" i="15"/>
  <c r="F404" i="15"/>
  <c r="E404" i="15"/>
  <c r="I403" i="15"/>
  <c r="K403" i="15"/>
  <c r="S403" i="15"/>
  <c r="Z403" i="15"/>
  <c r="N403" i="15"/>
  <c r="M403" i="15"/>
  <c r="L403" i="15"/>
  <c r="F403" i="15"/>
  <c r="E403" i="15"/>
  <c r="I402" i="15"/>
  <c r="K402" i="15"/>
  <c r="S402" i="15"/>
  <c r="Z402" i="15"/>
  <c r="N402" i="15"/>
  <c r="M402" i="15"/>
  <c r="L402" i="15"/>
  <c r="F402" i="15"/>
  <c r="E402" i="15"/>
  <c r="I401" i="15"/>
  <c r="K401" i="15"/>
  <c r="S401" i="15"/>
  <c r="Z401" i="15"/>
  <c r="N401" i="15"/>
  <c r="M401" i="15"/>
  <c r="L401" i="15"/>
  <c r="F401" i="15"/>
  <c r="E401" i="15"/>
  <c r="I400" i="15"/>
  <c r="K400" i="15"/>
  <c r="S400" i="15"/>
  <c r="Z400" i="15"/>
  <c r="N400" i="15"/>
  <c r="M400" i="15"/>
  <c r="L400" i="15"/>
  <c r="F400" i="15"/>
  <c r="E400" i="15"/>
  <c r="I399" i="15"/>
  <c r="K399" i="15"/>
  <c r="S399" i="15"/>
  <c r="Z399" i="15"/>
  <c r="N399" i="15"/>
  <c r="M399" i="15"/>
  <c r="L399" i="15"/>
  <c r="F399" i="15"/>
  <c r="E399" i="15"/>
  <c r="I398" i="15"/>
  <c r="K398" i="15"/>
  <c r="S398" i="15"/>
  <c r="Z398" i="15"/>
  <c r="N398" i="15"/>
  <c r="M398" i="15"/>
  <c r="L398" i="15"/>
  <c r="F398" i="15"/>
  <c r="E398" i="15"/>
  <c r="I397" i="15"/>
  <c r="K397" i="15"/>
  <c r="S397" i="15"/>
  <c r="Z397" i="15"/>
  <c r="N397" i="15"/>
  <c r="M397" i="15"/>
  <c r="L397" i="15"/>
  <c r="F397" i="15"/>
  <c r="E397" i="15"/>
  <c r="I396" i="15"/>
  <c r="K396" i="15"/>
  <c r="S396" i="15"/>
  <c r="Z396" i="15"/>
  <c r="N396" i="15"/>
  <c r="M396" i="15"/>
  <c r="L396" i="15"/>
  <c r="F396" i="15"/>
  <c r="E396" i="15"/>
  <c r="I395" i="15"/>
  <c r="K395" i="15"/>
  <c r="S395" i="15"/>
  <c r="Z395" i="15"/>
  <c r="N395" i="15"/>
  <c r="M395" i="15"/>
  <c r="L395" i="15"/>
  <c r="F395" i="15"/>
  <c r="E395" i="15"/>
  <c r="I394" i="15"/>
  <c r="K394" i="15"/>
  <c r="S394" i="15"/>
  <c r="Z394" i="15"/>
  <c r="N394" i="15"/>
  <c r="M394" i="15"/>
  <c r="L394" i="15"/>
  <c r="F394" i="15"/>
  <c r="E394" i="15"/>
  <c r="I393" i="15"/>
  <c r="K393" i="15"/>
  <c r="S393" i="15"/>
  <c r="Z393" i="15"/>
  <c r="N393" i="15"/>
  <c r="M393" i="15"/>
  <c r="L393" i="15"/>
  <c r="F393" i="15"/>
  <c r="E393" i="15"/>
  <c r="I392" i="15"/>
  <c r="K392" i="15"/>
  <c r="S392" i="15"/>
  <c r="Z392" i="15"/>
  <c r="N392" i="15"/>
  <c r="M392" i="15"/>
  <c r="L392" i="15"/>
  <c r="F392" i="15"/>
  <c r="E392" i="15"/>
  <c r="I391" i="15"/>
  <c r="K391" i="15"/>
  <c r="S391" i="15"/>
  <c r="Z391" i="15"/>
  <c r="N391" i="15"/>
  <c r="M391" i="15"/>
  <c r="L391" i="15"/>
  <c r="F391" i="15"/>
  <c r="E391" i="15"/>
  <c r="I390" i="15"/>
  <c r="K390" i="15"/>
  <c r="S390" i="15"/>
  <c r="Z390" i="15"/>
  <c r="N390" i="15"/>
  <c r="M390" i="15"/>
  <c r="L390" i="15"/>
  <c r="F390" i="15"/>
  <c r="E390" i="15"/>
  <c r="I389" i="15"/>
  <c r="K389" i="15"/>
  <c r="S389" i="15"/>
  <c r="Z389" i="15"/>
  <c r="N389" i="15"/>
  <c r="M389" i="15"/>
  <c r="L389" i="15"/>
  <c r="F389" i="15"/>
  <c r="E389" i="15"/>
  <c r="I388" i="15"/>
  <c r="K388" i="15"/>
  <c r="S388" i="15"/>
  <c r="Z388" i="15"/>
  <c r="N388" i="15"/>
  <c r="M388" i="15"/>
  <c r="L388" i="15"/>
  <c r="F388" i="15"/>
  <c r="E388" i="15"/>
  <c r="I387" i="15"/>
  <c r="K387" i="15"/>
  <c r="S387" i="15"/>
  <c r="Z387" i="15"/>
  <c r="N387" i="15"/>
  <c r="M387" i="15"/>
  <c r="L387" i="15"/>
  <c r="F387" i="15"/>
  <c r="E387" i="15"/>
  <c r="I386" i="15"/>
  <c r="K386" i="15"/>
  <c r="S386" i="15"/>
  <c r="Z386" i="15"/>
  <c r="N386" i="15"/>
  <c r="M386" i="15"/>
  <c r="L386" i="15"/>
  <c r="F386" i="15"/>
  <c r="E386" i="15"/>
  <c r="I385" i="15"/>
  <c r="K385" i="15"/>
  <c r="S385" i="15"/>
  <c r="Z385" i="15"/>
  <c r="N385" i="15"/>
  <c r="M385" i="15"/>
  <c r="L385" i="15"/>
  <c r="F385" i="15"/>
  <c r="E385" i="15"/>
  <c r="I384" i="15"/>
  <c r="K384" i="15"/>
  <c r="S384" i="15"/>
  <c r="Z384" i="15"/>
  <c r="N384" i="15"/>
  <c r="M384" i="15"/>
  <c r="L384" i="15"/>
  <c r="F384" i="15"/>
  <c r="E384" i="15"/>
  <c r="I383" i="15"/>
  <c r="K383" i="15"/>
  <c r="S383" i="15"/>
  <c r="Z383" i="15"/>
  <c r="N383" i="15"/>
  <c r="M383" i="15"/>
  <c r="L383" i="15"/>
  <c r="F383" i="15"/>
  <c r="E383" i="15"/>
  <c r="I382" i="15"/>
  <c r="K382" i="15"/>
  <c r="S382" i="15"/>
  <c r="Z382" i="15"/>
  <c r="N382" i="15"/>
  <c r="M382" i="15"/>
  <c r="L382" i="15"/>
  <c r="F382" i="15"/>
  <c r="E382" i="15"/>
  <c r="I381" i="15"/>
  <c r="K381" i="15"/>
  <c r="S381" i="15"/>
  <c r="Z381" i="15"/>
  <c r="N381" i="15"/>
  <c r="M381" i="15"/>
  <c r="L381" i="15"/>
  <c r="F381" i="15"/>
  <c r="E381" i="15"/>
  <c r="I380" i="15"/>
  <c r="K380" i="15"/>
  <c r="S380" i="15"/>
  <c r="Z380" i="15"/>
  <c r="N380" i="15"/>
  <c r="M380" i="15"/>
  <c r="L380" i="15"/>
  <c r="F380" i="15"/>
  <c r="E380" i="15"/>
  <c r="I379" i="15"/>
  <c r="K379" i="15"/>
  <c r="S379" i="15"/>
  <c r="Z379" i="15"/>
  <c r="N379" i="15"/>
  <c r="M379" i="15"/>
  <c r="L379" i="15"/>
  <c r="F379" i="15"/>
  <c r="E379" i="15"/>
  <c r="I378" i="15"/>
  <c r="K378" i="15"/>
  <c r="S378" i="15"/>
  <c r="Z378" i="15"/>
  <c r="N378" i="15"/>
  <c r="M378" i="15"/>
  <c r="L378" i="15"/>
  <c r="F378" i="15"/>
  <c r="E378" i="15"/>
  <c r="I377" i="15"/>
  <c r="K377" i="15"/>
  <c r="S377" i="15"/>
  <c r="Z377" i="15"/>
  <c r="N377" i="15"/>
  <c r="M377" i="15"/>
  <c r="L377" i="15"/>
  <c r="F377" i="15"/>
  <c r="E377" i="15"/>
  <c r="I376" i="15"/>
  <c r="K376" i="15"/>
  <c r="S376" i="15"/>
  <c r="Z376" i="15"/>
  <c r="N376" i="15"/>
  <c r="M376" i="15"/>
  <c r="L376" i="15"/>
  <c r="F376" i="15"/>
  <c r="E376" i="15"/>
  <c r="I375" i="15"/>
  <c r="K375" i="15"/>
  <c r="S375" i="15"/>
  <c r="Z375" i="15"/>
  <c r="N375" i="15"/>
  <c r="M375" i="15"/>
  <c r="L375" i="15"/>
  <c r="F375" i="15"/>
  <c r="E375" i="15"/>
  <c r="I374" i="15"/>
  <c r="T374" i="15"/>
  <c r="K374" i="15"/>
  <c r="U374" i="15"/>
  <c r="V374" i="15"/>
  <c r="W374" i="15"/>
  <c r="AB374" i="15"/>
  <c r="S374" i="15"/>
  <c r="Z374" i="15"/>
  <c r="N374" i="15"/>
  <c r="M374" i="15"/>
  <c r="L374" i="15"/>
  <c r="F374" i="15"/>
  <c r="E374" i="15"/>
  <c r="I373" i="15"/>
  <c r="T373" i="15"/>
  <c r="K373" i="15"/>
  <c r="U373" i="15"/>
  <c r="V373" i="15"/>
  <c r="W373" i="15"/>
  <c r="AB373" i="15"/>
  <c r="S373" i="15"/>
  <c r="Z373" i="15"/>
  <c r="N373" i="15"/>
  <c r="M373" i="15"/>
  <c r="L373" i="15"/>
  <c r="F373" i="15"/>
  <c r="E373" i="15"/>
  <c r="I372" i="15"/>
  <c r="T372" i="15"/>
  <c r="K372" i="15"/>
  <c r="U372" i="15"/>
  <c r="V372" i="15"/>
  <c r="W372" i="15"/>
  <c r="AB372" i="15"/>
  <c r="S372" i="15"/>
  <c r="Z372" i="15"/>
  <c r="N372" i="15"/>
  <c r="M372" i="15"/>
  <c r="L372" i="15"/>
  <c r="F372" i="15"/>
  <c r="E372" i="15"/>
  <c r="I371" i="15"/>
  <c r="T371" i="15"/>
  <c r="K371" i="15"/>
  <c r="U371" i="15"/>
  <c r="V371" i="15"/>
  <c r="W371" i="15"/>
  <c r="AB371" i="15"/>
  <c r="S371" i="15"/>
  <c r="Z371" i="15"/>
  <c r="N371" i="15"/>
  <c r="M371" i="15"/>
  <c r="L371" i="15"/>
  <c r="F371" i="15"/>
  <c r="E371" i="15"/>
  <c r="I370" i="15"/>
  <c r="T370" i="15"/>
  <c r="K370" i="15"/>
  <c r="U370" i="15"/>
  <c r="V370" i="15"/>
  <c r="W370" i="15"/>
  <c r="AB370" i="15"/>
  <c r="S370" i="15"/>
  <c r="Z370" i="15"/>
  <c r="N370" i="15"/>
  <c r="M370" i="15"/>
  <c r="L370" i="15"/>
  <c r="F370" i="15"/>
  <c r="E370" i="15"/>
  <c r="I369" i="15"/>
  <c r="T369" i="15"/>
  <c r="K369" i="15"/>
  <c r="U369" i="15"/>
  <c r="V369" i="15"/>
  <c r="W369" i="15"/>
  <c r="AB369" i="15"/>
  <c r="S369" i="15"/>
  <c r="Z369" i="15"/>
  <c r="N369" i="15"/>
  <c r="M369" i="15"/>
  <c r="L369" i="15"/>
  <c r="F369" i="15"/>
  <c r="E369" i="15"/>
  <c r="I368" i="15"/>
  <c r="T368" i="15"/>
  <c r="K368" i="15"/>
  <c r="U368" i="15"/>
  <c r="V368" i="15"/>
  <c r="W368" i="15"/>
  <c r="AB368" i="15"/>
  <c r="S368" i="15"/>
  <c r="Z368" i="15"/>
  <c r="N368" i="15"/>
  <c r="M368" i="15"/>
  <c r="L368" i="15"/>
  <c r="F368" i="15"/>
  <c r="E368" i="15"/>
  <c r="I367" i="15"/>
  <c r="T367" i="15"/>
  <c r="K367" i="15"/>
  <c r="U367" i="15"/>
  <c r="V367" i="15"/>
  <c r="W367" i="15"/>
  <c r="AB367" i="15"/>
  <c r="S367" i="15"/>
  <c r="Z367" i="15"/>
  <c r="N367" i="15"/>
  <c r="M367" i="15"/>
  <c r="L367" i="15"/>
  <c r="F367" i="15"/>
  <c r="E367" i="15"/>
  <c r="I366" i="15"/>
  <c r="T366" i="15"/>
  <c r="K366" i="15"/>
  <c r="U366" i="15"/>
  <c r="V366" i="15"/>
  <c r="W366" i="15"/>
  <c r="AB366" i="15"/>
  <c r="S366" i="15"/>
  <c r="Z366" i="15"/>
  <c r="N366" i="15"/>
  <c r="M366" i="15"/>
  <c r="L366" i="15"/>
  <c r="F366" i="15"/>
  <c r="E366" i="15"/>
  <c r="I365" i="15"/>
  <c r="T365" i="15"/>
  <c r="K365" i="15"/>
  <c r="U365" i="15"/>
  <c r="V365" i="15"/>
  <c r="W365" i="15"/>
  <c r="AB365" i="15"/>
  <c r="S365" i="15"/>
  <c r="Z365" i="15"/>
  <c r="N365" i="15"/>
  <c r="M365" i="15"/>
  <c r="L365" i="15"/>
  <c r="F365" i="15"/>
  <c r="E365" i="15"/>
  <c r="I364" i="15"/>
  <c r="T364" i="15"/>
  <c r="K364" i="15"/>
  <c r="U364" i="15"/>
  <c r="V364" i="15"/>
  <c r="W364" i="15"/>
  <c r="AB364" i="15"/>
  <c r="S364" i="15"/>
  <c r="Z364" i="15"/>
  <c r="N364" i="15"/>
  <c r="M364" i="15"/>
  <c r="L364" i="15"/>
  <c r="F364" i="15"/>
  <c r="E364" i="15"/>
  <c r="I363" i="15"/>
  <c r="T363" i="15"/>
  <c r="K363" i="15"/>
  <c r="U363" i="15"/>
  <c r="V363" i="15"/>
  <c r="W363" i="15"/>
  <c r="AB363" i="15"/>
  <c r="S363" i="15"/>
  <c r="Z363" i="15"/>
  <c r="N363" i="15"/>
  <c r="M363" i="15"/>
  <c r="L363" i="15"/>
  <c r="F363" i="15"/>
  <c r="E363" i="15"/>
  <c r="I362" i="15"/>
  <c r="T362" i="15"/>
  <c r="K362" i="15"/>
  <c r="U362" i="15"/>
  <c r="V362" i="15"/>
  <c r="W362" i="15"/>
  <c r="AB362" i="15"/>
  <c r="S362" i="15"/>
  <c r="Z362" i="15"/>
  <c r="N362" i="15"/>
  <c r="M362" i="15"/>
  <c r="L362" i="15"/>
  <c r="F362" i="15"/>
  <c r="E362" i="15"/>
  <c r="I361" i="15"/>
  <c r="T361" i="15"/>
  <c r="K361" i="15"/>
  <c r="U361" i="15"/>
  <c r="V361" i="15"/>
  <c r="W361" i="15"/>
  <c r="AB361" i="15"/>
  <c r="S361" i="15"/>
  <c r="Z361" i="15"/>
  <c r="N361" i="15"/>
  <c r="M361" i="15"/>
  <c r="L361" i="15"/>
  <c r="F361" i="15"/>
  <c r="E361" i="15"/>
  <c r="I360" i="15"/>
  <c r="T360" i="15"/>
  <c r="K360" i="15"/>
  <c r="U360" i="15"/>
  <c r="V360" i="15"/>
  <c r="W360" i="15"/>
  <c r="AB360" i="15"/>
  <c r="S360" i="15"/>
  <c r="Z360" i="15"/>
  <c r="N360" i="15"/>
  <c r="M360" i="15"/>
  <c r="L360" i="15"/>
  <c r="F360" i="15"/>
  <c r="E360" i="15"/>
  <c r="I359" i="15"/>
  <c r="T359" i="15"/>
  <c r="K359" i="15"/>
  <c r="U359" i="15"/>
  <c r="V359" i="15"/>
  <c r="W359" i="15"/>
  <c r="AB359" i="15"/>
  <c r="S359" i="15"/>
  <c r="Z359" i="15"/>
  <c r="N359" i="15"/>
  <c r="M359" i="15"/>
  <c r="L359" i="15"/>
  <c r="F359" i="15"/>
  <c r="E359" i="15"/>
  <c r="I358" i="15"/>
  <c r="T358" i="15"/>
  <c r="K358" i="15"/>
  <c r="U358" i="15"/>
  <c r="V358" i="15"/>
  <c r="W358" i="15"/>
  <c r="AB358" i="15"/>
  <c r="S358" i="15"/>
  <c r="Z358" i="15"/>
  <c r="N358" i="15"/>
  <c r="M358" i="15"/>
  <c r="L358" i="15"/>
  <c r="F358" i="15"/>
  <c r="E358" i="15"/>
  <c r="I357" i="15"/>
  <c r="T357" i="15"/>
  <c r="K357" i="15"/>
  <c r="U357" i="15"/>
  <c r="V357" i="15"/>
  <c r="W357" i="15"/>
  <c r="AB357" i="15"/>
  <c r="S357" i="15"/>
  <c r="Z357" i="15"/>
  <c r="N357" i="15"/>
  <c r="M357" i="15"/>
  <c r="L357" i="15"/>
  <c r="F357" i="15"/>
  <c r="E357" i="15"/>
  <c r="I356" i="15"/>
  <c r="T356" i="15"/>
  <c r="K356" i="15"/>
  <c r="U356" i="15"/>
  <c r="V356" i="15"/>
  <c r="W356" i="15"/>
  <c r="AB356" i="15"/>
  <c r="S356" i="15"/>
  <c r="Z356" i="15"/>
  <c r="N356" i="15"/>
  <c r="M356" i="15"/>
  <c r="L356" i="15"/>
  <c r="F356" i="15"/>
  <c r="E356" i="15"/>
  <c r="I355" i="15"/>
  <c r="T355" i="15"/>
  <c r="K355" i="15"/>
  <c r="U355" i="15"/>
  <c r="V355" i="15"/>
  <c r="W355" i="15"/>
  <c r="AB355" i="15"/>
  <c r="S355" i="15"/>
  <c r="Z355" i="15"/>
  <c r="N355" i="15"/>
  <c r="M355" i="15"/>
  <c r="L355" i="15"/>
  <c r="F355" i="15"/>
  <c r="E355" i="15"/>
  <c r="I354" i="15"/>
  <c r="T354" i="15"/>
  <c r="K354" i="15"/>
  <c r="U354" i="15"/>
  <c r="V354" i="15"/>
  <c r="W354" i="15"/>
  <c r="AB354" i="15"/>
  <c r="S354" i="15"/>
  <c r="Z354" i="15"/>
  <c r="N354" i="15"/>
  <c r="M354" i="15"/>
  <c r="L354" i="15"/>
  <c r="F354" i="15"/>
  <c r="E354" i="15"/>
  <c r="I353" i="15"/>
  <c r="T353" i="15"/>
  <c r="K353" i="15"/>
  <c r="U353" i="15"/>
  <c r="V353" i="15"/>
  <c r="W353" i="15"/>
  <c r="AB353" i="15"/>
  <c r="S353" i="15"/>
  <c r="Z353" i="15"/>
  <c r="N353" i="15"/>
  <c r="M353" i="15"/>
  <c r="L353" i="15"/>
  <c r="F353" i="15"/>
  <c r="E353" i="15"/>
  <c r="I352" i="15"/>
  <c r="T352" i="15"/>
  <c r="K352" i="15"/>
  <c r="U352" i="15"/>
  <c r="V352" i="15"/>
  <c r="W352" i="15"/>
  <c r="AB352" i="15"/>
  <c r="S352" i="15"/>
  <c r="Z352" i="15"/>
  <c r="N352" i="15"/>
  <c r="M352" i="15"/>
  <c r="L352" i="15"/>
  <c r="F352" i="15"/>
  <c r="E352" i="15"/>
  <c r="I351" i="15"/>
  <c r="T351" i="15"/>
  <c r="K351" i="15"/>
  <c r="U351" i="15"/>
  <c r="V351" i="15"/>
  <c r="W351" i="15"/>
  <c r="AB351" i="15"/>
  <c r="S351" i="15"/>
  <c r="Z351" i="15"/>
  <c r="N351" i="15"/>
  <c r="M351" i="15"/>
  <c r="L351" i="15"/>
  <c r="F351" i="15"/>
  <c r="E351" i="15"/>
  <c r="I350" i="15"/>
  <c r="T350" i="15"/>
  <c r="K350" i="15"/>
  <c r="U350" i="15"/>
  <c r="V350" i="15"/>
  <c r="W350" i="15"/>
  <c r="AB350" i="15"/>
  <c r="S350" i="15"/>
  <c r="Z350" i="15"/>
  <c r="N350" i="15"/>
  <c r="M350" i="15"/>
  <c r="L350" i="15"/>
  <c r="F350" i="15"/>
  <c r="E350" i="15"/>
  <c r="I349" i="15"/>
  <c r="T349" i="15"/>
  <c r="K349" i="15"/>
  <c r="U349" i="15"/>
  <c r="V349" i="15"/>
  <c r="W349" i="15"/>
  <c r="AB349" i="15"/>
  <c r="S349" i="15"/>
  <c r="Z349" i="15"/>
  <c r="N349" i="15"/>
  <c r="M349" i="15"/>
  <c r="L349" i="15"/>
  <c r="F349" i="15"/>
  <c r="E349" i="15"/>
  <c r="I348" i="15"/>
  <c r="T348" i="15"/>
  <c r="K348" i="15"/>
  <c r="U348" i="15"/>
  <c r="V348" i="15"/>
  <c r="W348" i="15"/>
  <c r="AB348" i="15"/>
  <c r="S348" i="15"/>
  <c r="Z348" i="15"/>
  <c r="N348" i="15"/>
  <c r="M348" i="15"/>
  <c r="L348" i="15"/>
  <c r="F348" i="15"/>
  <c r="E348" i="15"/>
  <c r="I347" i="15"/>
  <c r="T347" i="15"/>
  <c r="K347" i="15"/>
  <c r="U347" i="15"/>
  <c r="V347" i="15"/>
  <c r="W347" i="15"/>
  <c r="AB347" i="15"/>
  <c r="S347" i="15"/>
  <c r="Z347" i="15"/>
  <c r="N347" i="15"/>
  <c r="M347" i="15"/>
  <c r="L347" i="15"/>
  <c r="F347" i="15"/>
  <c r="E347" i="15"/>
  <c r="I346" i="15"/>
  <c r="T346" i="15"/>
  <c r="K346" i="15"/>
  <c r="U346" i="15"/>
  <c r="V346" i="15"/>
  <c r="W346" i="15"/>
  <c r="AB346" i="15"/>
  <c r="S346" i="15"/>
  <c r="Z346" i="15"/>
  <c r="N346" i="15"/>
  <c r="M346" i="15"/>
  <c r="L346" i="15"/>
  <c r="F346" i="15"/>
  <c r="E346" i="15"/>
  <c r="I345" i="15"/>
  <c r="T345" i="15"/>
  <c r="K345" i="15"/>
  <c r="U345" i="15"/>
  <c r="V345" i="15"/>
  <c r="W345" i="15"/>
  <c r="AB345" i="15"/>
  <c r="S345" i="15"/>
  <c r="Z345" i="15"/>
  <c r="N345" i="15"/>
  <c r="M345" i="15"/>
  <c r="L345" i="15"/>
  <c r="F345" i="15"/>
  <c r="E345" i="15"/>
  <c r="I344" i="15"/>
  <c r="T344" i="15"/>
  <c r="K344" i="15"/>
  <c r="U344" i="15"/>
  <c r="V344" i="15"/>
  <c r="W344" i="15"/>
  <c r="AB344" i="15"/>
  <c r="S344" i="15"/>
  <c r="Z344" i="15"/>
  <c r="N344" i="15"/>
  <c r="M344" i="15"/>
  <c r="L344" i="15"/>
  <c r="F344" i="15"/>
  <c r="E344" i="15"/>
  <c r="I343" i="15"/>
  <c r="T343" i="15"/>
  <c r="K343" i="15"/>
  <c r="U343" i="15"/>
  <c r="V343" i="15"/>
  <c r="W343" i="15"/>
  <c r="AB343" i="15"/>
  <c r="S343" i="15"/>
  <c r="Z343" i="15"/>
  <c r="N343" i="15"/>
  <c r="M343" i="15"/>
  <c r="L343" i="15"/>
  <c r="F343" i="15"/>
  <c r="E343" i="15"/>
  <c r="I342" i="15"/>
  <c r="T342" i="15"/>
  <c r="K342" i="15"/>
  <c r="U342" i="15"/>
  <c r="V342" i="15"/>
  <c r="W342" i="15"/>
  <c r="AB342" i="15"/>
  <c r="S342" i="15"/>
  <c r="Z342" i="15"/>
  <c r="N342" i="15"/>
  <c r="M342" i="15"/>
  <c r="L342" i="15"/>
  <c r="F342" i="15"/>
  <c r="E342" i="15"/>
  <c r="I341" i="15"/>
  <c r="T341" i="15"/>
  <c r="K341" i="15"/>
  <c r="U341" i="15"/>
  <c r="V341" i="15"/>
  <c r="W341" i="15"/>
  <c r="AB341" i="15"/>
  <c r="S341" i="15"/>
  <c r="Z341" i="15"/>
  <c r="N341" i="15"/>
  <c r="M341" i="15"/>
  <c r="L341" i="15"/>
  <c r="F341" i="15"/>
  <c r="E341" i="15"/>
  <c r="I340" i="15"/>
  <c r="T340" i="15"/>
  <c r="K340" i="15"/>
  <c r="U340" i="15"/>
  <c r="V340" i="15"/>
  <c r="W340" i="15"/>
  <c r="AB340" i="15"/>
  <c r="S340" i="15"/>
  <c r="Z340" i="15"/>
  <c r="N340" i="15"/>
  <c r="M340" i="15"/>
  <c r="L340" i="15"/>
  <c r="F340" i="15"/>
  <c r="E340" i="15"/>
  <c r="I339" i="15"/>
  <c r="T339" i="15"/>
  <c r="K339" i="15"/>
  <c r="U339" i="15"/>
  <c r="V339" i="15"/>
  <c r="W339" i="15"/>
  <c r="AB339" i="15"/>
  <c r="S339" i="15"/>
  <c r="Z339" i="15"/>
  <c r="N339" i="15"/>
  <c r="M339" i="15"/>
  <c r="L339" i="15"/>
  <c r="F339" i="15"/>
  <c r="E339" i="15"/>
  <c r="I338" i="15"/>
  <c r="T338" i="15"/>
  <c r="K338" i="15"/>
  <c r="U338" i="15"/>
  <c r="V338" i="15"/>
  <c r="W338" i="15"/>
  <c r="AB338" i="15"/>
  <c r="S338" i="15"/>
  <c r="Z338" i="15"/>
  <c r="N338" i="15"/>
  <c r="M338" i="15"/>
  <c r="L338" i="15"/>
  <c r="F338" i="15"/>
  <c r="E338" i="15"/>
  <c r="I337" i="15"/>
  <c r="T337" i="15"/>
  <c r="K337" i="15"/>
  <c r="U337" i="15"/>
  <c r="V337" i="15"/>
  <c r="W337" i="15"/>
  <c r="AB337" i="15"/>
  <c r="S337" i="15"/>
  <c r="Z337" i="15"/>
  <c r="N337" i="15"/>
  <c r="M337" i="15"/>
  <c r="L337" i="15"/>
  <c r="F337" i="15"/>
  <c r="E337" i="15"/>
  <c r="I336" i="15"/>
  <c r="T336" i="15"/>
  <c r="K336" i="15"/>
  <c r="U336" i="15"/>
  <c r="V336" i="15"/>
  <c r="W336" i="15"/>
  <c r="AB336" i="15"/>
  <c r="S336" i="15"/>
  <c r="Z336" i="15"/>
  <c r="N336" i="15"/>
  <c r="M336" i="15"/>
  <c r="L336" i="15"/>
  <c r="F336" i="15"/>
  <c r="E336" i="15"/>
  <c r="I335" i="15"/>
  <c r="T335" i="15"/>
  <c r="K335" i="15"/>
  <c r="U335" i="15"/>
  <c r="V335" i="15"/>
  <c r="W335" i="15"/>
  <c r="AB335" i="15"/>
  <c r="S335" i="15"/>
  <c r="Z335" i="15"/>
  <c r="N335" i="15"/>
  <c r="M335" i="15"/>
  <c r="L335" i="15"/>
  <c r="F335" i="15"/>
  <c r="E335" i="15"/>
  <c r="I334" i="15"/>
  <c r="T334" i="15"/>
  <c r="K334" i="15"/>
  <c r="U334" i="15"/>
  <c r="V334" i="15"/>
  <c r="W334" i="15"/>
  <c r="AB334" i="15"/>
  <c r="S334" i="15"/>
  <c r="Z334" i="15"/>
  <c r="N334" i="15"/>
  <c r="M334" i="15"/>
  <c r="L334" i="15"/>
  <c r="F334" i="15"/>
  <c r="E334" i="15"/>
  <c r="I333" i="15"/>
  <c r="T333" i="15"/>
  <c r="K333" i="15"/>
  <c r="U333" i="15"/>
  <c r="V333" i="15"/>
  <c r="W333" i="15"/>
  <c r="AB333" i="15"/>
  <c r="S333" i="15"/>
  <c r="Z333" i="15"/>
  <c r="N333" i="15"/>
  <c r="M333" i="15"/>
  <c r="L333" i="15"/>
  <c r="F333" i="15"/>
  <c r="E333" i="15"/>
  <c r="I332" i="15"/>
  <c r="T332" i="15"/>
  <c r="K332" i="15"/>
  <c r="U332" i="15"/>
  <c r="V332" i="15"/>
  <c r="W332" i="15"/>
  <c r="AB332" i="15"/>
  <c r="S332" i="15"/>
  <c r="Z332" i="15"/>
  <c r="N332" i="15"/>
  <c r="M332" i="15"/>
  <c r="L332" i="15"/>
  <c r="F332" i="15"/>
  <c r="E332" i="15"/>
  <c r="I331" i="15"/>
  <c r="T331" i="15"/>
  <c r="K331" i="15"/>
  <c r="U331" i="15"/>
  <c r="V331" i="15"/>
  <c r="W331" i="15"/>
  <c r="AB331" i="15"/>
  <c r="S331" i="15"/>
  <c r="Z331" i="15"/>
  <c r="N331" i="15"/>
  <c r="M331" i="15"/>
  <c r="L331" i="15"/>
  <c r="F331" i="15"/>
  <c r="E331" i="15"/>
  <c r="I330" i="15"/>
  <c r="T330" i="15"/>
  <c r="K330" i="15"/>
  <c r="U330" i="15"/>
  <c r="V330" i="15"/>
  <c r="W330" i="15"/>
  <c r="AB330" i="15"/>
  <c r="S330" i="15"/>
  <c r="Z330" i="15"/>
  <c r="N330" i="15"/>
  <c r="M330" i="15"/>
  <c r="L330" i="15"/>
  <c r="F330" i="15"/>
  <c r="E330" i="15"/>
  <c r="I329" i="15"/>
  <c r="T329" i="15"/>
  <c r="K329" i="15"/>
  <c r="U329" i="15"/>
  <c r="V329" i="15"/>
  <c r="W329" i="15"/>
  <c r="AB329" i="15"/>
  <c r="S329" i="15"/>
  <c r="Z329" i="15"/>
  <c r="N329" i="15"/>
  <c r="M329" i="15"/>
  <c r="L329" i="15"/>
  <c r="F329" i="15"/>
  <c r="E329" i="15"/>
  <c r="I328" i="15"/>
  <c r="T328" i="15"/>
  <c r="K328" i="15"/>
  <c r="U328" i="15"/>
  <c r="V328" i="15"/>
  <c r="W328" i="15"/>
  <c r="AB328" i="15"/>
  <c r="S328" i="15"/>
  <c r="Z328" i="15"/>
  <c r="N328" i="15"/>
  <c r="M328" i="15"/>
  <c r="L328" i="15"/>
  <c r="F328" i="15"/>
  <c r="E328" i="15"/>
  <c r="I327" i="15"/>
  <c r="T327" i="15"/>
  <c r="K327" i="15"/>
  <c r="U327" i="15"/>
  <c r="V327" i="15"/>
  <c r="W327" i="15"/>
  <c r="AB327" i="15"/>
  <c r="S327" i="15"/>
  <c r="Z327" i="15"/>
  <c r="N327" i="15"/>
  <c r="M327" i="15"/>
  <c r="L327" i="15"/>
  <c r="F327" i="15"/>
  <c r="E327" i="15"/>
  <c r="I326" i="15"/>
  <c r="T326" i="15"/>
  <c r="K326" i="15"/>
  <c r="U326" i="15"/>
  <c r="V326" i="15"/>
  <c r="W326" i="15"/>
  <c r="AB326" i="15"/>
  <c r="S326" i="15"/>
  <c r="Z326" i="15"/>
  <c r="N326" i="15"/>
  <c r="M326" i="15"/>
  <c r="L326" i="15"/>
  <c r="F326" i="15"/>
  <c r="E326" i="15"/>
  <c r="I322" i="15"/>
  <c r="K322" i="15"/>
  <c r="S322" i="15"/>
  <c r="Z322" i="15"/>
  <c r="N322" i="15"/>
  <c r="M322" i="15"/>
  <c r="L322" i="15"/>
  <c r="I321" i="15"/>
  <c r="K321" i="15"/>
  <c r="S321" i="15"/>
  <c r="Z321" i="15"/>
  <c r="N321" i="15"/>
  <c r="M321" i="15"/>
  <c r="L321" i="15"/>
  <c r="I320" i="15"/>
  <c r="K320" i="15"/>
  <c r="S320" i="15"/>
  <c r="Z320" i="15"/>
  <c r="N320" i="15"/>
  <c r="M320" i="15"/>
  <c r="L320" i="15"/>
  <c r="I319" i="15"/>
  <c r="K319" i="15"/>
  <c r="S319" i="15"/>
  <c r="Z319" i="15"/>
  <c r="N319" i="15"/>
  <c r="M319" i="15"/>
  <c r="L319" i="15"/>
  <c r="I318" i="15"/>
  <c r="K318" i="15"/>
  <c r="S318" i="15"/>
  <c r="Z318" i="15"/>
  <c r="N318" i="15"/>
  <c r="M318" i="15"/>
  <c r="L318" i="15"/>
  <c r="I317" i="15"/>
  <c r="K317" i="15"/>
  <c r="S317" i="15"/>
  <c r="Z317" i="15"/>
  <c r="N317" i="15"/>
  <c r="M317" i="15"/>
  <c r="L317" i="15"/>
  <c r="I316" i="15"/>
  <c r="K316" i="15"/>
  <c r="S316" i="15"/>
  <c r="Z316" i="15"/>
  <c r="N316" i="15"/>
  <c r="M316" i="15"/>
  <c r="L316" i="15"/>
  <c r="I315" i="15"/>
  <c r="K315" i="15"/>
  <c r="S315" i="15"/>
  <c r="Z315" i="15"/>
  <c r="N315" i="15"/>
  <c r="M315" i="15"/>
  <c r="L315" i="15"/>
  <c r="I314" i="15"/>
  <c r="K314" i="15"/>
  <c r="S314" i="15"/>
  <c r="Z314" i="15"/>
  <c r="N314" i="15"/>
  <c r="M314" i="15"/>
  <c r="L314" i="15"/>
  <c r="I313" i="15"/>
  <c r="K313" i="15"/>
  <c r="S313" i="15"/>
  <c r="Z313" i="15"/>
  <c r="N313" i="15"/>
  <c r="M313" i="15"/>
  <c r="L313" i="15"/>
  <c r="I312" i="15"/>
  <c r="K312" i="15"/>
  <c r="S312" i="15"/>
  <c r="Z312" i="15"/>
  <c r="N312" i="15"/>
  <c r="M312" i="15"/>
  <c r="L312" i="15"/>
  <c r="I311" i="15"/>
  <c r="K311" i="15"/>
  <c r="S311" i="15"/>
  <c r="Z311" i="15"/>
  <c r="N311" i="15"/>
  <c r="M311" i="15"/>
  <c r="L311" i="15"/>
  <c r="I310" i="15"/>
  <c r="K310" i="15"/>
  <c r="S310" i="15"/>
  <c r="Z310" i="15"/>
  <c r="N310" i="15"/>
  <c r="M310" i="15"/>
  <c r="L310" i="15"/>
  <c r="I309" i="15"/>
  <c r="K309" i="15"/>
  <c r="S309" i="15"/>
  <c r="Z309" i="15"/>
  <c r="N309" i="15"/>
  <c r="M309" i="15"/>
  <c r="L309" i="15"/>
  <c r="I308" i="15"/>
  <c r="K308" i="15"/>
  <c r="S308" i="15"/>
  <c r="Z308" i="15"/>
  <c r="N308" i="15"/>
  <c r="M308" i="15"/>
  <c r="L308" i="15"/>
  <c r="I307" i="15"/>
  <c r="K307" i="15"/>
  <c r="S307" i="15"/>
  <c r="Z307" i="15"/>
  <c r="N307" i="15"/>
  <c r="M307" i="15"/>
  <c r="L307" i="15"/>
  <c r="I306" i="15"/>
  <c r="K306" i="15"/>
  <c r="S306" i="15"/>
  <c r="Z306" i="15"/>
  <c r="N306" i="15"/>
  <c r="M306" i="15"/>
  <c r="L306" i="15"/>
  <c r="I305" i="15"/>
  <c r="K305" i="15"/>
  <c r="S305" i="15"/>
  <c r="Z305" i="15"/>
  <c r="N305" i="15"/>
  <c r="M305" i="15"/>
  <c r="L305" i="15"/>
  <c r="I304" i="15"/>
  <c r="K304" i="15"/>
  <c r="S304" i="15"/>
  <c r="Z304" i="15"/>
  <c r="N304" i="15"/>
  <c r="M304" i="15"/>
  <c r="L304" i="15"/>
  <c r="I303" i="15"/>
  <c r="K303" i="15"/>
  <c r="S303" i="15"/>
  <c r="Z303" i="15"/>
  <c r="N303" i="15"/>
  <c r="M303" i="15"/>
  <c r="L303" i="15"/>
  <c r="I302" i="15"/>
  <c r="K302" i="15"/>
  <c r="S302" i="15"/>
  <c r="Z302" i="15"/>
  <c r="N302" i="15"/>
  <c r="M302" i="15"/>
  <c r="L302" i="15"/>
  <c r="I301" i="15"/>
  <c r="K301" i="15"/>
  <c r="S301" i="15"/>
  <c r="Z301" i="15"/>
  <c r="N301" i="15"/>
  <c r="M301" i="15"/>
  <c r="L301" i="15"/>
  <c r="I300" i="15"/>
  <c r="K300" i="15"/>
  <c r="S300" i="15"/>
  <c r="Z300" i="15"/>
  <c r="N300" i="15"/>
  <c r="M300" i="15"/>
  <c r="L300" i="15"/>
  <c r="I299" i="15"/>
  <c r="K299" i="15"/>
  <c r="S299" i="15"/>
  <c r="Z299" i="15"/>
  <c r="N299" i="15"/>
  <c r="M299" i="15"/>
  <c r="L299" i="15"/>
  <c r="I298" i="15"/>
  <c r="K298" i="15"/>
  <c r="S298" i="15"/>
  <c r="Z298" i="15"/>
  <c r="N298" i="15"/>
  <c r="M298" i="15"/>
  <c r="L298" i="15"/>
  <c r="I297" i="15"/>
  <c r="K297" i="15"/>
  <c r="S297" i="15"/>
  <c r="Z297" i="15"/>
  <c r="N297" i="15"/>
  <c r="M297" i="15"/>
  <c r="L297" i="15"/>
  <c r="I296" i="15"/>
  <c r="K296" i="15"/>
  <c r="S296" i="15"/>
  <c r="Z296" i="15"/>
  <c r="N296" i="15"/>
  <c r="M296" i="15"/>
  <c r="L296" i="15"/>
  <c r="I295" i="15"/>
  <c r="K295" i="15"/>
  <c r="S295" i="15"/>
  <c r="Z295" i="15"/>
  <c r="N295" i="15"/>
  <c r="M295" i="15"/>
  <c r="L295" i="15"/>
  <c r="I294" i="15"/>
  <c r="K294" i="15"/>
  <c r="S294" i="15"/>
  <c r="Z294" i="15"/>
  <c r="N294" i="15"/>
  <c r="M294" i="15"/>
  <c r="L294" i="15"/>
  <c r="I293" i="15"/>
  <c r="K293" i="15"/>
  <c r="S293" i="15"/>
  <c r="Z293" i="15"/>
  <c r="N293" i="15"/>
  <c r="M293" i="15"/>
  <c r="L293" i="15"/>
  <c r="I292" i="15"/>
  <c r="K292" i="15"/>
  <c r="S292" i="15"/>
  <c r="Z292" i="15"/>
  <c r="N292" i="15"/>
  <c r="M292" i="15"/>
  <c r="L292" i="15"/>
  <c r="I291" i="15"/>
  <c r="K291" i="15"/>
  <c r="S291" i="15"/>
  <c r="Z291" i="15"/>
  <c r="N291" i="15"/>
  <c r="M291" i="15"/>
  <c r="L291" i="15"/>
  <c r="I290" i="15"/>
  <c r="K290" i="15"/>
  <c r="S290" i="15"/>
  <c r="Z290" i="15"/>
  <c r="N290" i="15"/>
  <c r="M290" i="15"/>
  <c r="L290" i="15"/>
  <c r="I289" i="15"/>
  <c r="K289" i="15"/>
  <c r="S289" i="15"/>
  <c r="Z289" i="15"/>
  <c r="N289" i="15"/>
  <c r="M289" i="15"/>
  <c r="L289" i="15"/>
  <c r="I288" i="15"/>
  <c r="K288" i="15"/>
  <c r="S288" i="15"/>
  <c r="Z288" i="15"/>
  <c r="N288" i="15"/>
  <c r="M288" i="15"/>
  <c r="L288" i="15"/>
  <c r="I287" i="15"/>
  <c r="K287" i="15"/>
  <c r="S287" i="15"/>
  <c r="Z287" i="15"/>
  <c r="N287" i="15"/>
  <c r="M287" i="15"/>
  <c r="L287" i="15"/>
  <c r="I286" i="15"/>
  <c r="K286" i="15"/>
  <c r="S286" i="15"/>
  <c r="Z286" i="15"/>
  <c r="N286" i="15"/>
  <c r="M286" i="15"/>
  <c r="L286" i="15"/>
  <c r="I285" i="15"/>
  <c r="K285" i="15"/>
  <c r="S285" i="15"/>
  <c r="Z285" i="15"/>
  <c r="N285" i="15"/>
  <c r="M285" i="15"/>
  <c r="L285" i="15"/>
  <c r="I284" i="15"/>
  <c r="K284" i="15"/>
  <c r="S284" i="15"/>
  <c r="Z284" i="15"/>
  <c r="N284" i="15"/>
  <c r="M284" i="15"/>
  <c r="L284" i="15"/>
  <c r="I283" i="15"/>
  <c r="K283" i="15"/>
  <c r="S283" i="15"/>
  <c r="Z283" i="15"/>
  <c r="N283" i="15"/>
  <c r="M283" i="15"/>
  <c r="L283" i="15"/>
  <c r="I282" i="15"/>
  <c r="K282" i="15"/>
  <c r="S282" i="15"/>
  <c r="Z282" i="15"/>
  <c r="N282" i="15"/>
  <c r="M282" i="15"/>
  <c r="L282" i="15"/>
  <c r="I281" i="15"/>
  <c r="K281" i="15"/>
  <c r="S281" i="15"/>
  <c r="Z281" i="15"/>
  <c r="N281" i="15"/>
  <c r="M281" i="15"/>
  <c r="L281" i="15"/>
  <c r="I280" i="15"/>
  <c r="K280" i="15"/>
  <c r="S280" i="15"/>
  <c r="Z280" i="15"/>
  <c r="N280" i="15"/>
  <c r="M280" i="15"/>
  <c r="L280" i="15"/>
  <c r="I279" i="15"/>
  <c r="K279" i="15"/>
  <c r="S279" i="15"/>
  <c r="Z279" i="15"/>
  <c r="N279" i="15"/>
  <c r="M279" i="15"/>
  <c r="L279" i="15"/>
  <c r="I278" i="15"/>
  <c r="K278" i="15"/>
  <c r="S278" i="15"/>
  <c r="Z278" i="15"/>
  <c r="N278" i="15"/>
  <c r="M278" i="15"/>
  <c r="L278" i="15"/>
  <c r="I277" i="15"/>
  <c r="K277" i="15"/>
  <c r="S277" i="15"/>
  <c r="Z277" i="15"/>
  <c r="N277" i="15"/>
  <c r="M277" i="15"/>
  <c r="L277" i="15"/>
  <c r="I276" i="15"/>
  <c r="K276" i="15"/>
  <c r="S276" i="15"/>
  <c r="Z276" i="15"/>
  <c r="N276" i="15"/>
  <c r="M276" i="15"/>
  <c r="L276" i="15"/>
  <c r="I275" i="15"/>
  <c r="K275" i="15"/>
  <c r="S275" i="15"/>
  <c r="Z275" i="15"/>
  <c r="N275" i="15"/>
  <c r="M275" i="15"/>
  <c r="L275" i="15"/>
  <c r="I274" i="15"/>
  <c r="K274" i="15"/>
  <c r="S274" i="15"/>
  <c r="Z274" i="15"/>
  <c r="N274" i="15"/>
  <c r="M274" i="15"/>
  <c r="L274" i="15"/>
  <c r="I273" i="15"/>
  <c r="K273" i="15"/>
  <c r="S273" i="15"/>
  <c r="Z273" i="15"/>
  <c r="N273" i="15"/>
  <c r="M273" i="15"/>
  <c r="L273" i="15"/>
  <c r="I272" i="15"/>
  <c r="K272" i="15"/>
  <c r="S272" i="15"/>
  <c r="Z272" i="15"/>
  <c r="N272" i="15"/>
  <c r="M272" i="15"/>
  <c r="L272" i="15"/>
  <c r="I271" i="15"/>
  <c r="K271" i="15"/>
  <c r="S271" i="15"/>
  <c r="Z271" i="15"/>
  <c r="N271" i="15"/>
  <c r="M271" i="15"/>
  <c r="L271" i="15"/>
  <c r="I270" i="15"/>
  <c r="K270" i="15"/>
  <c r="S270" i="15"/>
  <c r="Z270" i="15"/>
  <c r="N270" i="15"/>
  <c r="M270" i="15"/>
  <c r="L270" i="15"/>
  <c r="I269" i="15"/>
  <c r="K269" i="15"/>
  <c r="S269" i="15"/>
  <c r="Z269" i="15"/>
  <c r="N269" i="15"/>
  <c r="M269" i="15"/>
  <c r="L269" i="15"/>
  <c r="I268" i="15"/>
  <c r="K268" i="15"/>
  <c r="S268" i="15"/>
  <c r="Z268" i="15"/>
  <c r="N268" i="15"/>
  <c r="M268" i="15"/>
  <c r="L268" i="15"/>
  <c r="I267" i="15"/>
  <c r="K267" i="15"/>
  <c r="S267" i="15"/>
  <c r="Z267" i="15"/>
  <c r="N267" i="15"/>
  <c r="M267" i="15"/>
  <c r="L267" i="15"/>
  <c r="I266" i="15"/>
  <c r="K266" i="15"/>
  <c r="S266" i="15"/>
  <c r="Z266" i="15"/>
  <c r="N266" i="15"/>
  <c r="M266" i="15"/>
  <c r="L266" i="15"/>
  <c r="I265" i="15"/>
  <c r="K265" i="15"/>
  <c r="S265" i="15"/>
  <c r="Z265" i="15"/>
  <c r="N265" i="15"/>
  <c r="M265" i="15"/>
  <c r="L265" i="15"/>
  <c r="I264" i="15"/>
  <c r="K264" i="15"/>
  <c r="S264" i="15"/>
  <c r="Z264" i="15"/>
  <c r="N264" i="15"/>
  <c r="M264" i="15"/>
  <c r="L264" i="15"/>
  <c r="I263" i="15"/>
  <c r="K263" i="15"/>
  <c r="S263" i="15"/>
  <c r="Z263" i="15"/>
  <c r="N263" i="15"/>
  <c r="M263" i="15"/>
  <c r="L263" i="15"/>
  <c r="I262" i="15"/>
  <c r="K262" i="15"/>
  <c r="S262" i="15"/>
  <c r="Z262" i="15"/>
  <c r="N262" i="15"/>
  <c r="M262" i="15"/>
  <c r="L262" i="15"/>
  <c r="I261" i="15"/>
  <c r="K261" i="15"/>
  <c r="S261" i="15"/>
  <c r="Z261" i="15"/>
  <c r="N261" i="15"/>
  <c r="M261" i="15"/>
  <c r="L261" i="15"/>
  <c r="I260" i="15"/>
  <c r="K260" i="15"/>
  <c r="S260" i="15"/>
  <c r="Z260" i="15"/>
  <c r="N260" i="15"/>
  <c r="M260" i="15"/>
  <c r="L260" i="15"/>
  <c r="I259" i="15"/>
  <c r="K259" i="15"/>
  <c r="S259" i="15"/>
  <c r="Z259" i="15"/>
  <c r="N259" i="15"/>
  <c r="M259" i="15"/>
  <c r="L259" i="15"/>
  <c r="I258" i="15"/>
  <c r="K258" i="15"/>
  <c r="S258" i="15"/>
  <c r="Z258" i="15"/>
  <c r="N258" i="15"/>
  <c r="M258" i="15"/>
  <c r="L258" i="15"/>
  <c r="I257" i="15"/>
  <c r="K257" i="15"/>
  <c r="S257" i="15"/>
  <c r="Z257" i="15"/>
  <c r="N257" i="15"/>
  <c r="M257" i="15"/>
  <c r="L257" i="15"/>
  <c r="I256" i="15"/>
  <c r="K256" i="15"/>
  <c r="S256" i="15"/>
  <c r="Z256" i="15"/>
  <c r="N256" i="15"/>
  <c r="M256" i="15"/>
  <c r="L256" i="15"/>
  <c r="I255" i="15"/>
  <c r="K255" i="15"/>
  <c r="S255" i="15"/>
  <c r="Z255" i="15"/>
  <c r="N255" i="15"/>
  <c r="M255" i="15"/>
  <c r="L255" i="15"/>
  <c r="I254" i="15"/>
  <c r="K254" i="15"/>
  <c r="S254" i="15"/>
  <c r="Z254" i="15"/>
  <c r="N254" i="15"/>
  <c r="M254" i="15"/>
  <c r="L254" i="15"/>
  <c r="I253" i="15"/>
  <c r="K253" i="15"/>
  <c r="S253" i="15"/>
  <c r="Z253" i="15"/>
  <c r="N253" i="15"/>
  <c r="M253" i="15"/>
  <c r="L253" i="15"/>
  <c r="I252" i="15"/>
  <c r="K252" i="15"/>
  <c r="S252" i="15"/>
  <c r="Z252" i="15"/>
  <c r="N252" i="15"/>
  <c r="M252" i="15"/>
  <c r="L252" i="15"/>
  <c r="I251" i="15"/>
  <c r="K251" i="15"/>
  <c r="S251" i="15"/>
  <c r="Z251" i="15"/>
  <c r="N251" i="15"/>
  <c r="M251" i="15"/>
  <c r="L251" i="15"/>
  <c r="I250" i="15"/>
  <c r="K250" i="15"/>
  <c r="S250" i="15"/>
  <c r="Z250" i="15"/>
  <c r="N250" i="15"/>
  <c r="M250" i="15"/>
  <c r="L250" i="15"/>
  <c r="I249" i="15"/>
  <c r="K249" i="15"/>
  <c r="S249" i="15"/>
  <c r="Z249" i="15"/>
  <c r="N249" i="15"/>
  <c r="M249" i="15"/>
  <c r="L249" i="15"/>
  <c r="I248" i="15"/>
  <c r="K248" i="15"/>
  <c r="S248" i="15"/>
  <c r="Z248" i="15"/>
  <c r="N248" i="15"/>
  <c r="M248" i="15"/>
  <c r="L248" i="15"/>
  <c r="I247" i="15"/>
  <c r="K247" i="15"/>
  <c r="S247" i="15"/>
  <c r="Z247" i="15"/>
  <c r="N247" i="15"/>
  <c r="M247" i="15"/>
  <c r="L247" i="15"/>
  <c r="I246" i="15"/>
  <c r="K246" i="15"/>
  <c r="S246" i="15"/>
  <c r="Z246" i="15"/>
  <c r="N246" i="15"/>
  <c r="M246" i="15"/>
  <c r="L246" i="15"/>
  <c r="I245" i="15"/>
  <c r="K245" i="15"/>
  <c r="S245" i="15"/>
  <c r="Z245" i="15"/>
  <c r="N245" i="15"/>
  <c r="M245" i="15"/>
  <c r="L245" i="15"/>
  <c r="I244" i="15"/>
  <c r="K244" i="15"/>
  <c r="S244" i="15"/>
  <c r="Z244" i="15"/>
  <c r="N244" i="15"/>
  <c r="M244" i="15"/>
  <c r="L244" i="15"/>
  <c r="I243" i="15"/>
  <c r="K243" i="15"/>
  <c r="S243" i="15"/>
  <c r="Z243" i="15"/>
  <c r="N243" i="15"/>
  <c r="M243" i="15"/>
  <c r="L243" i="15"/>
  <c r="I242" i="15"/>
  <c r="K242" i="15"/>
  <c r="S242" i="15"/>
  <c r="Z242" i="15"/>
  <c r="N242" i="15"/>
  <c r="M242" i="15"/>
  <c r="L242" i="15"/>
  <c r="I241" i="15"/>
  <c r="K241" i="15"/>
  <c r="S241" i="15"/>
  <c r="Z241" i="15"/>
  <c r="N241" i="15"/>
  <c r="M241" i="15"/>
  <c r="L241" i="15"/>
  <c r="I240" i="15"/>
  <c r="K240" i="15"/>
  <c r="S240" i="15"/>
  <c r="Z240" i="15"/>
  <c r="N240" i="15"/>
  <c r="M240" i="15"/>
  <c r="L240" i="15"/>
  <c r="I239" i="15"/>
  <c r="K239" i="15"/>
  <c r="S239" i="15"/>
  <c r="Z239" i="15"/>
  <c r="N239" i="15"/>
  <c r="M239" i="15"/>
  <c r="L239" i="15"/>
  <c r="I238" i="15"/>
  <c r="K238" i="15"/>
  <c r="S238" i="15"/>
  <c r="Z238" i="15"/>
  <c r="N238" i="15"/>
  <c r="M238" i="15"/>
  <c r="L238" i="15"/>
  <c r="I237" i="15"/>
  <c r="K237" i="15"/>
  <c r="S237" i="15"/>
  <c r="Z237" i="15"/>
  <c r="N237" i="15"/>
  <c r="M237" i="15"/>
  <c r="L237" i="15"/>
  <c r="I236" i="15"/>
  <c r="K236" i="15"/>
  <c r="S236" i="15"/>
  <c r="Z236" i="15"/>
  <c r="N236" i="15"/>
  <c r="M236" i="15"/>
  <c r="L236" i="15"/>
  <c r="I235" i="15"/>
  <c r="K235" i="15"/>
  <c r="S235" i="15"/>
  <c r="Z235" i="15"/>
  <c r="N235" i="15"/>
  <c r="M235" i="15"/>
  <c r="L235" i="15"/>
  <c r="I234" i="15"/>
  <c r="K234" i="15"/>
  <c r="S234" i="15"/>
  <c r="Z234" i="15"/>
  <c r="N234" i="15"/>
  <c r="M234" i="15"/>
  <c r="L234" i="15"/>
  <c r="I233" i="15"/>
  <c r="K233" i="15"/>
  <c r="S233" i="15"/>
  <c r="Z233" i="15"/>
  <c r="N233" i="15"/>
  <c r="M233" i="15"/>
  <c r="L233" i="15"/>
  <c r="I232" i="15"/>
  <c r="K232" i="15"/>
  <c r="S232" i="15"/>
  <c r="Z232" i="15"/>
  <c r="N232" i="15"/>
  <c r="M232" i="15"/>
  <c r="L232" i="15"/>
  <c r="I231" i="15"/>
  <c r="K231" i="15"/>
  <c r="S231" i="15"/>
  <c r="Z231" i="15"/>
  <c r="N231" i="15"/>
  <c r="M231" i="15"/>
  <c r="L231" i="15"/>
  <c r="I230" i="15"/>
  <c r="K230" i="15"/>
  <c r="S230" i="15"/>
  <c r="Z230" i="15"/>
  <c r="N230" i="15"/>
  <c r="M230" i="15"/>
  <c r="L230" i="15"/>
  <c r="I229" i="15"/>
  <c r="K229" i="15"/>
  <c r="S229" i="15"/>
  <c r="Z229" i="15"/>
  <c r="N229" i="15"/>
  <c r="M229" i="15"/>
  <c r="L229" i="15"/>
  <c r="I228" i="15"/>
  <c r="K228" i="15"/>
  <c r="S228" i="15"/>
  <c r="Z228" i="15"/>
  <c r="N228" i="15"/>
  <c r="M228" i="15"/>
  <c r="L228" i="15"/>
  <c r="I227" i="15"/>
  <c r="K227" i="15"/>
  <c r="S227" i="15"/>
  <c r="Z227" i="15"/>
  <c r="N227" i="15"/>
  <c r="M227" i="15"/>
  <c r="L227" i="15"/>
  <c r="I226" i="15"/>
  <c r="K226" i="15"/>
  <c r="S226" i="15"/>
  <c r="Z226" i="15"/>
  <c r="N226" i="15"/>
  <c r="M226" i="15"/>
  <c r="L226" i="15"/>
  <c r="I225" i="15"/>
  <c r="K225" i="15"/>
  <c r="S225" i="15"/>
  <c r="Z225" i="15"/>
  <c r="N225" i="15"/>
  <c r="M225" i="15"/>
  <c r="L225" i="15"/>
  <c r="I224" i="15"/>
  <c r="K224" i="15"/>
  <c r="S224" i="15"/>
  <c r="Z224" i="15"/>
  <c r="N224" i="15"/>
  <c r="M224" i="15"/>
  <c r="L224" i="15"/>
  <c r="I223" i="15"/>
  <c r="K223" i="15"/>
  <c r="S223" i="15"/>
  <c r="Z223" i="15"/>
  <c r="N223" i="15"/>
  <c r="M223" i="15"/>
  <c r="L223" i="15"/>
  <c r="I222" i="15"/>
  <c r="K222" i="15"/>
  <c r="S222" i="15"/>
  <c r="Z222" i="15"/>
  <c r="N222" i="15"/>
  <c r="M222" i="15"/>
  <c r="L222" i="15"/>
  <c r="I221" i="15"/>
  <c r="K221" i="15"/>
  <c r="S221" i="15"/>
  <c r="Z221" i="15"/>
  <c r="N221" i="15"/>
  <c r="M221" i="15"/>
  <c r="L221" i="15"/>
  <c r="I220" i="15"/>
  <c r="K220" i="15"/>
  <c r="S220" i="15"/>
  <c r="Z220" i="15"/>
  <c r="N220" i="15"/>
  <c r="M220" i="15"/>
  <c r="L220" i="15"/>
  <c r="I219" i="15"/>
  <c r="K219" i="15"/>
  <c r="S219" i="15"/>
  <c r="Z219" i="15"/>
  <c r="N219" i="15"/>
  <c r="M219" i="15"/>
  <c r="L219" i="15"/>
  <c r="I218" i="15"/>
  <c r="K218" i="15"/>
  <c r="S218" i="15"/>
  <c r="Z218" i="15"/>
  <c r="N218" i="15"/>
  <c r="M218" i="15"/>
  <c r="L218" i="15"/>
  <c r="I217" i="15"/>
  <c r="K217" i="15"/>
  <c r="S217" i="15"/>
  <c r="Z217" i="15"/>
  <c r="N217" i="15"/>
  <c r="M217" i="15"/>
  <c r="L217" i="15"/>
  <c r="I216" i="15"/>
  <c r="K216" i="15"/>
  <c r="S216" i="15"/>
  <c r="Z216" i="15"/>
  <c r="N216" i="15"/>
  <c r="M216" i="15"/>
  <c r="L216" i="15"/>
  <c r="I215" i="15"/>
  <c r="K215" i="15"/>
  <c r="S215" i="15"/>
  <c r="Z215" i="15"/>
  <c r="N215" i="15"/>
  <c r="M215" i="15"/>
  <c r="L215" i="15"/>
  <c r="I214" i="15"/>
  <c r="K214" i="15"/>
  <c r="S214" i="15"/>
  <c r="Z214" i="15"/>
  <c r="N214" i="15"/>
  <c r="M214" i="15"/>
  <c r="L214" i="15"/>
  <c r="I213" i="15"/>
  <c r="K213" i="15"/>
  <c r="S213" i="15"/>
  <c r="Z213" i="15"/>
  <c r="N213" i="15"/>
  <c r="M213" i="15"/>
  <c r="L213" i="15"/>
  <c r="I212" i="15"/>
  <c r="K212" i="15"/>
  <c r="S212" i="15"/>
  <c r="Z212" i="15"/>
  <c r="N212" i="15"/>
  <c r="M212" i="15"/>
  <c r="L212" i="15"/>
  <c r="I211" i="15"/>
  <c r="K211" i="15"/>
  <c r="S211" i="15"/>
  <c r="Z211" i="15"/>
  <c r="N211" i="15"/>
  <c r="M211" i="15"/>
  <c r="L211" i="15"/>
  <c r="I210" i="15"/>
  <c r="K210" i="15"/>
  <c r="S210" i="15"/>
  <c r="Z210" i="15"/>
  <c r="N210" i="15"/>
  <c r="M210" i="15"/>
  <c r="L210" i="15"/>
  <c r="I209" i="15"/>
  <c r="K209" i="15"/>
  <c r="S209" i="15"/>
  <c r="Z209" i="15"/>
  <c r="N209" i="15"/>
  <c r="M209" i="15"/>
  <c r="L209" i="15"/>
  <c r="I208" i="15"/>
  <c r="K208" i="15"/>
  <c r="S208" i="15"/>
  <c r="Z208" i="15"/>
  <c r="N208" i="15"/>
  <c r="M208" i="15"/>
  <c r="L208" i="15"/>
  <c r="I207" i="15"/>
  <c r="K207" i="15"/>
  <c r="S207" i="15"/>
  <c r="Z207" i="15"/>
  <c r="N207" i="15"/>
  <c r="M207" i="15"/>
  <c r="L207" i="15"/>
  <c r="I206" i="15"/>
  <c r="K206" i="15"/>
  <c r="S206" i="15"/>
  <c r="Z206" i="15"/>
  <c r="N206" i="15"/>
  <c r="M206" i="15"/>
  <c r="L206" i="15"/>
  <c r="I205" i="15"/>
  <c r="K205" i="15"/>
  <c r="S205" i="15"/>
  <c r="Z205" i="15"/>
  <c r="N205" i="15"/>
  <c r="M205" i="15"/>
  <c r="L205" i="15"/>
  <c r="I204" i="15"/>
  <c r="K204" i="15"/>
  <c r="S204" i="15"/>
  <c r="Z204" i="15"/>
  <c r="N204" i="15"/>
  <c r="M204" i="15"/>
  <c r="L204" i="15"/>
  <c r="I203" i="15"/>
  <c r="K203" i="15"/>
  <c r="S203" i="15"/>
  <c r="Z203" i="15"/>
  <c r="N203" i="15"/>
  <c r="M203" i="15"/>
  <c r="L203" i="15"/>
  <c r="I202" i="15"/>
  <c r="K202" i="15"/>
  <c r="S202" i="15"/>
  <c r="Z202" i="15"/>
  <c r="N202" i="15"/>
  <c r="M202" i="15"/>
  <c r="L202" i="15"/>
  <c r="I201" i="15"/>
  <c r="K201" i="15"/>
  <c r="S201" i="15"/>
  <c r="Z201" i="15"/>
  <c r="N201" i="15"/>
  <c r="M201" i="15"/>
  <c r="L201" i="15"/>
  <c r="I200" i="15"/>
  <c r="K200" i="15"/>
  <c r="S200" i="15"/>
  <c r="Z200" i="15"/>
  <c r="N200" i="15"/>
  <c r="M200" i="15"/>
  <c r="L200" i="15"/>
  <c r="I199" i="15"/>
  <c r="K199" i="15"/>
  <c r="S199" i="15"/>
  <c r="Z199" i="15"/>
  <c r="N199" i="15"/>
  <c r="M199" i="15"/>
  <c r="L199" i="15"/>
  <c r="I198" i="15"/>
  <c r="K198" i="15"/>
  <c r="S198" i="15"/>
  <c r="Z198" i="15"/>
  <c r="N198" i="15"/>
  <c r="M198" i="15"/>
  <c r="L198" i="15"/>
  <c r="I197" i="15"/>
  <c r="K197" i="15"/>
  <c r="S197" i="15"/>
  <c r="Z197" i="15"/>
  <c r="N197" i="15"/>
  <c r="M197" i="15"/>
  <c r="L197" i="15"/>
  <c r="I196" i="15"/>
  <c r="K196" i="15"/>
  <c r="S196" i="15"/>
  <c r="Z196" i="15"/>
  <c r="N196" i="15"/>
  <c r="M196" i="15"/>
  <c r="L196" i="15"/>
  <c r="I195" i="15"/>
  <c r="K195" i="15"/>
  <c r="S195" i="15"/>
  <c r="Z195" i="15"/>
  <c r="N195" i="15"/>
  <c r="M195" i="15"/>
  <c r="L195" i="15"/>
  <c r="I194" i="15"/>
  <c r="K194" i="15"/>
  <c r="S194" i="15"/>
  <c r="Z194" i="15"/>
  <c r="N194" i="15"/>
  <c r="M194" i="15"/>
  <c r="L194" i="15"/>
  <c r="I193" i="15"/>
  <c r="K193" i="15"/>
  <c r="S193" i="15"/>
  <c r="Z193" i="15"/>
  <c r="N193" i="15"/>
  <c r="M193" i="15"/>
  <c r="L193" i="15"/>
  <c r="I192" i="15"/>
  <c r="K192" i="15"/>
  <c r="S192" i="15"/>
  <c r="Z192" i="15"/>
  <c r="N192" i="15"/>
  <c r="M192" i="15"/>
  <c r="L192" i="15"/>
  <c r="I191" i="15"/>
  <c r="K191" i="15"/>
  <c r="S191" i="15"/>
  <c r="Z191" i="15"/>
  <c r="N191" i="15"/>
  <c r="M191" i="15"/>
  <c r="L191" i="15"/>
  <c r="I190" i="15"/>
  <c r="K190" i="15"/>
  <c r="S190" i="15"/>
  <c r="Z190" i="15"/>
  <c r="N190" i="15"/>
  <c r="M190" i="15"/>
  <c r="L190" i="15"/>
  <c r="I189" i="15"/>
  <c r="K189" i="15"/>
  <c r="S189" i="15"/>
  <c r="Z189" i="15"/>
  <c r="N189" i="15"/>
  <c r="M189" i="15"/>
  <c r="L189" i="15"/>
  <c r="I188" i="15"/>
  <c r="K188" i="15"/>
  <c r="S188" i="15"/>
  <c r="Z188" i="15"/>
  <c r="N188" i="15"/>
  <c r="M188" i="15"/>
  <c r="L188" i="15"/>
  <c r="I187" i="15"/>
  <c r="K187" i="15"/>
  <c r="S187" i="15"/>
  <c r="Z187" i="15"/>
  <c r="N187" i="15"/>
  <c r="M187" i="15"/>
  <c r="L187" i="15"/>
  <c r="I186" i="15"/>
  <c r="K186" i="15"/>
  <c r="S186" i="15"/>
  <c r="Z186" i="15"/>
  <c r="N186" i="15"/>
  <c r="M186" i="15"/>
  <c r="L186" i="15"/>
  <c r="I185" i="15"/>
  <c r="K185" i="15"/>
  <c r="S185" i="15"/>
  <c r="Z185" i="15"/>
  <c r="N185" i="15"/>
  <c r="M185" i="15"/>
  <c r="L185" i="15"/>
  <c r="I184" i="15"/>
  <c r="K184" i="15"/>
  <c r="S184" i="15"/>
  <c r="Z184" i="15"/>
  <c r="N184" i="15"/>
  <c r="M184" i="15"/>
  <c r="L184" i="15"/>
  <c r="I183" i="15"/>
  <c r="K183" i="15"/>
  <c r="S183" i="15"/>
  <c r="Z183" i="15"/>
  <c r="N183" i="15"/>
  <c r="M183" i="15"/>
  <c r="L183" i="15"/>
  <c r="I182" i="15"/>
  <c r="K182" i="15"/>
  <c r="S182" i="15"/>
  <c r="Z182" i="15"/>
  <c r="N182" i="15"/>
  <c r="M182" i="15"/>
  <c r="L182" i="15"/>
  <c r="I181" i="15"/>
  <c r="K181" i="15"/>
  <c r="S181" i="15"/>
  <c r="Z181" i="15"/>
  <c r="N181" i="15"/>
  <c r="M181" i="15"/>
  <c r="L181" i="15"/>
  <c r="I180" i="15"/>
  <c r="K180" i="15"/>
  <c r="S180" i="15"/>
  <c r="Z180" i="15"/>
  <c r="N180" i="15"/>
  <c r="M180" i="15"/>
  <c r="L180" i="15"/>
  <c r="I179" i="15"/>
  <c r="K179" i="15"/>
  <c r="S179" i="15"/>
  <c r="Z179" i="15"/>
  <c r="N179" i="15"/>
  <c r="M179" i="15"/>
  <c r="L179" i="15"/>
  <c r="I178" i="15"/>
  <c r="K178" i="15"/>
  <c r="S178" i="15"/>
  <c r="Z178" i="15"/>
  <c r="N178" i="15"/>
  <c r="M178" i="15"/>
  <c r="L178" i="15"/>
  <c r="I177" i="15"/>
  <c r="K177" i="15"/>
  <c r="S177" i="15"/>
  <c r="Z177" i="15"/>
  <c r="N177" i="15"/>
  <c r="M177" i="15"/>
  <c r="L177" i="15"/>
  <c r="I176" i="15"/>
  <c r="K176" i="15"/>
  <c r="S176" i="15"/>
  <c r="Z176" i="15"/>
  <c r="N176" i="15"/>
  <c r="M176" i="15"/>
  <c r="L176" i="15"/>
  <c r="I175" i="15"/>
  <c r="K175" i="15"/>
  <c r="S175" i="15"/>
  <c r="Z175" i="15"/>
  <c r="N175" i="15"/>
  <c r="M175" i="15"/>
  <c r="L175" i="15"/>
  <c r="I174" i="15"/>
  <c r="K174" i="15"/>
  <c r="S174" i="15"/>
  <c r="Z174" i="15"/>
  <c r="N174" i="15"/>
  <c r="M174" i="15"/>
  <c r="L174" i="15"/>
  <c r="I173" i="15"/>
  <c r="K173" i="15"/>
  <c r="S173" i="15"/>
  <c r="Z173" i="15"/>
  <c r="N173" i="15"/>
  <c r="M173" i="15"/>
  <c r="L173" i="15"/>
  <c r="I172" i="15"/>
  <c r="K172" i="15"/>
  <c r="S172" i="15"/>
  <c r="Z172" i="15"/>
  <c r="N172" i="15"/>
  <c r="M172" i="15"/>
  <c r="L172" i="15"/>
  <c r="I171" i="15"/>
  <c r="K171" i="15"/>
  <c r="S171" i="15"/>
  <c r="Z171" i="15"/>
  <c r="N171" i="15"/>
  <c r="M171" i="15"/>
  <c r="L171" i="15"/>
  <c r="I170" i="15"/>
  <c r="K170" i="15"/>
  <c r="S170" i="15"/>
  <c r="Z170" i="15"/>
  <c r="N170" i="15"/>
  <c r="M170" i="15"/>
  <c r="L170" i="15"/>
  <c r="I169" i="15"/>
  <c r="K169" i="15"/>
  <c r="S169" i="15"/>
  <c r="Z169" i="15"/>
  <c r="N169" i="15"/>
  <c r="M169" i="15"/>
  <c r="L169" i="15"/>
  <c r="I168" i="15"/>
  <c r="K168" i="15"/>
  <c r="S168" i="15"/>
  <c r="Z168" i="15"/>
  <c r="N168" i="15"/>
  <c r="M168" i="15"/>
  <c r="L168" i="15"/>
  <c r="I167" i="15"/>
  <c r="K167" i="15"/>
  <c r="S167" i="15"/>
  <c r="Z167" i="15"/>
  <c r="N167" i="15"/>
  <c r="M167" i="15"/>
  <c r="L167" i="15"/>
  <c r="I166" i="15"/>
  <c r="K166" i="15"/>
  <c r="S166" i="15"/>
  <c r="Z166" i="15"/>
  <c r="N166" i="15"/>
  <c r="M166" i="15"/>
  <c r="L166" i="15"/>
  <c r="I165" i="15"/>
  <c r="K165" i="15"/>
  <c r="S165" i="15"/>
  <c r="Z165" i="15"/>
  <c r="N165" i="15"/>
  <c r="M165" i="15"/>
  <c r="L165" i="15"/>
  <c r="I164" i="15"/>
  <c r="K164" i="15"/>
  <c r="S164" i="15"/>
  <c r="Z164" i="15"/>
  <c r="N164" i="15"/>
  <c r="M164" i="15"/>
  <c r="L164" i="15"/>
  <c r="I163" i="15"/>
  <c r="K163" i="15"/>
  <c r="S163" i="15"/>
  <c r="Z163" i="15"/>
  <c r="N163" i="15"/>
  <c r="M163" i="15"/>
  <c r="L163" i="15"/>
  <c r="I162" i="15"/>
  <c r="K162" i="15"/>
  <c r="S162" i="15"/>
  <c r="Z162" i="15"/>
  <c r="N162" i="15"/>
  <c r="M162" i="15"/>
  <c r="L162" i="15"/>
  <c r="I161" i="15"/>
  <c r="K161" i="15"/>
  <c r="S161" i="15"/>
  <c r="Z161" i="15"/>
  <c r="N161" i="15"/>
  <c r="M161" i="15"/>
  <c r="L161" i="15"/>
  <c r="I160" i="15"/>
  <c r="K160" i="15"/>
  <c r="S160" i="15"/>
  <c r="Z160" i="15"/>
  <c r="N160" i="15"/>
  <c r="M160" i="15"/>
  <c r="L160" i="15"/>
  <c r="I159" i="15"/>
  <c r="K159" i="15"/>
  <c r="S159" i="15"/>
  <c r="Z159" i="15"/>
  <c r="N159" i="15"/>
  <c r="M159" i="15"/>
  <c r="L159" i="15"/>
  <c r="I158" i="15"/>
  <c r="K158" i="15"/>
  <c r="S158" i="15"/>
  <c r="Z158" i="15"/>
  <c r="N158" i="15"/>
  <c r="M158" i="15"/>
  <c r="L158" i="15"/>
  <c r="I157" i="15"/>
  <c r="K157" i="15"/>
  <c r="S157" i="15"/>
  <c r="Z157" i="15"/>
  <c r="N157" i="15"/>
  <c r="M157" i="15"/>
  <c r="L157" i="15"/>
  <c r="I156" i="15"/>
  <c r="K156" i="15"/>
  <c r="S156" i="15"/>
  <c r="Z156" i="15"/>
  <c r="N156" i="15"/>
  <c r="M156" i="15"/>
  <c r="L156" i="15"/>
  <c r="I155" i="15"/>
  <c r="K155" i="15"/>
  <c r="S155" i="15"/>
  <c r="Z155" i="15"/>
  <c r="N155" i="15"/>
  <c r="M155" i="15"/>
  <c r="L155" i="15"/>
  <c r="I154" i="15"/>
  <c r="K154" i="15"/>
  <c r="S154" i="15"/>
  <c r="Z154" i="15"/>
  <c r="N154" i="15"/>
  <c r="M154" i="15"/>
  <c r="L154" i="15"/>
  <c r="I153" i="15"/>
  <c r="K153" i="15"/>
  <c r="S153" i="15"/>
  <c r="Z153" i="15"/>
  <c r="N153" i="15"/>
  <c r="M153" i="15"/>
  <c r="L153" i="15"/>
  <c r="I152" i="15"/>
  <c r="K152" i="15"/>
  <c r="S152" i="15"/>
  <c r="Z152" i="15"/>
  <c r="N152" i="15"/>
  <c r="M152" i="15"/>
  <c r="L152" i="15"/>
  <c r="I151" i="15"/>
  <c r="K151" i="15"/>
  <c r="S151" i="15"/>
  <c r="Z151" i="15"/>
  <c r="N151" i="15"/>
  <c r="M151" i="15"/>
  <c r="L151" i="15"/>
  <c r="I150" i="15"/>
  <c r="K150" i="15"/>
  <c r="S150" i="15"/>
  <c r="Z150" i="15"/>
  <c r="N150" i="15"/>
  <c r="M150" i="15"/>
  <c r="L150" i="15"/>
  <c r="I149" i="15"/>
  <c r="K149" i="15"/>
  <c r="S149" i="15"/>
  <c r="Z149" i="15"/>
  <c r="N149" i="15"/>
  <c r="M149" i="15"/>
  <c r="L149" i="15"/>
  <c r="I148" i="15"/>
  <c r="K148" i="15"/>
  <c r="S148" i="15"/>
  <c r="Z148" i="15"/>
  <c r="N148" i="15"/>
  <c r="M148" i="15"/>
  <c r="L148" i="15"/>
  <c r="I147" i="15"/>
  <c r="K147" i="15"/>
  <c r="S147" i="15"/>
  <c r="Z147" i="15"/>
  <c r="N147" i="15"/>
  <c r="M147" i="15"/>
  <c r="L147" i="15"/>
  <c r="I146" i="15"/>
  <c r="K146" i="15"/>
  <c r="S146" i="15"/>
  <c r="Z146" i="15"/>
  <c r="N146" i="15"/>
  <c r="M146" i="15"/>
  <c r="L146" i="15"/>
  <c r="I145" i="15"/>
  <c r="K145" i="15"/>
  <c r="S145" i="15"/>
  <c r="Z145" i="15"/>
  <c r="N145" i="15"/>
  <c r="M145" i="15"/>
  <c r="L145" i="15"/>
  <c r="I144" i="15"/>
  <c r="K144" i="15"/>
  <c r="S144" i="15"/>
  <c r="Z144" i="15"/>
  <c r="N144" i="15"/>
  <c r="M144" i="15"/>
  <c r="L144" i="15"/>
  <c r="I143" i="15"/>
  <c r="K143" i="15"/>
  <c r="S143" i="15"/>
  <c r="Z143" i="15"/>
  <c r="N143" i="15"/>
  <c r="M143" i="15"/>
  <c r="L143" i="15"/>
  <c r="I142" i="15"/>
  <c r="K142" i="15"/>
  <c r="S142" i="15"/>
  <c r="Z142" i="15"/>
  <c r="N142" i="15"/>
  <c r="M142" i="15"/>
  <c r="L142" i="15"/>
  <c r="I141" i="15"/>
  <c r="K141" i="15"/>
  <c r="S141" i="15"/>
  <c r="Z141" i="15"/>
  <c r="N141" i="15"/>
  <c r="M141" i="15"/>
  <c r="L141" i="15"/>
  <c r="I140" i="15"/>
  <c r="K140" i="15"/>
  <c r="S140" i="15"/>
  <c r="Z140" i="15"/>
  <c r="N140" i="15"/>
  <c r="M140" i="15"/>
  <c r="L140" i="15"/>
  <c r="I139" i="15"/>
  <c r="K139" i="15"/>
  <c r="S139" i="15"/>
  <c r="Z139" i="15"/>
  <c r="N139" i="15"/>
  <c r="M139" i="15"/>
  <c r="L139" i="15"/>
  <c r="I138" i="15"/>
  <c r="K138" i="15"/>
  <c r="S138" i="15"/>
  <c r="Z138" i="15"/>
  <c r="N138" i="15"/>
  <c r="M138" i="15"/>
  <c r="L138" i="15"/>
  <c r="I137" i="15"/>
  <c r="K137" i="15"/>
  <c r="S137" i="15"/>
  <c r="Z137" i="15"/>
  <c r="N137" i="15"/>
  <c r="M137" i="15"/>
  <c r="L137" i="15"/>
  <c r="I136" i="15"/>
  <c r="K136" i="15"/>
  <c r="S136" i="15"/>
  <c r="Z136" i="15"/>
  <c r="N136" i="15"/>
  <c r="M136" i="15"/>
  <c r="L136" i="15"/>
  <c r="I135" i="15"/>
  <c r="K135" i="15"/>
  <c r="S135" i="15"/>
  <c r="Z135" i="15"/>
  <c r="N135" i="15"/>
  <c r="M135" i="15"/>
  <c r="L135" i="15"/>
  <c r="I134" i="15"/>
  <c r="K134" i="15"/>
  <c r="S134" i="15"/>
  <c r="Z134" i="15"/>
  <c r="N134" i="15"/>
  <c r="M134" i="15"/>
  <c r="L134" i="15"/>
  <c r="I133" i="15"/>
  <c r="K133" i="15"/>
  <c r="S133" i="15"/>
  <c r="Z133" i="15"/>
  <c r="N133" i="15"/>
  <c r="M133" i="15"/>
  <c r="L133" i="15"/>
  <c r="I132" i="15"/>
  <c r="K132" i="15"/>
  <c r="S132" i="15"/>
  <c r="Z132" i="15"/>
  <c r="N132" i="15"/>
  <c r="M132" i="15"/>
  <c r="L132" i="15"/>
  <c r="I131" i="15"/>
  <c r="K131" i="15"/>
  <c r="S131" i="15"/>
  <c r="Z131" i="15"/>
  <c r="N131" i="15"/>
  <c r="M131" i="15"/>
  <c r="L131" i="15"/>
  <c r="I130" i="15"/>
  <c r="T130" i="15"/>
  <c r="K130" i="15"/>
  <c r="U130" i="15"/>
  <c r="V130" i="15"/>
  <c r="W130" i="15"/>
  <c r="AB130" i="15"/>
  <c r="S130" i="15"/>
  <c r="Z130" i="15"/>
  <c r="N130" i="15"/>
  <c r="M130" i="15"/>
  <c r="L130" i="15"/>
  <c r="I129" i="15"/>
  <c r="T129" i="15"/>
  <c r="K129" i="15"/>
  <c r="U129" i="15"/>
  <c r="V129" i="15"/>
  <c r="W129" i="15"/>
  <c r="AB129" i="15"/>
  <c r="S129" i="15"/>
  <c r="Z129" i="15"/>
  <c r="N129" i="15"/>
  <c r="M129" i="15"/>
  <c r="L129" i="15"/>
  <c r="I128" i="15"/>
  <c r="T128" i="15"/>
  <c r="K128" i="15"/>
  <c r="U128" i="15"/>
  <c r="V128" i="15"/>
  <c r="W128" i="15"/>
  <c r="AB128" i="15"/>
  <c r="S128" i="15"/>
  <c r="Z128" i="15"/>
  <c r="N128" i="15"/>
  <c r="M128" i="15"/>
  <c r="L128" i="15"/>
  <c r="I127" i="15"/>
  <c r="T127" i="15"/>
  <c r="K127" i="15"/>
  <c r="U127" i="15"/>
  <c r="V127" i="15"/>
  <c r="W127" i="15"/>
  <c r="AB127" i="15"/>
  <c r="S127" i="15"/>
  <c r="Z127" i="15"/>
  <c r="N127" i="15"/>
  <c r="M127" i="15"/>
  <c r="L127" i="15"/>
  <c r="I126" i="15"/>
  <c r="T126" i="15"/>
  <c r="K126" i="15"/>
  <c r="U126" i="15"/>
  <c r="V126" i="15"/>
  <c r="W126" i="15"/>
  <c r="AB126" i="15"/>
  <c r="S126" i="15"/>
  <c r="Z126" i="15"/>
  <c r="N126" i="15"/>
  <c r="M126" i="15"/>
  <c r="L126" i="15"/>
  <c r="I125" i="15"/>
  <c r="T125" i="15"/>
  <c r="K125" i="15"/>
  <c r="U125" i="15"/>
  <c r="V125" i="15"/>
  <c r="W125" i="15"/>
  <c r="AB125" i="15"/>
  <c r="S125" i="15"/>
  <c r="Z125" i="15"/>
  <c r="N125" i="15"/>
  <c r="M125" i="15"/>
  <c r="L125" i="15"/>
  <c r="I124" i="15"/>
  <c r="T124" i="15"/>
  <c r="K124" i="15"/>
  <c r="U124" i="15"/>
  <c r="V124" i="15"/>
  <c r="W124" i="15"/>
  <c r="AB124" i="15"/>
  <c r="S124" i="15"/>
  <c r="Z124" i="15"/>
  <c r="N124" i="15"/>
  <c r="M124" i="15"/>
  <c r="L124" i="15"/>
  <c r="I123" i="15"/>
  <c r="T123" i="15"/>
  <c r="K123" i="15"/>
  <c r="U123" i="15"/>
  <c r="V123" i="15"/>
  <c r="W123" i="15"/>
  <c r="AB123" i="15"/>
  <c r="S123" i="15"/>
  <c r="Z123" i="15"/>
  <c r="N123" i="15"/>
  <c r="M123" i="15"/>
  <c r="L123" i="15"/>
  <c r="I122" i="15"/>
  <c r="T122" i="15"/>
  <c r="K122" i="15"/>
  <c r="U122" i="15"/>
  <c r="V122" i="15"/>
  <c r="W122" i="15"/>
  <c r="AB122" i="15"/>
  <c r="S122" i="15"/>
  <c r="Z122" i="15"/>
  <c r="N122" i="15"/>
  <c r="M122" i="15"/>
  <c r="L122" i="15"/>
  <c r="I121" i="15"/>
  <c r="T121" i="15"/>
  <c r="K121" i="15"/>
  <c r="U121" i="15"/>
  <c r="V121" i="15"/>
  <c r="W121" i="15"/>
  <c r="AB121" i="15"/>
  <c r="S121" i="15"/>
  <c r="Z121" i="15"/>
  <c r="N121" i="15"/>
  <c r="M121" i="15"/>
  <c r="L121" i="15"/>
  <c r="I120" i="15"/>
  <c r="T120" i="15"/>
  <c r="K120" i="15"/>
  <c r="U120" i="15"/>
  <c r="V120" i="15"/>
  <c r="W120" i="15"/>
  <c r="AB120" i="15"/>
  <c r="S120" i="15"/>
  <c r="Z120" i="15"/>
  <c r="N120" i="15"/>
  <c r="M120" i="15"/>
  <c r="L120" i="15"/>
  <c r="I119" i="15"/>
  <c r="T119" i="15"/>
  <c r="K119" i="15"/>
  <c r="U119" i="15"/>
  <c r="V119" i="15"/>
  <c r="W119" i="15"/>
  <c r="AB119" i="15"/>
  <c r="S119" i="15"/>
  <c r="Z119" i="15"/>
  <c r="N119" i="15"/>
  <c r="M119" i="15"/>
  <c r="L119" i="15"/>
  <c r="I118" i="15"/>
  <c r="T118" i="15"/>
  <c r="K118" i="15"/>
  <c r="U118" i="15"/>
  <c r="V118" i="15"/>
  <c r="W118" i="15"/>
  <c r="AB118" i="15"/>
  <c r="S118" i="15"/>
  <c r="Z118" i="15"/>
  <c r="N118" i="15"/>
  <c r="M118" i="15"/>
  <c r="L118" i="15"/>
  <c r="I117" i="15"/>
  <c r="T117" i="15"/>
  <c r="K117" i="15"/>
  <c r="U117" i="15"/>
  <c r="V117" i="15"/>
  <c r="W117" i="15"/>
  <c r="AB117" i="15"/>
  <c r="S117" i="15"/>
  <c r="Z117" i="15"/>
  <c r="N117" i="15"/>
  <c r="M117" i="15"/>
  <c r="L117" i="15"/>
  <c r="I116" i="15"/>
  <c r="T116" i="15"/>
  <c r="K116" i="15"/>
  <c r="U116" i="15"/>
  <c r="V116" i="15"/>
  <c r="W116" i="15"/>
  <c r="AB116" i="15"/>
  <c r="S116" i="15"/>
  <c r="Z116" i="15"/>
  <c r="N116" i="15"/>
  <c r="M116" i="15"/>
  <c r="L116" i="15"/>
  <c r="I115" i="15"/>
  <c r="T115" i="15"/>
  <c r="K115" i="15"/>
  <c r="U115" i="15"/>
  <c r="V115" i="15"/>
  <c r="W115" i="15"/>
  <c r="AB115" i="15"/>
  <c r="S115" i="15"/>
  <c r="Z115" i="15"/>
  <c r="N115" i="15"/>
  <c r="M115" i="15"/>
  <c r="L115" i="15"/>
  <c r="I114" i="15"/>
  <c r="T114" i="15"/>
  <c r="K114" i="15"/>
  <c r="U114" i="15"/>
  <c r="V114" i="15"/>
  <c r="W114" i="15"/>
  <c r="AB114" i="15"/>
  <c r="S114" i="15"/>
  <c r="Z114" i="15"/>
  <c r="N114" i="15"/>
  <c r="M114" i="15"/>
  <c r="L114" i="15"/>
  <c r="I113" i="15"/>
  <c r="T113" i="15"/>
  <c r="K113" i="15"/>
  <c r="U113" i="15"/>
  <c r="V113" i="15"/>
  <c r="W113" i="15"/>
  <c r="AB113" i="15"/>
  <c r="S113" i="15"/>
  <c r="Z113" i="15"/>
  <c r="N113" i="15"/>
  <c r="M113" i="15"/>
  <c r="L113" i="15"/>
  <c r="I112" i="15"/>
  <c r="T112" i="15"/>
  <c r="K112" i="15"/>
  <c r="U112" i="15"/>
  <c r="V112" i="15"/>
  <c r="W112" i="15"/>
  <c r="AB112" i="15"/>
  <c r="S112" i="15"/>
  <c r="Z112" i="15"/>
  <c r="I111" i="15"/>
  <c r="K111" i="15"/>
  <c r="N111" i="15"/>
  <c r="N112" i="15"/>
  <c r="O112" i="15"/>
  <c r="M112" i="15"/>
  <c r="L112" i="15"/>
  <c r="T111" i="15"/>
  <c r="U111" i="15"/>
  <c r="V111" i="15"/>
  <c r="W111" i="15"/>
  <c r="AB111" i="15"/>
  <c r="S111" i="15"/>
  <c r="Z111" i="15"/>
  <c r="O111" i="15"/>
  <c r="M111" i="15"/>
  <c r="L111" i="15"/>
  <c r="I110" i="15"/>
  <c r="T110" i="15"/>
  <c r="K110" i="15"/>
  <c r="U110" i="15"/>
  <c r="V110" i="15"/>
  <c r="W110" i="15"/>
  <c r="AB110" i="15"/>
  <c r="S110" i="15"/>
  <c r="Z110" i="15"/>
  <c r="N110" i="15"/>
  <c r="M110" i="15"/>
  <c r="L110" i="15"/>
  <c r="I109" i="15"/>
  <c r="T109" i="15"/>
  <c r="K109" i="15"/>
  <c r="U109" i="15"/>
  <c r="V109" i="15"/>
  <c r="W109" i="15"/>
  <c r="AB109" i="15"/>
  <c r="S109" i="15"/>
  <c r="Z109" i="15"/>
  <c r="N109" i="15"/>
  <c r="M109" i="15"/>
  <c r="L109" i="15"/>
  <c r="I108" i="15"/>
  <c r="T108" i="15"/>
  <c r="K108" i="15"/>
  <c r="U108" i="15"/>
  <c r="V108" i="15"/>
  <c r="W108" i="15"/>
  <c r="AB108" i="15"/>
  <c r="S108" i="15"/>
  <c r="Z108" i="15"/>
  <c r="N108" i="15"/>
  <c r="M108" i="15"/>
  <c r="L108" i="15"/>
  <c r="I107" i="15"/>
  <c r="T107" i="15"/>
  <c r="K107" i="15"/>
  <c r="U107" i="15"/>
  <c r="V107" i="15"/>
  <c r="W107" i="15"/>
  <c r="AB107" i="15"/>
  <c r="S107" i="15"/>
  <c r="Z107" i="15"/>
  <c r="N107" i="15"/>
  <c r="M107" i="15"/>
  <c r="L107" i="15"/>
  <c r="I106" i="15"/>
  <c r="T106" i="15"/>
  <c r="K106" i="15"/>
  <c r="U106" i="15"/>
  <c r="V106" i="15"/>
  <c r="W106" i="15"/>
  <c r="AB106" i="15"/>
  <c r="S106" i="15"/>
  <c r="Z106" i="15"/>
  <c r="N106" i="15"/>
  <c r="M106" i="15"/>
  <c r="L106" i="15"/>
  <c r="I105" i="15"/>
  <c r="T105" i="15"/>
  <c r="K105" i="15"/>
  <c r="U105" i="15"/>
  <c r="V105" i="15"/>
  <c r="W105" i="15"/>
  <c r="AB105" i="15"/>
  <c r="S105" i="15"/>
  <c r="Z105" i="15"/>
  <c r="N105" i="15"/>
  <c r="M105" i="15"/>
  <c r="L105" i="15"/>
  <c r="I104" i="15"/>
  <c r="T104" i="15"/>
  <c r="K104" i="15"/>
  <c r="U104" i="15"/>
  <c r="V104" i="15"/>
  <c r="W104" i="15"/>
  <c r="AB104" i="15"/>
  <c r="S104" i="15"/>
  <c r="Z104" i="15"/>
  <c r="N104" i="15"/>
  <c r="M104" i="15"/>
  <c r="L104" i="15"/>
  <c r="I103" i="15"/>
  <c r="T103" i="15"/>
  <c r="K103" i="15"/>
  <c r="U103" i="15"/>
  <c r="V103" i="15"/>
  <c r="W103" i="15"/>
  <c r="AB103" i="15"/>
  <c r="S103" i="15"/>
  <c r="Z103" i="15"/>
  <c r="N103" i="15"/>
  <c r="M103" i="15"/>
  <c r="L103" i="15"/>
  <c r="I102" i="15"/>
  <c r="T102" i="15"/>
  <c r="K102" i="15"/>
  <c r="U102" i="15"/>
  <c r="V102" i="15"/>
  <c r="W102" i="15"/>
  <c r="AB102" i="15"/>
  <c r="S102" i="15"/>
  <c r="Z102" i="15"/>
  <c r="N102" i="15"/>
  <c r="M102" i="15"/>
  <c r="L102" i="15"/>
  <c r="I101" i="15"/>
  <c r="T101" i="15"/>
  <c r="K101" i="15"/>
  <c r="U101" i="15"/>
  <c r="V101" i="15"/>
  <c r="W101" i="15"/>
  <c r="AB101" i="15"/>
  <c r="S101" i="15"/>
  <c r="Z101" i="15"/>
  <c r="N101" i="15"/>
  <c r="M101" i="15"/>
  <c r="L101" i="15"/>
  <c r="I100" i="15"/>
  <c r="T100" i="15"/>
  <c r="K100" i="15"/>
  <c r="U100" i="15"/>
  <c r="V100" i="15"/>
  <c r="W100" i="15"/>
  <c r="AB100" i="15"/>
  <c r="S100" i="15"/>
  <c r="Z100" i="15"/>
  <c r="N100" i="15"/>
  <c r="M100" i="15"/>
  <c r="L100" i="15"/>
  <c r="I99" i="15"/>
  <c r="T99" i="15"/>
  <c r="K99" i="15"/>
  <c r="U99" i="15"/>
  <c r="V99" i="15"/>
  <c r="W99" i="15"/>
  <c r="AB99" i="15"/>
  <c r="S99" i="15"/>
  <c r="Z99" i="15"/>
  <c r="N99" i="15"/>
  <c r="M99" i="15"/>
  <c r="L99" i="15"/>
  <c r="I98" i="15"/>
  <c r="T98" i="15"/>
  <c r="K98" i="15"/>
  <c r="U98" i="15"/>
  <c r="V98" i="15"/>
  <c r="W98" i="15"/>
  <c r="AB98" i="15"/>
  <c r="S98" i="15"/>
  <c r="Z98" i="15"/>
  <c r="N98" i="15"/>
  <c r="M98" i="15"/>
  <c r="L98" i="15"/>
  <c r="I97" i="15"/>
  <c r="T97" i="15"/>
  <c r="K97" i="15"/>
  <c r="U97" i="15"/>
  <c r="V97" i="15"/>
  <c r="W97" i="15"/>
  <c r="AB97" i="15"/>
  <c r="S97" i="15"/>
  <c r="Z97" i="15"/>
  <c r="N97" i="15"/>
  <c r="M97" i="15"/>
  <c r="L97" i="15"/>
  <c r="I96" i="15"/>
  <c r="T96" i="15"/>
  <c r="K96" i="15"/>
  <c r="U96" i="15"/>
  <c r="V96" i="15"/>
  <c r="W96" i="15"/>
  <c r="AB96" i="15"/>
  <c r="S96" i="15"/>
  <c r="Z96" i="15"/>
  <c r="N96" i="15"/>
  <c r="M96" i="15"/>
  <c r="L96" i="15"/>
  <c r="I95" i="15"/>
  <c r="T95" i="15"/>
  <c r="K95" i="15"/>
  <c r="U95" i="15"/>
  <c r="V95" i="15"/>
  <c r="W95" i="15"/>
  <c r="AB95" i="15"/>
  <c r="S95" i="15"/>
  <c r="Z95" i="15"/>
  <c r="N95" i="15"/>
  <c r="M95" i="15"/>
  <c r="L95" i="15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326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95" i="1"/>
  <c r="I602" i="14"/>
  <c r="K602" i="14"/>
  <c r="S602" i="14"/>
  <c r="Z602" i="14"/>
  <c r="N602" i="14"/>
  <c r="M602" i="14"/>
  <c r="L602" i="14"/>
  <c r="F602" i="14"/>
  <c r="E602" i="14"/>
  <c r="I601" i="14"/>
  <c r="K601" i="14"/>
  <c r="S601" i="14"/>
  <c r="Z601" i="14"/>
  <c r="N601" i="14"/>
  <c r="M601" i="14"/>
  <c r="L601" i="14"/>
  <c r="F601" i="14"/>
  <c r="E601" i="14"/>
  <c r="I600" i="14"/>
  <c r="K600" i="14"/>
  <c r="S600" i="14"/>
  <c r="Z600" i="14"/>
  <c r="N600" i="14"/>
  <c r="M600" i="14"/>
  <c r="L600" i="14"/>
  <c r="F600" i="14"/>
  <c r="E600" i="14"/>
  <c r="I599" i="14"/>
  <c r="K599" i="14"/>
  <c r="S599" i="14"/>
  <c r="Z599" i="14"/>
  <c r="N599" i="14"/>
  <c r="M599" i="14"/>
  <c r="L599" i="14"/>
  <c r="F599" i="14"/>
  <c r="E599" i="14"/>
  <c r="I598" i="14"/>
  <c r="K598" i="14"/>
  <c r="S598" i="14"/>
  <c r="Z598" i="14"/>
  <c r="N598" i="14"/>
  <c r="M598" i="14"/>
  <c r="L598" i="14"/>
  <c r="F598" i="14"/>
  <c r="E598" i="14"/>
  <c r="I597" i="14"/>
  <c r="K597" i="14"/>
  <c r="S597" i="14"/>
  <c r="Z597" i="14"/>
  <c r="N597" i="14"/>
  <c r="M597" i="14"/>
  <c r="L597" i="14"/>
  <c r="F597" i="14"/>
  <c r="E597" i="14"/>
  <c r="I596" i="14"/>
  <c r="K596" i="14"/>
  <c r="S596" i="14"/>
  <c r="Z596" i="14"/>
  <c r="N596" i="14"/>
  <c r="M596" i="14"/>
  <c r="L596" i="14"/>
  <c r="F596" i="14"/>
  <c r="E596" i="14"/>
  <c r="I595" i="14"/>
  <c r="K595" i="14"/>
  <c r="S595" i="14"/>
  <c r="Z595" i="14"/>
  <c r="N595" i="14"/>
  <c r="M595" i="14"/>
  <c r="L595" i="14"/>
  <c r="F595" i="14"/>
  <c r="E595" i="14"/>
  <c r="I594" i="14"/>
  <c r="K594" i="14"/>
  <c r="S594" i="14"/>
  <c r="Z594" i="14"/>
  <c r="N594" i="14"/>
  <c r="M594" i="14"/>
  <c r="L594" i="14"/>
  <c r="F594" i="14"/>
  <c r="E594" i="14"/>
  <c r="I593" i="14"/>
  <c r="K593" i="14"/>
  <c r="S593" i="14"/>
  <c r="Z593" i="14"/>
  <c r="N593" i="14"/>
  <c r="M593" i="14"/>
  <c r="L593" i="14"/>
  <c r="F593" i="14"/>
  <c r="E593" i="14"/>
  <c r="I592" i="14"/>
  <c r="K592" i="14"/>
  <c r="S592" i="14"/>
  <c r="Z592" i="14"/>
  <c r="N592" i="14"/>
  <c r="M592" i="14"/>
  <c r="L592" i="14"/>
  <c r="F592" i="14"/>
  <c r="E592" i="14"/>
  <c r="I591" i="14"/>
  <c r="K591" i="14"/>
  <c r="S591" i="14"/>
  <c r="Z591" i="14"/>
  <c r="N591" i="14"/>
  <c r="M591" i="14"/>
  <c r="L591" i="14"/>
  <c r="F591" i="14"/>
  <c r="E591" i="14"/>
  <c r="I590" i="14"/>
  <c r="K590" i="14"/>
  <c r="S590" i="14"/>
  <c r="Z590" i="14"/>
  <c r="N590" i="14"/>
  <c r="M590" i="14"/>
  <c r="L590" i="14"/>
  <c r="F590" i="14"/>
  <c r="E590" i="14"/>
  <c r="I589" i="14"/>
  <c r="K589" i="14"/>
  <c r="S589" i="14"/>
  <c r="Z589" i="14"/>
  <c r="N589" i="14"/>
  <c r="M589" i="14"/>
  <c r="L589" i="14"/>
  <c r="F589" i="14"/>
  <c r="E589" i="14"/>
  <c r="I588" i="14"/>
  <c r="K588" i="14"/>
  <c r="S588" i="14"/>
  <c r="Z588" i="14"/>
  <c r="N588" i="14"/>
  <c r="M588" i="14"/>
  <c r="L588" i="14"/>
  <c r="F588" i="14"/>
  <c r="E588" i="14"/>
  <c r="I587" i="14"/>
  <c r="K587" i="14"/>
  <c r="S587" i="14"/>
  <c r="Z587" i="14"/>
  <c r="N587" i="14"/>
  <c r="M587" i="14"/>
  <c r="L587" i="14"/>
  <c r="F587" i="14"/>
  <c r="E587" i="14"/>
  <c r="I586" i="14"/>
  <c r="K586" i="14"/>
  <c r="S586" i="14"/>
  <c r="Z586" i="14"/>
  <c r="N586" i="14"/>
  <c r="M586" i="14"/>
  <c r="L586" i="14"/>
  <c r="F586" i="14"/>
  <c r="E586" i="14"/>
  <c r="I585" i="14"/>
  <c r="K585" i="14"/>
  <c r="S585" i="14"/>
  <c r="Z585" i="14"/>
  <c r="N585" i="14"/>
  <c r="M585" i="14"/>
  <c r="L585" i="14"/>
  <c r="F585" i="14"/>
  <c r="E585" i="14"/>
  <c r="I584" i="14"/>
  <c r="K584" i="14"/>
  <c r="S584" i="14"/>
  <c r="Z584" i="14"/>
  <c r="N584" i="14"/>
  <c r="M584" i="14"/>
  <c r="L584" i="14"/>
  <c r="F584" i="14"/>
  <c r="E584" i="14"/>
  <c r="I583" i="14"/>
  <c r="K583" i="14"/>
  <c r="S583" i="14"/>
  <c r="Z583" i="14"/>
  <c r="N583" i="14"/>
  <c r="M583" i="14"/>
  <c r="L583" i="14"/>
  <c r="F583" i="14"/>
  <c r="E583" i="14"/>
  <c r="I582" i="14"/>
  <c r="K582" i="14"/>
  <c r="S582" i="14"/>
  <c r="Z582" i="14"/>
  <c r="N582" i="14"/>
  <c r="M582" i="14"/>
  <c r="L582" i="14"/>
  <c r="F582" i="14"/>
  <c r="E582" i="14"/>
  <c r="I581" i="14"/>
  <c r="K581" i="14"/>
  <c r="S581" i="14"/>
  <c r="Z581" i="14"/>
  <c r="N581" i="14"/>
  <c r="M581" i="14"/>
  <c r="L581" i="14"/>
  <c r="F581" i="14"/>
  <c r="E581" i="14"/>
  <c r="I580" i="14"/>
  <c r="K580" i="14"/>
  <c r="S580" i="14"/>
  <c r="Z580" i="14"/>
  <c r="N580" i="14"/>
  <c r="M580" i="14"/>
  <c r="L580" i="14"/>
  <c r="F580" i="14"/>
  <c r="E580" i="14"/>
  <c r="I579" i="14"/>
  <c r="K579" i="14"/>
  <c r="S579" i="14"/>
  <c r="Z579" i="14"/>
  <c r="N579" i="14"/>
  <c r="M579" i="14"/>
  <c r="L579" i="14"/>
  <c r="F579" i="14"/>
  <c r="E579" i="14"/>
  <c r="I578" i="14"/>
  <c r="K578" i="14"/>
  <c r="S578" i="14"/>
  <c r="Z578" i="14"/>
  <c r="N578" i="14"/>
  <c r="M578" i="14"/>
  <c r="L578" i="14"/>
  <c r="F578" i="14"/>
  <c r="E578" i="14"/>
  <c r="I577" i="14"/>
  <c r="K577" i="14"/>
  <c r="S577" i="14"/>
  <c r="Z577" i="14"/>
  <c r="N577" i="14"/>
  <c r="M577" i="14"/>
  <c r="L577" i="14"/>
  <c r="F577" i="14"/>
  <c r="E577" i="14"/>
  <c r="I576" i="14"/>
  <c r="K576" i="14"/>
  <c r="S576" i="14"/>
  <c r="Z576" i="14"/>
  <c r="N576" i="14"/>
  <c r="M576" i="14"/>
  <c r="L576" i="14"/>
  <c r="F576" i="14"/>
  <c r="E576" i="14"/>
  <c r="I575" i="14"/>
  <c r="K575" i="14"/>
  <c r="S575" i="14"/>
  <c r="Z575" i="14"/>
  <c r="N575" i="14"/>
  <c r="M575" i="14"/>
  <c r="L575" i="14"/>
  <c r="F575" i="14"/>
  <c r="E575" i="14"/>
  <c r="I574" i="14"/>
  <c r="K574" i="14"/>
  <c r="S574" i="14"/>
  <c r="Z574" i="14"/>
  <c r="N574" i="14"/>
  <c r="M574" i="14"/>
  <c r="L574" i="14"/>
  <c r="F574" i="14"/>
  <c r="E574" i="14"/>
  <c r="I573" i="14"/>
  <c r="K573" i="14"/>
  <c r="S573" i="14"/>
  <c r="Z573" i="14"/>
  <c r="N573" i="14"/>
  <c r="M573" i="14"/>
  <c r="L573" i="14"/>
  <c r="F573" i="14"/>
  <c r="E573" i="14"/>
  <c r="I572" i="14"/>
  <c r="K572" i="14"/>
  <c r="S572" i="14"/>
  <c r="Z572" i="14"/>
  <c r="N572" i="14"/>
  <c r="M572" i="14"/>
  <c r="L572" i="14"/>
  <c r="F572" i="14"/>
  <c r="E572" i="14"/>
  <c r="I571" i="14"/>
  <c r="K571" i="14"/>
  <c r="S571" i="14"/>
  <c r="Z571" i="14"/>
  <c r="N571" i="14"/>
  <c r="M571" i="14"/>
  <c r="L571" i="14"/>
  <c r="F571" i="14"/>
  <c r="E571" i="14"/>
  <c r="I570" i="14"/>
  <c r="K570" i="14"/>
  <c r="S570" i="14"/>
  <c r="Z570" i="14"/>
  <c r="N570" i="14"/>
  <c r="M570" i="14"/>
  <c r="L570" i="14"/>
  <c r="F570" i="14"/>
  <c r="E570" i="14"/>
  <c r="I569" i="14"/>
  <c r="K569" i="14"/>
  <c r="S569" i="14"/>
  <c r="Z569" i="14"/>
  <c r="N569" i="14"/>
  <c r="M569" i="14"/>
  <c r="L569" i="14"/>
  <c r="F569" i="14"/>
  <c r="E569" i="14"/>
  <c r="I568" i="14"/>
  <c r="K568" i="14"/>
  <c r="S568" i="14"/>
  <c r="Z568" i="14"/>
  <c r="N568" i="14"/>
  <c r="M568" i="14"/>
  <c r="L568" i="14"/>
  <c r="F568" i="14"/>
  <c r="E568" i="14"/>
  <c r="I567" i="14"/>
  <c r="K567" i="14"/>
  <c r="S567" i="14"/>
  <c r="Z567" i="14"/>
  <c r="N567" i="14"/>
  <c r="M567" i="14"/>
  <c r="L567" i="14"/>
  <c r="F567" i="14"/>
  <c r="E567" i="14"/>
  <c r="I566" i="14"/>
  <c r="K566" i="14"/>
  <c r="S566" i="14"/>
  <c r="Z566" i="14"/>
  <c r="N566" i="14"/>
  <c r="M566" i="14"/>
  <c r="L566" i="14"/>
  <c r="F566" i="14"/>
  <c r="E566" i="14"/>
  <c r="I565" i="14"/>
  <c r="K565" i="14"/>
  <c r="S565" i="14"/>
  <c r="Z565" i="14"/>
  <c r="N565" i="14"/>
  <c r="M565" i="14"/>
  <c r="L565" i="14"/>
  <c r="F565" i="14"/>
  <c r="E565" i="14"/>
  <c r="I564" i="14"/>
  <c r="K564" i="14"/>
  <c r="S564" i="14"/>
  <c r="Z564" i="14"/>
  <c r="N564" i="14"/>
  <c r="M564" i="14"/>
  <c r="L564" i="14"/>
  <c r="F564" i="14"/>
  <c r="E564" i="14"/>
  <c r="I563" i="14"/>
  <c r="K563" i="14"/>
  <c r="S563" i="14"/>
  <c r="Z563" i="14"/>
  <c r="N563" i="14"/>
  <c r="M563" i="14"/>
  <c r="L563" i="14"/>
  <c r="F563" i="14"/>
  <c r="E563" i="14"/>
  <c r="I562" i="14"/>
  <c r="K562" i="14"/>
  <c r="S562" i="14"/>
  <c r="Z562" i="14"/>
  <c r="N562" i="14"/>
  <c r="M562" i="14"/>
  <c r="L562" i="14"/>
  <c r="F562" i="14"/>
  <c r="E562" i="14"/>
  <c r="I561" i="14"/>
  <c r="K561" i="14"/>
  <c r="S561" i="14"/>
  <c r="Z561" i="14"/>
  <c r="N561" i="14"/>
  <c r="M561" i="14"/>
  <c r="L561" i="14"/>
  <c r="F561" i="14"/>
  <c r="E561" i="14"/>
  <c r="I560" i="14"/>
  <c r="K560" i="14"/>
  <c r="S560" i="14"/>
  <c r="Z560" i="14"/>
  <c r="N560" i="14"/>
  <c r="M560" i="14"/>
  <c r="L560" i="14"/>
  <c r="F560" i="14"/>
  <c r="E560" i="14"/>
  <c r="I559" i="14"/>
  <c r="K559" i="14"/>
  <c r="S559" i="14"/>
  <c r="Z559" i="14"/>
  <c r="N559" i="14"/>
  <c r="M559" i="14"/>
  <c r="L559" i="14"/>
  <c r="F559" i="14"/>
  <c r="E559" i="14"/>
  <c r="I558" i="14"/>
  <c r="K558" i="14"/>
  <c r="S558" i="14"/>
  <c r="Z558" i="14"/>
  <c r="N558" i="14"/>
  <c r="M558" i="14"/>
  <c r="L558" i="14"/>
  <c r="F558" i="14"/>
  <c r="E558" i="14"/>
  <c r="I557" i="14"/>
  <c r="K557" i="14"/>
  <c r="S557" i="14"/>
  <c r="Z557" i="14"/>
  <c r="N557" i="14"/>
  <c r="M557" i="14"/>
  <c r="L557" i="14"/>
  <c r="F557" i="14"/>
  <c r="E557" i="14"/>
  <c r="I556" i="14"/>
  <c r="K556" i="14"/>
  <c r="S556" i="14"/>
  <c r="Z556" i="14"/>
  <c r="N556" i="14"/>
  <c r="M556" i="14"/>
  <c r="L556" i="14"/>
  <c r="F556" i="14"/>
  <c r="E556" i="14"/>
  <c r="I555" i="14"/>
  <c r="K555" i="14"/>
  <c r="S555" i="14"/>
  <c r="Z555" i="14"/>
  <c r="N555" i="14"/>
  <c r="M555" i="14"/>
  <c r="L555" i="14"/>
  <c r="F555" i="14"/>
  <c r="E555" i="14"/>
  <c r="I554" i="14"/>
  <c r="K554" i="14"/>
  <c r="S554" i="14"/>
  <c r="Z554" i="14"/>
  <c r="N554" i="14"/>
  <c r="M554" i="14"/>
  <c r="L554" i="14"/>
  <c r="F554" i="14"/>
  <c r="E554" i="14"/>
  <c r="I553" i="14"/>
  <c r="K553" i="14"/>
  <c r="S553" i="14"/>
  <c r="Z553" i="14"/>
  <c r="N553" i="14"/>
  <c r="M553" i="14"/>
  <c r="L553" i="14"/>
  <c r="F553" i="14"/>
  <c r="E553" i="14"/>
  <c r="I552" i="14"/>
  <c r="K552" i="14"/>
  <c r="S552" i="14"/>
  <c r="Z552" i="14"/>
  <c r="N552" i="14"/>
  <c r="M552" i="14"/>
  <c r="L552" i="14"/>
  <c r="F552" i="14"/>
  <c r="E552" i="14"/>
  <c r="I551" i="14"/>
  <c r="K551" i="14"/>
  <c r="S551" i="14"/>
  <c r="Z551" i="14"/>
  <c r="N551" i="14"/>
  <c r="M551" i="14"/>
  <c r="L551" i="14"/>
  <c r="F551" i="14"/>
  <c r="E551" i="14"/>
  <c r="I550" i="14"/>
  <c r="K550" i="14"/>
  <c r="S550" i="14"/>
  <c r="Z550" i="14"/>
  <c r="N550" i="14"/>
  <c r="M550" i="14"/>
  <c r="L550" i="14"/>
  <c r="F550" i="14"/>
  <c r="E550" i="14"/>
  <c r="I549" i="14"/>
  <c r="K549" i="14"/>
  <c r="S549" i="14"/>
  <c r="Z549" i="14"/>
  <c r="N549" i="14"/>
  <c r="M549" i="14"/>
  <c r="L549" i="14"/>
  <c r="F549" i="14"/>
  <c r="E549" i="14"/>
  <c r="I548" i="14"/>
  <c r="K548" i="14"/>
  <c r="S548" i="14"/>
  <c r="Z548" i="14"/>
  <c r="N548" i="14"/>
  <c r="M548" i="14"/>
  <c r="L548" i="14"/>
  <c r="F548" i="14"/>
  <c r="E548" i="14"/>
  <c r="I547" i="14"/>
  <c r="K547" i="14"/>
  <c r="S547" i="14"/>
  <c r="Z547" i="14"/>
  <c r="N547" i="14"/>
  <c r="M547" i="14"/>
  <c r="L547" i="14"/>
  <c r="F547" i="14"/>
  <c r="E547" i="14"/>
  <c r="I546" i="14"/>
  <c r="K546" i="14"/>
  <c r="S546" i="14"/>
  <c r="Z546" i="14"/>
  <c r="N546" i="14"/>
  <c r="M546" i="14"/>
  <c r="L546" i="14"/>
  <c r="F546" i="14"/>
  <c r="E546" i="14"/>
  <c r="I545" i="14"/>
  <c r="K545" i="14"/>
  <c r="S545" i="14"/>
  <c r="Z545" i="14"/>
  <c r="N545" i="14"/>
  <c r="M545" i="14"/>
  <c r="L545" i="14"/>
  <c r="F545" i="14"/>
  <c r="E545" i="14"/>
  <c r="I544" i="14"/>
  <c r="K544" i="14"/>
  <c r="S544" i="14"/>
  <c r="Z544" i="14"/>
  <c r="N544" i="14"/>
  <c r="M544" i="14"/>
  <c r="L544" i="14"/>
  <c r="F544" i="14"/>
  <c r="E544" i="14"/>
  <c r="I543" i="14"/>
  <c r="K543" i="14"/>
  <c r="S543" i="14"/>
  <c r="Z543" i="14"/>
  <c r="N543" i="14"/>
  <c r="M543" i="14"/>
  <c r="L543" i="14"/>
  <c r="F543" i="14"/>
  <c r="E543" i="14"/>
  <c r="I542" i="14"/>
  <c r="K542" i="14"/>
  <c r="S542" i="14"/>
  <c r="Z542" i="14"/>
  <c r="N542" i="14"/>
  <c r="M542" i="14"/>
  <c r="L542" i="14"/>
  <c r="F542" i="14"/>
  <c r="E542" i="14"/>
  <c r="I541" i="14"/>
  <c r="K541" i="14"/>
  <c r="S541" i="14"/>
  <c r="Z541" i="14"/>
  <c r="N541" i="14"/>
  <c r="M541" i="14"/>
  <c r="L541" i="14"/>
  <c r="F541" i="14"/>
  <c r="E541" i="14"/>
  <c r="I540" i="14"/>
  <c r="K540" i="14"/>
  <c r="S540" i="14"/>
  <c r="Z540" i="14"/>
  <c r="N540" i="14"/>
  <c r="M540" i="14"/>
  <c r="L540" i="14"/>
  <c r="F540" i="14"/>
  <c r="E540" i="14"/>
  <c r="I539" i="14"/>
  <c r="K539" i="14"/>
  <c r="S539" i="14"/>
  <c r="Z539" i="14"/>
  <c r="N539" i="14"/>
  <c r="M539" i="14"/>
  <c r="L539" i="14"/>
  <c r="F539" i="14"/>
  <c r="E539" i="14"/>
  <c r="I538" i="14"/>
  <c r="K538" i="14"/>
  <c r="S538" i="14"/>
  <c r="Z538" i="14"/>
  <c r="N538" i="14"/>
  <c r="M538" i="14"/>
  <c r="L538" i="14"/>
  <c r="F538" i="14"/>
  <c r="E538" i="14"/>
  <c r="I537" i="14"/>
  <c r="K537" i="14"/>
  <c r="S537" i="14"/>
  <c r="Z537" i="14"/>
  <c r="N537" i="14"/>
  <c r="M537" i="14"/>
  <c r="L537" i="14"/>
  <c r="F537" i="14"/>
  <c r="E537" i="14"/>
  <c r="I536" i="14"/>
  <c r="K536" i="14"/>
  <c r="S536" i="14"/>
  <c r="Z536" i="14"/>
  <c r="N536" i="14"/>
  <c r="M536" i="14"/>
  <c r="L536" i="14"/>
  <c r="F536" i="14"/>
  <c r="E536" i="14"/>
  <c r="I535" i="14"/>
  <c r="K535" i="14"/>
  <c r="S535" i="14"/>
  <c r="Z535" i="14"/>
  <c r="N535" i="14"/>
  <c r="M535" i="14"/>
  <c r="L535" i="14"/>
  <c r="F535" i="14"/>
  <c r="E535" i="14"/>
  <c r="I534" i="14"/>
  <c r="K534" i="14"/>
  <c r="S534" i="14"/>
  <c r="Z534" i="14"/>
  <c r="N534" i="14"/>
  <c r="M534" i="14"/>
  <c r="L534" i="14"/>
  <c r="F534" i="14"/>
  <c r="E534" i="14"/>
  <c r="I533" i="14"/>
  <c r="K533" i="14"/>
  <c r="S533" i="14"/>
  <c r="Z533" i="14"/>
  <c r="N533" i="14"/>
  <c r="M533" i="14"/>
  <c r="L533" i="14"/>
  <c r="F533" i="14"/>
  <c r="E533" i="14"/>
  <c r="I532" i="14"/>
  <c r="K532" i="14"/>
  <c r="S532" i="14"/>
  <c r="Z532" i="14"/>
  <c r="N532" i="14"/>
  <c r="M532" i="14"/>
  <c r="L532" i="14"/>
  <c r="F532" i="14"/>
  <c r="E532" i="14"/>
  <c r="I531" i="14"/>
  <c r="K531" i="14"/>
  <c r="S531" i="14"/>
  <c r="Z531" i="14"/>
  <c r="N531" i="14"/>
  <c r="M531" i="14"/>
  <c r="L531" i="14"/>
  <c r="F531" i="14"/>
  <c r="E531" i="14"/>
  <c r="I530" i="14"/>
  <c r="K530" i="14"/>
  <c r="S530" i="14"/>
  <c r="Z530" i="14"/>
  <c r="N530" i="14"/>
  <c r="M530" i="14"/>
  <c r="L530" i="14"/>
  <c r="F530" i="14"/>
  <c r="E530" i="14"/>
  <c r="I529" i="14"/>
  <c r="K529" i="14"/>
  <c r="S529" i="14"/>
  <c r="Z529" i="14"/>
  <c r="N529" i="14"/>
  <c r="M529" i="14"/>
  <c r="L529" i="14"/>
  <c r="F529" i="14"/>
  <c r="E529" i="14"/>
  <c r="I528" i="14"/>
  <c r="K528" i="14"/>
  <c r="S528" i="14"/>
  <c r="Z528" i="14"/>
  <c r="N528" i="14"/>
  <c r="M528" i="14"/>
  <c r="L528" i="14"/>
  <c r="F528" i="14"/>
  <c r="E528" i="14"/>
  <c r="I527" i="14"/>
  <c r="K527" i="14"/>
  <c r="S527" i="14"/>
  <c r="Z527" i="14"/>
  <c r="N527" i="14"/>
  <c r="M527" i="14"/>
  <c r="L527" i="14"/>
  <c r="F527" i="14"/>
  <c r="E527" i="14"/>
  <c r="I526" i="14"/>
  <c r="K526" i="14"/>
  <c r="S526" i="14"/>
  <c r="Z526" i="14"/>
  <c r="N526" i="14"/>
  <c r="M526" i="14"/>
  <c r="L526" i="14"/>
  <c r="F526" i="14"/>
  <c r="E526" i="14"/>
  <c r="I525" i="14"/>
  <c r="K525" i="14"/>
  <c r="S525" i="14"/>
  <c r="Z525" i="14"/>
  <c r="N525" i="14"/>
  <c r="M525" i="14"/>
  <c r="L525" i="14"/>
  <c r="F525" i="14"/>
  <c r="E525" i="14"/>
  <c r="I524" i="14"/>
  <c r="K524" i="14"/>
  <c r="S524" i="14"/>
  <c r="Z524" i="14"/>
  <c r="N524" i="14"/>
  <c r="M524" i="14"/>
  <c r="L524" i="14"/>
  <c r="F524" i="14"/>
  <c r="E524" i="14"/>
  <c r="I523" i="14"/>
  <c r="K523" i="14"/>
  <c r="S523" i="14"/>
  <c r="Z523" i="14"/>
  <c r="N523" i="14"/>
  <c r="M523" i="14"/>
  <c r="L523" i="14"/>
  <c r="F523" i="14"/>
  <c r="E523" i="14"/>
  <c r="I522" i="14"/>
  <c r="K522" i="14"/>
  <c r="S522" i="14"/>
  <c r="Z522" i="14"/>
  <c r="N522" i="14"/>
  <c r="M522" i="14"/>
  <c r="L522" i="14"/>
  <c r="F522" i="14"/>
  <c r="E522" i="14"/>
  <c r="I521" i="14"/>
  <c r="K521" i="14"/>
  <c r="S521" i="14"/>
  <c r="Z521" i="14"/>
  <c r="N521" i="14"/>
  <c r="M521" i="14"/>
  <c r="L521" i="14"/>
  <c r="F521" i="14"/>
  <c r="E521" i="14"/>
  <c r="I520" i="14"/>
  <c r="K520" i="14"/>
  <c r="S520" i="14"/>
  <c r="Z520" i="14"/>
  <c r="N520" i="14"/>
  <c r="M520" i="14"/>
  <c r="L520" i="14"/>
  <c r="F520" i="14"/>
  <c r="E520" i="14"/>
  <c r="I519" i="14"/>
  <c r="K519" i="14"/>
  <c r="S519" i="14"/>
  <c r="Z519" i="14"/>
  <c r="N519" i="14"/>
  <c r="M519" i="14"/>
  <c r="L519" i="14"/>
  <c r="F519" i="14"/>
  <c r="E519" i="14"/>
  <c r="I518" i="14"/>
  <c r="K518" i="14"/>
  <c r="S518" i="14"/>
  <c r="Z518" i="14"/>
  <c r="N518" i="14"/>
  <c r="M518" i="14"/>
  <c r="L518" i="14"/>
  <c r="F518" i="14"/>
  <c r="E518" i="14"/>
  <c r="I517" i="14"/>
  <c r="K517" i="14"/>
  <c r="S517" i="14"/>
  <c r="Z517" i="14"/>
  <c r="N517" i="14"/>
  <c r="M517" i="14"/>
  <c r="L517" i="14"/>
  <c r="F517" i="14"/>
  <c r="E517" i="14"/>
  <c r="I516" i="14"/>
  <c r="K516" i="14"/>
  <c r="S516" i="14"/>
  <c r="Z516" i="14"/>
  <c r="N516" i="14"/>
  <c r="M516" i="14"/>
  <c r="L516" i="14"/>
  <c r="F516" i="14"/>
  <c r="E516" i="14"/>
  <c r="I515" i="14"/>
  <c r="K515" i="14"/>
  <c r="S515" i="14"/>
  <c r="Z515" i="14"/>
  <c r="N515" i="14"/>
  <c r="M515" i="14"/>
  <c r="L515" i="14"/>
  <c r="F515" i="14"/>
  <c r="E515" i="14"/>
  <c r="I514" i="14"/>
  <c r="K514" i="14"/>
  <c r="S514" i="14"/>
  <c r="Z514" i="14"/>
  <c r="N514" i="14"/>
  <c r="M514" i="14"/>
  <c r="L514" i="14"/>
  <c r="F514" i="14"/>
  <c r="E514" i="14"/>
  <c r="I513" i="14"/>
  <c r="K513" i="14"/>
  <c r="S513" i="14"/>
  <c r="Z513" i="14"/>
  <c r="N513" i="14"/>
  <c r="M513" i="14"/>
  <c r="L513" i="14"/>
  <c r="F513" i="14"/>
  <c r="E513" i="14"/>
  <c r="I512" i="14"/>
  <c r="K512" i="14"/>
  <c r="S512" i="14"/>
  <c r="Z512" i="14"/>
  <c r="N512" i="14"/>
  <c r="M512" i="14"/>
  <c r="L512" i="14"/>
  <c r="F512" i="14"/>
  <c r="E512" i="14"/>
  <c r="I511" i="14"/>
  <c r="K511" i="14"/>
  <c r="S511" i="14"/>
  <c r="Z511" i="14"/>
  <c r="N511" i="14"/>
  <c r="M511" i="14"/>
  <c r="L511" i="14"/>
  <c r="F511" i="14"/>
  <c r="E511" i="14"/>
  <c r="I510" i="14"/>
  <c r="K510" i="14"/>
  <c r="S510" i="14"/>
  <c r="Z510" i="14"/>
  <c r="N510" i="14"/>
  <c r="M510" i="14"/>
  <c r="L510" i="14"/>
  <c r="F510" i="14"/>
  <c r="E510" i="14"/>
  <c r="I509" i="14"/>
  <c r="K509" i="14"/>
  <c r="S509" i="14"/>
  <c r="Z509" i="14"/>
  <c r="N509" i="14"/>
  <c r="M509" i="14"/>
  <c r="L509" i="14"/>
  <c r="F509" i="14"/>
  <c r="E509" i="14"/>
  <c r="I508" i="14"/>
  <c r="K508" i="14"/>
  <c r="S508" i="14"/>
  <c r="Z508" i="14"/>
  <c r="N508" i="14"/>
  <c r="M508" i="14"/>
  <c r="L508" i="14"/>
  <c r="F508" i="14"/>
  <c r="E508" i="14"/>
  <c r="I507" i="14"/>
  <c r="K507" i="14"/>
  <c r="S507" i="14"/>
  <c r="Z507" i="14"/>
  <c r="N507" i="14"/>
  <c r="M507" i="14"/>
  <c r="L507" i="14"/>
  <c r="F507" i="14"/>
  <c r="E507" i="14"/>
  <c r="I506" i="14"/>
  <c r="K506" i="14"/>
  <c r="S506" i="14"/>
  <c r="Z506" i="14"/>
  <c r="N506" i="14"/>
  <c r="M506" i="14"/>
  <c r="L506" i="14"/>
  <c r="F506" i="14"/>
  <c r="E506" i="14"/>
  <c r="I505" i="14"/>
  <c r="K505" i="14"/>
  <c r="S505" i="14"/>
  <c r="Z505" i="14"/>
  <c r="N505" i="14"/>
  <c r="M505" i="14"/>
  <c r="L505" i="14"/>
  <c r="F505" i="14"/>
  <c r="E505" i="14"/>
  <c r="I504" i="14"/>
  <c r="K504" i="14"/>
  <c r="S504" i="14"/>
  <c r="Z504" i="14"/>
  <c r="N504" i="14"/>
  <c r="M504" i="14"/>
  <c r="L504" i="14"/>
  <c r="F504" i="14"/>
  <c r="E504" i="14"/>
  <c r="I503" i="14"/>
  <c r="K503" i="14"/>
  <c r="S503" i="14"/>
  <c r="Z503" i="14"/>
  <c r="N503" i="14"/>
  <c r="M503" i="14"/>
  <c r="L503" i="14"/>
  <c r="F503" i="14"/>
  <c r="E503" i="14"/>
  <c r="I502" i="14"/>
  <c r="K502" i="14"/>
  <c r="S502" i="14"/>
  <c r="Z502" i="14"/>
  <c r="N502" i="14"/>
  <c r="M502" i="14"/>
  <c r="L502" i="14"/>
  <c r="F502" i="14"/>
  <c r="E502" i="14"/>
  <c r="I501" i="14"/>
  <c r="K501" i="14"/>
  <c r="S501" i="14"/>
  <c r="Z501" i="14"/>
  <c r="N501" i="14"/>
  <c r="M501" i="14"/>
  <c r="L501" i="14"/>
  <c r="F501" i="14"/>
  <c r="E501" i="14"/>
  <c r="I500" i="14"/>
  <c r="K500" i="14"/>
  <c r="S500" i="14"/>
  <c r="Z500" i="14"/>
  <c r="N500" i="14"/>
  <c r="M500" i="14"/>
  <c r="L500" i="14"/>
  <c r="F500" i="14"/>
  <c r="E500" i="14"/>
  <c r="I499" i="14"/>
  <c r="K499" i="14"/>
  <c r="S499" i="14"/>
  <c r="Z499" i="14"/>
  <c r="N499" i="14"/>
  <c r="M499" i="14"/>
  <c r="L499" i="14"/>
  <c r="F499" i="14"/>
  <c r="E499" i="14"/>
  <c r="I498" i="14"/>
  <c r="K498" i="14"/>
  <c r="S498" i="14"/>
  <c r="Z498" i="14"/>
  <c r="N498" i="14"/>
  <c r="M498" i="14"/>
  <c r="L498" i="14"/>
  <c r="F498" i="14"/>
  <c r="E498" i="14"/>
  <c r="I497" i="14"/>
  <c r="K497" i="14"/>
  <c r="S497" i="14"/>
  <c r="Z497" i="14"/>
  <c r="N497" i="14"/>
  <c r="M497" i="14"/>
  <c r="L497" i="14"/>
  <c r="F497" i="14"/>
  <c r="E497" i="14"/>
  <c r="I496" i="14"/>
  <c r="K496" i="14"/>
  <c r="S496" i="14"/>
  <c r="Z496" i="14"/>
  <c r="N496" i="14"/>
  <c r="M496" i="14"/>
  <c r="L496" i="14"/>
  <c r="F496" i="14"/>
  <c r="E496" i="14"/>
  <c r="I495" i="14"/>
  <c r="K495" i="14"/>
  <c r="S495" i="14"/>
  <c r="Z495" i="14"/>
  <c r="N495" i="14"/>
  <c r="M495" i="14"/>
  <c r="L495" i="14"/>
  <c r="F495" i="14"/>
  <c r="E495" i="14"/>
  <c r="I494" i="14"/>
  <c r="K494" i="14"/>
  <c r="S494" i="14"/>
  <c r="Z494" i="14"/>
  <c r="N494" i="14"/>
  <c r="M494" i="14"/>
  <c r="L494" i="14"/>
  <c r="F494" i="14"/>
  <c r="E494" i="14"/>
  <c r="I493" i="14"/>
  <c r="K493" i="14"/>
  <c r="S493" i="14"/>
  <c r="Z493" i="14"/>
  <c r="N493" i="14"/>
  <c r="M493" i="14"/>
  <c r="L493" i="14"/>
  <c r="F493" i="14"/>
  <c r="E493" i="14"/>
  <c r="I492" i="14"/>
  <c r="K492" i="14"/>
  <c r="S492" i="14"/>
  <c r="Z492" i="14"/>
  <c r="N492" i="14"/>
  <c r="M492" i="14"/>
  <c r="L492" i="14"/>
  <c r="F492" i="14"/>
  <c r="E492" i="14"/>
  <c r="I491" i="14"/>
  <c r="K491" i="14"/>
  <c r="S491" i="14"/>
  <c r="Z491" i="14"/>
  <c r="N491" i="14"/>
  <c r="M491" i="14"/>
  <c r="L491" i="14"/>
  <c r="F491" i="14"/>
  <c r="E491" i="14"/>
  <c r="I490" i="14"/>
  <c r="K490" i="14"/>
  <c r="S490" i="14"/>
  <c r="Z490" i="14"/>
  <c r="N490" i="14"/>
  <c r="M490" i="14"/>
  <c r="L490" i="14"/>
  <c r="F490" i="14"/>
  <c r="E490" i="14"/>
  <c r="I489" i="14"/>
  <c r="K489" i="14"/>
  <c r="S489" i="14"/>
  <c r="Z489" i="14"/>
  <c r="N489" i="14"/>
  <c r="M489" i="14"/>
  <c r="L489" i="14"/>
  <c r="F489" i="14"/>
  <c r="E489" i="14"/>
  <c r="I488" i="14"/>
  <c r="K488" i="14"/>
  <c r="S488" i="14"/>
  <c r="Z488" i="14"/>
  <c r="N488" i="14"/>
  <c r="M488" i="14"/>
  <c r="L488" i="14"/>
  <c r="F488" i="14"/>
  <c r="E488" i="14"/>
  <c r="I487" i="14"/>
  <c r="K487" i="14"/>
  <c r="S487" i="14"/>
  <c r="Z487" i="14"/>
  <c r="N487" i="14"/>
  <c r="M487" i="14"/>
  <c r="L487" i="14"/>
  <c r="F487" i="14"/>
  <c r="E487" i="14"/>
  <c r="I486" i="14"/>
  <c r="K486" i="14"/>
  <c r="S486" i="14"/>
  <c r="Z486" i="14"/>
  <c r="N486" i="14"/>
  <c r="M486" i="14"/>
  <c r="L486" i="14"/>
  <c r="F486" i="14"/>
  <c r="E486" i="14"/>
  <c r="I485" i="14"/>
  <c r="K485" i="14"/>
  <c r="S485" i="14"/>
  <c r="Z485" i="14"/>
  <c r="N485" i="14"/>
  <c r="M485" i="14"/>
  <c r="L485" i="14"/>
  <c r="F485" i="14"/>
  <c r="E485" i="14"/>
  <c r="I484" i="14"/>
  <c r="K484" i="14"/>
  <c r="S484" i="14"/>
  <c r="Z484" i="14"/>
  <c r="N484" i="14"/>
  <c r="M484" i="14"/>
  <c r="L484" i="14"/>
  <c r="F484" i="14"/>
  <c r="E484" i="14"/>
  <c r="I483" i="14"/>
  <c r="K483" i="14"/>
  <c r="S483" i="14"/>
  <c r="Z483" i="14"/>
  <c r="N483" i="14"/>
  <c r="M483" i="14"/>
  <c r="L483" i="14"/>
  <c r="F483" i="14"/>
  <c r="E483" i="14"/>
  <c r="I482" i="14"/>
  <c r="K482" i="14"/>
  <c r="S482" i="14"/>
  <c r="Z482" i="14"/>
  <c r="N482" i="14"/>
  <c r="M482" i="14"/>
  <c r="L482" i="14"/>
  <c r="F482" i="14"/>
  <c r="E482" i="14"/>
  <c r="I481" i="14"/>
  <c r="K481" i="14"/>
  <c r="S481" i="14"/>
  <c r="Z481" i="14"/>
  <c r="N481" i="14"/>
  <c r="M481" i="14"/>
  <c r="L481" i="14"/>
  <c r="F481" i="14"/>
  <c r="E481" i="14"/>
  <c r="I480" i="14"/>
  <c r="K480" i="14"/>
  <c r="S480" i="14"/>
  <c r="Z480" i="14"/>
  <c r="N480" i="14"/>
  <c r="M480" i="14"/>
  <c r="L480" i="14"/>
  <c r="F480" i="14"/>
  <c r="E480" i="14"/>
  <c r="I479" i="14"/>
  <c r="K479" i="14"/>
  <c r="S479" i="14"/>
  <c r="Z479" i="14"/>
  <c r="N479" i="14"/>
  <c r="M479" i="14"/>
  <c r="L479" i="14"/>
  <c r="F479" i="14"/>
  <c r="E479" i="14"/>
  <c r="I478" i="14"/>
  <c r="K478" i="14"/>
  <c r="S478" i="14"/>
  <c r="Z478" i="14"/>
  <c r="N478" i="14"/>
  <c r="M478" i="14"/>
  <c r="L478" i="14"/>
  <c r="F478" i="14"/>
  <c r="E478" i="14"/>
  <c r="I477" i="14"/>
  <c r="K477" i="14"/>
  <c r="S477" i="14"/>
  <c r="Z477" i="14"/>
  <c r="N477" i="14"/>
  <c r="M477" i="14"/>
  <c r="L477" i="14"/>
  <c r="F477" i="14"/>
  <c r="E477" i="14"/>
  <c r="I476" i="14"/>
  <c r="K476" i="14"/>
  <c r="S476" i="14"/>
  <c r="Z476" i="14"/>
  <c r="N476" i="14"/>
  <c r="M476" i="14"/>
  <c r="L476" i="14"/>
  <c r="F476" i="14"/>
  <c r="E476" i="14"/>
  <c r="I475" i="14"/>
  <c r="K475" i="14"/>
  <c r="S475" i="14"/>
  <c r="Z475" i="14"/>
  <c r="N475" i="14"/>
  <c r="M475" i="14"/>
  <c r="L475" i="14"/>
  <c r="F475" i="14"/>
  <c r="E475" i="14"/>
  <c r="I474" i="14"/>
  <c r="K474" i="14"/>
  <c r="S474" i="14"/>
  <c r="Z474" i="14"/>
  <c r="N474" i="14"/>
  <c r="M474" i="14"/>
  <c r="L474" i="14"/>
  <c r="F474" i="14"/>
  <c r="E474" i="14"/>
  <c r="I473" i="14"/>
  <c r="K473" i="14"/>
  <c r="S473" i="14"/>
  <c r="Z473" i="14"/>
  <c r="N473" i="14"/>
  <c r="M473" i="14"/>
  <c r="L473" i="14"/>
  <c r="F473" i="14"/>
  <c r="E473" i="14"/>
  <c r="I472" i="14"/>
  <c r="K472" i="14"/>
  <c r="S472" i="14"/>
  <c r="Z472" i="14"/>
  <c r="N472" i="14"/>
  <c r="M472" i="14"/>
  <c r="L472" i="14"/>
  <c r="F472" i="14"/>
  <c r="E472" i="14"/>
  <c r="I471" i="14"/>
  <c r="K471" i="14"/>
  <c r="S471" i="14"/>
  <c r="Z471" i="14"/>
  <c r="N471" i="14"/>
  <c r="M471" i="14"/>
  <c r="L471" i="14"/>
  <c r="F471" i="14"/>
  <c r="E471" i="14"/>
  <c r="I470" i="14"/>
  <c r="K470" i="14"/>
  <c r="S470" i="14"/>
  <c r="Z470" i="14"/>
  <c r="N470" i="14"/>
  <c r="M470" i="14"/>
  <c r="L470" i="14"/>
  <c r="F470" i="14"/>
  <c r="E470" i="14"/>
  <c r="I469" i="14"/>
  <c r="K469" i="14"/>
  <c r="S469" i="14"/>
  <c r="Z469" i="14"/>
  <c r="N469" i="14"/>
  <c r="M469" i="14"/>
  <c r="L469" i="14"/>
  <c r="F469" i="14"/>
  <c r="E469" i="14"/>
  <c r="I468" i="14"/>
  <c r="K468" i="14"/>
  <c r="S468" i="14"/>
  <c r="Z468" i="14"/>
  <c r="N468" i="14"/>
  <c r="M468" i="14"/>
  <c r="L468" i="14"/>
  <c r="F468" i="14"/>
  <c r="E468" i="14"/>
  <c r="I467" i="14"/>
  <c r="K467" i="14"/>
  <c r="S467" i="14"/>
  <c r="Z467" i="14"/>
  <c r="N467" i="14"/>
  <c r="M467" i="14"/>
  <c r="L467" i="14"/>
  <c r="F467" i="14"/>
  <c r="E467" i="14"/>
  <c r="I466" i="14"/>
  <c r="K466" i="14"/>
  <c r="S466" i="14"/>
  <c r="Z466" i="14"/>
  <c r="N466" i="14"/>
  <c r="M466" i="14"/>
  <c r="L466" i="14"/>
  <c r="F466" i="14"/>
  <c r="E466" i="14"/>
  <c r="I465" i="14"/>
  <c r="K465" i="14"/>
  <c r="S465" i="14"/>
  <c r="Z465" i="14"/>
  <c r="N465" i="14"/>
  <c r="M465" i="14"/>
  <c r="L465" i="14"/>
  <c r="F465" i="14"/>
  <c r="E465" i="14"/>
  <c r="I464" i="14"/>
  <c r="K464" i="14"/>
  <c r="S464" i="14"/>
  <c r="Z464" i="14"/>
  <c r="N464" i="14"/>
  <c r="M464" i="14"/>
  <c r="L464" i="14"/>
  <c r="F464" i="14"/>
  <c r="E464" i="14"/>
  <c r="I463" i="14"/>
  <c r="K463" i="14"/>
  <c r="S463" i="14"/>
  <c r="Z463" i="14"/>
  <c r="N463" i="14"/>
  <c r="M463" i="14"/>
  <c r="L463" i="14"/>
  <c r="F463" i="14"/>
  <c r="E463" i="14"/>
  <c r="I462" i="14"/>
  <c r="K462" i="14"/>
  <c r="S462" i="14"/>
  <c r="Z462" i="14"/>
  <c r="N462" i="14"/>
  <c r="M462" i="14"/>
  <c r="L462" i="14"/>
  <c r="F462" i="14"/>
  <c r="E462" i="14"/>
  <c r="I461" i="14"/>
  <c r="K461" i="14"/>
  <c r="S461" i="14"/>
  <c r="Z461" i="14"/>
  <c r="N461" i="14"/>
  <c r="M461" i="14"/>
  <c r="L461" i="14"/>
  <c r="F461" i="14"/>
  <c r="E461" i="14"/>
  <c r="I460" i="14"/>
  <c r="K460" i="14"/>
  <c r="S460" i="14"/>
  <c r="Z460" i="14"/>
  <c r="N460" i="14"/>
  <c r="M460" i="14"/>
  <c r="L460" i="14"/>
  <c r="F460" i="14"/>
  <c r="E460" i="14"/>
  <c r="I459" i="14"/>
  <c r="K459" i="14"/>
  <c r="S459" i="14"/>
  <c r="Z459" i="14"/>
  <c r="N459" i="14"/>
  <c r="M459" i="14"/>
  <c r="L459" i="14"/>
  <c r="F459" i="14"/>
  <c r="E459" i="14"/>
  <c r="I458" i="14"/>
  <c r="K458" i="14"/>
  <c r="S458" i="14"/>
  <c r="Z458" i="14"/>
  <c r="N458" i="14"/>
  <c r="M458" i="14"/>
  <c r="L458" i="14"/>
  <c r="F458" i="14"/>
  <c r="E458" i="14"/>
  <c r="I457" i="14"/>
  <c r="K457" i="14"/>
  <c r="S457" i="14"/>
  <c r="Z457" i="14"/>
  <c r="N457" i="14"/>
  <c r="M457" i="14"/>
  <c r="L457" i="14"/>
  <c r="F457" i="14"/>
  <c r="E457" i="14"/>
  <c r="I456" i="14"/>
  <c r="K456" i="14"/>
  <c r="S456" i="14"/>
  <c r="Z456" i="14"/>
  <c r="N456" i="14"/>
  <c r="M456" i="14"/>
  <c r="L456" i="14"/>
  <c r="F456" i="14"/>
  <c r="E456" i="14"/>
  <c r="I455" i="14"/>
  <c r="K455" i="14"/>
  <c r="S455" i="14"/>
  <c r="Z455" i="14"/>
  <c r="N455" i="14"/>
  <c r="M455" i="14"/>
  <c r="L455" i="14"/>
  <c r="F455" i="14"/>
  <c r="E455" i="14"/>
  <c r="I454" i="14"/>
  <c r="K454" i="14"/>
  <c r="S454" i="14"/>
  <c r="Z454" i="14"/>
  <c r="N454" i="14"/>
  <c r="M454" i="14"/>
  <c r="L454" i="14"/>
  <c r="F454" i="14"/>
  <c r="E454" i="14"/>
  <c r="I453" i="14"/>
  <c r="K453" i="14"/>
  <c r="S453" i="14"/>
  <c r="Z453" i="14"/>
  <c r="N453" i="14"/>
  <c r="M453" i="14"/>
  <c r="L453" i="14"/>
  <c r="F453" i="14"/>
  <c r="E453" i="14"/>
  <c r="I452" i="14"/>
  <c r="K452" i="14"/>
  <c r="S452" i="14"/>
  <c r="Z452" i="14"/>
  <c r="N452" i="14"/>
  <c r="M452" i="14"/>
  <c r="L452" i="14"/>
  <c r="F452" i="14"/>
  <c r="E452" i="14"/>
  <c r="I451" i="14"/>
  <c r="K451" i="14"/>
  <c r="S451" i="14"/>
  <c r="Z451" i="14"/>
  <c r="N451" i="14"/>
  <c r="M451" i="14"/>
  <c r="L451" i="14"/>
  <c r="F451" i="14"/>
  <c r="E451" i="14"/>
  <c r="I450" i="14"/>
  <c r="K450" i="14"/>
  <c r="S450" i="14"/>
  <c r="Z450" i="14"/>
  <c r="N450" i="14"/>
  <c r="M450" i="14"/>
  <c r="L450" i="14"/>
  <c r="F450" i="14"/>
  <c r="E450" i="14"/>
  <c r="I449" i="14"/>
  <c r="K449" i="14"/>
  <c r="S449" i="14"/>
  <c r="Z449" i="14"/>
  <c r="N449" i="14"/>
  <c r="M449" i="14"/>
  <c r="L449" i="14"/>
  <c r="F449" i="14"/>
  <c r="E449" i="14"/>
  <c r="I448" i="14"/>
  <c r="K448" i="14"/>
  <c r="S448" i="14"/>
  <c r="Z448" i="14"/>
  <c r="N448" i="14"/>
  <c r="M448" i="14"/>
  <c r="L448" i="14"/>
  <c r="F448" i="14"/>
  <c r="E448" i="14"/>
  <c r="I447" i="14"/>
  <c r="K447" i="14"/>
  <c r="S447" i="14"/>
  <c r="Z447" i="14"/>
  <c r="N447" i="14"/>
  <c r="M447" i="14"/>
  <c r="L447" i="14"/>
  <c r="F447" i="14"/>
  <c r="E447" i="14"/>
  <c r="I446" i="14"/>
  <c r="K446" i="14"/>
  <c r="S446" i="14"/>
  <c r="Z446" i="14"/>
  <c r="N446" i="14"/>
  <c r="M446" i="14"/>
  <c r="L446" i="14"/>
  <c r="F446" i="14"/>
  <c r="E446" i="14"/>
  <c r="I445" i="14"/>
  <c r="K445" i="14"/>
  <c r="S445" i="14"/>
  <c r="Z445" i="14"/>
  <c r="N445" i="14"/>
  <c r="M445" i="14"/>
  <c r="L445" i="14"/>
  <c r="F445" i="14"/>
  <c r="E445" i="14"/>
  <c r="I444" i="14"/>
  <c r="K444" i="14"/>
  <c r="S444" i="14"/>
  <c r="Z444" i="14"/>
  <c r="N444" i="14"/>
  <c r="M444" i="14"/>
  <c r="L444" i="14"/>
  <c r="F444" i="14"/>
  <c r="E444" i="14"/>
  <c r="I443" i="14"/>
  <c r="K443" i="14"/>
  <c r="S443" i="14"/>
  <c r="Z443" i="14"/>
  <c r="N443" i="14"/>
  <c r="M443" i="14"/>
  <c r="L443" i="14"/>
  <c r="F443" i="14"/>
  <c r="E443" i="14"/>
  <c r="I442" i="14"/>
  <c r="K442" i="14"/>
  <c r="S442" i="14"/>
  <c r="Z442" i="14"/>
  <c r="N442" i="14"/>
  <c r="M442" i="14"/>
  <c r="L442" i="14"/>
  <c r="F442" i="14"/>
  <c r="E442" i="14"/>
  <c r="I441" i="14"/>
  <c r="K441" i="14"/>
  <c r="S441" i="14"/>
  <c r="Z441" i="14"/>
  <c r="N441" i="14"/>
  <c r="M441" i="14"/>
  <c r="L441" i="14"/>
  <c r="F441" i="14"/>
  <c r="E441" i="14"/>
  <c r="I440" i="14"/>
  <c r="K440" i="14"/>
  <c r="S440" i="14"/>
  <c r="Z440" i="14"/>
  <c r="N440" i="14"/>
  <c r="M440" i="14"/>
  <c r="L440" i="14"/>
  <c r="F440" i="14"/>
  <c r="E440" i="14"/>
  <c r="I439" i="14"/>
  <c r="K439" i="14"/>
  <c r="S439" i="14"/>
  <c r="Z439" i="14"/>
  <c r="N439" i="14"/>
  <c r="M439" i="14"/>
  <c r="L439" i="14"/>
  <c r="F439" i="14"/>
  <c r="E439" i="14"/>
  <c r="I438" i="14"/>
  <c r="K438" i="14"/>
  <c r="S438" i="14"/>
  <c r="Z438" i="14"/>
  <c r="N438" i="14"/>
  <c r="M438" i="14"/>
  <c r="L438" i="14"/>
  <c r="F438" i="14"/>
  <c r="E438" i="14"/>
  <c r="I437" i="14"/>
  <c r="K437" i="14"/>
  <c r="S437" i="14"/>
  <c r="Z437" i="14"/>
  <c r="N437" i="14"/>
  <c r="M437" i="14"/>
  <c r="L437" i="14"/>
  <c r="F437" i="14"/>
  <c r="E437" i="14"/>
  <c r="I436" i="14"/>
  <c r="K436" i="14"/>
  <c r="S436" i="14"/>
  <c r="Z436" i="14"/>
  <c r="N436" i="14"/>
  <c r="M436" i="14"/>
  <c r="L436" i="14"/>
  <c r="F436" i="14"/>
  <c r="E436" i="14"/>
  <c r="I435" i="14"/>
  <c r="K435" i="14"/>
  <c r="S435" i="14"/>
  <c r="Z435" i="14"/>
  <c r="N435" i="14"/>
  <c r="M435" i="14"/>
  <c r="L435" i="14"/>
  <c r="F435" i="14"/>
  <c r="E435" i="14"/>
  <c r="I434" i="14"/>
  <c r="K434" i="14"/>
  <c r="S434" i="14"/>
  <c r="Z434" i="14"/>
  <c r="N434" i="14"/>
  <c r="M434" i="14"/>
  <c r="L434" i="14"/>
  <c r="F434" i="14"/>
  <c r="E434" i="14"/>
  <c r="I433" i="14"/>
  <c r="K433" i="14"/>
  <c r="S433" i="14"/>
  <c r="Z433" i="14"/>
  <c r="N433" i="14"/>
  <c r="M433" i="14"/>
  <c r="L433" i="14"/>
  <c r="F433" i="14"/>
  <c r="E433" i="14"/>
  <c r="I432" i="14"/>
  <c r="K432" i="14"/>
  <c r="S432" i="14"/>
  <c r="Z432" i="14"/>
  <c r="N432" i="14"/>
  <c r="M432" i="14"/>
  <c r="L432" i="14"/>
  <c r="F432" i="14"/>
  <c r="E432" i="14"/>
  <c r="I431" i="14"/>
  <c r="K431" i="14"/>
  <c r="S431" i="14"/>
  <c r="Z431" i="14"/>
  <c r="N431" i="14"/>
  <c r="M431" i="14"/>
  <c r="L431" i="14"/>
  <c r="F431" i="14"/>
  <c r="E431" i="14"/>
  <c r="I430" i="14"/>
  <c r="K430" i="14"/>
  <c r="S430" i="14"/>
  <c r="Z430" i="14"/>
  <c r="N430" i="14"/>
  <c r="M430" i="14"/>
  <c r="L430" i="14"/>
  <c r="F430" i="14"/>
  <c r="E430" i="14"/>
  <c r="I429" i="14"/>
  <c r="K429" i="14"/>
  <c r="S429" i="14"/>
  <c r="Z429" i="14"/>
  <c r="N429" i="14"/>
  <c r="M429" i="14"/>
  <c r="L429" i="14"/>
  <c r="F429" i="14"/>
  <c r="E429" i="14"/>
  <c r="I428" i="14"/>
  <c r="K428" i="14"/>
  <c r="S428" i="14"/>
  <c r="Z428" i="14"/>
  <c r="N428" i="14"/>
  <c r="M428" i="14"/>
  <c r="L428" i="14"/>
  <c r="F428" i="14"/>
  <c r="E428" i="14"/>
  <c r="I427" i="14"/>
  <c r="K427" i="14"/>
  <c r="S427" i="14"/>
  <c r="Z427" i="14"/>
  <c r="N427" i="14"/>
  <c r="M427" i="14"/>
  <c r="L427" i="14"/>
  <c r="F427" i="14"/>
  <c r="E427" i="14"/>
  <c r="I426" i="14"/>
  <c r="K426" i="14"/>
  <c r="S426" i="14"/>
  <c r="Z426" i="14"/>
  <c r="N426" i="14"/>
  <c r="M426" i="14"/>
  <c r="L426" i="14"/>
  <c r="F426" i="14"/>
  <c r="E426" i="14"/>
  <c r="I425" i="14"/>
  <c r="K425" i="14"/>
  <c r="S425" i="14"/>
  <c r="Z425" i="14"/>
  <c r="N425" i="14"/>
  <c r="M425" i="14"/>
  <c r="L425" i="14"/>
  <c r="F425" i="14"/>
  <c r="E425" i="14"/>
  <c r="I424" i="14"/>
  <c r="K424" i="14"/>
  <c r="S424" i="14"/>
  <c r="Z424" i="14"/>
  <c r="N424" i="14"/>
  <c r="M424" i="14"/>
  <c r="L424" i="14"/>
  <c r="F424" i="14"/>
  <c r="E424" i="14"/>
  <c r="I423" i="14"/>
  <c r="K423" i="14"/>
  <c r="S423" i="14"/>
  <c r="Z423" i="14"/>
  <c r="N423" i="14"/>
  <c r="M423" i="14"/>
  <c r="L423" i="14"/>
  <c r="F423" i="14"/>
  <c r="E423" i="14"/>
  <c r="I422" i="14"/>
  <c r="K422" i="14"/>
  <c r="S422" i="14"/>
  <c r="Z422" i="14"/>
  <c r="N422" i="14"/>
  <c r="M422" i="14"/>
  <c r="L422" i="14"/>
  <c r="F422" i="14"/>
  <c r="E422" i="14"/>
  <c r="I421" i="14"/>
  <c r="K421" i="14"/>
  <c r="S421" i="14"/>
  <c r="Z421" i="14"/>
  <c r="N421" i="14"/>
  <c r="M421" i="14"/>
  <c r="L421" i="14"/>
  <c r="F421" i="14"/>
  <c r="E421" i="14"/>
  <c r="I420" i="14"/>
  <c r="K420" i="14"/>
  <c r="S420" i="14"/>
  <c r="Z420" i="14"/>
  <c r="N420" i="14"/>
  <c r="M420" i="14"/>
  <c r="L420" i="14"/>
  <c r="F420" i="14"/>
  <c r="E420" i="14"/>
  <c r="I419" i="14"/>
  <c r="K419" i="14"/>
  <c r="S419" i="14"/>
  <c r="Z419" i="14"/>
  <c r="N419" i="14"/>
  <c r="M419" i="14"/>
  <c r="L419" i="14"/>
  <c r="F419" i="14"/>
  <c r="E419" i="14"/>
  <c r="I418" i="14"/>
  <c r="K418" i="14"/>
  <c r="S418" i="14"/>
  <c r="Z418" i="14"/>
  <c r="N418" i="14"/>
  <c r="M418" i="14"/>
  <c r="L418" i="14"/>
  <c r="F418" i="14"/>
  <c r="E418" i="14"/>
  <c r="I417" i="14"/>
  <c r="K417" i="14"/>
  <c r="S417" i="14"/>
  <c r="Z417" i="14"/>
  <c r="N417" i="14"/>
  <c r="M417" i="14"/>
  <c r="L417" i="14"/>
  <c r="F417" i="14"/>
  <c r="E417" i="14"/>
  <c r="I416" i="14"/>
  <c r="K416" i="14"/>
  <c r="S416" i="14"/>
  <c r="Z416" i="14"/>
  <c r="N416" i="14"/>
  <c r="M416" i="14"/>
  <c r="L416" i="14"/>
  <c r="F416" i="14"/>
  <c r="E416" i="14"/>
  <c r="I415" i="14"/>
  <c r="K415" i="14"/>
  <c r="S415" i="14"/>
  <c r="Z415" i="14"/>
  <c r="N415" i="14"/>
  <c r="M415" i="14"/>
  <c r="L415" i="14"/>
  <c r="F415" i="14"/>
  <c r="E415" i="14"/>
  <c r="I414" i="14"/>
  <c r="K414" i="14"/>
  <c r="S414" i="14"/>
  <c r="Z414" i="14"/>
  <c r="N414" i="14"/>
  <c r="M414" i="14"/>
  <c r="L414" i="14"/>
  <c r="F414" i="14"/>
  <c r="E414" i="14"/>
  <c r="I413" i="14"/>
  <c r="K413" i="14"/>
  <c r="S413" i="14"/>
  <c r="Z413" i="14"/>
  <c r="N413" i="14"/>
  <c r="M413" i="14"/>
  <c r="L413" i="14"/>
  <c r="F413" i="14"/>
  <c r="E413" i="14"/>
  <c r="I412" i="14"/>
  <c r="K412" i="14"/>
  <c r="S412" i="14"/>
  <c r="Z412" i="14"/>
  <c r="N412" i="14"/>
  <c r="M412" i="14"/>
  <c r="L412" i="14"/>
  <c r="F412" i="14"/>
  <c r="E412" i="14"/>
  <c r="I411" i="14"/>
  <c r="K411" i="14"/>
  <c r="S411" i="14"/>
  <c r="Z411" i="14"/>
  <c r="N411" i="14"/>
  <c r="M411" i="14"/>
  <c r="L411" i="14"/>
  <c r="F411" i="14"/>
  <c r="E411" i="14"/>
  <c r="I410" i="14"/>
  <c r="K410" i="14"/>
  <c r="S410" i="14"/>
  <c r="Z410" i="14"/>
  <c r="N410" i="14"/>
  <c r="M410" i="14"/>
  <c r="L410" i="14"/>
  <c r="F410" i="14"/>
  <c r="E410" i="14"/>
  <c r="I409" i="14"/>
  <c r="K409" i="14"/>
  <c r="S409" i="14"/>
  <c r="Z409" i="14"/>
  <c r="N409" i="14"/>
  <c r="M409" i="14"/>
  <c r="L409" i="14"/>
  <c r="F409" i="14"/>
  <c r="E409" i="14"/>
  <c r="I408" i="14"/>
  <c r="K408" i="14"/>
  <c r="S408" i="14"/>
  <c r="Z408" i="14"/>
  <c r="N408" i="14"/>
  <c r="M408" i="14"/>
  <c r="L408" i="14"/>
  <c r="F408" i="14"/>
  <c r="E408" i="14"/>
  <c r="I407" i="14"/>
  <c r="K407" i="14"/>
  <c r="S407" i="14"/>
  <c r="Z407" i="14"/>
  <c r="N407" i="14"/>
  <c r="M407" i="14"/>
  <c r="L407" i="14"/>
  <c r="F407" i="14"/>
  <c r="E407" i="14"/>
  <c r="I406" i="14"/>
  <c r="K406" i="14"/>
  <c r="S406" i="14"/>
  <c r="Z406" i="14"/>
  <c r="N406" i="14"/>
  <c r="M406" i="14"/>
  <c r="L406" i="14"/>
  <c r="F406" i="14"/>
  <c r="E406" i="14"/>
  <c r="I405" i="14"/>
  <c r="K405" i="14"/>
  <c r="S405" i="14"/>
  <c r="Z405" i="14"/>
  <c r="N405" i="14"/>
  <c r="M405" i="14"/>
  <c r="L405" i="14"/>
  <c r="F405" i="14"/>
  <c r="E405" i="14"/>
  <c r="I404" i="14"/>
  <c r="K404" i="14"/>
  <c r="S404" i="14"/>
  <c r="Z404" i="14"/>
  <c r="N404" i="14"/>
  <c r="M404" i="14"/>
  <c r="L404" i="14"/>
  <c r="F404" i="14"/>
  <c r="E404" i="14"/>
  <c r="I403" i="14"/>
  <c r="K403" i="14"/>
  <c r="S403" i="14"/>
  <c r="Z403" i="14"/>
  <c r="N403" i="14"/>
  <c r="M403" i="14"/>
  <c r="L403" i="14"/>
  <c r="F403" i="14"/>
  <c r="E403" i="14"/>
  <c r="I402" i="14"/>
  <c r="K402" i="14"/>
  <c r="S402" i="14"/>
  <c r="Z402" i="14"/>
  <c r="N402" i="14"/>
  <c r="M402" i="14"/>
  <c r="L402" i="14"/>
  <c r="F402" i="14"/>
  <c r="E402" i="14"/>
  <c r="I401" i="14"/>
  <c r="K401" i="14"/>
  <c r="S401" i="14"/>
  <c r="Z401" i="14"/>
  <c r="N401" i="14"/>
  <c r="M401" i="14"/>
  <c r="L401" i="14"/>
  <c r="F401" i="14"/>
  <c r="E401" i="14"/>
  <c r="I400" i="14"/>
  <c r="K400" i="14"/>
  <c r="S400" i="14"/>
  <c r="Z400" i="14"/>
  <c r="N400" i="14"/>
  <c r="M400" i="14"/>
  <c r="L400" i="14"/>
  <c r="F400" i="14"/>
  <c r="E400" i="14"/>
  <c r="I399" i="14"/>
  <c r="K399" i="14"/>
  <c r="S399" i="14"/>
  <c r="Z399" i="14"/>
  <c r="N399" i="14"/>
  <c r="M399" i="14"/>
  <c r="L399" i="14"/>
  <c r="F399" i="14"/>
  <c r="E399" i="14"/>
  <c r="I398" i="14"/>
  <c r="K398" i="14"/>
  <c r="S398" i="14"/>
  <c r="Z398" i="14"/>
  <c r="N398" i="14"/>
  <c r="M398" i="14"/>
  <c r="L398" i="14"/>
  <c r="F398" i="14"/>
  <c r="E398" i="14"/>
  <c r="I397" i="14"/>
  <c r="K397" i="14"/>
  <c r="S397" i="14"/>
  <c r="Z397" i="14"/>
  <c r="N397" i="14"/>
  <c r="M397" i="14"/>
  <c r="L397" i="14"/>
  <c r="F397" i="14"/>
  <c r="E397" i="14"/>
  <c r="I396" i="14"/>
  <c r="K396" i="14"/>
  <c r="S396" i="14"/>
  <c r="Z396" i="14"/>
  <c r="N396" i="14"/>
  <c r="M396" i="14"/>
  <c r="L396" i="14"/>
  <c r="F396" i="14"/>
  <c r="E396" i="14"/>
  <c r="I395" i="14"/>
  <c r="K395" i="14"/>
  <c r="S395" i="14"/>
  <c r="Z395" i="14"/>
  <c r="N395" i="14"/>
  <c r="M395" i="14"/>
  <c r="L395" i="14"/>
  <c r="F395" i="14"/>
  <c r="E395" i="14"/>
  <c r="I394" i="14"/>
  <c r="K394" i="14"/>
  <c r="S394" i="14"/>
  <c r="Z394" i="14"/>
  <c r="N394" i="14"/>
  <c r="M394" i="14"/>
  <c r="L394" i="14"/>
  <c r="F394" i="14"/>
  <c r="E394" i="14"/>
  <c r="I393" i="14"/>
  <c r="K393" i="14"/>
  <c r="S393" i="14"/>
  <c r="Z393" i="14"/>
  <c r="N393" i="14"/>
  <c r="M393" i="14"/>
  <c r="L393" i="14"/>
  <c r="F393" i="14"/>
  <c r="E393" i="14"/>
  <c r="I392" i="14"/>
  <c r="K392" i="14"/>
  <c r="S392" i="14"/>
  <c r="Z392" i="14"/>
  <c r="N392" i="14"/>
  <c r="M392" i="14"/>
  <c r="L392" i="14"/>
  <c r="F392" i="14"/>
  <c r="E392" i="14"/>
  <c r="I391" i="14"/>
  <c r="K391" i="14"/>
  <c r="S391" i="14"/>
  <c r="Z391" i="14"/>
  <c r="N391" i="14"/>
  <c r="M391" i="14"/>
  <c r="L391" i="14"/>
  <c r="F391" i="14"/>
  <c r="E391" i="14"/>
  <c r="I390" i="14"/>
  <c r="K390" i="14"/>
  <c r="S390" i="14"/>
  <c r="Z390" i="14"/>
  <c r="N390" i="14"/>
  <c r="M390" i="14"/>
  <c r="L390" i="14"/>
  <c r="F390" i="14"/>
  <c r="E390" i="14"/>
  <c r="I389" i="14"/>
  <c r="K389" i="14"/>
  <c r="S389" i="14"/>
  <c r="Z389" i="14"/>
  <c r="N389" i="14"/>
  <c r="M389" i="14"/>
  <c r="L389" i="14"/>
  <c r="F389" i="14"/>
  <c r="E389" i="14"/>
  <c r="I388" i="14"/>
  <c r="K388" i="14"/>
  <c r="S388" i="14"/>
  <c r="Z388" i="14"/>
  <c r="N388" i="14"/>
  <c r="M388" i="14"/>
  <c r="L388" i="14"/>
  <c r="F388" i="14"/>
  <c r="E388" i="14"/>
  <c r="I387" i="14"/>
  <c r="K387" i="14"/>
  <c r="S387" i="14"/>
  <c r="Z387" i="14"/>
  <c r="N387" i="14"/>
  <c r="M387" i="14"/>
  <c r="L387" i="14"/>
  <c r="F387" i="14"/>
  <c r="E387" i="14"/>
  <c r="I386" i="14"/>
  <c r="K386" i="14"/>
  <c r="S386" i="14"/>
  <c r="Z386" i="14"/>
  <c r="N386" i="14"/>
  <c r="M386" i="14"/>
  <c r="L386" i="14"/>
  <c r="F386" i="14"/>
  <c r="E386" i="14"/>
  <c r="I385" i="14"/>
  <c r="K385" i="14"/>
  <c r="S385" i="14"/>
  <c r="Z385" i="14"/>
  <c r="N385" i="14"/>
  <c r="M385" i="14"/>
  <c r="L385" i="14"/>
  <c r="F385" i="14"/>
  <c r="E385" i="14"/>
  <c r="I384" i="14"/>
  <c r="K384" i="14"/>
  <c r="S384" i="14"/>
  <c r="Z384" i="14"/>
  <c r="N384" i="14"/>
  <c r="M384" i="14"/>
  <c r="L384" i="14"/>
  <c r="F384" i="14"/>
  <c r="E384" i="14"/>
  <c r="I383" i="14"/>
  <c r="K383" i="14"/>
  <c r="S383" i="14"/>
  <c r="Z383" i="14"/>
  <c r="N383" i="14"/>
  <c r="M383" i="14"/>
  <c r="L383" i="14"/>
  <c r="F383" i="14"/>
  <c r="E383" i="14"/>
  <c r="I382" i="14"/>
  <c r="K382" i="14"/>
  <c r="S382" i="14"/>
  <c r="Z382" i="14"/>
  <c r="N382" i="14"/>
  <c r="M382" i="14"/>
  <c r="L382" i="14"/>
  <c r="F382" i="14"/>
  <c r="E382" i="14"/>
  <c r="I381" i="14"/>
  <c r="K381" i="14"/>
  <c r="S381" i="14"/>
  <c r="Z381" i="14"/>
  <c r="N381" i="14"/>
  <c r="M381" i="14"/>
  <c r="L381" i="14"/>
  <c r="F381" i="14"/>
  <c r="E381" i="14"/>
  <c r="I380" i="14"/>
  <c r="K380" i="14"/>
  <c r="S380" i="14"/>
  <c r="Z380" i="14"/>
  <c r="N380" i="14"/>
  <c r="M380" i="14"/>
  <c r="L380" i="14"/>
  <c r="F380" i="14"/>
  <c r="E380" i="14"/>
  <c r="I379" i="14"/>
  <c r="K379" i="14"/>
  <c r="S379" i="14"/>
  <c r="Z379" i="14"/>
  <c r="N379" i="14"/>
  <c r="M379" i="14"/>
  <c r="L379" i="14"/>
  <c r="F379" i="14"/>
  <c r="E379" i="14"/>
  <c r="I378" i="14"/>
  <c r="K378" i="14"/>
  <c r="S378" i="14"/>
  <c r="Z378" i="14"/>
  <c r="N378" i="14"/>
  <c r="M378" i="14"/>
  <c r="L378" i="14"/>
  <c r="F378" i="14"/>
  <c r="E378" i="14"/>
  <c r="I377" i="14"/>
  <c r="K377" i="14"/>
  <c r="S377" i="14"/>
  <c r="Z377" i="14"/>
  <c r="N377" i="14"/>
  <c r="M377" i="14"/>
  <c r="L377" i="14"/>
  <c r="F377" i="14"/>
  <c r="E377" i="14"/>
  <c r="I376" i="14"/>
  <c r="K376" i="14"/>
  <c r="S376" i="14"/>
  <c r="Z376" i="14"/>
  <c r="N376" i="14"/>
  <c r="M376" i="14"/>
  <c r="L376" i="14"/>
  <c r="F376" i="14"/>
  <c r="E376" i="14"/>
  <c r="I375" i="14"/>
  <c r="K375" i="14"/>
  <c r="S375" i="14"/>
  <c r="Z375" i="14"/>
  <c r="N375" i="14"/>
  <c r="M375" i="14"/>
  <c r="L375" i="14"/>
  <c r="F375" i="14"/>
  <c r="E375" i="14"/>
  <c r="I374" i="14"/>
  <c r="T374" i="14"/>
  <c r="K374" i="14"/>
  <c r="U374" i="14"/>
  <c r="V374" i="14"/>
  <c r="W374" i="14"/>
  <c r="AB374" i="14"/>
  <c r="S374" i="14"/>
  <c r="Z374" i="14"/>
  <c r="N374" i="14"/>
  <c r="M374" i="14"/>
  <c r="L374" i="14"/>
  <c r="F374" i="14"/>
  <c r="E374" i="14"/>
  <c r="I373" i="14"/>
  <c r="T373" i="14"/>
  <c r="K373" i="14"/>
  <c r="U373" i="14"/>
  <c r="V373" i="14"/>
  <c r="W373" i="14"/>
  <c r="AB373" i="14"/>
  <c r="S373" i="14"/>
  <c r="Z373" i="14"/>
  <c r="N373" i="14"/>
  <c r="M373" i="14"/>
  <c r="L373" i="14"/>
  <c r="F373" i="14"/>
  <c r="E373" i="14"/>
  <c r="I372" i="14"/>
  <c r="T372" i="14"/>
  <c r="K372" i="14"/>
  <c r="U372" i="14"/>
  <c r="V372" i="14"/>
  <c r="W372" i="14"/>
  <c r="AB372" i="14"/>
  <c r="S372" i="14"/>
  <c r="Z372" i="14"/>
  <c r="N372" i="14"/>
  <c r="M372" i="14"/>
  <c r="L372" i="14"/>
  <c r="F372" i="14"/>
  <c r="E372" i="14"/>
  <c r="I371" i="14"/>
  <c r="T371" i="14"/>
  <c r="K371" i="14"/>
  <c r="U371" i="14"/>
  <c r="V371" i="14"/>
  <c r="W371" i="14"/>
  <c r="AB371" i="14"/>
  <c r="S371" i="14"/>
  <c r="Z371" i="14"/>
  <c r="N371" i="14"/>
  <c r="M371" i="14"/>
  <c r="L371" i="14"/>
  <c r="F371" i="14"/>
  <c r="E371" i="14"/>
  <c r="I370" i="14"/>
  <c r="T370" i="14"/>
  <c r="K370" i="14"/>
  <c r="U370" i="14"/>
  <c r="V370" i="14"/>
  <c r="W370" i="14"/>
  <c r="AB370" i="14"/>
  <c r="S370" i="14"/>
  <c r="Z370" i="14"/>
  <c r="N370" i="14"/>
  <c r="M370" i="14"/>
  <c r="L370" i="14"/>
  <c r="F370" i="14"/>
  <c r="E370" i="14"/>
  <c r="I369" i="14"/>
  <c r="T369" i="14"/>
  <c r="K369" i="14"/>
  <c r="U369" i="14"/>
  <c r="V369" i="14"/>
  <c r="W369" i="14"/>
  <c r="AB369" i="14"/>
  <c r="S369" i="14"/>
  <c r="Z369" i="14"/>
  <c r="N369" i="14"/>
  <c r="M369" i="14"/>
  <c r="L369" i="14"/>
  <c r="F369" i="14"/>
  <c r="E369" i="14"/>
  <c r="I368" i="14"/>
  <c r="T368" i="14"/>
  <c r="K368" i="14"/>
  <c r="U368" i="14"/>
  <c r="V368" i="14"/>
  <c r="W368" i="14"/>
  <c r="AB368" i="14"/>
  <c r="S368" i="14"/>
  <c r="Z368" i="14"/>
  <c r="N368" i="14"/>
  <c r="M368" i="14"/>
  <c r="L368" i="14"/>
  <c r="F368" i="14"/>
  <c r="E368" i="14"/>
  <c r="I367" i="14"/>
  <c r="T367" i="14"/>
  <c r="K367" i="14"/>
  <c r="U367" i="14"/>
  <c r="V367" i="14"/>
  <c r="W367" i="14"/>
  <c r="AB367" i="14"/>
  <c r="S367" i="14"/>
  <c r="Z367" i="14"/>
  <c r="N367" i="14"/>
  <c r="M367" i="14"/>
  <c r="L367" i="14"/>
  <c r="F367" i="14"/>
  <c r="E367" i="14"/>
  <c r="I366" i="14"/>
  <c r="T366" i="14"/>
  <c r="K366" i="14"/>
  <c r="U366" i="14"/>
  <c r="V366" i="14"/>
  <c r="W366" i="14"/>
  <c r="AB366" i="14"/>
  <c r="S366" i="14"/>
  <c r="Z366" i="14"/>
  <c r="N366" i="14"/>
  <c r="M366" i="14"/>
  <c r="L366" i="14"/>
  <c r="F366" i="14"/>
  <c r="E366" i="14"/>
  <c r="I365" i="14"/>
  <c r="T365" i="14"/>
  <c r="K365" i="14"/>
  <c r="U365" i="14"/>
  <c r="V365" i="14"/>
  <c r="W365" i="14"/>
  <c r="AB365" i="14"/>
  <c r="S365" i="14"/>
  <c r="Z365" i="14"/>
  <c r="N365" i="14"/>
  <c r="M365" i="14"/>
  <c r="L365" i="14"/>
  <c r="F365" i="14"/>
  <c r="E365" i="14"/>
  <c r="I364" i="14"/>
  <c r="T364" i="14"/>
  <c r="K364" i="14"/>
  <c r="U364" i="14"/>
  <c r="V364" i="14"/>
  <c r="W364" i="14"/>
  <c r="AB364" i="14"/>
  <c r="S364" i="14"/>
  <c r="Z364" i="14"/>
  <c r="N364" i="14"/>
  <c r="M364" i="14"/>
  <c r="L364" i="14"/>
  <c r="F364" i="14"/>
  <c r="E364" i="14"/>
  <c r="I363" i="14"/>
  <c r="T363" i="14"/>
  <c r="K363" i="14"/>
  <c r="U363" i="14"/>
  <c r="V363" i="14"/>
  <c r="W363" i="14"/>
  <c r="AB363" i="14"/>
  <c r="S363" i="14"/>
  <c r="Z363" i="14"/>
  <c r="N363" i="14"/>
  <c r="M363" i="14"/>
  <c r="L363" i="14"/>
  <c r="F363" i="14"/>
  <c r="E363" i="14"/>
  <c r="I362" i="14"/>
  <c r="T362" i="14"/>
  <c r="K362" i="14"/>
  <c r="U362" i="14"/>
  <c r="V362" i="14"/>
  <c r="W362" i="14"/>
  <c r="AB362" i="14"/>
  <c r="S362" i="14"/>
  <c r="Z362" i="14"/>
  <c r="N362" i="14"/>
  <c r="M362" i="14"/>
  <c r="L362" i="14"/>
  <c r="F362" i="14"/>
  <c r="E362" i="14"/>
  <c r="I361" i="14"/>
  <c r="T361" i="14"/>
  <c r="K361" i="14"/>
  <c r="U361" i="14"/>
  <c r="V361" i="14"/>
  <c r="W361" i="14"/>
  <c r="AB361" i="14"/>
  <c r="S361" i="14"/>
  <c r="Z361" i="14"/>
  <c r="N361" i="14"/>
  <c r="M361" i="14"/>
  <c r="L361" i="14"/>
  <c r="F361" i="14"/>
  <c r="E361" i="14"/>
  <c r="I360" i="14"/>
  <c r="T360" i="14"/>
  <c r="K360" i="14"/>
  <c r="U360" i="14"/>
  <c r="V360" i="14"/>
  <c r="W360" i="14"/>
  <c r="AB360" i="14"/>
  <c r="S360" i="14"/>
  <c r="Z360" i="14"/>
  <c r="N360" i="14"/>
  <c r="M360" i="14"/>
  <c r="L360" i="14"/>
  <c r="F360" i="14"/>
  <c r="E360" i="14"/>
  <c r="I359" i="14"/>
  <c r="T359" i="14"/>
  <c r="K359" i="14"/>
  <c r="U359" i="14"/>
  <c r="V359" i="14"/>
  <c r="W359" i="14"/>
  <c r="AB359" i="14"/>
  <c r="S359" i="14"/>
  <c r="Z359" i="14"/>
  <c r="N359" i="14"/>
  <c r="M359" i="14"/>
  <c r="L359" i="14"/>
  <c r="F359" i="14"/>
  <c r="E359" i="14"/>
  <c r="I358" i="14"/>
  <c r="T358" i="14"/>
  <c r="K358" i="14"/>
  <c r="U358" i="14"/>
  <c r="V358" i="14"/>
  <c r="W358" i="14"/>
  <c r="AB358" i="14"/>
  <c r="S358" i="14"/>
  <c r="Z358" i="14"/>
  <c r="N358" i="14"/>
  <c r="M358" i="14"/>
  <c r="L358" i="14"/>
  <c r="F358" i="14"/>
  <c r="E358" i="14"/>
  <c r="I357" i="14"/>
  <c r="T357" i="14"/>
  <c r="K357" i="14"/>
  <c r="U357" i="14"/>
  <c r="V357" i="14"/>
  <c r="W357" i="14"/>
  <c r="AB357" i="14"/>
  <c r="S357" i="14"/>
  <c r="Z357" i="14"/>
  <c r="N357" i="14"/>
  <c r="M357" i="14"/>
  <c r="L357" i="14"/>
  <c r="F357" i="14"/>
  <c r="E357" i="14"/>
  <c r="I356" i="14"/>
  <c r="T356" i="14"/>
  <c r="K356" i="14"/>
  <c r="U356" i="14"/>
  <c r="V356" i="14"/>
  <c r="W356" i="14"/>
  <c r="AB356" i="14"/>
  <c r="S356" i="14"/>
  <c r="Z356" i="14"/>
  <c r="N356" i="14"/>
  <c r="M356" i="14"/>
  <c r="L356" i="14"/>
  <c r="F356" i="14"/>
  <c r="E356" i="14"/>
  <c r="I355" i="14"/>
  <c r="T355" i="14"/>
  <c r="K355" i="14"/>
  <c r="U355" i="14"/>
  <c r="V355" i="14"/>
  <c r="W355" i="14"/>
  <c r="AB355" i="14"/>
  <c r="S355" i="14"/>
  <c r="Z355" i="14"/>
  <c r="N355" i="14"/>
  <c r="M355" i="14"/>
  <c r="L355" i="14"/>
  <c r="F355" i="14"/>
  <c r="E355" i="14"/>
  <c r="I354" i="14"/>
  <c r="T354" i="14"/>
  <c r="K354" i="14"/>
  <c r="U354" i="14"/>
  <c r="V354" i="14"/>
  <c r="W354" i="14"/>
  <c r="AB354" i="14"/>
  <c r="S354" i="14"/>
  <c r="Z354" i="14"/>
  <c r="N354" i="14"/>
  <c r="M354" i="14"/>
  <c r="L354" i="14"/>
  <c r="F354" i="14"/>
  <c r="E354" i="14"/>
  <c r="I353" i="14"/>
  <c r="T353" i="14"/>
  <c r="K353" i="14"/>
  <c r="U353" i="14"/>
  <c r="V353" i="14"/>
  <c r="W353" i="14"/>
  <c r="AB353" i="14"/>
  <c r="S353" i="14"/>
  <c r="Z353" i="14"/>
  <c r="N353" i="14"/>
  <c r="M353" i="14"/>
  <c r="L353" i="14"/>
  <c r="F353" i="14"/>
  <c r="E353" i="14"/>
  <c r="I352" i="14"/>
  <c r="T352" i="14"/>
  <c r="K352" i="14"/>
  <c r="U352" i="14"/>
  <c r="V352" i="14"/>
  <c r="W352" i="14"/>
  <c r="AB352" i="14"/>
  <c r="S352" i="14"/>
  <c r="Z352" i="14"/>
  <c r="N352" i="14"/>
  <c r="M352" i="14"/>
  <c r="L352" i="14"/>
  <c r="F352" i="14"/>
  <c r="E352" i="14"/>
  <c r="I351" i="14"/>
  <c r="T351" i="14"/>
  <c r="K351" i="14"/>
  <c r="U351" i="14"/>
  <c r="V351" i="14"/>
  <c r="W351" i="14"/>
  <c r="AB351" i="14"/>
  <c r="S351" i="14"/>
  <c r="Z351" i="14"/>
  <c r="N351" i="14"/>
  <c r="M351" i="14"/>
  <c r="L351" i="14"/>
  <c r="F351" i="14"/>
  <c r="E351" i="14"/>
  <c r="I350" i="14"/>
  <c r="T350" i="14"/>
  <c r="K350" i="14"/>
  <c r="U350" i="14"/>
  <c r="V350" i="14"/>
  <c r="W350" i="14"/>
  <c r="AB350" i="14"/>
  <c r="S350" i="14"/>
  <c r="Z350" i="14"/>
  <c r="N350" i="14"/>
  <c r="M350" i="14"/>
  <c r="L350" i="14"/>
  <c r="F350" i="14"/>
  <c r="E350" i="14"/>
  <c r="I349" i="14"/>
  <c r="T349" i="14"/>
  <c r="K349" i="14"/>
  <c r="U349" i="14"/>
  <c r="V349" i="14"/>
  <c r="W349" i="14"/>
  <c r="AB349" i="14"/>
  <c r="S349" i="14"/>
  <c r="Z349" i="14"/>
  <c r="N349" i="14"/>
  <c r="M349" i="14"/>
  <c r="L349" i="14"/>
  <c r="F349" i="14"/>
  <c r="E349" i="14"/>
  <c r="I348" i="14"/>
  <c r="T348" i="14"/>
  <c r="K348" i="14"/>
  <c r="U348" i="14"/>
  <c r="V348" i="14"/>
  <c r="W348" i="14"/>
  <c r="AB348" i="14"/>
  <c r="S348" i="14"/>
  <c r="Z348" i="14"/>
  <c r="N348" i="14"/>
  <c r="M348" i="14"/>
  <c r="L348" i="14"/>
  <c r="F348" i="14"/>
  <c r="E348" i="14"/>
  <c r="I347" i="14"/>
  <c r="T347" i="14"/>
  <c r="K347" i="14"/>
  <c r="U347" i="14"/>
  <c r="V347" i="14"/>
  <c r="W347" i="14"/>
  <c r="AB347" i="14"/>
  <c r="S347" i="14"/>
  <c r="Z347" i="14"/>
  <c r="N347" i="14"/>
  <c r="M347" i="14"/>
  <c r="L347" i="14"/>
  <c r="F347" i="14"/>
  <c r="E347" i="14"/>
  <c r="I346" i="14"/>
  <c r="T346" i="14"/>
  <c r="K346" i="14"/>
  <c r="U346" i="14"/>
  <c r="V346" i="14"/>
  <c r="W346" i="14"/>
  <c r="AB346" i="14"/>
  <c r="S346" i="14"/>
  <c r="Z346" i="14"/>
  <c r="N346" i="14"/>
  <c r="M346" i="14"/>
  <c r="L346" i="14"/>
  <c r="F346" i="14"/>
  <c r="E346" i="14"/>
  <c r="I345" i="14"/>
  <c r="T345" i="14"/>
  <c r="K345" i="14"/>
  <c r="U345" i="14"/>
  <c r="V345" i="14"/>
  <c r="W345" i="14"/>
  <c r="AB345" i="14"/>
  <c r="S345" i="14"/>
  <c r="Z345" i="14"/>
  <c r="N345" i="14"/>
  <c r="M345" i="14"/>
  <c r="L345" i="14"/>
  <c r="F345" i="14"/>
  <c r="E345" i="14"/>
  <c r="I344" i="14"/>
  <c r="T344" i="14"/>
  <c r="K344" i="14"/>
  <c r="U344" i="14"/>
  <c r="V344" i="14"/>
  <c r="W344" i="14"/>
  <c r="AB344" i="14"/>
  <c r="S344" i="14"/>
  <c r="Z344" i="14"/>
  <c r="N344" i="14"/>
  <c r="M344" i="14"/>
  <c r="L344" i="14"/>
  <c r="F344" i="14"/>
  <c r="E344" i="14"/>
  <c r="I343" i="14"/>
  <c r="T343" i="14"/>
  <c r="K343" i="14"/>
  <c r="U343" i="14"/>
  <c r="V343" i="14"/>
  <c r="W343" i="14"/>
  <c r="AB343" i="14"/>
  <c r="S343" i="14"/>
  <c r="Z343" i="14"/>
  <c r="N343" i="14"/>
  <c r="M343" i="14"/>
  <c r="L343" i="14"/>
  <c r="F343" i="14"/>
  <c r="E343" i="14"/>
  <c r="I342" i="14"/>
  <c r="T342" i="14"/>
  <c r="K342" i="14"/>
  <c r="U342" i="14"/>
  <c r="V342" i="14"/>
  <c r="W342" i="14"/>
  <c r="AB342" i="14"/>
  <c r="S342" i="14"/>
  <c r="Z342" i="14"/>
  <c r="N342" i="14"/>
  <c r="M342" i="14"/>
  <c r="L342" i="14"/>
  <c r="F342" i="14"/>
  <c r="E342" i="14"/>
  <c r="I341" i="14"/>
  <c r="T341" i="14"/>
  <c r="K341" i="14"/>
  <c r="U341" i="14"/>
  <c r="V341" i="14"/>
  <c r="W341" i="14"/>
  <c r="AB341" i="14"/>
  <c r="S341" i="14"/>
  <c r="Z341" i="14"/>
  <c r="N341" i="14"/>
  <c r="M341" i="14"/>
  <c r="L341" i="14"/>
  <c r="F341" i="14"/>
  <c r="E341" i="14"/>
  <c r="I340" i="14"/>
  <c r="T340" i="14"/>
  <c r="K340" i="14"/>
  <c r="U340" i="14"/>
  <c r="V340" i="14"/>
  <c r="W340" i="14"/>
  <c r="AB340" i="14"/>
  <c r="S340" i="14"/>
  <c r="Z340" i="14"/>
  <c r="N340" i="14"/>
  <c r="M340" i="14"/>
  <c r="L340" i="14"/>
  <c r="F340" i="14"/>
  <c r="E340" i="14"/>
  <c r="I339" i="14"/>
  <c r="T339" i="14"/>
  <c r="K339" i="14"/>
  <c r="U339" i="14"/>
  <c r="V339" i="14"/>
  <c r="W339" i="14"/>
  <c r="AB339" i="14"/>
  <c r="S339" i="14"/>
  <c r="Z339" i="14"/>
  <c r="N339" i="14"/>
  <c r="M339" i="14"/>
  <c r="L339" i="14"/>
  <c r="F339" i="14"/>
  <c r="E339" i="14"/>
  <c r="I338" i="14"/>
  <c r="T338" i="14"/>
  <c r="K338" i="14"/>
  <c r="U338" i="14"/>
  <c r="V338" i="14"/>
  <c r="W338" i="14"/>
  <c r="AB338" i="14"/>
  <c r="S338" i="14"/>
  <c r="Z338" i="14"/>
  <c r="N338" i="14"/>
  <c r="M338" i="14"/>
  <c r="L338" i="14"/>
  <c r="F338" i="14"/>
  <c r="E338" i="14"/>
  <c r="I337" i="14"/>
  <c r="T337" i="14"/>
  <c r="K337" i="14"/>
  <c r="U337" i="14"/>
  <c r="V337" i="14"/>
  <c r="W337" i="14"/>
  <c r="AB337" i="14"/>
  <c r="S337" i="14"/>
  <c r="Z337" i="14"/>
  <c r="N337" i="14"/>
  <c r="M337" i="14"/>
  <c r="L337" i="14"/>
  <c r="F337" i="14"/>
  <c r="E337" i="14"/>
  <c r="I336" i="14"/>
  <c r="T336" i="14"/>
  <c r="K336" i="14"/>
  <c r="U336" i="14"/>
  <c r="V336" i="14"/>
  <c r="W336" i="14"/>
  <c r="AB336" i="14"/>
  <c r="S336" i="14"/>
  <c r="Z336" i="14"/>
  <c r="N336" i="14"/>
  <c r="M336" i="14"/>
  <c r="L336" i="14"/>
  <c r="F336" i="14"/>
  <c r="E336" i="14"/>
  <c r="I335" i="14"/>
  <c r="T335" i="14"/>
  <c r="K335" i="14"/>
  <c r="U335" i="14"/>
  <c r="V335" i="14"/>
  <c r="W335" i="14"/>
  <c r="AB335" i="14"/>
  <c r="S335" i="14"/>
  <c r="Z335" i="14"/>
  <c r="N335" i="14"/>
  <c r="M335" i="14"/>
  <c r="L335" i="14"/>
  <c r="F335" i="14"/>
  <c r="E335" i="14"/>
  <c r="I334" i="14"/>
  <c r="T334" i="14"/>
  <c r="K334" i="14"/>
  <c r="U334" i="14"/>
  <c r="V334" i="14"/>
  <c r="W334" i="14"/>
  <c r="AB334" i="14"/>
  <c r="S334" i="14"/>
  <c r="Z334" i="14"/>
  <c r="N334" i="14"/>
  <c r="M334" i="14"/>
  <c r="L334" i="14"/>
  <c r="F334" i="14"/>
  <c r="E334" i="14"/>
  <c r="I333" i="14"/>
  <c r="T333" i="14"/>
  <c r="K333" i="14"/>
  <c r="U333" i="14"/>
  <c r="V333" i="14"/>
  <c r="W333" i="14"/>
  <c r="AB333" i="14"/>
  <c r="S333" i="14"/>
  <c r="Z333" i="14"/>
  <c r="N333" i="14"/>
  <c r="M333" i="14"/>
  <c r="L333" i="14"/>
  <c r="F333" i="14"/>
  <c r="E333" i="14"/>
  <c r="I332" i="14"/>
  <c r="T332" i="14"/>
  <c r="K332" i="14"/>
  <c r="U332" i="14"/>
  <c r="V332" i="14"/>
  <c r="W332" i="14"/>
  <c r="AB332" i="14"/>
  <c r="S332" i="14"/>
  <c r="Z332" i="14"/>
  <c r="N332" i="14"/>
  <c r="M332" i="14"/>
  <c r="L332" i="14"/>
  <c r="F332" i="14"/>
  <c r="E332" i="14"/>
  <c r="I331" i="14"/>
  <c r="T331" i="14"/>
  <c r="K331" i="14"/>
  <c r="U331" i="14"/>
  <c r="V331" i="14"/>
  <c r="W331" i="14"/>
  <c r="AB331" i="14"/>
  <c r="S331" i="14"/>
  <c r="Z331" i="14"/>
  <c r="N331" i="14"/>
  <c r="M331" i="14"/>
  <c r="L331" i="14"/>
  <c r="F331" i="14"/>
  <c r="E331" i="14"/>
  <c r="I330" i="14"/>
  <c r="T330" i="14"/>
  <c r="K330" i="14"/>
  <c r="U330" i="14"/>
  <c r="V330" i="14"/>
  <c r="W330" i="14"/>
  <c r="AB330" i="14"/>
  <c r="S330" i="14"/>
  <c r="Z330" i="14"/>
  <c r="N330" i="14"/>
  <c r="M330" i="14"/>
  <c r="L330" i="14"/>
  <c r="F330" i="14"/>
  <c r="E330" i="14"/>
  <c r="I329" i="14"/>
  <c r="T329" i="14"/>
  <c r="K329" i="14"/>
  <c r="U329" i="14"/>
  <c r="V329" i="14"/>
  <c r="W329" i="14"/>
  <c r="AB329" i="14"/>
  <c r="S329" i="14"/>
  <c r="Z329" i="14"/>
  <c r="N329" i="14"/>
  <c r="M329" i="14"/>
  <c r="L329" i="14"/>
  <c r="F329" i="14"/>
  <c r="E329" i="14"/>
  <c r="I328" i="14"/>
  <c r="T328" i="14"/>
  <c r="K328" i="14"/>
  <c r="U328" i="14"/>
  <c r="V328" i="14"/>
  <c r="W328" i="14"/>
  <c r="AB328" i="14"/>
  <c r="S328" i="14"/>
  <c r="Z328" i="14"/>
  <c r="N328" i="14"/>
  <c r="M328" i="14"/>
  <c r="L328" i="14"/>
  <c r="F328" i="14"/>
  <c r="E328" i="14"/>
  <c r="I327" i="14"/>
  <c r="T327" i="14"/>
  <c r="K327" i="14"/>
  <c r="U327" i="14"/>
  <c r="V327" i="14"/>
  <c r="W327" i="14"/>
  <c r="AB327" i="14"/>
  <c r="S327" i="14"/>
  <c r="Z327" i="14"/>
  <c r="N327" i="14"/>
  <c r="M327" i="14"/>
  <c r="L327" i="14"/>
  <c r="F327" i="14"/>
  <c r="E327" i="14"/>
  <c r="I326" i="14"/>
  <c r="T326" i="14"/>
  <c r="K326" i="14"/>
  <c r="U326" i="14"/>
  <c r="V326" i="14"/>
  <c r="W326" i="14"/>
  <c r="AB326" i="14"/>
  <c r="S326" i="14"/>
  <c r="Z326" i="14"/>
  <c r="N326" i="14"/>
  <c r="M326" i="14"/>
  <c r="L326" i="14"/>
  <c r="F326" i="14"/>
  <c r="E326" i="14"/>
  <c r="T101" i="14"/>
  <c r="U101" i="14"/>
  <c r="V101" i="14"/>
  <c r="W101" i="14"/>
  <c r="AB101" i="14"/>
  <c r="I322" i="14"/>
  <c r="K322" i="14"/>
  <c r="S322" i="14"/>
  <c r="Z322" i="14"/>
  <c r="N322" i="14"/>
  <c r="M322" i="14"/>
  <c r="L322" i="14"/>
  <c r="I321" i="14"/>
  <c r="K321" i="14"/>
  <c r="S321" i="14"/>
  <c r="Z321" i="14"/>
  <c r="N321" i="14"/>
  <c r="M321" i="14"/>
  <c r="L321" i="14"/>
  <c r="I320" i="14"/>
  <c r="K320" i="14"/>
  <c r="S320" i="14"/>
  <c r="Z320" i="14"/>
  <c r="N320" i="14"/>
  <c r="M320" i="14"/>
  <c r="L320" i="14"/>
  <c r="I319" i="14"/>
  <c r="K319" i="14"/>
  <c r="S319" i="14"/>
  <c r="Z319" i="14"/>
  <c r="N319" i="14"/>
  <c r="M319" i="14"/>
  <c r="L319" i="14"/>
  <c r="I318" i="14"/>
  <c r="K318" i="14"/>
  <c r="S318" i="14"/>
  <c r="Z318" i="14"/>
  <c r="N318" i="14"/>
  <c r="M318" i="14"/>
  <c r="L318" i="14"/>
  <c r="I317" i="14"/>
  <c r="K317" i="14"/>
  <c r="S317" i="14"/>
  <c r="Z317" i="14"/>
  <c r="N317" i="14"/>
  <c r="M317" i="14"/>
  <c r="L317" i="14"/>
  <c r="I316" i="14"/>
  <c r="K316" i="14"/>
  <c r="S316" i="14"/>
  <c r="Z316" i="14"/>
  <c r="N316" i="14"/>
  <c r="M316" i="14"/>
  <c r="L316" i="14"/>
  <c r="I315" i="14"/>
  <c r="K315" i="14"/>
  <c r="S315" i="14"/>
  <c r="Z315" i="14"/>
  <c r="N315" i="14"/>
  <c r="M315" i="14"/>
  <c r="L315" i="14"/>
  <c r="I314" i="14"/>
  <c r="K314" i="14"/>
  <c r="S314" i="14"/>
  <c r="Z314" i="14"/>
  <c r="N314" i="14"/>
  <c r="M314" i="14"/>
  <c r="L314" i="14"/>
  <c r="I313" i="14"/>
  <c r="K313" i="14"/>
  <c r="S313" i="14"/>
  <c r="Z313" i="14"/>
  <c r="N313" i="14"/>
  <c r="M313" i="14"/>
  <c r="L313" i="14"/>
  <c r="I312" i="14"/>
  <c r="K312" i="14"/>
  <c r="S312" i="14"/>
  <c r="Z312" i="14"/>
  <c r="N312" i="14"/>
  <c r="M312" i="14"/>
  <c r="L312" i="14"/>
  <c r="I311" i="14"/>
  <c r="K311" i="14"/>
  <c r="S311" i="14"/>
  <c r="Z311" i="14"/>
  <c r="N311" i="14"/>
  <c r="M311" i="14"/>
  <c r="L311" i="14"/>
  <c r="I310" i="14"/>
  <c r="K310" i="14"/>
  <c r="S310" i="14"/>
  <c r="Z310" i="14"/>
  <c r="N310" i="14"/>
  <c r="M310" i="14"/>
  <c r="L310" i="14"/>
  <c r="I309" i="14"/>
  <c r="K309" i="14"/>
  <c r="S309" i="14"/>
  <c r="Z309" i="14"/>
  <c r="N309" i="14"/>
  <c r="M309" i="14"/>
  <c r="L309" i="14"/>
  <c r="I308" i="14"/>
  <c r="K308" i="14"/>
  <c r="S308" i="14"/>
  <c r="Z308" i="14"/>
  <c r="N308" i="14"/>
  <c r="M308" i="14"/>
  <c r="L308" i="14"/>
  <c r="I307" i="14"/>
  <c r="K307" i="14"/>
  <c r="S307" i="14"/>
  <c r="Z307" i="14"/>
  <c r="N307" i="14"/>
  <c r="M307" i="14"/>
  <c r="L307" i="14"/>
  <c r="I306" i="14"/>
  <c r="K306" i="14"/>
  <c r="S306" i="14"/>
  <c r="Z306" i="14"/>
  <c r="N306" i="14"/>
  <c r="M306" i="14"/>
  <c r="L306" i="14"/>
  <c r="I305" i="14"/>
  <c r="K305" i="14"/>
  <c r="S305" i="14"/>
  <c r="Z305" i="14"/>
  <c r="N305" i="14"/>
  <c r="M305" i="14"/>
  <c r="L305" i="14"/>
  <c r="I304" i="14"/>
  <c r="K304" i="14"/>
  <c r="S304" i="14"/>
  <c r="Z304" i="14"/>
  <c r="N304" i="14"/>
  <c r="M304" i="14"/>
  <c r="L304" i="14"/>
  <c r="I303" i="14"/>
  <c r="K303" i="14"/>
  <c r="S303" i="14"/>
  <c r="Z303" i="14"/>
  <c r="N303" i="14"/>
  <c r="M303" i="14"/>
  <c r="L303" i="14"/>
  <c r="I302" i="14"/>
  <c r="K302" i="14"/>
  <c r="S302" i="14"/>
  <c r="Z302" i="14"/>
  <c r="N302" i="14"/>
  <c r="M302" i="14"/>
  <c r="L302" i="14"/>
  <c r="I301" i="14"/>
  <c r="K301" i="14"/>
  <c r="S301" i="14"/>
  <c r="Z301" i="14"/>
  <c r="N301" i="14"/>
  <c r="M301" i="14"/>
  <c r="L301" i="14"/>
  <c r="I300" i="14"/>
  <c r="K300" i="14"/>
  <c r="S300" i="14"/>
  <c r="Z300" i="14"/>
  <c r="N300" i="14"/>
  <c r="M300" i="14"/>
  <c r="L300" i="14"/>
  <c r="I299" i="14"/>
  <c r="K299" i="14"/>
  <c r="S299" i="14"/>
  <c r="Z299" i="14"/>
  <c r="N299" i="14"/>
  <c r="M299" i="14"/>
  <c r="L299" i="14"/>
  <c r="I298" i="14"/>
  <c r="K298" i="14"/>
  <c r="S298" i="14"/>
  <c r="Z298" i="14"/>
  <c r="N298" i="14"/>
  <c r="M298" i="14"/>
  <c r="L298" i="14"/>
  <c r="I297" i="14"/>
  <c r="K297" i="14"/>
  <c r="S297" i="14"/>
  <c r="Z297" i="14"/>
  <c r="N297" i="14"/>
  <c r="M297" i="14"/>
  <c r="L297" i="14"/>
  <c r="I296" i="14"/>
  <c r="K296" i="14"/>
  <c r="S296" i="14"/>
  <c r="Z296" i="14"/>
  <c r="N296" i="14"/>
  <c r="M296" i="14"/>
  <c r="L296" i="14"/>
  <c r="I295" i="14"/>
  <c r="K295" i="14"/>
  <c r="S295" i="14"/>
  <c r="Z295" i="14"/>
  <c r="N295" i="14"/>
  <c r="M295" i="14"/>
  <c r="L295" i="14"/>
  <c r="I294" i="14"/>
  <c r="K294" i="14"/>
  <c r="S294" i="14"/>
  <c r="Z294" i="14"/>
  <c r="N294" i="14"/>
  <c r="M294" i="14"/>
  <c r="L294" i="14"/>
  <c r="I293" i="14"/>
  <c r="K293" i="14"/>
  <c r="S293" i="14"/>
  <c r="Z293" i="14"/>
  <c r="N293" i="14"/>
  <c r="M293" i="14"/>
  <c r="L293" i="14"/>
  <c r="I292" i="14"/>
  <c r="K292" i="14"/>
  <c r="S292" i="14"/>
  <c r="Z292" i="14"/>
  <c r="N292" i="14"/>
  <c r="M292" i="14"/>
  <c r="L292" i="14"/>
  <c r="I291" i="14"/>
  <c r="K291" i="14"/>
  <c r="S291" i="14"/>
  <c r="Z291" i="14"/>
  <c r="N291" i="14"/>
  <c r="M291" i="14"/>
  <c r="L291" i="14"/>
  <c r="I290" i="14"/>
  <c r="K290" i="14"/>
  <c r="S290" i="14"/>
  <c r="Z290" i="14"/>
  <c r="N290" i="14"/>
  <c r="M290" i="14"/>
  <c r="L290" i="14"/>
  <c r="I289" i="14"/>
  <c r="K289" i="14"/>
  <c r="S289" i="14"/>
  <c r="Z289" i="14"/>
  <c r="N289" i="14"/>
  <c r="M289" i="14"/>
  <c r="L289" i="14"/>
  <c r="I288" i="14"/>
  <c r="K288" i="14"/>
  <c r="S288" i="14"/>
  <c r="Z288" i="14"/>
  <c r="N288" i="14"/>
  <c r="M288" i="14"/>
  <c r="L288" i="14"/>
  <c r="I287" i="14"/>
  <c r="K287" i="14"/>
  <c r="S287" i="14"/>
  <c r="Z287" i="14"/>
  <c r="N287" i="14"/>
  <c r="M287" i="14"/>
  <c r="L287" i="14"/>
  <c r="I286" i="14"/>
  <c r="K286" i="14"/>
  <c r="S286" i="14"/>
  <c r="Z286" i="14"/>
  <c r="N286" i="14"/>
  <c r="M286" i="14"/>
  <c r="L286" i="14"/>
  <c r="I285" i="14"/>
  <c r="K285" i="14"/>
  <c r="S285" i="14"/>
  <c r="Z285" i="14"/>
  <c r="N285" i="14"/>
  <c r="M285" i="14"/>
  <c r="L285" i="14"/>
  <c r="I284" i="14"/>
  <c r="K284" i="14"/>
  <c r="S284" i="14"/>
  <c r="Z284" i="14"/>
  <c r="N284" i="14"/>
  <c r="M284" i="14"/>
  <c r="L284" i="14"/>
  <c r="I283" i="14"/>
  <c r="K283" i="14"/>
  <c r="S283" i="14"/>
  <c r="Z283" i="14"/>
  <c r="N283" i="14"/>
  <c r="M283" i="14"/>
  <c r="L283" i="14"/>
  <c r="I282" i="14"/>
  <c r="K282" i="14"/>
  <c r="S282" i="14"/>
  <c r="Z282" i="14"/>
  <c r="N282" i="14"/>
  <c r="M282" i="14"/>
  <c r="L282" i="14"/>
  <c r="I281" i="14"/>
  <c r="K281" i="14"/>
  <c r="S281" i="14"/>
  <c r="Z281" i="14"/>
  <c r="N281" i="14"/>
  <c r="M281" i="14"/>
  <c r="L281" i="14"/>
  <c r="I280" i="14"/>
  <c r="K280" i="14"/>
  <c r="S280" i="14"/>
  <c r="Z280" i="14"/>
  <c r="N280" i="14"/>
  <c r="M280" i="14"/>
  <c r="L280" i="14"/>
  <c r="I279" i="14"/>
  <c r="K279" i="14"/>
  <c r="S279" i="14"/>
  <c r="Z279" i="14"/>
  <c r="N279" i="14"/>
  <c r="M279" i="14"/>
  <c r="L279" i="14"/>
  <c r="I278" i="14"/>
  <c r="K278" i="14"/>
  <c r="S278" i="14"/>
  <c r="Z278" i="14"/>
  <c r="N278" i="14"/>
  <c r="M278" i="14"/>
  <c r="L278" i="14"/>
  <c r="I277" i="14"/>
  <c r="K277" i="14"/>
  <c r="S277" i="14"/>
  <c r="Z277" i="14"/>
  <c r="N277" i="14"/>
  <c r="M277" i="14"/>
  <c r="L277" i="14"/>
  <c r="I276" i="14"/>
  <c r="K276" i="14"/>
  <c r="S276" i="14"/>
  <c r="Z276" i="14"/>
  <c r="N276" i="14"/>
  <c r="M276" i="14"/>
  <c r="L276" i="14"/>
  <c r="I275" i="14"/>
  <c r="K275" i="14"/>
  <c r="S275" i="14"/>
  <c r="Z275" i="14"/>
  <c r="N275" i="14"/>
  <c r="M275" i="14"/>
  <c r="L275" i="14"/>
  <c r="I274" i="14"/>
  <c r="K274" i="14"/>
  <c r="S274" i="14"/>
  <c r="Z274" i="14"/>
  <c r="N274" i="14"/>
  <c r="M274" i="14"/>
  <c r="L274" i="14"/>
  <c r="I273" i="14"/>
  <c r="K273" i="14"/>
  <c r="S273" i="14"/>
  <c r="Z273" i="14"/>
  <c r="N273" i="14"/>
  <c r="M273" i="14"/>
  <c r="L273" i="14"/>
  <c r="I272" i="14"/>
  <c r="K272" i="14"/>
  <c r="S272" i="14"/>
  <c r="Z272" i="14"/>
  <c r="N272" i="14"/>
  <c r="M272" i="14"/>
  <c r="L272" i="14"/>
  <c r="I271" i="14"/>
  <c r="K271" i="14"/>
  <c r="S271" i="14"/>
  <c r="Z271" i="14"/>
  <c r="N271" i="14"/>
  <c r="M271" i="14"/>
  <c r="L271" i="14"/>
  <c r="I270" i="14"/>
  <c r="K270" i="14"/>
  <c r="S270" i="14"/>
  <c r="Z270" i="14"/>
  <c r="N270" i="14"/>
  <c r="M270" i="14"/>
  <c r="L270" i="14"/>
  <c r="I269" i="14"/>
  <c r="K269" i="14"/>
  <c r="S269" i="14"/>
  <c r="Z269" i="14"/>
  <c r="N269" i="14"/>
  <c r="M269" i="14"/>
  <c r="L269" i="14"/>
  <c r="I268" i="14"/>
  <c r="K268" i="14"/>
  <c r="S268" i="14"/>
  <c r="Z268" i="14"/>
  <c r="N268" i="14"/>
  <c r="M268" i="14"/>
  <c r="L268" i="14"/>
  <c r="I267" i="14"/>
  <c r="K267" i="14"/>
  <c r="S267" i="14"/>
  <c r="Z267" i="14"/>
  <c r="N267" i="14"/>
  <c r="M267" i="14"/>
  <c r="L267" i="14"/>
  <c r="I266" i="14"/>
  <c r="K266" i="14"/>
  <c r="S266" i="14"/>
  <c r="Z266" i="14"/>
  <c r="N266" i="14"/>
  <c r="M266" i="14"/>
  <c r="L266" i="14"/>
  <c r="I265" i="14"/>
  <c r="K265" i="14"/>
  <c r="S265" i="14"/>
  <c r="Z265" i="14"/>
  <c r="N265" i="14"/>
  <c r="M265" i="14"/>
  <c r="L265" i="14"/>
  <c r="I264" i="14"/>
  <c r="K264" i="14"/>
  <c r="S264" i="14"/>
  <c r="Z264" i="14"/>
  <c r="N264" i="14"/>
  <c r="M264" i="14"/>
  <c r="L264" i="14"/>
  <c r="I263" i="14"/>
  <c r="K263" i="14"/>
  <c r="S263" i="14"/>
  <c r="Z263" i="14"/>
  <c r="N263" i="14"/>
  <c r="M263" i="14"/>
  <c r="L263" i="14"/>
  <c r="I262" i="14"/>
  <c r="K262" i="14"/>
  <c r="S262" i="14"/>
  <c r="Z262" i="14"/>
  <c r="N262" i="14"/>
  <c r="M262" i="14"/>
  <c r="L262" i="14"/>
  <c r="I261" i="14"/>
  <c r="K261" i="14"/>
  <c r="S261" i="14"/>
  <c r="Z261" i="14"/>
  <c r="N261" i="14"/>
  <c r="M261" i="14"/>
  <c r="L261" i="14"/>
  <c r="I260" i="14"/>
  <c r="K260" i="14"/>
  <c r="S260" i="14"/>
  <c r="Z260" i="14"/>
  <c r="N260" i="14"/>
  <c r="M260" i="14"/>
  <c r="L260" i="14"/>
  <c r="I259" i="14"/>
  <c r="K259" i="14"/>
  <c r="S259" i="14"/>
  <c r="Z259" i="14"/>
  <c r="N259" i="14"/>
  <c r="M259" i="14"/>
  <c r="L259" i="14"/>
  <c r="I258" i="14"/>
  <c r="K258" i="14"/>
  <c r="S258" i="14"/>
  <c r="Z258" i="14"/>
  <c r="N258" i="14"/>
  <c r="M258" i="14"/>
  <c r="L258" i="14"/>
  <c r="I257" i="14"/>
  <c r="K257" i="14"/>
  <c r="S257" i="14"/>
  <c r="Z257" i="14"/>
  <c r="N257" i="14"/>
  <c r="M257" i="14"/>
  <c r="L257" i="14"/>
  <c r="I256" i="14"/>
  <c r="K256" i="14"/>
  <c r="S256" i="14"/>
  <c r="Z256" i="14"/>
  <c r="N256" i="14"/>
  <c r="M256" i="14"/>
  <c r="L256" i="14"/>
  <c r="I255" i="14"/>
  <c r="K255" i="14"/>
  <c r="S255" i="14"/>
  <c r="Z255" i="14"/>
  <c r="N255" i="14"/>
  <c r="M255" i="14"/>
  <c r="L255" i="14"/>
  <c r="I254" i="14"/>
  <c r="K254" i="14"/>
  <c r="S254" i="14"/>
  <c r="Z254" i="14"/>
  <c r="N254" i="14"/>
  <c r="M254" i="14"/>
  <c r="L254" i="14"/>
  <c r="I253" i="14"/>
  <c r="K253" i="14"/>
  <c r="S253" i="14"/>
  <c r="Z253" i="14"/>
  <c r="N253" i="14"/>
  <c r="M253" i="14"/>
  <c r="L253" i="14"/>
  <c r="I252" i="14"/>
  <c r="K252" i="14"/>
  <c r="S252" i="14"/>
  <c r="Z252" i="14"/>
  <c r="N252" i="14"/>
  <c r="M252" i="14"/>
  <c r="L252" i="14"/>
  <c r="I251" i="14"/>
  <c r="K251" i="14"/>
  <c r="S251" i="14"/>
  <c r="Z251" i="14"/>
  <c r="N251" i="14"/>
  <c r="M251" i="14"/>
  <c r="L251" i="14"/>
  <c r="I250" i="14"/>
  <c r="K250" i="14"/>
  <c r="S250" i="14"/>
  <c r="Z250" i="14"/>
  <c r="N250" i="14"/>
  <c r="M250" i="14"/>
  <c r="L250" i="14"/>
  <c r="I249" i="14"/>
  <c r="K249" i="14"/>
  <c r="S249" i="14"/>
  <c r="Z249" i="14"/>
  <c r="N249" i="14"/>
  <c r="M249" i="14"/>
  <c r="L249" i="14"/>
  <c r="I248" i="14"/>
  <c r="K248" i="14"/>
  <c r="S248" i="14"/>
  <c r="Z248" i="14"/>
  <c r="N248" i="14"/>
  <c r="M248" i="14"/>
  <c r="L248" i="14"/>
  <c r="I247" i="14"/>
  <c r="K247" i="14"/>
  <c r="S247" i="14"/>
  <c r="Z247" i="14"/>
  <c r="N247" i="14"/>
  <c r="M247" i="14"/>
  <c r="L247" i="14"/>
  <c r="I246" i="14"/>
  <c r="K246" i="14"/>
  <c r="S246" i="14"/>
  <c r="Z246" i="14"/>
  <c r="N246" i="14"/>
  <c r="M246" i="14"/>
  <c r="L246" i="14"/>
  <c r="I245" i="14"/>
  <c r="K245" i="14"/>
  <c r="S245" i="14"/>
  <c r="Z245" i="14"/>
  <c r="N245" i="14"/>
  <c r="M245" i="14"/>
  <c r="L245" i="14"/>
  <c r="I244" i="14"/>
  <c r="K244" i="14"/>
  <c r="S244" i="14"/>
  <c r="Z244" i="14"/>
  <c r="N244" i="14"/>
  <c r="M244" i="14"/>
  <c r="L244" i="14"/>
  <c r="I243" i="14"/>
  <c r="K243" i="14"/>
  <c r="S243" i="14"/>
  <c r="Z243" i="14"/>
  <c r="N243" i="14"/>
  <c r="M243" i="14"/>
  <c r="L243" i="14"/>
  <c r="I242" i="14"/>
  <c r="K242" i="14"/>
  <c r="S242" i="14"/>
  <c r="Z242" i="14"/>
  <c r="N242" i="14"/>
  <c r="M242" i="14"/>
  <c r="L242" i="14"/>
  <c r="I241" i="14"/>
  <c r="K241" i="14"/>
  <c r="S241" i="14"/>
  <c r="Z241" i="14"/>
  <c r="N241" i="14"/>
  <c r="M241" i="14"/>
  <c r="L241" i="14"/>
  <c r="I240" i="14"/>
  <c r="K240" i="14"/>
  <c r="S240" i="14"/>
  <c r="Z240" i="14"/>
  <c r="N240" i="14"/>
  <c r="M240" i="14"/>
  <c r="L240" i="14"/>
  <c r="I239" i="14"/>
  <c r="K239" i="14"/>
  <c r="S239" i="14"/>
  <c r="Z239" i="14"/>
  <c r="N239" i="14"/>
  <c r="M239" i="14"/>
  <c r="L239" i="14"/>
  <c r="I238" i="14"/>
  <c r="K238" i="14"/>
  <c r="S238" i="14"/>
  <c r="Z238" i="14"/>
  <c r="N238" i="14"/>
  <c r="M238" i="14"/>
  <c r="L238" i="14"/>
  <c r="I237" i="14"/>
  <c r="K237" i="14"/>
  <c r="S237" i="14"/>
  <c r="Z237" i="14"/>
  <c r="N237" i="14"/>
  <c r="M237" i="14"/>
  <c r="L237" i="14"/>
  <c r="I236" i="14"/>
  <c r="K236" i="14"/>
  <c r="S236" i="14"/>
  <c r="Z236" i="14"/>
  <c r="N236" i="14"/>
  <c r="M236" i="14"/>
  <c r="L236" i="14"/>
  <c r="I235" i="14"/>
  <c r="K235" i="14"/>
  <c r="S235" i="14"/>
  <c r="Z235" i="14"/>
  <c r="N235" i="14"/>
  <c r="M235" i="14"/>
  <c r="L235" i="14"/>
  <c r="I234" i="14"/>
  <c r="K234" i="14"/>
  <c r="S234" i="14"/>
  <c r="Z234" i="14"/>
  <c r="N234" i="14"/>
  <c r="M234" i="14"/>
  <c r="L234" i="14"/>
  <c r="I233" i="14"/>
  <c r="K233" i="14"/>
  <c r="S233" i="14"/>
  <c r="Z233" i="14"/>
  <c r="N233" i="14"/>
  <c r="M233" i="14"/>
  <c r="L233" i="14"/>
  <c r="I232" i="14"/>
  <c r="K232" i="14"/>
  <c r="S232" i="14"/>
  <c r="Z232" i="14"/>
  <c r="N232" i="14"/>
  <c r="M232" i="14"/>
  <c r="L232" i="14"/>
  <c r="I231" i="14"/>
  <c r="K231" i="14"/>
  <c r="S231" i="14"/>
  <c r="Z231" i="14"/>
  <c r="N231" i="14"/>
  <c r="M231" i="14"/>
  <c r="L231" i="14"/>
  <c r="I230" i="14"/>
  <c r="K230" i="14"/>
  <c r="S230" i="14"/>
  <c r="Z230" i="14"/>
  <c r="N230" i="14"/>
  <c r="M230" i="14"/>
  <c r="L230" i="14"/>
  <c r="I229" i="14"/>
  <c r="K229" i="14"/>
  <c r="S229" i="14"/>
  <c r="Z229" i="14"/>
  <c r="N229" i="14"/>
  <c r="M229" i="14"/>
  <c r="L229" i="14"/>
  <c r="I228" i="14"/>
  <c r="K228" i="14"/>
  <c r="S228" i="14"/>
  <c r="Z228" i="14"/>
  <c r="N228" i="14"/>
  <c r="M228" i="14"/>
  <c r="L228" i="14"/>
  <c r="I227" i="14"/>
  <c r="K227" i="14"/>
  <c r="S227" i="14"/>
  <c r="Z227" i="14"/>
  <c r="N227" i="14"/>
  <c r="M227" i="14"/>
  <c r="L227" i="14"/>
  <c r="I226" i="14"/>
  <c r="K226" i="14"/>
  <c r="S226" i="14"/>
  <c r="Z226" i="14"/>
  <c r="N226" i="14"/>
  <c r="M226" i="14"/>
  <c r="L226" i="14"/>
  <c r="I225" i="14"/>
  <c r="K225" i="14"/>
  <c r="S225" i="14"/>
  <c r="Z225" i="14"/>
  <c r="N225" i="14"/>
  <c r="M225" i="14"/>
  <c r="L225" i="14"/>
  <c r="I224" i="14"/>
  <c r="K224" i="14"/>
  <c r="S224" i="14"/>
  <c r="Z224" i="14"/>
  <c r="N224" i="14"/>
  <c r="M224" i="14"/>
  <c r="L224" i="14"/>
  <c r="I223" i="14"/>
  <c r="K223" i="14"/>
  <c r="S223" i="14"/>
  <c r="Z223" i="14"/>
  <c r="N223" i="14"/>
  <c r="M223" i="14"/>
  <c r="L223" i="14"/>
  <c r="I222" i="14"/>
  <c r="K222" i="14"/>
  <c r="S222" i="14"/>
  <c r="Z222" i="14"/>
  <c r="N222" i="14"/>
  <c r="M222" i="14"/>
  <c r="L222" i="14"/>
  <c r="I221" i="14"/>
  <c r="K221" i="14"/>
  <c r="S221" i="14"/>
  <c r="Z221" i="14"/>
  <c r="N221" i="14"/>
  <c r="M221" i="14"/>
  <c r="L221" i="14"/>
  <c r="I220" i="14"/>
  <c r="K220" i="14"/>
  <c r="S220" i="14"/>
  <c r="Z220" i="14"/>
  <c r="N220" i="14"/>
  <c r="M220" i="14"/>
  <c r="L220" i="14"/>
  <c r="I219" i="14"/>
  <c r="K219" i="14"/>
  <c r="S219" i="14"/>
  <c r="Z219" i="14"/>
  <c r="N219" i="14"/>
  <c r="M219" i="14"/>
  <c r="L219" i="14"/>
  <c r="I218" i="14"/>
  <c r="K218" i="14"/>
  <c r="S218" i="14"/>
  <c r="Z218" i="14"/>
  <c r="N218" i="14"/>
  <c r="M218" i="14"/>
  <c r="L218" i="14"/>
  <c r="I217" i="14"/>
  <c r="K217" i="14"/>
  <c r="S217" i="14"/>
  <c r="Z217" i="14"/>
  <c r="N217" i="14"/>
  <c r="M217" i="14"/>
  <c r="L217" i="14"/>
  <c r="I216" i="14"/>
  <c r="K216" i="14"/>
  <c r="S216" i="14"/>
  <c r="Z216" i="14"/>
  <c r="N216" i="14"/>
  <c r="M216" i="14"/>
  <c r="L216" i="14"/>
  <c r="I215" i="14"/>
  <c r="K215" i="14"/>
  <c r="S215" i="14"/>
  <c r="Z215" i="14"/>
  <c r="N215" i="14"/>
  <c r="M215" i="14"/>
  <c r="L215" i="14"/>
  <c r="I214" i="14"/>
  <c r="K214" i="14"/>
  <c r="S214" i="14"/>
  <c r="Z214" i="14"/>
  <c r="N214" i="14"/>
  <c r="M214" i="14"/>
  <c r="L214" i="14"/>
  <c r="I213" i="14"/>
  <c r="K213" i="14"/>
  <c r="S213" i="14"/>
  <c r="Z213" i="14"/>
  <c r="N213" i="14"/>
  <c r="M213" i="14"/>
  <c r="L213" i="14"/>
  <c r="I212" i="14"/>
  <c r="K212" i="14"/>
  <c r="S212" i="14"/>
  <c r="Z212" i="14"/>
  <c r="N212" i="14"/>
  <c r="M212" i="14"/>
  <c r="L212" i="14"/>
  <c r="I211" i="14"/>
  <c r="K211" i="14"/>
  <c r="S211" i="14"/>
  <c r="Z211" i="14"/>
  <c r="N211" i="14"/>
  <c r="M211" i="14"/>
  <c r="L211" i="14"/>
  <c r="I210" i="14"/>
  <c r="K210" i="14"/>
  <c r="S210" i="14"/>
  <c r="Z210" i="14"/>
  <c r="N210" i="14"/>
  <c r="M210" i="14"/>
  <c r="L210" i="14"/>
  <c r="I209" i="14"/>
  <c r="K209" i="14"/>
  <c r="S209" i="14"/>
  <c r="Z209" i="14"/>
  <c r="N209" i="14"/>
  <c r="M209" i="14"/>
  <c r="L209" i="14"/>
  <c r="I208" i="14"/>
  <c r="K208" i="14"/>
  <c r="S208" i="14"/>
  <c r="Z208" i="14"/>
  <c r="N208" i="14"/>
  <c r="M208" i="14"/>
  <c r="L208" i="14"/>
  <c r="I207" i="14"/>
  <c r="K207" i="14"/>
  <c r="S207" i="14"/>
  <c r="Z207" i="14"/>
  <c r="N207" i="14"/>
  <c r="M207" i="14"/>
  <c r="L207" i="14"/>
  <c r="I206" i="14"/>
  <c r="K206" i="14"/>
  <c r="S206" i="14"/>
  <c r="Z206" i="14"/>
  <c r="N206" i="14"/>
  <c r="M206" i="14"/>
  <c r="L206" i="14"/>
  <c r="I205" i="14"/>
  <c r="K205" i="14"/>
  <c r="S205" i="14"/>
  <c r="Z205" i="14"/>
  <c r="N205" i="14"/>
  <c r="M205" i="14"/>
  <c r="L205" i="14"/>
  <c r="I204" i="14"/>
  <c r="K204" i="14"/>
  <c r="S204" i="14"/>
  <c r="Z204" i="14"/>
  <c r="N204" i="14"/>
  <c r="M204" i="14"/>
  <c r="L204" i="14"/>
  <c r="I203" i="14"/>
  <c r="K203" i="14"/>
  <c r="S203" i="14"/>
  <c r="Z203" i="14"/>
  <c r="N203" i="14"/>
  <c r="M203" i="14"/>
  <c r="L203" i="14"/>
  <c r="I202" i="14"/>
  <c r="K202" i="14"/>
  <c r="S202" i="14"/>
  <c r="Z202" i="14"/>
  <c r="N202" i="14"/>
  <c r="M202" i="14"/>
  <c r="L202" i="14"/>
  <c r="I201" i="14"/>
  <c r="K201" i="14"/>
  <c r="S201" i="14"/>
  <c r="Z201" i="14"/>
  <c r="N201" i="14"/>
  <c r="M201" i="14"/>
  <c r="L201" i="14"/>
  <c r="I200" i="14"/>
  <c r="K200" i="14"/>
  <c r="S200" i="14"/>
  <c r="Z200" i="14"/>
  <c r="N200" i="14"/>
  <c r="M200" i="14"/>
  <c r="L200" i="14"/>
  <c r="I199" i="14"/>
  <c r="K199" i="14"/>
  <c r="S199" i="14"/>
  <c r="Z199" i="14"/>
  <c r="N199" i="14"/>
  <c r="M199" i="14"/>
  <c r="L199" i="14"/>
  <c r="I198" i="14"/>
  <c r="K198" i="14"/>
  <c r="S198" i="14"/>
  <c r="Z198" i="14"/>
  <c r="N198" i="14"/>
  <c r="M198" i="14"/>
  <c r="L198" i="14"/>
  <c r="I197" i="14"/>
  <c r="K197" i="14"/>
  <c r="S197" i="14"/>
  <c r="Z197" i="14"/>
  <c r="N197" i="14"/>
  <c r="M197" i="14"/>
  <c r="L197" i="14"/>
  <c r="I196" i="14"/>
  <c r="K196" i="14"/>
  <c r="S196" i="14"/>
  <c r="Z196" i="14"/>
  <c r="N196" i="14"/>
  <c r="M196" i="14"/>
  <c r="L196" i="14"/>
  <c r="I195" i="14"/>
  <c r="K195" i="14"/>
  <c r="S195" i="14"/>
  <c r="Z195" i="14"/>
  <c r="N195" i="14"/>
  <c r="M195" i="14"/>
  <c r="L195" i="14"/>
  <c r="I194" i="14"/>
  <c r="K194" i="14"/>
  <c r="S194" i="14"/>
  <c r="Z194" i="14"/>
  <c r="N194" i="14"/>
  <c r="M194" i="14"/>
  <c r="L194" i="14"/>
  <c r="I193" i="14"/>
  <c r="K193" i="14"/>
  <c r="S193" i="14"/>
  <c r="Z193" i="14"/>
  <c r="N193" i="14"/>
  <c r="M193" i="14"/>
  <c r="L193" i="14"/>
  <c r="I192" i="14"/>
  <c r="K192" i="14"/>
  <c r="S192" i="14"/>
  <c r="Z192" i="14"/>
  <c r="N192" i="14"/>
  <c r="M192" i="14"/>
  <c r="L192" i="14"/>
  <c r="I191" i="14"/>
  <c r="K191" i="14"/>
  <c r="S191" i="14"/>
  <c r="Z191" i="14"/>
  <c r="N191" i="14"/>
  <c r="M191" i="14"/>
  <c r="L191" i="14"/>
  <c r="I190" i="14"/>
  <c r="K190" i="14"/>
  <c r="S190" i="14"/>
  <c r="Z190" i="14"/>
  <c r="N190" i="14"/>
  <c r="M190" i="14"/>
  <c r="L190" i="14"/>
  <c r="I189" i="14"/>
  <c r="K189" i="14"/>
  <c r="S189" i="14"/>
  <c r="Z189" i="14"/>
  <c r="N189" i="14"/>
  <c r="M189" i="14"/>
  <c r="L189" i="14"/>
  <c r="I188" i="14"/>
  <c r="K188" i="14"/>
  <c r="S188" i="14"/>
  <c r="Z188" i="14"/>
  <c r="N188" i="14"/>
  <c r="M188" i="14"/>
  <c r="L188" i="14"/>
  <c r="I187" i="14"/>
  <c r="K187" i="14"/>
  <c r="S187" i="14"/>
  <c r="Z187" i="14"/>
  <c r="N187" i="14"/>
  <c r="M187" i="14"/>
  <c r="L187" i="14"/>
  <c r="I186" i="14"/>
  <c r="K186" i="14"/>
  <c r="S186" i="14"/>
  <c r="Z186" i="14"/>
  <c r="N186" i="14"/>
  <c r="M186" i="14"/>
  <c r="L186" i="14"/>
  <c r="I185" i="14"/>
  <c r="K185" i="14"/>
  <c r="S185" i="14"/>
  <c r="Z185" i="14"/>
  <c r="N185" i="14"/>
  <c r="M185" i="14"/>
  <c r="L185" i="14"/>
  <c r="I184" i="14"/>
  <c r="K184" i="14"/>
  <c r="S184" i="14"/>
  <c r="Z184" i="14"/>
  <c r="N184" i="14"/>
  <c r="M184" i="14"/>
  <c r="L184" i="14"/>
  <c r="I183" i="14"/>
  <c r="K183" i="14"/>
  <c r="S183" i="14"/>
  <c r="Z183" i="14"/>
  <c r="N183" i="14"/>
  <c r="M183" i="14"/>
  <c r="L183" i="14"/>
  <c r="I182" i="14"/>
  <c r="K182" i="14"/>
  <c r="S182" i="14"/>
  <c r="Z182" i="14"/>
  <c r="N182" i="14"/>
  <c r="M182" i="14"/>
  <c r="L182" i="14"/>
  <c r="I181" i="14"/>
  <c r="K181" i="14"/>
  <c r="S181" i="14"/>
  <c r="Z181" i="14"/>
  <c r="N181" i="14"/>
  <c r="M181" i="14"/>
  <c r="L181" i="14"/>
  <c r="I180" i="14"/>
  <c r="K180" i="14"/>
  <c r="S180" i="14"/>
  <c r="Z180" i="14"/>
  <c r="N180" i="14"/>
  <c r="M180" i="14"/>
  <c r="L180" i="14"/>
  <c r="I179" i="14"/>
  <c r="K179" i="14"/>
  <c r="S179" i="14"/>
  <c r="Z179" i="14"/>
  <c r="N179" i="14"/>
  <c r="M179" i="14"/>
  <c r="L179" i="14"/>
  <c r="I178" i="14"/>
  <c r="K178" i="14"/>
  <c r="S178" i="14"/>
  <c r="Z178" i="14"/>
  <c r="N178" i="14"/>
  <c r="M178" i="14"/>
  <c r="L178" i="14"/>
  <c r="I177" i="14"/>
  <c r="K177" i="14"/>
  <c r="S177" i="14"/>
  <c r="Z177" i="14"/>
  <c r="N177" i="14"/>
  <c r="M177" i="14"/>
  <c r="L177" i="14"/>
  <c r="I176" i="14"/>
  <c r="K176" i="14"/>
  <c r="S176" i="14"/>
  <c r="Z176" i="14"/>
  <c r="N176" i="14"/>
  <c r="M176" i="14"/>
  <c r="L176" i="14"/>
  <c r="I175" i="14"/>
  <c r="K175" i="14"/>
  <c r="S175" i="14"/>
  <c r="Z175" i="14"/>
  <c r="N175" i="14"/>
  <c r="M175" i="14"/>
  <c r="L175" i="14"/>
  <c r="I174" i="14"/>
  <c r="K174" i="14"/>
  <c r="S174" i="14"/>
  <c r="Z174" i="14"/>
  <c r="N174" i="14"/>
  <c r="M174" i="14"/>
  <c r="L174" i="14"/>
  <c r="I173" i="14"/>
  <c r="K173" i="14"/>
  <c r="S173" i="14"/>
  <c r="Z173" i="14"/>
  <c r="N173" i="14"/>
  <c r="M173" i="14"/>
  <c r="L173" i="14"/>
  <c r="I172" i="14"/>
  <c r="K172" i="14"/>
  <c r="S172" i="14"/>
  <c r="Z172" i="14"/>
  <c r="N172" i="14"/>
  <c r="M172" i="14"/>
  <c r="L172" i="14"/>
  <c r="I171" i="14"/>
  <c r="K171" i="14"/>
  <c r="S171" i="14"/>
  <c r="Z171" i="14"/>
  <c r="N171" i="14"/>
  <c r="M171" i="14"/>
  <c r="L171" i="14"/>
  <c r="I170" i="14"/>
  <c r="K170" i="14"/>
  <c r="S170" i="14"/>
  <c r="Z170" i="14"/>
  <c r="N170" i="14"/>
  <c r="M170" i="14"/>
  <c r="L170" i="14"/>
  <c r="I169" i="14"/>
  <c r="K169" i="14"/>
  <c r="S169" i="14"/>
  <c r="Z169" i="14"/>
  <c r="N169" i="14"/>
  <c r="M169" i="14"/>
  <c r="L169" i="14"/>
  <c r="I168" i="14"/>
  <c r="K168" i="14"/>
  <c r="S168" i="14"/>
  <c r="Z168" i="14"/>
  <c r="N168" i="14"/>
  <c r="M168" i="14"/>
  <c r="L168" i="14"/>
  <c r="I167" i="14"/>
  <c r="K167" i="14"/>
  <c r="S167" i="14"/>
  <c r="Z167" i="14"/>
  <c r="N167" i="14"/>
  <c r="M167" i="14"/>
  <c r="L167" i="14"/>
  <c r="I166" i="14"/>
  <c r="K166" i="14"/>
  <c r="S166" i="14"/>
  <c r="Z166" i="14"/>
  <c r="N166" i="14"/>
  <c r="M166" i="14"/>
  <c r="L166" i="14"/>
  <c r="I165" i="14"/>
  <c r="K165" i="14"/>
  <c r="S165" i="14"/>
  <c r="Z165" i="14"/>
  <c r="N165" i="14"/>
  <c r="M165" i="14"/>
  <c r="L165" i="14"/>
  <c r="I164" i="14"/>
  <c r="K164" i="14"/>
  <c r="S164" i="14"/>
  <c r="Z164" i="14"/>
  <c r="N164" i="14"/>
  <c r="M164" i="14"/>
  <c r="L164" i="14"/>
  <c r="I163" i="14"/>
  <c r="K163" i="14"/>
  <c r="S163" i="14"/>
  <c r="Z163" i="14"/>
  <c r="N163" i="14"/>
  <c r="M163" i="14"/>
  <c r="L163" i="14"/>
  <c r="I162" i="14"/>
  <c r="K162" i="14"/>
  <c r="S162" i="14"/>
  <c r="Z162" i="14"/>
  <c r="N162" i="14"/>
  <c r="M162" i="14"/>
  <c r="L162" i="14"/>
  <c r="I161" i="14"/>
  <c r="K161" i="14"/>
  <c r="S161" i="14"/>
  <c r="Z161" i="14"/>
  <c r="N161" i="14"/>
  <c r="M161" i="14"/>
  <c r="L161" i="14"/>
  <c r="I160" i="14"/>
  <c r="K160" i="14"/>
  <c r="S160" i="14"/>
  <c r="Z160" i="14"/>
  <c r="N160" i="14"/>
  <c r="M160" i="14"/>
  <c r="L160" i="14"/>
  <c r="I159" i="14"/>
  <c r="K159" i="14"/>
  <c r="S159" i="14"/>
  <c r="Z159" i="14"/>
  <c r="N159" i="14"/>
  <c r="M159" i="14"/>
  <c r="L159" i="14"/>
  <c r="I158" i="14"/>
  <c r="K158" i="14"/>
  <c r="S158" i="14"/>
  <c r="Z158" i="14"/>
  <c r="N158" i="14"/>
  <c r="M158" i="14"/>
  <c r="L158" i="14"/>
  <c r="I157" i="14"/>
  <c r="K157" i="14"/>
  <c r="S157" i="14"/>
  <c r="Z157" i="14"/>
  <c r="N157" i="14"/>
  <c r="M157" i="14"/>
  <c r="L157" i="14"/>
  <c r="I156" i="14"/>
  <c r="K156" i="14"/>
  <c r="S156" i="14"/>
  <c r="Z156" i="14"/>
  <c r="N156" i="14"/>
  <c r="M156" i="14"/>
  <c r="L156" i="14"/>
  <c r="I155" i="14"/>
  <c r="K155" i="14"/>
  <c r="S155" i="14"/>
  <c r="Z155" i="14"/>
  <c r="N155" i="14"/>
  <c r="M155" i="14"/>
  <c r="L155" i="14"/>
  <c r="I154" i="14"/>
  <c r="K154" i="14"/>
  <c r="S154" i="14"/>
  <c r="Z154" i="14"/>
  <c r="N154" i="14"/>
  <c r="M154" i="14"/>
  <c r="L154" i="14"/>
  <c r="I153" i="14"/>
  <c r="K153" i="14"/>
  <c r="S153" i="14"/>
  <c r="Z153" i="14"/>
  <c r="N153" i="14"/>
  <c r="M153" i="14"/>
  <c r="L153" i="14"/>
  <c r="I152" i="14"/>
  <c r="K152" i="14"/>
  <c r="S152" i="14"/>
  <c r="Z152" i="14"/>
  <c r="N152" i="14"/>
  <c r="M152" i="14"/>
  <c r="L152" i="14"/>
  <c r="I151" i="14"/>
  <c r="K151" i="14"/>
  <c r="S151" i="14"/>
  <c r="Z151" i="14"/>
  <c r="N151" i="14"/>
  <c r="M151" i="14"/>
  <c r="L151" i="14"/>
  <c r="I150" i="14"/>
  <c r="K150" i="14"/>
  <c r="S150" i="14"/>
  <c r="Z150" i="14"/>
  <c r="N150" i="14"/>
  <c r="M150" i="14"/>
  <c r="L150" i="14"/>
  <c r="I149" i="14"/>
  <c r="K149" i="14"/>
  <c r="S149" i="14"/>
  <c r="Z149" i="14"/>
  <c r="N149" i="14"/>
  <c r="M149" i="14"/>
  <c r="L149" i="14"/>
  <c r="I148" i="14"/>
  <c r="K148" i="14"/>
  <c r="S148" i="14"/>
  <c r="Z148" i="14"/>
  <c r="N148" i="14"/>
  <c r="M148" i="14"/>
  <c r="L148" i="14"/>
  <c r="I147" i="14"/>
  <c r="K147" i="14"/>
  <c r="S147" i="14"/>
  <c r="Z147" i="14"/>
  <c r="N147" i="14"/>
  <c r="M147" i="14"/>
  <c r="L147" i="14"/>
  <c r="I146" i="14"/>
  <c r="K146" i="14"/>
  <c r="S146" i="14"/>
  <c r="Z146" i="14"/>
  <c r="N146" i="14"/>
  <c r="M146" i="14"/>
  <c r="L146" i="14"/>
  <c r="I145" i="14"/>
  <c r="K145" i="14"/>
  <c r="S145" i="14"/>
  <c r="Z145" i="14"/>
  <c r="N145" i="14"/>
  <c r="M145" i="14"/>
  <c r="L145" i="14"/>
  <c r="I144" i="14"/>
  <c r="K144" i="14"/>
  <c r="S144" i="14"/>
  <c r="Z144" i="14"/>
  <c r="N144" i="14"/>
  <c r="M144" i="14"/>
  <c r="L144" i="14"/>
  <c r="I143" i="14"/>
  <c r="K143" i="14"/>
  <c r="S143" i="14"/>
  <c r="Z143" i="14"/>
  <c r="N143" i="14"/>
  <c r="M143" i="14"/>
  <c r="L143" i="14"/>
  <c r="I142" i="14"/>
  <c r="K142" i="14"/>
  <c r="S142" i="14"/>
  <c r="Z142" i="14"/>
  <c r="N142" i="14"/>
  <c r="M142" i="14"/>
  <c r="L142" i="14"/>
  <c r="I141" i="14"/>
  <c r="K141" i="14"/>
  <c r="S141" i="14"/>
  <c r="Z141" i="14"/>
  <c r="N141" i="14"/>
  <c r="M141" i="14"/>
  <c r="L141" i="14"/>
  <c r="I140" i="14"/>
  <c r="K140" i="14"/>
  <c r="S140" i="14"/>
  <c r="Z140" i="14"/>
  <c r="N140" i="14"/>
  <c r="M140" i="14"/>
  <c r="L140" i="14"/>
  <c r="I139" i="14"/>
  <c r="K139" i="14"/>
  <c r="S139" i="14"/>
  <c r="Z139" i="14"/>
  <c r="N139" i="14"/>
  <c r="M139" i="14"/>
  <c r="L139" i="14"/>
  <c r="I138" i="14"/>
  <c r="K138" i="14"/>
  <c r="S138" i="14"/>
  <c r="Z138" i="14"/>
  <c r="N138" i="14"/>
  <c r="M138" i="14"/>
  <c r="L138" i="14"/>
  <c r="I137" i="14"/>
  <c r="K137" i="14"/>
  <c r="S137" i="14"/>
  <c r="Z137" i="14"/>
  <c r="N137" i="14"/>
  <c r="M137" i="14"/>
  <c r="L137" i="14"/>
  <c r="I136" i="14"/>
  <c r="K136" i="14"/>
  <c r="S136" i="14"/>
  <c r="Z136" i="14"/>
  <c r="N136" i="14"/>
  <c r="M136" i="14"/>
  <c r="L136" i="14"/>
  <c r="I135" i="14"/>
  <c r="K135" i="14"/>
  <c r="S135" i="14"/>
  <c r="Z135" i="14"/>
  <c r="N135" i="14"/>
  <c r="M135" i="14"/>
  <c r="L135" i="14"/>
  <c r="I134" i="14"/>
  <c r="K134" i="14"/>
  <c r="S134" i="14"/>
  <c r="Z134" i="14"/>
  <c r="N134" i="14"/>
  <c r="M134" i="14"/>
  <c r="L134" i="14"/>
  <c r="I133" i="14"/>
  <c r="K133" i="14"/>
  <c r="S133" i="14"/>
  <c r="Z133" i="14"/>
  <c r="N133" i="14"/>
  <c r="M133" i="14"/>
  <c r="L133" i="14"/>
  <c r="I132" i="14"/>
  <c r="K132" i="14"/>
  <c r="S132" i="14"/>
  <c r="Z132" i="14"/>
  <c r="N132" i="14"/>
  <c r="M132" i="14"/>
  <c r="L132" i="14"/>
  <c r="I131" i="14"/>
  <c r="K131" i="14"/>
  <c r="S131" i="14"/>
  <c r="Z131" i="14"/>
  <c r="N131" i="14"/>
  <c r="M131" i="14"/>
  <c r="L131" i="14"/>
  <c r="I130" i="14"/>
  <c r="T130" i="14"/>
  <c r="K130" i="14"/>
  <c r="U130" i="14"/>
  <c r="V130" i="14"/>
  <c r="W130" i="14"/>
  <c r="AB130" i="14"/>
  <c r="S130" i="14"/>
  <c r="Z130" i="14"/>
  <c r="N130" i="14"/>
  <c r="M130" i="14"/>
  <c r="L130" i="14"/>
  <c r="I129" i="14"/>
  <c r="T129" i="14"/>
  <c r="K129" i="14"/>
  <c r="U129" i="14"/>
  <c r="V129" i="14"/>
  <c r="W129" i="14"/>
  <c r="AB129" i="14"/>
  <c r="S129" i="14"/>
  <c r="Z129" i="14"/>
  <c r="N129" i="14"/>
  <c r="M129" i="14"/>
  <c r="L129" i="14"/>
  <c r="I128" i="14"/>
  <c r="T128" i="14"/>
  <c r="K128" i="14"/>
  <c r="U128" i="14"/>
  <c r="V128" i="14"/>
  <c r="W128" i="14"/>
  <c r="AB128" i="14"/>
  <c r="S128" i="14"/>
  <c r="Z128" i="14"/>
  <c r="N128" i="14"/>
  <c r="M128" i="14"/>
  <c r="L128" i="14"/>
  <c r="I127" i="14"/>
  <c r="T127" i="14"/>
  <c r="K127" i="14"/>
  <c r="U127" i="14"/>
  <c r="V127" i="14"/>
  <c r="W127" i="14"/>
  <c r="AB127" i="14"/>
  <c r="S127" i="14"/>
  <c r="Z127" i="14"/>
  <c r="N127" i="14"/>
  <c r="M127" i="14"/>
  <c r="L127" i="14"/>
  <c r="I126" i="14"/>
  <c r="T126" i="14"/>
  <c r="K126" i="14"/>
  <c r="U126" i="14"/>
  <c r="V126" i="14"/>
  <c r="W126" i="14"/>
  <c r="AB126" i="14"/>
  <c r="S126" i="14"/>
  <c r="Z126" i="14"/>
  <c r="N126" i="14"/>
  <c r="M126" i="14"/>
  <c r="L126" i="14"/>
  <c r="I125" i="14"/>
  <c r="T125" i="14"/>
  <c r="K125" i="14"/>
  <c r="U125" i="14"/>
  <c r="V125" i="14"/>
  <c r="W125" i="14"/>
  <c r="AB125" i="14"/>
  <c r="S125" i="14"/>
  <c r="Z125" i="14"/>
  <c r="N125" i="14"/>
  <c r="M125" i="14"/>
  <c r="L125" i="14"/>
  <c r="I124" i="14"/>
  <c r="T124" i="14"/>
  <c r="K124" i="14"/>
  <c r="U124" i="14"/>
  <c r="V124" i="14"/>
  <c r="W124" i="14"/>
  <c r="AB124" i="14"/>
  <c r="S124" i="14"/>
  <c r="Z124" i="14"/>
  <c r="N124" i="14"/>
  <c r="M124" i="14"/>
  <c r="L124" i="14"/>
  <c r="I123" i="14"/>
  <c r="T123" i="14"/>
  <c r="K123" i="14"/>
  <c r="U123" i="14"/>
  <c r="V123" i="14"/>
  <c r="W123" i="14"/>
  <c r="AB123" i="14"/>
  <c r="S123" i="14"/>
  <c r="Z123" i="14"/>
  <c r="N123" i="14"/>
  <c r="M123" i="14"/>
  <c r="L123" i="14"/>
  <c r="I122" i="14"/>
  <c r="T122" i="14"/>
  <c r="K122" i="14"/>
  <c r="U122" i="14"/>
  <c r="V122" i="14"/>
  <c r="W122" i="14"/>
  <c r="AB122" i="14"/>
  <c r="S122" i="14"/>
  <c r="Z122" i="14"/>
  <c r="N122" i="14"/>
  <c r="M122" i="14"/>
  <c r="L122" i="14"/>
  <c r="I121" i="14"/>
  <c r="T121" i="14"/>
  <c r="K121" i="14"/>
  <c r="U121" i="14"/>
  <c r="V121" i="14"/>
  <c r="W121" i="14"/>
  <c r="AB121" i="14"/>
  <c r="S121" i="14"/>
  <c r="Z121" i="14"/>
  <c r="N121" i="14"/>
  <c r="M121" i="14"/>
  <c r="L121" i="14"/>
  <c r="I120" i="14"/>
  <c r="T120" i="14"/>
  <c r="K120" i="14"/>
  <c r="U120" i="14"/>
  <c r="V120" i="14"/>
  <c r="W120" i="14"/>
  <c r="AB120" i="14"/>
  <c r="S120" i="14"/>
  <c r="Z120" i="14"/>
  <c r="N120" i="14"/>
  <c r="M120" i="14"/>
  <c r="L120" i="14"/>
  <c r="I119" i="14"/>
  <c r="T119" i="14"/>
  <c r="K119" i="14"/>
  <c r="U119" i="14"/>
  <c r="V119" i="14"/>
  <c r="W119" i="14"/>
  <c r="AB119" i="14"/>
  <c r="S119" i="14"/>
  <c r="Z119" i="14"/>
  <c r="N119" i="14"/>
  <c r="M119" i="14"/>
  <c r="L119" i="14"/>
  <c r="I118" i="14"/>
  <c r="T118" i="14"/>
  <c r="K118" i="14"/>
  <c r="U118" i="14"/>
  <c r="V118" i="14"/>
  <c r="W118" i="14"/>
  <c r="AB118" i="14"/>
  <c r="S118" i="14"/>
  <c r="Z118" i="14"/>
  <c r="N118" i="14"/>
  <c r="M118" i="14"/>
  <c r="L118" i="14"/>
  <c r="I117" i="14"/>
  <c r="T117" i="14"/>
  <c r="K117" i="14"/>
  <c r="U117" i="14"/>
  <c r="V117" i="14"/>
  <c r="W117" i="14"/>
  <c r="AB117" i="14"/>
  <c r="S117" i="14"/>
  <c r="Z117" i="14"/>
  <c r="N117" i="14"/>
  <c r="M117" i="14"/>
  <c r="L117" i="14"/>
  <c r="I116" i="14"/>
  <c r="T116" i="14"/>
  <c r="K116" i="14"/>
  <c r="U116" i="14"/>
  <c r="V116" i="14"/>
  <c r="W116" i="14"/>
  <c r="AB116" i="14"/>
  <c r="S116" i="14"/>
  <c r="Z116" i="14"/>
  <c r="N116" i="14"/>
  <c r="M116" i="14"/>
  <c r="L116" i="14"/>
  <c r="I115" i="14"/>
  <c r="T115" i="14"/>
  <c r="K115" i="14"/>
  <c r="U115" i="14"/>
  <c r="V115" i="14"/>
  <c r="W115" i="14"/>
  <c r="AB115" i="14"/>
  <c r="S115" i="14"/>
  <c r="Z115" i="14"/>
  <c r="N115" i="14"/>
  <c r="M115" i="14"/>
  <c r="L115" i="14"/>
  <c r="I114" i="14"/>
  <c r="T114" i="14"/>
  <c r="K114" i="14"/>
  <c r="U114" i="14"/>
  <c r="V114" i="14"/>
  <c r="W114" i="14"/>
  <c r="AB114" i="14"/>
  <c r="S114" i="14"/>
  <c r="Z114" i="14"/>
  <c r="N114" i="14"/>
  <c r="M114" i="14"/>
  <c r="L114" i="14"/>
  <c r="I113" i="14"/>
  <c r="T113" i="14"/>
  <c r="K113" i="14"/>
  <c r="U113" i="14"/>
  <c r="V113" i="14"/>
  <c r="W113" i="14"/>
  <c r="AB113" i="14"/>
  <c r="S113" i="14"/>
  <c r="Z113" i="14"/>
  <c r="N113" i="14"/>
  <c r="M113" i="14"/>
  <c r="L113" i="14"/>
  <c r="I112" i="14"/>
  <c r="T112" i="14"/>
  <c r="K112" i="14"/>
  <c r="U112" i="14"/>
  <c r="V112" i="14"/>
  <c r="W112" i="14"/>
  <c r="AB112" i="14"/>
  <c r="S112" i="14"/>
  <c r="Z112" i="14"/>
  <c r="I111" i="14"/>
  <c r="K111" i="14"/>
  <c r="N111" i="14"/>
  <c r="N112" i="14"/>
  <c r="O112" i="14"/>
  <c r="M112" i="14"/>
  <c r="L112" i="14"/>
  <c r="T111" i="14"/>
  <c r="U111" i="14"/>
  <c r="V111" i="14"/>
  <c r="W111" i="14"/>
  <c r="AB111" i="14"/>
  <c r="S111" i="14"/>
  <c r="Z111" i="14"/>
  <c r="O111" i="14"/>
  <c r="M111" i="14"/>
  <c r="L111" i="14"/>
  <c r="I110" i="14"/>
  <c r="T110" i="14"/>
  <c r="K110" i="14"/>
  <c r="U110" i="14"/>
  <c r="V110" i="14"/>
  <c r="W110" i="14"/>
  <c r="AB110" i="14"/>
  <c r="S110" i="14"/>
  <c r="Z110" i="14"/>
  <c r="N110" i="14"/>
  <c r="M110" i="14"/>
  <c r="L110" i="14"/>
  <c r="I109" i="14"/>
  <c r="T109" i="14"/>
  <c r="K109" i="14"/>
  <c r="U109" i="14"/>
  <c r="V109" i="14"/>
  <c r="W109" i="14"/>
  <c r="AB109" i="14"/>
  <c r="S109" i="14"/>
  <c r="Z109" i="14"/>
  <c r="N109" i="14"/>
  <c r="M109" i="14"/>
  <c r="L109" i="14"/>
  <c r="I108" i="14"/>
  <c r="T108" i="14"/>
  <c r="K108" i="14"/>
  <c r="U108" i="14"/>
  <c r="V108" i="14"/>
  <c r="W108" i="14"/>
  <c r="AB108" i="14"/>
  <c r="S108" i="14"/>
  <c r="Z108" i="14"/>
  <c r="N108" i="14"/>
  <c r="M108" i="14"/>
  <c r="L108" i="14"/>
  <c r="I107" i="14"/>
  <c r="T107" i="14"/>
  <c r="K107" i="14"/>
  <c r="U107" i="14"/>
  <c r="V107" i="14"/>
  <c r="W107" i="14"/>
  <c r="AB107" i="14"/>
  <c r="S107" i="14"/>
  <c r="Z107" i="14"/>
  <c r="N107" i="14"/>
  <c r="M107" i="14"/>
  <c r="L107" i="14"/>
  <c r="I106" i="14"/>
  <c r="T106" i="14"/>
  <c r="K106" i="14"/>
  <c r="U106" i="14"/>
  <c r="V106" i="14"/>
  <c r="W106" i="14"/>
  <c r="AB106" i="14"/>
  <c r="S106" i="14"/>
  <c r="Z106" i="14"/>
  <c r="N106" i="14"/>
  <c r="M106" i="14"/>
  <c r="L106" i="14"/>
  <c r="I105" i="14"/>
  <c r="T105" i="14"/>
  <c r="K105" i="14"/>
  <c r="U105" i="14"/>
  <c r="V105" i="14"/>
  <c r="W105" i="14"/>
  <c r="AB105" i="14"/>
  <c r="S105" i="14"/>
  <c r="Z105" i="14"/>
  <c r="N105" i="14"/>
  <c r="M105" i="14"/>
  <c r="L105" i="14"/>
  <c r="I104" i="14"/>
  <c r="T104" i="14"/>
  <c r="K104" i="14"/>
  <c r="U104" i="14"/>
  <c r="V104" i="14"/>
  <c r="W104" i="14"/>
  <c r="AB104" i="14"/>
  <c r="S104" i="14"/>
  <c r="Z104" i="14"/>
  <c r="N104" i="14"/>
  <c r="M104" i="14"/>
  <c r="L104" i="14"/>
  <c r="I103" i="14"/>
  <c r="T103" i="14"/>
  <c r="K103" i="14"/>
  <c r="U103" i="14"/>
  <c r="V103" i="14"/>
  <c r="W103" i="14"/>
  <c r="AB103" i="14"/>
  <c r="S103" i="14"/>
  <c r="Z103" i="14"/>
  <c r="N103" i="14"/>
  <c r="M103" i="14"/>
  <c r="L103" i="14"/>
  <c r="I102" i="14"/>
  <c r="T102" i="14"/>
  <c r="K102" i="14"/>
  <c r="U102" i="14"/>
  <c r="V102" i="14"/>
  <c r="W102" i="14"/>
  <c r="AB102" i="14"/>
  <c r="S102" i="14"/>
  <c r="Z102" i="14"/>
  <c r="N102" i="14"/>
  <c r="M102" i="14"/>
  <c r="L102" i="14"/>
  <c r="I101" i="14"/>
  <c r="K101" i="14"/>
  <c r="S101" i="14"/>
  <c r="Z101" i="14"/>
  <c r="N101" i="14"/>
  <c r="M101" i="14"/>
  <c r="L101" i="14"/>
  <c r="I100" i="14"/>
  <c r="T100" i="14"/>
  <c r="K100" i="14"/>
  <c r="U100" i="14"/>
  <c r="V100" i="14"/>
  <c r="W100" i="14"/>
  <c r="AB100" i="14"/>
  <c r="S100" i="14"/>
  <c r="Z100" i="14"/>
  <c r="N100" i="14"/>
  <c r="M100" i="14"/>
  <c r="L100" i="14"/>
  <c r="I99" i="14"/>
  <c r="T99" i="14"/>
  <c r="K99" i="14"/>
  <c r="U99" i="14"/>
  <c r="V99" i="14"/>
  <c r="W99" i="14"/>
  <c r="AB99" i="14"/>
  <c r="S99" i="14"/>
  <c r="Z99" i="14"/>
  <c r="N99" i="14"/>
  <c r="M99" i="14"/>
  <c r="L99" i="14"/>
  <c r="I98" i="14"/>
  <c r="T98" i="14"/>
  <c r="K98" i="14"/>
  <c r="U98" i="14"/>
  <c r="V98" i="14"/>
  <c r="W98" i="14"/>
  <c r="AB98" i="14"/>
  <c r="S98" i="14"/>
  <c r="Z98" i="14"/>
  <c r="N98" i="14"/>
  <c r="M98" i="14"/>
  <c r="L98" i="14"/>
  <c r="I97" i="14"/>
  <c r="T97" i="14"/>
  <c r="K97" i="14"/>
  <c r="U97" i="14"/>
  <c r="V97" i="14"/>
  <c r="W97" i="14"/>
  <c r="AB97" i="14"/>
  <c r="S97" i="14"/>
  <c r="Z97" i="14"/>
  <c r="N97" i="14"/>
  <c r="M97" i="14"/>
  <c r="L97" i="14"/>
  <c r="I96" i="14"/>
  <c r="T96" i="14"/>
  <c r="K96" i="14"/>
  <c r="U96" i="14"/>
  <c r="V96" i="14"/>
  <c r="W96" i="14"/>
  <c r="AB96" i="14"/>
  <c r="S96" i="14"/>
  <c r="Z96" i="14"/>
  <c r="N96" i="14"/>
  <c r="M96" i="14"/>
  <c r="L96" i="14"/>
  <c r="I95" i="14"/>
  <c r="T95" i="14"/>
  <c r="K95" i="14"/>
  <c r="U95" i="14"/>
  <c r="V95" i="14"/>
  <c r="W95" i="14"/>
  <c r="AB95" i="14"/>
  <c r="S95" i="14"/>
  <c r="Z95" i="14"/>
  <c r="N95" i="14"/>
  <c r="M95" i="14"/>
  <c r="L95" i="14"/>
  <c r="D32" i="13"/>
  <c r="T375" i="13"/>
  <c r="E32" i="13"/>
  <c r="U375" i="13"/>
  <c r="F32" i="13"/>
  <c r="V375" i="13"/>
  <c r="W375" i="13"/>
  <c r="AB375" i="13"/>
  <c r="T376" i="13"/>
  <c r="U376" i="13"/>
  <c r="V376" i="13"/>
  <c r="W376" i="13"/>
  <c r="AB376" i="13"/>
  <c r="T377" i="13"/>
  <c r="U377" i="13"/>
  <c r="V377" i="13"/>
  <c r="W377" i="13"/>
  <c r="AB377" i="13"/>
  <c r="T378" i="13"/>
  <c r="U378" i="13"/>
  <c r="V378" i="13"/>
  <c r="W378" i="13"/>
  <c r="AB378" i="13"/>
  <c r="T379" i="13"/>
  <c r="U379" i="13"/>
  <c r="V379" i="13"/>
  <c r="W379" i="13"/>
  <c r="AB379" i="13"/>
  <c r="T380" i="13"/>
  <c r="U380" i="13"/>
  <c r="V380" i="13"/>
  <c r="W380" i="13"/>
  <c r="AB380" i="13"/>
  <c r="T381" i="13"/>
  <c r="U381" i="13"/>
  <c r="V381" i="13"/>
  <c r="W381" i="13"/>
  <c r="AB381" i="13"/>
  <c r="T382" i="13"/>
  <c r="U382" i="13"/>
  <c r="V382" i="13"/>
  <c r="W382" i="13"/>
  <c r="AB382" i="13"/>
  <c r="T383" i="13"/>
  <c r="U383" i="13"/>
  <c r="V383" i="13"/>
  <c r="W383" i="13"/>
  <c r="AB383" i="13"/>
  <c r="T384" i="13"/>
  <c r="U384" i="13"/>
  <c r="V384" i="13"/>
  <c r="W384" i="13"/>
  <c r="AB384" i="13"/>
  <c r="T385" i="13"/>
  <c r="U385" i="13"/>
  <c r="V385" i="13"/>
  <c r="W385" i="13"/>
  <c r="AB385" i="13"/>
  <c r="T386" i="13"/>
  <c r="U386" i="13"/>
  <c r="V386" i="13"/>
  <c r="W386" i="13"/>
  <c r="AB386" i="13"/>
  <c r="T387" i="13"/>
  <c r="U387" i="13"/>
  <c r="V387" i="13"/>
  <c r="W387" i="13"/>
  <c r="AB387" i="13"/>
  <c r="T388" i="13"/>
  <c r="U388" i="13"/>
  <c r="V388" i="13"/>
  <c r="W388" i="13"/>
  <c r="AB388" i="13"/>
  <c r="T389" i="13"/>
  <c r="U389" i="13"/>
  <c r="V389" i="13"/>
  <c r="W389" i="13"/>
  <c r="AB389" i="13"/>
  <c r="T390" i="13"/>
  <c r="U390" i="13"/>
  <c r="V390" i="13"/>
  <c r="W390" i="13"/>
  <c r="AB390" i="13"/>
  <c r="T391" i="13"/>
  <c r="U391" i="13"/>
  <c r="V391" i="13"/>
  <c r="W391" i="13"/>
  <c r="AB391" i="13"/>
  <c r="T392" i="13"/>
  <c r="U392" i="13"/>
  <c r="V392" i="13"/>
  <c r="W392" i="13"/>
  <c r="AB392" i="13"/>
  <c r="T393" i="13"/>
  <c r="U393" i="13"/>
  <c r="V393" i="13"/>
  <c r="W393" i="13"/>
  <c r="AB393" i="13"/>
  <c r="T394" i="13"/>
  <c r="U394" i="13"/>
  <c r="V394" i="13"/>
  <c r="W394" i="13"/>
  <c r="AB394" i="13"/>
  <c r="T395" i="13"/>
  <c r="U395" i="13"/>
  <c r="V395" i="13"/>
  <c r="W395" i="13"/>
  <c r="AB395" i="13"/>
  <c r="T396" i="13"/>
  <c r="U396" i="13"/>
  <c r="V396" i="13"/>
  <c r="W396" i="13"/>
  <c r="AB396" i="13"/>
  <c r="T397" i="13"/>
  <c r="U397" i="13"/>
  <c r="V397" i="13"/>
  <c r="W397" i="13"/>
  <c r="AB397" i="13"/>
  <c r="T398" i="13"/>
  <c r="U398" i="13"/>
  <c r="V398" i="13"/>
  <c r="W398" i="13"/>
  <c r="AB398" i="13"/>
  <c r="T399" i="13"/>
  <c r="U399" i="13"/>
  <c r="V399" i="13"/>
  <c r="W399" i="13"/>
  <c r="AB399" i="13"/>
  <c r="T400" i="13"/>
  <c r="U400" i="13"/>
  <c r="V400" i="13"/>
  <c r="W400" i="13"/>
  <c r="AB400" i="13"/>
  <c r="T401" i="13"/>
  <c r="U401" i="13"/>
  <c r="V401" i="13"/>
  <c r="W401" i="13"/>
  <c r="AB401" i="13"/>
  <c r="T402" i="13"/>
  <c r="U402" i="13"/>
  <c r="V402" i="13"/>
  <c r="W402" i="13"/>
  <c r="AB402" i="13"/>
  <c r="T403" i="13"/>
  <c r="U403" i="13"/>
  <c r="V403" i="13"/>
  <c r="W403" i="13"/>
  <c r="AB403" i="13"/>
  <c r="T404" i="13"/>
  <c r="U404" i="13"/>
  <c r="V404" i="13"/>
  <c r="W404" i="13"/>
  <c r="AB404" i="13"/>
  <c r="T405" i="13"/>
  <c r="U405" i="13"/>
  <c r="V405" i="13"/>
  <c r="W405" i="13"/>
  <c r="AB405" i="13"/>
  <c r="T406" i="13"/>
  <c r="U406" i="13"/>
  <c r="V406" i="13"/>
  <c r="W406" i="13"/>
  <c r="AB406" i="13"/>
  <c r="T407" i="13"/>
  <c r="U407" i="13"/>
  <c r="V407" i="13"/>
  <c r="W407" i="13"/>
  <c r="AB407" i="13"/>
  <c r="T408" i="13"/>
  <c r="U408" i="13"/>
  <c r="V408" i="13"/>
  <c r="W408" i="13"/>
  <c r="AB408" i="13"/>
  <c r="T409" i="13"/>
  <c r="U409" i="13"/>
  <c r="V409" i="13"/>
  <c r="W409" i="13"/>
  <c r="AB409" i="13"/>
  <c r="T410" i="13"/>
  <c r="U410" i="13"/>
  <c r="V410" i="13"/>
  <c r="W410" i="13"/>
  <c r="AB410" i="13"/>
  <c r="T411" i="13"/>
  <c r="U411" i="13"/>
  <c r="V411" i="13"/>
  <c r="W411" i="13"/>
  <c r="AB411" i="13"/>
  <c r="T412" i="13"/>
  <c r="U412" i="13"/>
  <c r="V412" i="13"/>
  <c r="W412" i="13"/>
  <c r="AB412" i="13"/>
  <c r="T413" i="13"/>
  <c r="U413" i="13"/>
  <c r="V413" i="13"/>
  <c r="W413" i="13"/>
  <c r="AB413" i="13"/>
  <c r="T414" i="13"/>
  <c r="U414" i="13"/>
  <c r="V414" i="13"/>
  <c r="W414" i="13"/>
  <c r="AB414" i="13"/>
  <c r="T415" i="13"/>
  <c r="U415" i="13"/>
  <c r="V415" i="13"/>
  <c r="W415" i="13"/>
  <c r="AB415" i="13"/>
  <c r="T416" i="13"/>
  <c r="U416" i="13"/>
  <c r="V416" i="13"/>
  <c r="W416" i="13"/>
  <c r="AB416" i="13"/>
  <c r="T417" i="13"/>
  <c r="U417" i="13"/>
  <c r="V417" i="13"/>
  <c r="W417" i="13"/>
  <c r="AB417" i="13"/>
  <c r="T418" i="13"/>
  <c r="U418" i="13"/>
  <c r="V418" i="13"/>
  <c r="W418" i="13"/>
  <c r="AB418" i="13"/>
  <c r="T419" i="13"/>
  <c r="U419" i="13"/>
  <c r="V419" i="13"/>
  <c r="W419" i="13"/>
  <c r="AB419" i="13"/>
  <c r="T420" i="13"/>
  <c r="U420" i="13"/>
  <c r="V420" i="13"/>
  <c r="W420" i="13"/>
  <c r="AB420" i="13"/>
  <c r="T421" i="13"/>
  <c r="U421" i="13"/>
  <c r="V421" i="13"/>
  <c r="W421" i="13"/>
  <c r="AB421" i="13"/>
  <c r="T422" i="13"/>
  <c r="U422" i="13"/>
  <c r="V422" i="13"/>
  <c r="W422" i="13"/>
  <c r="AB422" i="13"/>
  <c r="T423" i="13"/>
  <c r="U423" i="13"/>
  <c r="V423" i="13"/>
  <c r="W423" i="13"/>
  <c r="AB423" i="13"/>
  <c r="T424" i="13"/>
  <c r="U424" i="13"/>
  <c r="V424" i="13"/>
  <c r="W424" i="13"/>
  <c r="AB424" i="13"/>
  <c r="T425" i="13"/>
  <c r="U425" i="13"/>
  <c r="V425" i="13"/>
  <c r="W425" i="13"/>
  <c r="AB425" i="13"/>
  <c r="T426" i="13"/>
  <c r="U426" i="13"/>
  <c r="V426" i="13"/>
  <c r="W426" i="13"/>
  <c r="AB426" i="13"/>
  <c r="T427" i="13"/>
  <c r="U427" i="13"/>
  <c r="V427" i="13"/>
  <c r="W427" i="13"/>
  <c r="AB427" i="13"/>
  <c r="T428" i="13"/>
  <c r="U428" i="13"/>
  <c r="V428" i="13"/>
  <c r="W428" i="13"/>
  <c r="AB428" i="13"/>
  <c r="T429" i="13"/>
  <c r="U429" i="13"/>
  <c r="V429" i="13"/>
  <c r="W429" i="13"/>
  <c r="AB429" i="13"/>
  <c r="T430" i="13"/>
  <c r="U430" i="13"/>
  <c r="V430" i="13"/>
  <c r="W430" i="13"/>
  <c r="AB430" i="13"/>
  <c r="T431" i="13"/>
  <c r="U431" i="13"/>
  <c r="V431" i="13"/>
  <c r="W431" i="13"/>
  <c r="AB431" i="13"/>
  <c r="T432" i="13"/>
  <c r="U432" i="13"/>
  <c r="V432" i="13"/>
  <c r="W432" i="13"/>
  <c r="AB432" i="13"/>
  <c r="T433" i="13"/>
  <c r="U433" i="13"/>
  <c r="V433" i="13"/>
  <c r="W433" i="13"/>
  <c r="AB433" i="13"/>
  <c r="T434" i="13"/>
  <c r="U434" i="13"/>
  <c r="V434" i="13"/>
  <c r="W434" i="13"/>
  <c r="AB434" i="13"/>
  <c r="T435" i="13"/>
  <c r="U435" i="13"/>
  <c r="V435" i="13"/>
  <c r="W435" i="13"/>
  <c r="AB435" i="13"/>
  <c r="T436" i="13"/>
  <c r="U436" i="13"/>
  <c r="V436" i="13"/>
  <c r="W436" i="13"/>
  <c r="AB436" i="13"/>
  <c r="T437" i="13"/>
  <c r="U437" i="13"/>
  <c r="V437" i="13"/>
  <c r="W437" i="13"/>
  <c r="AB437" i="13"/>
  <c r="T438" i="13"/>
  <c r="U438" i="13"/>
  <c r="V438" i="13"/>
  <c r="W438" i="13"/>
  <c r="AB438" i="13"/>
  <c r="T439" i="13"/>
  <c r="U439" i="13"/>
  <c r="V439" i="13"/>
  <c r="W439" i="13"/>
  <c r="AB439" i="13"/>
  <c r="T440" i="13"/>
  <c r="U440" i="13"/>
  <c r="V440" i="13"/>
  <c r="W440" i="13"/>
  <c r="AB440" i="13"/>
  <c r="T441" i="13"/>
  <c r="U441" i="13"/>
  <c r="V441" i="13"/>
  <c r="W441" i="13"/>
  <c r="AB441" i="13"/>
  <c r="T442" i="13"/>
  <c r="U442" i="13"/>
  <c r="V442" i="13"/>
  <c r="W442" i="13"/>
  <c r="AB442" i="13"/>
  <c r="T443" i="13"/>
  <c r="U443" i="13"/>
  <c r="V443" i="13"/>
  <c r="W443" i="13"/>
  <c r="AB443" i="13"/>
  <c r="T444" i="13"/>
  <c r="U444" i="13"/>
  <c r="V444" i="13"/>
  <c r="W444" i="13"/>
  <c r="AB444" i="13"/>
  <c r="T445" i="13"/>
  <c r="U445" i="13"/>
  <c r="V445" i="13"/>
  <c r="W445" i="13"/>
  <c r="AB445" i="13"/>
  <c r="T446" i="13"/>
  <c r="U446" i="13"/>
  <c r="V446" i="13"/>
  <c r="W446" i="13"/>
  <c r="AB446" i="13"/>
  <c r="T447" i="13"/>
  <c r="U447" i="13"/>
  <c r="V447" i="13"/>
  <c r="W447" i="13"/>
  <c r="AB447" i="13"/>
  <c r="T448" i="13"/>
  <c r="U448" i="13"/>
  <c r="V448" i="13"/>
  <c r="W448" i="13"/>
  <c r="AB448" i="13"/>
  <c r="T449" i="13"/>
  <c r="U449" i="13"/>
  <c r="V449" i="13"/>
  <c r="W449" i="13"/>
  <c r="AB449" i="13"/>
  <c r="T450" i="13"/>
  <c r="U450" i="13"/>
  <c r="V450" i="13"/>
  <c r="W450" i="13"/>
  <c r="AB450" i="13"/>
  <c r="T451" i="13"/>
  <c r="U451" i="13"/>
  <c r="V451" i="13"/>
  <c r="W451" i="13"/>
  <c r="AB451" i="13"/>
  <c r="T452" i="13"/>
  <c r="U452" i="13"/>
  <c r="V452" i="13"/>
  <c r="W452" i="13"/>
  <c r="AB452" i="13"/>
  <c r="T453" i="13"/>
  <c r="U453" i="13"/>
  <c r="V453" i="13"/>
  <c r="W453" i="13"/>
  <c r="AB453" i="13"/>
  <c r="T454" i="13"/>
  <c r="U454" i="13"/>
  <c r="V454" i="13"/>
  <c r="W454" i="13"/>
  <c r="AB454" i="13"/>
  <c r="T455" i="13"/>
  <c r="U455" i="13"/>
  <c r="V455" i="13"/>
  <c r="W455" i="13"/>
  <c r="AB455" i="13"/>
  <c r="T456" i="13"/>
  <c r="U456" i="13"/>
  <c r="V456" i="13"/>
  <c r="W456" i="13"/>
  <c r="AB456" i="13"/>
  <c r="T457" i="13"/>
  <c r="U457" i="13"/>
  <c r="V457" i="13"/>
  <c r="W457" i="13"/>
  <c r="AB457" i="13"/>
  <c r="T458" i="13"/>
  <c r="U458" i="13"/>
  <c r="V458" i="13"/>
  <c r="W458" i="13"/>
  <c r="AB458" i="13"/>
  <c r="T459" i="13"/>
  <c r="U459" i="13"/>
  <c r="V459" i="13"/>
  <c r="W459" i="13"/>
  <c r="AB459" i="13"/>
  <c r="T460" i="13"/>
  <c r="U460" i="13"/>
  <c r="V460" i="13"/>
  <c r="W460" i="13"/>
  <c r="AB460" i="13"/>
  <c r="T461" i="13"/>
  <c r="U461" i="13"/>
  <c r="V461" i="13"/>
  <c r="W461" i="13"/>
  <c r="AB461" i="13"/>
  <c r="T462" i="13"/>
  <c r="U462" i="13"/>
  <c r="V462" i="13"/>
  <c r="W462" i="13"/>
  <c r="AB462" i="13"/>
  <c r="T463" i="13"/>
  <c r="U463" i="13"/>
  <c r="V463" i="13"/>
  <c r="W463" i="13"/>
  <c r="AB463" i="13"/>
  <c r="T464" i="13"/>
  <c r="U464" i="13"/>
  <c r="V464" i="13"/>
  <c r="W464" i="13"/>
  <c r="AB464" i="13"/>
  <c r="T465" i="13"/>
  <c r="U465" i="13"/>
  <c r="V465" i="13"/>
  <c r="W465" i="13"/>
  <c r="AB465" i="13"/>
  <c r="T466" i="13"/>
  <c r="U466" i="13"/>
  <c r="V466" i="13"/>
  <c r="W466" i="13"/>
  <c r="AB466" i="13"/>
  <c r="T467" i="13"/>
  <c r="U467" i="13"/>
  <c r="V467" i="13"/>
  <c r="W467" i="13"/>
  <c r="AB467" i="13"/>
  <c r="T468" i="13"/>
  <c r="U468" i="13"/>
  <c r="V468" i="13"/>
  <c r="W468" i="13"/>
  <c r="AB468" i="13"/>
  <c r="T469" i="13"/>
  <c r="U469" i="13"/>
  <c r="V469" i="13"/>
  <c r="W469" i="13"/>
  <c r="AB469" i="13"/>
  <c r="T470" i="13"/>
  <c r="U470" i="13"/>
  <c r="V470" i="13"/>
  <c r="W470" i="13"/>
  <c r="AB470" i="13"/>
  <c r="T471" i="13"/>
  <c r="U471" i="13"/>
  <c r="V471" i="13"/>
  <c r="W471" i="13"/>
  <c r="AB471" i="13"/>
  <c r="T472" i="13"/>
  <c r="U472" i="13"/>
  <c r="V472" i="13"/>
  <c r="W472" i="13"/>
  <c r="AB472" i="13"/>
  <c r="T473" i="13"/>
  <c r="U473" i="13"/>
  <c r="V473" i="13"/>
  <c r="W473" i="13"/>
  <c r="AB473" i="13"/>
  <c r="T474" i="13"/>
  <c r="U474" i="13"/>
  <c r="V474" i="13"/>
  <c r="W474" i="13"/>
  <c r="AB474" i="13"/>
  <c r="T475" i="13"/>
  <c r="U475" i="13"/>
  <c r="V475" i="13"/>
  <c r="W475" i="13"/>
  <c r="AB475" i="13"/>
  <c r="T476" i="13"/>
  <c r="U476" i="13"/>
  <c r="V476" i="13"/>
  <c r="W476" i="13"/>
  <c r="AB476" i="13"/>
  <c r="T477" i="13"/>
  <c r="U477" i="13"/>
  <c r="V477" i="13"/>
  <c r="W477" i="13"/>
  <c r="AB477" i="13"/>
  <c r="T478" i="13"/>
  <c r="U478" i="13"/>
  <c r="V478" i="13"/>
  <c r="W478" i="13"/>
  <c r="AB478" i="13"/>
  <c r="T479" i="13"/>
  <c r="U479" i="13"/>
  <c r="V479" i="13"/>
  <c r="W479" i="13"/>
  <c r="AB479" i="13"/>
  <c r="T480" i="13"/>
  <c r="U480" i="13"/>
  <c r="V480" i="13"/>
  <c r="W480" i="13"/>
  <c r="AB480" i="13"/>
  <c r="T481" i="13"/>
  <c r="U481" i="13"/>
  <c r="V481" i="13"/>
  <c r="W481" i="13"/>
  <c r="AB481" i="13"/>
  <c r="T482" i="13"/>
  <c r="U482" i="13"/>
  <c r="V482" i="13"/>
  <c r="W482" i="13"/>
  <c r="AB482" i="13"/>
  <c r="T483" i="13"/>
  <c r="U483" i="13"/>
  <c r="V483" i="13"/>
  <c r="W483" i="13"/>
  <c r="AB483" i="13"/>
  <c r="T484" i="13"/>
  <c r="U484" i="13"/>
  <c r="V484" i="13"/>
  <c r="W484" i="13"/>
  <c r="AB484" i="13"/>
  <c r="T485" i="13"/>
  <c r="U485" i="13"/>
  <c r="V485" i="13"/>
  <c r="W485" i="13"/>
  <c r="AB485" i="13"/>
  <c r="T486" i="13"/>
  <c r="U486" i="13"/>
  <c r="V486" i="13"/>
  <c r="W486" i="13"/>
  <c r="AB486" i="13"/>
  <c r="T487" i="13"/>
  <c r="U487" i="13"/>
  <c r="V487" i="13"/>
  <c r="W487" i="13"/>
  <c r="AB487" i="13"/>
  <c r="T488" i="13"/>
  <c r="U488" i="13"/>
  <c r="V488" i="13"/>
  <c r="W488" i="13"/>
  <c r="AB488" i="13"/>
  <c r="T489" i="13"/>
  <c r="U489" i="13"/>
  <c r="V489" i="13"/>
  <c r="W489" i="13"/>
  <c r="AB489" i="13"/>
  <c r="T490" i="13"/>
  <c r="U490" i="13"/>
  <c r="V490" i="13"/>
  <c r="W490" i="13"/>
  <c r="AB490" i="13"/>
  <c r="T491" i="13"/>
  <c r="U491" i="13"/>
  <c r="V491" i="13"/>
  <c r="W491" i="13"/>
  <c r="AB491" i="13"/>
  <c r="T492" i="13"/>
  <c r="U492" i="13"/>
  <c r="V492" i="13"/>
  <c r="W492" i="13"/>
  <c r="AB492" i="13"/>
  <c r="T493" i="13"/>
  <c r="U493" i="13"/>
  <c r="V493" i="13"/>
  <c r="W493" i="13"/>
  <c r="AB493" i="13"/>
  <c r="T494" i="13"/>
  <c r="U494" i="13"/>
  <c r="V494" i="13"/>
  <c r="W494" i="13"/>
  <c r="AB494" i="13"/>
  <c r="T495" i="13"/>
  <c r="U495" i="13"/>
  <c r="V495" i="13"/>
  <c r="W495" i="13"/>
  <c r="AB495" i="13"/>
  <c r="T496" i="13"/>
  <c r="U496" i="13"/>
  <c r="V496" i="13"/>
  <c r="W496" i="13"/>
  <c r="AB496" i="13"/>
  <c r="T497" i="13"/>
  <c r="U497" i="13"/>
  <c r="V497" i="13"/>
  <c r="W497" i="13"/>
  <c r="AB497" i="13"/>
  <c r="T498" i="13"/>
  <c r="U498" i="13"/>
  <c r="V498" i="13"/>
  <c r="W498" i="13"/>
  <c r="AB498" i="13"/>
  <c r="T499" i="13"/>
  <c r="U499" i="13"/>
  <c r="V499" i="13"/>
  <c r="W499" i="13"/>
  <c r="AB499" i="13"/>
  <c r="T500" i="13"/>
  <c r="U500" i="13"/>
  <c r="V500" i="13"/>
  <c r="W500" i="13"/>
  <c r="AB500" i="13"/>
  <c r="T501" i="13"/>
  <c r="U501" i="13"/>
  <c r="V501" i="13"/>
  <c r="W501" i="13"/>
  <c r="AB501" i="13"/>
  <c r="T502" i="13"/>
  <c r="U502" i="13"/>
  <c r="V502" i="13"/>
  <c r="W502" i="13"/>
  <c r="AB502" i="13"/>
  <c r="T503" i="13"/>
  <c r="U503" i="13"/>
  <c r="V503" i="13"/>
  <c r="W503" i="13"/>
  <c r="AB503" i="13"/>
  <c r="T504" i="13"/>
  <c r="U504" i="13"/>
  <c r="V504" i="13"/>
  <c r="W504" i="13"/>
  <c r="AB504" i="13"/>
  <c r="T505" i="13"/>
  <c r="U505" i="13"/>
  <c r="V505" i="13"/>
  <c r="W505" i="13"/>
  <c r="AB505" i="13"/>
  <c r="T506" i="13"/>
  <c r="U506" i="13"/>
  <c r="V506" i="13"/>
  <c r="W506" i="13"/>
  <c r="AB506" i="13"/>
  <c r="T507" i="13"/>
  <c r="U507" i="13"/>
  <c r="V507" i="13"/>
  <c r="W507" i="13"/>
  <c r="AB507" i="13"/>
  <c r="T508" i="13"/>
  <c r="U508" i="13"/>
  <c r="V508" i="13"/>
  <c r="W508" i="13"/>
  <c r="AB508" i="13"/>
  <c r="T509" i="13"/>
  <c r="U509" i="13"/>
  <c r="V509" i="13"/>
  <c r="W509" i="13"/>
  <c r="AB509" i="13"/>
  <c r="T510" i="13"/>
  <c r="U510" i="13"/>
  <c r="V510" i="13"/>
  <c r="W510" i="13"/>
  <c r="AB510" i="13"/>
  <c r="T511" i="13"/>
  <c r="U511" i="13"/>
  <c r="V511" i="13"/>
  <c r="W511" i="13"/>
  <c r="AB511" i="13"/>
  <c r="T512" i="13"/>
  <c r="U512" i="13"/>
  <c r="V512" i="13"/>
  <c r="W512" i="13"/>
  <c r="AB512" i="13"/>
  <c r="T513" i="13"/>
  <c r="U513" i="13"/>
  <c r="V513" i="13"/>
  <c r="W513" i="13"/>
  <c r="AB513" i="13"/>
  <c r="T514" i="13"/>
  <c r="U514" i="13"/>
  <c r="V514" i="13"/>
  <c r="W514" i="13"/>
  <c r="AB514" i="13"/>
  <c r="T515" i="13"/>
  <c r="U515" i="13"/>
  <c r="V515" i="13"/>
  <c r="W515" i="13"/>
  <c r="AB515" i="13"/>
  <c r="T516" i="13"/>
  <c r="U516" i="13"/>
  <c r="V516" i="13"/>
  <c r="W516" i="13"/>
  <c r="AB516" i="13"/>
  <c r="T517" i="13"/>
  <c r="U517" i="13"/>
  <c r="V517" i="13"/>
  <c r="W517" i="13"/>
  <c r="AB517" i="13"/>
  <c r="T518" i="13"/>
  <c r="U518" i="13"/>
  <c r="V518" i="13"/>
  <c r="W518" i="13"/>
  <c r="AB518" i="13"/>
  <c r="T519" i="13"/>
  <c r="U519" i="13"/>
  <c r="V519" i="13"/>
  <c r="W519" i="13"/>
  <c r="AB519" i="13"/>
  <c r="T520" i="13"/>
  <c r="U520" i="13"/>
  <c r="V520" i="13"/>
  <c r="W520" i="13"/>
  <c r="AB520" i="13"/>
  <c r="T521" i="13"/>
  <c r="U521" i="13"/>
  <c r="V521" i="13"/>
  <c r="W521" i="13"/>
  <c r="AB521" i="13"/>
  <c r="T522" i="13"/>
  <c r="U522" i="13"/>
  <c r="V522" i="13"/>
  <c r="W522" i="13"/>
  <c r="AB522" i="13"/>
  <c r="T523" i="13"/>
  <c r="U523" i="13"/>
  <c r="V523" i="13"/>
  <c r="W523" i="13"/>
  <c r="AB523" i="13"/>
  <c r="T524" i="13"/>
  <c r="U524" i="13"/>
  <c r="V524" i="13"/>
  <c r="W524" i="13"/>
  <c r="AB524" i="13"/>
  <c r="T525" i="13"/>
  <c r="U525" i="13"/>
  <c r="V525" i="13"/>
  <c r="W525" i="13"/>
  <c r="AB525" i="13"/>
  <c r="T526" i="13"/>
  <c r="U526" i="13"/>
  <c r="V526" i="13"/>
  <c r="W526" i="13"/>
  <c r="AB526" i="13"/>
  <c r="T527" i="13"/>
  <c r="U527" i="13"/>
  <c r="V527" i="13"/>
  <c r="W527" i="13"/>
  <c r="AB527" i="13"/>
  <c r="T528" i="13"/>
  <c r="U528" i="13"/>
  <c r="V528" i="13"/>
  <c r="W528" i="13"/>
  <c r="AB528" i="13"/>
  <c r="T529" i="13"/>
  <c r="U529" i="13"/>
  <c r="V529" i="13"/>
  <c r="W529" i="13"/>
  <c r="AB529" i="13"/>
  <c r="T530" i="13"/>
  <c r="U530" i="13"/>
  <c r="V530" i="13"/>
  <c r="W530" i="13"/>
  <c r="AB530" i="13"/>
  <c r="T531" i="13"/>
  <c r="U531" i="13"/>
  <c r="V531" i="13"/>
  <c r="W531" i="13"/>
  <c r="AB531" i="13"/>
  <c r="T532" i="13"/>
  <c r="U532" i="13"/>
  <c r="V532" i="13"/>
  <c r="W532" i="13"/>
  <c r="AB532" i="13"/>
  <c r="T533" i="13"/>
  <c r="U533" i="13"/>
  <c r="V533" i="13"/>
  <c r="W533" i="13"/>
  <c r="AB533" i="13"/>
  <c r="T534" i="13"/>
  <c r="U534" i="13"/>
  <c r="V534" i="13"/>
  <c r="W534" i="13"/>
  <c r="AB534" i="13"/>
  <c r="T535" i="13"/>
  <c r="U535" i="13"/>
  <c r="V535" i="13"/>
  <c r="W535" i="13"/>
  <c r="AB535" i="13"/>
  <c r="T536" i="13"/>
  <c r="U536" i="13"/>
  <c r="V536" i="13"/>
  <c r="W536" i="13"/>
  <c r="AB536" i="13"/>
  <c r="T537" i="13"/>
  <c r="U537" i="13"/>
  <c r="V537" i="13"/>
  <c r="W537" i="13"/>
  <c r="AB537" i="13"/>
  <c r="T538" i="13"/>
  <c r="U538" i="13"/>
  <c r="V538" i="13"/>
  <c r="W538" i="13"/>
  <c r="AB538" i="13"/>
  <c r="T539" i="13"/>
  <c r="U539" i="13"/>
  <c r="V539" i="13"/>
  <c r="W539" i="13"/>
  <c r="AB539" i="13"/>
  <c r="T540" i="13"/>
  <c r="U540" i="13"/>
  <c r="V540" i="13"/>
  <c r="W540" i="13"/>
  <c r="AB540" i="13"/>
  <c r="T541" i="13"/>
  <c r="U541" i="13"/>
  <c r="V541" i="13"/>
  <c r="W541" i="13"/>
  <c r="AB541" i="13"/>
  <c r="T542" i="13"/>
  <c r="U542" i="13"/>
  <c r="V542" i="13"/>
  <c r="W542" i="13"/>
  <c r="AB542" i="13"/>
  <c r="T543" i="13"/>
  <c r="U543" i="13"/>
  <c r="V543" i="13"/>
  <c r="W543" i="13"/>
  <c r="AB543" i="13"/>
  <c r="T544" i="13"/>
  <c r="U544" i="13"/>
  <c r="V544" i="13"/>
  <c r="W544" i="13"/>
  <c r="AB544" i="13"/>
  <c r="T545" i="13"/>
  <c r="U545" i="13"/>
  <c r="V545" i="13"/>
  <c r="W545" i="13"/>
  <c r="AB545" i="13"/>
  <c r="T546" i="13"/>
  <c r="U546" i="13"/>
  <c r="V546" i="13"/>
  <c r="W546" i="13"/>
  <c r="AB546" i="13"/>
  <c r="T547" i="13"/>
  <c r="U547" i="13"/>
  <c r="V547" i="13"/>
  <c r="W547" i="13"/>
  <c r="AB547" i="13"/>
  <c r="T548" i="13"/>
  <c r="U548" i="13"/>
  <c r="V548" i="13"/>
  <c r="W548" i="13"/>
  <c r="AB548" i="13"/>
  <c r="T549" i="13"/>
  <c r="U549" i="13"/>
  <c r="V549" i="13"/>
  <c r="W549" i="13"/>
  <c r="AB549" i="13"/>
  <c r="T550" i="13"/>
  <c r="U550" i="13"/>
  <c r="V550" i="13"/>
  <c r="W550" i="13"/>
  <c r="AB550" i="13"/>
  <c r="T551" i="13"/>
  <c r="U551" i="13"/>
  <c r="V551" i="13"/>
  <c r="W551" i="13"/>
  <c r="AB551" i="13"/>
  <c r="T552" i="13"/>
  <c r="U552" i="13"/>
  <c r="V552" i="13"/>
  <c r="W552" i="13"/>
  <c r="AB552" i="13"/>
  <c r="T553" i="13"/>
  <c r="U553" i="13"/>
  <c r="V553" i="13"/>
  <c r="W553" i="13"/>
  <c r="AB553" i="13"/>
  <c r="T554" i="13"/>
  <c r="U554" i="13"/>
  <c r="V554" i="13"/>
  <c r="W554" i="13"/>
  <c r="AB554" i="13"/>
  <c r="T555" i="13"/>
  <c r="U555" i="13"/>
  <c r="V555" i="13"/>
  <c r="W555" i="13"/>
  <c r="AB555" i="13"/>
  <c r="T556" i="13"/>
  <c r="U556" i="13"/>
  <c r="V556" i="13"/>
  <c r="W556" i="13"/>
  <c r="AB556" i="13"/>
  <c r="T557" i="13"/>
  <c r="U557" i="13"/>
  <c r="V557" i="13"/>
  <c r="W557" i="13"/>
  <c r="AB557" i="13"/>
  <c r="T558" i="13"/>
  <c r="U558" i="13"/>
  <c r="V558" i="13"/>
  <c r="W558" i="13"/>
  <c r="AB558" i="13"/>
  <c r="T559" i="13"/>
  <c r="U559" i="13"/>
  <c r="V559" i="13"/>
  <c r="W559" i="13"/>
  <c r="AB559" i="13"/>
  <c r="T560" i="13"/>
  <c r="U560" i="13"/>
  <c r="V560" i="13"/>
  <c r="W560" i="13"/>
  <c r="AB560" i="13"/>
  <c r="T561" i="13"/>
  <c r="U561" i="13"/>
  <c r="V561" i="13"/>
  <c r="W561" i="13"/>
  <c r="AB561" i="13"/>
  <c r="T562" i="13"/>
  <c r="U562" i="13"/>
  <c r="V562" i="13"/>
  <c r="W562" i="13"/>
  <c r="AB562" i="13"/>
  <c r="T563" i="13"/>
  <c r="U563" i="13"/>
  <c r="V563" i="13"/>
  <c r="W563" i="13"/>
  <c r="AB563" i="13"/>
  <c r="T564" i="13"/>
  <c r="U564" i="13"/>
  <c r="V564" i="13"/>
  <c r="W564" i="13"/>
  <c r="AB564" i="13"/>
  <c r="T565" i="13"/>
  <c r="U565" i="13"/>
  <c r="V565" i="13"/>
  <c r="W565" i="13"/>
  <c r="AB565" i="13"/>
  <c r="T566" i="13"/>
  <c r="U566" i="13"/>
  <c r="V566" i="13"/>
  <c r="W566" i="13"/>
  <c r="AB566" i="13"/>
  <c r="T567" i="13"/>
  <c r="U567" i="13"/>
  <c r="V567" i="13"/>
  <c r="W567" i="13"/>
  <c r="AB567" i="13"/>
  <c r="T568" i="13"/>
  <c r="U568" i="13"/>
  <c r="V568" i="13"/>
  <c r="W568" i="13"/>
  <c r="AB568" i="13"/>
  <c r="T569" i="13"/>
  <c r="U569" i="13"/>
  <c r="V569" i="13"/>
  <c r="W569" i="13"/>
  <c r="AB569" i="13"/>
  <c r="T570" i="13"/>
  <c r="U570" i="13"/>
  <c r="V570" i="13"/>
  <c r="W570" i="13"/>
  <c r="AB570" i="13"/>
  <c r="T571" i="13"/>
  <c r="U571" i="13"/>
  <c r="V571" i="13"/>
  <c r="W571" i="13"/>
  <c r="AB571" i="13"/>
  <c r="T572" i="13"/>
  <c r="U572" i="13"/>
  <c r="V572" i="13"/>
  <c r="W572" i="13"/>
  <c r="AB572" i="13"/>
  <c r="T573" i="13"/>
  <c r="U573" i="13"/>
  <c r="V573" i="13"/>
  <c r="W573" i="13"/>
  <c r="AB573" i="13"/>
  <c r="T574" i="13"/>
  <c r="U574" i="13"/>
  <c r="V574" i="13"/>
  <c r="W574" i="13"/>
  <c r="AB574" i="13"/>
  <c r="T575" i="13"/>
  <c r="U575" i="13"/>
  <c r="V575" i="13"/>
  <c r="W575" i="13"/>
  <c r="AB575" i="13"/>
  <c r="T576" i="13"/>
  <c r="U576" i="13"/>
  <c r="V576" i="13"/>
  <c r="W576" i="13"/>
  <c r="AB576" i="13"/>
  <c r="T577" i="13"/>
  <c r="U577" i="13"/>
  <c r="V577" i="13"/>
  <c r="W577" i="13"/>
  <c r="AB577" i="13"/>
  <c r="T578" i="13"/>
  <c r="U578" i="13"/>
  <c r="V578" i="13"/>
  <c r="W578" i="13"/>
  <c r="AB578" i="13"/>
  <c r="T579" i="13"/>
  <c r="U579" i="13"/>
  <c r="V579" i="13"/>
  <c r="W579" i="13"/>
  <c r="AB579" i="13"/>
  <c r="T580" i="13"/>
  <c r="U580" i="13"/>
  <c r="V580" i="13"/>
  <c r="W580" i="13"/>
  <c r="AB580" i="13"/>
  <c r="T581" i="13"/>
  <c r="U581" i="13"/>
  <c r="V581" i="13"/>
  <c r="W581" i="13"/>
  <c r="AB581" i="13"/>
  <c r="T582" i="13"/>
  <c r="U582" i="13"/>
  <c r="V582" i="13"/>
  <c r="W582" i="13"/>
  <c r="AB582" i="13"/>
  <c r="T583" i="13"/>
  <c r="U583" i="13"/>
  <c r="V583" i="13"/>
  <c r="W583" i="13"/>
  <c r="AB583" i="13"/>
  <c r="T584" i="13"/>
  <c r="U584" i="13"/>
  <c r="V584" i="13"/>
  <c r="W584" i="13"/>
  <c r="AB584" i="13"/>
  <c r="T585" i="13"/>
  <c r="U585" i="13"/>
  <c r="V585" i="13"/>
  <c r="W585" i="13"/>
  <c r="AB585" i="13"/>
  <c r="T586" i="13"/>
  <c r="U586" i="13"/>
  <c r="V586" i="13"/>
  <c r="W586" i="13"/>
  <c r="AB586" i="13"/>
  <c r="T587" i="13"/>
  <c r="U587" i="13"/>
  <c r="V587" i="13"/>
  <c r="W587" i="13"/>
  <c r="AB587" i="13"/>
  <c r="T588" i="13"/>
  <c r="U588" i="13"/>
  <c r="V588" i="13"/>
  <c r="W588" i="13"/>
  <c r="AB588" i="13"/>
  <c r="T589" i="13"/>
  <c r="U589" i="13"/>
  <c r="V589" i="13"/>
  <c r="W589" i="13"/>
  <c r="AB589" i="13"/>
  <c r="T590" i="13"/>
  <c r="U590" i="13"/>
  <c r="V590" i="13"/>
  <c r="W590" i="13"/>
  <c r="AB590" i="13"/>
  <c r="T591" i="13"/>
  <c r="U591" i="13"/>
  <c r="V591" i="13"/>
  <c r="W591" i="13"/>
  <c r="AB591" i="13"/>
  <c r="T592" i="13"/>
  <c r="U592" i="13"/>
  <c r="V592" i="13"/>
  <c r="W592" i="13"/>
  <c r="AB592" i="13"/>
  <c r="T593" i="13"/>
  <c r="U593" i="13"/>
  <c r="V593" i="13"/>
  <c r="W593" i="13"/>
  <c r="AB593" i="13"/>
  <c r="T594" i="13"/>
  <c r="U594" i="13"/>
  <c r="V594" i="13"/>
  <c r="W594" i="13"/>
  <c r="AB594" i="13"/>
  <c r="T595" i="13"/>
  <c r="U595" i="13"/>
  <c r="V595" i="13"/>
  <c r="W595" i="13"/>
  <c r="AB595" i="13"/>
  <c r="T596" i="13"/>
  <c r="U596" i="13"/>
  <c r="V596" i="13"/>
  <c r="W596" i="13"/>
  <c r="AB596" i="13"/>
  <c r="T597" i="13"/>
  <c r="U597" i="13"/>
  <c r="V597" i="13"/>
  <c r="W597" i="13"/>
  <c r="AB597" i="13"/>
  <c r="T598" i="13"/>
  <c r="U598" i="13"/>
  <c r="V598" i="13"/>
  <c r="W598" i="13"/>
  <c r="AB598" i="13"/>
  <c r="T599" i="13"/>
  <c r="U599" i="13"/>
  <c r="V599" i="13"/>
  <c r="W599" i="13"/>
  <c r="AB599" i="13"/>
  <c r="T600" i="13"/>
  <c r="U600" i="13"/>
  <c r="V600" i="13"/>
  <c r="W600" i="13"/>
  <c r="AB600" i="13"/>
  <c r="T601" i="13"/>
  <c r="U601" i="13"/>
  <c r="V601" i="13"/>
  <c r="W601" i="13"/>
  <c r="AB601" i="13"/>
  <c r="T602" i="13"/>
  <c r="U602" i="13"/>
  <c r="V602" i="13"/>
  <c r="W602" i="13"/>
  <c r="AB602" i="13"/>
  <c r="C51" i="13"/>
  <c r="B51" i="13"/>
  <c r="D31" i="13"/>
  <c r="T131" i="13"/>
  <c r="E31" i="13"/>
  <c r="U131" i="13"/>
  <c r="F31" i="13"/>
  <c r="V131" i="13"/>
  <c r="W131" i="13"/>
  <c r="AB131" i="13"/>
  <c r="T132" i="13"/>
  <c r="U132" i="13"/>
  <c r="V132" i="13"/>
  <c r="W132" i="13"/>
  <c r="AB132" i="13"/>
  <c r="T133" i="13"/>
  <c r="U133" i="13"/>
  <c r="V133" i="13"/>
  <c r="W133" i="13"/>
  <c r="AB133" i="13"/>
  <c r="T134" i="13"/>
  <c r="U134" i="13"/>
  <c r="V134" i="13"/>
  <c r="W134" i="13"/>
  <c r="AB134" i="13"/>
  <c r="T135" i="13"/>
  <c r="U135" i="13"/>
  <c r="V135" i="13"/>
  <c r="W135" i="13"/>
  <c r="AB135" i="13"/>
  <c r="T136" i="13"/>
  <c r="U136" i="13"/>
  <c r="V136" i="13"/>
  <c r="W136" i="13"/>
  <c r="AB136" i="13"/>
  <c r="T137" i="13"/>
  <c r="U137" i="13"/>
  <c r="V137" i="13"/>
  <c r="W137" i="13"/>
  <c r="AB137" i="13"/>
  <c r="T138" i="13"/>
  <c r="U138" i="13"/>
  <c r="V138" i="13"/>
  <c r="W138" i="13"/>
  <c r="AB138" i="13"/>
  <c r="T139" i="13"/>
  <c r="U139" i="13"/>
  <c r="V139" i="13"/>
  <c r="W139" i="13"/>
  <c r="AB139" i="13"/>
  <c r="T140" i="13"/>
  <c r="U140" i="13"/>
  <c r="V140" i="13"/>
  <c r="W140" i="13"/>
  <c r="AB140" i="13"/>
  <c r="T141" i="13"/>
  <c r="U141" i="13"/>
  <c r="V141" i="13"/>
  <c r="W141" i="13"/>
  <c r="AB141" i="13"/>
  <c r="T142" i="13"/>
  <c r="U142" i="13"/>
  <c r="V142" i="13"/>
  <c r="W142" i="13"/>
  <c r="AB142" i="13"/>
  <c r="T143" i="13"/>
  <c r="U143" i="13"/>
  <c r="V143" i="13"/>
  <c r="W143" i="13"/>
  <c r="AB143" i="13"/>
  <c r="T144" i="13"/>
  <c r="U144" i="13"/>
  <c r="V144" i="13"/>
  <c r="W144" i="13"/>
  <c r="AB144" i="13"/>
  <c r="T145" i="13"/>
  <c r="U145" i="13"/>
  <c r="V145" i="13"/>
  <c r="W145" i="13"/>
  <c r="AB145" i="13"/>
  <c r="T146" i="13"/>
  <c r="U146" i="13"/>
  <c r="V146" i="13"/>
  <c r="W146" i="13"/>
  <c r="AB146" i="13"/>
  <c r="T147" i="13"/>
  <c r="U147" i="13"/>
  <c r="V147" i="13"/>
  <c r="W147" i="13"/>
  <c r="AB147" i="13"/>
  <c r="T148" i="13"/>
  <c r="U148" i="13"/>
  <c r="V148" i="13"/>
  <c r="W148" i="13"/>
  <c r="AB148" i="13"/>
  <c r="T149" i="13"/>
  <c r="U149" i="13"/>
  <c r="V149" i="13"/>
  <c r="W149" i="13"/>
  <c r="AB149" i="13"/>
  <c r="T150" i="13"/>
  <c r="U150" i="13"/>
  <c r="V150" i="13"/>
  <c r="W150" i="13"/>
  <c r="AB150" i="13"/>
  <c r="T151" i="13"/>
  <c r="U151" i="13"/>
  <c r="V151" i="13"/>
  <c r="W151" i="13"/>
  <c r="AB151" i="13"/>
  <c r="T152" i="13"/>
  <c r="U152" i="13"/>
  <c r="V152" i="13"/>
  <c r="W152" i="13"/>
  <c r="AB152" i="13"/>
  <c r="T153" i="13"/>
  <c r="U153" i="13"/>
  <c r="V153" i="13"/>
  <c r="W153" i="13"/>
  <c r="AB153" i="13"/>
  <c r="T154" i="13"/>
  <c r="U154" i="13"/>
  <c r="V154" i="13"/>
  <c r="W154" i="13"/>
  <c r="AB154" i="13"/>
  <c r="T155" i="13"/>
  <c r="U155" i="13"/>
  <c r="V155" i="13"/>
  <c r="W155" i="13"/>
  <c r="AB155" i="13"/>
  <c r="T156" i="13"/>
  <c r="U156" i="13"/>
  <c r="V156" i="13"/>
  <c r="W156" i="13"/>
  <c r="AB156" i="13"/>
  <c r="T157" i="13"/>
  <c r="U157" i="13"/>
  <c r="V157" i="13"/>
  <c r="W157" i="13"/>
  <c r="AB157" i="13"/>
  <c r="T158" i="13"/>
  <c r="U158" i="13"/>
  <c r="V158" i="13"/>
  <c r="W158" i="13"/>
  <c r="AB158" i="13"/>
  <c r="T159" i="13"/>
  <c r="U159" i="13"/>
  <c r="V159" i="13"/>
  <c r="W159" i="13"/>
  <c r="AB159" i="13"/>
  <c r="T160" i="13"/>
  <c r="U160" i="13"/>
  <c r="V160" i="13"/>
  <c r="W160" i="13"/>
  <c r="AB160" i="13"/>
  <c r="T161" i="13"/>
  <c r="U161" i="13"/>
  <c r="V161" i="13"/>
  <c r="W161" i="13"/>
  <c r="AB161" i="13"/>
  <c r="T162" i="13"/>
  <c r="U162" i="13"/>
  <c r="V162" i="13"/>
  <c r="W162" i="13"/>
  <c r="AB162" i="13"/>
  <c r="T163" i="13"/>
  <c r="U163" i="13"/>
  <c r="V163" i="13"/>
  <c r="W163" i="13"/>
  <c r="AB163" i="13"/>
  <c r="T164" i="13"/>
  <c r="U164" i="13"/>
  <c r="V164" i="13"/>
  <c r="W164" i="13"/>
  <c r="AB164" i="13"/>
  <c r="T165" i="13"/>
  <c r="U165" i="13"/>
  <c r="V165" i="13"/>
  <c r="W165" i="13"/>
  <c r="AB165" i="13"/>
  <c r="T166" i="13"/>
  <c r="U166" i="13"/>
  <c r="V166" i="13"/>
  <c r="W166" i="13"/>
  <c r="AB166" i="13"/>
  <c r="T167" i="13"/>
  <c r="U167" i="13"/>
  <c r="V167" i="13"/>
  <c r="W167" i="13"/>
  <c r="AB167" i="13"/>
  <c r="T168" i="13"/>
  <c r="U168" i="13"/>
  <c r="V168" i="13"/>
  <c r="W168" i="13"/>
  <c r="AB168" i="13"/>
  <c r="T169" i="13"/>
  <c r="U169" i="13"/>
  <c r="V169" i="13"/>
  <c r="W169" i="13"/>
  <c r="AB169" i="13"/>
  <c r="T170" i="13"/>
  <c r="U170" i="13"/>
  <c r="V170" i="13"/>
  <c r="W170" i="13"/>
  <c r="AB170" i="13"/>
  <c r="T171" i="13"/>
  <c r="U171" i="13"/>
  <c r="V171" i="13"/>
  <c r="W171" i="13"/>
  <c r="AB171" i="13"/>
  <c r="T172" i="13"/>
  <c r="U172" i="13"/>
  <c r="V172" i="13"/>
  <c r="W172" i="13"/>
  <c r="AB172" i="13"/>
  <c r="T173" i="13"/>
  <c r="U173" i="13"/>
  <c r="V173" i="13"/>
  <c r="W173" i="13"/>
  <c r="AB173" i="13"/>
  <c r="T174" i="13"/>
  <c r="U174" i="13"/>
  <c r="V174" i="13"/>
  <c r="W174" i="13"/>
  <c r="AB174" i="13"/>
  <c r="T175" i="13"/>
  <c r="U175" i="13"/>
  <c r="V175" i="13"/>
  <c r="W175" i="13"/>
  <c r="AB175" i="13"/>
  <c r="T176" i="13"/>
  <c r="U176" i="13"/>
  <c r="V176" i="13"/>
  <c r="W176" i="13"/>
  <c r="AB176" i="13"/>
  <c r="T177" i="13"/>
  <c r="U177" i="13"/>
  <c r="V177" i="13"/>
  <c r="W177" i="13"/>
  <c r="AB177" i="13"/>
  <c r="T178" i="13"/>
  <c r="U178" i="13"/>
  <c r="V178" i="13"/>
  <c r="W178" i="13"/>
  <c r="AB178" i="13"/>
  <c r="T179" i="13"/>
  <c r="U179" i="13"/>
  <c r="V179" i="13"/>
  <c r="W179" i="13"/>
  <c r="AB179" i="13"/>
  <c r="T180" i="13"/>
  <c r="U180" i="13"/>
  <c r="V180" i="13"/>
  <c r="W180" i="13"/>
  <c r="AB180" i="13"/>
  <c r="T181" i="13"/>
  <c r="U181" i="13"/>
  <c r="V181" i="13"/>
  <c r="W181" i="13"/>
  <c r="AB181" i="13"/>
  <c r="T182" i="13"/>
  <c r="U182" i="13"/>
  <c r="V182" i="13"/>
  <c r="W182" i="13"/>
  <c r="AB182" i="13"/>
  <c r="T183" i="13"/>
  <c r="U183" i="13"/>
  <c r="V183" i="13"/>
  <c r="W183" i="13"/>
  <c r="AB183" i="13"/>
  <c r="T184" i="13"/>
  <c r="U184" i="13"/>
  <c r="V184" i="13"/>
  <c r="W184" i="13"/>
  <c r="AB184" i="13"/>
  <c r="T185" i="13"/>
  <c r="U185" i="13"/>
  <c r="V185" i="13"/>
  <c r="W185" i="13"/>
  <c r="AB185" i="13"/>
  <c r="T186" i="13"/>
  <c r="U186" i="13"/>
  <c r="V186" i="13"/>
  <c r="W186" i="13"/>
  <c r="AB186" i="13"/>
  <c r="T187" i="13"/>
  <c r="U187" i="13"/>
  <c r="V187" i="13"/>
  <c r="W187" i="13"/>
  <c r="AB187" i="13"/>
  <c r="T188" i="13"/>
  <c r="U188" i="13"/>
  <c r="V188" i="13"/>
  <c r="W188" i="13"/>
  <c r="AB188" i="13"/>
  <c r="T189" i="13"/>
  <c r="U189" i="13"/>
  <c r="V189" i="13"/>
  <c r="W189" i="13"/>
  <c r="AB189" i="13"/>
  <c r="T190" i="13"/>
  <c r="U190" i="13"/>
  <c r="V190" i="13"/>
  <c r="W190" i="13"/>
  <c r="AB190" i="13"/>
  <c r="T191" i="13"/>
  <c r="U191" i="13"/>
  <c r="V191" i="13"/>
  <c r="W191" i="13"/>
  <c r="AB191" i="13"/>
  <c r="T192" i="13"/>
  <c r="U192" i="13"/>
  <c r="V192" i="13"/>
  <c r="W192" i="13"/>
  <c r="AB192" i="13"/>
  <c r="T193" i="13"/>
  <c r="U193" i="13"/>
  <c r="V193" i="13"/>
  <c r="W193" i="13"/>
  <c r="AB193" i="13"/>
  <c r="T194" i="13"/>
  <c r="U194" i="13"/>
  <c r="V194" i="13"/>
  <c r="W194" i="13"/>
  <c r="AB194" i="13"/>
  <c r="T195" i="13"/>
  <c r="U195" i="13"/>
  <c r="V195" i="13"/>
  <c r="W195" i="13"/>
  <c r="AB195" i="13"/>
  <c r="T196" i="13"/>
  <c r="U196" i="13"/>
  <c r="V196" i="13"/>
  <c r="W196" i="13"/>
  <c r="AB196" i="13"/>
  <c r="T197" i="13"/>
  <c r="U197" i="13"/>
  <c r="V197" i="13"/>
  <c r="W197" i="13"/>
  <c r="AB197" i="13"/>
  <c r="T198" i="13"/>
  <c r="U198" i="13"/>
  <c r="V198" i="13"/>
  <c r="W198" i="13"/>
  <c r="AB198" i="13"/>
  <c r="T199" i="13"/>
  <c r="U199" i="13"/>
  <c r="V199" i="13"/>
  <c r="W199" i="13"/>
  <c r="AB199" i="13"/>
  <c r="T200" i="13"/>
  <c r="U200" i="13"/>
  <c r="V200" i="13"/>
  <c r="W200" i="13"/>
  <c r="AB200" i="13"/>
  <c r="T201" i="13"/>
  <c r="U201" i="13"/>
  <c r="V201" i="13"/>
  <c r="W201" i="13"/>
  <c r="AB201" i="13"/>
  <c r="T202" i="13"/>
  <c r="U202" i="13"/>
  <c r="V202" i="13"/>
  <c r="W202" i="13"/>
  <c r="AB202" i="13"/>
  <c r="T203" i="13"/>
  <c r="U203" i="13"/>
  <c r="V203" i="13"/>
  <c r="W203" i="13"/>
  <c r="AB203" i="13"/>
  <c r="T204" i="13"/>
  <c r="U204" i="13"/>
  <c r="V204" i="13"/>
  <c r="W204" i="13"/>
  <c r="AB204" i="13"/>
  <c r="T205" i="13"/>
  <c r="U205" i="13"/>
  <c r="V205" i="13"/>
  <c r="W205" i="13"/>
  <c r="AB205" i="13"/>
  <c r="T206" i="13"/>
  <c r="U206" i="13"/>
  <c r="V206" i="13"/>
  <c r="W206" i="13"/>
  <c r="AB206" i="13"/>
  <c r="T207" i="13"/>
  <c r="U207" i="13"/>
  <c r="V207" i="13"/>
  <c r="W207" i="13"/>
  <c r="AB207" i="13"/>
  <c r="T208" i="13"/>
  <c r="U208" i="13"/>
  <c r="V208" i="13"/>
  <c r="W208" i="13"/>
  <c r="AB208" i="13"/>
  <c r="T209" i="13"/>
  <c r="U209" i="13"/>
  <c r="V209" i="13"/>
  <c r="W209" i="13"/>
  <c r="AB209" i="13"/>
  <c r="T210" i="13"/>
  <c r="U210" i="13"/>
  <c r="V210" i="13"/>
  <c r="W210" i="13"/>
  <c r="AB210" i="13"/>
  <c r="T211" i="13"/>
  <c r="U211" i="13"/>
  <c r="V211" i="13"/>
  <c r="W211" i="13"/>
  <c r="AB211" i="13"/>
  <c r="T212" i="13"/>
  <c r="U212" i="13"/>
  <c r="V212" i="13"/>
  <c r="W212" i="13"/>
  <c r="AB212" i="13"/>
  <c r="T213" i="13"/>
  <c r="U213" i="13"/>
  <c r="V213" i="13"/>
  <c r="W213" i="13"/>
  <c r="AB213" i="13"/>
  <c r="T214" i="13"/>
  <c r="U214" i="13"/>
  <c r="V214" i="13"/>
  <c r="W214" i="13"/>
  <c r="AB214" i="13"/>
  <c r="T215" i="13"/>
  <c r="U215" i="13"/>
  <c r="V215" i="13"/>
  <c r="W215" i="13"/>
  <c r="AB215" i="13"/>
  <c r="T216" i="13"/>
  <c r="U216" i="13"/>
  <c r="V216" i="13"/>
  <c r="W216" i="13"/>
  <c r="AB216" i="13"/>
  <c r="T217" i="13"/>
  <c r="U217" i="13"/>
  <c r="V217" i="13"/>
  <c r="W217" i="13"/>
  <c r="AB217" i="13"/>
  <c r="T218" i="13"/>
  <c r="U218" i="13"/>
  <c r="V218" i="13"/>
  <c r="W218" i="13"/>
  <c r="AB218" i="13"/>
  <c r="T219" i="13"/>
  <c r="U219" i="13"/>
  <c r="V219" i="13"/>
  <c r="W219" i="13"/>
  <c r="AB219" i="13"/>
  <c r="T220" i="13"/>
  <c r="U220" i="13"/>
  <c r="V220" i="13"/>
  <c r="W220" i="13"/>
  <c r="AB220" i="13"/>
  <c r="T221" i="13"/>
  <c r="U221" i="13"/>
  <c r="V221" i="13"/>
  <c r="W221" i="13"/>
  <c r="AB221" i="13"/>
  <c r="T222" i="13"/>
  <c r="U222" i="13"/>
  <c r="V222" i="13"/>
  <c r="W222" i="13"/>
  <c r="AB222" i="13"/>
  <c r="T223" i="13"/>
  <c r="U223" i="13"/>
  <c r="V223" i="13"/>
  <c r="W223" i="13"/>
  <c r="AB223" i="13"/>
  <c r="T224" i="13"/>
  <c r="U224" i="13"/>
  <c r="V224" i="13"/>
  <c r="W224" i="13"/>
  <c r="AB224" i="13"/>
  <c r="T225" i="13"/>
  <c r="U225" i="13"/>
  <c r="V225" i="13"/>
  <c r="W225" i="13"/>
  <c r="AB225" i="13"/>
  <c r="T226" i="13"/>
  <c r="U226" i="13"/>
  <c r="V226" i="13"/>
  <c r="W226" i="13"/>
  <c r="AB226" i="13"/>
  <c r="T227" i="13"/>
  <c r="U227" i="13"/>
  <c r="V227" i="13"/>
  <c r="W227" i="13"/>
  <c r="AB227" i="13"/>
  <c r="T228" i="13"/>
  <c r="U228" i="13"/>
  <c r="V228" i="13"/>
  <c r="W228" i="13"/>
  <c r="AB228" i="13"/>
  <c r="T229" i="13"/>
  <c r="U229" i="13"/>
  <c r="V229" i="13"/>
  <c r="W229" i="13"/>
  <c r="AB229" i="13"/>
  <c r="T230" i="13"/>
  <c r="U230" i="13"/>
  <c r="V230" i="13"/>
  <c r="W230" i="13"/>
  <c r="AB230" i="13"/>
  <c r="T231" i="13"/>
  <c r="U231" i="13"/>
  <c r="V231" i="13"/>
  <c r="W231" i="13"/>
  <c r="AB231" i="13"/>
  <c r="T232" i="13"/>
  <c r="U232" i="13"/>
  <c r="V232" i="13"/>
  <c r="W232" i="13"/>
  <c r="AB232" i="13"/>
  <c r="T233" i="13"/>
  <c r="U233" i="13"/>
  <c r="V233" i="13"/>
  <c r="W233" i="13"/>
  <c r="AB233" i="13"/>
  <c r="T234" i="13"/>
  <c r="U234" i="13"/>
  <c r="V234" i="13"/>
  <c r="W234" i="13"/>
  <c r="AB234" i="13"/>
  <c r="T235" i="13"/>
  <c r="U235" i="13"/>
  <c r="V235" i="13"/>
  <c r="W235" i="13"/>
  <c r="AB235" i="13"/>
  <c r="T236" i="13"/>
  <c r="U236" i="13"/>
  <c r="V236" i="13"/>
  <c r="W236" i="13"/>
  <c r="AB236" i="13"/>
  <c r="T237" i="13"/>
  <c r="U237" i="13"/>
  <c r="V237" i="13"/>
  <c r="W237" i="13"/>
  <c r="AB237" i="13"/>
  <c r="T238" i="13"/>
  <c r="U238" i="13"/>
  <c r="V238" i="13"/>
  <c r="W238" i="13"/>
  <c r="AB238" i="13"/>
  <c r="T239" i="13"/>
  <c r="U239" i="13"/>
  <c r="V239" i="13"/>
  <c r="W239" i="13"/>
  <c r="AB239" i="13"/>
  <c r="T240" i="13"/>
  <c r="U240" i="13"/>
  <c r="V240" i="13"/>
  <c r="W240" i="13"/>
  <c r="AB240" i="13"/>
  <c r="T241" i="13"/>
  <c r="U241" i="13"/>
  <c r="V241" i="13"/>
  <c r="W241" i="13"/>
  <c r="AB241" i="13"/>
  <c r="T242" i="13"/>
  <c r="U242" i="13"/>
  <c r="V242" i="13"/>
  <c r="W242" i="13"/>
  <c r="AB242" i="13"/>
  <c r="T243" i="13"/>
  <c r="U243" i="13"/>
  <c r="V243" i="13"/>
  <c r="W243" i="13"/>
  <c r="AB243" i="13"/>
  <c r="T244" i="13"/>
  <c r="U244" i="13"/>
  <c r="V244" i="13"/>
  <c r="W244" i="13"/>
  <c r="AB244" i="13"/>
  <c r="T245" i="13"/>
  <c r="U245" i="13"/>
  <c r="V245" i="13"/>
  <c r="W245" i="13"/>
  <c r="AB245" i="13"/>
  <c r="T246" i="13"/>
  <c r="U246" i="13"/>
  <c r="V246" i="13"/>
  <c r="W246" i="13"/>
  <c r="AB246" i="13"/>
  <c r="T247" i="13"/>
  <c r="U247" i="13"/>
  <c r="V247" i="13"/>
  <c r="W247" i="13"/>
  <c r="AB247" i="13"/>
  <c r="T248" i="13"/>
  <c r="U248" i="13"/>
  <c r="V248" i="13"/>
  <c r="W248" i="13"/>
  <c r="AB248" i="13"/>
  <c r="T249" i="13"/>
  <c r="U249" i="13"/>
  <c r="V249" i="13"/>
  <c r="W249" i="13"/>
  <c r="AB249" i="13"/>
  <c r="T250" i="13"/>
  <c r="U250" i="13"/>
  <c r="V250" i="13"/>
  <c r="W250" i="13"/>
  <c r="AB250" i="13"/>
  <c r="T251" i="13"/>
  <c r="U251" i="13"/>
  <c r="V251" i="13"/>
  <c r="W251" i="13"/>
  <c r="AB251" i="13"/>
  <c r="T252" i="13"/>
  <c r="U252" i="13"/>
  <c r="V252" i="13"/>
  <c r="W252" i="13"/>
  <c r="AB252" i="13"/>
  <c r="T253" i="13"/>
  <c r="U253" i="13"/>
  <c r="V253" i="13"/>
  <c r="W253" i="13"/>
  <c r="AB253" i="13"/>
  <c r="T254" i="13"/>
  <c r="U254" i="13"/>
  <c r="V254" i="13"/>
  <c r="W254" i="13"/>
  <c r="AB254" i="13"/>
  <c r="T255" i="13"/>
  <c r="U255" i="13"/>
  <c r="V255" i="13"/>
  <c r="W255" i="13"/>
  <c r="AB255" i="13"/>
  <c r="T256" i="13"/>
  <c r="U256" i="13"/>
  <c r="V256" i="13"/>
  <c r="W256" i="13"/>
  <c r="AB256" i="13"/>
  <c r="T257" i="13"/>
  <c r="U257" i="13"/>
  <c r="V257" i="13"/>
  <c r="W257" i="13"/>
  <c r="AB257" i="13"/>
  <c r="T258" i="13"/>
  <c r="U258" i="13"/>
  <c r="V258" i="13"/>
  <c r="W258" i="13"/>
  <c r="AB258" i="13"/>
  <c r="T259" i="13"/>
  <c r="U259" i="13"/>
  <c r="V259" i="13"/>
  <c r="W259" i="13"/>
  <c r="AB259" i="13"/>
  <c r="T260" i="13"/>
  <c r="U260" i="13"/>
  <c r="V260" i="13"/>
  <c r="W260" i="13"/>
  <c r="AB260" i="13"/>
  <c r="T261" i="13"/>
  <c r="U261" i="13"/>
  <c r="V261" i="13"/>
  <c r="W261" i="13"/>
  <c r="AB261" i="13"/>
  <c r="T262" i="13"/>
  <c r="U262" i="13"/>
  <c r="V262" i="13"/>
  <c r="W262" i="13"/>
  <c r="AB262" i="13"/>
  <c r="T263" i="13"/>
  <c r="U263" i="13"/>
  <c r="V263" i="13"/>
  <c r="W263" i="13"/>
  <c r="AB263" i="13"/>
  <c r="T264" i="13"/>
  <c r="U264" i="13"/>
  <c r="V264" i="13"/>
  <c r="W264" i="13"/>
  <c r="AB264" i="13"/>
  <c r="T265" i="13"/>
  <c r="U265" i="13"/>
  <c r="V265" i="13"/>
  <c r="W265" i="13"/>
  <c r="AB265" i="13"/>
  <c r="T266" i="13"/>
  <c r="U266" i="13"/>
  <c r="V266" i="13"/>
  <c r="W266" i="13"/>
  <c r="AB266" i="13"/>
  <c r="T267" i="13"/>
  <c r="U267" i="13"/>
  <c r="V267" i="13"/>
  <c r="W267" i="13"/>
  <c r="AB267" i="13"/>
  <c r="T268" i="13"/>
  <c r="U268" i="13"/>
  <c r="V268" i="13"/>
  <c r="W268" i="13"/>
  <c r="AB268" i="13"/>
  <c r="T269" i="13"/>
  <c r="U269" i="13"/>
  <c r="V269" i="13"/>
  <c r="W269" i="13"/>
  <c r="AB269" i="13"/>
  <c r="T270" i="13"/>
  <c r="U270" i="13"/>
  <c r="V270" i="13"/>
  <c r="W270" i="13"/>
  <c r="AB270" i="13"/>
  <c r="T271" i="13"/>
  <c r="U271" i="13"/>
  <c r="V271" i="13"/>
  <c r="W271" i="13"/>
  <c r="AB271" i="13"/>
  <c r="T272" i="13"/>
  <c r="U272" i="13"/>
  <c r="V272" i="13"/>
  <c r="W272" i="13"/>
  <c r="AB272" i="13"/>
  <c r="T273" i="13"/>
  <c r="U273" i="13"/>
  <c r="V273" i="13"/>
  <c r="W273" i="13"/>
  <c r="AB273" i="13"/>
  <c r="T274" i="13"/>
  <c r="U274" i="13"/>
  <c r="V274" i="13"/>
  <c r="W274" i="13"/>
  <c r="AB274" i="13"/>
  <c r="T275" i="13"/>
  <c r="U275" i="13"/>
  <c r="V275" i="13"/>
  <c r="W275" i="13"/>
  <c r="AB275" i="13"/>
  <c r="T276" i="13"/>
  <c r="U276" i="13"/>
  <c r="V276" i="13"/>
  <c r="W276" i="13"/>
  <c r="AB276" i="13"/>
  <c r="T277" i="13"/>
  <c r="U277" i="13"/>
  <c r="V277" i="13"/>
  <c r="W277" i="13"/>
  <c r="AB277" i="13"/>
  <c r="T278" i="13"/>
  <c r="U278" i="13"/>
  <c r="V278" i="13"/>
  <c r="W278" i="13"/>
  <c r="AB278" i="13"/>
  <c r="T279" i="13"/>
  <c r="U279" i="13"/>
  <c r="V279" i="13"/>
  <c r="W279" i="13"/>
  <c r="AB279" i="13"/>
  <c r="T280" i="13"/>
  <c r="U280" i="13"/>
  <c r="V280" i="13"/>
  <c r="W280" i="13"/>
  <c r="AB280" i="13"/>
  <c r="T281" i="13"/>
  <c r="U281" i="13"/>
  <c r="V281" i="13"/>
  <c r="W281" i="13"/>
  <c r="AB281" i="13"/>
  <c r="T282" i="13"/>
  <c r="U282" i="13"/>
  <c r="V282" i="13"/>
  <c r="W282" i="13"/>
  <c r="AB282" i="13"/>
  <c r="T283" i="13"/>
  <c r="U283" i="13"/>
  <c r="V283" i="13"/>
  <c r="W283" i="13"/>
  <c r="AB283" i="13"/>
  <c r="T284" i="13"/>
  <c r="U284" i="13"/>
  <c r="V284" i="13"/>
  <c r="W284" i="13"/>
  <c r="AB284" i="13"/>
  <c r="T285" i="13"/>
  <c r="U285" i="13"/>
  <c r="V285" i="13"/>
  <c r="W285" i="13"/>
  <c r="AB285" i="13"/>
  <c r="T286" i="13"/>
  <c r="U286" i="13"/>
  <c r="V286" i="13"/>
  <c r="W286" i="13"/>
  <c r="AB286" i="13"/>
  <c r="T287" i="13"/>
  <c r="U287" i="13"/>
  <c r="V287" i="13"/>
  <c r="W287" i="13"/>
  <c r="AB287" i="13"/>
  <c r="T288" i="13"/>
  <c r="U288" i="13"/>
  <c r="V288" i="13"/>
  <c r="W288" i="13"/>
  <c r="AB288" i="13"/>
  <c r="T289" i="13"/>
  <c r="U289" i="13"/>
  <c r="V289" i="13"/>
  <c r="W289" i="13"/>
  <c r="AB289" i="13"/>
  <c r="T290" i="13"/>
  <c r="U290" i="13"/>
  <c r="V290" i="13"/>
  <c r="W290" i="13"/>
  <c r="AB290" i="13"/>
  <c r="T291" i="13"/>
  <c r="U291" i="13"/>
  <c r="V291" i="13"/>
  <c r="W291" i="13"/>
  <c r="AB291" i="13"/>
  <c r="T292" i="13"/>
  <c r="U292" i="13"/>
  <c r="V292" i="13"/>
  <c r="W292" i="13"/>
  <c r="AB292" i="13"/>
  <c r="T293" i="13"/>
  <c r="U293" i="13"/>
  <c r="V293" i="13"/>
  <c r="W293" i="13"/>
  <c r="AB293" i="13"/>
  <c r="T294" i="13"/>
  <c r="U294" i="13"/>
  <c r="V294" i="13"/>
  <c r="W294" i="13"/>
  <c r="AB294" i="13"/>
  <c r="T295" i="13"/>
  <c r="U295" i="13"/>
  <c r="V295" i="13"/>
  <c r="W295" i="13"/>
  <c r="AB295" i="13"/>
  <c r="T296" i="13"/>
  <c r="U296" i="13"/>
  <c r="V296" i="13"/>
  <c r="W296" i="13"/>
  <c r="AB296" i="13"/>
  <c r="T297" i="13"/>
  <c r="U297" i="13"/>
  <c r="V297" i="13"/>
  <c r="W297" i="13"/>
  <c r="AB297" i="13"/>
  <c r="T298" i="13"/>
  <c r="U298" i="13"/>
  <c r="V298" i="13"/>
  <c r="W298" i="13"/>
  <c r="AB298" i="13"/>
  <c r="T299" i="13"/>
  <c r="U299" i="13"/>
  <c r="V299" i="13"/>
  <c r="W299" i="13"/>
  <c r="AB299" i="13"/>
  <c r="T300" i="13"/>
  <c r="U300" i="13"/>
  <c r="V300" i="13"/>
  <c r="W300" i="13"/>
  <c r="AB300" i="13"/>
  <c r="T301" i="13"/>
  <c r="U301" i="13"/>
  <c r="V301" i="13"/>
  <c r="W301" i="13"/>
  <c r="AB301" i="13"/>
  <c r="T302" i="13"/>
  <c r="U302" i="13"/>
  <c r="V302" i="13"/>
  <c r="W302" i="13"/>
  <c r="AB302" i="13"/>
  <c r="T303" i="13"/>
  <c r="U303" i="13"/>
  <c r="V303" i="13"/>
  <c r="W303" i="13"/>
  <c r="AB303" i="13"/>
  <c r="T304" i="13"/>
  <c r="U304" i="13"/>
  <c r="V304" i="13"/>
  <c r="W304" i="13"/>
  <c r="AB304" i="13"/>
  <c r="T305" i="13"/>
  <c r="U305" i="13"/>
  <c r="V305" i="13"/>
  <c r="W305" i="13"/>
  <c r="AB305" i="13"/>
  <c r="T306" i="13"/>
  <c r="U306" i="13"/>
  <c r="V306" i="13"/>
  <c r="W306" i="13"/>
  <c r="AB306" i="13"/>
  <c r="T307" i="13"/>
  <c r="U307" i="13"/>
  <c r="V307" i="13"/>
  <c r="W307" i="13"/>
  <c r="AB307" i="13"/>
  <c r="T308" i="13"/>
  <c r="U308" i="13"/>
  <c r="V308" i="13"/>
  <c r="W308" i="13"/>
  <c r="AB308" i="13"/>
  <c r="T309" i="13"/>
  <c r="U309" i="13"/>
  <c r="V309" i="13"/>
  <c r="W309" i="13"/>
  <c r="AB309" i="13"/>
  <c r="T310" i="13"/>
  <c r="U310" i="13"/>
  <c r="V310" i="13"/>
  <c r="W310" i="13"/>
  <c r="AB310" i="13"/>
  <c r="T311" i="13"/>
  <c r="U311" i="13"/>
  <c r="V311" i="13"/>
  <c r="W311" i="13"/>
  <c r="AB311" i="13"/>
  <c r="T312" i="13"/>
  <c r="U312" i="13"/>
  <c r="V312" i="13"/>
  <c r="W312" i="13"/>
  <c r="AB312" i="13"/>
  <c r="T313" i="13"/>
  <c r="U313" i="13"/>
  <c r="V313" i="13"/>
  <c r="W313" i="13"/>
  <c r="AB313" i="13"/>
  <c r="T314" i="13"/>
  <c r="U314" i="13"/>
  <c r="V314" i="13"/>
  <c r="W314" i="13"/>
  <c r="AB314" i="13"/>
  <c r="T315" i="13"/>
  <c r="U315" i="13"/>
  <c r="V315" i="13"/>
  <c r="W315" i="13"/>
  <c r="AB315" i="13"/>
  <c r="T316" i="13"/>
  <c r="U316" i="13"/>
  <c r="V316" i="13"/>
  <c r="W316" i="13"/>
  <c r="AB316" i="13"/>
  <c r="T317" i="13"/>
  <c r="U317" i="13"/>
  <c r="V317" i="13"/>
  <c r="W317" i="13"/>
  <c r="AB317" i="13"/>
  <c r="T318" i="13"/>
  <c r="U318" i="13"/>
  <c r="V318" i="13"/>
  <c r="W318" i="13"/>
  <c r="AB318" i="13"/>
  <c r="T319" i="13"/>
  <c r="U319" i="13"/>
  <c r="V319" i="13"/>
  <c r="W319" i="13"/>
  <c r="AB319" i="13"/>
  <c r="T320" i="13"/>
  <c r="U320" i="13"/>
  <c r="V320" i="13"/>
  <c r="W320" i="13"/>
  <c r="AB320" i="13"/>
  <c r="T321" i="13"/>
  <c r="U321" i="13"/>
  <c r="V321" i="13"/>
  <c r="W321" i="13"/>
  <c r="AB321" i="13"/>
  <c r="T322" i="13"/>
  <c r="U322" i="13"/>
  <c r="V322" i="13"/>
  <c r="W322" i="13"/>
  <c r="AB322" i="13"/>
  <c r="C50" i="13"/>
  <c r="L327" i="13"/>
  <c r="L328" i="13"/>
  <c r="L329" i="13"/>
  <c r="L330" i="13"/>
  <c r="L331" i="13"/>
  <c r="L332" i="13"/>
  <c r="L333" i="13"/>
  <c r="L334" i="13"/>
  <c r="L335" i="13"/>
  <c r="L336" i="13"/>
  <c r="L337" i="13"/>
  <c r="L338" i="13"/>
  <c r="L339" i="13"/>
  <c r="L340" i="13"/>
  <c r="L341" i="13"/>
  <c r="L342" i="13"/>
  <c r="L343" i="13"/>
  <c r="L344" i="13"/>
  <c r="L345" i="13"/>
  <c r="L346" i="13"/>
  <c r="L347" i="13"/>
  <c r="L348" i="13"/>
  <c r="L349" i="13"/>
  <c r="L350" i="13"/>
  <c r="L351" i="13"/>
  <c r="L352" i="13"/>
  <c r="L353" i="13"/>
  <c r="L354" i="13"/>
  <c r="L355" i="13"/>
  <c r="L356" i="13"/>
  <c r="L357" i="13"/>
  <c r="L358" i="13"/>
  <c r="L359" i="13"/>
  <c r="L360" i="13"/>
  <c r="L361" i="13"/>
  <c r="L362" i="13"/>
  <c r="L363" i="13"/>
  <c r="L364" i="13"/>
  <c r="L365" i="13"/>
  <c r="L366" i="13"/>
  <c r="L367" i="13"/>
  <c r="L368" i="13"/>
  <c r="L369" i="13"/>
  <c r="L370" i="13"/>
  <c r="L371" i="13"/>
  <c r="L372" i="13"/>
  <c r="L373" i="13"/>
  <c r="L374" i="13"/>
  <c r="L375" i="13"/>
  <c r="L376" i="13"/>
  <c r="L377" i="13"/>
  <c r="L378" i="13"/>
  <c r="L379" i="13"/>
  <c r="L380" i="13"/>
  <c r="L381" i="13"/>
  <c r="L382" i="13"/>
  <c r="L383" i="13"/>
  <c r="L384" i="13"/>
  <c r="L385" i="13"/>
  <c r="L386" i="13"/>
  <c r="L387" i="13"/>
  <c r="L388" i="13"/>
  <c r="L389" i="13"/>
  <c r="L390" i="13"/>
  <c r="L391" i="13"/>
  <c r="L392" i="13"/>
  <c r="L393" i="13"/>
  <c r="L394" i="13"/>
  <c r="L395" i="13"/>
  <c r="L396" i="13"/>
  <c r="L397" i="13"/>
  <c r="L398" i="13"/>
  <c r="L399" i="13"/>
  <c r="L400" i="13"/>
  <c r="L401" i="13"/>
  <c r="L402" i="13"/>
  <c r="L403" i="13"/>
  <c r="L404" i="13"/>
  <c r="L405" i="13"/>
  <c r="L406" i="13"/>
  <c r="L407" i="13"/>
  <c r="L408" i="13"/>
  <c r="L409" i="13"/>
  <c r="L410" i="13"/>
  <c r="L411" i="13"/>
  <c r="L412" i="13"/>
  <c r="L413" i="13"/>
  <c r="L414" i="13"/>
  <c r="L415" i="13"/>
  <c r="L416" i="13"/>
  <c r="L417" i="13"/>
  <c r="L418" i="13"/>
  <c r="L419" i="13"/>
  <c r="L420" i="13"/>
  <c r="L421" i="13"/>
  <c r="L422" i="13"/>
  <c r="L423" i="13"/>
  <c r="L424" i="13"/>
  <c r="L425" i="13"/>
  <c r="L426" i="13"/>
  <c r="L427" i="13"/>
  <c r="L428" i="13"/>
  <c r="L429" i="13"/>
  <c r="L430" i="13"/>
  <c r="L431" i="13"/>
  <c r="L432" i="13"/>
  <c r="L433" i="13"/>
  <c r="L434" i="13"/>
  <c r="L435" i="13"/>
  <c r="L436" i="13"/>
  <c r="L437" i="13"/>
  <c r="L438" i="13"/>
  <c r="L439" i="13"/>
  <c r="L440" i="13"/>
  <c r="L441" i="13"/>
  <c r="L442" i="13"/>
  <c r="L443" i="13"/>
  <c r="L444" i="13"/>
  <c r="L445" i="13"/>
  <c r="L446" i="13"/>
  <c r="L447" i="13"/>
  <c r="L448" i="13"/>
  <c r="L449" i="13"/>
  <c r="L450" i="13"/>
  <c r="L451" i="13"/>
  <c r="L452" i="13"/>
  <c r="L453" i="13"/>
  <c r="L454" i="13"/>
  <c r="L455" i="13"/>
  <c r="L456" i="13"/>
  <c r="L457" i="13"/>
  <c r="L458" i="13"/>
  <c r="L459" i="13"/>
  <c r="L460" i="13"/>
  <c r="L461" i="13"/>
  <c r="L462" i="13"/>
  <c r="L463" i="13"/>
  <c r="L464" i="13"/>
  <c r="L465" i="13"/>
  <c r="L466" i="13"/>
  <c r="L467" i="13"/>
  <c r="L468" i="13"/>
  <c r="L469" i="13"/>
  <c r="L470" i="13"/>
  <c r="L471" i="13"/>
  <c r="L472" i="13"/>
  <c r="L473" i="13"/>
  <c r="L474" i="13"/>
  <c r="L475" i="13"/>
  <c r="L476" i="13"/>
  <c r="L477" i="13"/>
  <c r="L478" i="13"/>
  <c r="L479" i="13"/>
  <c r="L480" i="13"/>
  <c r="L481" i="13"/>
  <c r="L482" i="13"/>
  <c r="L483" i="13"/>
  <c r="L484" i="13"/>
  <c r="L485" i="13"/>
  <c r="L486" i="13"/>
  <c r="L487" i="13"/>
  <c r="L488" i="13"/>
  <c r="L489" i="13"/>
  <c r="L490" i="13"/>
  <c r="L491" i="13"/>
  <c r="L492" i="13"/>
  <c r="L493" i="13"/>
  <c r="L494" i="13"/>
  <c r="L495" i="13"/>
  <c r="L496" i="13"/>
  <c r="L497" i="13"/>
  <c r="L498" i="13"/>
  <c r="L499" i="13"/>
  <c r="L500" i="13"/>
  <c r="L501" i="13"/>
  <c r="L502" i="13"/>
  <c r="L503" i="13"/>
  <c r="L504" i="13"/>
  <c r="L505" i="13"/>
  <c r="L506" i="13"/>
  <c r="L507" i="13"/>
  <c r="L508" i="13"/>
  <c r="L509" i="13"/>
  <c r="L510" i="13"/>
  <c r="L511" i="13"/>
  <c r="L512" i="13"/>
  <c r="L513" i="13"/>
  <c r="L514" i="13"/>
  <c r="L515" i="13"/>
  <c r="L516" i="13"/>
  <c r="L517" i="13"/>
  <c r="L518" i="13"/>
  <c r="L519" i="13"/>
  <c r="L520" i="13"/>
  <c r="L521" i="13"/>
  <c r="L522" i="13"/>
  <c r="L523" i="13"/>
  <c r="L524" i="13"/>
  <c r="L525" i="13"/>
  <c r="L526" i="13"/>
  <c r="L527" i="13"/>
  <c r="L528" i="13"/>
  <c r="L529" i="13"/>
  <c r="L530" i="13"/>
  <c r="L531" i="13"/>
  <c r="L532" i="13"/>
  <c r="L533" i="13"/>
  <c r="L534" i="13"/>
  <c r="L535" i="13"/>
  <c r="L536" i="13"/>
  <c r="L537" i="13"/>
  <c r="L538" i="13"/>
  <c r="L539" i="13"/>
  <c r="L540" i="13"/>
  <c r="L541" i="13"/>
  <c r="L542" i="13"/>
  <c r="L543" i="13"/>
  <c r="L544" i="13"/>
  <c r="L545" i="13"/>
  <c r="L546" i="13"/>
  <c r="L547" i="13"/>
  <c r="L548" i="13"/>
  <c r="L549" i="13"/>
  <c r="L550" i="13"/>
  <c r="L551" i="13"/>
  <c r="L552" i="13"/>
  <c r="L553" i="13"/>
  <c r="L554" i="13"/>
  <c r="L555" i="13"/>
  <c r="L556" i="13"/>
  <c r="L557" i="13"/>
  <c r="L558" i="13"/>
  <c r="L559" i="13"/>
  <c r="L560" i="13"/>
  <c r="L561" i="13"/>
  <c r="L562" i="13"/>
  <c r="L563" i="13"/>
  <c r="L564" i="13"/>
  <c r="L565" i="13"/>
  <c r="L566" i="13"/>
  <c r="L567" i="13"/>
  <c r="L568" i="13"/>
  <c r="L569" i="13"/>
  <c r="L570" i="13"/>
  <c r="L571" i="13"/>
  <c r="L572" i="13"/>
  <c r="L573" i="13"/>
  <c r="L574" i="13"/>
  <c r="L575" i="13"/>
  <c r="L576" i="13"/>
  <c r="L577" i="13"/>
  <c r="L578" i="13"/>
  <c r="L579" i="13"/>
  <c r="L580" i="13"/>
  <c r="L581" i="13"/>
  <c r="L582" i="13"/>
  <c r="L583" i="13"/>
  <c r="L584" i="13"/>
  <c r="L585" i="13"/>
  <c r="L586" i="13"/>
  <c r="L587" i="13"/>
  <c r="L588" i="13"/>
  <c r="L589" i="13"/>
  <c r="L590" i="13"/>
  <c r="L591" i="13"/>
  <c r="L592" i="13"/>
  <c r="L593" i="13"/>
  <c r="L594" i="13"/>
  <c r="L595" i="13"/>
  <c r="L596" i="13"/>
  <c r="L597" i="13"/>
  <c r="L598" i="13"/>
  <c r="L599" i="13"/>
  <c r="L600" i="13"/>
  <c r="L601" i="13"/>
  <c r="L602" i="13"/>
  <c r="L326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57" i="13"/>
  <c r="L258" i="13"/>
  <c r="L259" i="13"/>
  <c r="L260" i="13"/>
  <c r="L261" i="13"/>
  <c r="L262" i="13"/>
  <c r="L263" i="13"/>
  <c r="L264" i="13"/>
  <c r="L265" i="13"/>
  <c r="L266" i="13"/>
  <c r="L267" i="13"/>
  <c r="L268" i="13"/>
  <c r="L269" i="13"/>
  <c r="L270" i="13"/>
  <c r="L271" i="13"/>
  <c r="L272" i="13"/>
  <c r="L273" i="13"/>
  <c r="L274" i="13"/>
  <c r="L275" i="13"/>
  <c r="L276" i="13"/>
  <c r="L277" i="13"/>
  <c r="L278" i="13"/>
  <c r="L279" i="13"/>
  <c r="L280" i="13"/>
  <c r="L281" i="13"/>
  <c r="L282" i="13"/>
  <c r="L283" i="13"/>
  <c r="L284" i="13"/>
  <c r="L285" i="13"/>
  <c r="L286" i="13"/>
  <c r="L287" i="13"/>
  <c r="L288" i="13"/>
  <c r="L289" i="13"/>
  <c r="L290" i="13"/>
  <c r="L291" i="13"/>
  <c r="L292" i="13"/>
  <c r="L293" i="13"/>
  <c r="L294" i="13"/>
  <c r="L295" i="13"/>
  <c r="L296" i="13"/>
  <c r="L297" i="13"/>
  <c r="L298" i="13"/>
  <c r="L299" i="13"/>
  <c r="L300" i="13"/>
  <c r="L301" i="13"/>
  <c r="L302" i="13"/>
  <c r="L303" i="13"/>
  <c r="L304" i="13"/>
  <c r="L305" i="13"/>
  <c r="L306" i="13"/>
  <c r="L307" i="13"/>
  <c r="L308" i="13"/>
  <c r="L309" i="13"/>
  <c r="L310" i="13"/>
  <c r="L311" i="13"/>
  <c r="L312" i="13"/>
  <c r="L313" i="13"/>
  <c r="L314" i="13"/>
  <c r="L315" i="13"/>
  <c r="L316" i="13"/>
  <c r="L317" i="13"/>
  <c r="L318" i="13"/>
  <c r="L319" i="13"/>
  <c r="L320" i="13"/>
  <c r="L321" i="13"/>
  <c r="L322" i="13"/>
  <c r="L95" i="13"/>
  <c r="C57" i="1"/>
  <c r="B57" i="1"/>
  <c r="C56" i="1"/>
  <c r="G190" i="7"/>
  <c r="H190" i="7"/>
  <c r="J190" i="7"/>
  <c r="G191" i="7"/>
  <c r="H191" i="7"/>
  <c r="J191" i="7"/>
  <c r="G192" i="7"/>
  <c r="H192" i="7"/>
  <c r="J192" i="7"/>
  <c r="G193" i="7"/>
  <c r="H193" i="7"/>
  <c r="J193" i="7"/>
  <c r="G228" i="6"/>
  <c r="H228" i="6"/>
  <c r="J228" i="6"/>
  <c r="G229" i="6"/>
  <c r="H229" i="6"/>
  <c r="J229" i="6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326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K326" i="1"/>
  <c r="F326" i="1"/>
  <c r="E326" i="1"/>
  <c r="I377" i="13"/>
  <c r="K377" i="13"/>
  <c r="I378" i="13"/>
  <c r="K378" i="13"/>
  <c r="I379" i="13"/>
  <c r="K379" i="13"/>
  <c r="I380" i="13"/>
  <c r="K380" i="13"/>
  <c r="I381" i="13"/>
  <c r="K381" i="13"/>
  <c r="I382" i="13"/>
  <c r="K382" i="13"/>
  <c r="I383" i="13"/>
  <c r="K383" i="13"/>
  <c r="I384" i="13"/>
  <c r="K384" i="13"/>
  <c r="I385" i="13"/>
  <c r="K385" i="13"/>
  <c r="I386" i="13"/>
  <c r="K386" i="13"/>
  <c r="I387" i="13"/>
  <c r="K387" i="13"/>
  <c r="I388" i="13"/>
  <c r="K388" i="13"/>
  <c r="I389" i="13"/>
  <c r="K389" i="13"/>
  <c r="I390" i="13"/>
  <c r="K390" i="13"/>
  <c r="I391" i="13"/>
  <c r="K391" i="13"/>
  <c r="I392" i="13"/>
  <c r="K392" i="13"/>
  <c r="I393" i="13"/>
  <c r="K393" i="13"/>
  <c r="I394" i="13"/>
  <c r="K394" i="13"/>
  <c r="I395" i="13"/>
  <c r="K395" i="13"/>
  <c r="I396" i="13"/>
  <c r="K396" i="13"/>
  <c r="I397" i="13"/>
  <c r="K397" i="13"/>
  <c r="I398" i="13"/>
  <c r="K398" i="13"/>
  <c r="I399" i="13"/>
  <c r="K399" i="13"/>
  <c r="I400" i="13"/>
  <c r="K400" i="13"/>
  <c r="I401" i="13"/>
  <c r="K401" i="13"/>
  <c r="I402" i="13"/>
  <c r="K402" i="13"/>
  <c r="I403" i="13"/>
  <c r="K403" i="13"/>
  <c r="I404" i="13"/>
  <c r="K404" i="13"/>
  <c r="I405" i="13"/>
  <c r="K405" i="13"/>
  <c r="I406" i="13"/>
  <c r="K406" i="13"/>
  <c r="I407" i="13"/>
  <c r="K407" i="13"/>
  <c r="I408" i="13"/>
  <c r="K408" i="13"/>
  <c r="I409" i="13"/>
  <c r="K409" i="13"/>
  <c r="I410" i="13"/>
  <c r="K410" i="13"/>
  <c r="I411" i="13"/>
  <c r="K411" i="13"/>
  <c r="I412" i="13"/>
  <c r="K412" i="13"/>
  <c r="I413" i="13"/>
  <c r="K413" i="13"/>
  <c r="I414" i="13"/>
  <c r="K414" i="13"/>
  <c r="I415" i="13"/>
  <c r="K415" i="13"/>
  <c r="I416" i="13"/>
  <c r="K416" i="13"/>
  <c r="I417" i="13"/>
  <c r="K417" i="13"/>
  <c r="I418" i="13"/>
  <c r="K418" i="13"/>
  <c r="I419" i="13"/>
  <c r="K419" i="13"/>
  <c r="I420" i="13"/>
  <c r="K420" i="13"/>
  <c r="I421" i="13"/>
  <c r="K421" i="13"/>
  <c r="I422" i="13"/>
  <c r="K422" i="13"/>
  <c r="I423" i="13"/>
  <c r="K423" i="13"/>
  <c r="I424" i="13"/>
  <c r="K424" i="13"/>
  <c r="I425" i="13"/>
  <c r="K425" i="13"/>
  <c r="I426" i="13"/>
  <c r="K426" i="13"/>
  <c r="I427" i="13"/>
  <c r="K427" i="13"/>
  <c r="I428" i="13"/>
  <c r="K428" i="13"/>
  <c r="I429" i="13"/>
  <c r="K429" i="13"/>
  <c r="I430" i="13"/>
  <c r="K430" i="13"/>
  <c r="I431" i="13"/>
  <c r="K431" i="13"/>
  <c r="I432" i="13"/>
  <c r="K432" i="13"/>
  <c r="I433" i="13"/>
  <c r="K433" i="13"/>
  <c r="I434" i="13"/>
  <c r="K434" i="13"/>
  <c r="I435" i="13"/>
  <c r="K435" i="13"/>
  <c r="I436" i="13"/>
  <c r="K436" i="13"/>
  <c r="I437" i="13"/>
  <c r="K437" i="13"/>
  <c r="I438" i="13"/>
  <c r="K438" i="13"/>
  <c r="I439" i="13"/>
  <c r="K439" i="13"/>
  <c r="I440" i="13"/>
  <c r="K440" i="13"/>
  <c r="I441" i="13"/>
  <c r="K441" i="13"/>
  <c r="I442" i="13"/>
  <c r="K442" i="13"/>
  <c r="I443" i="13"/>
  <c r="K443" i="13"/>
  <c r="I444" i="13"/>
  <c r="K444" i="13"/>
  <c r="I445" i="13"/>
  <c r="K445" i="13"/>
  <c r="I446" i="13"/>
  <c r="K446" i="13"/>
  <c r="I447" i="13"/>
  <c r="K447" i="13"/>
  <c r="I448" i="13"/>
  <c r="K448" i="13"/>
  <c r="I449" i="13"/>
  <c r="K449" i="13"/>
  <c r="I450" i="13"/>
  <c r="K450" i="13"/>
  <c r="I451" i="13"/>
  <c r="K451" i="13"/>
  <c r="I452" i="13"/>
  <c r="K452" i="13"/>
  <c r="I453" i="13"/>
  <c r="K453" i="13"/>
  <c r="I454" i="13"/>
  <c r="K454" i="13"/>
  <c r="I455" i="13"/>
  <c r="K455" i="13"/>
  <c r="I456" i="13"/>
  <c r="K456" i="13"/>
  <c r="I457" i="13"/>
  <c r="K457" i="13"/>
  <c r="I458" i="13"/>
  <c r="K458" i="13"/>
  <c r="I459" i="13"/>
  <c r="K459" i="13"/>
  <c r="I460" i="13"/>
  <c r="K460" i="13"/>
  <c r="I461" i="13"/>
  <c r="K461" i="13"/>
  <c r="I462" i="13"/>
  <c r="K462" i="13"/>
  <c r="I463" i="13"/>
  <c r="K463" i="13"/>
  <c r="I464" i="13"/>
  <c r="K464" i="13"/>
  <c r="I465" i="13"/>
  <c r="K465" i="13"/>
  <c r="I466" i="13"/>
  <c r="K466" i="13"/>
  <c r="I467" i="13"/>
  <c r="K467" i="13"/>
  <c r="I468" i="13"/>
  <c r="K468" i="13"/>
  <c r="I469" i="13"/>
  <c r="K469" i="13"/>
  <c r="I470" i="13"/>
  <c r="K470" i="13"/>
  <c r="I471" i="13"/>
  <c r="K471" i="13"/>
  <c r="I472" i="13"/>
  <c r="K472" i="13"/>
  <c r="I473" i="13"/>
  <c r="K473" i="13"/>
  <c r="I474" i="13"/>
  <c r="K474" i="13"/>
  <c r="I475" i="13"/>
  <c r="K475" i="13"/>
  <c r="I476" i="13"/>
  <c r="K476" i="13"/>
  <c r="I477" i="13"/>
  <c r="K477" i="13"/>
  <c r="I478" i="13"/>
  <c r="K478" i="13"/>
  <c r="I479" i="13"/>
  <c r="K479" i="13"/>
  <c r="I480" i="13"/>
  <c r="K480" i="13"/>
  <c r="I481" i="13"/>
  <c r="K481" i="13"/>
  <c r="I482" i="13"/>
  <c r="K482" i="13"/>
  <c r="I483" i="13"/>
  <c r="K483" i="13"/>
  <c r="I484" i="13"/>
  <c r="K484" i="13"/>
  <c r="I485" i="13"/>
  <c r="K485" i="13"/>
  <c r="I486" i="13"/>
  <c r="K486" i="13"/>
  <c r="I487" i="13"/>
  <c r="K487" i="13"/>
  <c r="I488" i="13"/>
  <c r="K488" i="13"/>
  <c r="I489" i="13"/>
  <c r="K489" i="13"/>
  <c r="I490" i="13"/>
  <c r="K490" i="13"/>
  <c r="I491" i="13"/>
  <c r="K491" i="13"/>
  <c r="I492" i="13"/>
  <c r="K492" i="13"/>
  <c r="I493" i="13"/>
  <c r="K493" i="13"/>
  <c r="I494" i="13"/>
  <c r="K494" i="13"/>
  <c r="I495" i="13"/>
  <c r="K495" i="13"/>
  <c r="I496" i="13"/>
  <c r="K496" i="13"/>
  <c r="I497" i="13"/>
  <c r="K497" i="13"/>
  <c r="I498" i="13"/>
  <c r="K498" i="13"/>
  <c r="I499" i="13"/>
  <c r="K499" i="13"/>
  <c r="I500" i="13"/>
  <c r="K500" i="13"/>
  <c r="I501" i="13"/>
  <c r="K501" i="13"/>
  <c r="I502" i="13"/>
  <c r="K502" i="13"/>
  <c r="I503" i="13"/>
  <c r="K503" i="13"/>
  <c r="I504" i="13"/>
  <c r="K504" i="13"/>
  <c r="I505" i="13"/>
  <c r="K505" i="13"/>
  <c r="I506" i="13"/>
  <c r="K506" i="13"/>
  <c r="I507" i="13"/>
  <c r="K507" i="13"/>
  <c r="I508" i="13"/>
  <c r="K508" i="13"/>
  <c r="I509" i="13"/>
  <c r="K509" i="13"/>
  <c r="I510" i="13"/>
  <c r="K510" i="13"/>
  <c r="I511" i="13"/>
  <c r="K511" i="13"/>
  <c r="I512" i="13"/>
  <c r="K512" i="13"/>
  <c r="I513" i="13"/>
  <c r="K513" i="13"/>
  <c r="I514" i="13"/>
  <c r="K514" i="13"/>
  <c r="I515" i="13"/>
  <c r="K515" i="13"/>
  <c r="I516" i="13"/>
  <c r="K516" i="13"/>
  <c r="I517" i="13"/>
  <c r="K517" i="13"/>
  <c r="I518" i="13"/>
  <c r="K518" i="13"/>
  <c r="I519" i="13"/>
  <c r="K519" i="13"/>
  <c r="I520" i="13"/>
  <c r="K520" i="13"/>
  <c r="I521" i="13"/>
  <c r="K521" i="13"/>
  <c r="I522" i="13"/>
  <c r="K522" i="13"/>
  <c r="I523" i="13"/>
  <c r="K523" i="13"/>
  <c r="I524" i="13"/>
  <c r="K524" i="13"/>
  <c r="I525" i="13"/>
  <c r="K525" i="13"/>
  <c r="I526" i="13"/>
  <c r="K526" i="13"/>
  <c r="I527" i="13"/>
  <c r="K527" i="13"/>
  <c r="I528" i="13"/>
  <c r="K528" i="13"/>
  <c r="I529" i="13"/>
  <c r="K529" i="13"/>
  <c r="I530" i="13"/>
  <c r="K530" i="13"/>
  <c r="I531" i="13"/>
  <c r="K531" i="13"/>
  <c r="I532" i="13"/>
  <c r="K532" i="13"/>
  <c r="I533" i="13"/>
  <c r="K533" i="13"/>
  <c r="I534" i="13"/>
  <c r="K534" i="13"/>
  <c r="I535" i="13"/>
  <c r="K535" i="13"/>
  <c r="I536" i="13"/>
  <c r="K536" i="13"/>
  <c r="I537" i="13"/>
  <c r="K537" i="13"/>
  <c r="I538" i="13"/>
  <c r="K538" i="13"/>
  <c r="I539" i="13"/>
  <c r="K539" i="13"/>
  <c r="I540" i="13"/>
  <c r="K540" i="13"/>
  <c r="I541" i="13"/>
  <c r="K541" i="13"/>
  <c r="I542" i="13"/>
  <c r="K542" i="13"/>
  <c r="I543" i="13"/>
  <c r="K543" i="13"/>
  <c r="I544" i="13"/>
  <c r="K544" i="13"/>
  <c r="I545" i="13"/>
  <c r="K545" i="13"/>
  <c r="I546" i="13"/>
  <c r="K546" i="13"/>
  <c r="I547" i="13"/>
  <c r="K547" i="13"/>
  <c r="I548" i="13"/>
  <c r="K548" i="13"/>
  <c r="I549" i="13"/>
  <c r="K549" i="13"/>
  <c r="I550" i="13"/>
  <c r="K550" i="13"/>
  <c r="I551" i="13"/>
  <c r="K551" i="13"/>
  <c r="I552" i="13"/>
  <c r="K552" i="13"/>
  <c r="I553" i="13"/>
  <c r="K553" i="13"/>
  <c r="I554" i="13"/>
  <c r="K554" i="13"/>
  <c r="I555" i="13"/>
  <c r="K555" i="13"/>
  <c r="I556" i="13"/>
  <c r="K556" i="13"/>
  <c r="I557" i="13"/>
  <c r="K557" i="13"/>
  <c r="I558" i="13"/>
  <c r="K558" i="13"/>
  <c r="I559" i="13"/>
  <c r="K559" i="13"/>
  <c r="I560" i="13"/>
  <c r="K560" i="13"/>
  <c r="I561" i="13"/>
  <c r="K561" i="13"/>
  <c r="I562" i="13"/>
  <c r="K562" i="13"/>
  <c r="I563" i="13"/>
  <c r="K563" i="13"/>
  <c r="I564" i="13"/>
  <c r="K564" i="13"/>
  <c r="I565" i="13"/>
  <c r="K565" i="13"/>
  <c r="I566" i="13"/>
  <c r="K566" i="13"/>
  <c r="I567" i="13"/>
  <c r="K567" i="13"/>
  <c r="I568" i="13"/>
  <c r="K568" i="13"/>
  <c r="I569" i="13"/>
  <c r="K569" i="13"/>
  <c r="I570" i="13"/>
  <c r="K570" i="13"/>
  <c r="I571" i="13"/>
  <c r="K571" i="13"/>
  <c r="I572" i="13"/>
  <c r="K572" i="13"/>
  <c r="I573" i="13"/>
  <c r="K573" i="13"/>
  <c r="I574" i="13"/>
  <c r="K574" i="13"/>
  <c r="I575" i="13"/>
  <c r="K575" i="13"/>
  <c r="I576" i="13"/>
  <c r="K576" i="13"/>
  <c r="I577" i="13"/>
  <c r="K577" i="13"/>
  <c r="I578" i="13"/>
  <c r="K578" i="13"/>
  <c r="I579" i="13"/>
  <c r="K579" i="13"/>
  <c r="I580" i="13"/>
  <c r="K580" i="13"/>
  <c r="I581" i="13"/>
  <c r="K581" i="13"/>
  <c r="I582" i="13"/>
  <c r="K582" i="13"/>
  <c r="I583" i="13"/>
  <c r="K583" i="13"/>
  <c r="I584" i="13"/>
  <c r="K584" i="13"/>
  <c r="I585" i="13"/>
  <c r="K585" i="13"/>
  <c r="I586" i="13"/>
  <c r="K586" i="13"/>
  <c r="I587" i="13"/>
  <c r="K587" i="13"/>
  <c r="I588" i="13"/>
  <c r="K588" i="13"/>
  <c r="I589" i="13"/>
  <c r="K589" i="13"/>
  <c r="I590" i="13"/>
  <c r="K590" i="13"/>
  <c r="I591" i="13"/>
  <c r="K591" i="13"/>
  <c r="I592" i="13"/>
  <c r="K592" i="13"/>
  <c r="I593" i="13"/>
  <c r="K593" i="13"/>
  <c r="I594" i="13"/>
  <c r="K594" i="13"/>
  <c r="I595" i="13"/>
  <c r="K595" i="13"/>
  <c r="I596" i="13"/>
  <c r="K596" i="13"/>
  <c r="I597" i="13"/>
  <c r="K597" i="13"/>
  <c r="I598" i="13"/>
  <c r="K598" i="13"/>
  <c r="I599" i="13"/>
  <c r="K599" i="13"/>
  <c r="I600" i="13"/>
  <c r="K600" i="13"/>
  <c r="I601" i="13"/>
  <c r="K601" i="13"/>
  <c r="I602" i="13"/>
  <c r="K602" i="13"/>
  <c r="I135" i="13"/>
  <c r="K135" i="13"/>
  <c r="I136" i="13"/>
  <c r="K136" i="13"/>
  <c r="I137" i="13"/>
  <c r="K137" i="13"/>
  <c r="I138" i="13"/>
  <c r="K138" i="13"/>
  <c r="I139" i="13"/>
  <c r="K139" i="13"/>
  <c r="I140" i="13"/>
  <c r="K140" i="13"/>
  <c r="I141" i="13"/>
  <c r="K141" i="13"/>
  <c r="I142" i="13"/>
  <c r="K142" i="13"/>
  <c r="I143" i="13"/>
  <c r="K143" i="13"/>
  <c r="I144" i="13"/>
  <c r="K144" i="13"/>
  <c r="I145" i="13"/>
  <c r="K145" i="13"/>
  <c r="I146" i="13"/>
  <c r="K146" i="13"/>
  <c r="I147" i="13"/>
  <c r="K147" i="13"/>
  <c r="I148" i="13"/>
  <c r="K148" i="13"/>
  <c r="I149" i="13"/>
  <c r="K149" i="13"/>
  <c r="I150" i="13"/>
  <c r="K150" i="13"/>
  <c r="I151" i="13"/>
  <c r="K151" i="13"/>
  <c r="I152" i="13"/>
  <c r="K152" i="13"/>
  <c r="I153" i="13"/>
  <c r="K153" i="13"/>
  <c r="I154" i="13"/>
  <c r="K154" i="13"/>
  <c r="I155" i="13"/>
  <c r="K155" i="13"/>
  <c r="I156" i="13"/>
  <c r="K156" i="13"/>
  <c r="I157" i="13"/>
  <c r="K157" i="13"/>
  <c r="I158" i="13"/>
  <c r="K158" i="13"/>
  <c r="I159" i="13"/>
  <c r="K159" i="13"/>
  <c r="I160" i="13"/>
  <c r="K160" i="13"/>
  <c r="I161" i="13"/>
  <c r="K161" i="13"/>
  <c r="I162" i="13"/>
  <c r="K162" i="13"/>
  <c r="I163" i="13"/>
  <c r="K163" i="13"/>
  <c r="I164" i="13"/>
  <c r="K164" i="13"/>
  <c r="I165" i="13"/>
  <c r="K165" i="13"/>
  <c r="I166" i="13"/>
  <c r="K166" i="13"/>
  <c r="I167" i="13"/>
  <c r="K167" i="13"/>
  <c r="I168" i="13"/>
  <c r="K168" i="13"/>
  <c r="I169" i="13"/>
  <c r="K169" i="13"/>
  <c r="I170" i="13"/>
  <c r="K170" i="13"/>
  <c r="I171" i="13"/>
  <c r="K171" i="13"/>
  <c r="I172" i="13"/>
  <c r="K172" i="13"/>
  <c r="I173" i="13"/>
  <c r="K173" i="13"/>
  <c r="I174" i="13"/>
  <c r="K174" i="13"/>
  <c r="I175" i="13"/>
  <c r="K175" i="13"/>
  <c r="I176" i="13"/>
  <c r="K176" i="13"/>
  <c r="I177" i="13"/>
  <c r="K177" i="13"/>
  <c r="I178" i="13"/>
  <c r="K178" i="13"/>
  <c r="I179" i="13"/>
  <c r="K179" i="13"/>
  <c r="I180" i="13"/>
  <c r="K180" i="13"/>
  <c r="I181" i="13"/>
  <c r="K181" i="13"/>
  <c r="I182" i="13"/>
  <c r="K182" i="13"/>
  <c r="I183" i="13"/>
  <c r="K183" i="13"/>
  <c r="I184" i="13"/>
  <c r="K184" i="13"/>
  <c r="I185" i="13"/>
  <c r="K185" i="13"/>
  <c r="I186" i="13"/>
  <c r="K186" i="13"/>
  <c r="I187" i="13"/>
  <c r="K187" i="13"/>
  <c r="I188" i="13"/>
  <c r="K188" i="13"/>
  <c r="I189" i="13"/>
  <c r="K189" i="13"/>
  <c r="I190" i="13"/>
  <c r="K190" i="13"/>
  <c r="I191" i="13"/>
  <c r="K191" i="13"/>
  <c r="I192" i="13"/>
  <c r="K192" i="13"/>
  <c r="I193" i="13"/>
  <c r="K193" i="13"/>
  <c r="I194" i="13"/>
  <c r="K194" i="13"/>
  <c r="I195" i="13"/>
  <c r="K195" i="13"/>
  <c r="I196" i="13"/>
  <c r="K196" i="13"/>
  <c r="I197" i="13"/>
  <c r="K197" i="13"/>
  <c r="I198" i="13"/>
  <c r="K198" i="13"/>
  <c r="I199" i="13"/>
  <c r="K199" i="13"/>
  <c r="I200" i="13"/>
  <c r="K200" i="13"/>
  <c r="I201" i="13"/>
  <c r="K201" i="13"/>
  <c r="I202" i="13"/>
  <c r="K202" i="13"/>
  <c r="I203" i="13"/>
  <c r="K203" i="13"/>
  <c r="I204" i="13"/>
  <c r="K204" i="13"/>
  <c r="I205" i="13"/>
  <c r="K205" i="13"/>
  <c r="I206" i="13"/>
  <c r="K206" i="13"/>
  <c r="I207" i="13"/>
  <c r="K207" i="13"/>
  <c r="I208" i="13"/>
  <c r="K208" i="13"/>
  <c r="I209" i="13"/>
  <c r="K209" i="13"/>
  <c r="I210" i="13"/>
  <c r="K210" i="13"/>
  <c r="I211" i="13"/>
  <c r="K211" i="13"/>
  <c r="I212" i="13"/>
  <c r="K212" i="13"/>
  <c r="I213" i="13"/>
  <c r="K213" i="13"/>
  <c r="I214" i="13"/>
  <c r="K214" i="13"/>
  <c r="I215" i="13"/>
  <c r="K215" i="13"/>
  <c r="I216" i="13"/>
  <c r="K216" i="13"/>
  <c r="I217" i="13"/>
  <c r="K217" i="13"/>
  <c r="I218" i="13"/>
  <c r="K218" i="13"/>
  <c r="I219" i="13"/>
  <c r="K219" i="13"/>
  <c r="I220" i="13"/>
  <c r="K220" i="13"/>
  <c r="I221" i="13"/>
  <c r="K221" i="13"/>
  <c r="I222" i="13"/>
  <c r="K222" i="13"/>
  <c r="I223" i="13"/>
  <c r="K223" i="13"/>
  <c r="I224" i="13"/>
  <c r="K224" i="13"/>
  <c r="I225" i="13"/>
  <c r="K225" i="13"/>
  <c r="I226" i="13"/>
  <c r="K226" i="13"/>
  <c r="I227" i="13"/>
  <c r="K227" i="13"/>
  <c r="I228" i="13"/>
  <c r="K228" i="13"/>
  <c r="I229" i="13"/>
  <c r="K229" i="13"/>
  <c r="I230" i="13"/>
  <c r="K230" i="13"/>
  <c r="I231" i="13"/>
  <c r="K231" i="13"/>
  <c r="I232" i="13"/>
  <c r="K232" i="13"/>
  <c r="I233" i="13"/>
  <c r="K233" i="13"/>
  <c r="I234" i="13"/>
  <c r="K234" i="13"/>
  <c r="I235" i="13"/>
  <c r="K235" i="13"/>
  <c r="I236" i="13"/>
  <c r="K236" i="13"/>
  <c r="I237" i="13"/>
  <c r="K237" i="13"/>
  <c r="I238" i="13"/>
  <c r="K238" i="13"/>
  <c r="I239" i="13"/>
  <c r="K239" i="13"/>
  <c r="I240" i="13"/>
  <c r="K240" i="13"/>
  <c r="I241" i="13"/>
  <c r="K241" i="13"/>
  <c r="I242" i="13"/>
  <c r="K242" i="13"/>
  <c r="I243" i="13"/>
  <c r="K243" i="13"/>
  <c r="I244" i="13"/>
  <c r="K244" i="13"/>
  <c r="I245" i="13"/>
  <c r="K245" i="13"/>
  <c r="I246" i="13"/>
  <c r="K246" i="13"/>
  <c r="I247" i="13"/>
  <c r="K247" i="13"/>
  <c r="I248" i="13"/>
  <c r="K248" i="13"/>
  <c r="I249" i="13"/>
  <c r="K249" i="13"/>
  <c r="I250" i="13"/>
  <c r="K250" i="13"/>
  <c r="I251" i="13"/>
  <c r="K251" i="13"/>
  <c r="I252" i="13"/>
  <c r="K252" i="13"/>
  <c r="I253" i="13"/>
  <c r="K253" i="13"/>
  <c r="I254" i="13"/>
  <c r="K254" i="13"/>
  <c r="I255" i="13"/>
  <c r="K255" i="13"/>
  <c r="I256" i="13"/>
  <c r="K256" i="13"/>
  <c r="I257" i="13"/>
  <c r="K257" i="13"/>
  <c r="I258" i="13"/>
  <c r="K258" i="13"/>
  <c r="I259" i="13"/>
  <c r="K259" i="13"/>
  <c r="I260" i="13"/>
  <c r="K260" i="13"/>
  <c r="I261" i="13"/>
  <c r="K261" i="13"/>
  <c r="I262" i="13"/>
  <c r="K262" i="13"/>
  <c r="I263" i="13"/>
  <c r="K263" i="13"/>
  <c r="I264" i="13"/>
  <c r="K264" i="13"/>
  <c r="I265" i="13"/>
  <c r="K265" i="13"/>
  <c r="I266" i="13"/>
  <c r="K266" i="13"/>
  <c r="I267" i="13"/>
  <c r="K267" i="13"/>
  <c r="I268" i="13"/>
  <c r="K268" i="13"/>
  <c r="I269" i="13"/>
  <c r="K269" i="13"/>
  <c r="I270" i="13"/>
  <c r="K270" i="13"/>
  <c r="I271" i="13"/>
  <c r="K271" i="13"/>
  <c r="I272" i="13"/>
  <c r="K272" i="13"/>
  <c r="I273" i="13"/>
  <c r="K273" i="13"/>
  <c r="I274" i="13"/>
  <c r="K274" i="13"/>
  <c r="I275" i="13"/>
  <c r="K275" i="13"/>
  <c r="I276" i="13"/>
  <c r="K276" i="13"/>
  <c r="I277" i="13"/>
  <c r="K277" i="13"/>
  <c r="I278" i="13"/>
  <c r="K278" i="13"/>
  <c r="I279" i="13"/>
  <c r="K279" i="13"/>
  <c r="I280" i="13"/>
  <c r="K280" i="13"/>
  <c r="I281" i="13"/>
  <c r="K281" i="13"/>
  <c r="I282" i="13"/>
  <c r="K282" i="13"/>
  <c r="I283" i="13"/>
  <c r="K283" i="13"/>
  <c r="I284" i="13"/>
  <c r="K284" i="13"/>
  <c r="I285" i="13"/>
  <c r="K285" i="13"/>
  <c r="I286" i="13"/>
  <c r="K286" i="13"/>
  <c r="I287" i="13"/>
  <c r="K287" i="13"/>
  <c r="I288" i="13"/>
  <c r="K288" i="13"/>
  <c r="I289" i="13"/>
  <c r="K289" i="13"/>
  <c r="I290" i="13"/>
  <c r="K290" i="13"/>
  <c r="I291" i="13"/>
  <c r="K291" i="13"/>
  <c r="I292" i="13"/>
  <c r="K292" i="13"/>
  <c r="I293" i="13"/>
  <c r="K293" i="13"/>
  <c r="I294" i="13"/>
  <c r="K294" i="13"/>
  <c r="I295" i="13"/>
  <c r="K295" i="13"/>
  <c r="I296" i="13"/>
  <c r="K296" i="13"/>
  <c r="I297" i="13"/>
  <c r="K297" i="13"/>
  <c r="I298" i="13"/>
  <c r="K298" i="13"/>
  <c r="I299" i="13"/>
  <c r="K299" i="13"/>
  <c r="I300" i="13"/>
  <c r="K300" i="13"/>
  <c r="I301" i="13"/>
  <c r="K301" i="13"/>
  <c r="I302" i="13"/>
  <c r="K302" i="13"/>
  <c r="I303" i="13"/>
  <c r="K303" i="13"/>
  <c r="I304" i="13"/>
  <c r="K304" i="13"/>
  <c r="I305" i="13"/>
  <c r="K305" i="13"/>
  <c r="I306" i="13"/>
  <c r="K306" i="13"/>
  <c r="I307" i="13"/>
  <c r="K307" i="13"/>
  <c r="I308" i="13"/>
  <c r="K308" i="13"/>
  <c r="I309" i="13"/>
  <c r="K309" i="13"/>
  <c r="I310" i="13"/>
  <c r="K310" i="13"/>
  <c r="I311" i="13"/>
  <c r="K311" i="13"/>
  <c r="I312" i="13"/>
  <c r="K312" i="13"/>
  <c r="I313" i="13"/>
  <c r="K313" i="13"/>
  <c r="I314" i="13"/>
  <c r="K314" i="13"/>
  <c r="I315" i="13"/>
  <c r="K315" i="13"/>
  <c r="I316" i="13"/>
  <c r="K316" i="13"/>
  <c r="I317" i="13"/>
  <c r="K317" i="13"/>
  <c r="I318" i="13"/>
  <c r="K318" i="13"/>
  <c r="I319" i="13"/>
  <c r="K319" i="13"/>
  <c r="I320" i="13"/>
  <c r="K320" i="13"/>
  <c r="I321" i="13"/>
  <c r="K321" i="13"/>
  <c r="I322" i="13"/>
  <c r="K322" i="13"/>
  <c r="I135" i="1"/>
  <c r="K135" i="1"/>
  <c r="I377" i="1"/>
  <c r="K377" i="1"/>
  <c r="I378" i="1"/>
  <c r="K378" i="1"/>
  <c r="I379" i="1"/>
  <c r="K379" i="1"/>
  <c r="I380" i="1"/>
  <c r="K380" i="1"/>
  <c r="I381" i="1"/>
  <c r="K381" i="1"/>
  <c r="I382" i="1"/>
  <c r="K382" i="1"/>
  <c r="I383" i="1"/>
  <c r="K383" i="1"/>
  <c r="I384" i="1"/>
  <c r="K384" i="1"/>
  <c r="I385" i="1"/>
  <c r="K385" i="1"/>
  <c r="I386" i="1"/>
  <c r="K386" i="1"/>
  <c r="I387" i="1"/>
  <c r="K387" i="1"/>
  <c r="I388" i="1"/>
  <c r="K388" i="1"/>
  <c r="I389" i="1"/>
  <c r="K389" i="1"/>
  <c r="I390" i="1"/>
  <c r="K390" i="1"/>
  <c r="I391" i="1"/>
  <c r="K391" i="1"/>
  <c r="I392" i="1"/>
  <c r="K392" i="1"/>
  <c r="I393" i="1"/>
  <c r="K393" i="1"/>
  <c r="I394" i="1"/>
  <c r="K394" i="1"/>
  <c r="I395" i="1"/>
  <c r="K395" i="1"/>
  <c r="I396" i="1"/>
  <c r="K396" i="1"/>
  <c r="I397" i="1"/>
  <c r="K397" i="1"/>
  <c r="I398" i="1"/>
  <c r="K398" i="1"/>
  <c r="I399" i="1"/>
  <c r="K399" i="1"/>
  <c r="I400" i="1"/>
  <c r="K400" i="1"/>
  <c r="I401" i="1"/>
  <c r="K401" i="1"/>
  <c r="I402" i="1"/>
  <c r="K402" i="1"/>
  <c r="I403" i="1"/>
  <c r="K403" i="1"/>
  <c r="I404" i="1"/>
  <c r="K404" i="1"/>
  <c r="I405" i="1"/>
  <c r="K405" i="1"/>
  <c r="I406" i="1"/>
  <c r="K406" i="1"/>
  <c r="I407" i="1"/>
  <c r="K407" i="1"/>
  <c r="I408" i="1"/>
  <c r="K408" i="1"/>
  <c r="I409" i="1"/>
  <c r="K409" i="1"/>
  <c r="I410" i="1"/>
  <c r="K410" i="1"/>
  <c r="I411" i="1"/>
  <c r="K411" i="1"/>
  <c r="I412" i="1"/>
  <c r="K412" i="1"/>
  <c r="I413" i="1"/>
  <c r="K413" i="1"/>
  <c r="I414" i="1"/>
  <c r="K414" i="1"/>
  <c r="I415" i="1"/>
  <c r="K415" i="1"/>
  <c r="I416" i="1"/>
  <c r="K416" i="1"/>
  <c r="I417" i="1"/>
  <c r="K417" i="1"/>
  <c r="I418" i="1"/>
  <c r="K418" i="1"/>
  <c r="I419" i="1"/>
  <c r="K419" i="1"/>
  <c r="I420" i="1"/>
  <c r="K420" i="1"/>
  <c r="I421" i="1"/>
  <c r="K421" i="1"/>
  <c r="I422" i="1"/>
  <c r="K422" i="1"/>
  <c r="I423" i="1"/>
  <c r="K423" i="1"/>
  <c r="I424" i="1"/>
  <c r="K424" i="1"/>
  <c r="I425" i="1"/>
  <c r="K425" i="1"/>
  <c r="I426" i="1"/>
  <c r="K426" i="1"/>
  <c r="I427" i="1"/>
  <c r="K427" i="1"/>
  <c r="I428" i="1"/>
  <c r="K428" i="1"/>
  <c r="I429" i="1"/>
  <c r="K429" i="1"/>
  <c r="I430" i="1"/>
  <c r="K430" i="1"/>
  <c r="I431" i="1"/>
  <c r="K431" i="1"/>
  <c r="I432" i="1"/>
  <c r="K432" i="1"/>
  <c r="I433" i="1"/>
  <c r="K433" i="1"/>
  <c r="I434" i="1"/>
  <c r="K434" i="1"/>
  <c r="I435" i="1"/>
  <c r="K435" i="1"/>
  <c r="I436" i="1"/>
  <c r="K436" i="1"/>
  <c r="I437" i="1"/>
  <c r="K437" i="1"/>
  <c r="I438" i="1"/>
  <c r="K438" i="1"/>
  <c r="I439" i="1"/>
  <c r="K439" i="1"/>
  <c r="I440" i="1"/>
  <c r="K440" i="1"/>
  <c r="I441" i="1"/>
  <c r="K441" i="1"/>
  <c r="I442" i="1"/>
  <c r="K442" i="1"/>
  <c r="I443" i="1"/>
  <c r="K443" i="1"/>
  <c r="I444" i="1"/>
  <c r="K444" i="1"/>
  <c r="I445" i="1"/>
  <c r="K445" i="1"/>
  <c r="I446" i="1"/>
  <c r="K446" i="1"/>
  <c r="I447" i="1"/>
  <c r="K447" i="1"/>
  <c r="I448" i="1"/>
  <c r="K448" i="1"/>
  <c r="I449" i="1"/>
  <c r="K449" i="1"/>
  <c r="I450" i="1"/>
  <c r="K450" i="1"/>
  <c r="I451" i="1"/>
  <c r="K451" i="1"/>
  <c r="I452" i="1"/>
  <c r="K452" i="1"/>
  <c r="I453" i="1"/>
  <c r="K453" i="1"/>
  <c r="I454" i="1"/>
  <c r="K454" i="1"/>
  <c r="I455" i="1"/>
  <c r="K455" i="1"/>
  <c r="I456" i="1"/>
  <c r="K456" i="1"/>
  <c r="I457" i="1"/>
  <c r="K457" i="1"/>
  <c r="I458" i="1"/>
  <c r="K458" i="1"/>
  <c r="I459" i="1"/>
  <c r="K459" i="1"/>
  <c r="I460" i="1"/>
  <c r="K460" i="1"/>
  <c r="I461" i="1"/>
  <c r="K461" i="1"/>
  <c r="I462" i="1"/>
  <c r="K462" i="1"/>
  <c r="I463" i="1"/>
  <c r="K463" i="1"/>
  <c r="I464" i="1"/>
  <c r="K464" i="1"/>
  <c r="I465" i="1"/>
  <c r="K465" i="1"/>
  <c r="I466" i="1"/>
  <c r="K466" i="1"/>
  <c r="I467" i="1"/>
  <c r="K467" i="1"/>
  <c r="I468" i="1"/>
  <c r="K468" i="1"/>
  <c r="I469" i="1"/>
  <c r="K469" i="1"/>
  <c r="I470" i="1"/>
  <c r="K470" i="1"/>
  <c r="I471" i="1"/>
  <c r="K471" i="1"/>
  <c r="I472" i="1"/>
  <c r="K472" i="1"/>
  <c r="I473" i="1"/>
  <c r="K473" i="1"/>
  <c r="I474" i="1"/>
  <c r="K474" i="1"/>
  <c r="I475" i="1"/>
  <c r="K475" i="1"/>
  <c r="I476" i="1"/>
  <c r="K476" i="1"/>
  <c r="I477" i="1"/>
  <c r="K477" i="1"/>
  <c r="I478" i="1"/>
  <c r="K478" i="1"/>
  <c r="I479" i="1"/>
  <c r="K479" i="1"/>
  <c r="I480" i="1"/>
  <c r="K480" i="1"/>
  <c r="I481" i="1"/>
  <c r="K481" i="1"/>
  <c r="I482" i="1"/>
  <c r="K482" i="1"/>
  <c r="I483" i="1"/>
  <c r="K483" i="1"/>
  <c r="I484" i="1"/>
  <c r="K484" i="1"/>
  <c r="I485" i="1"/>
  <c r="K485" i="1"/>
  <c r="I486" i="1"/>
  <c r="K486" i="1"/>
  <c r="I487" i="1"/>
  <c r="K487" i="1"/>
  <c r="I488" i="1"/>
  <c r="K488" i="1"/>
  <c r="I489" i="1"/>
  <c r="K489" i="1"/>
  <c r="I490" i="1"/>
  <c r="K490" i="1"/>
  <c r="I491" i="1"/>
  <c r="K491" i="1"/>
  <c r="I492" i="1"/>
  <c r="K492" i="1"/>
  <c r="I493" i="1"/>
  <c r="K493" i="1"/>
  <c r="I494" i="1"/>
  <c r="K494" i="1"/>
  <c r="I495" i="1"/>
  <c r="K495" i="1"/>
  <c r="I496" i="1"/>
  <c r="K496" i="1"/>
  <c r="I497" i="1"/>
  <c r="K497" i="1"/>
  <c r="I498" i="1"/>
  <c r="K498" i="1"/>
  <c r="I499" i="1"/>
  <c r="K499" i="1"/>
  <c r="I500" i="1"/>
  <c r="K500" i="1"/>
  <c r="I501" i="1"/>
  <c r="K501" i="1"/>
  <c r="I502" i="1"/>
  <c r="K502" i="1"/>
  <c r="I503" i="1"/>
  <c r="K503" i="1"/>
  <c r="I504" i="1"/>
  <c r="K504" i="1"/>
  <c r="I505" i="1"/>
  <c r="K505" i="1"/>
  <c r="I506" i="1"/>
  <c r="K506" i="1"/>
  <c r="I507" i="1"/>
  <c r="K507" i="1"/>
  <c r="I508" i="1"/>
  <c r="K508" i="1"/>
  <c r="I509" i="1"/>
  <c r="K509" i="1"/>
  <c r="I510" i="1"/>
  <c r="K510" i="1"/>
  <c r="I511" i="1"/>
  <c r="K511" i="1"/>
  <c r="I512" i="1"/>
  <c r="K512" i="1"/>
  <c r="I513" i="1"/>
  <c r="K513" i="1"/>
  <c r="I514" i="1"/>
  <c r="K514" i="1"/>
  <c r="I515" i="1"/>
  <c r="K515" i="1"/>
  <c r="I516" i="1"/>
  <c r="K516" i="1"/>
  <c r="I517" i="1"/>
  <c r="K517" i="1"/>
  <c r="I518" i="1"/>
  <c r="K518" i="1"/>
  <c r="I519" i="1"/>
  <c r="K519" i="1"/>
  <c r="I520" i="1"/>
  <c r="K520" i="1"/>
  <c r="I521" i="1"/>
  <c r="K521" i="1"/>
  <c r="I522" i="1"/>
  <c r="K522" i="1"/>
  <c r="I523" i="1"/>
  <c r="K523" i="1"/>
  <c r="I524" i="1"/>
  <c r="K524" i="1"/>
  <c r="I525" i="1"/>
  <c r="K525" i="1"/>
  <c r="I526" i="1"/>
  <c r="K526" i="1"/>
  <c r="I527" i="1"/>
  <c r="K527" i="1"/>
  <c r="I528" i="1"/>
  <c r="K528" i="1"/>
  <c r="I529" i="1"/>
  <c r="K529" i="1"/>
  <c r="I530" i="1"/>
  <c r="K530" i="1"/>
  <c r="I531" i="1"/>
  <c r="K531" i="1"/>
  <c r="I532" i="1"/>
  <c r="K532" i="1"/>
  <c r="I533" i="1"/>
  <c r="K533" i="1"/>
  <c r="I534" i="1"/>
  <c r="K534" i="1"/>
  <c r="I535" i="1"/>
  <c r="K535" i="1"/>
  <c r="I536" i="1"/>
  <c r="K536" i="1"/>
  <c r="I537" i="1"/>
  <c r="K537" i="1"/>
  <c r="I538" i="1"/>
  <c r="K538" i="1"/>
  <c r="I539" i="1"/>
  <c r="K539" i="1"/>
  <c r="I540" i="1"/>
  <c r="K540" i="1"/>
  <c r="I541" i="1"/>
  <c r="K541" i="1"/>
  <c r="I542" i="1"/>
  <c r="K542" i="1"/>
  <c r="I543" i="1"/>
  <c r="K543" i="1"/>
  <c r="I544" i="1"/>
  <c r="K544" i="1"/>
  <c r="I545" i="1"/>
  <c r="K545" i="1"/>
  <c r="I546" i="1"/>
  <c r="K546" i="1"/>
  <c r="I547" i="1"/>
  <c r="K547" i="1"/>
  <c r="I548" i="1"/>
  <c r="K548" i="1"/>
  <c r="I549" i="1"/>
  <c r="K549" i="1"/>
  <c r="I550" i="1"/>
  <c r="K550" i="1"/>
  <c r="I551" i="1"/>
  <c r="K551" i="1"/>
  <c r="I552" i="1"/>
  <c r="K552" i="1"/>
  <c r="I553" i="1"/>
  <c r="K553" i="1"/>
  <c r="I554" i="1"/>
  <c r="K554" i="1"/>
  <c r="I555" i="1"/>
  <c r="K555" i="1"/>
  <c r="I556" i="1"/>
  <c r="K556" i="1"/>
  <c r="I557" i="1"/>
  <c r="K557" i="1"/>
  <c r="I558" i="1"/>
  <c r="K558" i="1"/>
  <c r="I559" i="1"/>
  <c r="K559" i="1"/>
  <c r="I560" i="1"/>
  <c r="K560" i="1"/>
  <c r="I561" i="1"/>
  <c r="K561" i="1"/>
  <c r="I562" i="1"/>
  <c r="K562" i="1"/>
  <c r="I563" i="1"/>
  <c r="K563" i="1"/>
  <c r="I564" i="1"/>
  <c r="K564" i="1"/>
  <c r="I565" i="1"/>
  <c r="K565" i="1"/>
  <c r="I566" i="1"/>
  <c r="K566" i="1"/>
  <c r="I567" i="1"/>
  <c r="K567" i="1"/>
  <c r="I568" i="1"/>
  <c r="K568" i="1"/>
  <c r="I569" i="1"/>
  <c r="K569" i="1"/>
  <c r="I570" i="1"/>
  <c r="K570" i="1"/>
  <c r="I571" i="1"/>
  <c r="K571" i="1"/>
  <c r="I572" i="1"/>
  <c r="K572" i="1"/>
  <c r="I573" i="1"/>
  <c r="K573" i="1"/>
  <c r="I574" i="1"/>
  <c r="K574" i="1"/>
  <c r="I575" i="1"/>
  <c r="K575" i="1"/>
  <c r="I576" i="1"/>
  <c r="K576" i="1"/>
  <c r="I577" i="1"/>
  <c r="K577" i="1"/>
  <c r="I578" i="1"/>
  <c r="K578" i="1"/>
  <c r="I579" i="1"/>
  <c r="K579" i="1"/>
  <c r="I580" i="1"/>
  <c r="K580" i="1"/>
  <c r="I581" i="1"/>
  <c r="K581" i="1"/>
  <c r="I582" i="1"/>
  <c r="K582" i="1"/>
  <c r="I583" i="1"/>
  <c r="K583" i="1"/>
  <c r="I584" i="1"/>
  <c r="K584" i="1"/>
  <c r="I585" i="1"/>
  <c r="K585" i="1"/>
  <c r="I586" i="1"/>
  <c r="K586" i="1"/>
  <c r="I587" i="1"/>
  <c r="K587" i="1"/>
  <c r="I588" i="1"/>
  <c r="K588" i="1"/>
  <c r="I589" i="1"/>
  <c r="K589" i="1"/>
  <c r="I590" i="1"/>
  <c r="K590" i="1"/>
  <c r="I591" i="1"/>
  <c r="K591" i="1"/>
  <c r="I592" i="1"/>
  <c r="K592" i="1"/>
  <c r="I593" i="1"/>
  <c r="K593" i="1"/>
  <c r="I594" i="1"/>
  <c r="K594" i="1"/>
  <c r="I595" i="1"/>
  <c r="K595" i="1"/>
  <c r="I596" i="1"/>
  <c r="K596" i="1"/>
  <c r="I597" i="1"/>
  <c r="K597" i="1"/>
  <c r="I598" i="1"/>
  <c r="K598" i="1"/>
  <c r="I599" i="1"/>
  <c r="K599" i="1"/>
  <c r="I600" i="1"/>
  <c r="K600" i="1"/>
  <c r="I601" i="1"/>
  <c r="K601" i="1"/>
  <c r="I602" i="1"/>
  <c r="K602" i="1"/>
  <c r="I136" i="1"/>
  <c r="K136" i="1"/>
  <c r="I137" i="1"/>
  <c r="K137" i="1"/>
  <c r="I138" i="1"/>
  <c r="K138" i="1"/>
  <c r="I139" i="1"/>
  <c r="K139" i="1"/>
  <c r="I140" i="1"/>
  <c r="K140" i="1"/>
  <c r="I141" i="1"/>
  <c r="K141" i="1"/>
  <c r="I142" i="1"/>
  <c r="K142" i="1"/>
  <c r="I143" i="1"/>
  <c r="K143" i="1"/>
  <c r="I144" i="1"/>
  <c r="K144" i="1"/>
  <c r="I145" i="1"/>
  <c r="K145" i="1"/>
  <c r="I146" i="1"/>
  <c r="K146" i="1"/>
  <c r="I147" i="1"/>
  <c r="K147" i="1"/>
  <c r="I148" i="1"/>
  <c r="K148" i="1"/>
  <c r="I149" i="1"/>
  <c r="K149" i="1"/>
  <c r="I150" i="1"/>
  <c r="K150" i="1"/>
  <c r="I151" i="1"/>
  <c r="K151" i="1"/>
  <c r="I152" i="1"/>
  <c r="K152" i="1"/>
  <c r="I153" i="1"/>
  <c r="K153" i="1"/>
  <c r="I154" i="1"/>
  <c r="K154" i="1"/>
  <c r="I155" i="1"/>
  <c r="K155" i="1"/>
  <c r="I156" i="1"/>
  <c r="K156" i="1"/>
  <c r="I157" i="1"/>
  <c r="K157" i="1"/>
  <c r="I158" i="1"/>
  <c r="K158" i="1"/>
  <c r="I159" i="1"/>
  <c r="K159" i="1"/>
  <c r="I160" i="1"/>
  <c r="K160" i="1"/>
  <c r="I161" i="1"/>
  <c r="K161" i="1"/>
  <c r="I162" i="1"/>
  <c r="K162" i="1"/>
  <c r="I163" i="1"/>
  <c r="K163" i="1"/>
  <c r="I164" i="1"/>
  <c r="K164" i="1"/>
  <c r="I165" i="1"/>
  <c r="K165" i="1"/>
  <c r="I166" i="1"/>
  <c r="K166" i="1"/>
  <c r="I167" i="1"/>
  <c r="K167" i="1"/>
  <c r="I168" i="1"/>
  <c r="K168" i="1"/>
  <c r="I169" i="1"/>
  <c r="K169" i="1"/>
  <c r="I170" i="1"/>
  <c r="K170" i="1"/>
  <c r="I171" i="1"/>
  <c r="K171" i="1"/>
  <c r="I172" i="1"/>
  <c r="K172" i="1"/>
  <c r="I173" i="1"/>
  <c r="K173" i="1"/>
  <c r="I174" i="1"/>
  <c r="K174" i="1"/>
  <c r="I175" i="1"/>
  <c r="K175" i="1"/>
  <c r="I176" i="1"/>
  <c r="K176" i="1"/>
  <c r="I177" i="1"/>
  <c r="K177" i="1"/>
  <c r="I178" i="1"/>
  <c r="K178" i="1"/>
  <c r="I179" i="1"/>
  <c r="K179" i="1"/>
  <c r="I180" i="1"/>
  <c r="K180" i="1"/>
  <c r="I181" i="1"/>
  <c r="K181" i="1"/>
  <c r="I182" i="1"/>
  <c r="K182" i="1"/>
  <c r="I183" i="1"/>
  <c r="K183" i="1"/>
  <c r="I184" i="1"/>
  <c r="K184" i="1"/>
  <c r="I185" i="1"/>
  <c r="K185" i="1"/>
  <c r="I186" i="1"/>
  <c r="K186" i="1"/>
  <c r="I187" i="1"/>
  <c r="K187" i="1"/>
  <c r="I188" i="1"/>
  <c r="K188" i="1"/>
  <c r="I189" i="1"/>
  <c r="K189" i="1"/>
  <c r="I190" i="1"/>
  <c r="K190" i="1"/>
  <c r="I191" i="1"/>
  <c r="K191" i="1"/>
  <c r="I192" i="1"/>
  <c r="K192" i="1"/>
  <c r="I193" i="1"/>
  <c r="K193" i="1"/>
  <c r="I194" i="1"/>
  <c r="K194" i="1"/>
  <c r="I195" i="1"/>
  <c r="K195" i="1"/>
  <c r="I196" i="1"/>
  <c r="K196" i="1"/>
  <c r="I197" i="1"/>
  <c r="K197" i="1"/>
  <c r="I198" i="1"/>
  <c r="K198" i="1"/>
  <c r="I199" i="1"/>
  <c r="K199" i="1"/>
  <c r="I200" i="1"/>
  <c r="K200" i="1"/>
  <c r="I201" i="1"/>
  <c r="K201" i="1"/>
  <c r="I202" i="1"/>
  <c r="K202" i="1"/>
  <c r="I203" i="1"/>
  <c r="K203" i="1"/>
  <c r="I204" i="1"/>
  <c r="K204" i="1"/>
  <c r="I205" i="1"/>
  <c r="K205" i="1"/>
  <c r="I206" i="1"/>
  <c r="K206" i="1"/>
  <c r="I207" i="1"/>
  <c r="K207" i="1"/>
  <c r="I208" i="1"/>
  <c r="K208" i="1"/>
  <c r="I209" i="1"/>
  <c r="K209" i="1"/>
  <c r="I210" i="1"/>
  <c r="K210" i="1"/>
  <c r="I211" i="1"/>
  <c r="K211" i="1"/>
  <c r="I212" i="1"/>
  <c r="K212" i="1"/>
  <c r="I213" i="1"/>
  <c r="K213" i="1"/>
  <c r="I214" i="1"/>
  <c r="K214" i="1"/>
  <c r="I215" i="1"/>
  <c r="K215" i="1"/>
  <c r="I216" i="1"/>
  <c r="K216" i="1"/>
  <c r="I217" i="1"/>
  <c r="K217" i="1"/>
  <c r="I218" i="1"/>
  <c r="K218" i="1"/>
  <c r="I219" i="1"/>
  <c r="K219" i="1"/>
  <c r="I220" i="1"/>
  <c r="K220" i="1"/>
  <c r="I221" i="1"/>
  <c r="K221" i="1"/>
  <c r="I222" i="1"/>
  <c r="K222" i="1"/>
  <c r="I223" i="1"/>
  <c r="K223" i="1"/>
  <c r="I224" i="1"/>
  <c r="K224" i="1"/>
  <c r="I225" i="1"/>
  <c r="K225" i="1"/>
  <c r="I226" i="1"/>
  <c r="K226" i="1"/>
  <c r="I227" i="1"/>
  <c r="K227" i="1"/>
  <c r="I228" i="1"/>
  <c r="K228" i="1"/>
  <c r="I229" i="1"/>
  <c r="K229" i="1"/>
  <c r="I230" i="1"/>
  <c r="K230" i="1"/>
  <c r="I231" i="1"/>
  <c r="K231" i="1"/>
  <c r="I232" i="1"/>
  <c r="K232" i="1"/>
  <c r="I233" i="1"/>
  <c r="K233" i="1"/>
  <c r="I234" i="1"/>
  <c r="K234" i="1"/>
  <c r="I235" i="1"/>
  <c r="K235" i="1"/>
  <c r="I236" i="1"/>
  <c r="K236" i="1"/>
  <c r="I237" i="1"/>
  <c r="K237" i="1"/>
  <c r="I238" i="1"/>
  <c r="K238" i="1"/>
  <c r="I239" i="1"/>
  <c r="K239" i="1"/>
  <c r="I240" i="1"/>
  <c r="K240" i="1"/>
  <c r="I241" i="1"/>
  <c r="K241" i="1"/>
  <c r="I242" i="1"/>
  <c r="K242" i="1"/>
  <c r="I243" i="1"/>
  <c r="K243" i="1"/>
  <c r="I244" i="1"/>
  <c r="K244" i="1"/>
  <c r="I245" i="1"/>
  <c r="K245" i="1"/>
  <c r="I246" i="1"/>
  <c r="K246" i="1"/>
  <c r="I247" i="1"/>
  <c r="K247" i="1"/>
  <c r="I248" i="1"/>
  <c r="K248" i="1"/>
  <c r="I249" i="1"/>
  <c r="K249" i="1"/>
  <c r="I250" i="1"/>
  <c r="K250" i="1"/>
  <c r="I251" i="1"/>
  <c r="K251" i="1"/>
  <c r="I252" i="1"/>
  <c r="K252" i="1"/>
  <c r="I253" i="1"/>
  <c r="K253" i="1"/>
  <c r="I254" i="1"/>
  <c r="K254" i="1"/>
  <c r="I255" i="1"/>
  <c r="K255" i="1"/>
  <c r="I256" i="1"/>
  <c r="K256" i="1"/>
  <c r="I257" i="1"/>
  <c r="K257" i="1"/>
  <c r="I258" i="1"/>
  <c r="K258" i="1"/>
  <c r="I259" i="1"/>
  <c r="K259" i="1"/>
  <c r="I260" i="1"/>
  <c r="K260" i="1"/>
  <c r="I261" i="1"/>
  <c r="K261" i="1"/>
  <c r="I262" i="1"/>
  <c r="K262" i="1"/>
  <c r="I263" i="1"/>
  <c r="K263" i="1"/>
  <c r="I264" i="1"/>
  <c r="K264" i="1"/>
  <c r="I265" i="1"/>
  <c r="K265" i="1"/>
  <c r="I266" i="1"/>
  <c r="K266" i="1"/>
  <c r="I267" i="1"/>
  <c r="K267" i="1"/>
  <c r="I268" i="1"/>
  <c r="K268" i="1"/>
  <c r="I269" i="1"/>
  <c r="K269" i="1"/>
  <c r="I270" i="1"/>
  <c r="K270" i="1"/>
  <c r="I271" i="1"/>
  <c r="K271" i="1"/>
  <c r="I272" i="1"/>
  <c r="K272" i="1"/>
  <c r="I273" i="1"/>
  <c r="K273" i="1"/>
  <c r="I274" i="1"/>
  <c r="K274" i="1"/>
  <c r="I275" i="1"/>
  <c r="K275" i="1"/>
  <c r="I276" i="1"/>
  <c r="K276" i="1"/>
  <c r="I277" i="1"/>
  <c r="K277" i="1"/>
  <c r="I278" i="1"/>
  <c r="K278" i="1"/>
  <c r="I279" i="1"/>
  <c r="K279" i="1"/>
  <c r="I280" i="1"/>
  <c r="K280" i="1"/>
  <c r="I281" i="1"/>
  <c r="K281" i="1"/>
  <c r="I282" i="1"/>
  <c r="K282" i="1"/>
  <c r="I283" i="1"/>
  <c r="K283" i="1"/>
  <c r="I284" i="1"/>
  <c r="K284" i="1"/>
  <c r="I285" i="1"/>
  <c r="K285" i="1"/>
  <c r="I286" i="1"/>
  <c r="K286" i="1"/>
  <c r="I287" i="1"/>
  <c r="K287" i="1"/>
  <c r="I288" i="1"/>
  <c r="K288" i="1"/>
  <c r="I289" i="1"/>
  <c r="K289" i="1"/>
  <c r="I290" i="1"/>
  <c r="K290" i="1"/>
  <c r="I291" i="1"/>
  <c r="K291" i="1"/>
  <c r="I292" i="1"/>
  <c r="K292" i="1"/>
  <c r="I293" i="1"/>
  <c r="K293" i="1"/>
  <c r="I294" i="1"/>
  <c r="K294" i="1"/>
  <c r="I295" i="1"/>
  <c r="K295" i="1"/>
  <c r="I296" i="1"/>
  <c r="K296" i="1"/>
  <c r="I297" i="1"/>
  <c r="K297" i="1"/>
  <c r="I298" i="1"/>
  <c r="K298" i="1"/>
  <c r="I299" i="1"/>
  <c r="K299" i="1"/>
  <c r="I300" i="1"/>
  <c r="K300" i="1"/>
  <c r="I301" i="1"/>
  <c r="K301" i="1"/>
  <c r="I302" i="1"/>
  <c r="K302" i="1"/>
  <c r="I303" i="1"/>
  <c r="K303" i="1"/>
  <c r="I304" i="1"/>
  <c r="K304" i="1"/>
  <c r="I305" i="1"/>
  <c r="K305" i="1"/>
  <c r="I306" i="1"/>
  <c r="K306" i="1"/>
  <c r="I307" i="1"/>
  <c r="K307" i="1"/>
  <c r="I308" i="1"/>
  <c r="K308" i="1"/>
  <c r="I309" i="1"/>
  <c r="K309" i="1"/>
  <c r="I310" i="1"/>
  <c r="K310" i="1"/>
  <c r="I311" i="1"/>
  <c r="K311" i="1"/>
  <c r="I312" i="1"/>
  <c r="K312" i="1"/>
  <c r="I313" i="1"/>
  <c r="K313" i="1"/>
  <c r="I314" i="1"/>
  <c r="K314" i="1"/>
  <c r="I315" i="1"/>
  <c r="K315" i="1"/>
  <c r="I316" i="1"/>
  <c r="K316" i="1"/>
  <c r="I317" i="1"/>
  <c r="K317" i="1"/>
  <c r="I318" i="1"/>
  <c r="K318" i="1"/>
  <c r="I319" i="1"/>
  <c r="K319" i="1"/>
  <c r="I320" i="1"/>
  <c r="K320" i="1"/>
  <c r="I321" i="1"/>
  <c r="K321" i="1"/>
  <c r="I322" i="1"/>
  <c r="K322" i="1"/>
  <c r="K108" i="1"/>
  <c r="AA108" i="1"/>
  <c r="K109" i="1"/>
  <c r="AA109" i="1"/>
  <c r="K110" i="1"/>
  <c r="AA110" i="1"/>
  <c r="K111" i="1"/>
  <c r="AA111" i="1"/>
  <c r="K112" i="1"/>
  <c r="AA112" i="1"/>
  <c r="K113" i="1"/>
  <c r="AA113" i="1"/>
  <c r="K114" i="1"/>
  <c r="AA114" i="1"/>
  <c r="K115" i="1"/>
  <c r="AA115" i="1"/>
  <c r="K116" i="1"/>
  <c r="AA116" i="1"/>
  <c r="K117" i="1"/>
  <c r="AA117" i="1"/>
  <c r="K118" i="1"/>
  <c r="AA118" i="1"/>
  <c r="K119" i="1"/>
  <c r="AA119" i="1"/>
  <c r="K120" i="1"/>
  <c r="AA120" i="1"/>
  <c r="K121" i="1"/>
  <c r="AA121" i="1"/>
  <c r="K122" i="1"/>
  <c r="AA122" i="1"/>
  <c r="K123" i="1"/>
  <c r="AA123" i="1"/>
  <c r="K124" i="1"/>
  <c r="AA124" i="1"/>
  <c r="K125" i="1"/>
  <c r="AA125" i="1"/>
  <c r="K126" i="1"/>
  <c r="AA126" i="1"/>
  <c r="K127" i="1"/>
  <c r="AA127" i="1"/>
  <c r="K128" i="1"/>
  <c r="AA128" i="1"/>
  <c r="K129" i="1"/>
  <c r="AA129" i="1"/>
  <c r="K130" i="1"/>
  <c r="AA130" i="1"/>
  <c r="K131" i="1"/>
  <c r="AA131" i="1"/>
  <c r="K132" i="1"/>
  <c r="AA132" i="1"/>
  <c r="K133" i="1"/>
  <c r="AA133" i="1"/>
  <c r="K134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4" i="1"/>
  <c r="I108" i="1"/>
  <c r="Z108" i="1"/>
  <c r="I109" i="1"/>
  <c r="Z109" i="1"/>
  <c r="I110" i="1"/>
  <c r="Z110" i="1"/>
  <c r="I111" i="1"/>
  <c r="Z111" i="1"/>
  <c r="I112" i="1"/>
  <c r="Z112" i="1"/>
  <c r="I113" i="1"/>
  <c r="Z113" i="1"/>
  <c r="I114" i="1"/>
  <c r="Z114" i="1"/>
  <c r="I115" i="1"/>
  <c r="Z115" i="1"/>
  <c r="I116" i="1"/>
  <c r="Z116" i="1"/>
  <c r="I117" i="1"/>
  <c r="Z117" i="1"/>
  <c r="I118" i="1"/>
  <c r="Z118" i="1"/>
  <c r="I119" i="1"/>
  <c r="Z119" i="1"/>
  <c r="I120" i="1"/>
  <c r="Z120" i="1"/>
  <c r="I121" i="1"/>
  <c r="Z121" i="1"/>
  <c r="I122" i="1"/>
  <c r="Z122" i="1"/>
  <c r="I123" i="1"/>
  <c r="Z123" i="1"/>
  <c r="I124" i="1"/>
  <c r="Z124" i="1"/>
  <c r="I125" i="1"/>
  <c r="Z125" i="1"/>
  <c r="I126" i="1"/>
  <c r="Z126" i="1"/>
  <c r="I127" i="1"/>
  <c r="Z127" i="1"/>
  <c r="I128" i="1"/>
  <c r="Z128" i="1"/>
  <c r="I129" i="1"/>
  <c r="Z129" i="1"/>
  <c r="I130" i="1"/>
  <c r="Z130" i="1"/>
  <c r="I131" i="1"/>
  <c r="Z131" i="1"/>
  <c r="I132" i="1"/>
  <c r="Z132" i="1"/>
  <c r="I133" i="1"/>
  <c r="Z133" i="1"/>
  <c r="I134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4" i="1"/>
  <c r="K353" i="1"/>
  <c r="AA353" i="1"/>
  <c r="K354" i="1"/>
  <c r="AA354" i="1"/>
  <c r="K355" i="1"/>
  <c r="AA355" i="1"/>
  <c r="K356" i="1"/>
  <c r="AA356" i="1"/>
  <c r="K357" i="1"/>
  <c r="AA357" i="1"/>
  <c r="K358" i="1"/>
  <c r="AA358" i="1"/>
  <c r="K359" i="1"/>
  <c r="AA359" i="1"/>
  <c r="K360" i="1"/>
  <c r="AA360" i="1"/>
  <c r="K361" i="1"/>
  <c r="AA361" i="1"/>
  <c r="K362" i="1"/>
  <c r="AA362" i="1"/>
  <c r="K363" i="1"/>
  <c r="AA363" i="1"/>
  <c r="K364" i="1"/>
  <c r="AA364" i="1"/>
  <c r="K365" i="1"/>
  <c r="AA365" i="1"/>
  <c r="K366" i="1"/>
  <c r="AA366" i="1"/>
  <c r="K367" i="1"/>
  <c r="AA367" i="1"/>
  <c r="K368" i="1"/>
  <c r="AA368" i="1"/>
  <c r="K369" i="1"/>
  <c r="AA369" i="1"/>
  <c r="K370" i="1"/>
  <c r="AA370" i="1"/>
  <c r="K371" i="1"/>
  <c r="AA371" i="1"/>
  <c r="K372" i="1"/>
  <c r="AA372" i="1"/>
  <c r="K373" i="1"/>
  <c r="AA373" i="1"/>
  <c r="K374" i="1"/>
  <c r="AA374" i="1"/>
  <c r="K375" i="1"/>
  <c r="AA375" i="1"/>
  <c r="K376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I353" i="1"/>
  <c r="Z353" i="1"/>
  <c r="I354" i="1"/>
  <c r="Z354" i="1"/>
  <c r="I355" i="1"/>
  <c r="Z355" i="1"/>
  <c r="I356" i="1"/>
  <c r="Z356" i="1"/>
  <c r="I357" i="1"/>
  <c r="Z357" i="1"/>
  <c r="I358" i="1"/>
  <c r="Z358" i="1"/>
  <c r="I359" i="1"/>
  <c r="Z359" i="1"/>
  <c r="I360" i="1"/>
  <c r="Z360" i="1"/>
  <c r="I361" i="1"/>
  <c r="Z361" i="1"/>
  <c r="I362" i="1"/>
  <c r="Z362" i="1"/>
  <c r="I363" i="1"/>
  <c r="Z363" i="1"/>
  <c r="I364" i="1"/>
  <c r="Z364" i="1"/>
  <c r="I365" i="1"/>
  <c r="Z365" i="1"/>
  <c r="I366" i="1"/>
  <c r="Z366" i="1"/>
  <c r="I367" i="1"/>
  <c r="Z367" i="1"/>
  <c r="I368" i="1"/>
  <c r="Z368" i="1"/>
  <c r="I369" i="1"/>
  <c r="Z369" i="1"/>
  <c r="I370" i="1"/>
  <c r="Z370" i="1"/>
  <c r="I371" i="1"/>
  <c r="Z371" i="1"/>
  <c r="I372" i="1"/>
  <c r="Z372" i="1"/>
  <c r="I373" i="1"/>
  <c r="Z373" i="1"/>
  <c r="I374" i="1"/>
  <c r="Z374" i="1"/>
  <c r="I375" i="1"/>
  <c r="Z375" i="1"/>
  <c r="I376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AA323" i="1"/>
  <c r="Z323" i="1"/>
  <c r="AB92" i="1"/>
  <c r="AA92" i="1"/>
  <c r="AB66" i="1"/>
  <c r="AA66" i="1"/>
  <c r="AD23" i="1"/>
  <c r="AE40" i="1"/>
  <c r="AD40" i="1"/>
  <c r="AE19" i="1"/>
  <c r="J4" i="1"/>
  <c r="J5" i="1"/>
  <c r="AD4" i="1"/>
  <c r="AD5" i="1"/>
  <c r="AD19" i="1"/>
  <c r="AG23" i="14"/>
  <c r="AH23" i="14"/>
  <c r="AF96" i="23"/>
  <c r="I91" i="23"/>
  <c r="K91" i="23"/>
  <c r="AB91" i="23"/>
  <c r="AA91" i="23"/>
  <c r="P91" i="23"/>
  <c r="O91" i="23"/>
  <c r="N91" i="23"/>
  <c r="M91" i="23"/>
  <c r="I90" i="23"/>
  <c r="K90" i="23"/>
  <c r="AB90" i="23"/>
  <c r="AA90" i="23"/>
  <c r="P90" i="23"/>
  <c r="O90" i="23"/>
  <c r="N90" i="23"/>
  <c r="M90" i="23"/>
  <c r="I89" i="23"/>
  <c r="K89" i="23"/>
  <c r="AB89" i="23"/>
  <c r="AA89" i="23"/>
  <c r="P89" i="23"/>
  <c r="O89" i="23"/>
  <c r="N89" i="23"/>
  <c r="M89" i="23"/>
  <c r="I88" i="23"/>
  <c r="K88" i="23"/>
  <c r="AB88" i="23"/>
  <c r="AA88" i="23"/>
  <c r="P88" i="23"/>
  <c r="O88" i="23"/>
  <c r="N88" i="23"/>
  <c r="M88" i="23"/>
  <c r="I87" i="23"/>
  <c r="K87" i="23"/>
  <c r="AB87" i="23"/>
  <c r="AA87" i="23"/>
  <c r="P87" i="23"/>
  <c r="O87" i="23"/>
  <c r="N87" i="23"/>
  <c r="M87" i="23"/>
  <c r="I86" i="23"/>
  <c r="K86" i="23"/>
  <c r="AB86" i="23"/>
  <c r="AA86" i="23"/>
  <c r="P86" i="23"/>
  <c r="O86" i="23"/>
  <c r="N86" i="23"/>
  <c r="M86" i="23"/>
  <c r="I85" i="23"/>
  <c r="K85" i="23"/>
  <c r="AB85" i="23"/>
  <c r="AA85" i="23"/>
  <c r="P85" i="23"/>
  <c r="O85" i="23"/>
  <c r="N85" i="23"/>
  <c r="M85" i="23"/>
  <c r="I84" i="23"/>
  <c r="K84" i="23"/>
  <c r="AB84" i="23"/>
  <c r="AA84" i="23"/>
  <c r="P84" i="23"/>
  <c r="O84" i="23"/>
  <c r="N84" i="23"/>
  <c r="M84" i="23"/>
  <c r="I83" i="23"/>
  <c r="K83" i="23"/>
  <c r="AB83" i="23"/>
  <c r="AA83" i="23"/>
  <c r="P83" i="23"/>
  <c r="O83" i="23"/>
  <c r="N83" i="23"/>
  <c r="M83" i="23"/>
  <c r="I82" i="23"/>
  <c r="K82" i="23"/>
  <c r="AB82" i="23"/>
  <c r="AA82" i="23"/>
  <c r="P82" i="23"/>
  <c r="O82" i="23"/>
  <c r="N82" i="23"/>
  <c r="M82" i="23"/>
  <c r="I81" i="23"/>
  <c r="K81" i="23"/>
  <c r="AB81" i="23"/>
  <c r="AA81" i="23"/>
  <c r="P81" i="23"/>
  <c r="O81" i="23"/>
  <c r="N81" i="23"/>
  <c r="M81" i="23"/>
  <c r="I80" i="23"/>
  <c r="K80" i="23"/>
  <c r="AB80" i="23"/>
  <c r="AA80" i="23"/>
  <c r="P80" i="23"/>
  <c r="O80" i="23"/>
  <c r="N80" i="23"/>
  <c r="M80" i="23"/>
  <c r="I79" i="23"/>
  <c r="K79" i="23"/>
  <c r="AB79" i="23"/>
  <c r="AA79" i="23"/>
  <c r="P79" i="23"/>
  <c r="O79" i="23"/>
  <c r="N79" i="23"/>
  <c r="M79" i="23"/>
  <c r="I78" i="23"/>
  <c r="K78" i="23"/>
  <c r="AB78" i="23"/>
  <c r="AA78" i="23"/>
  <c r="P78" i="23"/>
  <c r="O78" i="23"/>
  <c r="N78" i="23"/>
  <c r="M78" i="23"/>
  <c r="I77" i="23"/>
  <c r="K77" i="23"/>
  <c r="AB77" i="23"/>
  <c r="AA77" i="23"/>
  <c r="P77" i="23"/>
  <c r="O77" i="23"/>
  <c r="N77" i="23"/>
  <c r="M77" i="23"/>
  <c r="I76" i="23"/>
  <c r="K76" i="23"/>
  <c r="AB76" i="23"/>
  <c r="AA76" i="23"/>
  <c r="P76" i="23"/>
  <c r="O76" i="23"/>
  <c r="N76" i="23"/>
  <c r="M76" i="23"/>
  <c r="I75" i="23"/>
  <c r="K75" i="23"/>
  <c r="AB75" i="23"/>
  <c r="AA75" i="23"/>
  <c r="P75" i="23"/>
  <c r="O75" i="23"/>
  <c r="N75" i="23"/>
  <c r="M75" i="23"/>
  <c r="I74" i="23"/>
  <c r="K74" i="23"/>
  <c r="AB74" i="23"/>
  <c r="AA74" i="23"/>
  <c r="P74" i="23"/>
  <c r="O74" i="23"/>
  <c r="N74" i="23"/>
  <c r="M74" i="23"/>
  <c r="I73" i="23"/>
  <c r="K73" i="23"/>
  <c r="AB73" i="23"/>
  <c r="AA73" i="23"/>
  <c r="P73" i="23"/>
  <c r="O73" i="23"/>
  <c r="N73" i="23"/>
  <c r="M73" i="23"/>
  <c r="I72" i="23"/>
  <c r="K72" i="23"/>
  <c r="AB72" i="23"/>
  <c r="AA72" i="23"/>
  <c r="P72" i="23"/>
  <c r="O72" i="23"/>
  <c r="N72" i="23"/>
  <c r="M72" i="23"/>
  <c r="I71" i="23"/>
  <c r="K71" i="23"/>
  <c r="AB71" i="23"/>
  <c r="AA71" i="23"/>
  <c r="P71" i="23"/>
  <c r="O71" i="23"/>
  <c r="N71" i="23"/>
  <c r="M71" i="23"/>
  <c r="I70" i="23"/>
  <c r="K70" i="23"/>
  <c r="AB70" i="23"/>
  <c r="AA70" i="23"/>
  <c r="P70" i="23"/>
  <c r="O70" i="23"/>
  <c r="N70" i="23"/>
  <c r="M70" i="23"/>
  <c r="I69" i="23"/>
  <c r="K69" i="23"/>
  <c r="AB69" i="23"/>
  <c r="AA69" i="23"/>
  <c r="P69" i="23"/>
  <c r="O69" i="23"/>
  <c r="N69" i="23"/>
  <c r="M69" i="23"/>
  <c r="I65" i="23"/>
  <c r="K65" i="23"/>
  <c r="AB65" i="23"/>
  <c r="AA65" i="23"/>
  <c r="P65" i="23"/>
  <c r="O65" i="23"/>
  <c r="N65" i="23"/>
  <c r="M65" i="23"/>
  <c r="I64" i="23"/>
  <c r="K64" i="23"/>
  <c r="AB64" i="23"/>
  <c r="AA64" i="23"/>
  <c r="P64" i="23"/>
  <c r="O64" i="23"/>
  <c r="N64" i="23"/>
  <c r="M64" i="23"/>
  <c r="I63" i="23"/>
  <c r="K63" i="23"/>
  <c r="AB63" i="23"/>
  <c r="AA63" i="23"/>
  <c r="P63" i="23"/>
  <c r="O63" i="23"/>
  <c r="N63" i="23"/>
  <c r="M63" i="23"/>
  <c r="I62" i="23"/>
  <c r="K62" i="23"/>
  <c r="AB62" i="23"/>
  <c r="AA62" i="23"/>
  <c r="P62" i="23"/>
  <c r="O62" i="23"/>
  <c r="N62" i="23"/>
  <c r="M62" i="23"/>
  <c r="I61" i="23"/>
  <c r="K61" i="23"/>
  <c r="AB61" i="23"/>
  <c r="AA61" i="23"/>
  <c r="P61" i="23"/>
  <c r="O61" i="23"/>
  <c r="N61" i="23"/>
  <c r="M61" i="23"/>
  <c r="I60" i="23"/>
  <c r="K60" i="23"/>
  <c r="AB60" i="23"/>
  <c r="AA60" i="23"/>
  <c r="P60" i="23"/>
  <c r="O60" i="23"/>
  <c r="N60" i="23"/>
  <c r="M60" i="23"/>
  <c r="I59" i="23"/>
  <c r="K59" i="23"/>
  <c r="AB59" i="23"/>
  <c r="AA59" i="23"/>
  <c r="P59" i="23"/>
  <c r="O59" i="23"/>
  <c r="N59" i="23"/>
  <c r="M59" i="23"/>
  <c r="I58" i="23"/>
  <c r="K58" i="23"/>
  <c r="AB58" i="23"/>
  <c r="AA58" i="23"/>
  <c r="P58" i="23"/>
  <c r="O58" i="23"/>
  <c r="N58" i="23"/>
  <c r="M58" i="23"/>
  <c r="I57" i="23"/>
  <c r="K57" i="23"/>
  <c r="AB57" i="23"/>
  <c r="AA57" i="23"/>
  <c r="P57" i="23"/>
  <c r="O57" i="23"/>
  <c r="N57" i="23"/>
  <c r="M57" i="23"/>
  <c r="I56" i="23"/>
  <c r="K56" i="23"/>
  <c r="AB56" i="23"/>
  <c r="AA56" i="23"/>
  <c r="P56" i="23"/>
  <c r="O56" i="23"/>
  <c r="N56" i="23"/>
  <c r="M56" i="23"/>
  <c r="I55" i="23"/>
  <c r="K55" i="23"/>
  <c r="AB55" i="23"/>
  <c r="AA55" i="23"/>
  <c r="P55" i="23"/>
  <c r="O55" i="23"/>
  <c r="N55" i="23"/>
  <c r="M55" i="23"/>
  <c r="I54" i="23"/>
  <c r="K54" i="23"/>
  <c r="AB54" i="23"/>
  <c r="AA54" i="23"/>
  <c r="P54" i="23"/>
  <c r="O54" i="23"/>
  <c r="N54" i="23"/>
  <c r="M54" i="23"/>
  <c r="I44" i="23"/>
  <c r="K44" i="23"/>
  <c r="I45" i="23"/>
  <c r="K45" i="23"/>
  <c r="I46" i="23"/>
  <c r="K46" i="23"/>
  <c r="I47" i="23"/>
  <c r="K47" i="23"/>
  <c r="I48" i="23"/>
  <c r="K48" i="23"/>
  <c r="I49" i="23"/>
  <c r="K49" i="23"/>
  <c r="I50" i="23"/>
  <c r="K50" i="23"/>
  <c r="I51" i="23"/>
  <c r="K51" i="23"/>
  <c r="I52" i="23"/>
  <c r="K52" i="23"/>
  <c r="I53" i="23"/>
  <c r="K53" i="23"/>
  <c r="AB53" i="23"/>
  <c r="AA53" i="23"/>
  <c r="P53" i="23"/>
  <c r="O53" i="23"/>
  <c r="N53" i="23"/>
  <c r="M53" i="23"/>
  <c r="J24" i="23"/>
  <c r="L24" i="23"/>
  <c r="J25" i="23"/>
  <c r="L25" i="23"/>
  <c r="J26" i="23"/>
  <c r="L26" i="23"/>
  <c r="J27" i="23"/>
  <c r="L27" i="23"/>
  <c r="J28" i="23"/>
  <c r="L28" i="23"/>
  <c r="J29" i="23"/>
  <c r="L29" i="23"/>
  <c r="J30" i="23"/>
  <c r="L30" i="23"/>
  <c r="J31" i="23"/>
  <c r="L31" i="23"/>
  <c r="J32" i="23"/>
  <c r="L32" i="23"/>
  <c r="J33" i="23"/>
  <c r="L33" i="23"/>
  <c r="J34" i="23"/>
  <c r="L34" i="23"/>
  <c r="J35" i="23"/>
  <c r="L35" i="23"/>
  <c r="J36" i="23"/>
  <c r="L36" i="23"/>
  <c r="J37" i="23"/>
  <c r="L37" i="23"/>
  <c r="J38" i="23"/>
  <c r="L38" i="23"/>
  <c r="J39" i="23"/>
  <c r="L39" i="23"/>
  <c r="AB52" i="23"/>
  <c r="AA52" i="23"/>
  <c r="P52" i="23"/>
  <c r="O52" i="23"/>
  <c r="N52" i="23"/>
  <c r="M52" i="23"/>
  <c r="J3" i="23"/>
  <c r="L3" i="23"/>
  <c r="J4" i="23"/>
  <c r="L4" i="23"/>
  <c r="J5" i="23"/>
  <c r="L5" i="23"/>
  <c r="J6" i="23"/>
  <c r="L6" i="23"/>
  <c r="J7" i="23"/>
  <c r="L7" i="23"/>
  <c r="J8" i="23"/>
  <c r="L8" i="23"/>
  <c r="J9" i="23"/>
  <c r="L9" i="23"/>
  <c r="J10" i="23"/>
  <c r="L10" i="23"/>
  <c r="J11" i="23"/>
  <c r="L11" i="23"/>
  <c r="J12" i="23"/>
  <c r="L12" i="23"/>
  <c r="J13" i="23"/>
  <c r="L13" i="23"/>
  <c r="J14" i="23"/>
  <c r="L14" i="23"/>
  <c r="J15" i="23"/>
  <c r="L15" i="23"/>
  <c r="J16" i="23"/>
  <c r="L16" i="23"/>
  <c r="J17" i="23"/>
  <c r="L17" i="23"/>
  <c r="J18" i="23"/>
  <c r="L18" i="23"/>
  <c r="AB51" i="23"/>
  <c r="AA51" i="23"/>
  <c r="P51" i="23"/>
  <c r="O51" i="23"/>
  <c r="N51" i="23"/>
  <c r="M51" i="23"/>
  <c r="AB50" i="23"/>
  <c r="AA50" i="23"/>
  <c r="P50" i="23"/>
  <c r="O50" i="23"/>
  <c r="N50" i="23"/>
  <c r="M50" i="23"/>
  <c r="AB49" i="23"/>
  <c r="AA49" i="23"/>
  <c r="P49" i="23"/>
  <c r="O49" i="23"/>
  <c r="N49" i="23"/>
  <c r="M49" i="23"/>
  <c r="AB48" i="23"/>
  <c r="AA48" i="23"/>
  <c r="P48" i="23"/>
  <c r="O48" i="23"/>
  <c r="N48" i="23"/>
  <c r="M48" i="23"/>
  <c r="AB47" i="23"/>
  <c r="AA47" i="23"/>
  <c r="P47" i="23"/>
  <c r="O47" i="23"/>
  <c r="N47" i="23"/>
  <c r="M47" i="23"/>
  <c r="AB46" i="23"/>
  <c r="AA46" i="23"/>
  <c r="P46" i="23"/>
  <c r="O46" i="23"/>
  <c r="N46" i="23"/>
  <c r="M46" i="23"/>
  <c r="AB45" i="23"/>
  <c r="AA45" i="23"/>
  <c r="P45" i="23"/>
  <c r="O45" i="23"/>
  <c r="N45" i="23"/>
  <c r="M45" i="23"/>
  <c r="AB44" i="23"/>
  <c r="AA44" i="23"/>
  <c r="P44" i="23"/>
  <c r="O44" i="23"/>
  <c r="N44" i="23"/>
  <c r="M44" i="23"/>
  <c r="I43" i="23"/>
  <c r="K43" i="23"/>
  <c r="AB43" i="23"/>
  <c r="AA43" i="23"/>
  <c r="P43" i="23"/>
  <c r="O43" i="23"/>
  <c r="N43" i="23"/>
  <c r="M43" i="23"/>
  <c r="AE39" i="23"/>
  <c r="AD39" i="23"/>
  <c r="N39" i="23"/>
  <c r="S39" i="23"/>
  <c r="O39" i="23"/>
  <c r="R39" i="23"/>
  <c r="Q39" i="23"/>
  <c r="P39" i="23"/>
  <c r="C39" i="23"/>
  <c r="B39" i="23"/>
  <c r="AE38" i="23"/>
  <c r="AD38" i="23"/>
  <c r="N38" i="23"/>
  <c r="S38" i="23"/>
  <c r="O38" i="23"/>
  <c r="R38" i="23"/>
  <c r="Q38" i="23"/>
  <c r="P38" i="23"/>
  <c r="C38" i="23"/>
  <c r="B38" i="23"/>
  <c r="AE37" i="23"/>
  <c r="AD37" i="23"/>
  <c r="N37" i="23"/>
  <c r="S37" i="23"/>
  <c r="O37" i="23"/>
  <c r="R37" i="23"/>
  <c r="Q37" i="23"/>
  <c r="P37" i="23"/>
  <c r="C37" i="23"/>
  <c r="B37" i="23"/>
  <c r="AE36" i="23"/>
  <c r="AD36" i="23"/>
  <c r="N36" i="23"/>
  <c r="S36" i="23"/>
  <c r="O36" i="23"/>
  <c r="R36" i="23"/>
  <c r="Q36" i="23"/>
  <c r="P36" i="23"/>
  <c r="C36" i="23"/>
  <c r="B36" i="23"/>
  <c r="AE35" i="23"/>
  <c r="AD35" i="23"/>
  <c r="N35" i="23"/>
  <c r="S35" i="23"/>
  <c r="O35" i="23"/>
  <c r="R35" i="23"/>
  <c r="Q35" i="23"/>
  <c r="P35" i="23"/>
  <c r="C35" i="23"/>
  <c r="B35" i="23"/>
  <c r="AE34" i="23"/>
  <c r="AD34" i="23"/>
  <c r="N34" i="23"/>
  <c r="S34" i="23"/>
  <c r="O34" i="23"/>
  <c r="R34" i="23"/>
  <c r="Q34" i="23"/>
  <c r="P34" i="23"/>
  <c r="C34" i="23"/>
  <c r="B34" i="23"/>
  <c r="AE33" i="23"/>
  <c r="AD33" i="23"/>
  <c r="N33" i="23"/>
  <c r="S33" i="23"/>
  <c r="O33" i="23"/>
  <c r="R33" i="23"/>
  <c r="Q33" i="23"/>
  <c r="P33" i="23"/>
  <c r="AE32" i="23"/>
  <c r="AD32" i="23"/>
  <c r="N32" i="23"/>
  <c r="S32" i="23"/>
  <c r="O32" i="23"/>
  <c r="R32" i="23"/>
  <c r="Q32" i="23"/>
  <c r="P32" i="23"/>
  <c r="AE31" i="23"/>
  <c r="AD31" i="23"/>
  <c r="N31" i="23"/>
  <c r="S31" i="23"/>
  <c r="O31" i="23"/>
  <c r="R31" i="23"/>
  <c r="Q31" i="23"/>
  <c r="P31" i="23"/>
  <c r="AE30" i="23"/>
  <c r="AD30" i="23"/>
  <c r="N30" i="23"/>
  <c r="S30" i="23"/>
  <c r="O30" i="23"/>
  <c r="R30" i="23"/>
  <c r="Q30" i="23"/>
  <c r="P30" i="23"/>
  <c r="AE29" i="23"/>
  <c r="AD29" i="23"/>
  <c r="N29" i="23"/>
  <c r="S29" i="23"/>
  <c r="O29" i="23"/>
  <c r="R29" i="23"/>
  <c r="Q29" i="23"/>
  <c r="P29" i="23"/>
  <c r="AE28" i="23"/>
  <c r="AD28" i="23"/>
  <c r="N28" i="23"/>
  <c r="S28" i="23"/>
  <c r="O28" i="23"/>
  <c r="R28" i="23"/>
  <c r="Q28" i="23"/>
  <c r="P28" i="23"/>
  <c r="AE27" i="23"/>
  <c r="AD27" i="23"/>
  <c r="N27" i="23"/>
  <c r="S27" i="23"/>
  <c r="O27" i="23"/>
  <c r="R27" i="23"/>
  <c r="Q27" i="23"/>
  <c r="P27" i="23"/>
  <c r="AE26" i="23"/>
  <c r="AD26" i="23"/>
  <c r="N26" i="23"/>
  <c r="S26" i="23"/>
  <c r="O26" i="23"/>
  <c r="R26" i="23"/>
  <c r="Q26" i="23"/>
  <c r="P26" i="23"/>
  <c r="AE25" i="23"/>
  <c r="AD25" i="23"/>
  <c r="N25" i="23"/>
  <c r="S25" i="23"/>
  <c r="O25" i="23"/>
  <c r="R25" i="23"/>
  <c r="Q25" i="23"/>
  <c r="P25" i="23"/>
  <c r="AE24" i="23"/>
  <c r="AD24" i="23"/>
  <c r="N24" i="23"/>
  <c r="S24" i="23"/>
  <c r="O24" i="23"/>
  <c r="R24" i="23"/>
  <c r="Q24" i="23"/>
  <c r="P24" i="23"/>
  <c r="J23" i="23"/>
  <c r="X23" i="23"/>
  <c r="L23" i="23"/>
  <c r="Y23" i="23"/>
  <c r="Z23" i="23"/>
  <c r="AA23" i="23"/>
  <c r="AG23" i="23"/>
  <c r="W23" i="23"/>
  <c r="AE23" i="23"/>
  <c r="AD23" i="23"/>
  <c r="N23" i="23"/>
  <c r="S23" i="23"/>
  <c r="O23" i="23"/>
  <c r="R23" i="23"/>
  <c r="Q23" i="23"/>
  <c r="P23" i="23"/>
  <c r="AE18" i="23"/>
  <c r="AD18" i="23"/>
  <c r="N18" i="23"/>
  <c r="S18" i="23"/>
  <c r="O18" i="23"/>
  <c r="R18" i="23"/>
  <c r="Q18" i="23"/>
  <c r="P18" i="23"/>
  <c r="AE17" i="23"/>
  <c r="AD17" i="23"/>
  <c r="N17" i="23"/>
  <c r="S17" i="23"/>
  <c r="O17" i="23"/>
  <c r="R17" i="23"/>
  <c r="Q17" i="23"/>
  <c r="P17" i="23"/>
  <c r="AE16" i="23"/>
  <c r="AD16" i="23"/>
  <c r="N16" i="23"/>
  <c r="S16" i="23"/>
  <c r="O16" i="23"/>
  <c r="R16" i="23"/>
  <c r="Q16" i="23"/>
  <c r="P16" i="23"/>
  <c r="AE15" i="23"/>
  <c r="AD15" i="23"/>
  <c r="N15" i="23"/>
  <c r="S15" i="23"/>
  <c r="O15" i="23"/>
  <c r="R15" i="23"/>
  <c r="Q15" i="23"/>
  <c r="P15" i="23"/>
  <c r="AE14" i="23"/>
  <c r="AD14" i="23"/>
  <c r="N14" i="23"/>
  <c r="S14" i="23"/>
  <c r="O14" i="23"/>
  <c r="R14" i="23"/>
  <c r="Q14" i="23"/>
  <c r="P14" i="23"/>
  <c r="AE13" i="23"/>
  <c r="AD13" i="23"/>
  <c r="N13" i="23"/>
  <c r="S13" i="23"/>
  <c r="O13" i="23"/>
  <c r="R13" i="23"/>
  <c r="Q13" i="23"/>
  <c r="P13" i="23"/>
  <c r="AE12" i="23"/>
  <c r="AD12" i="23"/>
  <c r="N12" i="23"/>
  <c r="S12" i="23"/>
  <c r="O12" i="23"/>
  <c r="R12" i="23"/>
  <c r="Q12" i="23"/>
  <c r="P12" i="23"/>
  <c r="AE11" i="23"/>
  <c r="AD11" i="23"/>
  <c r="N11" i="23"/>
  <c r="S11" i="23"/>
  <c r="O11" i="23"/>
  <c r="R11" i="23"/>
  <c r="Q11" i="23"/>
  <c r="P11" i="23"/>
  <c r="AE10" i="23"/>
  <c r="AD10" i="23"/>
  <c r="N10" i="23"/>
  <c r="S10" i="23"/>
  <c r="O10" i="23"/>
  <c r="R10" i="23"/>
  <c r="Q10" i="23"/>
  <c r="P10" i="23"/>
  <c r="AE9" i="23"/>
  <c r="AD9" i="23"/>
  <c r="N9" i="23"/>
  <c r="S9" i="23"/>
  <c r="O9" i="23"/>
  <c r="R9" i="23"/>
  <c r="Q9" i="23"/>
  <c r="P9" i="23"/>
  <c r="AE8" i="23"/>
  <c r="AD8" i="23"/>
  <c r="N8" i="23"/>
  <c r="S8" i="23"/>
  <c r="O8" i="23"/>
  <c r="R8" i="23"/>
  <c r="Q8" i="23"/>
  <c r="P8" i="23"/>
  <c r="AE7" i="23"/>
  <c r="AD7" i="23"/>
  <c r="N7" i="23"/>
  <c r="S7" i="23"/>
  <c r="O7" i="23"/>
  <c r="R7" i="23"/>
  <c r="Q7" i="23"/>
  <c r="P7" i="23"/>
  <c r="AE6" i="23"/>
  <c r="AD6" i="23"/>
  <c r="N6" i="23"/>
  <c r="S6" i="23"/>
  <c r="O6" i="23"/>
  <c r="R6" i="23"/>
  <c r="Q6" i="23"/>
  <c r="P6" i="23"/>
  <c r="AE5" i="23"/>
  <c r="AD5" i="23"/>
  <c r="N5" i="23"/>
  <c r="S5" i="23"/>
  <c r="O5" i="23"/>
  <c r="R5" i="23"/>
  <c r="Q5" i="23"/>
  <c r="P5" i="23"/>
  <c r="AE4" i="23"/>
  <c r="AD4" i="23"/>
  <c r="N4" i="23"/>
  <c r="S4" i="23"/>
  <c r="O4" i="23"/>
  <c r="R4" i="23"/>
  <c r="Q4" i="23"/>
  <c r="P4" i="23"/>
  <c r="AE3" i="23"/>
  <c r="AD3" i="23"/>
  <c r="N3" i="23"/>
  <c r="S3" i="23"/>
  <c r="O3" i="23"/>
  <c r="R3" i="23"/>
  <c r="Q3" i="23"/>
  <c r="P3" i="23"/>
  <c r="AF96" i="22"/>
  <c r="I91" i="22"/>
  <c r="K91" i="22"/>
  <c r="AB91" i="22"/>
  <c r="AA91" i="22"/>
  <c r="P91" i="22"/>
  <c r="O91" i="22"/>
  <c r="N91" i="22"/>
  <c r="M91" i="22"/>
  <c r="I90" i="22"/>
  <c r="K90" i="22"/>
  <c r="AB90" i="22"/>
  <c r="AA90" i="22"/>
  <c r="P90" i="22"/>
  <c r="O90" i="22"/>
  <c r="N90" i="22"/>
  <c r="M90" i="22"/>
  <c r="I89" i="22"/>
  <c r="K89" i="22"/>
  <c r="AB89" i="22"/>
  <c r="AA89" i="22"/>
  <c r="P89" i="22"/>
  <c r="O89" i="22"/>
  <c r="N89" i="22"/>
  <c r="M89" i="22"/>
  <c r="I88" i="22"/>
  <c r="K88" i="22"/>
  <c r="AB88" i="22"/>
  <c r="AA88" i="22"/>
  <c r="P88" i="22"/>
  <c r="O88" i="22"/>
  <c r="N88" i="22"/>
  <c r="M88" i="22"/>
  <c r="I87" i="22"/>
  <c r="K87" i="22"/>
  <c r="AB87" i="22"/>
  <c r="AA87" i="22"/>
  <c r="P87" i="22"/>
  <c r="O87" i="22"/>
  <c r="N87" i="22"/>
  <c r="M87" i="22"/>
  <c r="I86" i="22"/>
  <c r="K86" i="22"/>
  <c r="AB86" i="22"/>
  <c r="AA86" i="22"/>
  <c r="P86" i="22"/>
  <c r="O86" i="22"/>
  <c r="N86" i="22"/>
  <c r="M86" i="22"/>
  <c r="I85" i="22"/>
  <c r="K85" i="22"/>
  <c r="AB85" i="22"/>
  <c r="AA85" i="22"/>
  <c r="P85" i="22"/>
  <c r="O85" i="22"/>
  <c r="N85" i="22"/>
  <c r="M85" i="22"/>
  <c r="I84" i="22"/>
  <c r="K84" i="22"/>
  <c r="AB84" i="22"/>
  <c r="AA84" i="22"/>
  <c r="P84" i="22"/>
  <c r="O84" i="22"/>
  <c r="N84" i="22"/>
  <c r="M84" i="22"/>
  <c r="I83" i="22"/>
  <c r="K83" i="22"/>
  <c r="AB83" i="22"/>
  <c r="AA83" i="22"/>
  <c r="P83" i="22"/>
  <c r="O83" i="22"/>
  <c r="N83" i="22"/>
  <c r="M83" i="22"/>
  <c r="I82" i="22"/>
  <c r="K82" i="22"/>
  <c r="AB82" i="22"/>
  <c r="AA82" i="22"/>
  <c r="P82" i="22"/>
  <c r="O82" i="22"/>
  <c r="N82" i="22"/>
  <c r="M82" i="22"/>
  <c r="I81" i="22"/>
  <c r="K81" i="22"/>
  <c r="AB81" i="22"/>
  <c r="AA81" i="22"/>
  <c r="P81" i="22"/>
  <c r="O81" i="22"/>
  <c r="N81" i="22"/>
  <c r="M81" i="22"/>
  <c r="I80" i="22"/>
  <c r="K80" i="22"/>
  <c r="AB80" i="22"/>
  <c r="AA80" i="22"/>
  <c r="P80" i="22"/>
  <c r="O80" i="22"/>
  <c r="N80" i="22"/>
  <c r="M80" i="22"/>
  <c r="I79" i="22"/>
  <c r="K79" i="22"/>
  <c r="AB79" i="22"/>
  <c r="AA79" i="22"/>
  <c r="P79" i="22"/>
  <c r="O79" i="22"/>
  <c r="N79" i="22"/>
  <c r="M79" i="22"/>
  <c r="I78" i="22"/>
  <c r="K78" i="22"/>
  <c r="AB78" i="22"/>
  <c r="AA78" i="22"/>
  <c r="P78" i="22"/>
  <c r="O78" i="22"/>
  <c r="N78" i="22"/>
  <c r="M78" i="22"/>
  <c r="I77" i="22"/>
  <c r="K77" i="22"/>
  <c r="AB77" i="22"/>
  <c r="AA77" i="22"/>
  <c r="P77" i="22"/>
  <c r="O77" i="22"/>
  <c r="N77" i="22"/>
  <c r="M77" i="22"/>
  <c r="I76" i="22"/>
  <c r="K76" i="22"/>
  <c r="AB76" i="22"/>
  <c r="AA76" i="22"/>
  <c r="P76" i="22"/>
  <c r="O76" i="22"/>
  <c r="N76" i="22"/>
  <c r="M76" i="22"/>
  <c r="I75" i="22"/>
  <c r="K75" i="22"/>
  <c r="AB75" i="22"/>
  <c r="AA75" i="22"/>
  <c r="P75" i="22"/>
  <c r="O75" i="22"/>
  <c r="N75" i="22"/>
  <c r="M75" i="22"/>
  <c r="I74" i="22"/>
  <c r="K74" i="22"/>
  <c r="AB74" i="22"/>
  <c r="AA74" i="22"/>
  <c r="P74" i="22"/>
  <c r="O74" i="22"/>
  <c r="N74" i="22"/>
  <c r="M74" i="22"/>
  <c r="I73" i="22"/>
  <c r="K73" i="22"/>
  <c r="AB73" i="22"/>
  <c r="AA73" i="22"/>
  <c r="P73" i="22"/>
  <c r="O73" i="22"/>
  <c r="N73" i="22"/>
  <c r="M73" i="22"/>
  <c r="I72" i="22"/>
  <c r="K72" i="22"/>
  <c r="AB72" i="22"/>
  <c r="AA72" i="22"/>
  <c r="P72" i="22"/>
  <c r="O72" i="22"/>
  <c r="N72" i="22"/>
  <c r="M72" i="22"/>
  <c r="I71" i="22"/>
  <c r="K71" i="22"/>
  <c r="AB71" i="22"/>
  <c r="AA71" i="22"/>
  <c r="P71" i="22"/>
  <c r="O71" i="22"/>
  <c r="N71" i="22"/>
  <c r="M71" i="22"/>
  <c r="I70" i="22"/>
  <c r="K70" i="22"/>
  <c r="AB70" i="22"/>
  <c r="AA70" i="22"/>
  <c r="P70" i="22"/>
  <c r="O70" i="22"/>
  <c r="N70" i="22"/>
  <c r="M70" i="22"/>
  <c r="I69" i="22"/>
  <c r="K69" i="22"/>
  <c r="AB69" i="22"/>
  <c r="AA69" i="22"/>
  <c r="P69" i="22"/>
  <c r="O69" i="22"/>
  <c r="N69" i="22"/>
  <c r="M69" i="22"/>
  <c r="I65" i="22"/>
  <c r="K65" i="22"/>
  <c r="AB65" i="22"/>
  <c r="AA65" i="22"/>
  <c r="P65" i="22"/>
  <c r="O65" i="22"/>
  <c r="N65" i="22"/>
  <c r="M65" i="22"/>
  <c r="I64" i="22"/>
  <c r="K64" i="22"/>
  <c r="AB64" i="22"/>
  <c r="AA64" i="22"/>
  <c r="P64" i="22"/>
  <c r="O64" i="22"/>
  <c r="N64" i="22"/>
  <c r="M64" i="22"/>
  <c r="I63" i="22"/>
  <c r="K63" i="22"/>
  <c r="AB63" i="22"/>
  <c r="AA63" i="22"/>
  <c r="P63" i="22"/>
  <c r="O63" i="22"/>
  <c r="N63" i="22"/>
  <c r="M63" i="22"/>
  <c r="I62" i="22"/>
  <c r="K62" i="22"/>
  <c r="AB62" i="22"/>
  <c r="AA62" i="22"/>
  <c r="P62" i="22"/>
  <c r="O62" i="22"/>
  <c r="N62" i="22"/>
  <c r="M62" i="22"/>
  <c r="I61" i="22"/>
  <c r="K61" i="22"/>
  <c r="AB61" i="22"/>
  <c r="AA61" i="22"/>
  <c r="P61" i="22"/>
  <c r="O61" i="22"/>
  <c r="N61" i="22"/>
  <c r="M61" i="22"/>
  <c r="I60" i="22"/>
  <c r="K60" i="22"/>
  <c r="AB60" i="22"/>
  <c r="AA60" i="22"/>
  <c r="P60" i="22"/>
  <c r="O60" i="22"/>
  <c r="N60" i="22"/>
  <c r="M60" i="22"/>
  <c r="I59" i="22"/>
  <c r="K59" i="22"/>
  <c r="AB59" i="22"/>
  <c r="AA59" i="22"/>
  <c r="P59" i="22"/>
  <c r="O59" i="22"/>
  <c r="N59" i="22"/>
  <c r="M59" i="22"/>
  <c r="I58" i="22"/>
  <c r="K58" i="22"/>
  <c r="AB58" i="22"/>
  <c r="AA58" i="22"/>
  <c r="P58" i="22"/>
  <c r="O58" i="22"/>
  <c r="N58" i="22"/>
  <c r="M58" i="22"/>
  <c r="I57" i="22"/>
  <c r="K57" i="22"/>
  <c r="AB57" i="22"/>
  <c r="AA57" i="22"/>
  <c r="P57" i="22"/>
  <c r="O57" i="22"/>
  <c r="N57" i="22"/>
  <c r="M57" i="22"/>
  <c r="I56" i="22"/>
  <c r="K56" i="22"/>
  <c r="AB56" i="22"/>
  <c r="AA56" i="22"/>
  <c r="P56" i="22"/>
  <c r="O56" i="22"/>
  <c r="N56" i="22"/>
  <c r="M56" i="22"/>
  <c r="I55" i="22"/>
  <c r="K55" i="22"/>
  <c r="AB55" i="22"/>
  <c r="AA55" i="22"/>
  <c r="P55" i="22"/>
  <c r="O55" i="22"/>
  <c r="N55" i="22"/>
  <c r="M55" i="22"/>
  <c r="I54" i="22"/>
  <c r="K54" i="22"/>
  <c r="AB54" i="22"/>
  <c r="AA54" i="22"/>
  <c r="P54" i="22"/>
  <c r="O54" i="22"/>
  <c r="N54" i="22"/>
  <c r="M54" i="22"/>
  <c r="I44" i="22"/>
  <c r="K44" i="22"/>
  <c r="I45" i="22"/>
  <c r="K45" i="22"/>
  <c r="I46" i="22"/>
  <c r="K46" i="22"/>
  <c r="I47" i="22"/>
  <c r="K47" i="22"/>
  <c r="I48" i="22"/>
  <c r="K48" i="22"/>
  <c r="I49" i="22"/>
  <c r="K49" i="22"/>
  <c r="I50" i="22"/>
  <c r="K50" i="22"/>
  <c r="I51" i="22"/>
  <c r="K51" i="22"/>
  <c r="I52" i="22"/>
  <c r="K52" i="22"/>
  <c r="I53" i="22"/>
  <c r="K53" i="22"/>
  <c r="AB53" i="22"/>
  <c r="AA53" i="22"/>
  <c r="P53" i="22"/>
  <c r="O53" i="22"/>
  <c r="N53" i="22"/>
  <c r="M53" i="22"/>
  <c r="J24" i="22"/>
  <c r="L24" i="22"/>
  <c r="J25" i="22"/>
  <c r="L25" i="22"/>
  <c r="J26" i="22"/>
  <c r="L26" i="22"/>
  <c r="J27" i="22"/>
  <c r="L27" i="22"/>
  <c r="J28" i="22"/>
  <c r="L28" i="22"/>
  <c r="J29" i="22"/>
  <c r="L29" i="22"/>
  <c r="J30" i="22"/>
  <c r="L30" i="22"/>
  <c r="J31" i="22"/>
  <c r="L31" i="22"/>
  <c r="J32" i="22"/>
  <c r="L32" i="22"/>
  <c r="J33" i="22"/>
  <c r="L33" i="22"/>
  <c r="J34" i="22"/>
  <c r="L34" i="22"/>
  <c r="J35" i="22"/>
  <c r="L35" i="22"/>
  <c r="J36" i="22"/>
  <c r="L36" i="22"/>
  <c r="J37" i="22"/>
  <c r="L37" i="22"/>
  <c r="J38" i="22"/>
  <c r="L38" i="22"/>
  <c r="J39" i="22"/>
  <c r="L39" i="22"/>
  <c r="AB52" i="22"/>
  <c r="AA52" i="22"/>
  <c r="P52" i="22"/>
  <c r="O52" i="22"/>
  <c r="N52" i="22"/>
  <c r="M52" i="22"/>
  <c r="J3" i="22"/>
  <c r="L3" i="22"/>
  <c r="J4" i="22"/>
  <c r="L4" i="22"/>
  <c r="J5" i="22"/>
  <c r="L5" i="22"/>
  <c r="J6" i="22"/>
  <c r="L6" i="22"/>
  <c r="J7" i="22"/>
  <c r="L7" i="22"/>
  <c r="J8" i="22"/>
  <c r="L8" i="22"/>
  <c r="J9" i="22"/>
  <c r="L9" i="22"/>
  <c r="J10" i="22"/>
  <c r="L10" i="22"/>
  <c r="J11" i="22"/>
  <c r="L11" i="22"/>
  <c r="J12" i="22"/>
  <c r="L12" i="22"/>
  <c r="J13" i="22"/>
  <c r="L13" i="22"/>
  <c r="J14" i="22"/>
  <c r="L14" i="22"/>
  <c r="J15" i="22"/>
  <c r="L15" i="22"/>
  <c r="J16" i="22"/>
  <c r="L16" i="22"/>
  <c r="J17" i="22"/>
  <c r="L17" i="22"/>
  <c r="J18" i="22"/>
  <c r="L18" i="22"/>
  <c r="AB51" i="22"/>
  <c r="AA51" i="22"/>
  <c r="P51" i="22"/>
  <c r="O51" i="22"/>
  <c r="N51" i="22"/>
  <c r="M51" i="22"/>
  <c r="AB50" i="22"/>
  <c r="AA50" i="22"/>
  <c r="P50" i="22"/>
  <c r="O50" i="22"/>
  <c r="N50" i="22"/>
  <c r="M50" i="22"/>
  <c r="AB49" i="22"/>
  <c r="AA49" i="22"/>
  <c r="P49" i="22"/>
  <c r="O49" i="22"/>
  <c r="N49" i="22"/>
  <c r="M49" i="22"/>
  <c r="AB48" i="22"/>
  <c r="AA48" i="22"/>
  <c r="P48" i="22"/>
  <c r="O48" i="22"/>
  <c r="N48" i="22"/>
  <c r="M48" i="22"/>
  <c r="AB47" i="22"/>
  <c r="AA47" i="22"/>
  <c r="P47" i="22"/>
  <c r="O47" i="22"/>
  <c r="N47" i="22"/>
  <c r="M47" i="22"/>
  <c r="AB46" i="22"/>
  <c r="AA46" i="22"/>
  <c r="P46" i="22"/>
  <c r="O46" i="22"/>
  <c r="N46" i="22"/>
  <c r="M46" i="22"/>
  <c r="AB45" i="22"/>
  <c r="AA45" i="22"/>
  <c r="P45" i="22"/>
  <c r="O45" i="22"/>
  <c r="N45" i="22"/>
  <c r="M45" i="22"/>
  <c r="AB44" i="22"/>
  <c r="AA44" i="22"/>
  <c r="P44" i="22"/>
  <c r="O44" i="22"/>
  <c r="N44" i="22"/>
  <c r="M44" i="22"/>
  <c r="I43" i="22"/>
  <c r="K43" i="22"/>
  <c r="AB43" i="22"/>
  <c r="AA43" i="22"/>
  <c r="P43" i="22"/>
  <c r="O43" i="22"/>
  <c r="N43" i="22"/>
  <c r="M43" i="22"/>
  <c r="AE39" i="22"/>
  <c r="AD39" i="22"/>
  <c r="N39" i="22"/>
  <c r="S39" i="22"/>
  <c r="O39" i="22"/>
  <c r="R39" i="22"/>
  <c r="Q39" i="22"/>
  <c r="P39" i="22"/>
  <c r="C39" i="22"/>
  <c r="B39" i="22"/>
  <c r="AE38" i="22"/>
  <c r="AD38" i="22"/>
  <c r="N38" i="22"/>
  <c r="S38" i="22"/>
  <c r="O38" i="22"/>
  <c r="R38" i="22"/>
  <c r="Q38" i="22"/>
  <c r="P38" i="22"/>
  <c r="C38" i="22"/>
  <c r="B38" i="22"/>
  <c r="AE37" i="22"/>
  <c r="AD37" i="22"/>
  <c r="N37" i="22"/>
  <c r="S37" i="22"/>
  <c r="O37" i="22"/>
  <c r="R37" i="22"/>
  <c r="Q37" i="22"/>
  <c r="P37" i="22"/>
  <c r="C37" i="22"/>
  <c r="B37" i="22"/>
  <c r="AE36" i="22"/>
  <c r="AD36" i="22"/>
  <c r="N36" i="22"/>
  <c r="S36" i="22"/>
  <c r="O36" i="22"/>
  <c r="R36" i="22"/>
  <c r="Q36" i="22"/>
  <c r="P36" i="22"/>
  <c r="C36" i="22"/>
  <c r="B36" i="22"/>
  <c r="AE35" i="22"/>
  <c r="AD35" i="22"/>
  <c r="N35" i="22"/>
  <c r="S35" i="22"/>
  <c r="O35" i="22"/>
  <c r="R35" i="22"/>
  <c r="Q35" i="22"/>
  <c r="P35" i="22"/>
  <c r="C35" i="22"/>
  <c r="B35" i="22"/>
  <c r="AE34" i="22"/>
  <c r="AD34" i="22"/>
  <c r="N34" i="22"/>
  <c r="S34" i="22"/>
  <c r="O34" i="22"/>
  <c r="R34" i="22"/>
  <c r="Q34" i="22"/>
  <c r="P34" i="22"/>
  <c r="C34" i="22"/>
  <c r="B34" i="22"/>
  <c r="AE33" i="22"/>
  <c r="AD33" i="22"/>
  <c r="N33" i="22"/>
  <c r="S33" i="22"/>
  <c r="O33" i="22"/>
  <c r="R33" i="22"/>
  <c r="Q33" i="22"/>
  <c r="P33" i="22"/>
  <c r="AE32" i="22"/>
  <c r="AD32" i="22"/>
  <c r="N32" i="22"/>
  <c r="S32" i="22"/>
  <c r="O32" i="22"/>
  <c r="R32" i="22"/>
  <c r="Q32" i="22"/>
  <c r="P32" i="22"/>
  <c r="AE31" i="22"/>
  <c r="AD31" i="22"/>
  <c r="N31" i="22"/>
  <c r="S31" i="22"/>
  <c r="O31" i="22"/>
  <c r="R31" i="22"/>
  <c r="Q31" i="22"/>
  <c r="P31" i="22"/>
  <c r="AE30" i="22"/>
  <c r="AD30" i="22"/>
  <c r="N30" i="22"/>
  <c r="S30" i="22"/>
  <c r="O30" i="22"/>
  <c r="R30" i="22"/>
  <c r="Q30" i="22"/>
  <c r="P30" i="22"/>
  <c r="AE29" i="22"/>
  <c r="AD29" i="22"/>
  <c r="N29" i="22"/>
  <c r="S29" i="22"/>
  <c r="O29" i="22"/>
  <c r="R29" i="22"/>
  <c r="Q29" i="22"/>
  <c r="P29" i="22"/>
  <c r="AE28" i="22"/>
  <c r="AD28" i="22"/>
  <c r="N28" i="22"/>
  <c r="S28" i="22"/>
  <c r="O28" i="22"/>
  <c r="R28" i="22"/>
  <c r="Q28" i="22"/>
  <c r="P28" i="22"/>
  <c r="AE27" i="22"/>
  <c r="AD27" i="22"/>
  <c r="N27" i="22"/>
  <c r="S27" i="22"/>
  <c r="O27" i="22"/>
  <c r="R27" i="22"/>
  <c r="Q27" i="22"/>
  <c r="P27" i="22"/>
  <c r="AE26" i="22"/>
  <c r="AD26" i="22"/>
  <c r="N26" i="22"/>
  <c r="S26" i="22"/>
  <c r="O26" i="22"/>
  <c r="R26" i="22"/>
  <c r="Q26" i="22"/>
  <c r="P26" i="22"/>
  <c r="AE25" i="22"/>
  <c r="AD25" i="22"/>
  <c r="N25" i="22"/>
  <c r="S25" i="22"/>
  <c r="O25" i="22"/>
  <c r="R25" i="22"/>
  <c r="Q25" i="22"/>
  <c r="P25" i="22"/>
  <c r="AE24" i="22"/>
  <c r="AD24" i="22"/>
  <c r="N24" i="22"/>
  <c r="S24" i="22"/>
  <c r="O24" i="22"/>
  <c r="R24" i="22"/>
  <c r="Q24" i="22"/>
  <c r="P24" i="22"/>
  <c r="J23" i="22"/>
  <c r="X23" i="22"/>
  <c r="L23" i="22"/>
  <c r="Y23" i="22"/>
  <c r="Z23" i="22"/>
  <c r="AA23" i="22"/>
  <c r="AG23" i="22"/>
  <c r="W23" i="22"/>
  <c r="AE23" i="22"/>
  <c r="AD23" i="22"/>
  <c r="N23" i="22"/>
  <c r="S23" i="22"/>
  <c r="O23" i="22"/>
  <c r="R23" i="22"/>
  <c r="Q23" i="22"/>
  <c r="P23" i="22"/>
  <c r="AE18" i="22"/>
  <c r="AD18" i="22"/>
  <c r="N18" i="22"/>
  <c r="S18" i="22"/>
  <c r="O18" i="22"/>
  <c r="R18" i="22"/>
  <c r="Q18" i="22"/>
  <c r="P18" i="22"/>
  <c r="AE17" i="22"/>
  <c r="AD17" i="22"/>
  <c r="N17" i="22"/>
  <c r="S17" i="22"/>
  <c r="O17" i="22"/>
  <c r="R17" i="22"/>
  <c r="Q17" i="22"/>
  <c r="P17" i="22"/>
  <c r="AE16" i="22"/>
  <c r="AD16" i="22"/>
  <c r="N16" i="22"/>
  <c r="S16" i="22"/>
  <c r="O16" i="22"/>
  <c r="R16" i="22"/>
  <c r="Q16" i="22"/>
  <c r="P16" i="22"/>
  <c r="AE15" i="22"/>
  <c r="AD15" i="22"/>
  <c r="N15" i="22"/>
  <c r="S15" i="22"/>
  <c r="O15" i="22"/>
  <c r="R15" i="22"/>
  <c r="Q15" i="22"/>
  <c r="P15" i="22"/>
  <c r="AE14" i="22"/>
  <c r="AD14" i="22"/>
  <c r="N14" i="22"/>
  <c r="S14" i="22"/>
  <c r="O14" i="22"/>
  <c r="R14" i="22"/>
  <c r="Q14" i="22"/>
  <c r="P14" i="22"/>
  <c r="AE13" i="22"/>
  <c r="AD13" i="22"/>
  <c r="N13" i="22"/>
  <c r="S13" i="22"/>
  <c r="O13" i="22"/>
  <c r="R13" i="22"/>
  <c r="Q13" i="22"/>
  <c r="P13" i="22"/>
  <c r="AE12" i="22"/>
  <c r="AD12" i="22"/>
  <c r="N12" i="22"/>
  <c r="S12" i="22"/>
  <c r="O12" i="22"/>
  <c r="R12" i="22"/>
  <c r="Q12" i="22"/>
  <c r="P12" i="22"/>
  <c r="AE11" i="22"/>
  <c r="AD11" i="22"/>
  <c r="N11" i="22"/>
  <c r="S11" i="22"/>
  <c r="O11" i="22"/>
  <c r="R11" i="22"/>
  <c r="Q11" i="22"/>
  <c r="P11" i="22"/>
  <c r="AE10" i="22"/>
  <c r="AD10" i="22"/>
  <c r="N10" i="22"/>
  <c r="S10" i="22"/>
  <c r="O10" i="22"/>
  <c r="R10" i="22"/>
  <c r="Q10" i="22"/>
  <c r="P10" i="22"/>
  <c r="AE9" i="22"/>
  <c r="AD9" i="22"/>
  <c r="N9" i="22"/>
  <c r="S9" i="22"/>
  <c r="O9" i="22"/>
  <c r="R9" i="22"/>
  <c r="Q9" i="22"/>
  <c r="P9" i="22"/>
  <c r="AE8" i="22"/>
  <c r="AD8" i="22"/>
  <c r="N8" i="22"/>
  <c r="S8" i="22"/>
  <c r="O8" i="22"/>
  <c r="R8" i="22"/>
  <c r="Q8" i="22"/>
  <c r="P8" i="22"/>
  <c r="AE7" i="22"/>
  <c r="AD7" i="22"/>
  <c r="N7" i="22"/>
  <c r="S7" i="22"/>
  <c r="O7" i="22"/>
  <c r="R7" i="22"/>
  <c r="Q7" i="22"/>
  <c r="P7" i="22"/>
  <c r="AE6" i="22"/>
  <c r="AD6" i="22"/>
  <c r="N6" i="22"/>
  <c r="S6" i="22"/>
  <c r="O6" i="22"/>
  <c r="R6" i="22"/>
  <c r="Q6" i="22"/>
  <c r="P6" i="22"/>
  <c r="AE5" i="22"/>
  <c r="AD5" i="22"/>
  <c r="N5" i="22"/>
  <c r="S5" i="22"/>
  <c r="O5" i="22"/>
  <c r="R5" i="22"/>
  <c r="Q5" i="22"/>
  <c r="P5" i="22"/>
  <c r="AE4" i="22"/>
  <c r="AD4" i="22"/>
  <c r="N4" i="22"/>
  <c r="S4" i="22"/>
  <c r="O4" i="22"/>
  <c r="R4" i="22"/>
  <c r="Q4" i="22"/>
  <c r="P4" i="22"/>
  <c r="AE3" i="22"/>
  <c r="AD3" i="22"/>
  <c r="N3" i="22"/>
  <c r="S3" i="22"/>
  <c r="O3" i="22"/>
  <c r="R3" i="22"/>
  <c r="Q3" i="22"/>
  <c r="P3" i="22"/>
  <c r="AF96" i="21"/>
  <c r="I91" i="21"/>
  <c r="K91" i="21"/>
  <c r="AB91" i="21"/>
  <c r="AA91" i="21"/>
  <c r="P91" i="21"/>
  <c r="O91" i="21"/>
  <c r="N91" i="21"/>
  <c r="M91" i="21"/>
  <c r="I90" i="21"/>
  <c r="K90" i="21"/>
  <c r="AB90" i="21"/>
  <c r="AA90" i="21"/>
  <c r="P90" i="21"/>
  <c r="O90" i="21"/>
  <c r="N90" i="21"/>
  <c r="M90" i="21"/>
  <c r="I89" i="21"/>
  <c r="K89" i="21"/>
  <c r="AB89" i="21"/>
  <c r="AA89" i="21"/>
  <c r="P89" i="21"/>
  <c r="O89" i="21"/>
  <c r="N89" i="21"/>
  <c r="M89" i="21"/>
  <c r="I88" i="21"/>
  <c r="K88" i="21"/>
  <c r="AB88" i="21"/>
  <c r="AA88" i="21"/>
  <c r="P88" i="21"/>
  <c r="O88" i="21"/>
  <c r="N88" i="21"/>
  <c r="M88" i="21"/>
  <c r="I87" i="21"/>
  <c r="K87" i="21"/>
  <c r="AB87" i="21"/>
  <c r="AA87" i="21"/>
  <c r="P87" i="21"/>
  <c r="O87" i="21"/>
  <c r="N87" i="21"/>
  <c r="M87" i="21"/>
  <c r="I86" i="21"/>
  <c r="K86" i="21"/>
  <c r="AB86" i="21"/>
  <c r="AA86" i="21"/>
  <c r="P86" i="21"/>
  <c r="O86" i="21"/>
  <c r="N86" i="21"/>
  <c r="M86" i="21"/>
  <c r="I85" i="21"/>
  <c r="K85" i="21"/>
  <c r="AB85" i="21"/>
  <c r="AA85" i="21"/>
  <c r="P85" i="21"/>
  <c r="O85" i="21"/>
  <c r="N85" i="21"/>
  <c r="M85" i="21"/>
  <c r="I84" i="21"/>
  <c r="K84" i="21"/>
  <c r="AB84" i="21"/>
  <c r="AA84" i="21"/>
  <c r="P84" i="21"/>
  <c r="O84" i="21"/>
  <c r="N84" i="21"/>
  <c r="M84" i="21"/>
  <c r="I83" i="21"/>
  <c r="K83" i="21"/>
  <c r="AB83" i="21"/>
  <c r="AA83" i="21"/>
  <c r="P83" i="21"/>
  <c r="O83" i="21"/>
  <c r="N83" i="21"/>
  <c r="M83" i="21"/>
  <c r="I82" i="21"/>
  <c r="K82" i="21"/>
  <c r="AB82" i="21"/>
  <c r="AA82" i="21"/>
  <c r="P82" i="21"/>
  <c r="O82" i="21"/>
  <c r="N82" i="21"/>
  <c r="M82" i="21"/>
  <c r="I81" i="21"/>
  <c r="K81" i="21"/>
  <c r="AB81" i="21"/>
  <c r="AA81" i="21"/>
  <c r="P81" i="21"/>
  <c r="O81" i="21"/>
  <c r="N81" i="21"/>
  <c r="M81" i="21"/>
  <c r="I80" i="21"/>
  <c r="K80" i="21"/>
  <c r="AB80" i="21"/>
  <c r="AA80" i="21"/>
  <c r="P80" i="21"/>
  <c r="O80" i="21"/>
  <c r="N80" i="21"/>
  <c r="M80" i="21"/>
  <c r="I79" i="21"/>
  <c r="K79" i="21"/>
  <c r="AB79" i="21"/>
  <c r="AA79" i="21"/>
  <c r="P79" i="21"/>
  <c r="O79" i="21"/>
  <c r="N79" i="21"/>
  <c r="M79" i="21"/>
  <c r="I78" i="21"/>
  <c r="K78" i="21"/>
  <c r="AB78" i="21"/>
  <c r="AA78" i="21"/>
  <c r="P78" i="21"/>
  <c r="O78" i="21"/>
  <c r="N78" i="21"/>
  <c r="M78" i="21"/>
  <c r="I77" i="21"/>
  <c r="K77" i="21"/>
  <c r="AB77" i="21"/>
  <c r="AA77" i="21"/>
  <c r="P77" i="21"/>
  <c r="O77" i="21"/>
  <c r="N77" i="21"/>
  <c r="M77" i="21"/>
  <c r="I76" i="21"/>
  <c r="K76" i="21"/>
  <c r="AB76" i="21"/>
  <c r="AA76" i="21"/>
  <c r="P76" i="21"/>
  <c r="O76" i="21"/>
  <c r="N76" i="21"/>
  <c r="M76" i="21"/>
  <c r="I75" i="21"/>
  <c r="K75" i="21"/>
  <c r="AB75" i="21"/>
  <c r="AA75" i="21"/>
  <c r="P75" i="21"/>
  <c r="O75" i="21"/>
  <c r="N75" i="21"/>
  <c r="M75" i="21"/>
  <c r="I74" i="21"/>
  <c r="K74" i="21"/>
  <c r="AB74" i="21"/>
  <c r="AA74" i="21"/>
  <c r="P74" i="21"/>
  <c r="O74" i="21"/>
  <c r="N74" i="21"/>
  <c r="M74" i="21"/>
  <c r="I73" i="21"/>
  <c r="K73" i="21"/>
  <c r="AB73" i="21"/>
  <c r="AA73" i="21"/>
  <c r="P73" i="21"/>
  <c r="O73" i="21"/>
  <c r="N73" i="21"/>
  <c r="M73" i="21"/>
  <c r="I72" i="21"/>
  <c r="K72" i="21"/>
  <c r="AB72" i="21"/>
  <c r="AA72" i="21"/>
  <c r="P72" i="21"/>
  <c r="O72" i="21"/>
  <c r="N72" i="21"/>
  <c r="M72" i="21"/>
  <c r="I71" i="21"/>
  <c r="K71" i="21"/>
  <c r="AB71" i="21"/>
  <c r="AA71" i="21"/>
  <c r="P71" i="21"/>
  <c r="O71" i="21"/>
  <c r="N71" i="21"/>
  <c r="M71" i="21"/>
  <c r="I70" i="21"/>
  <c r="K70" i="21"/>
  <c r="AB70" i="21"/>
  <c r="AA70" i="21"/>
  <c r="P70" i="21"/>
  <c r="O70" i="21"/>
  <c r="N70" i="21"/>
  <c r="M70" i="21"/>
  <c r="I69" i="21"/>
  <c r="K69" i="21"/>
  <c r="AB69" i="21"/>
  <c r="AA69" i="21"/>
  <c r="P69" i="21"/>
  <c r="O69" i="21"/>
  <c r="N69" i="21"/>
  <c r="M69" i="21"/>
  <c r="I65" i="21"/>
  <c r="K65" i="21"/>
  <c r="AB65" i="21"/>
  <c r="AA65" i="21"/>
  <c r="P65" i="21"/>
  <c r="O65" i="21"/>
  <c r="N65" i="21"/>
  <c r="M65" i="21"/>
  <c r="I64" i="21"/>
  <c r="K64" i="21"/>
  <c r="AB64" i="21"/>
  <c r="AA64" i="21"/>
  <c r="P64" i="21"/>
  <c r="O64" i="21"/>
  <c r="N64" i="21"/>
  <c r="M64" i="21"/>
  <c r="I63" i="21"/>
  <c r="K63" i="21"/>
  <c r="AB63" i="21"/>
  <c r="AA63" i="21"/>
  <c r="P63" i="21"/>
  <c r="O63" i="21"/>
  <c r="N63" i="21"/>
  <c r="M63" i="21"/>
  <c r="I62" i="21"/>
  <c r="K62" i="21"/>
  <c r="AB62" i="21"/>
  <c r="AA62" i="21"/>
  <c r="P62" i="21"/>
  <c r="O62" i="21"/>
  <c r="N62" i="21"/>
  <c r="M62" i="21"/>
  <c r="I61" i="21"/>
  <c r="K61" i="21"/>
  <c r="AB61" i="21"/>
  <c r="AA61" i="21"/>
  <c r="P61" i="21"/>
  <c r="O61" i="21"/>
  <c r="N61" i="21"/>
  <c r="M61" i="21"/>
  <c r="I60" i="21"/>
  <c r="K60" i="21"/>
  <c r="AB60" i="21"/>
  <c r="AA60" i="21"/>
  <c r="P60" i="21"/>
  <c r="O60" i="21"/>
  <c r="N60" i="21"/>
  <c r="M60" i="21"/>
  <c r="I59" i="21"/>
  <c r="K59" i="21"/>
  <c r="AB59" i="21"/>
  <c r="AA59" i="21"/>
  <c r="P59" i="21"/>
  <c r="O59" i="21"/>
  <c r="N59" i="21"/>
  <c r="M59" i="21"/>
  <c r="I58" i="21"/>
  <c r="K58" i="21"/>
  <c r="AB58" i="21"/>
  <c r="AA58" i="21"/>
  <c r="P58" i="21"/>
  <c r="O58" i="21"/>
  <c r="N58" i="21"/>
  <c r="M58" i="21"/>
  <c r="I57" i="21"/>
  <c r="K57" i="21"/>
  <c r="AB57" i="21"/>
  <c r="AA57" i="21"/>
  <c r="P57" i="21"/>
  <c r="O57" i="21"/>
  <c r="N57" i="21"/>
  <c r="M57" i="21"/>
  <c r="I56" i="21"/>
  <c r="K56" i="21"/>
  <c r="AB56" i="21"/>
  <c r="AA56" i="21"/>
  <c r="P56" i="21"/>
  <c r="O56" i="21"/>
  <c r="N56" i="21"/>
  <c r="M56" i="21"/>
  <c r="I55" i="21"/>
  <c r="K55" i="21"/>
  <c r="AB55" i="21"/>
  <c r="AA55" i="21"/>
  <c r="P55" i="21"/>
  <c r="O55" i="21"/>
  <c r="N55" i="21"/>
  <c r="M55" i="21"/>
  <c r="I54" i="21"/>
  <c r="K54" i="21"/>
  <c r="AB54" i="21"/>
  <c r="AA54" i="21"/>
  <c r="P54" i="21"/>
  <c r="O54" i="21"/>
  <c r="N54" i="21"/>
  <c r="M54" i="21"/>
  <c r="I44" i="21"/>
  <c r="K44" i="21"/>
  <c r="I45" i="21"/>
  <c r="K45" i="21"/>
  <c r="I46" i="21"/>
  <c r="K46" i="21"/>
  <c r="I47" i="21"/>
  <c r="K47" i="21"/>
  <c r="I48" i="21"/>
  <c r="K48" i="21"/>
  <c r="I49" i="21"/>
  <c r="K49" i="21"/>
  <c r="I50" i="21"/>
  <c r="K50" i="21"/>
  <c r="I51" i="21"/>
  <c r="K51" i="21"/>
  <c r="I52" i="21"/>
  <c r="K52" i="21"/>
  <c r="I53" i="21"/>
  <c r="K53" i="21"/>
  <c r="AB53" i="21"/>
  <c r="AA53" i="21"/>
  <c r="P53" i="21"/>
  <c r="O53" i="21"/>
  <c r="N53" i="21"/>
  <c r="M53" i="21"/>
  <c r="J24" i="21"/>
  <c r="L24" i="21"/>
  <c r="J25" i="21"/>
  <c r="L25" i="21"/>
  <c r="J26" i="21"/>
  <c r="L26" i="21"/>
  <c r="J27" i="21"/>
  <c r="L27" i="21"/>
  <c r="J28" i="21"/>
  <c r="L28" i="21"/>
  <c r="J29" i="21"/>
  <c r="L29" i="21"/>
  <c r="J30" i="21"/>
  <c r="L30" i="21"/>
  <c r="J31" i="21"/>
  <c r="L31" i="21"/>
  <c r="J32" i="21"/>
  <c r="L32" i="21"/>
  <c r="J33" i="21"/>
  <c r="L33" i="21"/>
  <c r="J34" i="21"/>
  <c r="L34" i="21"/>
  <c r="J35" i="21"/>
  <c r="L35" i="21"/>
  <c r="J36" i="21"/>
  <c r="L36" i="21"/>
  <c r="J37" i="21"/>
  <c r="L37" i="21"/>
  <c r="J38" i="21"/>
  <c r="L38" i="21"/>
  <c r="J39" i="21"/>
  <c r="L39" i="21"/>
  <c r="AB52" i="21"/>
  <c r="AA52" i="21"/>
  <c r="P52" i="21"/>
  <c r="O52" i="21"/>
  <c r="N52" i="21"/>
  <c r="M52" i="21"/>
  <c r="J3" i="21"/>
  <c r="L3" i="21"/>
  <c r="J4" i="21"/>
  <c r="L4" i="21"/>
  <c r="J5" i="21"/>
  <c r="L5" i="21"/>
  <c r="J6" i="21"/>
  <c r="L6" i="21"/>
  <c r="J7" i="21"/>
  <c r="L7" i="21"/>
  <c r="J8" i="21"/>
  <c r="L8" i="21"/>
  <c r="J9" i="21"/>
  <c r="L9" i="21"/>
  <c r="J10" i="21"/>
  <c r="L10" i="21"/>
  <c r="J11" i="21"/>
  <c r="L11" i="21"/>
  <c r="J12" i="21"/>
  <c r="L12" i="21"/>
  <c r="J13" i="21"/>
  <c r="L13" i="21"/>
  <c r="J14" i="21"/>
  <c r="L14" i="21"/>
  <c r="J15" i="21"/>
  <c r="L15" i="21"/>
  <c r="J16" i="21"/>
  <c r="L16" i="21"/>
  <c r="J17" i="21"/>
  <c r="L17" i="21"/>
  <c r="J18" i="21"/>
  <c r="L18" i="21"/>
  <c r="AB51" i="21"/>
  <c r="AA51" i="21"/>
  <c r="P51" i="21"/>
  <c r="O51" i="21"/>
  <c r="N51" i="21"/>
  <c r="M51" i="21"/>
  <c r="AB50" i="21"/>
  <c r="AA50" i="21"/>
  <c r="P50" i="21"/>
  <c r="O50" i="21"/>
  <c r="N50" i="21"/>
  <c r="M50" i="21"/>
  <c r="AB49" i="21"/>
  <c r="AA49" i="21"/>
  <c r="P49" i="21"/>
  <c r="O49" i="21"/>
  <c r="N49" i="21"/>
  <c r="M49" i="21"/>
  <c r="AB48" i="21"/>
  <c r="AA48" i="21"/>
  <c r="P48" i="21"/>
  <c r="O48" i="21"/>
  <c r="N48" i="21"/>
  <c r="M48" i="21"/>
  <c r="AB47" i="21"/>
  <c r="AA47" i="21"/>
  <c r="P47" i="21"/>
  <c r="O47" i="21"/>
  <c r="N47" i="21"/>
  <c r="M47" i="21"/>
  <c r="AB46" i="21"/>
  <c r="AA46" i="21"/>
  <c r="P46" i="21"/>
  <c r="O46" i="21"/>
  <c r="N46" i="21"/>
  <c r="M46" i="21"/>
  <c r="AB45" i="21"/>
  <c r="AA45" i="21"/>
  <c r="P45" i="21"/>
  <c r="O45" i="21"/>
  <c r="N45" i="21"/>
  <c r="M45" i="21"/>
  <c r="AB44" i="21"/>
  <c r="AA44" i="21"/>
  <c r="P44" i="21"/>
  <c r="O44" i="21"/>
  <c r="N44" i="21"/>
  <c r="M44" i="21"/>
  <c r="I43" i="21"/>
  <c r="K43" i="21"/>
  <c r="AB43" i="21"/>
  <c r="AA43" i="21"/>
  <c r="P43" i="21"/>
  <c r="O43" i="21"/>
  <c r="N43" i="21"/>
  <c r="M43" i="21"/>
  <c r="AE39" i="21"/>
  <c r="AD39" i="21"/>
  <c r="N39" i="21"/>
  <c r="S39" i="21"/>
  <c r="O39" i="21"/>
  <c r="R39" i="21"/>
  <c r="Q39" i="21"/>
  <c r="P39" i="21"/>
  <c r="C39" i="21"/>
  <c r="B39" i="21"/>
  <c r="AE38" i="21"/>
  <c r="AD38" i="21"/>
  <c r="N38" i="21"/>
  <c r="S38" i="21"/>
  <c r="O38" i="21"/>
  <c r="R38" i="21"/>
  <c r="Q38" i="21"/>
  <c r="P38" i="21"/>
  <c r="C38" i="21"/>
  <c r="B38" i="21"/>
  <c r="AE37" i="21"/>
  <c r="AD37" i="21"/>
  <c r="N37" i="21"/>
  <c r="S37" i="21"/>
  <c r="O37" i="21"/>
  <c r="R37" i="21"/>
  <c r="Q37" i="21"/>
  <c r="P37" i="21"/>
  <c r="C37" i="21"/>
  <c r="B37" i="21"/>
  <c r="AE36" i="21"/>
  <c r="AD36" i="21"/>
  <c r="N36" i="21"/>
  <c r="S36" i="21"/>
  <c r="O36" i="21"/>
  <c r="R36" i="21"/>
  <c r="Q36" i="21"/>
  <c r="P36" i="21"/>
  <c r="C36" i="21"/>
  <c r="B36" i="21"/>
  <c r="AE35" i="21"/>
  <c r="AD35" i="21"/>
  <c r="N35" i="21"/>
  <c r="S35" i="21"/>
  <c r="O35" i="21"/>
  <c r="R35" i="21"/>
  <c r="Q35" i="21"/>
  <c r="P35" i="21"/>
  <c r="C35" i="21"/>
  <c r="B35" i="21"/>
  <c r="AE34" i="21"/>
  <c r="AD34" i="21"/>
  <c r="N34" i="21"/>
  <c r="S34" i="21"/>
  <c r="O34" i="21"/>
  <c r="R34" i="21"/>
  <c r="Q34" i="21"/>
  <c r="P34" i="21"/>
  <c r="C34" i="21"/>
  <c r="B34" i="21"/>
  <c r="AE33" i="21"/>
  <c r="AD33" i="21"/>
  <c r="N33" i="21"/>
  <c r="S33" i="21"/>
  <c r="O33" i="21"/>
  <c r="R33" i="21"/>
  <c r="Q33" i="21"/>
  <c r="P33" i="21"/>
  <c r="AE32" i="21"/>
  <c r="AD32" i="21"/>
  <c r="N32" i="21"/>
  <c r="S32" i="21"/>
  <c r="O32" i="21"/>
  <c r="R32" i="21"/>
  <c r="Q32" i="21"/>
  <c r="P32" i="21"/>
  <c r="AE31" i="21"/>
  <c r="AD31" i="21"/>
  <c r="N31" i="21"/>
  <c r="S31" i="21"/>
  <c r="O31" i="21"/>
  <c r="R31" i="21"/>
  <c r="Q31" i="21"/>
  <c r="P31" i="21"/>
  <c r="AE30" i="21"/>
  <c r="AD30" i="21"/>
  <c r="N30" i="21"/>
  <c r="S30" i="21"/>
  <c r="O30" i="21"/>
  <c r="R30" i="21"/>
  <c r="Q30" i="21"/>
  <c r="P30" i="21"/>
  <c r="AE29" i="21"/>
  <c r="AD29" i="21"/>
  <c r="N29" i="21"/>
  <c r="S29" i="21"/>
  <c r="O29" i="21"/>
  <c r="R29" i="21"/>
  <c r="Q29" i="21"/>
  <c r="P29" i="21"/>
  <c r="AE28" i="21"/>
  <c r="AD28" i="21"/>
  <c r="N28" i="21"/>
  <c r="S28" i="21"/>
  <c r="O28" i="21"/>
  <c r="R28" i="21"/>
  <c r="Q28" i="21"/>
  <c r="P28" i="21"/>
  <c r="AE27" i="21"/>
  <c r="AD27" i="21"/>
  <c r="N27" i="21"/>
  <c r="S27" i="21"/>
  <c r="O27" i="21"/>
  <c r="R27" i="21"/>
  <c r="Q27" i="21"/>
  <c r="P27" i="21"/>
  <c r="AE26" i="21"/>
  <c r="AD26" i="21"/>
  <c r="N26" i="21"/>
  <c r="S26" i="21"/>
  <c r="O26" i="21"/>
  <c r="R26" i="21"/>
  <c r="Q26" i="21"/>
  <c r="P26" i="21"/>
  <c r="AE25" i="21"/>
  <c r="AD25" i="21"/>
  <c r="N25" i="21"/>
  <c r="S25" i="21"/>
  <c r="O25" i="21"/>
  <c r="R25" i="21"/>
  <c r="Q25" i="21"/>
  <c r="P25" i="21"/>
  <c r="AE24" i="21"/>
  <c r="AD24" i="21"/>
  <c r="N24" i="21"/>
  <c r="S24" i="21"/>
  <c r="O24" i="21"/>
  <c r="R24" i="21"/>
  <c r="Q24" i="21"/>
  <c r="P24" i="21"/>
  <c r="J23" i="21"/>
  <c r="X23" i="21"/>
  <c r="L23" i="21"/>
  <c r="Y23" i="21"/>
  <c r="Z23" i="21"/>
  <c r="AA23" i="21"/>
  <c r="AG23" i="21"/>
  <c r="W23" i="21"/>
  <c r="AE23" i="21"/>
  <c r="AD23" i="21"/>
  <c r="N23" i="21"/>
  <c r="S23" i="21"/>
  <c r="O23" i="21"/>
  <c r="R23" i="21"/>
  <c r="Q23" i="21"/>
  <c r="P23" i="21"/>
  <c r="AE18" i="21"/>
  <c r="AD18" i="21"/>
  <c r="N18" i="21"/>
  <c r="S18" i="21"/>
  <c r="O18" i="21"/>
  <c r="R18" i="21"/>
  <c r="Q18" i="21"/>
  <c r="P18" i="21"/>
  <c r="AE17" i="21"/>
  <c r="AD17" i="21"/>
  <c r="N17" i="21"/>
  <c r="S17" i="21"/>
  <c r="O17" i="21"/>
  <c r="R17" i="21"/>
  <c r="Q17" i="21"/>
  <c r="P17" i="21"/>
  <c r="AE16" i="21"/>
  <c r="AD16" i="21"/>
  <c r="N16" i="21"/>
  <c r="S16" i="21"/>
  <c r="O16" i="21"/>
  <c r="R16" i="21"/>
  <c r="Q16" i="21"/>
  <c r="P16" i="21"/>
  <c r="AE15" i="21"/>
  <c r="AD15" i="21"/>
  <c r="N15" i="21"/>
  <c r="S15" i="21"/>
  <c r="O15" i="21"/>
  <c r="R15" i="21"/>
  <c r="Q15" i="21"/>
  <c r="P15" i="21"/>
  <c r="AE14" i="21"/>
  <c r="AD14" i="21"/>
  <c r="N14" i="21"/>
  <c r="S14" i="21"/>
  <c r="O14" i="21"/>
  <c r="R14" i="21"/>
  <c r="Q14" i="21"/>
  <c r="P14" i="21"/>
  <c r="AE13" i="21"/>
  <c r="AD13" i="21"/>
  <c r="N13" i="21"/>
  <c r="S13" i="21"/>
  <c r="O13" i="21"/>
  <c r="R13" i="21"/>
  <c r="Q13" i="21"/>
  <c r="P13" i="21"/>
  <c r="AE12" i="21"/>
  <c r="AD12" i="21"/>
  <c r="N12" i="21"/>
  <c r="S12" i="21"/>
  <c r="O12" i="21"/>
  <c r="R12" i="21"/>
  <c r="Q12" i="21"/>
  <c r="P12" i="21"/>
  <c r="AE11" i="21"/>
  <c r="AD11" i="21"/>
  <c r="N11" i="21"/>
  <c r="S11" i="21"/>
  <c r="O11" i="21"/>
  <c r="R11" i="21"/>
  <c r="Q11" i="21"/>
  <c r="P11" i="21"/>
  <c r="AE10" i="21"/>
  <c r="AD10" i="21"/>
  <c r="N10" i="21"/>
  <c r="S10" i="21"/>
  <c r="O10" i="21"/>
  <c r="R10" i="21"/>
  <c r="Q10" i="21"/>
  <c r="P10" i="21"/>
  <c r="AE9" i="21"/>
  <c r="AD9" i="21"/>
  <c r="N9" i="21"/>
  <c r="S9" i="21"/>
  <c r="O9" i="21"/>
  <c r="R9" i="21"/>
  <c r="Q9" i="21"/>
  <c r="P9" i="21"/>
  <c r="AE8" i="21"/>
  <c r="AD8" i="21"/>
  <c r="N8" i="21"/>
  <c r="S8" i="21"/>
  <c r="O8" i="21"/>
  <c r="R8" i="21"/>
  <c r="Q8" i="21"/>
  <c r="P8" i="21"/>
  <c r="AE7" i="21"/>
  <c r="AD7" i="21"/>
  <c r="N7" i="21"/>
  <c r="S7" i="21"/>
  <c r="O7" i="21"/>
  <c r="R7" i="21"/>
  <c r="Q7" i="21"/>
  <c r="P7" i="21"/>
  <c r="AE6" i="21"/>
  <c r="AD6" i="21"/>
  <c r="N6" i="21"/>
  <c r="S6" i="21"/>
  <c r="O6" i="21"/>
  <c r="R6" i="21"/>
  <c r="Q6" i="21"/>
  <c r="P6" i="21"/>
  <c r="AE5" i="21"/>
  <c r="AD5" i="21"/>
  <c r="N5" i="21"/>
  <c r="S5" i="21"/>
  <c r="O5" i="21"/>
  <c r="R5" i="21"/>
  <c r="Q5" i="21"/>
  <c r="P5" i="21"/>
  <c r="AE4" i="21"/>
  <c r="AD4" i="21"/>
  <c r="N4" i="21"/>
  <c r="S4" i="21"/>
  <c r="O4" i="21"/>
  <c r="R4" i="21"/>
  <c r="Q4" i="21"/>
  <c r="P4" i="21"/>
  <c r="AE3" i="21"/>
  <c r="AD3" i="21"/>
  <c r="N3" i="21"/>
  <c r="S3" i="21"/>
  <c r="O3" i="21"/>
  <c r="R3" i="21"/>
  <c r="Q3" i="21"/>
  <c r="P3" i="21"/>
  <c r="AF96" i="20"/>
  <c r="I91" i="20"/>
  <c r="K91" i="20"/>
  <c r="AB91" i="20"/>
  <c r="AA91" i="20"/>
  <c r="P91" i="20"/>
  <c r="O91" i="20"/>
  <c r="N91" i="20"/>
  <c r="M91" i="20"/>
  <c r="I90" i="20"/>
  <c r="K90" i="20"/>
  <c r="AB90" i="20"/>
  <c r="AA90" i="20"/>
  <c r="P90" i="20"/>
  <c r="O90" i="20"/>
  <c r="N90" i="20"/>
  <c r="M90" i="20"/>
  <c r="I89" i="20"/>
  <c r="K89" i="20"/>
  <c r="AB89" i="20"/>
  <c r="AA89" i="20"/>
  <c r="P89" i="20"/>
  <c r="O89" i="20"/>
  <c r="N89" i="20"/>
  <c r="M89" i="20"/>
  <c r="I88" i="20"/>
  <c r="K88" i="20"/>
  <c r="AB88" i="20"/>
  <c r="AA88" i="20"/>
  <c r="P88" i="20"/>
  <c r="O88" i="20"/>
  <c r="N88" i="20"/>
  <c r="M88" i="20"/>
  <c r="I87" i="20"/>
  <c r="K87" i="20"/>
  <c r="AB87" i="20"/>
  <c r="AA87" i="20"/>
  <c r="P87" i="20"/>
  <c r="O87" i="20"/>
  <c r="N87" i="20"/>
  <c r="M87" i="20"/>
  <c r="I86" i="20"/>
  <c r="K86" i="20"/>
  <c r="AB86" i="20"/>
  <c r="AA86" i="20"/>
  <c r="P86" i="20"/>
  <c r="O86" i="20"/>
  <c r="N86" i="20"/>
  <c r="M86" i="20"/>
  <c r="I85" i="20"/>
  <c r="K85" i="20"/>
  <c r="AB85" i="20"/>
  <c r="AA85" i="20"/>
  <c r="P85" i="20"/>
  <c r="O85" i="20"/>
  <c r="N85" i="20"/>
  <c r="M85" i="20"/>
  <c r="I84" i="20"/>
  <c r="K84" i="20"/>
  <c r="AB84" i="20"/>
  <c r="AA84" i="20"/>
  <c r="P84" i="20"/>
  <c r="O84" i="20"/>
  <c r="N84" i="20"/>
  <c r="M84" i="20"/>
  <c r="I83" i="20"/>
  <c r="K83" i="20"/>
  <c r="AB83" i="20"/>
  <c r="AA83" i="20"/>
  <c r="P83" i="20"/>
  <c r="O83" i="20"/>
  <c r="N83" i="20"/>
  <c r="M83" i="20"/>
  <c r="I82" i="20"/>
  <c r="K82" i="20"/>
  <c r="AB82" i="20"/>
  <c r="AA82" i="20"/>
  <c r="P82" i="20"/>
  <c r="O82" i="20"/>
  <c r="N82" i="20"/>
  <c r="M82" i="20"/>
  <c r="I81" i="20"/>
  <c r="K81" i="20"/>
  <c r="AB81" i="20"/>
  <c r="AA81" i="20"/>
  <c r="P81" i="20"/>
  <c r="O81" i="20"/>
  <c r="N81" i="20"/>
  <c r="M81" i="20"/>
  <c r="I80" i="20"/>
  <c r="K80" i="20"/>
  <c r="AB80" i="20"/>
  <c r="AA80" i="20"/>
  <c r="P80" i="20"/>
  <c r="O80" i="20"/>
  <c r="N80" i="20"/>
  <c r="M80" i="20"/>
  <c r="I79" i="20"/>
  <c r="K79" i="20"/>
  <c r="AB79" i="20"/>
  <c r="AA79" i="20"/>
  <c r="P79" i="20"/>
  <c r="O79" i="20"/>
  <c r="N79" i="20"/>
  <c r="M79" i="20"/>
  <c r="I78" i="20"/>
  <c r="K78" i="20"/>
  <c r="AB78" i="20"/>
  <c r="AA78" i="20"/>
  <c r="P78" i="20"/>
  <c r="O78" i="20"/>
  <c r="N78" i="20"/>
  <c r="M78" i="20"/>
  <c r="I77" i="20"/>
  <c r="K77" i="20"/>
  <c r="AB77" i="20"/>
  <c r="AA77" i="20"/>
  <c r="P77" i="20"/>
  <c r="O77" i="20"/>
  <c r="N77" i="20"/>
  <c r="M77" i="20"/>
  <c r="I76" i="20"/>
  <c r="K76" i="20"/>
  <c r="AB76" i="20"/>
  <c r="AA76" i="20"/>
  <c r="P76" i="20"/>
  <c r="O76" i="20"/>
  <c r="N76" i="20"/>
  <c r="M76" i="20"/>
  <c r="I75" i="20"/>
  <c r="K75" i="20"/>
  <c r="AB75" i="20"/>
  <c r="AA75" i="20"/>
  <c r="P75" i="20"/>
  <c r="O75" i="20"/>
  <c r="N75" i="20"/>
  <c r="M75" i="20"/>
  <c r="I74" i="20"/>
  <c r="K74" i="20"/>
  <c r="AB74" i="20"/>
  <c r="AA74" i="20"/>
  <c r="P74" i="20"/>
  <c r="O74" i="20"/>
  <c r="N74" i="20"/>
  <c r="M74" i="20"/>
  <c r="I73" i="20"/>
  <c r="K73" i="20"/>
  <c r="AB73" i="20"/>
  <c r="AA73" i="20"/>
  <c r="P73" i="20"/>
  <c r="O73" i="20"/>
  <c r="N73" i="20"/>
  <c r="M73" i="20"/>
  <c r="I72" i="20"/>
  <c r="K72" i="20"/>
  <c r="AB72" i="20"/>
  <c r="AA72" i="20"/>
  <c r="P72" i="20"/>
  <c r="O72" i="20"/>
  <c r="N72" i="20"/>
  <c r="M72" i="20"/>
  <c r="I71" i="20"/>
  <c r="K71" i="20"/>
  <c r="AB71" i="20"/>
  <c r="AA71" i="20"/>
  <c r="P71" i="20"/>
  <c r="O71" i="20"/>
  <c r="N71" i="20"/>
  <c r="M71" i="20"/>
  <c r="I70" i="20"/>
  <c r="K70" i="20"/>
  <c r="AB70" i="20"/>
  <c r="AA70" i="20"/>
  <c r="P70" i="20"/>
  <c r="O70" i="20"/>
  <c r="N70" i="20"/>
  <c r="M70" i="20"/>
  <c r="I69" i="20"/>
  <c r="K69" i="20"/>
  <c r="AB69" i="20"/>
  <c r="AA69" i="20"/>
  <c r="P69" i="20"/>
  <c r="O69" i="20"/>
  <c r="N69" i="20"/>
  <c r="M69" i="20"/>
  <c r="I65" i="20"/>
  <c r="K65" i="20"/>
  <c r="AB65" i="20"/>
  <c r="AA65" i="20"/>
  <c r="P65" i="20"/>
  <c r="O65" i="20"/>
  <c r="N65" i="20"/>
  <c r="M65" i="20"/>
  <c r="I64" i="20"/>
  <c r="K64" i="20"/>
  <c r="AB64" i="20"/>
  <c r="AA64" i="20"/>
  <c r="P64" i="20"/>
  <c r="O64" i="20"/>
  <c r="N64" i="20"/>
  <c r="M64" i="20"/>
  <c r="I63" i="20"/>
  <c r="K63" i="20"/>
  <c r="AB63" i="20"/>
  <c r="AA63" i="20"/>
  <c r="P63" i="20"/>
  <c r="O63" i="20"/>
  <c r="N63" i="20"/>
  <c r="M63" i="20"/>
  <c r="I62" i="20"/>
  <c r="K62" i="20"/>
  <c r="AB62" i="20"/>
  <c r="AA62" i="20"/>
  <c r="P62" i="20"/>
  <c r="O62" i="20"/>
  <c r="N62" i="20"/>
  <c r="M62" i="20"/>
  <c r="I61" i="20"/>
  <c r="K61" i="20"/>
  <c r="AB61" i="20"/>
  <c r="AA61" i="20"/>
  <c r="P61" i="20"/>
  <c r="O61" i="20"/>
  <c r="N61" i="20"/>
  <c r="M61" i="20"/>
  <c r="I60" i="20"/>
  <c r="K60" i="20"/>
  <c r="AB60" i="20"/>
  <c r="AA60" i="20"/>
  <c r="P60" i="20"/>
  <c r="O60" i="20"/>
  <c r="N60" i="20"/>
  <c r="M60" i="20"/>
  <c r="I59" i="20"/>
  <c r="K59" i="20"/>
  <c r="AB59" i="20"/>
  <c r="AA59" i="20"/>
  <c r="P59" i="20"/>
  <c r="O59" i="20"/>
  <c r="N59" i="20"/>
  <c r="M59" i="20"/>
  <c r="I58" i="20"/>
  <c r="K58" i="20"/>
  <c r="AB58" i="20"/>
  <c r="AA58" i="20"/>
  <c r="P58" i="20"/>
  <c r="O58" i="20"/>
  <c r="N58" i="20"/>
  <c r="M58" i="20"/>
  <c r="I57" i="20"/>
  <c r="K57" i="20"/>
  <c r="AB57" i="20"/>
  <c r="AA57" i="20"/>
  <c r="P57" i="20"/>
  <c r="O57" i="20"/>
  <c r="N57" i="20"/>
  <c r="M57" i="20"/>
  <c r="I56" i="20"/>
  <c r="K56" i="20"/>
  <c r="AB56" i="20"/>
  <c r="AA56" i="20"/>
  <c r="P56" i="20"/>
  <c r="O56" i="20"/>
  <c r="N56" i="20"/>
  <c r="M56" i="20"/>
  <c r="I55" i="20"/>
  <c r="K55" i="20"/>
  <c r="AB55" i="20"/>
  <c r="AA55" i="20"/>
  <c r="P55" i="20"/>
  <c r="O55" i="20"/>
  <c r="N55" i="20"/>
  <c r="M55" i="20"/>
  <c r="I54" i="20"/>
  <c r="K54" i="20"/>
  <c r="AB54" i="20"/>
  <c r="AA54" i="20"/>
  <c r="P54" i="20"/>
  <c r="O54" i="20"/>
  <c r="N54" i="20"/>
  <c r="M54" i="20"/>
  <c r="I44" i="20"/>
  <c r="K44" i="20"/>
  <c r="I45" i="20"/>
  <c r="K45" i="20"/>
  <c r="I46" i="20"/>
  <c r="K46" i="20"/>
  <c r="I47" i="20"/>
  <c r="K47" i="20"/>
  <c r="I48" i="20"/>
  <c r="K48" i="20"/>
  <c r="I49" i="20"/>
  <c r="K49" i="20"/>
  <c r="I50" i="20"/>
  <c r="K50" i="20"/>
  <c r="I51" i="20"/>
  <c r="K51" i="20"/>
  <c r="I52" i="20"/>
  <c r="K52" i="20"/>
  <c r="I53" i="20"/>
  <c r="K53" i="20"/>
  <c r="AB53" i="20"/>
  <c r="AA53" i="20"/>
  <c r="P53" i="20"/>
  <c r="O53" i="20"/>
  <c r="N53" i="20"/>
  <c r="M53" i="20"/>
  <c r="J24" i="20"/>
  <c r="L24" i="20"/>
  <c r="J25" i="20"/>
  <c r="L25" i="20"/>
  <c r="J26" i="20"/>
  <c r="L26" i="20"/>
  <c r="J27" i="20"/>
  <c r="L27" i="20"/>
  <c r="J28" i="20"/>
  <c r="L28" i="20"/>
  <c r="J29" i="20"/>
  <c r="L29" i="20"/>
  <c r="J30" i="20"/>
  <c r="L30" i="20"/>
  <c r="J31" i="20"/>
  <c r="L31" i="20"/>
  <c r="J32" i="20"/>
  <c r="L32" i="20"/>
  <c r="J33" i="20"/>
  <c r="L33" i="20"/>
  <c r="J34" i="20"/>
  <c r="L34" i="20"/>
  <c r="J35" i="20"/>
  <c r="L35" i="20"/>
  <c r="J36" i="20"/>
  <c r="L36" i="20"/>
  <c r="J37" i="20"/>
  <c r="L37" i="20"/>
  <c r="J38" i="20"/>
  <c r="L38" i="20"/>
  <c r="J39" i="20"/>
  <c r="L39" i="20"/>
  <c r="AB52" i="20"/>
  <c r="AA52" i="20"/>
  <c r="P52" i="20"/>
  <c r="O52" i="20"/>
  <c r="N52" i="20"/>
  <c r="M52" i="20"/>
  <c r="J3" i="20"/>
  <c r="L3" i="20"/>
  <c r="J4" i="20"/>
  <c r="L4" i="20"/>
  <c r="J5" i="20"/>
  <c r="L5" i="20"/>
  <c r="J6" i="20"/>
  <c r="L6" i="20"/>
  <c r="J7" i="20"/>
  <c r="L7" i="20"/>
  <c r="J8" i="20"/>
  <c r="L8" i="20"/>
  <c r="J9" i="20"/>
  <c r="L9" i="20"/>
  <c r="J10" i="20"/>
  <c r="L10" i="20"/>
  <c r="J11" i="20"/>
  <c r="L11" i="20"/>
  <c r="J12" i="20"/>
  <c r="L12" i="20"/>
  <c r="J13" i="20"/>
  <c r="L13" i="20"/>
  <c r="J14" i="20"/>
  <c r="L14" i="20"/>
  <c r="J15" i="20"/>
  <c r="L15" i="20"/>
  <c r="J16" i="20"/>
  <c r="L16" i="20"/>
  <c r="J17" i="20"/>
  <c r="L17" i="20"/>
  <c r="J18" i="20"/>
  <c r="L18" i="20"/>
  <c r="AB51" i="20"/>
  <c r="AA51" i="20"/>
  <c r="P51" i="20"/>
  <c r="O51" i="20"/>
  <c r="N51" i="20"/>
  <c r="M51" i="20"/>
  <c r="AB50" i="20"/>
  <c r="AA50" i="20"/>
  <c r="P50" i="20"/>
  <c r="O50" i="20"/>
  <c r="N50" i="20"/>
  <c r="M50" i="20"/>
  <c r="AB49" i="20"/>
  <c r="AA49" i="20"/>
  <c r="P49" i="20"/>
  <c r="O49" i="20"/>
  <c r="N49" i="20"/>
  <c r="M49" i="20"/>
  <c r="AB48" i="20"/>
  <c r="AA48" i="20"/>
  <c r="P48" i="20"/>
  <c r="O48" i="20"/>
  <c r="N48" i="20"/>
  <c r="M48" i="20"/>
  <c r="AB47" i="20"/>
  <c r="AA47" i="20"/>
  <c r="P47" i="20"/>
  <c r="O47" i="20"/>
  <c r="N47" i="20"/>
  <c r="M47" i="20"/>
  <c r="AB46" i="20"/>
  <c r="AA46" i="20"/>
  <c r="P46" i="20"/>
  <c r="O46" i="20"/>
  <c r="N46" i="20"/>
  <c r="M46" i="20"/>
  <c r="AB45" i="20"/>
  <c r="AA45" i="20"/>
  <c r="P45" i="20"/>
  <c r="O45" i="20"/>
  <c r="N45" i="20"/>
  <c r="M45" i="20"/>
  <c r="AB44" i="20"/>
  <c r="AA44" i="20"/>
  <c r="P44" i="20"/>
  <c r="O44" i="20"/>
  <c r="N44" i="20"/>
  <c r="M44" i="20"/>
  <c r="I43" i="20"/>
  <c r="K43" i="20"/>
  <c r="AB43" i="20"/>
  <c r="AA43" i="20"/>
  <c r="P43" i="20"/>
  <c r="O43" i="20"/>
  <c r="N43" i="20"/>
  <c r="M43" i="20"/>
  <c r="AE39" i="20"/>
  <c r="AD39" i="20"/>
  <c r="V39" i="20"/>
  <c r="N39" i="20"/>
  <c r="S39" i="20"/>
  <c r="O39" i="20"/>
  <c r="R39" i="20"/>
  <c r="Q39" i="20"/>
  <c r="P39" i="20"/>
  <c r="C39" i="20"/>
  <c r="B39" i="20"/>
  <c r="AE38" i="20"/>
  <c r="AD38" i="20"/>
  <c r="V38" i="20"/>
  <c r="N38" i="20"/>
  <c r="S38" i="20"/>
  <c r="O38" i="20"/>
  <c r="R38" i="20"/>
  <c r="Q38" i="20"/>
  <c r="P38" i="20"/>
  <c r="C38" i="20"/>
  <c r="B38" i="20"/>
  <c r="AE37" i="20"/>
  <c r="AD37" i="20"/>
  <c r="V37" i="20"/>
  <c r="N37" i="20"/>
  <c r="S37" i="20"/>
  <c r="O37" i="20"/>
  <c r="R37" i="20"/>
  <c r="Q37" i="20"/>
  <c r="P37" i="20"/>
  <c r="C37" i="20"/>
  <c r="B37" i="20"/>
  <c r="AE36" i="20"/>
  <c r="AD36" i="20"/>
  <c r="V36" i="20"/>
  <c r="N36" i="20"/>
  <c r="S36" i="20"/>
  <c r="O36" i="20"/>
  <c r="R36" i="20"/>
  <c r="Q36" i="20"/>
  <c r="P36" i="20"/>
  <c r="C36" i="20"/>
  <c r="B36" i="20"/>
  <c r="AE35" i="20"/>
  <c r="AD35" i="20"/>
  <c r="V35" i="20"/>
  <c r="N35" i="20"/>
  <c r="S35" i="20"/>
  <c r="O35" i="20"/>
  <c r="R35" i="20"/>
  <c r="Q35" i="20"/>
  <c r="P35" i="20"/>
  <c r="C35" i="20"/>
  <c r="B35" i="20"/>
  <c r="AE34" i="20"/>
  <c r="AD34" i="20"/>
  <c r="V34" i="20"/>
  <c r="N34" i="20"/>
  <c r="S34" i="20"/>
  <c r="O34" i="20"/>
  <c r="R34" i="20"/>
  <c r="Q34" i="20"/>
  <c r="P34" i="20"/>
  <c r="C34" i="20"/>
  <c r="B34" i="20"/>
  <c r="AE33" i="20"/>
  <c r="AD33" i="20"/>
  <c r="V33" i="20"/>
  <c r="N33" i="20"/>
  <c r="S33" i="20"/>
  <c r="O33" i="20"/>
  <c r="R33" i="20"/>
  <c r="Q33" i="20"/>
  <c r="P33" i="20"/>
  <c r="AE32" i="20"/>
  <c r="AD32" i="20"/>
  <c r="V32" i="20"/>
  <c r="N32" i="20"/>
  <c r="S32" i="20"/>
  <c r="O32" i="20"/>
  <c r="R32" i="20"/>
  <c r="Q32" i="20"/>
  <c r="P32" i="20"/>
  <c r="AE31" i="20"/>
  <c r="AD31" i="20"/>
  <c r="V31" i="20"/>
  <c r="N31" i="20"/>
  <c r="S31" i="20"/>
  <c r="O31" i="20"/>
  <c r="R31" i="20"/>
  <c r="Q31" i="20"/>
  <c r="P31" i="20"/>
  <c r="AE30" i="20"/>
  <c r="AD30" i="20"/>
  <c r="V30" i="20"/>
  <c r="N30" i="20"/>
  <c r="S30" i="20"/>
  <c r="O30" i="20"/>
  <c r="R30" i="20"/>
  <c r="Q30" i="20"/>
  <c r="P30" i="20"/>
  <c r="AE29" i="20"/>
  <c r="AD29" i="20"/>
  <c r="V29" i="20"/>
  <c r="N29" i="20"/>
  <c r="S29" i="20"/>
  <c r="O29" i="20"/>
  <c r="R29" i="20"/>
  <c r="Q29" i="20"/>
  <c r="P29" i="20"/>
  <c r="AE28" i="20"/>
  <c r="AD28" i="20"/>
  <c r="V28" i="20"/>
  <c r="N28" i="20"/>
  <c r="S28" i="20"/>
  <c r="O28" i="20"/>
  <c r="R28" i="20"/>
  <c r="Q28" i="20"/>
  <c r="P28" i="20"/>
  <c r="AE27" i="20"/>
  <c r="AD27" i="20"/>
  <c r="V27" i="20"/>
  <c r="N27" i="20"/>
  <c r="S27" i="20"/>
  <c r="O27" i="20"/>
  <c r="R27" i="20"/>
  <c r="Q27" i="20"/>
  <c r="P27" i="20"/>
  <c r="AE26" i="20"/>
  <c r="AD26" i="20"/>
  <c r="V26" i="20"/>
  <c r="N26" i="20"/>
  <c r="S26" i="20"/>
  <c r="O26" i="20"/>
  <c r="R26" i="20"/>
  <c r="Q26" i="20"/>
  <c r="P26" i="20"/>
  <c r="AE25" i="20"/>
  <c r="AD25" i="20"/>
  <c r="V25" i="20"/>
  <c r="N25" i="20"/>
  <c r="S25" i="20"/>
  <c r="O25" i="20"/>
  <c r="R25" i="20"/>
  <c r="Q25" i="20"/>
  <c r="P25" i="20"/>
  <c r="AE24" i="20"/>
  <c r="AD24" i="20"/>
  <c r="V24" i="20"/>
  <c r="N24" i="20"/>
  <c r="S24" i="20"/>
  <c r="O24" i="20"/>
  <c r="R24" i="20"/>
  <c r="Q24" i="20"/>
  <c r="P24" i="20"/>
  <c r="J23" i="20"/>
  <c r="X23" i="20"/>
  <c r="L23" i="20"/>
  <c r="Y23" i="20"/>
  <c r="Z23" i="20"/>
  <c r="AA23" i="20"/>
  <c r="AG23" i="20"/>
  <c r="T23" i="20"/>
  <c r="U23" i="20"/>
  <c r="W23" i="20"/>
  <c r="AF23" i="20"/>
  <c r="AE23" i="20"/>
  <c r="AD23" i="20"/>
  <c r="V23" i="20"/>
  <c r="N23" i="20"/>
  <c r="S23" i="20"/>
  <c r="O23" i="20"/>
  <c r="R23" i="20"/>
  <c r="Q23" i="20"/>
  <c r="P23" i="20"/>
  <c r="AE18" i="20"/>
  <c r="AD18" i="20"/>
  <c r="N18" i="20"/>
  <c r="S18" i="20"/>
  <c r="O18" i="20"/>
  <c r="R18" i="20"/>
  <c r="Q18" i="20"/>
  <c r="P18" i="20"/>
  <c r="AE17" i="20"/>
  <c r="AD17" i="20"/>
  <c r="N17" i="20"/>
  <c r="S17" i="20"/>
  <c r="O17" i="20"/>
  <c r="R17" i="20"/>
  <c r="Q17" i="20"/>
  <c r="P17" i="20"/>
  <c r="AE16" i="20"/>
  <c r="AD16" i="20"/>
  <c r="N16" i="20"/>
  <c r="S16" i="20"/>
  <c r="O16" i="20"/>
  <c r="R16" i="20"/>
  <c r="Q16" i="20"/>
  <c r="P16" i="20"/>
  <c r="AE15" i="20"/>
  <c r="AD15" i="20"/>
  <c r="N15" i="20"/>
  <c r="S15" i="20"/>
  <c r="O15" i="20"/>
  <c r="R15" i="20"/>
  <c r="Q15" i="20"/>
  <c r="P15" i="20"/>
  <c r="AE14" i="20"/>
  <c r="AD14" i="20"/>
  <c r="N14" i="20"/>
  <c r="S14" i="20"/>
  <c r="O14" i="20"/>
  <c r="R14" i="20"/>
  <c r="Q14" i="20"/>
  <c r="P14" i="20"/>
  <c r="AE13" i="20"/>
  <c r="AD13" i="20"/>
  <c r="N13" i="20"/>
  <c r="S13" i="20"/>
  <c r="O13" i="20"/>
  <c r="R13" i="20"/>
  <c r="Q13" i="20"/>
  <c r="P13" i="20"/>
  <c r="AE12" i="20"/>
  <c r="AD12" i="20"/>
  <c r="N12" i="20"/>
  <c r="S12" i="20"/>
  <c r="O12" i="20"/>
  <c r="R12" i="20"/>
  <c r="Q12" i="20"/>
  <c r="P12" i="20"/>
  <c r="AE11" i="20"/>
  <c r="AD11" i="20"/>
  <c r="N11" i="20"/>
  <c r="S11" i="20"/>
  <c r="O11" i="20"/>
  <c r="R11" i="20"/>
  <c r="Q11" i="20"/>
  <c r="P11" i="20"/>
  <c r="AE10" i="20"/>
  <c r="AD10" i="20"/>
  <c r="N10" i="20"/>
  <c r="S10" i="20"/>
  <c r="O10" i="20"/>
  <c r="R10" i="20"/>
  <c r="Q10" i="20"/>
  <c r="P10" i="20"/>
  <c r="AE9" i="20"/>
  <c r="AD9" i="20"/>
  <c r="N9" i="20"/>
  <c r="S9" i="20"/>
  <c r="O9" i="20"/>
  <c r="R9" i="20"/>
  <c r="Q9" i="20"/>
  <c r="P9" i="20"/>
  <c r="AE8" i="20"/>
  <c r="AD8" i="20"/>
  <c r="N8" i="20"/>
  <c r="S8" i="20"/>
  <c r="O8" i="20"/>
  <c r="R8" i="20"/>
  <c r="Q8" i="20"/>
  <c r="P8" i="20"/>
  <c r="AE7" i="20"/>
  <c r="AD7" i="20"/>
  <c r="N7" i="20"/>
  <c r="S7" i="20"/>
  <c r="O7" i="20"/>
  <c r="R7" i="20"/>
  <c r="Q7" i="20"/>
  <c r="P7" i="20"/>
  <c r="AE6" i="20"/>
  <c r="AD6" i="20"/>
  <c r="N6" i="20"/>
  <c r="S6" i="20"/>
  <c r="O6" i="20"/>
  <c r="R6" i="20"/>
  <c r="Q6" i="20"/>
  <c r="P6" i="20"/>
  <c r="AE5" i="20"/>
  <c r="AD5" i="20"/>
  <c r="N5" i="20"/>
  <c r="S5" i="20"/>
  <c r="O5" i="20"/>
  <c r="R5" i="20"/>
  <c r="Q5" i="20"/>
  <c r="P5" i="20"/>
  <c r="AE4" i="20"/>
  <c r="AD4" i="20"/>
  <c r="N4" i="20"/>
  <c r="S4" i="20"/>
  <c r="O4" i="20"/>
  <c r="R4" i="20"/>
  <c r="Q4" i="20"/>
  <c r="P4" i="20"/>
  <c r="AE3" i="20"/>
  <c r="AD3" i="20"/>
  <c r="N3" i="20"/>
  <c r="S3" i="20"/>
  <c r="O3" i="20"/>
  <c r="R3" i="20"/>
  <c r="Q3" i="20"/>
  <c r="P3" i="20"/>
  <c r="AF96" i="18"/>
  <c r="I91" i="18"/>
  <c r="K91" i="18"/>
  <c r="AB91" i="18"/>
  <c r="AA91" i="18"/>
  <c r="P91" i="18"/>
  <c r="O91" i="18"/>
  <c r="N91" i="18"/>
  <c r="M91" i="18"/>
  <c r="I90" i="18"/>
  <c r="K90" i="18"/>
  <c r="AB90" i="18"/>
  <c r="AA90" i="18"/>
  <c r="P90" i="18"/>
  <c r="O90" i="18"/>
  <c r="N90" i="18"/>
  <c r="M90" i="18"/>
  <c r="I89" i="18"/>
  <c r="K89" i="18"/>
  <c r="AB89" i="18"/>
  <c r="AA89" i="18"/>
  <c r="P89" i="18"/>
  <c r="O89" i="18"/>
  <c r="N89" i="18"/>
  <c r="M89" i="18"/>
  <c r="I88" i="18"/>
  <c r="K88" i="18"/>
  <c r="AB88" i="18"/>
  <c r="AA88" i="18"/>
  <c r="P88" i="18"/>
  <c r="O88" i="18"/>
  <c r="N88" i="18"/>
  <c r="M88" i="18"/>
  <c r="I87" i="18"/>
  <c r="K87" i="18"/>
  <c r="AB87" i="18"/>
  <c r="AA87" i="18"/>
  <c r="P87" i="18"/>
  <c r="O87" i="18"/>
  <c r="N87" i="18"/>
  <c r="M87" i="18"/>
  <c r="I86" i="18"/>
  <c r="K86" i="18"/>
  <c r="AB86" i="18"/>
  <c r="AA86" i="18"/>
  <c r="P86" i="18"/>
  <c r="O86" i="18"/>
  <c r="N86" i="18"/>
  <c r="M86" i="18"/>
  <c r="I85" i="18"/>
  <c r="K85" i="18"/>
  <c r="AB85" i="18"/>
  <c r="AA85" i="18"/>
  <c r="P85" i="18"/>
  <c r="O85" i="18"/>
  <c r="N85" i="18"/>
  <c r="M85" i="18"/>
  <c r="I84" i="18"/>
  <c r="K84" i="18"/>
  <c r="AB84" i="18"/>
  <c r="AA84" i="18"/>
  <c r="P84" i="18"/>
  <c r="O84" i="18"/>
  <c r="N84" i="18"/>
  <c r="M84" i="18"/>
  <c r="I83" i="18"/>
  <c r="K83" i="18"/>
  <c r="AB83" i="18"/>
  <c r="AA83" i="18"/>
  <c r="P83" i="18"/>
  <c r="O83" i="18"/>
  <c r="N83" i="18"/>
  <c r="M83" i="18"/>
  <c r="I82" i="18"/>
  <c r="K82" i="18"/>
  <c r="AB82" i="18"/>
  <c r="AA82" i="18"/>
  <c r="P82" i="18"/>
  <c r="O82" i="18"/>
  <c r="N82" i="18"/>
  <c r="M82" i="18"/>
  <c r="I81" i="18"/>
  <c r="K81" i="18"/>
  <c r="AB81" i="18"/>
  <c r="AA81" i="18"/>
  <c r="P81" i="18"/>
  <c r="O81" i="18"/>
  <c r="N81" i="18"/>
  <c r="M81" i="18"/>
  <c r="I80" i="18"/>
  <c r="K80" i="18"/>
  <c r="AB80" i="18"/>
  <c r="AA80" i="18"/>
  <c r="P80" i="18"/>
  <c r="O80" i="18"/>
  <c r="N80" i="18"/>
  <c r="M80" i="18"/>
  <c r="I79" i="18"/>
  <c r="K79" i="18"/>
  <c r="AB79" i="18"/>
  <c r="AA79" i="18"/>
  <c r="P79" i="18"/>
  <c r="O79" i="18"/>
  <c r="N79" i="18"/>
  <c r="M79" i="18"/>
  <c r="I78" i="18"/>
  <c r="K78" i="18"/>
  <c r="AB78" i="18"/>
  <c r="AA78" i="18"/>
  <c r="P78" i="18"/>
  <c r="O78" i="18"/>
  <c r="N78" i="18"/>
  <c r="M78" i="18"/>
  <c r="I77" i="18"/>
  <c r="K77" i="18"/>
  <c r="AB77" i="18"/>
  <c r="AA77" i="18"/>
  <c r="P77" i="18"/>
  <c r="O77" i="18"/>
  <c r="N77" i="18"/>
  <c r="M77" i="18"/>
  <c r="I76" i="18"/>
  <c r="K76" i="18"/>
  <c r="AB76" i="18"/>
  <c r="AA76" i="18"/>
  <c r="P76" i="18"/>
  <c r="O76" i="18"/>
  <c r="N76" i="18"/>
  <c r="M76" i="18"/>
  <c r="I75" i="18"/>
  <c r="K75" i="18"/>
  <c r="AB75" i="18"/>
  <c r="AA75" i="18"/>
  <c r="P75" i="18"/>
  <c r="O75" i="18"/>
  <c r="N75" i="18"/>
  <c r="M75" i="18"/>
  <c r="I74" i="18"/>
  <c r="K74" i="18"/>
  <c r="AB74" i="18"/>
  <c r="AA74" i="18"/>
  <c r="P74" i="18"/>
  <c r="O74" i="18"/>
  <c r="N74" i="18"/>
  <c r="M74" i="18"/>
  <c r="I73" i="18"/>
  <c r="K73" i="18"/>
  <c r="AB73" i="18"/>
  <c r="AA73" i="18"/>
  <c r="P73" i="18"/>
  <c r="O73" i="18"/>
  <c r="N73" i="18"/>
  <c r="M73" i="18"/>
  <c r="I72" i="18"/>
  <c r="K72" i="18"/>
  <c r="AB72" i="18"/>
  <c r="AA72" i="18"/>
  <c r="P72" i="18"/>
  <c r="O72" i="18"/>
  <c r="N72" i="18"/>
  <c r="M72" i="18"/>
  <c r="I71" i="18"/>
  <c r="K71" i="18"/>
  <c r="AB71" i="18"/>
  <c r="AA71" i="18"/>
  <c r="P71" i="18"/>
  <c r="O71" i="18"/>
  <c r="N71" i="18"/>
  <c r="M71" i="18"/>
  <c r="I70" i="18"/>
  <c r="K70" i="18"/>
  <c r="AB70" i="18"/>
  <c r="AA70" i="18"/>
  <c r="P70" i="18"/>
  <c r="O70" i="18"/>
  <c r="N70" i="18"/>
  <c r="M70" i="18"/>
  <c r="I69" i="18"/>
  <c r="K69" i="18"/>
  <c r="AB69" i="18"/>
  <c r="AA69" i="18"/>
  <c r="P69" i="18"/>
  <c r="O69" i="18"/>
  <c r="N69" i="18"/>
  <c r="M69" i="18"/>
  <c r="I65" i="18"/>
  <c r="K65" i="18"/>
  <c r="AB65" i="18"/>
  <c r="AA65" i="18"/>
  <c r="P65" i="18"/>
  <c r="O65" i="18"/>
  <c r="N65" i="18"/>
  <c r="M65" i="18"/>
  <c r="I64" i="18"/>
  <c r="K64" i="18"/>
  <c r="AB64" i="18"/>
  <c r="AA64" i="18"/>
  <c r="P64" i="18"/>
  <c r="O64" i="18"/>
  <c r="N64" i="18"/>
  <c r="M64" i="18"/>
  <c r="I63" i="18"/>
  <c r="K63" i="18"/>
  <c r="AB63" i="18"/>
  <c r="AA63" i="18"/>
  <c r="P63" i="18"/>
  <c r="O63" i="18"/>
  <c r="N63" i="18"/>
  <c r="M63" i="18"/>
  <c r="I62" i="18"/>
  <c r="K62" i="18"/>
  <c r="AB62" i="18"/>
  <c r="AA62" i="18"/>
  <c r="P62" i="18"/>
  <c r="O62" i="18"/>
  <c r="N62" i="18"/>
  <c r="M62" i="18"/>
  <c r="I61" i="18"/>
  <c r="K61" i="18"/>
  <c r="AB61" i="18"/>
  <c r="AA61" i="18"/>
  <c r="P61" i="18"/>
  <c r="O61" i="18"/>
  <c r="N61" i="18"/>
  <c r="M61" i="18"/>
  <c r="I60" i="18"/>
  <c r="K60" i="18"/>
  <c r="AB60" i="18"/>
  <c r="AA60" i="18"/>
  <c r="P60" i="18"/>
  <c r="O60" i="18"/>
  <c r="N60" i="18"/>
  <c r="M60" i="18"/>
  <c r="I59" i="18"/>
  <c r="K59" i="18"/>
  <c r="AB59" i="18"/>
  <c r="AA59" i="18"/>
  <c r="P59" i="18"/>
  <c r="O59" i="18"/>
  <c r="N59" i="18"/>
  <c r="M59" i="18"/>
  <c r="I58" i="18"/>
  <c r="K58" i="18"/>
  <c r="AB58" i="18"/>
  <c r="AA58" i="18"/>
  <c r="P58" i="18"/>
  <c r="O58" i="18"/>
  <c r="N58" i="18"/>
  <c r="M58" i="18"/>
  <c r="I57" i="18"/>
  <c r="K57" i="18"/>
  <c r="AB57" i="18"/>
  <c r="AA57" i="18"/>
  <c r="P57" i="18"/>
  <c r="O57" i="18"/>
  <c r="N57" i="18"/>
  <c r="M57" i="18"/>
  <c r="I56" i="18"/>
  <c r="K56" i="18"/>
  <c r="AB56" i="18"/>
  <c r="AA56" i="18"/>
  <c r="P56" i="18"/>
  <c r="O56" i="18"/>
  <c r="N56" i="18"/>
  <c r="M56" i="18"/>
  <c r="I55" i="18"/>
  <c r="K55" i="18"/>
  <c r="AB55" i="18"/>
  <c r="AA55" i="18"/>
  <c r="P55" i="18"/>
  <c r="O55" i="18"/>
  <c r="N55" i="18"/>
  <c r="M55" i="18"/>
  <c r="I54" i="18"/>
  <c r="K54" i="18"/>
  <c r="AB54" i="18"/>
  <c r="AA54" i="18"/>
  <c r="P54" i="18"/>
  <c r="O54" i="18"/>
  <c r="N54" i="18"/>
  <c r="M54" i="18"/>
  <c r="I44" i="18"/>
  <c r="K44" i="18"/>
  <c r="I45" i="18"/>
  <c r="K45" i="18"/>
  <c r="I46" i="18"/>
  <c r="K46" i="18"/>
  <c r="I47" i="18"/>
  <c r="K47" i="18"/>
  <c r="I48" i="18"/>
  <c r="K48" i="18"/>
  <c r="I49" i="18"/>
  <c r="K49" i="18"/>
  <c r="I50" i="18"/>
  <c r="K50" i="18"/>
  <c r="I51" i="18"/>
  <c r="K51" i="18"/>
  <c r="I52" i="18"/>
  <c r="K52" i="18"/>
  <c r="I53" i="18"/>
  <c r="K53" i="18"/>
  <c r="AB53" i="18"/>
  <c r="AA53" i="18"/>
  <c r="P53" i="18"/>
  <c r="O53" i="18"/>
  <c r="N53" i="18"/>
  <c r="M53" i="18"/>
  <c r="J24" i="18"/>
  <c r="L24" i="18"/>
  <c r="J25" i="18"/>
  <c r="L25" i="18"/>
  <c r="J26" i="18"/>
  <c r="L26" i="18"/>
  <c r="J27" i="18"/>
  <c r="L27" i="18"/>
  <c r="J28" i="18"/>
  <c r="L28" i="18"/>
  <c r="J29" i="18"/>
  <c r="L29" i="18"/>
  <c r="J30" i="18"/>
  <c r="L30" i="18"/>
  <c r="J31" i="18"/>
  <c r="L31" i="18"/>
  <c r="J32" i="18"/>
  <c r="L32" i="18"/>
  <c r="J33" i="18"/>
  <c r="L33" i="18"/>
  <c r="J34" i="18"/>
  <c r="L34" i="18"/>
  <c r="J35" i="18"/>
  <c r="L35" i="18"/>
  <c r="J36" i="18"/>
  <c r="L36" i="18"/>
  <c r="J37" i="18"/>
  <c r="L37" i="18"/>
  <c r="J38" i="18"/>
  <c r="L38" i="18"/>
  <c r="J39" i="18"/>
  <c r="L39" i="18"/>
  <c r="AB52" i="18"/>
  <c r="AA52" i="18"/>
  <c r="P52" i="18"/>
  <c r="O52" i="18"/>
  <c r="N52" i="18"/>
  <c r="M52" i="18"/>
  <c r="J3" i="18"/>
  <c r="L3" i="18"/>
  <c r="J4" i="18"/>
  <c r="L4" i="18"/>
  <c r="J5" i="18"/>
  <c r="L5" i="18"/>
  <c r="J6" i="18"/>
  <c r="L6" i="18"/>
  <c r="J7" i="18"/>
  <c r="L7" i="18"/>
  <c r="J8" i="18"/>
  <c r="L8" i="18"/>
  <c r="J9" i="18"/>
  <c r="L9" i="18"/>
  <c r="J10" i="18"/>
  <c r="L10" i="18"/>
  <c r="J11" i="18"/>
  <c r="L11" i="18"/>
  <c r="J12" i="18"/>
  <c r="L12" i="18"/>
  <c r="J13" i="18"/>
  <c r="L13" i="18"/>
  <c r="J14" i="18"/>
  <c r="L14" i="18"/>
  <c r="J15" i="18"/>
  <c r="L15" i="18"/>
  <c r="J16" i="18"/>
  <c r="L16" i="18"/>
  <c r="J17" i="18"/>
  <c r="L17" i="18"/>
  <c r="J18" i="18"/>
  <c r="L18" i="18"/>
  <c r="AB51" i="18"/>
  <c r="AA51" i="18"/>
  <c r="P51" i="18"/>
  <c r="O51" i="18"/>
  <c r="N51" i="18"/>
  <c r="M51" i="18"/>
  <c r="AB50" i="18"/>
  <c r="AA50" i="18"/>
  <c r="P50" i="18"/>
  <c r="O50" i="18"/>
  <c r="N50" i="18"/>
  <c r="M50" i="18"/>
  <c r="AB49" i="18"/>
  <c r="AA49" i="18"/>
  <c r="P49" i="18"/>
  <c r="O49" i="18"/>
  <c r="N49" i="18"/>
  <c r="M49" i="18"/>
  <c r="AB48" i="18"/>
  <c r="AA48" i="18"/>
  <c r="P48" i="18"/>
  <c r="O48" i="18"/>
  <c r="N48" i="18"/>
  <c r="M48" i="18"/>
  <c r="AB47" i="18"/>
  <c r="AA47" i="18"/>
  <c r="P47" i="18"/>
  <c r="O47" i="18"/>
  <c r="N47" i="18"/>
  <c r="M47" i="18"/>
  <c r="AB46" i="18"/>
  <c r="AA46" i="18"/>
  <c r="P46" i="18"/>
  <c r="O46" i="18"/>
  <c r="N46" i="18"/>
  <c r="M46" i="18"/>
  <c r="AB45" i="18"/>
  <c r="AA45" i="18"/>
  <c r="P45" i="18"/>
  <c r="O45" i="18"/>
  <c r="N45" i="18"/>
  <c r="M45" i="18"/>
  <c r="AB44" i="18"/>
  <c r="AA44" i="18"/>
  <c r="P44" i="18"/>
  <c r="O44" i="18"/>
  <c r="N44" i="18"/>
  <c r="M44" i="18"/>
  <c r="I43" i="18"/>
  <c r="K43" i="18"/>
  <c r="AB43" i="18"/>
  <c r="AA43" i="18"/>
  <c r="P43" i="18"/>
  <c r="O43" i="18"/>
  <c r="N43" i="18"/>
  <c r="M43" i="18"/>
  <c r="AE39" i="18"/>
  <c r="AD39" i="18"/>
  <c r="N39" i="18"/>
  <c r="S39" i="18"/>
  <c r="O39" i="18"/>
  <c r="R39" i="18"/>
  <c r="Q39" i="18"/>
  <c r="P39" i="18"/>
  <c r="C39" i="18"/>
  <c r="B39" i="18"/>
  <c r="AE38" i="18"/>
  <c r="AD38" i="18"/>
  <c r="N38" i="18"/>
  <c r="S38" i="18"/>
  <c r="O38" i="18"/>
  <c r="R38" i="18"/>
  <c r="Q38" i="18"/>
  <c r="P38" i="18"/>
  <c r="C38" i="18"/>
  <c r="B38" i="18"/>
  <c r="AE37" i="18"/>
  <c r="AD37" i="18"/>
  <c r="N37" i="18"/>
  <c r="S37" i="18"/>
  <c r="O37" i="18"/>
  <c r="R37" i="18"/>
  <c r="Q37" i="18"/>
  <c r="P37" i="18"/>
  <c r="C37" i="18"/>
  <c r="B37" i="18"/>
  <c r="AE36" i="18"/>
  <c r="AD36" i="18"/>
  <c r="N36" i="18"/>
  <c r="S36" i="18"/>
  <c r="O36" i="18"/>
  <c r="R36" i="18"/>
  <c r="Q36" i="18"/>
  <c r="P36" i="18"/>
  <c r="C36" i="18"/>
  <c r="B36" i="18"/>
  <c r="AE35" i="18"/>
  <c r="AD35" i="18"/>
  <c r="N35" i="18"/>
  <c r="S35" i="18"/>
  <c r="O35" i="18"/>
  <c r="R35" i="18"/>
  <c r="Q35" i="18"/>
  <c r="P35" i="18"/>
  <c r="C35" i="18"/>
  <c r="B35" i="18"/>
  <c r="AE34" i="18"/>
  <c r="AD34" i="18"/>
  <c r="N34" i="18"/>
  <c r="S34" i="18"/>
  <c r="O34" i="18"/>
  <c r="R34" i="18"/>
  <c r="Q34" i="18"/>
  <c r="P34" i="18"/>
  <c r="C34" i="18"/>
  <c r="B34" i="18"/>
  <c r="AE33" i="18"/>
  <c r="AD33" i="18"/>
  <c r="N33" i="18"/>
  <c r="S33" i="18"/>
  <c r="O33" i="18"/>
  <c r="R33" i="18"/>
  <c r="Q33" i="18"/>
  <c r="P33" i="18"/>
  <c r="AE32" i="18"/>
  <c r="AD32" i="18"/>
  <c r="N32" i="18"/>
  <c r="S32" i="18"/>
  <c r="O32" i="18"/>
  <c r="R32" i="18"/>
  <c r="Q32" i="18"/>
  <c r="P32" i="18"/>
  <c r="AE31" i="18"/>
  <c r="AD31" i="18"/>
  <c r="N31" i="18"/>
  <c r="S31" i="18"/>
  <c r="O31" i="18"/>
  <c r="R31" i="18"/>
  <c r="Q31" i="18"/>
  <c r="P31" i="18"/>
  <c r="AE30" i="18"/>
  <c r="AD30" i="18"/>
  <c r="N30" i="18"/>
  <c r="S30" i="18"/>
  <c r="O30" i="18"/>
  <c r="R30" i="18"/>
  <c r="Q30" i="18"/>
  <c r="P30" i="18"/>
  <c r="AE29" i="18"/>
  <c r="AD29" i="18"/>
  <c r="N29" i="18"/>
  <c r="S29" i="18"/>
  <c r="O29" i="18"/>
  <c r="R29" i="18"/>
  <c r="Q29" i="18"/>
  <c r="P29" i="18"/>
  <c r="AE28" i="18"/>
  <c r="AD28" i="18"/>
  <c r="N28" i="18"/>
  <c r="S28" i="18"/>
  <c r="O28" i="18"/>
  <c r="R28" i="18"/>
  <c r="Q28" i="18"/>
  <c r="P28" i="18"/>
  <c r="AE27" i="18"/>
  <c r="AD27" i="18"/>
  <c r="N27" i="18"/>
  <c r="S27" i="18"/>
  <c r="O27" i="18"/>
  <c r="R27" i="18"/>
  <c r="Q27" i="18"/>
  <c r="P27" i="18"/>
  <c r="AE26" i="18"/>
  <c r="AD26" i="18"/>
  <c r="N26" i="18"/>
  <c r="S26" i="18"/>
  <c r="O26" i="18"/>
  <c r="R26" i="18"/>
  <c r="Q26" i="18"/>
  <c r="P26" i="18"/>
  <c r="AE25" i="18"/>
  <c r="AD25" i="18"/>
  <c r="N25" i="18"/>
  <c r="S25" i="18"/>
  <c r="O25" i="18"/>
  <c r="R25" i="18"/>
  <c r="Q25" i="18"/>
  <c r="P25" i="18"/>
  <c r="AE24" i="18"/>
  <c r="AD24" i="18"/>
  <c r="N24" i="18"/>
  <c r="S24" i="18"/>
  <c r="O24" i="18"/>
  <c r="R24" i="18"/>
  <c r="Q24" i="18"/>
  <c r="P24" i="18"/>
  <c r="J23" i="18"/>
  <c r="X23" i="18"/>
  <c r="L23" i="18"/>
  <c r="Y23" i="18"/>
  <c r="Z23" i="18"/>
  <c r="AA23" i="18"/>
  <c r="AG23" i="18"/>
  <c r="W23" i="18"/>
  <c r="AE23" i="18"/>
  <c r="AD23" i="18"/>
  <c r="N23" i="18"/>
  <c r="S23" i="18"/>
  <c r="O23" i="18"/>
  <c r="R23" i="18"/>
  <c r="Q23" i="18"/>
  <c r="P23" i="18"/>
  <c r="AE18" i="18"/>
  <c r="AD18" i="18"/>
  <c r="N18" i="18"/>
  <c r="S18" i="18"/>
  <c r="O18" i="18"/>
  <c r="R18" i="18"/>
  <c r="Q18" i="18"/>
  <c r="P18" i="18"/>
  <c r="AE17" i="18"/>
  <c r="AD17" i="18"/>
  <c r="N17" i="18"/>
  <c r="S17" i="18"/>
  <c r="O17" i="18"/>
  <c r="R17" i="18"/>
  <c r="Q17" i="18"/>
  <c r="P17" i="18"/>
  <c r="AE16" i="18"/>
  <c r="AD16" i="18"/>
  <c r="N16" i="18"/>
  <c r="S16" i="18"/>
  <c r="O16" i="18"/>
  <c r="R16" i="18"/>
  <c r="Q16" i="18"/>
  <c r="P16" i="18"/>
  <c r="AE15" i="18"/>
  <c r="AD15" i="18"/>
  <c r="N15" i="18"/>
  <c r="S15" i="18"/>
  <c r="O15" i="18"/>
  <c r="R15" i="18"/>
  <c r="Q15" i="18"/>
  <c r="P15" i="18"/>
  <c r="AE14" i="18"/>
  <c r="AD14" i="18"/>
  <c r="N14" i="18"/>
  <c r="S14" i="18"/>
  <c r="O14" i="18"/>
  <c r="R14" i="18"/>
  <c r="Q14" i="18"/>
  <c r="P14" i="18"/>
  <c r="AE13" i="18"/>
  <c r="AD13" i="18"/>
  <c r="N13" i="18"/>
  <c r="S13" i="18"/>
  <c r="O13" i="18"/>
  <c r="R13" i="18"/>
  <c r="Q13" i="18"/>
  <c r="P13" i="18"/>
  <c r="AE12" i="18"/>
  <c r="AD12" i="18"/>
  <c r="N12" i="18"/>
  <c r="S12" i="18"/>
  <c r="O12" i="18"/>
  <c r="R12" i="18"/>
  <c r="Q12" i="18"/>
  <c r="P12" i="18"/>
  <c r="AE11" i="18"/>
  <c r="AD11" i="18"/>
  <c r="N11" i="18"/>
  <c r="S11" i="18"/>
  <c r="O11" i="18"/>
  <c r="R11" i="18"/>
  <c r="Q11" i="18"/>
  <c r="P11" i="18"/>
  <c r="AE10" i="18"/>
  <c r="AD10" i="18"/>
  <c r="N10" i="18"/>
  <c r="S10" i="18"/>
  <c r="O10" i="18"/>
  <c r="R10" i="18"/>
  <c r="Q10" i="18"/>
  <c r="P10" i="18"/>
  <c r="AE9" i="18"/>
  <c r="AD9" i="18"/>
  <c r="N9" i="18"/>
  <c r="S9" i="18"/>
  <c r="O9" i="18"/>
  <c r="R9" i="18"/>
  <c r="Q9" i="18"/>
  <c r="P9" i="18"/>
  <c r="AE8" i="18"/>
  <c r="AD8" i="18"/>
  <c r="N8" i="18"/>
  <c r="S8" i="18"/>
  <c r="O8" i="18"/>
  <c r="R8" i="18"/>
  <c r="Q8" i="18"/>
  <c r="P8" i="18"/>
  <c r="AE7" i="18"/>
  <c r="AD7" i="18"/>
  <c r="N7" i="18"/>
  <c r="S7" i="18"/>
  <c r="O7" i="18"/>
  <c r="R7" i="18"/>
  <c r="Q7" i="18"/>
  <c r="P7" i="18"/>
  <c r="AE6" i="18"/>
  <c r="AD6" i="18"/>
  <c r="N6" i="18"/>
  <c r="S6" i="18"/>
  <c r="O6" i="18"/>
  <c r="R6" i="18"/>
  <c r="Q6" i="18"/>
  <c r="P6" i="18"/>
  <c r="AE5" i="18"/>
  <c r="AD5" i="18"/>
  <c r="N5" i="18"/>
  <c r="S5" i="18"/>
  <c r="O5" i="18"/>
  <c r="R5" i="18"/>
  <c r="Q5" i="18"/>
  <c r="P5" i="18"/>
  <c r="AE4" i="18"/>
  <c r="AD4" i="18"/>
  <c r="N4" i="18"/>
  <c r="S4" i="18"/>
  <c r="O4" i="18"/>
  <c r="R4" i="18"/>
  <c r="Q4" i="18"/>
  <c r="P4" i="18"/>
  <c r="AE3" i="18"/>
  <c r="AD3" i="18"/>
  <c r="N3" i="18"/>
  <c r="S3" i="18"/>
  <c r="O3" i="18"/>
  <c r="R3" i="18"/>
  <c r="Q3" i="18"/>
  <c r="P3" i="18"/>
  <c r="AF96" i="17"/>
  <c r="D30" i="17"/>
  <c r="I91" i="17"/>
  <c r="U91" i="17"/>
  <c r="E30" i="17"/>
  <c r="K91" i="17"/>
  <c r="V91" i="17"/>
  <c r="F30" i="17"/>
  <c r="W91" i="17"/>
  <c r="X91" i="17"/>
  <c r="AE91" i="17"/>
  <c r="AB91" i="17"/>
  <c r="AA91" i="17"/>
  <c r="P91" i="17"/>
  <c r="O91" i="17"/>
  <c r="N91" i="17"/>
  <c r="M91" i="17"/>
  <c r="I90" i="17"/>
  <c r="U90" i="17"/>
  <c r="K90" i="17"/>
  <c r="V90" i="17"/>
  <c r="W90" i="17"/>
  <c r="X90" i="17"/>
  <c r="AE90" i="17"/>
  <c r="AB90" i="17"/>
  <c r="AA90" i="17"/>
  <c r="P90" i="17"/>
  <c r="O90" i="17"/>
  <c r="N90" i="17"/>
  <c r="M90" i="17"/>
  <c r="I89" i="17"/>
  <c r="U89" i="17"/>
  <c r="K89" i="17"/>
  <c r="V89" i="17"/>
  <c r="W89" i="17"/>
  <c r="X89" i="17"/>
  <c r="AE89" i="17"/>
  <c r="AB89" i="17"/>
  <c r="AA89" i="17"/>
  <c r="P89" i="17"/>
  <c r="O89" i="17"/>
  <c r="N89" i="17"/>
  <c r="M89" i="17"/>
  <c r="I88" i="17"/>
  <c r="U88" i="17"/>
  <c r="K88" i="17"/>
  <c r="V88" i="17"/>
  <c r="W88" i="17"/>
  <c r="X88" i="17"/>
  <c r="AE88" i="17"/>
  <c r="AB88" i="17"/>
  <c r="AA88" i="17"/>
  <c r="P88" i="17"/>
  <c r="O88" i="17"/>
  <c r="N88" i="17"/>
  <c r="M88" i="17"/>
  <c r="I87" i="17"/>
  <c r="U87" i="17"/>
  <c r="K87" i="17"/>
  <c r="V87" i="17"/>
  <c r="W87" i="17"/>
  <c r="X87" i="17"/>
  <c r="AE87" i="17"/>
  <c r="AB87" i="17"/>
  <c r="AA87" i="17"/>
  <c r="P87" i="17"/>
  <c r="O87" i="17"/>
  <c r="N87" i="17"/>
  <c r="M87" i="17"/>
  <c r="I86" i="17"/>
  <c r="U86" i="17"/>
  <c r="K86" i="17"/>
  <c r="V86" i="17"/>
  <c r="W86" i="17"/>
  <c r="X86" i="17"/>
  <c r="AE86" i="17"/>
  <c r="AB86" i="17"/>
  <c r="AA86" i="17"/>
  <c r="P86" i="17"/>
  <c r="O86" i="17"/>
  <c r="N86" i="17"/>
  <c r="M86" i="17"/>
  <c r="I85" i="17"/>
  <c r="U85" i="17"/>
  <c r="K85" i="17"/>
  <c r="V85" i="17"/>
  <c r="W85" i="17"/>
  <c r="X85" i="17"/>
  <c r="AE85" i="17"/>
  <c r="AB85" i="17"/>
  <c r="AA85" i="17"/>
  <c r="P85" i="17"/>
  <c r="O85" i="17"/>
  <c r="N85" i="17"/>
  <c r="M85" i="17"/>
  <c r="I84" i="17"/>
  <c r="U84" i="17"/>
  <c r="K84" i="17"/>
  <c r="V84" i="17"/>
  <c r="W84" i="17"/>
  <c r="X84" i="17"/>
  <c r="AE84" i="17"/>
  <c r="AB84" i="17"/>
  <c r="AA84" i="17"/>
  <c r="P84" i="17"/>
  <c r="O84" i="17"/>
  <c r="N84" i="17"/>
  <c r="M84" i="17"/>
  <c r="I83" i="17"/>
  <c r="U83" i="17"/>
  <c r="K83" i="17"/>
  <c r="V83" i="17"/>
  <c r="W83" i="17"/>
  <c r="X83" i="17"/>
  <c r="AE83" i="17"/>
  <c r="AB83" i="17"/>
  <c r="AA83" i="17"/>
  <c r="P83" i="17"/>
  <c r="O83" i="17"/>
  <c r="N83" i="17"/>
  <c r="M83" i="17"/>
  <c r="I82" i="17"/>
  <c r="U82" i="17"/>
  <c r="K82" i="17"/>
  <c r="V82" i="17"/>
  <c r="W82" i="17"/>
  <c r="X82" i="17"/>
  <c r="AE82" i="17"/>
  <c r="AB82" i="17"/>
  <c r="AA82" i="17"/>
  <c r="P82" i="17"/>
  <c r="O82" i="17"/>
  <c r="N82" i="17"/>
  <c r="M82" i="17"/>
  <c r="I81" i="17"/>
  <c r="U81" i="17"/>
  <c r="K81" i="17"/>
  <c r="V81" i="17"/>
  <c r="W81" i="17"/>
  <c r="X81" i="17"/>
  <c r="AE81" i="17"/>
  <c r="AB81" i="17"/>
  <c r="AA81" i="17"/>
  <c r="P81" i="17"/>
  <c r="O81" i="17"/>
  <c r="N81" i="17"/>
  <c r="M81" i="17"/>
  <c r="I80" i="17"/>
  <c r="U80" i="17"/>
  <c r="K80" i="17"/>
  <c r="V80" i="17"/>
  <c r="W80" i="17"/>
  <c r="X80" i="17"/>
  <c r="AE80" i="17"/>
  <c r="AB80" i="17"/>
  <c r="AA80" i="17"/>
  <c r="P80" i="17"/>
  <c r="O80" i="17"/>
  <c r="N80" i="17"/>
  <c r="M80" i="17"/>
  <c r="I79" i="17"/>
  <c r="U79" i="17"/>
  <c r="K79" i="17"/>
  <c r="V79" i="17"/>
  <c r="W79" i="17"/>
  <c r="X79" i="17"/>
  <c r="AE79" i="17"/>
  <c r="AB79" i="17"/>
  <c r="AA79" i="17"/>
  <c r="P79" i="17"/>
  <c r="O79" i="17"/>
  <c r="N79" i="17"/>
  <c r="M79" i="17"/>
  <c r="I78" i="17"/>
  <c r="U78" i="17"/>
  <c r="K78" i="17"/>
  <c r="V78" i="17"/>
  <c r="W78" i="17"/>
  <c r="X78" i="17"/>
  <c r="AE78" i="17"/>
  <c r="AB78" i="17"/>
  <c r="AA78" i="17"/>
  <c r="P78" i="17"/>
  <c r="O78" i="17"/>
  <c r="N78" i="17"/>
  <c r="M78" i="17"/>
  <c r="I77" i="17"/>
  <c r="U77" i="17"/>
  <c r="K77" i="17"/>
  <c r="V77" i="17"/>
  <c r="W77" i="17"/>
  <c r="X77" i="17"/>
  <c r="AE77" i="17"/>
  <c r="AB77" i="17"/>
  <c r="AA77" i="17"/>
  <c r="P77" i="17"/>
  <c r="O77" i="17"/>
  <c r="N77" i="17"/>
  <c r="M77" i="17"/>
  <c r="I76" i="17"/>
  <c r="U76" i="17"/>
  <c r="K76" i="17"/>
  <c r="V76" i="17"/>
  <c r="W76" i="17"/>
  <c r="X76" i="17"/>
  <c r="AE76" i="17"/>
  <c r="AB76" i="17"/>
  <c r="AA76" i="17"/>
  <c r="P76" i="17"/>
  <c r="O76" i="17"/>
  <c r="N76" i="17"/>
  <c r="M76" i="17"/>
  <c r="I75" i="17"/>
  <c r="U75" i="17"/>
  <c r="K75" i="17"/>
  <c r="V75" i="17"/>
  <c r="W75" i="17"/>
  <c r="X75" i="17"/>
  <c r="AE75" i="17"/>
  <c r="AB75" i="17"/>
  <c r="AA75" i="17"/>
  <c r="P75" i="17"/>
  <c r="O75" i="17"/>
  <c r="N75" i="17"/>
  <c r="M75" i="17"/>
  <c r="I74" i="17"/>
  <c r="U74" i="17"/>
  <c r="K74" i="17"/>
  <c r="V74" i="17"/>
  <c r="W74" i="17"/>
  <c r="X74" i="17"/>
  <c r="AE74" i="17"/>
  <c r="AB74" i="17"/>
  <c r="AA74" i="17"/>
  <c r="P74" i="17"/>
  <c r="O74" i="17"/>
  <c r="N74" i="17"/>
  <c r="M74" i="17"/>
  <c r="I73" i="17"/>
  <c r="U73" i="17"/>
  <c r="K73" i="17"/>
  <c r="V73" i="17"/>
  <c r="W73" i="17"/>
  <c r="X73" i="17"/>
  <c r="AE73" i="17"/>
  <c r="AB73" i="17"/>
  <c r="AA73" i="17"/>
  <c r="P73" i="17"/>
  <c r="O73" i="17"/>
  <c r="N73" i="17"/>
  <c r="M73" i="17"/>
  <c r="I72" i="17"/>
  <c r="U72" i="17"/>
  <c r="K72" i="17"/>
  <c r="V72" i="17"/>
  <c r="W72" i="17"/>
  <c r="X72" i="17"/>
  <c r="AE72" i="17"/>
  <c r="AB72" i="17"/>
  <c r="AA72" i="17"/>
  <c r="P72" i="17"/>
  <c r="O72" i="17"/>
  <c r="N72" i="17"/>
  <c r="M72" i="17"/>
  <c r="I71" i="17"/>
  <c r="U71" i="17"/>
  <c r="K71" i="17"/>
  <c r="V71" i="17"/>
  <c r="W71" i="17"/>
  <c r="X71" i="17"/>
  <c r="AE71" i="17"/>
  <c r="AB71" i="17"/>
  <c r="AA71" i="17"/>
  <c r="P71" i="17"/>
  <c r="O71" i="17"/>
  <c r="N71" i="17"/>
  <c r="M71" i="17"/>
  <c r="I70" i="17"/>
  <c r="U70" i="17"/>
  <c r="K70" i="17"/>
  <c r="V70" i="17"/>
  <c r="W70" i="17"/>
  <c r="X70" i="17"/>
  <c r="AE70" i="17"/>
  <c r="AB70" i="17"/>
  <c r="AA70" i="17"/>
  <c r="P70" i="17"/>
  <c r="O70" i="17"/>
  <c r="N70" i="17"/>
  <c r="M70" i="17"/>
  <c r="I69" i="17"/>
  <c r="U69" i="17"/>
  <c r="K69" i="17"/>
  <c r="V69" i="17"/>
  <c r="W69" i="17"/>
  <c r="X69" i="17"/>
  <c r="AE69" i="17"/>
  <c r="AB69" i="17"/>
  <c r="AA69" i="17"/>
  <c r="P69" i="17"/>
  <c r="O69" i="17"/>
  <c r="N69" i="17"/>
  <c r="M69" i="17"/>
  <c r="D29" i="17"/>
  <c r="I65" i="17"/>
  <c r="U65" i="17"/>
  <c r="E29" i="17"/>
  <c r="K65" i="17"/>
  <c r="V65" i="17"/>
  <c r="F29" i="17"/>
  <c r="W65" i="17"/>
  <c r="X65" i="17"/>
  <c r="AE65" i="17"/>
  <c r="AB65" i="17"/>
  <c r="AA65" i="17"/>
  <c r="P65" i="17"/>
  <c r="O65" i="17"/>
  <c r="N65" i="17"/>
  <c r="M65" i="17"/>
  <c r="I64" i="17"/>
  <c r="U64" i="17"/>
  <c r="K64" i="17"/>
  <c r="V64" i="17"/>
  <c r="W64" i="17"/>
  <c r="X64" i="17"/>
  <c r="AE64" i="17"/>
  <c r="AB64" i="17"/>
  <c r="AA64" i="17"/>
  <c r="P64" i="17"/>
  <c r="O64" i="17"/>
  <c r="N64" i="17"/>
  <c r="M64" i="17"/>
  <c r="I63" i="17"/>
  <c r="U63" i="17"/>
  <c r="K63" i="17"/>
  <c r="V63" i="17"/>
  <c r="W63" i="17"/>
  <c r="X63" i="17"/>
  <c r="AE63" i="17"/>
  <c r="AB63" i="17"/>
  <c r="AA63" i="17"/>
  <c r="P63" i="17"/>
  <c r="O63" i="17"/>
  <c r="N63" i="17"/>
  <c r="M63" i="17"/>
  <c r="I62" i="17"/>
  <c r="U62" i="17"/>
  <c r="K62" i="17"/>
  <c r="V62" i="17"/>
  <c r="W62" i="17"/>
  <c r="X62" i="17"/>
  <c r="AE62" i="17"/>
  <c r="AB62" i="17"/>
  <c r="AA62" i="17"/>
  <c r="P62" i="17"/>
  <c r="O62" i="17"/>
  <c r="N62" i="17"/>
  <c r="M62" i="17"/>
  <c r="I61" i="17"/>
  <c r="U61" i="17"/>
  <c r="K61" i="17"/>
  <c r="V61" i="17"/>
  <c r="W61" i="17"/>
  <c r="X61" i="17"/>
  <c r="AE61" i="17"/>
  <c r="AB61" i="17"/>
  <c r="AA61" i="17"/>
  <c r="P61" i="17"/>
  <c r="O61" i="17"/>
  <c r="N61" i="17"/>
  <c r="M61" i="17"/>
  <c r="I60" i="17"/>
  <c r="U60" i="17"/>
  <c r="K60" i="17"/>
  <c r="V60" i="17"/>
  <c r="W60" i="17"/>
  <c r="X60" i="17"/>
  <c r="AE60" i="17"/>
  <c r="AB60" i="17"/>
  <c r="AA60" i="17"/>
  <c r="P60" i="17"/>
  <c r="O60" i="17"/>
  <c r="N60" i="17"/>
  <c r="M60" i="17"/>
  <c r="I59" i="17"/>
  <c r="U59" i="17"/>
  <c r="K59" i="17"/>
  <c r="V59" i="17"/>
  <c r="W59" i="17"/>
  <c r="X59" i="17"/>
  <c r="AE59" i="17"/>
  <c r="AB59" i="17"/>
  <c r="AA59" i="17"/>
  <c r="P59" i="17"/>
  <c r="O59" i="17"/>
  <c r="N59" i="17"/>
  <c r="M59" i="17"/>
  <c r="I58" i="17"/>
  <c r="U58" i="17"/>
  <c r="K58" i="17"/>
  <c r="V58" i="17"/>
  <c r="W58" i="17"/>
  <c r="X58" i="17"/>
  <c r="AE58" i="17"/>
  <c r="AB58" i="17"/>
  <c r="AA58" i="17"/>
  <c r="P58" i="17"/>
  <c r="O58" i="17"/>
  <c r="N58" i="17"/>
  <c r="M58" i="17"/>
  <c r="I57" i="17"/>
  <c r="U57" i="17"/>
  <c r="K57" i="17"/>
  <c r="V57" i="17"/>
  <c r="W57" i="17"/>
  <c r="X57" i="17"/>
  <c r="AE57" i="17"/>
  <c r="AB57" i="17"/>
  <c r="AA57" i="17"/>
  <c r="P57" i="17"/>
  <c r="O57" i="17"/>
  <c r="N57" i="17"/>
  <c r="M57" i="17"/>
  <c r="I56" i="17"/>
  <c r="U56" i="17"/>
  <c r="K56" i="17"/>
  <c r="V56" i="17"/>
  <c r="W56" i="17"/>
  <c r="X56" i="17"/>
  <c r="AE56" i="17"/>
  <c r="AB56" i="17"/>
  <c r="AA56" i="17"/>
  <c r="P56" i="17"/>
  <c r="O56" i="17"/>
  <c r="N56" i="17"/>
  <c r="M56" i="17"/>
  <c r="I55" i="17"/>
  <c r="U55" i="17"/>
  <c r="K55" i="17"/>
  <c r="V55" i="17"/>
  <c r="W55" i="17"/>
  <c r="X55" i="17"/>
  <c r="AE55" i="17"/>
  <c r="AB55" i="17"/>
  <c r="AA55" i="17"/>
  <c r="P55" i="17"/>
  <c r="O55" i="17"/>
  <c r="N55" i="17"/>
  <c r="M55" i="17"/>
  <c r="I54" i="17"/>
  <c r="U54" i="17"/>
  <c r="K54" i="17"/>
  <c r="V54" i="17"/>
  <c r="W54" i="17"/>
  <c r="X54" i="17"/>
  <c r="AE54" i="17"/>
  <c r="AB54" i="17"/>
  <c r="AA54" i="17"/>
  <c r="P54" i="17"/>
  <c r="O54" i="17"/>
  <c r="N54" i="17"/>
  <c r="M54" i="17"/>
  <c r="I44" i="17"/>
  <c r="U44" i="17"/>
  <c r="K44" i="17"/>
  <c r="V44" i="17"/>
  <c r="W44" i="17"/>
  <c r="X44" i="17"/>
  <c r="AE44" i="17"/>
  <c r="I45" i="17"/>
  <c r="U45" i="17"/>
  <c r="K45" i="17"/>
  <c r="V45" i="17"/>
  <c r="W45" i="17"/>
  <c r="X45" i="17"/>
  <c r="AE45" i="17"/>
  <c r="I46" i="17"/>
  <c r="U46" i="17"/>
  <c r="K46" i="17"/>
  <c r="V46" i="17"/>
  <c r="W46" i="17"/>
  <c r="X46" i="17"/>
  <c r="AE46" i="17"/>
  <c r="I47" i="17"/>
  <c r="U47" i="17"/>
  <c r="K47" i="17"/>
  <c r="V47" i="17"/>
  <c r="W47" i="17"/>
  <c r="X47" i="17"/>
  <c r="AE47" i="17"/>
  <c r="I48" i="17"/>
  <c r="U48" i="17"/>
  <c r="K48" i="17"/>
  <c r="V48" i="17"/>
  <c r="W48" i="17"/>
  <c r="X48" i="17"/>
  <c r="AE48" i="17"/>
  <c r="I49" i="17"/>
  <c r="U49" i="17"/>
  <c r="K49" i="17"/>
  <c r="V49" i="17"/>
  <c r="W49" i="17"/>
  <c r="X49" i="17"/>
  <c r="AE49" i="17"/>
  <c r="I50" i="17"/>
  <c r="U50" i="17"/>
  <c r="K50" i="17"/>
  <c r="V50" i="17"/>
  <c r="W50" i="17"/>
  <c r="X50" i="17"/>
  <c r="AE50" i="17"/>
  <c r="I51" i="17"/>
  <c r="U51" i="17"/>
  <c r="K51" i="17"/>
  <c r="V51" i="17"/>
  <c r="W51" i="17"/>
  <c r="X51" i="17"/>
  <c r="AE51" i="17"/>
  <c r="I52" i="17"/>
  <c r="U52" i="17"/>
  <c r="K52" i="17"/>
  <c r="V52" i="17"/>
  <c r="W52" i="17"/>
  <c r="X52" i="17"/>
  <c r="AE52" i="17"/>
  <c r="I53" i="17"/>
  <c r="U53" i="17"/>
  <c r="K53" i="17"/>
  <c r="V53" i="17"/>
  <c r="W53" i="17"/>
  <c r="X53" i="17"/>
  <c r="AE53" i="17"/>
  <c r="AB53" i="17"/>
  <c r="AA53" i="17"/>
  <c r="P53" i="17"/>
  <c r="O53" i="17"/>
  <c r="N53" i="17"/>
  <c r="M53" i="17"/>
  <c r="D28" i="17"/>
  <c r="J24" i="17"/>
  <c r="X24" i="17"/>
  <c r="E28" i="17"/>
  <c r="L24" i="17"/>
  <c r="Y24" i="17"/>
  <c r="F28" i="17"/>
  <c r="Z24" i="17"/>
  <c r="AA24" i="17"/>
  <c r="AG24" i="17"/>
  <c r="J25" i="17"/>
  <c r="X25" i="17"/>
  <c r="L25" i="17"/>
  <c r="Y25" i="17"/>
  <c r="Z25" i="17"/>
  <c r="AA25" i="17"/>
  <c r="AG25" i="17"/>
  <c r="J26" i="17"/>
  <c r="X26" i="17"/>
  <c r="L26" i="17"/>
  <c r="Y26" i="17"/>
  <c r="Z26" i="17"/>
  <c r="AA26" i="17"/>
  <c r="AG26" i="17"/>
  <c r="J27" i="17"/>
  <c r="X27" i="17"/>
  <c r="L27" i="17"/>
  <c r="Y27" i="17"/>
  <c r="Z27" i="17"/>
  <c r="AA27" i="17"/>
  <c r="AG27" i="17"/>
  <c r="J28" i="17"/>
  <c r="X28" i="17"/>
  <c r="L28" i="17"/>
  <c r="Y28" i="17"/>
  <c r="Z28" i="17"/>
  <c r="AA28" i="17"/>
  <c r="AG28" i="17"/>
  <c r="J29" i="17"/>
  <c r="X29" i="17"/>
  <c r="L29" i="17"/>
  <c r="Y29" i="17"/>
  <c r="Z29" i="17"/>
  <c r="AA29" i="17"/>
  <c r="AG29" i="17"/>
  <c r="J30" i="17"/>
  <c r="X30" i="17"/>
  <c r="L30" i="17"/>
  <c r="Y30" i="17"/>
  <c r="Z30" i="17"/>
  <c r="AA30" i="17"/>
  <c r="AG30" i="17"/>
  <c r="J31" i="17"/>
  <c r="X31" i="17"/>
  <c r="L31" i="17"/>
  <c r="Y31" i="17"/>
  <c r="Z31" i="17"/>
  <c r="AA31" i="17"/>
  <c r="AG31" i="17"/>
  <c r="J32" i="17"/>
  <c r="X32" i="17"/>
  <c r="L32" i="17"/>
  <c r="Y32" i="17"/>
  <c r="Z32" i="17"/>
  <c r="AA32" i="17"/>
  <c r="AG32" i="17"/>
  <c r="J33" i="17"/>
  <c r="X33" i="17"/>
  <c r="L33" i="17"/>
  <c r="Y33" i="17"/>
  <c r="Z33" i="17"/>
  <c r="AA33" i="17"/>
  <c r="AG33" i="17"/>
  <c r="J34" i="17"/>
  <c r="X34" i="17"/>
  <c r="L34" i="17"/>
  <c r="Y34" i="17"/>
  <c r="Z34" i="17"/>
  <c r="AA34" i="17"/>
  <c r="AG34" i="17"/>
  <c r="J35" i="17"/>
  <c r="X35" i="17"/>
  <c r="L35" i="17"/>
  <c r="Y35" i="17"/>
  <c r="Z35" i="17"/>
  <c r="AA35" i="17"/>
  <c r="AG35" i="17"/>
  <c r="J36" i="17"/>
  <c r="X36" i="17"/>
  <c r="L36" i="17"/>
  <c r="Y36" i="17"/>
  <c r="Z36" i="17"/>
  <c r="AA36" i="17"/>
  <c r="AG36" i="17"/>
  <c r="J37" i="17"/>
  <c r="X37" i="17"/>
  <c r="L37" i="17"/>
  <c r="Y37" i="17"/>
  <c r="Z37" i="17"/>
  <c r="AA37" i="17"/>
  <c r="AG37" i="17"/>
  <c r="J38" i="17"/>
  <c r="X38" i="17"/>
  <c r="L38" i="17"/>
  <c r="Y38" i="17"/>
  <c r="Z38" i="17"/>
  <c r="AA38" i="17"/>
  <c r="AG38" i="17"/>
  <c r="J39" i="17"/>
  <c r="X39" i="17"/>
  <c r="L39" i="17"/>
  <c r="Y39" i="17"/>
  <c r="Z39" i="17"/>
  <c r="AA39" i="17"/>
  <c r="AG39" i="17"/>
  <c r="AB52" i="17"/>
  <c r="AA52" i="17"/>
  <c r="P52" i="17"/>
  <c r="O52" i="17"/>
  <c r="N52" i="17"/>
  <c r="M52" i="17"/>
  <c r="D27" i="17"/>
  <c r="J3" i="17"/>
  <c r="X3" i="17"/>
  <c r="E27" i="17"/>
  <c r="L3" i="17"/>
  <c r="Y3" i="17"/>
  <c r="F27" i="17"/>
  <c r="Z3" i="17"/>
  <c r="AA3" i="17"/>
  <c r="AH3" i="17"/>
  <c r="J4" i="17"/>
  <c r="X4" i="17"/>
  <c r="L4" i="17"/>
  <c r="Y4" i="17"/>
  <c r="Z4" i="17"/>
  <c r="AA4" i="17"/>
  <c r="AH4" i="17"/>
  <c r="J5" i="17"/>
  <c r="X5" i="17"/>
  <c r="L5" i="17"/>
  <c r="Y5" i="17"/>
  <c r="Z5" i="17"/>
  <c r="AA5" i="17"/>
  <c r="AH5" i="17"/>
  <c r="J6" i="17"/>
  <c r="X6" i="17"/>
  <c r="L6" i="17"/>
  <c r="Y6" i="17"/>
  <c r="Z6" i="17"/>
  <c r="AA6" i="17"/>
  <c r="AH6" i="17"/>
  <c r="J7" i="17"/>
  <c r="X7" i="17"/>
  <c r="L7" i="17"/>
  <c r="Y7" i="17"/>
  <c r="Z7" i="17"/>
  <c r="AA7" i="17"/>
  <c r="AH7" i="17"/>
  <c r="J8" i="17"/>
  <c r="X8" i="17"/>
  <c r="L8" i="17"/>
  <c r="Y8" i="17"/>
  <c r="Z8" i="17"/>
  <c r="AA8" i="17"/>
  <c r="AH8" i="17"/>
  <c r="J9" i="17"/>
  <c r="X9" i="17"/>
  <c r="L9" i="17"/>
  <c r="Y9" i="17"/>
  <c r="Z9" i="17"/>
  <c r="AA9" i="17"/>
  <c r="AH9" i="17"/>
  <c r="J10" i="17"/>
  <c r="X10" i="17"/>
  <c r="L10" i="17"/>
  <c r="Y10" i="17"/>
  <c r="Z10" i="17"/>
  <c r="AA10" i="17"/>
  <c r="AH10" i="17"/>
  <c r="J11" i="17"/>
  <c r="X11" i="17"/>
  <c r="L11" i="17"/>
  <c r="Y11" i="17"/>
  <c r="Z11" i="17"/>
  <c r="AA11" i="17"/>
  <c r="AH11" i="17"/>
  <c r="J12" i="17"/>
  <c r="X12" i="17"/>
  <c r="L12" i="17"/>
  <c r="Y12" i="17"/>
  <c r="Z12" i="17"/>
  <c r="AA12" i="17"/>
  <c r="AH12" i="17"/>
  <c r="J13" i="17"/>
  <c r="X13" i="17"/>
  <c r="L13" i="17"/>
  <c r="Y13" i="17"/>
  <c r="Z13" i="17"/>
  <c r="AA13" i="17"/>
  <c r="AH13" i="17"/>
  <c r="J14" i="17"/>
  <c r="X14" i="17"/>
  <c r="L14" i="17"/>
  <c r="Y14" i="17"/>
  <c r="Z14" i="17"/>
  <c r="AA14" i="17"/>
  <c r="AH14" i="17"/>
  <c r="J15" i="17"/>
  <c r="X15" i="17"/>
  <c r="L15" i="17"/>
  <c r="Y15" i="17"/>
  <c r="Z15" i="17"/>
  <c r="AA15" i="17"/>
  <c r="AH15" i="17"/>
  <c r="J16" i="17"/>
  <c r="X16" i="17"/>
  <c r="L16" i="17"/>
  <c r="Y16" i="17"/>
  <c r="Z16" i="17"/>
  <c r="AA16" i="17"/>
  <c r="AH16" i="17"/>
  <c r="J17" i="17"/>
  <c r="X17" i="17"/>
  <c r="L17" i="17"/>
  <c r="Y17" i="17"/>
  <c r="Z17" i="17"/>
  <c r="AA17" i="17"/>
  <c r="AH17" i="17"/>
  <c r="J18" i="17"/>
  <c r="X18" i="17"/>
  <c r="L18" i="17"/>
  <c r="Y18" i="17"/>
  <c r="Z18" i="17"/>
  <c r="AA18" i="17"/>
  <c r="AH18" i="17"/>
  <c r="AB51" i="17"/>
  <c r="AA51" i="17"/>
  <c r="P51" i="17"/>
  <c r="O51" i="17"/>
  <c r="N51" i="17"/>
  <c r="M51" i="17"/>
  <c r="AB50" i="17"/>
  <c r="AA50" i="17"/>
  <c r="P50" i="17"/>
  <c r="O50" i="17"/>
  <c r="N50" i="17"/>
  <c r="M50" i="17"/>
  <c r="AB49" i="17"/>
  <c r="AA49" i="17"/>
  <c r="P49" i="17"/>
  <c r="O49" i="17"/>
  <c r="N49" i="17"/>
  <c r="M49" i="17"/>
  <c r="AB48" i="17"/>
  <c r="AA48" i="17"/>
  <c r="P48" i="17"/>
  <c r="O48" i="17"/>
  <c r="N48" i="17"/>
  <c r="M48" i="17"/>
  <c r="AB47" i="17"/>
  <c r="AA47" i="17"/>
  <c r="P47" i="17"/>
  <c r="O47" i="17"/>
  <c r="N47" i="17"/>
  <c r="M47" i="17"/>
  <c r="AB46" i="17"/>
  <c r="AA46" i="17"/>
  <c r="P46" i="17"/>
  <c r="O46" i="17"/>
  <c r="N46" i="17"/>
  <c r="M46" i="17"/>
  <c r="AB45" i="17"/>
  <c r="AA45" i="17"/>
  <c r="P45" i="17"/>
  <c r="O45" i="17"/>
  <c r="N45" i="17"/>
  <c r="M45" i="17"/>
  <c r="AB44" i="17"/>
  <c r="AA44" i="17"/>
  <c r="P44" i="17"/>
  <c r="O44" i="17"/>
  <c r="N44" i="17"/>
  <c r="M44" i="17"/>
  <c r="I43" i="17"/>
  <c r="U43" i="17"/>
  <c r="K43" i="17"/>
  <c r="V43" i="17"/>
  <c r="W43" i="17"/>
  <c r="X43" i="17"/>
  <c r="AE43" i="17"/>
  <c r="AB43" i="17"/>
  <c r="AA43" i="17"/>
  <c r="P43" i="17"/>
  <c r="O43" i="17"/>
  <c r="N43" i="17"/>
  <c r="M43" i="17"/>
  <c r="AE39" i="17"/>
  <c r="AD39" i="17"/>
  <c r="V39" i="17"/>
  <c r="N39" i="17"/>
  <c r="S39" i="17"/>
  <c r="O39" i="17"/>
  <c r="R39" i="17"/>
  <c r="Q39" i="17"/>
  <c r="P39" i="17"/>
  <c r="C39" i="17"/>
  <c r="B39" i="17"/>
  <c r="AE38" i="17"/>
  <c r="AD38" i="17"/>
  <c r="V38" i="17"/>
  <c r="N38" i="17"/>
  <c r="S38" i="17"/>
  <c r="O38" i="17"/>
  <c r="R38" i="17"/>
  <c r="Q38" i="17"/>
  <c r="P38" i="17"/>
  <c r="C38" i="17"/>
  <c r="B38" i="17"/>
  <c r="AE37" i="17"/>
  <c r="AD37" i="17"/>
  <c r="V37" i="17"/>
  <c r="N37" i="17"/>
  <c r="S37" i="17"/>
  <c r="O37" i="17"/>
  <c r="R37" i="17"/>
  <c r="Q37" i="17"/>
  <c r="P37" i="17"/>
  <c r="C37" i="17"/>
  <c r="B37" i="17"/>
  <c r="AE36" i="17"/>
  <c r="AD36" i="17"/>
  <c r="V36" i="17"/>
  <c r="N36" i="17"/>
  <c r="S36" i="17"/>
  <c r="O36" i="17"/>
  <c r="R36" i="17"/>
  <c r="Q36" i="17"/>
  <c r="P36" i="17"/>
  <c r="C36" i="17"/>
  <c r="B36" i="17"/>
  <c r="AE35" i="17"/>
  <c r="AD35" i="17"/>
  <c r="V35" i="17"/>
  <c r="N35" i="17"/>
  <c r="S35" i="17"/>
  <c r="O35" i="17"/>
  <c r="R35" i="17"/>
  <c r="Q35" i="17"/>
  <c r="P35" i="17"/>
  <c r="C35" i="17"/>
  <c r="B35" i="17"/>
  <c r="AE34" i="17"/>
  <c r="AD34" i="17"/>
  <c r="V34" i="17"/>
  <c r="N34" i="17"/>
  <c r="S34" i="17"/>
  <c r="O34" i="17"/>
  <c r="R34" i="17"/>
  <c r="Q34" i="17"/>
  <c r="P34" i="17"/>
  <c r="C34" i="17"/>
  <c r="B34" i="17"/>
  <c r="AE33" i="17"/>
  <c r="AD33" i="17"/>
  <c r="V33" i="17"/>
  <c r="N33" i="17"/>
  <c r="S33" i="17"/>
  <c r="O33" i="17"/>
  <c r="R33" i="17"/>
  <c r="Q33" i="17"/>
  <c r="P33" i="17"/>
  <c r="AE32" i="17"/>
  <c r="AD32" i="17"/>
  <c r="V32" i="17"/>
  <c r="N32" i="17"/>
  <c r="S32" i="17"/>
  <c r="O32" i="17"/>
  <c r="R32" i="17"/>
  <c r="Q32" i="17"/>
  <c r="P32" i="17"/>
  <c r="AE31" i="17"/>
  <c r="AD31" i="17"/>
  <c r="V31" i="17"/>
  <c r="N31" i="17"/>
  <c r="S31" i="17"/>
  <c r="O31" i="17"/>
  <c r="R31" i="17"/>
  <c r="Q31" i="17"/>
  <c r="P31" i="17"/>
  <c r="AE30" i="17"/>
  <c r="AD30" i="17"/>
  <c r="V30" i="17"/>
  <c r="N30" i="17"/>
  <c r="S30" i="17"/>
  <c r="O30" i="17"/>
  <c r="R30" i="17"/>
  <c r="Q30" i="17"/>
  <c r="P30" i="17"/>
  <c r="AE29" i="17"/>
  <c r="AD29" i="17"/>
  <c r="V29" i="17"/>
  <c r="N29" i="17"/>
  <c r="S29" i="17"/>
  <c r="O29" i="17"/>
  <c r="R29" i="17"/>
  <c r="Q29" i="17"/>
  <c r="P29" i="17"/>
  <c r="AE28" i="17"/>
  <c r="AD28" i="17"/>
  <c r="V28" i="17"/>
  <c r="N28" i="17"/>
  <c r="S28" i="17"/>
  <c r="O28" i="17"/>
  <c r="R28" i="17"/>
  <c r="Q28" i="17"/>
  <c r="P28" i="17"/>
  <c r="AE27" i="17"/>
  <c r="AD27" i="17"/>
  <c r="V27" i="17"/>
  <c r="N27" i="17"/>
  <c r="S27" i="17"/>
  <c r="O27" i="17"/>
  <c r="R27" i="17"/>
  <c r="Q27" i="17"/>
  <c r="P27" i="17"/>
  <c r="AE26" i="17"/>
  <c r="AD26" i="17"/>
  <c r="V26" i="17"/>
  <c r="N26" i="17"/>
  <c r="S26" i="17"/>
  <c r="O26" i="17"/>
  <c r="R26" i="17"/>
  <c r="Q26" i="17"/>
  <c r="P26" i="17"/>
  <c r="AE25" i="17"/>
  <c r="AD25" i="17"/>
  <c r="V25" i="17"/>
  <c r="N25" i="17"/>
  <c r="S25" i="17"/>
  <c r="O25" i="17"/>
  <c r="R25" i="17"/>
  <c r="Q25" i="17"/>
  <c r="P25" i="17"/>
  <c r="AE24" i="17"/>
  <c r="AD24" i="17"/>
  <c r="V24" i="17"/>
  <c r="N24" i="17"/>
  <c r="S24" i="17"/>
  <c r="O24" i="17"/>
  <c r="R24" i="17"/>
  <c r="Q24" i="17"/>
  <c r="P24" i="17"/>
  <c r="J23" i="17"/>
  <c r="X23" i="17"/>
  <c r="L23" i="17"/>
  <c r="Y23" i="17"/>
  <c r="Z23" i="17"/>
  <c r="AA23" i="17"/>
  <c r="AG23" i="17"/>
  <c r="T23" i="17"/>
  <c r="U23" i="17"/>
  <c r="W23" i="17"/>
  <c r="AE23" i="17"/>
  <c r="AD23" i="17"/>
  <c r="V23" i="17"/>
  <c r="N23" i="17"/>
  <c r="S23" i="17"/>
  <c r="O23" i="17"/>
  <c r="R23" i="17"/>
  <c r="Q23" i="17"/>
  <c r="P23" i="17"/>
  <c r="AE18" i="17"/>
  <c r="AD18" i="17"/>
  <c r="N18" i="17"/>
  <c r="S18" i="17"/>
  <c r="O18" i="17"/>
  <c r="R18" i="17"/>
  <c r="Q18" i="17"/>
  <c r="P18" i="17"/>
  <c r="AE17" i="17"/>
  <c r="AD17" i="17"/>
  <c r="N17" i="17"/>
  <c r="S17" i="17"/>
  <c r="O17" i="17"/>
  <c r="R17" i="17"/>
  <c r="Q17" i="17"/>
  <c r="P17" i="17"/>
  <c r="AE16" i="17"/>
  <c r="AD16" i="17"/>
  <c r="N16" i="17"/>
  <c r="S16" i="17"/>
  <c r="O16" i="17"/>
  <c r="R16" i="17"/>
  <c r="Q16" i="17"/>
  <c r="P16" i="17"/>
  <c r="AE15" i="17"/>
  <c r="AD15" i="17"/>
  <c r="N15" i="17"/>
  <c r="S15" i="17"/>
  <c r="O15" i="17"/>
  <c r="R15" i="17"/>
  <c r="Q15" i="17"/>
  <c r="P15" i="17"/>
  <c r="AE14" i="17"/>
  <c r="AD14" i="17"/>
  <c r="N14" i="17"/>
  <c r="S14" i="17"/>
  <c r="O14" i="17"/>
  <c r="R14" i="17"/>
  <c r="Q14" i="17"/>
  <c r="P14" i="17"/>
  <c r="AE13" i="17"/>
  <c r="AD13" i="17"/>
  <c r="N13" i="17"/>
  <c r="S13" i="17"/>
  <c r="O13" i="17"/>
  <c r="R13" i="17"/>
  <c r="Q13" i="17"/>
  <c r="P13" i="17"/>
  <c r="AE12" i="17"/>
  <c r="AD12" i="17"/>
  <c r="N12" i="17"/>
  <c r="S12" i="17"/>
  <c r="O12" i="17"/>
  <c r="R12" i="17"/>
  <c r="Q12" i="17"/>
  <c r="P12" i="17"/>
  <c r="AE11" i="17"/>
  <c r="AD11" i="17"/>
  <c r="N11" i="17"/>
  <c r="S11" i="17"/>
  <c r="O11" i="17"/>
  <c r="R11" i="17"/>
  <c r="Q11" i="17"/>
  <c r="P11" i="17"/>
  <c r="AE10" i="17"/>
  <c r="AD10" i="17"/>
  <c r="N10" i="17"/>
  <c r="S10" i="17"/>
  <c r="O10" i="17"/>
  <c r="R10" i="17"/>
  <c r="Q10" i="17"/>
  <c r="P10" i="17"/>
  <c r="AE9" i="17"/>
  <c r="AD9" i="17"/>
  <c r="N9" i="17"/>
  <c r="S9" i="17"/>
  <c r="O9" i="17"/>
  <c r="R9" i="17"/>
  <c r="Q9" i="17"/>
  <c r="P9" i="17"/>
  <c r="AE8" i="17"/>
  <c r="AD8" i="17"/>
  <c r="N8" i="17"/>
  <c r="S8" i="17"/>
  <c r="O8" i="17"/>
  <c r="R8" i="17"/>
  <c r="Q8" i="17"/>
  <c r="P8" i="17"/>
  <c r="AE7" i="17"/>
  <c r="AD7" i="17"/>
  <c r="N7" i="17"/>
  <c r="S7" i="17"/>
  <c r="O7" i="17"/>
  <c r="R7" i="17"/>
  <c r="Q7" i="17"/>
  <c r="P7" i="17"/>
  <c r="AE6" i="17"/>
  <c r="AD6" i="17"/>
  <c r="N6" i="17"/>
  <c r="S6" i="17"/>
  <c r="O6" i="17"/>
  <c r="R6" i="17"/>
  <c r="Q6" i="17"/>
  <c r="P6" i="17"/>
  <c r="AE5" i="17"/>
  <c r="AD5" i="17"/>
  <c r="N5" i="17"/>
  <c r="S5" i="17"/>
  <c r="O5" i="17"/>
  <c r="R5" i="17"/>
  <c r="Q5" i="17"/>
  <c r="P5" i="17"/>
  <c r="AE4" i="17"/>
  <c r="AD4" i="17"/>
  <c r="N4" i="17"/>
  <c r="S4" i="17"/>
  <c r="O4" i="17"/>
  <c r="R4" i="17"/>
  <c r="Q4" i="17"/>
  <c r="P4" i="17"/>
  <c r="AE3" i="17"/>
  <c r="AD3" i="17"/>
  <c r="N3" i="17"/>
  <c r="S3" i="17"/>
  <c r="O3" i="17"/>
  <c r="R3" i="17"/>
  <c r="Q3" i="17"/>
  <c r="P3" i="17"/>
  <c r="I353" i="13"/>
  <c r="T353" i="13"/>
  <c r="K353" i="13"/>
  <c r="U353" i="13"/>
  <c r="V353" i="13"/>
  <c r="W353" i="13"/>
  <c r="AB353" i="13"/>
  <c r="I354" i="13"/>
  <c r="T354" i="13"/>
  <c r="K354" i="13"/>
  <c r="U354" i="13"/>
  <c r="V354" i="13"/>
  <c r="W354" i="13"/>
  <c r="AB354" i="13"/>
  <c r="I355" i="13"/>
  <c r="T355" i="13"/>
  <c r="K355" i="13"/>
  <c r="U355" i="13"/>
  <c r="V355" i="13"/>
  <c r="W355" i="13"/>
  <c r="AB355" i="13"/>
  <c r="I356" i="13"/>
  <c r="T356" i="13"/>
  <c r="K356" i="13"/>
  <c r="U356" i="13"/>
  <c r="V356" i="13"/>
  <c r="W356" i="13"/>
  <c r="AB356" i="13"/>
  <c r="I357" i="13"/>
  <c r="T357" i="13"/>
  <c r="K357" i="13"/>
  <c r="U357" i="13"/>
  <c r="V357" i="13"/>
  <c r="W357" i="13"/>
  <c r="AB357" i="13"/>
  <c r="I358" i="13"/>
  <c r="T358" i="13"/>
  <c r="K358" i="13"/>
  <c r="U358" i="13"/>
  <c r="V358" i="13"/>
  <c r="W358" i="13"/>
  <c r="AB358" i="13"/>
  <c r="I359" i="13"/>
  <c r="T359" i="13"/>
  <c r="K359" i="13"/>
  <c r="U359" i="13"/>
  <c r="V359" i="13"/>
  <c r="W359" i="13"/>
  <c r="AB359" i="13"/>
  <c r="I360" i="13"/>
  <c r="T360" i="13"/>
  <c r="K360" i="13"/>
  <c r="U360" i="13"/>
  <c r="V360" i="13"/>
  <c r="W360" i="13"/>
  <c r="AB360" i="13"/>
  <c r="I361" i="13"/>
  <c r="T361" i="13"/>
  <c r="K361" i="13"/>
  <c r="U361" i="13"/>
  <c r="V361" i="13"/>
  <c r="W361" i="13"/>
  <c r="AB361" i="13"/>
  <c r="I362" i="13"/>
  <c r="T362" i="13"/>
  <c r="K362" i="13"/>
  <c r="U362" i="13"/>
  <c r="V362" i="13"/>
  <c r="W362" i="13"/>
  <c r="AB362" i="13"/>
  <c r="I363" i="13"/>
  <c r="T363" i="13"/>
  <c r="K363" i="13"/>
  <c r="U363" i="13"/>
  <c r="V363" i="13"/>
  <c r="W363" i="13"/>
  <c r="AB363" i="13"/>
  <c r="I364" i="13"/>
  <c r="T364" i="13"/>
  <c r="K364" i="13"/>
  <c r="U364" i="13"/>
  <c r="V364" i="13"/>
  <c r="W364" i="13"/>
  <c r="AB364" i="13"/>
  <c r="I365" i="13"/>
  <c r="T365" i="13"/>
  <c r="K365" i="13"/>
  <c r="U365" i="13"/>
  <c r="V365" i="13"/>
  <c r="W365" i="13"/>
  <c r="AB365" i="13"/>
  <c r="I366" i="13"/>
  <c r="T366" i="13"/>
  <c r="K366" i="13"/>
  <c r="U366" i="13"/>
  <c r="V366" i="13"/>
  <c r="W366" i="13"/>
  <c r="AB366" i="13"/>
  <c r="I367" i="13"/>
  <c r="T367" i="13"/>
  <c r="K367" i="13"/>
  <c r="U367" i="13"/>
  <c r="V367" i="13"/>
  <c r="W367" i="13"/>
  <c r="AB367" i="13"/>
  <c r="I368" i="13"/>
  <c r="T368" i="13"/>
  <c r="K368" i="13"/>
  <c r="U368" i="13"/>
  <c r="V368" i="13"/>
  <c r="W368" i="13"/>
  <c r="AB368" i="13"/>
  <c r="I369" i="13"/>
  <c r="T369" i="13"/>
  <c r="K369" i="13"/>
  <c r="U369" i="13"/>
  <c r="V369" i="13"/>
  <c r="W369" i="13"/>
  <c r="AB369" i="13"/>
  <c r="I370" i="13"/>
  <c r="T370" i="13"/>
  <c r="K370" i="13"/>
  <c r="U370" i="13"/>
  <c r="V370" i="13"/>
  <c r="W370" i="13"/>
  <c r="AB370" i="13"/>
  <c r="I371" i="13"/>
  <c r="T371" i="13"/>
  <c r="K371" i="13"/>
  <c r="U371" i="13"/>
  <c r="V371" i="13"/>
  <c r="W371" i="13"/>
  <c r="AB371" i="13"/>
  <c r="I372" i="13"/>
  <c r="T372" i="13"/>
  <c r="K372" i="13"/>
  <c r="U372" i="13"/>
  <c r="V372" i="13"/>
  <c r="W372" i="13"/>
  <c r="AB372" i="13"/>
  <c r="I373" i="13"/>
  <c r="T373" i="13"/>
  <c r="K373" i="13"/>
  <c r="U373" i="13"/>
  <c r="V373" i="13"/>
  <c r="W373" i="13"/>
  <c r="AB373" i="13"/>
  <c r="I374" i="13"/>
  <c r="T374" i="13"/>
  <c r="K374" i="13"/>
  <c r="U374" i="13"/>
  <c r="V374" i="13"/>
  <c r="W374" i="13"/>
  <c r="AB374" i="13"/>
  <c r="I375" i="13"/>
  <c r="K375" i="13"/>
  <c r="I376" i="13"/>
  <c r="K376" i="13"/>
  <c r="I108" i="13"/>
  <c r="T108" i="13"/>
  <c r="K108" i="13"/>
  <c r="U108" i="13"/>
  <c r="V108" i="13"/>
  <c r="W108" i="13"/>
  <c r="AB108" i="13"/>
  <c r="I109" i="13"/>
  <c r="T109" i="13"/>
  <c r="K109" i="13"/>
  <c r="U109" i="13"/>
  <c r="V109" i="13"/>
  <c r="W109" i="13"/>
  <c r="AB109" i="13"/>
  <c r="I110" i="13"/>
  <c r="T110" i="13"/>
  <c r="K110" i="13"/>
  <c r="U110" i="13"/>
  <c r="V110" i="13"/>
  <c r="W110" i="13"/>
  <c r="AB110" i="13"/>
  <c r="I111" i="13"/>
  <c r="T111" i="13"/>
  <c r="K111" i="13"/>
  <c r="U111" i="13"/>
  <c r="V111" i="13"/>
  <c r="W111" i="13"/>
  <c r="AB111" i="13"/>
  <c r="I112" i="13"/>
  <c r="T112" i="13"/>
  <c r="K112" i="13"/>
  <c r="U112" i="13"/>
  <c r="V112" i="13"/>
  <c r="W112" i="13"/>
  <c r="AB112" i="13"/>
  <c r="I113" i="13"/>
  <c r="T113" i="13"/>
  <c r="K113" i="13"/>
  <c r="U113" i="13"/>
  <c r="V113" i="13"/>
  <c r="W113" i="13"/>
  <c r="AB113" i="13"/>
  <c r="I114" i="13"/>
  <c r="T114" i="13"/>
  <c r="K114" i="13"/>
  <c r="U114" i="13"/>
  <c r="V114" i="13"/>
  <c r="W114" i="13"/>
  <c r="AB114" i="13"/>
  <c r="I115" i="13"/>
  <c r="T115" i="13"/>
  <c r="K115" i="13"/>
  <c r="U115" i="13"/>
  <c r="V115" i="13"/>
  <c r="W115" i="13"/>
  <c r="AB115" i="13"/>
  <c r="I116" i="13"/>
  <c r="T116" i="13"/>
  <c r="K116" i="13"/>
  <c r="U116" i="13"/>
  <c r="V116" i="13"/>
  <c r="W116" i="13"/>
  <c r="AB116" i="13"/>
  <c r="I117" i="13"/>
  <c r="T117" i="13"/>
  <c r="K117" i="13"/>
  <c r="U117" i="13"/>
  <c r="V117" i="13"/>
  <c r="W117" i="13"/>
  <c r="AB117" i="13"/>
  <c r="I118" i="13"/>
  <c r="T118" i="13"/>
  <c r="K118" i="13"/>
  <c r="U118" i="13"/>
  <c r="V118" i="13"/>
  <c r="W118" i="13"/>
  <c r="AB118" i="13"/>
  <c r="I119" i="13"/>
  <c r="T119" i="13"/>
  <c r="K119" i="13"/>
  <c r="U119" i="13"/>
  <c r="V119" i="13"/>
  <c r="W119" i="13"/>
  <c r="AB119" i="13"/>
  <c r="I120" i="13"/>
  <c r="T120" i="13"/>
  <c r="K120" i="13"/>
  <c r="U120" i="13"/>
  <c r="V120" i="13"/>
  <c r="W120" i="13"/>
  <c r="AB120" i="13"/>
  <c r="I121" i="13"/>
  <c r="T121" i="13"/>
  <c r="K121" i="13"/>
  <c r="U121" i="13"/>
  <c r="V121" i="13"/>
  <c r="W121" i="13"/>
  <c r="AB121" i="13"/>
  <c r="I122" i="13"/>
  <c r="T122" i="13"/>
  <c r="K122" i="13"/>
  <c r="U122" i="13"/>
  <c r="V122" i="13"/>
  <c r="W122" i="13"/>
  <c r="AB122" i="13"/>
  <c r="I123" i="13"/>
  <c r="T123" i="13"/>
  <c r="K123" i="13"/>
  <c r="U123" i="13"/>
  <c r="V123" i="13"/>
  <c r="W123" i="13"/>
  <c r="AB123" i="13"/>
  <c r="I124" i="13"/>
  <c r="T124" i="13"/>
  <c r="K124" i="13"/>
  <c r="U124" i="13"/>
  <c r="V124" i="13"/>
  <c r="W124" i="13"/>
  <c r="AB124" i="13"/>
  <c r="I125" i="13"/>
  <c r="T125" i="13"/>
  <c r="K125" i="13"/>
  <c r="U125" i="13"/>
  <c r="V125" i="13"/>
  <c r="W125" i="13"/>
  <c r="AB125" i="13"/>
  <c r="I126" i="13"/>
  <c r="T126" i="13"/>
  <c r="K126" i="13"/>
  <c r="U126" i="13"/>
  <c r="V126" i="13"/>
  <c r="W126" i="13"/>
  <c r="AB126" i="13"/>
  <c r="I127" i="13"/>
  <c r="T127" i="13"/>
  <c r="K127" i="13"/>
  <c r="U127" i="13"/>
  <c r="V127" i="13"/>
  <c r="W127" i="13"/>
  <c r="AB127" i="13"/>
  <c r="I128" i="13"/>
  <c r="T128" i="13"/>
  <c r="K128" i="13"/>
  <c r="U128" i="13"/>
  <c r="V128" i="13"/>
  <c r="W128" i="13"/>
  <c r="AB128" i="13"/>
  <c r="I129" i="13"/>
  <c r="T129" i="13"/>
  <c r="K129" i="13"/>
  <c r="U129" i="13"/>
  <c r="V129" i="13"/>
  <c r="W129" i="13"/>
  <c r="AB129" i="13"/>
  <c r="I130" i="13"/>
  <c r="T130" i="13"/>
  <c r="K130" i="13"/>
  <c r="U130" i="13"/>
  <c r="V130" i="13"/>
  <c r="W130" i="13"/>
  <c r="AB130" i="13"/>
  <c r="I131" i="13"/>
  <c r="K131" i="13"/>
  <c r="I132" i="13"/>
  <c r="K132" i="13"/>
  <c r="I133" i="13"/>
  <c r="K133" i="13"/>
  <c r="I134" i="13"/>
  <c r="K134" i="13"/>
  <c r="B28" i="13"/>
  <c r="T24" i="13"/>
  <c r="C28" i="13"/>
  <c r="U24" i="13"/>
  <c r="W24" i="13"/>
  <c r="T25" i="13"/>
  <c r="U25" i="13"/>
  <c r="W25" i="13"/>
  <c r="T26" i="13"/>
  <c r="U26" i="13"/>
  <c r="W26" i="13"/>
  <c r="T27" i="13"/>
  <c r="U27" i="13"/>
  <c r="W27" i="13"/>
  <c r="T28" i="13"/>
  <c r="U28" i="13"/>
  <c r="W28" i="13"/>
  <c r="T29" i="13"/>
  <c r="U29" i="13"/>
  <c r="W29" i="13"/>
  <c r="T30" i="13"/>
  <c r="U30" i="13"/>
  <c r="W30" i="13"/>
  <c r="T31" i="13"/>
  <c r="U31" i="13"/>
  <c r="W31" i="13"/>
  <c r="T32" i="13"/>
  <c r="U32" i="13"/>
  <c r="W32" i="13"/>
  <c r="T33" i="13"/>
  <c r="U33" i="13"/>
  <c r="W33" i="13"/>
  <c r="T34" i="13"/>
  <c r="U34" i="13"/>
  <c r="W34" i="13"/>
  <c r="T35" i="13"/>
  <c r="U35" i="13"/>
  <c r="W35" i="13"/>
  <c r="T36" i="13"/>
  <c r="U36" i="13"/>
  <c r="W36" i="13"/>
  <c r="T37" i="13"/>
  <c r="U37" i="13"/>
  <c r="W37" i="13"/>
  <c r="T38" i="13"/>
  <c r="U38" i="13"/>
  <c r="W38" i="13"/>
  <c r="T39" i="13"/>
  <c r="U39" i="13"/>
  <c r="W39" i="13"/>
  <c r="AG23" i="13"/>
  <c r="X24" i="13"/>
  <c r="Y24" i="13"/>
  <c r="Z24" i="13"/>
  <c r="AA24" i="13"/>
  <c r="AF24" i="13"/>
  <c r="X25" i="13"/>
  <c r="Y25" i="13"/>
  <c r="Z25" i="13"/>
  <c r="AA25" i="13"/>
  <c r="AF25" i="13"/>
  <c r="X26" i="13"/>
  <c r="Y26" i="13"/>
  <c r="Z26" i="13"/>
  <c r="AA26" i="13"/>
  <c r="AF26" i="13"/>
  <c r="X27" i="13"/>
  <c r="Y27" i="13"/>
  <c r="Z27" i="13"/>
  <c r="AA27" i="13"/>
  <c r="AF27" i="13"/>
  <c r="X28" i="13"/>
  <c r="Y28" i="13"/>
  <c r="Z28" i="13"/>
  <c r="AA28" i="13"/>
  <c r="AF28" i="13"/>
  <c r="X29" i="13"/>
  <c r="Y29" i="13"/>
  <c r="Z29" i="13"/>
  <c r="AA29" i="13"/>
  <c r="AF29" i="13"/>
  <c r="X30" i="13"/>
  <c r="Y30" i="13"/>
  <c r="Z30" i="13"/>
  <c r="AA30" i="13"/>
  <c r="AF30" i="13"/>
  <c r="X31" i="13"/>
  <c r="Y31" i="13"/>
  <c r="Z31" i="13"/>
  <c r="AA31" i="13"/>
  <c r="AF31" i="13"/>
  <c r="X32" i="13"/>
  <c r="Y32" i="13"/>
  <c r="Z32" i="13"/>
  <c r="AA32" i="13"/>
  <c r="AF32" i="13"/>
  <c r="X33" i="13"/>
  <c r="Y33" i="13"/>
  <c r="Z33" i="13"/>
  <c r="AA33" i="13"/>
  <c r="AF33" i="13"/>
  <c r="X34" i="13"/>
  <c r="Y34" i="13"/>
  <c r="Z34" i="13"/>
  <c r="AA34" i="13"/>
  <c r="AF34" i="13"/>
  <c r="X35" i="13"/>
  <c r="Y35" i="13"/>
  <c r="Z35" i="13"/>
  <c r="AA35" i="13"/>
  <c r="AF35" i="13"/>
  <c r="X36" i="13"/>
  <c r="Y36" i="13"/>
  <c r="Z36" i="13"/>
  <c r="AA36" i="13"/>
  <c r="AF36" i="13"/>
  <c r="X37" i="13"/>
  <c r="Y37" i="13"/>
  <c r="Z37" i="13"/>
  <c r="AA37" i="13"/>
  <c r="AF37" i="13"/>
  <c r="X38" i="13"/>
  <c r="Y38" i="13"/>
  <c r="Z38" i="13"/>
  <c r="AA38" i="13"/>
  <c r="AF38" i="13"/>
  <c r="X39" i="13"/>
  <c r="Y39" i="13"/>
  <c r="Z39" i="13"/>
  <c r="AA39" i="13"/>
  <c r="AF39" i="13"/>
  <c r="C47" i="13"/>
  <c r="X3" i="13"/>
  <c r="Y3" i="13"/>
  <c r="Z3" i="13"/>
  <c r="AA3" i="13"/>
  <c r="AG3" i="13"/>
  <c r="X4" i="13"/>
  <c r="Y4" i="13"/>
  <c r="Z4" i="13"/>
  <c r="AA4" i="13"/>
  <c r="AG4" i="13"/>
  <c r="X6" i="13"/>
  <c r="Y6" i="13"/>
  <c r="Z6" i="13"/>
  <c r="AA6" i="13"/>
  <c r="AG6" i="13"/>
  <c r="X7" i="13"/>
  <c r="Y7" i="13"/>
  <c r="Z7" i="13"/>
  <c r="AA7" i="13"/>
  <c r="AG7" i="13"/>
  <c r="X8" i="13"/>
  <c r="Y8" i="13"/>
  <c r="Z8" i="13"/>
  <c r="AA8" i="13"/>
  <c r="AG8" i="13"/>
  <c r="X9" i="13"/>
  <c r="Y9" i="13"/>
  <c r="Z9" i="13"/>
  <c r="AA9" i="13"/>
  <c r="AG9" i="13"/>
  <c r="X10" i="13"/>
  <c r="Y10" i="13"/>
  <c r="Z10" i="13"/>
  <c r="AA10" i="13"/>
  <c r="AG10" i="13"/>
  <c r="X11" i="13"/>
  <c r="Y11" i="13"/>
  <c r="Z11" i="13"/>
  <c r="AA11" i="13"/>
  <c r="AG11" i="13"/>
  <c r="X12" i="13"/>
  <c r="Y12" i="13"/>
  <c r="Z12" i="13"/>
  <c r="AA12" i="13"/>
  <c r="AG12" i="13"/>
  <c r="X13" i="13"/>
  <c r="Y13" i="13"/>
  <c r="Z13" i="13"/>
  <c r="AA13" i="13"/>
  <c r="AG13" i="13"/>
  <c r="X14" i="13"/>
  <c r="Y14" i="13"/>
  <c r="Z14" i="13"/>
  <c r="AA14" i="13"/>
  <c r="AG14" i="13"/>
  <c r="X15" i="13"/>
  <c r="Y15" i="13"/>
  <c r="Z15" i="13"/>
  <c r="AA15" i="13"/>
  <c r="AG15" i="13"/>
  <c r="X16" i="13"/>
  <c r="Y16" i="13"/>
  <c r="Z16" i="13"/>
  <c r="AA16" i="13"/>
  <c r="AG16" i="13"/>
  <c r="X17" i="13"/>
  <c r="Y17" i="13"/>
  <c r="Z17" i="13"/>
  <c r="AA17" i="13"/>
  <c r="AG17" i="13"/>
  <c r="X18" i="13"/>
  <c r="Y18" i="13"/>
  <c r="Z18" i="13"/>
  <c r="AA18" i="13"/>
  <c r="AG18" i="13"/>
  <c r="C46" i="13"/>
  <c r="O359" i="1"/>
  <c r="O350" i="1"/>
  <c r="O352" i="1"/>
  <c r="O391" i="1"/>
  <c r="O367" i="1"/>
  <c r="O354" i="1"/>
  <c r="O368" i="1"/>
  <c r="O353" i="1"/>
  <c r="O357" i="1"/>
  <c r="O360" i="1"/>
  <c r="O356" i="1"/>
  <c r="O361" i="1"/>
  <c r="O363" i="1"/>
  <c r="O364" i="1"/>
  <c r="O365" i="1"/>
  <c r="O366" i="1"/>
  <c r="O362" i="1"/>
  <c r="O388" i="1"/>
  <c r="O374" i="1"/>
  <c r="O369" i="1"/>
  <c r="O370" i="1"/>
  <c r="O371" i="1"/>
  <c r="O372" i="1"/>
  <c r="O373" i="1"/>
  <c r="O375" i="1"/>
  <c r="O395" i="1"/>
  <c r="O377" i="1"/>
  <c r="O376" i="1"/>
  <c r="O378" i="1"/>
  <c r="O389" i="1"/>
  <c r="O383" i="1"/>
  <c r="O384" i="1"/>
  <c r="O385" i="1"/>
  <c r="O386" i="1"/>
  <c r="O411" i="1"/>
  <c r="O379" i="1"/>
  <c r="O380" i="1"/>
  <c r="O381" i="1"/>
  <c r="O382" i="1"/>
  <c r="O387" i="1"/>
  <c r="O392" i="1"/>
  <c r="O390" i="1"/>
  <c r="O408" i="1"/>
  <c r="O409" i="1"/>
  <c r="O394" i="1"/>
  <c r="O413" i="1"/>
  <c r="O410" i="1"/>
  <c r="O396" i="1"/>
  <c r="O407" i="1"/>
  <c r="O397" i="1"/>
  <c r="O398" i="1"/>
  <c r="O435" i="1"/>
  <c r="O400" i="1"/>
  <c r="O399" i="1"/>
  <c r="O415" i="1"/>
  <c r="O401" i="1"/>
  <c r="O402" i="1"/>
  <c r="O403" i="1"/>
  <c r="O404" i="1"/>
  <c r="O405" i="1"/>
  <c r="O406" i="1"/>
  <c r="O420" i="1"/>
  <c r="O418" i="1"/>
  <c r="O419" i="1"/>
  <c r="O416" i="1"/>
  <c r="O412" i="1"/>
  <c r="O414" i="1"/>
  <c r="O417" i="1"/>
  <c r="O449" i="1"/>
  <c r="O442" i="1"/>
  <c r="O434" i="1"/>
  <c r="O426" i="1"/>
  <c r="O432" i="1"/>
  <c r="O427" i="1"/>
  <c r="O433" i="1"/>
  <c r="O421" i="1"/>
  <c r="O423" i="1"/>
  <c r="O422" i="1"/>
  <c r="O424" i="1"/>
  <c r="O429" i="1"/>
  <c r="O428" i="1"/>
  <c r="O425" i="1"/>
  <c r="O430" i="1"/>
  <c r="O431" i="1"/>
  <c r="O439" i="1"/>
  <c r="O436" i="1"/>
  <c r="O437" i="1"/>
  <c r="O445" i="1"/>
  <c r="O446" i="1"/>
  <c r="O438" i="1"/>
  <c r="O440" i="1"/>
  <c r="O441" i="1"/>
  <c r="O456" i="1"/>
  <c r="O443" i="1"/>
  <c r="O444" i="1"/>
  <c r="O448" i="1"/>
  <c r="O447" i="1"/>
  <c r="O450" i="1"/>
  <c r="O451" i="1"/>
  <c r="O460" i="1"/>
  <c r="O452" i="1"/>
  <c r="O455" i="1"/>
  <c r="O453" i="1"/>
  <c r="O463" i="1"/>
  <c r="O464" i="1"/>
  <c r="O454" i="1"/>
  <c r="O459" i="1"/>
  <c r="O457" i="1"/>
  <c r="O467" i="1"/>
  <c r="O458" i="1"/>
  <c r="O461" i="1"/>
  <c r="O462" i="1"/>
  <c r="O465" i="1"/>
  <c r="O466" i="1"/>
  <c r="O476" i="1"/>
  <c r="O468" i="1"/>
  <c r="O469" i="1"/>
  <c r="O470" i="1"/>
  <c r="O471" i="1"/>
  <c r="O472" i="1"/>
  <c r="O473" i="1"/>
  <c r="O474" i="1"/>
  <c r="O475" i="1"/>
  <c r="O483" i="1"/>
  <c r="O477" i="1"/>
  <c r="O478" i="1"/>
  <c r="O485" i="1"/>
  <c r="O479" i="1"/>
  <c r="O480" i="1"/>
  <c r="O484" i="1"/>
  <c r="O514" i="1"/>
  <c r="O481" i="1"/>
  <c r="O509" i="1"/>
  <c r="O482" i="1"/>
  <c r="O488" i="1"/>
  <c r="O507" i="1"/>
  <c r="O486" i="1"/>
  <c r="O487" i="1"/>
  <c r="O512" i="1"/>
  <c r="O513" i="1"/>
  <c r="O528" i="1"/>
  <c r="O506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489" i="1"/>
  <c r="O517" i="1"/>
  <c r="O505" i="1"/>
  <c r="O508" i="1"/>
  <c r="O525" i="1"/>
  <c r="O510" i="1"/>
  <c r="O511" i="1"/>
  <c r="O515" i="1"/>
  <c r="O520" i="1"/>
  <c r="O523" i="1"/>
  <c r="O519" i="1"/>
  <c r="O516" i="1"/>
  <c r="O538" i="1"/>
  <c r="O527" i="1"/>
  <c r="O518" i="1"/>
  <c r="O531" i="1"/>
  <c r="O522" i="1"/>
  <c r="O529" i="1"/>
  <c r="O545" i="1"/>
  <c r="O533" i="1"/>
  <c r="O526" i="1"/>
  <c r="O524" i="1"/>
  <c r="O521" i="1"/>
  <c r="O541" i="1"/>
  <c r="O551" i="1"/>
  <c r="O552" i="1"/>
  <c r="O543" i="1"/>
  <c r="O530" i="1"/>
  <c r="O540" i="1"/>
  <c r="O532" i="1"/>
  <c r="O536" i="1"/>
  <c r="O544" i="1"/>
  <c r="O547" i="1"/>
  <c r="O534" i="1"/>
  <c r="O537" i="1"/>
  <c r="O535" i="1"/>
  <c r="O539" i="1"/>
  <c r="O546" i="1"/>
  <c r="O542" i="1"/>
  <c r="O548" i="1"/>
  <c r="O549" i="1"/>
  <c r="O550" i="1"/>
  <c r="O553" i="1"/>
  <c r="O559" i="1"/>
  <c r="O562" i="1"/>
  <c r="O555" i="1"/>
  <c r="O554" i="1"/>
  <c r="O558" i="1"/>
  <c r="O556" i="1"/>
  <c r="O557" i="1"/>
  <c r="O563" i="1"/>
  <c r="O569" i="1"/>
  <c r="O560" i="1"/>
  <c r="O561" i="1"/>
  <c r="O574" i="1"/>
  <c r="O564" i="1"/>
  <c r="O571" i="1"/>
  <c r="O568" i="1"/>
  <c r="O567" i="1"/>
  <c r="O565" i="1"/>
  <c r="O566" i="1"/>
  <c r="O576" i="1"/>
  <c r="O582" i="1"/>
  <c r="O581" i="1"/>
  <c r="O572" i="1"/>
  <c r="O570" i="1"/>
  <c r="O573" i="1"/>
  <c r="O575" i="1"/>
  <c r="O579" i="1"/>
  <c r="O577" i="1"/>
  <c r="O578" i="1"/>
  <c r="O580" i="1"/>
  <c r="O583" i="1"/>
  <c r="O584" i="1"/>
  <c r="O588" i="1"/>
  <c r="O585" i="1"/>
  <c r="O592" i="1"/>
  <c r="O586" i="1"/>
  <c r="O587" i="1"/>
  <c r="O589" i="1"/>
  <c r="O590" i="1"/>
  <c r="O591" i="1"/>
  <c r="O593" i="1"/>
  <c r="O594" i="1"/>
  <c r="O596" i="1"/>
  <c r="O595" i="1"/>
  <c r="O597" i="1"/>
  <c r="O598" i="1"/>
  <c r="O599" i="1"/>
  <c r="O600" i="1"/>
  <c r="O601" i="1"/>
  <c r="O602" i="1"/>
  <c r="O355" i="1"/>
  <c r="O107" i="1"/>
  <c r="O108" i="1"/>
  <c r="O106" i="1"/>
  <c r="O109" i="1"/>
  <c r="O139" i="1"/>
  <c r="O140" i="1"/>
  <c r="O130" i="1"/>
  <c r="O123" i="1"/>
  <c r="O170" i="1"/>
  <c r="O121" i="1"/>
  <c r="O110" i="1"/>
  <c r="O122" i="1"/>
  <c r="O144" i="1"/>
  <c r="O145" i="1"/>
  <c r="O148" i="1"/>
  <c r="O167" i="1"/>
  <c r="O116" i="1"/>
  <c r="O115" i="1"/>
  <c r="O117" i="1"/>
  <c r="O118" i="1"/>
  <c r="O119" i="1"/>
  <c r="O120" i="1"/>
  <c r="O113" i="1"/>
  <c r="O129" i="1"/>
  <c r="O124" i="1"/>
  <c r="O125" i="1"/>
  <c r="O126" i="1"/>
  <c r="O127" i="1"/>
  <c r="O132" i="1"/>
  <c r="O134" i="1"/>
  <c r="O131" i="1"/>
  <c r="O133" i="1"/>
  <c r="O149" i="1"/>
  <c r="O136" i="1"/>
  <c r="O135" i="1"/>
  <c r="O138" i="1"/>
  <c r="O137" i="1"/>
  <c r="O146" i="1"/>
  <c r="O143" i="1"/>
  <c r="O141" i="1"/>
  <c r="O142" i="1"/>
  <c r="O147" i="1"/>
  <c r="O150" i="1"/>
  <c r="O169" i="1"/>
  <c r="O165" i="1"/>
  <c r="O151" i="1"/>
  <c r="O154" i="1"/>
  <c r="O152" i="1"/>
  <c r="O172" i="1"/>
  <c r="O153" i="1"/>
  <c r="O156" i="1"/>
  <c r="O155" i="1"/>
  <c r="O188" i="1"/>
  <c r="O157" i="1"/>
  <c r="O158" i="1"/>
  <c r="O159" i="1"/>
  <c r="O160" i="1"/>
  <c r="O161" i="1"/>
  <c r="O162" i="1"/>
  <c r="O182" i="1"/>
  <c r="O176" i="1"/>
  <c r="O178" i="1"/>
  <c r="O163" i="1"/>
  <c r="O164" i="1"/>
  <c r="O175" i="1"/>
  <c r="O166" i="1"/>
  <c r="O168" i="1"/>
  <c r="O171" i="1"/>
  <c r="O174" i="1"/>
  <c r="O173" i="1"/>
  <c r="O177" i="1"/>
  <c r="O199" i="1"/>
  <c r="O191" i="1"/>
  <c r="O183" i="1"/>
  <c r="O179" i="1"/>
  <c r="O187" i="1"/>
  <c r="O180" i="1"/>
  <c r="O181" i="1"/>
  <c r="O184" i="1"/>
  <c r="O186" i="1"/>
  <c r="O185" i="1"/>
  <c r="O202" i="1"/>
  <c r="O194" i="1"/>
  <c r="O189" i="1"/>
  <c r="O190" i="1"/>
  <c r="O192" i="1"/>
  <c r="O196" i="1"/>
  <c r="O197" i="1"/>
  <c r="O201" i="1"/>
  <c r="O193" i="1"/>
  <c r="O195" i="1"/>
  <c r="O198" i="1"/>
  <c r="O200" i="1"/>
  <c r="O224" i="1"/>
  <c r="O23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03" i="1"/>
  <c r="O235" i="1"/>
  <c r="O222" i="1"/>
  <c r="O221" i="1"/>
  <c r="O246" i="1"/>
  <c r="O220" i="1"/>
  <c r="O227" i="1"/>
  <c r="O223" i="1"/>
  <c r="O225" i="1"/>
  <c r="O248" i="1"/>
  <c r="O229" i="1"/>
  <c r="O228" i="1"/>
  <c r="O256" i="1"/>
  <c r="O240" i="1"/>
  <c r="O226" i="1"/>
  <c r="O230" i="1"/>
  <c r="O243" i="1"/>
  <c r="O255" i="1"/>
  <c r="O244" i="1"/>
  <c r="O231" i="1"/>
  <c r="O260" i="1"/>
  <c r="O232" i="1"/>
  <c r="O234" i="1"/>
  <c r="O251" i="1"/>
  <c r="O253" i="1"/>
  <c r="O236" i="1"/>
  <c r="O241" i="1"/>
  <c r="O237" i="1"/>
  <c r="O245" i="1"/>
  <c r="O247" i="1"/>
  <c r="O250" i="1"/>
  <c r="O238" i="1"/>
  <c r="O239" i="1"/>
  <c r="O242" i="1"/>
  <c r="O258" i="1"/>
  <c r="O264" i="1"/>
  <c r="O249" i="1"/>
  <c r="O275" i="1"/>
  <c r="O261" i="1"/>
  <c r="O257" i="1"/>
  <c r="O276" i="1"/>
  <c r="O252" i="1"/>
  <c r="O254" i="1"/>
  <c r="O263" i="1"/>
  <c r="O265" i="1"/>
  <c r="O259" i="1"/>
  <c r="O262" i="1"/>
  <c r="O269" i="1"/>
  <c r="O285" i="1"/>
  <c r="O283" i="1"/>
  <c r="O266" i="1"/>
  <c r="O267" i="1"/>
  <c r="O268" i="1"/>
  <c r="O271" i="1"/>
  <c r="O270" i="1"/>
  <c r="O272" i="1"/>
  <c r="O274" i="1"/>
  <c r="O273" i="1"/>
  <c r="O284" i="1"/>
  <c r="O277" i="1"/>
  <c r="O292" i="1"/>
  <c r="O280" i="1"/>
  <c r="O278" i="1"/>
  <c r="O279" i="1"/>
  <c r="O296" i="1"/>
  <c r="O281" i="1"/>
  <c r="O282" i="1"/>
  <c r="O287" i="1"/>
  <c r="O298" i="1"/>
  <c r="O286" i="1"/>
  <c r="O303" i="1"/>
  <c r="O288" i="1"/>
  <c r="O300" i="1"/>
  <c r="O289" i="1"/>
  <c r="O290" i="1"/>
  <c r="O293" i="1"/>
  <c r="O291" i="1"/>
  <c r="O294" i="1"/>
  <c r="O295" i="1"/>
  <c r="O297" i="1"/>
  <c r="O308" i="1"/>
  <c r="O299" i="1"/>
  <c r="O305" i="1"/>
  <c r="O304" i="1"/>
  <c r="O301" i="1"/>
  <c r="O302" i="1"/>
  <c r="O307" i="1"/>
  <c r="O306" i="1"/>
  <c r="O313" i="1"/>
  <c r="O309" i="1"/>
  <c r="O310" i="1"/>
  <c r="O311" i="1"/>
  <c r="O312" i="1"/>
  <c r="O314" i="1"/>
  <c r="O315" i="1"/>
  <c r="O316" i="1"/>
  <c r="O317" i="1"/>
  <c r="O318" i="1"/>
  <c r="O319" i="1"/>
  <c r="O320" i="1"/>
  <c r="O321" i="1"/>
  <c r="O322" i="1"/>
  <c r="O112" i="1"/>
  <c r="O111" i="1"/>
  <c r="B40" i="13"/>
  <c r="C40" i="13"/>
  <c r="AA326" i="1"/>
  <c r="K329" i="1"/>
  <c r="AA329" i="1"/>
  <c r="K327" i="1"/>
  <c r="AA327" i="1"/>
  <c r="K328" i="1"/>
  <c r="AA328" i="1"/>
  <c r="K333" i="1"/>
  <c r="AA333" i="1"/>
  <c r="K331" i="1"/>
  <c r="AA331" i="1"/>
  <c r="K332" i="1"/>
  <c r="AA332" i="1"/>
  <c r="K336" i="1"/>
  <c r="AA336" i="1"/>
  <c r="K330" i="1"/>
  <c r="AA330" i="1"/>
  <c r="K343" i="1"/>
  <c r="AA343" i="1"/>
  <c r="K335" i="1"/>
  <c r="AA335" i="1"/>
  <c r="K348" i="1"/>
  <c r="AA348" i="1"/>
  <c r="K338" i="1"/>
  <c r="AA338" i="1"/>
  <c r="K334" i="1"/>
  <c r="AA334" i="1"/>
  <c r="K337" i="1"/>
  <c r="AA337" i="1"/>
  <c r="K347" i="1"/>
  <c r="AA347" i="1"/>
  <c r="K339" i="1"/>
  <c r="AA339" i="1"/>
  <c r="K344" i="1"/>
  <c r="AA344" i="1"/>
  <c r="K340" i="1"/>
  <c r="AA340" i="1"/>
  <c r="K346" i="1"/>
  <c r="AA346" i="1"/>
  <c r="K342" i="1"/>
  <c r="AA342" i="1"/>
  <c r="K341" i="1"/>
  <c r="AA341" i="1"/>
  <c r="K351" i="1"/>
  <c r="AA351" i="1"/>
  <c r="K345" i="1"/>
  <c r="AA345" i="1"/>
  <c r="K350" i="1"/>
  <c r="AA350" i="1"/>
  <c r="K352" i="1"/>
  <c r="AA352" i="1"/>
  <c r="K349" i="1"/>
  <c r="AA349" i="1"/>
  <c r="I326" i="1"/>
  <c r="Z326" i="1"/>
  <c r="I329" i="1"/>
  <c r="Z329" i="1"/>
  <c r="I327" i="1"/>
  <c r="Z327" i="1"/>
  <c r="I328" i="1"/>
  <c r="Z328" i="1"/>
  <c r="I333" i="1"/>
  <c r="Z333" i="1"/>
  <c r="I331" i="1"/>
  <c r="Z331" i="1"/>
  <c r="I332" i="1"/>
  <c r="Z332" i="1"/>
  <c r="I336" i="1"/>
  <c r="Z336" i="1"/>
  <c r="I330" i="1"/>
  <c r="Z330" i="1"/>
  <c r="I343" i="1"/>
  <c r="Z343" i="1"/>
  <c r="I335" i="1"/>
  <c r="Z335" i="1"/>
  <c r="I348" i="1"/>
  <c r="Z348" i="1"/>
  <c r="I338" i="1"/>
  <c r="Z338" i="1"/>
  <c r="I334" i="1"/>
  <c r="Z334" i="1"/>
  <c r="I337" i="1"/>
  <c r="Z337" i="1"/>
  <c r="I347" i="1"/>
  <c r="Z347" i="1"/>
  <c r="I339" i="1"/>
  <c r="Z339" i="1"/>
  <c r="I344" i="1"/>
  <c r="Z344" i="1"/>
  <c r="I340" i="1"/>
  <c r="Z340" i="1"/>
  <c r="I346" i="1"/>
  <c r="Z346" i="1"/>
  <c r="I342" i="1"/>
  <c r="Z342" i="1"/>
  <c r="I341" i="1"/>
  <c r="Z341" i="1"/>
  <c r="I351" i="1"/>
  <c r="Z351" i="1"/>
  <c r="I345" i="1"/>
  <c r="Z345" i="1"/>
  <c r="I350" i="1"/>
  <c r="Z350" i="1"/>
  <c r="I352" i="1"/>
  <c r="Z352" i="1"/>
  <c r="I349" i="1"/>
  <c r="Z349" i="1"/>
  <c r="K96" i="1"/>
  <c r="AA96" i="1"/>
  <c r="K97" i="1"/>
  <c r="AA97" i="1"/>
  <c r="K100" i="1"/>
  <c r="AA100" i="1"/>
  <c r="K102" i="1"/>
  <c r="AA102" i="1"/>
  <c r="K98" i="1"/>
  <c r="AA98" i="1"/>
  <c r="K99" i="1"/>
  <c r="AA99" i="1"/>
  <c r="K101" i="1"/>
  <c r="AA101" i="1"/>
  <c r="K105" i="1"/>
  <c r="AA105" i="1"/>
  <c r="K103" i="1"/>
  <c r="AA103" i="1"/>
  <c r="K104" i="1"/>
  <c r="AA104" i="1"/>
  <c r="K107" i="1"/>
  <c r="AA107" i="1"/>
  <c r="K106" i="1"/>
  <c r="AA106" i="1"/>
  <c r="K95" i="1"/>
  <c r="AA95" i="1"/>
  <c r="I96" i="1"/>
  <c r="Z96" i="1"/>
  <c r="I97" i="1"/>
  <c r="Z97" i="1"/>
  <c r="I100" i="1"/>
  <c r="Z100" i="1"/>
  <c r="I102" i="1"/>
  <c r="Z102" i="1"/>
  <c r="I98" i="1"/>
  <c r="Z98" i="1"/>
  <c r="I99" i="1"/>
  <c r="Z99" i="1"/>
  <c r="I101" i="1"/>
  <c r="Z101" i="1"/>
  <c r="I105" i="1"/>
  <c r="Z105" i="1"/>
  <c r="I103" i="1"/>
  <c r="Z103" i="1"/>
  <c r="I104" i="1"/>
  <c r="Z104" i="1"/>
  <c r="I107" i="1"/>
  <c r="Z107" i="1"/>
  <c r="I106" i="1"/>
  <c r="Z106" i="1"/>
  <c r="I95" i="1"/>
  <c r="Z95" i="1"/>
  <c r="B39" i="1"/>
  <c r="C3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69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I43" i="1"/>
  <c r="I44" i="1"/>
  <c r="I45" i="1"/>
  <c r="C39" i="15"/>
  <c r="B39" i="15"/>
  <c r="C38" i="15"/>
  <c r="B38" i="15"/>
  <c r="C37" i="15"/>
  <c r="B37" i="15"/>
  <c r="C36" i="15"/>
  <c r="B36" i="15"/>
  <c r="C35" i="15"/>
  <c r="B35" i="15"/>
  <c r="C39" i="14"/>
  <c r="B39" i="14"/>
  <c r="C38" i="14"/>
  <c r="B38" i="14"/>
  <c r="C37" i="14"/>
  <c r="B37" i="14"/>
  <c r="C36" i="14"/>
  <c r="B36" i="14"/>
  <c r="C35" i="14"/>
  <c r="B35" i="14"/>
  <c r="C36" i="13"/>
  <c r="C37" i="13"/>
  <c r="C38" i="13"/>
  <c r="C39" i="13"/>
  <c r="C35" i="13"/>
  <c r="B36" i="13"/>
  <c r="B37" i="13"/>
  <c r="B38" i="13"/>
  <c r="B39" i="13"/>
  <c r="B35" i="13"/>
  <c r="C35" i="1"/>
  <c r="C36" i="1"/>
  <c r="C37" i="1"/>
  <c r="C38" i="1"/>
  <c r="C34" i="1"/>
  <c r="B35" i="1"/>
  <c r="B36" i="1"/>
  <c r="B37" i="1"/>
  <c r="B38" i="1"/>
  <c r="B34" i="1"/>
  <c r="AD354" i="13"/>
  <c r="AD354" i="14"/>
  <c r="AD354" i="15"/>
  <c r="AD353" i="15"/>
  <c r="AC353" i="15"/>
  <c r="AD96" i="15"/>
  <c r="AD95" i="15"/>
  <c r="AC95" i="15"/>
  <c r="I91" i="15"/>
  <c r="K91" i="15"/>
  <c r="T91" i="15"/>
  <c r="AB91" i="15"/>
  <c r="AA91" i="15"/>
  <c r="P91" i="15"/>
  <c r="O91" i="15"/>
  <c r="N91" i="15"/>
  <c r="M91" i="15"/>
  <c r="I90" i="15"/>
  <c r="K90" i="15"/>
  <c r="T90" i="15"/>
  <c r="AB90" i="15"/>
  <c r="AA90" i="15"/>
  <c r="P90" i="15"/>
  <c r="O90" i="15"/>
  <c r="N90" i="15"/>
  <c r="M90" i="15"/>
  <c r="I89" i="15"/>
  <c r="K89" i="15"/>
  <c r="T89" i="15"/>
  <c r="AB89" i="15"/>
  <c r="AA89" i="15"/>
  <c r="P89" i="15"/>
  <c r="O89" i="15"/>
  <c r="N89" i="15"/>
  <c r="M89" i="15"/>
  <c r="I88" i="15"/>
  <c r="K88" i="15"/>
  <c r="T88" i="15"/>
  <c r="AB88" i="15"/>
  <c r="AA88" i="15"/>
  <c r="P88" i="15"/>
  <c r="O88" i="15"/>
  <c r="N88" i="15"/>
  <c r="M88" i="15"/>
  <c r="I87" i="15"/>
  <c r="K87" i="15"/>
  <c r="T87" i="15"/>
  <c r="AB87" i="15"/>
  <c r="AA87" i="15"/>
  <c r="P87" i="15"/>
  <c r="O87" i="15"/>
  <c r="N87" i="15"/>
  <c r="M87" i="15"/>
  <c r="I86" i="15"/>
  <c r="K86" i="15"/>
  <c r="T86" i="15"/>
  <c r="AB86" i="15"/>
  <c r="AA86" i="15"/>
  <c r="P86" i="15"/>
  <c r="O86" i="15"/>
  <c r="N86" i="15"/>
  <c r="M86" i="15"/>
  <c r="I85" i="15"/>
  <c r="K85" i="15"/>
  <c r="T85" i="15"/>
  <c r="AB85" i="15"/>
  <c r="AA85" i="15"/>
  <c r="P85" i="15"/>
  <c r="O85" i="15"/>
  <c r="N85" i="15"/>
  <c r="M85" i="15"/>
  <c r="I84" i="15"/>
  <c r="K84" i="15"/>
  <c r="T84" i="15"/>
  <c r="AB84" i="15"/>
  <c r="AA84" i="15"/>
  <c r="P84" i="15"/>
  <c r="O84" i="15"/>
  <c r="N84" i="15"/>
  <c r="M84" i="15"/>
  <c r="I83" i="15"/>
  <c r="K83" i="15"/>
  <c r="T83" i="15"/>
  <c r="AB83" i="15"/>
  <c r="AA83" i="15"/>
  <c r="P83" i="15"/>
  <c r="O83" i="15"/>
  <c r="N83" i="15"/>
  <c r="M83" i="15"/>
  <c r="I82" i="15"/>
  <c r="K82" i="15"/>
  <c r="T82" i="15"/>
  <c r="AB82" i="15"/>
  <c r="AA82" i="15"/>
  <c r="P82" i="15"/>
  <c r="O82" i="15"/>
  <c r="N82" i="15"/>
  <c r="M82" i="15"/>
  <c r="I81" i="15"/>
  <c r="K81" i="15"/>
  <c r="T81" i="15"/>
  <c r="AB81" i="15"/>
  <c r="AA81" i="15"/>
  <c r="P81" i="15"/>
  <c r="O81" i="15"/>
  <c r="N81" i="15"/>
  <c r="M81" i="15"/>
  <c r="I80" i="15"/>
  <c r="K80" i="15"/>
  <c r="T80" i="15"/>
  <c r="AB80" i="15"/>
  <c r="AA80" i="15"/>
  <c r="P80" i="15"/>
  <c r="O80" i="15"/>
  <c r="N80" i="15"/>
  <c r="M80" i="15"/>
  <c r="I79" i="15"/>
  <c r="K79" i="15"/>
  <c r="T79" i="15"/>
  <c r="AB79" i="15"/>
  <c r="AA79" i="15"/>
  <c r="P79" i="15"/>
  <c r="O79" i="15"/>
  <c r="N79" i="15"/>
  <c r="M79" i="15"/>
  <c r="I78" i="15"/>
  <c r="K78" i="15"/>
  <c r="T78" i="15"/>
  <c r="AB78" i="15"/>
  <c r="AA78" i="15"/>
  <c r="P78" i="15"/>
  <c r="O78" i="15"/>
  <c r="N78" i="15"/>
  <c r="M78" i="15"/>
  <c r="I77" i="15"/>
  <c r="K77" i="15"/>
  <c r="T77" i="15"/>
  <c r="AB77" i="15"/>
  <c r="AA77" i="15"/>
  <c r="P77" i="15"/>
  <c r="O77" i="15"/>
  <c r="N77" i="15"/>
  <c r="M77" i="15"/>
  <c r="I76" i="15"/>
  <c r="K76" i="15"/>
  <c r="T76" i="15"/>
  <c r="AB76" i="15"/>
  <c r="AA76" i="15"/>
  <c r="P76" i="15"/>
  <c r="O76" i="15"/>
  <c r="N76" i="15"/>
  <c r="M76" i="15"/>
  <c r="I75" i="15"/>
  <c r="K75" i="15"/>
  <c r="T75" i="15"/>
  <c r="AB75" i="15"/>
  <c r="AA75" i="15"/>
  <c r="P75" i="15"/>
  <c r="O75" i="15"/>
  <c r="N75" i="15"/>
  <c r="M75" i="15"/>
  <c r="I74" i="15"/>
  <c r="K74" i="15"/>
  <c r="T74" i="15"/>
  <c r="AB74" i="15"/>
  <c r="AA74" i="15"/>
  <c r="P74" i="15"/>
  <c r="O74" i="15"/>
  <c r="N74" i="15"/>
  <c r="M74" i="15"/>
  <c r="I73" i="15"/>
  <c r="K73" i="15"/>
  <c r="T73" i="15"/>
  <c r="AB73" i="15"/>
  <c r="AA73" i="15"/>
  <c r="P73" i="15"/>
  <c r="O73" i="15"/>
  <c r="N73" i="15"/>
  <c r="M73" i="15"/>
  <c r="I72" i="15"/>
  <c r="K72" i="15"/>
  <c r="T72" i="15"/>
  <c r="AB72" i="15"/>
  <c r="AA72" i="15"/>
  <c r="P72" i="15"/>
  <c r="O72" i="15"/>
  <c r="N72" i="15"/>
  <c r="M72" i="15"/>
  <c r="I71" i="15"/>
  <c r="K71" i="15"/>
  <c r="T71" i="15"/>
  <c r="AB71" i="15"/>
  <c r="AA71" i="15"/>
  <c r="P71" i="15"/>
  <c r="O71" i="15"/>
  <c r="N71" i="15"/>
  <c r="M71" i="15"/>
  <c r="I70" i="15"/>
  <c r="K70" i="15"/>
  <c r="T70" i="15"/>
  <c r="AB70" i="15"/>
  <c r="AA70" i="15"/>
  <c r="P70" i="15"/>
  <c r="O70" i="15"/>
  <c r="N70" i="15"/>
  <c r="M70" i="15"/>
  <c r="AF69" i="15"/>
  <c r="AE69" i="15"/>
  <c r="I69" i="15"/>
  <c r="K69" i="15"/>
  <c r="T69" i="15"/>
  <c r="AB69" i="15"/>
  <c r="AA69" i="15"/>
  <c r="P69" i="15"/>
  <c r="O69" i="15"/>
  <c r="N69" i="15"/>
  <c r="M69" i="15"/>
  <c r="I65" i="15"/>
  <c r="K65" i="15"/>
  <c r="T65" i="15"/>
  <c r="AB65" i="15"/>
  <c r="AA65" i="15"/>
  <c r="P65" i="15"/>
  <c r="O65" i="15"/>
  <c r="N65" i="15"/>
  <c r="M65" i="15"/>
  <c r="I64" i="15"/>
  <c r="K64" i="15"/>
  <c r="T64" i="15"/>
  <c r="AB64" i="15"/>
  <c r="AA64" i="15"/>
  <c r="P64" i="15"/>
  <c r="O64" i="15"/>
  <c r="N64" i="15"/>
  <c r="M64" i="15"/>
  <c r="I63" i="15"/>
  <c r="K63" i="15"/>
  <c r="T63" i="15"/>
  <c r="AB63" i="15"/>
  <c r="AA63" i="15"/>
  <c r="P63" i="15"/>
  <c r="O63" i="15"/>
  <c r="N63" i="15"/>
  <c r="M63" i="15"/>
  <c r="I62" i="15"/>
  <c r="K62" i="15"/>
  <c r="T62" i="15"/>
  <c r="AB62" i="15"/>
  <c r="AA62" i="15"/>
  <c r="P62" i="15"/>
  <c r="O62" i="15"/>
  <c r="N62" i="15"/>
  <c r="M62" i="15"/>
  <c r="I61" i="15"/>
  <c r="K61" i="15"/>
  <c r="T61" i="15"/>
  <c r="AB61" i="15"/>
  <c r="AA61" i="15"/>
  <c r="P61" i="15"/>
  <c r="O61" i="15"/>
  <c r="N61" i="15"/>
  <c r="M61" i="15"/>
  <c r="I60" i="15"/>
  <c r="K60" i="15"/>
  <c r="T60" i="15"/>
  <c r="AB60" i="15"/>
  <c r="AA60" i="15"/>
  <c r="P60" i="15"/>
  <c r="O60" i="15"/>
  <c r="N60" i="15"/>
  <c r="M60" i="15"/>
  <c r="I59" i="15"/>
  <c r="K59" i="15"/>
  <c r="T59" i="15"/>
  <c r="AB59" i="15"/>
  <c r="AA59" i="15"/>
  <c r="P59" i="15"/>
  <c r="O59" i="15"/>
  <c r="N59" i="15"/>
  <c r="M59" i="15"/>
  <c r="I58" i="15"/>
  <c r="K58" i="15"/>
  <c r="T58" i="15"/>
  <c r="AB58" i="15"/>
  <c r="AA58" i="15"/>
  <c r="P58" i="15"/>
  <c r="O58" i="15"/>
  <c r="N58" i="15"/>
  <c r="M58" i="15"/>
  <c r="I57" i="15"/>
  <c r="K57" i="15"/>
  <c r="T57" i="15"/>
  <c r="AB57" i="15"/>
  <c r="AA57" i="15"/>
  <c r="P57" i="15"/>
  <c r="O57" i="15"/>
  <c r="N57" i="15"/>
  <c r="M57" i="15"/>
  <c r="I56" i="15"/>
  <c r="K56" i="15"/>
  <c r="T56" i="15"/>
  <c r="AB56" i="15"/>
  <c r="AA56" i="15"/>
  <c r="P56" i="15"/>
  <c r="O56" i="15"/>
  <c r="N56" i="15"/>
  <c r="M56" i="15"/>
  <c r="I55" i="15"/>
  <c r="K55" i="15"/>
  <c r="T55" i="15"/>
  <c r="AB55" i="15"/>
  <c r="AA55" i="15"/>
  <c r="P55" i="15"/>
  <c r="O55" i="15"/>
  <c r="N55" i="15"/>
  <c r="M55" i="15"/>
  <c r="I54" i="15"/>
  <c r="K54" i="15"/>
  <c r="T54" i="15"/>
  <c r="AB54" i="15"/>
  <c r="AA54" i="15"/>
  <c r="P54" i="15"/>
  <c r="O54" i="15"/>
  <c r="N54" i="15"/>
  <c r="M54" i="15"/>
  <c r="I53" i="15"/>
  <c r="K53" i="15"/>
  <c r="T53" i="15"/>
  <c r="AB53" i="15"/>
  <c r="AA53" i="15"/>
  <c r="P53" i="15"/>
  <c r="O53" i="15"/>
  <c r="N53" i="15"/>
  <c r="M53" i="15"/>
  <c r="I52" i="15"/>
  <c r="K52" i="15"/>
  <c r="T52" i="15"/>
  <c r="AB52" i="15"/>
  <c r="AA52" i="15"/>
  <c r="P52" i="15"/>
  <c r="O52" i="15"/>
  <c r="N52" i="15"/>
  <c r="M52" i="15"/>
  <c r="I51" i="15"/>
  <c r="K51" i="15"/>
  <c r="T51" i="15"/>
  <c r="AB51" i="15"/>
  <c r="AA51" i="15"/>
  <c r="P51" i="15"/>
  <c r="O51" i="15"/>
  <c r="N51" i="15"/>
  <c r="M51" i="15"/>
  <c r="I50" i="15"/>
  <c r="K50" i="15"/>
  <c r="T50" i="15"/>
  <c r="AB50" i="15"/>
  <c r="AA50" i="15"/>
  <c r="P50" i="15"/>
  <c r="O50" i="15"/>
  <c r="N50" i="15"/>
  <c r="M50" i="15"/>
  <c r="I49" i="15"/>
  <c r="K49" i="15"/>
  <c r="T49" i="15"/>
  <c r="AB49" i="15"/>
  <c r="AA49" i="15"/>
  <c r="P49" i="15"/>
  <c r="O49" i="15"/>
  <c r="N49" i="15"/>
  <c r="M49" i="15"/>
  <c r="I48" i="15"/>
  <c r="K48" i="15"/>
  <c r="T48" i="15"/>
  <c r="AB48" i="15"/>
  <c r="AA48" i="15"/>
  <c r="P48" i="15"/>
  <c r="O48" i="15"/>
  <c r="N48" i="15"/>
  <c r="M48" i="15"/>
  <c r="I47" i="15"/>
  <c r="K47" i="15"/>
  <c r="T47" i="15"/>
  <c r="AB47" i="15"/>
  <c r="AA47" i="15"/>
  <c r="P47" i="15"/>
  <c r="O47" i="15"/>
  <c r="N47" i="15"/>
  <c r="M47" i="15"/>
  <c r="I46" i="15"/>
  <c r="K46" i="15"/>
  <c r="T46" i="15"/>
  <c r="AB46" i="15"/>
  <c r="AA46" i="15"/>
  <c r="P46" i="15"/>
  <c r="O46" i="15"/>
  <c r="N46" i="15"/>
  <c r="M46" i="15"/>
  <c r="I45" i="15"/>
  <c r="K45" i="15"/>
  <c r="T45" i="15"/>
  <c r="AB45" i="15"/>
  <c r="AA45" i="15"/>
  <c r="P45" i="15"/>
  <c r="O45" i="15"/>
  <c r="N45" i="15"/>
  <c r="M45" i="15"/>
  <c r="I44" i="15"/>
  <c r="K44" i="15"/>
  <c r="T44" i="15"/>
  <c r="AB44" i="15"/>
  <c r="AA44" i="15"/>
  <c r="P44" i="15"/>
  <c r="O44" i="15"/>
  <c r="N44" i="15"/>
  <c r="M44" i="15"/>
  <c r="AF43" i="15"/>
  <c r="AE43" i="15"/>
  <c r="I43" i="15"/>
  <c r="K43" i="15"/>
  <c r="T43" i="15"/>
  <c r="AB43" i="15"/>
  <c r="AA43" i="15"/>
  <c r="P43" i="15"/>
  <c r="O43" i="15"/>
  <c r="N43" i="15"/>
  <c r="M43" i="15"/>
  <c r="J39" i="15"/>
  <c r="L39" i="15"/>
  <c r="AD39" i="15"/>
  <c r="V39" i="15"/>
  <c r="N39" i="15"/>
  <c r="S39" i="15"/>
  <c r="O39" i="15"/>
  <c r="R39" i="15"/>
  <c r="Q39" i="15"/>
  <c r="P39" i="15"/>
  <c r="J38" i="15"/>
  <c r="L38" i="15"/>
  <c r="AD38" i="15"/>
  <c r="V38" i="15"/>
  <c r="N38" i="15"/>
  <c r="S38" i="15"/>
  <c r="O38" i="15"/>
  <c r="R38" i="15"/>
  <c r="Q38" i="15"/>
  <c r="P38" i="15"/>
  <c r="J37" i="15"/>
  <c r="L37" i="15"/>
  <c r="AD37" i="15"/>
  <c r="V37" i="15"/>
  <c r="N37" i="15"/>
  <c r="S37" i="15"/>
  <c r="O37" i="15"/>
  <c r="R37" i="15"/>
  <c r="Q37" i="15"/>
  <c r="P37" i="15"/>
  <c r="J36" i="15"/>
  <c r="L36" i="15"/>
  <c r="AD36" i="15"/>
  <c r="V36" i="15"/>
  <c r="N36" i="15"/>
  <c r="S36" i="15"/>
  <c r="O36" i="15"/>
  <c r="R36" i="15"/>
  <c r="Q36" i="15"/>
  <c r="P36" i="15"/>
  <c r="J35" i="15"/>
  <c r="L35" i="15"/>
  <c r="AD35" i="15"/>
  <c r="V35" i="15"/>
  <c r="N35" i="15"/>
  <c r="S35" i="15"/>
  <c r="O35" i="15"/>
  <c r="R35" i="15"/>
  <c r="Q35" i="15"/>
  <c r="P35" i="15"/>
  <c r="J34" i="15"/>
  <c r="L34" i="15"/>
  <c r="AD34" i="15"/>
  <c r="V34" i="15"/>
  <c r="N34" i="15"/>
  <c r="S34" i="15"/>
  <c r="O34" i="15"/>
  <c r="R34" i="15"/>
  <c r="Q34" i="15"/>
  <c r="P34" i="15"/>
  <c r="J33" i="15"/>
  <c r="L33" i="15"/>
  <c r="AD33" i="15"/>
  <c r="V33" i="15"/>
  <c r="N33" i="15"/>
  <c r="S33" i="15"/>
  <c r="O33" i="15"/>
  <c r="R33" i="15"/>
  <c r="Q33" i="15"/>
  <c r="P33" i="15"/>
  <c r="J32" i="15"/>
  <c r="L32" i="15"/>
  <c r="AD32" i="15"/>
  <c r="V32" i="15"/>
  <c r="N32" i="15"/>
  <c r="S32" i="15"/>
  <c r="O32" i="15"/>
  <c r="R32" i="15"/>
  <c r="Q32" i="15"/>
  <c r="P32" i="15"/>
  <c r="J31" i="15"/>
  <c r="L31" i="15"/>
  <c r="AD31" i="15"/>
  <c r="V31" i="15"/>
  <c r="N31" i="15"/>
  <c r="S31" i="15"/>
  <c r="O31" i="15"/>
  <c r="R31" i="15"/>
  <c r="Q31" i="15"/>
  <c r="P31" i="15"/>
  <c r="J30" i="15"/>
  <c r="L30" i="15"/>
  <c r="AD30" i="15"/>
  <c r="V30" i="15"/>
  <c r="N30" i="15"/>
  <c r="S30" i="15"/>
  <c r="O30" i="15"/>
  <c r="R30" i="15"/>
  <c r="Q30" i="15"/>
  <c r="P30" i="15"/>
  <c r="J29" i="15"/>
  <c r="L29" i="15"/>
  <c r="AD29" i="15"/>
  <c r="V29" i="15"/>
  <c r="N29" i="15"/>
  <c r="S29" i="15"/>
  <c r="O29" i="15"/>
  <c r="R29" i="15"/>
  <c r="Q29" i="15"/>
  <c r="P29" i="15"/>
  <c r="J28" i="15"/>
  <c r="L28" i="15"/>
  <c r="AD28" i="15"/>
  <c r="V28" i="15"/>
  <c r="N28" i="15"/>
  <c r="S28" i="15"/>
  <c r="O28" i="15"/>
  <c r="R28" i="15"/>
  <c r="Q28" i="15"/>
  <c r="P28" i="15"/>
  <c r="J27" i="15"/>
  <c r="L27" i="15"/>
  <c r="AD27" i="15"/>
  <c r="V27" i="15"/>
  <c r="N27" i="15"/>
  <c r="S27" i="15"/>
  <c r="O27" i="15"/>
  <c r="R27" i="15"/>
  <c r="Q27" i="15"/>
  <c r="P27" i="15"/>
  <c r="J26" i="15"/>
  <c r="L26" i="15"/>
  <c r="AD26" i="15"/>
  <c r="V26" i="15"/>
  <c r="N26" i="15"/>
  <c r="S26" i="15"/>
  <c r="O26" i="15"/>
  <c r="R26" i="15"/>
  <c r="Q26" i="15"/>
  <c r="P26" i="15"/>
  <c r="J25" i="15"/>
  <c r="L25" i="15"/>
  <c r="AD25" i="15"/>
  <c r="V25" i="15"/>
  <c r="N25" i="15"/>
  <c r="S25" i="15"/>
  <c r="O25" i="15"/>
  <c r="R25" i="15"/>
  <c r="Q25" i="15"/>
  <c r="P25" i="15"/>
  <c r="J24" i="15"/>
  <c r="L24" i="15"/>
  <c r="AD24" i="15"/>
  <c r="V24" i="15"/>
  <c r="N24" i="15"/>
  <c r="S24" i="15"/>
  <c r="O24" i="15"/>
  <c r="R24" i="15"/>
  <c r="Q24" i="15"/>
  <c r="P24" i="15"/>
  <c r="AH23" i="15"/>
  <c r="AG23" i="15"/>
  <c r="J23" i="15"/>
  <c r="X23" i="15"/>
  <c r="L23" i="15"/>
  <c r="Y23" i="15"/>
  <c r="Z23" i="15"/>
  <c r="AA23" i="15"/>
  <c r="AF23" i="15"/>
  <c r="T23" i="15"/>
  <c r="U23" i="15"/>
  <c r="W23" i="15"/>
  <c r="AD23" i="15"/>
  <c r="V23" i="15"/>
  <c r="N23" i="15"/>
  <c r="S23" i="15"/>
  <c r="O23" i="15"/>
  <c r="R23" i="15"/>
  <c r="Q23" i="15"/>
  <c r="P23" i="15"/>
  <c r="J18" i="15"/>
  <c r="L18" i="15"/>
  <c r="W18" i="15"/>
  <c r="AE18" i="15"/>
  <c r="AD18" i="15"/>
  <c r="N18" i="15"/>
  <c r="S18" i="15"/>
  <c r="O18" i="15"/>
  <c r="R18" i="15"/>
  <c r="Q18" i="15"/>
  <c r="P18" i="15"/>
  <c r="J17" i="15"/>
  <c r="L17" i="15"/>
  <c r="W17" i="15"/>
  <c r="AE17" i="15"/>
  <c r="AD17" i="15"/>
  <c r="N17" i="15"/>
  <c r="S17" i="15"/>
  <c r="O17" i="15"/>
  <c r="R17" i="15"/>
  <c r="Q17" i="15"/>
  <c r="P17" i="15"/>
  <c r="J16" i="15"/>
  <c r="L16" i="15"/>
  <c r="W16" i="15"/>
  <c r="AE16" i="15"/>
  <c r="AD16" i="15"/>
  <c r="N16" i="15"/>
  <c r="S16" i="15"/>
  <c r="O16" i="15"/>
  <c r="R16" i="15"/>
  <c r="Q16" i="15"/>
  <c r="P16" i="15"/>
  <c r="J15" i="15"/>
  <c r="L15" i="15"/>
  <c r="W15" i="15"/>
  <c r="AE15" i="15"/>
  <c r="AD15" i="15"/>
  <c r="N15" i="15"/>
  <c r="S15" i="15"/>
  <c r="O15" i="15"/>
  <c r="R15" i="15"/>
  <c r="Q15" i="15"/>
  <c r="P15" i="15"/>
  <c r="J14" i="15"/>
  <c r="L14" i="15"/>
  <c r="W14" i="15"/>
  <c r="AE14" i="15"/>
  <c r="AD14" i="15"/>
  <c r="N14" i="15"/>
  <c r="S14" i="15"/>
  <c r="O14" i="15"/>
  <c r="R14" i="15"/>
  <c r="Q14" i="15"/>
  <c r="P14" i="15"/>
  <c r="J13" i="15"/>
  <c r="L13" i="15"/>
  <c r="W13" i="15"/>
  <c r="AE13" i="15"/>
  <c r="AD13" i="15"/>
  <c r="N13" i="15"/>
  <c r="S13" i="15"/>
  <c r="O13" i="15"/>
  <c r="R13" i="15"/>
  <c r="Q13" i="15"/>
  <c r="P13" i="15"/>
  <c r="J12" i="15"/>
  <c r="L12" i="15"/>
  <c r="W12" i="15"/>
  <c r="AE12" i="15"/>
  <c r="AD12" i="15"/>
  <c r="N12" i="15"/>
  <c r="S12" i="15"/>
  <c r="O12" i="15"/>
  <c r="R12" i="15"/>
  <c r="Q12" i="15"/>
  <c r="P12" i="15"/>
  <c r="J11" i="15"/>
  <c r="L11" i="15"/>
  <c r="W11" i="15"/>
  <c r="AE11" i="15"/>
  <c r="AD11" i="15"/>
  <c r="N11" i="15"/>
  <c r="S11" i="15"/>
  <c r="O11" i="15"/>
  <c r="R11" i="15"/>
  <c r="Q11" i="15"/>
  <c r="P11" i="15"/>
  <c r="J10" i="15"/>
  <c r="L10" i="15"/>
  <c r="W10" i="15"/>
  <c r="AE10" i="15"/>
  <c r="AD10" i="15"/>
  <c r="N10" i="15"/>
  <c r="S10" i="15"/>
  <c r="O10" i="15"/>
  <c r="R10" i="15"/>
  <c r="Q10" i="15"/>
  <c r="P10" i="15"/>
  <c r="J9" i="15"/>
  <c r="L9" i="15"/>
  <c r="W9" i="15"/>
  <c r="AE9" i="15"/>
  <c r="AD9" i="15"/>
  <c r="N9" i="15"/>
  <c r="S9" i="15"/>
  <c r="O9" i="15"/>
  <c r="R9" i="15"/>
  <c r="Q9" i="15"/>
  <c r="P9" i="15"/>
  <c r="J8" i="15"/>
  <c r="L8" i="15"/>
  <c r="W8" i="15"/>
  <c r="AE8" i="15"/>
  <c r="AD8" i="15"/>
  <c r="N8" i="15"/>
  <c r="S8" i="15"/>
  <c r="O8" i="15"/>
  <c r="R8" i="15"/>
  <c r="Q8" i="15"/>
  <c r="P8" i="15"/>
  <c r="J7" i="15"/>
  <c r="L7" i="15"/>
  <c r="W7" i="15"/>
  <c r="AE7" i="15"/>
  <c r="AD7" i="15"/>
  <c r="N7" i="15"/>
  <c r="S7" i="15"/>
  <c r="O7" i="15"/>
  <c r="R7" i="15"/>
  <c r="Q7" i="15"/>
  <c r="P7" i="15"/>
  <c r="J6" i="15"/>
  <c r="L6" i="15"/>
  <c r="W6" i="15"/>
  <c r="AE6" i="15"/>
  <c r="AD6" i="15"/>
  <c r="N6" i="15"/>
  <c r="S6" i="15"/>
  <c r="O6" i="15"/>
  <c r="R6" i="15"/>
  <c r="Q6" i="15"/>
  <c r="P6" i="15"/>
  <c r="J5" i="15"/>
  <c r="L5" i="15"/>
  <c r="W5" i="15"/>
  <c r="AE5" i="15"/>
  <c r="AD5" i="15"/>
  <c r="N5" i="15"/>
  <c r="S5" i="15"/>
  <c r="O5" i="15"/>
  <c r="R5" i="15"/>
  <c r="Q5" i="15"/>
  <c r="P5" i="15"/>
  <c r="J4" i="15"/>
  <c r="L4" i="15"/>
  <c r="W4" i="15"/>
  <c r="AE4" i="15"/>
  <c r="AD4" i="15"/>
  <c r="N4" i="15"/>
  <c r="S4" i="15"/>
  <c r="O4" i="15"/>
  <c r="R4" i="15"/>
  <c r="Q4" i="15"/>
  <c r="P4" i="15"/>
  <c r="J3" i="15"/>
  <c r="L3" i="15"/>
  <c r="AI3" i="15"/>
  <c r="AH3" i="15"/>
  <c r="W3" i="15"/>
  <c r="AE3" i="15"/>
  <c r="AD3" i="15"/>
  <c r="N3" i="15"/>
  <c r="S3" i="15"/>
  <c r="O3" i="15"/>
  <c r="R3" i="15"/>
  <c r="Q3" i="15"/>
  <c r="P3" i="15"/>
  <c r="AD353" i="14"/>
  <c r="AC353" i="14"/>
  <c r="AD96" i="14"/>
  <c r="AD95" i="14"/>
  <c r="AC95" i="14"/>
  <c r="I91" i="14"/>
  <c r="K91" i="14"/>
  <c r="T91" i="14"/>
  <c r="AB91" i="14"/>
  <c r="AA91" i="14"/>
  <c r="P91" i="14"/>
  <c r="O91" i="14"/>
  <c r="N91" i="14"/>
  <c r="M91" i="14"/>
  <c r="I90" i="14"/>
  <c r="K90" i="14"/>
  <c r="T90" i="14"/>
  <c r="AB90" i="14"/>
  <c r="AA90" i="14"/>
  <c r="P90" i="14"/>
  <c r="O90" i="14"/>
  <c r="N90" i="14"/>
  <c r="M90" i="14"/>
  <c r="I89" i="14"/>
  <c r="K89" i="14"/>
  <c r="T89" i="14"/>
  <c r="AB89" i="14"/>
  <c r="AA89" i="14"/>
  <c r="P89" i="14"/>
  <c r="O89" i="14"/>
  <c r="N89" i="14"/>
  <c r="M89" i="14"/>
  <c r="I88" i="14"/>
  <c r="K88" i="14"/>
  <c r="T88" i="14"/>
  <c r="AB88" i="14"/>
  <c r="AA88" i="14"/>
  <c r="P88" i="14"/>
  <c r="O88" i="14"/>
  <c r="N88" i="14"/>
  <c r="M88" i="14"/>
  <c r="I87" i="14"/>
  <c r="K87" i="14"/>
  <c r="T87" i="14"/>
  <c r="AB87" i="14"/>
  <c r="AA87" i="14"/>
  <c r="P87" i="14"/>
  <c r="O87" i="14"/>
  <c r="N87" i="14"/>
  <c r="M87" i="14"/>
  <c r="I86" i="14"/>
  <c r="K86" i="14"/>
  <c r="T86" i="14"/>
  <c r="AB86" i="14"/>
  <c r="AA86" i="14"/>
  <c r="P86" i="14"/>
  <c r="O86" i="14"/>
  <c r="N86" i="14"/>
  <c r="M86" i="14"/>
  <c r="I85" i="14"/>
  <c r="K85" i="14"/>
  <c r="T85" i="14"/>
  <c r="AB85" i="14"/>
  <c r="AA85" i="14"/>
  <c r="P85" i="14"/>
  <c r="O85" i="14"/>
  <c r="N85" i="14"/>
  <c r="M85" i="14"/>
  <c r="I84" i="14"/>
  <c r="K84" i="14"/>
  <c r="T84" i="14"/>
  <c r="AB84" i="14"/>
  <c r="AA84" i="14"/>
  <c r="P84" i="14"/>
  <c r="O84" i="14"/>
  <c r="N84" i="14"/>
  <c r="M84" i="14"/>
  <c r="I83" i="14"/>
  <c r="K83" i="14"/>
  <c r="T83" i="14"/>
  <c r="AB83" i="14"/>
  <c r="AA83" i="14"/>
  <c r="P83" i="14"/>
  <c r="O83" i="14"/>
  <c r="N83" i="14"/>
  <c r="M83" i="14"/>
  <c r="I82" i="14"/>
  <c r="K82" i="14"/>
  <c r="T82" i="14"/>
  <c r="AB82" i="14"/>
  <c r="AA82" i="14"/>
  <c r="P82" i="14"/>
  <c r="O82" i="14"/>
  <c r="N82" i="14"/>
  <c r="M82" i="14"/>
  <c r="I81" i="14"/>
  <c r="K81" i="14"/>
  <c r="T81" i="14"/>
  <c r="AB81" i="14"/>
  <c r="AA81" i="14"/>
  <c r="P81" i="14"/>
  <c r="O81" i="14"/>
  <c r="N81" i="14"/>
  <c r="M81" i="14"/>
  <c r="I80" i="14"/>
  <c r="K80" i="14"/>
  <c r="T80" i="14"/>
  <c r="AB80" i="14"/>
  <c r="AA80" i="14"/>
  <c r="P80" i="14"/>
  <c r="O80" i="14"/>
  <c r="N80" i="14"/>
  <c r="M80" i="14"/>
  <c r="I79" i="14"/>
  <c r="K79" i="14"/>
  <c r="T79" i="14"/>
  <c r="AB79" i="14"/>
  <c r="AA79" i="14"/>
  <c r="P79" i="14"/>
  <c r="O79" i="14"/>
  <c r="N79" i="14"/>
  <c r="M79" i="14"/>
  <c r="I78" i="14"/>
  <c r="K78" i="14"/>
  <c r="T78" i="14"/>
  <c r="AB78" i="14"/>
  <c r="AA78" i="14"/>
  <c r="P78" i="14"/>
  <c r="O78" i="14"/>
  <c r="N78" i="14"/>
  <c r="M78" i="14"/>
  <c r="I77" i="14"/>
  <c r="K77" i="14"/>
  <c r="T77" i="14"/>
  <c r="AB77" i="14"/>
  <c r="AA77" i="14"/>
  <c r="P77" i="14"/>
  <c r="O77" i="14"/>
  <c r="N77" i="14"/>
  <c r="M77" i="14"/>
  <c r="I76" i="14"/>
  <c r="K76" i="14"/>
  <c r="T76" i="14"/>
  <c r="AB76" i="14"/>
  <c r="AA76" i="14"/>
  <c r="P76" i="14"/>
  <c r="O76" i="14"/>
  <c r="N76" i="14"/>
  <c r="M76" i="14"/>
  <c r="I75" i="14"/>
  <c r="K75" i="14"/>
  <c r="T75" i="14"/>
  <c r="AB75" i="14"/>
  <c r="AA75" i="14"/>
  <c r="P75" i="14"/>
  <c r="O75" i="14"/>
  <c r="N75" i="14"/>
  <c r="M75" i="14"/>
  <c r="I74" i="14"/>
  <c r="K74" i="14"/>
  <c r="T74" i="14"/>
  <c r="AB74" i="14"/>
  <c r="AA74" i="14"/>
  <c r="P74" i="14"/>
  <c r="O74" i="14"/>
  <c r="N74" i="14"/>
  <c r="M74" i="14"/>
  <c r="I73" i="14"/>
  <c r="K73" i="14"/>
  <c r="T73" i="14"/>
  <c r="AB73" i="14"/>
  <c r="AA73" i="14"/>
  <c r="P73" i="14"/>
  <c r="O73" i="14"/>
  <c r="N73" i="14"/>
  <c r="M73" i="14"/>
  <c r="I72" i="14"/>
  <c r="K72" i="14"/>
  <c r="T72" i="14"/>
  <c r="AB72" i="14"/>
  <c r="AA72" i="14"/>
  <c r="P72" i="14"/>
  <c r="O72" i="14"/>
  <c r="N72" i="14"/>
  <c r="M72" i="14"/>
  <c r="I71" i="14"/>
  <c r="K71" i="14"/>
  <c r="T71" i="14"/>
  <c r="AB71" i="14"/>
  <c r="AA71" i="14"/>
  <c r="P71" i="14"/>
  <c r="O71" i="14"/>
  <c r="N71" i="14"/>
  <c r="M71" i="14"/>
  <c r="I70" i="14"/>
  <c r="K70" i="14"/>
  <c r="T70" i="14"/>
  <c r="AB70" i="14"/>
  <c r="AA70" i="14"/>
  <c r="P70" i="14"/>
  <c r="O70" i="14"/>
  <c r="N70" i="14"/>
  <c r="M70" i="14"/>
  <c r="AF69" i="14"/>
  <c r="AE69" i="14"/>
  <c r="I69" i="14"/>
  <c r="K69" i="14"/>
  <c r="T69" i="14"/>
  <c r="AB69" i="14"/>
  <c r="AA69" i="14"/>
  <c r="P69" i="14"/>
  <c r="O69" i="14"/>
  <c r="N69" i="14"/>
  <c r="M69" i="14"/>
  <c r="I65" i="14"/>
  <c r="K65" i="14"/>
  <c r="T65" i="14"/>
  <c r="AB65" i="14"/>
  <c r="AA65" i="14"/>
  <c r="P65" i="14"/>
  <c r="O65" i="14"/>
  <c r="N65" i="14"/>
  <c r="M65" i="14"/>
  <c r="I64" i="14"/>
  <c r="K64" i="14"/>
  <c r="T64" i="14"/>
  <c r="AB64" i="14"/>
  <c r="AA64" i="14"/>
  <c r="P64" i="14"/>
  <c r="O64" i="14"/>
  <c r="N64" i="14"/>
  <c r="M64" i="14"/>
  <c r="I63" i="14"/>
  <c r="K63" i="14"/>
  <c r="T63" i="14"/>
  <c r="AB63" i="14"/>
  <c r="AA63" i="14"/>
  <c r="P63" i="14"/>
  <c r="O63" i="14"/>
  <c r="N63" i="14"/>
  <c r="M63" i="14"/>
  <c r="I62" i="14"/>
  <c r="K62" i="14"/>
  <c r="T62" i="14"/>
  <c r="AB62" i="14"/>
  <c r="AA62" i="14"/>
  <c r="P62" i="14"/>
  <c r="O62" i="14"/>
  <c r="N62" i="14"/>
  <c r="M62" i="14"/>
  <c r="I61" i="14"/>
  <c r="K61" i="14"/>
  <c r="T61" i="14"/>
  <c r="AB61" i="14"/>
  <c r="AA61" i="14"/>
  <c r="P61" i="14"/>
  <c r="O61" i="14"/>
  <c r="N61" i="14"/>
  <c r="M61" i="14"/>
  <c r="I60" i="14"/>
  <c r="K60" i="14"/>
  <c r="T60" i="14"/>
  <c r="AB60" i="14"/>
  <c r="AA60" i="14"/>
  <c r="P60" i="14"/>
  <c r="O60" i="14"/>
  <c r="N60" i="14"/>
  <c r="M60" i="14"/>
  <c r="I59" i="14"/>
  <c r="K59" i="14"/>
  <c r="T59" i="14"/>
  <c r="AB59" i="14"/>
  <c r="AA59" i="14"/>
  <c r="P59" i="14"/>
  <c r="O59" i="14"/>
  <c r="N59" i="14"/>
  <c r="M59" i="14"/>
  <c r="I58" i="14"/>
  <c r="K58" i="14"/>
  <c r="T58" i="14"/>
  <c r="AB58" i="14"/>
  <c r="AA58" i="14"/>
  <c r="P58" i="14"/>
  <c r="O58" i="14"/>
  <c r="N58" i="14"/>
  <c r="M58" i="14"/>
  <c r="I57" i="14"/>
  <c r="K57" i="14"/>
  <c r="T57" i="14"/>
  <c r="AB57" i="14"/>
  <c r="AA57" i="14"/>
  <c r="P57" i="14"/>
  <c r="O57" i="14"/>
  <c r="N57" i="14"/>
  <c r="M57" i="14"/>
  <c r="I56" i="14"/>
  <c r="K56" i="14"/>
  <c r="T56" i="14"/>
  <c r="AB56" i="14"/>
  <c r="AA56" i="14"/>
  <c r="P56" i="14"/>
  <c r="O56" i="14"/>
  <c r="N56" i="14"/>
  <c r="M56" i="14"/>
  <c r="I55" i="14"/>
  <c r="K55" i="14"/>
  <c r="T55" i="14"/>
  <c r="AB55" i="14"/>
  <c r="AA55" i="14"/>
  <c r="P55" i="14"/>
  <c r="O55" i="14"/>
  <c r="N55" i="14"/>
  <c r="M55" i="14"/>
  <c r="I54" i="14"/>
  <c r="K54" i="14"/>
  <c r="T54" i="14"/>
  <c r="AB54" i="14"/>
  <c r="AA54" i="14"/>
  <c r="P54" i="14"/>
  <c r="O54" i="14"/>
  <c r="N54" i="14"/>
  <c r="M54" i="14"/>
  <c r="I53" i="14"/>
  <c r="K53" i="14"/>
  <c r="T53" i="14"/>
  <c r="AB53" i="14"/>
  <c r="AA53" i="14"/>
  <c r="P53" i="14"/>
  <c r="O53" i="14"/>
  <c r="N53" i="14"/>
  <c r="M53" i="14"/>
  <c r="I52" i="14"/>
  <c r="K52" i="14"/>
  <c r="T52" i="14"/>
  <c r="AB52" i="14"/>
  <c r="AA52" i="14"/>
  <c r="P52" i="14"/>
  <c r="O52" i="14"/>
  <c r="N52" i="14"/>
  <c r="M52" i="14"/>
  <c r="I51" i="14"/>
  <c r="K51" i="14"/>
  <c r="T51" i="14"/>
  <c r="AB51" i="14"/>
  <c r="AA51" i="14"/>
  <c r="P51" i="14"/>
  <c r="O51" i="14"/>
  <c r="N51" i="14"/>
  <c r="M51" i="14"/>
  <c r="I50" i="14"/>
  <c r="K50" i="14"/>
  <c r="T50" i="14"/>
  <c r="AB50" i="14"/>
  <c r="AA50" i="14"/>
  <c r="P50" i="14"/>
  <c r="O50" i="14"/>
  <c r="N50" i="14"/>
  <c r="M50" i="14"/>
  <c r="I49" i="14"/>
  <c r="K49" i="14"/>
  <c r="T49" i="14"/>
  <c r="AB49" i="14"/>
  <c r="AA49" i="14"/>
  <c r="P49" i="14"/>
  <c r="O49" i="14"/>
  <c r="N49" i="14"/>
  <c r="M49" i="14"/>
  <c r="I48" i="14"/>
  <c r="K48" i="14"/>
  <c r="T48" i="14"/>
  <c r="AB48" i="14"/>
  <c r="AA48" i="14"/>
  <c r="P48" i="14"/>
  <c r="O48" i="14"/>
  <c r="N48" i="14"/>
  <c r="M48" i="14"/>
  <c r="I47" i="14"/>
  <c r="K47" i="14"/>
  <c r="T47" i="14"/>
  <c r="AB47" i="14"/>
  <c r="AA47" i="14"/>
  <c r="P47" i="14"/>
  <c r="O47" i="14"/>
  <c r="N47" i="14"/>
  <c r="M47" i="14"/>
  <c r="I46" i="14"/>
  <c r="K46" i="14"/>
  <c r="T46" i="14"/>
  <c r="AB46" i="14"/>
  <c r="AA46" i="14"/>
  <c r="P46" i="14"/>
  <c r="O46" i="14"/>
  <c r="N46" i="14"/>
  <c r="M46" i="14"/>
  <c r="I45" i="14"/>
  <c r="K45" i="14"/>
  <c r="T45" i="14"/>
  <c r="AB45" i="14"/>
  <c r="AA45" i="14"/>
  <c r="P45" i="14"/>
  <c r="O45" i="14"/>
  <c r="N45" i="14"/>
  <c r="M45" i="14"/>
  <c r="I44" i="14"/>
  <c r="K44" i="14"/>
  <c r="T44" i="14"/>
  <c r="AB44" i="14"/>
  <c r="AA44" i="14"/>
  <c r="P44" i="14"/>
  <c r="O44" i="14"/>
  <c r="N44" i="14"/>
  <c r="M44" i="14"/>
  <c r="AF43" i="14"/>
  <c r="AE43" i="14"/>
  <c r="I43" i="14"/>
  <c r="K43" i="14"/>
  <c r="T43" i="14"/>
  <c r="AB43" i="14"/>
  <c r="AA43" i="14"/>
  <c r="P43" i="14"/>
  <c r="O43" i="14"/>
  <c r="N43" i="14"/>
  <c r="M43" i="14"/>
  <c r="J39" i="14"/>
  <c r="L39" i="14"/>
  <c r="AD39" i="14"/>
  <c r="V39" i="14"/>
  <c r="N39" i="14"/>
  <c r="S39" i="14"/>
  <c r="O39" i="14"/>
  <c r="R39" i="14"/>
  <c r="Q39" i="14"/>
  <c r="P39" i="14"/>
  <c r="J38" i="14"/>
  <c r="L38" i="14"/>
  <c r="AD38" i="14"/>
  <c r="V38" i="14"/>
  <c r="N38" i="14"/>
  <c r="S38" i="14"/>
  <c r="O38" i="14"/>
  <c r="R38" i="14"/>
  <c r="Q38" i="14"/>
  <c r="P38" i="14"/>
  <c r="J37" i="14"/>
  <c r="L37" i="14"/>
  <c r="AD37" i="14"/>
  <c r="V37" i="14"/>
  <c r="N37" i="14"/>
  <c r="S37" i="14"/>
  <c r="O37" i="14"/>
  <c r="R37" i="14"/>
  <c r="Q37" i="14"/>
  <c r="P37" i="14"/>
  <c r="J36" i="14"/>
  <c r="L36" i="14"/>
  <c r="AD36" i="14"/>
  <c r="V36" i="14"/>
  <c r="N36" i="14"/>
  <c r="S36" i="14"/>
  <c r="O36" i="14"/>
  <c r="R36" i="14"/>
  <c r="Q36" i="14"/>
  <c r="P36" i="14"/>
  <c r="J35" i="14"/>
  <c r="L35" i="14"/>
  <c r="AD35" i="14"/>
  <c r="V35" i="14"/>
  <c r="N35" i="14"/>
  <c r="S35" i="14"/>
  <c r="O35" i="14"/>
  <c r="R35" i="14"/>
  <c r="Q35" i="14"/>
  <c r="P35" i="14"/>
  <c r="J34" i="14"/>
  <c r="L34" i="14"/>
  <c r="AD34" i="14"/>
  <c r="V34" i="14"/>
  <c r="N34" i="14"/>
  <c r="S34" i="14"/>
  <c r="O34" i="14"/>
  <c r="R34" i="14"/>
  <c r="Q34" i="14"/>
  <c r="P34" i="14"/>
  <c r="J33" i="14"/>
  <c r="L33" i="14"/>
  <c r="AD33" i="14"/>
  <c r="V33" i="14"/>
  <c r="N33" i="14"/>
  <c r="S33" i="14"/>
  <c r="O33" i="14"/>
  <c r="R33" i="14"/>
  <c r="Q33" i="14"/>
  <c r="P33" i="14"/>
  <c r="J32" i="14"/>
  <c r="L32" i="14"/>
  <c r="AD32" i="14"/>
  <c r="V32" i="14"/>
  <c r="N32" i="14"/>
  <c r="S32" i="14"/>
  <c r="O32" i="14"/>
  <c r="R32" i="14"/>
  <c r="Q32" i="14"/>
  <c r="P32" i="14"/>
  <c r="J31" i="14"/>
  <c r="L31" i="14"/>
  <c r="AD31" i="14"/>
  <c r="V31" i="14"/>
  <c r="N31" i="14"/>
  <c r="S31" i="14"/>
  <c r="O31" i="14"/>
  <c r="R31" i="14"/>
  <c r="Q31" i="14"/>
  <c r="P31" i="14"/>
  <c r="J30" i="14"/>
  <c r="L30" i="14"/>
  <c r="AD30" i="14"/>
  <c r="V30" i="14"/>
  <c r="N30" i="14"/>
  <c r="S30" i="14"/>
  <c r="O30" i="14"/>
  <c r="R30" i="14"/>
  <c r="Q30" i="14"/>
  <c r="P30" i="14"/>
  <c r="J29" i="14"/>
  <c r="L29" i="14"/>
  <c r="AD29" i="14"/>
  <c r="V29" i="14"/>
  <c r="N29" i="14"/>
  <c r="S29" i="14"/>
  <c r="O29" i="14"/>
  <c r="R29" i="14"/>
  <c r="Q29" i="14"/>
  <c r="P29" i="14"/>
  <c r="J28" i="14"/>
  <c r="L28" i="14"/>
  <c r="AD28" i="14"/>
  <c r="V28" i="14"/>
  <c r="N28" i="14"/>
  <c r="S28" i="14"/>
  <c r="O28" i="14"/>
  <c r="R28" i="14"/>
  <c r="Q28" i="14"/>
  <c r="P28" i="14"/>
  <c r="J27" i="14"/>
  <c r="L27" i="14"/>
  <c r="AD27" i="14"/>
  <c r="V27" i="14"/>
  <c r="N27" i="14"/>
  <c r="S27" i="14"/>
  <c r="O27" i="14"/>
  <c r="R27" i="14"/>
  <c r="Q27" i="14"/>
  <c r="P27" i="14"/>
  <c r="J26" i="14"/>
  <c r="L26" i="14"/>
  <c r="AD26" i="14"/>
  <c r="V26" i="14"/>
  <c r="N26" i="14"/>
  <c r="S26" i="14"/>
  <c r="O26" i="14"/>
  <c r="R26" i="14"/>
  <c r="Q26" i="14"/>
  <c r="P26" i="14"/>
  <c r="J25" i="14"/>
  <c r="L25" i="14"/>
  <c r="AD25" i="14"/>
  <c r="V25" i="14"/>
  <c r="N25" i="14"/>
  <c r="S25" i="14"/>
  <c r="O25" i="14"/>
  <c r="R25" i="14"/>
  <c r="Q25" i="14"/>
  <c r="P25" i="14"/>
  <c r="J24" i="14"/>
  <c r="L24" i="14"/>
  <c r="AD24" i="14"/>
  <c r="V24" i="14"/>
  <c r="N24" i="14"/>
  <c r="S24" i="14"/>
  <c r="O24" i="14"/>
  <c r="R24" i="14"/>
  <c r="Q24" i="14"/>
  <c r="P24" i="14"/>
  <c r="J23" i="14"/>
  <c r="X23" i="14"/>
  <c r="L23" i="14"/>
  <c r="Y23" i="14"/>
  <c r="Z23" i="14"/>
  <c r="AA23" i="14"/>
  <c r="AF23" i="14"/>
  <c r="T23" i="14"/>
  <c r="U23" i="14"/>
  <c r="W23" i="14"/>
  <c r="AD23" i="14"/>
  <c r="V23" i="14"/>
  <c r="N23" i="14"/>
  <c r="S23" i="14"/>
  <c r="O23" i="14"/>
  <c r="R23" i="14"/>
  <c r="Q23" i="14"/>
  <c r="P23" i="14"/>
  <c r="J18" i="14"/>
  <c r="L18" i="14"/>
  <c r="W18" i="14"/>
  <c r="AE18" i="14"/>
  <c r="AD18" i="14"/>
  <c r="N18" i="14"/>
  <c r="S18" i="14"/>
  <c r="O18" i="14"/>
  <c r="R18" i="14"/>
  <c r="Q18" i="14"/>
  <c r="P18" i="14"/>
  <c r="J17" i="14"/>
  <c r="L17" i="14"/>
  <c r="W17" i="14"/>
  <c r="AE17" i="14"/>
  <c r="AD17" i="14"/>
  <c r="N17" i="14"/>
  <c r="S17" i="14"/>
  <c r="O17" i="14"/>
  <c r="R17" i="14"/>
  <c r="Q17" i="14"/>
  <c r="P17" i="14"/>
  <c r="J16" i="14"/>
  <c r="L16" i="14"/>
  <c r="W16" i="14"/>
  <c r="AE16" i="14"/>
  <c r="AD16" i="14"/>
  <c r="N16" i="14"/>
  <c r="S16" i="14"/>
  <c r="O16" i="14"/>
  <c r="R16" i="14"/>
  <c r="Q16" i="14"/>
  <c r="P16" i="14"/>
  <c r="J15" i="14"/>
  <c r="L15" i="14"/>
  <c r="W15" i="14"/>
  <c r="AE15" i="14"/>
  <c r="AD15" i="14"/>
  <c r="N15" i="14"/>
  <c r="S15" i="14"/>
  <c r="O15" i="14"/>
  <c r="R15" i="14"/>
  <c r="Q15" i="14"/>
  <c r="P15" i="14"/>
  <c r="J14" i="14"/>
  <c r="L14" i="14"/>
  <c r="W14" i="14"/>
  <c r="AE14" i="14"/>
  <c r="AD14" i="14"/>
  <c r="N14" i="14"/>
  <c r="S14" i="14"/>
  <c r="O14" i="14"/>
  <c r="R14" i="14"/>
  <c r="Q14" i="14"/>
  <c r="P14" i="14"/>
  <c r="J13" i="14"/>
  <c r="L13" i="14"/>
  <c r="W13" i="14"/>
  <c r="AE13" i="14"/>
  <c r="AD13" i="14"/>
  <c r="N13" i="14"/>
  <c r="S13" i="14"/>
  <c r="O13" i="14"/>
  <c r="R13" i="14"/>
  <c r="Q13" i="14"/>
  <c r="P13" i="14"/>
  <c r="J12" i="14"/>
  <c r="L12" i="14"/>
  <c r="W12" i="14"/>
  <c r="AE12" i="14"/>
  <c r="AD12" i="14"/>
  <c r="N12" i="14"/>
  <c r="S12" i="14"/>
  <c r="O12" i="14"/>
  <c r="R12" i="14"/>
  <c r="Q12" i="14"/>
  <c r="P12" i="14"/>
  <c r="J11" i="14"/>
  <c r="L11" i="14"/>
  <c r="W11" i="14"/>
  <c r="AE11" i="14"/>
  <c r="AD11" i="14"/>
  <c r="N11" i="14"/>
  <c r="S11" i="14"/>
  <c r="O11" i="14"/>
  <c r="R11" i="14"/>
  <c r="Q11" i="14"/>
  <c r="P11" i="14"/>
  <c r="J10" i="14"/>
  <c r="L10" i="14"/>
  <c r="W10" i="14"/>
  <c r="AE10" i="14"/>
  <c r="AD10" i="14"/>
  <c r="N10" i="14"/>
  <c r="S10" i="14"/>
  <c r="O10" i="14"/>
  <c r="R10" i="14"/>
  <c r="Q10" i="14"/>
  <c r="P10" i="14"/>
  <c r="J9" i="14"/>
  <c r="L9" i="14"/>
  <c r="W9" i="14"/>
  <c r="AE9" i="14"/>
  <c r="AD9" i="14"/>
  <c r="N9" i="14"/>
  <c r="S9" i="14"/>
  <c r="O9" i="14"/>
  <c r="R9" i="14"/>
  <c r="Q9" i="14"/>
  <c r="P9" i="14"/>
  <c r="J8" i="14"/>
  <c r="L8" i="14"/>
  <c r="W8" i="14"/>
  <c r="AE8" i="14"/>
  <c r="AD8" i="14"/>
  <c r="N8" i="14"/>
  <c r="S8" i="14"/>
  <c r="O8" i="14"/>
  <c r="R8" i="14"/>
  <c r="Q8" i="14"/>
  <c r="P8" i="14"/>
  <c r="J7" i="14"/>
  <c r="L7" i="14"/>
  <c r="W7" i="14"/>
  <c r="AE7" i="14"/>
  <c r="AD7" i="14"/>
  <c r="N7" i="14"/>
  <c r="S7" i="14"/>
  <c r="O7" i="14"/>
  <c r="R7" i="14"/>
  <c r="Q7" i="14"/>
  <c r="P7" i="14"/>
  <c r="J6" i="14"/>
  <c r="L6" i="14"/>
  <c r="W6" i="14"/>
  <c r="AE6" i="14"/>
  <c r="AD6" i="14"/>
  <c r="N6" i="14"/>
  <c r="S6" i="14"/>
  <c r="O6" i="14"/>
  <c r="R6" i="14"/>
  <c r="Q6" i="14"/>
  <c r="P6" i="14"/>
  <c r="J5" i="14"/>
  <c r="L5" i="14"/>
  <c r="W5" i="14"/>
  <c r="AE5" i="14"/>
  <c r="AD5" i="14"/>
  <c r="N5" i="14"/>
  <c r="S5" i="14"/>
  <c r="O5" i="14"/>
  <c r="R5" i="14"/>
  <c r="Q5" i="14"/>
  <c r="P5" i="14"/>
  <c r="J4" i="14"/>
  <c r="L4" i="14"/>
  <c r="W4" i="14"/>
  <c r="AE4" i="14"/>
  <c r="AD4" i="14"/>
  <c r="N4" i="14"/>
  <c r="S4" i="14"/>
  <c r="O4" i="14"/>
  <c r="R4" i="14"/>
  <c r="Q4" i="14"/>
  <c r="P4" i="14"/>
  <c r="J3" i="14"/>
  <c r="L3" i="14"/>
  <c r="AI3" i="14"/>
  <c r="AH3" i="14"/>
  <c r="W3" i="14"/>
  <c r="AE3" i="14"/>
  <c r="AD3" i="14"/>
  <c r="N3" i="14"/>
  <c r="S3" i="14"/>
  <c r="O3" i="14"/>
  <c r="R3" i="14"/>
  <c r="Q3" i="14"/>
  <c r="P3" i="14"/>
  <c r="S602" i="13"/>
  <c r="Z602" i="13"/>
  <c r="N602" i="13"/>
  <c r="M602" i="13"/>
  <c r="F602" i="13"/>
  <c r="E602" i="13"/>
  <c r="S601" i="13"/>
  <c r="Z601" i="13"/>
  <c r="N601" i="13"/>
  <c r="M601" i="13"/>
  <c r="F601" i="13"/>
  <c r="E601" i="13"/>
  <c r="S600" i="13"/>
  <c r="Z600" i="13"/>
  <c r="N600" i="13"/>
  <c r="M600" i="13"/>
  <c r="F600" i="13"/>
  <c r="E600" i="13"/>
  <c r="S599" i="13"/>
  <c r="Z599" i="13"/>
  <c r="N599" i="13"/>
  <c r="M599" i="13"/>
  <c r="F599" i="13"/>
  <c r="E599" i="13"/>
  <c r="S598" i="13"/>
  <c r="Z598" i="13"/>
  <c r="N598" i="13"/>
  <c r="M598" i="13"/>
  <c r="F598" i="13"/>
  <c r="E598" i="13"/>
  <c r="S597" i="13"/>
  <c r="Z597" i="13"/>
  <c r="N597" i="13"/>
  <c r="M597" i="13"/>
  <c r="F597" i="13"/>
  <c r="E597" i="13"/>
  <c r="S595" i="13"/>
  <c r="Z595" i="13"/>
  <c r="N595" i="13"/>
  <c r="M595" i="13"/>
  <c r="F595" i="13"/>
  <c r="E595" i="13"/>
  <c r="S596" i="13"/>
  <c r="Z596" i="13"/>
  <c r="N596" i="13"/>
  <c r="M596" i="13"/>
  <c r="F596" i="13"/>
  <c r="E596" i="13"/>
  <c r="S594" i="13"/>
  <c r="Z594" i="13"/>
  <c r="N594" i="13"/>
  <c r="M594" i="13"/>
  <c r="F594" i="13"/>
  <c r="E594" i="13"/>
  <c r="S593" i="13"/>
  <c r="Z593" i="13"/>
  <c r="N593" i="13"/>
  <c r="M593" i="13"/>
  <c r="F593" i="13"/>
  <c r="E593" i="13"/>
  <c r="S591" i="13"/>
  <c r="Z591" i="13"/>
  <c r="N591" i="13"/>
  <c r="M591" i="13"/>
  <c r="F591" i="13"/>
  <c r="E591" i="13"/>
  <c r="S590" i="13"/>
  <c r="Z590" i="13"/>
  <c r="N590" i="13"/>
  <c r="M590" i="13"/>
  <c r="F590" i="13"/>
  <c r="E590" i="13"/>
  <c r="S589" i="13"/>
  <c r="Z589" i="13"/>
  <c r="N589" i="13"/>
  <c r="M589" i="13"/>
  <c r="F589" i="13"/>
  <c r="E589" i="13"/>
  <c r="S587" i="13"/>
  <c r="Z587" i="13"/>
  <c r="N587" i="13"/>
  <c r="M587" i="13"/>
  <c r="F587" i="13"/>
  <c r="E587" i="13"/>
  <c r="S586" i="13"/>
  <c r="Z586" i="13"/>
  <c r="N586" i="13"/>
  <c r="M586" i="13"/>
  <c r="F586" i="13"/>
  <c r="E586" i="13"/>
  <c r="S592" i="13"/>
  <c r="Z592" i="13"/>
  <c r="N592" i="13"/>
  <c r="M592" i="13"/>
  <c r="F592" i="13"/>
  <c r="E592" i="13"/>
  <c r="S585" i="13"/>
  <c r="Z585" i="13"/>
  <c r="N585" i="13"/>
  <c r="M585" i="13"/>
  <c r="F585" i="13"/>
  <c r="E585" i="13"/>
  <c r="S588" i="13"/>
  <c r="Z588" i="13"/>
  <c r="N588" i="13"/>
  <c r="M588" i="13"/>
  <c r="F588" i="13"/>
  <c r="E588" i="13"/>
  <c r="S584" i="13"/>
  <c r="Z584" i="13"/>
  <c r="N584" i="13"/>
  <c r="M584" i="13"/>
  <c r="F584" i="13"/>
  <c r="E584" i="13"/>
  <c r="S583" i="13"/>
  <c r="Z583" i="13"/>
  <c r="N583" i="13"/>
  <c r="M583" i="13"/>
  <c r="F583" i="13"/>
  <c r="E583" i="13"/>
  <c r="S580" i="13"/>
  <c r="Z580" i="13"/>
  <c r="N580" i="13"/>
  <c r="M580" i="13"/>
  <c r="F580" i="13"/>
  <c r="E580" i="13"/>
  <c r="S578" i="13"/>
  <c r="Z578" i="13"/>
  <c r="N578" i="13"/>
  <c r="M578" i="13"/>
  <c r="F578" i="13"/>
  <c r="E578" i="13"/>
  <c r="S577" i="13"/>
  <c r="Z577" i="13"/>
  <c r="N577" i="13"/>
  <c r="M577" i="13"/>
  <c r="F577" i="13"/>
  <c r="E577" i="13"/>
  <c r="S579" i="13"/>
  <c r="Z579" i="13"/>
  <c r="N579" i="13"/>
  <c r="M579" i="13"/>
  <c r="F579" i="13"/>
  <c r="E579" i="13"/>
  <c r="S575" i="13"/>
  <c r="Z575" i="13"/>
  <c r="N575" i="13"/>
  <c r="M575" i="13"/>
  <c r="F575" i="13"/>
  <c r="E575" i="13"/>
  <c r="S573" i="13"/>
  <c r="Z573" i="13"/>
  <c r="N573" i="13"/>
  <c r="M573" i="13"/>
  <c r="F573" i="13"/>
  <c r="E573" i="13"/>
  <c r="S570" i="13"/>
  <c r="Z570" i="13"/>
  <c r="N570" i="13"/>
  <c r="M570" i="13"/>
  <c r="F570" i="13"/>
  <c r="E570" i="13"/>
  <c r="S572" i="13"/>
  <c r="Z572" i="13"/>
  <c r="N572" i="13"/>
  <c r="M572" i="13"/>
  <c r="F572" i="13"/>
  <c r="E572" i="13"/>
  <c r="S581" i="13"/>
  <c r="Z581" i="13"/>
  <c r="N581" i="13"/>
  <c r="M581" i="13"/>
  <c r="F581" i="13"/>
  <c r="E581" i="13"/>
  <c r="S582" i="13"/>
  <c r="Z582" i="13"/>
  <c r="N582" i="13"/>
  <c r="M582" i="13"/>
  <c r="F582" i="13"/>
  <c r="E582" i="13"/>
  <c r="S576" i="13"/>
  <c r="Z576" i="13"/>
  <c r="N576" i="13"/>
  <c r="M576" i="13"/>
  <c r="F576" i="13"/>
  <c r="E576" i="13"/>
  <c r="S566" i="13"/>
  <c r="Z566" i="13"/>
  <c r="N566" i="13"/>
  <c r="M566" i="13"/>
  <c r="F566" i="13"/>
  <c r="E566" i="13"/>
  <c r="S565" i="13"/>
  <c r="Z565" i="13"/>
  <c r="N565" i="13"/>
  <c r="M565" i="13"/>
  <c r="F565" i="13"/>
  <c r="E565" i="13"/>
  <c r="S567" i="13"/>
  <c r="Z567" i="13"/>
  <c r="N567" i="13"/>
  <c r="M567" i="13"/>
  <c r="F567" i="13"/>
  <c r="E567" i="13"/>
  <c r="S568" i="13"/>
  <c r="Z568" i="13"/>
  <c r="N568" i="13"/>
  <c r="M568" i="13"/>
  <c r="F568" i="13"/>
  <c r="E568" i="13"/>
  <c r="S571" i="13"/>
  <c r="Z571" i="13"/>
  <c r="N571" i="13"/>
  <c r="M571" i="13"/>
  <c r="F571" i="13"/>
  <c r="E571" i="13"/>
  <c r="S564" i="13"/>
  <c r="Z564" i="13"/>
  <c r="N564" i="13"/>
  <c r="M564" i="13"/>
  <c r="F564" i="13"/>
  <c r="E564" i="13"/>
  <c r="S574" i="13"/>
  <c r="Z574" i="13"/>
  <c r="N574" i="13"/>
  <c r="M574" i="13"/>
  <c r="F574" i="13"/>
  <c r="E574" i="13"/>
  <c r="S561" i="13"/>
  <c r="Z561" i="13"/>
  <c r="N561" i="13"/>
  <c r="M561" i="13"/>
  <c r="F561" i="13"/>
  <c r="E561" i="13"/>
  <c r="S560" i="13"/>
  <c r="Z560" i="13"/>
  <c r="N560" i="13"/>
  <c r="M560" i="13"/>
  <c r="F560" i="13"/>
  <c r="E560" i="13"/>
  <c r="S569" i="13"/>
  <c r="Z569" i="13"/>
  <c r="N569" i="13"/>
  <c r="M569" i="13"/>
  <c r="F569" i="13"/>
  <c r="E569" i="13"/>
  <c r="S563" i="13"/>
  <c r="Z563" i="13"/>
  <c r="N563" i="13"/>
  <c r="M563" i="13"/>
  <c r="F563" i="13"/>
  <c r="E563" i="13"/>
  <c r="S557" i="13"/>
  <c r="Z557" i="13"/>
  <c r="N557" i="13"/>
  <c r="M557" i="13"/>
  <c r="F557" i="13"/>
  <c r="E557" i="13"/>
  <c r="S556" i="13"/>
  <c r="Z556" i="13"/>
  <c r="N556" i="13"/>
  <c r="M556" i="13"/>
  <c r="F556" i="13"/>
  <c r="E556" i="13"/>
  <c r="S558" i="13"/>
  <c r="Z558" i="13"/>
  <c r="N558" i="13"/>
  <c r="M558" i="13"/>
  <c r="F558" i="13"/>
  <c r="E558" i="13"/>
  <c r="S554" i="13"/>
  <c r="Z554" i="13"/>
  <c r="N554" i="13"/>
  <c r="M554" i="13"/>
  <c r="F554" i="13"/>
  <c r="E554" i="13"/>
  <c r="S555" i="13"/>
  <c r="Z555" i="13"/>
  <c r="N555" i="13"/>
  <c r="M555" i="13"/>
  <c r="F555" i="13"/>
  <c r="E555" i="13"/>
  <c r="S562" i="13"/>
  <c r="Z562" i="13"/>
  <c r="N562" i="13"/>
  <c r="M562" i="13"/>
  <c r="F562" i="13"/>
  <c r="E562" i="13"/>
  <c r="S559" i="13"/>
  <c r="Z559" i="13"/>
  <c r="N559" i="13"/>
  <c r="M559" i="13"/>
  <c r="F559" i="13"/>
  <c r="E559" i="13"/>
  <c r="S553" i="13"/>
  <c r="Z553" i="13"/>
  <c r="N553" i="13"/>
  <c r="M553" i="13"/>
  <c r="F553" i="13"/>
  <c r="E553" i="13"/>
  <c r="S550" i="13"/>
  <c r="Z550" i="13"/>
  <c r="N550" i="13"/>
  <c r="M550" i="13"/>
  <c r="F550" i="13"/>
  <c r="E550" i="13"/>
  <c r="S549" i="13"/>
  <c r="Z549" i="13"/>
  <c r="N549" i="13"/>
  <c r="M549" i="13"/>
  <c r="F549" i="13"/>
  <c r="E549" i="13"/>
  <c r="S548" i="13"/>
  <c r="Z548" i="13"/>
  <c r="N548" i="13"/>
  <c r="M548" i="13"/>
  <c r="F548" i="13"/>
  <c r="E548" i="13"/>
  <c r="S542" i="13"/>
  <c r="Z542" i="13"/>
  <c r="N542" i="13"/>
  <c r="M542" i="13"/>
  <c r="F542" i="13"/>
  <c r="E542" i="13"/>
  <c r="S546" i="13"/>
  <c r="Z546" i="13"/>
  <c r="N546" i="13"/>
  <c r="M546" i="13"/>
  <c r="F546" i="13"/>
  <c r="E546" i="13"/>
  <c r="S539" i="13"/>
  <c r="Z539" i="13"/>
  <c r="N539" i="13"/>
  <c r="M539" i="13"/>
  <c r="F539" i="13"/>
  <c r="E539" i="13"/>
  <c r="S535" i="13"/>
  <c r="Z535" i="13"/>
  <c r="N535" i="13"/>
  <c r="M535" i="13"/>
  <c r="F535" i="13"/>
  <c r="E535" i="13"/>
  <c r="S537" i="13"/>
  <c r="Z537" i="13"/>
  <c r="N537" i="13"/>
  <c r="M537" i="13"/>
  <c r="F537" i="13"/>
  <c r="E537" i="13"/>
  <c r="S534" i="13"/>
  <c r="Z534" i="13"/>
  <c r="N534" i="13"/>
  <c r="M534" i="13"/>
  <c r="F534" i="13"/>
  <c r="E534" i="13"/>
  <c r="S547" i="13"/>
  <c r="Z547" i="13"/>
  <c r="N547" i="13"/>
  <c r="M547" i="13"/>
  <c r="F547" i="13"/>
  <c r="E547" i="13"/>
  <c r="S544" i="13"/>
  <c r="Z544" i="13"/>
  <c r="N544" i="13"/>
  <c r="M544" i="13"/>
  <c r="F544" i="13"/>
  <c r="E544" i="13"/>
  <c r="S536" i="13"/>
  <c r="Z536" i="13"/>
  <c r="N536" i="13"/>
  <c r="M536" i="13"/>
  <c r="F536" i="13"/>
  <c r="E536" i="13"/>
  <c r="S532" i="13"/>
  <c r="Z532" i="13"/>
  <c r="N532" i="13"/>
  <c r="M532" i="13"/>
  <c r="F532" i="13"/>
  <c r="E532" i="13"/>
  <c r="S540" i="13"/>
  <c r="Z540" i="13"/>
  <c r="N540" i="13"/>
  <c r="M540" i="13"/>
  <c r="F540" i="13"/>
  <c r="E540" i="13"/>
  <c r="S530" i="13"/>
  <c r="Z530" i="13"/>
  <c r="N530" i="13"/>
  <c r="M530" i="13"/>
  <c r="F530" i="13"/>
  <c r="E530" i="13"/>
  <c r="S543" i="13"/>
  <c r="Z543" i="13"/>
  <c r="N543" i="13"/>
  <c r="M543" i="13"/>
  <c r="F543" i="13"/>
  <c r="E543" i="13"/>
  <c r="S552" i="13"/>
  <c r="Z552" i="13"/>
  <c r="N552" i="13"/>
  <c r="M552" i="13"/>
  <c r="F552" i="13"/>
  <c r="E552" i="13"/>
  <c r="S551" i="13"/>
  <c r="Z551" i="13"/>
  <c r="N551" i="13"/>
  <c r="M551" i="13"/>
  <c r="F551" i="13"/>
  <c r="E551" i="13"/>
  <c r="S541" i="13"/>
  <c r="Z541" i="13"/>
  <c r="N541" i="13"/>
  <c r="M541" i="13"/>
  <c r="F541" i="13"/>
  <c r="E541" i="13"/>
  <c r="S521" i="13"/>
  <c r="Z521" i="13"/>
  <c r="N521" i="13"/>
  <c r="M521" i="13"/>
  <c r="F521" i="13"/>
  <c r="E521" i="13"/>
  <c r="S524" i="13"/>
  <c r="Z524" i="13"/>
  <c r="N524" i="13"/>
  <c r="M524" i="13"/>
  <c r="F524" i="13"/>
  <c r="E524" i="13"/>
  <c r="S526" i="13"/>
  <c r="Z526" i="13"/>
  <c r="N526" i="13"/>
  <c r="M526" i="13"/>
  <c r="F526" i="13"/>
  <c r="E526" i="13"/>
  <c r="S533" i="13"/>
  <c r="Z533" i="13"/>
  <c r="N533" i="13"/>
  <c r="M533" i="13"/>
  <c r="F533" i="13"/>
  <c r="E533" i="13"/>
  <c r="S545" i="13"/>
  <c r="Z545" i="13"/>
  <c r="N545" i="13"/>
  <c r="M545" i="13"/>
  <c r="F545" i="13"/>
  <c r="E545" i="13"/>
  <c r="S529" i="13"/>
  <c r="Z529" i="13"/>
  <c r="N529" i="13"/>
  <c r="M529" i="13"/>
  <c r="F529" i="13"/>
  <c r="E529" i="13"/>
  <c r="S522" i="13"/>
  <c r="Z522" i="13"/>
  <c r="N522" i="13"/>
  <c r="M522" i="13"/>
  <c r="F522" i="13"/>
  <c r="E522" i="13"/>
  <c r="S531" i="13"/>
  <c r="Z531" i="13"/>
  <c r="N531" i="13"/>
  <c r="M531" i="13"/>
  <c r="F531" i="13"/>
  <c r="E531" i="13"/>
  <c r="S518" i="13"/>
  <c r="Z518" i="13"/>
  <c r="N518" i="13"/>
  <c r="M518" i="13"/>
  <c r="F518" i="13"/>
  <c r="E518" i="13"/>
  <c r="S527" i="13"/>
  <c r="Z527" i="13"/>
  <c r="N527" i="13"/>
  <c r="M527" i="13"/>
  <c r="F527" i="13"/>
  <c r="E527" i="13"/>
  <c r="S538" i="13"/>
  <c r="Z538" i="13"/>
  <c r="N538" i="13"/>
  <c r="M538" i="13"/>
  <c r="F538" i="13"/>
  <c r="E538" i="13"/>
  <c r="S516" i="13"/>
  <c r="Z516" i="13"/>
  <c r="N516" i="13"/>
  <c r="M516" i="13"/>
  <c r="F516" i="13"/>
  <c r="E516" i="13"/>
  <c r="S519" i="13"/>
  <c r="Z519" i="13"/>
  <c r="N519" i="13"/>
  <c r="M519" i="13"/>
  <c r="F519" i="13"/>
  <c r="E519" i="13"/>
  <c r="S523" i="13"/>
  <c r="Z523" i="13"/>
  <c r="N523" i="13"/>
  <c r="M523" i="13"/>
  <c r="F523" i="13"/>
  <c r="E523" i="13"/>
  <c r="S520" i="13"/>
  <c r="Z520" i="13"/>
  <c r="N520" i="13"/>
  <c r="M520" i="13"/>
  <c r="F520" i="13"/>
  <c r="E520" i="13"/>
  <c r="S515" i="13"/>
  <c r="Z515" i="13"/>
  <c r="N515" i="13"/>
  <c r="M515" i="13"/>
  <c r="F515" i="13"/>
  <c r="E515" i="13"/>
  <c r="S511" i="13"/>
  <c r="Z511" i="13"/>
  <c r="N511" i="13"/>
  <c r="M511" i="13"/>
  <c r="F511" i="13"/>
  <c r="E511" i="13"/>
  <c r="S510" i="13"/>
  <c r="Z510" i="13"/>
  <c r="N510" i="13"/>
  <c r="M510" i="13"/>
  <c r="F510" i="13"/>
  <c r="E510" i="13"/>
  <c r="S525" i="13"/>
  <c r="Z525" i="13"/>
  <c r="N525" i="13"/>
  <c r="M525" i="13"/>
  <c r="F525" i="13"/>
  <c r="E525" i="13"/>
  <c r="S508" i="13"/>
  <c r="Z508" i="13"/>
  <c r="N508" i="13"/>
  <c r="M508" i="13"/>
  <c r="F508" i="13"/>
  <c r="E508" i="13"/>
  <c r="S505" i="13"/>
  <c r="Z505" i="13"/>
  <c r="N505" i="13"/>
  <c r="M505" i="13"/>
  <c r="F505" i="13"/>
  <c r="E505" i="13"/>
  <c r="S517" i="13"/>
  <c r="Z517" i="13"/>
  <c r="N517" i="13"/>
  <c r="M517" i="13"/>
  <c r="F517" i="13"/>
  <c r="E517" i="13"/>
  <c r="S489" i="13"/>
  <c r="Z489" i="13"/>
  <c r="N489" i="13"/>
  <c r="M489" i="13"/>
  <c r="F489" i="13"/>
  <c r="E489" i="13"/>
  <c r="S504" i="13"/>
  <c r="Z504" i="13"/>
  <c r="N504" i="13"/>
  <c r="M504" i="13"/>
  <c r="F504" i="13"/>
  <c r="E504" i="13"/>
  <c r="S503" i="13"/>
  <c r="Z503" i="13"/>
  <c r="N503" i="13"/>
  <c r="M503" i="13"/>
  <c r="F503" i="13"/>
  <c r="E503" i="13"/>
  <c r="S502" i="13"/>
  <c r="Z502" i="13"/>
  <c r="N502" i="13"/>
  <c r="M502" i="13"/>
  <c r="F502" i="13"/>
  <c r="E502" i="13"/>
  <c r="S501" i="13"/>
  <c r="Z501" i="13"/>
  <c r="N501" i="13"/>
  <c r="M501" i="13"/>
  <c r="F501" i="13"/>
  <c r="E501" i="13"/>
  <c r="S500" i="13"/>
  <c r="Z500" i="13"/>
  <c r="N500" i="13"/>
  <c r="M500" i="13"/>
  <c r="F500" i="13"/>
  <c r="E500" i="13"/>
  <c r="S499" i="13"/>
  <c r="Z499" i="13"/>
  <c r="N499" i="13"/>
  <c r="M499" i="13"/>
  <c r="F499" i="13"/>
  <c r="E499" i="13"/>
  <c r="S498" i="13"/>
  <c r="Z498" i="13"/>
  <c r="N498" i="13"/>
  <c r="M498" i="13"/>
  <c r="F498" i="13"/>
  <c r="E498" i="13"/>
  <c r="S497" i="13"/>
  <c r="Z497" i="13"/>
  <c r="N497" i="13"/>
  <c r="M497" i="13"/>
  <c r="F497" i="13"/>
  <c r="E497" i="13"/>
  <c r="S496" i="13"/>
  <c r="Z496" i="13"/>
  <c r="N496" i="13"/>
  <c r="M496" i="13"/>
  <c r="F496" i="13"/>
  <c r="E496" i="13"/>
  <c r="S495" i="13"/>
  <c r="Z495" i="13"/>
  <c r="N495" i="13"/>
  <c r="M495" i="13"/>
  <c r="F495" i="13"/>
  <c r="E495" i="13"/>
  <c r="S494" i="13"/>
  <c r="Z494" i="13"/>
  <c r="N494" i="13"/>
  <c r="M494" i="13"/>
  <c r="F494" i="13"/>
  <c r="E494" i="13"/>
  <c r="S493" i="13"/>
  <c r="Z493" i="13"/>
  <c r="N493" i="13"/>
  <c r="M493" i="13"/>
  <c r="F493" i="13"/>
  <c r="E493" i="13"/>
  <c r="S492" i="13"/>
  <c r="Z492" i="13"/>
  <c r="N492" i="13"/>
  <c r="M492" i="13"/>
  <c r="F492" i="13"/>
  <c r="E492" i="13"/>
  <c r="S491" i="13"/>
  <c r="Z491" i="13"/>
  <c r="N491" i="13"/>
  <c r="M491" i="13"/>
  <c r="F491" i="13"/>
  <c r="E491" i="13"/>
  <c r="S490" i="13"/>
  <c r="Z490" i="13"/>
  <c r="N490" i="13"/>
  <c r="M490" i="13"/>
  <c r="F490" i="13"/>
  <c r="E490" i="13"/>
  <c r="S506" i="13"/>
  <c r="Z506" i="13"/>
  <c r="N506" i="13"/>
  <c r="M506" i="13"/>
  <c r="F506" i="13"/>
  <c r="E506" i="13"/>
  <c r="S528" i="13"/>
  <c r="Z528" i="13"/>
  <c r="N528" i="13"/>
  <c r="M528" i="13"/>
  <c r="F528" i="13"/>
  <c r="E528" i="13"/>
  <c r="S513" i="13"/>
  <c r="Z513" i="13"/>
  <c r="N513" i="13"/>
  <c r="M513" i="13"/>
  <c r="F513" i="13"/>
  <c r="E513" i="13"/>
  <c r="S512" i="13"/>
  <c r="Z512" i="13"/>
  <c r="N512" i="13"/>
  <c r="M512" i="13"/>
  <c r="F512" i="13"/>
  <c r="E512" i="13"/>
  <c r="S487" i="13"/>
  <c r="Z487" i="13"/>
  <c r="N487" i="13"/>
  <c r="M487" i="13"/>
  <c r="F487" i="13"/>
  <c r="E487" i="13"/>
  <c r="S486" i="13"/>
  <c r="Z486" i="13"/>
  <c r="N486" i="13"/>
  <c r="M486" i="13"/>
  <c r="F486" i="13"/>
  <c r="E486" i="13"/>
  <c r="S507" i="13"/>
  <c r="Z507" i="13"/>
  <c r="N507" i="13"/>
  <c r="M507" i="13"/>
  <c r="F507" i="13"/>
  <c r="E507" i="13"/>
  <c r="S488" i="13"/>
  <c r="Z488" i="13"/>
  <c r="N488" i="13"/>
  <c r="M488" i="13"/>
  <c r="F488" i="13"/>
  <c r="E488" i="13"/>
  <c r="S482" i="13"/>
  <c r="Z482" i="13"/>
  <c r="N482" i="13"/>
  <c r="M482" i="13"/>
  <c r="F482" i="13"/>
  <c r="E482" i="13"/>
  <c r="S509" i="13"/>
  <c r="Z509" i="13"/>
  <c r="N509" i="13"/>
  <c r="M509" i="13"/>
  <c r="F509" i="13"/>
  <c r="E509" i="13"/>
  <c r="S481" i="13"/>
  <c r="Z481" i="13"/>
  <c r="N481" i="13"/>
  <c r="M481" i="13"/>
  <c r="F481" i="13"/>
  <c r="E481" i="13"/>
  <c r="S514" i="13"/>
  <c r="Z514" i="13"/>
  <c r="N514" i="13"/>
  <c r="M514" i="13"/>
  <c r="F514" i="13"/>
  <c r="E514" i="13"/>
  <c r="S484" i="13"/>
  <c r="Z484" i="13"/>
  <c r="N484" i="13"/>
  <c r="M484" i="13"/>
  <c r="F484" i="13"/>
  <c r="E484" i="13"/>
  <c r="S480" i="13"/>
  <c r="Z480" i="13"/>
  <c r="N480" i="13"/>
  <c r="M480" i="13"/>
  <c r="F480" i="13"/>
  <c r="E480" i="13"/>
  <c r="S479" i="13"/>
  <c r="Z479" i="13"/>
  <c r="N479" i="13"/>
  <c r="M479" i="13"/>
  <c r="F479" i="13"/>
  <c r="E479" i="13"/>
  <c r="S485" i="13"/>
  <c r="Z485" i="13"/>
  <c r="N485" i="13"/>
  <c r="M485" i="13"/>
  <c r="F485" i="13"/>
  <c r="E485" i="13"/>
  <c r="S478" i="13"/>
  <c r="Z478" i="13"/>
  <c r="N478" i="13"/>
  <c r="M478" i="13"/>
  <c r="F478" i="13"/>
  <c r="E478" i="13"/>
  <c r="S477" i="13"/>
  <c r="Z477" i="13"/>
  <c r="N477" i="13"/>
  <c r="M477" i="13"/>
  <c r="F477" i="13"/>
  <c r="E477" i="13"/>
  <c r="S483" i="13"/>
  <c r="Z483" i="13"/>
  <c r="N483" i="13"/>
  <c r="M483" i="13"/>
  <c r="F483" i="13"/>
  <c r="E483" i="13"/>
  <c r="S475" i="13"/>
  <c r="Z475" i="13"/>
  <c r="N475" i="13"/>
  <c r="M475" i="13"/>
  <c r="F475" i="13"/>
  <c r="E475" i="13"/>
  <c r="S474" i="13"/>
  <c r="Z474" i="13"/>
  <c r="N474" i="13"/>
  <c r="M474" i="13"/>
  <c r="F474" i="13"/>
  <c r="E474" i="13"/>
  <c r="S473" i="13"/>
  <c r="Z473" i="13"/>
  <c r="N473" i="13"/>
  <c r="M473" i="13"/>
  <c r="F473" i="13"/>
  <c r="E473" i="13"/>
  <c r="S472" i="13"/>
  <c r="Z472" i="13"/>
  <c r="N472" i="13"/>
  <c r="M472" i="13"/>
  <c r="F472" i="13"/>
  <c r="E472" i="13"/>
  <c r="S471" i="13"/>
  <c r="Z471" i="13"/>
  <c r="N471" i="13"/>
  <c r="M471" i="13"/>
  <c r="F471" i="13"/>
  <c r="E471" i="13"/>
  <c r="S470" i="13"/>
  <c r="Z470" i="13"/>
  <c r="N470" i="13"/>
  <c r="M470" i="13"/>
  <c r="F470" i="13"/>
  <c r="E470" i="13"/>
  <c r="S469" i="13"/>
  <c r="Z469" i="13"/>
  <c r="N469" i="13"/>
  <c r="M469" i="13"/>
  <c r="F469" i="13"/>
  <c r="E469" i="13"/>
  <c r="S468" i="13"/>
  <c r="Z468" i="13"/>
  <c r="N468" i="13"/>
  <c r="M468" i="13"/>
  <c r="F468" i="13"/>
  <c r="E468" i="13"/>
  <c r="S476" i="13"/>
  <c r="Z476" i="13"/>
  <c r="N476" i="13"/>
  <c r="M476" i="13"/>
  <c r="F476" i="13"/>
  <c r="E476" i="13"/>
  <c r="S466" i="13"/>
  <c r="Z466" i="13"/>
  <c r="N466" i="13"/>
  <c r="M466" i="13"/>
  <c r="F466" i="13"/>
  <c r="E466" i="13"/>
  <c r="S465" i="13"/>
  <c r="Z465" i="13"/>
  <c r="N465" i="13"/>
  <c r="M465" i="13"/>
  <c r="F465" i="13"/>
  <c r="E465" i="13"/>
  <c r="S462" i="13"/>
  <c r="Z462" i="13"/>
  <c r="N462" i="13"/>
  <c r="M462" i="13"/>
  <c r="F462" i="13"/>
  <c r="E462" i="13"/>
  <c r="S461" i="13"/>
  <c r="Z461" i="13"/>
  <c r="N461" i="13"/>
  <c r="M461" i="13"/>
  <c r="F461" i="13"/>
  <c r="E461" i="13"/>
  <c r="S458" i="13"/>
  <c r="Z458" i="13"/>
  <c r="N458" i="13"/>
  <c r="M458" i="13"/>
  <c r="F458" i="13"/>
  <c r="E458" i="13"/>
  <c r="S467" i="13"/>
  <c r="Z467" i="13"/>
  <c r="N467" i="13"/>
  <c r="M467" i="13"/>
  <c r="F467" i="13"/>
  <c r="E467" i="13"/>
  <c r="S457" i="13"/>
  <c r="Z457" i="13"/>
  <c r="N457" i="13"/>
  <c r="M457" i="13"/>
  <c r="F457" i="13"/>
  <c r="E457" i="13"/>
  <c r="S459" i="13"/>
  <c r="Z459" i="13"/>
  <c r="N459" i="13"/>
  <c r="M459" i="13"/>
  <c r="F459" i="13"/>
  <c r="E459" i="13"/>
  <c r="S454" i="13"/>
  <c r="Z454" i="13"/>
  <c r="N454" i="13"/>
  <c r="M454" i="13"/>
  <c r="F454" i="13"/>
  <c r="E454" i="13"/>
  <c r="S464" i="13"/>
  <c r="Z464" i="13"/>
  <c r="N464" i="13"/>
  <c r="M464" i="13"/>
  <c r="F464" i="13"/>
  <c r="E464" i="13"/>
  <c r="S463" i="13"/>
  <c r="Z463" i="13"/>
  <c r="N463" i="13"/>
  <c r="M463" i="13"/>
  <c r="F463" i="13"/>
  <c r="E463" i="13"/>
  <c r="S453" i="13"/>
  <c r="Z453" i="13"/>
  <c r="N453" i="13"/>
  <c r="M453" i="13"/>
  <c r="F453" i="13"/>
  <c r="E453" i="13"/>
  <c r="S455" i="13"/>
  <c r="Z455" i="13"/>
  <c r="N455" i="13"/>
  <c r="M455" i="13"/>
  <c r="F455" i="13"/>
  <c r="E455" i="13"/>
  <c r="S452" i="13"/>
  <c r="Z452" i="13"/>
  <c r="N452" i="13"/>
  <c r="M452" i="13"/>
  <c r="F452" i="13"/>
  <c r="E452" i="13"/>
  <c r="S460" i="13"/>
  <c r="Z460" i="13"/>
  <c r="N460" i="13"/>
  <c r="M460" i="13"/>
  <c r="F460" i="13"/>
  <c r="E460" i="13"/>
  <c r="S451" i="13"/>
  <c r="Z451" i="13"/>
  <c r="N451" i="13"/>
  <c r="M451" i="13"/>
  <c r="F451" i="13"/>
  <c r="E451" i="13"/>
  <c r="S450" i="13"/>
  <c r="Z450" i="13"/>
  <c r="N450" i="13"/>
  <c r="M450" i="13"/>
  <c r="F450" i="13"/>
  <c r="E450" i="13"/>
  <c r="S447" i="13"/>
  <c r="Z447" i="13"/>
  <c r="N447" i="13"/>
  <c r="M447" i="13"/>
  <c r="F447" i="13"/>
  <c r="E447" i="13"/>
  <c r="S448" i="13"/>
  <c r="Z448" i="13"/>
  <c r="N448" i="13"/>
  <c r="M448" i="13"/>
  <c r="F448" i="13"/>
  <c r="E448" i="13"/>
  <c r="S444" i="13"/>
  <c r="Z444" i="13"/>
  <c r="N444" i="13"/>
  <c r="M444" i="13"/>
  <c r="F444" i="13"/>
  <c r="E444" i="13"/>
  <c r="S443" i="13"/>
  <c r="Z443" i="13"/>
  <c r="N443" i="13"/>
  <c r="M443" i="13"/>
  <c r="F443" i="13"/>
  <c r="E443" i="13"/>
  <c r="S456" i="13"/>
  <c r="Z456" i="13"/>
  <c r="N456" i="13"/>
  <c r="M456" i="13"/>
  <c r="F456" i="13"/>
  <c r="E456" i="13"/>
  <c r="S441" i="13"/>
  <c r="Z441" i="13"/>
  <c r="N441" i="13"/>
  <c r="M441" i="13"/>
  <c r="F441" i="13"/>
  <c r="E441" i="13"/>
  <c r="S440" i="13"/>
  <c r="Z440" i="13"/>
  <c r="N440" i="13"/>
  <c r="M440" i="13"/>
  <c r="F440" i="13"/>
  <c r="E440" i="13"/>
  <c r="S438" i="13"/>
  <c r="Z438" i="13"/>
  <c r="N438" i="13"/>
  <c r="M438" i="13"/>
  <c r="F438" i="13"/>
  <c r="E438" i="13"/>
  <c r="S446" i="13"/>
  <c r="Z446" i="13"/>
  <c r="N446" i="13"/>
  <c r="M446" i="13"/>
  <c r="F446" i="13"/>
  <c r="E446" i="13"/>
  <c r="S445" i="13"/>
  <c r="Z445" i="13"/>
  <c r="N445" i="13"/>
  <c r="M445" i="13"/>
  <c r="F445" i="13"/>
  <c r="E445" i="13"/>
  <c r="S437" i="13"/>
  <c r="Z437" i="13"/>
  <c r="N437" i="13"/>
  <c r="M437" i="13"/>
  <c r="F437" i="13"/>
  <c r="E437" i="13"/>
  <c r="S436" i="13"/>
  <c r="Z436" i="13"/>
  <c r="N436" i="13"/>
  <c r="M436" i="13"/>
  <c r="F436" i="13"/>
  <c r="E436" i="13"/>
  <c r="S439" i="13"/>
  <c r="Z439" i="13"/>
  <c r="N439" i="13"/>
  <c r="M439" i="13"/>
  <c r="F439" i="13"/>
  <c r="E439" i="13"/>
  <c r="S431" i="13"/>
  <c r="Z431" i="13"/>
  <c r="N431" i="13"/>
  <c r="M431" i="13"/>
  <c r="F431" i="13"/>
  <c r="E431" i="13"/>
  <c r="S430" i="13"/>
  <c r="Z430" i="13"/>
  <c r="N430" i="13"/>
  <c r="M430" i="13"/>
  <c r="F430" i="13"/>
  <c r="E430" i="13"/>
  <c r="S425" i="13"/>
  <c r="Z425" i="13"/>
  <c r="N425" i="13"/>
  <c r="M425" i="13"/>
  <c r="F425" i="13"/>
  <c r="E425" i="13"/>
  <c r="S428" i="13"/>
  <c r="Z428" i="13"/>
  <c r="N428" i="13"/>
  <c r="M428" i="13"/>
  <c r="F428" i="13"/>
  <c r="E428" i="13"/>
  <c r="S429" i="13"/>
  <c r="Z429" i="13"/>
  <c r="N429" i="13"/>
  <c r="M429" i="13"/>
  <c r="F429" i="13"/>
  <c r="E429" i="13"/>
  <c r="S424" i="13"/>
  <c r="Z424" i="13"/>
  <c r="N424" i="13"/>
  <c r="M424" i="13"/>
  <c r="F424" i="13"/>
  <c r="E424" i="13"/>
  <c r="S422" i="13"/>
  <c r="Z422" i="13"/>
  <c r="N422" i="13"/>
  <c r="M422" i="13"/>
  <c r="F422" i="13"/>
  <c r="E422" i="13"/>
  <c r="S423" i="13"/>
  <c r="Z423" i="13"/>
  <c r="N423" i="13"/>
  <c r="M423" i="13"/>
  <c r="F423" i="13"/>
  <c r="E423" i="13"/>
  <c r="S421" i="13"/>
  <c r="Z421" i="13"/>
  <c r="N421" i="13"/>
  <c r="M421" i="13"/>
  <c r="F421" i="13"/>
  <c r="E421" i="13"/>
  <c r="S433" i="13"/>
  <c r="Z433" i="13"/>
  <c r="N433" i="13"/>
  <c r="M433" i="13"/>
  <c r="F433" i="13"/>
  <c r="E433" i="13"/>
  <c r="S427" i="13"/>
  <c r="Z427" i="13"/>
  <c r="N427" i="13"/>
  <c r="M427" i="13"/>
  <c r="F427" i="13"/>
  <c r="E427" i="13"/>
  <c r="S432" i="13"/>
  <c r="Z432" i="13"/>
  <c r="N432" i="13"/>
  <c r="M432" i="13"/>
  <c r="F432" i="13"/>
  <c r="E432" i="13"/>
  <c r="S426" i="13"/>
  <c r="Z426" i="13"/>
  <c r="N426" i="13"/>
  <c r="M426" i="13"/>
  <c r="F426" i="13"/>
  <c r="E426" i="13"/>
  <c r="S434" i="13"/>
  <c r="Z434" i="13"/>
  <c r="N434" i="13"/>
  <c r="M434" i="13"/>
  <c r="F434" i="13"/>
  <c r="E434" i="13"/>
  <c r="S442" i="13"/>
  <c r="Z442" i="13"/>
  <c r="N442" i="13"/>
  <c r="M442" i="13"/>
  <c r="F442" i="13"/>
  <c r="E442" i="13"/>
  <c r="S449" i="13"/>
  <c r="Z449" i="13"/>
  <c r="N449" i="13"/>
  <c r="M449" i="13"/>
  <c r="F449" i="13"/>
  <c r="E449" i="13"/>
  <c r="S417" i="13"/>
  <c r="Z417" i="13"/>
  <c r="N417" i="13"/>
  <c r="M417" i="13"/>
  <c r="F417" i="13"/>
  <c r="E417" i="13"/>
  <c r="S414" i="13"/>
  <c r="Z414" i="13"/>
  <c r="N414" i="13"/>
  <c r="M414" i="13"/>
  <c r="F414" i="13"/>
  <c r="E414" i="13"/>
  <c r="S412" i="13"/>
  <c r="Z412" i="13"/>
  <c r="N412" i="13"/>
  <c r="M412" i="13"/>
  <c r="F412" i="13"/>
  <c r="E412" i="13"/>
  <c r="S416" i="13"/>
  <c r="Z416" i="13"/>
  <c r="N416" i="13"/>
  <c r="M416" i="13"/>
  <c r="F416" i="13"/>
  <c r="E416" i="13"/>
  <c r="S419" i="13"/>
  <c r="Z419" i="13"/>
  <c r="N419" i="13"/>
  <c r="M419" i="13"/>
  <c r="F419" i="13"/>
  <c r="E419" i="13"/>
  <c r="S418" i="13"/>
  <c r="Z418" i="13"/>
  <c r="N418" i="13"/>
  <c r="M418" i="13"/>
  <c r="F418" i="13"/>
  <c r="E418" i="13"/>
  <c r="S420" i="13"/>
  <c r="Z420" i="13"/>
  <c r="N420" i="13"/>
  <c r="M420" i="13"/>
  <c r="F420" i="13"/>
  <c r="E420" i="13"/>
  <c r="S406" i="13"/>
  <c r="Z406" i="13"/>
  <c r="N406" i="13"/>
  <c r="M406" i="13"/>
  <c r="F406" i="13"/>
  <c r="E406" i="13"/>
  <c r="S405" i="13"/>
  <c r="Z405" i="13"/>
  <c r="N405" i="13"/>
  <c r="M405" i="13"/>
  <c r="F405" i="13"/>
  <c r="E405" i="13"/>
  <c r="S404" i="13"/>
  <c r="Z404" i="13"/>
  <c r="N404" i="13"/>
  <c r="M404" i="13"/>
  <c r="F404" i="13"/>
  <c r="E404" i="13"/>
  <c r="S403" i="13"/>
  <c r="Z403" i="13"/>
  <c r="N403" i="13"/>
  <c r="M403" i="13"/>
  <c r="F403" i="13"/>
  <c r="E403" i="13"/>
  <c r="S402" i="13"/>
  <c r="Z402" i="13"/>
  <c r="N402" i="13"/>
  <c r="M402" i="13"/>
  <c r="F402" i="13"/>
  <c r="E402" i="13"/>
  <c r="S401" i="13"/>
  <c r="Z401" i="13"/>
  <c r="N401" i="13"/>
  <c r="M401" i="13"/>
  <c r="F401" i="13"/>
  <c r="E401" i="13"/>
  <c r="S415" i="13"/>
  <c r="Z415" i="13"/>
  <c r="N415" i="13"/>
  <c r="M415" i="13"/>
  <c r="F415" i="13"/>
  <c r="E415" i="13"/>
  <c r="S399" i="13"/>
  <c r="Z399" i="13"/>
  <c r="N399" i="13"/>
  <c r="M399" i="13"/>
  <c r="F399" i="13"/>
  <c r="E399" i="13"/>
  <c r="S400" i="13"/>
  <c r="Z400" i="13"/>
  <c r="N400" i="13"/>
  <c r="M400" i="13"/>
  <c r="F400" i="13"/>
  <c r="E400" i="13"/>
  <c r="S435" i="13"/>
  <c r="Z435" i="13"/>
  <c r="N435" i="13"/>
  <c r="M435" i="13"/>
  <c r="F435" i="13"/>
  <c r="E435" i="13"/>
  <c r="S398" i="13"/>
  <c r="Z398" i="13"/>
  <c r="N398" i="13"/>
  <c r="M398" i="13"/>
  <c r="F398" i="13"/>
  <c r="E398" i="13"/>
  <c r="S397" i="13"/>
  <c r="Z397" i="13"/>
  <c r="N397" i="13"/>
  <c r="M397" i="13"/>
  <c r="F397" i="13"/>
  <c r="E397" i="13"/>
  <c r="S407" i="13"/>
  <c r="Z407" i="13"/>
  <c r="N407" i="13"/>
  <c r="M407" i="13"/>
  <c r="F407" i="13"/>
  <c r="E407" i="13"/>
  <c r="S396" i="13"/>
  <c r="Z396" i="13"/>
  <c r="N396" i="13"/>
  <c r="M396" i="13"/>
  <c r="F396" i="13"/>
  <c r="E396" i="13"/>
  <c r="S410" i="13"/>
  <c r="Z410" i="13"/>
  <c r="N410" i="13"/>
  <c r="M410" i="13"/>
  <c r="F410" i="13"/>
  <c r="E410" i="13"/>
  <c r="S413" i="13"/>
  <c r="Z413" i="13"/>
  <c r="N413" i="13"/>
  <c r="M413" i="13"/>
  <c r="F413" i="13"/>
  <c r="E413" i="13"/>
  <c r="S394" i="13"/>
  <c r="Z394" i="13"/>
  <c r="N394" i="13"/>
  <c r="M394" i="13"/>
  <c r="F394" i="13"/>
  <c r="E394" i="13"/>
  <c r="S409" i="13"/>
  <c r="Z409" i="13"/>
  <c r="N409" i="13"/>
  <c r="M409" i="13"/>
  <c r="F409" i="13"/>
  <c r="E409" i="13"/>
  <c r="S408" i="13"/>
  <c r="Z408" i="13"/>
  <c r="N408" i="13"/>
  <c r="M408" i="13"/>
  <c r="F408" i="13"/>
  <c r="E408" i="13"/>
  <c r="S390" i="13"/>
  <c r="Z390" i="13"/>
  <c r="N390" i="13"/>
  <c r="M390" i="13"/>
  <c r="F390" i="13"/>
  <c r="E390" i="13"/>
  <c r="S392" i="13"/>
  <c r="Z392" i="13"/>
  <c r="N392" i="13"/>
  <c r="M392" i="13"/>
  <c r="F392" i="13"/>
  <c r="E392" i="13"/>
  <c r="S387" i="13"/>
  <c r="Z387" i="13"/>
  <c r="N387" i="13"/>
  <c r="M387" i="13"/>
  <c r="F387" i="13"/>
  <c r="E387" i="13"/>
  <c r="S382" i="13"/>
  <c r="Z382" i="13"/>
  <c r="N382" i="13"/>
  <c r="M382" i="13"/>
  <c r="F382" i="13"/>
  <c r="E382" i="13"/>
  <c r="S381" i="13"/>
  <c r="Z381" i="13"/>
  <c r="N381" i="13"/>
  <c r="M381" i="13"/>
  <c r="F381" i="13"/>
  <c r="E381" i="13"/>
  <c r="S380" i="13"/>
  <c r="Z380" i="13"/>
  <c r="N380" i="13"/>
  <c r="M380" i="13"/>
  <c r="F380" i="13"/>
  <c r="E380" i="13"/>
  <c r="S379" i="13"/>
  <c r="Z379" i="13"/>
  <c r="N379" i="13"/>
  <c r="M379" i="13"/>
  <c r="F379" i="13"/>
  <c r="E379" i="13"/>
  <c r="S411" i="13"/>
  <c r="Z411" i="13"/>
  <c r="N411" i="13"/>
  <c r="M411" i="13"/>
  <c r="F411" i="13"/>
  <c r="E411" i="13"/>
  <c r="S386" i="13"/>
  <c r="Z386" i="13"/>
  <c r="N386" i="13"/>
  <c r="M386" i="13"/>
  <c r="F386" i="13"/>
  <c r="E386" i="13"/>
  <c r="S385" i="13"/>
  <c r="Z385" i="13"/>
  <c r="N385" i="13"/>
  <c r="M385" i="13"/>
  <c r="F385" i="13"/>
  <c r="E385" i="13"/>
  <c r="S384" i="13"/>
  <c r="Z384" i="13"/>
  <c r="N384" i="13"/>
  <c r="M384" i="13"/>
  <c r="F384" i="13"/>
  <c r="E384" i="13"/>
  <c r="S383" i="13"/>
  <c r="Z383" i="13"/>
  <c r="N383" i="13"/>
  <c r="M383" i="13"/>
  <c r="F383" i="13"/>
  <c r="E383" i="13"/>
  <c r="S389" i="13"/>
  <c r="Z389" i="13"/>
  <c r="N389" i="13"/>
  <c r="M389" i="13"/>
  <c r="F389" i="13"/>
  <c r="E389" i="13"/>
  <c r="S378" i="13"/>
  <c r="Z378" i="13"/>
  <c r="N378" i="13"/>
  <c r="M378" i="13"/>
  <c r="F378" i="13"/>
  <c r="E378" i="13"/>
  <c r="S376" i="13"/>
  <c r="Z376" i="13"/>
  <c r="N376" i="13"/>
  <c r="M376" i="13"/>
  <c r="F376" i="13"/>
  <c r="E376" i="13"/>
  <c r="S377" i="13"/>
  <c r="Z377" i="13"/>
  <c r="N377" i="13"/>
  <c r="M377" i="13"/>
  <c r="F377" i="13"/>
  <c r="E377" i="13"/>
  <c r="S395" i="13"/>
  <c r="Z395" i="13"/>
  <c r="N395" i="13"/>
  <c r="M395" i="13"/>
  <c r="F395" i="13"/>
  <c r="E395" i="13"/>
  <c r="S375" i="13"/>
  <c r="Z375" i="13"/>
  <c r="N375" i="13"/>
  <c r="M375" i="13"/>
  <c r="F375" i="13"/>
  <c r="E375" i="13"/>
  <c r="S373" i="13"/>
  <c r="Z373" i="13"/>
  <c r="N373" i="13"/>
  <c r="M373" i="13"/>
  <c r="F373" i="13"/>
  <c r="E373" i="13"/>
  <c r="S372" i="13"/>
  <c r="Z372" i="13"/>
  <c r="N372" i="13"/>
  <c r="M372" i="13"/>
  <c r="F372" i="13"/>
  <c r="E372" i="13"/>
  <c r="S371" i="13"/>
  <c r="Z371" i="13"/>
  <c r="N371" i="13"/>
  <c r="M371" i="13"/>
  <c r="F371" i="13"/>
  <c r="E371" i="13"/>
  <c r="S370" i="13"/>
  <c r="Z370" i="13"/>
  <c r="N370" i="13"/>
  <c r="M370" i="13"/>
  <c r="F370" i="13"/>
  <c r="E370" i="13"/>
  <c r="S369" i="13"/>
  <c r="Z369" i="13"/>
  <c r="N369" i="13"/>
  <c r="M369" i="13"/>
  <c r="F369" i="13"/>
  <c r="E369" i="13"/>
  <c r="S374" i="13"/>
  <c r="Z374" i="13"/>
  <c r="N374" i="13"/>
  <c r="M374" i="13"/>
  <c r="F374" i="13"/>
  <c r="E374" i="13"/>
  <c r="S388" i="13"/>
  <c r="Z388" i="13"/>
  <c r="N388" i="13"/>
  <c r="M388" i="13"/>
  <c r="F388" i="13"/>
  <c r="E388" i="13"/>
  <c r="S362" i="13"/>
  <c r="Z362" i="13"/>
  <c r="N362" i="13"/>
  <c r="M362" i="13"/>
  <c r="F362" i="13"/>
  <c r="E362" i="13"/>
  <c r="S366" i="13"/>
  <c r="Z366" i="13"/>
  <c r="N366" i="13"/>
  <c r="M366" i="13"/>
  <c r="F366" i="13"/>
  <c r="E366" i="13"/>
  <c r="S365" i="13"/>
  <c r="Z365" i="13"/>
  <c r="N365" i="13"/>
  <c r="M365" i="13"/>
  <c r="F365" i="13"/>
  <c r="E365" i="13"/>
  <c r="S364" i="13"/>
  <c r="Z364" i="13"/>
  <c r="N364" i="13"/>
  <c r="M364" i="13"/>
  <c r="F364" i="13"/>
  <c r="E364" i="13"/>
  <c r="S363" i="13"/>
  <c r="Z363" i="13"/>
  <c r="N363" i="13"/>
  <c r="M363" i="13"/>
  <c r="F363" i="13"/>
  <c r="E363" i="13"/>
  <c r="S361" i="13"/>
  <c r="Z361" i="13"/>
  <c r="N361" i="13"/>
  <c r="M361" i="13"/>
  <c r="F361" i="13"/>
  <c r="E361" i="13"/>
  <c r="S356" i="13"/>
  <c r="Z356" i="13"/>
  <c r="N356" i="13"/>
  <c r="M356" i="13"/>
  <c r="F356" i="13"/>
  <c r="E356" i="13"/>
  <c r="S360" i="13"/>
  <c r="Z360" i="13"/>
  <c r="N360" i="13"/>
  <c r="M360" i="13"/>
  <c r="F360" i="13"/>
  <c r="E360" i="13"/>
  <c r="S357" i="13"/>
  <c r="Z357" i="13"/>
  <c r="N357" i="13"/>
  <c r="M357" i="13"/>
  <c r="F357" i="13"/>
  <c r="E357" i="13"/>
  <c r="S353" i="13"/>
  <c r="Z353" i="13"/>
  <c r="N353" i="13"/>
  <c r="M353" i="13"/>
  <c r="F353" i="13"/>
  <c r="E353" i="13"/>
  <c r="S368" i="13"/>
  <c r="Z368" i="13"/>
  <c r="N368" i="13"/>
  <c r="M368" i="13"/>
  <c r="F368" i="13"/>
  <c r="E368" i="13"/>
  <c r="S354" i="13"/>
  <c r="Z354" i="13"/>
  <c r="N354" i="13"/>
  <c r="M354" i="13"/>
  <c r="F354" i="13"/>
  <c r="E354" i="13"/>
  <c r="S367" i="13"/>
  <c r="Z367" i="13"/>
  <c r="N367" i="13"/>
  <c r="M367" i="13"/>
  <c r="F367" i="13"/>
  <c r="E367" i="13"/>
  <c r="S391" i="13"/>
  <c r="Z391" i="13"/>
  <c r="N391" i="13"/>
  <c r="M391" i="13"/>
  <c r="F391" i="13"/>
  <c r="E391" i="13"/>
  <c r="I352" i="13"/>
  <c r="T352" i="13"/>
  <c r="K352" i="13"/>
  <c r="U352" i="13"/>
  <c r="V352" i="13"/>
  <c r="W352" i="13"/>
  <c r="AB352" i="13"/>
  <c r="S352" i="13"/>
  <c r="Z352" i="13"/>
  <c r="N352" i="13"/>
  <c r="M352" i="13"/>
  <c r="F352" i="13"/>
  <c r="E352" i="13"/>
  <c r="I350" i="13"/>
  <c r="T350" i="13"/>
  <c r="K350" i="13"/>
  <c r="U350" i="13"/>
  <c r="V350" i="13"/>
  <c r="W350" i="13"/>
  <c r="AB350" i="13"/>
  <c r="S350" i="13"/>
  <c r="Z350" i="13"/>
  <c r="N350" i="13"/>
  <c r="M350" i="13"/>
  <c r="F350" i="13"/>
  <c r="E350" i="13"/>
  <c r="S359" i="13"/>
  <c r="Z359" i="13"/>
  <c r="N359" i="13"/>
  <c r="M359" i="13"/>
  <c r="F359" i="13"/>
  <c r="E359" i="13"/>
  <c r="AD353" i="13"/>
  <c r="AC353" i="13"/>
  <c r="S355" i="13"/>
  <c r="Z355" i="13"/>
  <c r="N355" i="13"/>
  <c r="M355" i="13"/>
  <c r="F355" i="13"/>
  <c r="E355" i="13"/>
  <c r="I345" i="13"/>
  <c r="T345" i="13"/>
  <c r="K345" i="13"/>
  <c r="U345" i="13"/>
  <c r="V345" i="13"/>
  <c r="W345" i="13"/>
  <c r="AB345" i="13"/>
  <c r="S345" i="13"/>
  <c r="Z345" i="13"/>
  <c r="N345" i="13"/>
  <c r="M345" i="13"/>
  <c r="F345" i="13"/>
  <c r="E345" i="13"/>
  <c r="S393" i="13"/>
  <c r="Z393" i="13"/>
  <c r="N393" i="13"/>
  <c r="M393" i="13"/>
  <c r="F393" i="13"/>
  <c r="E393" i="13"/>
  <c r="S358" i="13"/>
  <c r="Z358" i="13"/>
  <c r="N358" i="13"/>
  <c r="M358" i="13"/>
  <c r="F358" i="13"/>
  <c r="E358" i="13"/>
  <c r="I351" i="13"/>
  <c r="T351" i="13"/>
  <c r="K351" i="13"/>
  <c r="U351" i="13"/>
  <c r="V351" i="13"/>
  <c r="W351" i="13"/>
  <c r="AB351" i="13"/>
  <c r="S351" i="13"/>
  <c r="Z351" i="13"/>
  <c r="N351" i="13"/>
  <c r="M351" i="13"/>
  <c r="F351" i="13"/>
  <c r="E351" i="13"/>
  <c r="I341" i="13"/>
  <c r="T341" i="13"/>
  <c r="K341" i="13"/>
  <c r="U341" i="13"/>
  <c r="V341" i="13"/>
  <c r="W341" i="13"/>
  <c r="AB341" i="13"/>
  <c r="S341" i="13"/>
  <c r="Z341" i="13"/>
  <c r="N341" i="13"/>
  <c r="M341" i="13"/>
  <c r="F341" i="13"/>
  <c r="E341" i="13"/>
  <c r="I342" i="13"/>
  <c r="T342" i="13"/>
  <c r="K342" i="13"/>
  <c r="U342" i="13"/>
  <c r="V342" i="13"/>
  <c r="W342" i="13"/>
  <c r="AB342" i="13"/>
  <c r="S342" i="13"/>
  <c r="Z342" i="13"/>
  <c r="N342" i="13"/>
  <c r="M342" i="13"/>
  <c r="F342" i="13"/>
  <c r="E342" i="13"/>
  <c r="I346" i="13"/>
  <c r="T346" i="13"/>
  <c r="K346" i="13"/>
  <c r="U346" i="13"/>
  <c r="V346" i="13"/>
  <c r="W346" i="13"/>
  <c r="AB346" i="13"/>
  <c r="S346" i="13"/>
  <c r="Z346" i="13"/>
  <c r="N346" i="13"/>
  <c r="M346" i="13"/>
  <c r="F346" i="13"/>
  <c r="E346" i="13"/>
  <c r="I340" i="13"/>
  <c r="T340" i="13"/>
  <c r="K340" i="13"/>
  <c r="U340" i="13"/>
  <c r="V340" i="13"/>
  <c r="W340" i="13"/>
  <c r="AB340" i="13"/>
  <c r="S340" i="13"/>
  <c r="Z340" i="13"/>
  <c r="N340" i="13"/>
  <c r="M340" i="13"/>
  <c r="F340" i="13"/>
  <c r="E340" i="13"/>
  <c r="I344" i="13"/>
  <c r="T344" i="13"/>
  <c r="K344" i="13"/>
  <c r="U344" i="13"/>
  <c r="V344" i="13"/>
  <c r="W344" i="13"/>
  <c r="AB344" i="13"/>
  <c r="S344" i="13"/>
  <c r="Z344" i="13"/>
  <c r="N344" i="13"/>
  <c r="M344" i="13"/>
  <c r="F344" i="13"/>
  <c r="E344" i="13"/>
  <c r="I339" i="13"/>
  <c r="T339" i="13"/>
  <c r="K339" i="13"/>
  <c r="U339" i="13"/>
  <c r="V339" i="13"/>
  <c r="W339" i="13"/>
  <c r="AB339" i="13"/>
  <c r="S339" i="13"/>
  <c r="Z339" i="13"/>
  <c r="N339" i="13"/>
  <c r="M339" i="13"/>
  <c r="F339" i="13"/>
  <c r="E339" i="13"/>
  <c r="I347" i="13"/>
  <c r="T347" i="13"/>
  <c r="K347" i="13"/>
  <c r="U347" i="13"/>
  <c r="V347" i="13"/>
  <c r="W347" i="13"/>
  <c r="AB347" i="13"/>
  <c r="S347" i="13"/>
  <c r="Z347" i="13"/>
  <c r="N347" i="13"/>
  <c r="M347" i="13"/>
  <c r="F347" i="13"/>
  <c r="E347" i="13"/>
  <c r="I337" i="13"/>
  <c r="T337" i="13"/>
  <c r="K337" i="13"/>
  <c r="U337" i="13"/>
  <c r="V337" i="13"/>
  <c r="W337" i="13"/>
  <c r="AB337" i="13"/>
  <c r="S337" i="13"/>
  <c r="Z337" i="13"/>
  <c r="N337" i="13"/>
  <c r="M337" i="13"/>
  <c r="F337" i="13"/>
  <c r="E337" i="13"/>
  <c r="I334" i="13"/>
  <c r="T334" i="13"/>
  <c r="K334" i="13"/>
  <c r="U334" i="13"/>
  <c r="V334" i="13"/>
  <c r="W334" i="13"/>
  <c r="AB334" i="13"/>
  <c r="S334" i="13"/>
  <c r="Z334" i="13"/>
  <c r="N334" i="13"/>
  <c r="M334" i="13"/>
  <c r="F334" i="13"/>
  <c r="E334" i="13"/>
  <c r="I338" i="13"/>
  <c r="T338" i="13"/>
  <c r="K338" i="13"/>
  <c r="U338" i="13"/>
  <c r="V338" i="13"/>
  <c r="W338" i="13"/>
  <c r="AB338" i="13"/>
  <c r="S338" i="13"/>
  <c r="Z338" i="13"/>
  <c r="N338" i="13"/>
  <c r="M338" i="13"/>
  <c r="F338" i="13"/>
  <c r="E338" i="13"/>
  <c r="I348" i="13"/>
  <c r="T348" i="13"/>
  <c r="K348" i="13"/>
  <c r="U348" i="13"/>
  <c r="V348" i="13"/>
  <c r="W348" i="13"/>
  <c r="AB348" i="13"/>
  <c r="S348" i="13"/>
  <c r="Z348" i="13"/>
  <c r="N348" i="13"/>
  <c r="M348" i="13"/>
  <c r="F348" i="13"/>
  <c r="E348" i="13"/>
  <c r="I335" i="13"/>
  <c r="T335" i="13"/>
  <c r="K335" i="13"/>
  <c r="U335" i="13"/>
  <c r="V335" i="13"/>
  <c r="W335" i="13"/>
  <c r="AB335" i="13"/>
  <c r="S335" i="13"/>
  <c r="Z335" i="13"/>
  <c r="N335" i="13"/>
  <c r="M335" i="13"/>
  <c r="F335" i="13"/>
  <c r="E335" i="13"/>
  <c r="I343" i="13"/>
  <c r="T343" i="13"/>
  <c r="K343" i="13"/>
  <c r="U343" i="13"/>
  <c r="V343" i="13"/>
  <c r="W343" i="13"/>
  <c r="AB343" i="13"/>
  <c r="S343" i="13"/>
  <c r="Z343" i="13"/>
  <c r="N343" i="13"/>
  <c r="M343" i="13"/>
  <c r="F343" i="13"/>
  <c r="E343" i="13"/>
  <c r="I330" i="13"/>
  <c r="T330" i="13"/>
  <c r="K330" i="13"/>
  <c r="U330" i="13"/>
  <c r="V330" i="13"/>
  <c r="W330" i="13"/>
  <c r="AB330" i="13"/>
  <c r="S330" i="13"/>
  <c r="Z330" i="13"/>
  <c r="N330" i="13"/>
  <c r="M330" i="13"/>
  <c r="F330" i="13"/>
  <c r="E330" i="13"/>
  <c r="I336" i="13"/>
  <c r="T336" i="13"/>
  <c r="K336" i="13"/>
  <c r="U336" i="13"/>
  <c r="V336" i="13"/>
  <c r="W336" i="13"/>
  <c r="AB336" i="13"/>
  <c r="S336" i="13"/>
  <c r="Z336" i="13"/>
  <c r="N336" i="13"/>
  <c r="M336" i="13"/>
  <c r="F336" i="13"/>
  <c r="E336" i="13"/>
  <c r="I332" i="13"/>
  <c r="T332" i="13"/>
  <c r="K332" i="13"/>
  <c r="U332" i="13"/>
  <c r="V332" i="13"/>
  <c r="W332" i="13"/>
  <c r="AB332" i="13"/>
  <c r="S332" i="13"/>
  <c r="Z332" i="13"/>
  <c r="N332" i="13"/>
  <c r="M332" i="13"/>
  <c r="F332" i="13"/>
  <c r="E332" i="13"/>
  <c r="I331" i="13"/>
  <c r="T331" i="13"/>
  <c r="K331" i="13"/>
  <c r="U331" i="13"/>
  <c r="V331" i="13"/>
  <c r="W331" i="13"/>
  <c r="AB331" i="13"/>
  <c r="S331" i="13"/>
  <c r="Z331" i="13"/>
  <c r="N331" i="13"/>
  <c r="M331" i="13"/>
  <c r="F331" i="13"/>
  <c r="E331" i="13"/>
  <c r="I333" i="13"/>
  <c r="T333" i="13"/>
  <c r="K333" i="13"/>
  <c r="U333" i="13"/>
  <c r="V333" i="13"/>
  <c r="W333" i="13"/>
  <c r="AB333" i="13"/>
  <c r="S333" i="13"/>
  <c r="Z333" i="13"/>
  <c r="N333" i="13"/>
  <c r="M333" i="13"/>
  <c r="F333" i="13"/>
  <c r="E333" i="13"/>
  <c r="I328" i="13"/>
  <c r="T328" i="13"/>
  <c r="K328" i="13"/>
  <c r="U328" i="13"/>
  <c r="V328" i="13"/>
  <c r="W328" i="13"/>
  <c r="AB328" i="13"/>
  <c r="S328" i="13"/>
  <c r="Z328" i="13"/>
  <c r="N328" i="13"/>
  <c r="M328" i="13"/>
  <c r="F328" i="13"/>
  <c r="E328" i="13"/>
  <c r="I327" i="13"/>
  <c r="T327" i="13"/>
  <c r="K327" i="13"/>
  <c r="U327" i="13"/>
  <c r="V327" i="13"/>
  <c r="W327" i="13"/>
  <c r="AB327" i="13"/>
  <c r="S327" i="13"/>
  <c r="Z327" i="13"/>
  <c r="N327" i="13"/>
  <c r="M327" i="13"/>
  <c r="F327" i="13"/>
  <c r="E327" i="13"/>
  <c r="I329" i="13"/>
  <c r="T329" i="13"/>
  <c r="K329" i="13"/>
  <c r="U329" i="13"/>
  <c r="V329" i="13"/>
  <c r="W329" i="13"/>
  <c r="AB329" i="13"/>
  <c r="S329" i="13"/>
  <c r="Z329" i="13"/>
  <c r="N329" i="13"/>
  <c r="M329" i="13"/>
  <c r="F329" i="13"/>
  <c r="E329" i="13"/>
  <c r="I326" i="13"/>
  <c r="T326" i="13"/>
  <c r="K326" i="13"/>
  <c r="U326" i="13"/>
  <c r="V326" i="13"/>
  <c r="W326" i="13"/>
  <c r="AB326" i="13"/>
  <c r="S326" i="13"/>
  <c r="Z326" i="13"/>
  <c r="N326" i="13"/>
  <c r="M326" i="13"/>
  <c r="F326" i="13"/>
  <c r="E326" i="13"/>
  <c r="I349" i="13"/>
  <c r="T349" i="13"/>
  <c r="K349" i="13"/>
  <c r="U349" i="13"/>
  <c r="V349" i="13"/>
  <c r="W349" i="13"/>
  <c r="AB349" i="13"/>
  <c r="S349" i="13"/>
  <c r="Z349" i="13"/>
  <c r="N349" i="13"/>
  <c r="M349" i="13"/>
  <c r="F349" i="13"/>
  <c r="E349" i="13"/>
  <c r="S322" i="13"/>
  <c r="Z322" i="13"/>
  <c r="N322" i="13"/>
  <c r="M322" i="13"/>
  <c r="S321" i="13"/>
  <c r="Z321" i="13"/>
  <c r="N321" i="13"/>
  <c r="M321" i="13"/>
  <c r="S320" i="13"/>
  <c r="Z320" i="13"/>
  <c r="N320" i="13"/>
  <c r="M320" i="13"/>
  <c r="S319" i="13"/>
  <c r="Z319" i="13"/>
  <c r="N319" i="13"/>
  <c r="M319" i="13"/>
  <c r="S318" i="13"/>
  <c r="Z318" i="13"/>
  <c r="N318" i="13"/>
  <c r="M318" i="13"/>
  <c r="S317" i="13"/>
  <c r="Z317" i="13"/>
  <c r="N317" i="13"/>
  <c r="M317" i="13"/>
  <c r="S316" i="13"/>
  <c r="Z316" i="13"/>
  <c r="N316" i="13"/>
  <c r="M316" i="13"/>
  <c r="S315" i="13"/>
  <c r="Z315" i="13"/>
  <c r="N315" i="13"/>
  <c r="M315" i="13"/>
  <c r="S314" i="13"/>
  <c r="Z314" i="13"/>
  <c r="N314" i="13"/>
  <c r="M314" i="13"/>
  <c r="S312" i="13"/>
  <c r="Z312" i="13"/>
  <c r="N312" i="13"/>
  <c r="M312" i="13"/>
  <c r="S311" i="13"/>
  <c r="Z311" i="13"/>
  <c r="N311" i="13"/>
  <c r="M311" i="13"/>
  <c r="S310" i="13"/>
  <c r="Z310" i="13"/>
  <c r="N310" i="13"/>
  <c r="M310" i="13"/>
  <c r="S309" i="13"/>
  <c r="Z309" i="13"/>
  <c r="N309" i="13"/>
  <c r="M309" i="13"/>
  <c r="S313" i="13"/>
  <c r="Z313" i="13"/>
  <c r="N313" i="13"/>
  <c r="M313" i="13"/>
  <c r="S306" i="13"/>
  <c r="Z306" i="13"/>
  <c r="N306" i="13"/>
  <c r="M306" i="13"/>
  <c r="S307" i="13"/>
  <c r="Z307" i="13"/>
  <c r="N307" i="13"/>
  <c r="M307" i="13"/>
  <c r="S302" i="13"/>
  <c r="Z302" i="13"/>
  <c r="N302" i="13"/>
  <c r="M302" i="13"/>
  <c r="S301" i="13"/>
  <c r="Z301" i="13"/>
  <c r="N301" i="13"/>
  <c r="M301" i="13"/>
  <c r="S304" i="13"/>
  <c r="Z304" i="13"/>
  <c r="N304" i="13"/>
  <c r="M304" i="13"/>
  <c r="S305" i="13"/>
  <c r="Z305" i="13"/>
  <c r="N305" i="13"/>
  <c r="M305" i="13"/>
  <c r="S299" i="13"/>
  <c r="Z299" i="13"/>
  <c r="N299" i="13"/>
  <c r="M299" i="13"/>
  <c r="S308" i="13"/>
  <c r="Z308" i="13"/>
  <c r="N308" i="13"/>
  <c r="M308" i="13"/>
  <c r="S297" i="13"/>
  <c r="Z297" i="13"/>
  <c r="N297" i="13"/>
  <c r="M297" i="13"/>
  <c r="S295" i="13"/>
  <c r="Z295" i="13"/>
  <c r="N295" i="13"/>
  <c r="M295" i="13"/>
  <c r="S294" i="13"/>
  <c r="Z294" i="13"/>
  <c r="N294" i="13"/>
  <c r="M294" i="13"/>
  <c r="S291" i="13"/>
  <c r="Z291" i="13"/>
  <c r="N291" i="13"/>
  <c r="M291" i="13"/>
  <c r="S293" i="13"/>
  <c r="Z293" i="13"/>
  <c r="N293" i="13"/>
  <c r="M293" i="13"/>
  <c r="S290" i="13"/>
  <c r="Z290" i="13"/>
  <c r="N290" i="13"/>
  <c r="M290" i="13"/>
  <c r="S289" i="13"/>
  <c r="Z289" i="13"/>
  <c r="N289" i="13"/>
  <c r="M289" i="13"/>
  <c r="S300" i="13"/>
  <c r="Z300" i="13"/>
  <c r="N300" i="13"/>
  <c r="M300" i="13"/>
  <c r="S288" i="13"/>
  <c r="Z288" i="13"/>
  <c r="N288" i="13"/>
  <c r="M288" i="13"/>
  <c r="S303" i="13"/>
  <c r="Z303" i="13"/>
  <c r="N303" i="13"/>
  <c r="M303" i="13"/>
  <c r="S286" i="13"/>
  <c r="Z286" i="13"/>
  <c r="N286" i="13"/>
  <c r="M286" i="13"/>
  <c r="S298" i="13"/>
  <c r="Z298" i="13"/>
  <c r="N298" i="13"/>
  <c r="M298" i="13"/>
  <c r="S287" i="13"/>
  <c r="Z287" i="13"/>
  <c r="N287" i="13"/>
  <c r="M287" i="13"/>
  <c r="S282" i="13"/>
  <c r="Z282" i="13"/>
  <c r="N282" i="13"/>
  <c r="M282" i="13"/>
  <c r="S281" i="13"/>
  <c r="Z281" i="13"/>
  <c r="N281" i="13"/>
  <c r="M281" i="13"/>
  <c r="S296" i="13"/>
  <c r="Z296" i="13"/>
  <c r="N296" i="13"/>
  <c r="M296" i="13"/>
  <c r="S279" i="13"/>
  <c r="Z279" i="13"/>
  <c r="N279" i="13"/>
  <c r="M279" i="13"/>
  <c r="S278" i="13"/>
  <c r="Z278" i="13"/>
  <c r="N278" i="13"/>
  <c r="M278" i="13"/>
  <c r="S280" i="13"/>
  <c r="Z280" i="13"/>
  <c r="N280" i="13"/>
  <c r="M280" i="13"/>
  <c r="S292" i="13"/>
  <c r="Z292" i="13"/>
  <c r="N292" i="13"/>
  <c r="M292" i="13"/>
  <c r="S277" i="13"/>
  <c r="Z277" i="13"/>
  <c r="N277" i="13"/>
  <c r="M277" i="13"/>
  <c r="S284" i="13"/>
  <c r="Z284" i="13"/>
  <c r="N284" i="13"/>
  <c r="M284" i="13"/>
  <c r="S273" i="13"/>
  <c r="Z273" i="13"/>
  <c r="N273" i="13"/>
  <c r="M273" i="13"/>
  <c r="S274" i="13"/>
  <c r="Z274" i="13"/>
  <c r="N274" i="13"/>
  <c r="M274" i="13"/>
  <c r="S272" i="13"/>
  <c r="Z272" i="13"/>
  <c r="N272" i="13"/>
  <c r="M272" i="13"/>
  <c r="S270" i="13"/>
  <c r="Z270" i="13"/>
  <c r="N270" i="13"/>
  <c r="M270" i="13"/>
  <c r="S271" i="13"/>
  <c r="Z271" i="13"/>
  <c r="N271" i="13"/>
  <c r="M271" i="13"/>
  <c r="S268" i="13"/>
  <c r="Z268" i="13"/>
  <c r="N268" i="13"/>
  <c r="M268" i="13"/>
  <c r="S267" i="13"/>
  <c r="Z267" i="13"/>
  <c r="N267" i="13"/>
  <c r="M267" i="13"/>
  <c r="S266" i="13"/>
  <c r="Z266" i="13"/>
  <c r="N266" i="13"/>
  <c r="M266" i="13"/>
  <c r="S283" i="13"/>
  <c r="Z283" i="13"/>
  <c r="N283" i="13"/>
  <c r="M283" i="13"/>
  <c r="S285" i="13"/>
  <c r="Z285" i="13"/>
  <c r="N285" i="13"/>
  <c r="M285" i="13"/>
  <c r="S269" i="13"/>
  <c r="Z269" i="13"/>
  <c r="N269" i="13"/>
  <c r="M269" i="13"/>
  <c r="S262" i="13"/>
  <c r="Z262" i="13"/>
  <c r="N262" i="13"/>
  <c r="M262" i="13"/>
  <c r="S259" i="13"/>
  <c r="Z259" i="13"/>
  <c r="N259" i="13"/>
  <c r="M259" i="13"/>
  <c r="S265" i="13"/>
  <c r="Z265" i="13"/>
  <c r="N265" i="13"/>
  <c r="M265" i="13"/>
  <c r="S263" i="13"/>
  <c r="Z263" i="13"/>
  <c r="N263" i="13"/>
  <c r="M263" i="13"/>
  <c r="S254" i="13"/>
  <c r="Z254" i="13"/>
  <c r="N254" i="13"/>
  <c r="M254" i="13"/>
  <c r="S252" i="13"/>
  <c r="Z252" i="13"/>
  <c r="N252" i="13"/>
  <c r="M252" i="13"/>
  <c r="S276" i="13"/>
  <c r="Z276" i="13"/>
  <c r="N276" i="13"/>
  <c r="M276" i="13"/>
  <c r="S257" i="13"/>
  <c r="Z257" i="13"/>
  <c r="N257" i="13"/>
  <c r="M257" i="13"/>
  <c r="S261" i="13"/>
  <c r="Z261" i="13"/>
  <c r="N261" i="13"/>
  <c r="M261" i="13"/>
  <c r="S275" i="13"/>
  <c r="Z275" i="13"/>
  <c r="N275" i="13"/>
  <c r="M275" i="13"/>
  <c r="S249" i="13"/>
  <c r="Z249" i="13"/>
  <c r="N249" i="13"/>
  <c r="M249" i="13"/>
  <c r="S264" i="13"/>
  <c r="Z264" i="13"/>
  <c r="N264" i="13"/>
  <c r="M264" i="13"/>
  <c r="S258" i="13"/>
  <c r="Z258" i="13"/>
  <c r="N258" i="13"/>
  <c r="M258" i="13"/>
  <c r="S242" i="13"/>
  <c r="Z242" i="13"/>
  <c r="N242" i="13"/>
  <c r="M242" i="13"/>
  <c r="S239" i="13"/>
  <c r="Z239" i="13"/>
  <c r="N239" i="13"/>
  <c r="M239" i="13"/>
  <c r="S238" i="13"/>
  <c r="Z238" i="13"/>
  <c r="N238" i="13"/>
  <c r="M238" i="13"/>
  <c r="S250" i="13"/>
  <c r="Z250" i="13"/>
  <c r="N250" i="13"/>
  <c r="M250" i="13"/>
  <c r="S247" i="13"/>
  <c r="Z247" i="13"/>
  <c r="N247" i="13"/>
  <c r="M247" i="13"/>
  <c r="S245" i="13"/>
  <c r="Z245" i="13"/>
  <c r="N245" i="13"/>
  <c r="M245" i="13"/>
  <c r="S237" i="13"/>
  <c r="Z237" i="13"/>
  <c r="N237" i="13"/>
  <c r="M237" i="13"/>
  <c r="S241" i="13"/>
  <c r="Z241" i="13"/>
  <c r="N241" i="13"/>
  <c r="M241" i="13"/>
  <c r="S236" i="13"/>
  <c r="Z236" i="13"/>
  <c r="N236" i="13"/>
  <c r="M236" i="13"/>
  <c r="S253" i="13"/>
  <c r="Z253" i="13"/>
  <c r="N253" i="13"/>
  <c r="M253" i="13"/>
  <c r="S251" i="13"/>
  <c r="Z251" i="13"/>
  <c r="N251" i="13"/>
  <c r="M251" i="13"/>
  <c r="S234" i="13"/>
  <c r="Z234" i="13"/>
  <c r="N234" i="13"/>
  <c r="M234" i="13"/>
  <c r="S232" i="13"/>
  <c r="Z232" i="13"/>
  <c r="N232" i="13"/>
  <c r="M232" i="13"/>
  <c r="S260" i="13"/>
  <c r="Z260" i="13"/>
  <c r="N260" i="13"/>
  <c r="M260" i="13"/>
  <c r="S231" i="13"/>
  <c r="Z231" i="13"/>
  <c r="N231" i="13"/>
  <c r="M231" i="13"/>
  <c r="S244" i="13"/>
  <c r="Z244" i="13"/>
  <c r="N244" i="13"/>
  <c r="M244" i="13"/>
  <c r="S255" i="13"/>
  <c r="Z255" i="13"/>
  <c r="N255" i="13"/>
  <c r="M255" i="13"/>
  <c r="S243" i="13"/>
  <c r="Z243" i="13"/>
  <c r="N243" i="13"/>
  <c r="M243" i="13"/>
  <c r="S230" i="13"/>
  <c r="Z230" i="13"/>
  <c r="N230" i="13"/>
  <c r="M230" i="13"/>
  <c r="S226" i="13"/>
  <c r="Z226" i="13"/>
  <c r="N226" i="13"/>
  <c r="M226" i="13"/>
  <c r="S240" i="13"/>
  <c r="Z240" i="13"/>
  <c r="N240" i="13"/>
  <c r="M240" i="13"/>
  <c r="S256" i="13"/>
  <c r="Z256" i="13"/>
  <c r="N256" i="13"/>
  <c r="M256" i="13"/>
  <c r="S228" i="13"/>
  <c r="Z228" i="13"/>
  <c r="N228" i="13"/>
  <c r="M228" i="13"/>
  <c r="S229" i="13"/>
  <c r="Z229" i="13"/>
  <c r="N229" i="13"/>
  <c r="M229" i="13"/>
  <c r="S248" i="13"/>
  <c r="Z248" i="13"/>
  <c r="N248" i="13"/>
  <c r="M248" i="13"/>
  <c r="S225" i="13"/>
  <c r="Z225" i="13"/>
  <c r="N225" i="13"/>
  <c r="M225" i="13"/>
  <c r="S223" i="13"/>
  <c r="Z223" i="13"/>
  <c r="N223" i="13"/>
  <c r="M223" i="13"/>
  <c r="S227" i="13"/>
  <c r="Z227" i="13"/>
  <c r="N227" i="13"/>
  <c r="M227" i="13"/>
  <c r="S220" i="13"/>
  <c r="Z220" i="13"/>
  <c r="N220" i="13"/>
  <c r="M220" i="13"/>
  <c r="S246" i="13"/>
  <c r="Z246" i="13"/>
  <c r="N246" i="13"/>
  <c r="M246" i="13"/>
  <c r="S221" i="13"/>
  <c r="Z221" i="13"/>
  <c r="N221" i="13"/>
  <c r="M221" i="13"/>
  <c r="S222" i="13"/>
  <c r="Z222" i="13"/>
  <c r="N222" i="13"/>
  <c r="M222" i="13"/>
  <c r="S235" i="13"/>
  <c r="Z235" i="13"/>
  <c r="N235" i="13"/>
  <c r="M235" i="13"/>
  <c r="S203" i="13"/>
  <c r="Z203" i="13"/>
  <c r="N203" i="13"/>
  <c r="M203" i="13"/>
  <c r="S219" i="13"/>
  <c r="Z219" i="13"/>
  <c r="N219" i="13"/>
  <c r="M219" i="13"/>
  <c r="S218" i="13"/>
  <c r="Z218" i="13"/>
  <c r="N218" i="13"/>
  <c r="M218" i="13"/>
  <c r="S217" i="13"/>
  <c r="Z217" i="13"/>
  <c r="N217" i="13"/>
  <c r="M217" i="13"/>
  <c r="S216" i="13"/>
  <c r="Z216" i="13"/>
  <c r="N216" i="13"/>
  <c r="M216" i="13"/>
  <c r="S215" i="13"/>
  <c r="Z215" i="13"/>
  <c r="N215" i="13"/>
  <c r="M215" i="13"/>
  <c r="S214" i="13"/>
  <c r="Z214" i="13"/>
  <c r="N214" i="13"/>
  <c r="M214" i="13"/>
  <c r="S213" i="13"/>
  <c r="Z213" i="13"/>
  <c r="N213" i="13"/>
  <c r="M213" i="13"/>
  <c r="S212" i="13"/>
  <c r="Z212" i="13"/>
  <c r="N212" i="13"/>
  <c r="M212" i="13"/>
  <c r="S211" i="13"/>
  <c r="Z211" i="13"/>
  <c r="N211" i="13"/>
  <c r="M211" i="13"/>
  <c r="S210" i="13"/>
  <c r="Z210" i="13"/>
  <c r="N210" i="13"/>
  <c r="M210" i="13"/>
  <c r="S209" i="13"/>
  <c r="Z209" i="13"/>
  <c r="N209" i="13"/>
  <c r="M209" i="13"/>
  <c r="S208" i="13"/>
  <c r="Z208" i="13"/>
  <c r="N208" i="13"/>
  <c r="M208" i="13"/>
  <c r="S207" i="13"/>
  <c r="Z207" i="13"/>
  <c r="N207" i="13"/>
  <c r="M207" i="13"/>
  <c r="S206" i="13"/>
  <c r="Z206" i="13"/>
  <c r="N206" i="13"/>
  <c r="M206" i="13"/>
  <c r="S205" i="13"/>
  <c r="Z205" i="13"/>
  <c r="N205" i="13"/>
  <c r="M205" i="13"/>
  <c r="S204" i="13"/>
  <c r="Z204" i="13"/>
  <c r="N204" i="13"/>
  <c r="M204" i="13"/>
  <c r="S233" i="13"/>
  <c r="Z233" i="13"/>
  <c r="N233" i="13"/>
  <c r="M233" i="13"/>
  <c r="S224" i="13"/>
  <c r="Z224" i="13"/>
  <c r="N224" i="13"/>
  <c r="M224" i="13"/>
  <c r="S200" i="13"/>
  <c r="Z200" i="13"/>
  <c r="N200" i="13"/>
  <c r="M200" i="13"/>
  <c r="S198" i="13"/>
  <c r="Z198" i="13"/>
  <c r="N198" i="13"/>
  <c r="M198" i="13"/>
  <c r="S195" i="13"/>
  <c r="Z195" i="13"/>
  <c r="N195" i="13"/>
  <c r="M195" i="13"/>
  <c r="S193" i="13"/>
  <c r="Z193" i="13"/>
  <c r="N193" i="13"/>
  <c r="M193" i="13"/>
  <c r="S201" i="13"/>
  <c r="Z201" i="13"/>
  <c r="N201" i="13"/>
  <c r="M201" i="13"/>
  <c r="S197" i="13"/>
  <c r="Z197" i="13"/>
  <c r="N197" i="13"/>
  <c r="M197" i="13"/>
  <c r="S196" i="13"/>
  <c r="Z196" i="13"/>
  <c r="N196" i="13"/>
  <c r="M196" i="13"/>
  <c r="S192" i="13"/>
  <c r="Z192" i="13"/>
  <c r="N192" i="13"/>
  <c r="M192" i="13"/>
  <c r="S190" i="13"/>
  <c r="Z190" i="13"/>
  <c r="N190" i="13"/>
  <c r="M190" i="13"/>
  <c r="S189" i="13"/>
  <c r="Z189" i="13"/>
  <c r="N189" i="13"/>
  <c r="M189" i="13"/>
  <c r="S194" i="13"/>
  <c r="Z194" i="13"/>
  <c r="N194" i="13"/>
  <c r="M194" i="13"/>
  <c r="S202" i="13"/>
  <c r="Z202" i="13"/>
  <c r="N202" i="13"/>
  <c r="M202" i="13"/>
  <c r="S185" i="13"/>
  <c r="Z185" i="13"/>
  <c r="N185" i="13"/>
  <c r="M185" i="13"/>
  <c r="S186" i="13"/>
  <c r="Z186" i="13"/>
  <c r="N186" i="13"/>
  <c r="M186" i="13"/>
  <c r="S184" i="13"/>
  <c r="Z184" i="13"/>
  <c r="N184" i="13"/>
  <c r="M184" i="13"/>
  <c r="S181" i="13"/>
  <c r="Z181" i="13"/>
  <c r="N181" i="13"/>
  <c r="M181" i="13"/>
  <c r="S180" i="13"/>
  <c r="Z180" i="13"/>
  <c r="N180" i="13"/>
  <c r="M180" i="13"/>
  <c r="S187" i="13"/>
  <c r="Z187" i="13"/>
  <c r="N187" i="13"/>
  <c r="M187" i="13"/>
  <c r="S179" i="13"/>
  <c r="Z179" i="13"/>
  <c r="N179" i="13"/>
  <c r="M179" i="13"/>
  <c r="S183" i="13"/>
  <c r="Z183" i="13"/>
  <c r="N183" i="13"/>
  <c r="M183" i="13"/>
  <c r="S191" i="13"/>
  <c r="Z191" i="13"/>
  <c r="N191" i="13"/>
  <c r="M191" i="13"/>
  <c r="S199" i="13"/>
  <c r="Z199" i="13"/>
  <c r="N199" i="13"/>
  <c r="M199" i="13"/>
  <c r="S177" i="13"/>
  <c r="Z177" i="13"/>
  <c r="N177" i="13"/>
  <c r="M177" i="13"/>
  <c r="S173" i="13"/>
  <c r="Z173" i="13"/>
  <c r="N173" i="13"/>
  <c r="M173" i="13"/>
  <c r="S174" i="13"/>
  <c r="Z174" i="13"/>
  <c r="N174" i="13"/>
  <c r="M174" i="13"/>
  <c r="S171" i="13"/>
  <c r="Z171" i="13"/>
  <c r="N171" i="13"/>
  <c r="M171" i="13"/>
  <c r="S168" i="13"/>
  <c r="Z168" i="13"/>
  <c r="N168" i="13"/>
  <c r="M168" i="13"/>
  <c r="S166" i="13"/>
  <c r="Z166" i="13"/>
  <c r="N166" i="13"/>
  <c r="M166" i="13"/>
  <c r="S175" i="13"/>
  <c r="Z175" i="13"/>
  <c r="N175" i="13"/>
  <c r="M175" i="13"/>
  <c r="S164" i="13"/>
  <c r="Z164" i="13"/>
  <c r="N164" i="13"/>
  <c r="M164" i="13"/>
  <c r="S163" i="13"/>
  <c r="Z163" i="13"/>
  <c r="N163" i="13"/>
  <c r="M163" i="13"/>
  <c r="S178" i="13"/>
  <c r="Z178" i="13"/>
  <c r="N178" i="13"/>
  <c r="M178" i="13"/>
  <c r="S176" i="13"/>
  <c r="Z176" i="13"/>
  <c r="N176" i="13"/>
  <c r="M176" i="13"/>
  <c r="S182" i="13"/>
  <c r="Z182" i="13"/>
  <c r="N182" i="13"/>
  <c r="M182" i="13"/>
  <c r="S162" i="13"/>
  <c r="Z162" i="13"/>
  <c r="N162" i="13"/>
  <c r="M162" i="13"/>
  <c r="S161" i="13"/>
  <c r="Z161" i="13"/>
  <c r="N161" i="13"/>
  <c r="M161" i="13"/>
  <c r="S160" i="13"/>
  <c r="Z160" i="13"/>
  <c r="N160" i="13"/>
  <c r="M160" i="13"/>
  <c r="S159" i="13"/>
  <c r="Z159" i="13"/>
  <c r="N159" i="13"/>
  <c r="M159" i="13"/>
  <c r="S158" i="13"/>
  <c r="Z158" i="13"/>
  <c r="N158" i="13"/>
  <c r="M158" i="13"/>
  <c r="S157" i="13"/>
  <c r="Z157" i="13"/>
  <c r="N157" i="13"/>
  <c r="M157" i="13"/>
  <c r="S188" i="13"/>
  <c r="Z188" i="13"/>
  <c r="N188" i="13"/>
  <c r="M188" i="13"/>
  <c r="S155" i="13"/>
  <c r="Z155" i="13"/>
  <c r="N155" i="13"/>
  <c r="M155" i="13"/>
  <c r="S156" i="13"/>
  <c r="Z156" i="13"/>
  <c r="N156" i="13"/>
  <c r="M156" i="13"/>
  <c r="S153" i="13"/>
  <c r="Z153" i="13"/>
  <c r="N153" i="13"/>
  <c r="M153" i="13"/>
  <c r="S172" i="13"/>
  <c r="Z172" i="13"/>
  <c r="N172" i="13"/>
  <c r="M172" i="13"/>
  <c r="S152" i="13"/>
  <c r="Z152" i="13"/>
  <c r="N152" i="13"/>
  <c r="M152" i="13"/>
  <c r="S154" i="13"/>
  <c r="Z154" i="13"/>
  <c r="N154" i="13"/>
  <c r="M154" i="13"/>
  <c r="S151" i="13"/>
  <c r="Z151" i="13"/>
  <c r="N151" i="13"/>
  <c r="M151" i="13"/>
  <c r="S165" i="13"/>
  <c r="Z165" i="13"/>
  <c r="N165" i="13"/>
  <c r="M165" i="13"/>
  <c r="S169" i="13"/>
  <c r="Z169" i="13"/>
  <c r="N169" i="13"/>
  <c r="M169" i="13"/>
  <c r="S150" i="13"/>
  <c r="Z150" i="13"/>
  <c r="N150" i="13"/>
  <c r="M150" i="13"/>
  <c r="S147" i="13"/>
  <c r="Z147" i="13"/>
  <c r="N147" i="13"/>
  <c r="M147" i="13"/>
  <c r="S142" i="13"/>
  <c r="Z142" i="13"/>
  <c r="N142" i="13"/>
  <c r="M142" i="13"/>
  <c r="S141" i="13"/>
  <c r="Z141" i="13"/>
  <c r="N141" i="13"/>
  <c r="M141" i="13"/>
  <c r="S143" i="13"/>
  <c r="Z143" i="13"/>
  <c r="N143" i="13"/>
  <c r="M143" i="13"/>
  <c r="S146" i="13"/>
  <c r="Z146" i="13"/>
  <c r="N146" i="13"/>
  <c r="M146" i="13"/>
  <c r="S137" i="13"/>
  <c r="Z137" i="13"/>
  <c r="N137" i="13"/>
  <c r="M137" i="13"/>
  <c r="S138" i="13"/>
  <c r="Z138" i="13"/>
  <c r="N138" i="13"/>
  <c r="M138" i="13"/>
  <c r="S135" i="13"/>
  <c r="Z135" i="13"/>
  <c r="N135" i="13"/>
  <c r="M135" i="13"/>
  <c r="S136" i="13"/>
  <c r="Z136" i="13"/>
  <c r="N136" i="13"/>
  <c r="M136" i="13"/>
  <c r="S149" i="13"/>
  <c r="Z149" i="13"/>
  <c r="N149" i="13"/>
  <c r="M149" i="13"/>
  <c r="S133" i="13"/>
  <c r="Z133" i="13"/>
  <c r="N133" i="13"/>
  <c r="M133" i="13"/>
  <c r="S131" i="13"/>
  <c r="Z131" i="13"/>
  <c r="N131" i="13"/>
  <c r="M131" i="13"/>
  <c r="S134" i="13"/>
  <c r="Z134" i="13"/>
  <c r="N134" i="13"/>
  <c r="M134" i="13"/>
  <c r="S132" i="13"/>
  <c r="Z132" i="13"/>
  <c r="N132" i="13"/>
  <c r="M132" i="13"/>
  <c r="S127" i="13"/>
  <c r="Z127" i="13"/>
  <c r="N127" i="13"/>
  <c r="M127" i="13"/>
  <c r="S126" i="13"/>
  <c r="Z126" i="13"/>
  <c r="N126" i="13"/>
  <c r="M126" i="13"/>
  <c r="S125" i="13"/>
  <c r="Z125" i="13"/>
  <c r="N125" i="13"/>
  <c r="M125" i="13"/>
  <c r="S124" i="13"/>
  <c r="Z124" i="13"/>
  <c r="N124" i="13"/>
  <c r="M124" i="13"/>
  <c r="S129" i="13"/>
  <c r="Z129" i="13"/>
  <c r="N129" i="13"/>
  <c r="M129" i="13"/>
  <c r="S113" i="13"/>
  <c r="Z113" i="13"/>
  <c r="N113" i="13"/>
  <c r="M113" i="13"/>
  <c r="S120" i="13"/>
  <c r="Z120" i="13"/>
  <c r="N120" i="13"/>
  <c r="M120" i="13"/>
  <c r="S119" i="13"/>
  <c r="Z119" i="13"/>
  <c r="N119" i="13"/>
  <c r="M119" i="13"/>
  <c r="S118" i="13"/>
  <c r="Z118" i="13"/>
  <c r="N118" i="13"/>
  <c r="M118" i="13"/>
  <c r="S117" i="13"/>
  <c r="Z117" i="13"/>
  <c r="N117" i="13"/>
  <c r="M117" i="13"/>
  <c r="S115" i="13"/>
  <c r="Z115" i="13"/>
  <c r="N115" i="13"/>
  <c r="M115" i="13"/>
  <c r="S116" i="13"/>
  <c r="Z116" i="13"/>
  <c r="N116" i="13"/>
  <c r="M116" i="13"/>
  <c r="S167" i="13"/>
  <c r="Z167" i="13"/>
  <c r="N167" i="13"/>
  <c r="M167" i="13"/>
  <c r="S148" i="13"/>
  <c r="Z148" i="13"/>
  <c r="N148" i="13"/>
  <c r="M148" i="13"/>
  <c r="S145" i="13"/>
  <c r="Z145" i="13"/>
  <c r="N145" i="13"/>
  <c r="M145" i="13"/>
  <c r="S144" i="13"/>
  <c r="Z144" i="13"/>
  <c r="N144" i="13"/>
  <c r="M144" i="13"/>
  <c r="S122" i="13"/>
  <c r="Z122" i="13"/>
  <c r="N122" i="13"/>
  <c r="M122" i="13"/>
  <c r="S110" i="13"/>
  <c r="Z110" i="13"/>
  <c r="N110" i="13"/>
  <c r="M110" i="13"/>
  <c r="S121" i="13"/>
  <c r="Z121" i="13"/>
  <c r="N121" i="13"/>
  <c r="M121" i="13"/>
  <c r="S170" i="13"/>
  <c r="Z170" i="13"/>
  <c r="N170" i="13"/>
  <c r="M170" i="13"/>
  <c r="S123" i="13"/>
  <c r="Z123" i="13"/>
  <c r="N123" i="13"/>
  <c r="M123" i="13"/>
  <c r="S130" i="13"/>
  <c r="Z130" i="13"/>
  <c r="N130" i="13"/>
  <c r="M130" i="13"/>
  <c r="S140" i="13"/>
  <c r="Z140" i="13"/>
  <c r="N140" i="13"/>
  <c r="M140" i="13"/>
  <c r="S139" i="13"/>
  <c r="Z139" i="13"/>
  <c r="N139" i="13"/>
  <c r="M139" i="13"/>
  <c r="S109" i="13"/>
  <c r="Z109" i="13"/>
  <c r="N109" i="13"/>
  <c r="M109" i="13"/>
  <c r="I106" i="13"/>
  <c r="T106" i="13"/>
  <c r="K106" i="13"/>
  <c r="U106" i="13"/>
  <c r="V106" i="13"/>
  <c r="W106" i="13"/>
  <c r="AB106" i="13"/>
  <c r="S106" i="13"/>
  <c r="Z106" i="13"/>
  <c r="N106" i="13"/>
  <c r="M106" i="13"/>
  <c r="S108" i="13"/>
  <c r="Z108" i="13"/>
  <c r="N108" i="13"/>
  <c r="M108" i="13"/>
  <c r="I107" i="13"/>
  <c r="T107" i="13"/>
  <c r="K107" i="13"/>
  <c r="U107" i="13"/>
  <c r="V107" i="13"/>
  <c r="W107" i="13"/>
  <c r="AB107" i="13"/>
  <c r="S107" i="13"/>
  <c r="Z107" i="13"/>
  <c r="N107" i="13"/>
  <c r="M107" i="13"/>
  <c r="S112" i="13"/>
  <c r="Z112" i="13"/>
  <c r="N111" i="13"/>
  <c r="N112" i="13"/>
  <c r="N114" i="13"/>
  <c r="N128" i="13"/>
  <c r="O112" i="13"/>
  <c r="M112" i="13"/>
  <c r="S111" i="13"/>
  <c r="Z111" i="13"/>
  <c r="O111" i="13"/>
  <c r="M111" i="13"/>
  <c r="S128" i="13"/>
  <c r="Z128" i="13"/>
  <c r="M128" i="13"/>
  <c r="I104" i="13"/>
  <c r="T104" i="13"/>
  <c r="K104" i="13"/>
  <c r="U104" i="13"/>
  <c r="V104" i="13"/>
  <c r="W104" i="13"/>
  <c r="AB104" i="13"/>
  <c r="S104" i="13"/>
  <c r="Z104" i="13"/>
  <c r="N104" i="13"/>
  <c r="M104" i="13"/>
  <c r="I103" i="13"/>
  <c r="T103" i="13"/>
  <c r="K103" i="13"/>
  <c r="U103" i="13"/>
  <c r="V103" i="13"/>
  <c r="W103" i="13"/>
  <c r="AB103" i="13"/>
  <c r="S103" i="13"/>
  <c r="Z103" i="13"/>
  <c r="N103" i="13"/>
  <c r="M103" i="13"/>
  <c r="I105" i="13"/>
  <c r="T105" i="13"/>
  <c r="K105" i="13"/>
  <c r="U105" i="13"/>
  <c r="V105" i="13"/>
  <c r="W105" i="13"/>
  <c r="AB105" i="13"/>
  <c r="S105" i="13"/>
  <c r="Z105" i="13"/>
  <c r="N105" i="13"/>
  <c r="M105" i="13"/>
  <c r="S114" i="13"/>
  <c r="Z114" i="13"/>
  <c r="M114" i="13"/>
  <c r="I101" i="13"/>
  <c r="T101" i="13"/>
  <c r="K101" i="13"/>
  <c r="U101" i="13"/>
  <c r="V101" i="13"/>
  <c r="W101" i="13"/>
  <c r="AB101" i="13"/>
  <c r="S101" i="13"/>
  <c r="Z101" i="13"/>
  <c r="N101" i="13"/>
  <c r="M101" i="13"/>
  <c r="I99" i="13"/>
  <c r="T99" i="13"/>
  <c r="K99" i="13"/>
  <c r="U99" i="13"/>
  <c r="V99" i="13"/>
  <c r="W99" i="13"/>
  <c r="AB99" i="13"/>
  <c r="S99" i="13"/>
  <c r="Z99" i="13"/>
  <c r="N99" i="13"/>
  <c r="M99" i="13"/>
  <c r="I98" i="13"/>
  <c r="T98" i="13"/>
  <c r="K98" i="13"/>
  <c r="U98" i="13"/>
  <c r="V98" i="13"/>
  <c r="W98" i="13"/>
  <c r="AB98" i="13"/>
  <c r="S98" i="13"/>
  <c r="Z98" i="13"/>
  <c r="N98" i="13"/>
  <c r="M98" i="13"/>
  <c r="I102" i="13"/>
  <c r="T102" i="13"/>
  <c r="K102" i="13"/>
  <c r="U102" i="13"/>
  <c r="V102" i="13"/>
  <c r="W102" i="13"/>
  <c r="AB102" i="13"/>
  <c r="S102" i="13"/>
  <c r="Z102" i="13"/>
  <c r="N102" i="13"/>
  <c r="M102" i="13"/>
  <c r="I100" i="13"/>
  <c r="T100" i="13"/>
  <c r="K100" i="13"/>
  <c r="U100" i="13"/>
  <c r="V100" i="13"/>
  <c r="W100" i="13"/>
  <c r="AB100" i="13"/>
  <c r="S100" i="13"/>
  <c r="Z100" i="13"/>
  <c r="N100" i="13"/>
  <c r="M100" i="13"/>
  <c r="I97" i="13"/>
  <c r="T97" i="13"/>
  <c r="K97" i="13"/>
  <c r="U97" i="13"/>
  <c r="V97" i="13"/>
  <c r="W97" i="13"/>
  <c r="AB97" i="13"/>
  <c r="S97" i="13"/>
  <c r="Z97" i="13"/>
  <c r="N97" i="13"/>
  <c r="M97" i="13"/>
  <c r="AD96" i="13"/>
  <c r="I96" i="13"/>
  <c r="T96" i="13"/>
  <c r="K96" i="13"/>
  <c r="U96" i="13"/>
  <c r="V96" i="13"/>
  <c r="W96" i="13"/>
  <c r="AB96" i="13"/>
  <c r="S96" i="13"/>
  <c r="Z96" i="13"/>
  <c r="N96" i="13"/>
  <c r="M96" i="13"/>
  <c r="AD95" i="13"/>
  <c r="AC95" i="13"/>
  <c r="I95" i="13"/>
  <c r="T95" i="13"/>
  <c r="K95" i="13"/>
  <c r="U95" i="13"/>
  <c r="V95" i="13"/>
  <c r="W95" i="13"/>
  <c r="AB95" i="13"/>
  <c r="S95" i="13"/>
  <c r="Z95" i="13"/>
  <c r="N95" i="13"/>
  <c r="M95" i="13"/>
  <c r="I91" i="13"/>
  <c r="K91" i="13"/>
  <c r="T91" i="13"/>
  <c r="AB91" i="13"/>
  <c r="AA91" i="13"/>
  <c r="P91" i="13"/>
  <c r="O91" i="13"/>
  <c r="N91" i="13"/>
  <c r="M91" i="13"/>
  <c r="I90" i="13"/>
  <c r="K90" i="13"/>
  <c r="T90" i="13"/>
  <c r="AB90" i="13"/>
  <c r="AA90" i="13"/>
  <c r="P90" i="13"/>
  <c r="O90" i="13"/>
  <c r="N90" i="13"/>
  <c r="M90" i="13"/>
  <c r="I89" i="13"/>
  <c r="K89" i="13"/>
  <c r="T89" i="13"/>
  <c r="AB89" i="13"/>
  <c r="AA89" i="13"/>
  <c r="P89" i="13"/>
  <c r="O89" i="13"/>
  <c r="N89" i="13"/>
  <c r="M89" i="13"/>
  <c r="I88" i="13"/>
  <c r="K88" i="13"/>
  <c r="T88" i="13"/>
  <c r="AB88" i="13"/>
  <c r="AA88" i="13"/>
  <c r="P88" i="13"/>
  <c r="O88" i="13"/>
  <c r="N88" i="13"/>
  <c r="M88" i="13"/>
  <c r="I87" i="13"/>
  <c r="K87" i="13"/>
  <c r="T87" i="13"/>
  <c r="AB87" i="13"/>
  <c r="AA87" i="13"/>
  <c r="P87" i="13"/>
  <c r="O87" i="13"/>
  <c r="N87" i="13"/>
  <c r="M87" i="13"/>
  <c r="I86" i="13"/>
  <c r="K86" i="13"/>
  <c r="T86" i="13"/>
  <c r="AB86" i="13"/>
  <c r="AA86" i="13"/>
  <c r="P86" i="13"/>
  <c r="O86" i="13"/>
  <c r="N86" i="13"/>
  <c r="M86" i="13"/>
  <c r="I85" i="13"/>
  <c r="K85" i="13"/>
  <c r="T85" i="13"/>
  <c r="AB85" i="13"/>
  <c r="AA85" i="13"/>
  <c r="P85" i="13"/>
  <c r="O85" i="13"/>
  <c r="N85" i="13"/>
  <c r="M85" i="13"/>
  <c r="I84" i="13"/>
  <c r="K84" i="13"/>
  <c r="T84" i="13"/>
  <c r="AB84" i="13"/>
  <c r="AA84" i="13"/>
  <c r="P84" i="13"/>
  <c r="O84" i="13"/>
  <c r="N84" i="13"/>
  <c r="M84" i="13"/>
  <c r="I83" i="13"/>
  <c r="K83" i="13"/>
  <c r="T83" i="13"/>
  <c r="AB83" i="13"/>
  <c r="AA83" i="13"/>
  <c r="P83" i="13"/>
  <c r="O83" i="13"/>
  <c r="N83" i="13"/>
  <c r="M83" i="13"/>
  <c r="I82" i="13"/>
  <c r="K82" i="13"/>
  <c r="T82" i="13"/>
  <c r="AB82" i="13"/>
  <c r="AA82" i="13"/>
  <c r="P82" i="13"/>
  <c r="O82" i="13"/>
  <c r="N82" i="13"/>
  <c r="M82" i="13"/>
  <c r="I81" i="13"/>
  <c r="K81" i="13"/>
  <c r="T81" i="13"/>
  <c r="AB81" i="13"/>
  <c r="AA81" i="13"/>
  <c r="P81" i="13"/>
  <c r="O81" i="13"/>
  <c r="N81" i="13"/>
  <c r="M81" i="13"/>
  <c r="I80" i="13"/>
  <c r="K80" i="13"/>
  <c r="T80" i="13"/>
  <c r="AB80" i="13"/>
  <c r="AA80" i="13"/>
  <c r="P80" i="13"/>
  <c r="O80" i="13"/>
  <c r="N80" i="13"/>
  <c r="M80" i="13"/>
  <c r="I79" i="13"/>
  <c r="K79" i="13"/>
  <c r="T79" i="13"/>
  <c r="AB79" i="13"/>
  <c r="AA79" i="13"/>
  <c r="P79" i="13"/>
  <c r="O79" i="13"/>
  <c r="N79" i="13"/>
  <c r="M79" i="13"/>
  <c r="I78" i="13"/>
  <c r="K78" i="13"/>
  <c r="T78" i="13"/>
  <c r="AB78" i="13"/>
  <c r="AA78" i="13"/>
  <c r="P78" i="13"/>
  <c r="O78" i="13"/>
  <c r="N78" i="13"/>
  <c r="M78" i="13"/>
  <c r="I77" i="13"/>
  <c r="K77" i="13"/>
  <c r="T77" i="13"/>
  <c r="AB77" i="13"/>
  <c r="AA77" i="13"/>
  <c r="P77" i="13"/>
  <c r="O77" i="13"/>
  <c r="N77" i="13"/>
  <c r="M77" i="13"/>
  <c r="I76" i="13"/>
  <c r="K76" i="13"/>
  <c r="T76" i="13"/>
  <c r="AB76" i="13"/>
  <c r="AA76" i="13"/>
  <c r="P76" i="13"/>
  <c r="O76" i="13"/>
  <c r="N76" i="13"/>
  <c r="M76" i="13"/>
  <c r="I75" i="13"/>
  <c r="K75" i="13"/>
  <c r="T75" i="13"/>
  <c r="AB75" i="13"/>
  <c r="AA75" i="13"/>
  <c r="P75" i="13"/>
  <c r="O75" i="13"/>
  <c r="N75" i="13"/>
  <c r="M75" i="13"/>
  <c r="I74" i="13"/>
  <c r="K74" i="13"/>
  <c r="T74" i="13"/>
  <c r="AB74" i="13"/>
  <c r="AA74" i="13"/>
  <c r="P74" i="13"/>
  <c r="O74" i="13"/>
  <c r="N74" i="13"/>
  <c r="M74" i="13"/>
  <c r="I73" i="13"/>
  <c r="K73" i="13"/>
  <c r="T73" i="13"/>
  <c r="AB73" i="13"/>
  <c r="AA73" i="13"/>
  <c r="P73" i="13"/>
  <c r="O73" i="13"/>
  <c r="N73" i="13"/>
  <c r="M73" i="13"/>
  <c r="I72" i="13"/>
  <c r="K72" i="13"/>
  <c r="T72" i="13"/>
  <c r="AB72" i="13"/>
  <c r="AA72" i="13"/>
  <c r="P72" i="13"/>
  <c r="O72" i="13"/>
  <c r="N72" i="13"/>
  <c r="M72" i="13"/>
  <c r="I71" i="13"/>
  <c r="K71" i="13"/>
  <c r="T71" i="13"/>
  <c r="AB71" i="13"/>
  <c r="AA71" i="13"/>
  <c r="P71" i="13"/>
  <c r="O71" i="13"/>
  <c r="N71" i="13"/>
  <c r="M71" i="13"/>
  <c r="I70" i="13"/>
  <c r="K70" i="13"/>
  <c r="T70" i="13"/>
  <c r="AB70" i="13"/>
  <c r="AA70" i="13"/>
  <c r="P70" i="13"/>
  <c r="O70" i="13"/>
  <c r="N70" i="13"/>
  <c r="M70" i="13"/>
  <c r="AF69" i="13"/>
  <c r="AE69" i="13"/>
  <c r="I69" i="13"/>
  <c r="K69" i="13"/>
  <c r="T69" i="13"/>
  <c r="AB69" i="13"/>
  <c r="AA69" i="13"/>
  <c r="P69" i="13"/>
  <c r="O69" i="13"/>
  <c r="N69" i="13"/>
  <c r="M69" i="13"/>
  <c r="I65" i="13"/>
  <c r="K65" i="13"/>
  <c r="T65" i="13"/>
  <c r="AB65" i="13"/>
  <c r="AA65" i="13"/>
  <c r="P65" i="13"/>
  <c r="O65" i="13"/>
  <c r="N65" i="13"/>
  <c r="M65" i="13"/>
  <c r="I64" i="13"/>
  <c r="K64" i="13"/>
  <c r="T64" i="13"/>
  <c r="AB64" i="13"/>
  <c r="AA64" i="13"/>
  <c r="P64" i="13"/>
  <c r="O64" i="13"/>
  <c r="N64" i="13"/>
  <c r="M64" i="13"/>
  <c r="I63" i="13"/>
  <c r="K63" i="13"/>
  <c r="T63" i="13"/>
  <c r="AB63" i="13"/>
  <c r="AA63" i="13"/>
  <c r="P63" i="13"/>
  <c r="O63" i="13"/>
  <c r="N63" i="13"/>
  <c r="M63" i="13"/>
  <c r="I62" i="13"/>
  <c r="K62" i="13"/>
  <c r="T62" i="13"/>
  <c r="AB62" i="13"/>
  <c r="AA62" i="13"/>
  <c r="P62" i="13"/>
  <c r="O62" i="13"/>
  <c r="N62" i="13"/>
  <c r="M62" i="13"/>
  <c r="I61" i="13"/>
  <c r="K61" i="13"/>
  <c r="T61" i="13"/>
  <c r="AB61" i="13"/>
  <c r="AA61" i="13"/>
  <c r="P61" i="13"/>
  <c r="O61" i="13"/>
  <c r="N61" i="13"/>
  <c r="M61" i="13"/>
  <c r="I60" i="13"/>
  <c r="K60" i="13"/>
  <c r="T60" i="13"/>
  <c r="AB60" i="13"/>
  <c r="AA60" i="13"/>
  <c r="P60" i="13"/>
  <c r="O60" i="13"/>
  <c r="N60" i="13"/>
  <c r="M60" i="13"/>
  <c r="I59" i="13"/>
  <c r="K59" i="13"/>
  <c r="T59" i="13"/>
  <c r="AB59" i="13"/>
  <c r="AA59" i="13"/>
  <c r="P59" i="13"/>
  <c r="O59" i="13"/>
  <c r="N59" i="13"/>
  <c r="M59" i="13"/>
  <c r="I58" i="13"/>
  <c r="K58" i="13"/>
  <c r="T58" i="13"/>
  <c r="AB58" i="13"/>
  <c r="AA58" i="13"/>
  <c r="P58" i="13"/>
  <c r="O58" i="13"/>
  <c r="N58" i="13"/>
  <c r="M58" i="13"/>
  <c r="I57" i="13"/>
  <c r="K57" i="13"/>
  <c r="T57" i="13"/>
  <c r="AB57" i="13"/>
  <c r="AA57" i="13"/>
  <c r="P57" i="13"/>
  <c r="O57" i="13"/>
  <c r="N57" i="13"/>
  <c r="M57" i="13"/>
  <c r="I56" i="13"/>
  <c r="K56" i="13"/>
  <c r="T56" i="13"/>
  <c r="AB56" i="13"/>
  <c r="AA56" i="13"/>
  <c r="P56" i="13"/>
  <c r="O56" i="13"/>
  <c r="N56" i="13"/>
  <c r="M56" i="13"/>
  <c r="I55" i="13"/>
  <c r="K55" i="13"/>
  <c r="T55" i="13"/>
  <c r="AB55" i="13"/>
  <c r="AA55" i="13"/>
  <c r="P55" i="13"/>
  <c r="O55" i="13"/>
  <c r="N55" i="13"/>
  <c r="M55" i="13"/>
  <c r="I54" i="13"/>
  <c r="K54" i="13"/>
  <c r="T54" i="13"/>
  <c r="AB54" i="13"/>
  <c r="AA54" i="13"/>
  <c r="P54" i="13"/>
  <c r="O54" i="13"/>
  <c r="N54" i="13"/>
  <c r="M54" i="13"/>
  <c r="I53" i="13"/>
  <c r="K53" i="13"/>
  <c r="T53" i="13"/>
  <c r="AB53" i="13"/>
  <c r="AA53" i="13"/>
  <c r="P53" i="13"/>
  <c r="O53" i="13"/>
  <c r="N53" i="13"/>
  <c r="M53" i="13"/>
  <c r="I52" i="13"/>
  <c r="K52" i="13"/>
  <c r="T52" i="13"/>
  <c r="AB52" i="13"/>
  <c r="AA52" i="13"/>
  <c r="P52" i="13"/>
  <c r="O52" i="13"/>
  <c r="N52" i="13"/>
  <c r="M52" i="13"/>
  <c r="I51" i="13"/>
  <c r="K51" i="13"/>
  <c r="T51" i="13"/>
  <c r="AB51" i="13"/>
  <c r="AA51" i="13"/>
  <c r="P51" i="13"/>
  <c r="O51" i="13"/>
  <c r="N51" i="13"/>
  <c r="M51" i="13"/>
  <c r="I50" i="13"/>
  <c r="K50" i="13"/>
  <c r="T50" i="13"/>
  <c r="AB50" i="13"/>
  <c r="AA50" i="13"/>
  <c r="P50" i="13"/>
  <c r="O50" i="13"/>
  <c r="N50" i="13"/>
  <c r="M50" i="13"/>
  <c r="I49" i="13"/>
  <c r="K49" i="13"/>
  <c r="T49" i="13"/>
  <c r="AB49" i="13"/>
  <c r="AA49" i="13"/>
  <c r="P49" i="13"/>
  <c r="O49" i="13"/>
  <c r="N49" i="13"/>
  <c r="M49" i="13"/>
  <c r="I48" i="13"/>
  <c r="K48" i="13"/>
  <c r="T48" i="13"/>
  <c r="AB48" i="13"/>
  <c r="AA48" i="13"/>
  <c r="P48" i="13"/>
  <c r="O48" i="13"/>
  <c r="N48" i="13"/>
  <c r="M48" i="13"/>
  <c r="I47" i="13"/>
  <c r="K47" i="13"/>
  <c r="T47" i="13"/>
  <c r="AB47" i="13"/>
  <c r="AA47" i="13"/>
  <c r="P47" i="13"/>
  <c r="O47" i="13"/>
  <c r="N47" i="13"/>
  <c r="M47" i="13"/>
  <c r="I46" i="13"/>
  <c r="K46" i="13"/>
  <c r="T46" i="13"/>
  <c r="AB46" i="13"/>
  <c r="AA46" i="13"/>
  <c r="P46" i="13"/>
  <c r="O46" i="13"/>
  <c r="N46" i="13"/>
  <c r="M46" i="13"/>
  <c r="I45" i="13"/>
  <c r="K45" i="13"/>
  <c r="T45" i="13"/>
  <c r="AB45" i="13"/>
  <c r="AA45" i="13"/>
  <c r="P45" i="13"/>
  <c r="O45" i="13"/>
  <c r="N45" i="13"/>
  <c r="M45" i="13"/>
  <c r="I44" i="13"/>
  <c r="K44" i="13"/>
  <c r="T44" i="13"/>
  <c r="AB44" i="13"/>
  <c r="AA44" i="13"/>
  <c r="P44" i="13"/>
  <c r="O44" i="13"/>
  <c r="N44" i="13"/>
  <c r="M44" i="13"/>
  <c r="AF43" i="13"/>
  <c r="AE43" i="13"/>
  <c r="I43" i="13"/>
  <c r="K43" i="13"/>
  <c r="T43" i="13"/>
  <c r="AB43" i="13"/>
  <c r="AA43" i="13"/>
  <c r="P43" i="13"/>
  <c r="O43" i="13"/>
  <c r="N43" i="13"/>
  <c r="M43" i="13"/>
  <c r="J39" i="13"/>
  <c r="L39" i="13"/>
  <c r="AD39" i="13"/>
  <c r="V39" i="13"/>
  <c r="N39" i="13"/>
  <c r="S39" i="13"/>
  <c r="O39" i="13"/>
  <c r="R39" i="13"/>
  <c r="Q39" i="13"/>
  <c r="P39" i="13"/>
  <c r="J38" i="13"/>
  <c r="L38" i="13"/>
  <c r="AD38" i="13"/>
  <c r="V38" i="13"/>
  <c r="N38" i="13"/>
  <c r="S38" i="13"/>
  <c r="O38" i="13"/>
  <c r="R38" i="13"/>
  <c r="Q38" i="13"/>
  <c r="P38" i="13"/>
  <c r="J37" i="13"/>
  <c r="L37" i="13"/>
  <c r="AD37" i="13"/>
  <c r="V37" i="13"/>
  <c r="N37" i="13"/>
  <c r="S37" i="13"/>
  <c r="O37" i="13"/>
  <c r="R37" i="13"/>
  <c r="Q37" i="13"/>
  <c r="P37" i="13"/>
  <c r="J36" i="13"/>
  <c r="L36" i="13"/>
  <c r="AD36" i="13"/>
  <c r="V36" i="13"/>
  <c r="N36" i="13"/>
  <c r="S36" i="13"/>
  <c r="O36" i="13"/>
  <c r="R36" i="13"/>
  <c r="Q36" i="13"/>
  <c r="P36" i="13"/>
  <c r="J35" i="13"/>
  <c r="L35" i="13"/>
  <c r="AD35" i="13"/>
  <c r="V35" i="13"/>
  <c r="N35" i="13"/>
  <c r="S35" i="13"/>
  <c r="O35" i="13"/>
  <c r="R35" i="13"/>
  <c r="Q35" i="13"/>
  <c r="P35" i="13"/>
  <c r="J34" i="13"/>
  <c r="L34" i="13"/>
  <c r="AD34" i="13"/>
  <c r="V34" i="13"/>
  <c r="N34" i="13"/>
  <c r="S34" i="13"/>
  <c r="O34" i="13"/>
  <c r="R34" i="13"/>
  <c r="Q34" i="13"/>
  <c r="P34" i="13"/>
  <c r="J33" i="13"/>
  <c r="L33" i="13"/>
  <c r="AD33" i="13"/>
  <c r="V33" i="13"/>
  <c r="N33" i="13"/>
  <c r="S33" i="13"/>
  <c r="O33" i="13"/>
  <c r="R33" i="13"/>
  <c r="Q33" i="13"/>
  <c r="P33" i="13"/>
  <c r="J32" i="13"/>
  <c r="L32" i="13"/>
  <c r="AD32" i="13"/>
  <c r="V32" i="13"/>
  <c r="N32" i="13"/>
  <c r="S32" i="13"/>
  <c r="O32" i="13"/>
  <c r="R32" i="13"/>
  <c r="Q32" i="13"/>
  <c r="P32" i="13"/>
  <c r="J31" i="13"/>
  <c r="L31" i="13"/>
  <c r="AD31" i="13"/>
  <c r="V31" i="13"/>
  <c r="N31" i="13"/>
  <c r="S31" i="13"/>
  <c r="O31" i="13"/>
  <c r="R31" i="13"/>
  <c r="Q31" i="13"/>
  <c r="P31" i="13"/>
  <c r="J30" i="13"/>
  <c r="L30" i="13"/>
  <c r="AD30" i="13"/>
  <c r="V30" i="13"/>
  <c r="N30" i="13"/>
  <c r="S30" i="13"/>
  <c r="O30" i="13"/>
  <c r="R30" i="13"/>
  <c r="Q30" i="13"/>
  <c r="P30" i="13"/>
  <c r="J29" i="13"/>
  <c r="L29" i="13"/>
  <c r="AD29" i="13"/>
  <c r="V29" i="13"/>
  <c r="N29" i="13"/>
  <c r="S29" i="13"/>
  <c r="O29" i="13"/>
  <c r="R29" i="13"/>
  <c r="Q29" i="13"/>
  <c r="P29" i="13"/>
  <c r="J28" i="13"/>
  <c r="L28" i="13"/>
  <c r="AD28" i="13"/>
  <c r="V28" i="13"/>
  <c r="N28" i="13"/>
  <c r="S28" i="13"/>
  <c r="O28" i="13"/>
  <c r="R28" i="13"/>
  <c r="Q28" i="13"/>
  <c r="P28" i="13"/>
  <c r="J27" i="13"/>
  <c r="L27" i="13"/>
  <c r="AD27" i="13"/>
  <c r="V27" i="13"/>
  <c r="N27" i="13"/>
  <c r="S27" i="13"/>
  <c r="O27" i="13"/>
  <c r="R27" i="13"/>
  <c r="Q27" i="13"/>
  <c r="P27" i="13"/>
  <c r="J26" i="13"/>
  <c r="L26" i="13"/>
  <c r="AD26" i="13"/>
  <c r="V26" i="13"/>
  <c r="N26" i="13"/>
  <c r="S26" i="13"/>
  <c r="O26" i="13"/>
  <c r="R26" i="13"/>
  <c r="Q26" i="13"/>
  <c r="P26" i="13"/>
  <c r="J25" i="13"/>
  <c r="L25" i="13"/>
  <c r="AD25" i="13"/>
  <c r="V25" i="13"/>
  <c r="N25" i="13"/>
  <c r="S25" i="13"/>
  <c r="O25" i="13"/>
  <c r="R25" i="13"/>
  <c r="Q25" i="13"/>
  <c r="P25" i="13"/>
  <c r="J24" i="13"/>
  <c r="L24" i="13"/>
  <c r="AD24" i="13"/>
  <c r="V24" i="13"/>
  <c r="N24" i="13"/>
  <c r="S24" i="13"/>
  <c r="O24" i="13"/>
  <c r="R24" i="13"/>
  <c r="Q24" i="13"/>
  <c r="P24" i="13"/>
  <c r="AH23" i="13"/>
  <c r="J23" i="13"/>
  <c r="L23" i="13"/>
  <c r="T23" i="13"/>
  <c r="U23" i="13"/>
  <c r="W23" i="13"/>
  <c r="AD23" i="13"/>
  <c r="V23" i="13"/>
  <c r="N23" i="13"/>
  <c r="S23" i="13"/>
  <c r="O23" i="13"/>
  <c r="R23" i="13"/>
  <c r="Q23" i="13"/>
  <c r="P23" i="13"/>
  <c r="J18" i="13"/>
  <c r="L18" i="13"/>
  <c r="W18" i="13"/>
  <c r="AE18" i="13"/>
  <c r="AD18" i="13"/>
  <c r="N18" i="13"/>
  <c r="S18" i="13"/>
  <c r="O18" i="13"/>
  <c r="R18" i="13"/>
  <c r="Q18" i="13"/>
  <c r="P18" i="13"/>
  <c r="J17" i="13"/>
  <c r="L17" i="13"/>
  <c r="W17" i="13"/>
  <c r="AE17" i="13"/>
  <c r="AD17" i="13"/>
  <c r="N17" i="13"/>
  <c r="S17" i="13"/>
  <c r="O17" i="13"/>
  <c r="R17" i="13"/>
  <c r="Q17" i="13"/>
  <c r="P17" i="13"/>
  <c r="J16" i="13"/>
  <c r="L16" i="13"/>
  <c r="W16" i="13"/>
  <c r="AE16" i="13"/>
  <c r="AD16" i="13"/>
  <c r="N16" i="13"/>
  <c r="S16" i="13"/>
  <c r="O16" i="13"/>
  <c r="R16" i="13"/>
  <c r="Q16" i="13"/>
  <c r="P16" i="13"/>
  <c r="J15" i="13"/>
  <c r="L15" i="13"/>
  <c r="W15" i="13"/>
  <c r="AE15" i="13"/>
  <c r="AD15" i="13"/>
  <c r="N15" i="13"/>
  <c r="S15" i="13"/>
  <c r="O15" i="13"/>
  <c r="R15" i="13"/>
  <c r="Q15" i="13"/>
  <c r="P15" i="13"/>
  <c r="J14" i="13"/>
  <c r="L14" i="13"/>
  <c r="W14" i="13"/>
  <c r="AE14" i="13"/>
  <c r="AD14" i="13"/>
  <c r="N14" i="13"/>
  <c r="S14" i="13"/>
  <c r="O14" i="13"/>
  <c r="R14" i="13"/>
  <c r="Q14" i="13"/>
  <c r="P14" i="13"/>
  <c r="J13" i="13"/>
  <c r="L13" i="13"/>
  <c r="W13" i="13"/>
  <c r="AE13" i="13"/>
  <c r="AD13" i="13"/>
  <c r="N13" i="13"/>
  <c r="S13" i="13"/>
  <c r="O13" i="13"/>
  <c r="R13" i="13"/>
  <c r="Q13" i="13"/>
  <c r="P13" i="13"/>
  <c r="J12" i="13"/>
  <c r="L12" i="13"/>
  <c r="W12" i="13"/>
  <c r="AE12" i="13"/>
  <c r="AD12" i="13"/>
  <c r="N12" i="13"/>
  <c r="S12" i="13"/>
  <c r="O12" i="13"/>
  <c r="R12" i="13"/>
  <c r="Q12" i="13"/>
  <c r="P12" i="13"/>
  <c r="J11" i="13"/>
  <c r="L11" i="13"/>
  <c r="W11" i="13"/>
  <c r="AE11" i="13"/>
  <c r="AD11" i="13"/>
  <c r="N11" i="13"/>
  <c r="S11" i="13"/>
  <c r="O11" i="13"/>
  <c r="R11" i="13"/>
  <c r="Q11" i="13"/>
  <c r="P11" i="13"/>
  <c r="J10" i="13"/>
  <c r="L10" i="13"/>
  <c r="W10" i="13"/>
  <c r="AE10" i="13"/>
  <c r="AD10" i="13"/>
  <c r="N10" i="13"/>
  <c r="S10" i="13"/>
  <c r="O10" i="13"/>
  <c r="R10" i="13"/>
  <c r="Q10" i="13"/>
  <c r="P10" i="13"/>
  <c r="J9" i="13"/>
  <c r="L9" i="13"/>
  <c r="W9" i="13"/>
  <c r="AE9" i="13"/>
  <c r="AD9" i="13"/>
  <c r="N9" i="13"/>
  <c r="S9" i="13"/>
  <c r="O9" i="13"/>
  <c r="R9" i="13"/>
  <c r="Q9" i="13"/>
  <c r="P9" i="13"/>
  <c r="J8" i="13"/>
  <c r="L8" i="13"/>
  <c r="W8" i="13"/>
  <c r="AE8" i="13"/>
  <c r="AD8" i="13"/>
  <c r="N8" i="13"/>
  <c r="S8" i="13"/>
  <c r="O8" i="13"/>
  <c r="R8" i="13"/>
  <c r="Q8" i="13"/>
  <c r="P8" i="13"/>
  <c r="J7" i="13"/>
  <c r="L7" i="13"/>
  <c r="W7" i="13"/>
  <c r="AE7" i="13"/>
  <c r="AD7" i="13"/>
  <c r="N7" i="13"/>
  <c r="S7" i="13"/>
  <c r="O7" i="13"/>
  <c r="R7" i="13"/>
  <c r="Q7" i="13"/>
  <c r="P7" i="13"/>
  <c r="J6" i="13"/>
  <c r="L6" i="13"/>
  <c r="W6" i="13"/>
  <c r="AE6" i="13"/>
  <c r="AD6" i="13"/>
  <c r="N6" i="13"/>
  <c r="S6" i="13"/>
  <c r="O6" i="13"/>
  <c r="R6" i="13"/>
  <c r="Q6" i="13"/>
  <c r="P6" i="13"/>
  <c r="J5" i="13"/>
  <c r="L5" i="13"/>
  <c r="W5" i="13"/>
  <c r="AE5" i="13"/>
  <c r="AD5" i="13"/>
  <c r="N5" i="13"/>
  <c r="S5" i="13"/>
  <c r="O5" i="13"/>
  <c r="R5" i="13"/>
  <c r="Q5" i="13"/>
  <c r="P5" i="13"/>
  <c r="J4" i="13"/>
  <c r="L4" i="13"/>
  <c r="W4" i="13"/>
  <c r="AE4" i="13"/>
  <c r="AD4" i="13"/>
  <c r="N4" i="13"/>
  <c r="S4" i="13"/>
  <c r="O4" i="13"/>
  <c r="R4" i="13"/>
  <c r="Q4" i="13"/>
  <c r="P4" i="13"/>
  <c r="J3" i="13"/>
  <c r="L3" i="13"/>
  <c r="AI3" i="13"/>
  <c r="AH3" i="13"/>
  <c r="W3" i="13"/>
  <c r="AE3" i="13"/>
  <c r="AD3" i="13"/>
  <c r="N3" i="13"/>
  <c r="S3" i="13"/>
  <c r="O3" i="13"/>
  <c r="R3" i="13"/>
  <c r="Q3" i="13"/>
  <c r="P3" i="13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2" i="3"/>
  <c r="F329" i="1"/>
  <c r="E329" i="1"/>
  <c r="F327" i="1"/>
  <c r="E327" i="1"/>
  <c r="F328" i="1"/>
  <c r="E328" i="1"/>
  <c r="F333" i="1"/>
  <c r="E333" i="1"/>
  <c r="F331" i="1"/>
  <c r="E331" i="1"/>
  <c r="F332" i="1"/>
  <c r="E332" i="1"/>
  <c r="F336" i="1"/>
  <c r="E336" i="1"/>
  <c r="F330" i="1"/>
  <c r="E330" i="1"/>
  <c r="F343" i="1"/>
  <c r="E343" i="1"/>
  <c r="F335" i="1"/>
  <c r="E335" i="1"/>
  <c r="F348" i="1"/>
  <c r="E348" i="1"/>
  <c r="F338" i="1"/>
  <c r="E338" i="1"/>
  <c r="F334" i="1"/>
  <c r="E334" i="1"/>
  <c r="F337" i="1"/>
  <c r="E337" i="1"/>
  <c r="F347" i="1"/>
  <c r="E347" i="1"/>
  <c r="F339" i="1"/>
  <c r="E339" i="1"/>
  <c r="F344" i="1"/>
  <c r="E344" i="1"/>
  <c r="F340" i="1"/>
  <c r="E340" i="1"/>
  <c r="F346" i="1"/>
  <c r="E346" i="1"/>
  <c r="F342" i="1"/>
  <c r="E342" i="1"/>
  <c r="F341" i="1"/>
  <c r="E341" i="1"/>
  <c r="F351" i="1"/>
  <c r="E351" i="1"/>
  <c r="F358" i="1"/>
  <c r="E358" i="1"/>
  <c r="F393" i="1"/>
  <c r="E393" i="1"/>
  <c r="F345" i="1"/>
  <c r="E345" i="1"/>
  <c r="F355" i="1"/>
  <c r="E355" i="1"/>
  <c r="F359" i="1"/>
  <c r="E359" i="1"/>
  <c r="F350" i="1"/>
  <c r="E350" i="1"/>
  <c r="F352" i="1"/>
  <c r="E352" i="1"/>
  <c r="F391" i="1"/>
  <c r="E391" i="1"/>
  <c r="F367" i="1"/>
  <c r="E367" i="1"/>
  <c r="F354" i="1"/>
  <c r="E354" i="1"/>
  <c r="F368" i="1"/>
  <c r="E368" i="1"/>
  <c r="F353" i="1"/>
  <c r="E353" i="1"/>
  <c r="F357" i="1"/>
  <c r="E357" i="1"/>
  <c r="F360" i="1"/>
  <c r="E360" i="1"/>
  <c r="F356" i="1"/>
  <c r="E356" i="1"/>
  <c r="F361" i="1"/>
  <c r="E361" i="1"/>
  <c r="F363" i="1"/>
  <c r="E363" i="1"/>
  <c r="F364" i="1"/>
  <c r="E364" i="1"/>
  <c r="F365" i="1"/>
  <c r="E365" i="1"/>
  <c r="F366" i="1"/>
  <c r="E366" i="1"/>
  <c r="F362" i="1"/>
  <c r="E362" i="1"/>
  <c r="F388" i="1"/>
  <c r="E388" i="1"/>
  <c r="F374" i="1"/>
  <c r="E374" i="1"/>
  <c r="F369" i="1"/>
  <c r="E369" i="1"/>
  <c r="F370" i="1"/>
  <c r="E370" i="1"/>
  <c r="F371" i="1"/>
  <c r="E371" i="1"/>
  <c r="F372" i="1"/>
  <c r="E372" i="1"/>
  <c r="F373" i="1"/>
  <c r="E373" i="1"/>
  <c r="F375" i="1"/>
  <c r="E375" i="1"/>
  <c r="F395" i="1"/>
  <c r="E395" i="1"/>
  <c r="F377" i="1"/>
  <c r="E377" i="1"/>
  <c r="F376" i="1"/>
  <c r="E376" i="1"/>
  <c r="F378" i="1"/>
  <c r="E378" i="1"/>
  <c r="F389" i="1"/>
  <c r="E389" i="1"/>
  <c r="F383" i="1"/>
  <c r="E383" i="1"/>
  <c r="F384" i="1"/>
  <c r="E384" i="1"/>
  <c r="F385" i="1"/>
  <c r="E385" i="1"/>
  <c r="F386" i="1"/>
  <c r="E386" i="1"/>
  <c r="F411" i="1"/>
  <c r="E411" i="1"/>
  <c r="F379" i="1"/>
  <c r="E379" i="1"/>
  <c r="F380" i="1"/>
  <c r="E380" i="1"/>
  <c r="F381" i="1"/>
  <c r="E381" i="1"/>
  <c r="F382" i="1"/>
  <c r="E382" i="1"/>
  <c r="F387" i="1"/>
  <c r="E387" i="1"/>
  <c r="F392" i="1"/>
  <c r="E392" i="1"/>
  <c r="F390" i="1"/>
  <c r="E390" i="1"/>
  <c r="F408" i="1"/>
  <c r="E408" i="1"/>
  <c r="F409" i="1"/>
  <c r="E409" i="1"/>
  <c r="F394" i="1"/>
  <c r="E394" i="1"/>
  <c r="F413" i="1"/>
  <c r="E413" i="1"/>
  <c r="F410" i="1"/>
  <c r="E410" i="1"/>
  <c r="F396" i="1"/>
  <c r="E396" i="1"/>
  <c r="F407" i="1"/>
  <c r="E407" i="1"/>
  <c r="F397" i="1"/>
  <c r="E397" i="1"/>
  <c r="F398" i="1"/>
  <c r="E398" i="1"/>
  <c r="F435" i="1"/>
  <c r="E435" i="1"/>
  <c r="F400" i="1"/>
  <c r="E400" i="1"/>
  <c r="F399" i="1"/>
  <c r="E399" i="1"/>
  <c r="F415" i="1"/>
  <c r="E415" i="1"/>
  <c r="F401" i="1"/>
  <c r="E401" i="1"/>
  <c r="F402" i="1"/>
  <c r="E402" i="1"/>
  <c r="F403" i="1"/>
  <c r="E403" i="1"/>
  <c r="F404" i="1"/>
  <c r="E404" i="1"/>
  <c r="F405" i="1"/>
  <c r="E405" i="1"/>
  <c r="F406" i="1"/>
  <c r="E406" i="1"/>
  <c r="F420" i="1"/>
  <c r="E420" i="1"/>
  <c r="F418" i="1"/>
  <c r="E418" i="1"/>
  <c r="F419" i="1"/>
  <c r="E419" i="1"/>
  <c r="F416" i="1"/>
  <c r="E416" i="1"/>
  <c r="F412" i="1"/>
  <c r="E412" i="1"/>
  <c r="F414" i="1"/>
  <c r="E414" i="1"/>
  <c r="F417" i="1"/>
  <c r="E417" i="1"/>
  <c r="F449" i="1"/>
  <c r="E449" i="1"/>
  <c r="F442" i="1"/>
  <c r="E442" i="1"/>
  <c r="F434" i="1"/>
  <c r="E434" i="1"/>
  <c r="F426" i="1"/>
  <c r="E426" i="1"/>
  <c r="F432" i="1"/>
  <c r="E432" i="1"/>
  <c r="F427" i="1"/>
  <c r="E427" i="1"/>
  <c r="F433" i="1"/>
  <c r="E433" i="1"/>
  <c r="F421" i="1"/>
  <c r="E421" i="1"/>
  <c r="F423" i="1"/>
  <c r="E423" i="1"/>
  <c r="F422" i="1"/>
  <c r="E422" i="1"/>
  <c r="F424" i="1"/>
  <c r="E424" i="1"/>
  <c r="F429" i="1"/>
  <c r="E429" i="1"/>
  <c r="F428" i="1"/>
  <c r="E428" i="1"/>
  <c r="F425" i="1"/>
  <c r="E425" i="1"/>
  <c r="F430" i="1"/>
  <c r="E430" i="1"/>
  <c r="F431" i="1"/>
  <c r="E431" i="1"/>
  <c r="F439" i="1"/>
  <c r="E439" i="1"/>
  <c r="F436" i="1"/>
  <c r="E436" i="1"/>
  <c r="F437" i="1"/>
  <c r="E437" i="1"/>
  <c r="F445" i="1"/>
  <c r="E445" i="1"/>
  <c r="F446" i="1"/>
  <c r="E446" i="1"/>
  <c r="F438" i="1"/>
  <c r="E438" i="1"/>
  <c r="F440" i="1"/>
  <c r="E440" i="1"/>
  <c r="F441" i="1"/>
  <c r="E441" i="1"/>
  <c r="F456" i="1"/>
  <c r="E456" i="1"/>
  <c r="F443" i="1"/>
  <c r="E443" i="1"/>
  <c r="F444" i="1"/>
  <c r="E444" i="1"/>
  <c r="F448" i="1"/>
  <c r="E448" i="1"/>
  <c r="F447" i="1"/>
  <c r="E447" i="1"/>
  <c r="F450" i="1"/>
  <c r="E450" i="1"/>
  <c r="F451" i="1"/>
  <c r="E451" i="1"/>
  <c r="F460" i="1"/>
  <c r="E460" i="1"/>
  <c r="F452" i="1"/>
  <c r="E452" i="1"/>
  <c r="F455" i="1"/>
  <c r="E455" i="1"/>
  <c r="F453" i="1"/>
  <c r="E453" i="1"/>
  <c r="F463" i="1"/>
  <c r="E463" i="1"/>
  <c r="F464" i="1"/>
  <c r="E464" i="1"/>
  <c r="F454" i="1"/>
  <c r="E454" i="1"/>
  <c r="F459" i="1"/>
  <c r="E459" i="1"/>
  <c r="F457" i="1"/>
  <c r="E457" i="1"/>
  <c r="F467" i="1"/>
  <c r="E467" i="1"/>
  <c r="F458" i="1"/>
  <c r="E458" i="1"/>
  <c r="F461" i="1"/>
  <c r="E461" i="1"/>
  <c r="F462" i="1"/>
  <c r="E462" i="1"/>
  <c r="F465" i="1"/>
  <c r="E465" i="1"/>
  <c r="F466" i="1"/>
  <c r="E466" i="1"/>
  <c r="F476" i="1"/>
  <c r="E476" i="1"/>
  <c r="F468" i="1"/>
  <c r="E468" i="1"/>
  <c r="F469" i="1"/>
  <c r="E469" i="1"/>
  <c r="F470" i="1"/>
  <c r="E470" i="1"/>
  <c r="F471" i="1"/>
  <c r="E471" i="1"/>
  <c r="F472" i="1"/>
  <c r="E472" i="1"/>
  <c r="F473" i="1"/>
  <c r="E473" i="1"/>
  <c r="F474" i="1"/>
  <c r="E474" i="1"/>
  <c r="F475" i="1"/>
  <c r="E475" i="1"/>
  <c r="F483" i="1"/>
  <c r="E483" i="1"/>
  <c r="F477" i="1"/>
  <c r="E477" i="1"/>
  <c r="F478" i="1"/>
  <c r="E478" i="1"/>
  <c r="F485" i="1"/>
  <c r="E485" i="1"/>
  <c r="F479" i="1"/>
  <c r="E479" i="1"/>
  <c r="F480" i="1"/>
  <c r="E480" i="1"/>
  <c r="F484" i="1"/>
  <c r="E484" i="1"/>
  <c r="F514" i="1"/>
  <c r="E514" i="1"/>
  <c r="F481" i="1"/>
  <c r="E481" i="1"/>
  <c r="F509" i="1"/>
  <c r="E509" i="1"/>
  <c r="F482" i="1"/>
  <c r="E482" i="1"/>
  <c r="F488" i="1"/>
  <c r="E488" i="1"/>
  <c r="F507" i="1"/>
  <c r="E507" i="1"/>
  <c r="F486" i="1"/>
  <c r="E486" i="1"/>
  <c r="F487" i="1"/>
  <c r="E487" i="1"/>
  <c r="F512" i="1"/>
  <c r="E512" i="1"/>
  <c r="F513" i="1"/>
  <c r="E513" i="1"/>
  <c r="F528" i="1"/>
  <c r="E528" i="1"/>
  <c r="F506" i="1"/>
  <c r="E506" i="1"/>
  <c r="F490" i="1"/>
  <c r="E490" i="1"/>
  <c r="F491" i="1"/>
  <c r="E491" i="1"/>
  <c r="F492" i="1"/>
  <c r="E492" i="1"/>
  <c r="F493" i="1"/>
  <c r="E493" i="1"/>
  <c r="F494" i="1"/>
  <c r="E494" i="1"/>
  <c r="F495" i="1"/>
  <c r="E495" i="1"/>
  <c r="F496" i="1"/>
  <c r="E496" i="1"/>
  <c r="F497" i="1"/>
  <c r="E497" i="1"/>
  <c r="F498" i="1"/>
  <c r="E498" i="1"/>
  <c r="F499" i="1"/>
  <c r="E499" i="1"/>
  <c r="F500" i="1"/>
  <c r="E500" i="1"/>
  <c r="F501" i="1"/>
  <c r="E501" i="1"/>
  <c r="F502" i="1"/>
  <c r="E502" i="1"/>
  <c r="F503" i="1"/>
  <c r="E503" i="1"/>
  <c r="F504" i="1"/>
  <c r="E504" i="1"/>
  <c r="F489" i="1"/>
  <c r="E489" i="1"/>
  <c r="F517" i="1"/>
  <c r="E517" i="1"/>
  <c r="F505" i="1"/>
  <c r="E505" i="1"/>
  <c r="F508" i="1"/>
  <c r="E508" i="1"/>
  <c r="F525" i="1"/>
  <c r="E525" i="1"/>
  <c r="F510" i="1"/>
  <c r="E510" i="1"/>
  <c r="F511" i="1"/>
  <c r="E511" i="1"/>
  <c r="F515" i="1"/>
  <c r="E515" i="1"/>
  <c r="F520" i="1"/>
  <c r="E520" i="1"/>
  <c r="F523" i="1"/>
  <c r="E523" i="1"/>
  <c r="F519" i="1"/>
  <c r="E519" i="1"/>
  <c r="F516" i="1"/>
  <c r="E516" i="1"/>
  <c r="F538" i="1"/>
  <c r="E538" i="1"/>
  <c r="F527" i="1"/>
  <c r="E527" i="1"/>
  <c r="F518" i="1"/>
  <c r="E518" i="1"/>
  <c r="F531" i="1"/>
  <c r="E531" i="1"/>
  <c r="F522" i="1"/>
  <c r="E522" i="1"/>
  <c r="F529" i="1"/>
  <c r="E529" i="1"/>
  <c r="F545" i="1"/>
  <c r="E545" i="1"/>
  <c r="F533" i="1"/>
  <c r="E533" i="1"/>
  <c r="F526" i="1"/>
  <c r="E526" i="1"/>
  <c r="F524" i="1"/>
  <c r="E524" i="1"/>
  <c r="F521" i="1"/>
  <c r="E521" i="1"/>
  <c r="F541" i="1"/>
  <c r="E541" i="1"/>
  <c r="F551" i="1"/>
  <c r="E551" i="1"/>
  <c r="F552" i="1"/>
  <c r="E552" i="1"/>
  <c r="F543" i="1"/>
  <c r="E543" i="1"/>
  <c r="F530" i="1"/>
  <c r="E530" i="1"/>
  <c r="F540" i="1"/>
  <c r="E540" i="1"/>
  <c r="F532" i="1"/>
  <c r="E532" i="1"/>
  <c r="F536" i="1"/>
  <c r="E536" i="1"/>
  <c r="F544" i="1"/>
  <c r="E544" i="1"/>
  <c r="F547" i="1"/>
  <c r="E547" i="1"/>
  <c r="F534" i="1"/>
  <c r="E534" i="1"/>
  <c r="F537" i="1"/>
  <c r="E537" i="1"/>
  <c r="F535" i="1"/>
  <c r="E535" i="1"/>
  <c r="F539" i="1"/>
  <c r="E539" i="1"/>
  <c r="F546" i="1"/>
  <c r="E546" i="1"/>
  <c r="F542" i="1"/>
  <c r="E542" i="1"/>
  <c r="F548" i="1"/>
  <c r="E548" i="1"/>
  <c r="F549" i="1"/>
  <c r="E549" i="1"/>
  <c r="F550" i="1"/>
  <c r="E550" i="1"/>
  <c r="F553" i="1"/>
  <c r="E553" i="1"/>
  <c r="F559" i="1"/>
  <c r="E559" i="1"/>
  <c r="F562" i="1"/>
  <c r="E562" i="1"/>
  <c r="F555" i="1"/>
  <c r="E555" i="1"/>
  <c r="F554" i="1"/>
  <c r="E554" i="1"/>
  <c r="F558" i="1"/>
  <c r="E558" i="1"/>
  <c r="F556" i="1"/>
  <c r="E556" i="1"/>
  <c r="F557" i="1"/>
  <c r="E557" i="1"/>
  <c r="F563" i="1"/>
  <c r="E563" i="1"/>
  <c r="F569" i="1"/>
  <c r="E569" i="1"/>
  <c r="F560" i="1"/>
  <c r="E560" i="1"/>
  <c r="F561" i="1"/>
  <c r="E561" i="1"/>
  <c r="F574" i="1"/>
  <c r="E574" i="1"/>
  <c r="F564" i="1"/>
  <c r="E564" i="1"/>
  <c r="F571" i="1"/>
  <c r="E571" i="1"/>
  <c r="F568" i="1"/>
  <c r="E568" i="1"/>
  <c r="F567" i="1"/>
  <c r="E567" i="1"/>
  <c r="F565" i="1"/>
  <c r="E565" i="1"/>
  <c r="F566" i="1"/>
  <c r="E566" i="1"/>
  <c r="F576" i="1"/>
  <c r="E576" i="1"/>
  <c r="F582" i="1"/>
  <c r="E582" i="1"/>
  <c r="F581" i="1"/>
  <c r="E581" i="1"/>
  <c r="F572" i="1"/>
  <c r="E572" i="1"/>
  <c r="F570" i="1"/>
  <c r="E570" i="1"/>
  <c r="F573" i="1"/>
  <c r="E573" i="1"/>
  <c r="F575" i="1"/>
  <c r="E575" i="1"/>
  <c r="F579" i="1"/>
  <c r="E579" i="1"/>
  <c r="F577" i="1"/>
  <c r="E577" i="1"/>
  <c r="F578" i="1"/>
  <c r="E578" i="1"/>
  <c r="F580" i="1"/>
  <c r="E580" i="1"/>
  <c r="F583" i="1"/>
  <c r="E583" i="1"/>
  <c r="F584" i="1"/>
  <c r="E584" i="1"/>
  <c r="F588" i="1"/>
  <c r="E588" i="1"/>
  <c r="F585" i="1"/>
  <c r="E585" i="1"/>
  <c r="F592" i="1"/>
  <c r="E592" i="1"/>
  <c r="F586" i="1"/>
  <c r="E586" i="1"/>
  <c r="F587" i="1"/>
  <c r="E587" i="1"/>
  <c r="F589" i="1"/>
  <c r="E589" i="1"/>
  <c r="F590" i="1"/>
  <c r="E590" i="1"/>
  <c r="F591" i="1"/>
  <c r="E591" i="1"/>
  <c r="F593" i="1"/>
  <c r="E593" i="1"/>
  <c r="F594" i="1"/>
  <c r="E594" i="1"/>
  <c r="F596" i="1"/>
  <c r="E596" i="1"/>
  <c r="F595" i="1"/>
  <c r="E595" i="1"/>
  <c r="F597" i="1"/>
  <c r="E597" i="1"/>
  <c r="F598" i="1"/>
  <c r="E598" i="1"/>
  <c r="F599" i="1"/>
  <c r="E599" i="1"/>
  <c r="F600" i="1"/>
  <c r="E600" i="1"/>
  <c r="F601" i="1"/>
  <c r="E601" i="1"/>
  <c r="F602" i="1"/>
  <c r="E602" i="1"/>
  <c r="F349" i="1"/>
  <c r="E349" i="1"/>
  <c r="AF96" i="1"/>
  <c r="X4" i="1"/>
  <c r="Y4" i="1"/>
  <c r="Z4" i="1"/>
  <c r="AA4" i="1"/>
  <c r="AH4" i="1"/>
  <c r="X5" i="1"/>
  <c r="Y5" i="1"/>
  <c r="Z5" i="1"/>
  <c r="AA5" i="1"/>
  <c r="AH5" i="1"/>
  <c r="X6" i="1"/>
  <c r="Y6" i="1"/>
  <c r="Z6" i="1"/>
  <c r="AA6" i="1"/>
  <c r="AH6" i="1"/>
  <c r="X7" i="1"/>
  <c r="Y7" i="1"/>
  <c r="Z7" i="1"/>
  <c r="AA7" i="1"/>
  <c r="AH7" i="1"/>
  <c r="X8" i="1"/>
  <c r="Y8" i="1"/>
  <c r="Z8" i="1"/>
  <c r="AA8" i="1"/>
  <c r="AH8" i="1"/>
  <c r="X9" i="1"/>
  <c r="Y9" i="1"/>
  <c r="Z9" i="1"/>
  <c r="AA9" i="1"/>
  <c r="AH9" i="1"/>
  <c r="X10" i="1"/>
  <c r="Y10" i="1"/>
  <c r="Z10" i="1"/>
  <c r="AA10" i="1"/>
  <c r="AH10" i="1"/>
  <c r="X11" i="1"/>
  <c r="Y11" i="1"/>
  <c r="Z11" i="1"/>
  <c r="AA11" i="1"/>
  <c r="AH11" i="1"/>
  <c r="X12" i="1"/>
  <c r="Y12" i="1"/>
  <c r="Z12" i="1"/>
  <c r="AA12" i="1"/>
  <c r="AH12" i="1"/>
  <c r="X13" i="1"/>
  <c r="Y13" i="1"/>
  <c r="Z13" i="1"/>
  <c r="AA13" i="1"/>
  <c r="AH13" i="1"/>
  <c r="X14" i="1"/>
  <c r="Y14" i="1"/>
  <c r="Z14" i="1"/>
  <c r="AA14" i="1"/>
  <c r="AH14" i="1"/>
  <c r="X15" i="1"/>
  <c r="Y15" i="1"/>
  <c r="Z15" i="1"/>
  <c r="AA15" i="1"/>
  <c r="AH15" i="1"/>
  <c r="X16" i="1"/>
  <c r="Y16" i="1"/>
  <c r="Z16" i="1"/>
  <c r="AA16" i="1"/>
  <c r="AH16" i="1"/>
  <c r="X17" i="1"/>
  <c r="Y17" i="1"/>
  <c r="Z17" i="1"/>
  <c r="AA17" i="1"/>
  <c r="AH17" i="1"/>
  <c r="X18" i="1"/>
  <c r="Y18" i="1"/>
  <c r="Z18" i="1"/>
  <c r="AA18" i="1"/>
  <c r="AH18" i="1"/>
  <c r="G194" i="6"/>
  <c r="H194" i="6"/>
  <c r="J194" i="6"/>
  <c r="G195" i="6"/>
  <c r="H195" i="6"/>
  <c r="J195" i="6"/>
  <c r="G196" i="6"/>
  <c r="H196" i="6"/>
  <c r="J196" i="6"/>
  <c r="G197" i="6"/>
  <c r="H197" i="6"/>
  <c r="J197" i="6"/>
  <c r="G198" i="6"/>
  <c r="H198" i="6"/>
  <c r="J198" i="6"/>
  <c r="G199" i="6"/>
  <c r="H199" i="6"/>
  <c r="J199" i="6"/>
  <c r="G200" i="6"/>
  <c r="H200" i="6"/>
  <c r="J200" i="6"/>
  <c r="G201" i="6"/>
  <c r="H201" i="6"/>
  <c r="J201" i="6"/>
  <c r="G202" i="6"/>
  <c r="H202" i="6"/>
  <c r="J202" i="6"/>
  <c r="G203" i="6"/>
  <c r="H203" i="6"/>
  <c r="J203" i="6"/>
  <c r="G204" i="6"/>
  <c r="H204" i="6"/>
  <c r="J204" i="6"/>
  <c r="G205" i="6"/>
  <c r="H205" i="6"/>
  <c r="J205" i="6"/>
  <c r="G206" i="6"/>
  <c r="H206" i="6"/>
  <c r="J206" i="6"/>
  <c r="G207" i="6"/>
  <c r="H207" i="6"/>
  <c r="J207" i="6"/>
  <c r="G208" i="6"/>
  <c r="H208" i="6"/>
  <c r="J208" i="6"/>
  <c r="G209" i="6"/>
  <c r="H209" i="6"/>
  <c r="J209" i="6"/>
  <c r="G210" i="6"/>
  <c r="H210" i="6"/>
  <c r="J210" i="6"/>
  <c r="G211" i="6"/>
  <c r="H211" i="6"/>
  <c r="J211" i="6"/>
  <c r="G212" i="6"/>
  <c r="H212" i="6"/>
  <c r="J212" i="6"/>
  <c r="G213" i="6"/>
  <c r="H213" i="6"/>
  <c r="J213" i="6"/>
  <c r="G214" i="6"/>
  <c r="H214" i="6"/>
  <c r="J214" i="6"/>
  <c r="G215" i="6"/>
  <c r="H215" i="6"/>
  <c r="J215" i="6"/>
  <c r="G216" i="6"/>
  <c r="H216" i="6"/>
  <c r="J216" i="6"/>
  <c r="G217" i="6"/>
  <c r="H217" i="6"/>
  <c r="J217" i="6"/>
  <c r="G218" i="6"/>
  <c r="H218" i="6"/>
  <c r="J218" i="6"/>
  <c r="G219" i="6"/>
  <c r="H219" i="6"/>
  <c r="J219" i="6"/>
  <c r="G220" i="6"/>
  <c r="H220" i="6"/>
  <c r="J220" i="6"/>
  <c r="G221" i="6"/>
  <c r="H221" i="6"/>
  <c r="J221" i="6"/>
  <c r="G222" i="6"/>
  <c r="H222" i="6"/>
  <c r="J222" i="6"/>
  <c r="G223" i="6"/>
  <c r="H223" i="6"/>
  <c r="J223" i="6"/>
  <c r="G224" i="6"/>
  <c r="H224" i="6"/>
  <c r="J224" i="6"/>
  <c r="G225" i="6"/>
  <c r="H225" i="6"/>
  <c r="J225" i="6"/>
  <c r="G226" i="6"/>
  <c r="H226" i="6"/>
  <c r="J226" i="6"/>
  <c r="G227" i="6"/>
  <c r="H227" i="6"/>
  <c r="J227" i="6"/>
  <c r="M332" i="1"/>
  <c r="N332" i="1"/>
  <c r="S332" i="1"/>
  <c r="AB332" i="1"/>
  <c r="M336" i="1"/>
  <c r="N336" i="1"/>
  <c r="S336" i="1"/>
  <c r="AB336" i="1"/>
  <c r="M330" i="1"/>
  <c r="N330" i="1"/>
  <c r="S330" i="1"/>
  <c r="AB330" i="1"/>
  <c r="M343" i="1"/>
  <c r="N343" i="1"/>
  <c r="S343" i="1"/>
  <c r="AB343" i="1"/>
  <c r="M335" i="1"/>
  <c r="N335" i="1"/>
  <c r="S335" i="1"/>
  <c r="AB335" i="1"/>
  <c r="M348" i="1"/>
  <c r="N348" i="1"/>
  <c r="S348" i="1"/>
  <c r="AB348" i="1"/>
  <c r="M338" i="1"/>
  <c r="N338" i="1"/>
  <c r="S338" i="1"/>
  <c r="AB338" i="1"/>
  <c r="M334" i="1"/>
  <c r="N334" i="1"/>
  <c r="S334" i="1"/>
  <c r="AB334" i="1"/>
  <c r="M337" i="1"/>
  <c r="N337" i="1"/>
  <c r="S337" i="1"/>
  <c r="AB337" i="1"/>
  <c r="M347" i="1"/>
  <c r="N347" i="1"/>
  <c r="S347" i="1"/>
  <c r="AB347" i="1"/>
  <c r="M339" i="1"/>
  <c r="N339" i="1"/>
  <c r="S339" i="1"/>
  <c r="AB339" i="1"/>
  <c r="M344" i="1"/>
  <c r="N344" i="1"/>
  <c r="S344" i="1"/>
  <c r="AB344" i="1"/>
  <c r="M340" i="1"/>
  <c r="N340" i="1"/>
  <c r="S340" i="1"/>
  <c r="AB340" i="1"/>
  <c r="M346" i="1"/>
  <c r="N346" i="1"/>
  <c r="S346" i="1"/>
  <c r="AB346" i="1"/>
  <c r="M342" i="1"/>
  <c r="N342" i="1"/>
  <c r="S342" i="1"/>
  <c r="AB342" i="1"/>
  <c r="M341" i="1"/>
  <c r="N341" i="1"/>
  <c r="S341" i="1"/>
  <c r="AB341" i="1"/>
  <c r="M351" i="1"/>
  <c r="N351" i="1"/>
  <c r="S351" i="1"/>
  <c r="AB351" i="1"/>
  <c r="M358" i="1"/>
  <c r="N358" i="1"/>
  <c r="S358" i="1"/>
  <c r="AB358" i="1"/>
  <c r="M393" i="1"/>
  <c r="N393" i="1"/>
  <c r="S393" i="1"/>
  <c r="AB393" i="1"/>
  <c r="M345" i="1"/>
  <c r="N345" i="1"/>
  <c r="S345" i="1"/>
  <c r="AB345" i="1"/>
  <c r="M355" i="1"/>
  <c r="N355" i="1"/>
  <c r="S355" i="1"/>
  <c r="AB355" i="1"/>
  <c r="M359" i="1"/>
  <c r="N359" i="1"/>
  <c r="S359" i="1"/>
  <c r="AB359" i="1"/>
  <c r="M350" i="1"/>
  <c r="N350" i="1"/>
  <c r="S350" i="1"/>
  <c r="AB350" i="1"/>
  <c r="M352" i="1"/>
  <c r="N352" i="1"/>
  <c r="S352" i="1"/>
  <c r="AB352" i="1"/>
  <c r="M391" i="1"/>
  <c r="N391" i="1"/>
  <c r="S391" i="1"/>
  <c r="AB391" i="1"/>
  <c r="M367" i="1"/>
  <c r="N367" i="1"/>
  <c r="S367" i="1"/>
  <c r="AB367" i="1"/>
  <c r="M354" i="1"/>
  <c r="N354" i="1"/>
  <c r="S354" i="1"/>
  <c r="AB354" i="1"/>
  <c r="M368" i="1"/>
  <c r="N368" i="1"/>
  <c r="S368" i="1"/>
  <c r="AB368" i="1"/>
  <c r="M353" i="1"/>
  <c r="N353" i="1"/>
  <c r="S353" i="1"/>
  <c r="AB353" i="1"/>
  <c r="M357" i="1"/>
  <c r="N357" i="1"/>
  <c r="S357" i="1"/>
  <c r="AB357" i="1"/>
  <c r="M360" i="1"/>
  <c r="N360" i="1"/>
  <c r="S360" i="1"/>
  <c r="AB360" i="1"/>
  <c r="M356" i="1"/>
  <c r="N356" i="1"/>
  <c r="S356" i="1"/>
  <c r="AB356" i="1"/>
  <c r="M361" i="1"/>
  <c r="N361" i="1"/>
  <c r="S361" i="1"/>
  <c r="AB361" i="1"/>
  <c r="M363" i="1"/>
  <c r="N363" i="1"/>
  <c r="S363" i="1"/>
  <c r="AB363" i="1"/>
  <c r="M364" i="1"/>
  <c r="N364" i="1"/>
  <c r="S364" i="1"/>
  <c r="AB364" i="1"/>
  <c r="M365" i="1"/>
  <c r="N365" i="1"/>
  <c r="S365" i="1"/>
  <c r="AB365" i="1"/>
  <c r="M366" i="1"/>
  <c r="N366" i="1"/>
  <c r="S366" i="1"/>
  <c r="AB366" i="1"/>
  <c r="M362" i="1"/>
  <c r="N362" i="1"/>
  <c r="S362" i="1"/>
  <c r="AB362" i="1"/>
  <c r="M388" i="1"/>
  <c r="N388" i="1"/>
  <c r="S388" i="1"/>
  <c r="AB388" i="1"/>
  <c r="M374" i="1"/>
  <c r="N374" i="1"/>
  <c r="S374" i="1"/>
  <c r="AB374" i="1"/>
  <c r="M369" i="1"/>
  <c r="N369" i="1"/>
  <c r="S369" i="1"/>
  <c r="AB369" i="1"/>
  <c r="M370" i="1"/>
  <c r="N370" i="1"/>
  <c r="S370" i="1"/>
  <c r="AB370" i="1"/>
  <c r="M371" i="1"/>
  <c r="N371" i="1"/>
  <c r="S371" i="1"/>
  <c r="AB371" i="1"/>
  <c r="M372" i="1"/>
  <c r="N372" i="1"/>
  <c r="S372" i="1"/>
  <c r="AB372" i="1"/>
  <c r="M373" i="1"/>
  <c r="N373" i="1"/>
  <c r="S373" i="1"/>
  <c r="AB373" i="1"/>
  <c r="M375" i="1"/>
  <c r="N375" i="1"/>
  <c r="S375" i="1"/>
  <c r="AB375" i="1"/>
  <c r="M395" i="1"/>
  <c r="N395" i="1"/>
  <c r="S395" i="1"/>
  <c r="AB395" i="1"/>
  <c r="M377" i="1"/>
  <c r="N377" i="1"/>
  <c r="S377" i="1"/>
  <c r="AB377" i="1"/>
  <c r="M376" i="1"/>
  <c r="N376" i="1"/>
  <c r="S376" i="1"/>
  <c r="AB376" i="1"/>
  <c r="M378" i="1"/>
  <c r="N378" i="1"/>
  <c r="S378" i="1"/>
  <c r="AB378" i="1"/>
  <c r="M389" i="1"/>
  <c r="N389" i="1"/>
  <c r="S389" i="1"/>
  <c r="AB389" i="1"/>
  <c r="M383" i="1"/>
  <c r="N383" i="1"/>
  <c r="S383" i="1"/>
  <c r="AB383" i="1"/>
  <c r="M384" i="1"/>
  <c r="N384" i="1"/>
  <c r="S384" i="1"/>
  <c r="AB384" i="1"/>
  <c r="M385" i="1"/>
  <c r="N385" i="1"/>
  <c r="S385" i="1"/>
  <c r="AB385" i="1"/>
  <c r="M386" i="1"/>
  <c r="N386" i="1"/>
  <c r="S386" i="1"/>
  <c r="AB386" i="1"/>
  <c r="M411" i="1"/>
  <c r="N411" i="1"/>
  <c r="S411" i="1"/>
  <c r="AB411" i="1"/>
  <c r="M379" i="1"/>
  <c r="N379" i="1"/>
  <c r="S379" i="1"/>
  <c r="AB379" i="1"/>
  <c r="M380" i="1"/>
  <c r="N380" i="1"/>
  <c r="S380" i="1"/>
  <c r="AB380" i="1"/>
  <c r="M381" i="1"/>
  <c r="N381" i="1"/>
  <c r="S381" i="1"/>
  <c r="AB381" i="1"/>
  <c r="M382" i="1"/>
  <c r="N382" i="1"/>
  <c r="S382" i="1"/>
  <c r="AB382" i="1"/>
  <c r="M387" i="1"/>
  <c r="N387" i="1"/>
  <c r="S387" i="1"/>
  <c r="AB387" i="1"/>
  <c r="M392" i="1"/>
  <c r="N392" i="1"/>
  <c r="S392" i="1"/>
  <c r="AB392" i="1"/>
  <c r="M390" i="1"/>
  <c r="N390" i="1"/>
  <c r="S390" i="1"/>
  <c r="AB390" i="1"/>
  <c r="M408" i="1"/>
  <c r="N408" i="1"/>
  <c r="S408" i="1"/>
  <c r="AB408" i="1"/>
  <c r="M409" i="1"/>
  <c r="N409" i="1"/>
  <c r="S409" i="1"/>
  <c r="AB409" i="1"/>
  <c r="M394" i="1"/>
  <c r="N394" i="1"/>
  <c r="S394" i="1"/>
  <c r="AB394" i="1"/>
  <c r="M413" i="1"/>
  <c r="N413" i="1"/>
  <c r="S413" i="1"/>
  <c r="AB413" i="1"/>
  <c r="M410" i="1"/>
  <c r="N410" i="1"/>
  <c r="S410" i="1"/>
  <c r="AB410" i="1"/>
  <c r="M396" i="1"/>
  <c r="N396" i="1"/>
  <c r="S396" i="1"/>
  <c r="AB396" i="1"/>
  <c r="M407" i="1"/>
  <c r="N407" i="1"/>
  <c r="S407" i="1"/>
  <c r="AB407" i="1"/>
  <c r="M397" i="1"/>
  <c r="N397" i="1"/>
  <c r="S397" i="1"/>
  <c r="AB397" i="1"/>
  <c r="M398" i="1"/>
  <c r="N398" i="1"/>
  <c r="S398" i="1"/>
  <c r="AB398" i="1"/>
  <c r="M435" i="1"/>
  <c r="N435" i="1"/>
  <c r="S435" i="1"/>
  <c r="AB435" i="1"/>
  <c r="M400" i="1"/>
  <c r="N400" i="1"/>
  <c r="S400" i="1"/>
  <c r="AB400" i="1"/>
  <c r="M399" i="1"/>
  <c r="N399" i="1"/>
  <c r="S399" i="1"/>
  <c r="AB399" i="1"/>
  <c r="M415" i="1"/>
  <c r="N415" i="1"/>
  <c r="S415" i="1"/>
  <c r="AB415" i="1"/>
  <c r="M401" i="1"/>
  <c r="N401" i="1"/>
  <c r="S401" i="1"/>
  <c r="AB401" i="1"/>
  <c r="M402" i="1"/>
  <c r="N402" i="1"/>
  <c r="S402" i="1"/>
  <c r="AB402" i="1"/>
  <c r="M403" i="1"/>
  <c r="N403" i="1"/>
  <c r="S403" i="1"/>
  <c r="AB403" i="1"/>
  <c r="M404" i="1"/>
  <c r="N404" i="1"/>
  <c r="S404" i="1"/>
  <c r="AB404" i="1"/>
  <c r="M405" i="1"/>
  <c r="N405" i="1"/>
  <c r="S405" i="1"/>
  <c r="AB405" i="1"/>
  <c r="M406" i="1"/>
  <c r="N406" i="1"/>
  <c r="S406" i="1"/>
  <c r="AB406" i="1"/>
  <c r="M420" i="1"/>
  <c r="N420" i="1"/>
  <c r="S420" i="1"/>
  <c r="AB420" i="1"/>
  <c r="M418" i="1"/>
  <c r="N418" i="1"/>
  <c r="S418" i="1"/>
  <c r="AB418" i="1"/>
  <c r="M419" i="1"/>
  <c r="N419" i="1"/>
  <c r="S419" i="1"/>
  <c r="AB419" i="1"/>
  <c r="M416" i="1"/>
  <c r="N416" i="1"/>
  <c r="S416" i="1"/>
  <c r="AB416" i="1"/>
  <c r="M412" i="1"/>
  <c r="N412" i="1"/>
  <c r="S412" i="1"/>
  <c r="AB412" i="1"/>
  <c r="M414" i="1"/>
  <c r="N414" i="1"/>
  <c r="S414" i="1"/>
  <c r="AB414" i="1"/>
  <c r="M417" i="1"/>
  <c r="N417" i="1"/>
  <c r="S417" i="1"/>
  <c r="AB417" i="1"/>
  <c r="M449" i="1"/>
  <c r="N449" i="1"/>
  <c r="S449" i="1"/>
  <c r="AB449" i="1"/>
  <c r="M442" i="1"/>
  <c r="N442" i="1"/>
  <c r="S442" i="1"/>
  <c r="AB442" i="1"/>
  <c r="M434" i="1"/>
  <c r="N434" i="1"/>
  <c r="S434" i="1"/>
  <c r="AB434" i="1"/>
  <c r="M426" i="1"/>
  <c r="N426" i="1"/>
  <c r="S426" i="1"/>
  <c r="AB426" i="1"/>
  <c r="M432" i="1"/>
  <c r="N432" i="1"/>
  <c r="S432" i="1"/>
  <c r="AB432" i="1"/>
  <c r="M427" i="1"/>
  <c r="N427" i="1"/>
  <c r="S427" i="1"/>
  <c r="AB427" i="1"/>
  <c r="M433" i="1"/>
  <c r="N433" i="1"/>
  <c r="S433" i="1"/>
  <c r="AB433" i="1"/>
  <c r="M421" i="1"/>
  <c r="N421" i="1"/>
  <c r="S421" i="1"/>
  <c r="AB421" i="1"/>
  <c r="M423" i="1"/>
  <c r="N423" i="1"/>
  <c r="S423" i="1"/>
  <c r="AB423" i="1"/>
  <c r="M422" i="1"/>
  <c r="N422" i="1"/>
  <c r="S422" i="1"/>
  <c r="AB422" i="1"/>
  <c r="M424" i="1"/>
  <c r="N424" i="1"/>
  <c r="S424" i="1"/>
  <c r="AB424" i="1"/>
  <c r="M429" i="1"/>
  <c r="N429" i="1"/>
  <c r="S429" i="1"/>
  <c r="AB429" i="1"/>
  <c r="M428" i="1"/>
  <c r="N428" i="1"/>
  <c r="S428" i="1"/>
  <c r="AB428" i="1"/>
  <c r="M425" i="1"/>
  <c r="N425" i="1"/>
  <c r="S425" i="1"/>
  <c r="AB425" i="1"/>
  <c r="M430" i="1"/>
  <c r="N430" i="1"/>
  <c r="S430" i="1"/>
  <c r="AB430" i="1"/>
  <c r="M431" i="1"/>
  <c r="N431" i="1"/>
  <c r="S431" i="1"/>
  <c r="AB431" i="1"/>
  <c r="M439" i="1"/>
  <c r="N439" i="1"/>
  <c r="S439" i="1"/>
  <c r="AB439" i="1"/>
  <c r="M436" i="1"/>
  <c r="N436" i="1"/>
  <c r="S436" i="1"/>
  <c r="AB436" i="1"/>
  <c r="M437" i="1"/>
  <c r="N437" i="1"/>
  <c r="S437" i="1"/>
  <c r="AB437" i="1"/>
  <c r="M445" i="1"/>
  <c r="N445" i="1"/>
  <c r="S445" i="1"/>
  <c r="AB445" i="1"/>
  <c r="M446" i="1"/>
  <c r="N446" i="1"/>
  <c r="S446" i="1"/>
  <c r="AB446" i="1"/>
  <c r="M438" i="1"/>
  <c r="N438" i="1"/>
  <c r="S438" i="1"/>
  <c r="AB438" i="1"/>
  <c r="M440" i="1"/>
  <c r="N440" i="1"/>
  <c r="S440" i="1"/>
  <c r="AB440" i="1"/>
  <c r="M441" i="1"/>
  <c r="N441" i="1"/>
  <c r="S441" i="1"/>
  <c r="AB441" i="1"/>
  <c r="M456" i="1"/>
  <c r="N456" i="1"/>
  <c r="S456" i="1"/>
  <c r="AB456" i="1"/>
  <c r="M443" i="1"/>
  <c r="N443" i="1"/>
  <c r="S443" i="1"/>
  <c r="AB443" i="1"/>
  <c r="M444" i="1"/>
  <c r="N444" i="1"/>
  <c r="S444" i="1"/>
  <c r="AB444" i="1"/>
  <c r="M448" i="1"/>
  <c r="N448" i="1"/>
  <c r="S448" i="1"/>
  <c r="AB448" i="1"/>
  <c r="M447" i="1"/>
  <c r="N447" i="1"/>
  <c r="S447" i="1"/>
  <c r="AB447" i="1"/>
  <c r="M450" i="1"/>
  <c r="N450" i="1"/>
  <c r="S450" i="1"/>
  <c r="AB450" i="1"/>
  <c r="M451" i="1"/>
  <c r="N451" i="1"/>
  <c r="S451" i="1"/>
  <c r="AB451" i="1"/>
  <c r="M460" i="1"/>
  <c r="N460" i="1"/>
  <c r="S460" i="1"/>
  <c r="AB460" i="1"/>
  <c r="M452" i="1"/>
  <c r="N452" i="1"/>
  <c r="S452" i="1"/>
  <c r="AB452" i="1"/>
  <c r="M455" i="1"/>
  <c r="N455" i="1"/>
  <c r="S455" i="1"/>
  <c r="AB455" i="1"/>
  <c r="M453" i="1"/>
  <c r="N453" i="1"/>
  <c r="S453" i="1"/>
  <c r="AB453" i="1"/>
  <c r="M463" i="1"/>
  <c r="N463" i="1"/>
  <c r="S463" i="1"/>
  <c r="AB463" i="1"/>
  <c r="M464" i="1"/>
  <c r="N464" i="1"/>
  <c r="S464" i="1"/>
  <c r="AB464" i="1"/>
  <c r="M454" i="1"/>
  <c r="N454" i="1"/>
  <c r="S454" i="1"/>
  <c r="AB454" i="1"/>
  <c r="M459" i="1"/>
  <c r="N459" i="1"/>
  <c r="S459" i="1"/>
  <c r="AB459" i="1"/>
  <c r="M457" i="1"/>
  <c r="N457" i="1"/>
  <c r="S457" i="1"/>
  <c r="AB457" i="1"/>
  <c r="M467" i="1"/>
  <c r="N467" i="1"/>
  <c r="S467" i="1"/>
  <c r="AB467" i="1"/>
  <c r="M458" i="1"/>
  <c r="N458" i="1"/>
  <c r="S458" i="1"/>
  <c r="AB458" i="1"/>
  <c r="M461" i="1"/>
  <c r="N461" i="1"/>
  <c r="S461" i="1"/>
  <c r="AB461" i="1"/>
  <c r="M462" i="1"/>
  <c r="N462" i="1"/>
  <c r="S462" i="1"/>
  <c r="AB462" i="1"/>
  <c r="M465" i="1"/>
  <c r="N465" i="1"/>
  <c r="S465" i="1"/>
  <c r="AB465" i="1"/>
  <c r="M466" i="1"/>
  <c r="N466" i="1"/>
  <c r="S466" i="1"/>
  <c r="AB466" i="1"/>
  <c r="M476" i="1"/>
  <c r="N476" i="1"/>
  <c r="S476" i="1"/>
  <c r="AB476" i="1"/>
  <c r="M468" i="1"/>
  <c r="N468" i="1"/>
  <c r="S468" i="1"/>
  <c r="AB468" i="1"/>
  <c r="M469" i="1"/>
  <c r="N469" i="1"/>
  <c r="S469" i="1"/>
  <c r="AB469" i="1"/>
  <c r="M470" i="1"/>
  <c r="N470" i="1"/>
  <c r="S470" i="1"/>
  <c r="AB470" i="1"/>
  <c r="M471" i="1"/>
  <c r="N471" i="1"/>
  <c r="S471" i="1"/>
  <c r="AB471" i="1"/>
  <c r="M472" i="1"/>
  <c r="N472" i="1"/>
  <c r="S472" i="1"/>
  <c r="AB472" i="1"/>
  <c r="M473" i="1"/>
  <c r="N473" i="1"/>
  <c r="S473" i="1"/>
  <c r="AB473" i="1"/>
  <c r="M474" i="1"/>
  <c r="N474" i="1"/>
  <c r="S474" i="1"/>
  <c r="AB474" i="1"/>
  <c r="M475" i="1"/>
  <c r="N475" i="1"/>
  <c r="S475" i="1"/>
  <c r="AB475" i="1"/>
  <c r="M483" i="1"/>
  <c r="N483" i="1"/>
  <c r="S483" i="1"/>
  <c r="AB483" i="1"/>
  <c r="M477" i="1"/>
  <c r="N477" i="1"/>
  <c r="S477" i="1"/>
  <c r="AB477" i="1"/>
  <c r="M478" i="1"/>
  <c r="N478" i="1"/>
  <c r="S478" i="1"/>
  <c r="AB478" i="1"/>
  <c r="M485" i="1"/>
  <c r="N485" i="1"/>
  <c r="S485" i="1"/>
  <c r="AB485" i="1"/>
  <c r="M479" i="1"/>
  <c r="N479" i="1"/>
  <c r="S479" i="1"/>
  <c r="AB479" i="1"/>
  <c r="M480" i="1"/>
  <c r="N480" i="1"/>
  <c r="S480" i="1"/>
  <c r="AB480" i="1"/>
  <c r="M484" i="1"/>
  <c r="N484" i="1"/>
  <c r="S484" i="1"/>
  <c r="AB484" i="1"/>
  <c r="M514" i="1"/>
  <c r="N514" i="1"/>
  <c r="S514" i="1"/>
  <c r="AB514" i="1"/>
  <c r="M481" i="1"/>
  <c r="N481" i="1"/>
  <c r="S481" i="1"/>
  <c r="AB481" i="1"/>
  <c r="M509" i="1"/>
  <c r="N509" i="1"/>
  <c r="S509" i="1"/>
  <c r="AB509" i="1"/>
  <c r="M482" i="1"/>
  <c r="N482" i="1"/>
  <c r="S482" i="1"/>
  <c r="AB482" i="1"/>
  <c r="M488" i="1"/>
  <c r="N488" i="1"/>
  <c r="S488" i="1"/>
  <c r="AB488" i="1"/>
  <c r="M507" i="1"/>
  <c r="N507" i="1"/>
  <c r="S507" i="1"/>
  <c r="AB507" i="1"/>
  <c r="M486" i="1"/>
  <c r="N486" i="1"/>
  <c r="S486" i="1"/>
  <c r="AB486" i="1"/>
  <c r="M487" i="1"/>
  <c r="N487" i="1"/>
  <c r="S487" i="1"/>
  <c r="AB487" i="1"/>
  <c r="M512" i="1"/>
  <c r="N512" i="1"/>
  <c r="S512" i="1"/>
  <c r="AB512" i="1"/>
  <c r="M513" i="1"/>
  <c r="N513" i="1"/>
  <c r="S513" i="1"/>
  <c r="AB513" i="1"/>
  <c r="M528" i="1"/>
  <c r="N528" i="1"/>
  <c r="S528" i="1"/>
  <c r="AB528" i="1"/>
  <c r="M506" i="1"/>
  <c r="N506" i="1"/>
  <c r="S506" i="1"/>
  <c r="AB506" i="1"/>
  <c r="M490" i="1"/>
  <c r="N490" i="1"/>
  <c r="S490" i="1"/>
  <c r="AB490" i="1"/>
  <c r="M491" i="1"/>
  <c r="N491" i="1"/>
  <c r="S491" i="1"/>
  <c r="AB491" i="1"/>
  <c r="M492" i="1"/>
  <c r="N492" i="1"/>
  <c r="S492" i="1"/>
  <c r="AB492" i="1"/>
  <c r="M493" i="1"/>
  <c r="N493" i="1"/>
  <c r="S493" i="1"/>
  <c r="AB493" i="1"/>
  <c r="M494" i="1"/>
  <c r="N494" i="1"/>
  <c r="S494" i="1"/>
  <c r="AB494" i="1"/>
  <c r="M495" i="1"/>
  <c r="N495" i="1"/>
  <c r="S495" i="1"/>
  <c r="AB495" i="1"/>
  <c r="M496" i="1"/>
  <c r="N496" i="1"/>
  <c r="S496" i="1"/>
  <c r="AB496" i="1"/>
  <c r="M497" i="1"/>
  <c r="N497" i="1"/>
  <c r="S497" i="1"/>
  <c r="AB497" i="1"/>
  <c r="M498" i="1"/>
  <c r="N498" i="1"/>
  <c r="S498" i="1"/>
  <c r="AB498" i="1"/>
  <c r="M499" i="1"/>
  <c r="N499" i="1"/>
  <c r="S499" i="1"/>
  <c r="AB499" i="1"/>
  <c r="M500" i="1"/>
  <c r="N500" i="1"/>
  <c r="S500" i="1"/>
  <c r="AB500" i="1"/>
  <c r="M501" i="1"/>
  <c r="N501" i="1"/>
  <c r="S501" i="1"/>
  <c r="AB501" i="1"/>
  <c r="M502" i="1"/>
  <c r="N502" i="1"/>
  <c r="S502" i="1"/>
  <c r="AB502" i="1"/>
  <c r="M503" i="1"/>
  <c r="N503" i="1"/>
  <c r="S503" i="1"/>
  <c r="AB503" i="1"/>
  <c r="M504" i="1"/>
  <c r="N504" i="1"/>
  <c r="S504" i="1"/>
  <c r="AB504" i="1"/>
  <c r="M489" i="1"/>
  <c r="N489" i="1"/>
  <c r="S489" i="1"/>
  <c r="AB489" i="1"/>
  <c r="M517" i="1"/>
  <c r="N517" i="1"/>
  <c r="S517" i="1"/>
  <c r="AB517" i="1"/>
  <c r="M505" i="1"/>
  <c r="N505" i="1"/>
  <c r="S505" i="1"/>
  <c r="AB505" i="1"/>
  <c r="M508" i="1"/>
  <c r="N508" i="1"/>
  <c r="S508" i="1"/>
  <c r="AB508" i="1"/>
  <c r="M525" i="1"/>
  <c r="N525" i="1"/>
  <c r="S525" i="1"/>
  <c r="AB525" i="1"/>
  <c r="M510" i="1"/>
  <c r="N510" i="1"/>
  <c r="S510" i="1"/>
  <c r="AB510" i="1"/>
  <c r="M511" i="1"/>
  <c r="N511" i="1"/>
  <c r="S511" i="1"/>
  <c r="AB511" i="1"/>
  <c r="M515" i="1"/>
  <c r="N515" i="1"/>
  <c r="S515" i="1"/>
  <c r="AB515" i="1"/>
  <c r="M520" i="1"/>
  <c r="N520" i="1"/>
  <c r="S520" i="1"/>
  <c r="AB520" i="1"/>
  <c r="M523" i="1"/>
  <c r="N523" i="1"/>
  <c r="S523" i="1"/>
  <c r="AB523" i="1"/>
  <c r="M519" i="1"/>
  <c r="N519" i="1"/>
  <c r="S519" i="1"/>
  <c r="AB519" i="1"/>
  <c r="M516" i="1"/>
  <c r="N516" i="1"/>
  <c r="S516" i="1"/>
  <c r="AB516" i="1"/>
  <c r="M538" i="1"/>
  <c r="N538" i="1"/>
  <c r="S538" i="1"/>
  <c r="AB538" i="1"/>
  <c r="M527" i="1"/>
  <c r="N527" i="1"/>
  <c r="S527" i="1"/>
  <c r="AB527" i="1"/>
  <c r="M518" i="1"/>
  <c r="N518" i="1"/>
  <c r="S518" i="1"/>
  <c r="AB518" i="1"/>
  <c r="M531" i="1"/>
  <c r="N531" i="1"/>
  <c r="S531" i="1"/>
  <c r="AB531" i="1"/>
  <c r="M522" i="1"/>
  <c r="N522" i="1"/>
  <c r="S522" i="1"/>
  <c r="AB522" i="1"/>
  <c r="M529" i="1"/>
  <c r="N529" i="1"/>
  <c r="S529" i="1"/>
  <c r="AB529" i="1"/>
  <c r="M545" i="1"/>
  <c r="N545" i="1"/>
  <c r="S545" i="1"/>
  <c r="AB545" i="1"/>
  <c r="M533" i="1"/>
  <c r="N533" i="1"/>
  <c r="S533" i="1"/>
  <c r="AB533" i="1"/>
  <c r="M526" i="1"/>
  <c r="N526" i="1"/>
  <c r="S526" i="1"/>
  <c r="AB526" i="1"/>
  <c r="M524" i="1"/>
  <c r="N524" i="1"/>
  <c r="S524" i="1"/>
  <c r="AB524" i="1"/>
  <c r="M521" i="1"/>
  <c r="N521" i="1"/>
  <c r="S521" i="1"/>
  <c r="AB521" i="1"/>
  <c r="M541" i="1"/>
  <c r="N541" i="1"/>
  <c r="S541" i="1"/>
  <c r="AB541" i="1"/>
  <c r="M551" i="1"/>
  <c r="N551" i="1"/>
  <c r="S551" i="1"/>
  <c r="AB551" i="1"/>
  <c r="M552" i="1"/>
  <c r="N552" i="1"/>
  <c r="S552" i="1"/>
  <c r="AB552" i="1"/>
  <c r="M543" i="1"/>
  <c r="N543" i="1"/>
  <c r="S543" i="1"/>
  <c r="AB543" i="1"/>
  <c r="M530" i="1"/>
  <c r="N530" i="1"/>
  <c r="S530" i="1"/>
  <c r="AB530" i="1"/>
  <c r="M540" i="1"/>
  <c r="N540" i="1"/>
  <c r="S540" i="1"/>
  <c r="AB540" i="1"/>
  <c r="M532" i="1"/>
  <c r="N532" i="1"/>
  <c r="S532" i="1"/>
  <c r="AB532" i="1"/>
  <c r="M536" i="1"/>
  <c r="N536" i="1"/>
  <c r="S536" i="1"/>
  <c r="AB536" i="1"/>
  <c r="M544" i="1"/>
  <c r="N544" i="1"/>
  <c r="S544" i="1"/>
  <c r="AB544" i="1"/>
  <c r="M547" i="1"/>
  <c r="N547" i="1"/>
  <c r="S547" i="1"/>
  <c r="AB547" i="1"/>
  <c r="M534" i="1"/>
  <c r="N534" i="1"/>
  <c r="S534" i="1"/>
  <c r="AB534" i="1"/>
  <c r="M537" i="1"/>
  <c r="N537" i="1"/>
  <c r="S537" i="1"/>
  <c r="AB537" i="1"/>
  <c r="M535" i="1"/>
  <c r="N535" i="1"/>
  <c r="S535" i="1"/>
  <c r="AB535" i="1"/>
  <c r="M539" i="1"/>
  <c r="N539" i="1"/>
  <c r="S539" i="1"/>
  <c r="AB539" i="1"/>
  <c r="M546" i="1"/>
  <c r="N546" i="1"/>
  <c r="S546" i="1"/>
  <c r="AB546" i="1"/>
  <c r="M542" i="1"/>
  <c r="N542" i="1"/>
  <c r="S542" i="1"/>
  <c r="AB542" i="1"/>
  <c r="M548" i="1"/>
  <c r="N548" i="1"/>
  <c r="S548" i="1"/>
  <c r="AB548" i="1"/>
  <c r="M549" i="1"/>
  <c r="N549" i="1"/>
  <c r="S549" i="1"/>
  <c r="AB549" i="1"/>
  <c r="M550" i="1"/>
  <c r="N550" i="1"/>
  <c r="S550" i="1"/>
  <c r="AB550" i="1"/>
  <c r="M553" i="1"/>
  <c r="N553" i="1"/>
  <c r="S553" i="1"/>
  <c r="AB553" i="1"/>
  <c r="M559" i="1"/>
  <c r="N559" i="1"/>
  <c r="S559" i="1"/>
  <c r="AB559" i="1"/>
  <c r="M562" i="1"/>
  <c r="N562" i="1"/>
  <c r="S562" i="1"/>
  <c r="AB562" i="1"/>
  <c r="M555" i="1"/>
  <c r="N555" i="1"/>
  <c r="S555" i="1"/>
  <c r="AB555" i="1"/>
  <c r="M554" i="1"/>
  <c r="N554" i="1"/>
  <c r="S554" i="1"/>
  <c r="AB554" i="1"/>
  <c r="M558" i="1"/>
  <c r="N558" i="1"/>
  <c r="S558" i="1"/>
  <c r="AB558" i="1"/>
  <c r="M556" i="1"/>
  <c r="N556" i="1"/>
  <c r="S556" i="1"/>
  <c r="AB556" i="1"/>
  <c r="M557" i="1"/>
  <c r="N557" i="1"/>
  <c r="S557" i="1"/>
  <c r="AB557" i="1"/>
  <c r="M563" i="1"/>
  <c r="N563" i="1"/>
  <c r="S563" i="1"/>
  <c r="AB563" i="1"/>
  <c r="M569" i="1"/>
  <c r="N569" i="1"/>
  <c r="S569" i="1"/>
  <c r="AB569" i="1"/>
  <c r="M560" i="1"/>
  <c r="N560" i="1"/>
  <c r="S560" i="1"/>
  <c r="AB560" i="1"/>
  <c r="M561" i="1"/>
  <c r="N561" i="1"/>
  <c r="S561" i="1"/>
  <c r="AB561" i="1"/>
  <c r="M574" i="1"/>
  <c r="N574" i="1"/>
  <c r="S574" i="1"/>
  <c r="AB574" i="1"/>
  <c r="M564" i="1"/>
  <c r="N564" i="1"/>
  <c r="S564" i="1"/>
  <c r="AB564" i="1"/>
  <c r="M571" i="1"/>
  <c r="N571" i="1"/>
  <c r="S571" i="1"/>
  <c r="AB571" i="1"/>
  <c r="M568" i="1"/>
  <c r="N568" i="1"/>
  <c r="S568" i="1"/>
  <c r="AB568" i="1"/>
  <c r="M567" i="1"/>
  <c r="N567" i="1"/>
  <c r="S567" i="1"/>
  <c r="AB567" i="1"/>
  <c r="M565" i="1"/>
  <c r="N565" i="1"/>
  <c r="S565" i="1"/>
  <c r="AB565" i="1"/>
  <c r="M566" i="1"/>
  <c r="N566" i="1"/>
  <c r="S566" i="1"/>
  <c r="AB566" i="1"/>
  <c r="M576" i="1"/>
  <c r="N576" i="1"/>
  <c r="S576" i="1"/>
  <c r="AB576" i="1"/>
  <c r="M582" i="1"/>
  <c r="N582" i="1"/>
  <c r="S582" i="1"/>
  <c r="AB582" i="1"/>
  <c r="M581" i="1"/>
  <c r="N581" i="1"/>
  <c r="S581" i="1"/>
  <c r="AB581" i="1"/>
  <c r="M572" i="1"/>
  <c r="N572" i="1"/>
  <c r="S572" i="1"/>
  <c r="AB572" i="1"/>
  <c r="M570" i="1"/>
  <c r="N570" i="1"/>
  <c r="S570" i="1"/>
  <c r="AB570" i="1"/>
  <c r="M573" i="1"/>
  <c r="N573" i="1"/>
  <c r="S573" i="1"/>
  <c r="AB573" i="1"/>
  <c r="M575" i="1"/>
  <c r="N575" i="1"/>
  <c r="S575" i="1"/>
  <c r="AB575" i="1"/>
  <c r="M579" i="1"/>
  <c r="N579" i="1"/>
  <c r="S579" i="1"/>
  <c r="AB579" i="1"/>
  <c r="M577" i="1"/>
  <c r="N577" i="1"/>
  <c r="S577" i="1"/>
  <c r="AB577" i="1"/>
  <c r="M578" i="1"/>
  <c r="N578" i="1"/>
  <c r="S578" i="1"/>
  <c r="AB578" i="1"/>
  <c r="M580" i="1"/>
  <c r="N580" i="1"/>
  <c r="S580" i="1"/>
  <c r="AB580" i="1"/>
  <c r="M583" i="1"/>
  <c r="N583" i="1"/>
  <c r="S583" i="1"/>
  <c r="AB583" i="1"/>
  <c r="M584" i="1"/>
  <c r="N584" i="1"/>
  <c r="S584" i="1"/>
  <c r="AB584" i="1"/>
  <c r="M588" i="1"/>
  <c r="N588" i="1"/>
  <c r="S588" i="1"/>
  <c r="AB588" i="1"/>
  <c r="M585" i="1"/>
  <c r="N585" i="1"/>
  <c r="S585" i="1"/>
  <c r="AB585" i="1"/>
  <c r="M592" i="1"/>
  <c r="N592" i="1"/>
  <c r="S592" i="1"/>
  <c r="AB592" i="1"/>
  <c r="M586" i="1"/>
  <c r="N586" i="1"/>
  <c r="S586" i="1"/>
  <c r="AB586" i="1"/>
  <c r="M587" i="1"/>
  <c r="N587" i="1"/>
  <c r="S587" i="1"/>
  <c r="AB587" i="1"/>
  <c r="M589" i="1"/>
  <c r="N589" i="1"/>
  <c r="S589" i="1"/>
  <c r="AB589" i="1"/>
  <c r="M590" i="1"/>
  <c r="N590" i="1"/>
  <c r="S590" i="1"/>
  <c r="AB590" i="1"/>
  <c r="M591" i="1"/>
  <c r="N591" i="1"/>
  <c r="S591" i="1"/>
  <c r="AB591" i="1"/>
  <c r="M593" i="1"/>
  <c r="N593" i="1"/>
  <c r="S593" i="1"/>
  <c r="AB593" i="1"/>
  <c r="M594" i="1"/>
  <c r="N594" i="1"/>
  <c r="S594" i="1"/>
  <c r="AB594" i="1"/>
  <c r="M596" i="1"/>
  <c r="N596" i="1"/>
  <c r="S596" i="1"/>
  <c r="AB596" i="1"/>
  <c r="M595" i="1"/>
  <c r="N595" i="1"/>
  <c r="S595" i="1"/>
  <c r="AB595" i="1"/>
  <c r="M597" i="1"/>
  <c r="N597" i="1"/>
  <c r="S597" i="1"/>
  <c r="AB597" i="1"/>
  <c r="M598" i="1"/>
  <c r="N598" i="1"/>
  <c r="S598" i="1"/>
  <c r="AB598" i="1"/>
  <c r="M599" i="1"/>
  <c r="N599" i="1"/>
  <c r="S599" i="1"/>
  <c r="AB599" i="1"/>
  <c r="M600" i="1"/>
  <c r="N600" i="1"/>
  <c r="S600" i="1"/>
  <c r="AB600" i="1"/>
  <c r="M601" i="1"/>
  <c r="N601" i="1"/>
  <c r="S601" i="1"/>
  <c r="AB601" i="1"/>
  <c r="M602" i="1"/>
  <c r="N602" i="1"/>
  <c r="S602" i="1"/>
  <c r="AB602" i="1"/>
  <c r="S331" i="1"/>
  <c r="AB331" i="1"/>
  <c r="N331" i="1"/>
  <c r="M331" i="1"/>
  <c r="S333" i="1"/>
  <c r="AB333" i="1"/>
  <c r="N333" i="1"/>
  <c r="M333" i="1"/>
  <c r="S328" i="1"/>
  <c r="AB328" i="1"/>
  <c r="N328" i="1"/>
  <c r="M328" i="1"/>
  <c r="S327" i="1"/>
  <c r="AB327" i="1"/>
  <c r="N327" i="1"/>
  <c r="M327" i="1"/>
  <c r="S329" i="1"/>
  <c r="AB329" i="1"/>
  <c r="N329" i="1"/>
  <c r="M329" i="1"/>
  <c r="N326" i="1"/>
  <c r="M326" i="1"/>
  <c r="S349" i="1"/>
  <c r="AB349" i="1"/>
  <c r="N349" i="1"/>
  <c r="M349" i="1"/>
  <c r="N320" i="1"/>
  <c r="N321" i="1"/>
  <c r="N319" i="1"/>
  <c r="N318" i="1"/>
  <c r="N317" i="1"/>
  <c r="N316" i="1"/>
  <c r="N315" i="1"/>
  <c r="N314" i="1"/>
  <c r="N312" i="1"/>
  <c r="N311" i="1"/>
  <c r="N310" i="1"/>
  <c r="N309" i="1"/>
  <c r="N313" i="1"/>
  <c r="N306" i="1"/>
  <c r="N307" i="1"/>
  <c r="N301" i="1"/>
  <c r="N302" i="1"/>
  <c r="N304" i="1"/>
  <c r="N305" i="1"/>
  <c r="N299" i="1"/>
  <c r="N308" i="1"/>
  <c r="N297" i="1"/>
  <c r="N295" i="1"/>
  <c r="N294" i="1"/>
  <c r="N291" i="1"/>
  <c r="N293" i="1"/>
  <c r="N289" i="1"/>
  <c r="N290" i="1"/>
  <c r="N300" i="1"/>
  <c r="N288" i="1"/>
  <c r="N303" i="1"/>
  <c r="N286" i="1"/>
  <c r="N298" i="1"/>
  <c r="N287" i="1"/>
  <c r="N282" i="1"/>
  <c r="N281" i="1"/>
  <c r="N296" i="1"/>
  <c r="N279" i="1"/>
  <c r="N278" i="1"/>
  <c r="N280" i="1"/>
  <c r="N292" i="1"/>
  <c r="N277" i="1"/>
  <c r="N284" i="1"/>
  <c r="N273" i="1"/>
  <c r="N274" i="1"/>
  <c r="N272" i="1"/>
  <c r="N270" i="1"/>
  <c r="N271" i="1"/>
  <c r="N268" i="1"/>
  <c r="N267" i="1"/>
  <c r="N266" i="1"/>
  <c r="N283" i="1"/>
  <c r="N285" i="1"/>
  <c r="N269" i="1"/>
  <c r="N262" i="1"/>
  <c r="N259" i="1"/>
  <c r="N265" i="1"/>
  <c r="N263" i="1"/>
  <c r="N254" i="1"/>
  <c r="N252" i="1"/>
  <c r="N276" i="1"/>
  <c r="N257" i="1"/>
  <c r="N261" i="1"/>
  <c r="N275" i="1"/>
  <c r="N249" i="1"/>
  <c r="N264" i="1"/>
  <c r="N258" i="1"/>
  <c r="N242" i="1"/>
  <c r="N238" i="1"/>
  <c r="N239" i="1"/>
  <c r="N250" i="1"/>
  <c r="N247" i="1"/>
  <c r="N245" i="1"/>
  <c r="N237" i="1"/>
  <c r="N241" i="1"/>
  <c r="N236" i="1"/>
  <c r="N253" i="1"/>
  <c r="N251" i="1"/>
  <c r="N234" i="1"/>
  <c r="N232" i="1"/>
  <c r="N260" i="1"/>
  <c r="N231" i="1"/>
  <c r="N244" i="1"/>
  <c r="N255" i="1"/>
  <c r="N243" i="1"/>
  <c r="N230" i="1"/>
  <c r="N226" i="1"/>
  <c r="N240" i="1"/>
  <c r="N256" i="1"/>
  <c r="N228" i="1"/>
  <c r="N229" i="1"/>
  <c r="N248" i="1"/>
  <c r="N225" i="1"/>
  <c r="N223" i="1"/>
  <c r="N227" i="1"/>
  <c r="N220" i="1"/>
  <c r="N246" i="1"/>
  <c r="N221" i="1"/>
  <c r="N222" i="1"/>
  <c r="N235" i="1"/>
  <c r="N203" i="1"/>
  <c r="N218" i="1"/>
  <c r="N219" i="1"/>
  <c r="N209" i="1"/>
  <c r="N210" i="1"/>
  <c r="N211" i="1"/>
  <c r="N212" i="1"/>
  <c r="N213" i="1"/>
  <c r="N214" i="1"/>
  <c r="N215" i="1"/>
  <c r="N216" i="1"/>
  <c r="N217" i="1"/>
  <c r="N204" i="1"/>
  <c r="N205" i="1"/>
  <c r="N206" i="1"/>
  <c r="N207" i="1"/>
  <c r="N208" i="1"/>
  <c r="N233" i="1"/>
  <c r="N224" i="1"/>
  <c r="N200" i="1"/>
  <c r="N198" i="1"/>
  <c r="N195" i="1"/>
  <c r="N193" i="1"/>
  <c r="N201" i="1"/>
  <c r="N197" i="1"/>
  <c r="N196" i="1"/>
  <c r="N192" i="1"/>
  <c r="N190" i="1"/>
  <c r="N189" i="1"/>
  <c r="N194" i="1"/>
  <c r="N202" i="1"/>
  <c r="N185" i="1"/>
  <c r="N186" i="1"/>
  <c r="N184" i="1"/>
  <c r="N181" i="1"/>
  <c r="N180" i="1"/>
  <c r="N187" i="1"/>
  <c r="N179" i="1"/>
  <c r="N183" i="1"/>
  <c r="N191" i="1"/>
  <c r="N199" i="1"/>
  <c r="N177" i="1"/>
  <c r="N173" i="1"/>
  <c r="N174" i="1"/>
  <c r="N171" i="1"/>
  <c r="N168" i="1"/>
  <c r="N166" i="1"/>
  <c r="N175" i="1"/>
  <c r="N164" i="1"/>
  <c r="N163" i="1"/>
  <c r="N178" i="1"/>
  <c r="N176" i="1"/>
  <c r="N182" i="1"/>
  <c r="N157" i="1"/>
  <c r="N158" i="1"/>
  <c r="N159" i="1"/>
  <c r="N160" i="1"/>
  <c r="N161" i="1"/>
  <c r="N162" i="1"/>
  <c r="N188" i="1"/>
  <c r="N155" i="1"/>
  <c r="N156" i="1"/>
  <c r="N153" i="1"/>
  <c r="N172" i="1"/>
  <c r="N152" i="1"/>
  <c r="N154" i="1"/>
  <c r="N151" i="1"/>
  <c r="N165" i="1"/>
  <c r="N169" i="1"/>
  <c r="N150" i="1"/>
  <c r="N147" i="1"/>
  <c r="N142" i="1"/>
  <c r="N141" i="1"/>
  <c r="N143" i="1"/>
  <c r="N146" i="1"/>
  <c r="N137" i="1"/>
  <c r="N138" i="1"/>
  <c r="N135" i="1"/>
  <c r="N136" i="1"/>
  <c r="N149" i="1"/>
  <c r="N133" i="1"/>
  <c r="N131" i="1"/>
  <c r="N134" i="1"/>
  <c r="N132" i="1"/>
  <c r="N124" i="1"/>
  <c r="N125" i="1"/>
  <c r="N126" i="1"/>
  <c r="N127" i="1"/>
  <c r="N129" i="1"/>
  <c r="N113" i="1"/>
  <c r="N117" i="1"/>
  <c r="N118" i="1"/>
  <c r="N119" i="1"/>
  <c r="N120" i="1"/>
  <c r="N115" i="1"/>
  <c r="N116" i="1"/>
  <c r="N167" i="1"/>
  <c r="N148" i="1"/>
  <c r="N145" i="1"/>
  <c r="N144" i="1"/>
  <c r="N122" i="1"/>
  <c r="N110" i="1"/>
  <c r="N121" i="1"/>
  <c r="N170" i="1"/>
  <c r="N123" i="1"/>
  <c r="N130" i="1"/>
  <c r="N140" i="1"/>
  <c r="N139" i="1"/>
  <c r="N109" i="1"/>
  <c r="N106" i="1"/>
  <c r="N108" i="1"/>
  <c r="N107" i="1"/>
  <c r="N112" i="1"/>
  <c r="N111" i="1"/>
  <c r="N128" i="1"/>
  <c r="N104" i="1"/>
  <c r="N103" i="1"/>
  <c r="N105" i="1"/>
  <c r="N114" i="1"/>
  <c r="N101" i="1"/>
  <c r="N99" i="1"/>
  <c r="N98" i="1"/>
  <c r="N102" i="1"/>
  <c r="N100" i="1"/>
  <c r="N97" i="1"/>
  <c r="N96" i="1"/>
  <c r="N95" i="1"/>
  <c r="N322" i="1"/>
  <c r="M321" i="1"/>
  <c r="M320" i="1"/>
  <c r="M319" i="1"/>
  <c r="M318" i="1"/>
  <c r="M317" i="1"/>
  <c r="M316" i="1"/>
  <c r="M315" i="1"/>
  <c r="M314" i="1"/>
  <c r="M312" i="1"/>
  <c r="M311" i="1"/>
  <c r="M310" i="1"/>
  <c r="M309" i="1"/>
  <c r="M313" i="1"/>
  <c r="M306" i="1"/>
  <c r="M307" i="1"/>
  <c r="M301" i="1"/>
  <c r="M302" i="1"/>
  <c r="M304" i="1"/>
  <c r="M305" i="1"/>
  <c r="M299" i="1"/>
  <c r="M308" i="1"/>
  <c r="M297" i="1"/>
  <c r="M295" i="1"/>
  <c r="M294" i="1"/>
  <c r="M291" i="1"/>
  <c r="M293" i="1"/>
  <c r="M289" i="1"/>
  <c r="M290" i="1"/>
  <c r="M300" i="1"/>
  <c r="M288" i="1"/>
  <c r="M303" i="1"/>
  <c r="M286" i="1"/>
  <c r="M298" i="1"/>
  <c r="M287" i="1"/>
  <c r="M282" i="1"/>
  <c r="M281" i="1"/>
  <c r="M296" i="1"/>
  <c r="M279" i="1"/>
  <c r="M278" i="1"/>
  <c r="M280" i="1"/>
  <c r="M292" i="1"/>
  <c r="M277" i="1"/>
  <c r="M284" i="1"/>
  <c r="M273" i="1"/>
  <c r="M274" i="1"/>
  <c r="M272" i="1"/>
  <c r="M270" i="1"/>
  <c r="M271" i="1"/>
  <c r="M268" i="1"/>
  <c r="M267" i="1"/>
  <c r="M266" i="1"/>
  <c r="M283" i="1"/>
  <c r="M285" i="1"/>
  <c r="M269" i="1"/>
  <c r="M262" i="1"/>
  <c r="M259" i="1"/>
  <c r="M265" i="1"/>
  <c r="M263" i="1"/>
  <c r="M254" i="1"/>
  <c r="M252" i="1"/>
  <c r="M276" i="1"/>
  <c r="M257" i="1"/>
  <c r="M261" i="1"/>
  <c r="M275" i="1"/>
  <c r="M249" i="1"/>
  <c r="M264" i="1"/>
  <c r="M258" i="1"/>
  <c r="M242" i="1"/>
  <c r="M238" i="1"/>
  <c r="M239" i="1"/>
  <c r="M250" i="1"/>
  <c r="M247" i="1"/>
  <c r="M245" i="1"/>
  <c r="M237" i="1"/>
  <c r="M241" i="1"/>
  <c r="M236" i="1"/>
  <c r="M253" i="1"/>
  <c r="M251" i="1"/>
  <c r="M234" i="1"/>
  <c r="M232" i="1"/>
  <c r="M260" i="1"/>
  <c r="M231" i="1"/>
  <c r="M244" i="1"/>
  <c r="M255" i="1"/>
  <c r="M243" i="1"/>
  <c r="M230" i="1"/>
  <c r="M226" i="1"/>
  <c r="M240" i="1"/>
  <c r="M256" i="1"/>
  <c r="M228" i="1"/>
  <c r="M229" i="1"/>
  <c r="M248" i="1"/>
  <c r="M225" i="1"/>
  <c r="M223" i="1"/>
  <c r="M227" i="1"/>
  <c r="M220" i="1"/>
  <c r="M246" i="1"/>
  <c r="M221" i="1"/>
  <c r="M222" i="1"/>
  <c r="M235" i="1"/>
  <c r="M203" i="1"/>
  <c r="M218" i="1"/>
  <c r="M219" i="1"/>
  <c r="M209" i="1"/>
  <c r="M210" i="1"/>
  <c r="M211" i="1"/>
  <c r="M212" i="1"/>
  <c r="M213" i="1"/>
  <c r="M214" i="1"/>
  <c r="M215" i="1"/>
  <c r="M216" i="1"/>
  <c r="M217" i="1"/>
  <c r="M204" i="1"/>
  <c r="M205" i="1"/>
  <c r="M206" i="1"/>
  <c r="M207" i="1"/>
  <c r="M208" i="1"/>
  <c r="M233" i="1"/>
  <c r="M224" i="1"/>
  <c r="M200" i="1"/>
  <c r="M198" i="1"/>
  <c r="M195" i="1"/>
  <c r="M193" i="1"/>
  <c r="M201" i="1"/>
  <c r="M197" i="1"/>
  <c r="M196" i="1"/>
  <c r="M192" i="1"/>
  <c r="M190" i="1"/>
  <c r="M189" i="1"/>
  <c r="M194" i="1"/>
  <c r="M202" i="1"/>
  <c r="M185" i="1"/>
  <c r="M186" i="1"/>
  <c r="M184" i="1"/>
  <c r="M181" i="1"/>
  <c r="M180" i="1"/>
  <c r="M187" i="1"/>
  <c r="M179" i="1"/>
  <c r="M183" i="1"/>
  <c r="M191" i="1"/>
  <c r="M199" i="1"/>
  <c r="M177" i="1"/>
  <c r="M173" i="1"/>
  <c r="M174" i="1"/>
  <c r="M171" i="1"/>
  <c r="M168" i="1"/>
  <c r="M166" i="1"/>
  <c r="M175" i="1"/>
  <c r="M164" i="1"/>
  <c r="M163" i="1"/>
  <c r="M178" i="1"/>
  <c r="M176" i="1"/>
  <c r="M182" i="1"/>
  <c r="M157" i="1"/>
  <c r="M158" i="1"/>
  <c r="M159" i="1"/>
  <c r="M160" i="1"/>
  <c r="M161" i="1"/>
  <c r="M162" i="1"/>
  <c r="M188" i="1"/>
  <c r="M155" i="1"/>
  <c r="M156" i="1"/>
  <c r="M153" i="1"/>
  <c r="M172" i="1"/>
  <c r="M152" i="1"/>
  <c r="M154" i="1"/>
  <c r="M151" i="1"/>
  <c r="M165" i="1"/>
  <c r="M169" i="1"/>
  <c r="M150" i="1"/>
  <c r="M147" i="1"/>
  <c r="M142" i="1"/>
  <c r="M141" i="1"/>
  <c r="M143" i="1"/>
  <c r="M146" i="1"/>
  <c r="M137" i="1"/>
  <c r="M138" i="1"/>
  <c r="M135" i="1"/>
  <c r="M136" i="1"/>
  <c r="M149" i="1"/>
  <c r="M133" i="1"/>
  <c r="M131" i="1"/>
  <c r="M134" i="1"/>
  <c r="M132" i="1"/>
  <c r="M124" i="1"/>
  <c r="M125" i="1"/>
  <c r="M126" i="1"/>
  <c r="M127" i="1"/>
  <c r="M129" i="1"/>
  <c r="M113" i="1"/>
  <c r="M117" i="1"/>
  <c r="M118" i="1"/>
  <c r="M119" i="1"/>
  <c r="M120" i="1"/>
  <c r="M115" i="1"/>
  <c r="M116" i="1"/>
  <c r="M167" i="1"/>
  <c r="M148" i="1"/>
  <c r="M145" i="1"/>
  <c r="M144" i="1"/>
  <c r="M122" i="1"/>
  <c r="M110" i="1"/>
  <c r="M121" i="1"/>
  <c r="M170" i="1"/>
  <c r="M123" i="1"/>
  <c r="M130" i="1"/>
  <c r="M140" i="1"/>
  <c r="M139" i="1"/>
  <c r="M109" i="1"/>
  <c r="M106" i="1"/>
  <c r="M108" i="1"/>
  <c r="M107" i="1"/>
  <c r="M112" i="1"/>
  <c r="M111" i="1"/>
  <c r="M128" i="1"/>
  <c r="M104" i="1"/>
  <c r="M103" i="1"/>
  <c r="M105" i="1"/>
  <c r="M114" i="1"/>
  <c r="M101" i="1"/>
  <c r="M99" i="1"/>
  <c r="M98" i="1"/>
  <c r="M102" i="1"/>
  <c r="M100" i="1"/>
  <c r="M97" i="1"/>
  <c r="M96" i="1"/>
  <c r="M95" i="1"/>
  <c r="M322" i="1"/>
  <c r="T43" i="1"/>
  <c r="AC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4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3" i="1"/>
  <c r="F10" i="2"/>
  <c r="G10" i="2"/>
  <c r="I10" i="2"/>
  <c r="F11" i="2"/>
  <c r="G11" i="2"/>
  <c r="I11" i="2"/>
  <c r="F12" i="2"/>
  <c r="G12" i="2"/>
  <c r="I12" i="2"/>
  <c r="F13" i="2"/>
  <c r="G13" i="2"/>
  <c r="I13" i="2"/>
  <c r="F14" i="2"/>
  <c r="G14" i="2"/>
  <c r="I14" i="2"/>
  <c r="F15" i="2"/>
  <c r="G15" i="2"/>
  <c r="I15" i="2"/>
  <c r="F16" i="2"/>
  <c r="G16" i="2"/>
  <c r="I16" i="2"/>
  <c r="F17" i="2"/>
  <c r="G17" i="2"/>
  <c r="I17" i="2"/>
  <c r="S23" i="1"/>
  <c r="R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23" i="1"/>
  <c r="L34" i="1"/>
  <c r="N34" i="1"/>
  <c r="O34" i="1"/>
  <c r="P34" i="1"/>
  <c r="R34" i="1"/>
  <c r="S34" i="1"/>
  <c r="V34" i="1"/>
  <c r="L35" i="1"/>
  <c r="N35" i="1"/>
  <c r="O35" i="1"/>
  <c r="P35" i="1"/>
  <c r="R35" i="1"/>
  <c r="S35" i="1"/>
  <c r="V35" i="1"/>
  <c r="L36" i="1"/>
  <c r="N36" i="1"/>
  <c r="O36" i="1"/>
  <c r="P36" i="1"/>
  <c r="R36" i="1"/>
  <c r="S36" i="1"/>
  <c r="V36" i="1"/>
  <c r="L37" i="1"/>
  <c r="N37" i="1"/>
  <c r="O37" i="1"/>
  <c r="P37" i="1"/>
  <c r="R37" i="1"/>
  <c r="S37" i="1"/>
  <c r="V37" i="1"/>
  <c r="L38" i="1"/>
  <c r="N38" i="1"/>
  <c r="O38" i="1"/>
  <c r="P38" i="1"/>
  <c r="R38" i="1"/>
  <c r="S38" i="1"/>
  <c r="V38" i="1"/>
  <c r="L39" i="1"/>
  <c r="N39" i="1"/>
  <c r="O39" i="1"/>
  <c r="P39" i="1"/>
  <c r="R39" i="1"/>
  <c r="S39" i="1"/>
  <c r="V39" i="1"/>
  <c r="L32" i="1"/>
  <c r="N32" i="1"/>
  <c r="O32" i="1"/>
  <c r="P32" i="1"/>
  <c r="R32" i="1"/>
  <c r="S32" i="1"/>
  <c r="V32" i="1"/>
  <c r="L33" i="1"/>
  <c r="N33" i="1"/>
  <c r="O33" i="1"/>
  <c r="P33" i="1"/>
  <c r="R33" i="1"/>
  <c r="S33" i="1"/>
  <c r="V33" i="1"/>
  <c r="N28" i="1"/>
  <c r="O28" i="1"/>
  <c r="P28" i="1"/>
  <c r="R28" i="1"/>
  <c r="S28" i="1"/>
  <c r="V28" i="1"/>
  <c r="N29" i="1"/>
  <c r="O29" i="1"/>
  <c r="P29" i="1"/>
  <c r="R29" i="1"/>
  <c r="S29" i="1"/>
  <c r="V29" i="1"/>
  <c r="N30" i="1"/>
  <c r="O30" i="1"/>
  <c r="P30" i="1"/>
  <c r="R30" i="1"/>
  <c r="S30" i="1"/>
  <c r="V30" i="1"/>
  <c r="N31" i="1"/>
  <c r="O31" i="1"/>
  <c r="P31" i="1"/>
  <c r="R31" i="1"/>
  <c r="S31" i="1"/>
  <c r="V31" i="1"/>
  <c r="P24" i="1"/>
  <c r="P25" i="1"/>
  <c r="P26" i="1"/>
  <c r="P27" i="1"/>
  <c r="P23" i="1"/>
  <c r="L28" i="1"/>
  <c r="L29" i="1"/>
  <c r="L30" i="1"/>
  <c r="L31" i="1"/>
  <c r="L24" i="1"/>
  <c r="L25" i="1"/>
  <c r="L26" i="1"/>
  <c r="L27" i="1"/>
  <c r="L23" i="1"/>
  <c r="J3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69" i="1"/>
  <c r="K70" i="1"/>
  <c r="I70" i="1"/>
  <c r="O70" i="1"/>
  <c r="K71" i="1"/>
  <c r="I71" i="1"/>
  <c r="O71" i="1"/>
  <c r="K72" i="1"/>
  <c r="I72" i="1"/>
  <c r="O72" i="1"/>
  <c r="K73" i="1"/>
  <c r="I73" i="1"/>
  <c r="O73" i="1"/>
  <c r="K74" i="1"/>
  <c r="I74" i="1"/>
  <c r="O74" i="1"/>
  <c r="K75" i="1"/>
  <c r="I75" i="1"/>
  <c r="O75" i="1"/>
  <c r="K76" i="1"/>
  <c r="I76" i="1"/>
  <c r="O76" i="1"/>
  <c r="K77" i="1"/>
  <c r="I77" i="1"/>
  <c r="O77" i="1"/>
  <c r="K78" i="1"/>
  <c r="I78" i="1"/>
  <c r="O78" i="1"/>
  <c r="K79" i="1"/>
  <c r="I79" i="1"/>
  <c r="O79" i="1"/>
  <c r="K80" i="1"/>
  <c r="I80" i="1"/>
  <c r="O80" i="1"/>
  <c r="K81" i="1"/>
  <c r="I81" i="1"/>
  <c r="O81" i="1"/>
  <c r="K82" i="1"/>
  <c r="I82" i="1"/>
  <c r="O82" i="1"/>
  <c r="K83" i="1"/>
  <c r="I83" i="1"/>
  <c r="O83" i="1"/>
  <c r="K84" i="1"/>
  <c r="I84" i="1"/>
  <c r="O84" i="1"/>
  <c r="K85" i="1"/>
  <c r="I85" i="1"/>
  <c r="O85" i="1"/>
  <c r="K86" i="1"/>
  <c r="I86" i="1"/>
  <c r="O86" i="1"/>
  <c r="K87" i="1"/>
  <c r="I87" i="1"/>
  <c r="O87" i="1"/>
  <c r="K88" i="1"/>
  <c r="I88" i="1"/>
  <c r="O88" i="1"/>
  <c r="K89" i="1"/>
  <c r="I89" i="1"/>
  <c r="O89" i="1"/>
  <c r="K90" i="1"/>
  <c r="I90" i="1"/>
  <c r="O90" i="1"/>
  <c r="K91" i="1"/>
  <c r="I91" i="1"/>
  <c r="O91" i="1"/>
  <c r="K69" i="1"/>
  <c r="I69" i="1"/>
  <c r="O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69" i="1"/>
  <c r="N3" i="1"/>
  <c r="S3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3" i="1"/>
  <c r="K44" i="1"/>
  <c r="O44" i="1"/>
  <c r="K45" i="1"/>
  <c r="O45" i="1"/>
  <c r="I46" i="1"/>
  <c r="K46" i="1"/>
  <c r="O46" i="1"/>
  <c r="I47" i="1"/>
  <c r="K47" i="1"/>
  <c r="O47" i="1"/>
  <c r="I48" i="1"/>
  <c r="K48" i="1"/>
  <c r="O48" i="1"/>
  <c r="I49" i="1"/>
  <c r="K49" i="1"/>
  <c r="O49" i="1"/>
  <c r="I50" i="1"/>
  <c r="K50" i="1"/>
  <c r="O50" i="1"/>
  <c r="I51" i="1"/>
  <c r="K51" i="1"/>
  <c r="O51" i="1"/>
  <c r="I52" i="1"/>
  <c r="K52" i="1"/>
  <c r="O52" i="1"/>
  <c r="I53" i="1"/>
  <c r="K53" i="1"/>
  <c r="O53" i="1"/>
  <c r="I54" i="1"/>
  <c r="K54" i="1"/>
  <c r="O54" i="1"/>
  <c r="I55" i="1"/>
  <c r="K55" i="1"/>
  <c r="O55" i="1"/>
  <c r="I56" i="1"/>
  <c r="K56" i="1"/>
  <c r="O56" i="1"/>
  <c r="I57" i="1"/>
  <c r="K57" i="1"/>
  <c r="O57" i="1"/>
  <c r="I58" i="1"/>
  <c r="K58" i="1"/>
  <c r="O58" i="1"/>
  <c r="I59" i="1"/>
  <c r="K59" i="1"/>
  <c r="O59" i="1"/>
  <c r="I60" i="1"/>
  <c r="K60" i="1"/>
  <c r="O60" i="1"/>
  <c r="I61" i="1"/>
  <c r="K61" i="1"/>
  <c r="O61" i="1"/>
  <c r="I62" i="1"/>
  <c r="K62" i="1"/>
  <c r="O62" i="1"/>
  <c r="I63" i="1"/>
  <c r="K63" i="1"/>
  <c r="O63" i="1"/>
  <c r="I64" i="1"/>
  <c r="K64" i="1"/>
  <c r="O64" i="1"/>
  <c r="I65" i="1"/>
  <c r="K65" i="1"/>
  <c r="O65" i="1"/>
  <c r="K43" i="1"/>
  <c r="O43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43" i="1"/>
  <c r="P44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43" i="1"/>
  <c r="J3" i="1"/>
  <c r="P3" i="1"/>
  <c r="N23" i="1"/>
  <c r="O23" i="1"/>
  <c r="N24" i="1"/>
  <c r="O24" i="1"/>
  <c r="R24" i="1"/>
  <c r="N25" i="1"/>
  <c r="O25" i="1"/>
  <c r="R25" i="1"/>
  <c r="N26" i="1"/>
  <c r="O26" i="1"/>
  <c r="R26" i="1"/>
  <c r="N27" i="1"/>
  <c r="O27" i="1"/>
  <c r="R27" i="1"/>
  <c r="P4" i="1"/>
  <c r="P5" i="1"/>
  <c r="J6" i="1"/>
  <c r="P6" i="1"/>
  <c r="J7" i="1"/>
  <c r="P7" i="1"/>
  <c r="J8" i="1"/>
  <c r="P8" i="1"/>
  <c r="J9" i="1"/>
  <c r="P9" i="1"/>
  <c r="J10" i="1"/>
  <c r="P10" i="1"/>
  <c r="J11" i="1"/>
  <c r="P11" i="1"/>
  <c r="J12" i="1"/>
  <c r="P12" i="1"/>
  <c r="J13" i="1"/>
  <c r="P13" i="1"/>
  <c r="J14" i="1"/>
  <c r="P14" i="1"/>
  <c r="J15" i="1"/>
  <c r="P15" i="1"/>
  <c r="J16" i="1"/>
  <c r="P16" i="1"/>
  <c r="J17" i="1"/>
  <c r="P17" i="1"/>
  <c r="J18" i="1"/>
  <c r="P18" i="1"/>
  <c r="O4" i="1"/>
  <c r="R4" i="1"/>
  <c r="O5" i="1"/>
  <c r="R5" i="1"/>
  <c r="O6" i="1"/>
  <c r="R6" i="1"/>
  <c r="O7" i="1"/>
  <c r="R7" i="1"/>
  <c r="O8" i="1"/>
  <c r="R8" i="1"/>
  <c r="O9" i="1"/>
  <c r="R9" i="1"/>
  <c r="O10" i="1"/>
  <c r="R10" i="1"/>
  <c r="O11" i="1"/>
  <c r="R11" i="1"/>
  <c r="O12" i="1"/>
  <c r="R12" i="1"/>
  <c r="O13" i="1"/>
  <c r="R13" i="1"/>
  <c r="O14" i="1"/>
  <c r="R14" i="1"/>
  <c r="O15" i="1"/>
  <c r="R15" i="1"/>
  <c r="O16" i="1"/>
  <c r="R16" i="1"/>
  <c r="O17" i="1"/>
  <c r="R17" i="1"/>
  <c r="O18" i="1"/>
  <c r="R18" i="1"/>
  <c r="O3" i="1"/>
  <c r="R3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43" i="1"/>
  <c r="S24" i="1"/>
  <c r="S25" i="1"/>
  <c r="S26" i="1"/>
  <c r="S27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3" i="1"/>
  <c r="S95" i="1"/>
  <c r="AB95" i="1"/>
  <c r="S96" i="1"/>
  <c r="AB96" i="1"/>
  <c r="S97" i="1"/>
  <c r="AB97" i="1"/>
  <c r="S100" i="1"/>
  <c r="AB100" i="1"/>
  <c r="S102" i="1"/>
  <c r="AB102" i="1"/>
  <c r="S98" i="1"/>
  <c r="AB98" i="1"/>
  <c r="S99" i="1"/>
  <c r="AB99" i="1"/>
  <c r="S101" i="1"/>
  <c r="AB101" i="1"/>
  <c r="S114" i="1"/>
  <c r="AB114" i="1"/>
  <c r="S105" i="1"/>
  <c r="AB105" i="1"/>
  <c r="S103" i="1"/>
  <c r="AB103" i="1"/>
  <c r="S104" i="1"/>
  <c r="AB104" i="1"/>
  <c r="S128" i="1"/>
  <c r="AB128" i="1"/>
  <c r="S111" i="1"/>
  <c r="AB111" i="1"/>
  <c r="S112" i="1"/>
  <c r="AB112" i="1"/>
  <c r="S107" i="1"/>
  <c r="AB107" i="1"/>
  <c r="S108" i="1"/>
  <c r="AB108" i="1"/>
  <c r="S106" i="1"/>
  <c r="AB106" i="1"/>
  <c r="S109" i="1"/>
  <c r="AB109" i="1"/>
  <c r="S139" i="1"/>
  <c r="AB139" i="1"/>
  <c r="S140" i="1"/>
  <c r="AB140" i="1"/>
  <c r="S130" i="1"/>
  <c r="AB130" i="1"/>
  <c r="S123" i="1"/>
  <c r="AB123" i="1"/>
  <c r="S170" i="1"/>
  <c r="AB170" i="1"/>
  <c r="S121" i="1"/>
  <c r="AB121" i="1"/>
  <c r="S110" i="1"/>
  <c r="AB110" i="1"/>
  <c r="S122" i="1"/>
  <c r="AB122" i="1"/>
  <c r="S144" i="1"/>
  <c r="AB144" i="1"/>
  <c r="S145" i="1"/>
  <c r="AB145" i="1"/>
  <c r="S148" i="1"/>
  <c r="AB148" i="1"/>
  <c r="S167" i="1"/>
  <c r="AB167" i="1"/>
  <c r="S116" i="1"/>
  <c r="AB116" i="1"/>
  <c r="S115" i="1"/>
  <c r="AB115" i="1"/>
  <c r="S120" i="1"/>
  <c r="AB120" i="1"/>
  <c r="S119" i="1"/>
  <c r="AB119" i="1"/>
  <c r="S118" i="1"/>
  <c r="AB118" i="1"/>
  <c r="S117" i="1"/>
  <c r="AB117" i="1"/>
  <c r="S113" i="1"/>
  <c r="AB113" i="1"/>
  <c r="S129" i="1"/>
  <c r="AB129" i="1"/>
  <c r="S127" i="1"/>
  <c r="AB127" i="1"/>
  <c r="S126" i="1"/>
  <c r="AB126" i="1"/>
  <c r="S125" i="1"/>
  <c r="AB125" i="1"/>
  <c r="S124" i="1"/>
  <c r="AB124" i="1"/>
  <c r="S132" i="1"/>
  <c r="AB132" i="1"/>
  <c r="S134" i="1"/>
  <c r="AB134" i="1"/>
  <c r="S131" i="1"/>
  <c r="AB131" i="1"/>
  <c r="S133" i="1"/>
  <c r="AB133" i="1"/>
  <c r="S149" i="1"/>
  <c r="AB149" i="1"/>
  <c r="S136" i="1"/>
  <c r="AB136" i="1"/>
  <c r="S135" i="1"/>
  <c r="AB135" i="1"/>
  <c r="S138" i="1"/>
  <c r="AB138" i="1"/>
  <c r="S137" i="1"/>
  <c r="AB137" i="1"/>
  <c r="S146" i="1"/>
  <c r="AB146" i="1"/>
  <c r="S143" i="1"/>
  <c r="AB143" i="1"/>
  <c r="S141" i="1"/>
  <c r="AB141" i="1"/>
  <c r="S142" i="1"/>
  <c r="AB142" i="1"/>
  <c r="S147" i="1"/>
  <c r="AB147" i="1"/>
  <c r="S150" i="1"/>
  <c r="AB150" i="1"/>
  <c r="S169" i="1"/>
  <c r="AB169" i="1"/>
  <c r="S165" i="1"/>
  <c r="AB165" i="1"/>
  <c r="S151" i="1"/>
  <c r="AB151" i="1"/>
  <c r="S154" i="1"/>
  <c r="AB154" i="1"/>
  <c r="S152" i="1"/>
  <c r="AB152" i="1"/>
  <c r="S172" i="1"/>
  <c r="AB172" i="1"/>
  <c r="S153" i="1"/>
  <c r="AB153" i="1"/>
  <c r="S156" i="1"/>
  <c r="AB156" i="1"/>
  <c r="S155" i="1"/>
  <c r="AB155" i="1"/>
  <c r="S188" i="1"/>
  <c r="AB188" i="1"/>
  <c r="S162" i="1"/>
  <c r="AB162" i="1"/>
  <c r="S161" i="1"/>
  <c r="AB161" i="1"/>
  <c r="S160" i="1"/>
  <c r="AB160" i="1"/>
  <c r="S159" i="1"/>
  <c r="AB159" i="1"/>
  <c r="S158" i="1"/>
  <c r="AB158" i="1"/>
  <c r="S157" i="1"/>
  <c r="AB157" i="1"/>
  <c r="S182" i="1"/>
  <c r="AB182" i="1"/>
  <c r="S176" i="1"/>
  <c r="AB176" i="1"/>
  <c r="S178" i="1"/>
  <c r="AB178" i="1"/>
  <c r="S163" i="1"/>
  <c r="AB163" i="1"/>
  <c r="S164" i="1"/>
  <c r="AB164" i="1"/>
  <c r="S175" i="1"/>
  <c r="AB175" i="1"/>
  <c r="S166" i="1"/>
  <c r="AB166" i="1"/>
  <c r="S168" i="1"/>
  <c r="AB168" i="1"/>
  <c r="S171" i="1"/>
  <c r="AB171" i="1"/>
  <c r="S174" i="1"/>
  <c r="AB174" i="1"/>
  <c r="S173" i="1"/>
  <c r="AB173" i="1"/>
  <c r="S177" i="1"/>
  <c r="AB177" i="1"/>
  <c r="S199" i="1"/>
  <c r="AB199" i="1"/>
  <c r="S191" i="1"/>
  <c r="AB191" i="1"/>
  <c r="S183" i="1"/>
  <c r="AB183" i="1"/>
  <c r="S179" i="1"/>
  <c r="AB179" i="1"/>
  <c r="S187" i="1"/>
  <c r="AB187" i="1"/>
  <c r="S180" i="1"/>
  <c r="AB180" i="1"/>
  <c r="S181" i="1"/>
  <c r="AB181" i="1"/>
  <c r="S184" i="1"/>
  <c r="AB184" i="1"/>
  <c r="S186" i="1"/>
  <c r="AB186" i="1"/>
  <c r="S185" i="1"/>
  <c r="AB185" i="1"/>
  <c r="S202" i="1"/>
  <c r="AB202" i="1"/>
  <c r="S194" i="1"/>
  <c r="AB194" i="1"/>
  <c r="S189" i="1"/>
  <c r="AB189" i="1"/>
  <c r="S190" i="1"/>
  <c r="AB190" i="1"/>
  <c r="S192" i="1"/>
  <c r="AB192" i="1"/>
  <c r="S196" i="1"/>
  <c r="AB196" i="1"/>
  <c r="S197" i="1"/>
  <c r="AB197" i="1"/>
  <c r="S201" i="1"/>
  <c r="AB201" i="1"/>
  <c r="S193" i="1"/>
  <c r="AB193" i="1"/>
  <c r="S195" i="1"/>
  <c r="AB195" i="1"/>
  <c r="S198" i="1"/>
  <c r="AB198" i="1"/>
  <c r="S200" i="1"/>
  <c r="AB200" i="1"/>
  <c r="S224" i="1"/>
  <c r="AB224" i="1"/>
  <c r="S233" i="1"/>
  <c r="AB233" i="1"/>
  <c r="S208" i="1"/>
  <c r="AB208" i="1"/>
  <c r="S207" i="1"/>
  <c r="AB207" i="1"/>
  <c r="S206" i="1"/>
  <c r="AB206" i="1"/>
  <c r="S205" i="1"/>
  <c r="AB205" i="1"/>
  <c r="S204" i="1"/>
  <c r="AB204" i="1"/>
  <c r="S217" i="1"/>
  <c r="AB217" i="1"/>
  <c r="S216" i="1"/>
  <c r="AB216" i="1"/>
  <c r="S215" i="1"/>
  <c r="AB215" i="1"/>
  <c r="S214" i="1"/>
  <c r="AB214" i="1"/>
  <c r="S213" i="1"/>
  <c r="AB213" i="1"/>
  <c r="S212" i="1"/>
  <c r="AB212" i="1"/>
  <c r="S211" i="1"/>
  <c r="AB211" i="1"/>
  <c r="S210" i="1"/>
  <c r="AB210" i="1"/>
  <c r="S209" i="1"/>
  <c r="AB209" i="1"/>
  <c r="S219" i="1"/>
  <c r="AB219" i="1"/>
  <c r="S218" i="1"/>
  <c r="AB218" i="1"/>
  <c r="S203" i="1"/>
  <c r="AB203" i="1"/>
  <c r="S235" i="1"/>
  <c r="AB235" i="1"/>
  <c r="S222" i="1"/>
  <c r="AB222" i="1"/>
  <c r="S221" i="1"/>
  <c r="AB221" i="1"/>
  <c r="S246" i="1"/>
  <c r="AB246" i="1"/>
  <c r="S220" i="1"/>
  <c r="AB220" i="1"/>
  <c r="S227" i="1"/>
  <c r="AB227" i="1"/>
  <c r="S223" i="1"/>
  <c r="AB223" i="1"/>
  <c r="S225" i="1"/>
  <c r="AB225" i="1"/>
  <c r="S248" i="1"/>
  <c r="AB248" i="1"/>
  <c r="S229" i="1"/>
  <c r="AB229" i="1"/>
  <c r="S228" i="1"/>
  <c r="AB228" i="1"/>
  <c r="S256" i="1"/>
  <c r="AB256" i="1"/>
  <c r="S240" i="1"/>
  <c r="AB240" i="1"/>
  <c r="S226" i="1"/>
  <c r="AB226" i="1"/>
  <c r="S230" i="1"/>
  <c r="AB230" i="1"/>
  <c r="S243" i="1"/>
  <c r="AB243" i="1"/>
  <c r="S255" i="1"/>
  <c r="AB255" i="1"/>
  <c r="S244" i="1"/>
  <c r="AB244" i="1"/>
  <c r="S231" i="1"/>
  <c r="AB231" i="1"/>
  <c r="S260" i="1"/>
  <c r="AB260" i="1"/>
  <c r="S232" i="1"/>
  <c r="AB232" i="1"/>
  <c r="S234" i="1"/>
  <c r="AB234" i="1"/>
  <c r="S251" i="1"/>
  <c r="AB251" i="1"/>
  <c r="S253" i="1"/>
  <c r="AB253" i="1"/>
  <c r="S236" i="1"/>
  <c r="AB236" i="1"/>
  <c r="S241" i="1"/>
  <c r="AB241" i="1"/>
  <c r="S237" i="1"/>
  <c r="AB237" i="1"/>
  <c r="S245" i="1"/>
  <c r="AB245" i="1"/>
  <c r="S247" i="1"/>
  <c r="AB247" i="1"/>
  <c r="S250" i="1"/>
  <c r="AB250" i="1"/>
  <c r="S239" i="1"/>
  <c r="AB239" i="1"/>
  <c r="S238" i="1"/>
  <c r="AB238" i="1"/>
  <c r="S242" i="1"/>
  <c r="AB242" i="1"/>
  <c r="S258" i="1"/>
  <c r="AB258" i="1"/>
  <c r="S264" i="1"/>
  <c r="AB264" i="1"/>
  <c r="S249" i="1"/>
  <c r="AB249" i="1"/>
  <c r="S275" i="1"/>
  <c r="AB275" i="1"/>
  <c r="S261" i="1"/>
  <c r="AB261" i="1"/>
  <c r="S257" i="1"/>
  <c r="AB257" i="1"/>
  <c r="S276" i="1"/>
  <c r="AB276" i="1"/>
  <c r="S252" i="1"/>
  <c r="AB252" i="1"/>
  <c r="S254" i="1"/>
  <c r="AB254" i="1"/>
  <c r="S263" i="1"/>
  <c r="AB263" i="1"/>
  <c r="S265" i="1"/>
  <c r="AB265" i="1"/>
  <c r="S259" i="1"/>
  <c r="AB259" i="1"/>
  <c r="S262" i="1"/>
  <c r="AB262" i="1"/>
  <c r="S269" i="1"/>
  <c r="AB269" i="1"/>
  <c r="S285" i="1"/>
  <c r="AB285" i="1"/>
  <c r="S283" i="1"/>
  <c r="AB283" i="1"/>
  <c r="S266" i="1"/>
  <c r="AB266" i="1"/>
  <c r="S267" i="1"/>
  <c r="AB267" i="1"/>
  <c r="S268" i="1"/>
  <c r="AB268" i="1"/>
  <c r="S271" i="1"/>
  <c r="AB271" i="1"/>
  <c r="S270" i="1"/>
  <c r="AB270" i="1"/>
  <c r="S272" i="1"/>
  <c r="AB272" i="1"/>
  <c r="S274" i="1"/>
  <c r="AB274" i="1"/>
  <c r="S273" i="1"/>
  <c r="AB273" i="1"/>
  <c r="S284" i="1"/>
  <c r="AB284" i="1"/>
  <c r="S277" i="1"/>
  <c r="AB277" i="1"/>
  <c r="S292" i="1"/>
  <c r="AB292" i="1"/>
  <c r="S280" i="1"/>
  <c r="AB280" i="1"/>
  <c r="S278" i="1"/>
  <c r="AB278" i="1"/>
  <c r="S279" i="1"/>
  <c r="AB279" i="1"/>
  <c r="S296" i="1"/>
  <c r="AB296" i="1"/>
  <c r="S281" i="1"/>
  <c r="AB281" i="1"/>
  <c r="S282" i="1"/>
  <c r="AB282" i="1"/>
  <c r="S287" i="1"/>
  <c r="AB287" i="1"/>
  <c r="S298" i="1"/>
  <c r="AB298" i="1"/>
  <c r="S286" i="1"/>
  <c r="AB286" i="1"/>
  <c r="S303" i="1"/>
  <c r="AB303" i="1"/>
  <c r="S288" i="1"/>
  <c r="AB288" i="1"/>
  <c r="S300" i="1"/>
  <c r="AB300" i="1"/>
  <c r="S290" i="1"/>
  <c r="AB290" i="1"/>
  <c r="S289" i="1"/>
  <c r="AB289" i="1"/>
  <c r="S293" i="1"/>
  <c r="AB293" i="1"/>
  <c r="S291" i="1"/>
  <c r="AB291" i="1"/>
  <c r="S294" i="1"/>
  <c r="AB294" i="1"/>
  <c r="S295" i="1"/>
  <c r="AB295" i="1"/>
  <c r="S297" i="1"/>
  <c r="AB297" i="1"/>
  <c r="S308" i="1"/>
  <c r="AB308" i="1"/>
  <c r="S299" i="1"/>
  <c r="AB299" i="1"/>
  <c r="S305" i="1"/>
  <c r="AB305" i="1"/>
  <c r="S304" i="1"/>
  <c r="AB304" i="1"/>
  <c r="S302" i="1"/>
  <c r="AB302" i="1"/>
  <c r="S301" i="1"/>
  <c r="AB301" i="1"/>
  <c r="S307" i="1"/>
  <c r="AB307" i="1"/>
  <c r="S306" i="1"/>
  <c r="AB306" i="1"/>
  <c r="S313" i="1"/>
  <c r="AB313" i="1"/>
  <c r="S309" i="1"/>
  <c r="AB309" i="1"/>
  <c r="S310" i="1"/>
  <c r="AB310" i="1"/>
  <c r="S311" i="1"/>
  <c r="AB311" i="1"/>
  <c r="S312" i="1"/>
  <c r="AB312" i="1"/>
  <c r="S314" i="1"/>
  <c r="AB314" i="1"/>
  <c r="S315" i="1"/>
  <c r="AB315" i="1"/>
  <c r="S316" i="1"/>
  <c r="AB316" i="1"/>
  <c r="S317" i="1"/>
  <c r="AB317" i="1"/>
  <c r="S318" i="1"/>
  <c r="AB318" i="1"/>
  <c r="S319" i="1"/>
  <c r="AB319" i="1"/>
  <c r="S320" i="1"/>
  <c r="AB320" i="1"/>
  <c r="S321" i="1"/>
  <c r="AB321" i="1"/>
  <c r="S322" i="1"/>
  <c r="AB322" i="1"/>
  <c r="T91" i="1"/>
  <c r="AC91" i="1"/>
  <c r="T90" i="1"/>
  <c r="AC90" i="1"/>
  <c r="T89" i="1"/>
  <c r="AC89" i="1"/>
  <c r="T88" i="1"/>
  <c r="AC88" i="1"/>
  <c r="T87" i="1"/>
  <c r="AC87" i="1"/>
  <c r="T86" i="1"/>
  <c r="AC86" i="1"/>
  <c r="T85" i="1"/>
  <c r="AC85" i="1"/>
  <c r="T84" i="1"/>
  <c r="AC84" i="1"/>
  <c r="T83" i="1"/>
  <c r="AC83" i="1"/>
  <c r="T82" i="1"/>
  <c r="AC82" i="1"/>
  <c r="T81" i="1"/>
  <c r="AC81" i="1"/>
  <c r="T80" i="1"/>
  <c r="AC80" i="1"/>
  <c r="T79" i="1"/>
  <c r="AC79" i="1"/>
  <c r="T78" i="1"/>
  <c r="AC78" i="1"/>
  <c r="T77" i="1"/>
  <c r="AC77" i="1"/>
  <c r="T76" i="1"/>
  <c r="AC76" i="1"/>
  <c r="T75" i="1"/>
  <c r="AC75" i="1"/>
  <c r="T74" i="1"/>
  <c r="AC74" i="1"/>
  <c r="T73" i="1"/>
  <c r="AC73" i="1"/>
  <c r="T72" i="1"/>
  <c r="AC72" i="1"/>
  <c r="T71" i="1"/>
  <c r="AC71" i="1"/>
  <c r="T70" i="1"/>
  <c r="AC70" i="1"/>
  <c r="T65" i="1"/>
  <c r="AC65" i="1"/>
  <c r="T64" i="1"/>
  <c r="AC64" i="1"/>
  <c r="T63" i="1"/>
  <c r="AC63" i="1"/>
  <c r="T62" i="1"/>
  <c r="AC62" i="1"/>
  <c r="T61" i="1"/>
  <c r="AC61" i="1"/>
  <c r="T60" i="1"/>
  <c r="AC60" i="1"/>
  <c r="T59" i="1"/>
  <c r="AC59" i="1"/>
  <c r="T58" i="1"/>
  <c r="AC58" i="1"/>
  <c r="T57" i="1"/>
  <c r="AC57" i="1"/>
  <c r="T56" i="1"/>
  <c r="AC56" i="1"/>
  <c r="T55" i="1"/>
  <c r="AC55" i="1"/>
  <c r="T54" i="1"/>
  <c r="AC54" i="1"/>
  <c r="T53" i="1"/>
  <c r="AC53" i="1"/>
  <c r="T52" i="1"/>
  <c r="AC52" i="1"/>
  <c r="T51" i="1"/>
  <c r="AC51" i="1"/>
  <c r="T50" i="1"/>
  <c r="AC50" i="1"/>
  <c r="T49" i="1"/>
  <c r="AC49" i="1"/>
  <c r="T48" i="1"/>
  <c r="AC48" i="1"/>
  <c r="T47" i="1"/>
  <c r="AC47" i="1"/>
  <c r="T46" i="1"/>
  <c r="AC46" i="1"/>
  <c r="T45" i="1"/>
  <c r="AC45" i="1"/>
  <c r="T44" i="1"/>
  <c r="AC44" i="1"/>
  <c r="V27" i="1"/>
  <c r="V26" i="1"/>
  <c r="V25" i="1"/>
  <c r="V24" i="1"/>
  <c r="V23" i="1"/>
  <c r="W18" i="1"/>
  <c r="AF18" i="1"/>
  <c r="W17" i="1"/>
  <c r="AF17" i="1"/>
  <c r="W16" i="1"/>
  <c r="AF16" i="1"/>
  <c r="W15" i="1"/>
  <c r="AF15" i="1"/>
  <c r="W14" i="1"/>
  <c r="AF14" i="1"/>
  <c r="W13" i="1"/>
  <c r="AF13" i="1"/>
  <c r="W12" i="1"/>
  <c r="AF12" i="1"/>
  <c r="W11" i="1"/>
  <c r="AF11" i="1"/>
  <c r="W10" i="1"/>
  <c r="AF10" i="1"/>
  <c r="W9" i="1"/>
  <c r="AF9" i="1"/>
  <c r="W8" i="1"/>
  <c r="AF8" i="1"/>
  <c r="W7" i="1"/>
  <c r="AF7" i="1"/>
  <c r="W6" i="1"/>
  <c r="AF6" i="1"/>
  <c r="W5" i="1"/>
  <c r="AF5" i="1"/>
  <c r="W4" i="1"/>
  <c r="AF4" i="1"/>
  <c r="W3" i="1"/>
  <c r="AF3" i="1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2" i="7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" i="5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" i="4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2" i="3"/>
  <c r="I2" i="2"/>
  <c r="I3" i="2"/>
  <c r="I4" i="2"/>
  <c r="I5" i="2"/>
  <c r="I6" i="2"/>
  <c r="I7" i="2"/>
  <c r="I8" i="2"/>
  <c r="I9" i="2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2" i="3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" i="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" i="4"/>
  <c r="G2" i="3"/>
  <c r="G2" i="2"/>
  <c r="G3" i="2"/>
  <c r="G4" i="2"/>
  <c r="G5" i="2"/>
  <c r="G6" i="2"/>
  <c r="G7" i="2"/>
  <c r="G8" i="2"/>
  <c r="G9" i="2"/>
  <c r="F3" i="2"/>
  <c r="F4" i="2"/>
  <c r="F5" i="2"/>
  <c r="F6" i="2"/>
  <c r="F7" i="2"/>
  <c r="F8" i="2"/>
  <c r="F9" i="2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2" i="7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" i="5"/>
</calcChain>
</file>

<file path=xl/comments1.xml><?xml version="1.0" encoding="utf-8"?>
<comments xmlns="http://schemas.openxmlformats.org/spreadsheetml/2006/main">
  <authors>
    <author>Andrew Gearhart</author>
  </authors>
  <commentList>
    <comment ref="AK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AM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Q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R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Column O (C in M) does not count the word movement in the ij loops due to  load/storing of the temporary block of C. This column attempts to include that cost.
Words moved: 2b^2 (N/b)^2 + 2b^2(N/b)^3 = 2N^2(1+N/b)
Flops = 2*N^3
Flop/Word = N/(1+N/b)</t>
        </r>
      </text>
    </comment>
    <comment ref="S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P4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c_i is either not written to in the innermost loop, or that c_i fits in cache. Also, assumed that b_i is in cache due to its small size. So, we do 2 flops and only load the 8 byte double of A_{ij} </t>
        </r>
      </text>
    </comment>
  </commentList>
</comments>
</file>

<file path=xl/comments2.xml><?xml version="1.0" encoding="utf-8"?>
<comments xmlns="http://schemas.openxmlformats.org/spreadsheetml/2006/main">
  <authors>
    <author>Andrew Gearhart</author>
  </authors>
  <commentList>
    <comment ref="AK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AM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Q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R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Column O (C in M) does not count the word movement in the ij loops due to  load/storing of the temporary block of C. This column attempts to include that cost.
Words moved: 2b^2 (N/b)^2 + 2b^2(N/b)^3 = 2N^2(1+N/b)
Flops = 2*N^3
Flop/Word = N/(1+N/b)</t>
        </r>
      </text>
    </comment>
    <comment ref="S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P4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c_i is either not written to in the innermost loop, or that c_i fits in cache. Also, assumed that b_i is in cache due to its small size. So, we do 2 flops and only load the 8 byte double of A_{ij} </t>
        </r>
      </text>
    </comment>
  </commentList>
</comments>
</file>

<file path=xl/comments3.xml><?xml version="1.0" encoding="utf-8"?>
<comments xmlns="http://schemas.openxmlformats.org/spreadsheetml/2006/main">
  <authors>
    <author>Andrew Gearhart</author>
  </authors>
  <commentList>
    <comment ref="AK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AM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Q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R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Column O (C in M) does not count the word movement in the ij loops due to  load/storing of the temporary block of C. This column attempts to include that cost.
Words moved: 2b^2 (N/b)^2 + 2b^2(N/b)^3 = 2N^2(1+N/b)
Flops = 2*N^3
Flop/Word = N/(1+N/b)</t>
        </r>
      </text>
    </comment>
    <comment ref="S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P4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c_i is either not written to in the innermost loop, or that c_i fits in cache. Also, assumed that b_i is in cache due to its small size. So, we do 2 flops and only load the 8 byte double of A_{ij} </t>
        </r>
      </text>
    </comment>
  </commentList>
</comments>
</file>

<file path=xl/comments4.xml><?xml version="1.0" encoding="utf-8"?>
<comments xmlns="http://schemas.openxmlformats.org/spreadsheetml/2006/main">
  <authors>
    <author>Andrew Gearhart</author>
  </authors>
  <commentList>
    <comment ref="AK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AM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Q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R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Column O (C in M) does not count the word movement in the ij loops due to  load/storing of the temporary block of C. This column attempts to include that cost.
Words moved: 2b^2 (N/b)^2 + 2b^2(N/b)^3 = 2N^2(1+N/b)
Flops = 2*N^3
Flop/Word = N/(1+N/b)</t>
        </r>
      </text>
    </comment>
    <comment ref="S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A26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Row scaling for dgemm, dgemv, dspmv: 1/F
</t>
        </r>
      </text>
    </comment>
    <comment ref="P4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c_i is either not written to in the innermost loop, or that c_i fits in cache. Also, assumed that b_i is in cache due to its small size. So, we do 2 flops and only load the 8 byte double of A_{ij} </t>
        </r>
      </text>
    </comment>
  </commentList>
</comments>
</file>

<file path=xl/comments5.xml><?xml version="1.0" encoding="utf-8"?>
<comments xmlns="http://schemas.openxmlformats.org/spreadsheetml/2006/main">
  <authors>
    <author>Andrew Gearhart</author>
  </authors>
  <commentList>
    <comment ref="AK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AM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Q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R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Column O (C in M) does not count the word movement in the ij loops due to  load/storing of the temporary block of C. This column attempts to include that cost.
Words moved: 2b^2 (N/b)^2 + 2b^2(N/b)^3 = 2N^2(1+N/b)
Flops = 2*N^3
Flop/Word = N/(1+N/b)</t>
        </r>
      </text>
    </comment>
    <comment ref="S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A26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Row scaling for dgemm, dgemv, dspmv:
% 1/F^{2/3},1/F^{1/2},1/F/2</t>
        </r>
      </text>
    </comment>
    <comment ref="P4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c_i is either not written to in the innermost loop, or that c_i fits in cache. Also, assumed that b_i is in cache due to its small size. So, we do 2 flops and only load the 8 byte double of A_{ij} </t>
        </r>
      </text>
    </comment>
  </commentList>
</comments>
</file>

<file path=xl/comments6.xml><?xml version="1.0" encoding="utf-8"?>
<comments xmlns="http://schemas.openxmlformats.org/spreadsheetml/2006/main">
  <authors>
    <author>Andrew Gearhart</author>
  </authors>
  <commentList>
    <comment ref="AK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AM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Q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R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Column O (C in M) does not count the word movement in the ij loops due to  load/storing of the temporary block of C. This column attempts to include that cost.
Words moved: 2b^2 (N/b)^2 + 2b^2(N/b)^3 = 2N^2(1+N/b)
Flops = 2*N^3
Flop/Word = N/(1+N/b)</t>
        </r>
      </text>
    </comment>
    <comment ref="S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A26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Row scaling for dgemm, dgemv, dspmv:
% 1/F,1/F,1/sizeInWords</t>
        </r>
      </text>
    </comment>
    <comment ref="P4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c_i is either not written to in the innermost loop, or that c_i fits in cache. Also, assumed that b_i is in cache due to its small size. So, we do 2 flops and only load the 8 byte double of A_{ij} </t>
        </r>
      </text>
    </comment>
  </commentList>
</comments>
</file>

<file path=xl/comments7.xml><?xml version="1.0" encoding="utf-8"?>
<comments xmlns="http://schemas.openxmlformats.org/spreadsheetml/2006/main">
  <authors>
    <author>Andrew Gearhart</author>
  </authors>
  <commentList>
    <comment ref="AK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AM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Q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R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Column O (C in M) does not count the word movement in the ij loops due to  load/storing of the temporary block of C. This column attempts to include that cost.
Words moved: 2b^2 (N/b)^2 + 2b^2(N/b)^3 = 2N^2(1+N/b)
Flops = 2*N^3
Flop/Word = N/(1+N/b)</t>
        </r>
      </text>
    </comment>
    <comment ref="S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P4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c_i is either not written to in the innermost loop, or that c_i fits in cache. Also, assumed that b_i is in cache due to its small size. So, we do 2 flops and only load the 8 byte double of A_{ij} </t>
        </r>
      </text>
    </comment>
  </commentList>
</comments>
</file>

<file path=xl/comments8.xml><?xml version="1.0" encoding="utf-8"?>
<comments xmlns="http://schemas.openxmlformats.org/spreadsheetml/2006/main">
  <authors>
    <author>Andrew Gearhart</author>
  </authors>
  <commentList>
    <comment ref="AK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AM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Q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R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Column O (C in M) does not count the word movement in the ij loops due to  load/storing of the temporary block of C. This column attempts to include that cost.
Words moved: 2b^2 (N/b)^2 + 2b^2(N/b)^3 = 2N^2(1+N/b)
Flops = 2*N^3
Flop/Word = N/(1+N/b)</t>
        </r>
      </text>
    </comment>
    <comment ref="S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P4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c_i is either not written to in the innermost loop, or that c_i fits in cache. Also, assumed that b_i is in cache due to its small size. So, we do 2 flops and only load the 8 byte double of A_{ij} </t>
        </r>
      </text>
    </comment>
  </commentList>
</comments>
</file>

<file path=xl/comments9.xml><?xml version="1.0" encoding="utf-8"?>
<comments xmlns="http://schemas.openxmlformats.org/spreadsheetml/2006/main">
  <authors>
    <author>Andrew Gearhart</author>
  </authors>
  <commentList>
    <comment ref="AK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AM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Q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R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Column O (C in M) does not count the word movement in the ij loops due to  load/storing of the temporary block of C. This column attempts to include that cost.
Words moved: 2b^2 (N/b)^2 + 2b^2(N/b)^3 = 2N^2(1+N/b)
Flops = 2*N^3
Flop/Word = N/(1+N/b)</t>
        </r>
      </text>
    </comment>
    <comment ref="S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P4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c_i is either not written to in the innermost loop, or that c_i fits in cache. Also, assumed that b_i is in cache due to its small size. So, we do 2 flops and only load the 8 byte double of A_{ij} </t>
        </r>
      </text>
    </comment>
  </commentList>
</comments>
</file>

<file path=xl/comments10.xml><?xml version="1.0" encoding="utf-8"?>
<comments xmlns="http://schemas.openxmlformats.org/spreadsheetml/2006/main">
  <authors>
    <author>Andrew Gearhart</author>
  </authors>
  <commentList>
    <comment ref="AK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AM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Q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R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Column O (C in M) does not count the word movement in the ij loops due to  load/storing of the temporary block of C. This column attempts to include that cost.
Words moved: 2b^2 (N/b)^2 + 2b^2(N/b)^3 = 2N^2(1+N/b)
Flops = 2*N^3
Flop/Word = N/(1+N/b)</t>
        </r>
      </text>
    </comment>
    <comment ref="S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P4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c_i is either not written to in the innermost loop, or that c_i fits in cache. Also, assumed that b_i is in cache due to its small size. So, we do 2 flops and only load the 8 byte double of A_{ij} </t>
        </r>
      </text>
    </comment>
  </commentList>
</comments>
</file>

<file path=xl/comments11.xml><?xml version="1.0" encoding="utf-8"?>
<comments xmlns="http://schemas.openxmlformats.org/spreadsheetml/2006/main">
  <authors>
    <author>Andrew Gearhart</author>
  </authors>
  <commentList>
    <comment ref="AK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AM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Q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R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Column O (C in M) does not count the word movement in the ij loops due to  load/storing of the temporary block of C. This column attempts to include that cost.
Words moved: 2b^2 (N/b)^2 + 2b^2(N/b)^3 = 2N^2(1+N/b)
Flops = 2*N^3
Flop/Word = N/(1+N/b)</t>
        </r>
      </text>
    </comment>
    <comment ref="S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P4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c_i is either not written to in the innermost loop, or that c_i fits in cache. Also, assumed that b_i is in cache due to its small size. So, we do 2 flops and only load the 8 byte double of A_{ij} </t>
        </r>
      </text>
    </comment>
  </commentList>
</comments>
</file>

<file path=xl/comments12.xml><?xml version="1.0" encoding="utf-8"?>
<comments xmlns="http://schemas.openxmlformats.org/spreadsheetml/2006/main">
  <authors>
    <author>Andrew Gearhart</author>
  </authors>
  <commentList>
    <comment ref="AK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AM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Q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R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Column O (C in M) does not count the word movement in the ij loops due to  load/storing of the temporary block of C. This column attempts to include that cost.
Words moved: 2b^2 (N/b)^2 + 2b^2(N/b)^3 = 2N^2(1+N/b)
Flops = 2*N^3
Flop/Word = N/(1+N/b)</t>
        </r>
      </text>
    </comment>
    <comment ref="S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P4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c_i is either not written to in the innermost loop, or that c_i fits in cache. Also, assumed that b_i is in cache due to its small size. So, we do 2 flops and only load the 8 byte double of A_{ij} </t>
        </r>
      </text>
    </comment>
  </commentList>
</comments>
</file>

<file path=xl/comments13.xml><?xml version="1.0" encoding="utf-8"?>
<comments xmlns="http://schemas.openxmlformats.org/spreadsheetml/2006/main">
  <authors>
    <author>Andrew Gearhart</author>
  </authors>
  <commentList>
    <comment ref="AK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AM1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Q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we have a temporary block of C (ijk loop order) that we fit in cache, but don't write to slow memory inside the k loop. Still need to fit three blocks in cache, but only perform 2b^2 words inside k loop.</t>
        </r>
      </text>
    </comment>
    <comment ref="R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Column O (C in M) does not count the word movement in the ij loops due to  load/storing of the temporary block of C. This column attempts to include that cost.
Words moved: 2b^2 (N/b)^2 + 2b^2(N/b)^3 = 2N^2(1+N/b)
Flops = 2*N^3
Flop/Word = N/(1+N/b)</t>
        </r>
      </text>
    </comment>
    <comment ref="S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Andrew Gearhart:
Assumes that we write to C in slow memory inside the k loop. Still need to fit three blocks in cache, but only perform 2b^2 words inside k loop.</t>
        </r>
      </text>
    </comment>
    <comment ref="P42" authorId="0">
      <text>
        <r>
          <rPr>
            <b/>
            <sz val="9"/>
            <color indexed="81"/>
            <rFont val="Calibri"/>
            <family val="2"/>
          </rPr>
          <t>Andrew Gearhart:</t>
        </r>
        <r>
          <rPr>
            <sz val="9"/>
            <color indexed="81"/>
            <rFont val="Calibri"/>
            <family val="2"/>
          </rPr>
          <t xml:space="preserve">
Assumes that c_i is either not written to in the innermost loop, or that c_i fits in cache. Also, assumed that b_i is in cache due to its small size. So, we do 2 flops and only load the 8 byte double of A_{ij} </t>
        </r>
      </text>
    </comment>
  </commentList>
</comments>
</file>

<file path=xl/sharedStrings.xml><?xml version="1.0" encoding="utf-8"?>
<sst xmlns="http://schemas.openxmlformats.org/spreadsheetml/2006/main" count="3054" uniqueCount="112">
  <si>
    <t>Implementation</t>
  </si>
  <si>
    <t>Problem</t>
  </si>
  <si>
    <t>A_t cond</t>
  </si>
  <si>
    <t>A_e cond</t>
  </si>
  <si>
    <t>dgemm</t>
  </si>
  <si>
    <t>MKL</t>
  </si>
  <si>
    <t>Naïve</t>
  </si>
  <si>
    <t>dgemv</t>
  </si>
  <si>
    <t>dspmv</t>
  </si>
  <si>
    <t>F</t>
  </si>
  <si>
    <t>W</t>
  </si>
  <si>
    <t>T</t>
  </si>
  <si>
    <t>E</t>
  </si>
  <si>
    <t>dgemmNaive</t>
  </si>
  <si>
    <t>dgemmMKL</t>
  </si>
  <si>
    <t>dgemvNaive</t>
  </si>
  <si>
    <t>dgemvMKL</t>
  </si>
  <si>
    <t>dspmvNaive</t>
  </si>
  <si>
    <t>dspmvMKL</t>
  </si>
  <si>
    <t>gigaflops</t>
  </si>
  <si>
    <t>gigawords</t>
  </si>
  <si>
    <t>seconds</t>
  </si>
  <si>
    <t>gigaFlop</t>
  </si>
  <si>
    <t>sec</t>
  </si>
  <si>
    <t>joules</t>
  </si>
  <si>
    <t>Gflop/s</t>
  </si>
  <si>
    <t>bT</t>
  </si>
  <si>
    <t>bE</t>
  </si>
  <si>
    <t>eE</t>
  </si>
  <si>
    <t>gT</t>
  </si>
  <si>
    <t>gE</t>
  </si>
  <si>
    <t>DGEMM MKL</t>
  </si>
  <si>
    <t>N</t>
  </si>
  <si>
    <t>Flops</t>
  </si>
  <si>
    <t>Tcomp</t>
  </si>
  <si>
    <t>Tcomm</t>
  </si>
  <si>
    <t>Tmodeladd</t>
  </si>
  <si>
    <t>Tmodelmax</t>
  </si>
  <si>
    <t>Ecomp</t>
  </si>
  <si>
    <t>Ecomm</t>
  </si>
  <si>
    <t>Eidle</t>
  </si>
  <si>
    <t>Emodel</t>
  </si>
  <si>
    <t>Tactual</t>
  </si>
  <si>
    <t>Eactual</t>
  </si>
  <si>
    <t>% error T</t>
  </si>
  <si>
    <t>% error E</t>
  </si>
  <si>
    <t>DGEMM NAÏVE</t>
  </si>
  <si>
    <t>DGEMV MKL</t>
  </si>
  <si>
    <t>DGEMV NAÏVE</t>
  </si>
  <si>
    <t>DSPMV MKL</t>
  </si>
  <si>
    <t>DSPMV NAÏVE</t>
  </si>
  <si>
    <t>gigaword</t>
  </si>
  <si>
    <t>decaJoule</t>
  </si>
  <si>
    <t>decajoule</t>
  </si>
  <si>
    <t>decajoules</t>
  </si>
  <si>
    <t>Unscaled</t>
  </si>
  <si>
    <t>Scaled</t>
  </si>
  <si>
    <t>Parameters Raw</t>
  </si>
  <si>
    <t>Parameters Scaled</t>
  </si>
  <si>
    <t>Flop/Word</t>
  </si>
  <si>
    <t>Theory F/W</t>
  </si>
  <si>
    <t>Size (Mb)</t>
  </si>
  <si>
    <t>M (words)</t>
  </si>
  <si>
    <t>Words</t>
  </si>
  <si>
    <t>Theory F/B</t>
  </si>
  <si>
    <t>M (bytes)</t>
  </si>
  <si>
    <t>LB (C in M)</t>
  </si>
  <si>
    <t>LB (C not in M)</t>
  </si>
  <si>
    <t>Size of b (Mb)</t>
  </si>
  <si>
    <t>b optimal</t>
  </si>
  <si>
    <t>LB (precise)</t>
  </si>
  <si>
    <t>M (Words)</t>
  </si>
  <si>
    <t>Iters</t>
  </si>
  <si>
    <t>Total Words</t>
  </si>
  <si>
    <t>DRAM Lines</t>
  </si>
  <si>
    <t>Lines</t>
  </si>
  <si>
    <t>% error Tadd</t>
  </si>
  <si>
    <t>% error add</t>
  </si>
  <si>
    <t>Rerun this data!!!!</t>
  </si>
  <si>
    <t>nnz</t>
  </si>
  <si>
    <t>D</t>
  </si>
  <si>
    <t>1/gigaFlop</t>
  </si>
  <si>
    <t>1/gigaflops</t>
  </si>
  <si>
    <t>X</t>
  </si>
  <si>
    <t>Runtime Sanity Check</t>
  </si>
  <si>
    <t>Gb/s</t>
  </si>
  <si>
    <t>Function</t>
  </si>
  <si>
    <t>Rate</t>
  </si>
  <si>
    <t>Avg</t>
  </si>
  <si>
    <t>Min</t>
  </si>
  <si>
    <t>Max</t>
  </si>
  <si>
    <t>Copy:</t>
  </si>
  <si>
    <t>Init:</t>
  </si>
  <si>
    <t>Add:</t>
  </si>
  <si>
    <t>Triad:</t>
  </si>
  <si>
    <t>Dot:</t>
  </si>
  <si>
    <t>16 thread stream…</t>
  </si>
  <si>
    <t>Gbytes/s</t>
  </si>
  <si>
    <t>Gbyte/s</t>
  </si>
  <si>
    <t>Avg. RT Error</t>
  </si>
  <si>
    <t>Avg. Energy Error</t>
  </si>
  <si>
    <t>dgemmCombined</t>
  </si>
  <si>
    <t>dgemvCombined</t>
  </si>
  <si>
    <t>dspmvCombined</t>
  </si>
  <si>
    <t>MKLcombined</t>
  </si>
  <si>
    <t>Naivecombined</t>
  </si>
  <si>
    <t>tuned and untuned matmul almost act like different algorithms</t>
  </si>
  <si>
    <t>dgemv and dspmv, however, look fairly similar in the tuned and untuned cases</t>
  </si>
  <si>
    <t>Actual Gflop/s</t>
  </si>
  <si>
    <t>Actual GB/s</t>
  </si>
  <si>
    <t>GB/s</t>
  </si>
  <si>
    <t>Drop first two data points for DGEMM naïve, error drops to 17%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</si>
</sst>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E+00"/>
    <numFmt numFmtId="165" formatCode="0.0000"/>
    <numFmt numFmtId="166" formatCode="0.000"/>
  </numFmts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12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6600"/>
        <bgColor indexed="64"/>
      </patternFill>
    </fill>
  </fills>
  <borders count="1">
    <border>
      <left/>
      <right/>
      <top/>
      <bottom/>
      <diagonal/>
    </border>
  </borders>
  <cellStyleXfs count="85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11" fontId="0" fillId="0" borderId="0" xfId="0" applyNumberFormat="1"/>
    <xf numFmtId="0" fontId="3" fillId="0" borderId="0" xfId="0" applyFont="1"/>
    <xf numFmtId="164" fontId="0" fillId="0" borderId="0" xfId="0" applyNumberFormat="1"/>
    <xf numFmtId="0" fontId="0" fillId="2" borderId="0" xfId="0" applyFill="1"/>
    <xf numFmtId="11" fontId="0" fillId="2" borderId="0" xfId="0" applyNumberFormat="1" applyFill="1"/>
    <xf numFmtId="0" fontId="0" fillId="0" borderId="0" xfId="0" applyFill="1"/>
    <xf numFmtId="11" fontId="0" fillId="0" borderId="0" xfId="0" applyNumberFormat="1" applyFill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6" fillId="2" borderId="0" xfId="0" applyFont="1" applyFill="1"/>
    <xf numFmtId="164" fontId="0" fillId="0" borderId="0" xfId="0" applyNumberFormat="1" applyFill="1"/>
    <xf numFmtId="165" fontId="0" fillId="0" borderId="0" xfId="0" applyNumberFormat="1" applyFill="1"/>
    <xf numFmtId="0" fontId="0" fillId="3" borderId="0" xfId="0" applyFill="1"/>
    <xf numFmtId="0" fontId="0" fillId="4" borderId="0" xfId="0" applyFill="1"/>
    <xf numFmtId="164" fontId="0" fillId="4" borderId="0" xfId="0" applyNumberFormat="1" applyFill="1"/>
    <xf numFmtId="165" fontId="0" fillId="4" borderId="0" xfId="0" applyNumberFormat="1" applyFill="1"/>
    <xf numFmtId="11" fontId="0" fillId="4" borderId="0" xfId="0" applyNumberFormat="1" applyFill="1"/>
    <xf numFmtId="2" fontId="0" fillId="2" borderId="0" xfId="0" applyNumberFormat="1" applyFill="1"/>
  </cellXfs>
  <cellStyles count="85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MKL DGEMM Modeled Runtime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Analysis!$T$2</c:f>
              <c:strCache>
                <c:ptCount val="1"/>
                <c:pt idx="0">
                  <c:v>Tcomp</c:v>
                </c:pt>
              </c:strCache>
            </c:strRef>
          </c:tx>
          <c:xVal>
            <c:numRef>
              <c:f>Analysis!$H$3:$H$18</c:f>
              <c:numCache>
                <c:formatCode>General</c:formatCode>
                <c:ptCount val="16"/>
                <c:pt idx="0">
                  <c:v>2000.0</c:v>
                </c:pt>
                <c:pt idx="1">
                  <c:v>2500.0</c:v>
                </c:pt>
                <c:pt idx="2">
                  <c:v>3000.0</c:v>
                </c:pt>
                <c:pt idx="3">
                  <c:v>3500.0</c:v>
                </c:pt>
                <c:pt idx="4">
                  <c:v>4000.0</c:v>
                </c:pt>
                <c:pt idx="5">
                  <c:v>4500.0</c:v>
                </c:pt>
                <c:pt idx="6">
                  <c:v>5000.0</c:v>
                </c:pt>
                <c:pt idx="7">
                  <c:v>5500.0</c:v>
                </c:pt>
                <c:pt idx="8">
                  <c:v>6000.0</c:v>
                </c:pt>
                <c:pt idx="9">
                  <c:v>6500.0</c:v>
                </c:pt>
                <c:pt idx="10">
                  <c:v>7500.0</c:v>
                </c:pt>
                <c:pt idx="11">
                  <c:v>8000.0</c:v>
                </c:pt>
                <c:pt idx="12">
                  <c:v>8500.0</c:v>
                </c:pt>
                <c:pt idx="13">
                  <c:v>9000.0</c:v>
                </c:pt>
                <c:pt idx="14">
                  <c:v>9500.0</c:v>
                </c:pt>
                <c:pt idx="15">
                  <c:v>10000.0</c:v>
                </c:pt>
              </c:numCache>
            </c:numRef>
          </c:xVal>
          <c:yVal>
            <c:numRef>
              <c:f>Analysis!$T$3:$T$18</c:f>
              <c:numCache>
                <c:formatCode>0.00E+00</c:formatCode>
                <c:ptCount val="16"/>
                <c:pt idx="0">
                  <c:v>0.0484781735540384</c:v>
                </c:pt>
                <c:pt idx="1">
                  <c:v>0.0946839327227312</c:v>
                </c:pt>
                <c:pt idx="2">
                  <c:v>0.16361383574488</c:v>
                </c:pt>
                <c:pt idx="3">
                  <c:v>0.259812711391174</c:v>
                </c:pt>
                <c:pt idx="4">
                  <c:v>0.387825388432307</c:v>
                </c:pt>
                <c:pt idx="5">
                  <c:v>0.552196695638969</c:v>
                </c:pt>
                <c:pt idx="6">
                  <c:v>0.75747146178185</c:v>
                </c:pt>
                <c:pt idx="7">
                  <c:v>1.008194515631642</c:v>
                </c:pt>
                <c:pt idx="8">
                  <c:v>1.308910685959037</c:v>
                </c:pt>
                <c:pt idx="9">
                  <c:v>1.664164801534724</c:v>
                </c:pt>
                <c:pt idx="10">
                  <c:v>2.556466183513744</c:v>
                </c:pt>
                <c:pt idx="11">
                  <c:v>3.102603107458457</c:v>
                </c:pt>
                <c:pt idx="12">
                  <c:v>3.721457291734229</c:v>
                </c:pt>
                <c:pt idx="13">
                  <c:v>4.417573565111748</c:v>
                </c:pt>
                <c:pt idx="14">
                  <c:v>5.195496756361709</c:v>
                </c:pt>
                <c:pt idx="15">
                  <c:v>6.0597716942548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Analysis!$U$2</c:f>
              <c:strCache>
                <c:ptCount val="1"/>
                <c:pt idx="0">
                  <c:v>Tcomm</c:v>
                </c:pt>
              </c:strCache>
            </c:strRef>
          </c:tx>
          <c:xVal>
            <c:numRef>
              <c:f>Analysis!$H$3:$H$18</c:f>
              <c:numCache>
                <c:formatCode>General</c:formatCode>
                <c:ptCount val="16"/>
                <c:pt idx="0">
                  <c:v>2000.0</c:v>
                </c:pt>
                <c:pt idx="1">
                  <c:v>2500.0</c:v>
                </c:pt>
                <c:pt idx="2">
                  <c:v>3000.0</c:v>
                </c:pt>
                <c:pt idx="3">
                  <c:v>3500.0</c:v>
                </c:pt>
                <c:pt idx="4">
                  <c:v>4000.0</c:v>
                </c:pt>
                <c:pt idx="5">
                  <c:v>4500.0</c:v>
                </c:pt>
                <c:pt idx="6">
                  <c:v>5000.0</c:v>
                </c:pt>
                <c:pt idx="7">
                  <c:v>5500.0</c:v>
                </c:pt>
                <c:pt idx="8">
                  <c:v>6000.0</c:v>
                </c:pt>
                <c:pt idx="9">
                  <c:v>6500.0</c:v>
                </c:pt>
                <c:pt idx="10">
                  <c:v>7500.0</c:v>
                </c:pt>
                <c:pt idx="11">
                  <c:v>8000.0</c:v>
                </c:pt>
                <c:pt idx="12">
                  <c:v>8500.0</c:v>
                </c:pt>
                <c:pt idx="13">
                  <c:v>9000.0</c:v>
                </c:pt>
                <c:pt idx="14">
                  <c:v>9500.0</c:v>
                </c:pt>
                <c:pt idx="15">
                  <c:v>10000.0</c:v>
                </c:pt>
              </c:numCache>
            </c:numRef>
          </c:xVal>
          <c:yVal>
            <c:numRef>
              <c:f>Analysis!$U$3:$U$18</c:f>
              <c:numCache>
                <c:formatCode>0.00E+00</c:formatCode>
                <c:ptCount val="16"/>
                <c:pt idx="0">
                  <c:v>0.0209815112157278</c:v>
                </c:pt>
                <c:pt idx="1">
                  <c:v>0.0436022088011189</c:v>
                </c:pt>
                <c:pt idx="2">
                  <c:v>0.0772789786818245</c:v>
                </c:pt>
                <c:pt idx="3">
                  <c:v>0.118208429189372</c:v>
                </c:pt>
                <c:pt idx="4">
                  <c:v>0.185897751765943</c:v>
                </c:pt>
                <c:pt idx="5">
                  <c:v>0.248179061960661</c:v>
                </c:pt>
                <c:pt idx="6">
                  <c:v>0.344693677804167</c:v>
                </c:pt>
                <c:pt idx="7">
                  <c:v>0.4451699420119</c:v>
                </c:pt>
                <c:pt idx="8">
                  <c:v>0.583620284461528</c:v>
                </c:pt>
                <c:pt idx="9">
                  <c:v>0.725227526065213</c:v>
                </c:pt>
                <c:pt idx="10">
                  <c:v>1.097950235330488</c:v>
                </c:pt>
                <c:pt idx="11">
                  <c:v>1.322487370323768</c:v>
                </c:pt>
                <c:pt idx="12">
                  <c:v>1.575851430591711</c:v>
                </c:pt>
                <c:pt idx="13">
                  <c:v>1.85777051873644</c:v>
                </c:pt>
                <c:pt idx="14">
                  <c:v>2.182697639584848</c:v>
                </c:pt>
                <c:pt idx="15">
                  <c:v>2.523082316074197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430392"/>
        <c:axId val="2114437256"/>
      </c:scatterChart>
      <c:valAx>
        <c:axId val="2114430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Matrix Size (n)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14437256"/>
        <c:crosses val="autoZero"/>
        <c:crossBetween val="midCat"/>
      </c:valAx>
      <c:valAx>
        <c:axId val="2114437256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Runtime (sec)</a:t>
                </a:r>
              </a:p>
            </c:rich>
          </c:tx>
          <c:layout/>
          <c:overlay val="0"/>
        </c:title>
        <c:numFmt formatCode="0.00E+00" sourceLinked="1"/>
        <c:majorTickMark val="out"/>
        <c:minorTickMark val="none"/>
        <c:tickLblPos val="nextTo"/>
        <c:crossAx val="21144303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MKL DGEMV Modeled Runtime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Analysis!$Q$42</c:f>
              <c:strCache>
                <c:ptCount val="1"/>
                <c:pt idx="0">
                  <c:v>Tcomp</c:v>
                </c:pt>
              </c:strCache>
            </c:strRef>
          </c:tx>
          <c:xVal>
            <c:numRef>
              <c:f>Analysis!$G$43:$G$65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Analysis!$Q$43:$Q$65</c:f>
              <c:numCache>
                <c:formatCode>0.00E+00</c:formatCode>
                <c:ptCount val="23"/>
                <c:pt idx="0">
                  <c:v>0.000183628741166949</c:v>
                </c:pt>
                <c:pt idx="1">
                  <c:v>0.000359912332687219</c:v>
                </c:pt>
                <c:pt idx="2">
                  <c:v>0.000594957121380914</c:v>
                </c:pt>
                <c:pt idx="3">
                  <c:v>0.000888763107248032</c:v>
                </c:pt>
                <c:pt idx="4">
                  <c:v>0.00124133029028857</c:v>
                </c:pt>
                <c:pt idx="5">
                  <c:v>0.00165265867050254</c:v>
                </c:pt>
                <c:pt idx="6">
                  <c:v>0.00212274824788993</c:v>
                </c:pt>
                <c:pt idx="7">
                  <c:v>0.00265159902245074</c:v>
                </c:pt>
                <c:pt idx="8">
                  <c:v>0.00323921099418497</c:v>
                </c:pt>
                <c:pt idx="9">
                  <c:v>0.00388558416309263</c:v>
                </c:pt>
                <c:pt idx="10">
                  <c:v>0.00459071852917372</c:v>
                </c:pt>
                <c:pt idx="11">
                  <c:v>0.00535461409242822</c:v>
                </c:pt>
                <c:pt idx="12">
                  <c:v>0.00617727085285615</c:v>
                </c:pt>
                <c:pt idx="13">
                  <c:v>0.00705868881045751</c:v>
                </c:pt>
                <c:pt idx="14">
                  <c:v>0.00799886796523229</c:v>
                </c:pt>
                <c:pt idx="15">
                  <c:v>0.00899780831718049</c:v>
                </c:pt>
                <c:pt idx="16">
                  <c:v>0.0100555098663021</c:v>
                </c:pt>
                <c:pt idx="17">
                  <c:v>0.0111719726125972</c:v>
                </c:pt>
                <c:pt idx="18">
                  <c:v>0.0123471965560656</c:v>
                </c:pt>
                <c:pt idx="19">
                  <c:v>0.0135811816967075</c:v>
                </c:pt>
                <c:pt idx="20">
                  <c:v>0.0148739280345228</c:v>
                </c:pt>
                <c:pt idx="21">
                  <c:v>0.0162254355695116</c:v>
                </c:pt>
                <c:pt idx="22">
                  <c:v>0.0176357043016738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Analysis!$R$42</c:f>
              <c:strCache>
                <c:ptCount val="1"/>
                <c:pt idx="0">
                  <c:v>Tcomm</c:v>
                </c:pt>
              </c:strCache>
            </c:strRef>
          </c:tx>
          <c:xVal>
            <c:numRef>
              <c:f>Analysis!$G$43:$G$65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Analysis!$R$43:$R$65</c:f>
              <c:numCache>
                <c:formatCode>0.00E+00</c:formatCode>
                <c:ptCount val="23"/>
                <c:pt idx="0">
                  <c:v>0.00105288993345214</c:v>
                </c:pt>
                <c:pt idx="1">
                  <c:v>0.00273005766893032</c:v>
                </c:pt>
                <c:pt idx="2">
                  <c:v>0.00449094290688749</c:v>
                </c:pt>
                <c:pt idx="3">
                  <c:v>0.00665506534362011</c:v>
                </c:pt>
                <c:pt idx="4">
                  <c:v>0.00925124130389979</c:v>
                </c:pt>
                <c:pt idx="5">
                  <c:v>0.0122648685460178</c:v>
                </c:pt>
                <c:pt idx="6">
                  <c:v>0.0157294251068344</c:v>
                </c:pt>
                <c:pt idx="7">
                  <c:v>0.0195744953944961</c:v>
                </c:pt>
                <c:pt idx="8">
                  <c:v>0.0238539805728501</c:v>
                </c:pt>
                <c:pt idx="9">
                  <c:v>0.0287274706507518</c:v>
                </c:pt>
                <c:pt idx="10">
                  <c:v>0.033765517753434</c:v>
                </c:pt>
                <c:pt idx="11">
                  <c:v>0.0393064419939031</c:v>
                </c:pt>
                <c:pt idx="12">
                  <c:v>0.0453456338629642</c:v>
                </c:pt>
                <c:pt idx="13">
                  <c:v>0.0518100504878152</c:v>
                </c:pt>
                <c:pt idx="14">
                  <c:v>0.059006976294103</c:v>
                </c:pt>
                <c:pt idx="15">
                  <c:v>0.0660215932804419</c:v>
                </c:pt>
                <c:pt idx="16">
                  <c:v>0.0736570543753124</c:v>
                </c:pt>
                <c:pt idx="17">
                  <c:v>0.0819345973144186</c:v>
                </c:pt>
                <c:pt idx="18">
                  <c:v>0.0904180390728489</c:v>
                </c:pt>
                <c:pt idx="19">
                  <c:v>0.0997030691952606</c:v>
                </c:pt>
                <c:pt idx="20">
                  <c:v>0.109340400728161</c:v>
                </c:pt>
                <c:pt idx="21">
                  <c:v>0.119110515643658</c:v>
                </c:pt>
                <c:pt idx="22">
                  <c:v>0.12941301183385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Analysis!$U$42</c:f>
              <c:strCache>
                <c:ptCount val="1"/>
                <c:pt idx="0">
                  <c:v>Ecomp</c:v>
                </c:pt>
              </c:strCache>
            </c:strRef>
          </c:tx>
          <c:xVal>
            <c:numRef>
              <c:f>Analysis!$G$43:$G$65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Analysis!$U$43:$U$65</c:f>
              <c:numCache>
                <c:formatCode>0.00E+00</c:formatCode>
                <c:ptCount val="2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Analysis!$V$42</c:f>
              <c:strCache>
                <c:ptCount val="1"/>
                <c:pt idx="0">
                  <c:v>Ecomm</c:v>
                </c:pt>
              </c:strCache>
            </c:strRef>
          </c:tx>
          <c:xVal>
            <c:numRef>
              <c:f>Analysis!$G$43:$G$65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Analysis!$V$43:$V$65</c:f>
              <c:numCache>
                <c:formatCode>0.00E+00</c:formatCode>
                <c:ptCount val="2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480520"/>
        <c:axId val="2114486024"/>
      </c:scatterChart>
      <c:valAx>
        <c:axId val="2114480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Matrix Size (n)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14486024"/>
        <c:crosses val="autoZero"/>
        <c:crossBetween val="midCat"/>
      </c:valAx>
      <c:valAx>
        <c:axId val="2114486024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Runtime (sec)</a:t>
                </a:r>
              </a:p>
            </c:rich>
          </c:tx>
          <c:overlay val="0"/>
        </c:title>
        <c:numFmt formatCode="0.00E+00" sourceLinked="1"/>
        <c:majorTickMark val="out"/>
        <c:minorTickMark val="none"/>
        <c:tickLblPos val="low"/>
        <c:crossAx val="2114480520"/>
        <c:crosses val="autoZero"/>
        <c:crossBetween val="midCat"/>
      </c:valAx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</c:legend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Naive DGEMV Modeled Runtime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Analysis!$Q$68</c:f>
              <c:strCache>
                <c:ptCount val="1"/>
                <c:pt idx="0">
                  <c:v>Tcomp</c:v>
                </c:pt>
              </c:strCache>
            </c:strRef>
          </c:tx>
          <c:xVal>
            <c:numRef>
              <c:f>Analysis!$G$69:$G$91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Analysis!$Q$69:$Q$91</c:f>
              <c:numCache>
                <c:formatCode>0.00E+00</c:formatCode>
                <c:ptCount val="23"/>
                <c:pt idx="0">
                  <c:v>0.00118886752890652</c:v>
                </c:pt>
                <c:pt idx="1">
                  <c:v>0.00233018035665678</c:v>
                </c:pt>
                <c:pt idx="2">
                  <c:v>0.00385193079365712</c:v>
                </c:pt>
                <c:pt idx="3">
                  <c:v>0.00575411883990756</c:v>
                </c:pt>
                <c:pt idx="4">
                  <c:v>0.00803674449540807</c:v>
                </c:pt>
                <c:pt idx="5">
                  <c:v>0.0106998077601587</c:v>
                </c:pt>
                <c:pt idx="6">
                  <c:v>0.0137433086341594</c:v>
                </c:pt>
                <c:pt idx="7">
                  <c:v>0.0171672471174101</c:v>
                </c:pt>
                <c:pt idx="8">
                  <c:v>0.020971623209911</c:v>
                </c:pt>
                <c:pt idx="9">
                  <c:v>0.025156436911662</c:v>
                </c:pt>
                <c:pt idx="10">
                  <c:v>0.029721688222663</c:v>
                </c:pt>
                <c:pt idx="11">
                  <c:v>0.0346673771429141</c:v>
                </c:pt>
                <c:pt idx="12">
                  <c:v>0.0399935036724153</c:v>
                </c:pt>
                <c:pt idx="13">
                  <c:v>0.0457000678111666</c:v>
                </c:pt>
                <c:pt idx="14">
                  <c:v>0.051787069559168</c:v>
                </c:pt>
                <c:pt idx="15">
                  <c:v>0.0582545089164195</c:v>
                </c:pt>
                <c:pt idx="16">
                  <c:v>0.065102385882921</c:v>
                </c:pt>
                <c:pt idx="17">
                  <c:v>0.0723307004586727</c:v>
                </c:pt>
                <c:pt idx="18">
                  <c:v>0.0799394526436744</c:v>
                </c:pt>
                <c:pt idx="19">
                  <c:v>0.0879286424379262</c:v>
                </c:pt>
                <c:pt idx="20">
                  <c:v>0.0962982698414281</c:v>
                </c:pt>
                <c:pt idx="21">
                  <c:v>0.10504833485418</c:v>
                </c:pt>
                <c:pt idx="22">
                  <c:v>0.114178837476182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Analysis!$R$68</c:f>
              <c:strCache>
                <c:ptCount val="1"/>
                <c:pt idx="0">
                  <c:v>Tcomm</c:v>
                </c:pt>
              </c:strCache>
            </c:strRef>
          </c:tx>
          <c:xVal>
            <c:numRef>
              <c:f>Analysis!$G$69:$G$91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Analysis!$R$69:$R$91</c:f>
              <c:numCache>
                <c:formatCode>0.00E+00</c:formatCode>
                <c:ptCount val="23"/>
                <c:pt idx="0">
                  <c:v>0.000651522561601127</c:v>
                </c:pt>
                <c:pt idx="1">
                  <c:v>0.00179963904207682</c:v>
                </c:pt>
                <c:pt idx="2">
                  <c:v>0.00293587525170417</c:v>
                </c:pt>
                <c:pt idx="3">
                  <c:v>0.00438466294625448</c:v>
                </c:pt>
                <c:pt idx="4">
                  <c:v>0.00611208846726447</c:v>
                </c:pt>
                <c:pt idx="5">
                  <c:v>0.00813220821789995</c:v>
                </c:pt>
                <c:pt idx="6">
                  <c:v>0.0104443137274786</c:v>
                </c:pt>
                <c:pt idx="7">
                  <c:v>0.0149022530988509</c:v>
                </c:pt>
                <c:pt idx="8">
                  <c:v>0.0183404976605981</c:v>
                </c:pt>
                <c:pt idx="9">
                  <c:v>0.0212048725737007</c:v>
                </c:pt>
                <c:pt idx="10">
                  <c:v>0.0235661740521637</c:v>
                </c:pt>
                <c:pt idx="11">
                  <c:v>0.0264165215631006</c:v>
                </c:pt>
                <c:pt idx="12">
                  <c:v>0.0305160787623506</c:v>
                </c:pt>
                <c:pt idx="13">
                  <c:v>0.0350241037273217</c:v>
                </c:pt>
                <c:pt idx="14">
                  <c:v>0.0399776070556291</c:v>
                </c:pt>
                <c:pt idx="15">
                  <c:v>0.0451143929907795</c:v>
                </c:pt>
                <c:pt idx="16">
                  <c:v>0.0508567238013811</c:v>
                </c:pt>
                <c:pt idx="17">
                  <c:v>0.05969042072514</c:v>
                </c:pt>
                <c:pt idx="18">
                  <c:v>0.0718809060706498</c:v>
                </c:pt>
                <c:pt idx="19">
                  <c:v>0.0859623009215717</c:v>
                </c:pt>
                <c:pt idx="20">
                  <c:v>0.0953473324386837</c:v>
                </c:pt>
                <c:pt idx="21">
                  <c:v>0.0896499589432586</c:v>
                </c:pt>
                <c:pt idx="22">
                  <c:v>0.100144121111442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520376"/>
        <c:axId val="2114525832"/>
      </c:scatterChart>
      <c:valAx>
        <c:axId val="2114520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Matrix Size (n)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14525832"/>
        <c:crosses val="autoZero"/>
        <c:crossBetween val="midCat"/>
      </c:valAx>
      <c:valAx>
        <c:axId val="2114525832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Runtime (sec)</a:t>
                </a:r>
              </a:p>
            </c:rich>
          </c:tx>
          <c:overlay val="0"/>
        </c:title>
        <c:numFmt formatCode="0.00E+00" sourceLinked="1"/>
        <c:majorTickMark val="out"/>
        <c:minorTickMark val="none"/>
        <c:tickLblPos val="nextTo"/>
        <c:crossAx val="2114520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MKL DSPMV Modeled Runtime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Analysis!$P$94</c:f>
              <c:strCache>
                <c:ptCount val="1"/>
                <c:pt idx="0">
                  <c:v>Tcomp</c:v>
                </c:pt>
              </c:strCache>
            </c:strRef>
          </c:tx>
          <c:marker>
            <c:symbol val="none"/>
          </c:marker>
          <c:xVal>
            <c:numRef>
              <c:f>Analysis!$L$95:$L$322</c:f>
              <c:numCache>
                <c:formatCode>General</c:formatCode>
                <c:ptCount val="228"/>
                <c:pt idx="0">
                  <c:v>33.590376</c:v>
                </c:pt>
                <c:pt idx="1">
                  <c:v>33.62484</c:v>
                </c:pt>
                <c:pt idx="2">
                  <c:v>34.65158</c:v>
                </c:pt>
                <c:pt idx="3">
                  <c:v>35.893404</c:v>
                </c:pt>
                <c:pt idx="4">
                  <c:v>37.420756</c:v>
                </c:pt>
                <c:pt idx="5">
                  <c:v>38.060788</c:v>
                </c:pt>
                <c:pt idx="6">
                  <c:v>38.229564</c:v>
                </c:pt>
                <c:pt idx="7">
                  <c:v>38.241056</c:v>
                </c:pt>
                <c:pt idx="8">
                  <c:v>38.642472</c:v>
                </c:pt>
                <c:pt idx="9">
                  <c:v>39.633904</c:v>
                </c:pt>
                <c:pt idx="10">
                  <c:v>40.526976</c:v>
                </c:pt>
                <c:pt idx="11">
                  <c:v>41.851896</c:v>
                </c:pt>
                <c:pt idx="12">
                  <c:v>42.16818</c:v>
                </c:pt>
                <c:pt idx="13">
                  <c:v>42.908288</c:v>
                </c:pt>
                <c:pt idx="14">
                  <c:v>43.598736</c:v>
                </c:pt>
                <c:pt idx="15">
                  <c:v>44.8296</c:v>
                </c:pt>
                <c:pt idx="16">
                  <c:v>45.104964</c:v>
                </c:pt>
                <c:pt idx="17">
                  <c:v>46.41982</c:v>
                </c:pt>
                <c:pt idx="18">
                  <c:v>47.340384</c:v>
                </c:pt>
                <c:pt idx="19">
                  <c:v>47.501796</c:v>
                </c:pt>
                <c:pt idx="20">
                  <c:v>47.53488</c:v>
                </c:pt>
                <c:pt idx="21">
                  <c:v>47.713024</c:v>
                </c:pt>
                <c:pt idx="22">
                  <c:v>47.922336</c:v>
                </c:pt>
                <c:pt idx="23">
                  <c:v>47.922336</c:v>
                </c:pt>
                <c:pt idx="24">
                  <c:v>47.922336</c:v>
                </c:pt>
                <c:pt idx="25">
                  <c:v>47.922336</c:v>
                </c:pt>
                <c:pt idx="26">
                  <c:v>48.486608</c:v>
                </c:pt>
                <c:pt idx="27">
                  <c:v>48.716536</c:v>
                </c:pt>
                <c:pt idx="28">
                  <c:v>48.749232</c:v>
                </c:pt>
                <c:pt idx="29">
                  <c:v>49.083184</c:v>
                </c:pt>
                <c:pt idx="30">
                  <c:v>49.083184</c:v>
                </c:pt>
                <c:pt idx="31">
                  <c:v>49.083184</c:v>
                </c:pt>
                <c:pt idx="32">
                  <c:v>49.083184</c:v>
                </c:pt>
                <c:pt idx="33">
                  <c:v>49.380304</c:v>
                </c:pt>
                <c:pt idx="34">
                  <c:v>49.549536</c:v>
                </c:pt>
                <c:pt idx="35">
                  <c:v>49.722952</c:v>
                </c:pt>
                <c:pt idx="36">
                  <c:v>50.29078</c:v>
                </c:pt>
                <c:pt idx="37">
                  <c:v>50.543148</c:v>
                </c:pt>
                <c:pt idx="38">
                  <c:v>51.681132</c:v>
                </c:pt>
                <c:pt idx="39">
                  <c:v>51.745436</c:v>
                </c:pt>
                <c:pt idx="40">
                  <c:v>53.129388</c:v>
                </c:pt>
                <c:pt idx="41">
                  <c:v>53.64598</c:v>
                </c:pt>
                <c:pt idx="42">
                  <c:v>53.804148</c:v>
                </c:pt>
                <c:pt idx="43">
                  <c:v>53.829132</c:v>
                </c:pt>
                <c:pt idx="44">
                  <c:v>55.97592</c:v>
                </c:pt>
                <c:pt idx="45">
                  <c:v>55.976</c:v>
                </c:pt>
                <c:pt idx="46">
                  <c:v>56.37692</c:v>
                </c:pt>
                <c:pt idx="47">
                  <c:v>56.440884</c:v>
                </c:pt>
                <c:pt idx="48">
                  <c:v>56.770232</c:v>
                </c:pt>
                <c:pt idx="49">
                  <c:v>57.266532</c:v>
                </c:pt>
                <c:pt idx="50">
                  <c:v>58.161476</c:v>
                </c:pt>
                <c:pt idx="51">
                  <c:v>58.331624</c:v>
                </c:pt>
                <c:pt idx="52">
                  <c:v>58.47982</c:v>
                </c:pt>
                <c:pt idx="53">
                  <c:v>58.719752</c:v>
                </c:pt>
                <c:pt idx="54">
                  <c:v>60.118516</c:v>
                </c:pt>
                <c:pt idx="55">
                  <c:v>61.058448</c:v>
                </c:pt>
                <c:pt idx="56">
                  <c:v>63.823728</c:v>
                </c:pt>
                <c:pt idx="57">
                  <c:v>63.844952</c:v>
                </c:pt>
                <c:pt idx="58">
                  <c:v>65.058164</c:v>
                </c:pt>
                <c:pt idx="59">
                  <c:v>65.35493599999999</c:v>
                </c:pt>
                <c:pt idx="60">
                  <c:v>65.89555199999999</c:v>
                </c:pt>
                <c:pt idx="61">
                  <c:v>66.979256</c:v>
                </c:pt>
                <c:pt idx="62">
                  <c:v>68.11477600000001</c:v>
                </c:pt>
                <c:pt idx="63">
                  <c:v>68.11477600000001</c:v>
                </c:pt>
                <c:pt idx="64">
                  <c:v>68.11477600000001</c:v>
                </c:pt>
                <c:pt idx="65">
                  <c:v>68.11477600000001</c:v>
                </c:pt>
                <c:pt idx="66">
                  <c:v>68.11477600000001</c:v>
                </c:pt>
                <c:pt idx="67">
                  <c:v>68.11477600000001</c:v>
                </c:pt>
                <c:pt idx="68">
                  <c:v>70.21938</c:v>
                </c:pt>
                <c:pt idx="69">
                  <c:v>70.344708</c:v>
                </c:pt>
                <c:pt idx="70">
                  <c:v>71.27512</c:v>
                </c:pt>
                <c:pt idx="71">
                  <c:v>71.739624</c:v>
                </c:pt>
                <c:pt idx="72">
                  <c:v>72.624904</c:v>
                </c:pt>
                <c:pt idx="73">
                  <c:v>73.013268</c:v>
                </c:pt>
                <c:pt idx="74">
                  <c:v>73.374112</c:v>
                </c:pt>
                <c:pt idx="75">
                  <c:v>73.62861599999999</c:v>
                </c:pt>
                <c:pt idx="76">
                  <c:v>73.643192</c:v>
                </c:pt>
                <c:pt idx="77">
                  <c:v>74.500488</c:v>
                </c:pt>
                <c:pt idx="78">
                  <c:v>75.427324</c:v>
                </c:pt>
                <c:pt idx="79">
                  <c:v>75.47241200000001</c:v>
                </c:pt>
                <c:pt idx="80">
                  <c:v>75.5216</c:v>
                </c:pt>
                <c:pt idx="81">
                  <c:v>76.607116</c:v>
                </c:pt>
                <c:pt idx="82">
                  <c:v>77.460444</c:v>
                </c:pt>
                <c:pt idx="83">
                  <c:v>79.589028</c:v>
                </c:pt>
                <c:pt idx="84">
                  <c:v>80.166968</c:v>
                </c:pt>
                <c:pt idx="85">
                  <c:v>80.63331599999999</c:v>
                </c:pt>
                <c:pt idx="86">
                  <c:v>81.64572</c:v>
                </c:pt>
                <c:pt idx="87">
                  <c:v>83.411048</c:v>
                </c:pt>
                <c:pt idx="88">
                  <c:v>84.692044</c:v>
                </c:pt>
                <c:pt idx="89">
                  <c:v>85.2957</c:v>
                </c:pt>
                <c:pt idx="90">
                  <c:v>86.261676</c:v>
                </c:pt>
                <c:pt idx="91">
                  <c:v>86.552936</c:v>
                </c:pt>
                <c:pt idx="92">
                  <c:v>86.984404</c:v>
                </c:pt>
                <c:pt idx="93">
                  <c:v>87.18738399999999</c:v>
                </c:pt>
                <c:pt idx="94">
                  <c:v>92.9691</c:v>
                </c:pt>
                <c:pt idx="95">
                  <c:v>94.894204</c:v>
                </c:pt>
                <c:pt idx="96">
                  <c:v>95.118104</c:v>
                </c:pt>
                <c:pt idx="97">
                  <c:v>98.658416</c:v>
                </c:pt>
                <c:pt idx="98">
                  <c:v>101.443032</c:v>
                </c:pt>
                <c:pt idx="99">
                  <c:v>103.67096</c:v>
                </c:pt>
                <c:pt idx="100">
                  <c:v>104.52116</c:v>
                </c:pt>
                <c:pt idx="101">
                  <c:v>104.669432</c:v>
                </c:pt>
                <c:pt idx="102">
                  <c:v>104.91174</c:v>
                </c:pt>
                <c:pt idx="103">
                  <c:v>106.097308</c:v>
                </c:pt>
                <c:pt idx="104">
                  <c:v>108.14462</c:v>
                </c:pt>
                <c:pt idx="105">
                  <c:v>108.783168</c:v>
                </c:pt>
                <c:pt idx="106">
                  <c:v>112.976632</c:v>
                </c:pt>
                <c:pt idx="107">
                  <c:v>117.439936</c:v>
                </c:pt>
                <c:pt idx="108">
                  <c:v>117.901352</c:v>
                </c:pt>
                <c:pt idx="109">
                  <c:v>118.3983</c:v>
                </c:pt>
                <c:pt idx="110">
                  <c:v>118.3983</c:v>
                </c:pt>
                <c:pt idx="111">
                  <c:v>118.3983</c:v>
                </c:pt>
                <c:pt idx="112">
                  <c:v>118.3983</c:v>
                </c:pt>
                <c:pt idx="113">
                  <c:v>118.3983</c:v>
                </c:pt>
                <c:pt idx="114">
                  <c:v>118.65948</c:v>
                </c:pt>
                <c:pt idx="115">
                  <c:v>118.65948</c:v>
                </c:pt>
                <c:pt idx="116">
                  <c:v>118.65948</c:v>
                </c:pt>
                <c:pt idx="117">
                  <c:v>118.65948</c:v>
                </c:pt>
                <c:pt idx="118">
                  <c:v>118.65948</c:v>
                </c:pt>
                <c:pt idx="119">
                  <c:v>118.65948</c:v>
                </c:pt>
                <c:pt idx="120">
                  <c:v>118.65948</c:v>
                </c:pt>
                <c:pt idx="121">
                  <c:v>118.65948</c:v>
                </c:pt>
                <c:pt idx="122">
                  <c:v>118.65948</c:v>
                </c:pt>
                <c:pt idx="123">
                  <c:v>131.1872</c:v>
                </c:pt>
                <c:pt idx="124">
                  <c:v>131.1872</c:v>
                </c:pt>
                <c:pt idx="125">
                  <c:v>132.258048</c:v>
                </c:pt>
                <c:pt idx="126">
                  <c:v>134.464128</c:v>
                </c:pt>
                <c:pt idx="127">
                  <c:v>134.724192</c:v>
                </c:pt>
                <c:pt idx="128">
                  <c:v>136.3894</c:v>
                </c:pt>
                <c:pt idx="129">
                  <c:v>138.833996</c:v>
                </c:pt>
                <c:pt idx="130">
                  <c:v>145.87914</c:v>
                </c:pt>
                <c:pt idx="131">
                  <c:v>148.597216</c:v>
                </c:pt>
                <c:pt idx="132">
                  <c:v>153.63216</c:v>
                </c:pt>
                <c:pt idx="133">
                  <c:v>164.125896</c:v>
                </c:pt>
                <c:pt idx="134">
                  <c:v>167.071876</c:v>
                </c:pt>
                <c:pt idx="135">
                  <c:v>168.986928</c:v>
                </c:pt>
                <c:pt idx="136">
                  <c:v>169.961244</c:v>
                </c:pt>
                <c:pt idx="137">
                  <c:v>174.165804</c:v>
                </c:pt>
                <c:pt idx="138">
                  <c:v>174.319276</c:v>
                </c:pt>
                <c:pt idx="139">
                  <c:v>174.976372</c:v>
                </c:pt>
                <c:pt idx="140">
                  <c:v>177.187224</c:v>
                </c:pt>
                <c:pt idx="141">
                  <c:v>188.296236</c:v>
                </c:pt>
                <c:pt idx="142">
                  <c:v>193.758468</c:v>
                </c:pt>
                <c:pt idx="143">
                  <c:v>194.816428</c:v>
                </c:pt>
                <c:pt idx="144">
                  <c:v>194.816428</c:v>
                </c:pt>
                <c:pt idx="145">
                  <c:v>196.058752</c:v>
                </c:pt>
                <c:pt idx="146">
                  <c:v>199.850432</c:v>
                </c:pt>
                <c:pt idx="147">
                  <c:v>201.12268</c:v>
                </c:pt>
                <c:pt idx="148">
                  <c:v>207.559896</c:v>
                </c:pt>
                <c:pt idx="149">
                  <c:v>212.402412</c:v>
                </c:pt>
                <c:pt idx="150">
                  <c:v>215.79898</c:v>
                </c:pt>
                <c:pt idx="151">
                  <c:v>217.897596</c:v>
                </c:pt>
                <c:pt idx="152">
                  <c:v>220.988592</c:v>
                </c:pt>
                <c:pt idx="153">
                  <c:v>221.293356</c:v>
                </c:pt>
                <c:pt idx="154">
                  <c:v>230.662796</c:v>
                </c:pt>
                <c:pt idx="155">
                  <c:v>231.872904</c:v>
                </c:pt>
                <c:pt idx="156">
                  <c:v>233.130972</c:v>
                </c:pt>
                <c:pt idx="157">
                  <c:v>233.994564</c:v>
                </c:pt>
                <c:pt idx="158">
                  <c:v>234.880508</c:v>
                </c:pt>
                <c:pt idx="159">
                  <c:v>248.07496</c:v>
                </c:pt>
                <c:pt idx="160">
                  <c:v>250.485548</c:v>
                </c:pt>
                <c:pt idx="161">
                  <c:v>252.554644</c:v>
                </c:pt>
                <c:pt idx="162">
                  <c:v>252.775956</c:v>
                </c:pt>
                <c:pt idx="163">
                  <c:v>255.144564</c:v>
                </c:pt>
                <c:pt idx="164">
                  <c:v>270.032772</c:v>
                </c:pt>
                <c:pt idx="165">
                  <c:v>270.625164</c:v>
                </c:pt>
                <c:pt idx="166">
                  <c:v>273.722736</c:v>
                </c:pt>
                <c:pt idx="167">
                  <c:v>276.204032</c:v>
                </c:pt>
                <c:pt idx="168">
                  <c:v>295.619264</c:v>
                </c:pt>
                <c:pt idx="169">
                  <c:v>299.80672</c:v>
                </c:pt>
                <c:pt idx="170">
                  <c:v>300.796656</c:v>
                </c:pt>
                <c:pt idx="171">
                  <c:v>303.892128</c:v>
                </c:pt>
                <c:pt idx="172">
                  <c:v>314.050992</c:v>
                </c:pt>
                <c:pt idx="173">
                  <c:v>321.327568</c:v>
                </c:pt>
                <c:pt idx="174">
                  <c:v>337.595076</c:v>
                </c:pt>
                <c:pt idx="175">
                  <c:v>339.819704</c:v>
                </c:pt>
                <c:pt idx="176">
                  <c:v>355.24364</c:v>
                </c:pt>
                <c:pt idx="177">
                  <c:v>355.679888</c:v>
                </c:pt>
                <c:pt idx="178">
                  <c:v>356.59788</c:v>
                </c:pt>
                <c:pt idx="179">
                  <c:v>379.20412</c:v>
                </c:pt>
                <c:pt idx="180">
                  <c:v>379.407072</c:v>
                </c:pt>
                <c:pt idx="181">
                  <c:v>391.554376</c:v>
                </c:pt>
                <c:pt idx="182">
                  <c:v>404.453268</c:v>
                </c:pt>
                <c:pt idx="183">
                  <c:v>416.3271</c:v>
                </c:pt>
                <c:pt idx="184">
                  <c:v>423.36528</c:v>
                </c:pt>
                <c:pt idx="185">
                  <c:v>448.196456</c:v>
                </c:pt>
                <c:pt idx="186">
                  <c:v>455.652228</c:v>
                </c:pt>
                <c:pt idx="187">
                  <c:v>457.213324</c:v>
                </c:pt>
                <c:pt idx="188">
                  <c:v>458.134968</c:v>
                </c:pt>
                <c:pt idx="189">
                  <c:v>469.761568</c:v>
                </c:pt>
                <c:pt idx="190">
                  <c:v>484.837276</c:v>
                </c:pt>
                <c:pt idx="191">
                  <c:v>490.447152</c:v>
                </c:pt>
                <c:pt idx="192">
                  <c:v>506.899032</c:v>
                </c:pt>
                <c:pt idx="193">
                  <c:v>535.56762</c:v>
                </c:pt>
                <c:pt idx="194">
                  <c:v>560.7579040000001</c:v>
                </c:pt>
                <c:pt idx="195">
                  <c:v>560.7579040000001</c:v>
                </c:pt>
                <c:pt idx="196">
                  <c:v>564.509544</c:v>
                </c:pt>
                <c:pt idx="197">
                  <c:v>608.034016</c:v>
                </c:pt>
                <c:pt idx="198">
                  <c:v>608.216464</c:v>
                </c:pt>
                <c:pt idx="199">
                  <c:v>611.702808</c:v>
                </c:pt>
                <c:pt idx="200">
                  <c:v>673.177152</c:v>
                </c:pt>
                <c:pt idx="201">
                  <c:v>696.003832</c:v>
                </c:pt>
                <c:pt idx="202">
                  <c:v>712.985492</c:v>
                </c:pt>
                <c:pt idx="203">
                  <c:v>739.318908</c:v>
                </c:pt>
                <c:pt idx="204">
                  <c:v>745.120908</c:v>
                </c:pt>
                <c:pt idx="205">
                  <c:v>805.444528</c:v>
                </c:pt>
                <c:pt idx="206">
                  <c:v>819.520624</c:v>
                </c:pt>
                <c:pt idx="207">
                  <c:v>819.520624</c:v>
                </c:pt>
                <c:pt idx="208">
                  <c:v>825.198684</c:v>
                </c:pt>
                <c:pt idx="209">
                  <c:v>825.4580120000001</c:v>
                </c:pt>
                <c:pt idx="210">
                  <c:v>882.792944</c:v>
                </c:pt>
                <c:pt idx="211">
                  <c:v>924.876696</c:v>
                </c:pt>
                <c:pt idx="212">
                  <c:v>929.788876</c:v>
                </c:pt>
                <c:pt idx="213">
                  <c:v>939.523532</c:v>
                </c:pt>
                <c:pt idx="214">
                  <c:v>1055.542904</c:v>
                </c:pt>
                <c:pt idx="215">
                  <c:v>1293.491792</c:v>
                </c:pt>
                <c:pt idx="216">
                  <c:v>1360.639704</c:v>
                </c:pt>
                <c:pt idx="217">
                  <c:v>1594.094272</c:v>
                </c:pt>
                <c:pt idx="218">
                  <c:v>1666.89628</c:v>
                </c:pt>
                <c:pt idx="219">
                  <c:v>1926.23072</c:v>
                </c:pt>
                <c:pt idx="220">
                  <c:v>2477.609052</c:v>
                </c:pt>
                <c:pt idx="221">
                  <c:v>3111.593792</c:v>
                </c:pt>
                <c:pt idx="222">
                  <c:v>3437.224876</c:v>
                </c:pt>
                <c:pt idx="223">
                  <c:v>3947.774864</c:v>
                </c:pt>
                <c:pt idx="224">
                  <c:v>5374.667712</c:v>
                </c:pt>
                <c:pt idx="225">
                  <c:v>8134.875096</c:v>
                </c:pt>
                <c:pt idx="226">
                  <c:v>12025.569884</c:v>
                </c:pt>
                <c:pt idx="227">
                  <c:v>14601.68138</c:v>
                </c:pt>
              </c:numCache>
            </c:numRef>
          </c:xVal>
          <c:yVal>
            <c:numRef>
              <c:f>Analysis!$P$95:$P$322</c:f>
              <c:numCache>
                <c:formatCode>0.00E+00</c:formatCode>
                <c:ptCount val="228"/>
                <c:pt idx="0">
                  <c:v>0.000176206757061626</c:v>
                </c:pt>
                <c:pt idx="1">
                  <c:v>0.000178201859084372</c:v>
                </c:pt>
                <c:pt idx="2">
                  <c:v>0.00017792654204591</c:v>
                </c:pt>
                <c:pt idx="3">
                  <c:v>0.00019553733423571</c:v>
                </c:pt>
                <c:pt idx="4">
                  <c:v>0.000200337016869319</c:v>
                </c:pt>
                <c:pt idx="5">
                  <c:v>0.000175044779674206</c:v>
                </c:pt>
                <c:pt idx="6">
                  <c:v>0.000202380075201298</c:v>
                </c:pt>
                <c:pt idx="7">
                  <c:v>0.000189050678829397</c:v>
                </c:pt>
                <c:pt idx="8">
                  <c:v>0.000209138394464623</c:v>
                </c:pt>
                <c:pt idx="9">
                  <c:v>0.000206860204090145</c:v>
                </c:pt>
                <c:pt idx="10">
                  <c:v>0.000200702335014444</c:v>
                </c:pt>
                <c:pt idx="11">
                  <c:v>0.000229662764915493</c:v>
                </c:pt>
                <c:pt idx="12">
                  <c:v>0.000222901190999604</c:v>
                </c:pt>
                <c:pt idx="13">
                  <c:v>0.000224780852488491</c:v>
                </c:pt>
                <c:pt idx="14">
                  <c:v>0.000227240373505913</c:v>
                </c:pt>
                <c:pt idx="15">
                  <c:v>0.000231764473415136</c:v>
                </c:pt>
                <c:pt idx="16">
                  <c:v>0.000213621578741592</c:v>
                </c:pt>
                <c:pt idx="17">
                  <c:v>0.000212577964433192</c:v>
                </c:pt>
                <c:pt idx="18">
                  <c:v>0.000254598650865408</c:v>
                </c:pt>
                <c:pt idx="19">
                  <c:v>0.000183756554691732</c:v>
                </c:pt>
                <c:pt idx="20">
                  <c:v>0.000252633106401676</c:v>
                </c:pt>
                <c:pt idx="21">
                  <c:v>0.000248450014375556</c:v>
                </c:pt>
                <c:pt idx="22">
                  <c:v>0.000252738251605991</c:v>
                </c:pt>
                <c:pt idx="23">
                  <c:v>0.000252738251605991</c:v>
                </c:pt>
                <c:pt idx="24">
                  <c:v>0.000252738251605991</c:v>
                </c:pt>
                <c:pt idx="25">
                  <c:v>0.000252738251605991</c:v>
                </c:pt>
                <c:pt idx="26">
                  <c:v>0.000222965221307222</c:v>
                </c:pt>
                <c:pt idx="27">
                  <c:v>0.00022499532745042</c:v>
                </c:pt>
                <c:pt idx="28">
                  <c:v>0.00022016137133265</c:v>
                </c:pt>
                <c:pt idx="29">
                  <c:v>0.000258881507955887</c:v>
                </c:pt>
                <c:pt idx="30">
                  <c:v>0.000258881507955887</c:v>
                </c:pt>
                <c:pt idx="31">
                  <c:v>0.000258881507955887</c:v>
                </c:pt>
                <c:pt idx="32">
                  <c:v>0.000258881507955887</c:v>
                </c:pt>
                <c:pt idx="33">
                  <c:v>0.000192877153924394</c:v>
                </c:pt>
                <c:pt idx="34">
                  <c:v>0.000256831143261005</c:v>
                </c:pt>
                <c:pt idx="35">
                  <c:v>0.000217182700020266</c:v>
                </c:pt>
                <c:pt idx="36">
                  <c:v>0.000265857955362591</c:v>
                </c:pt>
                <c:pt idx="37">
                  <c:v>0.000264167462251397</c:v>
                </c:pt>
                <c:pt idx="38">
                  <c:v>0.000272585853587648</c:v>
                </c:pt>
                <c:pt idx="39">
                  <c:v>0.000261938955144656</c:v>
                </c:pt>
                <c:pt idx="40">
                  <c:v>0.000292008025983938</c:v>
                </c:pt>
                <c:pt idx="41">
                  <c:v>0.000284429401431106</c:v>
                </c:pt>
                <c:pt idx="42">
                  <c:v>0.000293147818596726</c:v>
                </c:pt>
                <c:pt idx="43">
                  <c:v>0.000291661438696436</c:v>
                </c:pt>
                <c:pt idx="44">
                  <c:v>0.000199131267725965</c:v>
                </c:pt>
                <c:pt idx="45">
                  <c:v>0.00019913159983337</c:v>
                </c:pt>
                <c:pt idx="46">
                  <c:v>0.000310195290206744</c:v>
                </c:pt>
                <c:pt idx="47">
                  <c:v>0.000310277121471252</c:v>
                </c:pt>
                <c:pt idx="48">
                  <c:v>0.000299493195513098</c:v>
                </c:pt>
                <c:pt idx="49">
                  <c:v>0.000206274300206846</c:v>
                </c:pt>
                <c:pt idx="50">
                  <c:v>0.000206890824392854</c:v>
                </c:pt>
                <c:pt idx="51">
                  <c:v>0.000294183528748895</c:v>
                </c:pt>
                <c:pt idx="52">
                  <c:v>0.000306672959072934</c:v>
                </c:pt>
                <c:pt idx="53">
                  <c:v>0.000208941122666255</c:v>
                </c:pt>
                <c:pt idx="54">
                  <c:v>0.000257168896491543</c:v>
                </c:pt>
                <c:pt idx="55">
                  <c:v>0.000327163919518896</c:v>
                </c:pt>
                <c:pt idx="56">
                  <c:v>0.000341273834713226</c:v>
                </c:pt>
                <c:pt idx="57">
                  <c:v>0.000346032070342734</c:v>
                </c:pt>
                <c:pt idx="58">
                  <c:v>0.000354259433499825</c:v>
                </c:pt>
                <c:pt idx="59">
                  <c:v>0.000341836690342642</c:v>
                </c:pt>
                <c:pt idx="60">
                  <c:v>0.000357198849716979</c:v>
                </c:pt>
                <c:pt idx="61">
                  <c:v>0.000353775951540123</c:v>
                </c:pt>
                <c:pt idx="62">
                  <c:v>0.000359762519616501</c:v>
                </c:pt>
                <c:pt idx="63">
                  <c:v>0.000359762519616501</c:v>
                </c:pt>
                <c:pt idx="64">
                  <c:v>0.000359762519616501</c:v>
                </c:pt>
                <c:pt idx="65">
                  <c:v>0.000359762519616501</c:v>
                </c:pt>
                <c:pt idx="66">
                  <c:v>0.000359762519616501</c:v>
                </c:pt>
                <c:pt idx="67">
                  <c:v>0.000359762519616501</c:v>
                </c:pt>
                <c:pt idx="68">
                  <c:v>0.000362063492558939</c:v>
                </c:pt>
                <c:pt idx="69">
                  <c:v>0.000364952096343179</c:v>
                </c:pt>
                <c:pt idx="70">
                  <c:v>0.00032322486001372</c:v>
                </c:pt>
                <c:pt idx="71">
                  <c:v>0.000379892147206195</c:v>
                </c:pt>
                <c:pt idx="72">
                  <c:v>0.000183762134096131</c:v>
                </c:pt>
                <c:pt idx="73">
                  <c:v>0.000381795255477851</c:v>
                </c:pt>
                <c:pt idx="74">
                  <c:v>0.000304529272197343</c:v>
                </c:pt>
                <c:pt idx="75">
                  <c:v>0.00016215064326685</c:v>
                </c:pt>
                <c:pt idx="76">
                  <c:v>0.00038245462151906</c:v>
                </c:pt>
                <c:pt idx="77">
                  <c:v>0.000323084644267473</c:v>
                </c:pt>
                <c:pt idx="78">
                  <c:v>0.000395449054362623</c:v>
                </c:pt>
                <c:pt idx="79">
                  <c:v>0.000393625054074757</c:v>
                </c:pt>
                <c:pt idx="80">
                  <c:v>0.000369310076128592</c:v>
                </c:pt>
                <c:pt idx="81">
                  <c:v>0.000342627770180539</c:v>
                </c:pt>
                <c:pt idx="82">
                  <c:v>0.000405123343060332</c:v>
                </c:pt>
                <c:pt idx="83">
                  <c:v>0.000339084250594311</c:v>
                </c:pt>
                <c:pt idx="84">
                  <c:v>0.000418868405059904</c:v>
                </c:pt>
                <c:pt idx="85">
                  <c:v>0.000436970516944156</c:v>
                </c:pt>
                <c:pt idx="86">
                  <c:v>0.000449082274727617</c:v>
                </c:pt>
                <c:pt idx="87">
                  <c:v>0.000325742831934361</c:v>
                </c:pt>
                <c:pt idx="88">
                  <c:v>0.000395824335729888</c:v>
                </c:pt>
                <c:pt idx="89">
                  <c:v>0.000444903367254796</c:v>
                </c:pt>
                <c:pt idx="90">
                  <c:v>0.000473483733441955</c:v>
                </c:pt>
                <c:pt idx="91">
                  <c:v>0.00047201415817634</c:v>
                </c:pt>
                <c:pt idx="92">
                  <c:v>0.000410177685651833</c:v>
                </c:pt>
                <c:pt idx="93">
                  <c:v>0.000307076602412556</c:v>
                </c:pt>
                <c:pt idx="94">
                  <c:v>0.000497776858720893</c:v>
                </c:pt>
                <c:pt idx="95">
                  <c:v>0.000504700434628775</c:v>
                </c:pt>
                <c:pt idx="96">
                  <c:v>0.000366264119856024</c:v>
                </c:pt>
                <c:pt idx="97">
                  <c:v>0.000496789038456476</c:v>
                </c:pt>
                <c:pt idx="98">
                  <c:v>0.000543668854747734</c:v>
                </c:pt>
                <c:pt idx="99">
                  <c:v>0.000457751606418828</c:v>
                </c:pt>
                <c:pt idx="100">
                  <c:v>0.000565678542355201</c:v>
                </c:pt>
                <c:pt idx="101">
                  <c:v>0.000503699064382248</c:v>
                </c:pt>
                <c:pt idx="102">
                  <c:v>0.000504842775862412</c:v>
                </c:pt>
                <c:pt idx="103">
                  <c:v>0.000583310058047052</c:v>
                </c:pt>
                <c:pt idx="104">
                  <c:v>0.000333529488565471</c:v>
                </c:pt>
                <c:pt idx="105">
                  <c:v>0.00060054078652296</c:v>
                </c:pt>
                <c:pt idx="106">
                  <c:v>0.000490329748700306</c:v>
                </c:pt>
                <c:pt idx="107">
                  <c:v>0.000417884636505824</c:v>
                </c:pt>
                <c:pt idx="108">
                  <c:v>0.000622919644721445</c:v>
                </c:pt>
                <c:pt idx="109">
                  <c:v>0.000599596671592996</c:v>
                </c:pt>
                <c:pt idx="110">
                  <c:v>0.000599596671592996</c:v>
                </c:pt>
                <c:pt idx="111">
                  <c:v>0.000599596671592996</c:v>
                </c:pt>
                <c:pt idx="112">
                  <c:v>0.000599596671592996</c:v>
                </c:pt>
                <c:pt idx="113">
                  <c:v>0.000599596671592996</c:v>
                </c:pt>
                <c:pt idx="114">
                  <c:v>0.000600906171089566</c:v>
                </c:pt>
                <c:pt idx="115">
                  <c:v>0.000600906171089566</c:v>
                </c:pt>
                <c:pt idx="116">
                  <c:v>0.000600906171089566</c:v>
                </c:pt>
                <c:pt idx="117">
                  <c:v>0.000600906171089566</c:v>
                </c:pt>
                <c:pt idx="118">
                  <c:v>0.000600906171089566</c:v>
                </c:pt>
                <c:pt idx="119">
                  <c:v>0.000600906171089566</c:v>
                </c:pt>
                <c:pt idx="120">
                  <c:v>0.000600906171089566</c:v>
                </c:pt>
                <c:pt idx="121">
                  <c:v>0.000600906171089566</c:v>
                </c:pt>
                <c:pt idx="122">
                  <c:v>0.000600906171089566</c:v>
                </c:pt>
                <c:pt idx="123">
                  <c:v>0.000585497383835615</c:v>
                </c:pt>
                <c:pt idx="124">
                  <c:v>0.000585497383835615</c:v>
                </c:pt>
                <c:pt idx="125">
                  <c:v>0.000686027557233948</c:v>
                </c:pt>
                <c:pt idx="126">
                  <c:v>0.000653402322122489</c:v>
                </c:pt>
                <c:pt idx="127">
                  <c:v>0.000644433562395237</c:v>
                </c:pt>
                <c:pt idx="128">
                  <c:v>0.000734857043254996</c:v>
                </c:pt>
                <c:pt idx="129">
                  <c:v>0.000540029422543041</c:v>
                </c:pt>
                <c:pt idx="130">
                  <c:v>0.000742205915905284</c:v>
                </c:pt>
                <c:pt idx="131">
                  <c:v>0.000820037145988522</c:v>
                </c:pt>
                <c:pt idx="132">
                  <c:v>0.000685453742060178</c:v>
                </c:pt>
                <c:pt idx="133">
                  <c:v>0.000746262807117633</c:v>
                </c:pt>
                <c:pt idx="134">
                  <c:v>0.000736966124539022</c:v>
                </c:pt>
                <c:pt idx="135">
                  <c:v>0.000826133043822513</c:v>
                </c:pt>
                <c:pt idx="136">
                  <c:v>0.000902697948371787</c:v>
                </c:pt>
                <c:pt idx="137">
                  <c:v>0.000956058641400518</c:v>
                </c:pt>
                <c:pt idx="138">
                  <c:v>0.000456922201386433</c:v>
                </c:pt>
                <c:pt idx="139">
                  <c:v>0.000963523021006147</c:v>
                </c:pt>
                <c:pt idx="140">
                  <c:v>0.00053497434931525</c:v>
                </c:pt>
                <c:pt idx="141">
                  <c:v>0.00097152594597917</c:v>
                </c:pt>
                <c:pt idx="142">
                  <c:v>0.00101264389806404</c:v>
                </c:pt>
                <c:pt idx="143">
                  <c:v>0.00107411299337752</c:v>
                </c:pt>
                <c:pt idx="144">
                  <c:v>0.00107411299337752</c:v>
                </c:pt>
                <c:pt idx="145">
                  <c:v>0.0006975541417704</c:v>
                </c:pt>
                <c:pt idx="146">
                  <c:v>0.000988586502620931</c:v>
                </c:pt>
                <c:pt idx="147">
                  <c:v>0.00106518269168772</c:v>
                </c:pt>
                <c:pt idx="148">
                  <c:v>0.000737851854987246</c:v>
                </c:pt>
                <c:pt idx="149">
                  <c:v>0.000755084443264621</c:v>
                </c:pt>
                <c:pt idx="150">
                  <c:v>0.000962314083631708</c:v>
                </c:pt>
                <c:pt idx="151">
                  <c:v>0.000465878805982675</c:v>
                </c:pt>
                <c:pt idx="152">
                  <c:v>0.000959670243004701</c:v>
                </c:pt>
                <c:pt idx="153">
                  <c:v>0.000580093531411451</c:v>
                </c:pt>
                <c:pt idx="154">
                  <c:v>0.00112365571326081</c:v>
                </c:pt>
                <c:pt idx="155">
                  <c:v>0.000983715549738282</c:v>
                </c:pt>
                <c:pt idx="156">
                  <c:v>0.000829469859760081</c:v>
                </c:pt>
                <c:pt idx="157">
                  <c:v>0.00123942662756634</c:v>
                </c:pt>
                <c:pt idx="158">
                  <c:v>0.000835772793350137</c:v>
                </c:pt>
                <c:pt idx="159">
                  <c:v>0.00127762648472943</c:v>
                </c:pt>
                <c:pt idx="160">
                  <c:v>0.000656633062955009</c:v>
                </c:pt>
                <c:pt idx="161">
                  <c:v>0.000541767938384949</c:v>
                </c:pt>
                <c:pt idx="162">
                  <c:v>0.00116159499895421</c:v>
                </c:pt>
                <c:pt idx="163">
                  <c:v>0.000994380514824088</c:v>
                </c:pt>
                <c:pt idx="164">
                  <c:v>0.00139247128432633</c:v>
                </c:pt>
                <c:pt idx="165">
                  <c:v>0.000709433025841714</c:v>
                </c:pt>
                <c:pt idx="166">
                  <c:v>0.00109721298959448</c:v>
                </c:pt>
                <c:pt idx="167">
                  <c:v>0.00148268261497599</c:v>
                </c:pt>
                <c:pt idx="168">
                  <c:v>0.00125671746748249</c:v>
                </c:pt>
                <c:pt idx="169">
                  <c:v>0.000904947511087984</c:v>
                </c:pt>
                <c:pt idx="170">
                  <c:v>0.00127490672434972</c:v>
                </c:pt>
                <c:pt idx="171">
                  <c:v>0.00157666920975885</c:v>
                </c:pt>
                <c:pt idx="172">
                  <c:v>0.00156095335599855</c:v>
                </c:pt>
                <c:pt idx="173">
                  <c:v>0.00165045450817409</c:v>
                </c:pt>
                <c:pt idx="174">
                  <c:v>0.00134943561124399</c:v>
                </c:pt>
                <c:pt idx="175">
                  <c:v>0.00183920894719854</c:v>
                </c:pt>
                <c:pt idx="176">
                  <c:v>0.00179937087062974</c:v>
                </c:pt>
                <c:pt idx="177">
                  <c:v>0.00180203795877507</c:v>
                </c:pt>
                <c:pt idx="178">
                  <c:v>0.00187253180712422</c:v>
                </c:pt>
                <c:pt idx="179">
                  <c:v>0.00176827200115009</c:v>
                </c:pt>
                <c:pt idx="180">
                  <c:v>0.000821579319932795</c:v>
                </c:pt>
                <c:pt idx="181">
                  <c:v>0.000844323496276405</c:v>
                </c:pt>
                <c:pt idx="182">
                  <c:v>0.00207286390880395</c:v>
                </c:pt>
                <c:pt idx="183">
                  <c:v>0.00214523615663385</c:v>
                </c:pt>
                <c:pt idx="184">
                  <c:v>0.00218935330426872</c:v>
                </c:pt>
                <c:pt idx="185">
                  <c:v>0.00201650289106005</c:v>
                </c:pt>
                <c:pt idx="186">
                  <c:v>0.00241286085696775</c:v>
                </c:pt>
                <c:pt idx="187">
                  <c:v>0.00248847825909153</c:v>
                </c:pt>
                <c:pt idx="188">
                  <c:v>0.00120104510765289</c:v>
                </c:pt>
                <c:pt idx="189">
                  <c:v>0.0016715486420884</c:v>
                </c:pt>
                <c:pt idx="190">
                  <c:v>0.00112474236868885</c:v>
                </c:pt>
                <c:pt idx="191">
                  <c:v>0.00261021614713656</c:v>
                </c:pt>
                <c:pt idx="192">
                  <c:v>0.00247546854930735</c:v>
                </c:pt>
                <c:pt idx="193">
                  <c:v>0.00261589279258291</c:v>
                </c:pt>
                <c:pt idx="194">
                  <c:v>0.0029411147472638</c:v>
                </c:pt>
                <c:pt idx="195">
                  <c:v>0.0029411147472638</c:v>
                </c:pt>
                <c:pt idx="196">
                  <c:v>0.00300254465390353</c:v>
                </c:pt>
                <c:pt idx="197">
                  <c:v>0.001594036700064</c:v>
                </c:pt>
                <c:pt idx="198">
                  <c:v>0.00283495993643869</c:v>
                </c:pt>
                <c:pt idx="199">
                  <c:v>0.00299098512431253</c:v>
                </c:pt>
                <c:pt idx="200">
                  <c:v>0.00333396619035015</c:v>
                </c:pt>
                <c:pt idx="201">
                  <c:v>0.00182460346133497</c:v>
                </c:pt>
                <c:pt idx="202">
                  <c:v>0.00382027239142153</c:v>
                </c:pt>
                <c:pt idx="203">
                  <c:v>0.0019381631381188</c:v>
                </c:pt>
                <c:pt idx="204">
                  <c:v>0.00395110962382532</c:v>
                </c:pt>
                <c:pt idx="205">
                  <c:v>0.00211155076826524</c:v>
                </c:pt>
                <c:pt idx="206">
                  <c:v>0.00429650351657927</c:v>
                </c:pt>
                <c:pt idx="207">
                  <c:v>0.00429650351657927</c:v>
                </c:pt>
                <c:pt idx="208">
                  <c:v>0.0019165461343066</c:v>
                </c:pt>
                <c:pt idx="209">
                  <c:v>0.0039536915596321</c:v>
                </c:pt>
                <c:pt idx="210">
                  <c:v>0.00379642183247004</c:v>
                </c:pt>
                <c:pt idx="211">
                  <c:v>0.0045826685777286</c:v>
                </c:pt>
                <c:pt idx="212">
                  <c:v>0.00421785656428871</c:v>
                </c:pt>
                <c:pt idx="213">
                  <c:v>0.00334309947608567</c:v>
                </c:pt>
                <c:pt idx="214">
                  <c:v>0.00524883411951953</c:v>
                </c:pt>
                <c:pt idx="215">
                  <c:v>0.0065889810851841</c:v>
                </c:pt>
                <c:pt idx="216">
                  <c:v>0.00736481194591035</c:v>
                </c:pt>
                <c:pt idx="217">
                  <c:v>0.00789963000548097</c:v>
                </c:pt>
                <c:pt idx="218">
                  <c:v>0.00359039056846193</c:v>
                </c:pt>
                <c:pt idx="219">
                  <c:v>0.00880464553216543</c:v>
                </c:pt>
                <c:pt idx="220">
                  <c:v>0.0128930278992605</c:v>
                </c:pt>
                <c:pt idx="221">
                  <c:v>0.0154252475596693</c:v>
                </c:pt>
                <c:pt idx="222">
                  <c:v>0.0188021582928299</c:v>
                </c:pt>
                <c:pt idx="223">
                  <c:v>0.0198011575581736</c:v>
                </c:pt>
                <c:pt idx="224">
                  <c:v>0.0266504884645711</c:v>
                </c:pt>
                <c:pt idx="225">
                  <c:v>0.0425097117958737</c:v>
                </c:pt>
                <c:pt idx="226">
                  <c:v>0.0621947023020295</c:v>
                </c:pt>
                <c:pt idx="227">
                  <c:v>0.0677434802868103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Analysis!$Q$94</c:f>
              <c:strCache>
                <c:ptCount val="1"/>
                <c:pt idx="0">
                  <c:v>Tcomm</c:v>
                </c:pt>
              </c:strCache>
            </c:strRef>
          </c:tx>
          <c:marker>
            <c:symbol val="none"/>
          </c:marker>
          <c:xVal>
            <c:numRef>
              <c:f>Analysis!$L$95:$L$322</c:f>
              <c:numCache>
                <c:formatCode>General</c:formatCode>
                <c:ptCount val="228"/>
                <c:pt idx="0">
                  <c:v>33.590376</c:v>
                </c:pt>
                <c:pt idx="1">
                  <c:v>33.62484</c:v>
                </c:pt>
                <c:pt idx="2">
                  <c:v>34.65158</c:v>
                </c:pt>
                <c:pt idx="3">
                  <c:v>35.893404</c:v>
                </c:pt>
                <c:pt idx="4">
                  <c:v>37.420756</c:v>
                </c:pt>
                <c:pt idx="5">
                  <c:v>38.060788</c:v>
                </c:pt>
                <c:pt idx="6">
                  <c:v>38.229564</c:v>
                </c:pt>
                <c:pt idx="7">
                  <c:v>38.241056</c:v>
                </c:pt>
                <c:pt idx="8">
                  <c:v>38.642472</c:v>
                </c:pt>
                <c:pt idx="9">
                  <c:v>39.633904</c:v>
                </c:pt>
                <c:pt idx="10">
                  <c:v>40.526976</c:v>
                </c:pt>
                <c:pt idx="11">
                  <c:v>41.851896</c:v>
                </c:pt>
                <c:pt idx="12">
                  <c:v>42.16818</c:v>
                </c:pt>
                <c:pt idx="13">
                  <c:v>42.908288</c:v>
                </c:pt>
                <c:pt idx="14">
                  <c:v>43.598736</c:v>
                </c:pt>
                <c:pt idx="15">
                  <c:v>44.8296</c:v>
                </c:pt>
                <c:pt idx="16">
                  <c:v>45.104964</c:v>
                </c:pt>
                <c:pt idx="17">
                  <c:v>46.41982</c:v>
                </c:pt>
                <c:pt idx="18">
                  <c:v>47.340384</c:v>
                </c:pt>
                <c:pt idx="19">
                  <c:v>47.501796</c:v>
                </c:pt>
                <c:pt idx="20">
                  <c:v>47.53488</c:v>
                </c:pt>
                <c:pt idx="21">
                  <c:v>47.713024</c:v>
                </c:pt>
                <c:pt idx="22">
                  <c:v>47.922336</c:v>
                </c:pt>
                <c:pt idx="23">
                  <c:v>47.922336</c:v>
                </c:pt>
                <c:pt idx="24">
                  <c:v>47.922336</c:v>
                </c:pt>
                <c:pt idx="25">
                  <c:v>47.922336</c:v>
                </c:pt>
                <c:pt idx="26">
                  <c:v>48.486608</c:v>
                </c:pt>
                <c:pt idx="27">
                  <c:v>48.716536</c:v>
                </c:pt>
                <c:pt idx="28">
                  <c:v>48.749232</c:v>
                </c:pt>
                <c:pt idx="29">
                  <c:v>49.083184</c:v>
                </c:pt>
                <c:pt idx="30">
                  <c:v>49.083184</c:v>
                </c:pt>
                <c:pt idx="31">
                  <c:v>49.083184</c:v>
                </c:pt>
                <c:pt idx="32">
                  <c:v>49.083184</c:v>
                </c:pt>
                <c:pt idx="33">
                  <c:v>49.380304</c:v>
                </c:pt>
                <c:pt idx="34">
                  <c:v>49.549536</c:v>
                </c:pt>
                <c:pt idx="35">
                  <c:v>49.722952</c:v>
                </c:pt>
                <c:pt idx="36">
                  <c:v>50.29078</c:v>
                </c:pt>
                <c:pt idx="37">
                  <c:v>50.543148</c:v>
                </c:pt>
                <c:pt idx="38">
                  <c:v>51.681132</c:v>
                </c:pt>
                <c:pt idx="39">
                  <c:v>51.745436</c:v>
                </c:pt>
                <c:pt idx="40">
                  <c:v>53.129388</c:v>
                </c:pt>
                <c:pt idx="41">
                  <c:v>53.64598</c:v>
                </c:pt>
                <c:pt idx="42">
                  <c:v>53.804148</c:v>
                </c:pt>
                <c:pt idx="43">
                  <c:v>53.829132</c:v>
                </c:pt>
                <c:pt idx="44">
                  <c:v>55.97592</c:v>
                </c:pt>
                <c:pt idx="45">
                  <c:v>55.976</c:v>
                </c:pt>
                <c:pt idx="46">
                  <c:v>56.37692</c:v>
                </c:pt>
                <c:pt idx="47">
                  <c:v>56.440884</c:v>
                </c:pt>
                <c:pt idx="48">
                  <c:v>56.770232</c:v>
                </c:pt>
                <c:pt idx="49">
                  <c:v>57.266532</c:v>
                </c:pt>
                <c:pt idx="50">
                  <c:v>58.161476</c:v>
                </c:pt>
                <c:pt idx="51">
                  <c:v>58.331624</c:v>
                </c:pt>
                <c:pt idx="52">
                  <c:v>58.47982</c:v>
                </c:pt>
                <c:pt idx="53">
                  <c:v>58.719752</c:v>
                </c:pt>
                <c:pt idx="54">
                  <c:v>60.118516</c:v>
                </c:pt>
                <c:pt idx="55">
                  <c:v>61.058448</c:v>
                </c:pt>
                <c:pt idx="56">
                  <c:v>63.823728</c:v>
                </c:pt>
                <c:pt idx="57">
                  <c:v>63.844952</c:v>
                </c:pt>
                <c:pt idx="58">
                  <c:v>65.058164</c:v>
                </c:pt>
                <c:pt idx="59">
                  <c:v>65.35493599999999</c:v>
                </c:pt>
                <c:pt idx="60">
                  <c:v>65.89555199999999</c:v>
                </c:pt>
                <c:pt idx="61">
                  <c:v>66.979256</c:v>
                </c:pt>
                <c:pt idx="62">
                  <c:v>68.11477600000001</c:v>
                </c:pt>
                <c:pt idx="63">
                  <c:v>68.11477600000001</c:v>
                </c:pt>
                <c:pt idx="64">
                  <c:v>68.11477600000001</c:v>
                </c:pt>
                <c:pt idx="65">
                  <c:v>68.11477600000001</c:v>
                </c:pt>
                <c:pt idx="66">
                  <c:v>68.11477600000001</c:v>
                </c:pt>
                <c:pt idx="67">
                  <c:v>68.11477600000001</c:v>
                </c:pt>
                <c:pt idx="68">
                  <c:v>70.21938</c:v>
                </c:pt>
                <c:pt idx="69">
                  <c:v>70.344708</c:v>
                </c:pt>
                <c:pt idx="70">
                  <c:v>71.27512</c:v>
                </c:pt>
                <c:pt idx="71">
                  <c:v>71.739624</c:v>
                </c:pt>
                <c:pt idx="72">
                  <c:v>72.624904</c:v>
                </c:pt>
                <c:pt idx="73">
                  <c:v>73.013268</c:v>
                </c:pt>
                <c:pt idx="74">
                  <c:v>73.374112</c:v>
                </c:pt>
                <c:pt idx="75">
                  <c:v>73.62861599999999</c:v>
                </c:pt>
                <c:pt idx="76">
                  <c:v>73.643192</c:v>
                </c:pt>
                <c:pt idx="77">
                  <c:v>74.500488</c:v>
                </c:pt>
                <c:pt idx="78">
                  <c:v>75.427324</c:v>
                </c:pt>
                <c:pt idx="79">
                  <c:v>75.47241200000001</c:v>
                </c:pt>
                <c:pt idx="80">
                  <c:v>75.5216</c:v>
                </c:pt>
                <c:pt idx="81">
                  <c:v>76.607116</c:v>
                </c:pt>
                <c:pt idx="82">
                  <c:v>77.460444</c:v>
                </c:pt>
                <c:pt idx="83">
                  <c:v>79.589028</c:v>
                </c:pt>
                <c:pt idx="84">
                  <c:v>80.166968</c:v>
                </c:pt>
                <c:pt idx="85">
                  <c:v>80.63331599999999</c:v>
                </c:pt>
                <c:pt idx="86">
                  <c:v>81.64572</c:v>
                </c:pt>
                <c:pt idx="87">
                  <c:v>83.411048</c:v>
                </c:pt>
                <c:pt idx="88">
                  <c:v>84.692044</c:v>
                </c:pt>
                <c:pt idx="89">
                  <c:v>85.2957</c:v>
                </c:pt>
                <c:pt idx="90">
                  <c:v>86.261676</c:v>
                </c:pt>
                <c:pt idx="91">
                  <c:v>86.552936</c:v>
                </c:pt>
                <c:pt idx="92">
                  <c:v>86.984404</c:v>
                </c:pt>
                <c:pt idx="93">
                  <c:v>87.18738399999999</c:v>
                </c:pt>
                <c:pt idx="94">
                  <c:v>92.9691</c:v>
                </c:pt>
                <c:pt idx="95">
                  <c:v>94.894204</c:v>
                </c:pt>
                <c:pt idx="96">
                  <c:v>95.118104</c:v>
                </c:pt>
                <c:pt idx="97">
                  <c:v>98.658416</c:v>
                </c:pt>
                <c:pt idx="98">
                  <c:v>101.443032</c:v>
                </c:pt>
                <c:pt idx="99">
                  <c:v>103.67096</c:v>
                </c:pt>
                <c:pt idx="100">
                  <c:v>104.52116</c:v>
                </c:pt>
                <c:pt idx="101">
                  <c:v>104.669432</c:v>
                </c:pt>
                <c:pt idx="102">
                  <c:v>104.91174</c:v>
                </c:pt>
                <c:pt idx="103">
                  <c:v>106.097308</c:v>
                </c:pt>
                <c:pt idx="104">
                  <c:v>108.14462</c:v>
                </c:pt>
                <c:pt idx="105">
                  <c:v>108.783168</c:v>
                </c:pt>
                <c:pt idx="106">
                  <c:v>112.976632</c:v>
                </c:pt>
                <c:pt idx="107">
                  <c:v>117.439936</c:v>
                </c:pt>
                <c:pt idx="108">
                  <c:v>117.901352</c:v>
                </c:pt>
                <c:pt idx="109">
                  <c:v>118.3983</c:v>
                </c:pt>
                <c:pt idx="110">
                  <c:v>118.3983</c:v>
                </c:pt>
                <c:pt idx="111">
                  <c:v>118.3983</c:v>
                </c:pt>
                <c:pt idx="112">
                  <c:v>118.3983</c:v>
                </c:pt>
                <c:pt idx="113">
                  <c:v>118.3983</c:v>
                </c:pt>
                <c:pt idx="114">
                  <c:v>118.65948</c:v>
                </c:pt>
                <c:pt idx="115">
                  <c:v>118.65948</c:v>
                </c:pt>
                <c:pt idx="116">
                  <c:v>118.65948</c:v>
                </c:pt>
                <c:pt idx="117">
                  <c:v>118.65948</c:v>
                </c:pt>
                <c:pt idx="118">
                  <c:v>118.65948</c:v>
                </c:pt>
                <c:pt idx="119">
                  <c:v>118.65948</c:v>
                </c:pt>
                <c:pt idx="120">
                  <c:v>118.65948</c:v>
                </c:pt>
                <c:pt idx="121">
                  <c:v>118.65948</c:v>
                </c:pt>
                <c:pt idx="122">
                  <c:v>118.65948</c:v>
                </c:pt>
                <c:pt idx="123">
                  <c:v>131.1872</c:v>
                </c:pt>
                <c:pt idx="124">
                  <c:v>131.1872</c:v>
                </c:pt>
                <c:pt idx="125">
                  <c:v>132.258048</c:v>
                </c:pt>
                <c:pt idx="126">
                  <c:v>134.464128</c:v>
                </c:pt>
                <c:pt idx="127">
                  <c:v>134.724192</c:v>
                </c:pt>
                <c:pt idx="128">
                  <c:v>136.3894</c:v>
                </c:pt>
                <c:pt idx="129">
                  <c:v>138.833996</c:v>
                </c:pt>
                <c:pt idx="130">
                  <c:v>145.87914</c:v>
                </c:pt>
                <c:pt idx="131">
                  <c:v>148.597216</c:v>
                </c:pt>
                <c:pt idx="132">
                  <c:v>153.63216</c:v>
                </c:pt>
                <c:pt idx="133">
                  <c:v>164.125896</c:v>
                </c:pt>
                <c:pt idx="134">
                  <c:v>167.071876</c:v>
                </c:pt>
                <c:pt idx="135">
                  <c:v>168.986928</c:v>
                </c:pt>
                <c:pt idx="136">
                  <c:v>169.961244</c:v>
                </c:pt>
                <c:pt idx="137">
                  <c:v>174.165804</c:v>
                </c:pt>
                <c:pt idx="138">
                  <c:v>174.319276</c:v>
                </c:pt>
                <c:pt idx="139">
                  <c:v>174.976372</c:v>
                </c:pt>
                <c:pt idx="140">
                  <c:v>177.187224</c:v>
                </c:pt>
                <c:pt idx="141">
                  <c:v>188.296236</c:v>
                </c:pt>
                <c:pt idx="142">
                  <c:v>193.758468</c:v>
                </c:pt>
                <c:pt idx="143">
                  <c:v>194.816428</c:v>
                </c:pt>
                <c:pt idx="144">
                  <c:v>194.816428</c:v>
                </c:pt>
                <c:pt idx="145">
                  <c:v>196.058752</c:v>
                </c:pt>
                <c:pt idx="146">
                  <c:v>199.850432</c:v>
                </c:pt>
                <c:pt idx="147">
                  <c:v>201.12268</c:v>
                </c:pt>
                <c:pt idx="148">
                  <c:v>207.559896</c:v>
                </c:pt>
                <c:pt idx="149">
                  <c:v>212.402412</c:v>
                </c:pt>
                <c:pt idx="150">
                  <c:v>215.79898</c:v>
                </c:pt>
                <c:pt idx="151">
                  <c:v>217.897596</c:v>
                </c:pt>
                <c:pt idx="152">
                  <c:v>220.988592</c:v>
                </c:pt>
                <c:pt idx="153">
                  <c:v>221.293356</c:v>
                </c:pt>
                <c:pt idx="154">
                  <c:v>230.662796</c:v>
                </c:pt>
                <c:pt idx="155">
                  <c:v>231.872904</c:v>
                </c:pt>
                <c:pt idx="156">
                  <c:v>233.130972</c:v>
                </c:pt>
                <c:pt idx="157">
                  <c:v>233.994564</c:v>
                </c:pt>
                <c:pt idx="158">
                  <c:v>234.880508</c:v>
                </c:pt>
                <c:pt idx="159">
                  <c:v>248.07496</c:v>
                </c:pt>
                <c:pt idx="160">
                  <c:v>250.485548</c:v>
                </c:pt>
                <c:pt idx="161">
                  <c:v>252.554644</c:v>
                </c:pt>
                <c:pt idx="162">
                  <c:v>252.775956</c:v>
                </c:pt>
                <c:pt idx="163">
                  <c:v>255.144564</c:v>
                </c:pt>
                <c:pt idx="164">
                  <c:v>270.032772</c:v>
                </c:pt>
                <c:pt idx="165">
                  <c:v>270.625164</c:v>
                </c:pt>
                <c:pt idx="166">
                  <c:v>273.722736</c:v>
                </c:pt>
                <c:pt idx="167">
                  <c:v>276.204032</c:v>
                </c:pt>
                <c:pt idx="168">
                  <c:v>295.619264</c:v>
                </c:pt>
                <c:pt idx="169">
                  <c:v>299.80672</c:v>
                </c:pt>
                <c:pt idx="170">
                  <c:v>300.796656</c:v>
                </c:pt>
                <c:pt idx="171">
                  <c:v>303.892128</c:v>
                </c:pt>
                <c:pt idx="172">
                  <c:v>314.050992</c:v>
                </c:pt>
                <c:pt idx="173">
                  <c:v>321.327568</c:v>
                </c:pt>
                <c:pt idx="174">
                  <c:v>337.595076</c:v>
                </c:pt>
                <c:pt idx="175">
                  <c:v>339.819704</c:v>
                </c:pt>
                <c:pt idx="176">
                  <c:v>355.24364</c:v>
                </c:pt>
                <c:pt idx="177">
                  <c:v>355.679888</c:v>
                </c:pt>
                <c:pt idx="178">
                  <c:v>356.59788</c:v>
                </c:pt>
                <c:pt idx="179">
                  <c:v>379.20412</c:v>
                </c:pt>
                <c:pt idx="180">
                  <c:v>379.407072</c:v>
                </c:pt>
                <c:pt idx="181">
                  <c:v>391.554376</c:v>
                </c:pt>
                <c:pt idx="182">
                  <c:v>404.453268</c:v>
                </c:pt>
                <c:pt idx="183">
                  <c:v>416.3271</c:v>
                </c:pt>
                <c:pt idx="184">
                  <c:v>423.36528</c:v>
                </c:pt>
                <c:pt idx="185">
                  <c:v>448.196456</c:v>
                </c:pt>
                <c:pt idx="186">
                  <c:v>455.652228</c:v>
                </c:pt>
                <c:pt idx="187">
                  <c:v>457.213324</c:v>
                </c:pt>
                <c:pt idx="188">
                  <c:v>458.134968</c:v>
                </c:pt>
                <c:pt idx="189">
                  <c:v>469.761568</c:v>
                </c:pt>
                <c:pt idx="190">
                  <c:v>484.837276</c:v>
                </c:pt>
                <c:pt idx="191">
                  <c:v>490.447152</c:v>
                </c:pt>
                <c:pt idx="192">
                  <c:v>506.899032</c:v>
                </c:pt>
                <c:pt idx="193">
                  <c:v>535.56762</c:v>
                </c:pt>
                <c:pt idx="194">
                  <c:v>560.7579040000001</c:v>
                </c:pt>
                <c:pt idx="195">
                  <c:v>560.7579040000001</c:v>
                </c:pt>
                <c:pt idx="196">
                  <c:v>564.509544</c:v>
                </c:pt>
                <c:pt idx="197">
                  <c:v>608.034016</c:v>
                </c:pt>
                <c:pt idx="198">
                  <c:v>608.216464</c:v>
                </c:pt>
                <c:pt idx="199">
                  <c:v>611.702808</c:v>
                </c:pt>
                <c:pt idx="200">
                  <c:v>673.177152</c:v>
                </c:pt>
                <c:pt idx="201">
                  <c:v>696.003832</c:v>
                </c:pt>
                <c:pt idx="202">
                  <c:v>712.985492</c:v>
                </c:pt>
                <c:pt idx="203">
                  <c:v>739.318908</c:v>
                </c:pt>
                <c:pt idx="204">
                  <c:v>745.120908</c:v>
                </c:pt>
                <c:pt idx="205">
                  <c:v>805.444528</c:v>
                </c:pt>
                <c:pt idx="206">
                  <c:v>819.520624</c:v>
                </c:pt>
                <c:pt idx="207">
                  <c:v>819.520624</c:v>
                </c:pt>
                <c:pt idx="208">
                  <c:v>825.198684</c:v>
                </c:pt>
                <c:pt idx="209">
                  <c:v>825.4580120000001</c:v>
                </c:pt>
                <c:pt idx="210">
                  <c:v>882.792944</c:v>
                </c:pt>
                <c:pt idx="211">
                  <c:v>924.876696</c:v>
                </c:pt>
                <c:pt idx="212">
                  <c:v>929.788876</c:v>
                </c:pt>
                <c:pt idx="213">
                  <c:v>939.523532</c:v>
                </c:pt>
                <c:pt idx="214">
                  <c:v>1055.542904</c:v>
                </c:pt>
                <c:pt idx="215">
                  <c:v>1293.491792</c:v>
                </c:pt>
                <c:pt idx="216">
                  <c:v>1360.639704</c:v>
                </c:pt>
                <c:pt idx="217">
                  <c:v>1594.094272</c:v>
                </c:pt>
                <c:pt idx="218">
                  <c:v>1666.89628</c:v>
                </c:pt>
                <c:pt idx="219">
                  <c:v>1926.23072</c:v>
                </c:pt>
                <c:pt idx="220">
                  <c:v>2477.609052</c:v>
                </c:pt>
                <c:pt idx="221">
                  <c:v>3111.593792</c:v>
                </c:pt>
                <c:pt idx="222">
                  <c:v>3437.224876</c:v>
                </c:pt>
                <c:pt idx="223">
                  <c:v>3947.774864</c:v>
                </c:pt>
                <c:pt idx="224">
                  <c:v>5374.667712</c:v>
                </c:pt>
                <c:pt idx="225">
                  <c:v>8134.875096</c:v>
                </c:pt>
                <c:pt idx="226">
                  <c:v>12025.569884</c:v>
                </c:pt>
                <c:pt idx="227">
                  <c:v>14601.68138</c:v>
                </c:pt>
              </c:numCache>
            </c:numRef>
          </c:xVal>
          <c:yVal>
            <c:numRef>
              <c:f>Analysis!$Q$95:$Q$322</c:f>
              <c:numCache>
                <c:formatCode>0.00E+00</c:formatCode>
                <c:ptCount val="228"/>
                <c:pt idx="0">
                  <c:v>0.00130690018846121</c:v>
                </c:pt>
                <c:pt idx="1">
                  <c:v>0.00132615936194393</c:v>
                </c:pt>
                <c:pt idx="2">
                  <c:v>6.28793501710828E-7</c:v>
                </c:pt>
                <c:pt idx="3">
                  <c:v>0.000697916264861867</c:v>
                </c:pt>
                <c:pt idx="4">
                  <c:v>0.0015066472151537</c:v>
                </c:pt>
                <c:pt idx="5">
                  <c:v>0.000225482139755215</c:v>
                </c:pt>
                <c:pt idx="6">
                  <c:v>0.00153647199407825</c:v>
                </c:pt>
                <c:pt idx="7">
                  <c:v>6.36882156714145E-5</c:v>
                </c:pt>
                <c:pt idx="8">
                  <c:v>3.60958893369976E-5</c:v>
                </c:pt>
                <c:pt idx="9">
                  <c:v>0.00157500601698395</c:v>
                </c:pt>
                <c:pt idx="10">
                  <c:v>0.000157461964238923</c:v>
                </c:pt>
                <c:pt idx="11">
                  <c:v>0.00178577350846756</c:v>
                </c:pt>
                <c:pt idx="12">
                  <c:v>0.00173629438773347</c:v>
                </c:pt>
                <c:pt idx="13">
                  <c:v>0.00178297789898144</c:v>
                </c:pt>
                <c:pt idx="14">
                  <c:v>0.00181902104856499</c:v>
                </c:pt>
                <c:pt idx="15">
                  <c:v>0.000583718357469017</c:v>
                </c:pt>
                <c:pt idx="16">
                  <c:v>0.000475092385185162</c:v>
                </c:pt>
                <c:pt idx="17">
                  <c:v>0.000711330789491642</c:v>
                </c:pt>
                <c:pt idx="18">
                  <c:v>0.000550156652249533</c:v>
                </c:pt>
                <c:pt idx="19">
                  <c:v>0.0014760282131504</c:v>
                </c:pt>
                <c:pt idx="20">
                  <c:v>0.00200141089805579</c:v>
                </c:pt>
                <c:pt idx="21">
                  <c:v>0.00201230050206404</c:v>
                </c:pt>
                <c:pt idx="22">
                  <c:v>0.000796808634757153</c:v>
                </c:pt>
                <c:pt idx="23">
                  <c:v>0.00081497261156928</c:v>
                </c:pt>
                <c:pt idx="24">
                  <c:v>0.000815741750717964</c:v>
                </c:pt>
                <c:pt idx="25">
                  <c:v>0.0008136223769128</c:v>
                </c:pt>
                <c:pt idx="26">
                  <c:v>0.000783094287489475</c:v>
                </c:pt>
                <c:pt idx="27">
                  <c:v>0.000811764202479384</c:v>
                </c:pt>
                <c:pt idx="28">
                  <c:v>0.00185455023967852</c:v>
                </c:pt>
                <c:pt idx="29">
                  <c:v>0.000856429952581869</c:v>
                </c:pt>
                <c:pt idx="30">
                  <c:v>0.000861372051728358</c:v>
                </c:pt>
                <c:pt idx="31">
                  <c:v>0.000860337473822085</c:v>
                </c:pt>
                <c:pt idx="32">
                  <c:v>0.000860162774481663</c:v>
                </c:pt>
                <c:pt idx="33">
                  <c:v>0.00157392736158182</c:v>
                </c:pt>
                <c:pt idx="34">
                  <c:v>0.000851551884760937</c:v>
                </c:pt>
                <c:pt idx="35">
                  <c:v>0.00197298178529999</c:v>
                </c:pt>
                <c:pt idx="36">
                  <c:v>0.00212326152287787</c:v>
                </c:pt>
                <c:pt idx="37">
                  <c:v>0.00211575543669949</c:v>
                </c:pt>
                <c:pt idx="38">
                  <c:v>0.00216826514909843</c:v>
                </c:pt>
                <c:pt idx="39">
                  <c:v>0.00208733968339597</c:v>
                </c:pt>
                <c:pt idx="40">
                  <c:v>0.00110651627804738</c:v>
                </c:pt>
                <c:pt idx="41">
                  <c:v>0.00227203222856239</c:v>
                </c:pt>
                <c:pt idx="42">
                  <c:v>0.00110665072692839</c:v>
                </c:pt>
                <c:pt idx="43">
                  <c:v>0.00225813999604753</c:v>
                </c:pt>
                <c:pt idx="44">
                  <c:v>0.00171191564933145</c:v>
                </c:pt>
                <c:pt idx="45">
                  <c:v>0.00172009641190422</c:v>
                </c:pt>
                <c:pt idx="46">
                  <c:v>0.00238987479147463</c:v>
                </c:pt>
                <c:pt idx="47">
                  <c:v>0.0024061248755126</c:v>
                </c:pt>
                <c:pt idx="48">
                  <c:v>0.0023909739977657</c:v>
                </c:pt>
                <c:pt idx="49">
                  <c:v>0.00107835935675968</c:v>
                </c:pt>
                <c:pt idx="50">
                  <c:v>0.00192112127185444</c:v>
                </c:pt>
                <c:pt idx="51">
                  <c:v>0.00113954064292797</c:v>
                </c:pt>
                <c:pt idx="52">
                  <c:v>0.00243501730345363</c:v>
                </c:pt>
                <c:pt idx="53">
                  <c:v>0.00220863134139809</c:v>
                </c:pt>
                <c:pt idx="54">
                  <c:v>0.00115635111439649</c:v>
                </c:pt>
                <c:pt idx="55">
                  <c:v>0.00262846703047421</c:v>
                </c:pt>
                <c:pt idx="56">
                  <c:v>0.00274005474344408</c:v>
                </c:pt>
                <c:pt idx="57">
                  <c:v>0.00265283772276596</c:v>
                </c:pt>
                <c:pt idx="58">
                  <c:v>0.00282430989827469</c:v>
                </c:pt>
                <c:pt idx="59">
                  <c:v>0.00276443908204721</c:v>
                </c:pt>
                <c:pt idx="60">
                  <c:v>0.00099952629284606</c:v>
                </c:pt>
                <c:pt idx="61">
                  <c:v>0.0013608692378554</c:v>
                </c:pt>
                <c:pt idx="62">
                  <c:v>0.00138558249649734</c:v>
                </c:pt>
                <c:pt idx="63">
                  <c:v>0.00138511250412447</c:v>
                </c:pt>
                <c:pt idx="64">
                  <c:v>0.00138554154920889</c:v>
                </c:pt>
                <c:pt idx="65">
                  <c:v>0.0013843677071072</c:v>
                </c:pt>
                <c:pt idx="66">
                  <c:v>0.0013847159767029</c:v>
                </c:pt>
                <c:pt idx="67">
                  <c:v>0.00138538282667488</c:v>
                </c:pt>
                <c:pt idx="68">
                  <c:v>0.00290059228922841</c:v>
                </c:pt>
                <c:pt idx="69">
                  <c:v>0.00297733353915895</c:v>
                </c:pt>
                <c:pt idx="70">
                  <c:v>0.00148493835498626</c:v>
                </c:pt>
                <c:pt idx="71">
                  <c:v>0.00301793192222122</c:v>
                </c:pt>
                <c:pt idx="72">
                  <c:v>0.00225726194345043</c:v>
                </c:pt>
                <c:pt idx="73">
                  <c:v>0.00304864688876632</c:v>
                </c:pt>
                <c:pt idx="74">
                  <c:v>0.00151329575375378</c:v>
                </c:pt>
                <c:pt idx="75">
                  <c:v>0.00238511859804964</c:v>
                </c:pt>
                <c:pt idx="76">
                  <c:v>0.0031085949970661</c:v>
                </c:pt>
                <c:pt idx="77">
                  <c:v>0.00280835717204113</c:v>
                </c:pt>
                <c:pt idx="78">
                  <c:v>0.00319850291999483</c:v>
                </c:pt>
                <c:pt idx="79">
                  <c:v>0.00318657988797</c:v>
                </c:pt>
                <c:pt idx="80">
                  <c:v>0.00166588779535396</c:v>
                </c:pt>
                <c:pt idx="81">
                  <c:v>0.00168522759245835</c:v>
                </c:pt>
                <c:pt idx="82">
                  <c:v>0.00323359697009014</c:v>
                </c:pt>
                <c:pt idx="83">
                  <c:v>0.00159858193590703</c:v>
                </c:pt>
                <c:pt idx="84">
                  <c:v>0.00338022410531561</c:v>
                </c:pt>
                <c:pt idx="85">
                  <c:v>0.00346556924848399</c:v>
                </c:pt>
                <c:pt idx="86">
                  <c:v>0.00170379941127908</c:v>
                </c:pt>
                <c:pt idx="87">
                  <c:v>0.00292207012801898</c:v>
                </c:pt>
                <c:pt idx="88">
                  <c:v>0.00187456719643722</c:v>
                </c:pt>
                <c:pt idx="89">
                  <c:v>0.00359387484506462</c:v>
                </c:pt>
                <c:pt idx="90">
                  <c:v>0.00377068732061547</c:v>
                </c:pt>
                <c:pt idx="91">
                  <c:v>0.0037625565053963</c:v>
                </c:pt>
                <c:pt idx="92">
                  <c:v>0.00185291451586175</c:v>
                </c:pt>
                <c:pt idx="93">
                  <c:v>0.00281175342236571</c:v>
                </c:pt>
                <c:pt idx="94">
                  <c:v>0.0039548645726291</c:v>
                </c:pt>
                <c:pt idx="95">
                  <c:v>0.00404686448794712</c:v>
                </c:pt>
                <c:pt idx="96">
                  <c:v>0.00226401328432744</c:v>
                </c:pt>
                <c:pt idx="97">
                  <c:v>0.00213511674372336</c:v>
                </c:pt>
                <c:pt idx="98">
                  <c:v>0.00222020207749545</c:v>
                </c:pt>
                <c:pt idx="99">
                  <c:v>0.00412891866928027</c:v>
                </c:pt>
                <c:pt idx="100">
                  <c:v>0.00230225227902324</c:v>
                </c:pt>
                <c:pt idx="101">
                  <c:v>0.00231271611330589</c:v>
                </c:pt>
                <c:pt idx="102">
                  <c:v>0.00231165152016661</c:v>
                </c:pt>
                <c:pt idx="103">
                  <c:v>0.00221136643647817</c:v>
                </c:pt>
                <c:pt idx="104">
                  <c:v>0.00286070717092921</c:v>
                </c:pt>
                <c:pt idx="105">
                  <c:v>0.00475620085966527</c:v>
                </c:pt>
                <c:pt idx="106">
                  <c:v>0.00448095300681611</c:v>
                </c:pt>
                <c:pt idx="107">
                  <c:v>0.00479146107536273</c:v>
                </c:pt>
                <c:pt idx="108">
                  <c:v>0.00503220562129061</c:v>
                </c:pt>
                <c:pt idx="109">
                  <c:v>0.00486262671460288</c:v>
                </c:pt>
                <c:pt idx="110">
                  <c:v>0.00486206095083824</c:v>
                </c:pt>
                <c:pt idx="111">
                  <c:v>0.00486293819839767</c:v>
                </c:pt>
                <c:pt idx="112">
                  <c:v>0.00486194255010868</c:v>
                </c:pt>
                <c:pt idx="113">
                  <c:v>0.00486181014167085</c:v>
                </c:pt>
                <c:pt idx="114">
                  <c:v>0.00487735158835219</c:v>
                </c:pt>
                <c:pt idx="115">
                  <c:v>0.00487868552617022</c:v>
                </c:pt>
                <c:pt idx="116">
                  <c:v>0.00487921532833752</c:v>
                </c:pt>
                <c:pt idx="117">
                  <c:v>0.00487912780636409</c:v>
                </c:pt>
                <c:pt idx="118">
                  <c:v>0.00487888108791091</c:v>
                </c:pt>
                <c:pt idx="119">
                  <c:v>0.00488004753838414</c:v>
                </c:pt>
                <c:pt idx="120">
                  <c:v>0.00487798954201695</c:v>
                </c:pt>
                <c:pt idx="121">
                  <c:v>0.00487846370062824</c:v>
                </c:pt>
                <c:pt idx="122">
                  <c:v>0.00487966906253389</c:v>
                </c:pt>
                <c:pt idx="123">
                  <c:v>0.00306198817091877</c:v>
                </c:pt>
                <c:pt idx="124">
                  <c:v>0.0030586305355047</c:v>
                </c:pt>
                <c:pt idx="125">
                  <c:v>0.0056670365782494</c:v>
                </c:pt>
                <c:pt idx="126">
                  <c:v>0.00267860425389674</c:v>
                </c:pt>
                <c:pt idx="127">
                  <c:v>0.00538637398450127</c:v>
                </c:pt>
                <c:pt idx="128">
                  <c:v>0.00305195176722447</c:v>
                </c:pt>
                <c:pt idx="129">
                  <c:v>0.00517109492059214</c:v>
                </c:pt>
                <c:pt idx="130">
                  <c:v>0.0061570516182665</c:v>
                </c:pt>
                <c:pt idx="131">
                  <c:v>0.00645730567738478</c:v>
                </c:pt>
                <c:pt idx="132">
                  <c:v>0.00367407221785797</c:v>
                </c:pt>
                <c:pt idx="133">
                  <c:v>0.00661954451671025</c:v>
                </c:pt>
                <c:pt idx="134">
                  <c:v>0.00709067397022237</c:v>
                </c:pt>
                <c:pt idx="135">
                  <c:v>0.00699416557566161</c:v>
                </c:pt>
                <c:pt idx="136">
                  <c:v>0.00743200016210854</c:v>
                </c:pt>
                <c:pt idx="137">
                  <c:v>0.00766975289428686</c:v>
                </c:pt>
                <c:pt idx="138">
                  <c:v>0.00823631520373238</c:v>
                </c:pt>
                <c:pt idx="139">
                  <c:v>0.0074825108496409</c:v>
                </c:pt>
                <c:pt idx="140">
                  <c:v>0.00684225838809461</c:v>
                </c:pt>
                <c:pt idx="141">
                  <c:v>0.00809023563948237</c:v>
                </c:pt>
                <c:pt idx="142">
                  <c:v>0.00849956931989253</c:v>
                </c:pt>
                <c:pt idx="143">
                  <c:v>0.00407938534026406</c:v>
                </c:pt>
                <c:pt idx="144">
                  <c:v>0.00407945630933877</c:v>
                </c:pt>
                <c:pt idx="145">
                  <c:v>0.0141552467635838</c:v>
                </c:pt>
                <c:pt idx="146">
                  <c:v>0.00839633929284411</c:v>
                </c:pt>
                <c:pt idx="147">
                  <c:v>0.00878269153599684</c:v>
                </c:pt>
                <c:pt idx="148">
                  <c:v>0.0102131600140378</c:v>
                </c:pt>
                <c:pt idx="149">
                  <c:v>0.0158341779385694</c:v>
                </c:pt>
                <c:pt idx="150">
                  <c:v>0.00860926254125122</c:v>
                </c:pt>
                <c:pt idx="151">
                  <c:v>0.00681614132018863</c:v>
                </c:pt>
                <c:pt idx="152">
                  <c:v>0.00887718036758114</c:v>
                </c:pt>
                <c:pt idx="153">
                  <c:v>0.0103542537320798</c:v>
                </c:pt>
                <c:pt idx="154">
                  <c:v>0.00514015376289214</c:v>
                </c:pt>
                <c:pt idx="155">
                  <c:v>0.00572904366685144</c:v>
                </c:pt>
                <c:pt idx="156">
                  <c:v>0.0181274659117061</c:v>
                </c:pt>
                <c:pt idx="157">
                  <c:v>0.0101481989788971</c:v>
                </c:pt>
                <c:pt idx="158">
                  <c:v>0.00991637223133926</c:v>
                </c:pt>
                <c:pt idx="159">
                  <c:v>0.00564331535030932</c:v>
                </c:pt>
                <c:pt idx="160">
                  <c:v>0.0151774960974478</c:v>
                </c:pt>
                <c:pt idx="161">
                  <c:v>0.00865586117351719</c:v>
                </c:pt>
                <c:pt idx="162">
                  <c:v>0.0101895860570852</c:v>
                </c:pt>
                <c:pt idx="163">
                  <c:v>0.0111641649388864</c:v>
                </c:pt>
                <c:pt idx="164">
                  <c:v>0.0115388370274199</c:v>
                </c:pt>
                <c:pt idx="165">
                  <c:v>0.0166823690598373</c:v>
                </c:pt>
                <c:pt idx="166">
                  <c:v>0.0119066130921998</c:v>
                </c:pt>
                <c:pt idx="167">
                  <c:v>0.00616613396987251</c:v>
                </c:pt>
                <c:pt idx="168">
                  <c:v>0.00800012945824934</c:v>
                </c:pt>
                <c:pt idx="169">
                  <c:v>0.013660337435332</c:v>
                </c:pt>
                <c:pt idx="170">
                  <c:v>0.00773565220219973</c:v>
                </c:pt>
                <c:pt idx="171">
                  <c:v>0.0136157127898713</c:v>
                </c:pt>
                <c:pt idx="172">
                  <c:v>0.00722496557697628</c:v>
                </c:pt>
                <c:pt idx="173">
                  <c:v>0.0137647581648808</c:v>
                </c:pt>
                <c:pt idx="174">
                  <c:v>0.0080229956130269</c:v>
                </c:pt>
                <c:pt idx="175">
                  <c:v>0.00751502856929178</c:v>
                </c:pt>
                <c:pt idx="176">
                  <c:v>0.014644013248527</c:v>
                </c:pt>
                <c:pt idx="177">
                  <c:v>0.00848477683319091</c:v>
                </c:pt>
                <c:pt idx="178">
                  <c:v>0.0154208918933749</c:v>
                </c:pt>
                <c:pt idx="179">
                  <c:v>0.010110243831505</c:v>
                </c:pt>
                <c:pt idx="180">
                  <c:v>0.0139429745807555</c:v>
                </c:pt>
                <c:pt idx="181">
                  <c:v>0.0124374897325676</c:v>
                </c:pt>
                <c:pt idx="182">
                  <c:v>0.0173463078827354</c:v>
                </c:pt>
                <c:pt idx="183">
                  <c:v>0.0179600328569069</c:v>
                </c:pt>
                <c:pt idx="184">
                  <c:v>0.018410565235533</c:v>
                </c:pt>
                <c:pt idx="185">
                  <c:v>0.017922174122608</c:v>
                </c:pt>
                <c:pt idx="186">
                  <c:v>0.0197888948532546</c:v>
                </c:pt>
                <c:pt idx="187">
                  <c:v>0.0103715202564444</c:v>
                </c:pt>
                <c:pt idx="188">
                  <c:v>0.0244095843797396</c:v>
                </c:pt>
                <c:pt idx="189">
                  <c:v>0.020122281888691</c:v>
                </c:pt>
                <c:pt idx="190">
                  <c:v>0.0310549057754351</c:v>
                </c:pt>
                <c:pt idx="191">
                  <c:v>0.0218811376983154</c:v>
                </c:pt>
                <c:pt idx="192">
                  <c:v>0.017055216743799</c:v>
                </c:pt>
                <c:pt idx="193">
                  <c:v>0.018449529559242</c:v>
                </c:pt>
                <c:pt idx="194">
                  <c:v>0.0244408055015942</c:v>
                </c:pt>
                <c:pt idx="195">
                  <c:v>0.0244420341591161</c:v>
                </c:pt>
                <c:pt idx="196">
                  <c:v>0.0251408717462485</c:v>
                </c:pt>
                <c:pt idx="197">
                  <c:v>0.0362061041770002</c:v>
                </c:pt>
                <c:pt idx="198">
                  <c:v>0.0246013895517814</c:v>
                </c:pt>
                <c:pt idx="199">
                  <c:v>0.0222285929564676</c:v>
                </c:pt>
                <c:pt idx="200">
                  <c:v>0.0289784801535111</c:v>
                </c:pt>
                <c:pt idx="201">
                  <c:v>0.0362763619834996</c:v>
                </c:pt>
                <c:pt idx="202">
                  <c:v>0.0325525509536296</c:v>
                </c:pt>
                <c:pt idx="203">
                  <c:v>0.0523260329646219</c:v>
                </c:pt>
                <c:pt idx="204">
                  <c:v>0.0323187259895202</c:v>
                </c:pt>
                <c:pt idx="205">
                  <c:v>0.0565019972386434</c:v>
                </c:pt>
                <c:pt idx="206">
                  <c:v>0.0355164961502101</c:v>
                </c:pt>
                <c:pt idx="207">
                  <c:v>0.0355173352759733</c:v>
                </c:pt>
                <c:pt idx="208">
                  <c:v>0.0345684793746687</c:v>
                </c:pt>
                <c:pt idx="209">
                  <c:v>0.0202354839908508</c:v>
                </c:pt>
                <c:pt idx="210">
                  <c:v>0.0200917327830356</c:v>
                </c:pt>
                <c:pt idx="211">
                  <c:v>0.0343541563113844</c:v>
                </c:pt>
                <c:pt idx="212">
                  <c:v>0.0373088144489104</c:v>
                </c:pt>
                <c:pt idx="213">
                  <c:v>0.0405049628214099</c:v>
                </c:pt>
                <c:pt idx="214">
                  <c:v>0.0354514251280741</c:v>
                </c:pt>
                <c:pt idx="215">
                  <c:v>0.0330709917569957</c:v>
                </c:pt>
                <c:pt idx="216">
                  <c:v>0.0302847348051676</c:v>
                </c:pt>
                <c:pt idx="217">
                  <c:v>0.0688346269502956</c:v>
                </c:pt>
                <c:pt idx="218">
                  <c:v>0.0580293258753977</c:v>
                </c:pt>
                <c:pt idx="219">
                  <c:v>0.0775548674104375</c:v>
                </c:pt>
                <c:pt idx="220">
                  <c:v>0.0545268341988306</c:v>
                </c:pt>
                <c:pt idx="221">
                  <c:v>0.134319479768339</c:v>
                </c:pt>
                <c:pt idx="222">
                  <c:v>0.0785882620148946</c:v>
                </c:pt>
                <c:pt idx="223">
                  <c:v>0.0905480489756877</c:v>
                </c:pt>
                <c:pt idx="224">
                  <c:v>0.232095770653249</c:v>
                </c:pt>
                <c:pt idx="225">
                  <c:v>0.183086968739776</c:v>
                </c:pt>
                <c:pt idx="226">
                  <c:v>0.273262721983491</c:v>
                </c:pt>
                <c:pt idx="227">
                  <c:v>0.344370624379998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557224"/>
        <c:axId val="2114562680"/>
      </c:scatterChart>
      <c:valAx>
        <c:axId val="2114557224"/>
        <c:scaling>
          <c:logBase val="10.0"/>
          <c:orientation val="minMax"/>
          <c:min val="2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Problem memory footprint (Mb)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14562680"/>
        <c:crosses val="autoZero"/>
        <c:crossBetween val="midCat"/>
      </c:valAx>
      <c:valAx>
        <c:axId val="2114562680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Runtime (sec)</a:t>
                </a:r>
              </a:p>
            </c:rich>
          </c:tx>
          <c:overlay val="0"/>
        </c:title>
        <c:numFmt formatCode="0.00E+00" sourceLinked="1"/>
        <c:majorTickMark val="out"/>
        <c:minorTickMark val="none"/>
        <c:tickLblPos val="nextTo"/>
        <c:crossAx val="2114557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Naive DSPMV Modeled Runtime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Analysis!$P$325</c:f>
              <c:strCache>
                <c:ptCount val="1"/>
                <c:pt idx="0">
                  <c:v>Tcomp</c:v>
                </c:pt>
              </c:strCache>
            </c:strRef>
          </c:tx>
          <c:marker>
            <c:symbol val="none"/>
          </c:marker>
          <c:xVal>
            <c:numRef>
              <c:f>Analysis!$L$326:$L$602</c:f>
              <c:numCache>
                <c:formatCode>General</c:formatCode>
                <c:ptCount val="277"/>
                <c:pt idx="0">
                  <c:v>32.854596</c:v>
                </c:pt>
                <c:pt idx="1">
                  <c:v>33.225288</c:v>
                </c:pt>
                <c:pt idx="2">
                  <c:v>33.428136</c:v>
                </c:pt>
                <c:pt idx="3">
                  <c:v>33.915812</c:v>
                </c:pt>
                <c:pt idx="4">
                  <c:v>34.535664</c:v>
                </c:pt>
                <c:pt idx="5">
                  <c:v>34.61448</c:v>
                </c:pt>
                <c:pt idx="6">
                  <c:v>34.614888</c:v>
                </c:pt>
                <c:pt idx="7">
                  <c:v>34.65158</c:v>
                </c:pt>
                <c:pt idx="8">
                  <c:v>35.893404</c:v>
                </c:pt>
                <c:pt idx="9">
                  <c:v>35.995176</c:v>
                </c:pt>
                <c:pt idx="10">
                  <c:v>38.060788</c:v>
                </c:pt>
                <c:pt idx="11">
                  <c:v>38.169924</c:v>
                </c:pt>
                <c:pt idx="12">
                  <c:v>38.241056</c:v>
                </c:pt>
                <c:pt idx="13">
                  <c:v>38.3248</c:v>
                </c:pt>
                <c:pt idx="14">
                  <c:v>38.642472</c:v>
                </c:pt>
                <c:pt idx="15">
                  <c:v>38.94822</c:v>
                </c:pt>
                <c:pt idx="16">
                  <c:v>38.958456</c:v>
                </c:pt>
                <c:pt idx="17">
                  <c:v>39.206012</c:v>
                </c:pt>
                <c:pt idx="18">
                  <c:v>39.523576</c:v>
                </c:pt>
                <c:pt idx="19">
                  <c:v>39.53628</c:v>
                </c:pt>
                <c:pt idx="20">
                  <c:v>39.85824</c:v>
                </c:pt>
                <c:pt idx="21">
                  <c:v>40.526976</c:v>
                </c:pt>
                <c:pt idx="22">
                  <c:v>40.74836</c:v>
                </c:pt>
                <c:pt idx="23">
                  <c:v>41.604352</c:v>
                </c:pt>
                <c:pt idx="24">
                  <c:v>41.808688</c:v>
                </c:pt>
                <c:pt idx="25">
                  <c:v>42.330644</c:v>
                </c:pt>
                <c:pt idx="26">
                  <c:v>44.111828</c:v>
                </c:pt>
                <c:pt idx="27">
                  <c:v>44.641296</c:v>
                </c:pt>
                <c:pt idx="28">
                  <c:v>44.8296</c:v>
                </c:pt>
                <c:pt idx="29">
                  <c:v>45.104964</c:v>
                </c:pt>
                <c:pt idx="30">
                  <c:v>45.552408</c:v>
                </c:pt>
                <c:pt idx="31">
                  <c:v>45.766936</c:v>
                </c:pt>
                <c:pt idx="32">
                  <c:v>46.144888</c:v>
                </c:pt>
                <c:pt idx="33">
                  <c:v>46.41982</c:v>
                </c:pt>
                <c:pt idx="34">
                  <c:v>46.573568</c:v>
                </c:pt>
                <c:pt idx="35">
                  <c:v>46.850512</c:v>
                </c:pt>
                <c:pt idx="36">
                  <c:v>47.340384</c:v>
                </c:pt>
                <c:pt idx="37">
                  <c:v>47.922336</c:v>
                </c:pt>
                <c:pt idx="38">
                  <c:v>47.922336</c:v>
                </c:pt>
                <c:pt idx="39">
                  <c:v>47.922336</c:v>
                </c:pt>
                <c:pt idx="40">
                  <c:v>47.922336</c:v>
                </c:pt>
                <c:pt idx="41">
                  <c:v>48.486608</c:v>
                </c:pt>
                <c:pt idx="42">
                  <c:v>48.716536</c:v>
                </c:pt>
                <c:pt idx="43">
                  <c:v>49.083184</c:v>
                </c:pt>
                <c:pt idx="44">
                  <c:v>49.083184</c:v>
                </c:pt>
                <c:pt idx="45">
                  <c:v>49.083184</c:v>
                </c:pt>
                <c:pt idx="46">
                  <c:v>49.083184</c:v>
                </c:pt>
                <c:pt idx="47">
                  <c:v>49.337616</c:v>
                </c:pt>
                <c:pt idx="48">
                  <c:v>49.549536</c:v>
                </c:pt>
                <c:pt idx="49">
                  <c:v>51.15978</c:v>
                </c:pt>
                <c:pt idx="50">
                  <c:v>52.219224</c:v>
                </c:pt>
                <c:pt idx="51">
                  <c:v>52.464528</c:v>
                </c:pt>
                <c:pt idx="52">
                  <c:v>52.86552</c:v>
                </c:pt>
                <c:pt idx="53">
                  <c:v>53.129388</c:v>
                </c:pt>
                <c:pt idx="54">
                  <c:v>53.385744</c:v>
                </c:pt>
                <c:pt idx="55">
                  <c:v>53.385744</c:v>
                </c:pt>
                <c:pt idx="56">
                  <c:v>53.804148</c:v>
                </c:pt>
                <c:pt idx="57">
                  <c:v>53.80868</c:v>
                </c:pt>
                <c:pt idx="58">
                  <c:v>53.80868</c:v>
                </c:pt>
                <c:pt idx="59">
                  <c:v>53.80868</c:v>
                </c:pt>
                <c:pt idx="60">
                  <c:v>53.80868</c:v>
                </c:pt>
                <c:pt idx="61">
                  <c:v>54.235296</c:v>
                </c:pt>
                <c:pt idx="62">
                  <c:v>54.612</c:v>
                </c:pt>
                <c:pt idx="63">
                  <c:v>56.107856</c:v>
                </c:pt>
                <c:pt idx="64">
                  <c:v>56.42916</c:v>
                </c:pt>
                <c:pt idx="65">
                  <c:v>57.285072</c:v>
                </c:pt>
                <c:pt idx="66">
                  <c:v>58.331624</c:v>
                </c:pt>
                <c:pt idx="67">
                  <c:v>59.330224</c:v>
                </c:pt>
                <c:pt idx="68">
                  <c:v>59.659672</c:v>
                </c:pt>
                <c:pt idx="69">
                  <c:v>60.118516</c:v>
                </c:pt>
                <c:pt idx="70">
                  <c:v>63.466248</c:v>
                </c:pt>
                <c:pt idx="71">
                  <c:v>63.827928</c:v>
                </c:pt>
                <c:pt idx="72">
                  <c:v>64.96152</c:v>
                </c:pt>
                <c:pt idx="73">
                  <c:v>65.89555199999999</c:v>
                </c:pt>
                <c:pt idx="74">
                  <c:v>66.979256</c:v>
                </c:pt>
                <c:pt idx="75">
                  <c:v>68.11477600000001</c:v>
                </c:pt>
                <c:pt idx="76">
                  <c:v>68.11477600000001</c:v>
                </c:pt>
                <c:pt idx="77">
                  <c:v>68.11477600000001</c:v>
                </c:pt>
                <c:pt idx="78">
                  <c:v>68.11477600000001</c:v>
                </c:pt>
                <c:pt idx="79">
                  <c:v>68.11477600000001</c:v>
                </c:pt>
                <c:pt idx="80">
                  <c:v>68.11477600000001</c:v>
                </c:pt>
                <c:pt idx="81">
                  <c:v>71.27512</c:v>
                </c:pt>
                <c:pt idx="82">
                  <c:v>71.30246</c:v>
                </c:pt>
                <c:pt idx="83">
                  <c:v>71.30246</c:v>
                </c:pt>
                <c:pt idx="84">
                  <c:v>72.11796</c:v>
                </c:pt>
                <c:pt idx="85">
                  <c:v>72.300996</c:v>
                </c:pt>
                <c:pt idx="86">
                  <c:v>72.878344</c:v>
                </c:pt>
                <c:pt idx="87">
                  <c:v>73.374112</c:v>
                </c:pt>
                <c:pt idx="88">
                  <c:v>73.79244</c:v>
                </c:pt>
                <c:pt idx="89">
                  <c:v>75.505792</c:v>
                </c:pt>
                <c:pt idx="90">
                  <c:v>75.5216</c:v>
                </c:pt>
                <c:pt idx="91">
                  <c:v>75.649216</c:v>
                </c:pt>
                <c:pt idx="92">
                  <c:v>76.607116</c:v>
                </c:pt>
                <c:pt idx="93">
                  <c:v>79.589028</c:v>
                </c:pt>
                <c:pt idx="94">
                  <c:v>79.952</c:v>
                </c:pt>
                <c:pt idx="95">
                  <c:v>80.405844</c:v>
                </c:pt>
                <c:pt idx="96">
                  <c:v>81.64572</c:v>
                </c:pt>
                <c:pt idx="97">
                  <c:v>82.139168</c:v>
                </c:pt>
                <c:pt idx="98">
                  <c:v>83.126304</c:v>
                </c:pt>
                <c:pt idx="99">
                  <c:v>83.127792</c:v>
                </c:pt>
                <c:pt idx="100">
                  <c:v>84.692044</c:v>
                </c:pt>
                <c:pt idx="101">
                  <c:v>86.984404</c:v>
                </c:pt>
                <c:pt idx="102">
                  <c:v>87.9645</c:v>
                </c:pt>
                <c:pt idx="103">
                  <c:v>88.891036</c:v>
                </c:pt>
                <c:pt idx="104">
                  <c:v>90.902944</c:v>
                </c:pt>
                <c:pt idx="105">
                  <c:v>91.04232</c:v>
                </c:pt>
                <c:pt idx="106">
                  <c:v>92.284316</c:v>
                </c:pt>
                <c:pt idx="107">
                  <c:v>93.513284</c:v>
                </c:pt>
                <c:pt idx="108">
                  <c:v>95.118104</c:v>
                </c:pt>
                <c:pt idx="109">
                  <c:v>95.531796</c:v>
                </c:pt>
                <c:pt idx="110">
                  <c:v>96.415064</c:v>
                </c:pt>
                <c:pt idx="111">
                  <c:v>96.578328</c:v>
                </c:pt>
                <c:pt idx="112">
                  <c:v>96.96604</c:v>
                </c:pt>
                <c:pt idx="113">
                  <c:v>98.658416</c:v>
                </c:pt>
                <c:pt idx="114">
                  <c:v>99.466968</c:v>
                </c:pt>
                <c:pt idx="115">
                  <c:v>101.443032</c:v>
                </c:pt>
                <c:pt idx="116">
                  <c:v>102.36814</c:v>
                </c:pt>
                <c:pt idx="117">
                  <c:v>103.67644</c:v>
                </c:pt>
                <c:pt idx="118">
                  <c:v>104.52116</c:v>
                </c:pt>
                <c:pt idx="119">
                  <c:v>104.669432</c:v>
                </c:pt>
                <c:pt idx="120">
                  <c:v>104.91174</c:v>
                </c:pt>
                <c:pt idx="121">
                  <c:v>106.097308</c:v>
                </c:pt>
                <c:pt idx="122">
                  <c:v>106.345872</c:v>
                </c:pt>
                <c:pt idx="123">
                  <c:v>108.14462</c:v>
                </c:pt>
                <c:pt idx="124">
                  <c:v>109.280528</c:v>
                </c:pt>
                <c:pt idx="125">
                  <c:v>110.399656</c:v>
                </c:pt>
                <c:pt idx="126">
                  <c:v>112.020488</c:v>
                </c:pt>
                <c:pt idx="127">
                  <c:v>112.265808</c:v>
                </c:pt>
                <c:pt idx="128">
                  <c:v>118.9944</c:v>
                </c:pt>
                <c:pt idx="129">
                  <c:v>123.192048</c:v>
                </c:pt>
                <c:pt idx="130">
                  <c:v>123.639472</c:v>
                </c:pt>
                <c:pt idx="131">
                  <c:v>124.179168</c:v>
                </c:pt>
                <c:pt idx="132">
                  <c:v>124.9112</c:v>
                </c:pt>
                <c:pt idx="133">
                  <c:v>124.954352</c:v>
                </c:pt>
                <c:pt idx="134">
                  <c:v>127.524656</c:v>
                </c:pt>
                <c:pt idx="135">
                  <c:v>128.4266</c:v>
                </c:pt>
                <c:pt idx="136">
                  <c:v>130.703424</c:v>
                </c:pt>
                <c:pt idx="137">
                  <c:v>131.1872</c:v>
                </c:pt>
                <c:pt idx="138">
                  <c:v>131.1872</c:v>
                </c:pt>
                <c:pt idx="139">
                  <c:v>132.746952</c:v>
                </c:pt>
                <c:pt idx="140">
                  <c:v>133.632072</c:v>
                </c:pt>
                <c:pt idx="141">
                  <c:v>134.464128</c:v>
                </c:pt>
                <c:pt idx="142">
                  <c:v>136.3894</c:v>
                </c:pt>
                <c:pt idx="143">
                  <c:v>137.242224</c:v>
                </c:pt>
                <c:pt idx="144">
                  <c:v>138.508656</c:v>
                </c:pt>
                <c:pt idx="145">
                  <c:v>140.0108</c:v>
                </c:pt>
                <c:pt idx="146">
                  <c:v>142.183516</c:v>
                </c:pt>
                <c:pt idx="147">
                  <c:v>143.971448</c:v>
                </c:pt>
                <c:pt idx="148">
                  <c:v>145.685724</c:v>
                </c:pt>
                <c:pt idx="149">
                  <c:v>150.530504</c:v>
                </c:pt>
                <c:pt idx="150">
                  <c:v>153.63216</c:v>
                </c:pt>
                <c:pt idx="151">
                  <c:v>159.31944</c:v>
                </c:pt>
                <c:pt idx="152">
                  <c:v>162.723432</c:v>
                </c:pt>
                <c:pt idx="153">
                  <c:v>171.063056</c:v>
                </c:pt>
                <c:pt idx="154">
                  <c:v>171.371352</c:v>
                </c:pt>
                <c:pt idx="155">
                  <c:v>179.543124</c:v>
                </c:pt>
                <c:pt idx="156">
                  <c:v>183.84796</c:v>
                </c:pt>
                <c:pt idx="157">
                  <c:v>184.602352</c:v>
                </c:pt>
                <c:pt idx="158">
                  <c:v>186.270764</c:v>
                </c:pt>
                <c:pt idx="159">
                  <c:v>186.926896</c:v>
                </c:pt>
                <c:pt idx="160">
                  <c:v>194.816428</c:v>
                </c:pt>
                <c:pt idx="161">
                  <c:v>194.816428</c:v>
                </c:pt>
                <c:pt idx="162">
                  <c:v>216.621836</c:v>
                </c:pt>
                <c:pt idx="163">
                  <c:v>217.107456</c:v>
                </c:pt>
                <c:pt idx="164">
                  <c:v>220.6806</c:v>
                </c:pt>
                <c:pt idx="165">
                  <c:v>220.6806</c:v>
                </c:pt>
                <c:pt idx="166">
                  <c:v>220.6806</c:v>
                </c:pt>
                <c:pt idx="167">
                  <c:v>220.6806</c:v>
                </c:pt>
                <c:pt idx="168">
                  <c:v>220.6806</c:v>
                </c:pt>
                <c:pt idx="169">
                  <c:v>220.6806</c:v>
                </c:pt>
                <c:pt idx="170">
                  <c:v>221.1636</c:v>
                </c:pt>
                <c:pt idx="171">
                  <c:v>221.1636</c:v>
                </c:pt>
                <c:pt idx="172">
                  <c:v>221.1636</c:v>
                </c:pt>
                <c:pt idx="173">
                  <c:v>221.1636</c:v>
                </c:pt>
                <c:pt idx="174">
                  <c:v>221.1636</c:v>
                </c:pt>
                <c:pt idx="175">
                  <c:v>221.1636</c:v>
                </c:pt>
                <c:pt idx="176">
                  <c:v>221.1636</c:v>
                </c:pt>
                <c:pt idx="177">
                  <c:v>221.1636</c:v>
                </c:pt>
                <c:pt idx="178">
                  <c:v>221.1636</c:v>
                </c:pt>
                <c:pt idx="179">
                  <c:v>227.223632</c:v>
                </c:pt>
                <c:pt idx="180">
                  <c:v>230.662796</c:v>
                </c:pt>
                <c:pt idx="181">
                  <c:v>231.872904</c:v>
                </c:pt>
                <c:pt idx="182">
                  <c:v>240.171648</c:v>
                </c:pt>
                <c:pt idx="183">
                  <c:v>245.410156</c:v>
                </c:pt>
                <c:pt idx="184">
                  <c:v>248.07496</c:v>
                </c:pt>
                <c:pt idx="185">
                  <c:v>251.20848</c:v>
                </c:pt>
                <c:pt idx="186">
                  <c:v>255.144564</c:v>
                </c:pt>
                <c:pt idx="187">
                  <c:v>259.82502</c:v>
                </c:pt>
                <c:pt idx="188">
                  <c:v>267.559284</c:v>
                </c:pt>
                <c:pt idx="189">
                  <c:v>269.736716</c:v>
                </c:pt>
                <c:pt idx="190">
                  <c:v>272.896008</c:v>
                </c:pt>
                <c:pt idx="191">
                  <c:v>273.722736</c:v>
                </c:pt>
                <c:pt idx="192">
                  <c:v>276.204032</c:v>
                </c:pt>
                <c:pt idx="193">
                  <c:v>281.367408</c:v>
                </c:pt>
                <c:pt idx="194">
                  <c:v>295.619264</c:v>
                </c:pt>
                <c:pt idx="195">
                  <c:v>296.481376</c:v>
                </c:pt>
                <c:pt idx="196">
                  <c:v>299.947876</c:v>
                </c:pt>
                <c:pt idx="197">
                  <c:v>300.796656</c:v>
                </c:pt>
                <c:pt idx="198">
                  <c:v>306.39936</c:v>
                </c:pt>
                <c:pt idx="199">
                  <c:v>311.57334</c:v>
                </c:pt>
                <c:pt idx="200">
                  <c:v>314.050992</c:v>
                </c:pt>
                <c:pt idx="201">
                  <c:v>315.111244</c:v>
                </c:pt>
                <c:pt idx="202">
                  <c:v>315.57046</c:v>
                </c:pt>
                <c:pt idx="203">
                  <c:v>328.272168</c:v>
                </c:pt>
                <c:pt idx="204">
                  <c:v>328.921176</c:v>
                </c:pt>
                <c:pt idx="205">
                  <c:v>337.595076</c:v>
                </c:pt>
                <c:pt idx="206">
                  <c:v>339.819704</c:v>
                </c:pt>
                <c:pt idx="207">
                  <c:v>341.310552</c:v>
                </c:pt>
                <c:pt idx="208">
                  <c:v>346.027608</c:v>
                </c:pt>
                <c:pt idx="209">
                  <c:v>348.509512</c:v>
                </c:pt>
                <c:pt idx="210">
                  <c:v>355.679888</c:v>
                </c:pt>
                <c:pt idx="211">
                  <c:v>356.150808</c:v>
                </c:pt>
                <c:pt idx="212">
                  <c:v>358.346288</c:v>
                </c:pt>
                <c:pt idx="213">
                  <c:v>365.704064</c:v>
                </c:pt>
                <c:pt idx="214">
                  <c:v>365.800704</c:v>
                </c:pt>
                <c:pt idx="215">
                  <c:v>369.14288</c:v>
                </c:pt>
                <c:pt idx="216">
                  <c:v>372.352452</c:v>
                </c:pt>
                <c:pt idx="217">
                  <c:v>374.68536</c:v>
                </c:pt>
                <c:pt idx="218">
                  <c:v>379.20412</c:v>
                </c:pt>
                <c:pt idx="219">
                  <c:v>387.174828</c:v>
                </c:pt>
                <c:pt idx="220">
                  <c:v>389.509516</c:v>
                </c:pt>
                <c:pt idx="221">
                  <c:v>437.73952</c:v>
                </c:pt>
                <c:pt idx="222">
                  <c:v>451.434516</c:v>
                </c:pt>
                <c:pt idx="223">
                  <c:v>451.870344</c:v>
                </c:pt>
                <c:pt idx="224">
                  <c:v>457.213324</c:v>
                </c:pt>
                <c:pt idx="225">
                  <c:v>475.599012</c:v>
                </c:pt>
                <c:pt idx="226">
                  <c:v>483.370348</c:v>
                </c:pt>
                <c:pt idx="227">
                  <c:v>506.899032</c:v>
                </c:pt>
                <c:pt idx="228">
                  <c:v>510.525192</c:v>
                </c:pt>
                <c:pt idx="229">
                  <c:v>535.56762</c:v>
                </c:pt>
                <c:pt idx="230">
                  <c:v>577.31376</c:v>
                </c:pt>
                <c:pt idx="231">
                  <c:v>605.616544</c:v>
                </c:pt>
                <c:pt idx="232">
                  <c:v>611.702808</c:v>
                </c:pt>
                <c:pt idx="233">
                  <c:v>647.438364</c:v>
                </c:pt>
                <c:pt idx="234">
                  <c:v>662.2292</c:v>
                </c:pt>
                <c:pt idx="235">
                  <c:v>683.919024</c:v>
                </c:pt>
                <c:pt idx="236">
                  <c:v>685.786072</c:v>
                </c:pt>
                <c:pt idx="237">
                  <c:v>738.429016</c:v>
                </c:pt>
                <c:pt idx="238">
                  <c:v>760.9698</c:v>
                </c:pt>
                <c:pt idx="239">
                  <c:v>786.63948</c:v>
                </c:pt>
                <c:pt idx="240">
                  <c:v>802.207392</c:v>
                </c:pt>
                <c:pt idx="241">
                  <c:v>812.298728</c:v>
                </c:pt>
                <c:pt idx="242">
                  <c:v>825.4580120000001</c:v>
                </c:pt>
                <c:pt idx="243">
                  <c:v>865.123384</c:v>
                </c:pt>
                <c:pt idx="244">
                  <c:v>879.72996</c:v>
                </c:pt>
                <c:pt idx="245">
                  <c:v>882.792944</c:v>
                </c:pt>
                <c:pt idx="246">
                  <c:v>924.876696</c:v>
                </c:pt>
                <c:pt idx="247">
                  <c:v>950.696064</c:v>
                </c:pt>
                <c:pt idx="248">
                  <c:v>979.936852</c:v>
                </c:pt>
                <c:pt idx="249">
                  <c:v>1055.542904</c:v>
                </c:pt>
                <c:pt idx="250">
                  <c:v>1059.874488</c:v>
                </c:pt>
                <c:pt idx="251">
                  <c:v>1074.470944</c:v>
                </c:pt>
                <c:pt idx="252">
                  <c:v>1074.470944</c:v>
                </c:pt>
                <c:pt idx="253">
                  <c:v>1092.168928</c:v>
                </c:pt>
                <c:pt idx="254">
                  <c:v>1093.72872</c:v>
                </c:pt>
                <c:pt idx="255">
                  <c:v>1153.429516</c:v>
                </c:pt>
                <c:pt idx="256">
                  <c:v>1162.10112</c:v>
                </c:pt>
                <c:pt idx="257">
                  <c:v>1232.997504</c:v>
                </c:pt>
                <c:pt idx="258">
                  <c:v>1293.491792</c:v>
                </c:pt>
                <c:pt idx="259">
                  <c:v>1360.639704</c:v>
                </c:pt>
                <c:pt idx="260">
                  <c:v>1379.48834</c:v>
                </c:pt>
                <c:pt idx="261">
                  <c:v>1440.168408</c:v>
                </c:pt>
                <c:pt idx="262">
                  <c:v>1476.652412</c:v>
                </c:pt>
                <c:pt idx="263">
                  <c:v>1569.768928</c:v>
                </c:pt>
                <c:pt idx="264">
                  <c:v>1569.768928</c:v>
                </c:pt>
                <c:pt idx="265">
                  <c:v>1691.498776</c:v>
                </c:pt>
                <c:pt idx="266">
                  <c:v>2070.156316</c:v>
                </c:pt>
                <c:pt idx="267">
                  <c:v>2477.609052</c:v>
                </c:pt>
                <c:pt idx="268">
                  <c:v>2921.129344</c:v>
                </c:pt>
                <c:pt idx="269">
                  <c:v>3437.224876</c:v>
                </c:pt>
                <c:pt idx="270">
                  <c:v>3516.475172</c:v>
                </c:pt>
                <c:pt idx="271">
                  <c:v>3947.774864</c:v>
                </c:pt>
                <c:pt idx="272">
                  <c:v>5703.507584</c:v>
                </c:pt>
                <c:pt idx="273">
                  <c:v>8134.875096</c:v>
                </c:pt>
                <c:pt idx="274">
                  <c:v>9853.540224</c:v>
                </c:pt>
                <c:pt idx="275">
                  <c:v>12025.569884</c:v>
                </c:pt>
                <c:pt idx="276">
                  <c:v>14601.68138</c:v>
                </c:pt>
              </c:numCache>
            </c:numRef>
          </c:xVal>
          <c:yVal>
            <c:numRef>
              <c:f>Analysis!$P$326:$P$602</c:f>
              <c:numCache>
                <c:formatCode>0.00E+00</c:formatCode>
                <c:ptCount val="27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Analysis!$Q$325</c:f>
              <c:strCache>
                <c:ptCount val="1"/>
                <c:pt idx="0">
                  <c:v>Tcomm</c:v>
                </c:pt>
              </c:strCache>
            </c:strRef>
          </c:tx>
          <c:marker>
            <c:symbol val="none"/>
          </c:marker>
          <c:xVal>
            <c:numRef>
              <c:f>Analysis!$L$326:$L$602</c:f>
              <c:numCache>
                <c:formatCode>General</c:formatCode>
                <c:ptCount val="277"/>
                <c:pt idx="0">
                  <c:v>32.854596</c:v>
                </c:pt>
                <c:pt idx="1">
                  <c:v>33.225288</c:v>
                </c:pt>
                <c:pt idx="2">
                  <c:v>33.428136</c:v>
                </c:pt>
                <c:pt idx="3">
                  <c:v>33.915812</c:v>
                </c:pt>
                <c:pt idx="4">
                  <c:v>34.535664</c:v>
                </c:pt>
                <c:pt idx="5">
                  <c:v>34.61448</c:v>
                </c:pt>
                <c:pt idx="6">
                  <c:v>34.614888</c:v>
                </c:pt>
                <c:pt idx="7">
                  <c:v>34.65158</c:v>
                </c:pt>
                <c:pt idx="8">
                  <c:v>35.893404</c:v>
                </c:pt>
                <c:pt idx="9">
                  <c:v>35.995176</c:v>
                </c:pt>
                <c:pt idx="10">
                  <c:v>38.060788</c:v>
                </c:pt>
                <c:pt idx="11">
                  <c:v>38.169924</c:v>
                </c:pt>
                <c:pt idx="12">
                  <c:v>38.241056</c:v>
                </c:pt>
                <c:pt idx="13">
                  <c:v>38.3248</c:v>
                </c:pt>
                <c:pt idx="14">
                  <c:v>38.642472</c:v>
                </c:pt>
                <c:pt idx="15">
                  <c:v>38.94822</c:v>
                </c:pt>
                <c:pt idx="16">
                  <c:v>38.958456</c:v>
                </c:pt>
                <c:pt idx="17">
                  <c:v>39.206012</c:v>
                </c:pt>
                <c:pt idx="18">
                  <c:v>39.523576</c:v>
                </c:pt>
                <c:pt idx="19">
                  <c:v>39.53628</c:v>
                </c:pt>
                <c:pt idx="20">
                  <c:v>39.85824</c:v>
                </c:pt>
                <c:pt idx="21">
                  <c:v>40.526976</c:v>
                </c:pt>
                <c:pt idx="22">
                  <c:v>40.74836</c:v>
                </c:pt>
                <c:pt idx="23">
                  <c:v>41.604352</c:v>
                </c:pt>
                <c:pt idx="24">
                  <c:v>41.808688</c:v>
                </c:pt>
                <c:pt idx="25">
                  <c:v>42.330644</c:v>
                </c:pt>
                <c:pt idx="26">
                  <c:v>44.111828</c:v>
                </c:pt>
                <c:pt idx="27">
                  <c:v>44.641296</c:v>
                </c:pt>
                <c:pt idx="28">
                  <c:v>44.8296</c:v>
                </c:pt>
                <c:pt idx="29">
                  <c:v>45.104964</c:v>
                </c:pt>
                <c:pt idx="30">
                  <c:v>45.552408</c:v>
                </c:pt>
                <c:pt idx="31">
                  <c:v>45.766936</c:v>
                </c:pt>
                <c:pt idx="32">
                  <c:v>46.144888</c:v>
                </c:pt>
                <c:pt idx="33">
                  <c:v>46.41982</c:v>
                </c:pt>
                <c:pt idx="34">
                  <c:v>46.573568</c:v>
                </c:pt>
                <c:pt idx="35">
                  <c:v>46.850512</c:v>
                </c:pt>
                <c:pt idx="36">
                  <c:v>47.340384</c:v>
                </c:pt>
                <c:pt idx="37">
                  <c:v>47.922336</c:v>
                </c:pt>
                <c:pt idx="38">
                  <c:v>47.922336</c:v>
                </c:pt>
                <c:pt idx="39">
                  <c:v>47.922336</c:v>
                </c:pt>
                <c:pt idx="40">
                  <c:v>47.922336</c:v>
                </c:pt>
                <c:pt idx="41">
                  <c:v>48.486608</c:v>
                </c:pt>
                <c:pt idx="42">
                  <c:v>48.716536</c:v>
                </c:pt>
                <c:pt idx="43">
                  <c:v>49.083184</c:v>
                </c:pt>
                <c:pt idx="44">
                  <c:v>49.083184</c:v>
                </c:pt>
                <c:pt idx="45">
                  <c:v>49.083184</c:v>
                </c:pt>
                <c:pt idx="46">
                  <c:v>49.083184</c:v>
                </c:pt>
                <c:pt idx="47">
                  <c:v>49.337616</c:v>
                </c:pt>
                <c:pt idx="48">
                  <c:v>49.549536</c:v>
                </c:pt>
                <c:pt idx="49">
                  <c:v>51.15978</c:v>
                </c:pt>
                <c:pt idx="50">
                  <c:v>52.219224</c:v>
                </c:pt>
                <c:pt idx="51">
                  <c:v>52.464528</c:v>
                </c:pt>
                <c:pt idx="52">
                  <c:v>52.86552</c:v>
                </c:pt>
                <c:pt idx="53">
                  <c:v>53.129388</c:v>
                </c:pt>
                <c:pt idx="54">
                  <c:v>53.385744</c:v>
                </c:pt>
                <c:pt idx="55">
                  <c:v>53.385744</c:v>
                </c:pt>
                <c:pt idx="56">
                  <c:v>53.804148</c:v>
                </c:pt>
                <c:pt idx="57">
                  <c:v>53.80868</c:v>
                </c:pt>
                <c:pt idx="58">
                  <c:v>53.80868</c:v>
                </c:pt>
                <c:pt idx="59">
                  <c:v>53.80868</c:v>
                </c:pt>
                <c:pt idx="60">
                  <c:v>53.80868</c:v>
                </c:pt>
                <c:pt idx="61">
                  <c:v>54.235296</c:v>
                </c:pt>
                <c:pt idx="62">
                  <c:v>54.612</c:v>
                </c:pt>
                <c:pt idx="63">
                  <c:v>56.107856</c:v>
                </c:pt>
                <c:pt idx="64">
                  <c:v>56.42916</c:v>
                </c:pt>
                <c:pt idx="65">
                  <c:v>57.285072</c:v>
                </c:pt>
                <c:pt idx="66">
                  <c:v>58.331624</c:v>
                </c:pt>
                <c:pt idx="67">
                  <c:v>59.330224</c:v>
                </c:pt>
                <c:pt idx="68">
                  <c:v>59.659672</c:v>
                </c:pt>
                <c:pt idx="69">
                  <c:v>60.118516</c:v>
                </c:pt>
                <c:pt idx="70">
                  <c:v>63.466248</c:v>
                </c:pt>
                <c:pt idx="71">
                  <c:v>63.827928</c:v>
                </c:pt>
                <c:pt idx="72">
                  <c:v>64.96152</c:v>
                </c:pt>
                <c:pt idx="73">
                  <c:v>65.89555199999999</c:v>
                </c:pt>
                <c:pt idx="74">
                  <c:v>66.979256</c:v>
                </c:pt>
                <c:pt idx="75">
                  <c:v>68.11477600000001</c:v>
                </c:pt>
                <c:pt idx="76">
                  <c:v>68.11477600000001</c:v>
                </c:pt>
                <c:pt idx="77">
                  <c:v>68.11477600000001</c:v>
                </c:pt>
                <c:pt idx="78">
                  <c:v>68.11477600000001</c:v>
                </c:pt>
                <c:pt idx="79">
                  <c:v>68.11477600000001</c:v>
                </c:pt>
                <c:pt idx="80">
                  <c:v>68.11477600000001</c:v>
                </c:pt>
                <c:pt idx="81">
                  <c:v>71.27512</c:v>
                </c:pt>
                <c:pt idx="82">
                  <c:v>71.30246</c:v>
                </c:pt>
                <c:pt idx="83">
                  <c:v>71.30246</c:v>
                </c:pt>
                <c:pt idx="84">
                  <c:v>72.11796</c:v>
                </c:pt>
                <c:pt idx="85">
                  <c:v>72.300996</c:v>
                </c:pt>
                <c:pt idx="86">
                  <c:v>72.878344</c:v>
                </c:pt>
                <c:pt idx="87">
                  <c:v>73.374112</c:v>
                </c:pt>
                <c:pt idx="88">
                  <c:v>73.79244</c:v>
                </c:pt>
                <c:pt idx="89">
                  <c:v>75.505792</c:v>
                </c:pt>
                <c:pt idx="90">
                  <c:v>75.5216</c:v>
                </c:pt>
                <c:pt idx="91">
                  <c:v>75.649216</c:v>
                </c:pt>
                <c:pt idx="92">
                  <c:v>76.607116</c:v>
                </c:pt>
                <c:pt idx="93">
                  <c:v>79.589028</c:v>
                </c:pt>
                <c:pt idx="94">
                  <c:v>79.952</c:v>
                </c:pt>
                <c:pt idx="95">
                  <c:v>80.405844</c:v>
                </c:pt>
                <c:pt idx="96">
                  <c:v>81.64572</c:v>
                </c:pt>
                <c:pt idx="97">
                  <c:v>82.139168</c:v>
                </c:pt>
                <c:pt idx="98">
                  <c:v>83.126304</c:v>
                </c:pt>
                <c:pt idx="99">
                  <c:v>83.127792</c:v>
                </c:pt>
                <c:pt idx="100">
                  <c:v>84.692044</c:v>
                </c:pt>
                <c:pt idx="101">
                  <c:v>86.984404</c:v>
                </c:pt>
                <c:pt idx="102">
                  <c:v>87.9645</c:v>
                </c:pt>
                <c:pt idx="103">
                  <c:v>88.891036</c:v>
                </c:pt>
                <c:pt idx="104">
                  <c:v>90.902944</c:v>
                </c:pt>
                <c:pt idx="105">
                  <c:v>91.04232</c:v>
                </c:pt>
                <c:pt idx="106">
                  <c:v>92.284316</c:v>
                </c:pt>
                <c:pt idx="107">
                  <c:v>93.513284</c:v>
                </c:pt>
                <c:pt idx="108">
                  <c:v>95.118104</c:v>
                </c:pt>
                <c:pt idx="109">
                  <c:v>95.531796</c:v>
                </c:pt>
                <c:pt idx="110">
                  <c:v>96.415064</c:v>
                </c:pt>
                <c:pt idx="111">
                  <c:v>96.578328</c:v>
                </c:pt>
                <c:pt idx="112">
                  <c:v>96.96604</c:v>
                </c:pt>
                <c:pt idx="113">
                  <c:v>98.658416</c:v>
                </c:pt>
                <c:pt idx="114">
                  <c:v>99.466968</c:v>
                </c:pt>
                <c:pt idx="115">
                  <c:v>101.443032</c:v>
                </c:pt>
                <c:pt idx="116">
                  <c:v>102.36814</c:v>
                </c:pt>
                <c:pt idx="117">
                  <c:v>103.67644</c:v>
                </c:pt>
                <c:pt idx="118">
                  <c:v>104.52116</c:v>
                </c:pt>
                <c:pt idx="119">
                  <c:v>104.669432</c:v>
                </c:pt>
                <c:pt idx="120">
                  <c:v>104.91174</c:v>
                </c:pt>
                <c:pt idx="121">
                  <c:v>106.097308</c:v>
                </c:pt>
                <c:pt idx="122">
                  <c:v>106.345872</c:v>
                </c:pt>
                <c:pt idx="123">
                  <c:v>108.14462</c:v>
                </c:pt>
                <c:pt idx="124">
                  <c:v>109.280528</c:v>
                </c:pt>
                <c:pt idx="125">
                  <c:v>110.399656</c:v>
                </c:pt>
                <c:pt idx="126">
                  <c:v>112.020488</c:v>
                </c:pt>
                <c:pt idx="127">
                  <c:v>112.265808</c:v>
                </c:pt>
                <c:pt idx="128">
                  <c:v>118.9944</c:v>
                </c:pt>
                <c:pt idx="129">
                  <c:v>123.192048</c:v>
                </c:pt>
                <c:pt idx="130">
                  <c:v>123.639472</c:v>
                </c:pt>
                <c:pt idx="131">
                  <c:v>124.179168</c:v>
                </c:pt>
                <c:pt idx="132">
                  <c:v>124.9112</c:v>
                </c:pt>
                <c:pt idx="133">
                  <c:v>124.954352</c:v>
                </c:pt>
                <c:pt idx="134">
                  <c:v>127.524656</c:v>
                </c:pt>
                <c:pt idx="135">
                  <c:v>128.4266</c:v>
                </c:pt>
                <c:pt idx="136">
                  <c:v>130.703424</c:v>
                </c:pt>
                <c:pt idx="137">
                  <c:v>131.1872</c:v>
                </c:pt>
                <c:pt idx="138">
                  <c:v>131.1872</c:v>
                </c:pt>
                <c:pt idx="139">
                  <c:v>132.746952</c:v>
                </c:pt>
                <c:pt idx="140">
                  <c:v>133.632072</c:v>
                </c:pt>
                <c:pt idx="141">
                  <c:v>134.464128</c:v>
                </c:pt>
                <c:pt idx="142">
                  <c:v>136.3894</c:v>
                </c:pt>
                <c:pt idx="143">
                  <c:v>137.242224</c:v>
                </c:pt>
                <c:pt idx="144">
                  <c:v>138.508656</c:v>
                </c:pt>
                <c:pt idx="145">
                  <c:v>140.0108</c:v>
                </c:pt>
                <c:pt idx="146">
                  <c:v>142.183516</c:v>
                </c:pt>
                <c:pt idx="147">
                  <c:v>143.971448</c:v>
                </c:pt>
                <c:pt idx="148">
                  <c:v>145.685724</c:v>
                </c:pt>
                <c:pt idx="149">
                  <c:v>150.530504</c:v>
                </c:pt>
                <c:pt idx="150">
                  <c:v>153.63216</c:v>
                </c:pt>
                <c:pt idx="151">
                  <c:v>159.31944</c:v>
                </c:pt>
                <c:pt idx="152">
                  <c:v>162.723432</c:v>
                </c:pt>
                <c:pt idx="153">
                  <c:v>171.063056</c:v>
                </c:pt>
                <c:pt idx="154">
                  <c:v>171.371352</c:v>
                </c:pt>
                <c:pt idx="155">
                  <c:v>179.543124</c:v>
                </c:pt>
                <c:pt idx="156">
                  <c:v>183.84796</c:v>
                </c:pt>
                <c:pt idx="157">
                  <c:v>184.602352</c:v>
                </c:pt>
                <c:pt idx="158">
                  <c:v>186.270764</c:v>
                </c:pt>
                <c:pt idx="159">
                  <c:v>186.926896</c:v>
                </c:pt>
                <c:pt idx="160">
                  <c:v>194.816428</c:v>
                </c:pt>
                <c:pt idx="161">
                  <c:v>194.816428</c:v>
                </c:pt>
                <c:pt idx="162">
                  <c:v>216.621836</c:v>
                </c:pt>
                <c:pt idx="163">
                  <c:v>217.107456</c:v>
                </c:pt>
                <c:pt idx="164">
                  <c:v>220.6806</c:v>
                </c:pt>
                <c:pt idx="165">
                  <c:v>220.6806</c:v>
                </c:pt>
                <c:pt idx="166">
                  <c:v>220.6806</c:v>
                </c:pt>
                <c:pt idx="167">
                  <c:v>220.6806</c:v>
                </c:pt>
                <c:pt idx="168">
                  <c:v>220.6806</c:v>
                </c:pt>
                <c:pt idx="169">
                  <c:v>220.6806</c:v>
                </c:pt>
                <c:pt idx="170">
                  <c:v>221.1636</c:v>
                </c:pt>
                <c:pt idx="171">
                  <c:v>221.1636</c:v>
                </c:pt>
                <c:pt idx="172">
                  <c:v>221.1636</c:v>
                </c:pt>
                <c:pt idx="173">
                  <c:v>221.1636</c:v>
                </c:pt>
                <c:pt idx="174">
                  <c:v>221.1636</c:v>
                </c:pt>
                <c:pt idx="175">
                  <c:v>221.1636</c:v>
                </c:pt>
                <c:pt idx="176">
                  <c:v>221.1636</c:v>
                </c:pt>
                <c:pt idx="177">
                  <c:v>221.1636</c:v>
                </c:pt>
                <c:pt idx="178">
                  <c:v>221.1636</c:v>
                </c:pt>
                <c:pt idx="179">
                  <c:v>227.223632</c:v>
                </c:pt>
                <c:pt idx="180">
                  <c:v>230.662796</c:v>
                </c:pt>
                <c:pt idx="181">
                  <c:v>231.872904</c:v>
                </c:pt>
                <c:pt idx="182">
                  <c:v>240.171648</c:v>
                </c:pt>
                <c:pt idx="183">
                  <c:v>245.410156</c:v>
                </c:pt>
                <c:pt idx="184">
                  <c:v>248.07496</c:v>
                </c:pt>
                <c:pt idx="185">
                  <c:v>251.20848</c:v>
                </c:pt>
                <c:pt idx="186">
                  <c:v>255.144564</c:v>
                </c:pt>
                <c:pt idx="187">
                  <c:v>259.82502</c:v>
                </c:pt>
                <c:pt idx="188">
                  <c:v>267.559284</c:v>
                </c:pt>
                <c:pt idx="189">
                  <c:v>269.736716</c:v>
                </c:pt>
                <c:pt idx="190">
                  <c:v>272.896008</c:v>
                </c:pt>
                <c:pt idx="191">
                  <c:v>273.722736</c:v>
                </c:pt>
                <c:pt idx="192">
                  <c:v>276.204032</c:v>
                </c:pt>
                <c:pt idx="193">
                  <c:v>281.367408</c:v>
                </c:pt>
                <c:pt idx="194">
                  <c:v>295.619264</c:v>
                </c:pt>
                <c:pt idx="195">
                  <c:v>296.481376</c:v>
                </c:pt>
                <c:pt idx="196">
                  <c:v>299.947876</c:v>
                </c:pt>
                <c:pt idx="197">
                  <c:v>300.796656</c:v>
                </c:pt>
                <c:pt idx="198">
                  <c:v>306.39936</c:v>
                </c:pt>
                <c:pt idx="199">
                  <c:v>311.57334</c:v>
                </c:pt>
                <c:pt idx="200">
                  <c:v>314.050992</c:v>
                </c:pt>
                <c:pt idx="201">
                  <c:v>315.111244</c:v>
                </c:pt>
                <c:pt idx="202">
                  <c:v>315.57046</c:v>
                </c:pt>
                <c:pt idx="203">
                  <c:v>328.272168</c:v>
                </c:pt>
                <c:pt idx="204">
                  <c:v>328.921176</c:v>
                </c:pt>
                <c:pt idx="205">
                  <c:v>337.595076</c:v>
                </c:pt>
                <c:pt idx="206">
                  <c:v>339.819704</c:v>
                </c:pt>
                <c:pt idx="207">
                  <c:v>341.310552</c:v>
                </c:pt>
                <c:pt idx="208">
                  <c:v>346.027608</c:v>
                </c:pt>
                <c:pt idx="209">
                  <c:v>348.509512</c:v>
                </c:pt>
                <c:pt idx="210">
                  <c:v>355.679888</c:v>
                </c:pt>
                <c:pt idx="211">
                  <c:v>356.150808</c:v>
                </c:pt>
                <c:pt idx="212">
                  <c:v>358.346288</c:v>
                </c:pt>
                <c:pt idx="213">
                  <c:v>365.704064</c:v>
                </c:pt>
                <c:pt idx="214">
                  <c:v>365.800704</c:v>
                </c:pt>
                <c:pt idx="215">
                  <c:v>369.14288</c:v>
                </c:pt>
                <c:pt idx="216">
                  <c:v>372.352452</c:v>
                </c:pt>
                <c:pt idx="217">
                  <c:v>374.68536</c:v>
                </c:pt>
                <c:pt idx="218">
                  <c:v>379.20412</c:v>
                </c:pt>
                <c:pt idx="219">
                  <c:v>387.174828</c:v>
                </c:pt>
                <c:pt idx="220">
                  <c:v>389.509516</c:v>
                </c:pt>
                <c:pt idx="221">
                  <c:v>437.73952</c:v>
                </c:pt>
                <c:pt idx="222">
                  <c:v>451.434516</c:v>
                </c:pt>
                <c:pt idx="223">
                  <c:v>451.870344</c:v>
                </c:pt>
                <c:pt idx="224">
                  <c:v>457.213324</c:v>
                </c:pt>
                <c:pt idx="225">
                  <c:v>475.599012</c:v>
                </c:pt>
                <c:pt idx="226">
                  <c:v>483.370348</c:v>
                </c:pt>
                <c:pt idx="227">
                  <c:v>506.899032</c:v>
                </c:pt>
                <c:pt idx="228">
                  <c:v>510.525192</c:v>
                </c:pt>
                <c:pt idx="229">
                  <c:v>535.56762</c:v>
                </c:pt>
                <c:pt idx="230">
                  <c:v>577.31376</c:v>
                </c:pt>
                <c:pt idx="231">
                  <c:v>605.616544</c:v>
                </c:pt>
                <c:pt idx="232">
                  <c:v>611.702808</c:v>
                </c:pt>
                <c:pt idx="233">
                  <c:v>647.438364</c:v>
                </c:pt>
                <c:pt idx="234">
                  <c:v>662.2292</c:v>
                </c:pt>
                <c:pt idx="235">
                  <c:v>683.919024</c:v>
                </c:pt>
                <c:pt idx="236">
                  <c:v>685.786072</c:v>
                </c:pt>
                <c:pt idx="237">
                  <c:v>738.429016</c:v>
                </c:pt>
                <c:pt idx="238">
                  <c:v>760.9698</c:v>
                </c:pt>
                <c:pt idx="239">
                  <c:v>786.63948</c:v>
                </c:pt>
                <c:pt idx="240">
                  <c:v>802.207392</c:v>
                </c:pt>
                <c:pt idx="241">
                  <c:v>812.298728</c:v>
                </c:pt>
                <c:pt idx="242">
                  <c:v>825.4580120000001</c:v>
                </c:pt>
                <c:pt idx="243">
                  <c:v>865.123384</c:v>
                </c:pt>
                <c:pt idx="244">
                  <c:v>879.72996</c:v>
                </c:pt>
                <c:pt idx="245">
                  <c:v>882.792944</c:v>
                </c:pt>
                <c:pt idx="246">
                  <c:v>924.876696</c:v>
                </c:pt>
                <c:pt idx="247">
                  <c:v>950.696064</c:v>
                </c:pt>
                <c:pt idx="248">
                  <c:v>979.936852</c:v>
                </c:pt>
                <c:pt idx="249">
                  <c:v>1055.542904</c:v>
                </c:pt>
                <c:pt idx="250">
                  <c:v>1059.874488</c:v>
                </c:pt>
                <c:pt idx="251">
                  <c:v>1074.470944</c:v>
                </c:pt>
                <c:pt idx="252">
                  <c:v>1074.470944</c:v>
                </c:pt>
                <c:pt idx="253">
                  <c:v>1092.168928</c:v>
                </c:pt>
                <c:pt idx="254">
                  <c:v>1093.72872</c:v>
                </c:pt>
                <c:pt idx="255">
                  <c:v>1153.429516</c:v>
                </c:pt>
                <c:pt idx="256">
                  <c:v>1162.10112</c:v>
                </c:pt>
                <c:pt idx="257">
                  <c:v>1232.997504</c:v>
                </c:pt>
                <c:pt idx="258">
                  <c:v>1293.491792</c:v>
                </c:pt>
                <c:pt idx="259">
                  <c:v>1360.639704</c:v>
                </c:pt>
                <c:pt idx="260">
                  <c:v>1379.48834</c:v>
                </c:pt>
                <c:pt idx="261">
                  <c:v>1440.168408</c:v>
                </c:pt>
                <c:pt idx="262">
                  <c:v>1476.652412</c:v>
                </c:pt>
                <c:pt idx="263">
                  <c:v>1569.768928</c:v>
                </c:pt>
                <c:pt idx="264">
                  <c:v>1569.768928</c:v>
                </c:pt>
                <c:pt idx="265">
                  <c:v>1691.498776</c:v>
                </c:pt>
                <c:pt idx="266">
                  <c:v>2070.156316</c:v>
                </c:pt>
                <c:pt idx="267">
                  <c:v>2477.609052</c:v>
                </c:pt>
                <c:pt idx="268">
                  <c:v>2921.129344</c:v>
                </c:pt>
                <c:pt idx="269">
                  <c:v>3437.224876</c:v>
                </c:pt>
                <c:pt idx="270">
                  <c:v>3516.475172</c:v>
                </c:pt>
                <c:pt idx="271">
                  <c:v>3947.774864</c:v>
                </c:pt>
                <c:pt idx="272">
                  <c:v>5703.507584</c:v>
                </c:pt>
                <c:pt idx="273">
                  <c:v>8134.875096</c:v>
                </c:pt>
                <c:pt idx="274">
                  <c:v>9853.540224</c:v>
                </c:pt>
                <c:pt idx="275">
                  <c:v>12025.569884</c:v>
                </c:pt>
                <c:pt idx="276">
                  <c:v>14601.68138</c:v>
                </c:pt>
              </c:numCache>
            </c:numRef>
          </c:xVal>
          <c:yVal>
            <c:numRef>
              <c:f>Analysis!$Q$326:$Q$602</c:f>
              <c:numCache>
                <c:formatCode>0.00E+00</c:formatCode>
                <c:ptCount val="277"/>
                <c:pt idx="0">
                  <c:v>4.8434354579909E-8</c:v>
                </c:pt>
                <c:pt idx="1">
                  <c:v>2.35753738042818E-8</c:v>
                </c:pt>
                <c:pt idx="2">
                  <c:v>2.28585044252794E-8</c:v>
                </c:pt>
                <c:pt idx="3">
                  <c:v>9.06569358720617E-8</c:v>
                </c:pt>
                <c:pt idx="4">
                  <c:v>2.08994104172293E-7</c:v>
                </c:pt>
                <c:pt idx="5">
                  <c:v>2.65125261442088E-8</c:v>
                </c:pt>
                <c:pt idx="6">
                  <c:v>1.18011246418233E-7</c:v>
                </c:pt>
                <c:pt idx="7">
                  <c:v>7.58902165755969E-7</c:v>
                </c:pt>
                <c:pt idx="8">
                  <c:v>0.000844458699658243</c:v>
                </c:pt>
                <c:pt idx="9">
                  <c:v>1.84980011924773E-6</c:v>
                </c:pt>
                <c:pt idx="10">
                  <c:v>0.000301571033629176</c:v>
                </c:pt>
                <c:pt idx="11">
                  <c:v>2.40398135802517E-5</c:v>
                </c:pt>
                <c:pt idx="12">
                  <c:v>9.24413757972179E-5</c:v>
                </c:pt>
                <c:pt idx="13">
                  <c:v>0.000602179200835081</c:v>
                </c:pt>
                <c:pt idx="14">
                  <c:v>3.92895617970094E-5</c:v>
                </c:pt>
                <c:pt idx="15">
                  <c:v>3.45107030066722E-5</c:v>
                </c:pt>
                <c:pt idx="16">
                  <c:v>2.14009665437983E-5</c:v>
                </c:pt>
                <c:pt idx="17">
                  <c:v>0.000542514794305673</c:v>
                </c:pt>
                <c:pt idx="18">
                  <c:v>6.12703563652395E-5</c:v>
                </c:pt>
                <c:pt idx="19">
                  <c:v>0.00033252354717391</c:v>
                </c:pt>
                <c:pt idx="20">
                  <c:v>0.000535937520996735</c:v>
                </c:pt>
                <c:pt idx="21">
                  <c:v>0.000106097310689639</c:v>
                </c:pt>
                <c:pt idx="22">
                  <c:v>0.000378973523862362</c:v>
                </c:pt>
                <c:pt idx="23">
                  <c:v>0.000358942910482993</c:v>
                </c:pt>
                <c:pt idx="24">
                  <c:v>0.000305105760197647</c:v>
                </c:pt>
                <c:pt idx="25">
                  <c:v>0.000406233550521546</c:v>
                </c:pt>
                <c:pt idx="26">
                  <c:v>0.000697828287347253</c:v>
                </c:pt>
                <c:pt idx="27">
                  <c:v>0.000625442024101344</c:v>
                </c:pt>
                <c:pt idx="28">
                  <c:v>0.00070391346534347</c:v>
                </c:pt>
                <c:pt idx="29">
                  <c:v>0.00056853690006824</c:v>
                </c:pt>
                <c:pt idx="30">
                  <c:v>0.000689392389381277</c:v>
                </c:pt>
                <c:pt idx="31">
                  <c:v>0.000744524330516168</c:v>
                </c:pt>
                <c:pt idx="32">
                  <c:v>0.000881463245414235</c:v>
                </c:pt>
                <c:pt idx="33">
                  <c:v>0.000874794756457561</c:v>
                </c:pt>
                <c:pt idx="34">
                  <c:v>0.000702713226463648</c:v>
                </c:pt>
                <c:pt idx="35">
                  <c:v>0.000872246781533861</c:v>
                </c:pt>
                <c:pt idx="36">
                  <c:v>0.000673843274235943</c:v>
                </c:pt>
                <c:pt idx="37">
                  <c:v>0.000963301147005635</c:v>
                </c:pt>
                <c:pt idx="38">
                  <c:v>0.000971684940371782</c:v>
                </c:pt>
                <c:pt idx="39">
                  <c:v>0.000961635387662012</c:v>
                </c:pt>
                <c:pt idx="40">
                  <c:v>0.000979707593187737</c:v>
                </c:pt>
                <c:pt idx="41">
                  <c:v>0.000948020372669817</c:v>
                </c:pt>
                <c:pt idx="42">
                  <c:v>0.000978489573604855</c:v>
                </c:pt>
                <c:pt idx="43">
                  <c:v>0.00104260030010472</c:v>
                </c:pt>
                <c:pt idx="44">
                  <c:v>0.00103918671105424</c:v>
                </c:pt>
                <c:pt idx="45">
                  <c:v>0.00104197887147354</c:v>
                </c:pt>
                <c:pt idx="46">
                  <c:v>0.00104481057711095</c:v>
                </c:pt>
                <c:pt idx="47">
                  <c:v>0.00105877804065696</c:v>
                </c:pt>
                <c:pt idx="48">
                  <c:v>0.00103991953406863</c:v>
                </c:pt>
                <c:pt idx="49">
                  <c:v>0.00112816069818951</c:v>
                </c:pt>
                <c:pt idx="50">
                  <c:v>0.00117408929373891</c:v>
                </c:pt>
                <c:pt idx="51">
                  <c:v>0.00118408342355878</c:v>
                </c:pt>
                <c:pt idx="52">
                  <c:v>0.00121493228052337</c:v>
                </c:pt>
                <c:pt idx="53">
                  <c:v>0.00133812350038489</c:v>
                </c:pt>
                <c:pt idx="54">
                  <c:v>0.000853117290581867</c:v>
                </c:pt>
                <c:pt idx="55">
                  <c:v>0.000851519455548969</c:v>
                </c:pt>
                <c:pt idx="56">
                  <c:v>0.00133854913450137</c:v>
                </c:pt>
                <c:pt idx="57">
                  <c:v>0.00123579378751496</c:v>
                </c:pt>
                <c:pt idx="58">
                  <c:v>0.00123123275249468</c:v>
                </c:pt>
                <c:pt idx="59">
                  <c:v>0.00123485861108519</c:v>
                </c:pt>
                <c:pt idx="60">
                  <c:v>0.00123344493877225</c:v>
                </c:pt>
                <c:pt idx="61">
                  <c:v>0.00126698043890058</c:v>
                </c:pt>
                <c:pt idx="62">
                  <c:v>0.00128353100530261</c:v>
                </c:pt>
                <c:pt idx="63">
                  <c:v>0.00130416012524736</c:v>
                </c:pt>
                <c:pt idx="64">
                  <c:v>0.00134438835812572</c:v>
                </c:pt>
                <c:pt idx="65">
                  <c:v>0.00128538988350549</c:v>
                </c:pt>
                <c:pt idx="66">
                  <c:v>0.00137532902075902</c:v>
                </c:pt>
                <c:pt idx="67">
                  <c:v>0.00142996638789701</c:v>
                </c:pt>
                <c:pt idx="68">
                  <c:v>0.00144984888684381</c:v>
                </c:pt>
                <c:pt idx="69">
                  <c:v>0.00139898314255217</c:v>
                </c:pt>
                <c:pt idx="70">
                  <c:v>0.00157308625322706</c:v>
                </c:pt>
                <c:pt idx="71">
                  <c:v>0.00157996205921079</c:v>
                </c:pt>
                <c:pt idx="72">
                  <c:v>0.00160430606838247</c:v>
                </c:pt>
                <c:pt idx="73">
                  <c:v>0.00120491192491374</c:v>
                </c:pt>
                <c:pt idx="74">
                  <c:v>0.00164461785465353</c:v>
                </c:pt>
                <c:pt idx="75">
                  <c:v>0.00167536162199238</c:v>
                </c:pt>
                <c:pt idx="76">
                  <c:v>0.00167614292208894</c:v>
                </c:pt>
                <c:pt idx="77">
                  <c:v>0.00167453555456743</c:v>
                </c:pt>
                <c:pt idx="78">
                  <c:v>0.00167575366500631</c:v>
                </c:pt>
                <c:pt idx="79">
                  <c:v>0.00167549728097513</c:v>
                </c:pt>
                <c:pt idx="80">
                  <c:v>0.00167546075294426</c:v>
                </c:pt>
                <c:pt idx="81">
                  <c:v>0.00178959314405799</c:v>
                </c:pt>
                <c:pt idx="82">
                  <c:v>0.00178038670123088</c:v>
                </c:pt>
                <c:pt idx="83">
                  <c:v>0.00178216797163578</c:v>
                </c:pt>
                <c:pt idx="84">
                  <c:v>0.00178097350585106</c:v>
                </c:pt>
                <c:pt idx="85">
                  <c:v>0.001747770671167</c:v>
                </c:pt>
                <c:pt idx="86">
                  <c:v>0.00182000299407515</c:v>
                </c:pt>
                <c:pt idx="87">
                  <c:v>0.00181767062055744</c:v>
                </c:pt>
                <c:pt idx="88">
                  <c:v>0.00185612785128929</c:v>
                </c:pt>
                <c:pt idx="89">
                  <c:v>0.00189177806425283</c:v>
                </c:pt>
                <c:pt idx="90">
                  <c:v>0.0020193637637318</c:v>
                </c:pt>
                <c:pt idx="91">
                  <c:v>0.0019048533952013</c:v>
                </c:pt>
                <c:pt idx="92">
                  <c:v>0.00203482316954386</c:v>
                </c:pt>
                <c:pt idx="93">
                  <c:v>0.00192817892334163</c:v>
                </c:pt>
                <c:pt idx="94">
                  <c:v>0.00206770793931419</c:v>
                </c:pt>
                <c:pt idx="95">
                  <c:v>0.00210143495508766</c:v>
                </c:pt>
                <c:pt idx="96">
                  <c:v>0.00206052866647168</c:v>
                </c:pt>
                <c:pt idx="97">
                  <c:v>0.00217042947276326</c:v>
                </c:pt>
                <c:pt idx="98">
                  <c:v>0.00219235470568121</c:v>
                </c:pt>
                <c:pt idx="99">
                  <c:v>0.00216067191414028</c:v>
                </c:pt>
                <c:pt idx="100">
                  <c:v>0.00227035773679114</c:v>
                </c:pt>
                <c:pt idx="101">
                  <c:v>0.00224554192954346</c:v>
                </c:pt>
                <c:pt idx="102">
                  <c:v>0.00224150126618489</c:v>
                </c:pt>
                <c:pt idx="103">
                  <c:v>0.00238685418226194</c:v>
                </c:pt>
                <c:pt idx="104">
                  <c:v>0.00243248534799903</c:v>
                </c:pt>
                <c:pt idx="105">
                  <c:v>0.00242092953566261</c:v>
                </c:pt>
                <c:pt idx="106">
                  <c:v>0.00266691877056137</c:v>
                </c:pt>
                <c:pt idx="107">
                  <c:v>0.00232230598237667</c:v>
                </c:pt>
                <c:pt idx="108">
                  <c:v>0.00274488954438522</c:v>
                </c:pt>
                <c:pt idx="109">
                  <c:v>0.00287290888721214</c:v>
                </c:pt>
                <c:pt idx="110">
                  <c:v>0.00252144588680241</c:v>
                </c:pt>
                <c:pt idx="111">
                  <c:v>0.00255878141255405</c:v>
                </c:pt>
                <c:pt idx="112">
                  <c:v>0.00256507803871924</c:v>
                </c:pt>
                <c:pt idx="113">
                  <c:v>0.00257915361165282</c:v>
                </c:pt>
                <c:pt idx="114">
                  <c:v>0.00262210462822462</c:v>
                </c:pt>
                <c:pt idx="115">
                  <c:v>0.00267895193103834</c:v>
                </c:pt>
                <c:pt idx="116">
                  <c:v>0.00272204121140796</c:v>
                </c:pt>
                <c:pt idx="117">
                  <c:v>0.00274717768600465</c:v>
                </c:pt>
                <c:pt idx="118">
                  <c:v>0.00278249307645333</c:v>
                </c:pt>
                <c:pt idx="119">
                  <c:v>0.00279223358657495</c:v>
                </c:pt>
                <c:pt idx="120">
                  <c:v>0.00279635760477058</c:v>
                </c:pt>
                <c:pt idx="121">
                  <c:v>0.0026745992194982</c:v>
                </c:pt>
                <c:pt idx="122">
                  <c:v>0.00272953780309117</c:v>
                </c:pt>
                <c:pt idx="123">
                  <c:v>0.00346072775317649</c:v>
                </c:pt>
                <c:pt idx="124">
                  <c:v>0.00289018758637869</c:v>
                </c:pt>
                <c:pt idx="125">
                  <c:v>0.00294463865780331</c:v>
                </c:pt>
                <c:pt idx="126">
                  <c:v>0.00288609252531001</c:v>
                </c:pt>
                <c:pt idx="127">
                  <c:v>0.00291292312229634</c:v>
                </c:pt>
                <c:pt idx="128">
                  <c:v>0.00317860473256957</c:v>
                </c:pt>
                <c:pt idx="129">
                  <c:v>0.00340864666287793</c:v>
                </c:pt>
                <c:pt idx="130">
                  <c:v>0.00340162319099828</c:v>
                </c:pt>
                <c:pt idx="131">
                  <c:v>0.00331282072605112</c:v>
                </c:pt>
                <c:pt idx="132">
                  <c:v>0.00320766910259582</c:v>
                </c:pt>
                <c:pt idx="133">
                  <c:v>0.00334290383491418</c:v>
                </c:pt>
                <c:pt idx="134">
                  <c:v>0.00352840547651102</c:v>
                </c:pt>
                <c:pt idx="135">
                  <c:v>0.00341586681693029</c:v>
                </c:pt>
                <c:pt idx="136">
                  <c:v>0.00350219652028576</c:v>
                </c:pt>
                <c:pt idx="137">
                  <c:v>0.00370964298291929</c:v>
                </c:pt>
                <c:pt idx="138">
                  <c:v>0.00369488224921957</c:v>
                </c:pt>
                <c:pt idx="139">
                  <c:v>0.00351288732674634</c:v>
                </c:pt>
                <c:pt idx="140">
                  <c:v>0.00359850192794491</c:v>
                </c:pt>
                <c:pt idx="141">
                  <c:v>0.00324094635489914</c:v>
                </c:pt>
                <c:pt idx="142">
                  <c:v>0.00368845035761645</c:v>
                </c:pt>
                <c:pt idx="143">
                  <c:v>0.00368732112592415</c:v>
                </c:pt>
                <c:pt idx="144">
                  <c:v>0.00365438787629576</c:v>
                </c:pt>
                <c:pt idx="145">
                  <c:v>0.00376150150975788</c:v>
                </c:pt>
                <c:pt idx="146">
                  <c:v>0.00386528893165504</c:v>
                </c:pt>
                <c:pt idx="147">
                  <c:v>0.00385468850123792</c:v>
                </c:pt>
                <c:pt idx="148">
                  <c:v>0.0039105305503995</c:v>
                </c:pt>
                <c:pt idx="149">
                  <c:v>0.00408876155904784</c:v>
                </c:pt>
                <c:pt idx="150">
                  <c:v>0.00443262079925096</c:v>
                </c:pt>
                <c:pt idx="151">
                  <c:v>0.00418664989178048</c:v>
                </c:pt>
                <c:pt idx="152">
                  <c:v>0.0043475198927115</c:v>
                </c:pt>
                <c:pt idx="153">
                  <c:v>0.00455329574365582</c:v>
                </c:pt>
                <c:pt idx="154">
                  <c:v>0.00456153230261776</c:v>
                </c:pt>
                <c:pt idx="155">
                  <c:v>0.00478467626254344</c:v>
                </c:pt>
                <c:pt idx="156">
                  <c:v>0.00489713204921236</c:v>
                </c:pt>
                <c:pt idx="157">
                  <c:v>0.00580460399287907</c:v>
                </c:pt>
                <c:pt idx="158">
                  <c:v>0.00499232451115998</c:v>
                </c:pt>
                <c:pt idx="159">
                  <c:v>0.00542829044241559</c:v>
                </c:pt>
                <c:pt idx="160">
                  <c:v>0.00493421695203965</c:v>
                </c:pt>
                <c:pt idx="161">
                  <c:v>0.00493414333241068</c:v>
                </c:pt>
                <c:pt idx="162">
                  <c:v>0.00627323847077285</c:v>
                </c:pt>
                <c:pt idx="163">
                  <c:v>0.0057521053016753</c:v>
                </c:pt>
                <c:pt idx="164">
                  <c:v>0.0058837227641543</c:v>
                </c:pt>
                <c:pt idx="165">
                  <c:v>0.00588267904367487</c:v>
                </c:pt>
                <c:pt idx="166">
                  <c:v>0.0058838564813667</c:v>
                </c:pt>
                <c:pt idx="167">
                  <c:v>0.0058849376695529</c:v>
                </c:pt>
                <c:pt idx="168">
                  <c:v>0.00588388467042777</c:v>
                </c:pt>
                <c:pt idx="169">
                  <c:v>0.00588471545683548</c:v>
                </c:pt>
                <c:pt idx="170">
                  <c:v>0.0059004592954405</c:v>
                </c:pt>
                <c:pt idx="171">
                  <c:v>0.0059015310163309</c:v>
                </c:pt>
                <c:pt idx="172">
                  <c:v>0.00590010871067889</c:v>
                </c:pt>
                <c:pt idx="173">
                  <c:v>0.00590104084485564</c:v>
                </c:pt>
                <c:pt idx="174">
                  <c:v>0.0058992061653647</c:v>
                </c:pt>
                <c:pt idx="175">
                  <c:v>0.00590012901930975</c:v>
                </c:pt>
                <c:pt idx="176">
                  <c:v>0.00590061761739468</c:v>
                </c:pt>
                <c:pt idx="177">
                  <c:v>0.00590171503211378</c:v>
                </c:pt>
                <c:pt idx="178">
                  <c:v>0.00589958383543369</c:v>
                </c:pt>
                <c:pt idx="179">
                  <c:v>0.0060862872222232</c:v>
                </c:pt>
                <c:pt idx="180">
                  <c:v>0.00621707471748705</c:v>
                </c:pt>
                <c:pt idx="181">
                  <c:v>0.00693891310798103</c:v>
                </c:pt>
                <c:pt idx="182">
                  <c:v>0.00650631671994986</c:v>
                </c:pt>
                <c:pt idx="183">
                  <c:v>0.00990877430307547</c:v>
                </c:pt>
                <c:pt idx="184">
                  <c:v>0.0068250676827405</c:v>
                </c:pt>
                <c:pt idx="185">
                  <c:v>0.00684090495262051</c:v>
                </c:pt>
                <c:pt idx="186">
                  <c:v>0.0135097817262748</c:v>
                </c:pt>
                <c:pt idx="187">
                  <c:v>0.00828657251367813</c:v>
                </c:pt>
                <c:pt idx="188">
                  <c:v>0.00821421382588862</c:v>
                </c:pt>
                <c:pt idx="189">
                  <c:v>0.00852653323791315</c:v>
                </c:pt>
                <c:pt idx="190">
                  <c:v>0.0074342417817679</c:v>
                </c:pt>
                <c:pt idx="191">
                  <c:v>0.0144031556801541</c:v>
                </c:pt>
                <c:pt idx="192">
                  <c:v>0.00745866145141868</c:v>
                </c:pt>
                <c:pt idx="193">
                  <c:v>0.0080080054145406</c:v>
                </c:pt>
                <c:pt idx="194">
                  <c:v>0.00969121304561565</c:v>
                </c:pt>
                <c:pt idx="195">
                  <c:v>0.00781013047668694</c:v>
                </c:pt>
                <c:pt idx="196">
                  <c:v>0.0085769322236375</c:v>
                </c:pt>
                <c:pt idx="197">
                  <c:v>0.00937083228299064</c:v>
                </c:pt>
                <c:pt idx="198">
                  <c:v>0.0084549835646886</c:v>
                </c:pt>
                <c:pt idx="199">
                  <c:v>0.0124624026511029</c:v>
                </c:pt>
                <c:pt idx="200">
                  <c:v>0.00873814402727156</c:v>
                </c:pt>
                <c:pt idx="201">
                  <c:v>0.0170679346098963</c:v>
                </c:pt>
                <c:pt idx="202">
                  <c:v>0.0104254120980795</c:v>
                </c:pt>
                <c:pt idx="203">
                  <c:v>0.0123810557563298</c:v>
                </c:pt>
                <c:pt idx="204">
                  <c:v>0.00899092764953718</c:v>
                </c:pt>
                <c:pt idx="205">
                  <c:v>0.00979706744646561</c:v>
                </c:pt>
                <c:pt idx="206">
                  <c:v>0.00909610257938909</c:v>
                </c:pt>
                <c:pt idx="207">
                  <c:v>0.0191243347496361</c:v>
                </c:pt>
                <c:pt idx="208">
                  <c:v>0.00926650376525999</c:v>
                </c:pt>
                <c:pt idx="209">
                  <c:v>0.00905295963688108</c:v>
                </c:pt>
                <c:pt idx="210">
                  <c:v>0.0102751071924594</c:v>
                </c:pt>
                <c:pt idx="211">
                  <c:v>0.00979040640733538</c:v>
                </c:pt>
                <c:pt idx="212">
                  <c:v>0.0182931807846745</c:v>
                </c:pt>
                <c:pt idx="213">
                  <c:v>0.0101651047088585</c:v>
                </c:pt>
                <c:pt idx="214">
                  <c:v>0.0107381864546679</c:v>
                </c:pt>
                <c:pt idx="215">
                  <c:v>0.0119910349762033</c:v>
                </c:pt>
                <c:pt idx="216">
                  <c:v>0.0102785501948032</c:v>
                </c:pt>
                <c:pt idx="217">
                  <c:v>0.0218709365339836</c:v>
                </c:pt>
                <c:pt idx="218">
                  <c:v>0.0122159163071465</c:v>
                </c:pt>
                <c:pt idx="219">
                  <c:v>0.0200907276542504</c:v>
                </c:pt>
                <c:pt idx="220">
                  <c:v>0.0104099423310736</c:v>
                </c:pt>
                <c:pt idx="221">
                  <c:v>0.0165855652395935</c:v>
                </c:pt>
                <c:pt idx="222">
                  <c:v>0.0122989068967362</c:v>
                </c:pt>
                <c:pt idx="223">
                  <c:v>0.0122739459957074</c:v>
                </c:pt>
                <c:pt idx="224">
                  <c:v>0.012544563420908</c:v>
                </c:pt>
                <c:pt idx="225">
                  <c:v>0.016775260507858</c:v>
                </c:pt>
                <c:pt idx="226">
                  <c:v>0.0149935965309465</c:v>
                </c:pt>
                <c:pt idx="227">
                  <c:v>0.0206348848739585</c:v>
                </c:pt>
                <c:pt idx="228">
                  <c:v>0.0139622946689402</c:v>
                </c:pt>
                <c:pt idx="229">
                  <c:v>0.0223303428814241</c:v>
                </c:pt>
                <c:pt idx="230">
                  <c:v>0.0165137468010983</c:v>
                </c:pt>
                <c:pt idx="231">
                  <c:v>0.0166460622633336</c:v>
                </c:pt>
                <c:pt idx="232">
                  <c:v>0.0269075554592438</c:v>
                </c:pt>
                <c:pt idx="233">
                  <c:v>0.029425913307803</c:v>
                </c:pt>
                <c:pt idx="234">
                  <c:v>0.0177192151586426</c:v>
                </c:pt>
                <c:pt idx="235">
                  <c:v>0.0186490603112925</c:v>
                </c:pt>
                <c:pt idx="236">
                  <c:v>0.0373312634173511</c:v>
                </c:pt>
                <c:pt idx="237">
                  <c:v>0.0243498310018826</c:v>
                </c:pt>
                <c:pt idx="238">
                  <c:v>0.0209852316181943</c:v>
                </c:pt>
                <c:pt idx="239">
                  <c:v>0.0217910206591504</c:v>
                </c:pt>
                <c:pt idx="240">
                  <c:v>0.0222674967162603</c:v>
                </c:pt>
                <c:pt idx="241">
                  <c:v>0.0216730382877529</c:v>
                </c:pt>
                <c:pt idx="242">
                  <c:v>0.0244784384567898</c:v>
                </c:pt>
                <c:pt idx="243">
                  <c:v>0.0436313961321374</c:v>
                </c:pt>
                <c:pt idx="244">
                  <c:v>0.023929954011302</c:v>
                </c:pt>
                <c:pt idx="245">
                  <c:v>0.0243009621430735</c:v>
                </c:pt>
                <c:pt idx="246">
                  <c:v>0.0415766230021385</c:v>
                </c:pt>
                <c:pt idx="247">
                  <c:v>0.0264592889025695</c:v>
                </c:pt>
                <c:pt idx="248">
                  <c:v>0.0436999074743777</c:v>
                </c:pt>
                <c:pt idx="249">
                  <c:v>0.0428797466902786</c:v>
                </c:pt>
                <c:pt idx="250">
                  <c:v>0.0630988068769377</c:v>
                </c:pt>
                <c:pt idx="251">
                  <c:v>0.0295715034404858</c:v>
                </c:pt>
                <c:pt idx="252">
                  <c:v>0.0295697233481424</c:v>
                </c:pt>
                <c:pt idx="253">
                  <c:v>0.0297096241313931</c:v>
                </c:pt>
                <c:pt idx="254">
                  <c:v>0.030392022643801</c:v>
                </c:pt>
                <c:pt idx="255">
                  <c:v>0.068120266983188</c:v>
                </c:pt>
                <c:pt idx="256">
                  <c:v>0.0417427174591145</c:v>
                </c:pt>
                <c:pt idx="257">
                  <c:v>0.0350406599795057</c:v>
                </c:pt>
                <c:pt idx="258">
                  <c:v>0.0400350187882706</c:v>
                </c:pt>
                <c:pt idx="259">
                  <c:v>0.0366357855204333</c:v>
                </c:pt>
                <c:pt idx="260">
                  <c:v>0.0394000420431603</c:v>
                </c:pt>
                <c:pt idx="261">
                  <c:v>0.0390669573855406</c:v>
                </c:pt>
                <c:pt idx="262">
                  <c:v>0.0490820382954559</c:v>
                </c:pt>
                <c:pt idx="263">
                  <c:v>0.0429616565656822</c:v>
                </c:pt>
                <c:pt idx="264">
                  <c:v>0.0429676512559728</c:v>
                </c:pt>
                <c:pt idx="265">
                  <c:v>0.0450966668022244</c:v>
                </c:pt>
                <c:pt idx="266">
                  <c:v>0.0698904634855342</c:v>
                </c:pt>
                <c:pt idx="267">
                  <c:v>0.0660006453330292</c:v>
                </c:pt>
                <c:pt idx="268">
                  <c:v>0.0831933168517051</c:v>
                </c:pt>
                <c:pt idx="269">
                  <c:v>0.0950515054790463</c:v>
                </c:pt>
                <c:pt idx="270">
                  <c:v>0.0936319971998485</c:v>
                </c:pt>
                <c:pt idx="271">
                  <c:v>0.10956649770443</c:v>
                </c:pt>
                <c:pt idx="272">
                  <c:v>0.162410962255622</c:v>
                </c:pt>
                <c:pt idx="273">
                  <c:v>0.221432147312757</c:v>
                </c:pt>
                <c:pt idx="274">
                  <c:v>0.28066213457265</c:v>
                </c:pt>
                <c:pt idx="275">
                  <c:v>0.330708495964043</c:v>
                </c:pt>
                <c:pt idx="276">
                  <c:v>0.416356173227295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Analysis!$T$325</c:f>
              <c:strCache>
                <c:ptCount val="1"/>
                <c:pt idx="0">
                  <c:v>Ecomp</c:v>
                </c:pt>
              </c:strCache>
            </c:strRef>
          </c:tx>
          <c:marker>
            <c:symbol val="none"/>
          </c:marker>
          <c:xVal>
            <c:numRef>
              <c:f>Analysis!$L$326:$L$602</c:f>
              <c:numCache>
                <c:formatCode>General</c:formatCode>
                <c:ptCount val="277"/>
                <c:pt idx="0">
                  <c:v>32.854596</c:v>
                </c:pt>
                <c:pt idx="1">
                  <c:v>33.225288</c:v>
                </c:pt>
                <c:pt idx="2">
                  <c:v>33.428136</c:v>
                </c:pt>
                <c:pt idx="3">
                  <c:v>33.915812</c:v>
                </c:pt>
                <c:pt idx="4">
                  <c:v>34.535664</c:v>
                </c:pt>
                <c:pt idx="5">
                  <c:v>34.61448</c:v>
                </c:pt>
                <c:pt idx="6">
                  <c:v>34.614888</c:v>
                </c:pt>
                <c:pt idx="7">
                  <c:v>34.65158</c:v>
                </c:pt>
                <c:pt idx="8">
                  <c:v>35.893404</c:v>
                </c:pt>
                <c:pt idx="9">
                  <c:v>35.995176</c:v>
                </c:pt>
                <c:pt idx="10">
                  <c:v>38.060788</c:v>
                </c:pt>
                <c:pt idx="11">
                  <c:v>38.169924</c:v>
                </c:pt>
                <c:pt idx="12">
                  <c:v>38.241056</c:v>
                </c:pt>
                <c:pt idx="13">
                  <c:v>38.3248</c:v>
                </c:pt>
                <c:pt idx="14">
                  <c:v>38.642472</c:v>
                </c:pt>
                <c:pt idx="15">
                  <c:v>38.94822</c:v>
                </c:pt>
                <c:pt idx="16">
                  <c:v>38.958456</c:v>
                </c:pt>
                <c:pt idx="17">
                  <c:v>39.206012</c:v>
                </c:pt>
                <c:pt idx="18">
                  <c:v>39.523576</c:v>
                </c:pt>
                <c:pt idx="19">
                  <c:v>39.53628</c:v>
                </c:pt>
                <c:pt idx="20">
                  <c:v>39.85824</c:v>
                </c:pt>
                <c:pt idx="21">
                  <c:v>40.526976</c:v>
                </c:pt>
                <c:pt idx="22">
                  <c:v>40.74836</c:v>
                </c:pt>
                <c:pt idx="23">
                  <c:v>41.604352</c:v>
                </c:pt>
                <c:pt idx="24">
                  <c:v>41.808688</c:v>
                </c:pt>
                <c:pt idx="25">
                  <c:v>42.330644</c:v>
                </c:pt>
                <c:pt idx="26">
                  <c:v>44.111828</c:v>
                </c:pt>
                <c:pt idx="27">
                  <c:v>44.641296</c:v>
                </c:pt>
                <c:pt idx="28">
                  <c:v>44.8296</c:v>
                </c:pt>
                <c:pt idx="29">
                  <c:v>45.104964</c:v>
                </c:pt>
                <c:pt idx="30">
                  <c:v>45.552408</c:v>
                </c:pt>
                <c:pt idx="31">
                  <c:v>45.766936</c:v>
                </c:pt>
                <c:pt idx="32">
                  <c:v>46.144888</c:v>
                </c:pt>
                <c:pt idx="33">
                  <c:v>46.41982</c:v>
                </c:pt>
                <c:pt idx="34">
                  <c:v>46.573568</c:v>
                </c:pt>
                <c:pt idx="35">
                  <c:v>46.850512</c:v>
                </c:pt>
                <c:pt idx="36">
                  <c:v>47.340384</c:v>
                </c:pt>
                <c:pt idx="37">
                  <c:v>47.922336</c:v>
                </c:pt>
                <c:pt idx="38">
                  <c:v>47.922336</c:v>
                </c:pt>
                <c:pt idx="39">
                  <c:v>47.922336</c:v>
                </c:pt>
                <c:pt idx="40">
                  <c:v>47.922336</c:v>
                </c:pt>
                <c:pt idx="41">
                  <c:v>48.486608</c:v>
                </c:pt>
                <c:pt idx="42">
                  <c:v>48.716536</c:v>
                </c:pt>
                <c:pt idx="43">
                  <c:v>49.083184</c:v>
                </c:pt>
                <c:pt idx="44">
                  <c:v>49.083184</c:v>
                </c:pt>
                <c:pt idx="45">
                  <c:v>49.083184</c:v>
                </c:pt>
                <c:pt idx="46">
                  <c:v>49.083184</c:v>
                </c:pt>
                <c:pt idx="47">
                  <c:v>49.337616</c:v>
                </c:pt>
                <c:pt idx="48">
                  <c:v>49.549536</c:v>
                </c:pt>
                <c:pt idx="49">
                  <c:v>51.15978</c:v>
                </c:pt>
                <c:pt idx="50">
                  <c:v>52.219224</c:v>
                </c:pt>
                <c:pt idx="51">
                  <c:v>52.464528</c:v>
                </c:pt>
                <c:pt idx="52">
                  <c:v>52.86552</c:v>
                </c:pt>
                <c:pt idx="53">
                  <c:v>53.129388</c:v>
                </c:pt>
                <c:pt idx="54">
                  <c:v>53.385744</c:v>
                </c:pt>
                <c:pt idx="55">
                  <c:v>53.385744</c:v>
                </c:pt>
                <c:pt idx="56">
                  <c:v>53.804148</c:v>
                </c:pt>
                <c:pt idx="57">
                  <c:v>53.80868</c:v>
                </c:pt>
                <c:pt idx="58">
                  <c:v>53.80868</c:v>
                </c:pt>
                <c:pt idx="59">
                  <c:v>53.80868</c:v>
                </c:pt>
                <c:pt idx="60">
                  <c:v>53.80868</c:v>
                </c:pt>
                <c:pt idx="61">
                  <c:v>54.235296</c:v>
                </c:pt>
                <c:pt idx="62">
                  <c:v>54.612</c:v>
                </c:pt>
                <c:pt idx="63">
                  <c:v>56.107856</c:v>
                </c:pt>
                <c:pt idx="64">
                  <c:v>56.42916</c:v>
                </c:pt>
                <c:pt idx="65">
                  <c:v>57.285072</c:v>
                </c:pt>
                <c:pt idx="66">
                  <c:v>58.331624</c:v>
                </c:pt>
                <c:pt idx="67">
                  <c:v>59.330224</c:v>
                </c:pt>
                <c:pt idx="68">
                  <c:v>59.659672</c:v>
                </c:pt>
                <c:pt idx="69">
                  <c:v>60.118516</c:v>
                </c:pt>
                <c:pt idx="70">
                  <c:v>63.466248</c:v>
                </c:pt>
                <c:pt idx="71">
                  <c:v>63.827928</c:v>
                </c:pt>
                <c:pt idx="72">
                  <c:v>64.96152</c:v>
                </c:pt>
                <c:pt idx="73">
                  <c:v>65.89555199999999</c:v>
                </c:pt>
                <c:pt idx="74">
                  <c:v>66.979256</c:v>
                </c:pt>
                <c:pt idx="75">
                  <c:v>68.11477600000001</c:v>
                </c:pt>
                <c:pt idx="76">
                  <c:v>68.11477600000001</c:v>
                </c:pt>
                <c:pt idx="77">
                  <c:v>68.11477600000001</c:v>
                </c:pt>
                <c:pt idx="78">
                  <c:v>68.11477600000001</c:v>
                </c:pt>
                <c:pt idx="79">
                  <c:v>68.11477600000001</c:v>
                </c:pt>
                <c:pt idx="80">
                  <c:v>68.11477600000001</c:v>
                </c:pt>
                <c:pt idx="81">
                  <c:v>71.27512</c:v>
                </c:pt>
                <c:pt idx="82">
                  <c:v>71.30246</c:v>
                </c:pt>
                <c:pt idx="83">
                  <c:v>71.30246</c:v>
                </c:pt>
                <c:pt idx="84">
                  <c:v>72.11796</c:v>
                </c:pt>
                <c:pt idx="85">
                  <c:v>72.300996</c:v>
                </c:pt>
                <c:pt idx="86">
                  <c:v>72.878344</c:v>
                </c:pt>
                <c:pt idx="87">
                  <c:v>73.374112</c:v>
                </c:pt>
                <c:pt idx="88">
                  <c:v>73.79244</c:v>
                </c:pt>
                <c:pt idx="89">
                  <c:v>75.505792</c:v>
                </c:pt>
                <c:pt idx="90">
                  <c:v>75.5216</c:v>
                </c:pt>
                <c:pt idx="91">
                  <c:v>75.649216</c:v>
                </c:pt>
                <c:pt idx="92">
                  <c:v>76.607116</c:v>
                </c:pt>
                <c:pt idx="93">
                  <c:v>79.589028</c:v>
                </c:pt>
                <c:pt idx="94">
                  <c:v>79.952</c:v>
                </c:pt>
                <c:pt idx="95">
                  <c:v>80.405844</c:v>
                </c:pt>
                <c:pt idx="96">
                  <c:v>81.64572</c:v>
                </c:pt>
                <c:pt idx="97">
                  <c:v>82.139168</c:v>
                </c:pt>
                <c:pt idx="98">
                  <c:v>83.126304</c:v>
                </c:pt>
                <c:pt idx="99">
                  <c:v>83.127792</c:v>
                </c:pt>
                <c:pt idx="100">
                  <c:v>84.692044</c:v>
                </c:pt>
                <c:pt idx="101">
                  <c:v>86.984404</c:v>
                </c:pt>
                <c:pt idx="102">
                  <c:v>87.9645</c:v>
                </c:pt>
                <c:pt idx="103">
                  <c:v>88.891036</c:v>
                </c:pt>
                <c:pt idx="104">
                  <c:v>90.902944</c:v>
                </c:pt>
                <c:pt idx="105">
                  <c:v>91.04232</c:v>
                </c:pt>
                <c:pt idx="106">
                  <c:v>92.284316</c:v>
                </c:pt>
                <c:pt idx="107">
                  <c:v>93.513284</c:v>
                </c:pt>
                <c:pt idx="108">
                  <c:v>95.118104</c:v>
                </c:pt>
                <c:pt idx="109">
                  <c:v>95.531796</c:v>
                </c:pt>
                <c:pt idx="110">
                  <c:v>96.415064</c:v>
                </c:pt>
                <c:pt idx="111">
                  <c:v>96.578328</c:v>
                </c:pt>
                <c:pt idx="112">
                  <c:v>96.96604</c:v>
                </c:pt>
                <c:pt idx="113">
                  <c:v>98.658416</c:v>
                </c:pt>
                <c:pt idx="114">
                  <c:v>99.466968</c:v>
                </c:pt>
                <c:pt idx="115">
                  <c:v>101.443032</c:v>
                </c:pt>
                <c:pt idx="116">
                  <c:v>102.36814</c:v>
                </c:pt>
                <c:pt idx="117">
                  <c:v>103.67644</c:v>
                </c:pt>
                <c:pt idx="118">
                  <c:v>104.52116</c:v>
                </c:pt>
                <c:pt idx="119">
                  <c:v>104.669432</c:v>
                </c:pt>
                <c:pt idx="120">
                  <c:v>104.91174</c:v>
                </c:pt>
                <c:pt idx="121">
                  <c:v>106.097308</c:v>
                </c:pt>
                <c:pt idx="122">
                  <c:v>106.345872</c:v>
                </c:pt>
                <c:pt idx="123">
                  <c:v>108.14462</c:v>
                </c:pt>
                <c:pt idx="124">
                  <c:v>109.280528</c:v>
                </c:pt>
                <c:pt idx="125">
                  <c:v>110.399656</c:v>
                </c:pt>
                <c:pt idx="126">
                  <c:v>112.020488</c:v>
                </c:pt>
                <c:pt idx="127">
                  <c:v>112.265808</c:v>
                </c:pt>
                <c:pt idx="128">
                  <c:v>118.9944</c:v>
                </c:pt>
                <c:pt idx="129">
                  <c:v>123.192048</c:v>
                </c:pt>
                <c:pt idx="130">
                  <c:v>123.639472</c:v>
                </c:pt>
                <c:pt idx="131">
                  <c:v>124.179168</c:v>
                </c:pt>
                <c:pt idx="132">
                  <c:v>124.9112</c:v>
                </c:pt>
                <c:pt idx="133">
                  <c:v>124.954352</c:v>
                </c:pt>
                <c:pt idx="134">
                  <c:v>127.524656</c:v>
                </c:pt>
                <c:pt idx="135">
                  <c:v>128.4266</c:v>
                </c:pt>
                <c:pt idx="136">
                  <c:v>130.703424</c:v>
                </c:pt>
                <c:pt idx="137">
                  <c:v>131.1872</c:v>
                </c:pt>
                <c:pt idx="138">
                  <c:v>131.1872</c:v>
                </c:pt>
                <c:pt idx="139">
                  <c:v>132.746952</c:v>
                </c:pt>
                <c:pt idx="140">
                  <c:v>133.632072</c:v>
                </c:pt>
                <c:pt idx="141">
                  <c:v>134.464128</c:v>
                </c:pt>
                <c:pt idx="142">
                  <c:v>136.3894</c:v>
                </c:pt>
                <c:pt idx="143">
                  <c:v>137.242224</c:v>
                </c:pt>
                <c:pt idx="144">
                  <c:v>138.508656</c:v>
                </c:pt>
                <c:pt idx="145">
                  <c:v>140.0108</c:v>
                </c:pt>
                <c:pt idx="146">
                  <c:v>142.183516</c:v>
                </c:pt>
                <c:pt idx="147">
                  <c:v>143.971448</c:v>
                </c:pt>
                <c:pt idx="148">
                  <c:v>145.685724</c:v>
                </c:pt>
                <c:pt idx="149">
                  <c:v>150.530504</c:v>
                </c:pt>
                <c:pt idx="150">
                  <c:v>153.63216</c:v>
                </c:pt>
                <c:pt idx="151">
                  <c:v>159.31944</c:v>
                </c:pt>
                <c:pt idx="152">
                  <c:v>162.723432</c:v>
                </c:pt>
                <c:pt idx="153">
                  <c:v>171.063056</c:v>
                </c:pt>
                <c:pt idx="154">
                  <c:v>171.371352</c:v>
                </c:pt>
                <c:pt idx="155">
                  <c:v>179.543124</c:v>
                </c:pt>
                <c:pt idx="156">
                  <c:v>183.84796</c:v>
                </c:pt>
                <c:pt idx="157">
                  <c:v>184.602352</c:v>
                </c:pt>
                <c:pt idx="158">
                  <c:v>186.270764</c:v>
                </c:pt>
                <c:pt idx="159">
                  <c:v>186.926896</c:v>
                </c:pt>
                <c:pt idx="160">
                  <c:v>194.816428</c:v>
                </c:pt>
                <c:pt idx="161">
                  <c:v>194.816428</c:v>
                </c:pt>
                <c:pt idx="162">
                  <c:v>216.621836</c:v>
                </c:pt>
                <c:pt idx="163">
                  <c:v>217.107456</c:v>
                </c:pt>
                <c:pt idx="164">
                  <c:v>220.6806</c:v>
                </c:pt>
                <c:pt idx="165">
                  <c:v>220.6806</c:v>
                </c:pt>
                <c:pt idx="166">
                  <c:v>220.6806</c:v>
                </c:pt>
                <c:pt idx="167">
                  <c:v>220.6806</c:v>
                </c:pt>
                <c:pt idx="168">
                  <c:v>220.6806</c:v>
                </c:pt>
                <c:pt idx="169">
                  <c:v>220.6806</c:v>
                </c:pt>
                <c:pt idx="170">
                  <c:v>221.1636</c:v>
                </c:pt>
                <c:pt idx="171">
                  <c:v>221.1636</c:v>
                </c:pt>
                <c:pt idx="172">
                  <c:v>221.1636</c:v>
                </c:pt>
                <c:pt idx="173">
                  <c:v>221.1636</c:v>
                </c:pt>
                <c:pt idx="174">
                  <c:v>221.1636</c:v>
                </c:pt>
                <c:pt idx="175">
                  <c:v>221.1636</c:v>
                </c:pt>
                <c:pt idx="176">
                  <c:v>221.1636</c:v>
                </c:pt>
                <c:pt idx="177">
                  <c:v>221.1636</c:v>
                </c:pt>
                <c:pt idx="178">
                  <c:v>221.1636</c:v>
                </c:pt>
                <c:pt idx="179">
                  <c:v>227.223632</c:v>
                </c:pt>
                <c:pt idx="180">
                  <c:v>230.662796</c:v>
                </c:pt>
                <c:pt idx="181">
                  <c:v>231.872904</c:v>
                </c:pt>
                <c:pt idx="182">
                  <c:v>240.171648</c:v>
                </c:pt>
                <c:pt idx="183">
                  <c:v>245.410156</c:v>
                </c:pt>
                <c:pt idx="184">
                  <c:v>248.07496</c:v>
                </c:pt>
                <c:pt idx="185">
                  <c:v>251.20848</c:v>
                </c:pt>
                <c:pt idx="186">
                  <c:v>255.144564</c:v>
                </c:pt>
                <c:pt idx="187">
                  <c:v>259.82502</c:v>
                </c:pt>
                <c:pt idx="188">
                  <c:v>267.559284</c:v>
                </c:pt>
                <c:pt idx="189">
                  <c:v>269.736716</c:v>
                </c:pt>
                <c:pt idx="190">
                  <c:v>272.896008</c:v>
                </c:pt>
                <c:pt idx="191">
                  <c:v>273.722736</c:v>
                </c:pt>
                <c:pt idx="192">
                  <c:v>276.204032</c:v>
                </c:pt>
                <c:pt idx="193">
                  <c:v>281.367408</c:v>
                </c:pt>
                <c:pt idx="194">
                  <c:v>295.619264</c:v>
                </c:pt>
                <c:pt idx="195">
                  <c:v>296.481376</c:v>
                </c:pt>
                <c:pt idx="196">
                  <c:v>299.947876</c:v>
                </c:pt>
                <c:pt idx="197">
                  <c:v>300.796656</c:v>
                </c:pt>
                <c:pt idx="198">
                  <c:v>306.39936</c:v>
                </c:pt>
                <c:pt idx="199">
                  <c:v>311.57334</c:v>
                </c:pt>
                <c:pt idx="200">
                  <c:v>314.050992</c:v>
                </c:pt>
                <c:pt idx="201">
                  <c:v>315.111244</c:v>
                </c:pt>
                <c:pt idx="202">
                  <c:v>315.57046</c:v>
                </c:pt>
                <c:pt idx="203">
                  <c:v>328.272168</c:v>
                </c:pt>
                <c:pt idx="204">
                  <c:v>328.921176</c:v>
                </c:pt>
                <c:pt idx="205">
                  <c:v>337.595076</c:v>
                </c:pt>
                <c:pt idx="206">
                  <c:v>339.819704</c:v>
                </c:pt>
                <c:pt idx="207">
                  <c:v>341.310552</c:v>
                </c:pt>
                <c:pt idx="208">
                  <c:v>346.027608</c:v>
                </c:pt>
                <c:pt idx="209">
                  <c:v>348.509512</c:v>
                </c:pt>
                <c:pt idx="210">
                  <c:v>355.679888</c:v>
                </c:pt>
                <c:pt idx="211">
                  <c:v>356.150808</c:v>
                </c:pt>
                <c:pt idx="212">
                  <c:v>358.346288</c:v>
                </c:pt>
                <c:pt idx="213">
                  <c:v>365.704064</c:v>
                </c:pt>
                <c:pt idx="214">
                  <c:v>365.800704</c:v>
                </c:pt>
                <c:pt idx="215">
                  <c:v>369.14288</c:v>
                </c:pt>
                <c:pt idx="216">
                  <c:v>372.352452</c:v>
                </c:pt>
                <c:pt idx="217">
                  <c:v>374.68536</c:v>
                </c:pt>
                <c:pt idx="218">
                  <c:v>379.20412</c:v>
                </c:pt>
                <c:pt idx="219">
                  <c:v>387.174828</c:v>
                </c:pt>
                <c:pt idx="220">
                  <c:v>389.509516</c:v>
                </c:pt>
                <c:pt idx="221">
                  <c:v>437.73952</c:v>
                </c:pt>
                <c:pt idx="222">
                  <c:v>451.434516</c:v>
                </c:pt>
                <c:pt idx="223">
                  <c:v>451.870344</c:v>
                </c:pt>
                <c:pt idx="224">
                  <c:v>457.213324</c:v>
                </c:pt>
                <c:pt idx="225">
                  <c:v>475.599012</c:v>
                </c:pt>
                <c:pt idx="226">
                  <c:v>483.370348</c:v>
                </c:pt>
                <c:pt idx="227">
                  <c:v>506.899032</c:v>
                </c:pt>
                <c:pt idx="228">
                  <c:v>510.525192</c:v>
                </c:pt>
                <c:pt idx="229">
                  <c:v>535.56762</c:v>
                </c:pt>
                <c:pt idx="230">
                  <c:v>577.31376</c:v>
                </c:pt>
                <c:pt idx="231">
                  <c:v>605.616544</c:v>
                </c:pt>
                <c:pt idx="232">
                  <c:v>611.702808</c:v>
                </c:pt>
                <c:pt idx="233">
                  <c:v>647.438364</c:v>
                </c:pt>
                <c:pt idx="234">
                  <c:v>662.2292</c:v>
                </c:pt>
                <c:pt idx="235">
                  <c:v>683.919024</c:v>
                </c:pt>
                <c:pt idx="236">
                  <c:v>685.786072</c:v>
                </c:pt>
                <c:pt idx="237">
                  <c:v>738.429016</c:v>
                </c:pt>
                <c:pt idx="238">
                  <c:v>760.9698</c:v>
                </c:pt>
                <c:pt idx="239">
                  <c:v>786.63948</c:v>
                </c:pt>
                <c:pt idx="240">
                  <c:v>802.207392</c:v>
                </c:pt>
                <c:pt idx="241">
                  <c:v>812.298728</c:v>
                </c:pt>
                <c:pt idx="242">
                  <c:v>825.4580120000001</c:v>
                </c:pt>
                <c:pt idx="243">
                  <c:v>865.123384</c:v>
                </c:pt>
                <c:pt idx="244">
                  <c:v>879.72996</c:v>
                </c:pt>
                <c:pt idx="245">
                  <c:v>882.792944</c:v>
                </c:pt>
                <c:pt idx="246">
                  <c:v>924.876696</c:v>
                </c:pt>
                <c:pt idx="247">
                  <c:v>950.696064</c:v>
                </c:pt>
                <c:pt idx="248">
                  <c:v>979.936852</c:v>
                </c:pt>
                <c:pt idx="249">
                  <c:v>1055.542904</c:v>
                </c:pt>
                <c:pt idx="250">
                  <c:v>1059.874488</c:v>
                </c:pt>
                <c:pt idx="251">
                  <c:v>1074.470944</c:v>
                </c:pt>
                <c:pt idx="252">
                  <c:v>1074.470944</c:v>
                </c:pt>
                <c:pt idx="253">
                  <c:v>1092.168928</c:v>
                </c:pt>
                <c:pt idx="254">
                  <c:v>1093.72872</c:v>
                </c:pt>
                <c:pt idx="255">
                  <c:v>1153.429516</c:v>
                </c:pt>
                <c:pt idx="256">
                  <c:v>1162.10112</c:v>
                </c:pt>
                <c:pt idx="257">
                  <c:v>1232.997504</c:v>
                </c:pt>
                <c:pt idx="258">
                  <c:v>1293.491792</c:v>
                </c:pt>
                <c:pt idx="259">
                  <c:v>1360.639704</c:v>
                </c:pt>
                <c:pt idx="260">
                  <c:v>1379.48834</c:v>
                </c:pt>
                <c:pt idx="261">
                  <c:v>1440.168408</c:v>
                </c:pt>
                <c:pt idx="262">
                  <c:v>1476.652412</c:v>
                </c:pt>
                <c:pt idx="263">
                  <c:v>1569.768928</c:v>
                </c:pt>
                <c:pt idx="264">
                  <c:v>1569.768928</c:v>
                </c:pt>
                <c:pt idx="265">
                  <c:v>1691.498776</c:v>
                </c:pt>
                <c:pt idx="266">
                  <c:v>2070.156316</c:v>
                </c:pt>
                <c:pt idx="267">
                  <c:v>2477.609052</c:v>
                </c:pt>
                <c:pt idx="268">
                  <c:v>2921.129344</c:v>
                </c:pt>
                <c:pt idx="269">
                  <c:v>3437.224876</c:v>
                </c:pt>
                <c:pt idx="270">
                  <c:v>3516.475172</c:v>
                </c:pt>
                <c:pt idx="271">
                  <c:v>3947.774864</c:v>
                </c:pt>
                <c:pt idx="272">
                  <c:v>5703.507584</c:v>
                </c:pt>
                <c:pt idx="273">
                  <c:v>8134.875096</c:v>
                </c:pt>
                <c:pt idx="274">
                  <c:v>9853.540224</c:v>
                </c:pt>
                <c:pt idx="275">
                  <c:v>12025.569884</c:v>
                </c:pt>
                <c:pt idx="276">
                  <c:v>14601.68138</c:v>
                </c:pt>
              </c:numCache>
            </c:numRef>
          </c:xVal>
          <c:yVal>
            <c:numRef>
              <c:f>Analysis!$T$326:$T$602</c:f>
              <c:numCache>
                <c:formatCode>0.00E+00</c:formatCode>
                <c:ptCount val="27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602280"/>
        <c:axId val="2114607736"/>
      </c:scatterChart>
      <c:valAx>
        <c:axId val="2114602280"/>
        <c:scaling>
          <c:logBase val="10.0"/>
          <c:orientation val="minMax"/>
          <c:min val="2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Problem memory footprint (Mb)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14607736"/>
        <c:crosses val="autoZero"/>
        <c:crossBetween val="midCat"/>
      </c:valAx>
      <c:valAx>
        <c:axId val="2114607736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Runtime (sec)</a:t>
                </a:r>
              </a:p>
            </c:rich>
          </c:tx>
          <c:overlay val="0"/>
        </c:title>
        <c:numFmt formatCode="0.00E+00" sourceLinked="1"/>
        <c:majorTickMark val="out"/>
        <c:minorTickMark val="none"/>
        <c:tickLblPos val="nextTo"/>
        <c:crossAx val="2114602280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</c:legend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MKL DGEMM Modeled Runtime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Analysis!$X$2</c:f>
              <c:strCache>
                <c:ptCount val="1"/>
                <c:pt idx="0">
                  <c:v>Ecomp</c:v>
                </c:pt>
              </c:strCache>
            </c:strRef>
          </c:tx>
          <c:xVal>
            <c:numRef>
              <c:f>Analysis!$H$3:$H$18</c:f>
              <c:numCache>
                <c:formatCode>General</c:formatCode>
                <c:ptCount val="16"/>
                <c:pt idx="0">
                  <c:v>2000.0</c:v>
                </c:pt>
                <c:pt idx="1">
                  <c:v>2500.0</c:v>
                </c:pt>
                <c:pt idx="2">
                  <c:v>3000.0</c:v>
                </c:pt>
                <c:pt idx="3">
                  <c:v>3500.0</c:v>
                </c:pt>
                <c:pt idx="4">
                  <c:v>4000.0</c:v>
                </c:pt>
                <c:pt idx="5">
                  <c:v>4500.0</c:v>
                </c:pt>
                <c:pt idx="6">
                  <c:v>5000.0</c:v>
                </c:pt>
                <c:pt idx="7">
                  <c:v>5500.0</c:v>
                </c:pt>
                <c:pt idx="8">
                  <c:v>6000.0</c:v>
                </c:pt>
                <c:pt idx="9">
                  <c:v>6500.0</c:v>
                </c:pt>
                <c:pt idx="10">
                  <c:v>7500.0</c:v>
                </c:pt>
                <c:pt idx="11">
                  <c:v>8000.0</c:v>
                </c:pt>
                <c:pt idx="12">
                  <c:v>8500.0</c:v>
                </c:pt>
                <c:pt idx="13">
                  <c:v>9000.0</c:v>
                </c:pt>
                <c:pt idx="14">
                  <c:v>9500.0</c:v>
                </c:pt>
                <c:pt idx="15">
                  <c:v>10000.0</c:v>
                </c:pt>
              </c:numCache>
            </c:numRef>
          </c:xVal>
          <c:yVal>
            <c:numRef>
              <c:f>Analysis!$X$3:$X$18</c:f>
              <c:numCache>
                <c:formatCode>0.00E+00</c:formatCode>
                <c:ptCount val="16"/>
                <c:pt idx="0">
                  <c:v>0.731303146644136</c:v>
                </c:pt>
                <c:pt idx="1">
                  <c:v>1.428326458289328</c:v>
                </c:pt>
                <c:pt idx="2">
                  <c:v>2.468148119923959</c:v>
                </c:pt>
                <c:pt idx="3">
                  <c:v>3.919327801545916</c:v>
                </c:pt>
                <c:pt idx="4">
                  <c:v>5.850425173153087</c:v>
                </c:pt>
                <c:pt idx="5">
                  <c:v>8.32999990474336</c:v>
                </c:pt>
                <c:pt idx="6">
                  <c:v>11.42661166631462</c:v>
                </c:pt>
                <c:pt idx="7">
                  <c:v>15.20882012786476</c:v>
                </c:pt>
                <c:pt idx="8">
                  <c:v>19.74518495939167</c:v>
                </c:pt>
                <c:pt idx="9">
                  <c:v>25.10426583089323</c:v>
                </c:pt>
                <c:pt idx="10">
                  <c:v>38.56481437381186</c:v>
                </c:pt>
                <c:pt idx="11">
                  <c:v>46.8034013852247</c:v>
                </c:pt>
                <c:pt idx="12">
                  <c:v>56.13894311660374</c:v>
                </c:pt>
                <c:pt idx="13">
                  <c:v>66.63999923794688</c:v>
                </c:pt>
                <c:pt idx="14">
                  <c:v>78.375129419252</c:v>
                </c:pt>
                <c:pt idx="15">
                  <c:v>91.41289333051699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Analysis!$Y$2</c:f>
              <c:strCache>
                <c:ptCount val="1"/>
                <c:pt idx="0">
                  <c:v>Ecomm</c:v>
                </c:pt>
              </c:strCache>
            </c:strRef>
          </c:tx>
          <c:xVal>
            <c:numRef>
              <c:f>Analysis!$H$3:$H$18</c:f>
              <c:numCache>
                <c:formatCode>General</c:formatCode>
                <c:ptCount val="16"/>
                <c:pt idx="0">
                  <c:v>2000.0</c:v>
                </c:pt>
                <c:pt idx="1">
                  <c:v>2500.0</c:v>
                </c:pt>
                <c:pt idx="2">
                  <c:v>3000.0</c:v>
                </c:pt>
                <c:pt idx="3">
                  <c:v>3500.0</c:v>
                </c:pt>
                <c:pt idx="4">
                  <c:v>4000.0</c:v>
                </c:pt>
                <c:pt idx="5">
                  <c:v>4500.0</c:v>
                </c:pt>
                <c:pt idx="6">
                  <c:v>5000.0</c:v>
                </c:pt>
                <c:pt idx="7">
                  <c:v>5500.0</c:v>
                </c:pt>
                <c:pt idx="8">
                  <c:v>6000.0</c:v>
                </c:pt>
                <c:pt idx="9">
                  <c:v>6500.0</c:v>
                </c:pt>
                <c:pt idx="10">
                  <c:v>7500.0</c:v>
                </c:pt>
                <c:pt idx="11">
                  <c:v>8000.0</c:v>
                </c:pt>
                <c:pt idx="12">
                  <c:v>8500.0</c:v>
                </c:pt>
                <c:pt idx="13">
                  <c:v>9000.0</c:v>
                </c:pt>
                <c:pt idx="14">
                  <c:v>9500.0</c:v>
                </c:pt>
                <c:pt idx="15">
                  <c:v>10000.0</c:v>
                </c:pt>
              </c:numCache>
            </c:numRef>
          </c:xVal>
          <c:yVal>
            <c:numRef>
              <c:f>Analysis!$Y$3:$Y$18</c:f>
              <c:numCache>
                <c:formatCode>0.00E+00</c:formatCode>
                <c:ptCount val="16"/>
                <c:pt idx="0">
                  <c:v>0.224831543091964</c:v>
                </c:pt>
                <c:pt idx="1">
                  <c:v>0.467228112702631</c:v>
                </c:pt>
                <c:pt idx="2">
                  <c:v>0.828098216899719</c:v>
                </c:pt>
                <c:pt idx="3">
                  <c:v>1.266685858223668</c:v>
                </c:pt>
                <c:pt idx="4">
                  <c:v>1.992024213943841</c:v>
                </c:pt>
                <c:pt idx="5">
                  <c:v>2.659411940828409</c:v>
                </c:pt>
                <c:pt idx="6">
                  <c:v>3.693633441268173</c:v>
                </c:pt>
                <c:pt idx="7">
                  <c:v>4.770306770165791</c:v>
                </c:pt>
                <c:pt idx="8">
                  <c:v>6.25389886296163</c:v>
                </c:pt>
                <c:pt idx="9">
                  <c:v>7.771319334509332</c:v>
                </c:pt>
                <c:pt idx="10">
                  <c:v>11.765303419255</c:v>
                </c:pt>
                <c:pt idx="11">
                  <c:v>14.17137560456764</c:v>
                </c:pt>
                <c:pt idx="12">
                  <c:v>16.88634842270223</c:v>
                </c:pt>
                <c:pt idx="13">
                  <c:v>19.90730830318719</c:v>
                </c:pt>
                <c:pt idx="14">
                  <c:v>23.38912928460513</c:v>
                </c:pt>
                <c:pt idx="15">
                  <c:v>27.03658876800941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Analysis!$Z$2</c:f>
              <c:strCache>
                <c:ptCount val="1"/>
                <c:pt idx="0">
                  <c:v>Eidle</c:v>
                </c:pt>
              </c:strCache>
            </c:strRef>
          </c:tx>
          <c:xVal>
            <c:numRef>
              <c:f>Analysis!$H$3:$H$18</c:f>
              <c:numCache>
                <c:formatCode>General</c:formatCode>
                <c:ptCount val="16"/>
                <c:pt idx="0">
                  <c:v>2000.0</c:v>
                </c:pt>
                <c:pt idx="1">
                  <c:v>2500.0</c:v>
                </c:pt>
                <c:pt idx="2">
                  <c:v>3000.0</c:v>
                </c:pt>
                <c:pt idx="3">
                  <c:v>3500.0</c:v>
                </c:pt>
                <c:pt idx="4">
                  <c:v>4000.0</c:v>
                </c:pt>
                <c:pt idx="5">
                  <c:v>4500.0</c:v>
                </c:pt>
                <c:pt idx="6">
                  <c:v>5000.0</c:v>
                </c:pt>
                <c:pt idx="7">
                  <c:v>5500.0</c:v>
                </c:pt>
                <c:pt idx="8">
                  <c:v>6000.0</c:v>
                </c:pt>
                <c:pt idx="9">
                  <c:v>6500.0</c:v>
                </c:pt>
                <c:pt idx="10">
                  <c:v>7500.0</c:v>
                </c:pt>
                <c:pt idx="11">
                  <c:v>8000.0</c:v>
                </c:pt>
                <c:pt idx="12">
                  <c:v>8500.0</c:v>
                </c:pt>
                <c:pt idx="13">
                  <c:v>9000.0</c:v>
                </c:pt>
                <c:pt idx="14">
                  <c:v>9500.0</c:v>
                </c:pt>
                <c:pt idx="15">
                  <c:v>10000.0</c:v>
                </c:pt>
              </c:numCache>
            </c:numRef>
          </c:xVal>
          <c:yVal>
            <c:numRef>
              <c:f>Analysis!$Z$3:$Z$18</c:f>
              <c:numCache>
                <c:formatCode>0.00E+00</c:formatCode>
                <c:ptCount val="16"/>
                <c:pt idx="0">
                  <c:v>20.76463249400224</c:v>
                </c:pt>
                <c:pt idx="1">
                  <c:v>38.69228182985437</c:v>
                </c:pt>
                <c:pt idx="2">
                  <c:v>67.13417433565402</c:v>
                </c:pt>
                <c:pt idx="3">
                  <c:v>104.9467585742649</c:v>
                </c:pt>
                <c:pt idx="4">
                  <c:v>154.8827618538881</c:v>
                </c:pt>
                <c:pt idx="5">
                  <c:v>219.3140972135476</c:v>
                </c:pt>
                <c:pt idx="6">
                  <c:v>301.2687092607844</c:v>
                </c:pt>
                <c:pt idx="7">
                  <c:v>400.1421177036949</c:v>
                </c:pt>
                <c:pt idx="8">
                  <c:v>515.2112188826841</c:v>
                </c:pt>
                <c:pt idx="9">
                  <c:v>651.9681638588994</c:v>
                </c:pt>
                <c:pt idx="10">
                  <c:v>998.4631406816004</c:v>
                </c:pt>
                <c:pt idx="11">
                  <c:v>1208.528218261441</c:v>
                </c:pt>
                <c:pt idx="12">
                  <c:v>1550.106145630376</c:v>
                </c:pt>
                <c:pt idx="13">
                  <c:v>1720.953450947786</c:v>
                </c:pt>
                <c:pt idx="14">
                  <c:v>2056.818055649458</c:v>
                </c:pt>
                <c:pt idx="15">
                  <c:v>2353.14144540156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651512"/>
        <c:axId val="2114656968"/>
      </c:scatterChart>
      <c:valAx>
        <c:axId val="2114651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Matrix Size (n)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14656968"/>
        <c:crosses val="autoZero"/>
        <c:crossBetween val="midCat"/>
      </c:valAx>
      <c:valAx>
        <c:axId val="2114656968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 (J)</a:t>
                </a:r>
              </a:p>
            </c:rich>
          </c:tx>
          <c:overlay val="0"/>
        </c:title>
        <c:numFmt formatCode="0.00E+00" sourceLinked="1"/>
        <c:majorTickMark val="out"/>
        <c:minorTickMark val="none"/>
        <c:tickLblPos val="nextTo"/>
        <c:crossAx val="2114651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MKL DGEMV Modeled Energy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Analysis!$U$42</c:f>
              <c:strCache>
                <c:ptCount val="1"/>
                <c:pt idx="0">
                  <c:v>Ecomp</c:v>
                </c:pt>
              </c:strCache>
            </c:strRef>
          </c:tx>
          <c:xVal>
            <c:numRef>
              <c:f>Analysis!$G$43:$G$65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Analysis!$U$43:$U$65</c:f>
              <c:numCache>
                <c:formatCode>0.00E+00</c:formatCode>
                <c:ptCount val="2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Analysis!$V$42</c:f>
              <c:strCache>
                <c:ptCount val="1"/>
                <c:pt idx="0">
                  <c:v>Ecomm</c:v>
                </c:pt>
              </c:strCache>
            </c:strRef>
          </c:tx>
          <c:xVal>
            <c:numRef>
              <c:f>Analysis!$G$43:$G$65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Analysis!$V$43:$V$65</c:f>
              <c:numCache>
                <c:formatCode>0.00E+00</c:formatCode>
                <c:ptCount val="2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Analysis!$W$42</c:f>
              <c:strCache>
                <c:ptCount val="1"/>
                <c:pt idx="0">
                  <c:v>Eidle</c:v>
                </c:pt>
              </c:strCache>
            </c:strRef>
          </c:tx>
          <c:xVal>
            <c:numRef>
              <c:f>Analysis!$G$43:$G$65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Analysis!$W$43:$W$65</c:f>
              <c:numCache>
                <c:formatCode>0.00E+00</c:formatCode>
                <c:ptCount val="23"/>
                <c:pt idx="0">
                  <c:v>0.336676663241506</c:v>
                </c:pt>
                <c:pt idx="1">
                  <c:v>0.782572839260764</c:v>
                </c:pt>
                <c:pt idx="2">
                  <c:v>1.281826254320528</c:v>
                </c:pt>
                <c:pt idx="3">
                  <c:v>1.933886785881273</c:v>
                </c:pt>
                <c:pt idx="4">
                  <c:v>2.664354903449898</c:v>
                </c:pt>
                <c:pt idx="5">
                  <c:v>3.487759808267482</c:v>
                </c:pt>
                <c:pt idx="6">
                  <c:v>4.449693131814643</c:v>
                </c:pt>
                <c:pt idx="7">
                  <c:v>5.538882217956065</c:v>
                </c:pt>
                <c:pt idx="8">
                  <c:v>6.752070521585987</c:v>
                </c:pt>
                <c:pt idx="9">
                  <c:v>8.189960437513255</c:v>
                </c:pt>
                <c:pt idx="10">
                  <c:v>9.533911552312871</c:v>
                </c:pt>
                <c:pt idx="11">
                  <c:v>11.05246358547508</c:v>
                </c:pt>
                <c:pt idx="12">
                  <c:v>12.77717997417878</c:v>
                </c:pt>
                <c:pt idx="13">
                  <c:v>14.61562493811436</c:v>
                </c:pt>
                <c:pt idx="14">
                  <c:v>16.79926368326035</c:v>
                </c:pt>
                <c:pt idx="15">
                  <c:v>18.68405178908557</c:v>
                </c:pt>
                <c:pt idx="16">
                  <c:v>20.9055165581523</c:v>
                </c:pt>
                <c:pt idx="17">
                  <c:v>23.37823630730179</c:v>
                </c:pt>
                <c:pt idx="18">
                  <c:v>25.89329114282614</c:v>
                </c:pt>
                <c:pt idx="19">
                  <c:v>28.70118453439909</c:v>
                </c:pt>
                <c:pt idx="20">
                  <c:v>31.22701101911941</c:v>
                </c:pt>
                <c:pt idx="21">
                  <c:v>33.76636469120211</c:v>
                </c:pt>
                <c:pt idx="22">
                  <c:v>36.7265641923367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696648"/>
        <c:axId val="2114702088"/>
      </c:scatterChart>
      <c:valAx>
        <c:axId val="2114696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Matrix Size (n)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14702088"/>
        <c:crosses val="autoZero"/>
        <c:crossBetween val="midCat"/>
      </c:valAx>
      <c:valAx>
        <c:axId val="2114702088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 (J)</a:t>
                </a:r>
              </a:p>
            </c:rich>
          </c:tx>
          <c:overlay val="0"/>
        </c:title>
        <c:numFmt formatCode="0.00E+00" sourceLinked="1"/>
        <c:majorTickMark val="out"/>
        <c:minorTickMark val="none"/>
        <c:tickLblPos val="low"/>
        <c:crossAx val="21146966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Naive DGEMV Modeled Energy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Analysis!$U$68</c:f>
              <c:strCache>
                <c:ptCount val="1"/>
                <c:pt idx="0">
                  <c:v>Ecomp</c:v>
                </c:pt>
              </c:strCache>
            </c:strRef>
          </c:tx>
          <c:xVal>
            <c:numRef>
              <c:f>Analysis!$G$69:$G$91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Analysis!$U$69:$U$91</c:f>
              <c:numCache>
                <c:formatCode>0.00E+00</c:formatCode>
                <c:ptCount val="23"/>
                <c:pt idx="0">
                  <c:v>0.218677112386861</c:v>
                </c:pt>
                <c:pt idx="1">
                  <c:v>0.428607140278248</c:v>
                </c:pt>
                <c:pt idx="2">
                  <c:v>0.70851384413343</c:v>
                </c:pt>
                <c:pt idx="3">
                  <c:v>1.058397223952408</c:v>
                </c:pt>
                <c:pt idx="4">
                  <c:v>1.478257279735182</c:v>
                </c:pt>
                <c:pt idx="5">
                  <c:v>1.968094011481751</c:v>
                </c:pt>
                <c:pt idx="6">
                  <c:v>2.527907419192116</c:v>
                </c:pt>
                <c:pt idx="7">
                  <c:v>3.157697502866276</c:v>
                </c:pt>
                <c:pt idx="8">
                  <c:v>3.857464262504232</c:v>
                </c:pt>
                <c:pt idx="9">
                  <c:v>4.627207698105984</c:v>
                </c:pt>
                <c:pt idx="10">
                  <c:v>5.466927809671531</c:v>
                </c:pt>
                <c:pt idx="11">
                  <c:v>6.376624597200873</c:v>
                </c:pt>
                <c:pt idx="12">
                  <c:v>7.356298060694012</c:v>
                </c:pt>
                <c:pt idx="13">
                  <c:v>8.405948200150945</c:v>
                </c:pt>
                <c:pt idx="14">
                  <c:v>9.525575015571675</c:v>
                </c:pt>
                <c:pt idx="15">
                  <c:v>10.7151785069562</c:v>
                </c:pt>
                <c:pt idx="16">
                  <c:v>11.97475867430452</c:v>
                </c:pt>
                <c:pt idx="17">
                  <c:v>13.30431551761664</c:v>
                </c:pt>
                <c:pt idx="18">
                  <c:v>14.70384903689255</c:v>
                </c:pt>
                <c:pt idx="19">
                  <c:v>16.17335923213226</c:v>
                </c:pt>
                <c:pt idx="20">
                  <c:v>17.71284610333576</c:v>
                </c:pt>
                <c:pt idx="21">
                  <c:v>19.32230965050306</c:v>
                </c:pt>
                <c:pt idx="22">
                  <c:v>21.00174987363415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Analysis!$V$68</c:f>
              <c:strCache>
                <c:ptCount val="1"/>
                <c:pt idx="0">
                  <c:v>Ecomm</c:v>
                </c:pt>
              </c:strCache>
            </c:strRef>
          </c:tx>
          <c:xVal>
            <c:numRef>
              <c:f>Analysis!$G$69:$G$91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Analysis!$V$69:$V$91</c:f>
              <c:numCache>
                <c:formatCode>0.00E+00</c:formatCode>
                <c:ptCount val="23"/>
                <c:pt idx="0">
                  <c:v>0.122327668643463</c:v>
                </c:pt>
                <c:pt idx="1">
                  <c:v>0.337894128909367</c:v>
                </c:pt>
                <c:pt idx="2">
                  <c:v>0.55122998977414</c:v>
                </c:pt>
                <c:pt idx="3">
                  <c:v>0.823249458444785</c:v>
                </c:pt>
                <c:pt idx="4">
                  <c:v>1.147585021316266</c:v>
                </c:pt>
                <c:pt idx="5">
                  <c:v>1.526875861020357</c:v>
                </c:pt>
                <c:pt idx="6">
                  <c:v>1.960988957502222</c:v>
                </c:pt>
                <c:pt idx="7">
                  <c:v>2.797996549248118</c:v>
                </c:pt>
                <c:pt idx="8">
                  <c:v>3.443549698522003</c:v>
                </c:pt>
                <c:pt idx="9">
                  <c:v>3.981355026981507</c:v>
                </c:pt>
                <c:pt idx="10">
                  <c:v>4.42470499189273</c:v>
                </c:pt>
                <c:pt idx="11">
                  <c:v>4.959876582849967</c:v>
                </c:pt>
                <c:pt idx="12">
                  <c:v>5.729595552247374</c:v>
                </c:pt>
                <c:pt idx="13">
                  <c:v>6.57600704534476</c:v>
                </c:pt>
                <c:pt idx="14">
                  <c:v>7.506060046549122</c:v>
                </c:pt>
                <c:pt idx="15">
                  <c:v>8.47052556900661</c:v>
                </c:pt>
                <c:pt idx="16">
                  <c:v>9.548686145540065</c:v>
                </c:pt>
                <c:pt idx="17">
                  <c:v>11.20727114915183</c:v>
                </c:pt>
                <c:pt idx="18">
                  <c:v>13.49611537318572</c:v>
                </c:pt>
                <c:pt idx="19">
                  <c:v>16.1399903590775</c:v>
                </c:pt>
                <c:pt idx="20">
                  <c:v>17.90209207787658</c:v>
                </c:pt>
                <c:pt idx="21">
                  <c:v>16.83237253451395</c:v>
                </c:pt>
                <c:pt idx="22">
                  <c:v>18.80272086634385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Analysis!$W$68</c:f>
              <c:strCache>
                <c:ptCount val="1"/>
                <c:pt idx="0">
                  <c:v>Eidle</c:v>
                </c:pt>
              </c:strCache>
            </c:strRef>
          </c:tx>
          <c:xVal>
            <c:numRef>
              <c:f>Analysis!$G$69:$G$91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Analysis!$W$69:$W$91</c:f>
              <c:numCache>
                <c:formatCode>0.00E+00</c:formatCode>
                <c:ptCount val="23"/>
                <c:pt idx="0">
                  <c:v>0.125140650236795</c:v>
                </c:pt>
                <c:pt idx="1">
                  <c:v>0.301315221898282</c:v>
                </c:pt>
                <c:pt idx="2">
                  <c:v>0.666471728643929</c:v>
                </c:pt>
                <c:pt idx="3">
                  <c:v>1.018918638099901</c:v>
                </c:pt>
                <c:pt idx="4">
                  <c:v>1.408125613562932</c:v>
                </c:pt>
                <c:pt idx="5">
                  <c:v>1.845335760327733</c:v>
                </c:pt>
                <c:pt idx="6">
                  <c:v>2.384515983808922</c:v>
                </c:pt>
                <c:pt idx="7">
                  <c:v>3.103879190404496</c:v>
                </c:pt>
                <c:pt idx="8">
                  <c:v>3.782962750205102</c:v>
                </c:pt>
                <c:pt idx="9">
                  <c:v>4.391556928114514</c:v>
                </c:pt>
                <c:pt idx="10">
                  <c:v>5.129202401580618</c:v>
                </c:pt>
                <c:pt idx="11">
                  <c:v>6.002938332179238</c:v>
                </c:pt>
                <c:pt idx="12">
                  <c:v>6.873741278787933</c:v>
                </c:pt>
                <c:pt idx="13">
                  <c:v>7.726457490792092</c:v>
                </c:pt>
                <c:pt idx="14">
                  <c:v>9.062236165936877</c:v>
                </c:pt>
                <c:pt idx="15">
                  <c:v>10.05016293987657</c:v>
                </c:pt>
                <c:pt idx="16">
                  <c:v>11.31369244273621</c:v>
                </c:pt>
                <c:pt idx="17">
                  <c:v>12.72504433868806</c:v>
                </c:pt>
                <c:pt idx="18">
                  <c:v>14.62141402044048</c:v>
                </c:pt>
                <c:pt idx="19">
                  <c:v>16.68760347520956</c:v>
                </c:pt>
                <c:pt idx="20">
                  <c:v>18.36654127717555</c:v>
                </c:pt>
                <c:pt idx="21">
                  <c:v>18.87033016051165</c:v>
                </c:pt>
                <c:pt idx="22">
                  <c:v>20.81695163462479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740264"/>
        <c:axId val="2114745704"/>
      </c:scatterChart>
      <c:valAx>
        <c:axId val="2114740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Matrix Size (n)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14745704"/>
        <c:crosses val="autoZero"/>
        <c:crossBetween val="midCat"/>
      </c:valAx>
      <c:valAx>
        <c:axId val="2114745704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 (J)</a:t>
                </a:r>
              </a:p>
            </c:rich>
          </c:tx>
          <c:overlay val="0"/>
        </c:title>
        <c:numFmt formatCode="0.00E+00" sourceLinked="1"/>
        <c:majorTickMark val="out"/>
        <c:minorTickMark val="none"/>
        <c:tickLblPos val="nextTo"/>
        <c:crossAx val="2114740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MKL DSPMV Modeled Energy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Analysis!$P$94</c:f>
              <c:strCache>
                <c:ptCount val="1"/>
                <c:pt idx="0">
                  <c:v>Tcomp</c:v>
                </c:pt>
              </c:strCache>
            </c:strRef>
          </c:tx>
          <c:marker>
            <c:symbol val="none"/>
          </c:marker>
          <c:xVal>
            <c:numRef>
              <c:f>Analysis!$L$95:$L$322</c:f>
              <c:numCache>
                <c:formatCode>General</c:formatCode>
                <c:ptCount val="228"/>
                <c:pt idx="0">
                  <c:v>33.590376</c:v>
                </c:pt>
                <c:pt idx="1">
                  <c:v>33.62484</c:v>
                </c:pt>
                <c:pt idx="2">
                  <c:v>34.65158</c:v>
                </c:pt>
                <c:pt idx="3">
                  <c:v>35.893404</c:v>
                </c:pt>
                <c:pt idx="4">
                  <c:v>37.420756</c:v>
                </c:pt>
                <c:pt idx="5">
                  <c:v>38.060788</c:v>
                </c:pt>
                <c:pt idx="6">
                  <c:v>38.229564</c:v>
                </c:pt>
                <c:pt idx="7">
                  <c:v>38.241056</c:v>
                </c:pt>
                <c:pt idx="8">
                  <c:v>38.642472</c:v>
                </c:pt>
                <c:pt idx="9">
                  <c:v>39.633904</c:v>
                </c:pt>
                <c:pt idx="10">
                  <c:v>40.526976</c:v>
                </c:pt>
                <c:pt idx="11">
                  <c:v>41.851896</c:v>
                </c:pt>
                <c:pt idx="12">
                  <c:v>42.16818</c:v>
                </c:pt>
                <c:pt idx="13">
                  <c:v>42.908288</c:v>
                </c:pt>
                <c:pt idx="14">
                  <c:v>43.598736</c:v>
                </c:pt>
                <c:pt idx="15">
                  <c:v>44.8296</c:v>
                </c:pt>
                <c:pt idx="16">
                  <c:v>45.104964</c:v>
                </c:pt>
                <c:pt idx="17">
                  <c:v>46.41982</c:v>
                </c:pt>
                <c:pt idx="18">
                  <c:v>47.340384</c:v>
                </c:pt>
                <c:pt idx="19">
                  <c:v>47.501796</c:v>
                </c:pt>
                <c:pt idx="20">
                  <c:v>47.53488</c:v>
                </c:pt>
                <c:pt idx="21">
                  <c:v>47.713024</c:v>
                </c:pt>
                <c:pt idx="22">
                  <c:v>47.922336</c:v>
                </c:pt>
                <c:pt idx="23">
                  <c:v>47.922336</c:v>
                </c:pt>
                <c:pt idx="24">
                  <c:v>47.922336</c:v>
                </c:pt>
                <c:pt idx="25">
                  <c:v>47.922336</c:v>
                </c:pt>
                <c:pt idx="26">
                  <c:v>48.486608</c:v>
                </c:pt>
                <c:pt idx="27">
                  <c:v>48.716536</c:v>
                </c:pt>
                <c:pt idx="28">
                  <c:v>48.749232</c:v>
                </c:pt>
                <c:pt idx="29">
                  <c:v>49.083184</c:v>
                </c:pt>
                <c:pt idx="30">
                  <c:v>49.083184</c:v>
                </c:pt>
                <c:pt idx="31">
                  <c:v>49.083184</c:v>
                </c:pt>
                <c:pt idx="32">
                  <c:v>49.083184</c:v>
                </c:pt>
                <c:pt idx="33">
                  <c:v>49.380304</c:v>
                </c:pt>
                <c:pt idx="34">
                  <c:v>49.549536</c:v>
                </c:pt>
                <c:pt idx="35">
                  <c:v>49.722952</c:v>
                </c:pt>
                <c:pt idx="36">
                  <c:v>50.29078</c:v>
                </c:pt>
                <c:pt idx="37">
                  <c:v>50.543148</c:v>
                </c:pt>
                <c:pt idx="38">
                  <c:v>51.681132</c:v>
                </c:pt>
                <c:pt idx="39">
                  <c:v>51.745436</c:v>
                </c:pt>
                <c:pt idx="40">
                  <c:v>53.129388</c:v>
                </c:pt>
                <c:pt idx="41">
                  <c:v>53.64598</c:v>
                </c:pt>
                <c:pt idx="42">
                  <c:v>53.804148</c:v>
                </c:pt>
                <c:pt idx="43">
                  <c:v>53.829132</c:v>
                </c:pt>
                <c:pt idx="44">
                  <c:v>55.97592</c:v>
                </c:pt>
                <c:pt idx="45">
                  <c:v>55.976</c:v>
                </c:pt>
                <c:pt idx="46">
                  <c:v>56.37692</c:v>
                </c:pt>
                <c:pt idx="47">
                  <c:v>56.440884</c:v>
                </c:pt>
                <c:pt idx="48">
                  <c:v>56.770232</c:v>
                </c:pt>
                <c:pt idx="49">
                  <c:v>57.266532</c:v>
                </c:pt>
                <c:pt idx="50">
                  <c:v>58.161476</c:v>
                </c:pt>
                <c:pt idx="51">
                  <c:v>58.331624</c:v>
                </c:pt>
                <c:pt idx="52">
                  <c:v>58.47982</c:v>
                </c:pt>
                <c:pt idx="53">
                  <c:v>58.719752</c:v>
                </c:pt>
                <c:pt idx="54">
                  <c:v>60.118516</c:v>
                </c:pt>
                <c:pt idx="55">
                  <c:v>61.058448</c:v>
                </c:pt>
                <c:pt idx="56">
                  <c:v>63.823728</c:v>
                </c:pt>
                <c:pt idx="57">
                  <c:v>63.844952</c:v>
                </c:pt>
                <c:pt idx="58">
                  <c:v>65.058164</c:v>
                </c:pt>
                <c:pt idx="59">
                  <c:v>65.35493599999999</c:v>
                </c:pt>
                <c:pt idx="60">
                  <c:v>65.89555199999999</c:v>
                </c:pt>
                <c:pt idx="61">
                  <c:v>66.979256</c:v>
                </c:pt>
                <c:pt idx="62">
                  <c:v>68.11477600000001</c:v>
                </c:pt>
                <c:pt idx="63">
                  <c:v>68.11477600000001</c:v>
                </c:pt>
                <c:pt idx="64">
                  <c:v>68.11477600000001</c:v>
                </c:pt>
                <c:pt idx="65">
                  <c:v>68.11477600000001</c:v>
                </c:pt>
                <c:pt idx="66">
                  <c:v>68.11477600000001</c:v>
                </c:pt>
                <c:pt idx="67">
                  <c:v>68.11477600000001</c:v>
                </c:pt>
                <c:pt idx="68">
                  <c:v>70.21938</c:v>
                </c:pt>
                <c:pt idx="69">
                  <c:v>70.344708</c:v>
                </c:pt>
                <c:pt idx="70">
                  <c:v>71.27512</c:v>
                </c:pt>
                <c:pt idx="71">
                  <c:v>71.739624</c:v>
                </c:pt>
                <c:pt idx="72">
                  <c:v>72.624904</c:v>
                </c:pt>
                <c:pt idx="73">
                  <c:v>73.013268</c:v>
                </c:pt>
                <c:pt idx="74">
                  <c:v>73.374112</c:v>
                </c:pt>
                <c:pt idx="75">
                  <c:v>73.62861599999999</c:v>
                </c:pt>
                <c:pt idx="76">
                  <c:v>73.643192</c:v>
                </c:pt>
                <c:pt idx="77">
                  <c:v>74.500488</c:v>
                </c:pt>
                <c:pt idx="78">
                  <c:v>75.427324</c:v>
                </c:pt>
                <c:pt idx="79">
                  <c:v>75.47241200000001</c:v>
                </c:pt>
                <c:pt idx="80">
                  <c:v>75.5216</c:v>
                </c:pt>
                <c:pt idx="81">
                  <c:v>76.607116</c:v>
                </c:pt>
                <c:pt idx="82">
                  <c:v>77.460444</c:v>
                </c:pt>
                <c:pt idx="83">
                  <c:v>79.589028</c:v>
                </c:pt>
                <c:pt idx="84">
                  <c:v>80.166968</c:v>
                </c:pt>
                <c:pt idx="85">
                  <c:v>80.63331599999999</c:v>
                </c:pt>
                <c:pt idx="86">
                  <c:v>81.64572</c:v>
                </c:pt>
                <c:pt idx="87">
                  <c:v>83.411048</c:v>
                </c:pt>
                <c:pt idx="88">
                  <c:v>84.692044</c:v>
                </c:pt>
                <c:pt idx="89">
                  <c:v>85.2957</c:v>
                </c:pt>
                <c:pt idx="90">
                  <c:v>86.261676</c:v>
                </c:pt>
                <c:pt idx="91">
                  <c:v>86.552936</c:v>
                </c:pt>
                <c:pt idx="92">
                  <c:v>86.984404</c:v>
                </c:pt>
                <c:pt idx="93">
                  <c:v>87.18738399999999</c:v>
                </c:pt>
                <c:pt idx="94">
                  <c:v>92.9691</c:v>
                </c:pt>
                <c:pt idx="95">
                  <c:v>94.894204</c:v>
                </c:pt>
                <c:pt idx="96">
                  <c:v>95.118104</c:v>
                </c:pt>
                <c:pt idx="97">
                  <c:v>98.658416</c:v>
                </c:pt>
                <c:pt idx="98">
                  <c:v>101.443032</c:v>
                </c:pt>
                <c:pt idx="99">
                  <c:v>103.67096</c:v>
                </c:pt>
                <c:pt idx="100">
                  <c:v>104.52116</c:v>
                </c:pt>
                <c:pt idx="101">
                  <c:v>104.669432</c:v>
                </c:pt>
                <c:pt idx="102">
                  <c:v>104.91174</c:v>
                </c:pt>
                <c:pt idx="103">
                  <c:v>106.097308</c:v>
                </c:pt>
                <c:pt idx="104">
                  <c:v>108.14462</c:v>
                </c:pt>
                <c:pt idx="105">
                  <c:v>108.783168</c:v>
                </c:pt>
                <c:pt idx="106">
                  <c:v>112.976632</c:v>
                </c:pt>
                <c:pt idx="107">
                  <c:v>117.439936</c:v>
                </c:pt>
                <c:pt idx="108">
                  <c:v>117.901352</c:v>
                </c:pt>
                <c:pt idx="109">
                  <c:v>118.3983</c:v>
                </c:pt>
                <c:pt idx="110">
                  <c:v>118.3983</c:v>
                </c:pt>
                <c:pt idx="111">
                  <c:v>118.3983</c:v>
                </c:pt>
                <c:pt idx="112">
                  <c:v>118.3983</c:v>
                </c:pt>
                <c:pt idx="113">
                  <c:v>118.3983</c:v>
                </c:pt>
                <c:pt idx="114">
                  <c:v>118.65948</c:v>
                </c:pt>
                <c:pt idx="115">
                  <c:v>118.65948</c:v>
                </c:pt>
                <c:pt idx="116">
                  <c:v>118.65948</c:v>
                </c:pt>
                <c:pt idx="117">
                  <c:v>118.65948</c:v>
                </c:pt>
                <c:pt idx="118">
                  <c:v>118.65948</c:v>
                </c:pt>
                <c:pt idx="119">
                  <c:v>118.65948</c:v>
                </c:pt>
                <c:pt idx="120">
                  <c:v>118.65948</c:v>
                </c:pt>
                <c:pt idx="121">
                  <c:v>118.65948</c:v>
                </c:pt>
                <c:pt idx="122">
                  <c:v>118.65948</c:v>
                </c:pt>
                <c:pt idx="123">
                  <c:v>131.1872</c:v>
                </c:pt>
                <c:pt idx="124">
                  <c:v>131.1872</c:v>
                </c:pt>
                <c:pt idx="125">
                  <c:v>132.258048</c:v>
                </c:pt>
                <c:pt idx="126">
                  <c:v>134.464128</c:v>
                </c:pt>
                <c:pt idx="127">
                  <c:v>134.724192</c:v>
                </c:pt>
                <c:pt idx="128">
                  <c:v>136.3894</c:v>
                </c:pt>
                <c:pt idx="129">
                  <c:v>138.833996</c:v>
                </c:pt>
                <c:pt idx="130">
                  <c:v>145.87914</c:v>
                </c:pt>
                <c:pt idx="131">
                  <c:v>148.597216</c:v>
                </c:pt>
                <c:pt idx="132">
                  <c:v>153.63216</c:v>
                </c:pt>
                <c:pt idx="133">
                  <c:v>164.125896</c:v>
                </c:pt>
                <c:pt idx="134">
                  <c:v>167.071876</c:v>
                </c:pt>
                <c:pt idx="135">
                  <c:v>168.986928</c:v>
                </c:pt>
                <c:pt idx="136">
                  <c:v>169.961244</c:v>
                </c:pt>
                <c:pt idx="137">
                  <c:v>174.165804</c:v>
                </c:pt>
                <c:pt idx="138">
                  <c:v>174.319276</c:v>
                </c:pt>
                <c:pt idx="139">
                  <c:v>174.976372</c:v>
                </c:pt>
                <c:pt idx="140">
                  <c:v>177.187224</c:v>
                </c:pt>
                <c:pt idx="141">
                  <c:v>188.296236</c:v>
                </c:pt>
                <c:pt idx="142">
                  <c:v>193.758468</c:v>
                </c:pt>
                <c:pt idx="143">
                  <c:v>194.816428</c:v>
                </c:pt>
                <c:pt idx="144">
                  <c:v>194.816428</c:v>
                </c:pt>
                <c:pt idx="145">
                  <c:v>196.058752</c:v>
                </c:pt>
                <c:pt idx="146">
                  <c:v>199.850432</c:v>
                </c:pt>
                <c:pt idx="147">
                  <c:v>201.12268</c:v>
                </c:pt>
                <c:pt idx="148">
                  <c:v>207.559896</c:v>
                </c:pt>
                <c:pt idx="149">
                  <c:v>212.402412</c:v>
                </c:pt>
                <c:pt idx="150">
                  <c:v>215.79898</c:v>
                </c:pt>
                <c:pt idx="151">
                  <c:v>217.897596</c:v>
                </c:pt>
                <c:pt idx="152">
                  <c:v>220.988592</c:v>
                </c:pt>
                <c:pt idx="153">
                  <c:v>221.293356</c:v>
                </c:pt>
                <c:pt idx="154">
                  <c:v>230.662796</c:v>
                </c:pt>
                <c:pt idx="155">
                  <c:v>231.872904</c:v>
                </c:pt>
                <c:pt idx="156">
                  <c:v>233.130972</c:v>
                </c:pt>
                <c:pt idx="157">
                  <c:v>233.994564</c:v>
                </c:pt>
                <c:pt idx="158">
                  <c:v>234.880508</c:v>
                </c:pt>
                <c:pt idx="159">
                  <c:v>248.07496</c:v>
                </c:pt>
                <c:pt idx="160">
                  <c:v>250.485548</c:v>
                </c:pt>
                <c:pt idx="161">
                  <c:v>252.554644</c:v>
                </c:pt>
                <c:pt idx="162">
                  <c:v>252.775956</c:v>
                </c:pt>
                <c:pt idx="163">
                  <c:v>255.144564</c:v>
                </c:pt>
                <c:pt idx="164">
                  <c:v>270.032772</c:v>
                </c:pt>
                <c:pt idx="165">
                  <c:v>270.625164</c:v>
                </c:pt>
                <c:pt idx="166">
                  <c:v>273.722736</c:v>
                </c:pt>
                <c:pt idx="167">
                  <c:v>276.204032</c:v>
                </c:pt>
                <c:pt idx="168">
                  <c:v>295.619264</c:v>
                </c:pt>
                <c:pt idx="169">
                  <c:v>299.80672</c:v>
                </c:pt>
                <c:pt idx="170">
                  <c:v>300.796656</c:v>
                </c:pt>
                <c:pt idx="171">
                  <c:v>303.892128</c:v>
                </c:pt>
                <c:pt idx="172">
                  <c:v>314.050992</c:v>
                </c:pt>
                <c:pt idx="173">
                  <c:v>321.327568</c:v>
                </c:pt>
                <c:pt idx="174">
                  <c:v>337.595076</c:v>
                </c:pt>
                <c:pt idx="175">
                  <c:v>339.819704</c:v>
                </c:pt>
                <c:pt idx="176">
                  <c:v>355.24364</c:v>
                </c:pt>
                <c:pt idx="177">
                  <c:v>355.679888</c:v>
                </c:pt>
                <c:pt idx="178">
                  <c:v>356.59788</c:v>
                </c:pt>
                <c:pt idx="179">
                  <c:v>379.20412</c:v>
                </c:pt>
                <c:pt idx="180">
                  <c:v>379.407072</c:v>
                </c:pt>
                <c:pt idx="181">
                  <c:v>391.554376</c:v>
                </c:pt>
                <c:pt idx="182">
                  <c:v>404.453268</c:v>
                </c:pt>
                <c:pt idx="183">
                  <c:v>416.3271</c:v>
                </c:pt>
                <c:pt idx="184">
                  <c:v>423.36528</c:v>
                </c:pt>
                <c:pt idx="185">
                  <c:v>448.196456</c:v>
                </c:pt>
                <c:pt idx="186">
                  <c:v>455.652228</c:v>
                </c:pt>
                <c:pt idx="187">
                  <c:v>457.213324</c:v>
                </c:pt>
                <c:pt idx="188">
                  <c:v>458.134968</c:v>
                </c:pt>
                <c:pt idx="189">
                  <c:v>469.761568</c:v>
                </c:pt>
                <c:pt idx="190">
                  <c:v>484.837276</c:v>
                </c:pt>
                <c:pt idx="191">
                  <c:v>490.447152</c:v>
                </c:pt>
                <c:pt idx="192">
                  <c:v>506.899032</c:v>
                </c:pt>
                <c:pt idx="193">
                  <c:v>535.56762</c:v>
                </c:pt>
                <c:pt idx="194">
                  <c:v>560.7579040000001</c:v>
                </c:pt>
                <c:pt idx="195">
                  <c:v>560.7579040000001</c:v>
                </c:pt>
                <c:pt idx="196">
                  <c:v>564.509544</c:v>
                </c:pt>
                <c:pt idx="197">
                  <c:v>608.034016</c:v>
                </c:pt>
                <c:pt idx="198">
                  <c:v>608.216464</c:v>
                </c:pt>
                <c:pt idx="199">
                  <c:v>611.702808</c:v>
                </c:pt>
                <c:pt idx="200">
                  <c:v>673.177152</c:v>
                </c:pt>
                <c:pt idx="201">
                  <c:v>696.003832</c:v>
                </c:pt>
                <c:pt idx="202">
                  <c:v>712.985492</c:v>
                </c:pt>
                <c:pt idx="203">
                  <c:v>739.318908</c:v>
                </c:pt>
                <c:pt idx="204">
                  <c:v>745.120908</c:v>
                </c:pt>
                <c:pt idx="205">
                  <c:v>805.444528</c:v>
                </c:pt>
                <c:pt idx="206">
                  <c:v>819.520624</c:v>
                </c:pt>
                <c:pt idx="207">
                  <c:v>819.520624</c:v>
                </c:pt>
                <c:pt idx="208">
                  <c:v>825.198684</c:v>
                </c:pt>
                <c:pt idx="209">
                  <c:v>825.4580120000001</c:v>
                </c:pt>
                <c:pt idx="210">
                  <c:v>882.792944</c:v>
                </c:pt>
                <c:pt idx="211">
                  <c:v>924.876696</c:v>
                </c:pt>
                <c:pt idx="212">
                  <c:v>929.788876</c:v>
                </c:pt>
                <c:pt idx="213">
                  <c:v>939.523532</c:v>
                </c:pt>
                <c:pt idx="214">
                  <c:v>1055.542904</c:v>
                </c:pt>
                <c:pt idx="215">
                  <c:v>1293.491792</c:v>
                </c:pt>
                <c:pt idx="216">
                  <c:v>1360.639704</c:v>
                </c:pt>
                <c:pt idx="217">
                  <c:v>1594.094272</c:v>
                </c:pt>
                <c:pt idx="218">
                  <c:v>1666.89628</c:v>
                </c:pt>
                <c:pt idx="219">
                  <c:v>1926.23072</c:v>
                </c:pt>
                <c:pt idx="220">
                  <c:v>2477.609052</c:v>
                </c:pt>
                <c:pt idx="221">
                  <c:v>3111.593792</c:v>
                </c:pt>
                <c:pt idx="222">
                  <c:v>3437.224876</c:v>
                </c:pt>
                <c:pt idx="223">
                  <c:v>3947.774864</c:v>
                </c:pt>
                <c:pt idx="224">
                  <c:v>5374.667712</c:v>
                </c:pt>
                <c:pt idx="225">
                  <c:v>8134.875096</c:v>
                </c:pt>
                <c:pt idx="226">
                  <c:v>12025.569884</c:v>
                </c:pt>
                <c:pt idx="227">
                  <c:v>14601.68138</c:v>
                </c:pt>
              </c:numCache>
            </c:numRef>
          </c:xVal>
          <c:yVal>
            <c:numRef>
              <c:f>Analysis!$P$95:$P$322</c:f>
              <c:numCache>
                <c:formatCode>0.00E+00</c:formatCode>
                <c:ptCount val="228"/>
                <c:pt idx="0">
                  <c:v>0.000176206757061626</c:v>
                </c:pt>
                <c:pt idx="1">
                  <c:v>0.000178201859084372</c:v>
                </c:pt>
                <c:pt idx="2">
                  <c:v>0.00017792654204591</c:v>
                </c:pt>
                <c:pt idx="3">
                  <c:v>0.00019553733423571</c:v>
                </c:pt>
                <c:pt idx="4">
                  <c:v>0.000200337016869319</c:v>
                </c:pt>
                <c:pt idx="5">
                  <c:v>0.000175044779674206</c:v>
                </c:pt>
                <c:pt idx="6">
                  <c:v>0.000202380075201298</c:v>
                </c:pt>
                <c:pt idx="7">
                  <c:v>0.000189050678829397</c:v>
                </c:pt>
                <c:pt idx="8">
                  <c:v>0.000209138394464623</c:v>
                </c:pt>
                <c:pt idx="9">
                  <c:v>0.000206860204090145</c:v>
                </c:pt>
                <c:pt idx="10">
                  <c:v>0.000200702335014444</c:v>
                </c:pt>
                <c:pt idx="11">
                  <c:v>0.000229662764915493</c:v>
                </c:pt>
                <c:pt idx="12">
                  <c:v>0.000222901190999604</c:v>
                </c:pt>
                <c:pt idx="13">
                  <c:v>0.000224780852488491</c:v>
                </c:pt>
                <c:pt idx="14">
                  <c:v>0.000227240373505913</c:v>
                </c:pt>
                <c:pt idx="15">
                  <c:v>0.000231764473415136</c:v>
                </c:pt>
                <c:pt idx="16">
                  <c:v>0.000213621578741592</c:v>
                </c:pt>
                <c:pt idx="17">
                  <c:v>0.000212577964433192</c:v>
                </c:pt>
                <c:pt idx="18">
                  <c:v>0.000254598650865408</c:v>
                </c:pt>
                <c:pt idx="19">
                  <c:v>0.000183756554691732</c:v>
                </c:pt>
                <c:pt idx="20">
                  <c:v>0.000252633106401676</c:v>
                </c:pt>
                <c:pt idx="21">
                  <c:v>0.000248450014375556</c:v>
                </c:pt>
                <c:pt idx="22">
                  <c:v>0.000252738251605991</c:v>
                </c:pt>
                <c:pt idx="23">
                  <c:v>0.000252738251605991</c:v>
                </c:pt>
                <c:pt idx="24">
                  <c:v>0.000252738251605991</c:v>
                </c:pt>
                <c:pt idx="25">
                  <c:v>0.000252738251605991</c:v>
                </c:pt>
                <c:pt idx="26">
                  <c:v>0.000222965221307222</c:v>
                </c:pt>
                <c:pt idx="27">
                  <c:v>0.00022499532745042</c:v>
                </c:pt>
                <c:pt idx="28">
                  <c:v>0.00022016137133265</c:v>
                </c:pt>
                <c:pt idx="29">
                  <c:v>0.000258881507955887</c:v>
                </c:pt>
                <c:pt idx="30">
                  <c:v>0.000258881507955887</c:v>
                </c:pt>
                <c:pt idx="31">
                  <c:v>0.000258881507955887</c:v>
                </c:pt>
                <c:pt idx="32">
                  <c:v>0.000258881507955887</c:v>
                </c:pt>
                <c:pt idx="33">
                  <c:v>0.000192877153924394</c:v>
                </c:pt>
                <c:pt idx="34">
                  <c:v>0.000256831143261005</c:v>
                </c:pt>
                <c:pt idx="35">
                  <c:v>0.000217182700020266</c:v>
                </c:pt>
                <c:pt idx="36">
                  <c:v>0.000265857955362591</c:v>
                </c:pt>
                <c:pt idx="37">
                  <c:v>0.000264167462251397</c:v>
                </c:pt>
                <c:pt idx="38">
                  <c:v>0.000272585853587648</c:v>
                </c:pt>
                <c:pt idx="39">
                  <c:v>0.000261938955144656</c:v>
                </c:pt>
                <c:pt idx="40">
                  <c:v>0.000292008025983938</c:v>
                </c:pt>
                <c:pt idx="41">
                  <c:v>0.000284429401431106</c:v>
                </c:pt>
                <c:pt idx="42">
                  <c:v>0.000293147818596726</c:v>
                </c:pt>
                <c:pt idx="43">
                  <c:v>0.000291661438696436</c:v>
                </c:pt>
                <c:pt idx="44">
                  <c:v>0.000199131267725965</c:v>
                </c:pt>
                <c:pt idx="45">
                  <c:v>0.00019913159983337</c:v>
                </c:pt>
                <c:pt idx="46">
                  <c:v>0.000310195290206744</c:v>
                </c:pt>
                <c:pt idx="47">
                  <c:v>0.000310277121471252</c:v>
                </c:pt>
                <c:pt idx="48">
                  <c:v>0.000299493195513098</c:v>
                </c:pt>
                <c:pt idx="49">
                  <c:v>0.000206274300206846</c:v>
                </c:pt>
                <c:pt idx="50">
                  <c:v>0.000206890824392854</c:v>
                </c:pt>
                <c:pt idx="51">
                  <c:v>0.000294183528748895</c:v>
                </c:pt>
                <c:pt idx="52">
                  <c:v>0.000306672959072934</c:v>
                </c:pt>
                <c:pt idx="53">
                  <c:v>0.000208941122666255</c:v>
                </c:pt>
                <c:pt idx="54">
                  <c:v>0.000257168896491543</c:v>
                </c:pt>
                <c:pt idx="55">
                  <c:v>0.000327163919518896</c:v>
                </c:pt>
                <c:pt idx="56">
                  <c:v>0.000341273834713226</c:v>
                </c:pt>
                <c:pt idx="57">
                  <c:v>0.000346032070342734</c:v>
                </c:pt>
                <c:pt idx="58">
                  <c:v>0.000354259433499825</c:v>
                </c:pt>
                <c:pt idx="59">
                  <c:v>0.000341836690342642</c:v>
                </c:pt>
                <c:pt idx="60">
                  <c:v>0.000357198849716979</c:v>
                </c:pt>
                <c:pt idx="61">
                  <c:v>0.000353775951540123</c:v>
                </c:pt>
                <c:pt idx="62">
                  <c:v>0.000359762519616501</c:v>
                </c:pt>
                <c:pt idx="63">
                  <c:v>0.000359762519616501</c:v>
                </c:pt>
                <c:pt idx="64">
                  <c:v>0.000359762519616501</c:v>
                </c:pt>
                <c:pt idx="65">
                  <c:v>0.000359762519616501</c:v>
                </c:pt>
                <c:pt idx="66">
                  <c:v>0.000359762519616501</c:v>
                </c:pt>
                <c:pt idx="67">
                  <c:v>0.000359762519616501</c:v>
                </c:pt>
                <c:pt idx="68">
                  <c:v>0.000362063492558939</c:v>
                </c:pt>
                <c:pt idx="69">
                  <c:v>0.000364952096343179</c:v>
                </c:pt>
                <c:pt idx="70">
                  <c:v>0.00032322486001372</c:v>
                </c:pt>
                <c:pt idx="71">
                  <c:v>0.000379892147206195</c:v>
                </c:pt>
                <c:pt idx="72">
                  <c:v>0.000183762134096131</c:v>
                </c:pt>
                <c:pt idx="73">
                  <c:v>0.000381795255477851</c:v>
                </c:pt>
                <c:pt idx="74">
                  <c:v>0.000304529272197343</c:v>
                </c:pt>
                <c:pt idx="75">
                  <c:v>0.00016215064326685</c:v>
                </c:pt>
                <c:pt idx="76">
                  <c:v>0.00038245462151906</c:v>
                </c:pt>
                <c:pt idx="77">
                  <c:v>0.000323084644267473</c:v>
                </c:pt>
                <c:pt idx="78">
                  <c:v>0.000395449054362623</c:v>
                </c:pt>
                <c:pt idx="79">
                  <c:v>0.000393625054074757</c:v>
                </c:pt>
                <c:pt idx="80">
                  <c:v>0.000369310076128592</c:v>
                </c:pt>
                <c:pt idx="81">
                  <c:v>0.000342627770180539</c:v>
                </c:pt>
                <c:pt idx="82">
                  <c:v>0.000405123343060332</c:v>
                </c:pt>
                <c:pt idx="83">
                  <c:v>0.000339084250594311</c:v>
                </c:pt>
                <c:pt idx="84">
                  <c:v>0.000418868405059904</c:v>
                </c:pt>
                <c:pt idx="85">
                  <c:v>0.000436970516944156</c:v>
                </c:pt>
                <c:pt idx="86">
                  <c:v>0.000449082274727617</c:v>
                </c:pt>
                <c:pt idx="87">
                  <c:v>0.000325742831934361</c:v>
                </c:pt>
                <c:pt idx="88">
                  <c:v>0.000395824335729888</c:v>
                </c:pt>
                <c:pt idx="89">
                  <c:v>0.000444903367254796</c:v>
                </c:pt>
                <c:pt idx="90">
                  <c:v>0.000473483733441955</c:v>
                </c:pt>
                <c:pt idx="91">
                  <c:v>0.00047201415817634</c:v>
                </c:pt>
                <c:pt idx="92">
                  <c:v>0.000410177685651833</c:v>
                </c:pt>
                <c:pt idx="93">
                  <c:v>0.000307076602412556</c:v>
                </c:pt>
                <c:pt idx="94">
                  <c:v>0.000497776858720893</c:v>
                </c:pt>
                <c:pt idx="95">
                  <c:v>0.000504700434628775</c:v>
                </c:pt>
                <c:pt idx="96">
                  <c:v>0.000366264119856024</c:v>
                </c:pt>
                <c:pt idx="97">
                  <c:v>0.000496789038456476</c:v>
                </c:pt>
                <c:pt idx="98">
                  <c:v>0.000543668854747734</c:v>
                </c:pt>
                <c:pt idx="99">
                  <c:v>0.000457751606418828</c:v>
                </c:pt>
                <c:pt idx="100">
                  <c:v>0.000565678542355201</c:v>
                </c:pt>
                <c:pt idx="101">
                  <c:v>0.000503699064382248</c:v>
                </c:pt>
                <c:pt idx="102">
                  <c:v>0.000504842775862412</c:v>
                </c:pt>
                <c:pt idx="103">
                  <c:v>0.000583310058047052</c:v>
                </c:pt>
                <c:pt idx="104">
                  <c:v>0.000333529488565471</c:v>
                </c:pt>
                <c:pt idx="105">
                  <c:v>0.00060054078652296</c:v>
                </c:pt>
                <c:pt idx="106">
                  <c:v>0.000490329748700306</c:v>
                </c:pt>
                <c:pt idx="107">
                  <c:v>0.000417884636505824</c:v>
                </c:pt>
                <c:pt idx="108">
                  <c:v>0.000622919644721445</c:v>
                </c:pt>
                <c:pt idx="109">
                  <c:v>0.000599596671592996</c:v>
                </c:pt>
                <c:pt idx="110">
                  <c:v>0.000599596671592996</c:v>
                </c:pt>
                <c:pt idx="111">
                  <c:v>0.000599596671592996</c:v>
                </c:pt>
                <c:pt idx="112">
                  <c:v>0.000599596671592996</c:v>
                </c:pt>
                <c:pt idx="113">
                  <c:v>0.000599596671592996</c:v>
                </c:pt>
                <c:pt idx="114">
                  <c:v>0.000600906171089566</c:v>
                </c:pt>
                <c:pt idx="115">
                  <c:v>0.000600906171089566</c:v>
                </c:pt>
                <c:pt idx="116">
                  <c:v>0.000600906171089566</c:v>
                </c:pt>
                <c:pt idx="117">
                  <c:v>0.000600906171089566</c:v>
                </c:pt>
                <c:pt idx="118">
                  <c:v>0.000600906171089566</c:v>
                </c:pt>
                <c:pt idx="119">
                  <c:v>0.000600906171089566</c:v>
                </c:pt>
                <c:pt idx="120">
                  <c:v>0.000600906171089566</c:v>
                </c:pt>
                <c:pt idx="121">
                  <c:v>0.000600906171089566</c:v>
                </c:pt>
                <c:pt idx="122">
                  <c:v>0.000600906171089566</c:v>
                </c:pt>
                <c:pt idx="123">
                  <c:v>0.000585497383835615</c:v>
                </c:pt>
                <c:pt idx="124">
                  <c:v>0.000585497383835615</c:v>
                </c:pt>
                <c:pt idx="125">
                  <c:v>0.000686027557233948</c:v>
                </c:pt>
                <c:pt idx="126">
                  <c:v>0.000653402322122489</c:v>
                </c:pt>
                <c:pt idx="127">
                  <c:v>0.000644433562395237</c:v>
                </c:pt>
                <c:pt idx="128">
                  <c:v>0.000734857043254996</c:v>
                </c:pt>
                <c:pt idx="129">
                  <c:v>0.000540029422543041</c:v>
                </c:pt>
                <c:pt idx="130">
                  <c:v>0.000742205915905284</c:v>
                </c:pt>
                <c:pt idx="131">
                  <c:v>0.000820037145988522</c:v>
                </c:pt>
                <c:pt idx="132">
                  <c:v>0.000685453742060178</c:v>
                </c:pt>
                <c:pt idx="133">
                  <c:v>0.000746262807117633</c:v>
                </c:pt>
                <c:pt idx="134">
                  <c:v>0.000736966124539022</c:v>
                </c:pt>
                <c:pt idx="135">
                  <c:v>0.000826133043822513</c:v>
                </c:pt>
                <c:pt idx="136">
                  <c:v>0.000902697948371787</c:v>
                </c:pt>
                <c:pt idx="137">
                  <c:v>0.000956058641400518</c:v>
                </c:pt>
                <c:pt idx="138">
                  <c:v>0.000456922201386433</c:v>
                </c:pt>
                <c:pt idx="139">
                  <c:v>0.000963523021006147</c:v>
                </c:pt>
                <c:pt idx="140">
                  <c:v>0.00053497434931525</c:v>
                </c:pt>
                <c:pt idx="141">
                  <c:v>0.00097152594597917</c:v>
                </c:pt>
                <c:pt idx="142">
                  <c:v>0.00101264389806404</c:v>
                </c:pt>
                <c:pt idx="143">
                  <c:v>0.00107411299337752</c:v>
                </c:pt>
                <c:pt idx="144">
                  <c:v>0.00107411299337752</c:v>
                </c:pt>
                <c:pt idx="145">
                  <c:v>0.0006975541417704</c:v>
                </c:pt>
                <c:pt idx="146">
                  <c:v>0.000988586502620931</c:v>
                </c:pt>
                <c:pt idx="147">
                  <c:v>0.00106518269168772</c:v>
                </c:pt>
                <c:pt idx="148">
                  <c:v>0.000737851854987246</c:v>
                </c:pt>
                <c:pt idx="149">
                  <c:v>0.000755084443264621</c:v>
                </c:pt>
                <c:pt idx="150">
                  <c:v>0.000962314083631708</c:v>
                </c:pt>
                <c:pt idx="151">
                  <c:v>0.000465878805982675</c:v>
                </c:pt>
                <c:pt idx="152">
                  <c:v>0.000959670243004701</c:v>
                </c:pt>
                <c:pt idx="153">
                  <c:v>0.000580093531411451</c:v>
                </c:pt>
                <c:pt idx="154">
                  <c:v>0.00112365571326081</c:v>
                </c:pt>
                <c:pt idx="155">
                  <c:v>0.000983715549738282</c:v>
                </c:pt>
                <c:pt idx="156">
                  <c:v>0.000829469859760081</c:v>
                </c:pt>
                <c:pt idx="157">
                  <c:v>0.00123942662756634</c:v>
                </c:pt>
                <c:pt idx="158">
                  <c:v>0.000835772793350137</c:v>
                </c:pt>
                <c:pt idx="159">
                  <c:v>0.00127762648472943</c:v>
                </c:pt>
                <c:pt idx="160">
                  <c:v>0.000656633062955009</c:v>
                </c:pt>
                <c:pt idx="161">
                  <c:v>0.000541767938384949</c:v>
                </c:pt>
                <c:pt idx="162">
                  <c:v>0.00116159499895421</c:v>
                </c:pt>
                <c:pt idx="163">
                  <c:v>0.000994380514824088</c:v>
                </c:pt>
                <c:pt idx="164">
                  <c:v>0.00139247128432633</c:v>
                </c:pt>
                <c:pt idx="165">
                  <c:v>0.000709433025841714</c:v>
                </c:pt>
                <c:pt idx="166">
                  <c:v>0.00109721298959448</c:v>
                </c:pt>
                <c:pt idx="167">
                  <c:v>0.00148268261497599</c:v>
                </c:pt>
                <c:pt idx="168">
                  <c:v>0.00125671746748249</c:v>
                </c:pt>
                <c:pt idx="169">
                  <c:v>0.000904947511087984</c:v>
                </c:pt>
                <c:pt idx="170">
                  <c:v>0.00127490672434972</c:v>
                </c:pt>
                <c:pt idx="171">
                  <c:v>0.00157666920975885</c:v>
                </c:pt>
                <c:pt idx="172">
                  <c:v>0.00156095335599855</c:v>
                </c:pt>
                <c:pt idx="173">
                  <c:v>0.00165045450817409</c:v>
                </c:pt>
                <c:pt idx="174">
                  <c:v>0.00134943561124399</c:v>
                </c:pt>
                <c:pt idx="175">
                  <c:v>0.00183920894719854</c:v>
                </c:pt>
                <c:pt idx="176">
                  <c:v>0.00179937087062974</c:v>
                </c:pt>
                <c:pt idx="177">
                  <c:v>0.00180203795877507</c:v>
                </c:pt>
                <c:pt idx="178">
                  <c:v>0.00187253180712422</c:v>
                </c:pt>
                <c:pt idx="179">
                  <c:v>0.00176827200115009</c:v>
                </c:pt>
                <c:pt idx="180">
                  <c:v>0.000821579319932795</c:v>
                </c:pt>
                <c:pt idx="181">
                  <c:v>0.000844323496276405</c:v>
                </c:pt>
                <c:pt idx="182">
                  <c:v>0.00207286390880395</c:v>
                </c:pt>
                <c:pt idx="183">
                  <c:v>0.00214523615663385</c:v>
                </c:pt>
                <c:pt idx="184">
                  <c:v>0.00218935330426872</c:v>
                </c:pt>
                <c:pt idx="185">
                  <c:v>0.00201650289106005</c:v>
                </c:pt>
                <c:pt idx="186">
                  <c:v>0.00241286085696775</c:v>
                </c:pt>
                <c:pt idx="187">
                  <c:v>0.00248847825909153</c:v>
                </c:pt>
                <c:pt idx="188">
                  <c:v>0.00120104510765289</c:v>
                </c:pt>
                <c:pt idx="189">
                  <c:v>0.0016715486420884</c:v>
                </c:pt>
                <c:pt idx="190">
                  <c:v>0.00112474236868885</c:v>
                </c:pt>
                <c:pt idx="191">
                  <c:v>0.00261021614713656</c:v>
                </c:pt>
                <c:pt idx="192">
                  <c:v>0.00247546854930735</c:v>
                </c:pt>
                <c:pt idx="193">
                  <c:v>0.00261589279258291</c:v>
                </c:pt>
                <c:pt idx="194">
                  <c:v>0.0029411147472638</c:v>
                </c:pt>
                <c:pt idx="195">
                  <c:v>0.0029411147472638</c:v>
                </c:pt>
                <c:pt idx="196">
                  <c:v>0.00300254465390353</c:v>
                </c:pt>
                <c:pt idx="197">
                  <c:v>0.001594036700064</c:v>
                </c:pt>
                <c:pt idx="198">
                  <c:v>0.00283495993643869</c:v>
                </c:pt>
                <c:pt idx="199">
                  <c:v>0.00299098512431253</c:v>
                </c:pt>
                <c:pt idx="200">
                  <c:v>0.00333396619035015</c:v>
                </c:pt>
                <c:pt idx="201">
                  <c:v>0.00182460346133497</c:v>
                </c:pt>
                <c:pt idx="202">
                  <c:v>0.00382027239142153</c:v>
                </c:pt>
                <c:pt idx="203">
                  <c:v>0.0019381631381188</c:v>
                </c:pt>
                <c:pt idx="204">
                  <c:v>0.00395110962382532</c:v>
                </c:pt>
                <c:pt idx="205">
                  <c:v>0.00211155076826524</c:v>
                </c:pt>
                <c:pt idx="206">
                  <c:v>0.00429650351657927</c:v>
                </c:pt>
                <c:pt idx="207">
                  <c:v>0.00429650351657927</c:v>
                </c:pt>
                <c:pt idx="208">
                  <c:v>0.0019165461343066</c:v>
                </c:pt>
                <c:pt idx="209">
                  <c:v>0.0039536915596321</c:v>
                </c:pt>
                <c:pt idx="210">
                  <c:v>0.00379642183247004</c:v>
                </c:pt>
                <c:pt idx="211">
                  <c:v>0.0045826685777286</c:v>
                </c:pt>
                <c:pt idx="212">
                  <c:v>0.00421785656428871</c:v>
                </c:pt>
                <c:pt idx="213">
                  <c:v>0.00334309947608567</c:v>
                </c:pt>
                <c:pt idx="214">
                  <c:v>0.00524883411951953</c:v>
                </c:pt>
                <c:pt idx="215">
                  <c:v>0.0065889810851841</c:v>
                </c:pt>
                <c:pt idx="216">
                  <c:v>0.00736481194591035</c:v>
                </c:pt>
                <c:pt idx="217">
                  <c:v>0.00789963000548097</c:v>
                </c:pt>
                <c:pt idx="218">
                  <c:v>0.00359039056846193</c:v>
                </c:pt>
                <c:pt idx="219">
                  <c:v>0.00880464553216543</c:v>
                </c:pt>
                <c:pt idx="220">
                  <c:v>0.0128930278992605</c:v>
                </c:pt>
                <c:pt idx="221">
                  <c:v>0.0154252475596693</c:v>
                </c:pt>
                <c:pt idx="222">
                  <c:v>0.0188021582928299</c:v>
                </c:pt>
                <c:pt idx="223">
                  <c:v>0.0198011575581736</c:v>
                </c:pt>
                <c:pt idx="224">
                  <c:v>0.0266504884645711</c:v>
                </c:pt>
                <c:pt idx="225">
                  <c:v>0.0425097117958737</c:v>
                </c:pt>
                <c:pt idx="226">
                  <c:v>0.0621947023020295</c:v>
                </c:pt>
                <c:pt idx="227">
                  <c:v>0.0677434802868103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Analysis!$T$94</c:f>
              <c:strCache>
                <c:ptCount val="1"/>
                <c:pt idx="0">
                  <c:v>Ecomp</c:v>
                </c:pt>
              </c:strCache>
            </c:strRef>
          </c:tx>
          <c:marker>
            <c:symbol val="none"/>
          </c:marker>
          <c:xVal>
            <c:numRef>
              <c:f>Analysis!$L$95:$L$322</c:f>
              <c:numCache>
                <c:formatCode>General</c:formatCode>
                <c:ptCount val="228"/>
                <c:pt idx="0">
                  <c:v>33.590376</c:v>
                </c:pt>
                <c:pt idx="1">
                  <c:v>33.62484</c:v>
                </c:pt>
                <c:pt idx="2">
                  <c:v>34.65158</c:v>
                </c:pt>
                <c:pt idx="3">
                  <c:v>35.893404</c:v>
                </c:pt>
                <c:pt idx="4">
                  <c:v>37.420756</c:v>
                </c:pt>
                <c:pt idx="5">
                  <c:v>38.060788</c:v>
                </c:pt>
                <c:pt idx="6">
                  <c:v>38.229564</c:v>
                </c:pt>
                <c:pt idx="7">
                  <c:v>38.241056</c:v>
                </c:pt>
                <c:pt idx="8">
                  <c:v>38.642472</c:v>
                </c:pt>
                <c:pt idx="9">
                  <c:v>39.633904</c:v>
                </c:pt>
                <c:pt idx="10">
                  <c:v>40.526976</c:v>
                </c:pt>
                <c:pt idx="11">
                  <c:v>41.851896</c:v>
                </c:pt>
                <c:pt idx="12">
                  <c:v>42.16818</c:v>
                </c:pt>
                <c:pt idx="13">
                  <c:v>42.908288</c:v>
                </c:pt>
                <c:pt idx="14">
                  <c:v>43.598736</c:v>
                </c:pt>
                <c:pt idx="15">
                  <c:v>44.8296</c:v>
                </c:pt>
                <c:pt idx="16">
                  <c:v>45.104964</c:v>
                </c:pt>
                <c:pt idx="17">
                  <c:v>46.41982</c:v>
                </c:pt>
                <c:pt idx="18">
                  <c:v>47.340384</c:v>
                </c:pt>
                <c:pt idx="19">
                  <c:v>47.501796</c:v>
                </c:pt>
                <c:pt idx="20">
                  <c:v>47.53488</c:v>
                </c:pt>
                <c:pt idx="21">
                  <c:v>47.713024</c:v>
                </c:pt>
                <c:pt idx="22">
                  <c:v>47.922336</c:v>
                </c:pt>
                <c:pt idx="23">
                  <c:v>47.922336</c:v>
                </c:pt>
                <c:pt idx="24">
                  <c:v>47.922336</c:v>
                </c:pt>
                <c:pt idx="25">
                  <c:v>47.922336</c:v>
                </c:pt>
                <c:pt idx="26">
                  <c:v>48.486608</c:v>
                </c:pt>
                <c:pt idx="27">
                  <c:v>48.716536</c:v>
                </c:pt>
                <c:pt idx="28">
                  <c:v>48.749232</c:v>
                </c:pt>
                <c:pt idx="29">
                  <c:v>49.083184</c:v>
                </c:pt>
                <c:pt idx="30">
                  <c:v>49.083184</c:v>
                </c:pt>
                <c:pt idx="31">
                  <c:v>49.083184</c:v>
                </c:pt>
                <c:pt idx="32">
                  <c:v>49.083184</c:v>
                </c:pt>
                <c:pt idx="33">
                  <c:v>49.380304</c:v>
                </c:pt>
                <c:pt idx="34">
                  <c:v>49.549536</c:v>
                </c:pt>
                <c:pt idx="35">
                  <c:v>49.722952</c:v>
                </c:pt>
                <c:pt idx="36">
                  <c:v>50.29078</c:v>
                </c:pt>
                <c:pt idx="37">
                  <c:v>50.543148</c:v>
                </c:pt>
                <c:pt idx="38">
                  <c:v>51.681132</c:v>
                </c:pt>
                <c:pt idx="39">
                  <c:v>51.745436</c:v>
                </c:pt>
                <c:pt idx="40">
                  <c:v>53.129388</c:v>
                </c:pt>
                <c:pt idx="41">
                  <c:v>53.64598</c:v>
                </c:pt>
                <c:pt idx="42">
                  <c:v>53.804148</c:v>
                </c:pt>
                <c:pt idx="43">
                  <c:v>53.829132</c:v>
                </c:pt>
                <c:pt idx="44">
                  <c:v>55.97592</c:v>
                </c:pt>
                <c:pt idx="45">
                  <c:v>55.976</c:v>
                </c:pt>
                <c:pt idx="46">
                  <c:v>56.37692</c:v>
                </c:pt>
                <c:pt idx="47">
                  <c:v>56.440884</c:v>
                </c:pt>
                <c:pt idx="48">
                  <c:v>56.770232</c:v>
                </c:pt>
                <c:pt idx="49">
                  <c:v>57.266532</c:v>
                </c:pt>
                <c:pt idx="50">
                  <c:v>58.161476</c:v>
                </c:pt>
                <c:pt idx="51">
                  <c:v>58.331624</c:v>
                </c:pt>
                <c:pt idx="52">
                  <c:v>58.47982</c:v>
                </c:pt>
                <c:pt idx="53">
                  <c:v>58.719752</c:v>
                </c:pt>
                <c:pt idx="54">
                  <c:v>60.118516</c:v>
                </c:pt>
                <c:pt idx="55">
                  <c:v>61.058448</c:v>
                </c:pt>
                <c:pt idx="56">
                  <c:v>63.823728</c:v>
                </c:pt>
                <c:pt idx="57">
                  <c:v>63.844952</c:v>
                </c:pt>
                <c:pt idx="58">
                  <c:v>65.058164</c:v>
                </c:pt>
                <c:pt idx="59">
                  <c:v>65.35493599999999</c:v>
                </c:pt>
                <c:pt idx="60">
                  <c:v>65.89555199999999</c:v>
                </c:pt>
                <c:pt idx="61">
                  <c:v>66.979256</c:v>
                </c:pt>
                <c:pt idx="62">
                  <c:v>68.11477600000001</c:v>
                </c:pt>
                <c:pt idx="63">
                  <c:v>68.11477600000001</c:v>
                </c:pt>
                <c:pt idx="64">
                  <c:v>68.11477600000001</c:v>
                </c:pt>
                <c:pt idx="65">
                  <c:v>68.11477600000001</c:v>
                </c:pt>
                <c:pt idx="66">
                  <c:v>68.11477600000001</c:v>
                </c:pt>
                <c:pt idx="67">
                  <c:v>68.11477600000001</c:v>
                </c:pt>
                <c:pt idx="68">
                  <c:v>70.21938</c:v>
                </c:pt>
                <c:pt idx="69">
                  <c:v>70.344708</c:v>
                </c:pt>
                <c:pt idx="70">
                  <c:v>71.27512</c:v>
                </c:pt>
                <c:pt idx="71">
                  <c:v>71.739624</c:v>
                </c:pt>
                <c:pt idx="72">
                  <c:v>72.624904</c:v>
                </c:pt>
                <c:pt idx="73">
                  <c:v>73.013268</c:v>
                </c:pt>
                <c:pt idx="74">
                  <c:v>73.374112</c:v>
                </c:pt>
                <c:pt idx="75">
                  <c:v>73.62861599999999</c:v>
                </c:pt>
                <c:pt idx="76">
                  <c:v>73.643192</c:v>
                </c:pt>
                <c:pt idx="77">
                  <c:v>74.500488</c:v>
                </c:pt>
                <c:pt idx="78">
                  <c:v>75.427324</c:v>
                </c:pt>
                <c:pt idx="79">
                  <c:v>75.47241200000001</c:v>
                </c:pt>
                <c:pt idx="80">
                  <c:v>75.5216</c:v>
                </c:pt>
                <c:pt idx="81">
                  <c:v>76.607116</c:v>
                </c:pt>
                <c:pt idx="82">
                  <c:v>77.460444</c:v>
                </c:pt>
                <c:pt idx="83">
                  <c:v>79.589028</c:v>
                </c:pt>
                <c:pt idx="84">
                  <c:v>80.166968</c:v>
                </c:pt>
                <c:pt idx="85">
                  <c:v>80.63331599999999</c:v>
                </c:pt>
                <c:pt idx="86">
                  <c:v>81.64572</c:v>
                </c:pt>
                <c:pt idx="87">
                  <c:v>83.411048</c:v>
                </c:pt>
                <c:pt idx="88">
                  <c:v>84.692044</c:v>
                </c:pt>
                <c:pt idx="89">
                  <c:v>85.2957</c:v>
                </c:pt>
                <c:pt idx="90">
                  <c:v>86.261676</c:v>
                </c:pt>
                <c:pt idx="91">
                  <c:v>86.552936</c:v>
                </c:pt>
                <c:pt idx="92">
                  <c:v>86.984404</c:v>
                </c:pt>
                <c:pt idx="93">
                  <c:v>87.18738399999999</c:v>
                </c:pt>
                <c:pt idx="94">
                  <c:v>92.9691</c:v>
                </c:pt>
                <c:pt idx="95">
                  <c:v>94.894204</c:v>
                </c:pt>
                <c:pt idx="96">
                  <c:v>95.118104</c:v>
                </c:pt>
                <c:pt idx="97">
                  <c:v>98.658416</c:v>
                </c:pt>
                <c:pt idx="98">
                  <c:v>101.443032</c:v>
                </c:pt>
                <c:pt idx="99">
                  <c:v>103.67096</c:v>
                </c:pt>
                <c:pt idx="100">
                  <c:v>104.52116</c:v>
                </c:pt>
                <c:pt idx="101">
                  <c:v>104.669432</c:v>
                </c:pt>
                <c:pt idx="102">
                  <c:v>104.91174</c:v>
                </c:pt>
                <c:pt idx="103">
                  <c:v>106.097308</c:v>
                </c:pt>
                <c:pt idx="104">
                  <c:v>108.14462</c:v>
                </c:pt>
                <c:pt idx="105">
                  <c:v>108.783168</c:v>
                </c:pt>
                <c:pt idx="106">
                  <c:v>112.976632</c:v>
                </c:pt>
                <c:pt idx="107">
                  <c:v>117.439936</c:v>
                </c:pt>
                <c:pt idx="108">
                  <c:v>117.901352</c:v>
                </c:pt>
                <c:pt idx="109">
                  <c:v>118.3983</c:v>
                </c:pt>
                <c:pt idx="110">
                  <c:v>118.3983</c:v>
                </c:pt>
                <c:pt idx="111">
                  <c:v>118.3983</c:v>
                </c:pt>
                <c:pt idx="112">
                  <c:v>118.3983</c:v>
                </c:pt>
                <c:pt idx="113">
                  <c:v>118.3983</c:v>
                </c:pt>
                <c:pt idx="114">
                  <c:v>118.65948</c:v>
                </c:pt>
                <c:pt idx="115">
                  <c:v>118.65948</c:v>
                </c:pt>
                <c:pt idx="116">
                  <c:v>118.65948</c:v>
                </c:pt>
                <c:pt idx="117">
                  <c:v>118.65948</c:v>
                </c:pt>
                <c:pt idx="118">
                  <c:v>118.65948</c:v>
                </c:pt>
                <c:pt idx="119">
                  <c:v>118.65948</c:v>
                </c:pt>
                <c:pt idx="120">
                  <c:v>118.65948</c:v>
                </c:pt>
                <c:pt idx="121">
                  <c:v>118.65948</c:v>
                </c:pt>
                <c:pt idx="122">
                  <c:v>118.65948</c:v>
                </c:pt>
                <c:pt idx="123">
                  <c:v>131.1872</c:v>
                </c:pt>
                <c:pt idx="124">
                  <c:v>131.1872</c:v>
                </c:pt>
                <c:pt idx="125">
                  <c:v>132.258048</c:v>
                </c:pt>
                <c:pt idx="126">
                  <c:v>134.464128</c:v>
                </c:pt>
                <c:pt idx="127">
                  <c:v>134.724192</c:v>
                </c:pt>
                <c:pt idx="128">
                  <c:v>136.3894</c:v>
                </c:pt>
                <c:pt idx="129">
                  <c:v>138.833996</c:v>
                </c:pt>
                <c:pt idx="130">
                  <c:v>145.87914</c:v>
                </c:pt>
                <c:pt idx="131">
                  <c:v>148.597216</c:v>
                </c:pt>
                <c:pt idx="132">
                  <c:v>153.63216</c:v>
                </c:pt>
                <c:pt idx="133">
                  <c:v>164.125896</c:v>
                </c:pt>
                <c:pt idx="134">
                  <c:v>167.071876</c:v>
                </c:pt>
                <c:pt idx="135">
                  <c:v>168.986928</c:v>
                </c:pt>
                <c:pt idx="136">
                  <c:v>169.961244</c:v>
                </c:pt>
                <c:pt idx="137">
                  <c:v>174.165804</c:v>
                </c:pt>
                <c:pt idx="138">
                  <c:v>174.319276</c:v>
                </c:pt>
                <c:pt idx="139">
                  <c:v>174.976372</c:v>
                </c:pt>
                <c:pt idx="140">
                  <c:v>177.187224</c:v>
                </c:pt>
                <c:pt idx="141">
                  <c:v>188.296236</c:v>
                </c:pt>
                <c:pt idx="142">
                  <c:v>193.758468</c:v>
                </c:pt>
                <c:pt idx="143">
                  <c:v>194.816428</c:v>
                </c:pt>
                <c:pt idx="144">
                  <c:v>194.816428</c:v>
                </c:pt>
                <c:pt idx="145">
                  <c:v>196.058752</c:v>
                </c:pt>
                <c:pt idx="146">
                  <c:v>199.850432</c:v>
                </c:pt>
                <c:pt idx="147">
                  <c:v>201.12268</c:v>
                </c:pt>
                <c:pt idx="148">
                  <c:v>207.559896</c:v>
                </c:pt>
                <c:pt idx="149">
                  <c:v>212.402412</c:v>
                </c:pt>
                <c:pt idx="150">
                  <c:v>215.79898</c:v>
                </c:pt>
                <c:pt idx="151">
                  <c:v>217.897596</c:v>
                </c:pt>
                <c:pt idx="152">
                  <c:v>220.988592</c:v>
                </c:pt>
                <c:pt idx="153">
                  <c:v>221.293356</c:v>
                </c:pt>
                <c:pt idx="154">
                  <c:v>230.662796</c:v>
                </c:pt>
                <c:pt idx="155">
                  <c:v>231.872904</c:v>
                </c:pt>
                <c:pt idx="156">
                  <c:v>233.130972</c:v>
                </c:pt>
                <c:pt idx="157">
                  <c:v>233.994564</c:v>
                </c:pt>
                <c:pt idx="158">
                  <c:v>234.880508</c:v>
                </c:pt>
                <c:pt idx="159">
                  <c:v>248.07496</c:v>
                </c:pt>
                <c:pt idx="160">
                  <c:v>250.485548</c:v>
                </c:pt>
                <c:pt idx="161">
                  <c:v>252.554644</c:v>
                </c:pt>
                <c:pt idx="162">
                  <c:v>252.775956</c:v>
                </c:pt>
                <c:pt idx="163">
                  <c:v>255.144564</c:v>
                </c:pt>
                <c:pt idx="164">
                  <c:v>270.032772</c:v>
                </c:pt>
                <c:pt idx="165">
                  <c:v>270.625164</c:v>
                </c:pt>
                <c:pt idx="166">
                  <c:v>273.722736</c:v>
                </c:pt>
                <c:pt idx="167">
                  <c:v>276.204032</c:v>
                </c:pt>
                <c:pt idx="168">
                  <c:v>295.619264</c:v>
                </c:pt>
                <c:pt idx="169">
                  <c:v>299.80672</c:v>
                </c:pt>
                <c:pt idx="170">
                  <c:v>300.796656</c:v>
                </c:pt>
                <c:pt idx="171">
                  <c:v>303.892128</c:v>
                </c:pt>
                <c:pt idx="172">
                  <c:v>314.050992</c:v>
                </c:pt>
                <c:pt idx="173">
                  <c:v>321.327568</c:v>
                </c:pt>
                <c:pt idx="174">
                  <c:v>337.595076</c:v>
                </c:pt>
                <c:pt idx="175">
                  <c:v>339.819704</c:v>
                </c:pt>
                <c:pt idx="176">
                  <c:v>355.24364</c:v>
                </c:pt>
                <c:pt idx="177">
                  <c:v>355.679888</c:v>
                </c:pt>
                <c:pt idx="178">
                  <c:v>356.59788</c:v>
                </c:pt>
                <c:pt idx="179">
                  <c:v>379.20412</c:v>
                </c:pt>
                <c:pt idx="180">
                  <c:v>379.407072</c:v>
                </c:pt>
                <c:pt idx="181">
                  <c:v>391.554376</c:v>
                </c:pt>
                <c:pt idx="182">
                  <c:v>404.453268</c:v>
                </c:pt>
                <c:pt idx="183">
                  <c:v>416.3271</c:v>
                </c:pt>
                <c:pt idx="184">
                  <c:v>423.36528</c:v>
                </c:pt>
                <c:pt idx="185">
                  <c:v>448.196456</c:v>
                </c:pt>
                <c:pt idx="186">
                  <c:v>455.652228</c:v>
                </c:pt>
                <c:pt idx="187">
                  <c:v>457.213324</c:v>
                </c:pt>
                <c:pt idx="188">
                  <c:v>458.134968</c:v>
                </c:pt>
                <c:pt idx="189">
                  <c:v>469.761568</c:v>
                </c:pt>
                <c:pt idx="190">
                  <c:v>484.837276</c:v>
                </c:pt>
                <c:pt idx="191">
                  <c:v>490.447152</c:v>
                </c:pt>
                <c:pt idx="192">
                  <c:v>506.899032</c:v>
                </c:pt>
                <c:pt idx="193">
                  <c:v>535.56762</c:v>
                </c:pt>
                <c:pt idx="194">
                  <c:v>560.7579040000001</c:v>
                </c:pt>
                <c:pt idx="195">
                  <c:v>560.7579040000001</c:v>
                </c:pt>
                <c:pt idx="196">
                  <c:v>564.509544</c:v>
                </c:pt>
                <c:pt idx="197">
                  <c:v>608.034016</c:v>
                </c:pt>
                <c:pt idx="198">
                  <c:v>608.216464</c:v>
                </c:pt>
                <c:pt idx="199">
                  <c:v>611.702808</c:v>
                </c:pt>
                <c:pt idx="200">
                  <c:v>673.177152</c:v>
                </c:pt>
                <c:pt idx="201">
                  <c:v>696.003832</c:v>
                </c:pt>
                <c:pt idx="202">
                  <c:v>712.985492</c:v>
                </c:pt>
                <c:pt idx="203">
                  <c:v>739.318908</c:v>
                </c:pt>
                <c:pt idx="204">
                  <c:v>745.120908</c:v>
                </c:pt>
                <c:pt idx="205">
                  <c:v>805.444528</c:v>
                </c:pt>
                <c:pt idx="206">
                  <c:v>819.520624</c:v>
                </c:pt>
                <c:pt idx="207">
                  <c:v>819.520624</c:v>
                </c:pt>
                <c:pt idx="208">
                  <c:v>825.198684</c:v>
                </c:pt>
                <c:pt idx="209">
                  <c:v>825.4580120000001</c:v>
                </c:pt>
                <c:pt idx="210">
                  <c:v>882.792944</c:v>
                </c:pt>
                <c:pt idx="211">
                  <c:v>924.876696</c:v>
                </c:pt>
                <c:pt idx="212">
                  <c:v>929.788876</c:v>
                </c:pt>
                <c:pt idx="213">
                  <c:v>939.523532</c:v>
                </c:pt>
                <c:pt idx="214">
                  <c:v>1055.542904</c:v>
                </c:pt>
                <c:pt idx="215">
                  <c:v>1293.491792</c:v>
                </c:pt>
                <c:pt idx="216">
                  <c:v>1360.639704</c:v>
                </c:pt>
                <c:pt idx="217">
                  <c:v>1594.094272</c:v>
                </c:pt>
                <c:pt idx="218">
                  <c:v>1666.89628</c:v>
                </c:pt>
                <c:pt idx="219">
                  <c:v>1926.23072</c:v>
                </c:pt>
                <c:pt idx="220">
                  <c:v>2477.609052</c:v>
                </c:pt>
                <c:pt idx="221">
                  <c:v>3111.593792</c:v>
                </c:pt>
                <c:pt idx="222">
                  <c:v>3437.224876</c:v>
                </c:pt>
                <c:pt idx="223">
                  <c:v>3947.774864</c:v>
                </c:pt>
                <c:pt idx="224">
                  <c:v>5374.667712</c:v>
                </c:pt>
                <c:pt idx="225">
                  <c:v>8134.875096</c:v>
                </c:pt>
                <c:pt idx="226">
                  <c:v>12025.569884</c:v>
                </c:pt>
                <c:pt idx="227">
                  <c:v>14601.68138</c:v>
                </c:pt>
              </c:numCache>
            </c:numRef>
          </c:xVal>
          <c:yVal>
            <c:numRef>
              <c:f>Analysis!$T$95:$T$322</c:f>
              <c:numCache>
                <c:formatCode>0.00E+00</c:formatCode>
                <c:ptCount val="22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Analysis!$U$94</c:f>
              <c:strCache>
                <c:ptCount val="1"/>
                <c:pt idx="0">
                  <c:v>Ecomm</c:v>
                </c:pt>
              </c:strCache>
            </c:strRef>
          </c:tx>
          <c:marker>
            <c:symbol val="none"/>
          </c:marker>
          <c:xVal>
            <c:numRef>
              <c:f>Analysis!$L$95:$L$322</c:f>
              <c:numCache>
                <c:formatCode>General</c:formatCode>
                <c:ptCount val="228"/>
                <c:pt idx="0">
                  <c:v>33.590376</c:v>
                </c:pt>
                <c:pt idx="1">
                  <c:v>33.62484</c:v>
                </c:pt>
                <c:pt idx="2">
                  <c:v>34.65158</c:v>
                </c:pt>
                <c:pt idx="3">
                  <c:v>35.893404</c:v>
                </c:pt>
                <c:pt idx="4">
                  <c:v>37.420756</c:v>
                </c:pt>
                <c:pt idx="5">
                  <c:v>38.060788</c:v>
                </c:pt>
                <c:pt idx="6">
                  <c:v>38.229564</c:v>
                </c:pt>
                <c:pt idx="7">
                  <c:v>38.241056</c:v>
                </c:pt>
                <c:pt idx="8">
                  <c:v>38.642472</c:v>
                </c:pt>
                <c:pt idx="9">
                  <c:v>39.633904</c:v>
                </c:pt>
                <c:pt idx="10">
                  <c:v>40.526976</c:v>
                </c:pt>
                <c:pt idx="11">
                  <c:v>41.851896</c:v>
                </c:pt>
                <c:pt idx="12">
                  <c:v>42.16818</c:v>
                </c:pt>
                <c:pt idx="13">
                  <c:v>42.908288</c:v>
                </c:pt>
                <c:pt idx="14">
                  <c:v>43.598736</c:v>
                </c:pt>
                <c:pt idx="15">
                  <c:v>44.8296</c:v>
                </c:pt>
                <c:pt idx="16">
                  <c:v>45.104964</c:v>
                </c:pt>
                <c:pt idx="17">
                  <c:v>46.41982</c:v>
                </c:pt>
                <c:pt idx="18">
                  <c:v>47.340384</c:v>
                </c:pt>
                <c:pt idx="19">
                  <c:v>47.501796</c:v>
                </c:pt>
                <c:pt idx="20">
                  <c:v>47.53488</c:v>
                </c:pt>
                <c:pt idx="21">
                  <c:v>47.713024</c:v>
                </c:pt>
                <c:pt idx="22">
                  <c:v>47.922336</c:v>
                </c:pt>
                <c:pt idx="23">
                  <c:v>47.922336</c:v>
                </c:pt>
                <c:pt idx="24">
                  <c:v>47.922336</c:v>
                </c:pt>
                <c:pt idx="25">
                  <c:v>47.922336</c:v>
                </c:pt>
                <c:pt idx="26">
                  <c:v>48.486608</c:v>
                </c:pt>
                <c:pt idx="27">
                  <c:v>48.716536</c:v>
                </c:pt>
                <c:pt idx="28">
                  <c:v>48.749232</c:v>
                </c:pt>
                <c:pt idx="29">
                  <c:v>49.083184</c:v>
                </c:pt>
                <c:pt idx="30">
                  <c:v>49.083184</c:v>
                </c:pt>
                <c:pt idx="31">
                  <c:v>49.083184</c:v>
                </c:pt>
                <c:pt idx="32">
                  <c:v>49.083184</c:v>
                </c:pt>
                <c:pt idx="33">
                  <c:v>49.380304</c:v>
                </c:pt>
                <c:pt idx="34">
                  <c:v>49.549536</c:v>
                </c:pt>
                <c:pt idx="35">
                  <c:v>49.722952</c:v>
                </c:pt>
                <c:pt idx="36">
                  <c:v>50.29078</c:v>
                </c:pt>
                <c:pt idx="37">
                  <c:v>50.543148</c:v>
                </c:pt>
                <c:pt idx="38">
                  <c:v>51.681132</c:v>
                </c:pt>
                <c:pt idx="39">
                  <c:v>51.745436</c:v>
                </c:pt>
                <c:pt idx="40">
                  <c:v>53.129388</c:v>
                </c:pt>
                <c:pt idx="41">
                  <c:v>53.64598</c:v>
                </c:pt>
                <c:pt idx="42">
                  <c:v>53.804148</c:v>
                </c:pt>
                <c:pt idx="43">
                  <c:v>53.829132</c:v>
                </c:pt>
                <c:pt idx="44">
                  <c:v>55.97592</c:v>
                </c:pt>
                <c:pt idx="45">
                  <c:v>55.976</c:v>
                </c:pt>
                <c:pt idx="46">
                  <c:v>56.37692</c:v>
                </c:pt>
                <c:pt idx="47">
                  <c:v>56.440884</c:v>
                </c:pt>
                <c:pt idx="48">
                  <c:v>56.770232</c:v>
                </c:pt>
                <c:pt idx="49">
                  <c:v>57.266532</c:v>
                </c:pt>
                <c:pt idx="50">
                  <c:v>58.161476</c:v>
                </c:pt>
                <c:pt idx="51">
                  <c:v>58.331624</c:v>
                </c:pt>
                <c:pt idx="52">
                  <c:v>58.47982</c:v>
                </c:pt>
                <c:pt idx="53">
                  <c:v>58.719752</c:v>
                </c:pt>
                <c:pt idx="54">
                  <c:v>60.118516</c:v>
                </c:pt>
                <c:pt idx="55">
                  <c:v>61.058448</c:v>
                </c:pt>
                <c:pt idx="56">
                  <c:v>63.823728</c:v>
                </c:pt>
                <c:pt idx="57">
                  <c:v>63.844952</c:v>
                </c:pt>
                <c:pt idx="58">
                  <c:v>65.058164</c:v>
                </c:pt>
                <c:pt idx="59">
                  <c:v>65.35493599999999</c:v>
                </c:pt>
                <c:pt idx="60">
                  <c:v>65.89555199999999</c:v>
                </c:pt>
                <c:pt idx="61">
                  <c:v>66.979256</c:v>
                </c:pt>
                <c:pt idx="62">
                  <c:v>68.11477600000001</c:v>
                </c:pt>
                <c:pt idx="63">
                  <c:v>68.11477600000001</c:v>
                </c:pt>
                <c:pt idx="64">
                  <c:v>68.11477600000001</c:v>
                </c:pt>
                <c:pt idx="65">
                  <c:v>68.11477600000001</c:v>
                </c:pt>
                <c:pt idx="66">
                  <c:v>68.11477600000001</c:v>
                </c:pt>
                <c:pt idx="67">
                  <c:v>68.11477600000001</c:v>
                </c:pt>
                <c:pt idx="68">
                  <c:v>70.21938</c:v>
                </c:pt>
                <c:pt idx="69">
                  <c:v>70.344708</c:v>
                </c:pt>
                <c:pt idx="70">
                  <c:v>71.27512</c:v>
                </c:pt>
                <c:pt idx="71">
                  <c:v>71.739624</c:v>
                </c:pt>
                <c:pt idx="72">
                  <c:v>72.624904</c:v>
                </c:pt>
                <c:pt idx="73">
                  <c:v>73.013268</c:v>
                </c:pt>
                <c:pt idx="74">
                  <c:v>73.374112</c:v>
                </c:pt>
                <c:pt idx="75">
                  <c:v>73.62861599999999</c:v>
                </c:pt>
                <c:pt idx="76">
                  <c:v>73.643192</c:v>
                </c:pt>
                <c:pt idx="77">
                  <c:v>74.500488</c:v>
                </c:pt>
                <c:pt idx="78">
                  <c:v>75.427324</c:v>
                </c:pt>
                <c:pt idx="79">
                  <c:v>75.47241200000001</c:v>
                </c:pt>
                <c:pt idx="80">
                  <c:v>75.5216</c:v>
                </c:pt>
                <c:pt idx="81">
                  <c:v>76.607116</c:v>
                </c:pt>
                <c:pt idx="82">
                  <c:v>77.460444</c:v>
                </c:pt>
                <c:pt idx="83">
                  <c:v>79.589028</c:v>
                </c:pt>
                <c:pt idx="84">
                  <c:v>80.166968</c:v>
                </c:pt>
                <c:pt idx="85">
                  <c:v>80.63331599999999</c:v>
                </c:pt>
                <c:pt idx="86">
                  <c:v>81.64572</c:v>
                </c:pt>
                <c:pt idx="87">
                  <c:v>83.411048</c:v>
                </c:pt>
                <c:pt idx="88">
                  <c:v>84.692044</c:v>
                </c:pt>
                <c:pt idx="89">
                  <c:v>85.2957</c:v>
                </c:pt>
                <c:pt idx="90">
                  <c:v>86.261676</c:v>
                </c:pt>
                <c:pt idx="91">
                  <c:v>86.552936</c:v>
                </c:pt>
                <c:pt idx="92">
                  <c:v>86.984404</c:v>
                </c:pt>
                <c:pt idx="93">
                  <c:v>87.18738399999999</c:v>
                </c:pt>
                <c:pt idx="94">
                  <c:v>92.9691</c:v>
                </c:pt>
                <c:pt idx="95">
                  <c:v>94.894204</c:v>
                </c:pt>
                <c:pt idx="96">
                  <c:v>95.118104</c:v>
                </c:pt>
                <c:pt idx="97">
                  <c:v>98.658416</c:v>
                </c:pt>
                <c:pt idx="98">
                  <c:v>101.443032</c:v>
                </c:pt>
                <c:pt idx="99">
                  <c:v>103.67096</c:v>
                </c:pt>
                <c:pt idx="100">
                  <c:v>104.52116</c:v>
                </c:pt>
                <c:pt idx="101">
                  <c:v>104.669432</c:v>
                </c:pt>
                <c:pt idx="102">
                  <c:v>104.91174</c:v>
                </c:pt>
                <c:pt idx="103">
                  <c:v>106.097308</c:v>
                </c:pt>
                <c:pt idx="104">
                  <c:v>108.14462</c:v>
                </c:pt>
                <c:pt idx="105">
                  <c:v>108.783168</c:v>
                </c:pt>
                <c:pt idx="106">
                  <c:v>112.976632</c:v>
                </c:pt>
                <c:pt idx="107">
                  <c:v>117.439936</c:v>
                </c:pt>
                <c:pt idx="108">
                  <c:v>117.901352</c:v>
                </c:pt>
                <c:pt idx="109">
                  <c:v>118.3983</c:v>
                </c:pt>
                <c:pt idx="110">
                  <c:v>118.3983</c:v>
                </c:pt>
                <c:pt idx="111">
                  <c:v>118.3983</c:v>
                </c:pt>
                <c:pt idx="112">
                  <c:v>118.3983</c:v>
                </c:pt>
                <c:pt idx="113">
                  <c:v>118.3983</c:v>
                </c:pt>
                <c:pt idx="114">
                  <c:v>118.65948</c:v>
                </c:pt>
                <c:pt idx="115">
                  <c:v>118.65948</c:v>
                </c:pt>
                <c:pt idx="116">
                  <c:v>118.65948</c:v>
                </c:pt>
                <c:pt idx="117">
                  <c:v>118.65948</c:v>
                </c:pt>
                <c:pt idx="118">
                  <c:v>118.65948</c:v>
                </c:pt>
                <c:pt idx="119">
                  <c:v>118.65948</c:v>
                </c:pt>
                <c:pt idx="120">
                  <c:v>118.65948</c:v>
                </c:pt>
                <c:pt idx="121">
                  <c:v>118.65948</c:v>
                </c:pt>
                <c:pt idx="122">
                  <c:v>118.65948</c:v>
                </c:pt>
                <c:pt idx="123">
                  <c:v>131.1872</c:v>
                </c:pt>
                <c:pt idx="124">
                  <c:v>131.1872</c:v>
                </c:pt>
                <c:pt idx="125">
                  <c:v>132.258048</c:v>
                </c:pt>
                <c:pt idx="126">
                  <c:v>134.464128</c:v>
                </c:pt>
                <c:pt idx="127">
                  <c:v>134.724192</c:v>
                </c:pt>
                <c:pt idx="128">
                  <c:v>136.3894</c:v>
                </c:pt>
                <c:pt idx="129">
                  <c:v>138.833996</c:v>
                </c:pt>
                <c:pt idx="130">
                  <c:v>145.87914</c:v>
                </c:pt>
                <c:pt idx="131">
                  <c:v>148.597216</c:v>
                </c:pt>
                <c:pt idx="132">
                  <c:v>153.63216</c:v>
                </c:pt>
                <c:pt idx="133">
                  <c:v>164.125896</c:v>
                </c:pt>
                <c:pt idx="134">
                  <c:v>167.071876</c:v>
                </c:pt>
                <c:pt idx="135">
                  <c:v>168.986928</c:v>
                </c:pt>
                <c:pt idx="136">
                  <c:v>169.961244</c:v>
                </c:pt>
                <c:pt idx="137">
                  <c:v>174.165804</c:v>
                </c:pt>
                <c:pt idx="138">
                  <c:v>174.319276</c:v>
                </c:pt>
                <c:pt idx="139">
                  <c:v>174.976372</c:v>
                </c:pt>
                <c:pt idx="140">
                  <c:v>177.187224</c:v>
                </c:pt>
                <c:pt idx="141">
                  <c:v>188.296236</c:v>
                </c:pt>
                <c:pt idx="142">
                  <c:v>193.758468</c:v>
                </c:pt>
                <c:pt idx="143">
                  <c:v>194.816428</c:v>
                </c:pt>
                <c:pt idx="144">
                  <c:v>194.816428</c:v>
                </c:pt>
                <c:pt idx="145">
                  <c:v>196.058752</c:v>
                </c:pt>
                <c:pt idx="146">
                  <c:v>199.850432</c:v>
                </c:pt>
                <c:pt idx="147">
                  <c:v>201.12268</c:v>
                </c:pt>
                <c:pt idx="148">
                  <c:v>207.559896</c:v>
                </c:pt>
                <c:pt idx="149">
                  <c:v>212.402412</c:v>
                </c:pt>
                <c:pt idx="150">
                  <c:v>215.79898</c:v>
                </c:pt>
                <c:pt idx="151">
                  <c:v>217.897596</c:v>
                </c:pt>
                <c:pt idx="152">
                  <c:v>220.988592</c:v>
                </c:pt>
                <c:pt idx="153">
                  <c:v>221.293356</c:v>
                </c:pt>
                <c:pt idx="154">
                  <c:v>230.662796</c:v>
                </c:pt>
                <c:pt idx="155">
                  <c:v>231.872904</c:v>
                </c:pt>
                <c:pt idx="156">
                  <c:v>233.130972</c:v>
                </c:pt>
                <c:pt idx="157">
                  <c:v>233.994564</c:v>
                </c:pt>
                <c:pt idx="158">
                  <c:v>234.880508</c:v>
                </c:pt>
                <c:pt idx="159">
                  <c:v>248.07496</c:v>
                </c:pt>
                <c:pt idx="160">
                  <c:v>250.485548</c:v>
                </c:pt>
                <c:pt idx="161">
                  <c:v>252.554644</c:v>
                </c:pt>
                <c:pt idx="162">
                  <c:v>252.775956</c:v>
                </c:pt>
                <c:pt idx="163">
                  <c:v>255.144564</c:v>
                </c:pt>
                <c:pt idx="164">
                  <c:v>270.032772</c:v>
                </c:pt>
                <c:pt idx="165">
                  <c:v>270.625164</c:v>
                </c:pt>
                <c:pt idx="166">
                  <c:v>273.722736</c:v>
                </c:pt>
                <c:pt idx="167">
                  <c:v>276.204032</c:v>
                </c:pt>
                <c:pt idx="168">
                  <c:v>295.619264</c:v>
                </c:pt>
                <c:pt idx="169">
                  <c:v>299.80672</c:v>
                </c:pt>
                <c:pt idx="170">
                  <c:v>300.796656</c:v>
                </c:pt>
                <c:pt idx="171">
                  <c:v>303.892128</c:v>
                </c:pt>
                <c:pt idx="172">
                  <c:v>314.050992</c:v>
                </c:pt>
                <c:pt idx="173">
                  <c:v>321.327568</c:v>
                </c:pt>
                <c:pt idx="174">
                  <c:v>337.595076</c:v>
                </c:pt>
                <c:pt idx="175">
                  <c:v>339.819704</c:v>
                </c:pt>
                <c:pt idx="176">
                  <c:v>355.24364</c:v>
                </c:pt>
                <c:pt idx="177">
                  <c:v>355.679888</c:v>
                </c:pt>
                <c:pt idx="178">
                  <c:v>356.59788</c:v>
                </c:pt>
                <c:pt idx="179">
                  <c:v>379.20412</c:v>
                </c:pt>
                <c:pt idx="180">
                  <c:v>379.407072</c:v>
                </c:pt>
                <c:pt idx="181">
                  <c:v>391.554376</c:v>
                </c:pt>
                <c:pt idx="182">
                  <c:v>404.453268</c:v>
                </c:pt>
                <c:pt idx="183">
                  <c:v>416.3271</c:v>
                </c:pt>
                <c:pt idx="184">
                  <c:v>423.36528</c:v>
                </c:pt>
                <c:pt idx="185">
                  <c:v>448.196456</c:v>
                </c:pt>
                <c:pt idx="186">
                  <c:v>455.652228</c:v>
                </c:pt>
                <c:pt idx="187">
                  <c:v>457.213324</c:v>
                </c:pt>
                <c:pt idx="188">
                  <c:v>458.134968</c:v>
                </c:pt>
                <c:pt idx="189">
                  <c:v>469.761568</c:v>
                </c:pt>
                <c:pt idx="190">
                  <c:v>484.837276</c:v>
                </c:pt>
                <c:pt idx="191">
                  <c:v>490.447152</c:v>
                </c:pt>
                <c:pt idx="192">
                  <c:v>506.899032</c:v>
                </c:pt>
                <c:pt idx="193">
                  <c:v>535.56762</c:v>
                </c:pt>
                <c:pt idx="194">
                  <c:v>560.7579040000001</c:v>
                </c:pt>
                <c:pt idx="195">
                  <c:v>560.7579040000001</c:v>
                </c:pt>
                <c:pt idx="196">
                  <c:v>564.509544</c:v>
                </c:pt>
                <c:pt idx="197">
                  <c:v>608.034016</c:v>
                </c:pt>
                <c:pt idx="198">
                  <c:v>608.216464</c:v>
                </c:pt>
                <c:pt idx="199">
                  <c:v>611.702808</c:v>
                </c:pt>
                <c:pt idx="200">
                  <c:v>673.177152</c:v>
                </c:pt>
                <c:pt idx="201">
                  <c:v>696.003832</c:v>
                </c:pt>
                <c:pt idx="202">
                  <c:v>712.985492</c:v>
                </c:pt>
                <c:pt idx="203">
                  <c:v>739.318908</c:v>
                </c:pt>
                <c:pt idx="204">
                  <c:v>745.120908</c:v>
                </c:pt>
                <c:pt idx="205">
                  <c:v>805.444528</c:v>
                </c:pt>
                <c:pt idx="206">
                  <c:v>819.520624</c:v>
                </c:pt>
                <c:pt idx="207">
                  <c:v>819.520624</c:v>
                </c:pt>
                <c:pt idx="208">
                  <c:v>825.198684</c:v>
                </c:pt>
                <c:pt idx="209">
                  <c:v>825.4580120000001</c:v>
                </c:pt>
                <c:pt idx="210">
                  <c:v>882.792944</c:v>
                </c:pt>
                <c:pt idx="211">
                  <c:v>924.876696</c:v>
                </c:pt>
                <c:pt idx="212">
                  <c:v>929.788876</c:v>
                </c:pt>
                <c:pt idx="213">
                  <c:v>939.523532</c:v>
                </c:pt>
                <c:pt idx="214">
                  <c:v>1055.542904</c:v>
                </c:pt>
                <c:pt idx="215">
                  <c:v>1293.491792</c:v>
                </c:pt>
                <c:pt idx="216">
                  <c:v>1360.639704</c:v>
                </c:pt>
                <c:pt idx="217">
                  <c:v>1594.094272</c:v>
                </c:pt>
                <c:pt idx="218">
                  <c:v>1666.89628</c:v>
                </c:pt>
                <c:pt idx="219">
                  <c:v>1926.23072</c:v>
                </c:pt>
                <c:pt idx="220">
                  <c:v>2477.609052</c:v>
                </c:pt>
                <c:pt idx="221">
                  <c:v>3111.593792</c:v>
                </c:pt>
                <c:pt idx="222">
                  <c:v>3437.224876</c:v>
                </c:pt>
                <c:pt idx="223">
                  <c:v>3947.774864</c:v>
                </c:pt>
                <c:pt idx="224">
                  <c:v>5374.667712</c:v>
                </c:pt>
                <c:pt idx="225">
                  <c:v>8134.875096</c:v>
                </c:pt>
                <c:pt idx="226">
                  <c:v>12025.569884</c:v>
                </c:pt>
                <c:pt idx="227">
                  <c:v>14601.68138</c:v>
                </c:pt>
              </c:numCache>
            </c:numRef>
          </c:xVal>
          <c:yVal>
            <c:numRef>
              <c:f>Analysis!$U$95:$U$322</c:f>
              <c:numCache>
                <c:formatCode>0.00E+00</c:formatCode>
                <c:ptCount val="228"/>
                <c:pt idx="0">
                  <c:v>0.103992048505018</c:v>
                </c:pt>
                <c:pt idx="1">
                  <c:v>0.105524530419601</c:v>
                </c:pt>
                <c:pt idx="2">
                  <c:v>5.00340614431656E-5</c:v>
                </c:pt>
                <c:pt idx="3">
                  <c:v>0.0555342655152664</c:v>
                </c:pt>
                <c:pt idx="4">
                  <c:v>0.119886225177375</c:v>
                </c:pt>
                <c:pt idx="5">
                  <c:v>0.0179419590122246</c:v>
                </c:pt>
                <c:pt idx="6">
                  <c:v>0.122259428490036</c:v>
                </c:pt>
                <c:pt idx="7">
                  <c:v>0.00506776881033129</c:v>
                </c:pt>
                <c:pt idx="8">
                  <c:v>0.00287220516754577</c:v>
                </c:pt>
                <c:pt idx="9">
                  <c:v>0.125325639677764</c:v>
                </c:pt>
                <c:pt idx="10">
                  <c:v>0.0125294895259827</c:v>
                </c:pt>
                <c:pt idx="11">
                  <c:v>0.142096731602887</c:v>
                </c:pt>
                <c:pt idx="12">
                  <c:v>0.138159602226984</c:v>
                </c:pt>
                <c:pt idx="13">
                  <c:v>0.141874280676758</c:v>
                </c:pt>
                <c:pt idx="14">
                  <c:v>0.144742289261392</c:v>
                </c:pt>
                <c:pt idx="15">
                  <c:v>0.0464473632180438</c:v>
                </c:pt>
                <c:pt idx="16">
                  <c:v>0.0378038283265628</c:v>
                </c:pt>
                <c:pt idx="17">
                  <c:v>0.0566016797740506</c:v>
                </c:pt>
                <c:pt idx="18">
                  <c:v>0.043776806959876</c:v>
                </c:pt>
                <c:pt idx="19">
                  <c:v>0.117449824318598</c:v>
                </c:pt>
                <c:pt idx="20">
                  <c:v>0.159255328774687</c:v>
                </c:pt>
                <c:pt idx="21">
                  <c:v>0.160121831234649</c:v>
                </c:pt>
                <c:pt idx="22">
                  <c:v>0.0634032827651878</c:v>
                </c:pt>
                <c:pt idx="23">
                  <c:v>0.0648486182042429</c:v>
                </c:pt>
                <c:pt idx="24">
                  <c:v>0.0649098197836468</c:v>
                </c:pt>
                <c:pt idx="25">
                  <c:v>0.0647411779657843</c:v>
                </c:pt>
                <c:pt idx="26">
                  <c:v>0.0623120111601586</c:v>
                </c:pt>
                <c:pt idx="27">
                  <c:v>0.0645933201817571</c:v>
                </c:pt>
                <c:pt idx="28">
                  <c:v>0.147569401383835</c:v>
                </c:pt>
                <c:pt idx="29">
                  <c:v>0.0681474422885415</c:v>
                </c:pt>
                <c:pt idx="30">
                  <c:v>0.0685406926826388</c:v>
                </c:pt>
                <c:pt idx="31">
                  <c:v>0.068458369734979</c:v>
                </c:pt>
                <c:pt idx="32">
                  <c:v>0.0684444686410444</c:v>
                </c:pt>
                <c:pt idx="33">
                  <c:v>0.125239809416287</c:v>
                </c:pt>
                <c:pt idx="34">
                  <c:v>0.0677592869650332</c:v>
                </c:pt>
                <c:pt idx="35">
                  <c:v>0.156993180755459</c:v>
                </c:pt>
                <c:pt idx="36">
                  <c:v>0.168951169511985</c:v>
                </c:pt>
                <c:pt idx="37">
                  <c:v>0.168353898744992</c:v>
                </c:pt>
                <c:pt idx="38">
                  <c:v>0.172532176938681</c:v>
                </c:pt>
                <c:pt idx="39">
                  <c:v>0.166092813757832</c:v>
                </c:pt>
                <c:pt idx="40">
                  <c:v>0.0880471940200591</c:v>
                </c:pt>
                <c:pt idx="41">
                  <c:v>0.180789082290838</c:v>
                </c:pt>
                <c:pt idx="42">
                  <c:v>0.0880578923233256</c:v>
                </c:pt>
                <c:pt idx="43">
                  <c:v>0.179683656084396</c:v>
                </c:pt>
                <c:pt idx="44">
                  <c:v>0.136219748695109</c:v>
                </c:pt>
                <c:pt idx="45">
                  <c:v>0.136870704495549</c:v>
                </c:pt>
                <c:pt idx="46">
                  <c:v>0.190165995406716</c:v>
                </c:pt>
                <c:pt idx="47">
                  <c:v>0.191459039468081</c:v>
                </c:pt>
                <c:pt idx="48">
                  <c:v>0.190253460933883</c:v>
                </c:pt>
                <c:pt idx="49">
                  <c:v>0.0858067046925986</c:v>
                </c:pt>
                <c:pt idx="50">
                  <c:v>0.152866560316239</c:v>
                </c:pt>
                <c:pt idx="51">
                  <c:v>0.0906749932849389</c:v>
                </c:pt>
                <c:pt idx="52">
                  <c:v>0.193758054185807</c:v>
                </c:pt>
                <c:pt idx="53">
                  <c:v>0.175744176649639</c:v>
                </c:pt>
                <c:pt idx="54">
                  <c:v>0.0920126282319541</c:v>
                </c:pt>
                <c:pt idx="55">
                  <c:v>0.209151145083815</c:v>
                </c:pt>
                <c:pt idx="56">
                  <c:v>0.218030350215302</c:v>
                </c:pt>
                <c:pt idx="57">
                  <c:v>0.211090358374379</c:v>
                </c:pt>
                <c:pt idx="58">
                  <c:v>0.224734661856928</c:v>
                </c:pt>
                <c:pt idx="59">
                  <c:v>0.219970649363752</c:v>
                </c:pt>
                <c:pt idx="60">
                  <c:v>0.079533837124987</c:v>
                </c:pt>
                <c:pt idx="61">
                  <c:v>0.108286448377268</c:v>
                </c:pt>
                <c:pt idx="62">
                  <c:v>0.110252920196692</c:v>
                </c:pt>
                <c:pt idx="63">
                  <c:v>0.110215522184152</c:v>
                </c:pt>
                <c:pt idx="64">
                  <c:v>0.110249661958271</c:v>
                </c:pt>
                <c:pt idx="65">
                  <c:v>0.110156257545406</c:v>
                </c:pt>
                <c:pt idx="66">
                  <c:v>0.110183969890242</c:v>
                </c:pt>
                <c:pt idx="67">
                  <c:v>0.110237032163279</c:v>
                </c:pt>
                <c:pt idx="68">
                  <c:v>0.230804568472733</c:v>
                </c:pt>
                <c:pt idx="69">
                  <c:v>0.236910987199713</c:v>
                </c:pt>
                <c:pt idx="70">
                  <c:v>0.118158817943484</c:v>
                </c:pt>
                <c:pt idx="71">
                  <c:v>0.240141462685073</c:v>
                </c:pt>
                <c:pt idx="72">
                  <c:v>0.179613788095185</c:v>
                </c:pt>
                <c:pt idx="73">
                  <c:v>0.242585499589337</c:v>
                </c:pt>
                <c:pt idx="74">
                  <c:v>0.12041525957089</c:v>
                </c:pt>
                <c:pt idx="75">
                  <c:v>0.189787537815449</c:v>
                </c:pt>
                <c:pt idx="76">
                  <c:v>0.247355662331019</c:v>
                </c:pt>
                <c:pt idx="77">
                  <c:v>0.223465279011233</c:v>
                </c:pt>
                <c:pt idx="78">
                  <c:v>0.254509773383063</c:v>
                </c:pt>
                <c:pt idx="79">
                  <c:v>0.253561039473924</c:v>
                </c:pt>
                <c:pt idx="80">
                  <c:v>0.132557241897979</c:v>
                </c:pt>
                <c:pt idx="81">
                  <c:v>0.134096139157551</c:v>
                </c:pt>
                <c:pt idx="82">
                  <c:v>0.257302260668604</c:v>
                </c:pt>
                <c:pt idx="83">
                  <c:v>0.1272016116348</c:v>
                </c:pt>
                <c:pt idx="84">
                  <c:v>0.268969606264807</c:v>
                </c:pt>
                <c:pt idx="85">
                  <c:v>0.275760649946944</c:v>
                </c:pt>
                <c:pt idx="86">
                  <c:v>0.135573927209526</c:v>
                </c:pt>
                <c:pt idx="87">
                  <c:v>0.232513592982035</c:v>
                </c:pt>
                <c:pt idx="88">
                  <c:v>0.149162181273648</c:v>
                </c:pt>
                <c:pt idx="89">
                  <c:v>0.285970122667878</c:v>
                </c:pt>
                <c:pt idx="90">
                  <c:v>0.300039361999327</c:v>
                </c:pt>
                <c:pt idx="91">
                  <c:v>0.299392380586268</c:v>
                </c:pt>
                <c:pt idx="92">
                  <c:v>0.147439244335886</c:v>
                </c:pt>
                <c:pt idx="93">
                  <c:v>0.223735523848296</c:v>
                </c:pt>
                <c:pt idx="94">
                  <c:v>0.314694627867392</c:v>
                </c:pt>
                <c:pt idx="95">
                  <c:v>0.322015201956124</c:v>
                </c:pt>
                <c:pt idx="96">
                  <c:v>0.180151002623238</c:v>
                </c:pt>
                <c:pt idx="97">
                  <c:v>0.169894507581783</c:v>
                </c:pt>
                <c:pt idx="98">
                  <c:v>0.17666487783256</c:v>
                </c:pt>
                <c:pt idx="99">
                  <c:v>0.328544378767464</c:v>
                </c:pt>
                <c:pt idx="100">
                  <c:v>0.183193737964695</c:v>
                </c:pt>
                <c:pt idx="101">
                  <c:v>0.184026361275853</c:v>
                </c:pt>
                <c:pt idx="102">
                  <c:v>0.183941649970158</c:v>
                </c:pt>
                <c:pt idx="103">
                  <c:v>0.175961812351849</c:v>
                </c:pt>
                <c:pt idx="104">
                  <c:v>0.227630848556385</c:v>
                </c:pt>
                <c:pt idx="105">
                  <c:v>0.378458182855026</c:v>
                </c:pt>
                <c:pt idx="106">
                  <c:v>0.356556289874128</c:v>
                </c:pt>
                <c:pt idx="107">
                  <c:v>0.381263892191885</c:v>
                </c:pt>
                <c:pt idx="108">
                  <c:v>0.400420304225866</c:v>
                </c:pt>
                <c:pt idx="109">
                  <c:v>0.386926651041484</c:v>
                </c:pt>
                <c:pt idx="110">
                  <c:v>0.386881632352701</c:v>
                </c:pt>
                <c:pt idx="111">
                  <c:v>0.386951436283833</c:v>
                </c:pt>
                <c:pt idx="112">
                  <c:v>0.386872211025411</c:v>
                </c:pt>
                <c:pt idx="113">
                  <c:v>0.386861675083331</c:v>
                </c:pt>
                <c:pt idx="114">
                  <c:v>0.388098331785499</c:v>
                </c:pt>
                <c:pt idx="115">
                  <c:v>0.388204475259576</c:v>
                </c:pt>
                <c:pt idx="116">
                  <c:v>0.388246632429011</c:v>
                </c:pt>
                <c:pt idx="117">
                  <c:v>0.388239668171613</c:v>
                </c:pt>
                <c:pt idx="118">
                  <c:v>0.388220036406635</c:v>
                </c:pt>
                <c:pt idx="119">
                  <c:v>0.388312852656308</c:v>
                </c:pt>
                <c:pt idx="120">
                  <c:v>0.388149094735137</c:v>
                </c:pt>
                <c:pt idx="121">
                  <c:v>0.388186824261646</c:v>
                </c:pt>
                <c:pt idx="122">
                  <c:v>0.38828273675356</c:v>
                </c:pt>
                <c:pt idx="123">
                  <c:v>0.243647085832085</c:v>
                </c:pt>
                <c:pt idx="124">
                  <c:v>0.24337991364256</c:v>
                </c:pt>
                <c:pt idx="125">
                  <c:v>0.450934775224816</c:v>
                </c:pt>
                <c:pt idx="126">
                  <c:v>0.213140640698015</c:v>
                </c:pt>
                <c:pt idx="127">
                  <c:v>0.42860202302209</c:v>
                </c:pt>
                <c:pt idx="128">
                  <c:v>0.242848473827123</c:v>
                </c:pt>
                <c:pt idx="129">
                  <c:v>0.411471938373076</c:v>
                </c:pt>
                <c:pt idx="130">
                  <c:v>0.489926022038886</c:v>
                </c:pt>
                <c:pt idx="131">
                  <c:v>0.513817697130326</c:v>
                </c:pt>
                <c:pt idx="132">
                  <c:v>0.292351550381437</c:v>
                </c:pt>
                <c:pt idx="133">
                  <c:v>0.526727289919044</c:v>
                </c:pt>
                <c:pt idx="134">
                  <c:v>0.564215781706211</c:v>
                </c:pt>
                <c:pt idx="135">
                  <c:v>0.556536461022877</c:v>
                </c:pt>
                <c:pt idx="136">
                  <c:v>0.591375629272269</c:v>
                </c:pt>
                <c:pt idx="137">
                  <c:v>0.610293978106544</c:v>
                </c:pt>
                <c:pt idx="138">
                  <c:v>0.655376208322109</c:v>
                </c:pt>
                <c:pt idx="139">
                  <c:v>0.59539484199736</c:v>
                </c:pt>
                <c:pt idx="140">
                  <c:v>0.544448973579533</c:v>
                </c:pt>
                <c:pt idx="141">
                  <c:v>0.643752433786607</c:v>
                </c:pt>
                <c:pt idx="142">
                  <c:v>0.67632374131551</c:v>
                </c:pt>
                <c:pt idx="143">
                  <c:v>0.324602935955573</c:v>
                </c:pt>
                <c:pt idx="144">
                  <c:v>0.324608583073483</c:v>
                </c:pt>
                <c:pt idx="145">
                  <c:v>1.126354652815782</c:v>
                </c:pt>
                <c:pt idx="146">
                  <c:v>0.668109570046138</c:v>
                </c:pt>
                <c:pt idx="147">
                  <c:v>0.69885220943413</c:v>
                </c:pt>
                <c:pt idx="148">
                  <c:v>0.812676775890492</c:v>
                </c:pt>
                <c:pt idx="149">
                  <c:v>1.259949776396923</c:v>
                </c:pt>
                <c:pt idx="150">
                  <c:v>0.685052198849543</c:v>
                </c:pt>
                <c:pt idx="151">
                  <c:v>0.542370798508118</c:v>
                </c:pt>
                <c:pt idx="152">
                  <c:v>0.706370830400025</c:v>
                </c:pt>
                <c:pt idx="153">
                  <c:v>0.823903819011246</c:v>
                </c:pt>
                <c:pt idx="154">
                  <c:v>0.40900990309238</c:v>
                </c:pt>
                <c:pt idx="155">
                  <c:v>0.455868774180888</c:v>
                </c:pt>
                <c:pt idx="156">
                  <c:v>1.442430210820312</c:v>
                </c:pt>
                <c:pt idx="157">
                  <c:v>0.807507726886646</c:v>
                </c:pt>
                <c:pt idx="158">
                  <c:v>0.789060917719699</c:v>
                </c:pt>
                <c:pt idx="159">
                  <c:v>0.449047240806867</c:v>
                </c:pt>
                <c:pt idx="160">
                  <c:v>1.20769659709737</c:v>
                </c:pt>
                <c:pt idx="161">
                  <c:v>0.688760123348793</c:v>
                </c:pt>
                <c:pt idx="162">
                  <c:v>0.81080096005045</c:v>
                </c:pt>
                <c:pt idx="163">
                  <c:v>0.888349693490886</c:v>
                </c:pt>
                <c:pt idx="164">
                  <c:v>0.918162925096688</c:v>
                </c:pt>
                <c:pt idx="165">
                  <c:v>1.327441642266404</c:v>
                </c:pt>
                <c:pt idx="166">
                  <c:v>0.947427429536463</c:v>
                </c:pt>
                <c:pt idx="167">
                  <c:v>0.49064871865879</c:v>
                </c:pt>
                <c:pt idx="168">
                  <c:v>0.636582547017809</c:v>
                </c:pt>
                <c:pt idx="169">
                  <c:v>1.086973959995054</c:v>
                </c:pt>
                <c:pt idx="170">
                  <c:v>0.615537686911109</c:v>
                </c:pt>
                <c:pt idx="171">
                  <c:v>1.08342310864754</c:v>
                </c:pt>
                <c:pt idx="172">
                  <c:v>0.574901570419588</c:v>
                </c:pt>
                <c:pt idx="173">
                  <c:v>1.095282877285019</c:v>
                </c:pt>
                <c:pt idx="174">
                  <c:v>0.638402041955331</c:v>
                </c:pt>
                <c:pt idx="175">
                  <c:v>0.597982326725776</c:v>
                </c:pt>
                <c:pt idx="176">
                  <c:v>1.165246550191429</c:v>
                </c:pt>
                <c:pt idx="177">
                  <c:v>0.675146680505383</c:v>
                </c:pt>
                <c:pt idx="178">
                  <c:v>1.227063973152134</c:v>
                </c:pt>
                <c:pt idx="179">
                  <c:v>0.804487577709639</c:v>
                </c:pt>
                <c:pt idx="180">
                  <c:v>1.109463830297089</c:v>
                </c:pt>
                <c:pt idx="181">
                  <c:v>0.989670096438454</c:v>
                </c:pt>
                <c:pt idx="182">
                  <c:v>1.380272270714374</c:v>
                </c:pt>
                <c:pt idx="183">
                  <c:v>1.429107306355415</c:v>
                </c:pt>
                <c:pt idx="184">
                  <c:v>1.464956857365375</c:v>
                </c:pt>
                <c:pt idx="185">
                  <c:v>1.426094828915813</c:v>
                </c:pt>
                <c:pt idx="186">
                  <c:v>1.574632654895699</c:v>
                </c:pt>
                <c:pt idx="187">
                  <c:v>0.825277742785294</c:v>
                </c:pt>
                <c:pt idx="188">
                  <c:v>1.942307993538533</c:v>
                </c:pt>
                <c:pt idx="189">
                  <c:v>1.601160771630356</c:v>
                </c:pt>
                <c:pt idx="190">
                  <c:v>2.471086389175829</c:v>
                </c:pt>
                <c:pt idx="191">
                  <c:v>1.741115620732605</c:v>
                </c:pt>
                <c:pt idx="192">
                  <c:v>1.35710970320775</c:v>
                </c:pt>
                <c:pt idx="193">
                  <c:v>1.468057308246694</c:v>
                </c:pt>
                <c:pt idx="194">
                  <c:v>1.944792305995558</c:v>
                </c:pt>
                <c:pt idx="195">
                  <c:v>1.944890072155318</c:v>
                </c:pt>
                <c:pt idx="196">
                  <c:v>2.000497648693944</c:v>
                </c:pt>
                <c:pt idx="197">
                  <c:v>2.880975131073761</c:v>
                </c:pt>
                <c:pt idx="198">
                  <c:v>1.95757022467951</c:v>
                </c:pt>
                <c:pt idx="199">
                  <c:v>1.768763167483392</c:v>
                </c:pt>
                <c:pt idx="200">
                  <c:v>2.305862023995782</c:v>
                </c:pt>
                <c:pt idx="201">
                  <c:v>2.886565652282529</c:v>
                </c:pt>
                <c:pt idx="202">
                  <c:v>2.590256308492688</c:v>
                </c:pt>
                <c:pt idx="203">
                  <c:v>4.163662539936698</c:v>
                </c:pt>
                <c:pt idx="204">
                  <c:v>2.571650498176004</c:v>
                </c:pt>
                <c:pt idx="205">
                  <c:v>4.495950409487465</c:v>
                </c:pt>
                <c:pt idx="206">
                  <c:v>2.826101964779515</c:v>
                </c:pt>
                <c:pt idx="207">
                  <c:v>2.82616873530097</c:v>
                </c:pt>
                <c:pt idx="208">
                  <c:v>2.750666818793542</c:v>
                </c:pt>
                <c:pt idx="209">
                  <c:v>1.610168436180877</c:v>
                </c:pt>
                <c:pt idx="210">
                  <c:v>1.598729932530972</c:v>
                </c:pt>
                <c:pt idx="211">
                  <c:v>2.733612804577618</c:v>
                </c:pt>
                <c:pt idx="212">
                  <c:v>2.968719475359517</c:v>
                </c:pt>
                <c:pt idx="213">
                  <c:v>3.223041893794207</c:v>
                </c:pt>
                <c:pt idx="214">
                  <c:v>2.820924163942096</c:v>
                </c:pt>
                <c:pt idx="215">
                  <c:v>2.631509436808563</c:v>
                </c:pt>
                <c:pt idx="216">
                  <c:v>2.409802706149115</c:v>
                </c:pt>
                <c:pt idx="217">
                  <c:v>5.477276633549471</c:v>
                </c:pt>
                <c:pt idx="218">
                  <c:v>4.617482287039234</c:v>
                </c:pt>
                <c:pt idx="219">
                  <c:v>6.171159515282193</c:v>
                </c:pt>
                <c:pt idx="220">
                  <c:v>4.338783662971513</c:v>
                </c:pt>
                <c:pt idx="221">
                  <c:v>10.68800661180139</c:v>
                </c:pt>
                <c:pt idx="222">
                  <c:v>6.253388305805251</c:v>
                </c:pt>
                <c:pt idx="223">
                  <c:v>7.205046861460439</c:v>
                </c:pt>
                <c:pt idx="224">
                  <c:v>18.46821574645343</c:v>
                </c:pt>
                <c:pt idx="225">
                  <c:v>14.56851035903628</c:v>
                </c:pt>
                <c:pt idx="226">
                  <c:v>21.74393307921999</c:v>
                </c:pt>
                <c:pt idx="227">
                  <c:v>27.40209771979162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Analysis!$V$94</c:f>
              <c:strCache>
                <c:ptCount val="1"/>
                <c:pt idx="0">
                  <c:v>Eidle</c:v>
                </c:pt>
              </c:strCache>
            </c:strRef>
          </c:tx>
          <c:marker>
            <c:symbol val="none"/>
          </c:marker>
          <c:xVal>
            <c:numRef>
              <c:f>Analysis!$L$95:$L$322</c:f>
              <c:numCache>
                <c:formatCode>General</c:formatCode>
                <c:ptCount val="228"/>
                <c:pt idx="0">
                  <c:v>33.590376</c:v>
                </c:pt>
                <c:pt idx="1">
                  <c:v>33.62484</c:v>
                </c:pt>
                <c:pt idx="2">
                  <c:v>34.65158</c:v>
                </c:pt>
                <c:pt idx="3">
                  <c:v>35.893404</c:v>
                </c:pt>
                <c:pt idx="4">
                  <c:v>37.420756</c:v>
                </c:pt>
                <c:pt idx="5">
                  <c:v>38.060788</c:v>
                </c:pt>
                <c:pt idx="6">
                  <c:v>38.229564</c:v>
                </c:pt>
                <c:pt idx="7">
                  <c:v>38.241056</c:v>
                </c:pt>
                <c:pt idx="8">
                  <c:v>38.642472</c:v>
                </c:pt>
                <c:pt idx="9">
                  <c:v>39.633904</c:v>
                </c:pt>
                <c:pt idx="10">
                  <c:v>40.526976</c:v>
                </c:pt>
                <c:pt idx="11">
                  <c:v>41.851896</c:v>
                </c:pt>
                <c:pt idx="12">
                  <c:v>42.16818</c:v>
                </c:pt>
                <c:pt idx="13">
                  <c:v>42.908288</c:v>
                </c:pt>
                <c:pt idx="14">
                  <c:v>43.598736</c:v>
                </c:pt>
                <c:pt idx="15">
                  <c:v>44.8296</c:v>
                </c:pt>
                <c:pt idx="16">
                  <c:v>45.104964</c:v>
                </c:pt>
                <c:pt idx="17">
                  <c:v>46.41982</c:v>
                </c:pt>
                <c:pt idx="18">
                  <c:v>47.340384</c:v>
                </c:pt>
                <c:pt idx="19">
                  <c:v>47.501796</c:v>
                </c:pt>
                <c:pt idx="20">
                  <c:v>47.53488</c:v>
                </c:pt>
                <c:pt idx="21">
                  <c:v>47.713024</c:v>
                </c:pt>
                <c:pt idx="22">
                  <c:v>47.922336</c:v>
                </c:pt>
                <c:pt idx="23">
                  <c:v>47.922336</c:v>
                </c:pt>
                <c:pt idx="24">
                  <c:v>47.922336</c:v>
                </c:pt>
                <c:pt idx="25">
                  <c:v>47.922336</c:v>
                </c:pt>
                <c:pt idx="26">
                  <c:v>48.486608</c:v>
                </c:pt>
                <c:pt idx="27">
                  <c:v>48.716536</c:v>
                </c:pt>
                <c:pt idx="28">
                  <c:v>48.749232</c:v>
                </c:pt>
                <c:pt idx="29">
                  <c:v>49.083184</c:v>
                </c:pt>
                <c:pt idx="30">
                  <c:v>49.083184</c:v>
                </c:pt>
                <c:pt idx="31">
                  <c:v>49.083184</c:v>
                </c:pt>
                <c:pt idx="32">
                  <c:v>49.083184</c:v>
                </c:pt>
                <c:pt idx="33">
                  <c:v>49.380304</c:v>
                </c:pt>
                <c:pt idx="34">
                  <c:v>49.549536</c:v>
                </c:pt>
                <c:pt idx="35">
                  <c:v>49.722952</c:v>
                </c:pt>
                <c:pt idx="36">
                  <c:v>50.29078</c:v>
                </c:pt>
                <c:pt idx="37">
                  <c:v>50.543148</c:v>
                </c:pt>
                <c:pt idx="38">
                  <c:v>51.681132</c:v>
                </c:pt>
                <c:pt idx="39">
                  <c:v>51.745436</c:v>
                </c:pt>
                <c:pt idx="40">
                  <c:v>53.129388</c:v>
                </c:pt>
                <c:pt idx="41">
                  <c:v>53.64598</c:v>
                </c:pt>
                <c:pt idx="42">
                  <c:v>53.804148</c:v>
                </c:pt>
                <c:pt idx="43">
                  <c:v>53.829132</c:v>
                </c:pt>
                <c:pt idx="44">
                  <c:v>55.97592</c:v>
                </c:pt>
                <c:pt idx="45">
                  <c:v>55.976</c:v>
                </c:pt>
                <c:pt idx="46">
                  <c:v>56.37692</c:v>
                </c:pt>
                <c:pt idx="47">
                  <c:v>56.440884</c:v>
                </c:pt>
                <c:pt idx="48">
                  <c:v>56.770232</c:v>
                </c:pt>
                <c:pt idx="49">
                  <c:v>57.266532</c:v>
                </c:pt>
                <c:pt idx="50">
                  <c:v>58.161476</c:v>
                </c:pt>
                <c:pt idx="51">
                  <c:v>58.331624</c:v>
                </c:pt>
                <c:pt idx="52">
                  <c:v>58.47982</c:v>
                </c:pt>
                <c:pt idx="53">
                  <c:v>58.719752</c:v>
                </c:pt>
                <c:pt idx="54">
                  <c:v>60.118516</c:v>
                </c:pt>
                <c:pt idx="55">
                  <c:v>61.058448</c:v>
                </c:pt>
                <c:pt idx="56">
                  <c:v>63.823728</c:v>
                </c:pt>
                <c:pt idx="57">
                  <c:v>63.844952</c:v>
                </c:pt>
                <c:pt idx="58">
                  <c:v>65.058164</c:v>
                </c:pt>
                <c:pt idx="59">
                  <c:v>65.35493599999999</c:v>
                </c:pt>
                <c:pt idx="60">
                  <c:v>65.89555199999999</c:v>
                </c:pt>
                <c:pt idx="61">
                  <c:v>66.979256</c:v>
                </c:pt>
                <c:pt idx="62">
                  <c:v>68.11477600000001</c:v>
                </c:pt>
                <c:pt idx="63">
                  <c:v>68.11477600000001</c:v>
                </c:pt>
                <c:pt idx="64">
                  <c:v>68.11477600000001</c:v>
                </c:pt>
                <c:pt idx="65">
                  <c:v>68.11477600000001</c:v>
                </c:pt>
                <c:pt idx="66">
                  <c:v>68.11477600000001</c:v>
                </c:pt>
                <c:pt idx="67">
                  <c:v>68.11477600000001</c:v>
                </c:pt>
                <c:pt idx="68">
                  <c:v>70.21938</c:v>
                </c:pt>
                <c:pt idx="69">
                  <c:v>70.344708</c:v>
                </c:pt>
                <c:pt idx="70">
                  <c:v>71.27512</c:v>
                </c:pt>
                <c:pt idx="71">
                  <c:v>71.739624</c:v>
                </c:pt>
                <c:pt idx="72">
                  <c:v>72.624904</c:v>
                </c:pt>
                <c:pt idx="73">
                  <c:v>73.013268</c:v>
                </c:pt>
                <c:pt idx="74">
                  <c:v>73.374112</c:v>
                </c:pt>
                <c:pt idx="75">
                  <c:v>73.62861599999999</c:v>
                </c:pt>
                <c:pt idx="76">
                  <c:v>73.643192</c:v>
                </c:pt>
                <c:pt idx="77">
                  <c:v>74.500488</c:v>
                </c:pt>
                <c:pt idx="78">
                  <c:v>75.427324</c:v>
                </c:pt>
                <c:pt idx="79">
                  <c:v>75.47241200000001</c:v>
                </c:pt>
                <c:pt idx="80">
                  <c:v>75.5216</c:v>
                </c:pt>
                <c:pt idx="81">
                  <c:v>76.607116</c:v>
                </c:pt>
                <c:pt idx="82">
                  <c:v>77.460444</c:v>
                </c:pt>
                <c:pt idx="83">
                  <c:v>79.589028</c:v>
                </c:pt>
                <c:pt idx="84">
                  <c:v>80.166968</c:v>
                </c:pt>
                <c:pt idx="85">
                  <c:v>80.63331599999999</c:v>
                </c:pt>
                <c:pt idx="86">
                  <c:v>81.64572</c:v>
                </c:pt>
                <c:pt idx="87">
                  <c:v>83.411048</c:v>
                </c:pt>
                <c:pt idx="88">
                  <c:v>84.692044</c:v>
                </c:pt>
                <c:pt idx="89">
                  <c:v>85.2957</c:v>
                </c:pt>
                <c:pt idx="90">
                  <c:v>86.261676</c:v>
                </c:pt>
                <c:pt idx="91">
                  <c:v>86.552936</c:v>
                </c:pt>
                <c:pt idx="92">
                  <c:v>86.984404</c:v>
                </c:pt>
                <c:pt idx="93">
                  <c:v>87.18738399999999</c:v>
                </c:pt>
                <c:pt idx="94">
                  <c:v>92.9691</c:v>
                </c:pt>
                <c:pt idx="95">
                  <c:v>94.894204</c:v>
                </c:pt>
                <c:pt idx="96">
                  <c:v>95.118104</c:v>
                </c:pt>
                <c:pt idx="97">
                  <c:v>98.658416</c:v>
                </c:pt>
                <c:pt idx="98">
                  <c:v>101.443032</c:v>
                </c:pt>
                <c:pt idx="99">
                  <c:v>103.67096</c:v>
                </c:pt>
                <c:pt idx="100">
                  <c:v>104.52116</c:v>
                </c:pt>
                <c:pt idx="101">
                  <c:v>104.669432</c:v>
                </c:pt>
                <c:pt idx="102">
                  <c:v>104.91174</c:v>
                </c:pt>
                <c:pt idx="103">
                  <c:v>106.097308</c:v>
                </c:pt>
                <c:pt idx="104">
                  <c:v>108.14462</c:v>
                </c:pt>
                <c:pt idx="105">
                  <c:v>108.783168</c:v>
                </c:pt>
                <c:pt idx="106">
                  <c:v>112.976632</c:v>
                </c:pt>
                <c:pt idx="107">
                  <c:v>117.439936</c:v>
                </c:pt>
                <c:pt idx="108">
                  <c:v>117.901352</c:v>
                </c:pt>
                <c:pt idx="109">
                  <c:v>118.3983</c:v>
                </c:pt>
                <c:pt idx="110">
                  <c:v>118.3983</c:v>
                </c:pt>
                <c:pt idx="111">
                  <c:v>118.3983</c:v>
                </c:pt>
                <c:pt idx="112">
                  <c:v>118.3983</c:v>
                </c:pt>
                <c:pt idx="113">
                  <c:v>118.3983</c:v>
                </c:pt>
                <c:pt idx="114">
                  <c:v>118.65948</c:v>
                </c:pt>
                <c:pt idx="115">
                  <c:v>118.65948</c:v>
                </c:pt>
                <c:pt idx="116">
                  <c:v>118.65948</c:v>
                </c:pt>
                <c:pt idx="117">
                  <c:v>118.65948</c:v>
                </c:pt>
                <c:pt idx="118">
                  <c:v>118.65948</c:v>
                </c:pt>
                <c:pt idx="119">
                  <c:v>118.65948</c:v>
                </c:pt>
                <c:pt idx="120">
                  <c:v>118.65948</c:v>
                </c:pt>
                <c:pt idx="121">
                  <c:v>118.65948</c:v>
                </c:pt>
                <c:pt idx="122">
                  <c:v>118.65948</c:v>
                </c:pt>
                <c:pt idx="123">
                  <c:v>131.1872</c:v>
                </c:pt>
                <c:pt idx="124">
                  <c:v>131.1872</c:v>
                </c:pt>
                <c:pt idx="125">
                  <c:v>132.258048</c:v>
                </c:pt>
                <c:pt idx="126">
                  <c:v>134.464128</c:v>
                </c:pt>
                <c:pt idx="127">
                  <c:v>134.724192</c:v>
                </c:pt>
                <c:pt idx="128">
                  <c:v>136.3894</c:v>
                </c:pt>
                <c:pt idx="129">
                  <c:v>138.833996</c:v>
                </c:pt>
                <c:pt idx="130">
                  <c:v>145.87914</c:v>
                </c:pt>
                <c:pt idx="131">
                  <c:v>148.597216</c:v>
                </c:pt>
                <c:pt idx="132">
                  <c:v>153.63216</c:v>
                </c:pt>
                <c:pt idx="133">
                  <c:v>164.125896</c:v>
                </c:pt>
                <c:pt idx="134">
                  <c:v>167.071876</c:v>
                </c:pt>
                <c:pt idx="135">
                  <c:v>168.986928</c:v>
                </c:pt>
                <c:pt idx="136">
                  <c:v>169.961244</c:v>
                </c:pt>
                <c:pt idx="137">
                  <c:v>174.165804</c:v>
                </c:pt>
                <c:pt idx="138">
                  <c:v>174.319276</c:v>
                </c:pt>
                <c:pt idx="139">
                  <c:v>174.976372</c:v>
                </c:pt>
                <c:pt idx="140">
                  <c:v>177.187224</c:v>
                </c:pt>
                <c:pt idx="141">
                  <c:v>188.296236</c:v>
                </c:pt>
                <c:pt idx="142">
                  <c:v>193.758468</c:v>
                </c:pt>
                <c:pt idx="143">
                  <c:v>194.816428</c:v>
                </c:pt>
                <c:pt idx="144">
                  <c:v>194.816428</c:v>
                </c:pt>
                <c:pt idx="145">
                  <c:v>196.058752</c:v>
                </c:pt>
                <c:pt idx="146">
                  <c:v>199.850432</c:v>
                </c:pt>
                <c:pt idx="147">
                  <c:v>201.12268</c:v>
                </c:pt>
                <c:pt idx="148">
                  <c:v>207.559896</c:v>
                </c:pt>
                <c:pt idx="149">
                  <c:v>212.402412</c:v>
                </c:pt>
                <c:pt idx="150">
                  <c:v>215.79898</c:v>
                </c:pt>
                <c:pt idx="151">
                  <c:v>217.897596</c:v>
                </c:pt>
                <c:pt idx="152">
                  <c:v>220.988592</c:v>
                </c:pt>
                <c:pt idx="153">
                  <c:v>221.293356</c:v>
                </c:pt>
                <c:pt idx="154">
                  <c:v>230.662796</c:v>
                </c:pt>
                <c:pt idx="155">
                  <c:v>231.872904</c:v>
                </c:pt>
                <c:pt idx="156">
                  <c:v>233.130972</c:v>
                </c:pt>
                <c:pt idx="157">
                  <c:v>233.994564</c:v>
                </c:pt>
                <c:pt idx="158">
                  <c:v>234.880508</c:v>
                </c:pt>
                <c:pt idx="159">
                  <c:v>248.07496</c:v>
                </c:pt>
                <c:pt idx="160">
                  <c:v>250.485548</c:v>
                </c:pt>
                <c:pt idx="161">
                  <c:v>252.554644</c:v>
                </c:pt>
                <c:pt idx="162">
                  <c:v>252.775956</c:v>
                </c:pt>
                <c:pt idx="163">
                  <c:v>255.144564</c:v>
                </c:pt>
                <c:pt idx="164">
                  <c:v>270.032772</c:v>
                </c:pt>
                <c:pt idx="165">
                  <c:v>270.625164</c:v>
                </c:pt>
                <c:pt idx="166">
                  <c:v>273.722736</c:v>
                </c:pt>
                <c:pt idx="167">
                  <c:v>276.204032</c:v>
                </c:pt>
                <c:pt idx="168">
                  <c:v>295.619264</c:v>
                </c:pt>
                <c:pt idx="169">
                  <c:v>299.80672</c:v>
                </c:pt>
                <c:pt idx="170">
                  <c:v>300.796656</c:v>
                </c:pt>
                <c:pt idx="171">
                  <c:v>303.892128</c:v>
                </c:pt>
                <c:pt idx="172">
                  <c:v>314.050992</c:v>
                </c:pt>
                <c:pt idx="173">
                  <c:v>321.327568</c:v>
                </c:pt>
                <c:pt idx="174">
                  <c:v>337.595076</c:v>
                </c:pt>
                <c:pt idx="175">
                  <c:v>339.819704</c:v>
                </c:pt>
                <c:pt idx="176">
                  <c:v>355.24364</c:v>
                </c:pt>
                <c:pt idx="177">
                  <c:v>355.679888</c:v>
                </c:pt>
                <c:pt idx="178">
                  <c:v>356.59788</c:v>
                </c:pt>
                <c:pt idx="179">
                  <c:v>379.20412</c:v>
                </c:pt>
                <c:pt idx="180">
                  <c:v>379.407072</c:v>
                </c:pt>
                <c:pt idx="181">
                  <c:v>391.554376</c:v>
                </c:pt>
                <c:pt idx="182">
                  <c:v>404.453268</c:v>
                </c:pt>
                <c:pt idx="183">
                  <c:v>416.3271</c:v>
                </c:pt>
                <c:pt idx="184">
                  <c:v>423.36528</c:v>
                </c:pt>
                <c:pt idx="185">
                  <c:v>448.196456</c:v>
                </c:pt>
                <c:pt idx="186">
                  <c:v>455.652228</c:v>
                </c:pt>
                <c:pt idx="187">
                  <c:v>457.213324</c:v>
                </c:pt>
                <c:pt idx="188">
                  <c:v>458.134968</c:v>
                </c:pt>
                <c:pt idx="189">
                  <c:v>469.761568</c:v>
                </c:pt>
                <c:pt idx="190">
                  <c:v>484.837276</c:v>
                </c:pt>
                <c:pt idx="191">
                  <c:v>490.447152</c:v>
                </c:pt>
                <c:pt idx="192">
                  <c:v>506.899032</c:v>
                </c:pt>
                <c:pt idx="193">
                  <c:v>535.56762</c:v>
                </c:pt>
                <c:pt idx="194">
                  <c:v>560.7579040000001</c:v>
                </c:pt>
                <c:pt idx="195">
                  <c:v>560.7579040000001</c:v>
                </c:pt>
                <c:pt idx="196">
                  <c:v>564.509544</c:v>
                </c:pt>
                <c:pt idx="197">
                  <c:v>608.034016</c:v>
                </c:pt>
                <c:pt idx="198">
                  <c:v>608.216464</c:v>
                </c:pt>
                <c:pt idx="199">
                  <c:v>611.702808</c:v>
                </c:pt>
                <c:pt idx="200">
                  <c:v>673.177152</c:v>
                </c:pt>
                <c:pt idx="201">
                  <c:v>696.003832</c:v>
                </c:pt>
                <c:pt idx="202">
                  <c:v>712.985492</c:v>
                </c:pt>
                <c:pt idx="203">
                  <c:v>739.318908</c:v>
                </c:pt>
                <c:pt idx="204">
                  <c:v>745.120908</c:v>
                </c:pt>
                <c:pt idx="205">
                  <c:v>805.444528</c:v>
                </c:pt>
                <c:pt idx="206">
                  <c:v>819.520624</c:v>
                </c:pt>
                <c:pt idx="207">
                  <c:v>819.520624</c:v>
                </c:pt>
                <c:pt idx="208">
                  <c:v>825.198684</c:v>
                </c:pt>
                <c:pt idx="209">
                  <c:v>825.4580120000001</c:v>
                </c:pt>
                <c:pt idx="210">
                  <c:v>882.792944</c:v>
                </c:pt>
                <c:pt idx="211">
                  <c:v>924.876696</c:v>
                </c:pt>
                <c:pt idx="212">
                  <c:v>929.788876</c:v>
                </c:pt>
                <c:pt idx="213">
                  <c:v>939.523532</c:v>
                </c:pt>
                <c:pt idx="214">
                  <c:v>1055.542904</c:v>
                </c:pt>
                <c:pt idx="215">
                  <c:v>1293.491792</c:v>
                </c:pt>
                <c:pt idx="216">
                  <c:v>1360.639704</c:v>
                </c:pt>
                <c:pt idx="217">
                  <c:v>1594.094272</c:v>
                </c:pt>
                <c:pt idx="218">
                  <c:v>1666.89628</c:v>
                </c:pt>
                <c:pt idx="219">
                  <c:v>1926.23072</c:v>
                </c:pt>
                <c:pt idx="220">
                  <c:v>2477.609052</c:v>
                </c:pt>
                <c:pt idx="221">
                  <c:v>3111.593792</c:v>
                </c:pt>
                <c:pt idx="222">
                  <c:v>3437.224876</c:v>
                </c:pt>
                <c:pt idx="223">
                  <c:v>3947.774864</c:v>
                </c:pt>
                <c:pt idx="224">
                  <c:v>5374.667712</c:v>
                </c:pt>
                <c:pt idx="225">
                  <c:v>8134.875096</c:v>
                </c:pt>
                <c:pt idx="226">
                  <c:v>12025.569884</c:v>
                </c:pt>
                <c:pt idx="227">
                  <c:v>14601.68138</c:v>
                </c:pt>
              </c:numCache>
            </c:numRef>
          </c:xVal>
          <c:yVal>
            <c:numRef>
              <c:f>Analysis!$V$95:$V$322</c:f>
              <c:numCache>
                <c:formatCode>0.00E+00</c:formatCode>
                <c:ptCount val="228"/>
                <c:pt idx="0">
                  <c:v>0.290018820097564</c:v>
                </c:pt>
                <c:pt idx="1">
                  <c:v>0.338428638323258</c:v>
                </c:pt>
                <c:pt idx="2">
                  <c:v>0.0611724066670127</c:v>
                </c:pt>
                <c:pt idx="3">
                  <c:v>0.286938195301384</c:v>
                </c:pt>
                <c:pt idx="4">
                  <c:v>0.37429591273593</c:v>
                </c:pt>
                <c:pt idx="5">
                  <c:v>0.208382262998781</c:v>
                </c:pt>
                <c:pt idx="6">
                  <c:v>0.331167165589403</c:v>
                </c:pt>
                <c:pt idx="7">
                  <c:v>0.108261957122915</c:v>
                </c:pt>
                <c:pt idx="8">
                  <c:v>0.139508294341317</c:v>
                </c:pt>
                <c:pt idx="9">
                  <c:v>0.361093235038014</c:v>
                </c:pt>
                <c:pt idx="10">
                  <c:v>0.0805363339572901</c:v>
                </c:pt>
                <c:pt idx="11">
                  <c:v>0.39652042019409</c:v>
                </c:pt>
                <c:pt idx="12">
                  <c:v>0.379797028443396</c:v>
                </c:pt>
                <c:pt idx="13">
                  <c:v>0.380457162328291</c:v>
                </c:pt>
                <c:pt idx="14">
                  <c:v>0.371435332568049</c:v>
                </c:pt>
                <c:pt idx="15">
                  <c:v>0.156891819976907</c:v>
                </c:pt>
                <c:pt idx="16">
                  <c:v>0.249750653118919</c:v>
                </c:pt>
                <c:pt idx="17">
                  <c:v>0.289798775469265</c:v>
                </c:pt>
                <c:pt idx="18">
                  <c:v>0.222025029953294</c:v>
                </c:pt>
                <c:pt idx="19">
                  <c:v>0.330947120961105</c:v>
                </c:pt>
                <c:pt idx="20">
                  <c:v>0.480797512832456</c:v>
                </c:pt>
                <c:pt idx="21">
                  <c:v>0.429307069810582</c:v>
                </c:pt>
                <c:pt idx="22">
                  <c:v>0.247110117579336</c:v>
                </c:pt>
                <c:pt idx="23">
                  <c:v>0.244249537411454</c:v>
                </c:pt>
                <c:pt idx="24">
                  <c:v>0.244469582039752</c:v>
                </c:pt>
                <c:pt idx="25">
                  <c:v>0.247330162207634</c:v>
                </c:pt>
                <c:pt idx="26">
                  <c:v>0.281877168850516</c:v>
                </c:pt>
                <c:pt idx="27">
                  <c:v>0.283197436620307</c:v>
                </c:pt>
                <c:pt idx="28">
                  <c:v>0.583118264991309</c:v>
                </c:pt>
                <c:pt idx="29">
                  <c:v>0.226425922519267</c:v>
                </c:pt>
                <c:pt idx="30">
                  <c:v>0.225325699377774</c:v>
                </c:pt>
                <c:pt idx="31">
                  <c:v>0.225545744006072</c:v>
                </c:pt>
                <c:pt idx="32">
                  <c:v>0.225985833262669</c:v>
                </c:pt>
                <c:pt idx="33">
                  <c:v>0.392339572256416</c:v>
                </c:pt>
                <c:pt idx="34">
                  <c:v>0.188358201823608</c:v>
                </c:pt>
                <c:pt idx="35">
                  <c:v>0.45329193429513</c:v>
                </c:pt>
                <c:pt idx="36">
                  <c:v>0.459233139259193</c:v>
                </c:pt>
                <c:pt idx="37">
                  <c:v>0.472875906213706</c:v>
                </c:pt>
                <c:pt idx="38">
                  <c:v>0.514464340962143</c:v>
                </c:pt>
                <c:pt idx="39">
                  <c:v>0.445810416932978</c:v>
                </c:pt>
                <c:pt idx="40">
                  <c:v>0.404662071441138</c:v>
                </c:pt>
                <c:pt idx="41">
                  <c:v>0.485858539283324</c:v>
                </c:pt>
                <c:pt idx="42">
                  <c:v>0.445810416932978</c:v>
                </c:pt>
                <c:pt idx="43">
                  <c:v>1.085040062140431</c:v>
                </c:pt>
                <c:pt idx="44">
                  <c:v>0.39013912597343</c:v>
                </c:pt>
                <c:pt idx="45">
                  <c:v>0.400701268131763</c:v>
                </c:pt>
                <c:pt idx="46">
                  <c:v>1.477599679025146</c:v>
                </c:pt>
                <c:pt idx="47">
                  <c:v>0.606002906334364</c:v>
                </c:pt>
                <c:pt idx="48">
                  <c:v>0.53228795585433</c:v>
                </c:pt>
                <c:pt idx="49">
                  <c:v>0.50236188640572</c:v>
                </c:pt>
                <c:pt idx="50">
                  <c:v>0.686979329548251</c:v>
                </c:pt>
                <c:pt idx="51">
                  <c:v>0.251731054773606</c:v>
                </c:pt>
                <c:pt idx="52">
                  <c:v>0.547250990578636</c:v>
                </c:pt>
                <c:pt idx="53">
                  <c:v>0.726587362642</c:v>
                </c:pt>
                <c:pt idx="54">
                  <c:v>0.555172597197385</c:v>
                </c:pt>
                <c:pt idx="55">
                  <c:v>0.547911124463531</c:v>
                </c:pt>
                <c:pt idx="56">
                  <c:v>0.569915587293392</c:v>
                </c:pt>
                <c:pt idx="57">
                  <c:v>0.937830205808663</c:v>
                </c:pt>
                <c:pt idx="58">
                  <c:v>0.693140579140612</c:v>
                </c:pt>
                <c:pt idx="59">
                  <c:v>0.5844385327611</c:v>
                </c:pt>
                <c:pt idx="60">
                  <c:v>1.119587068783312</c:v>
                </c:pt>
                <c:pt idx="61">
                  <c:v>0.332267388730897</c:v>
                </c:pt>
                <c:pt idx="62">
                  <c:v>0.362633547436104</c:v>
                </c:pt>
                <c:pt idx="63">
                  <c:v>0.363513725949299</c:v>
                </c:pt>
                <c:pt idx="64">
                  <c:v>0.359332878011625</c:v>
                </c:pt>
                <c:pt idx="65">
                  <c:v>0.361313279666313</c:v>
                </c:pt>
                <c:pt idx="66">
                  <c:v>0.364393904462493</c:v>
                </c:pt>
                <c:pt idx="67">
                  <c:v>0.362413502807806</c:v>
                </c:pt>
                <c:pt idx="68">
                  <c:v>0.618105360890787</c:v>
                </c:pt>
                <c:pt idx="69">
                  <c:v>0.619645673288877</c:v>
                </c:pt>
                <c:pt idx="70">
                  <c:v>0.694680891538702</c:v>
                </c:pt>
                <c:pt idx="71">
                  <c:v>0.824287177606582</c:v>
                </c:pt>
                <c:pt idx="72">
                  <c:v>0.650671965878981</c:v>
                </c:pt>
                <c:pt idx="73">
                  <c:v>0.64451071628662</c:v>
                </c:pt>
                <c:pt idx="74">
                  <c:v>0.370995243311451</c:v>
                </c:pt>
                <c:pt idx="75">
                  <c:v>0.771036377558319</c:v>
                </c:pt>
                <c:pt idx="76">
                  <c:v>0.661454152665612</c:v>
                </c:pt>
                <c:pt idx="77">
                  <c:v>0.62074589643037</c:v>
                </c:pt>
                <c:pt idx="78">
                  <c:v>0.661234108037314</c:v>
                </c:pt>
                <c:pt idx="79">
                  <c:v>0.65243232290537</c:v>
                </c:pt>
                <c:pt idx="80">
                  <c:v>0.395640241680895</c:v>
                </c:pt>
                <c:pt idx="81">
                  <c:v>0.451091488012144</c:v>
                </c:pt>
                <c:pt idx="82">
                  <c:v>0.666075089859883</c:v>
                </c:pt>
                <c:pt idx="83">
                  <c:v>0.60182205839669</c:v>
                </c:pt>
                <c:pt idx="84">
                  <c:v>0.726807407270299</c:v>
                </c:pt>
                <c:pt idx="85">
                  <c:v>1.594003287395109</c:v>
                </c:pt>
                <c:pt idx="86">
                  <c:v>0.704142810555542</c:v>
                </c:pt>
                <c:pt idx="87">
                  <c:v>1.061935376169078</c:v>
                </c:pt>
                <c:pt idx="88">
                  <c:v>0.43128747146527</c:v>
                </c:pt>
                <c:pt idx="89">
                  <c:v>0.721306291562834</c:v>
                </c:pt>
                <c:pt idx="90">
                  <c:v>0.84035043547238</c:v>
                </c:pt>
                <c:pt idx="91">
                  <c:v>0.93672998266717</c:v>
                </c:pt>
                <c:pt idx="92">
                  <c:v>0.782478698229846</c:v>
                </c:pt>
                <c:pt idx="93">
                  <c:v>0.785779367654325</c:v>
                </c:pt>
                <c:pt idx="94">
                  <c:v>0.906363823961962</c:v>
                </c:pt>
                <c:pt idx="95">
                  <c:v>0.907684091731754</c:v>
                </c:pt>
                <c:pt idx="96">
                  <c:v>0.612384200555023</c:v>
                </c:pt>
                <c:pt idx="97">
                  <c:v>0.556272820338878</c:v>
                </c:pt>
                <c:pt idx="98">
                  <c:v>0.532948089739226</c:v>
                </c:pt>
                <c:pt idx="99">
                  <c:v>0.879518379309532</c:v>
                </c:pt>
                <c:pt idx="100">
                  <c:v>0.530307554199643</c:v>
                </c:pt>
                <c:pt idx="101">
                  <c:v>0.646491117941307</c:v>
                </c:pt>
                <c:pt idx="102">
                  <c:v>0.640769957605543</c:v>
                </c:pt>
                <c:pt idx="103">
                  <c:v>0.806683607342693</c:v>
                </c:pt>
                <c:pt idx="104">
                  <c:v>7.366434021552466</c:v>
                </c:pt>
                <c:pt idx="105">
                  <c:v>1.128608898543555</c:v>
                </c:pt>
                <c:pt idx="106">
                  <c:v>0.983379443866475</c:v>
                </c:pt>
                <c:pt idx="107">
                  <c:v>1.661556988282781</c:v>
                </c:pt>
                <c:pt idx="108">
                  <c:v>1.081079258831056</c:v>
                </c:pt>
                <c:pt idx="109">
                  <c:v>1.017706405881057</c:v>
                </c:pt>
                <c:pt idx="110">
                  <c:v>1.010444933147203</c:v>
                </c:pt>
                <c:pt idx="111">
                  <c:v>1.009124665377412</c:v>
                </c:pt>
                <c:pt idx="112">
                  <c:v>1.014625781084877</c:v>
                </c:pt>
                <c:pt idx="113">
                  <c:v>1.017706405881057</c:v>
                </c:pt>
                <c:pt idx="114">
                  <c:v>1.012425334801891</c:v>
                </c:pt>
                <c:pt idx="115">
                  <c:v>1.011985245545294</c:v>
                </c:pt>
                <c:pt idx="116">
                  <c:v>1.018366539765953</c:v>
                </c:pt>
                <c:pt idx="117">
                  <c:v>1.012425334801891</c:v>
                </c:pt>
                <c:pt idx="118">
                  <c:v>1.015505959598071</c:v>
                </c:pt>
                <c:pt idx="119">
                  <c:v>1.017486361252759</c:v>
                </c:pt>
                <c:pt idx="120">
                  <c:v>1.023427566216821</c:v>
                </c:pt>
                <c:pt idx="121">
                  <c:v>1.012865424058488</c:v>
                </c:pt>
                <c:pt idx="122">
                  <c:v>1.021227119933835</c:v>
                </c:pt>
                <c:pt idx="123">
                  <c:v>0.674656830363529</c:v>
                </c:pt>
                <c:pt idx="124">
                  <c:v>0.673996696478633</c:v>
                </c:pt>
                <c:pt idx="125">
                  <c:v>1.207604920102755</c:v>
                </c:pt>
                <c:pt idx="126">
                  <c:v>4.785090486981507</c:v>
                </c:pt>
                <c:pt idx="127">
                  <c:v>1.126848541517166</c:v>
                </c:pt>
                <c:pt idx="128">
                  <c:v>0.636809154296168</c:v>
                </c:pt>
                <c:pt idx="129">
                  <c:v>1.884022107492673</c:v>
                </c:pt>
                <c:pt idx="130">
                  <c:v>2.490685147711932</c:v>
                </c:pt>
                <c:pt idx="131">
                  <c:v>1.710406895765072</c:v>
                </c:pt>
                <c:pt idx="132">
                  <c:v>0.787979813937312</c:v>
                </c:pt>
                <c:pt idx="133">
                  <c:v>1.385621024396328</c:v>
                </c:pt>
                <c:pt idx="134">
                  <c:v>3.760122608366596</c:v>
                </c:pt>
                <c:pt idx="135">
                  <c:v>1.434030842622022</c:v>
                </c:pt>
                <c:pt idx="136">
                  <c:v>2.267559894617145</c:v>
                </c:pt>
                <c:pt idx="137">
                  <c:v>1.623049178330525</c:v>
                </c:pt>
                <c:pt idx="138">
                  <c:v>2.638775182556895</c:v>
                </c:pt>
                <c:pt idx="139">
                  <c:v>1.818888897516286</c:v>
                </c:pt>
                <c:pt idx="140">
                  <c:v>1.736592206532606</c:v>
                </c:pt>
                <c:pt idx="141">
                  <c:v>1.60016453698747</c:v>
                </c:pt>
                <c:pt idx="142">
                  <c:v>2.861900435651683</c:v>
                </c:pt>
                <c:pt idx="143">
                  <c:v>1.48816182118348</c:v>
                </c:pt>
                <c:pt idx="144">
                  <c:v>1.49278275837775</c:v>
                </c:pt>
                <c:pt idx="145">
                  <c:v>3.946280363907217</c:v>
                </c:pt>
                <c:pt idx="146">
                  <c:v>1.742093322240072</c:v>
                </c:pt>
                <c:pt idx="147">
                  <c:v>3.097128143302894</c:v>
                </c:pt>
                <c:pt idx="148">
                  <c:v>3.986328486257564</c:v>
                </c:pt>
                <c:pt idx="149">
                  <c:v>4.472407070169187</c:v>
                </c:pt>
                <c:pt idx="150">
                  <c:v>1.794683988403439</c:v>
                </c:pt>
                <c:pt idx="151">
                  <c:v>2.245995521043882</c:v>
                </c:pt>
                <c:pt idx="152">
                  <c:v>1.858937019866632</c:v>
                </c:pt>
                <c:pt idx="153">
                  <c:v>3.328615092273028</c:v>
                </c:pt>
                <c:pt idx="154">
                  <c:v>1.561436682406915</c:v>
                </c:pt>
                <c:pt idx="155">
                  <c:v>1.444592984780355</c:v>
                </c:pt>
                <c:pt idx="156">
                  <c:v>4.982250473937059</c:v>
                </c:pt>
                <c:pt idx="157">
                  <c:v>2.435453946008982</c:v>
                </c:pt>
                <c:pt idx="158">
                  <c:v>3.632276679325106</c:v>
                </c:pt>
                <c:pt idx="159">
                  <c:v>1.3900219169623</c:v>
                </c:pt>
                <c:pt idx="160">
                  <c:v>4.719077098491925</c:v>
                </c:pt>
                <c:pt idx="161">
                  <c:v>3.041236807715047</c:v>
                </c:pt>
                <c:pt idx="162">
                  <c:v>2.153576777158466</c:v>
                </c:pt>
                <c:pt idx="163">
                  <c:v>5.335202057728024</c:v>
                </c:pt>
                <c:pt idx="164">
                  <c:v>2.388144350924782</c:v>
                </c:pt>
                <c:pt idx="165">
                  <c:v>5.146843855904418</c:v>
                </c:pt>
                <c:pt idx="166">
                  <c:v>6.407259486798838</c:v>
                </c:pt>
                <c:pt idx="167">
                  <c:v>1.34579294667428</c:v>
                </c:pt>
                <c:pt idx="168">
                  <c:v>2.5274326006378</c:v>
                </c:pt>
                <c:pt idx="169">
                  <c:v>4.611255230625608</c:v>
                </c:pt>
                <c:pt idx="170">
                  <c:v>2.211668559029299</c:v>
                </c:pt>
                <c:pt idx="171">
                  <c:v>2.901508468745432</c:v>
                </c:pt>
                <c:pt idx="172">
                  <c:v>1.466377402981917</c:v>
                </c:pt>
                <c:pt idx="173">
                  <c:v>3.232895678963134</c:v>
                </c:pt>
                <c:pt idx="174">
                  <c:v>1.805246130561772</c:v>
                </c:pt>
                <c:pt idx="175">
                  <c:v>1.535031327011082</c:v>
                </c:pt>
                <c:pt idx="176">
                  <c:v>2.969282214261403</c:v>
                </c:pt>
                <c:pt idx="177">
                  <c:v>2.007247099339893</c:v>
                </c:pt>
                <c:pt idx="178">
                  <c:v>3.107690285461226</c:v>
                </c:pt>
                <c:pt idx="179">
                  <c:v>5.27424969568931</c:v>
                </c:pt>
                <c:pt idx="180">
                  <c:v>4.859905660603034</c:v>
                </c:pt>
                <c:pt idx="181">
                  <c:v>3.931977463067808</c:v>
                </c:pt>
                <c:pt idx="182">
                  <c:v>3.544918961890558</c:v>
                </c:pt>
                <c:pt idx="183">
                  <c:v>3.589808066063474</c:v>
                </c:pt>
                <c:pt idx="184">
                  <c:v>3.787848231532221</c:v>
                </c:pt>
                <c:pt idx="185">
                  <c:v>3.706211674433438</c:v>
                </c:pt>
                <c:pt idx="186">
                  <c:v>3.990949423451835</c:v>
                </c:pt>
                <c:pt idx="187">
                  <c:v>2.170960302794056</c:v>
                </c:pt>
                <c:pt idx="188">
                  <c:v>7.415724018291355</c:v>
                </c:pt>
                <c:pt idx="189">
                  <c:v>7.497140530761838</c:v>
                </c:pt>
                <c:pt idx="190">
                  <c:v>9.085202613192885</c:v>
                </c:pt>
                <c:pt idx="191">
                  <c:v>6.036264243487387</c:v>
                </c:pt>
                <c:pt idx="192">
                  <c:v>10.84864026437792</c:v>
                </c:pt>
                <c:pt idx="193">
                  <c:v>11.69757244035395</c:v>
                </c:pt>
                <c:pt idx="194">
                  <c:v>4.882130168061193</c:v>
                </c:pt>
                <c:pt idx="195">
                  <c:v>4.878389409380116</c:v>
                </c:pt>
                <c:pt idx="196">
                  <c:v>6.778914863995186</c:v>
                </c:pt>
                <c:pt idx="197">
                  <c:v>11.52989843359041</c:v>
                </c:pt>
                <c:pt idx="198">
                  <c:v>5.233101350197471</c:v>
                </c:pt>
                <c:pt idx="199">
                  <c:v>13.9642521564579</c:v>
                </c:pt>
                <c:pt idx="200">
                  <c:v>6.096996560897803</c:v>
                </c:pt>
                <c:pt idx="201">
                  <c:v>11.66610605850725</c:v>
                </c:pt>
                <c:pt idx="202">
                  <c:v>16.6509970679839</c:v>
                </c:pt>
                <c:pt idx="203">
                  <c:v>15.69160248860196</c:v>
                </c:pt>
                <c:pt idx="204">
                  <c:v>6.790577229295011</c:v>
                </c:pt>
                <c:pt idx="205">
                  <c:v>16.77752272925559</c:v>
                </c:pt>
                <c:pt idx="206">
                  <c:v>7.116243279176951</c:v>
                </c:pt>
                <c:pt idx="207">
                  <c:v>7.126145287450387</c:v>
                </c:pt>
                <c:pt idx="208">
                  <c:v>9.271800457990103</c:v>
                </c:pt>
                <c:pt idx="209">
                  <c:v>11.1199552910701</c:v>
                </c:pt>
                <c:pt idx="210">
                  <c:v>4.769467318372306</c:v>
                </c:pt>
                <c:pt idx="211">
                  <c:v>25.19973087738477</c:v>
                </c:pt>
                <c:pt idx="212">
                  <c:v>7.721586051626417</c:v>
                </c:pt>
                <c:pt idx="213">
                  <c:v>15.14237109636864</c:v>
                </c:pt>
                <c:pt idx="214">
                  <c:v>16.68466389611358</c:v>
                </c:pt>
                <c:pt idx="215">
                  <c:v>8.12580803381096</c:v>
                </c:pt>
                <c:pt idx="216">
                  <c:v>6.093475846845025</c:v>
                </c:pt>
                <c:pt idx="217">
                  <c:v>14.2654932525987</c:v>
                </c:pt>
                <c:pt idx="218">
                  <c:v>20.74514742210777</c:v>
                </c:pt>
                <c:pt idx="219">
                  <c:v>16.35437690903737</c:v>
                </c:pt>
                <c:pt idx="220">
                  <c:v>24.29996839227177</c:v>
                </c:pt>
                <c:pt idx="221">
                  <c:v>27.70031803337014</c:v>
                </c:pt>
                <c:pt idx="222">
                  <c:v>15.87688006562939</c:v>
                </c:pt>
                <c:pt idx="223">
                  <c:v>21.3401480970272</c:v>
                </c:pt>
                <c:pt idx="224">
                  <c:v>47.98117128976785</c:v>
                </c:pt>
                <c:pt idx="225">
                  <c:v>39.52683662590707</c:v>
                </c:pt>
                <c:pt idx="226">
                  <c:v>88.9937492459471</c:v>
                </c:pt>
                <c:pt idx="227">
                  <c:v>85.05296999774736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520168"/>
        <c:axId val="2113525720"/>
      </c:scatterChart>
      <c:valAx>
        <c:axId val="2113520168"/>
        <c:scaling>
          <c:logBase val="10.0"/>
          <c:orientation val="minMax"/>
          <c:min val="2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Problem memory footprint (Mb)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13525720"/>
        <c:crosses val="autoZero"/>
        <c:crossBetween val="midCat"/>
      </c:valAx>
      <c:valAx>
        <c:axId val="2113525720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 (J)</a:t>
                </a:r>
              </a:p>
            </c:rich>
          </c:tx>
          <c:overlay val="0"/>
        </c:title>
        <c:numFmt formatCode="0.00E+00" sourceLinked="1"/>
        <c:majorTickMark val="out"/>
        <c:minorTickMark val="none"/>
        <c:tickLblPos val="nextTo"/>
        <c:crossAx val="2113520168"/>
        <c:crosses val="autoZero"/>
        <c:crossBetween val="midCat"/>
      </c:valAx>
    </c:plotArea>
    <c:legend>
      <c:legendPos val="r"/>
      <c:legendEntry>
        <c:idx val="0"/>
        <c:delete val="1"/>
      </c:legendEntry>
      <c:overlay val="0"/>
    </c:legend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Naive DSPMV Modeled Energy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Analysis!$P$325</c:f>
              <c:strCache>
                <c:ptCount val="1"/>
                <c:pt idx="0">
                  <c:v>Tcomp</c:v>
                </c:pt>
              </c:strCache>
            </c:strRef>
          </c:tx>
          <c:marker>
            <c:symbol val="none"/>
          </c:marker>
          <c:xVal>
            <c:numRef>
              <c:f>Analysis!$L$326:$L$602</c:f>
              <c:numCache>
                <c:formatCode>General</c:formatCode>
                <c:ptCount val="277"/>
                <c:pt idx="0">
                  <c:v>32.854596</c:v>
                </c:pt>
                <c:pt idx="1">
                  <c:v>33.225288</c:v>
                </c:pt>
                <c:pt idx="2">
                  <c:v>33.428136</c:v>
                </c:pt>
                <c:pt idx="3">
                  <c:v>33.915812</c:v>
                </c:pt>
                <c:pt idx="4">
                  <c:v>34.535664</c:v>
                </c:pt>
                <c:pt idx="5">
                  <c:v>34.61448</c:v>
                </c:pt>
                <c:pt idx="6">
                  <c:v>34.614888</c:v>
                </c:pt>
                <c:pt idx="7">
                  <c:v>34.65158</c:v>
                </c:pt>
                <c:pt idx="8">
                  <c:v>35.893404</c:v>
                </c:pt>
                <c:pt idx="9">
                  <c:v>35.995176</c:v>
                </c:pt>
                <c:pt idx="10">
                  <c:v>38.060788</c:v>
                </c:pt>
                <c:pt idx="11">
                  <c:v>38.169924</c:v>
                </c:pt>
                <c:pt idx="12">
                  <c:v>38.241056</c:v>
                </c:pt>
                <c:pt idx="13">
                  <c:v>38.3248</c:v>
                </c:pt>
                <c:pt idx="14">
                  <c:v>38.642472</c:v>
                </c:pt>
                <c:pt idx="15">
                  <c:v>38.94822</c:v>
                </c:pt>
                <c:pt idx="16">
                  <c:v>38.958456</c:v>
                </c:pt>
                <c:pt idx="17">
                  <c:v>39.206012</c:v>
                </c:pt>
                <c:pt idx="18">
                  <c:v>39.523576</c:v>
                </c:pt>
                <c:pt idx="19">
                  <c:v>39.53628</c:v>
                </c:pt>
                <c:pt idx="20">
                  <c:v>39.85824</c:v>
                </c:pt>
                <c:pt idx="21">
                  <c:v>40.526976</c:v>
                </c:pt>
                <c:pt idx="22">
                  <c:v>40.74836</c:v>
                </c:pt>
                <c:pt idx="23">
                  <c:v>41.604352</c:v>
                </c:pt>
                <c:pt idx="24">
                  <c:v>41.808688</c:v>
                </c:pt>
                <c:pt idx="25">
                  <c:v>42.330644</c:v>
                </c:pt>
                <c:pt idx="26">
                  <c:v>44.111828</c:v>
                </c:pt>
                <c:pt idx="27">
                  <c:v>44.641296</c:v>
                </c:pt>
                <c:pt idx="28">
                  <c:v>44.8296</c:v>
                </c:pt>
                <c:pt idx="29">
                  <c:v>45.104964</c:v>
                </c:pt>
                <c:pt idx="30">
                  <c:v>45.552408</c:v>
                </c:pt>
                <c:pt idx="31">
                  <c:v>45.766936</c:v>
                </c:pt>
                <c:pt idx="32">
                  <c:v>46.144888</c:v>
                </c:pt>
                <c:pt idx="33">
                  <c:v>46.41982</c:v>
                </c:pt>
                <c:pt idx="34">
                  <c:v>46.573568</c:v>
                </c:pt>
                <c:pt idx="35">
                  <c:v>46.850512</c:v>
                </c:pt>
                <c:pt idx="36">
                  <c:v>47.340384</c:v>
                </c:pt>
                <c:pt idx="37">
                  <c:v>47.922336</c:v>
                </c:pt>
                <c:pt idx="38">
                  <c:v>47.922336</c:v>
                </c:pt>
                <c:pt idx="39">
                  <c:v>47.922336</c:v>
                </c:pt>
                <c:pt idx="40">
                  <c:v>47.922336</c:v>
                </c:pt>
                <c:pt idx="41">
                  <c:v>48.486608</c:v>
                </c:pt>
                <c:pt idx="42">
                  <c:v>48.716536</c:v>
                </c:pt>
                <c:pt idx="43">
                  <c:v>49.083184</c:v>
                </c:pt>
                <c:pt idx="44">
                  <c:v>49.083184</c:v>
                </c:pt>
                <c:pt idx="45">
                  <c:v>49.083184</c:v>
                </c:pt>
                <c:pt idx="46">
                  <c:v>49.083184</c:v>
                </c:pt>
                <c:pt idx="47">
                  <c:v>49.337616</c:v>
                </c:pt>
                <c:pt idx="48">
                  <c:v>49.549536</c:v>
                </c:pt>
                <c:pt idx="49">
                  <c:v>51.15978</c:v>
                </c:pt>
                <c:pt idx="50">
                  <c:v>52.219224</c:v>
                </c:pt>
                <c:pt idx="51">
                  <c:v>52.464528</c:v>
                </c:pt>
                <c:pt idx="52">
                  <c:v>52.86552</c:v>
                </c:pt>
                <c:pt idx="53">
                  <c:v>53.129388</c:v>
                </c:pt>
                <c:pt idx="54">
                  <c:v>53.385744</c:v>
                </c:pt>
                <c:pt idx="55">
                  <c:v>53.385744</c:v>
                </c:pt>
                <c:pt idx="56">
                  <c:v>53.804148</c:v>
                </c:pt>
                <c:pt idx="57">
                  <c:v>53.80868</c:v>
                </c:pt>
                <c:pt idx="58">
                  <c:v>53.80868</c:v>
                </c:pt>
                <c:pt idx="59">
                  <c:v>53.80868</c:v>
                </c:pt>
                <c:pt idx="60">
                  <c:v>53.80868</c:v>
                </c:pt>
                <c:pt idx="61">
                  <c:v>54.235296</c:v>
                </c:pt>
                <c:pt idx="62">
                  <c:v>54.612</c:v>
                </c:pt>
                <c:pt idx="63">
                  <c:v>56.107856</c:v>
                </c:pt>
                <c:pt idx="64">
                  <c:v>56.42916</c:v>
                </c:pt>
                <c:pt idx="65">
                  <c:v>57.285072</c:v>
                </c:pt>
                <c:pt idx="66">
                  <c:v>58.331624</c:v>
                </c:pt>
                <c:pt idx="67">
                  <c:v>59.330224</c:v>
                </c:pt>
                <c:pt idx="68">
                  <c:v>59.659672</c:v>
                </c:pt>
                <c:pt idx="69">
                  <c:v>60.118516</c:v>
                </c:pt>
                <c:pt idx="70">
                  <c:v>63.466248</c:v>
                </c:pt>
                <c:pt idx="71">
                  <c:v>63.827928</c:v>
                </c:pt>
                <c:pt idx="72">
                  <c:v>64.96152</c:v>
                </c:pt>
                <c:pt idx="73">
                  <c:v>65.89555199999999</c:v>
                </c:pt>
                <c:pt idx="74">
                  <c:v>66.979256</c:v>
                </c:pt>
                <c:pt idx="75">
                  <c:v>68.11477600000001</c:v>
                </c:pt>
                <c:pt idx="76">
                  <c:v>68.11477600000001</c:v>
                </c:pt>
                <c:pt idx="77">
                  <c:v>68.11477600000001</c:v>
                </c:pt>
                <c:pt idx="78">
                  <c:v>68.11477600000001</c:v>
                </c:pt>
                <c:pt idx="79">
                  <c:v>68.11477600000001</c:v>
                </c:pt>
                <c:pt idx="80">
                  <c:v>68.11477600000001</c:v>
                </c:pt>
                <c:pt idx="81">
                  <c:v>71.27512</c:v>
                </c:pt>
                <c:pt idx="82">
                  <c:v>71.30246</c:v>
                </c:pt>
                <c:pt idx="83">
                  <c:v>71.30246</c:v>
                </c:pt>
                <c:pt idx="84">
                  <c:v>72.11796</c:v>
                </c:pt>
                <c:pt idx="85">
                  <c:v>72.300996</c:v>
                </c:pt>
                <c:pt idx="86">
                  <c:v>72.878344</c:v>
                </c:pt>
                <c:pt idx="87">
                  <c:v>73.374112</c:v>
                </c:pt>
                <c:pt idx="88">
                  <c:v>73.79244</c:v>
                </c:pt>
                <c:pt idx="89">
                  <c:v>75.505792</c:v>
                </c:pt>
                <c:pt idx="90">
                  <c:v>75.5216</c:v>
                </c:pt>
                <c:pt idx="91">
                  <c:v>75.649216</c:v>
                </c:pt>
                <c:pt idx="92">
                  <c:v>76.607116</c:v>
                </c:pt>
                <c:pt idx="93">
                  <c:v>79.589028</c:v>
                </c:pt>
                <c:pt idx="94">
                  <c:v>79.952</c:v>
                </c:pt>
                <c:pt idx="95">
                  <c:v>80.405844</c:v>
                </c:pt>
                <c:pt idx="96">
                  <c:v>81.64572</c:v>
                </c:pt>
                <c:pt idx="97">
                  <c:v>82.139168</c:v>
                </c:pt>
                <c:pt idx="98">
                  <c:v>83.126304</c:v>
                </c:pt>
                <c:pt idx="99">
                  <c:v>83.127792</c:v>
                </c:pt>
                <c:pt idx="100">
                  <c:v>84.692044</c:v>
                </c:pt>
                <c:pt idx="101">
                  <c:v>86.984404</c:v>
                </c:pt>
                <c:pt idx="102">
                  <c:v>87.9645</c:v>
                </c:pt>
                <c:pt idx="103">
                  <c:v>88.891036</c:v>
                </c:pt>
                <c:pt idx="104">
                  <c:v>90.902944</c:v>
                </c:pt>
                <c:pt idx="105">
                  <c:v>91.04232</c:v>
                </c:pt>
                <c:pt idx="106">
                  <c:v>92.284316</c:v>
                </c:pt>
                <c:pt idx="107">
                  <c:v>93.513284</c:v>
                </c:pt>
                <c:pt idx="108">
                  <c:v>95.118104</c:v>
                </c:pt>
                <c:pt idx="109">
                  <c:v>95.531796</c:v>
                </c:pt>
                <c:pt idx="110">
                  <c:v>96.415064</c:v>
                </c:pt>
                <c:pt idx="111">
                  <c:v>96.578328</c:v>
                </c:pt>
                <c:pt idx="112">
                  <c:v>96.96604</c:v>
                </c:pt>
                <c:pt idx="113">
                  <c:v>98.658416</c:v>
                </c:pt>
                <c:pt idx="114">
                  <c:v>99.466968</c:v>
                </c:pt>
                <c:pt idx="115">
                  <c:v>101.443032</c:v>
                </c:pt>
                <c:pt idx="116">
                  <c:v>102.36814</c:v>
                </c:pt>
                <c:pt idx="117">
                  <c:v>103.67644</c:v>
                </c:pt>
                <c:pt idx="118">
                  <c:v>104.52116</c:v>
                </c:pt>
                <c:pt idx="119">
                  <c:v>104.669432</c:v>
                </c:pt>
                <c:pt idx="120">
                  <c:v>104.91174</c:v>
                </c:pt>
                <c:pt idx="121">
                  <c:v>106.097308</c:v>
                </c:pt>
                <c:pt idx="122">
                  <c:v>106.345872</c:v>
                </c:pt>
                <c:pt idx="123">
                  <c:v>108.14462</c:v>
                </c:pt>
                <c:pt idx="124">
                  <c:v>109.280528</c:v>
                </c:pt>
                <c:pt idx="125">
                  <c:v>110.399656</c:v>
                </c:pt>
                <c:pt idx="126">
                  <c:v>112.020488</c:v>
                </c:pt>
                <c:pt idx="127">
                  <c:v>112.265808</c:v>
                </c:pt>
                <c:pt idx="128">
                  <c:v>118.9944</c:v>
                </c:pt>
                <c:pt idx="129">
                  <c:v>123.192048</c:v>
                </c:pt>
                <c:pt idx="130">
                  <c:v>123.639472</c:v>
                </c:pt>
                <c:pt idx="131">
                  <c:v>124.179168</c:v>
                </c:pt>
                <c:pt idx="132">
                  <c:v>124.9112</c:v>
                </c:pt>
                <c:pt idx="133">
                  <c:v>124.954352</c:v>
                </c:pt>
                <c:pt idx="134">
                  <c:v>127.524656</c:v>
                </c:pt>
                <c:pt idx="135">
                  <c:v>128.4266</c:v>
                </c:pt>
                <c:pt idx="136">
                  <c:v>130.703424</c:v>
                </c:pt>
                <c:pt idx="137">
                  <c:v>131.1872</c:v>
                </c:pt>
                <c:pt idx="138">
                  <c:v>131.1872</c:v>
                </c:pt>
                <c:pt idx="139">
                  <c:v>132.746952</c:v>
                </c:pt>
                <c:pt idx="140">
                  <c:v>133.632072</c:v>
                </c:pt>
                <c:pt idx="141">
                  <c:v>134.464128</c:v>
                </c:pt>
                <c:pt idx="142">
                  <c:v>136.3894</c:v>
                </c:pt>
                <c:pt idx="143">
                  <c:v>137.242224</c:v>
                </c:pt>
                <c:pt idx="144">
                  <c:v>138.508656</c:v>
                </c:pt>
                <c:pt idx="145">
                  <c:v>140.0108</c:v>
                </c:pt>
                <c:pt idx="146">
                  <c:v>142.183516</c:v>
                </c:pt>
                <c:pt idx="147">
                  <c:v>143.971448</c:v>
                </c:pt>
                <c:pt idx="148">
                  <c:v>145.685724</c:v>
                </c:pt>
                <c:pt idx="149">
                  <c:v>150.530504</c:v>
                </c:pt>
                <c:pt idx="150">
                  <c:v>153.63216</c:v>
                </c:pt>
                <c:pt idx="151">
                  <c:v>159.31944</c:v>
                </c:pt>
                <c:pt idx="152">
                  <c:v>162.723432</c:v>
                </c:pt>
                <c:pt idx="153">
                  <c:v>171.063056</c:v>
                </c:pt>
                <c:pt idx="154">
                  <c:v>171.371352</c:v>
                </c:pt>
                <c:pt idx="155">
                  <c:v>179.543124</c:v>
                </c:pt>
                <c:pt idx="156">
                  <c:v>183.84796</c:v>
                </c:pt>
                <c:pt idx="157">
                  <c:v>184.602352</c:v>
                </c:pt>
                <c:pt idx="158">
                  <c:v>186.270764</c:v>
                </c:pt>
                <c:pt idx="159">
                  <c:v>186.926896</c:v>
                </c:pt>
                <c:pt idx="160">
                  <c:v>194.816428</c:v>
                </c:pt>
                <c:pt idx="161">
                  <c:v>194.816428</c:v>
                </c:pt>
                <c:pt idx="162">
                  <c:v>216.621836</c:v>
                </c:pt>
                <c:pt idx="163">
                  <c:v>217.107456</c:v>
                </c:pt>
                <c:pt idx="164">
                  <c:v>220.6806</c:v>
                </c:pt>
                <c:pt idx="165">
                  <c:v>220.6806</c:v>
                </c:pt>
                <c:pt idx="166">
                  <c:v>220.6806</c:v>
                </c:pt>
                <c:pt idx="167">
                  <c:v>220.6806</c:v>
                </c:pt>
                <c:pt idx="168">
                  <c:v>220.6806</c:v>
                </c:pt>
                <c:pt idx="169">
                  <c:v>220.6806</c:v>
                </c:pt>
                <c:pt idx="170">
                  <c:v>221.1636</c:v>
                </c:pt>
                <c:pt idx="171">
                  <c:v>221.1636</c:v>
                </c:pt>
                <c:pt idx="172">
                  <c:v>221.1636</c:v>
                </c:pt>
                <c:pt idx="173">
                  <c:v>221.1636</c:v>
                </c:pt>
                <c:pt idx="174">
                  <c:v>221.1636</c:v>
                </c:pt>
                <c:pt idx="175">
                  <c:v>221.1636</c:v>
                </c:pt>
                <c:pt idx="176">
                  <c:v>221.1636</c:v>
                </c:pt>
                <c:pt idx="177">
                  <c:v>221.1636</c:v>
                </c:pt>
                <c:pt idx="178">
                  <c:v>221.1636</c:v>
                </c:pt>
                <c:pt idx="179">
                  <c:v>227.223632</c:v>
                </c:pt>
                <c:pt idx="180">
                  <c:v>230.662796</c:v>
                </c:pt>
                <c:pt idx="181">
                  <c:v>231.872904</c:v>
                </c:pt>
                <c:pt idx="182">
                  <c:v>240.171648</c:v>
                </c:pt>
                <c:pt idx="183">
                  <c:v>245.410156</c:v>
                </c:pt>
                <c:pt idx="184">
                  <c:v>248.07496</c:v>
                </c:pt>
                <c:pt idx="185">
                  <c:v>251.20848</c:v>
                </c:pt>
                <c:pt idx="186">
                  <c:v>255.144564</c:v>
                </c:pt>
                <c:pt idx="187">
                  <c:v>259.82502</c:v>
                </c:pt>
                <c:pt idx="188">
                  <c:v>267.559284</c:v>
                </c:pt>
                <c:pt idx="189">
                  <c:v>269.736716</c:v>
                </c:pt>
                <c:pt idx="190">
                  <c:v>272.896008</c:v>
                </c:pt>
                <c:pt idx="191">
                  <c:v>273.722736</c:v>
                </c:pt>
                <c:pt idx="192">
                  <c:v>276.204032</c:v>
                </c:pt>
                <c:pt idx="193">
                  <c:v>281.367408</c:v>
                </c:pt>
                <c:pt idx="194">
                  <c:v>295.619264</c:v>
                </c:pt>
                <c:pt idx="195">
                  <c:v>296.481376</c:v>
                </c:pt>
                <c:pt idx="196">
                  <c:v>299.947876</c:v>
                </c:pt>
                <c:pt idx="197">
                  <c:v>300.796656</c:v>
                </c:pt>
                <c:pt idx="198">
                  <c:v>306.39936</c:v>
                </c:pt>
                <c:pt idx="199">
                  <c:v>311.57334</c:v>
                </c:pt>
                <c:pt idx="200">
                  <c:v>314.050992</c:v>
                </c:pt>
                <c:pt idx="201">
                  <c:v>315.111244</c:v>
                </c:pt>
                <c:pt idx="202">
                  <c:v>315.57046</c:v>
                </c:pt>
                <c:pt idx="203">
                  <c:v>328.272168</c:v>
                </c:pt>
                <c:pt idx="204">
                  <c:v>328.921176</c:v>
                </c:pt>
                <c:pt idx="205">
                  <c:v>337.595076</c:v>
                </c:pt>
                <c:pt idx="206">
                  <c:v>339.819704</c:v>
                </c:pt>
                <c:pt idx="207">
                  <c:v>341.310552</c:v>
                </c:pt>
                <c:pt idx="208">
                  <c:v>346.027608</c:v>
                </c:pt>
                <c:pt idx="209">
                  <c:v>348.509512</c:v>
                </c:pt>
                <c:pt idx="210">
                  <c:v>355.679888</c:v>
                </c:pt>
                <c:pt idx="211">
                  <c:v>356.150808</c:v>
                </c:pt>
                <c:pt idx="212">
                  <c:v>358.346288</c:v>
                </c:pt>
                <c:pt idx="213">
                  <c:v>365.704064</c:v>
                </c:pt>
                <c:pt idx="214">
                  <c:v>365.800704</c:v>
                </c:pt>
                <c:pt idx="215">
                  <c:v>369.14288</c:v>
                </c:pt>
                <c:pt idx="216">
                  <c:v>372.352452</c:v>
                </c:pt>
                <c:pt idx="217">
                  <c:v>374.68536</c:v>
                </c:pt>
                <c:pt idx="218">
                  <c:v>379.20412</c:v>
                </c:pt>
                <c:pt idx="219">
                  <c:v>387.174828</c:v>
                </c:pt>
                <c:pt idx="220">
                  <c:v>389.509516</c:v>
                </c:pt>
                <c:pt idx="221">
                  <c:v>437.73952</c:v>
                </c:pt>
                <c:pt idx="222">
                  <c:v>451.434516</c:v>
                </c:pt>
                <c:pt idx="223">
                  <c:v>451.870344</c:v>
                </c:pt>
                <c:pt idx="224">
                  <c:v>457.213324</c:v>
                </c:pt>
                <c:pt idx="225">
                  <c:v>475.599012</c:v>
                </c:pt>
                <c:pt idx="226">
                  <c:v>483.370348</c:v>
                </c:pt>
                <c:pt idx="227">
                  <c:v>506.899032</c:v>
                </c:pt>
                <c:pt idx="228">
                  <c:v>510.525192</c:v>
                </c:pt>
                <c:pt idx="229">
                  <c:v>535.56762</c:v>
                </c:pt>
                <c:pt idx="230">
                  <c:v>577.31376</c:v>
                </c:pt>
                <c:pt idx="231">
                  <c:v>605.616544</c:v>
                </c:pt>
                <c:pt idx="232">
                  <c:v>611.702808</c:v>
                </c:pt>
                <c:pt idx="233">
                  <c:v>647.438364</c:v>
                </c:pt>
                <c:pt idx="234">
                  <c:v>662.2292</c:v>
                </c:pt>
                <c:pt idx="235">
                  <c:v>683.919024</c:v>
                </c:pt>
                <c:pt idx="236">
                  <c:v>685.786072</c:v>
                </c:pt>
                <c:pt idx="237">
                  <c:v>738.429016</c:v>
                </c:pt>
                <c:pt idx="238">
                  <c:v>760.9698</c:v>
                </c:pt>
                <c:pt idx="239">
                  <c:v>786.63948</c:v>
                </c:pt>
                <c:pt idx="240">
                  <c:v>802.207392</c:v>
                </c:pt>
                <c:pt idx="241">
                  <c:v>812.298728</c:v>
                </c:pt>
                <c:pt idx="242">
                  <c:v>825.4580120000001</c:v>
                </c:pt>
                <c:pt idx="243">
                  <c:v>865.123384</c:v>
                </c:pt>
                <c:pt idx="244">
                  <c:v>879.72996</c:v>
                </c:pt>
                <c:pt idx="245">
                  <c:v>882.792944</c:v>
                </c:pt>
                <c:pt idx="246">
                  <c:v>924.876696</c:v>
                </c:pt>
                <c:pt idx="247">
                  <c:v>950.696064</c:v>
                </c:pt>
                <c:pt idx="248">
                  <c:v>979.936852</c:v>
                </c:pt>
                <c:pt idx="249">
                  <c:v>1055.542904</c:v>
                </c:pt>
                <c:pt idx="250">
                  <c:v>1059.874488</c:v>
                </c:pt>
                <c:pt idx="251">
                  <c:v>1074.470944</c:v>
                </c:pt>
                <c:pt idx="252">
                  <c:v>1074.470944</c:v>
                </c:pt>
                <c:pt idx="253">
                  <c:v>1092.168928</c:v>
                </c:pt>
                <c:pt idx="254">
                  <c:v>1093.72872</c:v>
                </c:pt>
                <c:pt idx="255">
                  <c:v>1153.429516</c:v>
                </c:pt>
                <c:pt idx="256">
                  <c:v>1162.10112</c:v>
                </c:pt>
                <c:pt idx="257">
                  <c:v>1232.997504</c:v>
                </c:pt>
                <c:pt idx="258">
                  <c:v>1293.491792</c:v>
                </c:pt>
                <c:pt idx="259">
                  <c:v>1360.639704</c:v>
                </c:pt>
                <c:pt idx="260">
                  <c:v>1379.48834</c:v>
                </c:pt>
                <c:pt idx="261">
                  <c:v>1440.168408</c:v>
                </c:pt>
                <c:pt idx="262">
                  <c:v>1476.652412</c:v>
                </c:pt>
                <c:pt idx="263">
                  <c:v>1569.768928</c:v>
                </c:pt>
                <c:pt idx="264">
                  <c:v>1569.768928</c:v>
                </c:pt>
                <c:pt idx="265">
                  <c:v>1691.498776</c:v>
                </c:pt>
                <c:pt idx="266">
                  <c:v>2070.156316</c:v>
                </c:pt>
                <c:pt idx="267">
                  <c:v>2477.609052</c:v>
                </c:pt>
                <c:pt idx="268">
                  <c:v>2921.129344</c:v>
                </c:pt>
                <c:pt idx="269">
                  <c:v>3437.224876</c:v>
                </c:pt>
                <c:pt idx="270">
                  <c:v>3516.475172</c:v>
                </c:pt>
                <c:pt idx="271">
                  <c:v>3947.774864</c:v>
                </c:pt>
                <c:pt idx="272">
                  <c:v>5703.507584</c:v>
                </c:pt>
                <c:pt idx="273">
                  <c:v>8134.875096</c:v>
                </c:pt>
                <c:pt idx="274">
                  <c:v>9853.540224</c:v>
                </c:pt>
                <c:pt idx="275">
                  <c:v>12025.569884</c:v>
                </c:pt>
                <c:pt idx="276">
                  <c:v>14601.68138</c:v>
                </c:pt>
              </c:numCache>
            </c:numRef>
          </c:xVal>
          <c:yVal>
            <c:numRef>
              <c:f>Analysis!$P$326:$P$602</c:f>
              <c:numCache>
                <c:formatCode>0.00E+00</c:formatCode>
                <c:ptCount val="27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Analysis!$T$325</c:f>
              <c:strCache>
                <c:ptCount val="1"/>
                <c:pt idx="0">
                  <c:v>Ecomp</c:v>
                </c:pt>
              </c:strCache>
            </c:strRef>
          </c:tx>
          <c:marker>
            <c:symbol val="none"/>
          </c:marker>
          <c:xVal>
            <c:numRef>
              <c:f>Analysis!$L$326:$L$602</c:f>
              <c:numCache>
                <c:formatCode>General</c:formatCode>
                <c:ptCount val="277"/>
                <c:pt idx="0">
                  <c:v>32.854596</c:v>
                </c:pt>
                <c:pt idx="1">
                  <c:v>33.225288</c:v>
                </c:pt>
                <c:pt idx="2">
                  <c:v>33.428136</c:v>
                </c:pt>
                <c:pt idx="3">
                  <c:v>33.915812</c:v>
                </c:pt>
                <c:pt idx="4">
                  <c:v>34.535664</c:v>
                </c:pt>
                <c:pt idx="5">
                  <c:v>34.61448</c:v>
                </c:pt>
                <c:pt idx="6">
                  <c:v>34.614888</c:v>
                </c:pt>
                <c:pt idx="7">
                  <c:v>34.65158</c:v>
                </c:pt>
                <c:pt idx="8">
                  <c:v>35.893404</c:v>
                </c:pt>
                <c:pt idx="9">
                  <c:v>35.995176</c:v>
                </c:pt>
                <c:pt idx="10">
                  <c:v>38.060788</c:v>
                </c:pt>
                <c:pt idx="11">
                  <c:v>38.169924</c:v>
                </c:pt>
                <c:pt idx="12">
                  <c:v>38.241056</c:v>
                </c:pt>
                <c:pt idx="13">
                  <c:v>38.3248</c:v>
                </c:pt>
                <c:pt idx="14">
                  <c:v>38.642472</c:v>
                </c:pt>
                <c:pt idx="15">
                  <c:v>38.94822</c:v>
                </c:pt>
                <c:pt idx="16">
                  <c:v>38.958456</c:v>
                </c:pt>
                <c:pt idx="17">
                  <c:v>39.206012</c:v>
                </c:pt>
                <c:pt idx="18">
                  <c:v>39.523576</c:v>
                </c:pt>
                <c:pt idx="19">
                  <c:v>39.53628</c:v>
                </c:pt>
                <c:pt idx="20">
                  <c:v>39.85824</c:v>
                </c:pt>
                <c:pt idx="21">
                  <c:v>40.526976</c:v>
                </c:pt>
                <c:pt idx="22">
                  <c:v>40.74836</c:v>
                </c:pt>
                <c:pt idx="23">
                  <c:v>41.604352</c:v>
                </c:pt>
                <c:pt idx="24">
                  <c:v>41.808688</c:v>
                </c:pt>
                <c:pt idx="25">
                  <c:v>42.330644</c:v>
                </c:pt>
                <c:pt idx="26">
                  <c:v>44.111828</c:v>
                </c:pt>
                <c:pt idx="27">
                  <c:v>44.641296</c:v>
                </c:pt>
                <c:pt idx="28">
                  <c:v>44.8296</c:v>
                </c:pt>
                <c:pt idx="29">
                  <c:v>45.104964</c:v>
                </c:pt>
                <c:pt idx="30">
                  <c:v>45.552408</c:v>
                </c:pt>
                <c:pt idx="31">
                  <c:v>45.766936</c:v>
                </c:pt>
                <c:pt idx="32">
                  <c:v>46.144888</c:v>
                </c:pt>
                <c:pt idx="33">
                  <c:v>46.41982</c:v>
                </c:pt>
                <c:pt idx="34">
                  <c:v>46.573568</c:v>
                </c:pt>
                <c:pt idx="35">
                  <c:v>46.850512</c:v>
                </c:pt>
                <c:pt idx="36">
                  <c:v>47.340384</c:v>
                </c:pt>
                <c:pt idx="37">
                  <c:v>47.922336</c:v>
                </c:pt>
                <c:pt idx="38">
                  <c:v>47.922336</c:v>
                </c:pt>
                <c:pt idx="39">
                  <c:v>47.922336</c:v>
                </c:pt>
                <c:pt idx="40">
                  <c:v>47.922336</c:v>
                </c:pt>
                <c:pt idx="41">
                  <c:v>48.486608</c:v>
                </c:pt>
                <c:pt idx="42">
                  <c:v>48.716536</c:v>
                </c:pt>
                <c:pt idx="43">
                  <c:v>49.083184</c:v>
                </c:pt>
                <c:pt idx="44">
                  <c:v>49.083184</c:v>
                </c:pt>
                <c:pt idx="45">
                  <c:v>49.083184</c:v>
                </c:pt>
                <c:pt idx="46">
                  <c:v>49.083184</c:v>
                </c:pt>
                <c:pt idx="47">
                  <c:v>49.337616</c:v>
                </c:pt>
                <c:pt idx="48">
                  <c:v>49.549536</c:v>
                </c:pt>
                <c:pt idx="49">
                  <c:v>51.15978</c:v>
                </c:pt>
                <c:pt idx="50">
                  <c:v>52.219224</c:v>
                </c:pt>
                <c:pt idx="51">
                  <c:v>52.464528</c:v>
                </c:pt>
                <c:pt idx="52">
                  <c:v>52.86552</c:v>
                </c:pt>
                <c:pt idx="53">
                  <c:v>53.129388</c:v>
                </c:pt>
                <c:pt idx="54">
                  <c:v>53.385744</c:v>
                </c:pt>
                <c:pt idx="55">
                  <c:v>53.385744</c:v>
                </c:pt>
                <c:pt idx="56">
                  <c:v>53.804148</c:v>
                </c:pt>
                <c:pt idx="57">
                  <c:v>53.80868</c:v>
                </c:pt>
                <c:pt idx="58">
                  <c:v>53.80868</c:v>
                </c:pt>
                <c:pt idx="59">
                  <c:v>53.80868</c:v>
                </c:pt>
                <c:pt idx="60">
                  <c:v>53.80868</c:v>
                </c:pt>
                <c:pt idx="61">
                  <c:v>54.235296</c:v>
                </c:pt>
                <c:pt idx="62">
                  <c:v>54.612</c:v>
                </c:pt>
                <c:pt idx="63">
                  <c:v>56.107856</c:v>
                </c:pt>
                <c:pt idx="64">
                  <c:v>56.42916</c:v>
                </c:pt>
                <c:pt idx="65">
                  <c:v>57.285072</c:v>
                </c:pt>
                <c:pt idx="66">
                  <c:v>58.331624</c:v>
                </c:pt>
                <c:pt idx="67">
                  <c:v>59.330224</c:v>
                </c:pt>
                <c:pt idx="68">
                  <c:v>59.659672</c:v>
                </c:pt>
                <c:pt idx="69">
                  <c:v>60.118516</c:v>
                </c:pt>
                <c:pt idx="70">
                  <c:v>63.466248</c:v>
                </c:pt>
                <c:pt idx="71">
                  <c:v>63.827928</c:v>
                </c:pt>
                <c:pt idx="72">
                  <c:v>64.96152</c:v>
                </c:pt>
                <c:pt idx="73">
                  <c:v>65.89555199999999</c:v>
                </c:pt>
                <c:pt idx="74">
                  <c:v>66.979256</c:v>
                </c:pt>
                <c:pt idx="75">
                  <c:v>68.11477600000001</c:v>
                </c:pt>
                <c:pt idx="76">
                  <c:v>68.11477600000001</c:v>
                </c:pt>
                <c:pt idx="77">
                  <c:v>68.11477600000001</c:v>
                </c:pt>
                <c:pt idx="78">
                  <c:v>68.11477600000001</c:v>
                </c:pt>
                <c:pt idx="79">
                  <c:v>68.11477600000001</c:v>
                </c:pt>
                <c:pt idx="80">
                  <c:v>68.11477600000001</c:v>
                </c:pt>
                <c:pt idx="81">
                  <c:v>71.27512</c:v>
                </c:pt>
                <c:pt idx="82">
                  <c:v>71.30246</c:v>
                </c:pt>
                <c:pt idx="83">
                  <c:v>71.30246</c:v>
                </c:pt>
                <c:pt idx="84">
                  <c:v>72.11796</c:v>
                </c:pt>
                <c:pt idx="85">
                  <c:v>72.300996</c:v>
                </c:pt>
                <c:pt idx="86">
                  <c:v>72.878344</c:v>
                </c:pt>
                <c:pt idx="87">
                  <c:v>73.374112</c:v>
                </c:pt>
                <c:pt idx="88">
                  <c:v>73.79244</c:v>
                </c:pt>
                <c:pt idx="89">
                  <c:v>75.505792</c:v>
                </c:pt>
                <c:pt idx="90">
                  <c:v>75.5216</c:v>
                </c:pt>
                <c:pt idx="91">
                  <c:v>75.649216</c:v>
                </c:pt>
                <c:pt idx="92">
                  <c:v>76.607116</c:v>
                </c:pt>
                <c:pt idx="93">
                  <c:v>79.589028</c:v>
                </c:pt>
                <c:pt idx="94">
                  <c:v>79.952</c:v>
                </c:pt>
                <c:pt idx="95">
                  <c:v>80.405844</c:v>
                </c:pt>
                <c:pt idx="96">
                  <c:v>81.64572</c:v>
                </c:pt>
                <c:pt idx="97">
                  <c:v>82.139168</c:v>
                </c:pt>
                <c:pt idx="98">
                  <c:v>83.126304</c:v>
                </c:pt>
                <c:pt idx="99">
                  <c:v>83.127792</c:v>
                </c:pt>
                <c:pt idx="100">
                  <c:v>84.692044</c:v>
                </c:pt>
                <c:pt idx="101">
                  <c:v>86.984404</c:v>
                </c:pt>
                <c:pt idx="102">
                  <c:v>87.9645</c:v>
                </c:pt>
                <c:pt idx="103">
                  <c:v>88.891036</c:v>
                </c:pt>
                <c:pt idx="104">
                  <c:v>90.902944</c:v>
                </c:pt>
                <c:pt idx="105">
                  <c:v>91.04232</c:v>
                </c:pt>
                <c:pt idx="106">
                  <c:v>92.284316</c:v>
                </c:pt>
                <c:pt idx="107">
                  <c:v>93.513284</c:v>
                </c:pt>
                <c:pt idx="108">
                  <c:v>95.118104</c:v>
                </c:pt>
                <c:pt idx="109">
                  <c:v>95.531796</c:v>
                </c:pt>
                <c:pt idx="110">
                  <c:v>96.415064</c:v>
                </c:pt>
                <c:pt idx="111">
                  <c:v>96.578328</c:v>
                </c:pt>
                <c:pt idx="112">
                  <c:v>96.96604</c:v>
                </c:pt>
                <c:pt idx="113">
                  <c:v>98.658416</c:v>
                </c:pt>
                <c:pt idx="114">
                  <c:v>99.466968</c:v>
                </c:pt>
                <c:pt idx="115">
                  <c:v>101.443032</c:v>
                </c:pt>
                <c:pt idx="116">
                  <c:v>102.36814</c:v>
                </c:pt>
                <c:pt idx="117">
                  <c:v>103.67644</c:v>
                </c:pt>
                <c:pt idx="118">
                  <c:v>104.52116</c:v>
                </c:pt>
                <c:pt idx="119">
                  <c:v>104.669432</c:v>
                </c:pt>
                <c:pt idx="120">
                  <c:v>104.91174</c:v>
                </c:pt>
                <c:pt idx="121">
                  <c:v>106.097308</c:v>
                </c:pt>
                <c:pt idx="122">
                  <c:v>106.345872</c:v>
                </c:pt>
                <c:pt idx="123">
                  <c:v>108.14462</c:v>
                </c:pt>
                <c:pt idx="124">
                  <c:v>109.280528</c:v>
                </c:pt>
                <c:pt idx="125">
                  <c:v>110.399656</c:v>
                </c:pt>
                <c:pt idx="126">
                  <c:v>112.020488</c:v>
                </c:pt>
                <c:pt idx="127">
                  <c:v>112.265808</c:v>
                </c:pt>
                <c:pt idx="128">
                  <c:v>118.9944</c:v>
                </c:pt>
                <c:pt idx="129">
                  <c:v>123.192048</c:v>
                </c:pt>
                <c:pt idx="130">
                  <c:v>123.639472</c:v>
                </c:pt>
                <c:pt idx="131">
                  <c:v>124.179168</c:v>
                </c:pt>
                <c:pt idx="132">
                  <c:v>124.9112</c:v>
                </c:pt>
                <c:pt idx="133">
                  <c:v>124.954352</c:v>
                </c:pt>
                <c:pt idx="134">
                  <c:v>127.524656</c:v>
                </c:pt>
                <c:pt idx="135">
                  <c:v>128.4266</c:v>
                </c:pt>
                <c:pt idx="136">
                  <c:v>130.703424</c:v>
                </c:pt>
                <c:pt idx="137">
                  <c:v>131.1872</c:v>
                </c:pt>
                <c:pt idx="138">
                  <c:v>131.1872</c:v>
                </c:pt>
                <c:pt idx="139">
                  <c:v>132.746952</c:v>
                </c:pt>
                <c:pt idx="140">
                  <c:v>133.632072</c:v>
                </c:pt>
                <c:pt idx="141">
                  <c:v>134.464128</c:v>
                </c:pt>
                <c:pt idx="142">
                  <c:v>136.3894</c:v>
                </c:pt>
                <c:pt idx="143">
                  <c:v>137.242224</c:v>
                </c:pt>
                <c:pt idx="144">
                  <c:v>138.508656</c:v>
                </c:pt>
                <c:pt idx="145">
                  <c:v>140.0108</c:v>
                </c:pt>
                <c:pt idx="146">
                  <c:v>142.183516</c:v>
                </c:pt>
                <c:pt idx="147">
                  <c:v>143.971448</c:v>
                </c:pt>
                <c:pt idx="148">
                  <c:v>145.685724</c:v>
                </c:pt>
                <c:pt idx="149">
                  <c:v>150.530504</c:v>
                </c:pt>
                <c:pt idx="150">
                  <c:v>153.63216</c:v>
                </c:pt>
                <c:pt idx="151">
                  <c:v>159.31944</c:v>
                </c:pt>
                <c:pt idx="152">
                  <c:v>162.723432</c:v>
                </c:pt>
                <c:pt idx="153">
                  <c:v>171.063056</c:v>
                </c:pt>
                <c:pt idx="154">
                  <c:v>171.371352</c:v>
                </c:pt>
                <c:pt idx="155">
                  <c:v>179.543124</c:v>
                </c:pt>
                <c:pt idx="156">
                  <c:v>183.84796</c:v>
                </c:pt>
                <c:pt idx="157">
                  <c:v>184.602352</c:v>
                </c:pt>
                <c:pt idx="158">
                  <c:v>186.270764</c:v>
                </c:pt>
                <c:pt idx="159">
                  <c:v>186.926896</c:v>
                </c:pt>
                <c:pt idx="160">
                  <c:v>194.816428</c:v>
                </c:pt>
                <c:pt idx="161">
                  <c:v>194.816428</c:v>
                </c:pt>
                <c:pt idx="162">
                  <c:v>216.621836</c:v>
                </c:pt>
                <c:pt idx="163">
                  <c:v>217.107456</c:v>
                </c:pt>
                <c:pt idx="164">
                  <c:v>220.6806</c:v>
                </c:pt>
                <c:pt idx="165">
                  <c:v>220.6806</c:v>
                </c:pt>
                <c:pt idx="166">
                  <c:v>220.6806</c:v>
                </c:pt>
                <c:pt idx="167">
                  <c:v>220.6806</c:v>
                </c:pt>
                <c:pt idx="168">
                  <c:v>220.6806</c:v>
                </c:pt>
                <c:pt idx="169">
                  <c:v>220.6806</c:v>
                </c:pt>
                <c:pt idx="170">
                  <c:v>221.1636</c:v>
                </c:pt>
                <c:pt idx="171">
                  <c:v>221.1636</c:v>
                </c:pt>
                <c:pt idx="172">
                  <c:v>221.1636</c:v>
                </c:pt>
                <c:pt idx="173">
                  <c:v>221.1636</c:v>
                </c:pt>
                <c:pt idx="174">
                  <c:v>221.1636</c:v>
                </c:pt>
                <c:pt idx="175">
                  <c:v>221.1636</c:v>
                </c:pt>
                <c:pt idx="176">
                  <c:v>221.1636</c:v>
                </c:pt>
                <c:pt idx="177">
                  <c:v>221.1636</c:v>
                </c:pt>
                <c:pt idx="178">
                  <c:v>221.1636</c:v>
                </c:pt>
                <c:pt idx="179">
                  <c:v>227.223632</c:v>
                </c:pt>
                <c:pt idx="180">
                  <c:v>230.662796</c:v>
                </c:pt>
                <c:pt idx="181">
                  <c:v>231.872904</c:v>
                </c:pt>
                <c:pt idx="182">
                  <c:v>240.171648</c:v>
                </c:pt>
                <c:pt idx="183">
                  <c:v>245.410156</c:v>
                </c:pt>
                <c:pt idx="184">
                  <c:v>248.07496</c:v>
                </c:pt>
                <c:pt idx="185">
                  <c:v>251.20848</c:v>
                </c:pt>
                <c:pt idx="186">
                  <c:v>255.144564</c:v>
                </c:pt>
                <c:pt idx="187">
                  <c:v>259.82502</c:v>
                </c:pt>
                <c:pt idx="188">
                  <c:v>267.559284</c:v>
                </c:pt>
                <c:pt idx="189">
                  <c:v>269.736716</c:v>
                </c:pt>
                <c:pt idx="190">
                  <c:v>272.896008</c:v>
                </c:pt>
                <c:pt idx="191">
                  <c:v>273.722736</c:v>
                </c:pt>
                <c:pt idx="192">
                  <c:v>276.204032</c:v>
                </c:pt>
                <c:pt idx="193">
                  <c:v>281.367408</c:v>
                </c:pt>
                <c:pt idx="194">
                  <c:v>295.619264</c:v>
                </c:pt>
                <c:pt idx="195">
                  <c:v>296.481376</c:v>
                </c:pt>
                <c:pt idx="196">
                  <c:v>299.947876</c:v>
                </c:pt>
                <c:pt idx="197">
                  <c:v>300.796656</c:v>
                </c:pt>
                <c:pt idx="198">
                  <c:v>306.39936</c:v>
                </c:pt>
                <c:pt idx="199">
                  <c:v>311.57334</c:v>
                </c:pt>
                <c:pt idx="200">
                  <c:v>314.050992</c:v>
                </c:pt>
                <c:pt idx="201">
                  <c:v>315.111244</c:v>
                </c:pt>
                <c:pt idx="202">
                  <c:v>315.57046</c:v>
                </c:pt>
                <c:pt idx="203">
                  <c:v>328.272168</c:v>
                </c:pt>
                <c:pt idx="204">
                  <c:v>328.921176</c:v>
                </c:pt>
                <c:pt idx="205">
                  <c:v>337.595076</c:v>
                </c:pt>
                <c:pt idx="206">
                  <c:v>339.819704</c:v>
                </c:pt>
                <c:pt idx="207">
                  <c:v>341.310552</c:v>
                </c:pt>
                <c:pt idx="208">
                  <c:v>346.027608</c:v>
                </c:pt>
                <c:pt idx="209">
                  <c:v>348.509512</c:v>
                </c:pt>
                <c:pt idx="210">
                  <c:v>355.679888</c:v>
                </c:pt>
                <c:pt idx="211">
                  <c:v>356.150808</c:v>
                </c:pt>
                <c:pt idx="212">
                  <c:v>358.346288</c:v>
                </c:pt>
                <c:pt idx="213">
                  <c:v>365.704064</c:v>
                </c:pt>
                <c:pt idx="214">
                  <c:v>365.800704</c:v>
                </c:pt>
                <c:pt idx="215">
                  <c:v>369.14288</c:v>
                </c:pt>
                <c:pt idx="216">
                  <c:v>372.352452</c:v>
                </c:pt>
                <c:pt idx="217">
                  <c:v>374.68536</c:v>
                </c:pt>
                <c:pt idx="218">
                  <c:v>379.20412</c:v>
                </c:pt>
                <c:pt idx="219">
                  <c:v>387.174828</c:v>
                </c:pt>
                <c:pt idx="220">
                  <c:v>389.509516</c:v>
                </c:pt>
                <c:pt idx="221">
                  <c:v>437.73952</c:v>
                </c:pt>
                <c:pt idx="222">
                  <c:v>451.434516</c:v>
                </c:pt>
                <c:pt idx="223">
                  <c:v>451.870344</c:v>
                </c:pt>
                <c:pt idx="224">
                  <c:v>457.213324</c:v>
                </c:pt>
                <c:pt idx="225">
                  <c:v>475.599012</c:v>
                </c:pt>
                <c:pt idx="226">
                  <c:v>483.370348</c:v>
                </c:pt>
                <c:pt idx="227">
                  <c:v>506.899032</c:v>
                </c:pt>
                <c:pt idx="228">
                  <c:v>510.525192</c:v>
                </c:pt>
                <c:pt idx="229">
                  <c:v>535.56762</c:v>
                </c:pt>
                <c:pt idx="230">
                  <c:v>577.31376</c:v>
                </c:pt>
                <c:pt idx="231">
                  <c:v>605.616544</c:v>
                </c:pt>
                <c:pt idx="232">
                  <c:v>611.702808</c:v>
                </c:pt>
                <c:pt idx="233">
                  <c:v>647.438364</c:v>
                </c:pt>
                <c:pt idx="234">
                  <c:v>662.2292</c:v>
                </c:pt>
                <c:pt idx="235">
                  <c:v>683.919024</c:v>
                </c:pt>
                <c:pt idx="236">
                  <c:v>685.786072</c:v>
                </c:pt>
                <c:pt idx="237">
                  <c:v>738.429016</c:v>
                </c:pt>
                <c:pt idx="238">
                  <c:v>760.9698</c:v>
                </c:pt>
                <c:pt idx="239">
                  <c:v>786.63948</c:v>
                </c:pt>
                <c:pt idx="240">
                  <c:v>802.207392</c:v>
                </c:pt>
                <c:pt idx="241">
                  <c:v>812.298728</c:v>
                </c:pt>
                <c:pt idx="242">
                  <c:v>825.4580120000001</c:v>
                </c:pt>
                <c:pt idx="243">
                  <c:v>865.123384</c:v>
                </c:pt>
                <c:pt idx="244">
                  <c:v>879.72996</c:v>
                </c:pt>
                <c:pt idx="245">
                  <c:v>882.792944</c:v>
                </c:pt>
                <c:pt idx="246">
                  <c:v>924.876696</c:v>
                </c:pt>
                <c:pt idx="247">
                  <c:v>950.696064</c:v>
                </c:pt>
                <c:pt idx="248">
                  <c:v>979.936852</c:v>
                </c:pt>
                <c:pt idx="249">
                  <c:v>1055.542904</c:v>
                </c:pt>
                <c:pt idx="250">
                  <c:v>1059.874488</c:v>
                </c:pt>
                <c:pt idx="251">
                  <c:v>1074.470944</c:v>
                </c:pt>
                <c:pt idx="252">
                  <c:v>1074.470944</c:v>
                </c:pt>
                <c:pt idx="253">
                  <c:v>1092.168928</c:v>
                </c:pt>
                <c:pt idx="254">
                  <c:v>1093.72872</c:v>
                </c:pt>
                <c:pt idx="255">
                  <c:v>1153.429516</c:v>
                </c:pt>
                <c:pt idx="256">
                  <c:v>1162.10112</c:v>
                </c:pt>
                <c:pt idx="257">
                  <c:v>1232.997504</c:v>
                </c:pt>
                <c:pt idx="258">
                  <c:v>1293.491792</c:v>
                </c:pt>
                <c:pt idx="259">
                  <c:v>1360.639704</c:v>
                </c:pt>
                <c:pt idx="260">
                  <c:v>1379.48834</c:v>
                </c:pt>
                <c:pt idx="261">
                  <c:v>1440.168408</c:v>
                </c:pt>
                <c:pt idx="262">
                  <c:v>1476.652412</c:v>
                </c:pt>
                <c:pt idx="263">
                  <c:v>1569.768928</c:v>
                </c:pt>
                <c:pt idx="264">
                  <c:v>1569.768928</c:v>
                </c:pt>
                <c:pt idx="265">
                  <c:v>1691.498776</c:v>
                </c:pt>
                <c:pt idx="266">
                  <c:v>2070.156316</c:v>
                </c:pt>
                <c:pt idx="267">
                  <c:v>2477.609052</c:v>
                </c:pt>
                <c:pt idx="268">
                  <c:v>2921.129344</c:v>
                </c:pt>
                <c:pt idx="269">
                  <c:v>3437.224876</c:v>
                </c:pt>
                <c:pt idx="270">
                  <c:v>3516.475172</c:v>
                </c:pt>
                <c:pt idx="271">
                  <c:v>3947.774864</c:v>
                </c:pt>
                <c:pt idx="272">
                  <c:v>5703.507584</c:v>
                </c:pt>
                <c:pt idx="273">
                  <c:v>8134.875096</c:v>
                </c:pt>
                <c:pt idx="274">
                  <c:v>9853.540224</c:v>
                </c:pt>
                <c:pt idx="275">
                  <c:v>12025.569884</c:v>
                </c:pt>
                <c:pt idx="276">
                  <c:v>14601.68138</c:v>
                </c:pt>
              </c:numCache>
            </c:numRef>
          </c:xVal>
          <c:yVal>
            <c:numRef>
              <c:f>Analysis!$T$326:$T$602</c:f>
              <c:numCache>
                <c:formatCode>0.00E+00</c:formatCode>
                <c:ptCount val="27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Analysis!$U$325</c:f>
              <c:strCache>
                <c:ptCount val="1"/>
                <c:pt idx="0">
                  <c:v>Ecomm</c:v>
                </c:pt>
              </c:strCache>
            </c:strRef>
          </c:tx>
          <c:marker>
            <c:symbol val="none"/>
          </c:marker>
          <c:xVal>
            <c:numRef>
              <c:f>Analysis!$L$326:$L$602</c:f>
              <c:numCache>
                <c:formatCode>General</c:formatCode>
                <c:ptCount val="277"/>
                <c:pt idx="0">
                  <c:v>32.854596</c:v>
                </c:pt>
                <c:pt idx="1">
                  <c:v>33.225288</c:v>
                </c:pt>
                <c:pt idx="2">
                  <c:v>33.428136</c:v>
                </c:pt>
                <c:pt idx="3">
                  <c:v>33.915812</c:v>
                </c:pt>
                <c:pt idx="4">
                  <c:v>34.535664</c:v>
                </c:pt>
                <c:pt idx="5">
                  <c:v>34.61448</c:v>
                </c:pt>
                <c:pt idx="6">
                  <c:v>34.614888</c:v>
                </c:pt>
                <c:pt idx="7">
                  <c:v>34.65158</c:v>
                </c:pt>
                <c:pt idx="8">
                  <c:v>35.893404</c:v>
                </c:pt>
                <c:pt idx="9">
                  <c:v>35.995176</c:v>
                </c:pt>
                <c:pt idx="10">
                  <c:v>38.060788</c:v>
                </c:pt>
                <c:pt idx="11">
                  <c:v>38.169924</c:v>
                </c:pt>
                <c:pt idx="12">
                  <c:v>38.241056</c:v>
                </c:pt>
                <c:pt idx="13">
                  <c:v>38.3248</c:v>
                </c:pt>
                <c:pt idx="14">
                  <c:v>38.642472</c:v>
                </c:pt>
                <c:pt idx="15">
                  <c:v>38.94822</c:v>
                </c:pt>
                <c:pt idx="16">
                  <c:v>38.958456</c:v>
                </c:pt>
                <c:pt idx="17">
                  <c:v>39.206012</c:v>
                </c:pt>
                <c:pt idx="18">
                  <c:v>39.523576</c:v>
                </c:pt>
                <c:pt idx="19">
                  <c:v>39.53628</c:v>
                </c:pt>
                <c:pt idx="20">
                  <c:v>39.85824</c:v>
                </c:pt>
                <c:pt idx="21">
                  <c:v>40.526976</c:v>
                </c:pt>
                <c:pt idx="22">
                  <c:v>40.74836</c:v>
                </c:pt>
                <c:pt idx="23">
                  <c:v>41.604352</c:v>
                </c:pt>
                <c:pt idx="24">
                  <c:v>41.808688</c:v>
                </c:pt>
                <c:pt idx="25">
                  <c:v>42.330644</c:v>
                </c:pt>
                <c:pt idx="26">
                  <c:v>44.111828</c:v>
                </c:pt>
                <c:pt idx="27">
                  <c:v>44.641296</c:v>
                </c:pt>
                <c:pt idx="28">
                  <c:v>44.8296</c:v>
                </c:pt>
                <c:pt idx="29">
                  <c:v>45.104964</c:v>
                </c:pt>
                <c:pt idx="30">
                  <c:v>45.552408</c:v>
                </c:pt>
                <c:pt idx="31">
                  <c:v>45.766936</c:v>
                </c:pt>
                <c:pt idx="32">
                  <c:v>46.144888</c:v>
                </c:pt>
                <c:pt idx="33">
                  <c:v>46.41982</c:v>
                </c:pt>
                <c:pt idx="34">
                  <c:v>46.573568</c:v>
                </c:pt>
                <c:pt idx="35">
                  <c:v>46.850512</c:v>
                </c:pt>
                <c:pt idx="36">
                  <c:v>47.340384</c:v>
                </c:pt>
                <c:pt idx="37">
                  <c:v>47.922336</c:v>
                </c:pt>
                <c:pt idx="38">
                  <c:v>47.922336</c:v>
                </c:pt>
                <c:pt idx="39">
                  <c:v>47.922336</c:v>
                </c:pt>
                <c:pt idx="40">
                  <c:v>47.922336</c:v>
                </c:pt>
                <c:pt idx="41">
                  <c:v>48.486608</c:v>
                </c:pt>
                <c:pt idx="42">
                  <c:v>48.716536</c:v>
                </c:pt>
                <c:pt idx="43">
                  <c:v>49.083184</c:v>
                </c:pt>
                <c:pt idx="44">
                  <c:v>49.083184</c:v>
                </c:pt>
                <c:pt idx="45">
                  <c:v>49.083184</c:v>
                </c:pt>
                <c:pt idx="46">
                  <c:v>49.083184</c:v>
                </c:pt>
                <c:pt idx="47">
                  <c:v>49.337616</c:v>
                </c:pt>
                <c:pt idx="48">
                  <c:v>49.549536</c:v>
                </c:pt>
                <c:pt idx="49">
                  <c:v>51.15978</c:v>
                </c:pt>
                <c:pt idx="50">
                  <c:v>52.219224</c:v>
                </c:pt>
                <c:pt idx="51">
                  <c:v>52.464528</c:v>
                </c:pt>
                <c:pt idx="52">
                  <c:v>52.86552</c:v>
                </c:pt>
                <c:pt idx="53">
                  <c:v>53.129388</c:v>
                </c:pt>
                <c:pt idx="54">
                  <c:v>53.385744</c:v>
                </c:pt>
                <c:pt idx="55">
                  <c:v>53.385744</c:v>
                </c:pt>
                <c:pt idx="56">
                  <c:v>53.804148</c:v>
                </c:pt>
                <c:pt idx="57">
                  <c:v>53.80868</c:v>
                </c:pt>
                <c:pt idx="58">
                  <c:v>53.80868</c:v>
                </c:pt>
                <c:pt idx="59">
                  <c:v>53.80868</c:v>
                </c:pt>
                <c:pt idx="60">
                  <c:v>53.80868</c:v>
                </c:pt>
                <c:pt idx="61">
                  <c:v>54.235296</c:v>
                </c:pt>
                <c:pt idx="62">
                  <c:v>54.612</c:v>
                </c:pt>
                <c:pt idx="63">
                  <c:v>56.107856</c:v>
                </c:pt>
                <c:pt idx="64">
                  <c:v>56.42916</c:v>
                </c:pt>
                <c:pt idx="65">
                  <c:v>57.285072</c:v>
                </c:pt>
                <c:pt idx="66">
                  <c:v>58.331624</c:v>
                </c:pt>
                <c:pt idx="67">
                  <c:v>59.330224</c:v>
                </c:pt>
                <c:pt idx="68">
                  <c:v>59.659672</c:v>
                </c:pt>
                <c:pt idx="69">
                  <c:v>60.118516</c:v>
                </c:pt>
                <c:pt idx="70">
                  <c:v>63.466248</c:v>
                </c:pt>
                <c:pt idx="71">
                  <c:v>63.827928</c:v>
                </c:pt>
                <c:pt idx="72">
                  <c:v>64.96152</c:v>
                </c:pt>
                <c:pt idx="73">
                  <c:v>65.89555199999999</c:v>
                </c:pt>
                <c:pt idx="74">
                  <c:v>66.979256</c:v>
                </c:pt>
                <c:pt idx="75">
                  <c:v>68.11477600000001</c:v>
                </c:pt>
                <c:pt idx="76">
                  <c:v>68.11477600000001</c:v>
                </c:pt>
                <c:pt idx="77">
                  <c:v>68.11477600000001</c:v>
                </c:pt>
                <c:pt idx="78">
                  <c:v>68.11477600000001</c:v>
                </c:pt>
                <c:pt idx="79">
                  <c:v>68.11477600000001</c:v>
                </c:pt>
                <c:pt idx="80">
                  <c:v>68.11477600000001</c:v>
                </c:pt>
                <c:pt idx="81">
                  <c:v>71.27512</c:v>
                </c:pt>
                <c:pt idx="82">
                  <c:v>71.30246</c:v>
                </c:pt>
                <c:pt idx="83">
                  <c:v>71.30246</c:v>
                </c:pt>
                <c:pt idx="84">
                  <c:v>72.11796</c:v>
                </c:pt>
                <c:pt idx="85">
                  <c:v>72.300996</c:v>
                </c:pt>
                <c:pt idx="86">
                  <c:v>72.878344</c:v>
                </c:pt>
                <c:pt idx="87">
                  <c:v>73.374112</c:v>
                </c:pt>
                <c:pt idx="88">
                  <c:v>73.79244</c:v>
                </c:pt>
                <c:pt idx="89">
                  <c:v>75.505792</c:v>
                </c:pt>
                <c:pt idx="90">
                  <c:v>75.5216</c:v>
                </c:pt>
                <c:pt idx="91">
                  <c:v>75.649216</c:v>
                </c:pt>
                <c:pt idx="92">
                  <c:v>76.607116</c:v>
                </c:pt>
                <c:pt idx="93">
                  <c:v>79.589028</c:v>
                </c:pt>
                <c:pt idx="94">
                  <c:v>79.952</c:v>
                </c:pt>
                <c:pt idx="95">
                  <c:v>80.405844</c:v>
                </c:pt>
                <c:pt idx="96">
                  <c:v>81.64572</c:v>
                </c:pt>
                <c:pt idx="97">
                  <c:v>82.139168</c:v>
                </c:pt>
                <c:pt idx="98">
                  <c:v>83.126304</c:v>
                </c:pt>
                <c:pt idx="99">
                  <c:v>83.127792</c:v>
                </c:pt>
                <c:pt idx="100">
                  <c:v>84.692044</c:v>
                </c:pt>
                <c:pt idx="101">
                  <c:v>86.984404</c:v>
                </c:pt>
                <c:pt idx="102">
                  <c:v>87.9645</c:v>
                </c:pt>
                <c:pt idx="103">
                  <c:v>88.891036</c:v>
                </c:pt>
                <c:pt idx="104">
                  <c:v>90.902944</c:v>
                </c:pt>
                <c:pt idx="105">
                  <c:v>91.04232</c:v>
                </c:pt>
                <c:pt idx="106">
                  <c:v>92.284316</c:v>
                </c:pt>
                <c:pt idx="107">
                  <c:v>93.513284</c:v>
                </c:pt>
                <c:pt idx="108">
                  <c:v>95.118104</c:v>
                </c:pt>
                <c:pt idx="109">
                  <c:v>95.531796</c:v>
                </c:pt>
                <c:pt idx="110">
                  <c:v>96.415064</c:v>
                </c:pt>
                <c:pt idx="111">
                  <c:v>96.578328</c:v>
                </c:pt>
                <c:pt idx="112">
                  <c:v>96.96604</c:v>
                </c:pt>
                <c:pt idx="113">
                  <c:v>98.658416</c:v>
                </c:pt>
                <c:pt idx="114">
                  <c:v>99.466968</c:v>
                </c:pt>
                <c:pt idx="115">
                  <c:v>101.443032</c:v>
                </c:pt>
                <c:pt idx="116">
                  <c:v>102.36814</c:v>
                </c:pt>
                <c:pt idx="117">
                  <c:v>103.67644</c:v>
                </c:pt>
                <c:pt idx="118">
                  <c:v>104.52116</c:v>
                </c:pt>
                <c:pt idx="119">
                  <c:v>104.669432</c:v>
                </c:pt>
                <c:pt idx="120">
                  <c:v>104.91174</c:v>
                </c:pt>
                <c:pt idx="121">
                  <c:v>106.097308</c:v>
                </c:pt>
                <c:pt idx="122">
                  <c:v>106.345872</c:v>
                </c:pt>
                <c:pt idx="123">
                  <c:v>108.14462</c:v>
                </c:pt>
                <c:pt idx="124">
                  <c:v>109.280528</c:v>
                </c:pt>
                <c:pt idx="125">
                  <c:v>110.399656</c:v>
                </c:pt>
                <c:pt idx="126">
                  <c:v>112.020488</c:v>
                </c:pt>
                <c:pt idx="127">
                  <c:v>112.265808</c:v>
                </c:pt>
                <c:pt idx="128">
                  <c:v>118.9944</c:v>
                </c:pt>
                <c:pt idx="129">
                  <c:v>123.192048</c:v>
                </c:pt>
                <c:pt idx="130">
                  <c:v>123.639472</c:v>
                </c:pt>
                <c:pt idx="131">
                  <c:v>124.179168</c:v>
                </c:pt>
                <c:pt idx="132">
                  <c:v>124.9112</c:v>
                </c:pt>
                <c:pt idx="133">
                  <c:v>124.954352</c:v>
                </c:pt>
                <c:pt idx="134">
                  <c:v>127.524656</c:v>
                </c:pt>
                <c:pt idx="135">
                  <c:v>128.4266</c:v>
                </c:pt>
                <c:pt idx="136">
                  <c:v>130.703424</c:v>
                </c:pt>
                <c:pt idx="137">
                  <c:v>131.1872</c:v>
                </c:pt>
                <c:pt idx="138">
                  <c:v>131.1872</c:v>
                </c:pt>
                <c:pt idx="139">
                  <c:v>132.746952</c:v>
                </c:pt>
                <c:pt idx="140">
                  <c:v>133.632072</c:v>
                </c:pt>
                <c:pt idx="141">
                  <c:v>134.464128</c:v>
                </c:pt>
                <c:pt idx="142">
                  <c:v>136.3894</c:v>
                </c:pt>
                <c:pt idx="143">
                  <c:v>137.242224</c:v>
                </c:pt>
                <c:pt idx="144">
                  <c:v>138.508656</c:v>
                </c:pt>
                <c:pt idx="145">
                  <c:v>140.0108</c:v>
                </c:pt>
                <c:pt idx="146">
                  <c:v>142.183516</c:v>
                </c:pt>
                <c:pt idx="147">
                  <c:v>143.971448</c:v>
                </c:pt>
                <c:pt idx="148">
                  <c:v>145.685724</c:v>
                </c:pt>
                <c:pt idx="149">
                  <c:v>150.530504</c:v>
                </c:pt>
                <c:pt idx="150">
                  <c:v>153.63216</c:v>
                </c:pt>
                <c:pt idx="151">
                  <c:v>159.31944</c:v>
                </c:pt>
                <c:pt idx="152">
                  <c:v>162.723432</c:v>
                </c:pt>
                <c:pt idx="153">
                  <c:v>171.063056</c:v>
                </c:pt>
                <c:pt idx="154">
                  <c:v>171.371352</c:v>
                </c:pt>
                <c:pt idx="155">
                  <c:v>179.543124</c:v>
                </c:pt>
                <c:pt idx="156">
                  <c:v>183.84796</c:v>
                </c:pt>
                <c:pt idx="157">
                  <c:v>184.602352</c:v>
                </c:pt>
                <c:pt idx="158">
                  <c:v>186.270764</c:v>
                </c:pt>
                <c:pt idx="159">
                  <c:v>186.926896</c:v>
                </c:pt>
                <c:pt idx="160">
                  <c:v>194.816428</c:v>
                </c:pt>
                <c:pt idx="161">
                  <c:v>194.816428</c:v>
                </c:pt>
                <c:pt idx="162">
                  <c:v>216.621836</c:v>
                </c:pt>
                <c:pt idx="163">
                  <c:v>217.107456</c:v>
                </c:pt>
                <c:pt idx="164">
                  <c:v>220.6806</c:v>
                </c:pt>
                <c:pt idx="165">
                  <c:v>220.6806</c:v>
                </c:pt>
                <c:pt idx="166">
                  <c:v>220.6806</c:v>
                </c:pt>
                <c:pt idx="167">
                  <c:v>220.6806</c:v>
                </c:pt>
                <c:pt idx="168">
                  <c:v>220.6806</c:v>
                </c:pt>
                <c:pt idx="169">
                  <c:v>220.6806</c:v>
                </c:pt>
                <c:pt idx="170">
                  <c:v>221.1636</c:v>
                </c:pt>
                <c:pt idx="171">
                  <c:v>221.1636</c:v>
                </c:pt>
                <c:pt idx="172">
                  <c:v>221.1636</c:v>
                </c:pt>
                <c:pt idx="173">
                  <c:v>221.1636</c:v>
                </c:pt>
                <c:pt idx="174">
                  <c:v>221.1636</c:v>
                </c:pt>
                <c:pt idx="175">
                  <c:v>221.1636</c:v>
                </c:pt>
                <c:pt idx="176">
                  <c:v>221.1636</c:v>
                </c:pt>
                <c:pt idx="177">
                  <c:v>221.1636</c:v>
                </c:pt>
                <c:pt idx="178">
                  <c:v>221.1636</c:v>
                </c:pt>
                <c:pt idx="179">
                  <c:v>227.223632</c:v>
                </c:pt>
                <c:pt idx="180">
                  <c:v>230.662796</c:v>
                </c:pt>
                <c:pt idx="181">
                  <c:v>231.872904</c:v>
                </c:pt>
                <c:pt idx="182">
                  <c:v>240.171648</c:v>
                </c:pt>
                <c:pt idx="183">
                  <c:v>245.410156</c:v>
                </c:pt>
                <c:pt idx="184">
                  <c:v>248.07496</c:v>
                </c:pt>
                <c:pt idx="185">
                  <c:v>251.20848</c:v>
                </c:pt>
                <c:pt idx="186">
                  <c:v>255.144564</c:v>
                </c:pt>
                <c:pt idx="187">
                  <c:v>259.82502</c:v>
                </c:pt>
                <c:pt idx="188">
                  <c:v>267.559284</c:v>
                </c:pt>
                <c:pt idx="189">
                  <c:v>269.736716</c:v>
                </c:pt>
                <c:pt idx="190">
                  <c:v>272.896008</c:v>
                </c:pt>
                <c:pt idx="191">
                  <c:v>273.722736</c:v>
                </c:pt>
                <c:pt idx="192">
                  <c:v>276.204032</c:v>
                </c:pt>
                <c:pt idx="193">
                  <c:v>281.367408</c:v>
                </c:pt>
                <c:pt idx="194">
                  <c:v>295.619264</c:v>
                </c:pt>
                <c:pt idx="195">
                  <c:v>296.481376</c:v>
                </c:pt>
                <c:pt idx="196">
                  <c:v>299.947876</c:v>
                </c:pt>
                <c:pt idx="197">
                  <c:v>300.796656</c:v>
                </c:pt>
                <c:pt idx="198">
                  <c:v>306.39936</c:v>
                </c:pt>
                <c:pt idx="199">
                  <c:v>311.57334</c:v>
                </c:pt>
                <c:pt idx="200">
                  <c:v>314.050992</c:v>
                </c:pt>
                <c:pt idx="201">
                  <c:v>315.111244</c:v>
                </c:pt>
                <c:pt idx="202">
                  <c:v>315.57046</c:v>
                </c:pt>
                <c:pt idx="203">
                  <c:v>328.272168</c:v>
                </c:pt>
                <c:pt idx="204">
                  <c:v>328.921176</c:v>
                </c:pt>
                <c:pt idx="205">
                  <c:v>337.595076</c:v>
                </c:pt>
                <c:pt idx="206">
                  <c:v>339.819704</c:v>
                </c:pt>
                <c:pt idx="207">
                  <c:v>341.310552</c:v>
                </c:pt>
                <c:pt idx="208">
                  <c:v>346.027608</c:v>
                </c:pt>
                <c:pt idx="209">
                  <c:v>348.509512</c:v>
                </c:pt>
                <c:pt idx="210">
                  <c:v>355.679888</c:v>
                </c:pt>
                <c:pt idx="211">
                  <c:v>356.150808</c:v>
                </c:pt>
                <c:pt idx="212">
                  <c:v>358.346288</c:v>
                </c:pt>
                <c:pt idx="213">
                  <c:v>365.704064</c:v>
                </c:pt>
                <c:pt idx="214">
                  <c:v>365.800704</c:v>
                </c:pt>
                <c:pt idx="215">
                  <c:v>369.14288</c:v>
                </c:pt>
                <c:pt idx="216">
                  <c:v>372.352452</c:v>
                </c:pt>
                <c:pt idx="217">
                  <c:v>374.68536</c:v>
                </c:pt>
                <c:pt idx="218">
                  <c:v>379.20412</c:v>
                </c:pt>
                <c:pt idx="219">
                  <c:v>387.174828</c:v>
                </c:pt>
                <c:pt idx="220">
                  <c:v>389.509516</c:v>
                </c:pt>
                <c:pt idx="221">
                  <c:v>437.73952</c:v>
                </c:pt>
                <c:pt idx="222">
                  <c:v>451.434516</c:v>
                </c:pt>
                <c:pt idx="223">
                  <c:v>451.870344</c:v>
                </c:pt>
                <c:pt idx="224">
                  <c:v>457.213324</c:v>
                </c:pt>
                <c:pt idx="225">
                  <c:v>475.599012</c:v>
                </c:pt>
                <c:pt idx="226">
                  <c:v>483.370348</c:v>
                </c:pt>
                <c:pt idx="227">
                  <c:v>506.899032</c:v>
                </c:pt>
                <c:pt idx="228">
                  <c:v>510.525192</c:v>
                </c:pt>
                <c:pt idx="229">
                  <c:v>535.56762</c:v>
                </c:pt>
                <c:pt idx="230">
                  <c:v>577.31376</c:v>
                </c:pt>
                <c:pt idx="231">
                  <c:v>605.616544</c:v>
                </c:pt>
                <c:pt idx="232">
                  <c:v>611.702808</c:v>
                </c:pt>
                <c:pt idx="233">
                  <c:v>647.438364</c:v>
                </c:pt>
                <c:pt idx="234">
                  <c:v>662.2292</c:v>
                </c:pt>
                <c:pt idx="235">
                  <c:v>683.919024</c:v>
                </c:pt>
                <c:pt idx="236">
                  <c:v>685.786072</c:v>
                </c:pt>
                <c:pt idx="237">
                  <c:v>738.429016</c:v>
                </c:pt>
                <c:pt idx="238">
                  <c:v>760.9698</c:v>
                </c:pt>
                <c:pt idx="239">
                  <c:v>786.63948</c:v>
                </c:pt>
                <c:pt idx="240">
                  <c:v>802.207392</c:v>
                </c:pt>
                <c:pt idx="241">
                  <c:v>812.298728</c:v>
                </c:pt>
                <c:pt idx="242">
                  <c:v>825.4580120000001</c:v>
                </c:pt>
                <c:pt idx="243">
                  <c:v>865.123384</c:v>
                </c:pt>
                <c:pt idx="244">
                  <c:v>879.72996</c:v>
                </c:pt>
                <c:pt idx="245">
                  <c:v>882.792944</c:v>
                </c:pt>
                <c:pt idx="246">
                  <c:v>924.876696</c:v>
                </c:pt>
                <c:pt idx="247">
                  <c:v>950.696064</c:v>
                </c:pt>
                <c:pt idx="248">
                  <c:v>979.936852</c:v>
                </c:pt>
                <c:pt idx="249">
                  <c:v>1055.542904</c:v>
                </c:pt>
                <c:pt idx="250">
                  <c:v>1059.874488</c:v>
                </c:pt>
                <c:pt idx="251">
                  <c:v>1074.470944</c:v>
                </c:pt>
                <c:pt idx="252">
                  <c:v>1074.470944</c:v>
                </c:pt>
                <c:pt idx="253">
                  <c:v>1092.168928</c:v>
                </c:pt>
                <c:pt idx="254">
                  <c:v>1093.72872</c:v>
                </c:pt>
                <c:pt idx="255">
                  <c:v>1153.429516</c:v>
                </c:pt>
                <c:pt idx="256">
                  <c:v>1162.10112</c:v>
                </c:pt>
                <c:pt idx="257">
                  <c:v>1232.997504</c:v>
                </c:pt>
                <c:pt idx="258">
                  <c:v>1293.491792</c:v>
                </c:pt>
                <c:pt idx="259">
                  <c:v>1360.639704</c:v>
                </c:pt>
                <c:pt idx="260">
                  <c:v>1379.48834</c:v>
                </c:pt>
                <c:pt idx="261">
                  <c:v>1440.168408</c:v>
                </c:pt>
                <c:pt idx="262">
                  <c:v>1476.652412</c:v>
                </c:pt>
                <c:pt idx="263">
                  <c:v>1569.768928</c:v>
                </c:pt>
                <c:pt idx="264">
                  <c:v>1569.768928</c:v>
                </c:pt>
                <c:pt idx="265">
                  <c:v>1691.498776</c:v>
                </c:pt>
                <c:pt idx="266">
                  <c:v>2070.156316</c:v>
                </c:pt>
                <c:pt idx="267">
                  <c:v>2477.609052</c:v>
                </c:pt>
                <c:pt idx="268">
                  <c:v>2921.129344</c:v>
                </c:pt>
                <c:pt idx="269">
                  <c:v>3437.224876</c:v>
                </c:pt>
                <c:pt idx="270">
                  <c:v>3516.475172</c:v>
                </c:pt>
                <c:pt idx="271">
                  <c:v>3947.774864</c:v>
                </c:pt>
                <c:pt idx="272">
                  <c:v>5703.507584</c:v>
                </c:pt>
                <c:pt idx="273">
                  <c:v>8134.875096</c:v>
                </c:pt>
                <c:pt idx="274">
                  <c:v>9853.540224</c:v>
                </c:pt>
                <c:pt idx="275">
                  <c:v>12025.569884</c:v>
                </c:pt>
                <c:pt idx="276">
                  <c:v>14601.68138</c:v>
                </c:pt>
              </c:numCache>
            </c:numRef>
          </c:xVal>
          <c:yVal>
            <c:numRef>
              <c:f>Analysis!$U$326:$U$602</c:f>
              <c:numCache>
                <c:formatCode>0.00E+00</c:formatCode>
                <c:ptCount val="277"/>
                <c:pt idx="0">
                  <c:v>3.10703148959478E-6</c:v>
                </c:pt>
                <c:pt idx="1">
                  <c:v>1.5123444799501E-6</c:v>
                </c:pt>
                <c:pt idx="2">
                  <c:v>1.4663577881937E-6</c:v>
                </c:pt>
                <c:pt idx="3">
                  <c:v>5.81558187257256E-6</c:v>
                </c:pt>
                <c:pt idx="4">
                  <c:v>1.34068321635553E-5</c:v>
                </c:pt>
                <c:pt idx="5">
                  <c:v>1.70076084038356E-6</c:v>
                </c:pt>
                <c:pt idx="6">
                  <c:v>7.57034261998557E-6</c:v>
                </c:pt>
                <c:pt idx="7">
                  <c:v>4.86830669465257E-5</c:v>
                </c:pt>
                <c:pt idx="8">
                  <c:v>0.0541714614400742</c:v>
                </c:pt>
                <c:pt idx="9">
                  <c:v>0.000118663441885586</c:v>
                </c:pt>
                <c:pt idx="10">
                  <c:v>0.019345580341937</c:v>
                </c:pt>
                <c:pt idx="11">
                  <c:v>0.00154213798130828</c:v>
                </c:pt>
                <c:pt idx="12">
                  <c:v>0.00593005250167123</c:v>
                </c:pt>
                <c:pt idx="13">
                  <c:v>0.0386293934460669</c:v>
                </c:pt>
                <c:pt idx="14">
                  <c:v>0.00252039914177623</c:v>
                </c:pt>
                <c:pt idx="15">
                  <c:v>0.00221383854290612</c:v>
                </c:pt>
                <c:pt idx="16">
                  <c:v>0.00137285770680895</c:v>
                </c:pt>
                <c:pt idx="17">
                  <c:v>0.0348019616261795</c:v>
                </c:pt>
                <c:pt idx="18">
                  <c:v>0.00393045242899675</c:v>
                </c:pt>
                <c:pt idx="19">
                  <c:v>0.0213311634079183</c:v>
                </c:pt>
                <c:pt idx="20">
                  <c:v>0.0343800339373769</c:v>
                </c:pt>
                <c:pt idx="21">
                  <c:v>0.00680607160213445</c:v>
                </c:pt>
                <c:pt idx="22">
                  <c:v>0.0243108983814453</c:v>
                </c:pt>
                <c:pt idx="23">
                  <c:v>0.0230259479146662</c:v>
                </c:pt>
                <c:pt idx="24">
                  <c:v>0.0195723306899204</c:v>
                </c:pt>
                <c:pt idx="25">
                  <c:v>0.0260596108804947</c:v>
                </c:pt>
                <c:pt idx="26">
                  <c:v>0.0447652184471823</c:v>
                </c:pt>
                <c:pt idx="27">
                  <c:v>0.0401216880178034</c:v>
                </c:pt>
                <c:pt idx="28">
                  <c:v>0.0451555785504193</c:v>
                </c:pt>
                <c:pt idx="29">
                  <c:v>0.0364712623267074</c:v>
                </c:pt>
                <c:pt idx="30">
                  <c:v>0.0442240612282902</c:v>
                </c:pt>
                <c:pt idx="31">
                  <c:v>0.0477607384210456</c:v>
                </c:pt>
                <c:pt idx="32">
                  <c:v>0.0565452783293305</c:v>
                </c:pt>
                <c:pt idx="33">
                  <c:v>0.0561174992176626</c:v>
                </c:pt>
                <c:pt idx="34">
                  <c:v>0.0450785840281018</c:v>
                </c:pt>
                <c:pt idx="35">
                  <c:v>0.0559540483284891</c:v>
                </c:pt>
                <c:pt idx="36">
                  <c:v>0.043226595879347</c:v>
                </c:pt>
                <c:pt idx="37">
                  <c:v>0.0617951250443793</c:v>
                </c:pt>
                <c:pt idx="38">
                  <c:v>0.0623329397880009</c:v>
                </c:pt>
                <c:pt idx="39">
                  <c:v>0.061688267695301</c:v>
                </c:pt>
                <c:pt idx="40">
                  <c:v>0.0628475876065887</c:v>
                </c:pt>
                <c:pt idx="41">
                  <c:v>0.0608148735791007</c:v>
                </c:pt>
                <c:pt idx="42">
                  <c:v>0.0627694524640482</c:v>
                </c:pt>
                <c:pt idx="43">
                  <c:v>0.0668821127396639</c:v>
                </c:pt>
                <c:pt idx="44">
                  <c:v>0.0666631332825334</c:v>
                </c:pt>
                <c:pt idx="45">
                  <c:v>0.0668422485081209</c:v>
                </c:pt>
                <c:pt idx="46">
                  <c:v>0.0670239005330318</c:v>
                </c:pt>
                <c:pt idx="47">
                  <c:v>0.0679199039885051</c:v>
                </c:pt>
                <c:pt idx="48">
                  <c:v>0.0667101433893419</c:v>
                </c:pt>
                <c:pt idx="49">
                  <c:v>0.0723707551179396</c:v>
                </c:pt>
                <c:pt idx="50">
                  <c:v>0.0753170438397061</c:v>
                </c:pt>
                <c:pt idx="51">
                  <c:v>0.0759581605910443</c:v>
                </c:pt>
                <c:pt idx="52">
                  <c:v>0.0779370941566573</c:v>
                </c:pt>
                <c:pt idx="53">
                  <c:v>0.0858397286125342</c:v>
                </c:pt>
                <c:pt idx="54">
                  <c:v>0.0547269042634288</c:v>
                </c:pt>
                <c:pt idx="55">
                  <c:v>0.0546244042135065</c:v>
                </c:pt>
                <c:pt idx="56">
                  <c:v>0.0858670327567605</c:v>
                </c:pt>
                <c:pt idx="57">
                  <c:v>0.0792753458935802</c:v>
                </c:pt>
                <c:pt idx="58">
                  <c:v>0.0789827585440412</c:v>
                </c:pt>
                <c:pt idx="59">
                  <c:v>0.0792153549503573</c:v>
                </c:pt>
                <c:pt idx="60">
                  <c:v>0.0791246688158899</c:v>
                </c:pt>
                <c:pt idx="61">
                  <c:v>0.0812759487456372</c:v>
                </c:pt>
                <c:pt idx="62">
                  <c:v>0.0823376565236753</c:v>
                </c:pt>
                <c:pt idx="63">
                  <c:v>0.0836610007867895</c:v>
                </c:pt>
                <c:pt idx="64">
                  <c:v>0.0862416150513527</c:v>
                </c:pt>
                <c:pt idx="65">
                  <c:v>0.0824569023185612</c:v>
                </c:pt>
                <c:pt idx="66">
                  <c:v>0.0882264378892824</c:v>
                </c:pt>
                <c:pt idx="67">
                  <c:v>0.0917313884905385</c:v>
                </c:pt>
                <c:pt idx="68">
                  <c:v>0.093006837515416</c:v>
                </c:pt>
                <c:pt idx="69">
                  <c:v>0.0897438340001106</c:v>
                </c:pt>
                <c:pt idx="70">
                  <c:v>0.100912432239834</c:v>
                </c:pt>
                <c:pt idx="71">
                  <c:v>0.101353510600288</c:v>
                </c:pt>
                <c:pt idx="72">
                  <c:v>0.102915162525568</c:v>
                </c:pt>
                <c:pt idx="73">
                  <c:v>0.0772942950384266</c:v>
                </c:pt>
                <c:pt idx="74">
                  <c:v>0.105501136684455</c:v>
                </c:pt>
                <c:pt idx="75">
                  <c:v>0.107473328820782</c:v>
                </c:pt>
                <c:pt idx="76">
                  <c:v>0.107523448700026</c:v>
                </c:pt>
                <c:pt idx="77">
                  <c:v>0.107420337147328</c:v>
                </c:pt>
                <c:pt idx="78">
                  <c:v>0.10749847811822</c:v>
                </c:pt>
                <c:pt idx="79">
                  <c:v>0.107482031253898</c:v>
                </c:pt>
                <c:pt idx="80">
                  <c:v>0.10747968800512</c:v>
                </c:pt>
                <c:pt idx="81">
                  <c:v>0.114801204648602</c:v>
                </c:pt>
                <c:pt idx="82">
                  <c:v>0.114210617491633</c:v>
                </c:pt>
                <c:pt idx="83">
                  <c:v>0.114324884798125</c:v>
                </c:pt>
                <c:pt idx="84">
                  <c:v>0.114248260616001</c:v>
                </c:pt>
                <c:pt idx="85">
                  <c:v>0.112118320952266</c:v>
                </c:pt>
                <c:pt idx="86">
                  <c:v>0.116751976211818</c:v>
                </c:pt>
                <c:pt idx="87">
                  <c:v>0.116602356008805</c:v>
                </c:pt>
                <c:pt idx="88">
                  <c:v>0.119069361668792</c:v>
                </c:pt>
                <c:pt idx="89">
                  <c:v>0.121356299014179</c:v>
                </c:pt>
                <c:pt idx="90">
                  <c:v>0.12954083640177</c:v>
                </c:pt>
                <c:pt idx="91">
                  <c:v>0.122195072759512</c:v>
                </c:pt>
                <c:pt idx="92">
                  <c:v>0.130532546956915</c:v>
                </c:pt>
                <c:pt idx="93">
                  <c:v>0.123691389807029</c:v>
                </c:pt>
                <c:pt idx="94">
                  <c:v>0.132642082968919</c:v>
                </c:pt>
                <c:pt idx="95">
                  <c:v>0.134805648499359</c:v>
                </c:pt>
                <c:pt idx="96">
                  <c:v>0.132181537412205</c:v>
                </c:pt>
                <c:pt idx="97">
                  <c:v>0.139231600716268</c:v>
                </c:pt>
                <c:pt idx="98">
                  <c:v>0.140638089760741</c:v>
                </c:pt>
                <c:pt idx="99">
                  <c:v>0.138605659849169</c:v>
                </c:pt>
                <c:pt idx="100">
                  <c:v>0.145641932096299</c:v>
                </c:pt>
                <c:pt idx="101">
                  <c:v>0.144050014639631</c:v>
                </c:pt>
                <c:pt idx="102">
                  <c:v>0.143790808784555</c:v>
                </c:pt>
                <c:pt idx="103">
                  <c:v>0.153115101247475</c:v>
                </c:pt>
                <c:pt idx="104">
                  <c:v>0.156042310045481</c:v>
                </c:pt>
                <c:pt idx="105">
                  <c:v>0.155301012403992</c:v>
                </c:pt>
                <c:pt idx="106">
                  <c:v>0.171081057488949</c:v>
                </c:pt>
                <c:pt idx="107">
                  <c:v>0.14897437734644</c:v>
                </c:pt>
                <c:pt idx="108">
                  <c:v>0.176082830541155</c:v>
                </c:pt>
                <c:pt idx="109">
                  <c:v>0.184295185859821</c:v>
                </c:pt>
                <c:pt idx="110">
                  <c:v>0.16174906917938</c:v>
                </c:pt>
                <c:pt idx="111">
                  <c:v>0.164144118214245</c:v>
                </c:pt>
                <c:pt idx="112">
                  <c:v>0.164548042576263</c:v>
                </c:pt>
                <c:pt idx="113">
                  <c:v>0.165450981176727</c:v>
                </c:pt>
                <c:pt idx="114">
                  <c:v>0.16820626019626</c:v>
                </c:pt>
                <c:pt idx="115">
                  <c:v>0.171852976694761</c:v>
                </c:pt>
                <c:pt idx="116">
                  <c:v>0.174617125244557</c:v>
                </c:pt>
                <c:pt idx="117">
                  <c:v>0.176229613297442</c:v>
                </c:pt>
                <c:pt idx="118">
                  <c:v>0.178495072002179</c:v>
                </c:pt>
                <c:pt idx="119">
                  <c:v>0.179119919219307</c:v>
                </c:pt>
                <c:pt idx="120">
                  <c:v>0.179384472231494</c:v>
                </c:pt>
                <c:pt idx="121">
                  <c:v>0.171573753157301</c:v>
                </c:pt>
                <c:pt idx="122">
                  <c:v>0.175098026592916</c:v>
                </c:pt>
                <c:pt idx="123">
                  <c:v>0.222003373417393</c:v>
                </c:pt>
                <c:pt idx="124">
                  <c:v>0.185403602868272</c:v>
                </c:pt>
                <c:pt idx="125">
                  <c:v>0.188896602723971</c:v>
                </c:pt>
                <c:pt idx="126">
                  <c:v>0.185140907436433</c:v>
                </c:pt>
                <c:pt idx="127">
                  <c:v>0.186862072308851</c:v>
                </c:pt>
                <c:pt idx="128">
                  <c:v>0.203905370118534</c:v>
                </c:pt>
                <c:pt idx="129">
                  <c:v>0.218662406267659</c:v>
                </c:pt>
                <c:pt idx="130">
                  <c:v>0.218211855238629</c:v>
                </c:pt>
                <c:pt idx="131">
                  <c:v>0.212515236437005</c:v>
                </c:pt>
                <c:pt idx="132">
                  <c:v>0.205769830039184</c:v>
                </c:pt>
                <c:pt idx="133">
                  <c:v>0.214445047773465</c:v>
                </c:pt>
                <c:pt idx="134">
                  <c:v>0.22634485415701</c:v>
                </c:pt>
                <c:pt idx="135">
                  <c:v>0.219125574326673</c:v>
                </c:pt>
                <c:pt idx="136">
                  <c:v>0.224663567124127</c:v>
                </c:pt>
                <c:pt idx="137">
                  <c:v>0.237971119116876</c:v>
                </c:pt>
                <c:pt idx="138">
                  <c:v>0.237024227910989</c:v>
                </c:pt>
                <c:pt idx="139">
                  <c:v>0.22534937521655</c:v>
                </c:pt>
                <c:pt idx="140">
                  <c:v>0.230841494688363</c:v>
                </c:pt>
                <c:pt idx="141">
                  <c:v>0.20790454354348</c:v>
                </c:pt>
                <c:pt idx="142">
                  <c:v>0.236611626361492</c:v>
                </c:pt>
                <c:pt idx="143">
                  <c:v>0.236539186902817</c:v>
                </c:pt>
                <c:pt idx="144">
                  <c:v>0.234426540940306</c:v>
                </c:pt>
                <c:pt idx="145">
                  <c:v>0.241297808969337</c:v>
                </c:pt>
                <c:pt idx="146">
                  <c:v>0.247955702748562</c:v>
                </c:pt>
                <c:pt idx="147">
                  <c:v>0.247275692218951</c:v>
                </c:pt>
                <c:pt idx="148">
                  <c:v>0.250857922367229</c:v>
                </c:pt>
                <c:pt idx="149">
                  <c:v>0.262291322504295</c:v>
                </c:pt>
                <c:pt idx="150">
                  <c:v>0.284349663047196</c:v>
                </c:pt>
                <c:pt idx="151">
                  <c:v>0.268570793654519</c:v>
                </c:pt>
                <c:pt idx="152">
                  <c:v>0.278890496744588</c:v>
                </c:pt>
                <c:pt idx="153">
                  <c:v>0.292090880113533</c:v>
                </c:pt>
                <c:pt idx="154">
                  <c:v>0.292619249868484</c:v>
                </c:pt>
                <c:pt idx="155">
                  <c:v>0.306933785825769</c:v>
                </c:pt>
                <c:pt idx="156">
                  <c:v>0.314147749414176</c:v>
                </c:pt>
                <c:pt idx="157">
                  <c:v>0.37236146836122</c:v>
                </c:pt>
                <c:pt idx="158">
                  <c:v>0.320254282254525</c:v>
                </c:pt>
                <c:pt idx="159">
                  <c:v>0.34822120549631</c:v>
                </c:pt>
                <c:pt idx="160">
                  <c:v>0.316526721155874</c:v>
                </c:pt>
                <c:pt idx="161">
                  <c:v>0.316521998505857</c:v>
                </c:pt>
                <c:pt idx="162">
                  <c:v>0.402424057045528</c:v>
                </c:pt>
                <c:pt idx="163">
                  <c:v>0.368993712392395</c:v>
                </c:pt>
                <c:pt idx="164">
                  <c:v>0.377436884683008</c:v>
                </c:pt>
                <c:pt idx="165">
                  <c:v>0.377369930711513</c:v>
                </c:pt>
                <c:pt idx="166">
                  <c:v>0.377445462552854</c:v>
                </c:pt>
                <c:pt idx="167">
                  <c:v>0.377514820052707</c:v>
                </c:pt>
                <c:pt idx="168">
                  <c:v>0.37744727086229</c:v>
                </c:pt>
                <c:pt idx="169">
                  <c:v>0.377500565255335</c:v>
                </c:pt>
                <c:pt idx="170">
                  <c:v>0.378510521984131</c:v>
                </c:pt>
                <c:pt idx="171">
                  <c:v>0.378579272163285</c:v>
                </c:pt>
                <c:pt idx="172">
                  <c:v>0.378488032205883</c:v>
                </c:pt>
                <c:pt idx="173">
                  <c:v>0.378547827990607</c:v>
                </c:pt>
                <c:pt idx="174">
                  <c:v>0.378430134526926</c:v>
                </c:pt>
                <c:pt idx="175">
                  <c:v>0.378489334990986</c:v>
                </c:pt>
                <c:pt idx="176">
                  <c:v>0.378520678231725</c:v>
                </c:pt>
                <c:pt idx="177">
                  <c:v>0.378591076652824</c:v>
                </c:pt>
                <c:pt idx="178">
                  <c:v>0.378454361809548</c:v>
                </c:pt>
                <c:pt idx="179">
                  <c:v>0.390431259344374</c:v>
                </c:pt>
                <c:pt idx="180">
                  <c:v>0.398821189792597</c:v>
                </c:pt>
                <c:pt idx="181">
                  <c:v>0.445126640316625</c:v>
                </c:pt>
                <c:pt idx="182">
                  <c:v>0.417375871021656</c:v>
                </c:pt>
                <c:pt idx="183">
                  <c:v>0.635641251957835</c:v>
                </c:pt>
                <c:pt idx="184">
                  <c:v>0.437823532342201</c:v>
                </c:pt>
                <c:pt idx="185">
                  <c:v>0.438839482624871</c:v>
                </c:pt>
                <c:pt idx="186">
                  <c:v>0.866643472492969</c:v>
                </c:pt>
                <c:pt idx="187">
                  <c:v>0.53157809088445</c:v>
                </c:pt>
                <c:pt idx="188">
                  <c:v>0.526936329402177</c:v>
                </c:pt>
                <c:pt idx="189">
                  <c:v>0.546971411037692</c:v>
                </c:pt>
                <c:pt idx="190">
                  <c:v>0.476901643834344</c:v>
                </c:pt>
                <c:pt idx="191">
                  <c:v>0.923952814813345</c:v>
                </c:pt>
                <c:pt idx="192">
                  <c:v>0.478468149328813</c:v>
                </c:pt>
                <c:pt idx="193">
                  <c:v>0.513708197572309</c:v>
                </c:pt>
                <c:pt idx="194">
                  <c:v>0.621684842634196</c:v>
                </c:pt>
                <c:pt idx="195">
                  <c:v>0.501014652499904</c:v>
                </c:pt>
                <c:pt idx="196">
                  <c:v>0.550204472302725</c:v>
                </c:pt>
                <c:pt idx="197">
                  <c:v>0.601132630743068</c:v>
                </c:pt>
                <c:pt idx="198">
                  <c:v>0.542381547299297</c:v>
                </c:pt>
                <c:pt idx="199">
                  <c:v>0.799454804525216</c:v>
                </c:pt>
                <c:pt idx="200">
                  <c:v>0.560546101807852</c:v>
                </c:pt>
                <c:pt idx="201">
                  <c:v>1.094896602943272</c:v>
                </c:pt>
                <c:pt idx="202">
                  <c:v>0.668783221366019</c:v>
                </c:pt>
                <c:pt idx="203">
                  <c:v>0.794236455569543</c:v>
                </c:pt>
                <c:pt idx="204">
                  <c:v>0.576762002303384</c:v>
                </c:pt>
                <c:pt idx="205">
                  <c:v>0.628475331732391</c:v>
                </c:pt>
                <c:pt idx="206">
                  <c:v>0.583508903790978</c:v>
                </c:pt>
                <c:pt idx="207">
                  <c:v>1.226813298123701</c:v>
                </c:pt>
                <c:pt idx="208">
                  <c:v>0.594440026027606</c:v>
                </c:pt>
                <c:pt idx="209">
                  <c:v>0.580741312850853</c:v>
                </c:pt>
                <c:pt idx="210">
                  <c:v>0.659141262082103</c:v>
                </c:pt>
                <c:pt idx="211">
                  <c:v>0.628048030522113</c:v>
                </c:pt>
                <c:pt idx="212">
                  <c:v>1.173495326526152</c:v>
                </c:pt>
                <c:pt idx="213">
                  <c:v>0.652084676246573</c:v>
                </c:pt>
                <c:pt idx="214">
                  <c:v>0.688847487391376</c:v>
                </c:pt>
                <c:pt idx="215">
                  <c:v>0.769216883078902</c:v>
                </c:pt>
                <c:pt idx="216">
                  <c:v>0.659362128382345</c:v>
                </c:pt>
                <c:pt idx="217">
                  <c:v>1.403005967714572</c:v>
                </c:pt>
                <c:pt idx="218">
                  <c:v>0.783642870226309</c:v>
                </c:pt>
                <c:pt idx="219">
                  <c:v>1.288806757353222</c:v>
                </c:pt>
                <c:pt idx="220">
                  <c:v>0.66779084614721</c:v>
                </c:pt>
                <c:pt idx="221">
                  <c:v>1.06395293008656</c:v>
                </c:pt>
                <c:pt idx="222">
                  <c:v>0.788966661106393</c:v>
                </c:pt>
                <c:pt idx="223">
                  <c:v>0.787365435980593</c:v>
                </c:pt>
                <c:pt idx="224">
                  <c:v>0.804725363020483</c:v>
                </c:pt>
                <c:pt idx="225">
                  <c:v>1.076121754819273</c:v>
                </c:pt>
                <c:pt idx="226">
                  <c:v>0.961829200946017</c:v>
                </c:pt>
                <c:pt idx="227">
                  <c:v>1.323714079471738</c:v>
                </c:pt>
                <c:pt idx="228">
                  <c:v>0.895671875462413</c:v>
                </c:pt>
                <c:pt idx="229">
                  <c:v>1.432476577995182</c:v>
                </c:pt>
                <c:pt idx="230">
                  <c:v>1.059345825235605</c:v>
                </c:pt>
                <c:pt idx="231">
                  <c:v>1.067833773744279</c:v>
                </c:pt>
                <c:pt idx="232">
                  <c:v>1.726101707042618</c:v>
                </c:pt>
                <c:pt idx="233">
                  <c:v>1.887652680631669</c:v>
                </c:pt>
                <c:pt idx="234">
                  <c:v>1.136675815055554</c:v>
                </c:pt>
                <c:pt idx="235">
                  <c:v>1.196324760412383</c:v>
                </c:pt>
                <c:pt idx="236">
                  <c:v>2.394775608967874</c:v>
                </c:pt>
                <c:pt idx="237">
                  <c:v>1.562025391797891</c:v>
                </c:pt>
                <c:pt idx="238">
                  <c:v>1.346188589064341</c:v>
                </c:pt>
                <c:pt idx="239">
                  <c:v>1.397879417732048</c:v>
                </c:pt>
                <c:pt idx="240">
                  <c:v>1.428445038484481</c:v>
                </c:pt>
                <c:pt idx="241">
                  <c:v>1.39031092742535</c:v>
                </c:pt>
                <c:pt idx="242">
                  <c:v>1.57027547411362</c:v>
                </c:pt>
                <c:pt idx="243">
                  <c:v>2.798924913800093</c:v>
                </c:pt>
                <c:pt idx="244">
                  <c:v>1.535090563352146</c:v>
                </c:pt>
                <c:pt idx="245">
                  <c:v>1.558890487152266</c:v>
                </c:pt>
                <c:pt idx="246">
                  <c:v>2.667112590207612</c:v>
                </c:pt>
                <c:pt idx="247">
                  <c:v>1.69734570689769</c:v>
                </c:pt>
                <c:pt idx="248">
                  <c:v>2.803319870635614</c:v>
                </c:pt>
                <c:pt idx="249">
                  <c:v>2.750707104246362</c:v>
                </c:pt>
                <c:pt idx="250">
                  <c:v>4.0477463078207</c:v>
                </c:pt>
                <c:pt idx="251">
                  <c:v>1.896992190381377</c:v>
                </c:pt>
                <c:pt idx="252">
                  <c:v>1.896877998646743</c:v>
                </c:pt>
                <c:pt idx="253">
                  <c:v>1.905852540431166</c:v>
                </c:pt>
                <c:pt idx="254">
                  <c:v>1.949627949123888</c:v>
                </c:pt>
                <c:pt idx="255">
                  <c:v>4.369869619036147</c:v>
                </c:pt>
                <c:pt idx="256">
                  <c:v>2.677767438662754</c:v>
                </c:pt>
                <c:pt idx="257">
                  <c:v>2.247834928674141</c:v>
                </c:pt>
                <c:pt idx="258">
                  <c:v>2.568219709761006</c:v>
                </c:pt>
                <c:pt idx="259">
                  <c:v>2.350161166496558</c:v>
                </c:pt>
                <c:pt idx="260">
                  <c:v>2.527486375760171</c:v>
                </c:pt>
                <c:pt idx="261">
                  <c:v>2.506119217492011</c:v>
                </c:pt>
                <c:pt idx="262">
                  <c:v>3.148579967260193</c:v>
                </c:pt>
                <c:pt idx="263">
                  <c:v>2.755961568033386</c:v>
                </c:pt>
                <c:pt idx="264">
                  <c:v>2.756346123410757</c:v>
                </c:pt>
                <c:pt idx="265">
                  <c:v>2.89292104840799</c:v>
                </c:pt>
                <c:pt idx="266">
                  <c:v>4.483426542076922</c:v>
                </c:pt>
                <c:pt idx="267">
                  <c:v>4.233897306197652</c:v>
                </c:pt>
                <c:pt idx="268">
                  <c:v>5.336795698508295</c:v>
                </c:pt>
                <c:pt idx="269">
                  <c:v>6.097490577056071</c:v>
                </c:pt>
                <c:pt idx="270">
                  <c:v>6.006430069252016</c:v>
                </c:pt>
                <c:pt idx="271">
                  <c:v>7.028617631533151</c:v>
                </c:pt>
                <c:pt idx="272">
                  <c:v>10.41855472959941</c:v>
                </c:pt>
                <c:pt idx="273">
                  <c:v>14.20472432174645</c:v>
                </c:pt>
                <c:pt idx="274">
                  <c:v>18.00428843570952</c:v>
                </c:pt>
                <c:pt idx="275">
                  <c:v>21.21472908535537</c:v>
                </c:pt>
                <c:pt idx="276">
                  <c:v>26.70897036462206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Analysis!$V$325</c:f>
              <c:strCache>
                <c:ptCount val="1"/>
                <c:pt idx="0">
                  <c:v>Eidle</c:v>
                </c:pt>
              </c:strCache>
            </c:strRef>
          </c:tx>
          <c:marker>
            <c:symbol val="none"/>
          </c:marker>
          <c:xVal>
            <c:numRef>
              <c:f>Analysis!$L$326:$L$602</c:f>
              <c:numCache>
                <c:formatCode>General</c:formatCode>
                <c:ptCount val="277"/>
                <c:pt idx="0">
                  <c:v>32.854596</c:v>
                </c:pt>
                <c:pt idx="1">
                  <c:v>33.225288</c:v>
                </c:pt>
                <c:pt idx="2">
                  <c:v>33.428136</c:v>
                </c:pt>
                <c:pt idx="3">
                  <c:v>33.915812</c:v>
                </c:pt>
                <c:pt idx="4">
                  <c:v>34.535664</c:v>
                </c:pt>
                <c:pt idx="5">
                  <c:v>34.61448</c:v>
                </c:pt>
                <c:pt idx="6">
                  <c:v>34.614888</c:v>
                </c:pt>
                <c:pt idx="7">
                  <c:v>34.65158</c:v>
                </c:pt>
                <c:pt idx="8">
                  <c:v>35.893404</c:v>
                </c:pt>
                <c:pt idx="9">
                  <c:v>35.995176</c:v>
                </c:pt>
                <c:pt idx="10">
                  <c:v>38.060788</c:v>
                </c:pt>
                <c:pt idx="11">
                  <c:v>38.169924</c:v>
                </c:pt>
                <c:pt idx="12">
                  <c:v>38.241056</c:v>
                </c:pt>
                <c:pt idx="13">
                  <c:v>38.3248</c:v>
                </c:pt>
                <c:pt idx="14">
                  <c:v>38.642472</c:v>
                </c:pt>
                <c:pt idx="15">
                  <c:v>38.94822</c:v>
                </c:pt>
                <c:pt idx="16">
                  <c:v>38.958456</c:v>
                </c:pt>
                <c:pt idx="17">
                  <c:v>39.206012</c:v>
                </c:pt>
                <c:pt idx="18">
                  <c:v>39.523576</c:v>
                </c:pt>
                <c:pt idx="19">
                  <c:v>39.53628</c:v>
                </c:pt>
                <c:pt idx="20">
                  <c:v>39.85824</c:v>
                </c:pt>
                <c:pt idx="21">
                  <c:v>40.526976</c:v>
                </c:pt>
                <c:pt idx="22">
                  <c:v>40.74836</c:v>
                </c:pt>
                <c:pt idx="23">
                  <c:v>41.604352</c:v>
                </c:pt>
                <c:pt idx="24">
                  <c:v>41.808688</c:v>
                </c:pt>
                <c:pt idx="25">
                  <c:v>42.330644</c:v>
                </c:pt>
                <c:pt idx="26">
                  <c:v>44.111828</c:v>
                </c:pt>
                <c:pt idx="27">
                  <c:v>44.641296</c:v>
                </c:pt>
                <c:pt idx="28">
                  <c:v>44.8296</c:v>
                </c:pt>
                <c:pt idx="29">
                  <c:v>45.104964</c:v>
                </c:pt>
                <c:pt idx="30">
                  <c:v>45.552408</c:v>
                </c:pt>
                <c:pt idx="31">
                  <c:v>45.766936</c:v>
                </c:pt>
                <c:pt idx="32">
                  <c:v>46.144888</c:v>
                </c:pt>
                <c:pt idx="33">
                  <c:v>46.41982</c:v>
                </c:pt>
                <c:pt idx="34">
                  <c:v>46.573568</c:v>
                </c:pt>
                <c:pt idx="35">
                  <c:v>46.850512</c:v>
                </c:pt>
                <c:pt idx="36">
                  <c:v>47.340384</c:v>
                </c:pt>
                <c:pt idx="37">
                  <c:v>47.922336</c:v>
                </c:pt>
                <c:pt idx="38">
                  <c:v>47.922336</c:v>
                </c:pt>
                <c:pt idx="39">
                  <c:v>47.922336</c:v>
                </c:pt>
                <c:pt idx="40">
                  <c:v>47.922336</c:v>
                </c:pt>
                <c:pt idx="41">
                  <c:v>48.486608</c:v>
                </c:pt>
                <c:pt idx="42">
                  <c:v>48.716536</c:v>
                </c:pt>
                <c:pt idx="43">
                  <c:v>49.083184</c:v>
                </c:pt>
                <c:pt idx="44">
                  <c:v>49.083184</c:v>
                </c:pt>
                <c:pt idx="45">
                  <c:v>49.083184</c:v>
                </c:pt>
                <c:pt idx="46">
                  <c:v>49.083184</c:v>
                </c:pt>
                <c:pt idx="47">
                  <c:v>49.337616</c:v>
                </c:pt>
                <c:pt idx="48">
                  <c:v>49.549536</c:v>
                </c:pt>
                <c:pt idx="49">
                  <c:v>51.15978</c:v>
                </c:pt>
                <c:pt idx="50">
                  <c:v>52.219224</c:v>
                </c:pt>
                <c:pt idx="51">
                  <c:v>52.464528</c:v>
                </c:pt>
                <c:pt idx="52">
                  <c:v>52.86552</c:v>
                </c:pt>
                <c:pt idx="53">
                  <c:v>53.129388</c:v>
                </c:pt>
                <c:pt idx="54">
                  <c:v>53.385744</c:v>
                </c:pt>
                <c:pt idx="55">
                  <c:v>53.385744</c:v>
                </c:pt>
                <c:pt idx="56">
                  <c:v>53.804148</c:v>
                </c:pt>
                <c:pt idx="57">
                  <c:v>53.80868</c:v>
                </c:pt>
                <c:pt idx="58">
                  <c:v>53.80868</c:v>
                </c:pt>
                <c:pt idx="59">
                  <c:v>53.80868</c:v>
                </c:pt>
                <c:pt idx="60">
                  <c:v>53.80868</c:v>
                </c:pt>
                <c:pt idx="61">
                  <c:v>54.235296</c:v>
                </c:pt>
                <c:pt idx="62">
                  <c:v>54.612</c:v>
                </c:pt>
                <c:pt idx="63">
                  <c:v>56.107856</c:v>
                </c:pt>
                <c:pt idx="64">
                  <c:v>56.42916</c:v>
                </c:pt>
                <c:pt idx="65">
                  <c:v>57.285072</c:v>
                </c:pt>
                <c:pt idx="66">
                  <c:v>58.331624</c:v>
                </c:pt>
                <c:pt idx="67">
                  <c:v>59.330224</c:v>
                </c:pt>
                <c:pt idx="68">
                  <c:v>59.659672</c:v>
                </c:pt>
                <c:pt idx="69">
                  <c:v>60.118516</c:v>
                </c:pt>
                <c:pt idx="70">
                  <c:v>63.466248</c:v>
                </c:pt>
                <c:pt idx="71">
                  <c:v>63.827928</c:v>
                </c:pt>
                <c:pt idx="72">
                  <c:v>64.96152</c:v>
                </c:pt>
                <c:pt idx="73">
                  <c:v>65.89555199999999</c:v>
                </c:pt>
                <c:pt idx="74">
                  <c:v>66.979256</c:v>
                </c:pt>
                <c:pt idx="75">
                  <c:v>68.11477600000001</c:v>
                </c:pt>
                <c:pt idx="76">
                  <c:v>68.11477600000001</c:v>
                </c:pt>
                <c:pt idx="77">
                  <c:v>68.11477600000001</c:v>
                </c:pt>
                <c:pt idx="78">
                  <c:v>68.11477600000001</c:v>
                </c:pt>
                <c:pt idx="79">
                  <c:v>68.11477600000001</c:v>
                </c:pt>
                <c:pt idx="80">
                  <c:v>68.11477600000001</c:v>
                </c:pt>
                <c:pt idx="81">
                  <c:v>71.27512</c:v>
                </c:pt>
                <c:pt idx="82">
                  <c:v>71.30246</c:v>
                </c:pt>
                <c:pt idx="83">
                  <c:v>71.30246</c:v>
                </c:pt>
                <c:pt idx="84">
                  <c:v>72.11796</c:v>
                </c:pt>
                <c:pt idx="85">
                  <c:v>72.300996</c:v>
                </c:pt>
                <c:pt idx="86">
                  <c:v>72.878344</c:v>
                </c:pt>
                <c:pt idx="87">
                  <c:v>73.374112</c:v>
                </c:pt>
                <c:pt idx="88">
                  <c:v>73.79244</c:v>
                </c:pt>
                <c:pt idx="89">
                  <c:v>75.505792</c:v>
                </c:pt>
                <c:pt idx="90">
                  <c:v>75.5216</c:v>
                </c:pt>
                <c:pt idx="91">
                  <c:v>75.649216</c:v>
                </c:pt>
                <c:pt idx="92">
                  <c:v>76.607116</c:v>
                </c:pt>
                <c:pt idx="93">
                  <c:v>79.589028</c:v>
                </c:pt>
                <c:pt idx="94">
                  <c:v>79.952</c:v>
                </c:pt>
                <c:pt idx="95">
                  <c:v>80.405844</c:v>
                </c:pt>
                <c:pt idx="96">
                  <c:v>81.64572</c:v>
                </c:pt>
                <c:pt idx="97">
                  <c:v>82.139168</c:v>
                </c:pt>
                <c:pt idx="98">
                  <c:v>83.126304</c:v>
                </c:pt>
                <c:pt idx="99">
                  <c:v>83.127792</c:v>
                </c:pt>
                <c:pt idx="100">
                  <c:v>84.692044</c:v>
                </c:pt>
                <c:pt idx="101">
                  <c:v>86.984404</c:v>
                </c:pt>
                <c:pt idx="102">
                  <c:v>87.9645</c:v>
                </c:pt>
                <c:pt idx="103">
                  <c:v>88.891036</c:v>
                </c:pt>
                <c:pt idx="104">
                  <c:v>90.902944</c:v>
                </c:pt>
                <c:pt idx="105">
                  <c:v>91.04232</c:v>
                </c:pt>
                <c:pt idx="106">
                  <c:v>92.284316</c:v>
                </c:pt>
                <c:pt idx="107">
                  <c:v>93.513284</c:v>
                </c:pt>
                <c:pt idx="108">
                  <c:v>95.118104</c:v>
                </c:pt>
                <c:pt idx="109">
                  <c:v>95.531796</c:v>
                </c:pt>
                <c:pt idx="110">
                  <c:v>96.415064</c:v>
                </c:pt>
                <c:pt idx="111">
                  <c:v>96.578328</c:v>
                </c:pt>
                <c:pt idx="112">
                  <c:v>96.96604</c:v>
                </c:pt>
                <c:pt idx="113">
                  <c:v>98.658416</c:v>
                </c:pt>
                <c:pt idx="114">
                  <c:v>99.466968</c:v>
                </c:pt>
                <c:pt idx="115">
                  <c:v>101.443032</c:v>
                </c:pt>
                <c:pt idx="116">
                  <c:v>102.36814</c:v>
                </c:pt>
                <c:pt idx="117">
                  <c:v>103.67644</c:v>
                </c:pt>
                <c:pt idx="118">
                  <c:v>104.52116</c:v>
                </c:pt>
                <c:pt idx="119">
                  <c:v>104.669432</c:v>
                </c:pt>
                <c:pt idx="120">
                  <c:v>104.91174</c:v>
                </c:pt>
                <c:pt idx="121">
                  <c:v>106.097308</c:v>
                </c:pt>
                <c:pt idx="122">
                  <c:v>106.345872</c:v>
                </c:pt>
                <c:pt idx="123">
                  <c:v>108.14462</c:v>
                </c:pt>
                <c:pt idx="124">
                  <c:v>109.280528</c:v>
                </c:pt>
                <c:pt idx="125">
                  <c:v>110.399656</c:v>
                </c:pt>
                <c:pt idx="126">
                  <c:v>112.020488</c:v>
                </c:pt>
                <c:pt idx="127">
                  <c:v>112.265808</c:v>
                </c:pt>
                <c:pt idx="128">
                  <c:v>118.9944</c:v>
                </c:pt>
                <c:pt idx="129">
                  <c:v>123.192048</c:v>
                </c:pt>
                <c:pt idx="130">
                  <c:v>123.639472</c:v>
                </c:pt>
                <c:pt idx="131">
                  <c:v>124.179168</c:v>
                </c:pt>
                <c:pt idx="132">
                  <c:v>124.9112</c:v>
                </c:pt>
                <c:pt idx="133">
                  <c:v>124.954352</c:v>
                </c:pt>
                <c:pt idx="134">
                  <c:v>127.524656</c:v>
                </c:pt>
                <c:pt idx="135">
                  <c:v>128.4266</c:v>
                </c:pt>
                <c:pt idx="136">
                  <c:v>130.703424</c:v>
                </c:pt>
                <c:pt idx="137">
                  <c:v>131.1872</c:v>
                </c:pt>
                <c:pt idx="138">
                  <c:v>131.1872</c:v>
                </c:pt>
                <c:pt idx="139">
                  <c:v>132.746952</c:v>
                </c:pt>
                <c:pt idx="140">
                  <c:v>133.632072</c:v>
                </c:pt>
                <c:pt idx="141">
                  <c:v>134.464128</c:v>
                </c:pt>
                <c:pt idx="142">
                  <c:v>136.3894</c:v>
                </c:pt>
                <c:pt idx="143">
                  <c:v>137.242224</c:v>
                </c:pt>
                <c:pt idx="144">
                  <c:v>138.508656</c:v>
                </c:pt>
                <c:pt idx="145">
                  <c:v>140.0108</c:v>
                </c:pt>
                <c:pt idx="146">
                  <c:v>142.183516</c:v>
                </c:pt>
                <c:pt idx="147">
                  <c:v>143.971448</c:v>
                </c:pt>
                <c:pt idx="148">
                  <c:v>145.685724</c:v>
                </c:pt>
                <c:pt idx="149">
                  <c:v>150.530504</c:v>
                </c:pt>
                <c:pt idx="150">
                  <c:v>153.63216</c:v>
                </c:pt>
                <c:pt idx="151">
                  <c:v>159.31944</c:v>
                </c:pt>
                <c:pt idx="152">
                  <c:v>162.723432</c:v>
                </c:pt>
                <c:pt idx="153">
                  <c:v>171.063056</c:v>
                </c:pt>
                <c:pt idx="154">
                  <c:v>171.371352</c:v>
                </c:pt>
                <c:pt idx="155">
                  <c:v>179.543124</c:v>
                </c:pt>
                <c:pt idx="156">
                  <c:v>183.84796</c:v>
                </c:pt>
                <c:pt idx="157">
                  <c:v>184.602352</c:v>
                </c:pt>
                <c:pt idx="158">
                  <c:v>186.270764</c:v>
                </c:pt>
                <c:pt idx="159">
                  <c:v>186.926896</c:v>
                </c:pt>
                <c:pt idx="160">
                  <c:v>194.816428</c:v>
                </c:pt>
                <c:pt idx="161">
                  <c:v>194.816428</c:v>
                </c:pt>
                <c:pt idx="162">
                  <c:v>216.621836</c:v>
                </c:pt>
                <c:pt idx="163">
                  <c:v>217.107456</c:v>
                </c:pt>
                <c:pt idx="164">
                  <c:v>220.6806</c:v>
                </c:pt>
                <c:pt idx="165">
                  <c:v>220.6806</c:v>
                </c:pt>
                <c:pt idx="166">
                  <c:v>220.6806</c:v>
                </c:pt>
                <c:pt idx="167">
                  <c:v>220.6806</c:v>
                </c:pt>
                <c:pt idx="168">
                  <c:v>220.6806</c:v>
                </c:pt>
                <c:pt idx="169">
                  <c:v>220.6806</c:v>
                </c:pt>
                <c:pt idx="170">
                  <c:v>221.1636</c:v>
                </c:pt>
                <c:pt idx="171">
                  <c:v>221.1636</c:v>
                </c:pt>
                <c:pt idx="172">
                  <c:v>221.1636</c:v>
                </c:pt>
                <c:pt idx="173">
                  <c:v>221.1636</c:v>
                </c:pt>
                <c:pt idx="174">
                  <c:v>221.1636</c:v>
                </c:pt>
                <c:pt idx="175">
                  <c:v>221.1636</c:v>
                </c:pt>
                <c:pt idx="176">
                  <c:v>221.1636</c:v>
                </c:pt>
                <c:pt idx="177">
                  <c:v>221.1636</c:v>
                </c:pt>
                <c:pt idx="178">
                  <c:v>221.1636</c:v>
                </c:pt>
                <c:pt idx="179">
                  <c:v>227.223632</c:v>
                </c:pt>
                <c:pt idx="180">
                  <c:v>230.662796</c:v>
                </c:pt>
                <c:pt idx="181">
                  <c:v>231.872904</c:v>
                </c:pt>
                <c:pt idx="182">
                  <c:v>240.171648</c:v>
                </c:pt>
                <c:pt idx="183">
                  <c:v>245.410156</c:v>
                </c:pt>
                <c:pt idx="184">
                  <c:v>248.07496</c:v>
                </c:pt>
                <c:pt idx="185">
                  <c:v>251.20848</c:v>
                </c:pt>
                <c:pt idx="186">
                  <c:v>255.144564</c:v>
                </c:pt>
                <c:pt idx="187">
                  <c:v>259.82502</c:v>
                </c:pt>
                <c:pt idx="188">
                  <c:v>267.559284</c:v>
                </c:pt>
                <c:pt idx="189">
                  <c:v>269.736716</c:v>
                </c:pt>
                <c:pt idx="190">
                  <c:v>272.896008</c:v>
                </c:pt>
                <c:pt idx="191">
                  <c:v>273.722736</c:v>
                </c:pt>
                <c:pt idx="192">
                  <c:v>276.204032</c:v>
                </c:pt>
                <c:pt idx="193">
                  <c:v>281.367408</c:v>
                </c:pt>
                <c:pt idx="194">
                  <c:v>295.619264</c:v>
                </c:pt>
                <c:pt idx="195">
                  <c:v>296.481376</c:v>
                </c:pt>
                <c:pt idx="196">
                  <c:v>299.947876</c:v>
                </c:pt>
                <c:pt idx="197">
                  <c:v>300.796656</c:v>
                </c:pt>
                <c:pt idx="198">
                  <c:v>306.39936</c:v>
                </c:pt>
                <c:pt idx="199">
                  <c:v>311.57334</c:v>
                </c:pt>
                <c:pt idx="200">
                  <c:v>314.050992</c:v>
                </c:pt>
                <c:pt idx="201">
                  <c:v>315.111244</c:v>
                </c:pt>
                <c:pt idx="202">
                  <c:v>315.57046</c:v>
                </c:pt>
                <c:pt idx="203">
                  <c:v>328.272168</c:v>
                </c:pt>
                <c:pt idx="204">
                  <c:v>328.921176</c:v>
                </c:pt>
                <c:pt idx="205">
                  <c:v>337.595076</c:v>
                </c:pt>
                <c:pt idx="206">
                  <c:v>339.819704</c:v>
                </c:pt>
                <c:pt idx="207">
                  <c:v>341.310552</c:v>
                </c:pt>
                <c:pt idx="208">
                  <c:v>346.027608</c:v>
                </c:pt>
                <c:pt idx="209">
                  <c:v>348.509512</c:v>
                </c:pt>
                <c:pt idx="210">
                  <c:v>355.679888</c:v>
                </c:pt>
                <c:pt idx="211">
                  <c:v>356.150808</c:v>
                </c:pt>
                <c:pt idx="212">
                  <c:v>358.346288</c:v>
                </c:pt>
                <c:pt idx="213">
                  <c:v>365.704064</c:v>
                </c:pt>
                <c:pt idx="214">
                  <c:v>365.800704</c:v>
                </c:pt>
                <c:pt idx="215">
                  <c:v>369.14288</c:v>
                </c:pt>
                <c:pt idx="216">
                  <c:v>372.352452</c:v>
                </c:pt>
                <c:pt idx="217">
                  <c:v>374.68536</c:v>
                </c:pt>
                <c:pt idx="218">
                  <c:v>379.20412</c:v>
                </c:pt>
                <c:pt idx="219">
                  <c:v>387.174828</c:v>
                </c:pt>
                <c:pt idx="220">
                  <c:v>389.509516</c:v>
                </c:pt>
                <c:pt idx="221">
                  <c:v>437.73952</c:v>
                </c:pt>
                <c:pt idx="222">
                  <c:v>451.434516</c:v>
                </c:pt>
                <c:pt idx="223">
                  <c:v>451.870344</c:v>
                </c:pt>
                <c:pt idx="224">
                  <c:v>457.213324</c:v>
                </c:pt>
                <c:pt idx="225">
                  <c:v>475.599012</c:v>
                </c:pt>
                <c:pt idx="226">
                  <c:v>483.370348</c:v>
                </c:pt>
                <c:pt idx="227">
                  <c:v>506.899032</c:v>
                </c:pt>
                <c:pt idx="228">
                  <c:v>510.525192</c:v>
                </c:pt>
                <c:pt idx="229">
                  <c:v>535.56762</c:v>
                </c:pt>
                <c:pt idx="230">
                  <c:v>577.31376</c:v>
                </c:pt>
                <c:pt idx="231">
                  <c:v>605.616544</c:v>
                </c:pt>
                <c:pt idx="232">
                  <c:v>611.702808</c:v>
                </c:pt>
                <c:pt idx="233">
                  <c:v>647.438364</c:v>
                </c:pt>
                <c:pt idx="234">
                  <c:v>662.2292</c:v>
                </c:pt>
                <c:pt idx="235">
                  <c:v>683.919024</c:v>
                </c:pt>
                <c:pt idx="236">
                  <c:v>685.786072</c:v>
                </c:pt>
                <c:pt idx="237">
                  <c:v>738.429016</c:v>
                </c:pt>
                <c:pt idx="238">
                  <c:v>760.9698</c:v>
                </c:pt>
                <c:pt idx="239">
                  <c:v>786.63948</c:v>
                </c:pt>
                <c:pt idx="240">
                  <c:v>802.207392</c:v>
                </c:pt>
                <c:pt idx="241">
                  <c:v>812.298728</c:v>
                </c:pt>
                <c:pt idx="242">
                  <c:v>825.4580120000001</c:v>
                </c:pt>
                <c:pt idx="243">
                  <c:v>865.123384</c:v>
                </c:pt>
                <c:pt idx="244">
                  <c:v>879.72996</c:v>
                </c:pt>
                <c:pt idx="245">
                  <c:v>882.792944</c:v>
                </c:pt>
                <c:pt idx="246">
                  <c:v>924.876696</c:v>
                </c:pt>
                <c:pt idx="247">
                  <c:v>950.696064</c:v>
                </c:pt>
                <c:pt idx="248">
                  <c:v>979.936852</c:v>
                </c:pt>
                <c:pt idx="249">
                  <c:v>1055.542904</c:v>
                </c:pt>
                <c:pt idx="250">
                  <c:v>1059.874488</c:v>
                </c:pt>
                <c:pt idx="251">
                  <c:v>1074.470944</c:v>
                </c:pt>
                <c:pt idx="252">
                  <c:v>1074.470944</c:v>
                </c:pt>
                <c:pt idx="253">
                  <c:v>1092.168928</c:v>
                </c:pt>
                <c:pt idx="254">
                  <c:v>1093.72872</c:v>
                </c:pt>
                <c:pt idx="255">
                  <c:v>1153.429516</c:v>
                </c:pt>
                <c:pt idx="256">
                  <c:v>1162.10112</c:v>
                </c:pt>
                <c:pt idx="257">
                  <c:v>1232.997504</c:v>
                </c:pt>
                <c:pt idx="258">
                  <c:v>1293.491792</c:v>
                </c:pt>
                <c:pt idx="259">
                  <c:v>1360.639704</c:v>
                </c:pt>
                <c:pt idx="260">
                  <c:v>1379.48834</c:v>
                </c:pt>
                <c:pt idx="261">
                  <c:v>1440.168408</c:v>
                </c:pt>
                <c:pt idx="262">
                  <c:v>1476.652412</c:v>
                </c:pt>
                <c:pt idx="263">
                  <c:v>1569.768928</c:v>
                </c:pt>
                <c:pt idx="264">
                  <c:v>1569.768928</c:v>
                </c:pt>
                <c:pt idx="265">
                  <c:v>1691.498776</c:v>
                </c:pt>
                <c:pt idx="266">
                  <c:v>2070.156316</c:v>
                </c:pt>
                <c:pt idx="267">
                  <c:v>2477.609052</c:v>
                </c:pt>
                <c:pt idx="268">
                  <c:v>2921.129344</c:v>
                </c:pt>
                <c:pt idx="269">
                  <c:v>3437.224876</c:v>
                </c:pt>
                <c:pt idx="270">
                  <c:v>3516.475172</c:v>
                </c:pt>
                <c:pt idx="271">
                  <c:v>3947.774864</c:v>
                </c:pt>
                <c:pt idx="272">
                  <c:v>5703.507584</c:v>
                </c:pt>
                <c:pt idx="273">
                  <c:v>8134.875096</c:v>
                </c:pt>
                <c:pt idx="274">
                  <c:v>9853.540224</c:v>
                </c:pt>
                <c:pt idx="275">
                  <c:v>12025.569884</c:v>
                </c:pt>
                <c:pt idx="276">
                  <c:v>14601.68138</c:v>
                </c:pt>
              </c:numCache>
            </c:numRef>
          </c:xVal>
          <c:yVal>
            <c:numRef>
              <c:f>Analysis!$V$326:$V$602</c:f>
              <c:numCache>
                <c:formatCode>0.00E+00</c:formatCode>
                <c:ptCount val="277"/>
                <c:pt idx="0">
                  <c:v>0.0599121560350575</c:v>
                </c:pt>
                <c:pt idx="1">
                  <c:v>0.0496287262678461</c:v>
                </c:pt>
                <c:pt idx="2">
                  <c:v>0.0590179447509522</c:v>
                </c:pt>
                <c:pt idx="3">
                  <c:v>0.137037879289143</c:v>
                </c:pt>
                <c:pt idx="4">
                  <c:v>0.0496287262678461</c:v>
                </c:pt>
                <c:pt idx="5">
                  <c:v>0.0795848042853749</c:v>
                </c:pt>
                <c:pt idx="6">
                  <c:v>0.0795848042853749</c:v>
                </c:pt>
                <c:pt idx="7">
                  <c:v>0.0757844063279272</c:v>
                </c:pt>
                <c:pt idx="8">
                  <c:v>0.284582741166523</c:v>
                </c:pt>
                <c:pt idx="9">
                  <c:v>0.0514171488360568</c:v>
                </c:pt>
                <c:pt idx="10">
                  <c:v>0.240095729782283</c:v>
                </c:pt>
                <c:pt idx="11">
                  <c:v>0.0637125539925052</c:v>
                </c:pt>
                <c:pt idx="12">
                  <c:v>0.118035889501904</c:v>
                </c:pt>
                <c:pt idx="13">
                  <c:v>0.331081727940001</c:v>
                </c:pt>
                <c:pt idx="14">
                  <c:v>0.145532886488143</c:v>
                </c:pt>
                <c:pt idx="15">
                  <c:v>0.0717604555494532</c:v>
                </c:pt>
                <c:pt idx="16">
                  <c:v>0.0581237334668468</c:v>
                </c:pt>
                <c:pt idx="17">
                  <c:v>0.627736321441946</c:v>
                </c:pt>
                <c:pt idx="18">
                  <c:v>0.0757844063279272</c:v>
                </c:pt>
                <c:pt idx="19">
                  <c:v>0.118482995143957</c:v>
                </c:pt>
                <c:pt idx="20">
                  <c:v>0.380710454207847</c:v>
                </c:pt>
                <c:pt idx="21">
                  <c:v>0.0943392904731129</c:v>
                </c:pt>
                <c:pt idx="22">
                  <c:v>0.146874203414301</c:v>
                </c:pt>
                <c:pt idx="23">
                  <c:v>0.160734478317934</c:v>
                </c:pt>
                <c:pt idx="24">
                  <c:v>0.158722502928697</c:v>
                </c:pt>
                <c:pt idx="25">
                  <c:v>0.13904985467838</c:v>
                </c:pt>
                <c:pt idx="26">
                  <c:v>0.251944029296678</c:v>
                </c:pt>
                <c:pt idx="27">
                  <c:v>0.149109731624565</c:v>
                </c:pt>
                <c:pt idx="28">
                  <c:v>0.154698552150223</c:v>
                </c:pt>
                <c:pt idx="29">
                  <c:v>0.259991930853626</c:v>
                </c:pt>
                <c:pt idx="30">
                  <c:v>0.17012369680104</c:v>
                </c:pt>
                <c:pt idx="31">
                  <c:v>0.154027893687144</c:v>
                </c:pt>
                <c:pt idx="32">
                  <c:v>0.240542835424335</c:v>
                </c:pt>
                <c:pt idx="33">
                  <c:v>0.302914072490683</c:v>
                </c:pt>
                <c:pt idx="34">
                  <c:v>0.275864181146496</c:v>
                </c:pt>
                <c:pt idx="35">
                  <c:v>0.17012369680104</c:v>
                </c:pt>
                <c:pt idx="36">
                  <c:v>0.226459007699676</c:v>
                </c:pt>
                <c:pt idx="37">
                  <c:v>0.260662589316705</c:v>
                </c:pt>
                <c:pt idx="38">
                  <c:v>0.26222745906389</c:v>
                </c:pt>
                <c:pt idx="39">
                  <c:v>0.259321272390547</c:v>
                </c:pt>
                <c:pt idx="40">
                  <c:v>0.260439036495679</c:v>
                </c:pt>
                <c:pt idx="41">
                  <c:v>0.300231438638366</c:v>
                </c:pt>
                <c:pt idx="42">
                  <c:v>0.301349202743498</c:v>
                </c:pt>
                <c:pt idx="43">
                  <c:v>0.229812300015071</c:v>
                </c:pt>
                <c:pt idx="44">
                  <c:v>0.230259405657124</c:v>
                </c:pt>
                <c:pt idx="45">
                  <c:v>0.231153616941229</c:v>
                </c:pt>
                <c:pt idx="46">
                  <c:v>0.229812300015071</c:v>
                </c:pt>
                <c:pt idx="47">
                  <c:v>0.193373190187779</c:v>
                </c:pt>
                <c:pt idx="48">
                  <c:v>0.193149637366753</c:v>
                </c:pt>
                <c:pt idx="49">
                  <c:v>0.230259405657124</c:v>
                </c:pt>
                <c:pt idx="50">
                  <c:v>0.266251409842364</c:v>
                </c:pt>
                <c:pt idx="51">
                  <c:v>0.224894137952492</c:v>
                </c:pt>
                <c:pt idx="52">
                  <c:v>0.219081764605807</c:v>
                </c:pt>
                <c:pt idx="53">
                  <c:v>0.415584694287955</c:v>
                </c:pt>
                <c:pt idx="54">
                  <c:v>0.471249346723512</c:v>
                </c:pt>
                <c:pt idx="55">
                  <c:v>0.467672501587091</c:v>
                </c:pt>
                <c:pt idx="56">
                  <c:v>0.438163529211615</c:v>
                </c:pt>
                <c:pt idx="57">
                  <c:v>0.239872176961256</c:v>
                </c:pt>
                <c:pt idx="58">
                  <c:v>0.242554810813572</c:v>
                </c:pt>
                <c:pt idx="59">
                  <c:v>0.239425071319204</c:v>
                </c:pt>
                <c:pt idx="60">
                  <c:v>0.238307307214072</c:v>
                </c:pt>
                <c:pt idx="61">
                  <c:v>0.234730462077651</c:v>
                </c:pt>
                <c:pt idx="62">
                  <c:v>0.264239434453127</c:v>
                </c:pt>
                <c:pt idx="63">
                  <c:v>0.294642618112708</c:v>
                </c:pt>
                <c:pt idx="64">
                  <c:v>0.257532849822337</c:v>
                </c:pt>
                <c:pt idx="65">
                  <c:v>0.388758355764795</c:v>
                </c:pt>
                <c:pt idx="66">
                  <c:v>0.259544825211574</c:v>
                </c:pt>
                <c:pt idx="67">
                  <c:v>0.47259066364967</c:v>
                </c:pt>
                <c:pt idx="68">
                  <c:v>0.2597683780326</c:v>
                </c:pt>
                <c:pt idx="69">
                  <c:v>0.589285236225416</c:v>
                </c:pt>
                <c:pt idx="70">
                  <c:v>0.289277350408076</c:v>
                </c:pt>
                <c:pt idx="71">
                  <c:v>0.301349202743498</c:v>
                </c:pt>
                <c:pt idx="72">
                  <c:v>0.351201481832371</c:v>
                </c:pt>
                <c:pt idx="73">
                  <c:v>1.169851912430806</c:v>
                </c:pt>
                <c:pt idx="74">
                  <c:v>0.339129629496949</c:v>
                </c:pt>
                <c:pt idx="75">
                  <c:v>0.37869847881861</c:v>
                </c:pt>
                <c:pt idx="76">
                  <c:v>0.38294598241811</c:v>
                </c:pt>
                <c:pt idx="77">
                  <c:v>0.378474925997583</c:v>
                </c:pt>
                <c:pt idx="78">
                  <c:v>0.38048690138682</c:v>
                </c:pt>
                <c:pt idx="79">
                  <c:v>0.380710454207847</c:v>
                </c:pt>
                <c:pt idx="80">
                  <c:v>0.377580714713478</c:v>
                </c:pt>
                <c:pt idx="81">
                  <c:v>0.735265228355612</c:v>
                </c:pt>
                <c:pt idx="82">
                  <c:v>0.494275287289224</c:v>
                </c:pt>
                <c:pt idx="83">
                  <c:v>0.491816206257935</c:v>
                </c:pt>
                <c:pt idx="84">
                  <c:v>0.335552784360527</c:v>
                </c:pt>
                <c:pt idx="85">
                  <c:v>0.497852132425646</c:v>
                </c:pt>
                <c:pt idx="86">
                  <c:v>0.373109658292951</c:v>
                </c:pt>
                <c:pt idx="87">
                  <c:v>0.368415049051398</c:v>
                </c:pt>
                <c:pt idx="88">
                  <c:v>0.330411069476922</c:v>
                </c:pt>
                <c:pt idx="89">
                  <c:v>0.387864144480689</c:v>
                </c:pt>
                <c:pt idx="90">
                  <c:v>0.404630606057664</c:v>
                </c:pt>
                <c:pt idx="91">
                  <c:v>0.364838203914977</c:v>
                </c:pt>
                <c:pt idx="92">
                  <c:v>0.474379086217881</c:v>
                </c:pt>
                <c:pt idx="93">
                  <c:v>0.645173441482</c:v>
                </c:pt>
                <c:pt idx="94">
                  <c:v>0.402842183489454</c:v>
                </c:pt>
                <c:pt idx="95">
                  <c:v>0.382722429597084</c:v>
                </c:pt>
                <c:pt idx="96">
                  <c:v>0.712686393431953</c:v>
                </c:pt>
                <c:pt idx="97">
                  <c:v>0.385628616270426</c:v>
                </c:pt>
                <c:pt idx="98">
                  <c:v>0.375121633682188</c:v>
                </c:pt>
                <c:pt idx="99">
                  <c:v>0.405301264520743</c:v>
                </c:pt>
                <c:pt idx="100">
                  <c:v>0.430115627654667</c:v>
                </c:pt>
                <c:pt idx="101">
                  <c:v>0.808814106473276</c:v>
                </c:pt>
                <c:pt idx="102">
                  <c:v>0.595544715214154</c:v>
                </c:pt>
                <c:pt idx="103">
                  <c:v>0.462754339524511</c:v>
                </c:pt>
                <c:pt idx="104">
                  <c:v>0.433916025612114</c:v>
                </c:pt>
                <c:pt idx="105">
                  <c:v>0.485556727269197</c:v>
                </c:pt>
                <c:pt idx="106">
                  <c:v>0.7835526376973</c:v>
                </c:pt>
                <c:pt idx="107">
                  <c:v>0.722522717557111</c:v>
                </c:pt>
                <c:pt idx="108">
                  <c:v>0.663728325627185</c:v>
                </c:pt>
                <c:pt idx="109">
                  <c:v>0.87811548099144</c:v>
                </c:pt>
                <c:pt idx="110">
                  <c:v>0.455153543609616</c:v>
                </c:pt>
                <c:pt idx="111">
                  <c:v>0.482426987774829</c:v>
                </c:pt>
                <c:pt idx="112">
                  <c:v>0.468119607229143</c:v>
                </c:pt>
                <c:pt idx="113">
                  <c:v>0.567377059764836</c:v>
                </c:pt>
                <c:pt idx="114">
                  <c:v>0.521325178633411</c:v>
                </c:pt>
                <c:pt idx="115">
                  <c:v>0.542562696630913</c:v>
                </c:pt>
                <c:pt idx="116">
                  <c:v>0.737053650923823</c:v>
                </c:pt>
                <c:pt idx="117">
                  <c:v>0.490474889331777</c:v>
                </c:pt>
                <c:pt idx="118">
                  <c:v>0.53116150275857</c:v>
                </c:pt>
                <c:pt idx="119">
                  <c:v>0.674235308215423</c:v>
                </c:pt>
                <c:pt idx="120">
                  <c:v>0.661269244595896</c:v>
                </c:pt>
                <c:pt idx="121">
                  <c:v>0.808814106473276</c:v>
                </c:pt>
                <c:pt idx="122">
                  <c:v>1.0976443512393</c:v>
                </c:pt>
                <c:pt idx="123">
                  <c:v>7.546919685028008</c:v>
                </c:pt>
                <c:pt idx="124">
                  <c:v>0.540103615599623</c:v>
                </c:pt>
                <c:pt idx="125">
                  <c:v>0.554410996145308</c:v>
                </c:pt>
                <c:pt idx="126">
                  <c:v>1.479919675194331</c:v>
                </c:pt>
                <c:pt idx="127">
                  <c:v>0.611864071149076</c:v>
                </c:pt>
                <c:pt idx="128">
                  <c:v>0.56223534488123</c:v>
                </c:pt>
                <c:pt idx="129">
                  <c:v>0.643832124555842</c:v>
                </c:pt>
                <c:pt idx="130">
                  <c:v>0.827368990618462</c:v>
                </c:pt>
                <c:pt idx="131">
                  <c:v>0.578554700816152</c:v>
                </c:pt>
                <c:pt idx="132">
                  <c:v>0.937133425742392</c:v>
                </c:pt>
                <c:pt idx="133">
                  <c:v>0.586826155194127</c:v>
                </c:pt>
                <c:pt idx="134">
                  <c:v>1.135648330813777</c:v>
                </c:pt>
                <c:pt idx="135">
                  <c:v>0.70128519955961</c:v>
                </c:pt>
                <c:pt idx="136">
                  <c:v>0.601804194202891</c:v>
                </c:pt>
                <c:pt idx="137">
                  <c:v>0.688766241582135</c:v>
                </c:pt>
                <c:pt idx="138">
                  <c:v>0.68295386823545</c:v>
                </c:pt>
                <c:pt idx="139">
                  <c:v>0.625500793231682</c:v>
                </c:pt>
                <c:pt idx="140">
                  <c:v>0.632207377862472</c:v>
                </c:pt>
                <c:pt idx="141">
                  <c:v>4.930904573377849</c:v>
                </c:pt>
                <c:pt idx="142">
                  <c:v>0.648303180976368</c:v>
                </c:pt>
                <c:pt idx="143">
                  <c:v>0.654115554323053</c:v>
                </c:pt>
                <c:pt idx="144">
                  <c:v>0.826698332155383</c:v>
                </c:pt>
                <c:pt idx="145">
                  <c:v>0.668199382047712</c:v>
                </c:pt>
                <c:pt idx="146">
                  <c:v>0.667305170763607</c:v>
                </c:pt>
                <c:pt idx="147">
                  <c:v>0.66104569177487</c:v>
                </c:pt>
                <c:pt idx="148">
                  <c:v>0.676023730783634</c:v>
                </c:pt>
                <c:pt idx="149">
                  <c:v>0.734147464250481</c:v>
                </c:pt>
                <c:pt idx="150">
                  <c:v>0.808814106473276</c:v>
                </c:pt>
                <c:pt idx="151">
                  <c:v>1.619863741156816</c:v>
                </c:pt>
                <c:pt idx="152">
                  <c:v>0.728335090903796</c:v>
                </c:pt>
                <c:pt idx="153">
                  <c:v>0.938698295489576</c:v>
                </c:pt>
                <c:pt idx="154">
                  <c:v>0.853748223499569</c:v>
                </c:pt>
                <c:pt idx="155">
                  <c:v>0.920143411344391</c:v>
                </c:pt>
                <c:pt idx="156">
                  <c:v>0.91589590774489</c:v>
                </c:pt>
                <c:pt idx="157">
                  <c:v>1.801388631830199</c:v>
                </c:pt>
                <c:pt idx="158">
                  <c:v>0.89823523488381</c:v>
                </c:pt>
                <c:pt idx="159">
                  <c:v>1.012023620786214</c:v>
                </c:pt>
                <c:pt idx="160">
                  <c:v>1.516135232200597</c:v>
                </c:pt>
                <c:pt idx="161">
                  <c:v>1.513676151169308</c:v>
                </c:pt>
                <c:pt idx="162">
                  <c:v>2.005715910248269</c:v>
                </c:pt>
                <c:pt idx="163">
                  <c:v>1.164933750368226</c:v>
                </c:pt>
                <c:pt idx="164">
                  <c:v>1.032814033141663</c:v>
                </c:pt>
                <c:pt idx="165">
                  <c:v>1.035943772636032</c:v>
                </c:pt>
                <c:pt idx="166">
                  <c:v>1.034378902888847</c:v>
                </c:pt>
                <c:pt idx="167">
                  <c:v>1.025883895689847</c:v>
                </c:pt>
                <c:pt idx="168">
                  <c:v>1.036837983920137</c:v>
                </c:pt>
                <c:pt idx="169">
                  <c:v>1.029237188005242</c:v>
                </c:pt>
                <c:pt idx="170">
                  <c:v>1.029460740826268</c:v>
                </c:pt>
                <c:pt idx="171">
                  <c:v>1.030354952110373</c:v>
                </c:pt>
                <c:pt idx="172">
                  <c:v>1.034602455709874</c:v>
                </c:pt>
                <c:pt idx="173">
                  <c:v>1.031249163394479</c:v>
                </c:pt>
                <c:pt idx="174">
                  <c:v>1.037508642383216</c:v>
                </c:pt>
                <c:pt idx="175">
                  <c:v>1.036390878278084</c:v>
                </c:pt>
                <c:pt idx="176">
                  <c:v>1.031472716215505</c:v>
                </c:pt>
                <c:pt idx="177">
                  <c:v>1.027895871079084</c:v>
                </c:pt>
                <c:pt idx="178">
                  <c:v>1.03236692749961</c:v>
                </c:pt>
                <c:pt idx="179">
                  <c:v>1.102338960480853</c:v>
                </c:pt>
                <c:pt idx="180">
                  <c:v>1.657867720731293</c:v>
                </c:pt>
                <c:pt idx="181">
                  <c:v>1.489308893677437</c:v>
                </c:pt>
                <c:pt idx="182">
                  <c:v>1.136989647739935</c:v>
                </c:pt>
                <c:pt idx="183">
                  <c:v>3.007456101267271</c:v>
                </c:pt>
                <c:pt idx="184">
                  <c:v>1.44951649153475</c:v>
                </c:pt>
                <c:pt idx="185">
                  <c:v>1.224622353582258</c:v>
                </c:pt>
                <c:pt idx="186">
                  <c:v>5.441275663780968</c:v>
                </c:pt>
                <c:pt idx="187">
                  <c:v>1.849899593992914</c:v>
                </c:pt>
                <c:pt idx="188">
                  <c:v>2.551855452015602</c:v>
                </c:pt>
                <c:pt idx="189">
                  <c:v>4.793196035625627</c:v>
                </c:pt>
                <c:pt idx="190">
                  <c:v>2.582035082854158</c:v>
                </c:pt>
                <c:pt idx="191">
                  <c:v>6.512540782139161</c:v>
                </c:pt>
                <c:pt idx="192">
                  <c:v>1.358754046198058</c:v>
                </c:pt>
                <c:pt idx="193">
                  <c:v>1.416430674022852</c:v>
                </c:pt>
                <c:pt idx="194">
                  <c:v>2.588518114663922</c:v>
                </c:pt>
                <c:pt idx="195">
                  <c:v>1.728733964996641</c:v>
                </c:pt>
                <c:pt idx="196">
                  <c:v>3.847120497042181</c:v>
                </c:pt>
                <c:pt idx="197">
                  <c:v>2.324725785852847</c:v>
                </c:pt>
                <c:pt idx="198">
                  <c:v>1.458458604375803</c:v>
                </c:pt>
                <c:pt idx="199">
                  <c:v>3.791455844606624</c:v>
                </c:pt>
                <c:pt idx="200">
                  <c:v>1.485955601362042</c:v>
                </c:pt>
                <c:pt idx="201">
                  <c:v>4.297355878589219</c:v>
                </c:pt>
                <c:pt idx="202">
                  <c:v>3.522074695269892</c:v>
                </c:pt>
                <c:pt idx="203">
                  <c:v>4.154058520311338</c:v>
                </c:pt>
                <c:pt idx="204">
                  <c:v>2.378602015720193</c:v>
                </c:pt>
                <c:pt idx="205">
                  <c:v>1.885891598178154</c:v>
                </c:pt>
                <c:pt idx="206">
                  <c:v>1.56106934922689</c:v>
                </c:pt>
                <c:pt idx="207">
                  <c:v>4.80459722949797</c:v>
                </c:pt>
                <c:pt idx="208">
                  <c:v>1.652278900205634</c:v>
                </c:pt>
                <c:pt idx="209">
                  <c:v>1.827991417532333</c:v>
                </c:pt>
                <c:pt idx="210">
                  <c:v>2.062051221146905</c:v>
                </c:pt>
                <c:pt idx="211">
                  <c:v>1.627688089892738</c:v>
                </c:pt>
                <c:pt idx="212">
                  <c:v>5.235830621257769</c:v>
                </c:pt>
                <c:pt idx="213">
                  <c:v>1.77210321227575</c:v>
                </c:pt>
                <c:pt idx="214">
                  <c:v>1.893939499735101</c:v>
                </c:pt>
                <c:pt idx="215">
                  <c:v>3.902561596656712</c:v>
                </c:pt>
                <c:pt idx="216">
                  <c:v>2.896797454859236</c:v>
                </c:pt>
                <c:pt idx="217">
                  <c:v>5.359902436927384</c:v>
                </c:pt>
                <c:pt idx="218">
                  <c:v>5.43568684325531</c:v>
                </c:pt>
                <c:pt idx="219">
                  <c:v>5.776828448141496</c:v>
                </c:pt>
                <c:pt idx="220">
                  <c:v>1.837604188836465</c:v>
                </c:pt>
                <c:pt idx="221">
                  <c:v>4.818233951580576</c:v>
                </c:pt>
                <c:pt idx="222">
                  <c:v>2.178075135259572</c:v>
                </c:pt>
                <c:pt idx="223">
                  <c:v>2.487248686738992</c:v>
                </c:pt>
                <c:pt idx="224">
                  <c:v>2.215855562013023</c:v>
                </c:pt>
                <c:pt idx="225">
                  <c:v>5.615199758539457</c:v>
                </c:pt>
                <c:pt idx="226">
                  <c:v>4.494753019555471</c:v>
                </c:pt>
                <c:pt idx="227">
                  <c:v>11.23531767914149</c:v>
                </c:pt>
                <c:pt idx="228">
                  <c:v>2.418617970683908</c:v>
                </c:pt>
                <c:pt idx="229">
                  <c:v>12.10404394164983</c:v>
                </c:pt>
                <c:pt idx="230">
                  <c:v>2.965651723735347</c:v>
                </c:pt>
                <c:pt idx="231">
                  <c:v>3.298298321422532</c:v>
                </c:pt>
                <c:pt idx="232">
                  <c:v>14.41982761466162</c:v>
                </c:pt>
                <c:pt idx="233">
                  <c:v>8.374735781288525</c:v>
                </c:pt>
                <c:pt idx="234">
                  <c:v>3.006561889983165</c:v>
                </c:pt>
                <c:pt idx="235">
                  <c:v>3.159919125207231</c:v>
                </c:pt>
                <c:pt idx="236">
                  <c:v>10.33864731400487</c:v>
                </c:pt>
                <c:pt idx="237">
                  <c:v>8.02442851074026</c:v>
                </c:pt>
                <c:pt idx="238">
                  <c:v>3.626026757047136</c:v>
                </c:pt>
                <c:pt idx="239">
                  <c:v>5.396788652396728</c:v>
                </c:pt>
                <c:pt idx="240">
                  <c:v>3.853603528851945</c:v>
                </c:pt>
                <c:pt idx="241">
                  <c:v>3.791455844606624</c:v>
                </c:pt>
                <c:pt idx="242">
                  <c:v>11.13740154353196</c:v>
                </c:pt>
                <c:pt idx="243">
                  <c:v>12.69399983633832</c:v>
                </c:pt>
                <c:pt idx="244">
                  <c:v>4.033563549778144</c:v>
                </c:pt>
                <c:pt idx="245">
                  <c:v>5.031950448481752</c:v>
                </c:pt>
                <c:pt idx="246">
                  <c:v>25.96007134168304</c:v>
                </c:pt>
                <c:pt idx="247">
                  <c:v>6.143455074624684</c:v>
                </c:pt>
                <c:pt idx="248">
                  <c:v>13.33827906653622</c:v>
                </c:pt>
                <c:pt idx="249">
                  <c:v>17.2006011554082</c:v>
                </c:pt>
                <c:pt idx="250">
                  <c:v>17.53660104541077</c:v>
                </c:pt>
                <c:pt idx="251">
                  <c:v>4.941635108787112</c:v>
                </c:pt>
                <c:pt idx="252">
                  <c:v>4.957283806258956</c:v>
                </c:pt>
                <c:pt idx="253">
                  <c:v>5.357219803075067</c:v>
                </c:pt>
                <c:pt idx="254">
                  <c:v>6.888556627105456</c:v>
                </c:pt>
                <c:pt idx="255">
                  <c:v>18.72478428916574</c:v>
                </c:pt>
                <c:pt idx="256">
                  <c:v>10.37978103307371</c:v>
                </c:pt>
                <c:pt idx="257">
                  <c:v>6.22236922044698</c:v>
                </c:pt>
                <c:pt idx="258">
                  <c:v>8.269889508227173</c:v>
                </c:pt>
                <c:pt idx="259">
                  <c:v>6.179894184451976</c:v>
                </c:pt>
                <c:pt idx="260">
                  <c:v>16.92831381939811</c:v>
                </c:pt>
                <c:pt idx="261">
                  <c:v>6.891015708136745</c:v>
                </c:pt>
                <c:pt idx="262">
                  <c:v>16.33813437188859</c:v>
                </c:pt>
                <c:pt idx="263">
                  <c:v>7.24624114074759</c:v>
                </c:pt>
                <c:pt idx="264">
                  <c:v>7.247135352031695</c:v>
                </c:pt>
                <c:pt idx="265">
                  <c:v>7.88291957503059</c:v>
                </c:pt>
                <c:pt idx="266">
                  <c:v>23.77148922383522</c:v>
                </c:pt>
                <c:pt idx="267">
                  <c:v>25.52302557657655</c:v>
                </c:pt>
                <c:pt idx="268">
                  <c:v>14.60179961097706</c:v>
                </c:pt>
                <c:pt idx="269">
                  <c:v>16.18611845359068</c:v>
                </c:pt>
                <c:pt idx="270">
                  <c:v>17.03293653963844</c:v>
                </c:pt>
                <c:pt idx="271">
                  <c:v>22.19700670534676</c:v>
                </c:pt>
                <c:pt idx="272">
                  <c:v>28.37555957287257</c:v>
                </c:pt>
                <c:pt idx="273">
                  <c:v>40.3989009461319</c:v>
                </c:pt>
                <c:pt idx="274">
                  <c:v>49.30859862813643</c:v>
                </c:pt>
                <c:pt idx="275">
                  <c:v>92.0597223571074</c:v>
                </c:pt>
                <c:pt idx="276">
                  <c:v>89.43230605158492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571144"/>
        <c:axId val="2113576648"/>
      </c:scatterChart>
      <c:valAx>
        <c:axId val="2113571144"/>
        <c:scaling>
          <c:logBase val="10.0"/>
          <c:orientation val="minMax"/>
          <c:min val="2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Problem memory footprint (Mb)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13576648"/>
        <c:crosses val="autoZero"/>
        <c:crossBetween val="midCat"/>
      </c:valAx>
      <c:valAx>
        <c:axId val="2113576648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 (J)</a:t>
                </a:r>
              </a:p>
            </c:rich>
          </c:tx>
          <c:overlay val="0"/>
        </c:title>
        <c:numFmt formatCode="0.00E+00" sourceLinked="1"/>
        <c:majorTickMark val="out"/>
        <c:minorTickMark val="none"/>
        <c:tickLblPos val="nextTo"/>
        <c:crossAx val="2113571144"/>
        <c:crosses val="autoZero"/>
        <c:crossBetween val="midCat"/>
      </c:valAx>
    </c:plotArea>
    <c:legend>
      <c:legendPos val="r"/>
      <c:legendEntry>
        <c:idx val="0"/>
        <c:delete val="1"/>
      </c:legendEntry>
      <c:overlay val="0"/>
    </c:legend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Naive DGEMM Modeled Runtime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Analysis!$T$22</c:f>
              <c:strCache>
                <c:ptCount val="1"/>
                <c:pt idx="0">
                  <c:v>Tcomp</c:v>
                </c:pt>
              </c:strCache>
            </c:strRef>
          </c:tx>
          <c:xVal>
            <c:numRef>
              <c:f>Analysis!$H$3:$H$18</c:f>
              <c:numCache>
                <c:formatCode>General</c:formatCode>
                <c:ptCount val="16"/>
                <c:pt idx="0">
                  <c:v>2000.0</c:v>
                </c:pt>
                <c:pt idx="1">
                  <c:v>2500.0</c:v>
                </c:pt>
                <c:pt idx="2">
                  <c:v>3000.0</c:v>
                </c:pt>
                <c:pt idx="3">
                  <c:v>3500.0</c:v>
                </c:pt>
                <c:pt idx="4">
                  <c:v>4000.0</c:v>
                </c:pt>
                <c:pt idx="5">
                  <c:v>4500.0</c:v>
                </c:pt>
                <c:pt idx="6">
                  <c:v>5000.0</c:v>
                </c:pt>
                <c:pt idx="7">
                  <c:v>5500.0</c:v>
                </c:pt>
                <c:pt idx="8">
                  <c:v>6000.0</c:v>
                </c:pt>
                <c:pt idx="9">
                  <c:v>6500.0</c:v>
                </c:pt>
                <c:pt idx="10">
                  <c:v>7500.0</c:v>
                </c:pt>
                <c:pt idx="11">
                  <c:v>8000.0</c:v>
                </c:pt>
                <c:pt idx="12">
                  <c:v>8500.0</c:v>
                </c:pt>
                <c:pt idx="13">
                  <c:v>9000.0</c:v>
                </c:pt>
                <c:pt idx="14">
                  <c:v>9500.0</c:v>
                </c:pt>
                <c:pt idx="15">
                  <c:v>10000.0</c:v>
                </c:pt>
              </c:numCache>
            </c:numRef>
          </c:xVal>
          <c:yVal>
            <c:numRef>
              <c:f>Analysis!$T$23:$T$39</c:f>
              <c:numCache>
                <c:formatCode>0.00E+00</c:formatCode>
                <c:ptCount val="17"/>
                <c:pt idx="0">
                  <c:v>12.22698328516843</c:v>
                </c:pt>
                <c:pt idx="1">
                  <c:v>15.03865473303332</c:v>
                </c:pt>
                <c:pt idx="2">
                  <c:v>18.25135697377911</c:v>
                </c:pt>
                <c:pt idx="3">
                  <c:v>21.89182539359784</c:v>
                </c:pt>
                <c:pt idx="4">
                  <c:v>25.98679537868158</c:v>
                </c:pt>
                <c:pt idx="5">
                  <c:v>30.56300231522239</c:v>
                </c:pt>
                <c:pt idx="6">
                  <c:v>35.64718158941232</c:v>
                </c:pt>
                <c:pt idx="7">
                  <c:v>41.26606858744343</c:v>
                </c:pt>
                <c:pt idx="8">
                  <c:v>47.4463986955078</c:v>
                </c:pt>
                <c:pt idx="9">
                  <c:v>54.21490729979746</c:v>
                </c:pt>
                <c:pt idx="10">
                  <c:v>61.59832978650448</c:v>
                </c:pt>
                <c:pt idx="11">
                  <c:v>69.62340154182094</c:v>
                </c:pt>
                <c:pt idx="12">
                  <c:v>78.31685795193887</c:v>
                </c:pt>
                <c:pt idx="13">
                  <c:v>87.70543440305033</c:v>
                </c:pt>
                <c:pt idx="14">
                  <c:v>97.8158662813474</c:v>
                </c:pt>
                <c:pt idx="15">
                  <c:v>108.6748889730221</c:v>
                </c:pt>
                <c:pt idx="16">
                  <c:v>120.3092378642666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Analysis!$U$22</c:f>
              <c:strCache>
                <c:ptCount val="1"/>
                <c:pt idx="0">
                  <c:v>Tcomm</c:v>
                </c:pt>
              </c:strCache>
            </c:strRef>
          </c:tx>
          <c:xVal>
            <c:numRef>
              <c:f>Analysis!$H$3:$H$18</c:f>
              <c:numCache>
                <c:formatCode>General</c:formatCode>
                <c:ptCount val="16"/>
                <c:pt idx="0">
                  <c:v>2000.0</c:v>
                </c:pt>
                <c:pt idx="1">
                  <c:v>2500.0</c:v>
                </c:pt>
                <c:pt idx="2">
                  <c:v>3000.0</c:v>
                </c:pt>
                <c:pt idx="3">
                  <c:v>3500.0</c:v>
                </c:pt>
                <c:pt idx="4">
                  <c:v>4000.0</c:v>
                </c:pt>
                <c:pt idx="5">
                  <c:v>4500.0</c:v>
                </c:pt>
                <c:pt idx="6">
                  <c:v>5000.0</c:v>
                </c:pt>
                <c:pt idx="7">
                  <c:v>5500.0</c:v>
                </c:pt>
                <c:pt idx="8">
                  <c:v>6000.0</c:v>
                </c:pt>
                <c:pt idx="9">
                  <c:v>6500.0</c:v>
                </c:pt>
                <c:pt idx="10">
                  <c:v>7500.0</c:v>
                </c:pt>
                <c:pt idx="11">
                  <c:v>8000.0</c:v>
                </c:pt>
                <c:pt idx="12">
                  <c:v>8500.0</c:v>
                </c:pt>
                <c:pt idx="13">
                  <c:v>9000.0</c:v>
                </c:pt>
                <c:pt idx="14">
                  <c:v>9500.0</c:v>
                </c:pt>
                <c:pt idx="15">
                  <c:v>10000.0</c:v>
                </c:pt>
              </c:numCache>
            </c:numRef>
          </c:xVal>
          <c:yVal>
            <c:numRef>
              <c:f>Analysis!$U$24:$U$39</c:f>
              <c:numCache>
                <c:formatCode>0.00E+00</c:formatCode>
                <c:ptCount val="16"/>
                <c:pt idx="0">
                  <c:v>0.664965491331189</c:v>
                </c:pt>
                <c:pt idx="1">
                  <c:v>10.08223798276049</c:v>
                </c:pt>
                <c:pt idx="2">
                  <c:v>23.82166586420348</c:v>
                </c:pt>
                <c:pt idx="3">
                  <c:v>31.13337706095435</c:v>
                </c:pt>
                <c:pt idx="4">
                  <c:v>53.92356665793774</c:v>
                </c:pt>
                <c:pt idx="5">
                  <c:v>58.36885577335281</c:v>
                </c:pt>
                <c:pt idx="6">
                  <c:v>80.91988251416933</c:v>
                </c:pt>
                <c:pt idx="7">
                  <c:v>84.54844779949853</c:v>
                </c:pt>
                <c:pt idx="8">
                  <c:v>96.92880580578472</c:v>
                </c:pt>
                <c:pt idx="9">
                  <c:v>108.6784002540345</c:v>
                </c:pt>
                <c:pt idx="10">
                  <c:v>120.4279947022846</c:v>
                </c:pt>
                <c:pt idx="11">
                  <c:v>132.1775891505344</c:v>
                </c:pt>
                <c:pt idx="12">
                  <c:v>143.9271835987842</c:v>
                </c:pt>
                <c:pt idx="13">
                  <c:v>155.6767780470343</c:v>
                </c:pt>
                <c:pt idx="14">
                  <c:v>167.4263724952841</c:v>
                </c:pt>
                <c:pt idx="15">
                  <c:v>179.175966943534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611064"/>
        <c:axId val="2113616520"/>
      </c:scatterChart>
      <c:valAx>
        <c:axId val="2113611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Matrix Size (n)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13616520"/>
        <c:crosses val="autoZero"/>
        <c:crossBetween val="midCat"/>
      </c:valAx>
      <c:valAx>
        <c:axId val="2113616520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Runtime (sec)</a:t>
                </a:r>
              </a:p>
            </c:rich>
          </c:tx>
          <c:overlay val="0"/>
        </c:title>
        <c:numFmt formatCode="0.00E+00" sourceLinked="1"/>
        <c:majorTickMark val="out"/>
        <c:minorTickMark val="none"/>
        <c:tickLblPos val="nextTo"/>
        <c:crossAx val="2113611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Naive DGEMM Modeled Energy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Analysis!$X$22</c:f>
              <c:strCache>
                <c:ptCount val="1"/>
                <c:pt idx="0">
                  <c:v>Ecomp</c:v>
                </c:pt>
              </c:strCache>
            </c:strRef>
          </c:tx>
          <c:xVal>
            <c:numRef>
              <c:f>Analysis!$H$3:$H$18</c:f>
              <c:numCache>
                <c:formatCode>General</c:formatCode>
                <c:ptCount val="16"/>
                <c:pt idx="0">
                  <c:v>2000.0</c:v>
                </c:pt>
                <c:pt idx="1">
                  <c:v>2500.0</c:v>
                </c:pt>
                <c:pt idx="2">
                  <c:v>3000.0</c:v>
                </c:pt>
                <c:pt idx="3">
                  <c:v>3500.0</c:v>
                </c:pt>
                <c:pt idx="4">
                  <c:v>4000.0</c:v>
                </c:pt>
                <c:pt idx="5">
                  <c:v>4500.0</c:v>
                </c:pt>
                <c:pt idx="6">
                  <c:v>5000.0</c:v>
                </c:pt>
                <c:pt idx="7">
                  <c:v>5500.0</c:v>
                </c:pt>
                <c:pt idx="8">
                  <c:v>6000.0</c:v>
                </c:pt>
                <c:pt idx="9">
                  <c:v>6500.0</c:v>
                </c:pt>
                <c:pt idx="10">
                  <c:v>7500.0</c:v>
                </c:pt>
                <c:pt idx="11">
                  <c:v>8000.0</c:v>
                </c:pt>
                <c:pt idx="12">
                  <c:v>8500.0</c:v>
                </c:pt>
                <c:pt idx="13">
                  <c:v>9000.0</c:v>
                </c:pt>
                <c:pt idx="14">
                  <c:v>9500.0</c:v>
                </c:pt>
                <c:pt idx="15">
                  <c:v>10000.0</c:v>
                </c:pt>
              </c:numCache>
            </c:numRef>
          </c:xVal>
          <c:yVal>
            <c:numRef>
              <c:f>Analysis!$X$24:$X$39</c:f>
              <c:numCache>
                <c:formatCode>0.00E+00</c:formatCode>
                <c:ptCount val="16"/>
                <c:pt idx="0">
                  <c:v>78.11197908092684</c:v>
                </c:pt>
                <c:pt idx="1">
                  <c:v>94.79901224162261</c:v>
                </c:pt>
                <c:pt idx="2">
                  <c:v>113.7078972517314</c:v>
                </c:pt>
                <c:pt idx="3">
                  <c:v>134.9774998518416</c:v>
                </c:pt>
                <c:pt idx="4">
                  <c:v>158.7466857825414</c:v>
                </c:pt>
                <c:pt idx="5">
                  <c:v>185.1543207844192</c:v>
                </c:pt>
                <c:pt idx="6">
                  <c:v>214.3392705980633</c:v>
                </c:pt>
                <c:pt idx="7">
                  <c:v>246.4404009640619</c:v>
                </c:pt>
                <c:pt idx="8">
                  <c:v>281.5965776230035</c:v>
                </c:pt>
                <c:pt idx="9">
                  <c:v>319.9466663154763</c:v>
                </c:pt>
                <c:pt idx="10">
                  <c:v>361.6295327820687</c:v>
                </c:pt>
                <c:pt idx="11">
                  <c:v>406.784042763369</c:v>
                </c:pt>
                <c:pt idx="12">
                  <c:v>455.5490619999653</c:v>
                </c:pt>
                <c:pt idx="13">
                  <c:v>508.0634562324462</c:v>
                </c:pt>
                <c:pt idx="14">
                  <c:v>564.4660912013999</c:v>
                </c:pt>
                <c:pt idx="15">
                  <c:v>624.8958326474147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Analysis!$Y$22</c:f>
              <c:strCache>
                <c:ptCount val="1"/>
                <c:pt idx="0">
                  <c:v>Ecomm</c:v>
                </c:pt>
              </c:strCache>
            </c:strRef>
          </c:tx>
          <c:xVal>
            <c:numRef>
              <c:f>Analysis!$H$3:$H$18</c:f>
              <c:numCache>
                <c:formatCode>General</c:formatCode>
                <c:ptCount val="16"/>
                <c:pt idx="0">
                  <c:v>2000.0</c:v>
                </c:pt>
                <c:pt idx="1">
                  <c:v>2500.0</c:v>
                </c:pt>
                <c:pt idx="2">
                  <c:v>3000.0</c:v>
                </c:pt>
                <c:pt idx="3">
                  <c:v>3500.0</c:v>
                </c:pt>
                <c:pt idx="4">
                  <c:v>4000.0</c:v>
                </c:pt>
                <c:pt idx="5">
                  <c:v>4500.0</c:v>
                </c:pt>
                <c:pt idx="6">
                  <c:v>5000.0</c:v>
                </c:pt>
                <c:pt idx="7">
                  <c:v>5500.0</c:v>
                </c:pt>
                <c:pt idx="8">
                  <c:v>6000.0</c:v>
                </c:pt>
                <c:pt idx="9">
                  <c:v>6500.0</c:v>
                </c:pt>
                <c:pt idx="10">
                  <c:v>7500.0</c:v>
                </c:pt>
                <c:pt idx="11">
                  <c:v>8000.0</c:v>
                </c:pt>
                <c:pt idx="12">
                  <c:v>8500.0</c:v>
                </c:pt>
                <c:pt idx="13">
                  <c:v>9000.0</c:v>
                </c:pt>
                <c:pt idx="14">
                  <c:v>9500.0</c:v>
                </c:pt>
                <c:pt idx="15">
                  <c:v>10000.0</c:v>
                </c:pt>
              </c:numCache>
            </c:numRef>
          </c:xVal>
          <c:yVal>
            <c:numRef>
              <c:f>Analysis!$Y$24:$Y$39</c:f>
              <c:numCache>
                <c:formatCode>0.00E+00</c:formatCode>
                <c:ptCount val="16"/>
                <c:pt idx="0">
                  <c:v>3.880362875367012</c:v>
                </c:pt>
                <c:pt idx="1">
                  <c:v>58.83424400054136</c:v>
                </c:pt>
                <c:pt idx="2">
                  <c:v>139.0097817915402</c:v>
                </c:pt>
                <c:pt idx="3">
                  <c:v>181.676796927137</c:v>
                </c:pt>
                <c:pt idx="4">
                  <c:v>314.6674660484386</c:v>
                </c:pt>
                <c:pt idx="5">
                  <c:v>340.6076615602362</c:v>
                </c:pt>
                <c:pt idx="6">
                  <c:v>472.202711389507</c:v>
                </c:pt>
                <c:pt idx="7">
                  <c:v>493.3769681104836</c:v>
                </c:pt>
                <c:pt idx="8">
                  <c:v>565.6217420387881</c:v>
                </c:pt>
                <c:pt idx="9">
                  <c:v>634.185736248977</c:v>
                </c:pt>
                <c:pt idx="10">
                  <c:v>702.749730459167</c:v>
                </c:pt>
                <c:pt idx="11">
                  <c:v>771.313724669356</c:v>
                </c:pt>
                <c:pt idx="12">
                  <c:v>839.8777188795445</c:v>
                </c:pt>
                <c:pt idx="13">
                  <c:v>908.4417130897349</c:v>
                </c:pt>
                <c:pt idx="14">
                  <c:v>977.0057072999236</c:v>
                </c:pt>
                <c:pt idx="15">
                  <c:v>1045.569701510112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Analysis!$Z$22</c:f>
              <c:strCache>
                <c:ptCount val="1"/>
                <c:pt idx="0">
                  <c:v>Eidle</c:v>
                </c:pt>
              </c:strCache>
            </c:strRef>
          </c:tx>
          <c:xVal>
            <c:numRef>
              <c:f>Analysis!$H$3:$H$18</c:f>
              <c:numCache>
                <c:formatCode>General</c:formatCode>
                <c:ptCount val="16"/>
                <c:pt idx="0">
                  <c:v>2000.0</c:v>
                </c:pt>
                <c:pt idx="1">
                  <c:v>2500.0</c:v>
                </c:pt>
                <c:pt idx="2">
                  <c:v>3000.0</c:v>
                </c:pt>
                <c:pt idx="3">
                  <c:v>3500.0</c:v>
                </c:pt>
                <c:pt idx="4">
                  <c:v>4000.0</c:v>
                </c:pt>
                <c:pt idx="5">
                  <c:v>4500.0</c:v>
                </c:pt>
                <c:pt idx="6">
                  <c:v>5000.0</c:v>
                </c:pt>
                <c:pt idx="7">
                  <c:v>5500.0</c:v>
                </c:pt>
                <c:pt idx="8">
                  <c:v>6000.0</c:v>
                </c:pt>
                <c:pt idx="9">
                  <c:v>6500.0</c:v>
                </c:pt>
                <c:pt idx="10">
                  <c:v>7500.0</c:v>
                </c:pt>
                <c:pt idx="11">
                  <c:v>8000.0</c:v>
                </c:pt>
                <c:pt idx="12">
                  <c:v>8500.0</c:v>
                </c:pt>
                <c:pt idx="13">
                  <c:v>9000.0</c:v>
                </c:pt>
                <c:pt idx="14">
                  <c:v>9500.0</c:v>
                </c:pt>
                <c:pt idx="15">
                  <c:v>10000.0</c:v>
                </c:pt>
              </c:numCache>
            </c:numRef>
          </c:xVal>
          <c:yVal>
            <c:numRef>
              <c:f>Analysis!$Z$24:$Z$39</c:f>
              <c:numCache>
                <c:formatCode>0.00E+00</c:formatCode>
                <c:ptCount val="16"/>
                <c:pt idx="0">
                  <c:v>8316.103630341819</c:v>
                </c:pt>
                <c:pt idx="1">
                  <c:v>11319.1410524097</c:v>
                </c:pt>
                <c:pt idx="2">
                  <c:v>14784.18423171879</c:v>
                </c:pt>
                <c:pt idx="3">
                  <c:v>18711.23316826909</c:v>
                </c:pt>
                <c:pt idx="4">
                  <c:v>23100.2878620606</c:v>
                </c:pt>
                <c:pt idx="5">
                  <c:v>27951.34831309333</c:v>
                </c:pt>
                <c:pt idx="6">
                  <c:v>33264.41452136727</c:v>
                </c:pt>
                <c:pt idx="7">
                  <c:v>39039.48648688242</c:v>
                </c:pt>
                <c:pt idx="8">
                  <c:v>41041.51143492768</c:v>
                </c:pt>
                <c:pt idx="9">
                  <c:v>45199.56325009858</c:v>
                </c:pt>
                <c:pt idx="10">
                  <c:v>49357.61506526949</c:v>
                </c:pt>
                <c:pt idx="11">
                  <c:v>53515.6668804404</c:v>
                </c:pt>
                <c:pt idx="12">
                  <c:v>57673.71869561131</c:v>
                </c:pt>
                <c:pt idx="13">
                  <c:v>61831.77051078222</c:v>
                </c:pt>
                <c:pt idx="14">
                  <c:v>65989.82232595313</c:v>
                </c:pt>
                <c:pt idx="15">
                  <c:v>70147.87414112403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655496"/>
        <c:axId val="2113660936"/>
      </c:scatterChart>
      <c:valAx>
        <c:axId val="2113655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Matrix Size (n)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low"/>
        <c:crossAx val="2113660936"/>
        <c:crosses val="autoZero"/>
        <c:crossBetween val="midCat"/>
      </c:valAx>
      <c:valAx>
        <c:axId val="2113660936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 (J)</a:t>
                </a:r>
              </a:p>
            </c:rich>
          </c:tx>
          <c:overlay val="0"/>
        </c:title>
        <c:numFmt formatCode="0.00E+00" sourceLinked="1"/>
        <c:majorTickMark val="out"/>
        <c:minorTickMark val="none"/>
        <c:tickLblPos val="nextTo"/>
        <c:crossAx val="21136554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MKL DSPMV Optimal and Measured F/W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Measured</c:v>
          </c:tx>
          <c:marker>
            <c:symbol val="none"/>
          </c:marker>
          <c:xVal>
            <c:numRef>
              <c:f>Analysis!$L$108:$L$322</c:f>
              <c:numCache>
                <c:formatCode>General</c:formatCode>
                <c:ptCount val="215"/>
                <c:pt idx="0">
                  <c:v>42.908288</c:v>
                </c:pt>
                <c:pt idx="1">
                  <c:v>43.598736</c:v>
                </c:pt>
                <c:pt idx="2">
                  <c:v>44.8296</c:v>
                </c:pt>
                <c:pt idx="3">
                  <c:v>45.104964</c:v>
                </c:pt>
                <c:pt idx="4">
                  <c:v>46.41982</c:v>
                </c:pt>
                <c:pt idx="5">
                  <c:v>47.340384</c:v>
                </c:pt>
                <c:pt idx="6">
                  <c:v>47.501796</c:v>
                </c:pt>
                <c:pt idx="7">
                  <c:v>47.53488</c:v>
                </c:pt>
                <c:pt idx="8">
                  <c:v>47.713024</c:v>
                </c:pt>
                <c:pt idx="9">
                  <c:v>47.922336</c:v>
                </c:pt>
                <c:pt idx="10">
                  <c:v>47.922336</c:v>
                </c:pt>
                <c:pt idx="11">
                  <c:v>47.922336</c:v>
                </c:pt>
                <c:pt idx="12">
                  <c:v>47.922336</c:v>
                </c:pt>
                <c:pt idx="13">
                  <c:v>48.486608</c:v>
                </c:pt>
                <c:pt idx="14">
                  <c:v>48.716536</c:v>
                </c:pt>
                <c:pt idx="15">
                  <c:v>48.749232</c:v>
                </c:pt>
                <c:pt idx="16">
                  <c:v>49.083184</c:v>
                </c:pt>
                <c:pt idx="17">
                  <c:v>49.083184</c:v>
                </c:pt>
                <c:pt idx="18">
                  <c:v>49.083184</c:v>
                </c:pt>
                <c:pt idx="19">
                  <c:v>49.083184</c:v>
                </c:pt>
                <c:pt idx="20">
                  <c:v>49.380304</c:v>
                </c:pt>
                <c:pt idx="21">
                  <c:v>49.549536</c:v>
                </c:pt>
                <c:pt idx="22">
                  <c:v>49.722952</c:v>
                </c:pt>
                <c:pt idx="23">
                  <c:v>50.29078</c:v>
                </c:pt>
                <c:pt idx="24">
                  <c:v>50.543148</c:v>
                </c:pt>
                <c:pt idx="25">
                  <c:v>51.681132</c:v>
                </c:pt>
                <c:pt idx="26">
                  <c:v>51.745436</c:v>
                </c:pt>
                <c:pt idx="27">
                  <c:v>53.129388</c:v>
                </c:pt>
                <c:pt idx="28">
                  <c:v>53.64598</c:v>
                </c:pt>
                <c:pt idx="29">
                  <c:v>53.804148</c:v>
                </c:pt>
                <c:pt idx="30">
                  <c:v>53.829132</c:v>
                </c:pt>
                <c:pt idx="31">
                  <c:v>55.97592</c:v>
                </c:pt>
                <c:pt idx="32">
                  <c:v>55.976</c:v>
                </c:pt>
                <c:pt idx="33">
                  <c:v>56.37692</c:v>
                </c:pt>
                <c:pt idx="34">
                  <c:v>56.440884</c:v>
                </c:pt>
                <c:pt idx="35">
                  <c:v>56.770232</c:v>
                </c:pt>
                <c:pt idx="36">
                  <c:v>57.266532</c:v>
                </c:pt>
                <c:pt idx="37">
                  <c:v>58.161476</c:v>
                </c:pt>
                <c:pt idx="38">
                  <c:v>58.331624</c:v>
                </c:pt>
                <c:pt idx="39">
                  <c:v>58.47982</c:v>
                </c:pt>
                <c:pt idx="40">
                  <c:v>58.719752</c:v>
                </c:pt>
                <c:pt idx="41">
                  <c:v>60.118516</c:v>
                </c:pt>
                <c:pt idx="42">
                  <c:v>61.058448</c:v>
                </c:pt>
                <c:pt idx="43">
                  <c:v>63.823728</c:v>
                </c:pt>
                <c:pt idx="44">
                  <c:v>63.844952</c:v>
                </c:pt>
                <c:pt idx="45">
                  <c:v>65.058164</c:v>
                </c:pt>
                <c:pt idx="46">
                  <c:v>65.35493599999999</c:v>
                </c:pt>
                <c:pt idx="47">
                  <c:v>65.89555199999999</c:v>
                </c:pt>
                <c:pt idx="48">
                  <c:v>66.979256</c:v>
                </c:pt>
                <c:pt idx="49">
                  <c:v>68.11477600000001</c:v>
                </c:pt>
                <c:pt idx="50">
                  <c:v>68.11477600000001</c:v>
                </c:pt>
                <c:pt idx="51">
                  <c:v>68.11477600000001</c:v>
                </c:pt>
                <c:pt idx="52">
                  <c:v>68.11477600000001</c:v>
                </c:pt>
                <c:pt idx="53">
                  <c:v>68.11477600000001</c:v>
                </c:pt>
                <c:pt idx="54">
                  <c:v>68.11477600000001</c:v>
                </c:pt>
                <c:pt idx="55">
                  <c:v>70.21938</c:v>
                </c:pt>
                <c:pt idx="56">
                  <c:v>70.344708</c:v>
                </c:pt>
                <c:pt idx="57">
                  <c:v>71.27512</c:v>
                </c:pt>
                <c:pt idx="58">
                  <c:v>71.739624</c:v>
                </c:pt>
                <c:pt idx="59">
                  <c:v>72.624904</c:v>
                </c:pt>
                <c:pt idx="60">
                  <c:v>73.013268</c:v>
                </c:pt>
                <c:pt idx="61">
                  <c:v>73.374112</c:v>
                </c:pt>
                <c:pt idx="62">
                  <c:v>73.62861599999999</c:v>
                </c:pt>
                <c:pt idx="63">
                  <c:v>73.643192</c:v>
                </c:pt>
                <c:pt idx="64">
                  <c:v>74.500488</c:v>
                </c:pt>
                <c:pt idx="65">
                  <c:v>75.427324</c:v>
                </c:pt>
                <c:pt idx="66">
                  <c:v>75.47241200000001</c:v>
                </c:pt>
                <c:pt idx="67">
                  <c:v>75.5216</c:v>
                </c:pt>
                <c:pt idx="68">
                  <c:v>76.607116</c:v>
                </c:pt>
                <c:pt idx="69">
                  <c:v>77.460444</c:v>
                </c:pt>
                <c:pt idx="70">
                  <c:v>79.589028</c:v>
                </c:pt>
                <c:pt idx="71">
                  <c:v>80.166968</c:v>
                </c:pt>
                <c:pt idx="72">
                  <c:v>80.63331599999999</c:v>
                </c:pt>
                <c:pt idx="73">
                  <c:v>81.64572</c:v>
                </c:pt>
                <c:pt idx="74">
                  <c:v>83.411048</c:v>
                </c:pt>
                <c:pt idx="75">
                  <c:v>84.692044</c:v>
                </c:pt>
                <c:pt idx="76">
                  <c:v>85.2957</c:v>
                </c:pt>
                <c:pt idx="77">
                  <c:v>86.261676</c:v>
                </c:pt>
                <c:pt idx="78">
                  <c:v>86.552936</c:v>
                </c:pt>
                <c:pt idx="79">
                  <c:v>86.984404</c:v>
                </c:pt>
                <c:pt idx="80">
                  <c:v>87.18738399999999</c:v>
                </c:pt>
                <c:pt idx="81">
                  <c:v>92.9691</c:v>
                </c:pt>
                <c:pt idx="82">
                  <c:v>94.894204</c:v>
                </c:pt>
                <c:pt idx="83">
                  <c:v>95.118104</c:v>
                </c:pt>
                <c:pt idx="84">
                  <c:v>98.658416</c:v>
                </c:pt>
                <c:pt idx="85">
                  <c:v>101.443032</c:v>
                </c:pt>
                <c:pt idx="86">
                  <c:v>103.67096</c:v>
                </c:pt>
                <c:pt idx="87">
                  <c:v>104.52116</c:v>
                </c:pt>
                <c:pt idx="88">
                  <c:v>104.669432</c:v>
                </c:pt>
                <c:pt idx="89">
                  <c:v>104.91174</c:v>
                </c:pt>
                <c:pt idx="90">
                  <c:v>106.097308</c:v>
                </c:pt>
                <c:pt idx="91">
                  <c:v>108.14462</c:v>
                </c:pt>
                <c:pt idx="92">
                  <c:v>108.783168</c:v>
                </c:pt>
                <c:pt idx="93">
                  <c:v>112.976632</c:v>
                </c:pt>
                <c:pt idx="94">
                  <c:v>117.439936</c:v>
                </c:pt>
                <c:pt idx="95">
                  <c:v>117.901352</c:v>
                </c:pt>
                <c:pt idx="96">
                  <c:v>118.3983</c:v>
                </c:pt>
                <c:pt idx="97">
                  <c:v>118.3983</c:v>
                </c:pt>
                <c:pt idx="98">
                  <c:v>118.3983</c:v>
                </c:pt>
                <c:pt idx="99">
                  <c:v>118.3983</c:v>
                </c:pt>
                <c:pt idx="100">
                  <c:v>118.3983</c:v>
                </c:pt>
                <c:pt idx="101">
                  <c:v>118.65948</c:v>
                </c:pt>
                <c:pt idx="102">
                  <c:v>118.65948</c:v>
                </c:pt>
                <c:pt idx="103">
                  <c:v>118.65948</c:v>
                </c:pt>
                <c:pt idx="104">
                  <c:v>118.65948</c:v>
                </c:pt>
                <c:pt idx="105">
                  <c:v>118.65948</c:v>
                </c:pt>
                <c:pt idx="106">
                  <c:v>118.65948</c:v>
                </c:pt>
                <c:pt idx="107">
                  <c:v>118.65948</c:v>
                </c:pt>
                <c:pt idx="108">
                  <c:v>118.65948</c:v>
                </c:pt>
                <c:pt idx="109">
                  <c:v>118.65948</c:v>
                </c:pt>
                <c:pt idx="110">
                  <c:v>131.1872</c:v>
                </c:pt>
                <c:pt idx="111">
                  <c:v>131.1872</c:v>
                </c:pt>
                <c:pt idx="112">
                  <c:v>132.258048</c:v>
                </c:pt>
                <c:pt idx="113">
                  <c:v>134.464128</c:v>
                </c:pt>
                <c:pt idx="114">
                  <c:v>134.724192</c:v>
                </c:pt>
                <c:pt idx="115">
                  <c:v>136.3894</c:v>
                </c:pt>
                <c:pt idx="116">
                  <c:v>138.833996</c:v>
                </c:pt>
                <c:pt idx="117">
                  <c:v>145.87914</c:v>
                </c:pt>
                <c:pt idx="118">
                  <c:v>148.597216</c:v>
                </c:pt>
                <c:pt idx="119">
                  <c:v>153.63216</c:v>
                </c:pt>
                <c:pt idx="120">
                  <c:v>164.125896</c:v>
                </c:pt>
                <c:pt idx="121">
                  <c:v>167.071876</c:v>
                </c:pt>
                <c:pt idx="122">
                  <c:v>168.986928</c:v>
                </c:pt>
                <c:pt idx="123">
                  <c:v>169.961244</c:v>
                </c:pt>
                <c:pt idx="124">
                  <c:v>174.165804</c:v>
                </c:pt>
                <c:pt idx="125">
                  <c:v>174.319276</c:v>
                </c:pt>
                <c:pt idx="126">
                  <c:v>174.976372</c:v>
                </c:pt>
                <c:pt idx="127">
                  <c:v>177.187224</c:v>
                </c:pt>
                <c:pt idx="128">
                  <c:v>188.296236</c:v>
                </c:pt>
                <c:pt idx="129">
                  <c:v>193.758468</c:v>
                </c:pt>
                <c:pt idx="130">
                  <c:v>194.816428</c:v>
                </c:pt>
                <c:pt idx="131">
                  <c:v>194.816428</c:v>
                </c:pt>
                <c:pt idx="132">
                  <c:v>196.058752</c:v>
                </c:pt>
                <c:pt idx="133">
                  <c:v>199.850432</c:v>
                </c:pt>
                <c:pt idx="134">
                  <c:v>201.12268</c:v>
                </c:pt>
                <c:pt idx="135">
                  <c:v>207.559896</c:v>
                </c:pt>
                <c:pt idx="136">
                  <c:v>212.402412</c:v>
                </c:pt>
                <c:pt idx="137">
                  <c:v>215.79898</c:v>
                </c:pt>
                <c:pt idx="138">
                  <c:v>217.897596</c:v>
                </c:pt>
                <c:pt idx="139">
                  <c:v>220.988592</c:v>
                </c:pt>
                <c:pt idx="140">
                  <c:v>221.293356</c:v>
                </c:pt>
                <c:pt idx="141">
                  <c:v>230.662796</c:v>
                </c:pt>
                <c:pt idx="142">
                  <c:v>231.872904</c:v>
                </c:pt>
                <c:pt idx="143">
                  <c:v>233.130972</c:v>
                </c:pt>
                <c:pt idx="144">
                  <c:v>233.994564</c:v>
                </c:pt>
                <c:pt idx="145">
                  <c:v>234.880508</c:v>
                </c:pt>
                <c:pt idx="146">
                  <c:v>248.07496</c:v>
                </c:pt>
                <c:pt idx="147">
                  <c:v>250.485548</c:v>
                </c:pt>
                <c:pt idx="148">
                  <c:v>252.554644</c:v>
                </c:pt>
                <c:pt idx="149">
                  <c:v>252.775956</c:v>
                </c:pt>
                <c:pt idx="150">
                  <c:v>255.144564</c:v>
                </c:pt>
                <c:pt idx="151">
                  <c:v>270.032772</c:v>
                </c:pt>
                <c:pt idx="152">
                  <c:v>270.625164</c:v>
                </c:pt>
                <c:pt idx="153">
                  <c:v>273.722736</c:v>
                </c:pt>
                <c:pt idx="154">
                  <c:v>276.204032</c:v>
                </c:pt>
                <c:pt idx="155">
                  <c:v>295.619264</c:v>
                </c:pt>
                <c:pt idx="156">
                  <c:v>299.80672</c:v>
                </c:pt>
                <c:pt idx="157">
                  <c:v>300.796656</c:v>
                </c:pt>
                <c:pt idx="158">
                  <c:v>303.892128</c:v>
                </c:pt>
                <c:pt idx="159">
                  <c:v>314.050992</c:v>
                </c:pt>
                <c:pt idx="160">
                  <c:v>321.327568</c:v>
                </c:pt>
                <c:pt idx="161">
                  <c:v>337.595076</c:v>
                </c:pt>
                <c:pt idx="162">
                  <c:v>339.819704</c:v>
                </c:pt>
                <c:pt idx="163">
                  <c:v>355.24364</c:v>
                </c:pt>
                <c:pt idx="164">
                  <c:v>355.679888</c:v>
                </c:pt>
                <c:pt idx="165">
                  <c:v>356.59788</c:v>
                </c:pt>
                <c:pt idx="166">
                  <c:v>379.20412</c:v>
                </c:pt>
                <c:pt idx="167">
                  <c:v>379.407072</c:v>
                </c:pt>
                <c:pt idx="168">
                  <c:v>391.554376</c:v>
                </c:pt>
                <c:pt idx="169">
                  <c:v>404.453268</c:v>
                </c:pt>
                <c:pt idx="170">
                  <c:v>416.3271</c:v>
                </c:pt>
                <c:pt idx="171">
                  <c:v>423.36528</c:v>
                </c:pt>
                <c:pt idx="172">
                  <c:v>448.196456</c:v>
                </c:pt>
                <c:pt idx="173">
                  <c:v>455.652228</c:v>
                </c:pt>
                <c:pt idx="174">
                  <c:v>457.213324</c:v>
                </c:pt>
                <c:pt idx="175">
                  <c:v>458.134968</c:v>
                </c:pt>
                <c:pt idx="176">
                  <c:v>469.761568</c:v>
                </c:pt>
                <c:pt idx="177">
                  <c:v>484.837276</c:v>
                </c:pt>
                <c:pt idx="178">
                  <c:v>490.447152</c:v>
                </c:pt>
                <c:pt idx="179">
                  <c:v>506.899032</c:v>
                </c:pt>
                <c:pt idx="180">
                  <c:v>535.56762</c:v>
                </c:pt>
                <c:pt idx="181">
                  <c:v>560.7579040000001</c:v>
                </c:pt>
                <c:pt idx="182">
                  <c:v>560.7579040000001</c:v>
                </c:pt>
                <c:pt idx="183">
                  <c:v>564.509544</c:v>
                </c:pt>
                <c:pt idx="184">
                  <c:v>608.034016</c:v>
                </c:pt>
                <c:pt idx="185">
                  <c:v>608.216464</c:v>
                </c:pt>
                <c:pt idx="186">
                  <c:v>611.702808</c:v>
                </c:pt>
                <c:pt idx="187">
                  <c:v>673.177152</c:v>
                </c:pt>
                <c:pt idx="188">
                  <c:v>696.003832</c:v>
                </c:pt>
                <c:pt idx="189">
                  <c:v>712.985492</c:v>
                </c:pt>
                <c:pt idx="190">
                  <c:v>739.318908</c:v>
                </c:pt>
                <c:pt idx="191">
                  <c:v>745.120908</c:v>
                </c:pt>
                <c:pt idx="192">
                  <c:v>805.444528</c:v>
                </c:pt>
                <c:pt idx="193">
                  <c:v>819.520624</c:v>
                </c:pt>
                <c:pt idx="194">
                  <c:v>819.520624</c:v>
                </c:pt>
                <c:pt idx="195">
                  <c:v>825.198684</c:v>
                </c:pt>
                <c:pt idx="196">
                  <c:v>825.4580120000001</c:v>
                </c:pt>
                <c:pt idx="197">
                  <c:v>882.792944</c:v>
                </c:pt>
                <c:pt idx="198">
                  <c:v>924.876696</c:v>
                </c:pt>
                <c:pt idx="199">
                  <c:v>929.788876</c:v>
                </c:pt>
                <c:pt idx="200">
                  <c:v>939.523532</c:v>
                </c:pt>
                <c:pt idx="201">
                  <c:v>1055.542904</c:v>
                </c:pt>
                <c:pt idx="202">
                  <c:v>1293.491792</c:v>
                </c:pt>
                <c:pt idx="203">
                  <c:v>1360.639704</c:v>
                </c:pt>
                <c:pt idx="204">
                  <c:v>1594.094272</c:v>
                </c:pt>
                <c:pt idx="205">
                  <c:v>1666.89628</c:v>
                </c:pt>
                <c:pt idx="206">
                  <c:v>1926.23072</c:v>
                </c:pt>
                <c:pt idx="207">
                  <c:v>2477.609052</c:v>
                </c:pt>
                <c:pt idx="208">
                  <c:v>3111.593792</c:v>
                </c:pt>
                <c:pt idx="209">
                  <c:v>3437.224876</c:v>
                </c:pt>
                <c:pt idx="210">
                  <c:v>3947.774864</c:v>
                </c:pt>
                <c:pt idx="211">
                  <c:v>5374.667712</c:v>
                </c:pt>
                <c:pt idx="212">
                  <c:v>8134.875096</c:v>
                </c:pt>
                <c:pt idx="213">
                  <c:v>12025.569884</c:v>
                </c:pt>
                <c:pt idx="214">
                  <c:v>14601.68138</c:v>
                </c:pt>
              </c:numCache>
            </c:numRef>
          </c:xVal>
          <c:yVal>
            <c:numRef>
              <c:f>Analysis!$N$108:$N$322</c:f>
              <c:numCache>
                <c:formatCode>0.0000</c:formatCode>
                <c:ptCount val="215"/>
                <c:pt idx="0">
                  <c:v>0.636818175411277</c:v>
                </c:pt>
                <c:pt idx="1">
                  <c:v>0.631029795584653</c:v>
                </c:pt>
                <c:pt idx="2">
                  <c:v>2.00560594886817</c:v>
                </c:pt>
                <c:pt idx="3">
                  <c:v>2.271271998871928</c:v>
                </c:pt>
                <c:pt idx="4">
                  <c:v>1.509554276573187</c:v>
                </c:pt>
                <c:pt idx="5">
                  <c:v>2.337608756176009</c:v>
                </c:pt>
                <c:pt idx="6">
                  <c:v>0.628854650259128</c:v>
                </c:pt>
                <c:pt idx="7">
                  <c:v>0.637611436229212</c:v>
                </c:pt>
                <c:pt idx="8">
                  <c:v>0.623660569102049</c:v>
                </c:pt>
                <c:pt idx="9">
                  <c:v>1.602208535616308</c:v>
                </c:pt>
                <c:pt idx="10">
                  <c:v>1.566498772765397</c:v>
                </c:pt>
                <c:pt idx="11">
                  <c:v>1.565021766676842</c:v>
                </c:pt>
                <c:pt idx="12">
                  <c:v>1.569098432008235</c:v>
                </c:pt>
                <c:pt idx="13">
                  <c:v>1.438219477721273</c:v>
                </c:pt>
                <c:pt idx="14">
                  <c:v>1.400056942240085</c:v>
                </c:pt>
                <c:pt idx="15">
                  <c:v>0.599659357165425</c:v>
                </c:pt>
                <c:pt idx="16">
                  <c:v>1.526902400516914</c:v>
                </c:pt>
                <c:pt idx="17">
                  <c:v>1.518141838765202</c:v>
                </c:pt>
                <c:pt idx="18">
                  <c:v>1.519967443313144</c:v>
                </c:pt>
                <c:pt idx="19">
                  <c:v>1.520276149197294</c:v>
                </c:pt>
                <c:pt idx="20">
                  <c:v>0.619010762074687</c:v>
                </c:pt>
                <c:pt idx="21">
                  <c:v>1.523486697562245</c:v>
                </c:pt>
                <c:pt idx="22">
                  <c:v>0.556037712700542</c:v>
                </c:pt>
                <c:pt idx="23">
                  <c:v>0.632482140454728</c:v>
                </c:pt>
                <c:pt idx="24">
                  <c:v>0.630690013931663</c:v>
                </c:pt>
                <c:pt idx="25">
                  <c:v>0.635028212380701</c:v>
                </c:pt>
                <c:pt idx="26">
                  <c:v>0.633882930537285</c:v>
                </c:pt>
                <c:pt idx="27">
                  <c:v>1.333027402680908</c:v>
                </c:pt>
                <c:pt idx="28">
                  <c:v>0.632356658446531</c:v>
                </c:pt>
                <c:pt idx="29">
                  <c:v>1.338068014059744</c:v>
                </c:pt>
                <c:pt idx="30">
                  <c:v>0.652424477960348</c:v>
                </c:pt>
                <c:pt idx="31">
                  <c:v>0.587569430431764</c:v>
                </c:pt>
                <c:pt idx="32">
                  <c:v>0.584775930949925</c:v>
                </c:pt>
                <c:pt idx="33">
                  <c:v>0.655635026549584</c:v>
                </c:pt>
                <c:pt idx="34">
                  <c:v>0.651378900389067</c:v>
                </c:pt>
                <c:pt idx="35">
                  <c:v>0.632723846254463</c:v>
                </c:pt>
                <c:pt idx="36">
                  <c:v>0.966237097008304</c:v>
                </c:pt>
                <c:pt idx="37">
                  <c:v>0.543987030226901</c:v>
                </c:pt>
                <c:pt idx="38">
                  <c:v>1.304039149027065</c:v>
                </c:pt>
                <c:pt idx="39">
                  <c:v>0.636173431946257</c:v>
                </c:pt>
                <c:pt idx="40">
                  <c:v>0.477862322171986</c:v>
                </c:pt>
                <c:pt idx="41">
                  <c:v>1.123390673688154</c:v>
                </c:pt>
                <c:pt idx="42">
                  <c:v>0.628731131110631</c:v>
                </c:pt>
                <c:pt idx="43">
                  <c:v>0.629137900587804</c:v>
                </c:pt>
                <c:pt idx="44">
                  <c:v>0.658882181299425</c:v>
                </c:pt>
                <c:pt idx="45">
                  <c:v>0.633594168962015</c:v>
                </c:pt>
                <c:pt idx="46">
                  <c:v>0.624616923433028</c:v>
                </c:pt>
                <c:pt idx="47">
                  <c:v>1.805169241155023</c:v>
                </c:pt>
                <c:pt idx="48">
                  <c:v>1.313148998266621</c:v>
                </c:pt>
                <c:pt idx="49">
                  <c:v>1.311552331336454</c:v>
                </c:pt>
                <c:pt idx="50">
                  <c:v>1.311997363484034</c:v>
                </c:pt>
                <c:pt idx="51">
                  <c:v>1.311591092001303</c:v>
                </c:pt>
                <c:pt idx="52">
                  <c:v>1.312703224880521</c:v>
                </c:pt>
                <c:pt idx="53">
                  <c:v>1.31237306719541</c:v>
                </c:pt>
                <c:pt idx="54">
                  <c:v>1.311741360257631</c:v>
                </c:pt>
                <c:pt idx="55">
                  <c:v>0.6305218545947</c:v>
                </c:pt>
                <c:pt idx="56">
                  <c:v>0.619170802952367</c:v>
                </c:pt>
                <c:pt idx="57">
                  <c:v>1.09950808479598</c:v>
                </c:pt>
                <c:pt idx="58">
                  <c:v>0.635847507892937</c:v>
                </c:pt>
                <c:pt idx="59">
                  <c:v>0.411221830777269</c:v>
                </c:pt>
                <c:pt idx="60">
                  <c:v>0.632594626177078</c:v>
                </c:pt>
                <c:pt idx="61">
                  <c:v>1.016499869270346</c:v>
                </c:pt>
                <c:pt idx="62">
                  <c:v>0.343408304308437</c:v>
                </c:pt>
                <c:pt idx="63">
                  <c:v>0.621466703856509</c:v>
                </c:pt>
                <c:pt idx="64">
                  <c:v>0.581120333595188</c:v>
                </c:pt>
                <c:pt idx="65">
                  <c:v>0.62451933103741</c:v>
                </c:pt>
                <c:pt idx="66">
                  <c:v>0.623964696880797</c:v>
                </c:pt>
                <c:pt idx="67">
                  <c:v>1.119818160948701</c:v>
                </c:pt>
                <c:pt idx="68">
                  <c:v>1.026989715790139</c:v>
                </c:pt>
                <c:pt idx="69">
                  <c:v>0.632853920065644</c:v>
                </c:pt>
                <c:pt idx="70">
                  <c:v>1.071457165384339</c:v>
                </c:pt>
                <c:pt idx="71">
                  <c:v>0.625942160556139</c:v>
                </c:pt>
                <c:pt idx="72">
                  <c:v>0.636912320787729</c:v>
                </c:pt>
                <c:pt idx="73">
                  <c:v>1.331403045315246</c:v>
                </c:pt>
                <c:pt idx="74">
                  <c:v>0.563101039666432</c:v>
                </c:pt>
                <c:pt idx="75">
                  <c:v>1.066604900497913</c:v>
                </c:pt>
                <c:pt idx="76">
                  <c:v>0.625323629279725</c:v>
                </c:pt>
                <c:pt idx="77">
                  <c:v>0.634288209866237</c:v>
                </c:pt>
                <c:pt idx="78">
                  <c:v>0.633685968523135</c:v>
                </c:pt>
                <c:pt idx="79">
                  <c:v>1.118198081317576</c:v>
                </c:pt>
                <c:pt idx="80">
                  <c:v>0.551660121063167</c:v>
                </c:pt>
                <c:pt idx="81">
                  <c:v>0.635777541005284</c:v>
                </c:pt>
                <c:pt idx="82">
                  <c:v>0.629966002989422</c:v>
                </c:pt>
                <c:pt idx="83">
                  <c:v>0.817179571782545</c:v>
                </c:pt>
                <c:pt idx="84">
                  <c:v>1.17531011647087</c:v>
                </c:pt>
                <c:pt idx="85">
                  <c:v>1.2369269316547</c:v>
                </c:pt>
                <c:pt idx="86">
                  <c:v>0.560009822823787</c:v>
                </c:pt>
                <c:pt idx="87">
                  <c:v>1.241134619107906</c:v>
                </c:pt>
                <c:pt idx="88">
                  <c:v>1.100147494267116</c:v>
                </c:pt>
                <c:pt idx="89">
                  <c:v>1.103153321499007</c:v>
                </c:pt>
                <c:pt idx="90">
                  <c:v>1.332419093171815</c:v>
                </c:pt>
                <c:pt idx="91">
                  <c:v>0.588928984503003</c:v>
                </c:pt>
                <c:pt idx="92">
                  <c:v>0.637799856760051</c:v>
                </c:pt>
                <c:pt idx="93">
                  <c:v>0.552738797916445</c:v>
                </c:pt>
                <c:pt idx="94">
                  <c:v>0.440545263448464</c:v>
                </c:pt>
                <c:pt idx="95">
                  <c:v>0.625281737808532</c:v>
                </c:pt>
                <c:pt idx="96">
                  <c:v>0.622859908593075</c:v>
                </c:pt>
                <c:pt idx="97">
                  <c:v>0.622932386410669</c:v>
                </c:pt>
                <c:pt idx="98">
                  <c:v>0.622820012801674</c:v>
                </c:pt>
                <c:pt idx="99">
                  <c:v>0.622947556406664</c:v>
                </c:pt>
                <c:pt idx="100">
                  <c:v>0.62296452200392</c:v>
                </c:pt>
                <c:pt idx="101">
                  <c:v>0.62233567430225</c:v>
                </c:pt>
                <c:pt idx="102">
                  <c:v>0.622165514309972</c:v>
                </c:pt>
                <c:pt idx="103">
                  <c:v>0.622097957414914</c:v>
                </c:pt>
                <c:pt idx="104">
                  <c:v>0.622109116630876</c:v>
                </c:pt>
                <c:pt idx="105">
                  <c:v>0.622140575851996</c:v>
                </c:pt>
                <c:pt idx="106">
                  <c:v>0.621991869069244</c:v>
                </c:pt>
                <c:pt idx="107">
                  <c:v>0.622254283942408</c:v>
                </c:pt>
                <c:pt idx="108">
                  <c:v>0.62219380440515</c:v>
                </c:pt>
                <c:pt idx="109">
                  <c:v>0.622040111869827</c:v>
                </c:pt>
                <c:pt idx="110">
                  <c:v>0.96588082922078</c:v>
                </c:pt>
                <c:pt idx="111">
                  <c:v>0.966941132399053</c:v>
                </c:pt>
                <c:pt idx="112">
                  <c:v>0.611487581533626</c:v>
                </c:pt>
                <c:pt idx="113">
                  <c:v>1.232180170473733</c:v>
                </c:pt>
                <c:pt idx="114">
                  <c:v>0.604343343181442</c:v>
                </c:pt>
                <c:pt idx="115">
                  <c:v>1.216262428755113</c:v>
                </c:pt>
                <c:pt idx="116">
                  <c:v>0.527517666277606</c:v>
                </c:pt>
                <c:pt idx="117">
                  <c:v>0.608910850609474</c:v>
                </c:pt>
                <c:pt idx="118">
                  <c:v>0.641481706508597</c:v>
                </c:pt>
                <c:pt idx="119">
                  <c:v>0.942394101399614</c:v>
                </c:pt>
                <c:pt idx="120">
                  <c:v>0.569463360035773</c:v>
                </c:pt>
                <c:pt idx="121">
                  <c:v>0.525003386224538</c:v>
                </c:pt>
                <c:pt idx="122">
                  <c:v>0.596645240001886</c:v>
                </c:pt>
                <c:pt idx="123">
                  <c:v>0.613534291150579</c:v>
                </c:pt>
                <c:pt idx="124">
                  <c:v>0.62965876798987</c:v>
                </c:pt>
                <c:pt idx="125">
                  <c:v>0.280227916488402</c:v>
                </c:pt>
                <c:pt idx="126">
                  <c:v>0.650454370749781</c:v>
                </c:pt>
                <c:pt idx="127">
                  <c:v>0.394944058325906</c:v>
                </c:pt>
                <c:pt idx="128">
                  <c:v>0.606590114389918</c:v>
                </c:pt>
                <c:pt idx="129">
                  <c:v>0.601813500296084</c:v>
                </c:pt>
                <c:pt idx="130">
                  <c:v>1.330017438822207</c:v>
                </c:pt>
                <c:pt idx="131">
                  <c:v>1.329994300908763</c:v>
                </c:pt>
                <c:pt idx="132">
                  <c:v>0.2489215938133</c:v>
                </c:pt>
                <c:pt idx="133">
                  <c:v>0.594739512781393</c:v>
                </c:pt>
                <c:pt idx="134">
                  <c:v>0.612630433165352</c:v>
                </c:pt>
                <c:pt idx="135">
                  <c:v>0.364931315977261</c:v>
                </c:pt>
                <c:pt idx="136">
                  <c:v>0.240880751653317</c:v>
                </c:pt>
                <c:pt idx="137">
                  <c:v>0.564615746432904</c:v>
                </c:pt>
                <c:pt idx="138">
                  <c:v>0.345252207114617</c:v>
                </c:pt>
                <c:pt idx="139">
                  <c:v>0.546070959006115</c:v>
                </c:pt>
                <c:pt idx="140">
                  <c:v>0.282996663659258</c:v>
                </c:pt>
                <c:pt idx="141">
                  <c:v>1.104229256664812</c:v>
                </c:pt>
                <c:pt idx="142">
                  <c:v>0.867340248257874</c:v>
                </c:pt>
                <c:pt idx="143">
                  <c:v>0.231134943840103</c:v>
                </c:pt>
                <c:pt idx="144">
                  <c:v>0.616927236585833</c:v>
                </c:pt>
                <c:pt idx="145">
                  <c:v>0.425733186214759</c:v>
                </c:pt>
                <c:pt idx="146">
                  <c:v>1.143593511348108</c:v>
                </c:pt>
                <c:pt idx="147">
                  <c:v>0.218536867082796</c:v>
                </c:pt>
                <c:pt idx="148">
                  <c:v>0.316158682915867</c:v>
                </c:pt>
                <c:pt idx="149">
                  <c:v>0.57583795643581</c:v>
                </c:pt>
                <c:pt idx="150">
                  <c:v>0.449912912399025</c:v>
                </c:pt>
                <c:pt idx="151">
                  <c:v>0.609573816865717</c:v>
                </c:pt>
                <c:pt idx="152">
                  <c:v>0.214810632239633</c:v>
                </c:pt>
                <c:pt idx="153">
                  <c:v>0.46548404014747</c:v>
                </c:pt>
                <c:pt idx="154">
                  <c:v>1.21461134988191</c:v>
                </c:pt>
                <c:pt idx="155">
                  <c:v>0.79349232918408</c:v>
                </c:pt>
                <c:pt idx="156">
                  <c:v>0.334629372164425</c:v>
                </c:pt>
                <c:pt idx="157">
                  <c:v>0.83249871593222</c:v>
                </c:pt>
                <c:pt idx="158">
                  <c:v>0.584927851241305</c:v>
                </c:pt>
                <c:pt idx="159">
                  <c:v>1.09133036608982</c:v>
                </c:pt>
                <c:pt idx="160">
                  <c:v>0.60567140288477</c:v>
                </c:pt>
                <c:pt idx="161">
                  <c:v>0.849606268788007</c:v>
                </c:pt>
                <c:pt idx="162">
                  <c:v>1.236239258351544</c:v>
                </c:pt>
                <c:pt idx="163">
                  <c:v>0.620672735584194</c:v>
                </c:pt>
                <c:pt idx="164">
                  <c:v>1.07281690150739</c:v>
                </c:pt>
                <c:pt idx="165">
                  <c:v>0.613368977583317</c:v>
                </c:pt>
                <c:pt idx="166">
                  <c:v>0.883465382046335</c:v>
                </c:pt>
                <c:pt idx="167">
                  <c:v>0.297643333239882</c:v>
                </c:pt>
                <c:pt idx="168">
                  <c:v>0.342908488536636</c:v>
                </c:pt>
                <c:pt idx="169">
                  <c:v>0.603623077921169</c:v>
                </c:pt>
                <c:pt idx="170">
                  <c:v>0.603351056146615</c:v>
                </c:pt>
                <c:pt idx="171">
                  <c:v>0.600690584556445</c:v>
                </c:pt>
                <c:pt idx="172">
                  <c:v>0.568342656149023</c:v>
                </c:pt>
                <c:pt idx="173">
                  <c:v>0.615903728465936</c:v>
                </c:pt>
                <c:pt idx="174">
                  <c:v>1.211974624459254</c:v>
                </c:pt>
                <c:pt idx="175">
                  <c:v>0.248542710210219</c:v>
                </c:pt>
                <c:pt idx="176">
                  <c:v>0.419608122569276</c:v>
                </c:pt>
                <c:pt idx="177">
                  <c:v>0.182946849651117</c:v>
                </c:pt>
                <c:pt idx="178">
                  <c:v>0.602571613676708</c:v>
                </c:pt>
                <c:pt idx="179">
                  <c:v>0.733165914571947</c:v>
                </c:pt>
                <c:pt idx="180">
                  <c:v>0.716203997411849</c:v>
                </c:pt>
                <c:pt idx="181">
                  <c:v>0.607852979558441</c:v>
                </c:pt>
                <c:pt idx="182">
                  <c:v>0.607822423871844</c:v>
                </c:pt>
                <c:pt idx="183">
                  <c:v>0.603269318804229</c:v>
                </c:pt>
                <c:pt idx="184">
                  <c:v>0.222391720863433</c:v>
                </c:pt>
                <c:pt idx="185">
                  <c:v>0.582088988812162</c:v>
                </c:pt>
                <c:pt idx="186">
                  <c:v>0.679679820204138</c:v>
                </c:pt>
                <c:pt idx="187">
                  <c:v>0.581149252135785</c:v>
                </c:pt>
                <c:pt idx="188">
                  <c:v>0.254066183361488</c:v>
                </c:pt>
                <c:pt idx="189">
                  <c:v>0.592804372812538</c:v>
                </c:pt>
                <c:pt idx="190">
                  <c:v>0.187100356508399</c:v>
                </c:pt>
                <c:pt idx="191">
                  <c:v>0.617542629847956</c:v>
                </c:pt>
                <c:pt idx="192">
                  <c:v>0.188772976698422</c:v>
                </c:pt>
                <c:pt idx="193">
                  <c:v>0.611064639822172</c:v>
                </c:pt>
                <c:pt idx="194">
                  <c:v>0.611050202925983</c:v>
                </c:pt>
                <c:pt idx="195">
                  <c:v>0.280053560185933</c:v>
                </c:pt>
                <c:pt idx="196">
                  <c:v>0.986941214267617</c:v>
                </c:pt>
                <c:pt idx="197">
                  <c:v>0.954463147900865</c:v>
                </c:pt>
                <c:pt idx="198">
                  <c:v>0.673815905775808</c:v>
                </c:pt>
                <c:pt idx="199">
                  <c:v>0.571060937415431</c:v>
                </c:pt>
                <c:pt idx="200">
                  <c:v>0.416910811563141</c:v>
                </c:pt>
                <c:pt idx="201">
                  <c:v>0.747878839729412</c:v>
                </c:pt>
                <c:pt idx="202">
                  <c:v>1.006405815802819</c:v>
                </c:pt>
                <c:pt idx="203">
                  <c:v>1.228400495590276</c:v>
                </c:pt>
                <c:pt idx="204">
                  <c:v>0.579698108972993</c:v>
                </c:pt>
                <c:pt idx="205">
                  <c:v>0.31253327652213</c:v>
                </c:pt>
                <c:pt idx="206">
                  <c:v>0.573462353374362</c:v>
                </c:pt>
                <c:pt idx="207">
                  <c:v>1.19439158506546</c:v>
                </c:pt>
                <c:pt idx="208">
                  <c:v>0.580089811452464</c:v>
                </c:pt>
                <c:pt idx="209">
                  <c:v>1.208515197612468</c:v>
                </c:pt>
                <c:pt idx="210">
                  <c:v>1.10462171995756</c:v>
                </c:pt>
                <c:pt idx="211">
                  <c:v>0.58001609198245</c:v>
                </c:pt>
                <c:pt idx="212">
                  <c:v>1.172823939706013</c:v>
                </c:pt>
                <c:pt idx="213">
                  <c:v>1.149675031102031</c:v>
                </c:pt>
                <c:pt idx="214">
                  <c:v>0.993673030124691</c:v>
                </c:pt>
              </c:numCache>
            </c:numRef>
          </c:yVal>
          <c:smooth val="0"/>
        </c:ser>
        <c:ser>
          <c:idx val="1"/>
          <c:order val="1"/>
          <c:tx>
            <c:v>Optimal</c:v>
          </c:tx>
          <c:marker>
            <c:symbol val="none"/>
          </c:marker>
          <c:xVal>
            <c:numRef>
              <c:f>Analysis!$L$108:$L$322</c:f>
              <c:numCache>
                <c:formatCode>General</c:formatCode>
                <c:ptCount val="215"/>
                <c:pt idx="0">
                  <c:v>42.908288</c:v>
                </c:pt>
                <c:pt idx="1">
                  <c:v>43.598736</c:v>
                </c:pt>
                <c:pt idx="2">
                  <c:v>44.8296</c:v>
                </c:pt>
                <c:pt idx="3">
                  <c:v>45.104964</c:v>
                </c:pt>
                <c:pt idx="4">
                  <c:v>46.41982</c:v>
                </c:pt>
                <c:pt idx="5">
                  <c:v>47.340384</c:v>
                </c:pt>
                <c:pt idx="6">
                  <c:v>47.501796</c:v>
                </c:pt>
                <c:pt idx="7">
                  <c:v>47.53488</c:v>
                </c:pt>
                <c:pt idx="8">
                  <c:v>47.713024</c:v>
                </c:pt>
                <c:pt idx="9">
                  <c:v>47.922336</c:v>
                </c:pt>
                <c:pt idx="10">
                  <c:v>47.922336</c:v>
                </c:pt>
                <c:pt idx="11">
                  <c:v>47.922336</c:v>
                </c:pt>
                <c:pt idx="12">
                  <c:v>47.922336</c:v>
                </c:pt>
                <c:pt idx="13">
                  <c:v>48.486608</c:v>
                </c:pt>
                <c:pt idx="14">
                  <c:v>48.716536</c:v>
                </c:pt>
                <c:pt idx="15">
                  <c:v>48.749232</c:v>
                </c:pt>
                <c:pt idx="16">
                  <c:v>49.083184</c:v>
                </c:pt>
                <c:pt idx="17">
                  <c:v>49.083184</c:v>
                </c:pt>
                <c:pt idx="18">
                  <c:v>49.083184</c:v>
                </c:pt>
                <c:pt idx="19">
                  <c:v>49.083184</c:v>
                </c:pt>
                <c:pt idx="20">
                  <c:v>49.380304</c:v>
                </c:pt>
                <c:pt idx="21">
                  <c:v>49.549536</c:v>
                </c:pt>
                <c:pt idx="22">
                  <c:v>49.722952</c:v>
                </c:pt>
                <c:pt idx="23">
                  <c:v>50.29078</c:v>
                </c:pt>
                <c:pt idx="24">
                  <c:v>50.543148</c:v>
                </c:pt>
                <c:pt idx="25">
                  <c:v>51.681132</c:v>
                </c:pt>
                <c:pt idx="26">
                  <c:v>51.745436</c:v>
                </c:pt>
                <c:pt idx="27">
                  <c:v>53.129388</c:v>
                </c:pt>
                <c:pt idx="28">
                  <c:v>53.64598</c:v>
                </c:pt>
                <c:pt idx="29">
                  <c:v>53.804148</c:v>
                </c:pt>
                <c:pt idx="30">
                  <c:v>53.829132</c:v>
                </c:pt>
                <c:pt idx="31">
                  <c:v>55.97592</c:v>
                </c:pt>
                <c:pt idx="32">
                  <c:v>55.976</c:v>
                </c:pt>
                <c:pt idx="33">
                  <c:v>56.37692</c:v>
                </c:pt>
                <c:pt idx="34">
                  <c:v>56.440884</c:v>
                </c:pt>
                <c:pt idx="35">
                  <c:v>56.770232</c:v>
                </c:pt>
                <c:pt idx="36">
                  <c:v>57.266532</c:v>
                </c:pt>
                <c:pt idx="37">
                  <c:v>58.161476</c:v>
                </c:pt>
                <c:pt idx="38">
                  <c:v>58.331624</c:v>
                </c:pt>
                <c:pt idx="39">
                  <c:v>58.47982</c:v>
                </c:pt>
                <c:pt idx="40">
                  <c:v>58.719752</c:v>
                </c:pt>
                <c:pt idx="41">
                  <c:v>60.118516</c:v>
                </c:pt>
                <c:pt idx="42">
                  <c:v>61.058448</c:v>
                </c:pt>
                <c:pt idx="43">
                  <c:v>63.823728</c:v>
                </c:pt>
                <c:pt idx="44">
                  <c:v>63.844952</c:v>
                </c:pt>
                <c:pt idx="45">
                  <c:v>65.058164</c:v>
                </c:pt>
                <c:pt idx="46">
                  <c:v>65.35493599999999</c:v>
                </c:pt>
                <c:pt idx="47">
                  <c:v>65.89555199999999</c:v>
                </c:pt>
                <c:pt idx="48">
                  <c:v>66.979256</c:v>
                </c:pt>
                <c:pt idx="49">
                  <c:v>68.11477600000001</c:v>
                </c:pt>
                <c:pt idx="50">
                  <c:v>68.11477600000001</c:v>
                </c:pt>
                <c:pt idx="51">
                  <c:v>68.11477600000001</c:v>
                </c:pt>
                <c:pt idx="52">
                  <c:v>68.11477600000001</c:v>
                </c:pt>
                <c:pt idx="53">
                  <c:v>68.11477600000001</c:v>
                </c:pt>
                <c:pt idx="54">
                  <c:v>68.11477600000001</c:v>
                </c:pt>
                <c:pt idx="55">
                  <c:v>70.21938</c:v>
                </c:pt>
                <c:pt idx="56">
                  <c:v>70.344708</c:v>
                </c:pt>
                <c:pt idx="57">
                  <c:v>71.27512</c:v>
                </c:pt>
                <c:pt idx="58">
                  <c:v>71.739624</c:v>
                </c:pt>
                <c:pt idx="59">
                  <c:v>72.624904</c:v>
                </c:pt>
                <c:pt idx="60">
                  <c:v>73.013268</c:v>
                </c:pt>
                <c:pt idx="61">
                  <c:v>73.374112</c:v>
                </c:pt>
                <c:pt idx="62">
                  <c:v>73.62861599999999</c:v>
                </c:pt>
                <c:pt idx="63">
                  <c:v>73.643192</c:v>
                </c:pt>
                <c:pt idx="64">
                  <c:v>74.500488</c:v>
                </c:pt>
                <c:pt idx="65">
                  <c:v>75.427324</c:v>
                </c:pt>
                <c:pt idx="66">
                  <c:v>75.47241200000001</c:v>
                </c:pt>
                <c:pt idx="67">
                  <c:v>75.5216</c:v>
                </c:pt>
                <c:pt idx="68">
                  <c:v>76.607116</c:v>
                </c:pt>
                <c:pt idx="69">
                  <c:v>77.460444</c:v>
                </c:pt>
                <c:pt idx="70">
                  <c:v>79.589028</c:v>
                </c:pt>
                <c:pt idx="71">
                  <c:v>80.166968</c:v>
                </c:pt>
                <c:pt idx="72">
                  <c:v>80.63331599999999</c:v>
                </c:pt>
                <c:pt idx="73">
                  <c:v>81.64572</c:v>
                </c:pt>
                <c:pt idx="74">
                  <c:v>83.411048</c:v>
                </c:pt>
                <c:pt idx="75">
                  <c:v>84.692044</c:v>
                </c:pt>
                <c:pt idx="76">
                  <c:v>85.2957</c:v>
                </c:pt>
                <c:pt idx="77">
                  <c:v>86.261676</c:v>
                </c:pt>
                <c:pt idx="78">
                  <c:v>86.552936</c:v>
                </c:pt>
                <c:pt idx="79">
                  <c:v>86.984404</c:v>
                </c:pt>
                <c:pt idx="80">
                  <c:v>87.18738399999999</c:v>
                </c:pt>
                <c:pt idx="81">
                  <c:v>92.9691</c:v>
                </c:pt>
                <c:pt idx="82">
                  <c:v>94.894204</c:v>
                </c:pt>
                <c:pt idx="83">
                  <c:v>95.118104</c:v>
                </c:pt>
                <c:pt idx="84">
                  <c:v>98.658416</c:v>
                </c:pt>
                <c:pt idx="85">
                  <c:v>101.443032</c:v>
                </c:pt>
                <c:pt idx="86">
                  <c:v>103.67096</c:v>
                </c:pt>
                <c:pt idx="87">
                  <c:v>104.52116</c:v>
                </c:pt>
                <c:pt idx="88">
                  <c:v>104.669432</c:v>
                </c:pt>
                <c:pt idx="89">
                  <c:v>104.91174</c:v>
                </c:pt>
                <c:pt idx="90">
                  <c:v>106.097308</c:v>
                </c:pt>
                <c:pt idx="91">
                  <c:v>108.14462</c:v>
                </c:pt>
                <c:pt idx="92">
                  <c:v>108.783168</c:v>
                </c:pt>
                <c:pt idx="93">
                  <c:v>112.976632</c:v>
                </c:pt>
                <c:pt idx="94">
                  <c:v>117.439936</c:v>
                </c:pt>
                <c:pt idx="95">
                  <c:v>117.901352</c:v>
                </c:pt>
                <c:pt idx="96">
                  <c:v>118.3983</c:v>
                </c:pt>
                <c:pt idx="97">
                  <c:v>118.3983</c:v>
                </c:pt>
                <c:pt idx="98">
                  <c:v>118.3983</c:v>
                </c:pt>
                <c:pt idx="99">
                  <c:v>118.3983</c:v>
                </c:pt>
                <c:pt idx="100">
                  <c:v>118.3983</c:v>
                </c:pt>
                <c:pt idx="101">
                  <c:v>118.65948</c:v>
                </c:pt>
                <c:pt idx="102">
                  <c:v>118.65948</c:v>
                </c:pt>
                <c:pt idx="103">
                  <c:v>118.65948</c:v>
                </c:pt>
                <c:pt idx="104">
                  <c:v>118.65948</c:v>
                </c:pt>
                <c:pt idx="105">
                  <c:v>118.65948</c:v>
                </c:pt>
                <c:pt idx="106">
                  <c:v>118.65948</c:v>
                </c:pt>
                <c:pt idx="107">
                  <c:v>118.65948</c:v>
                </c:pt>
                <c:pt idx="108">
                  <c:v>118.65948</c:v>
                </c:pt>
                <c:pt idx="109">
                  <c:v>118.65948</c:v>
                </c:pt>
                <c:pt idx="110">
                  <c:v>131.1872</c:v>
                </c:pt>
                <c:pt idx="111">
                  <c:v>131.1872</c:v>
                </c:pt>
                <c:pt idx="112">
                  <c:v>132.258048</c:v>
                </c:pt>
                <c:pt idx="113">
                  <c:v>134.464128</c:v>
                </c:pt>
                <c:pt idx="114">
                  <c:v>134.724192</c:v>
                </c:pt>
                <c:pt idx="115">
                  <c:v>136.3894</c:v>
                </c:pt>
                <c:pt idx="116">
                  <c:v>138.833996</c:v>
                </c:pt>
                <c:pt idx="117">
                  <c:v>145.87914</c:v>
                </c:pt>
                <c:pt idx="118">
                  <c:v>148.597216</c:v>
                </c:pt>
                <c:pt idx="119">
                  <c:v>153.63216</c:v>
                </c:pt>
                <c:pt idx="120">
                  <c:v>164.125896</c:v>
                </c:pt>
                <c:pt idx="121">
                  <c:v>167.071876</c:v>
                </c:pt>
                <c:pt idx="122">
                  <c:v>168.986928</c:v>
                </c:pt>
                <c:pt idx="123">
                  <c:v>169.961244</c:v>
                </c:pt>
                <c:pt idx="124">
                  <c:v>174.165804</c:v>
                </c:pt>
                <c:pt idx="125">
                  <c:v>174.319276</c:v>
                </c:pt>
                <c:pt idx="126">
                  <c:v>174.976372</c:v>
                </c:pt>
                <c:pt idx="127">
                  <c:v>177.187224</c:v>
                </c:pt>
                <c:pt idx="128">
                  <c:v>188.296236</c:v>
                </c:pt>
                <c:pt idx="129">
                  <c:v>193.758468</c:v>
                </c:pt>
                <c:pt idx="130">
                  <c:v>194.816428</c:v>
                </c:pt>
                <c:pt idx="131">
                  <c:v>194.816428</c:v>
                </c:pt>
                <c:pt idx="132">
                  <c:v>196.058752</c:v>
                </c:pt>
                <c:pt idx="133">
                  <c:v>199.850432</c:v>
                </c:pt>
                <c:pt idx="134">
                  <c:v>201.12268</c:v>
                </c:pt>
                <c:pt idx="135">
                  <c:v>207.559896</c:v>
                </c:pt>
                <c:pt idx="136">
                  <c:v>212.402412</c:v>
                </c:pt>
                <c:pt idx="137">
                  <c:v>215.79898</c:v>
                </c:pt>
                <c:pt idx="138">
                  <c:v>217.897596</c:v>
                </c:pt>
                <c:pt idx="139">
                  <c:v>220.988592</c:v>
                </c:pt>
                <c:pt idx="140">
                  <c:v>221.293356</c:v>
                </c:pt>
                <c:pt idx="141">
                  <c:v>230.662796</c:v>
                </c:pt>
                <c:pt idx="142">
                  <c:v>231.872904</c:v>
                </c:pt>
                <c:pt idx="143">
                  <c:v>233.130972</c:v>
                </c:pt>
                <c:pt idx="144">
                  <c:v>233.994564</c:v>
                </c:pt>
                <c:pt idx="145">
                  <c:v>234.880508</c:v>
                </c:pt>
                <c:pt idx="146">
                  <c:v>248.07496</c:v>
                </c:pt>
                <c:pt idx="147">
                  <c:v>250.485548</c:v>
                </c:pt>
                <c:pt idx="148">
                  <c:v>252.554644</c:v>
                </c:pt>
                <c:pt idx="149">
                  <c:v>252.775956</c:v>
                </c:pt>
                <c:pt idx="150">
                  <c:v>255.144564</c:v>
                </c:pt>
                <c:pt idx="151">
                  <c:v>270.032772</c:v>
                </c:pt>
                <c:pt idx="152">
                  <c:v>270.625164</c:v>
                </c:pt>
                <c:pt idx="153">
                  <c:v>273.722736</c:v>
                </c:pt>
                <c:pt idx="154">
                  <c:v>276.204032</c:v>
                </c:pt>
                <c:pt idx="155">
                  <c:v>295.619264</c:v>
                </c:pt>
                <c:pt idx="156">
                  <c:v>299.80672</c:v>
                </c:pt>
                <c:pt idx="157">
                  <c:v>300.796656</c:v>
                </c:pt>
                <c:pt idx="158">
                  <c:v>303.892128</c:v>
                </c:pt>
                <c:pt idx="159">
                  <c:v>314.050992</c:v>
                </c:pt>
                <c:pt idx="160">
                  <c:v>321.327568</c:v>
                </c:pt>
                <c:pt idx="161">
                  <c:v>337.595076</c:v>
                </c:pt>
                <c:pt idx="162">
                  <c:v>339.819704</c:v>
                </c:pt>
                <c:pt idx="163">
                  <c:v>355.24364</c:v>
                </c:pt>
                <c:pt idx="164">
                  <c:v>355.679888</c:v>
                </c:pt>
                <c:pt idx="165">
                  <c:v>356.59788</c:v>
                </c:pt>
                <c:pt idx="166">
                  <c:v>379.20412</c:v>
                </c:pt>
                <c:pt idx="167">
                  <c:v>379.407072</c:v>
                </c:pt>
                <c:pt idx="168">
                  <c:v>391.554376</c:v>
                </c:pt>
                <c:pt idx="169">
                  <c:v>404.453268</c:v>
                </c:pt>
                <c:pt idx="170">
                  <c:v>416.3271</c:v>
                </c:pt>
                <c:pt idx="171">
                  <c:v>423.36528</c:v>
                </c:pt>
                <c:pt idx="172">
                  <c:v>448.196456</c:v>
                </c:pt>
                <c:pt idx="173">
                  <c:v>455.652228</c:v>
                </c:pt>
                <c:pt idx="174">
                  <c:v>457.213324</c:v>
                </c:pt>
                <c:pt idx="175">
                  <c:v>458.134968</c:v>
                </c:pt>
                <c:pt idx="176">
                  <c:v>469.761568</c:v>
                </c:pt>
                <c:pt idx="177">
                  <c:v>484.837276</c:v>
                </c:pt>
                <c:pt idx="178">
                  <c:v>490.447152</c:v>
                </c:pt>
                <c:pt idx="179">
                  <c:v>506.899032</c:v>
                </c:pt>
                <c:pt idx="180">
                  <c:v>535.56762</c:v>
                </c:pt>
                <c:pt idx="181">
                  <c:v>560.7579040000001</c:v>
                </c:pt>
                <c:pt idx="182">
                  <c:v>560.7579040000001</c:v>
                </c:pt>
                <c:pt idx="183">
                  <c:v>564.509544</c:v>
                </c:pt>
                <c:pt idx="184">
                  <c:v>608.034016</c:v>
                </c:pt>
                <c:pt idx="185">
                  <c:v>608.216464</c:v>
                </c:pt>
                <c:pt idx="186">
                  <c:v>611.702808</c:v>
                </c:pt>
                <c:pt idx="187">
                  <c:v>673.177152</c:v>
                </c:pt>
                <c:pt idx="188">
                  <c:v>696.003832</c:v>
                </c:pt>
                <c:pt idx="189">
                  <c:v>712.985492</c:v>
                </c:pt>
                <c:pt idx="190">
                  <c:v>739.318908</c:v>
                </c:pt>
                <c:pt idx="191">
                  <c:v>745.120908</c:v>
                </c:pt>
                <c:pt idx="192">
                  <c:v>805.444528</c:v>
                </c:pt>
                <c:pt idx="193">
                  <c:v>819.520624</c:v>
                </c:pt>
                <c:pt idx="194">
                  <c:v>819.520624</c:v>
                </c:pt>
                <c:pt idx="195">
                  <c:v>825.198684</c:v>
                </c:pt>
                <c:pt idx="196">
                  <c:v>825.4580120000001</c:v>
                </c:pt>
                <c:pt idx="197">
                  <c:v>882.792944</c:v>
                </c:pt>
                <c:pt idx="198">
                  <c:v>924.876696</c:v>
                </c:pt>
                <c:pt idx="199">
                  <c:v>929.788876</c:v>
                </c:pt>
                <c:pt idx="200">
                  <c:v>939.523532</c:v>
                </c:pt>
                <c:pt idx="201">
                  <c:v>1055.542904</c:v>
                </c:pt>
                <c:pt idx="202">
                  <c:v>1293.491792</c:v>
                </c:pt>
                <c:pt idx="203">
                  <c:v>1360.639704</c:v>
                </c:pt>
                <c:pt idx="204">
                  <c:v>1594.094272</c:v>
                </c:pt>
                <c:pt idx="205">
                  <c:v>1666.89628</c:v>
                </c:pt>
                <c:pt idx="206">
                  <c:v>1926.23072</c:v>
                </c:pt>
                <c:pt idx="207">
                  <c:v>2477.609052</c:v>
                </c:pt>
                <c:pt idx="208">
                  <c:v>3111.593792</c:v>
                </c:pt>
                <c:pt idx="209">
                  <c:v>3437.224876</c:v>
                </c:pt>
                <c:pt idx="210">
                  <c:v>3947.774864</c:v>
                </c:pt>
                <c:pt idx="211">
                  <c:v>5374.667712</c:v>
                </c:pt>
                <c:pt idx="212">
                  <c:v>8134.875096</c:v>
                </c:pt>
                <c:pt idx="213">
                  <c:v>12025.569884</c:v>
                </c:pt>
                <c:pt idx="214">
                  <c:v>14601.68138</c:v>
                </c:pt>
              </c:numCache>
            </c:numRef>
          </c:xVal>
          <c:yVal>
            <c:numRef>
              <c:f>Analysis!$O$108:$O$322</c:f>
              <c:numCache>
                <c:formatCode>0.0000</c:formatCode>
                <c:ptCount val="215"/>
                <c:pt idx="0">
                  <c:v>1.333333333333333</c:v>
                </c:pt>
                <c:pt idx="1">
                  <c:v>1.333333333333333</c:v>
                </c:pt>
                <c:pt idx="2">
                  <c:v>1.333333333333333</c:v>
                </c:pt>
                <c:pt idx="3">
                  <c:v>1.333333333333333</c:v>
                </c:pt>
                <c:pt idx="4">
                  <c:v>1.333333333333333</c:v>
                </c:pt>
                <c:pt idx="5">
                  <c:v>1.333333333333333</c:v>
                </c:pt>
                <c:pt idx="7">
                  <c:v>1.333333333333333</c:v>
                </c:pt>
                <c:pt idx="8">
                  <c:v>1.333333333333333</c:v>
                </c:pt>
                <c:pt idx="9">
                  <c:v>1.333333333333333</c:v>
                </c:pt>
                <c:pt idx="10">
                  <c:v>1.333333333333333</c:v>
                </c:pt>
                <c:pt idx="11">
                  <c:v>1.333333333333333</c:v>
                </c:pt>
                <c:pt idx="12">
                  <c:v>1.333333333333333</c:v>
                </c:pt>
                <c:pt idx="13">
                  <c:v>1.333333333333333</c:v>
                </c:pt>
                <c:pt idx="14">
                  <c:v>1.333333333333333</c:v>
                </c:pt>
                <c:pt idx="15">
                  <c:v>1.333333333333333</c:v>
                </c:pt>
                <c:pt idx="16">
                  <c:v>1.333333333333333</c:v>
                </c:pt>
                <c:pt idx="17">
                  <c:v>1.333333333333333</c:v>
                </c:pt>
                <c:pt idx="18">
                  <c:v>1.333333333333333</c:v>
                </c:pt>
                <c:pt idx="19">
                  <c:v>1.333333333333333</c:v>
                </c:pt>
                <c:pt idx="21">
                  <c:v>1.333333333333333</c:v>
                </c:pt>
                <c:pt idx="22">
                  <c:v>1.333333333333333</c:v>
                </c:pt>
                <c:pt idx="23">
                  <c:v>1.333333333333333</c:v>
                </c:pt>
                <c:pt idx="24">
                  <c:v>1.333333333333333</c:v>
                </c:pt>
                <c:pt idx="25">
                  <c:v>1.333333333333333</c:v>
                </c:pt>
                <c:pt idx="26">
                  <c:v>1.333333333333333</c:v>
                </c:pt>
                <c:pt idx="27">
                  <c:v>1.333333333333333</c:v>
                </c:pt>
                <c:pt idx="28">
                  <c:v>1.333333333333333</c:v>
                </c:pt>
                <c:pt idx="29">
                  <c:v>1.333333333333333</c:v>
                </c:pt>
                <c:pt idx="30">
                  <c:v>1.333333333333333</c:v>
                </c:pt>
                <c:pt idx="31">
                  <c:v>1.333333333333333</c:v>
                </c:pt>
                <c:pt idx="32">
                  <c:v>1.333333333333333</c:v>
                </c:pt>
                <c:pt idx="33">
                  <c:v>1.333333333333333</c:v>
                </c:pt>
                <c:pt idx="34">
                  <c:v>1.333333333333333</c:v>
                </c:pt>
                <c:pt idx="35">
                  <c:v>1.333333333333333</c:v>
                </c:pt>
                <c:pt idx="36">
                  <c:v>1.333333333333333</c:v>
                </c:pt>
                <c:pt idx="37">
                  <c:v>1.333333333333333</c:v>
                </c:pt>
                <c:pt idx="38">
                  <c:v>1.333333333333333</c:v>
                </c:pt>
                <c:pt idx="39">
                  <c:v>1.333333333333333</c:v>
                </c:pt>
                <c:pt idx="40">
                  <c:v>1.333333333333333</c:v>
                </c:pt>
                <c:pt idx="41">
                  <c:v>1.333333333333333</c:v>
                </c:pt>
                <c:pt idx="42">
                  <c:v>1.333333333333333</c:v>
                </c:pt>
                <c:pt idx="43">
                  <c:v>1.333333333333333</c:v>
                </c:pt>
                <c:pt idx="44">
                  <c:v>1.333333333333333</c:v>
                </c:pt>
                <c:pt idx="45">
                  <c:v>1.333333333333333</c:v>
                </c:pt>
                <c:pt idx="46">
                  <c:v>1.333333333333333</c:v>
                </c:pt>
                <c:pt idx="47">
                  <c:v>1.333333333333333</c:v>
                </c:pt>
                <c:pt idx="48">
                  <c:v>1.333333333333333</c:v>
                </c:pt>
                <c:pt idx="49">
                  <c:v>1.333333333333333</c:v>
                </c:pt>
                <c:pt idx="50">
                  <c:v>1.333333333333333</c:v>
                </c:pt>
                <c:pt idx="51">
                  <c:v>1.333333333333333</c:v>
                </c:pt>
                <c:pt idx="52">
                  <c:v>1.333333333333333</c:v>
                </c:pt>
                <c:pt idx="53">
                  <c:v>1.333333333333333</c:v>
                </c:pt>
                <c:pt idx="54">
                  <c:v>1.333333333333333</c:v>
                </c:pt>
                <c:pt idx="55">
                  <c:v>1.333333333333333</c:v>
                </c:pt>
                <c:pt idx="56">
                  <c:v>1.333333333333333</c:v>
                </c:pt>
                <c:pt idx="57">
                  <c:v>1.333333333333333</c:v>
                </c:pt>
                <c:pt idx="58">
                  <c:v>1.333333333333333</c:v>
                </c:pt>
                <c:pt idx="59">
                  <c:v>1.333333333333333</c:v>
                </c:pt>
                <c:pt idx="60">
                  <c:v>1.333333333333333</c:v>
                </c:pt>
                <c:pt idx="61">
                  <c:v>1.333333333333333</c:v>
                </c:pt>
                <c:pt idx="62">
                  <c:v>1.333333333333333</c:v>
                </c:pt>
                <c:pt idx="63">
                  <c:v>1.333333333333333</c:v>
                </c:pt>
                <c:pt idx="64">
                  <c:v>1.333333333333333</c:v>
                </c:pt>
                <c:pt idx="65">
                  <c:v>1.333333333333333</c:v>
                </c:pt>
                <c:pt idx="66">
                  <c:v>1.333333333333333</c:v>
                </c:pt>
                <c:pt idx="67">
                  <c:v>1.333333333333333</c:v>
                </c:pt>
                <c:pt idx="68">
                  <c:v>1.333333333333333</c:v>
                </c:pt>
                <c:pt idx="69">
                  <c:v>1.333333333333333</c:v>
                </c:pt>
                <c:pt idx="70">
                  <c:v>1.333333333333333</c:v>
                </c:pt>
                <c:pt idx="71">
                  <c:v>1.333333333333333</c:v>
                </c:pt>
                <c:pt idx="72">
                  <c:v>1.333333333333333</c:v>
                </c:pt>
                <c:pt idx="73">
                  <c:v>1.333333333333333</c:v>
                </c:pt>
                <c:pt idx="74">
                  <c:v>1.333333333333333</c:v>
                </c:pt>
                <c:pt idx="75">
                  <c:v>1.333333333333333</c:v>
                </c:pt>
                <c:pt idx="76">
                  <c:v>1.333333333333333</c:v>
                </c:pt>
                <c:pt idx="77">
                  <c:v>1.333333333333333</c:v>
                </c:pt>
                <c:pt idx="78">
                  <c:v>1.333333333333333</c:v>
                </c:pt>
                <c:pt idx="79">
                  <c:v>1.333333333333333</c:v>
                </c:pt>
                <c:pt idx="80">
                  <c:v>1.333333333333333</c:v>
                </c:pt>
                <c:pt idx="81">
                  <c:v>1.333333333333333</c:v>
                </c:pt>
                <c:pt idx="82">
                  <c:v>1.333333333333333</c:v>
                </c:pt>
                <c:pt idx="83">
                  <c:v>1.333333333333333</c:v>
                </c:pt>
                <c:pt idx="84">
                  <c:v>1.333333333333333</c:v>
                </c:pt>
                <c:pt idx="85">
                  <c:v>1.333333333333333</c:v>
                </c:pt>
                <c:pt idx="86">
                  <c:v>1.333333333333333</c:v>
                </c:pt>
                <c:pt idx="87">
                  <c:v>1.333333333333333</c:v>
                </c:pt>
                <c:pt idx="88">
                  <c:v>1.333333333333333</c:v>
                </c:pt>
                <c:pt idx="89">
                  <c:v>1.333333333333333</c:v>
                </c:pt>
                <c:pt idx="90">
                  <c:v>1.333333333333333</c:v>
                </c:pt>
                <c:pt idx="91">
                  <c:v>1.333333333333333</c:v>
                </c:pt>
                <c:pt idx="92">
                  <c:v>1.333333333333333</c:v>
                </c:pt>
                <c:pt idx="93">
                  <c:v>1.333333333333333</c:v>
                </c:pt>
                <c:pt idx="94">
                  <c:v>1.333333333333333</c:v>
                </c:pt>
                <c:pt idx="95">
                  <c:v>1.333333333333333</c:v>
                </c:pt>
                <c:pt idx="96">
                  <c:v>1.333333333333333</c:v>
                </c:pt>
                <c:pt idx="97">
                  <c:v>1.333333333333333</c:v>
                </c:pt>
                <c:pt idx="98">
                  <c:v>1.333333333333333</c:v>
                </c:pt>
                <c:pt idx="99">
                  <c:v>1.333333333333333</c:v>
                </c:pt>
                <c:pt idx="100">
                  <c:v>1.333333333333333</c:v>
                </c:pt>
                <c:pt idx="101">
                  <c:v>1.333333333333333</c:v>
                </c:pt>
                <c:pt idx="102">
                  <c:v>1.333333333333333</c:v>
                </c:pt>
                <c:pt idx="103">
                  <c:v>1.333333333333333</c:v>
                </c:pt>
                <c:pt idx="104">
                  <c:v>1.333333333333333</c:v>
                </c:pt>
                <c:pt idx="105">
                  <c:v>1.333333333333333</c:v>
                </c:pt>
                <c:pt idx="106">
                  <c:v>1.333333333333333</c:v>
                </c:pt>
                <c:pt idx="107">
                  <c:v>1.333333333333333</c:v>
                </c:pt>
                <c:pt idx="108">
                  <c:v>1.333333333333333</c:v>
                </c:pt>
                <c:pt idx="109">
                  <c:v>1.333333333333333</c:v>
                </c:pt>
                <c:pt idx="110">
                  <c:v>1.333333333333333</c:v>
                </c:pt>
                <c:pt idx="111">
                  <c:v>1.333333333333333</c:v>
                </c:pt>
                <c:pt idx="112">
                  <c:v>1.333333333333333</c:v>
                </c:pt>
                <c:pt idx="113">
                  <c:v>1.333333333333333</c:v>
                </c:pt>
                <c:pt idx="114">
                  <c:v>1.333333333333333</c:v>
                </c:pt>
                <c:pt idx="115">
                  <c:v>1.333333333333333</c:v>
                </c:pt>
                <c:pt idx="116">
                  <c:v>1.333333333333333</c:v>
                </c:pt>
                <c:pt idx="117">
                  <c:v>1.333333333333333</c:v>
                </c:pt>
                <c:pt idx="118">
                  <c:v>1.333333333333333</c:v>
                </c:pt>
                <c:pt idx="119">
                  <c:v>1.333333333333333</c:v>
                </c:pt>
                <c:pt idx="120">
                  <c:v>1.333333333333333</c:v>
                </c:pt>
                <c:pt idx="121">
                  <c:v>1.333333333333333</c:v>
                </c:pt>
                <c:pt idx="122">
                  <c:v>1.333333333333333</c:v>
                </c:pt>
                <c:pt idx="123">
                  <c:v>1.333333333333333</c:v>
                </c:pt>
                <c:pt idx="124">
                  <c:v>1.333333333333333</c:v>
                </c:pt>
                <c:pt idx="125">
                  <c:v>1.333333333333333</c:v>
                </c:pt>
                <c:pt idx="126">
                  <c:v>1.333333333333333</c:v>
                </c:pt>
                <c:pt idx="127">
                  <c:v>1.333333333333333</c:v>
                </c:pt>
                <c:pt idx="128">
                  <c:v>1.333333333333333</c:v>
                </c:pt>
                <c:pt idx="129">
                  <c:v>1.333333333333333</c:v>
                </c:pt>
                <c:pt idx="130">
                  <c:v>1.333333333333333</c:v>
                </c:pt>
                <c:pt idx="131">
                  <c:v>1.333333333333333</c:v>
                </c:pt>
                <c:pt idx="132">
                  <c:v>1.333333333333333</c:v>
                </c:pt>
                <c:pt idx="133">
                  <c:v>1.333333333333333</c:v>
                </c:pt>
                <c:pt idx="134">
                  <c:v>1.333333333333333</c:v>
                </c:pt>
                <c:pt idx="135">
                  <c:v>1.333333333333333</c:v>
                </c:pt>
                <c:pt idx="136">
                  <c:v>1.333333333333333</c:v>
                </c:pt>
                <c:pt idx="137">
                  <c:v>1.333333333333333</c:v>
                </c:pt>
                <c:pt idx="138">
                  <c:v>1.333333333333333</c:v>
                </c:pt>
                <c:pt idx="139">
                  <c:v>1.333333333333333</c:v>
                </c:pt>
                <c:pt idx="140">
                  <c:v>1.333333333333333</c:v>
                </c:pt>
                <c:pt idx="141">
                  <c:v>1.333333333333333</c:v>
                </c:pt>
                <c:pt idx="142">
                  <c:v>1.333333333333333</c:v>
                </c:pt>
                <c:pt idx="143">
                  <c:v>1.333333333333333</c:v>
                </c:pt>
                <c:pt idx="144">
                  <c:v>1.333333333333333</c:v>
                </c:pt>
                <c:pt idx="145">
                  <c:v>1.333333333333333</c:v>
                </c:pt>
                <c:pt idx="146">
                  <c:v>1.333333333333333</c:v>
                </c:pt>
                <c:pt idx="147">
                  <c:v>1.333333333333333</c:v>
                </c:pt>
                <c:pt idx="148">
                  <c:v>1.333333333333333</c:v>
                </c:pt>
                <c:pt idx="149">
                  <c:v>1.333333333333333</c:v>
                </c:pt>
                <c:pt idx="150">
                  <c:v>1.333333333333333</c:v>
                </c:pt>
                <c:pt idx="151">
                  <c:v>1.333333333333333</c:v>
                </c:pt>
                <c:pt idx="152">
                  <c:v>1.333333333333333</c:v>
                </c:pt>
                <c:pt idx="153">
                  <c:v>1.333333333333333</c:v>
                </c:pt>
                <c:pt idx="154">
                  <c:v>1.333333333333333</c:v>
                </c:pt>
                <c:pt idx="155">
                  <c:v>1.333333333333333</c:v>
                </c:pt>
                <c:pt idx="156">
                  <c:v>1.333333333333333</c:v>
                </c:pt>
                <c:pt idx="157">
                  <c:v>1.333333333333333</c:v>
                </c:pt>
                <c:pt idx="158">
                  <c:v>1.333333333333333</c:v>
                </c:pt>
                <c:pt idx="159">
                  <c:v>1.333333333333333</c:v>
                </c:pt>
                <c:pt idx="160">
                  <c:v>1.333333333333333</c:v>
                </c:pt>
                <c:pt idx="161">
                  <c:v>1.333333333333333</c:v>
                </c:pt>
                <c:pt idx="162">
                  <c:v>1.333333333333333</c:v>
                </c:pt>
                <c:pt idx="163">
                  <c:v>1.333333333333333</c:v>
                </c:pt>
                <c:pt idx="164">
                  <c:v>1.333333333333333</c:v>
                </c:pt>
                <c:pt idx="165">
                  <c:v>1.333333333333333</c:v>
                </c:pt>
                <c:pt idx="166">
                  <c:v>1.333333333333333</c:v>
                </c:pt>
                <c:pt idx="167">
                  <c:v>1.333333333333333</c:v>
                </c:pt>
                <c:pt idx="168">
                  <c:v>1.333333333333333</c:v>
                </c:pt>
                <c:pt idx="169">
                  <c:v>1.333333333333333</c:v>
                </c:pt>
                <c:pt idx="170">
                  <c:v>1.333333333333333</c:v>
                </c:pt>
                <c:pt idx="171">
                  <c:v>1.333333333333333</c:v>
                </c:pt>
                <c:pt idx="172">
                  <c:v>1.333333333333333</c:v>
                </c:pt>
                <c:pt idx="173">
                  <c:v>1.333333333333333</c:v>
                </c:pt>
                <c:pt idx="174">
                  <c:v>1.333333333333333</c:v>
                </c:pt>
                <c:pt idx="175">
                  <c:v>1.333333333333333</c:v>
                </c:pt>
                <c:pt idx="176">
                  <c:v>1.333333333333333</c:v>
                </c:pt>
                <c:pt idx="177">
                  <c:v>1.333333333333333</c:v>
                </c:pt>
                <c:pt idx="178">
                  <c:v>1.333333333333333</c:v>
                </c:pt>
                <c:pt idx="179">
                  <c:v>1.333333333333333</c:v>
                </c:pt>
                <c:pt idx="180">
                  <c:v>1.333333333333333</c:v>
                </c:pt>
                <c:pt idx="181">
                  <c:v>1.333333333333333</c:v>
                </c:pt>
                <c:pt idx="182">
                  <c:v>1.333333333333333</c:v>
                </c:pt>
                <c:pt idx="183">
                  <c:v>1.333333333333333</c:v>
                </c:pt>
                <c:pt idx="184">
                  <c:v>1.333333333333333</c:v>
                </c:pt>
                <c:pt idx="185">
                  <c:v>1.333333333333333</c:v>
                </c:pt>
                <c:pt idx="186">
                  <c:v>1.333333333333333</c:v>
                </c:pt>
                <c:pt idx="187">
                  <c:v>1.333333333333333</c:v>
                </c:pt>
                <c:pt idx="188">
                  <c:v>1.333333333333333</c:v>
                </c:pt>
                <c:pt idx="189">
                  <c:v>1.333333333333333</c:v>
                </c:pt>
                <c:pt idx="190">
                  <c:v>1.333333333333333</c:v>
                </c:pt>
                <c:pt idx="191">
                  <c:v>1.333333333333333</c:v>
                </c:pt>
                <c:pt idx="192">
                  <c:v>1.333333333333333</c:v>
                </c:pt>
                <c:pt idx="193">
                  <c:v>1.333333333333333</c:v>
                </c:pt>
                <c:pt idx="194">
                  <c:v>1.333333333333333</c:v>
                </c:pt>
                <c:pt idx="195">
                  <c:v>1.333333333333333</c:v>
                </c:pt>
                <c:pt idx="196">
                  <c:v>1.333333333333333</c:v>
                </c:pt>
                <c:pt idx="197">
                  <c:v>1.333333333333333</c:v>
                </c:pt>
                <c:pt idx="198">
                  <c:v>1.333333333333333</c:v>
                </c:pt>
                <c:pt idx="199">
                  <c:v>1.333333333333333</c:v>
                </c:pt>
                <c:pt idx="200">
                  <c:v>1.333333333333333</c:v>
                </c:pt>
                <c:pt idx="201">
                  <c:v>1.333333333333333</c:v>
                </c:pt>
                <c:pt idx="202">
                  <c:v>1.333333333333333</c:v>
                </c:pt>
                <c:pt idx="203">
                  <c:v>1.333333333333333</c:v>
                </c:pt>
                <c:pt idx="204">
                  <c:v>1.333333333333333</c:v>
                </c:pt>
                <c:pt idx="205">
                  <c:v>1.333333333333333</c:v>
                </c:pt>
                <c:pt idx="206">
                  <c:v>1.333333333333333</c:v>
                </c:pt>
                <c:pt idx="207">
                  <c:v>1.333333333333333</c:v>
                </c:pt>
                <c:pt idx="208">
                  <c:v>1.333333333333333</c:v>
                </c:pt>
                <c:pt idx="209">
                  <c:v>1.333333333333333</c:v>
                </c:pt>
                <c:pt idx="210">
                  <c:v>1.333333333333333</c:v>
                </c:pt>
                <c:pt idx="211">
                  <c:v>1.333333333333333</c:v>
                </c:pt>
                <c:pt idx="212">
                  <c:v>1.333333333333333</c:v>
                </c:pt>
                <c:pt idx="213">
                  <c:v>1.333333333333333</c:v>
                </c:pt>
                <c:pt idx="214">
                  <c:v>1.333333333333333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692008"/>
        <c:axId val="2113697464"/>
      </c:scatterChart>
      <c:valAx>
        <c:axId val="2113692008"/>
        <c:scaling>
          <c:logBase val="10.0"/>
          <c:orientation val="minMax"/>
          <c:max val="20000.0"/>
          <c:min val="4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Problem memory footprint (Mb)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697464"/>
        <c:crosses val="autoZero"/>
        <c:crossBetween val="midCat"/>
      </c:valAx>
      <c:valAx>
        <c:axId val="2113697464"/>
        <c:scaling>
          <c:orientation val="minMax"/>
          <c:max val="2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Flop/Word</a:t>
                </a:r>
              </a:p>
            </c:rich>
          </c:tx>
          <c:overlay val="0"/>
        </c:title>
        <c:numFmt formatCode="0.0000" sourceLinked="1"/>
        <c:majorTickMark val="out"/>
        <c:minorTickMark val="none"/>
        <c:tickLblPos val="nextTo"/>
        <c:crossAx val="2113692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Naive DSPMV Optimal and Measured F/W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Measured</c:v>
          </c:tx>
          <c:marker>
            <c:symbol val="none"/>
          </c:marker>
          <c:xVal>
            <c:numRef>
              <c:f>Analysis!$L$353:$L$602</c:f>
              <c:numCache>
                <c:formatCode>General</c:formatCode>
                <c:ptCount val="250"/>
                <c:pt idx="0">
                  <c:v>44.641296</c:v>
                </c:pt>
                <c:pt idx="1">
                  <c:v>44.8296</c:v>
                </c:pt>
                <c:pt idx="2">
                  <c:v>45.104964</c:v>
                </c:pt>
                <c:pt idx="3">
                  <c:v>45.552408</c:v>
                </c:pt>
                <c:pt idx="4">
                  <c:v>45.766936</c:v>
                </c:pt>
                <c:pt idx="5">
                  <c:v>46.144888</c:v>
                </c:pt>
                <c:pt idx="6">
                  <c:v>46.41982</c:v>
                </c:pt>
                <c:pt idx="7">
                  <c:v>46.573568</c:v>
                </c:pt>
                <c:pt idx="8">
                  <c:v>46.850512</c:v>
                </c:pt>
                <c:pt idx="9">
                  <c:v>47.340384</c:v>
                </c:pt>
                <c:pt idx="10">
                  <c:v>47.922336</c:v>
                </c:pt>
                <c:pt idx="11">
                  <c:v>47.922336</c:v>
                </c:pt>
                <c:pt idx="12">
                  <c:v>47.922336</c:v>
                </c:pt>
                <c:pt idx="13">
                  <c:v>47.922336</c:v>
                </c:pt>
                <c:pt idx="14">
                  <c:v>48.486608</c:v>
                </c:pt>
                <c:pt idx="15">
                  <c:v>48.716536</c:v>
                </c:pt>
                <c:pt idx="16">
                  <c:v>49.083184</c:v>
                </c:pt>
                <c:pt idx="17">
                  <c:v>49.083184</c:v>
                </c:pt>
                <c:pt idx="18">
                  <c:v>49.083184</c:v>
                </c:pt>
                <c:pt idx="19">
                  <c:v>49.083184</c:v>
                </c:pt>
                <c:pt idx="20">
                  <c:v>49.337616</c:v>
                </c:pt>
                <c:pt idx="21">
                  <c:v>49.549536</c:v>
                </c:pt>
                <c:pt idx="22">
                  <c:v>51.15978</c:v>
                </c:pt>
                <c:pt idx="23">
                  <c:v>52.219224</c:v>
                </c:pt>
                <c:pt idx="24">
                  <c:v>52.464528</c:v>
                </c:pt>
                <c:pt idx="25">
                  <c:v>52.86552</c:v>
                </c:pt>
                <c:pt idx="26">
                  <c:v>53.129388</c:v>
                </c:pt>
                <c:pt idx="27">
                  <c:v>53.385744</c:v>
                </c:pt>
                <c:pt idx="28">
                  <c:v>53.385744</c:v>
                </c:pt>
                <c:pt idx="29">
                  <c:v>53.804148</c:v>
                </c:pt>
                <c:pt idx="30">
                  <c:v>53.80868</c:v>
                </c:pt>
                <c:pt idx="31">
                  <c:v>53.80868</c:v>
                </c:pt>
                <c:pt idx="32">
                  <c:v>53.80868</c:v>
                </c:pt>
                <c:pt idx="33">
                  <c:v>53.80868</c:v>
                </c:pt>
                <c:pt idx="34">
                  <c:v>54.235296</c:v>
                </c:pt>
                <c:pt idx="35">
                  <c:v>54.612</c:v>
                </c:pt>
                <c:pt idx="36">
                  <c:v>56.107856</c:v>
                </c:pt>
                <c:pt idx="37">
                  <c:v>56.42916</c:v>
                </c:pt>
                <c:pt idx="38">
                  <c:v>57.285072</c:v>
                </c:pt>
                <c:pt idx="39">
                  <c:v>58.331624</c:v>
                </c:pt>
                <c:pt idx="40">
                  <c:v>59.330224</c:v>
                </c:pt>
                <c:pt idx="41">
                  <c:v>59.659672</c:v>
                </c:pt>
                <c:pt idx="42">
                  <c:v>60.118516</c:v>
                </c:pt>
                <c:pt idx="43">
                  <c:v>63.466248</c:v>
                </c:pt>
                <c:pt idx="44">
                  <c:v>63.827928</c:v>
                </c:pt>
                <c:pt idx="45">
                  <c:v>64.96152</c:v>
                </c:pt>
                <c:pt idx="46">
                  <c:v>65.89555199999999</c:v>
                </c:pt>
                <c:pt idx="47">
                  <c:v>66.979256</c:v>
                </c:pt>
                <c:pt idx="48">
                  <c:v>68.11477600000001</c:v>
                </c:pt>
                <c:pt idx="49">
                  <c:v>68.11477600000001</c:v>
                </c:pt>
                <c:pt idx="50">
                  <c:v>68.11477600000001</c:v>
                </c:pt>
                <c:pt idx="51">
                  <c:v>68.11477600000001</c:v>
                </c:pt>
                <c:pt idx="52">
                  <c:v>68.11477600000001</c:v>
                </c:pt>
                <c:pt idx="53">
                  <c:v>68.11477600000001</c:v>
                </c:pt>
                <c:pt idx="54">
                  <c:v>71.27512</c:v>
                </c:pt>
                <c:pt idx="55">
                  <c:v>71.30246</c:v>
                </c:pt>
                <c:pt idx="56">
                  <c:v>71.30246</c:v>
                </c:pt>
                <c:pt idx="57">
                  <c:v>72.11796</c:v>
                </c:pt>
                <c:pt idx="58">
                  <c:v>72.300996</c:v>
                </c:pt>
                <c:pt idx="59">
                  <c:v>72.878344</c:v>
                </c:pt>
                <c:pt idx="60">
                  <c:v>73.374112</c:v>
                </c:pt>
                <c:pt idx="61">
                  <c:v>73.79244</c:v>
                </c:pt>
                <c:pt idx="62">
                  <c:v>75.505792</c:v>
                </c:pt>
                <c:pt idx="63">
                  <c:v>75.5216</c:v>
                </c:pt>
                <c:pt idx="64">
                  <c:v>75.649216</c:v>
                </c:pt>
                <c:pt idx="65">
                  <c:v>76.607116</c:v>
                </c:pt>
                <c:pt idx="66">
                  <c:v>79.589028</c:v>
                </c:pt>
                <c:pt idx="67">
                  <c:v>79.952</c:v>
                </c:pt>
                <c:pt idx="68">
                  <c:v>80.405844</c:v>
                </c:pt>
                <c:pt idx="69">
                  <c:v>81.64572</c:v>
                </c:pt>
                <c:pt idx="70">
                  <c:v>82.139168</c:v>
                </c:pt>
                <c:pt idx="71">
                  <c:v>83.126304</c:v>
                </c:pt>
                <c:pt idx="72">
                  <c:v>83.127792</c:v>
                </c:pt>
                <c:pt idx="73">
                  <c:v>84.692044</c:v>
                </c:pt>
                <c:pt idx="74">
                  <c:v>86.984404</c:v>
                </c:pt>
                <c:pt idx="75">
                  <c:v>87.9645</c:v>
                </c:pt>
                <c:pt idx="76">
                  <c:v>88.891036</c:v>
                </c:pt>
                <c:pt idx="77">
                  <c:v>90.902944</c:v>
                </c:pt>
                <c:pt idx="78">
                  <c:v>91.04232</c:v>
                </c:pt>
                <c:pt idx="79">
                  <c:v>92.284316</c:v>
                </c:pt>
                <c:pt idx="80">
                  <c:v>93.513284</c:v>
                </c:pt>
                <c:pt idx="81">
                  <c:v>95.118104</c:v>
                </c:pt>
                <c:pt idx="82">
                  <c:v>95.531796</c:v>
                </c:pt>
                <c:pt idx="83">
                  <c:v>96.415064</c:v>
                </c:pt>
                <c:pt idx="84">
                  <c:v>96.578328</c:v>
                </c:pt>
                <c:pt idx="85">
                  <c:v>96.96604</c:v>
                </c:pt>
                <c:pt idx="86">
                  <c:v>98.658416</c:v>
                </c:pt>
                <c:pt idx="87">
                  <c:v>99.466968</c:v>
                </c:pt>
                <c:pt idx="88">
                  <c:v>101.443032</c:v>
                </c:pt>
                <c:pt idx="89">
                  <c:v>102.36814</c:v>
                </c:pt>
                <c:pt idx="90">
                  <c:v>103.67644</c:v>
                </c:pt>
                <c:pt idx="91">
                  <c:v>104.52116</c:v>
                </c:pt>
                <c:pt idx="92">
                  <c:v>104.669432</c:v>
                </c:pt>
                <c:pt idx="93">
                  <c:v>104.91174</c:v>
                </c:pt>
                <c:pt idx="94">
                  <c:v>106.097308</c:v>
                </c:pt>
                <c:pt idx="95">
                  <c:v>106.345872</c:v>
                </c:pt>
                <c:pt idx="96">
                  <c:v>108.14462</c:v>
                </c:pt>
                <c:pt idx="97">
                  <c:v>109.280528</c:v>
                </c:pt>
                <c:pt idx="98">
                  <c:v>110.399656</c:v>
                </c:pt>
                <c:pt idx="99">
                  <c:v>112.020488</c:v>
                </c:pt>
                <c:pt idx="100">
                  <c:v>112.265808</c:v>
                </c:pt>
                <c:pt idx="101">
                  <c:v>118.9944</c:v>
                </c:pt>
                <c:pt idx="102">
                  <c:v>123.192048</c:v>
                </c:pt>
                <c:pt idx="103">
                  <c:v>123.639472</c:v>
                </c:pt>
                <c:pt idx="104">
                  <c:v>124.179168</c:v>
                </c:pt>
                <c:pt idx="105">
                  <c:v>124.9112</c:v>
                </c:pt>
                <c:pt idx="106">
                  <c:v>124.954352</c:v>
                </c:pt>
                <c:pt idx="107">
                  <c:v>127.524656</c:v>
                </c:pt>
                <c:pt idx="108">
                  <c:v>128.4266</c:v>
                </c:pt>
                <c:pt idx="109">
                  <c:v>130.703424</c:v>
                </c:pt>
                <c:pt idx="110">
                  <c:v>131.1872</c:v>
                </c:pt>
                <c:pt idx="111">
                  <c:v>131.1872</c:v>
                </c:pt>
                <c:pt idx="112">
                  <c:v>132.746952</c:v>
                </c:pt>
                <c:pt idx="113">
                  <c:v>133.632072</c:v>
                </c:pt>
                <c:pt idx="114">
                  <c:v>134.464128</c:v>
                </c:pt>
                <c:pt idx="115">
                  <c:v>136.3894</c:v>
                </c:pt>
                <c:pt idx="116">
                  <c:v>137.242224</c:v>
                </c:pt>
                <c:pt idx="117">
                  <c:v>138.508656</c:v>
                </c:pt>
                <c:pt idx="118">
                  <c:v>140.0108</c:v>
                </c:pt>
                <c:pt idx="119">
                  <c:v>142.183516</c:v>
                </c:pt>
                <c:pt idx="120">
                  <c:v>143.971448</c:v>
                </c:pt>
                <c:pt idx="121">
                  <c:v>145.685724</c:v>
                </c:pt>
                <c:pt idx="122">
                  <c:v>150.530504</c:v>
                </c:pt>
                <c:pt idx="123">
                  <c:v>153.63216</c:v>
                </c:pt>
                <c:pt idx="124">
                  <c:v>159.31944</c:v>
                </c:pt>
                <c:pt idx="125">
                  <c:v>162.723432</c:v>
                </c:pt>
                <c:pt idx="126">
                  <c:v>171.063056</c:v>
                </c:pt>
                <c:pt idx="127">
                  <c:v>171.371352</c:v>
                </c:pt>
                <c:pt idx="128">
                  <c:v>179.543124</c:v>
                </c:pt>
                <c:pt idx="129">
                  <c:v>183.84796</c:v>
                </c:pt>
                <c:pt idx="130">
                  <c:v>184.602352</c:v>
                </c:pt>
                <c:pt idx="131">
                  <c:v>186.270764</c:v>
                </c:pt>
                <c:pt idx="132">
                  <c:v>186.926896</c:v>
                </c:pt>
                <c:pt idx="133">
                  <c:v>194.816428</c:v>
                </c:pt>
                <c:pt idx="134">
                  <c:v>194.816428</c:v>
                </c:pt>
                <c:pt idx="135">
                  <c:v>216.621836</c:v>
                </c:pt>
                <c:pt idx="136">
                  <c:v>217.107456</c:v>
                </c:pt>
                <c:pt idx="137">
                  <c:v>220.6806</c:v>
                </c:pt>
                <c:pt idx="138">
                  <c:v>220.6806</c:v>
                </c:pt>
                <c:pt idx="139">
                  <c:v>220.6806</c:v>
                </c:pt>
                <c:pt idx="140">
                  <c:v>220.6806</c:v>
                </c:pt>
                <c:pt idx="141">
                  <c:v>220.6806</c:v>
                </c:pt>
                <c:pt idx="142">
                  <c:v>220.6806</c:v>
                </c:pt>
                <c:pt idx="143">
                  <c:v>221.1636</c:v>
                </c:pt>
                <c:pt idx="144">
                  <c:v>221.1636</c:v>
                </c:pt>
                <c:pt idx="145">
                  <c:v>221.1636</c:v>
                </c:pt>
                <c:pt idx="146">
                  <c:v>221.1636</c:v>
                </c:pt>
                <c:pt idx="147">
                  <c:v>221.1636</c:v>
                </c:pt>
                <c:pt idx="148">
                  <c:v>221.1636</c:v>
                </c:pt>
                <c:pt idx="149">
                  <c:v>221.1636</c:v>
                </c:pt>
                <c:pt idx="150">
                  <c:v>221.1636</c:v>
                </c:pt>
                <c:pt idx="151">
                  <c:v>221.1636</c:v>
                </c:pt>
                <c:pt idx="152">
                  <c:v>227.223632</c:v>
                </c:pt>
                <c:pt idx="153">
                  <c:v>230.662796</c:v>
                </c:pt>
                <c:pt idx="154">
                  <c:v>231.872904</c:v>
                </c:pt>
                <c:pt idx="155">
                  <c:v>240.171648</c:v>
                </c:pt>
                <c:pt idx="156">
                  <c:v>245.410156</c:v>
                </c:pt>
                <c:pt idx="157">
                  <c:v>248.07496</c:v>
                </c:pt>
                <c:pt idx="158">
                  <c:v>251.20848</c:v>
                </c:pt>
                <c:pt idx="159">
                  <c:v>255.144564</c:v>
                </c:pt>
                <c:pt idx="160">
                  <c:v>259.82502</c:v>
                </c:pt>
                <c:pt idx="161">
                  <c:v>267.559284</c:v>
                </c:pt>
                <c:pt idx="162">
                  <c:v>269.736716</c:v>
                </c:pt>
                <c:pt idx="163">
                  <c:v>272.896008</c:v>
                </c:pt>
                <c:pt idx="164">
                  <c:v>273.722736</c:v>
                </c:pt>
                <c:pt idx="165">
                  <c:v>276.204032</c:v>
                </c:pt>
                <c:pt idx="166">
                  <c:v>281.367408</c:v>
                </c:pt>
                <c:pt idx="167">
                  <c:v>295.619264</c:v>
                </c:pt>
                <c:pt idx="168">
                  <c:v>296.481376</c:v>
                </c:pt>
                <c:pt idx="169">
                  <c:v>299.947876</c:v>
                </c:pt>
                <c:pt idx="170">
                  <c:v>300.796656</c:v>
                </c:pt>
                <c:pt idx="171">
                  <c:v>306.39936</c:v>
                </c:pt>
                <c:pt idx="172">
                  <c:v>311.57334</c:v>
                </c:pt>
                <c:pt idx="173">
                  <c:v>314.050992</c:v>
                </c:pt>
                <c:pt idx="174">
                  <c:v>315.111244</c:v>
                </c:pt>
                <c:pt idx="175">
                  <c:v>315.57046</c:v>
                </c:pt>
                <c:pt idx="176">
                  <c:v>328.272168</c:v>
                </c:pt>
                <c:pt idx="177">
                  <c:v>328.921176</c:v>
                </c:pt>
                <c:pt idx="178">
                  <c:v>337.595076</c:v>
                </c:pt>
                <c:pt idx="179">
                  <c:v>339.819704</c:v>
                </c:pt>
                <c:pt idx="180">
                  <c:v>341.310552</c:v>
                </c:pt>
                <c:pt idx="181">
                  <c:v>346.027608</c:v>
                </c:pt>
                <c:pt idx="182">
                  <c:v>348.509512</c:v>
                </c:pt>
                <c:pt idx="183">
                  <c:v>355.679888</c:v>
                </c:pt>
                <c:pt idx="184">
                  <c:v>356.150808</c:v>
                </c:pt>
                <c:pt idx="185">
                  <c:v>358.346288</c:v>
                </c:pt>
                <c:pt idx="186">
                  <c:v>365.704064</c:v>
                </c:pt>
                <c:pt idx="187">
                  <c:v>365.800704</c:v>
                </c:pt>
                <c:pt idx="188">
                  <c:v>369.14288</c:v>
                </c:pt>
                <c:pt idx="189">
                  <c:v>372.352452</c:v>
                </c:pt>
                <c:pt idx="190">
                  <c:v>374.68536</c:v>
                </c:pt>
                <c:pt idx="191">
                  <c:v>379.20412</c:v>
                </c:pt>
                <c:pt idx="192">
                  <c:v>387.174828</c:v>
                </c:pt>
                <c:pt idx="193">
                  <c:v>389.509516</c:v>
                </c:pt>
                <c:pt idx="194">
                  <c:v>437.73952</c:v>
                </c:pt>
                <c:pt idx="195">
                  <c:v>451.434516</c:v>
                </c:pt>
                <c:pt idx="196">
                  <c:v>451.870344</c:v>
                </c:pt>
                <c:pt idx="197">
                  <c:v>457.213324</c:v>
                </c:pt>
                <c:pt idx="198">
                  <c:v>475.599012</c:v>
                </c:pt>
                <c:pt idx="199">
                  <c:v>483.370348</c:v>
                </c:pt>
                <c:pt idx="200">
                  <c:v>506.899032</c:v>
                </c:pt>
                <c:pt idx="201">
                  <c:v>510.525192</c:v>
                </c:pt>
                <c:pt idx="202">
                  <c:v>535.56762</c:v>
                </c:pt>
                <c:pt idx="203">
                  <c:v>577.31376</c:v>
                </c:pt>
                <c:pt idx="204">
                  <c:v>605.616544</c:v>
                </c:pt>
                <c:pt idx="205">
                  <c:v>611.702808</c:v>
                </c:pt>
                <c:pt idx="206">
                  <c:v>647.438364</c:v>
                </c:pt>
                <c:pt idx="207">
                  <c:v>662.2292</c:v>
                </c:pt>
                <c:pt idx="208">
                  <c:v>683.919024</c:v>
                </c:pt>
                <c:pt idx="209">
                  <c:v>685.786072</c:v>
                </c:pt>
                <c:pt idx="210">
                  <c:v>738.429016</c:v>
                </c:pt>
                <c:pt idx="211">
                  <c:v>760.9698</c:v>
                </c:pt>
                <c:pt idx="212">
                  <c:v>786.63948</c:v>
                </c:pt>
                <c:pt idx="213">
                  <c:v>802.207392</c:v>
                </c:pt>
                <c:pt idx="214">
                  <c:v>812.298728</c:v>
                </c:pt>
                <c:pt idx="215">
                  <c:v>825.4580120000001</c:v>
                </c:pt>
                <c:pt idx="216">
                  <c:v>865.123384</c:v>
                </c:pt>
                <c:pt idx="217">
                  <c:v>879.72996</c:v>
                </c:pt>
                <c:pt idx="218">
                  <c:v>882.792944</c:v>
                </c:pt>
                <c:pt idx="219">
                  <c:v>924.876696</c:v>
                </c:pt>
                <c:pt idx="220">
                  <c:v>950.696064</c:v>
                </c:pt>
                <c:pt idx="221">
                  <c:v>979.936852</c:v>
                </c:pt>
                <c:pt idx="222">
                  <c:v>1055.542904</c:v>
                </c:pt>
                <c:pt idx="223">
                  <c:v>1059.874488</c:v>
                </c:pt>
                <c:pt idx="224">
                  <c:v>1074.470944</c:v>
                </c:pt>
                <c:pt idx="225">
                  <c:v>1074.470944</c:v>
                </c:pt>
                <c:pt idx="226">
                  <c:v>1092.168928</c:v>
                </c:pt>
                <c:pt idx="227">
                  <c:v>1093.72872</c:v>
                </c:pt>
                <c:pt idx="228">
                  <c:v>1153.429516</c:v>
                </c:pt>
                <c:pt idx="229">
                  <c:v>1162.10112</c:v>
                </c:pt>
                <c:pt idx="230">
                  <c:v>1232.997504</c:v>
                </c:pt>
                <c:pt idx="231">
                  <c:v>1293.491792</c:v>
                </c:pt>
                <c:pt idx="232">
                  <c:v>1360.639704</c:v>
                </c:pt>
                <c:pt idx="233">
                  <c:v>1379.48834</c:v>
                </c:pt>
                <c:pt idx="234">
                  <c:v>1440.168408</c:v>
                </c:pt>
                <c:pt idx="235">
                  <c:v>1476.652412</c:v>
                </c:pt>
                <c:pt idx="236">
                  <c:v>1569.768928</c:v>
                </c:pt>
                <c:pt idx="237">
                  <c:v>1569.768928</c:v>
                </c:pt>
                <c:pt idx="238">
                  <c:v>1691.498776</c:v>
                </c:pt>
                <c:pt idx="239">
                  <c:v>2070.156316</c:v>
                </c:pt>
                <c:pt idx="240">
                  <c:v>2477.609052</c:v>
                </c:pt>
                <c:pt idx="241">
                  <c:v>2921.129344</c:v>
                </c:pt>
                <c:pt idx="242">
                  <c:v>3437.224876</c:v>
                </c:pt>
                <c:pt idx="243">
                  <c:v>3516.475172</c:v>
                </c:pt>
                <c:pt idx="244">
                  <c:v>3947.774864</c:v>
                </c:pt>
                <c:pt idx="245">
                  <c:v>5703.507584</c:v>
                </c:pt>
                <c:pt idx="246">
                  <c:v>8134.875096</c:v>
                </c:pt>
                <c:pt idx="247">
                  <c:v>9853.540224</c:v>
                </c:pt>
                <c:pt idx="248">
                  <c:v>12025.569884</c:v>
                </c:pt>
                <c:pt idx="249">
                  <c:v>14601.68138</c:v>
                </c:pt>
              </c:numCache>
            </c:numRef>
          </c:xVal>
          <c:yVal>
            <c:numRef>
              <c:f>Analysis!$N$353:$N$602</c:f>
              <c:numCache>
                <c:formatCode>0.0000</c:formatCode>
                <c:ptCount val="250"/>
                <c:pt idx="0">
                  <c:v>2.334114378877277</c:v>
                </c:pt>
                <c:pt idx="1">
                  <c:v>2.011708699819117</c:v>
                </c:pt>
                <c:pt idx="2">
                  <c:v>2.295746682398901</c:v>
                </c:pt>
                <c:pt idx="3">
                  <c:v>2.209425836386536</c:v>
                </c:pt>
                <c:pt idx="4">
                  <c:v>1.996748679112369</c:v>
                </c:pt>
                <c:pt idx="5">
                  <c:v>1.368142459846028</c:v>
                </c:pt>
                <c:pt idx="6">
                  <c:v>1.484737149580463</c:v>
                </c:pt>
                <c:pt idx="7">
                  <c:v>2.100241882516956</c:v>
                </c:pt>
                <c:pt idx="8">
                  <c:v>1.746379355201018</c:v>
                </c:pt>
                <c:pt idx="9">
                  <c:v>2.308525638917893</c:v>
                </c:pt>
                <c:pt idx="10">
                  <c:v>1.603047538728917</c:v>
                </c:pt>
                <c:pt idx="11">
                  <c:v>1.589216286681653</c:v>
                </c:pt>
                <c:pt idx="12">
                  <c:v>1.605824361888891</c:v>
                </c:pt>
                <c:pt idx="13">
                  <c:v>1.576202474595106</c:v>
                </c:pt>
                <c:pt idx="14">
                  <c:v>1.437000627913074</c:v>
                </c:pt>
                <c:pt idx="15">
                  <c:v>1.404930364630359</c:v>
                </c:pt>
                <c:pt idx="16">
                  <c:v>1.517122629282748</c:v>
                </c:pt>
                <c:pt idx="17">
                  <c:v>1.522106173760813</c:v>
                </c:pt>
                <c:pt idx="18">
                  <c:v>1.518027430200173</c:v>
                </c:pt>
                <c:pt idx="19">
                  <c:v>1.513913185067121</c:v>
                </c:pt>
                <c:pt idx="20">
                  <c:v>1.536038081249713</c:v>
                </c:pt>
                <c:pt idx="21">
                  <c:v>1.508986835857985</c:v>
                </c:pt>
                <c:pt idx="22">
                  <c:v>1.500307906514617</c:v>
                </c:pt>
                <c:pt idx="23">
                  <c:v>1.468405486901346</c:v>
                </c:pt>
                <c:pt idx="24">
                  <c:v>1.452386071974392</c:v>
                </c:pt>
                <c:pt idx="25">
                  <c:v>1.45131029694906</c:v>
                </c:pt>
                <c:pt idx="26">
                  <c:v>1.333325216333927</c:v>
                </c:pt>
                <c:pt idx="27">
                  <c:v>2.093158090419656</c:v>
                </c:pt>
                <c:pt idx="28">
                  <c:v>2.097085800238229</c:v>
                </c:pt>
                <c:pt idx="29">
                  <c:v>1.338103946183638</c:v>
                </c:pt>
                <c:pt idx="30">
                  <c:v>1.429221081991266</c:v>
                </c:pt>
                <c:pt idx="31">
                  <c:v>1.434515554050658</c:v>
                </c:pt>
                <c:pt idx="32">
                  <c:v>1.430303451953963</c:v>
                </c:pt>
                <c:pt idx="33">
                  <c:v>1.431942747171424</c:v>
                </c:pt>
                <c:pt idx="34">
                  <c:v>1.431819700172501</c:v>
                </c:pt>
                <c:pt idx="35">
                  <c:v>1.161857104555118</c:v>
                </c:pt>
                <c:pt idx="36">
                  <c:v>1.320245510536643</c:v>
                </c:pt>
                <c:pt idx="37">
                  <c:v>1.401958096759737</c:v>
                </c:pt>
                <c:pt idx="38">
                  <c:v>0.933147660560433</c:v>
                </c:pt>
                <c:pt idx="39">
                  <c:v>1.306920734534525</c:v>
                </c:pt>
                <c:pt idx="40">
                  <c:v>0.721440279880431</c:v>
                </c:pt>
                <c:pt idx="41">
                  <c:v>1.349430834014066</c:v>
                </c:pt>
                <c:pt idx="42">
                  <c:v>1.123164743081676</c:v>
                </c:pt>
                <c:pt idx="43">
                  <c:v>1.326688618624638</c:v>
                </c:pt>
                <c:pt idx="44">
                  <c:v>1.32447641622146</c:v>
                </c:pt>
                <c:pt idx="45">
                  <c:v>1.339263851348781</c:v>
                </c:pt>
                <c:pt idx="46">
                  <c:v>1.811307775047087</c:v>
                </c:pt>
                <c:pt idx="47">
                  <c:v>1.314319069580882</c:v>
                </c:pt>
                <c:pt idx="48">
                  <c:v>1.31203329378927</c:v>
                </c:pt>
                <c:pt idx="49">
                  <c:v>1.31142171602605</c:v>
                </c:pt>
                <c:pt idx="50">
                  <c:v>1.312680534728102</c:v>
                </c:pt>
                <c:pt idx="51">
                  <c:v>1.311726343252556</c:v>
                </c:pt>
                <c:pt idx="52">
                  <c:v>1.311927063177025</c:v>
                </c:pt>
                <c:pt idx="53">
                  <c:v>1.311955665525472</c:v>
                </c:pt>
                <c:pt idx="54">
                  <c:v>1.103539673041604</c:v>
                </c:pt>
                <c:pt idx="55">
                  <c:v>0.956060797123911</c:v>
                </c:pt>
                <c:pt idx="56">
                  <c:v>0.955105217834918</c:v>
                </c:pt>
                <c:pt idx="57">
                  <c:v>1.097851690845746</c:v>
                </c:pt>
                <c:pt idx="58">
                  <c:v>0.859783851748119</c:v>
                </c:pt>
                <c:pt idx="59">
                  <c:v>1.33142641965774</c:v>
                </c:pt>
                <c:pt idx="60">
                  <c:v>1.023649689750665</c:v>
                </c:pt>
                <c:pt idx="61">
                  <c:v>1.314157220565627</c:v>
                </c:pt>
                <c:pt idx="62">
                  <c:v>1.089988040069652</c:v>
                </c:pt>
                <c:pt idx="63">
                  <c:v>1.11741397956159</c:v>
                </c:pt>
                <c:pt idx="64">
                  <c:v>1.302944496330865</c:v>
                </c:pt>
                <c:pt idx="65">
                  <c:v>1.028805762257808</c:v>
                </c:pt>
                <c:pt idx="66">
                  <c:v>1.07447864775651</c:v>
                </c:pt>
                <c:pt idx="67">
                  <c:v>0.980571555486036</c:v>
                </c:pt>
                <c:pt idx="68">
                  <c:v>1.263463452605289</c:v>
                </c:pt>
                <c:pt idx="69">
                  <c:v>1.331633631717773</c:v>
                </c:pt>
                <c:pt idx="70">
                  <c:v>1.244067506621312</c:v>
                </c:pt>
                <c:pt idx="71">
                  <c:v>1.243057113678792</c:v>
                </c:pt>
                <c:pt idx="72">
                  <c:v>1.295499809709272</c:v>
                </c:pt>
                <c:pt idx="73">
                  <c:v>1.065235668908973</c:v>
                </c:pt>
                <c:pt idx="74">
                  <c:v>1.116062108970454</c:v>
                </c:pt>
                <c:pt idx="75">
                  <c:v>1.191794109934161</c:v>
                </c:pt>
                <c:pt idx="76">
                  <c:v>1.110923645546166</c:v>
                </c:pt>
                <c:pt idx="77">
                  <c:v>1.224537755725533</c:v>
                </c:pt>
                <c:pt idx="78">
                  <c:v>1.245375748245832</c:v>
                </c:pt>
                <c:pt idx="79">
                  <c:v>0.90432073104373</c:v>
                </c:pt>
                <c:pt idx="80">
                  <c:v>1.059148150045501</c:v>
                </c:pt>
                <c:pt idx="81">
                  <c:v>0.815280407207677</c:v>
                </c:pt>
                <c:pt idx="82">
                  <c:v>0.602693155180307</c:v>
                </c:pt>
                <c:pt idx="83">
                  <c:v>1.23386728264651</c:v>
                </c:pt>
                <c:pt idx="84">
                  <c:v>1.239233513630526</c:v>
                </c:pt>
                <c:pt idx="85">
                  <c:v>1.248657360204323</c:v>
                </c:pt>
                <c:pt idx="86">
                  <c:v>1.176880312731871</c:v>
                </c:pt>
                <c:pt idx="87">
                  <c:v>1.251502157581005</c:v>
                </c:pt>
                <c:pt idx="88">
                  <c:v>1.239958172652517</c:v>
                </c:pt>
                <c:pt idx="89">
                  <c:v>0.782013483186037</c:v>
                </c:pt>
                <c:pt idx="90">
                  <c:v>1.248497584757316</c:v>
                </c:pt>
                <c:pt idx="91">
                  <c:v>1.242147343829502</c:v>
                </c:pt>
                <c:pt idx="92">
                  <c:v>1.102191099553733</c:v>
                </c:pt>
                <c:pt idx="93">
                  <c:v>1.10306457915671</c:v>
                </c:pt>
                <c:pt idx="94">
                  <c:v>1.33253386124381</c:v>
                </c:pt>
                <c:pt idx="95">
                  <c:v>1.303560023784141</c:v>
                </c:pt>
                <c:pt idx="96">
                  <c:v>0.588849491004394</c:v>
                </c:pt>
                <c:pt idx="97">
                  <c:v>1.247583400619114</c:v>
                </c:pt>
                <c:pt idx="98">
                  <c:v>1.232629706779524</c:v>
                </c:pt>
                <c:pt idx="99">
                  <c:v>1.308726029488995</c:v>
                </c:pt>
                <c:pt idx="100">
                  <c:v>1.298948709949213</c:v>
                </c:pt>
                <c:pt idx="101">
                  <c:v>1.245297557129583</c:v>
                </c:pt>
                <c:pt idx="102">
                  <c:v>1.062223779681707</c:v>
                </c:pt>
                <c:pt idx="103">
                  <c:v>0.913977387870889</c:v>
                </c:pt>
                <c:pt idx="104">
                  <c:v>1.24556845149647</c:v>
                </c:pt>
                <c:pt idx="105">
                  <c:v>1.302957524449301</c:v>
                </c:pt>
                <c:pt idx="106">
                  <c:v>1.227739710450815</c:v>
                </c:pt>
                <c:pt idx="107">
                  <c:v>0.986894434588605</c:v>
                </c:pt>
                <c:pt idx="108">
                  <c:v>1.261051441861586</c:v>
                </c:pt>
                <c:pt idx="109">
                  <c:v>1.23341859606397</c:v>
                </c:pt>
                <c:pt idx="110">
                  <c:v>0.964340365952067</c:v>
                </c:pt>
                <c:pt idx="111">
                  <c:v>0.968192821964899</c:v>
                </c:pt>
                <c:pt idx="112">
                  <c:v>1.231701538150318</c:v>
                </c:pt>
                <c:pt idx="113">
                  <c:v>1.21444247490907</c:v>
                </c:pt>
                <c:pt idx="114">
                  <c:v>1.231817396857948</c:v>
                </c:pt>
                <c:pt idx="115">
                  <c:v>1.21729663240895</c:v>
                </c:pt>
                <c:pt idx="116">
                  <c:v>1.221734764582514</c:v>
                </c:pt>
                <c:pt idx="117">
                  <c:v>1.253070090416863</c:v>
                </c:pt>
                <c:pt idx="118">
                  <c:v>1.217940451236744</c:v>
                </c:pt>
                <c:pt idx="119">
                  <c:v>1.209177859759651</c:v>
                </c:pt>
                <c:pt idx="120">
                  <c:v>1.224902878753486</c:v>
                </c:pt>
                <c:pt idx="121">
                  <c:v>1.223009176279551</c:v>
                </c:pt>
                <c:pt idx="122">
                  <c:v>1.207923387449622</c:v>
                </c:pt>
                <c:pt idx="123">
                  <c:v>0.944833044765416</c:v>
                </c:pt>
                <c:pt idx="124">
                  <c:v>1.273327848655273</c:v>
                </c:pt>
                <c:pt idx="125">
                  <c:v>1.227570977761188</c:v>
                </c:pt>
                <c:pt idx="126">
                  <c:v>1.261076942908182</c:v>
                </c:pt>
                <c:pt idx="127">
                  <c:v>1.265213418496003</c:v>
                </c:pt>
                <c:pt idx="128">
                  <c:v>1.247579674255592</c:v>
                </c:pt>
                <c:pt idx="129">
                  <c:v>1.244003303618343</c:v>
                </c:pt>
                <c:pt idx="130">
                  <c:v>0.831174746405949</c:v>
                </c:pt>
                <c:pt idx="131">
                  <c:v>1.119780422477172</c:v>
                </c:pt>
                <c:pt idx="132">
                  <c:v>1.01262755521623</c:v>
                </c:pt>
                <c:pt idx="133">
                  <c:v>1.330053870810503</c:v>
                </c:pt>
                <c:pt idx="134">
                  <c:v>1.330073715810109</c:v>
                </c:pt>
                <c:pt idx="135">
                  <c:v>0.945330408614279</c:v>
                </c:pt>
                <c:pt idx="136">
                  <c:v>1.274789966865745</c:v>
                </c:pt>
                <c:pt idx="137">
                  <c:v>1.210563791379765</c:v>
                </c:pt>
                <c:pt idx="138">
                  <c:v>1.210778572810357</c:v>
                </c:pt>
                <c:pt idx="139">
                  <c:v>1.210536279965078</c:v>
                </c:pt>
                <c:pt idx="140">
                  <c:v>1.210313878709814</c:v>
                </c:pt>
                <c:pt idx="141">
                  <c:v>1.210530480415454</c:v>
                </c:pt>
                <c:pt idx="142">
                  <c:v>1.210359581367468</c:v>
                </c:pt>
                <c:pt idx="143">
                  <c:v>1.209757436416429</c:v>
                </c:pt>
                <c:pt idx="144">
                  <c:v>1.209537743880147</c:v>
                </c:pt>
                <c:pt idx="145">
                  <c:v>1.209829320265227</c:v>
                </c:pt>
                <c:pt idx="146">
                  <c:v>1.209638214443883</c:v>
                </c:pt>
                <c:pt idx="147">
                  <c:v>1.210014417336489</c:v>
                </c:pt>
                <c:pt idx="148">
                  <c:v>1.209825155953398</c:v>
                </c:pt>
                <c:pt idx="149">
                  <c:v>1.209724976905606</c:v>
                </c:pt>
                <c:pt idx="150">
                  <c:v>1.209500030430132</c:v>
                </c:pt>
                <c:pt idx="151">
                  <c:v>1.209936956579726</c:v>
                </c:pt>
                <c:pt idx="152">
                  <c:v>1.232805964496573</c:v>
                </c:pt>
                <c:pt idx="153">
                  <c:v>1.104293916746593</c:v>
                </c:pt>
                <c:pt idx="154">
                  <c:v>0.866194834559511</c:v>
                </c:pt>
                <c:pt idx="155">
                  <c:v>1.153281731015054</c:v>
                </c:pt>
                <c:pt idx="156">
                  <c:v>0.524385311484689</c:v>
                </c:pt>
                <c:pt idx="157">
                  <c:v>1.143758792565343</c:v>
                </c:pt>
                <c:pt idx="158">
                  <c:v>1.200778962368472</c:v>
                </c:pt>
                <c:pt idx="159">
                  <c:v>0.449719558391615</c:v>
                </c:pt>
                <c:pt idx="160">
                  <c:v>0.73171616302159</c:v>
                </c:pt>
                <c:pt idx="161">
                  <c:v>0.550998498632303</c:v>
                </c:pt>
                <c:pt idx="162">
                  <c:v>0.940174236185839</c:v>
                </c:pt>
                <c:pt idx="163">
                  <c:v>1.187809489263854</c:v>
                </c:pt>
                <c:pt idx="164">
                  <c:v>0.465447591984909</c:v>
                </c:pt>
                <c:pt idx="165">
                  <c:v>1.214576300275095</c:v>
                </c:pt>
                <c:pt idx="166">
                  <c:v>1.06451657305459</c:v>
                </c:pt>
                <c:pt idx="167">
                  <c:v>0.792313421573149</c:v>
                </c:pt>
                <c:pt idx="168">
                  <c:v>1.281889623582487</c:v>
                </c:pt>
                <c:pt idx="169">
                  <c:v>1.048929813110612</c:v>
                </c:pt>
                <c:pt idx="170">
                  <c:v>0.831261657738603</c:v>
                </c:pt>
                <c:pt idx="171">
                  <c:v>1.146640213975712</c:v>
                </c:pt>
                <c:pt idx="172">
                  <c:v>0.529396188149633</c:v>
                </c:pt>
                <c:pt idx="173">
                  <c:v>1.091461017970756</c:v>
                </c:pt>
                <c:pt idx="174">
                  <c:v>0.485606101126871</c:v>
                </c:pt>
                <c:pt idx="175">
                  <c:v>0.521929065218188</c:v>
                </c:pt>
                <c:pt idx="176">
                  <c:v>0.693853811658492</c:v>
                </c:pt>
                <c:pt idx="177">
                  <c:v>1.211371491041221</c:v>
                </c:pt>
                <c:pt idx="178">
                  <c:v>0.841576444583198</c:v>
                </c:pt>
                <c:pt idx="179">
                  <c:v>1.235416006319776</c:v>
                </c:pt>
                <c:pt idx="180">
                  <c:v>0.469198626030108</c:v>
                </c:pt>
                <c:pt idx="181">
                  <c:v>1.257617463462025</c:v>
                </c:pt>
                <c:pt idx="182">
                  <c:v>1.29856398803263</c:v>
                </c:pt>
                <c:pt idx="183">
                  <c:v>1.071556502068304</c:v>
                </c:pt>
                <c:pt idx="184">
                  <c:v>1.186130489268448</c:v>
                </c:pt>
                <c:pt idx="185">
                  <c:v>0.418722704595345</c:v>
                </c:pt>
                <c:pt idx="186">
                  <c:v>1.14600572901772</c:v>
                </c:pt>
                <c:pt idx="187">
                  <c:v>1.002122811051111</c:v>
                </c:pt>
                <c:pt idx="188">
                  <c:v>0.8045335267</c:v>
                </c:pt>
                <c:pt idx="189">
                  <c:v>1.189577071965728</c:v>
                </c:pt>
                <c:pt idx="190">
                  <c:v>0.450611250032958</c:v>
                </c:pt>
                <c:pt idx="191">
                  <c:v>0.884424009648961</c:v>
                </c:pt>
                <c:pt idx="192">
                  <c:v>0.411942700900105</c:v>
                </c:pt>
                <c:pt idx="193">
                  <c:v>1.129157094506062</c:v>
                </c:pt>
                <c:pt idx="194">
                  <c:v>0.61462933517586</c:v>
                </c:pt>
                <c:pt idx="195">
                  <c:v>1.123334084797177</c:v>
                </c:pt>
                <c:pt idx="196">
                  <c:v>1.217313628467183</c:v>
                </c:pt>
                <c:pt idx="197">
                  <c:v>1.212036787323701</c:v>
                </c:pt>
                <c:pt idx="198">
                  <c:v>0.493163866461383</c:v>
                </c:pt>
                <c:pt idx="199">
                  <c:v>0.551163678798951</c:v>
                </c:pt>
                <c:pt idx="200">
                  <c:v>0.732981249536195</c:v>
                </c:pt>
                <c:pt idx="201">
                  <c:v>1.191868262213704</c:v>
                </c:pt>
                <c:pt idx="202">
                  <c:v>0.715751145638386</c:v>
                </c:pt>
                <c:pt idx="203">
                  <c:v>1.143308010549419</c:v>
                </c:pt>
                <c:pt idx="204">
                  <c:v>1.183381940277785</c:v>
                </c:pt>
                <c:pt idx="205">
                  <c:v>0.679168462815288</c:v>
                </c:pt>
                <c:pt idx="206">
                  <c:v>0.466950134881683</c:v>
                </c:pt>
                <c:pt idx="207">
                  <c:v>1.206379820112115</c:v>
                </c:pt>
                <c:pt idx="208">
                  <c:v>1.207076831335946</c:v>
                </c:pt>
                <c:pt idx="209">
                  <c:v>0.36612926101603</c:v>
                </c:pt>
                <c:pt idx="210">
                  <c:v>0.792581440697269</c:v>
                </c:pt>
                <c:pt idx="211">
                  <c:v>1.178077792999544</c:v>
                </c:pt>
                <c:pt idx="212">
                  <c:v>1.17621806446305</c:v>
                </c:pt>
                <c:pt idx="213">
                  <c:v>1.17610953950259</c:v>
                </c:pt>
                <c:pt idx="214">
                  <c:v>1.136638835672834</c:v>
                </c:pt>
                <c:pt idx="215">
                  <c:v>0.986862345017842</c:v>
                </c:pt>
                <c:pt idx="216">
                  <c:v>0.422495475968132</c:v>
                </c:pt>
                <c:pt idx="217">
                  <c:v>1.215400266861801</c:v>
                </c:pt>
                <c:pt idx="218">
                  <c:v>0.954527611399748</c:v>
                </c:pt>
                <c:pt idx="219">
                  <c:v>0.673452145097067</c:v>
                </c:pt>
                <c:pt idx="220">
                  <c:v>1.191021711724045</c:v>
                </c:pt>
                <c:pt idx="221">
                  <c:v>0.474844307214092</c:v>
                </c:pt>
                <c:pt idx="222">
                  <c:v>0.747907931614687</c:v>
                </c:pt>
                <c:pt idx="223">
                  <c:v>0.359484545226767</c:v>
                </c:pt>
                <c:pt idx="224">
                  <c:v>1.195187150945054</c:v>
                </c:pt>
                <c:pt idx="225">
                  <c:v>1.195259101009358</c:v>
                </c:pt>
                <c:pt idx="226">
                  <c:v>1.133922063026751</c:v>
                </c:pt>
                <c:pt idx="227">
                  <c:v>1.192524163273758</c:v>
                </c:pt>
                <c:pt idx="228">
                  <c:v>0.3621547618584</c:v>
                </c:pt>
                <c:pt idx="229">
                  <c:v>0.553481134251028</c:v>
                </c:pt>
                <c:pt idx="230">
                  <c:v>1.121642700633878</c:v>
                </c:pt>
                <c:pt idx="231">
                  <c:v>1.005577914605347</c:v>
                </c:pt>
                <c:pt idx="232">
                  <c:v>1.228269467993452</c:v>
                </c:pt>
                <c:pt idx="233">
                  <c:v>1.164525025859895</c:v>
                </c:pt>
                <c:pt idx="234">
                  <c:v>1.219626697811914</c:v>
                </c:pt>
                <c:pt idx="235">
                  <c:v>0.78626511214749</c:v>
                </c:pt>
                <c:pt idx="236">
                  <c:v>1.201636538670128</c:v>
                </c:pt>
                <c:pt idx="237">
                  <c:v>1.201468890714501</c:v>
                </c:pt>
                <c:pt idx="238">
                  <c:v>1.142687353596405</c:v>
                </c:pt>
                <c:pt idx="239">
                  <c:v>0.509011896641358</c:v>
                </c:pt>
                <c:pt idx="240">
                  <c:v>1.193559964129841</c:v>
                </c:pt>
                <c:pt idx="241">
                  <c:v>1.119630136920058</c:v>
                </c:pt>
                <c:pt idx="242">
                  <c:v>1.208610066105039</c:v>
                </c:pt>
                <c:pt idx="243">
                  <c:v>1.148933127785423</c:v>
                </c:pt>
                <c:pt idx="244">
                  <c:v>1.104206507023897</c:v>
                </c:pt>
                <c:pt idx="245">
                  <c:v>1.120024197361203</c:v>
                </c:pt>
                <c:pt idx="246">
                  <c:v>1.172964832019265</c:v>
                </c:pt>
                <c:pt idx="247">
                  <c:v>1.119871393976206</c:v>
                </c:pt>
                <c:pt idx="248">
                  <c:v>1.149067505683241</c:v>
                </c:pt>
                <c:pt idx="249">
                  <c:v>0.994122718013878</c:v>
                </c:pt>
              </c:numCache>
            </c:numRef>
          </c:yVal>
          <c:smooth val="0"/>
        </c:ser>
        <c:ser>
          <c:idx val="1"/>
          <c:order val="1"/>
          <c:tx>
            <c:v>Optimal</c:v>
          </c:tx>
          <c:marker>
            <c:symbol val="none"/>
          </c:marker>
          <c:xVal>
            <c:numRef>
              <c:f>Analysis!$L$353:$L$602</c:f>
              <c:numCache>
                <c:formatCode>General</c:formatCode>
                <c:ptCount val="250"/>
                <c:pt idx="0">
                  <c:v>44.641296</c:v>
                </c:pt>
                <c:pt idx="1">
                  <c:v>44.8296</c:v>
                </c:pt>
                <c:pt idx="2">
                  <c:v>45.104964</c:v>
                </c:pt>
                <c:pt idx="3">
                  <c:v>45.552408</c:v>
                </c:pt>
                <c:pt idx="4">
                  <c:v>45.766936</c:v>
                </c:pt>
                <c:pt idx="5">
                  <c:v>46.144888</c:v>
                </c:pt>
                <c:pt idx="6">
                  <c:v>46.41982</c:v>
                </c:pt>
                <c:pt idx="7">
                  <c:v>46.573568</c:v>
                </c:pt>
                <c:pt idx="8">
                  <c:v>46.850512</c:v>
                </c:pt>
                <c:pt idx="9">
                  <c:v>47.340384</c:v>
                </c:pt>
                <c:pt idx="10">
                  <c:v>47.922336</c:v>
                </c:pt>
                <c:pt idx="11">
                  <c:v>47.922336</c:v>
                </c:pt>
                <c:pt idx="12">
                  <c:v>47.922336</c:v>
                </c:pt>
                <c:pt idx="13">
                  <c:v>47.922336</c:v>
                </c:pt>
                <c:pt idx="14">
                  <c:v>48.486608</c:v>
                </c:pt>
                <c:pt idx="15">
                  <c:v>48.716536</c:v>
                </c:pt>
                <c:pt idx="16">
                  <c:v>49.083184</c:v>
                </c:pt>
                <c:pt idx="17">
                  <c:v>49.083184</c:v>
                </c:pt>
                <c:pt idx="18">
                  <c:v>49.083184</c:v>
                </c:pt>
                <c:pt idx="19">
                  <c:v>49.083184</c:v>
                </c:pt>
                <c:pt idx="20">
                  <c:v>49.337616</c:v>
                </c:pt>
                <c:pt idx="21">
                  <c:v>49.549536</c:v>
                </c:pt>
                <c:pt idx="22">
                  <c:v>51.15978</c:v>
                </c:pt>
                <c:pt idx="23">
                  <c:v>52.219224</c:v>
                </c:pt>
                <c:pt idx="24">
                  <c:v>52.464528</c:v>
                </c:pt>
                <c:pt idx="25">
                  <c:v>52.86552</c:v>
                </c:pt>
                <c:pt idx="26">
                  <c:v>53.129388</c:v>
                </c:pt>
                <c:pt idx="27">
                  <c:v>53.385744</c:v>
                </c:pt>
                <c:pt idx="28">
                  <c:v>53.385744</c:v>
                </c:pt>
                <c:pt idx="29">
                  <c:v>53.804148</c:v>
                </c:pt>
                <c:pt idx="30">
                  <c:v>53.80868</c:v>
                </c:pt>
                <c:pt idx="31">
                  <c:v>53.80868</c:v>
                </c:pt>
                <c:pt idx="32">
                  <c:v>53.80868</c:v>
                </c:pt>
                <c:pt idx="33">
                  <c:v>53.80868</c:v>
                </c:pt>
                <c:pt idx="34">
                  <c:v>54.235296</c:v>
                </c:pt>
                <c:pt idx="35">
                  <c:v>54.612</c:v>
                </c:pt>
                <c:pt idx="36">
                  <c:v>56.107856</c:v>
                </c:pt>
                <c:pt idx="37">
                  <c:v>56.42916</c:v>
                </c:pt>
                <c:pt idx="38">
                  <c:v>57.285072</c:v>
                </c:pt>
                <c:pt idx="39">
                  <c:v>58.331624</c:v>
                </c:pt>
                <c:pt idx="40">
                  <c:v>59.330224</c:v>
                </c:pt>
                <c:pt idx="41">
                  <c:v>59.659672</c:v>
                </c:pt>
                <c:pt idx="42">
                  <c:v>60.118516</c:v>
                </c:pt>
                <c:pt idx="43">
                  <c:v>63.466248</c:v>
                </c:pt>
                <c:pt idx="44">
                  <c:v>63.827928</c:v>
                </c:pt>
                <c:pt idx="45">
                  <c:v>64.96152</c:v>
                </c:pt>
                <c:pt idx="46">
                  <c:v>65.89555199999999</c:v>
                </c:pt>
                <c:pt idx="47">
                  <c:v>66.979256</c:v>
                </c:pt>
                <c:pt idx="48">
                  <c:v>68.11477600000001</c:v>
                </c:pt>
                <c:pt idx="49">
                  <c:v>68.11477600000001</c:v>
                </c:pt>
                <c:pt idx="50">
                  <c:v>68.11477600000001</c:v>
                </c:pt>
                <c:pt idx="51">
                  <c:v>68.11477600000001</c:v>
                </c:pt>
                <c:pt idx="52">
                  <c:v>68.11477600000001</c:v>
                </c:pt>
                <c:pt idx="53">
                  <c:v>68.11477600000001</c:v>
                </c:pt>
                <c:pt idx="54">
                  <c:v>71.27512</c:v>
                </c:pt>
                <c:pt idx="55">
                  <c:v>71.30246</c:v>
                </c:pt>
                <c:pt idx="56">
                  <c:v>71.30246</c:v>
                </c:pt>
                <c:pt idx="57">
                  <c:v>72.11796</c:v>
                </c:pt>
                <c:pt idx="58">
                  <c:v>72.300996</c:v>
                </c:pt>
                <c:pt idx="59">
                  <c:v>72.878344</c:v>
                </c:pt>
                <c:pt idx="60">
                  <c:v>73.374112</c:v>
                </c:pt>
                <c:pt idx="61">
                  <c:v>73.79244</c:v>
                </c:pt>
                <c:pt idx="62">
                  <c:v>75.505792</c:v>
                </c:pt>
                <c:pt idx="63">
                  <c:v>75.5216</c:v>
                </c:pt>
                <c:pt idx="64">
                  <c:v>75.649216</c:v>
                </c:pt>
                <c:pt idx="65">
                  <c:v>76.607116</c:v>
                </c:pt>
                <c:pt idx="66">
                  <c:v>79.589028</c:v>
                </c:pt>
                <c:pt idx="67">
                  <c:v>79.952</c:v>
                </c:pt>
                <c:pt idx="68">
                  <c:v>80.405844</c:v>
                </c:pt>
                <c:pt idx="69">
                  <c:v>81.64572</c:v>
                </c:pt>
                <c:pt idx="70">
                  <c:v>82.139168</c:v>
                </c:pt>
                <c:pt idx="71">
                  <c:v>83.126304</c:v>
                </c:pt>
                <c:pt idx="72">
                  <c:v>83.127792</c:v>
                </c:pt>
                <c:pt idx="73">
                  <c:v>84.692044</c:v>
                </c:pt>
                <c:pt idx="74">
                  <c:v>86.984404</c:v>
                </c:pt>
                <c:pt idx="75">
                  <c:v>87.9645</c:v>
                </c:pt>
                <c:pt idx="76">
                  <c:v>88.891036</c:v>
                </c:pt>
                <c:pt idx="77">
                  <c:v>90.902944</c:v>
                </c:pt>
                <c:pt idx="78">
                  <c:v>91.04232</c:v>
                </c:pt>
                <c:pt idx="79">
                  <c:v>92.284316</c:v>
                </c:pt>
                <c:pt idx="80">
                  <c:v>93.513284</c:v>
                </c:pt>
                <c:pt idx="81">
                  <c:v>95.118104</c:v>
                </c:pt>
                <c:pt idx="82">
                  <c:v>95.531796</c:v>
                </c:pt>
                <c:pt idx="83">
                  <c:v>96.415064</c:v>
                </c:pt>
                <c:pt idx="84">
                  <c:v>96.578328</c:v>
                </c:pt>
                <c:pt idx="85">
                  <c:v>96.96604</c:v>
                </c:pt>
                <c:pt idx="86">
                  <c:v>98.658416</c:v>
                </c:pt>
                <c:pt idx="87">
                  <c:v>99.466968</c:v>
                </c:pt>
                <c:pt idx="88">
                  <c:v>101.443032</c:v>
                </c:pt>
                <c:pt idx="89">
                  <c:v>102.36814</c:v>
                </c:pt>
                <c:pt idx="90">
                  <c:v>103.67644</c:v>
                </c:pt>
                <c:pt idx="91">
                  <c:v>104.52116</c:v>
                </c:pt>
                <c:pt idx="92">
                  <c:v>104.669432</c:v>
                </c:pt>
                <c:pt idx="93">
                  <c:v>104.91174</c:v>
                </c:pt>
                <c:pt idx="94">
                  <c:v>106.097308</c:v>
                </c:pt>
                <c:pt idx="95">
                  <c:v>106.345872</c:v>
                </c:pt>
                <c:pt idx="96">
                  <c:v>108.14462</c:v>
                </c:pt>
                <c:pt idx="97">
                  <c:v>109.280528</c:v>
                </c:pt>
                <c:pt idx="98">
                  <c:v>110.399656</c:v>
                </c:pt>
                <c:pt idx="99">
                  <c:v>112.020488</c:v>
                </c:pt>
                <c:pt idx="100">
                  <c:v>112.265808</c:v>
                </c:pt>
                <c:pt idx="101">
                  <c:v>118.9944</c:v>
                </c:pt>
                <c:pt idx="102">
                  <c:v>123.192048</c:v>
                </c:pt>
                <c:pt idx="103">
                  <c:v>123.639472</c:v>
                </c:pt>
                <c:pt idx="104">
                  <c:v>124.179168</c:v>
                </c:pt>
                <c:pt idx="105">
                  <c:v>124.9112</c:v>
                </c:pt>
                <c:pt idx="106">
                  <c:v>124.954352</c:v>
                </c:pt>
                <c:pt idx="107">
                  <c:v>127.524656</c:v>
                </c:pt>
                <c:pt idx="108">
                  <c:v>128.4266</c:v>
                </c:pt>
                <c:pt idx="109">
                  <c:v>130.703424</c:v>
                </c:pt>
                <c:pt idx="110">
                  <c:v>131.1872</c:v>
                </c:pt>
                <c:pt idx="111">
                  <c:v>131.1872</c:v>
                </c:pt>
                <c:pt idx="112">
                  <c:v>132.746952</c:v>
                </c:pt>
                <c:pt idx="113">
                  <c:v>133.632072</c:v>
                </c:pt>
                <c:pt idx="114">
                  <c:v>134.464128</c:v>
                </c:pt>
                <c:pt idx="115">
                  <c:v>136.3894</c:v>
                </c:pt>
                <c:pt idx="116">
                  <c:v>137.242224</c:v>
                </c:pt>
                <c:pt idx="117">
                  <c:v>138.508656</c:v>
                </c:pt>
                <c:pt idx="118">
                  <c:v>140.0108</c:v>
                </c:pt>
                <c:pt idx="119">
                  <c:v>142.183516</c:v>
                </c:pt>
                <c:pt idx="120">
                  <c:v>143.971448</c:v>
                </c:pt>
                <c:pt idx="121">
                  <c:v>145.685724</c:v>
                </c:pt>
                <c:pt idx="122">
                  <c:v>150.530504</c:v>
                </c:pt>
                <c:pt idx="123">
                  <c:v>153.63216</c:v>
                </c:pt>
                <c:pt idx="124">
                  <c:v>159.31944</c:v>
                </c:pt>
                <c:pt idx="125">
                  <c:v>162.723432</c:v>
                </c:pt>
                <c:pt idx="126">
                  <c:v>171.063056</c:v>
                </c:pt>
                <c:pt idx="127">
                  <c:v>171.371352</c:v>
                </c:pt>
                <c:pt idx="128">
                  <c:v>179.543124</c:v>
                </c:pt>
                <c:pt idx="129">
                  <c:v>183.84796</c:v>
                </c:pt>
                <c:pt idx="130">
                  <c:v>184.602352</c:v>
                </c:pt>
                <c:pt idx="131">
                  <c:v>186.270764</c:v>
                </c:pt>
                <c:pt idx="132">
                  <c:v>186.926896</c:v>
                </c:pt>
                <c:pt idx="133">
                  <c:v>194.816428</c:v>
                </c:pt>
                <c:pt idx="134">
                  <c:v>194.816428</c:v>
                </c:pt>
                <c:pt idx="135">
                  <c:v>216.621836</c:v>
                </c:pt>
                <c:pt idx="136">
                  <c:v>217.107456</c:v>
                </c:pt>
                <c:pt idx="137">
                  <c:v>220.6806</c:v>
                </c:pt>
                <c:pt idx="138">
                  <c:v>220.6806</c:v>
                </c:pt>
                <c:pt idx="139">
                  <c:v>220.6806</c:v>
                </c:pt>
                <c:pt idx="140">
                  <c:v>220.6806</c:v>
                </c:pt>
                <c:pt idx="141">
                  <c:v>220.6806</c:v>
                </c:pt>
                <c:pt idx="142">
                  <c:v>220.6806</c:v>
                </c:pt>
                <c:pt idx="143">
                  <c:v>221.1636</c:v>
                </c:pt>
                <c:pt idx="144">
                  <c:v>221.1636</c:v>
                </c:pt>
                <c:pt idx="145">
                  <c:v>221.1636</c:v>
                </c:pt>
                <c:pt idx="146">
                  <c:v>221.1636</c:v>
                </c:pt>
                <c:pt idx="147">
                  <c:v>221.1636</c:v>
                </c:pt>
                <c:pt idx="148">
                  <c:v>221.1636</c:v>
                </c:pt>
                <c:pt idx="149">
                  <c:v>221.1636</c:v>
                </c:pt>
                <c:pt idx="150">
                  <c:v>221.1636</c:v>
                </c:pt>
                <c:pt idx="151">
                  <c:v>221.1636</c:v>
                </c:pt>
                <c:pt idx="152">
                  <c:v>227.223632</c:v>
                </c:pt>
                <c:pt idx="153">
                  <c:v>230.662796</c:v>
                </c:pt>
                <c:pt idx="154">
                  <c:v>231.872904</c:v>
                </c:pt>
                <c:pt idx="155">
                  <c:v>240.171648</c:v>
                </c:pt>
                <c:pt idx="156">
                  <c:v>245.410156</c:v>
                </c:pt>
                <c:pt idx="157">
                  <c:v>248.07496</c:v>
                </c:pt>
                <c:pt idx="158">
                  <c:v>251.20848</c:v>
                </c:pt>
                <c:pt idx="159">
                  <c:v>255.144564</c:v>
                </c:pt>
                <c:pt idx="160">
                  <c:v>259.82502</c:v>
                </c:pt>
                <c:pt idx="161">
                  <c:v>267.559284</c:v>
                </c:pt>
                <c:pt idx="162">
                  <c:v>269.736716</c:v>
                </c:pt>
                <c:pt idx="163">
                  <c:v>272.896008</c:v>
                </c:pt>
                <c:pt idx="164">
                  <c:v>273.722736</c:v>
                </c:pt>
                <c:pt idx="165">
                  <c:v>276.204032</c:v>
                </c:pt>
                <c:pt idx="166">
                  <c:v>281.367408</c:v>
                </c:pt>
                <c:pt idx="167">
                  <c:v>295.619264</c:v>
                </c:pt>
                <c:pt idx="168">
                  <c:v>296.481376</c:v>
                </c:pt>
                <c:pt idx="169">
                  <c:v>299.947876</c:v>
                </c:pt>
                <c:pt idx="170">
                  <c:v>300.796656</c:v>
                </c:pt>
                <c:pt idx="171">
                  <c:v>306.39936</c:v>
                </c:pt>
                <c:pt idx="172">
                  <c:v>311.57334</c:v>
                </c:pt>
                <c:pt idx="173">
                  <c:v>314.050992</c:v>
                </c:pt>
                <c:pt idx="174">
                  <c:v>315.111244</c:v>
                </c:pt>
                <c:pt idx="175">
                  <c:v>315.57046</c:v>
                </c:pt>
                <c:pt idx="176">
                  <c:v>328.272168</c:v>
                </c:pt>
                <c:pt idx="177">
                  <c:v>328.921176</c:v>
                </c:pt>
                <c:pt idx="178">
                  <c:v>337.595076</c:v>
                </c:pt>
                <c:pt idx="179">
                  <c:v>339.819704</c:v>
                </c:pt>
                <c:pt idx="180">
                  <c:v>341.310552</c:v>
                </c:pt>
                <c:pt idx="181">
                  <c:v>346.027608</c:v>
                </c:pt>
                <c:pt idx="182">
                  <c:v>348.509512</c:v>
                </c:pt>
                <c:pt idx="183">
                  <c:v>355.679888</c:v>
                </c:pt>
                <c:pt idx="184">
                  <c:v>356.150808</c:v>
                </c:pt>
                <c:pt idx="185">
                  <c:v>358.346288</c:v>
                </c:pt>
                <c:pt idx="186">
                  <c:v>365.704064</c:v>
                </c:pt>
                <c:pt idx="187">
                  <c:v>365.800704</c:v>
                </c:pt>
                <c:pt idx="188">
                  <c:v>369.14288</c:v>
                </c:pt>
                <c:pt idx="189">
                  <c:v>372.352452</c:v>
                </c:pt>
                <c:pt idx="190">
                  <c:v>374.68536</c:v>
                </c:pt>
                <c:pt idx="191">
                  <c:v>379.20412</c:v>
                </c:pt>
                <c:pt idx="192">
                  <c:v>387.174828</c:v>
                </c:pt>
                <c:pt idx="193">
                  <c:v>389.509516</c:v>
                </c:pt>
                <c:pt idx="194">
                  <c:v>437.73952</c:v>
                </c:pt>
                <c:pt idx="195">
                  <c:v>451.434516</c:v>
                </c:pt>
                <c:pt idx="196">
                  <c:v>451.870344</c:v>
                </c:pt>
                <c:pt idx="197">
                  <c:v>457.213324</c:v>
                </c:pt>
                <c:pt idx="198">
                  <c:v>475.599012</c:v>
                </c:pt>
                <c:pt idx="199">
                  <c:v>483.370348</c:v>
                </c:pt>
                <c:pt idx="200">
                  <c:v>506.899032</c:v>
                </c:pt>
                <c:pt idx="201">
                  <c:v>510.525192</c:v>
                </c:pt>
                <c:pt idx="202">
                  <c:v>535.56762</c:v>
                </c:pt>
                <c:pt idx="203">
                  <c:v>577.31376</c:v>
                </c:pt>
                <c:pt idx="204">
                  <c:v>605.616544</c:v>
                </c:pt>
                <c:pt idx="205">
                  <c:v>611.702808</c:v>
                </c:pt>
                <c:pt idx="206">
                  <c:v>647.438364</c:v>
                </c:pt>
                <c:pt idx="207">
                  <c:v>662.2292</c:v>
                </c:pt>
                <c:pt idx="208">
                  <c:v>683.919024</c:v>
                </c:pt>
                <c:pt idx="209">
                  <c:v>685.786072</c:v>
                </c:pt>
                <c:pt idx="210">
                  <c:v>738.429016</c:v>
                </c:pt>
                <c:pt idx="211">
                  <c:v>760.9698</c:v>
                </c:pt>
                <c:pt idx="212">
                  <c:v>786.63948</c:v>
                </c:pt>
                <c:pt idx="213">
                  <c:v>802.207392</c:v>
                </c:pt>
                <c:pt idx="214">
                  <c:v>812.298728</c:v>
                </c:pt>
                <c:pt idx="215">
                  <c:v>825.4580120000001</c:v>
                </c:pt>
                <c:pt idx="216">
                  <c:v>865.123384</c:v>
                </c:pt>
                <c:pt idx="217">
                  <c:v>879.72996</c:v>
                </c:pt>
                <c:pt idx="218">
                  <c:v>882.792944</c:v>
                </c:pt>
                <c:pt idx="219">
                  <c:v>924.876696</c:v>
                </c:pt>
                <c:pt idx="220">
                  <c:v>950.696064</c:v>
                </c:pt>
                <c:pt idx="221">
                  <c:v>979.936852</c:v>
                </c:pt>
                <c:pt idx="222">
                  <c:v>1055.542904</c:v>
                </c:pt>
                <c:pt idx="223">
                  <c:v>1059.874488</c:v>
                </c:pt>
                <c:pt idx="224">
                  <c:v>1074.470944</c:v>
                </c:pt>
                <c:pt idx="225">
                  <c:v>1074.470944</c:v>
                </c:pt>
                <c:pt idx="226">
                  <c:v>1092.168928</c:v>
                </c:pt>
                <c:pt idx="227">
                  <c:v>1093.72872</c:v>
                </c:pt>
                <c:pt idx="228">
                  <c:v>1153.429516</c:v>
                </c:pt>
                <c:pt idx="229">
                  <c:v>1162.10112</c:v>
                </c:pt>
                <c:pt idx="230">
                  <c:v>1232.997504</c:v>
                </c:pt>
                <c:pt idx="231">
                  <c:v>1293.491792</c:v>
                </c:pt>
                <c:pt idx="232">
                  <c:v>1360.639704</c:v>
                </c:pt>
                <c:pt idx="233">
                  <c:v>1379.48834</c:v>
                </c:pt>
                <c:pt idx="234">
                  <c:v>1440.168408</c:v>
                </c:pt>
                <c:pt idx="235">
                  <c:v>1476.652412</c:v>
                </c:pt>
                <c:pt idx="236">
                  <c:v>1569.768928</c:v>
                </c:pt>
                <c:pt idx="237">
                  <c:v>1569.768928</c:v>
                </c:pt>
                <c:pt idx="238">
                  <c:v>1691.498776</c:v>
                </c:pt>
                <c:pt idx="239">
                  <c:v>2070.156316</c:v>
                </c:pt>
                <c:pt idx="240">
                  <c:v>2477.609052</c:v>
                </c:pt>
                <c:pt idx="241">
                  <c:v>2921.129344</c:v>
                </c:pt>
                <c:pt idx="242">
                  <c:v>3437.224876</c:v>
                </c:pt>
                <c:pt idx="243">
                  <c:v>3516.475172</c:v>
                </c:pt>
                <c:pt idx="244">
                  <c:v>3947.774864</c:v>
                </c:pt>
                <c:pt idx="245">
                  <c:v>5703.507584</c:v>
                </c:pt>
                <c:pt idx="246">
                  <c:v>8134.875096</c:v>
                </c:pt>
                <c:pt idx="247">
                  <c:v>9853.540224</c:v>
                </c:pt>
                <c:pt idx="248">
                  <c:v>12025.569884</c:v>
                </c:pt>
                <c:pt idx="249">
                  <c:v>14601.68138</c:v>
                </c:pt>
              </c:numCache>
            </c:numRef>
          </c:xVal>
          <c:yVal>
            <c:numRef>
              <c:f>Analysis!$O$353:$O$602</c:f>
              <c:numCache>
                <c:formatCode>0.0000</c:formatCode>
                <c:ptCount val="250"/>
                <c:pt idx="0">
                  <c:v>1.333333333333333</c:v>
                </c:pt>
                <c:pt idx="1">
                  <c:v>1.333333333333333</c:v>
                </c:pt>
                <c:pt idx="2">
                  <c:v>1.333333333333333</c:v>
                </c:pt>
                <c:pt idx="3">
                  <c:v>1.333333333333333</c:v>
                </c:pt>
                <c:pt idx="4">
                  <c:v>1.333333333333333</c:v>
                </c:pt>
                <c:pt idx="6">
                  <c:v>1.333333333333333</c:v>
                </c:pt>
                <c:pt idx="7">
                  <c:v>1.333333333333333</c:v>
                </c:pt>
                <c:pt idx="8">
                  <c:v>1.333333333333333</c:v>
                </c:pt>
                <c:pt idx="9">
                  <c:v>1.333333333333333</c:v>
                </c:pt>
                <c:pt idx="10">
                  <c:v>1.333333333333333</c:v>
                </c:pt>
                <c:pt idx="11">
                  <c:v>1.333333333333333</c:v>
                </c:pt>
                <c:pt idx="12">
                  <c:v>1.333333333333333</c:v>
                </c:pt>
                <c:pt idx="13">
                  <c:v>1.333333333333333</c:v>
                </c:pt>
                <c:pt idx="14">
                  <c:v>1.333333333333333</c:v>
                </c:pt>
                <c:pt idx="15">
                  <c:v>1.333333333333333</c:v>
                </c:pt>
                <c:pt idx="16">
                  <c:v>1.333333333333333</c:v>
                </c:pt>
                <c:pt idx="17">
                  <c:v>1.333333333333333</c:v>
                </c:pt>
                <c:pt idx="18">
                  <c:v>1.333333333333333</c:v>
                </c:pt>
                <c:pt idx="19">
                  <c:v>1.333333333333333</c:v>
                </c:pt>
                <c:pt idx="20">
                  <c:v>1.333333333333333</c:v>
                </c:pt>
                <c:pt idx="21">
                  <c:v>1.333333333333333</c:v>
                </c:pt>
                <c:pt idx="22">
                  <c:v>1.333333333333333</c:v>
                </c:pt>
                <c:pt idx="23">
                  <c:v>1.333333333333333</c:v>
                </c:pt>
                <c:pt idx="24">
                  <c:v>1.333333333333333</c:v>
                </c:pt>
                <c:pt idx="25">
                  <c:v>1.333333333333333</c:v>
                </c:pt>
                <c:pt idx="26">
                  <c:v>1.333333333333333</c:v>
                </c:pt>
                <c:pt idx="27">
                  <c:v>1.333333333333333</c:v>
                </c:pt>
                <c:pt idx="28">
                  <c:v>1.333333333333333</c:v>
                </c:pt>
                <c:pt idx="29">
                  <c:v>1.333333333333333</c:v>
                </c:pt>
                <c:pt idx="30">
                  <c:v>1.333333333333333</c:v>
                </c:pt>
                <c:pt idx="31">
                  <c:v>1.333333333333333</c:v>
                </c:pt>
                <c:pt idx="32">
                  <c:v>1.333333333333333</c:v>
                </c:pt>
                <c:pt idx="33">
                  <c:v>1.333333333333333</c:v>
                </c:pt>
                <c:pt idx="34">
                  <c:v>1.333333333333333</c:v>
                </c:pt>
                <c:pt idx="35">
                  <c:v>1.333333333333333</c:v>
                </c:pt>
                <c:pt idx="36">
                  <c:v>1.333333333333333</c:v>
                </c:pt>
                <c:pt idx="37">
                  <c:v>1.333333333333333</c:v>
                </c:pt>
                <c:pt idx="38">
                  <c:v>1.333333333333333</c:v>
                </c:pt>
                <c:pt idx="39">
                  <c:v>1.333333333333333</c:v>
                </c:pt>
                <c:pt idx="41">
                  <c:v>1.333333333333333</c:v>
                </c:pt>
                <c:pt idx="42">
                  <c:v>1.333333333333333</c:v>
                </c:pt>
                <c:pt idx="43">
                  <c:v>1.333333333333333</c:v>
                </c:pt>
                <c:pt idx="44">
                  <c:v>1.333333333333333</c:v>
                </c:pt>
                <c:pt idx="45">
                  <c:v>1.333333333333333</c:v>
                </c:pt>
                <c:pt idx="46">
                  <c:v>1.333333333333333</c:v>
                </c:pt>
                <c:pt idx="47">
                  <c:v>1.333333333333333</c:v>
                </c:pt>
                <c:pt idx="48">
                  <c:v>1.333333333333333</c:v>
                </c:pt>
                <c:pt idx="49">
                  <c:v>1.333333333333333</c:v>
                </c:pt>
                <c:pt idx="50">
                  <c:v>1.333333333333333</c:v>
                </c:pt>
                <c:pt idx="51">
                  <c:v>1.333333333333333</c:v>
                </c:pt>
                <c:pt idx="52">
                  <c:v>1.333333333333333</c:v>
                </c:pt>
                <c:pt idx="53">
                  <c:v>1.333333333333333</c:v>
                </c:pt>
                <c:pt idx="54">
                  <c:v>1.333333333333333</c:v>
                </c:pt>
                <c:pt idx="55">
                  <c:v>1.333333333333333</c:v>
                </c:pt>
                <c:pt idx="56">
                  <c:v>1.333333333333333</c:v>
                </c:pt>
                <c:pt idx="57">
                  <c:v>1.333333333333333</c:v>
                </c:pt>
                <c:pt idx="58">
                  <c:v>1.333333333333333</c:v>
                </c:pt>
                <c:pt idx="59">
                  <c:v>1.333333333333333</c:v>
                </c:pt>
                <c:pt idx="60">
                  <c:v>1.333333333333333</c:v>
                </c:pt>
                <c:pt idx="61">
                  <c:v>1.333333333333333</c:v>
                </c:pt>
                <c:pt idx="62">
                  <c:v>1.333333333333333</c:v>
                </c:pt>
                <c:pt idx="63">
                  <c:v>1.333333333333333</c:v>
                </c:pt>
                <c:pt idx="64">
                  <c:v>1.333333333333333</c:v>
                </c:pt>
                <c:pt idx="65">
                  <c:v>1.333333333333333</c:v>
                </c:pt>
                <c:pt idx="66">
                  <c:v>1.333333333333333</c:v>
                </c:pt>
                <c:pt idx="67">
                  <c:v>1.333333333333333</c:v>
                </c:pt>
                <c:pt idx="68">
                  <c:v>1.333333333333333</c:v>
                </c:pt>
                <c:pt idx="69">
                  <c:v>1.333333333333333</c:v>
                </c:pt>
                <c:pt idx="70">
                  <c:v>1.333333333333333</c:v>
                </c:pt>
                <c:pt idx="71">
                  <c:v>1.333333333333333</c:v>
                </c:pt>
                <c:pt idx="72">
                  <c:v>1.333333333333333</c:v>
                </c:pt>
                <c:pt idx="73">
                  <c:v>1.333333333333333</c:v>
                </c:pt>
                <c:pt idx="74">
                  <c:v>1.333333333333333</c:v>
                </c:pt>
                <c:pt idx="75">
                  <c:v>1.333333333333333</c:v>
                </c:pt>
                <c:pt idx="76">
                  <c:v>1.333333333333333</c:v>
                </c:pt>
                <c:pt idx="77">
                  <c:v>1.333333333333333</c:v>
                </c:pt>
                <c:pt idx="78">
                  <c:v>1.333333333333333</c:v>
                </c:pt>
                <c:pt idx="79">
                  <c:v>1.333333333333333</c:v>
                </c:pt>
                <c:pt idx="80">
                  <c:v>1.333333333333333</c:v>
                </c:pt>
                <c:pt idx="81">
                  <c:v>1.333333333333333</c:v>
                </c:pt>
                <c:pt idx="82">
                  <c:v>1.333333333333333</c:v>
                </c:pt>
                <c:pt idx="83">
                  <c:v>1.333333333333333</c:v>
                </c:pt>
                <c:pt idx="84">
                  <c:v>1.333333333333333</c:v>
                </c:pt>
                <c:pt idx="85">
                  <c:v>1.333333333333333</c:v>
                </c:pt>
                <c:pt idx="86">
                  <c:v>1.333333333333333</c:v>
                </c:pt>
                <c:pt idx="87">
                  <c:v>1.333333333333333</c:v>
                </c:pt>
                <c:pt idx="88">
                  <c:v>1.333333333333333</c:v>
                </c:pt>
                <c:pt idx="89">
                  <c:v>1.333333333333333</c:v>
                </c:pt>
                <c:pt idx="90">
                  <c:v>1.333333333333333</c:v>
                </c:pt>
                <c:pt idx="91">
                  <c:v>1.333333333333333</c:v>
                </c:pt>
                <c:pt idx="92">
                  <c:v>1.333333333333333</c:v>
                </c:pt>
                <c:pt idx="93">
                  <c:v>1.333333333333333</c:v>
                </c:pt>
                <c:pt idx="94">
                  <c:v>1.333333333333333</c:v>
                </c:pt>
                <c:pt idx="95">
                  <c:v>1.333333333333333</c:v>
                </c:pt>
                <c:pt idx="96">
                  <c:v>1.333333333333333</c:v>
                </c:pt>
                <c:pt idx="97">
                  <c:v>1.333333333333333</c:v>
                </c:pt>
                <c:pt idx="98">
                  <c:v>1.333333333333333</c:v>
                </c:pt>
                <c:pt idx="99">
                  <c:v>1.333333333333333</c:v>
                </c:pt>
                <c:pt idx="100">
                  <c:v>1.333333333333333</c:v>
                </c:pt>
                <c:pt idx="101">
                  <c:v>1.333333333333333</c:v>
                </c:pt>
                <c:pt idx="102">
                  <c:v>1.333333333333333</c:v>
                </c:pt>
                <c:pt idx="103">
                  <c:v>1.333333333333333</c:v>
                </c:pt>
                <c:pt idx="104">
                  <c:v>1.333333333333333</c:v>
                </c:pt>
                <c:pt idx="105">
                  <c:v>1.333333333333333</c:v>
                </c:pt>
                <c:pt idx="106">
                  <c:v>1.333333333333333</c:v>
                </c:pt>
                <c:pt idx="107">
                  <c:v>1.333333333333333</c:v>
                </c:pt>
                <c:pt idx="108">
                  <c:v>1.333333333333333</c:v>
                </c:pt>
                <c:pt idx="109">
                  <c:v>1.333333333333333</c:v>
                </c:pt>
                <c:pt idx="110">
                  <c:v>1.333333333333333</c:v>
                </c:pt>
                <c:pt idx="111">
                  <c:v>1.333333333333333</c:v>
                </c:pt>
                <c:pt idx="112">
                  <c:v>1.333333333333333</c:v>
                </c:pt>
                <c:pt idx="113">
                  <c:v>1.333333333333333</c:v>
                </c:pt>
                <c:pt idx="114">
                  <c:v>1.333333333333333</c:v>
                </c:pt>
                <c:pt idx="115">
                  <c:v>1.333333333333333</c:v>
                </c:pt>
                <c:pt idx="116">
                  <c:v>1.333333333333333</c:v>
                </c:pt>
                <c:pt idx="117">
                  <c:v>1.333333333333333</c:v>
                </c:pt>
                <c:pt idx="118">
                  <c:v>1.333333333333333</c:v>
                </c:pt>
                <c:pt idx="119">
                  <c:v>1.333333333333333</c:v>
                </c:pt>
                <c:pt idx="120">
                  <c:v>1.333333333333333</c:v>
                </c:pt>
                <c:pt idx="121">
                  <c:v>1.333333333333333</c:v>
                </c:pt>
                <c:pt idx="122">
                  <c:v>1.333333333333333</c:v>
                </c:pt>
                <c:pt idx="123">
                  <c:v>1.333333333333333</c:v>
                </c:pt>
                <c:pt idx="124">
                  <c:v>1.333333333333333</c:v>
                </c:pt>
                <c:pt idx="125">
                  <c:v>1.333333333333333</c:v>
                </c:pt>
                <c:pt idx="126">
                  <c:v>1.333333333333333</c:v>
                </c:pt>
                <c:pt idx="127">
                  <c:v>1.333333333333333</c:v>
                </c:pt>
                <c:pt idx="128">
                  <c:v>1.333333333333333</c:v>
                </c:pt>
                <c:pt idx="129">
                  <c:v>1.333333333333333</c:v>
                </c:pt>
                <c:pt idx="130">
                  <c:v>1.333333333333333</c:v>
                </c:pt>
                <c:pt idx="131">
                  <c:v>1.333333333333333</c:v>
                </c:pt>
                <c:pt idx="132">
                  <c:v>1.333333333333333</c:v>
                </c:pt>
                <c:pt idx="133">
                  <c:v>1.333333333333333</c:v>
                </c:pt>
                <c:pt idx="134">
                  <c:v>1.333333333333333</c:v>
                </c:pt>
                <c:pt idx="135">
                  <c:v>1.333333333333333</c:v>
                </c:pt>
                <c:pt idx="136">
                  <c:v>1.333333333333333</c:v>
                </c:pt>
                <c:pt idx="137">
                  <c:v>1.333333333333333</c:v>
                </c:pt>
                <c:pt idx="138">
                  <c:v>1.333333333333333</c:v>
                </c:pt>
                <c:pt idx="139">
                  <c:v>1.333333333333333</c:v>
                </c:pt>
                <c:pt idx="140">
                  <c:v>1.333333333333333</c:v>
                </c:pt>
                <c:pt idx="141">
                  <c:v>1.333333333333333</c:v>
                </c:pt>
                <c:pt idx="142">
                  <c:v>1.333333333333333</c:v>
                </c:pt>
                <c:pt idx="143">
                  <c:v>1.333333333333333</c:v>
                </c:pt>
                <c:pt idx="144">
                  <c:v>1.333333333333333</c:v>
                </c:pt>
                <c:pt idx="145">
                  <c:v>1.333333333333333</c:v>
                </c:pt>
                <c:pt idx="146">
                  <c:v>1.333333333333333</c:v>
                </c:pt>
                <c:pt idx="147">
                  <c:v>1.333333333333333</c:v>
                </c:pt>
                <c:pt idx="148">
                  <c:v>1.333333333333333</c:v>
                </c:pt>
                <c:pt idx="149">
                  <c:v>1.333333333333333</c:v>
                </c:pt>
                <c:pt idx="150">
                  <c:v>1.333333333333333</c:v>
                </c:pt>
                <c:pt idx="151">
                  <c:v>1.333333333333333</c:v>
                </c:pt>
                <c:pt idx="152">
                  <c:v>1.333333333333333</c:v>
                </c:pt>
                <c:pt idx="153">
                  <c:v>1.333333333333333</c:v>
                </c:pt>
                <c:pt idx="154">
                  <c:v>1.333333333333333</c:v>
                </c:pt>
                <c:pt idx="155">
                  <c:v>1.333333333333333</c:v>
                </c:pt>
                <c:pt idx="156">
                  <c:v>1.333333333333333</c:v>
                </c:pt>
                <c:pt idx="157">
                  <c:v>1.333333333333333</c:v>
                </c:pt>
                <c:pt idx="158">
                  <c:v>1.333333333333333</c:v>
                </c:pt>
                <c:pt idx="159">
                  <c:v>1.333333333333333</c:v>
                </c:pt>
                <c:pt idx="160">
                  <c:v>1.333333333333333</c:v>
                </c:pt>
                <c:pt idx="161">
                  <c:v>1.333333333333333</c:v>
                </c:pt>
                <c:pt idx="162">
                  <c:v>1.333333333333333</c:v>
                </c:pt>
                <c:pt idx="163">
                  <c:v>1.333333333333333</c:v>
                </c:pt>
                <c:pt idx="164">
                  <c:v>1.333333333333333</c:v>
                </c:pt>
                <c:pt idx="165">
                  <c:v>1.333333333333333</c:v>
                </c:pt>
                <c:pt idx="166">
                  <c:v>1.333333333333333</c:v>
                </c:pt>
                <c:pt idx="167">
                  <c:v>1.333333333333333</c:v>
                </c:pt>
                <c:pt idx="168">
                  <c:v>1.333333333333333</c:v>
                </c:pt>
                <c:pt idx="169">
                  <c:v>1.333333333333333</c:v>
                </c:pt>
                <c:pt idx="170">
                  <c:v>1.333333333333333</c:v>
                </c:pt>
                <c:pt idx="171">
                  <c:v>1.333333333333333</c:v>
                </c:pt>
                <c:pt idx="172">
                  <c:v>1.333333333333333</c:v>
                </c:pt>
                <c:pt idx="173">
                  <c:v>1.333333333333333</c:v>
                </c:pt>
                <c:pt idx="174">
                  <c:v>1.333333333333333</c:v>
                </c:pt>
                <c:pt idx="175">
                  <c:v>1.333333333333333</c:v>
                </c:pt>
                <c:pt idx="176">
                  <c:v>1.333333333333333</c:v>
                </c:pt>
                <c:pt idx="177">
                  <c:v>1.333333333333333</c:v>
                </c:pt>
                <c:pt idx="178">
                  <c:v>1.333333333333333</c:v>
                </c:pt>
                <c:pt idx="179">
                  <c:v>1.333333333333333</c:v>
                </c:pt>
                <c:pt idx="180">
                  <c:v>1.333333333333333</c:v>
                </c:pt>
                <c:pt idx="181">
                  <c:v>1.333333333333333</c:v>
                </c:pt>
                <c:pt idx="182">
                  <c:v>1.333333333333333</c:v>
                </c:pt>
                <c:pt idx="183">
                  <c:v>1.333333333333333</c:v>
                </c:pt>
                <c:pt idx="184">
                  <c:v>1.333333333333333</c:v>
                </c:pt>
                <c:pt idx="185">
                  <c:v>1.333333333333333</c:v>
                </c:pt>
                <c:pt idx="186">
                  <c:v>1.333333333333333</c:v>
                </c:pt>
                <c:pt idx="187">
                  <c:v>1.333333333333333</c:v>
                </c:pt>
                <c:pt idx="188">
                  <c:v>1.333333333333333</c:v>
                </c:pt>
                <c:pt idx="189">
                  <c:v>1.333333333333333</c:v>
                </c:pt>
                <c:pt idx="190">
                  <c:v>1.333333333333333</c:v>
                </c:pt>
                <c:pt idx="191">
                  <c:v>1.333333333333333</c:v>
                </c:pt>
                <c:pt idx="192">
                  <c:v>1.333333333333333</c:v>
                </c:pt>
                <c:pt idx="193">
                  <c:v>1.333333333333333</c:v>
                </c:pt>
                <c:pt idx="194">
                  <c:v>1.333333333333333</c:v>
                </c:pt>
                <c:pt idx="195">
                  <c:v>1.333333333333333</c:v>
                </c:pt>
                <c:pt idx="196">
                  <c:v>1.333333333333333</c:v>
                </c:pt>
                <c:pt idx="197">
                  <c:v>1.333333333333333</c:v>
                </c:pt>
                <c:pt idx="198">
                  <c:v>1.333333333333333</c:v>
                </c:pt>
                <c:pt idx="199">
                  <c:v>1.333333333333333</c:v>
                </c:pt>
                <c:pt idx="200">
                  <c:v>1.333333333333333</c:v>
                </c:pt>
                <c:pt idx="201">
                  <c:v>1.333333333333333</c:v>
                </c:pt>
                <c:pt idx="202">
                  <c:v>1.333333333333333</c:v>
                </c:pt>
                <c:pt idx="203">
                  <c:v>1.333333333333333</c:v>
                </c:pt>
                <c:pt idx="204">
                  <c:v>1.333333333333333</c:v>
                </c:pt>
                <c:pt idx="205">
                  <c:v>1.333333333333333</c:v>
                </c:pt>
                <c:pt idx="206">
                  <c:v>1.333333333333333</c:v>
                </c:pt>
                <c:pt idx="207">
                  <c:v>1.333333333333333</c:v>
                </c:pt>
                <c:pt idx="208">
                  <c:v>1.333333333333333</c:v>
                </c:pt>
                <c:pt idx="209">
                  <c:v>1.333333333333333</c:v>
                </c:pt>
                <c:pt idx="210">
                  <c:v>1.333333333333333</c:v>
                </c:pt>
                <c:pt idx="211">
                  <c:v>1.333333333333333</c:v>
                </c:pt>
                <c:pt idx="212">
                  <c:v>1.333333333333333</c:v>
                </c:pt>
                <c:pt idx="213">
                  <c:v>1.333333333333333</c:v>
                </c:pt>
                <c:pt idx="214">
                  <c:v>1.333333333333333</c:v>
                </c:pt>
                <c:pt idx="215">
                  <c:v>1.333333333333333</c:v>
                </c:pt>
                <c:pt idx="216">
                  <c:v>1.333333333333333</c:v>
                </c:pt>
                <c:pt idx="217">
                  <c:v>1.333333333333333</c:v>
                </c:pt>
                <c:pt idx="218">
                  <c:v>1.333333333333333</c:v>
                </c:pt>
                <c:pt idx="219">
                  <c:v>1.333333333333333</c:v>
                </c:pt>
                <c:pt idx="220">
                  <c:v>1.333333333333333</c:v>
                </c:pt>
                <c:pt idx="221">
                  <c:v>1.333333333333333</c:v>
                </c:pt>
                <c:pt idx="222">
                  <c:v>1.333333333333333</c:v>
                </c:pt>
                <c:pt idx="223">
                  <c:v>1.333333333333333</c:v>
                </c:pt>
                <c:pt idx="224">
                  <c:v>1.333333333333333</c:v>
                </c:pt>
                <c:pt idx="225">
                  <c:v>1.333333333333333</c:v>
                </c:pt>
                <c:pt idx="226">
                  <c:v>1.333333333333333</c:v>
                </c:pt>
                <c:pt idx="227">
                  <c:v>1.333333333333333</c:v>
                </c:pt>
                <c:pt idx="228">
                  <c:v>1.333333333333333</c:v>
                </c:pt>
                <c:pt idx="229">
                  <c:v>1.333333333333333</c:v>
                </c:pt>
                <c:pt idx="230">
                  <c:v>1.333333333333333</c:v>
                </c:pt>
                <c:pt idx="231">
                  <c:v>1.333333333333333</c:v>
                </c:pt>
                <c:pt idx="232">
                  <c:v>1.333333333333333</c:v>
                </c:pt>
                <c:pt idx="233">
                  <c:v>1.333333333333333</c:v>
                </c:pt>
                <c:pt idx="234">
                  <c:v>1.333333333333333</c:v>
                </c:pt>
                <c:pt idx="235">
                  <c:v>1.333333333333333</c:v>
                </c:pt>
                <c:pt idx="236">
                  <c:v>1.333333333333333</c:v>
                </c:pt>
                <c:pt idx="237">
                  <c:v>1.333333333333333</c:v>
                </c:pt>
                <c:pt idx="238">
                  <c:v>1.333333333333333</c:v>
                </c:pt>
                <c:pt idx="239">
                  <c:v>1.333333333333333</c:v>
                </c:pt>
                <c:pt idx="240">
                  <c:v>1.333333333333333</c:v>
                </c:pt>
                <c:pt idx="241">
                  <c:v>1.333333333333333</c:v>
                </c:pt>
                <c:pt idx="242">
                  <c:v>1.333333333333333</c:v>
                </c:pt>
                <c:pt idx="243">
                  <c:v>1.333333333333333</c:v>
                </c:pt>
                <c:pt idx="244">
                  <c:v>1.333333333333333</c:v>
                </c:pt>
                <c:pt idx="245">
                  <c:v>1.333333333333333</c:v>
                </c:pt>
                <c:pt idx="246">
                  <c:v>1.333333333333333</c:v>
                </c:pt>
                <c:pt idx="247">
                  <c:v>1.333333333333333</c:v>
                </c:pt>
                <c:pt idx="248">
                  <c:v>1.333333333333333</c:v>
                </c:pt>
                <c:pt idx="249">
                  <c:v>1.333333333333333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730808"/>
        <c:axId val="2113736520"/>
      </c:scatterChart>
      <c:valAx>
        <c:axId val="2113730808"/>
        <c:scaling>
          <c:logBase val="10.0"/>
          <c:orientation val="minMax"/>
          <c:max val="20000.0"/>
          <c:min val="4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Problem memory</a:t>
                </a:r>
                <a:r>
                  <a:rPr lang="en-US" baseline="0"/>
                  <a:t> footprint (Mb)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736520"/>
        <c:crosses val="autoZero"/>
        <c:crossBetween val="midCat"/>
      </c:valAx>
      <c:valAx>
        <c:axId val="2113736520"/>
        <c:scaling>
          <c:orientation val="minMax"/>
          <c:max val="2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Flop/Word</a:t>
                </a:r>
              </a:p>
            </c:rich>
          </c:tx>
          <c:overlay val="0"/>
        </c:title>
        <c:numFmt formatCode="0.0000" sourceLinked="1"/>
        <c:majorTickMark val="out"/>
        <c:minorTickMark val="none"/>
        <c:tickLblPos val="nextTo"/>
        <c:crossAx val="21137308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MKL</a:t>
            </a:r>
            <a:r>
              <a:rPr lang="en-US" baseline="0"/>
              <a:t> DGEMM Runtime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Analysis!$T$2</c:f>
              <c:strCache>
                <c:ptCount val="1"/>
                <c:pt idx="0">
                  <c:v>Tcomp</c:v>
                </c:pt>
              </c:strCache>
            </c:strRef>
          </c:tx>
          <c:xVal>
            <c:numRef>
              <c:f>Analysis!$H$3:$H$18</c:f>
              <c:numCache>
                <c:formatCode>General</c:formatCode>
                <c:ptCount val="16"/>
                <c:pt idx="0">
                  <c:v>2000.0</c:v>
                </c:pt>
                <c:pt idx="1">
                  <c:v>2500.0</c:v>
                </c:pt>
                <c:pt idx="2">
                  <c:v>3000.0</c:v>
                </c:pt>
                <c:pt idx="3">
                  <c:v>3500.0</c:v>
                </c:pt>
                <c:pt idx="4">
                  <c:v>4000.0</c:v>
                </c:pt>
                <c:pt idx="5">
                  <c:v>4500.0</c:v>
                </c:pt>
                <c:pt idx="6">
                  <c:v>5000.0</c:v>
                </c:pt>
                <c:pt idx="7">
                  <c:v>5500.0</c:v>
                </c:pt>
                <c:pt idx="8">
                  <c:v>6000.0</c:v>
                </c:pt>
                <c:pt idx="9">
                  <c:v>6500.0</c:v>
                </c:pt>
                <c:pt idx="10">
                  <c:v>7500.0</c:v>
                </c:pt>
                <c:pt idx="11">
                  <c:v>8000.0</c:v>
                </c:pt>
                <c:pt idx="12">
                  <c:v>8500.0</c:v>
                </c:pt>
                <c:pt idx="13">
                  <c:v>9000.0</c:v>
                </c:pt>
                <c:pt idx="14">
                  <c:v>9500.0</c:v>
                </c:pt>
                <c:pt idx="15">
                  <c:v>10000.0</c:v>
                </c:pt>
              </c:numCache>
            </c:numRef>
          </c:xVal>
          <c:yVal>
            <c:numRef>
              <c:f>Analysis!$T$3:$T$18</c:f>
              <c:numCache>
                <c:formatCode>0.00E+00</c:formatCode>
                <c:ptCount val="16"/>
                <c:pt idx="0">
                  <c:v>0.0484781735540384</c:v>
                </c:pt>
                <c:pt idx="1">
                  <c:v>0.0946839327227312</c:v>
                </c:pt>
                <c:pt idx="2">
                  <c:v>0.16361383574488</c:v>
                </c:pt>
                <c:pt idx="3">
                  <c:v>0.259812711391174</c:v>
                </c:pt>
                <c:pt idx="4">
                  <c:v>0.387825388432307</c:v>
                </c:pt>
                <c:pt idx="5">
                  <c:v>0.552196695638969</c:v>
                </c:pt>
                <c:pt idx="6">
                  <c:v>0.75747146178185</c:v>
                </c:pt>
                <c:pt idx="7">
                  <c:v>1.008194515631642</c:v>
                </c:pt>
                <c:pt idx="8">
                  <c:v>1.308910685959037</c:v>
                </c:pt>
                <c:pt idx="9">
                  <c:v>1.664164801534724</c:v>
                </c:pt>
                <c:pt idx="10">
                  <c:v>2.556466183513744</c:v>
                </c:pt>
                <c:pt idx="11">
                  <c:v>3.102603107458457</c:v>
                </c:pt>
                <c:pt idx="12">
                  <c:v>3.721457291734229</c:v>
                </c:pt>
                <c:pt idx="13">
                  <c:v>4.417573565111748</c:v>
                </c:pt>
                <c:pt idx="14">
                  <c:v>5.195496756361709</c:v>
                </c:pt>
                <c:pt idx="15">
                  <c:v>6.0597716942548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Analysis!$U$2</c:f>
              <c:strCache>
                <c:ptCount val="1"/>
                <c:pt idx="0">
                  <c:v>Tcomm</c:v>
                </c:pt>
              </c:strCache>
            </c:strRef>
          </c:tx>
          <c:xVal>
            <c:numRef>
              <c:f>Analysis!$H$3:$H$18</c:f>
              <c:numCache>
                <c:formatCode>General</c:formatCode>
                <c:ptCount val="16"/>
                <c:pt idx="0">
                  <c:v>2000.0</c:v>
                </c:pt>
                <c:pt idx="1">
                  <c:v>2500.0</c:v>
                </c:pt>
                <c:pt idx="2">
                  <c:v>3000.0</c:v>
                </c:pt>
                <c:pt idx="3">
                  <c:v>3500.0</c:v>
                </c:pt>
                <c:pt idx="4">
                  <c:v>4000.0</c:v>
                </c:pt>
                <c:pt idx="5">
                  <c:v>4500.0</c:v>
                </c:pt>
                <c:pt idx="6">
                  <c:v>5000.0</c:v>
                </c:pt>
                <c:pt idx="7">
                  <c:v>5500.0</c:v>
                </c:pt>
                <c:pt idx="8">
                  <c:v>6000.0</c:v>
                </c:pt>
                <c:pt idx="9">
                  <c:v>6500.0</c:v>
                </c:pt>
                <c:pt idx="10">
                  <c:v>7500.0</c:v>
                </c:pt>
                <c:pt idx="11">
                  <c:v>8000.0</c:v>
                </c:pt>
                <c:pt idx="12">
                  <c:v>8500.0</c:v>
                </c:pt>
                <c:pt idx="13">
                  <c:v>9000.0</c:v>
                </c:pt>
                <c:pt idx="14">
                  <c:v>9500.0</c:v>
                </c:pt>
                <c:pt idx="15">
                  <c:v>10000.0</c:v>
                </c:pt>
              </c:numCache>
            </c:numRef>
          </c:xVal>
          <c:yVal>
            <c:numRef>
              <c:f>Analysis!$U$3:$U$18</c:f>
              <c:numCache>
                <c:formatCode>0.00E+00</c:formatCode>
                <c:ptCount val="16"/>
                <c:pt idx="0">
                  <c:v>0.0209815112157278</c:v>
                </c:pt>
                <c:pt idx="1">
                  <c:v>0.0436022088011189</c:v>
                </c:pt>
                <c:pt idx="2">
                  <c:v>0.0772789786818245</c:v>
                </c:pt>
                <c:pt idx="3">
                  <c:v>0.118208429189372</c:v>
                </c:pt>
                <c:pt idx="4">
                  <c:v>0.185897751765943</c:v>
                </c:pt>
                <c:pt idx="5">
                  <c:v>0.248179061960661</c:v>
                </c:pt>
                <c:pt idx="6">
                  <c:v>0.344693677804167</c:v>
                </c:pt>
                <c:pt idx="7">
                  <c:v>0.4451699420119</c:v>
                </c:pt>
                <c:pt idx="8">
                  <c:v>0.583620284461528</c:v>
                </c:pt>
                <c:pt idx="9">
                  <c:v>0.725227526065213</c:v>
                </c:pt>
                <c:pt idx="10">
                  <c:v>1.097950235330488</c:v>
                </c:pt>
                <c:pt idx="11">
                  <c:v>1.322487370323768</c:v>
                </c:pt>
                <c:pt idx="12">
                  <c:v>1.575851430591711</c:v>
                </c:pt>
                <c:pt idx="13">
                  <c:v>1.85777051873644</c:v>
                </c:pt>
                <c:pt idx="14">
                  <c:v>2.182697639584848</c:v>
                </c:pt>
                <c:pt idx="15">
                  <c:v>2.523082316074197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Analysis!$AB$2</c:f>
              <c:strCache>
                <c:ptCount val="1"/>
                <c:pt idx="0">
                  <c:v>Tactual</c:v>
                </c:pt>
              </c:strCache>
            </c:strRef>
          </c:tx>
          <c:xVal>
            <c:numRef>
              <c:f>Analysis!$H$3:$H$18</c:f>
              <c:numCache>
                <c:formatCode>General</c:formatCode>
                <c:ptCount val="16"/>
                <c:pt idx="0">
                  <c:v>2000.0</c:v>
                </c:pt>
                <c:pt idx="1">
                  <c:v>2500.0</c:v>
                </c:pt>
                <c:pt idx="2">
                  <c:v>3000.0</c:v>
                </c:pt>
                <c:pt idx="3">
                  <c:v>3500.0</c:v>
                </c:pt>
                <c:pt idx="4">
                  <c:v>4000.0</c:v>
                </c:pt>
                <c:pt idx="5">
                  <c:v>4500.0</c:v>
                </c:pt>
                <c:pt idx="6">
                  <c:v>5000.0</c:v>
                </c:pt>
                <c:pt idx="7">
                  <c:v>5500.0</c:v>
                </c:pt>
                <c:pt idx="8">
                  <c:v>6000.0</c:v>
                </c:pt>
                <c:pt idx="9">
                  <c:v>6500.0</c:v>
                </c:pt>
                <c:pt idx="10">
                  <c:v>7500.0</c:v>
                </c:pt>
                <c:pt idx="11">
                  <c:v>8000.0</c:v>
                </c:pt>
                <c:pt idx="12">
                  <c:v>8500.0</c:v>
                </c:pt>
                <c:pt idx="13">
                  <c:v>9000.0</c:v>
                </c:pt>
                <c:pt idx="14">
                  <c:v>9500.0</c:v>
                </c:pt>
                <c:pt idx="15">
                  <c:v>10000.0</c:v>
                </c:pt>
              </c:numCache>
            </c:numRef>
          </c:xVal>
          <c:yVal>
            <c:numRef>
              <c:f>Analysis!$AB$3:$AB$18</c:f>
              <c:numCache>
                <c:formatCode>General</c:formatCode>
                <c:ptCount val="16"/>
                <c:pt idx="0">
                  <c:v>0.07492</c:v>
                </c:pt>
                <c:pt idx="1">
                  <c:v>0.139604</c:v>
                </c:pt>
                <c:pt idx="2">
                  <c:v>0.242224</c:v>
                </c:pt>
                <c:pt idx="3">
                  <c:v>0.378654</c:v>
                </c:pt>
                <c:pt idx="4">
                  <c:v>0.558826</c:v>
                </c:pt>
                <c:pt idx="5">
                  <c:v>0.791298</c:v>
                </c:pt>
                <c:pt idx="6">
                  <c:v>1.086995</c:v>
                </c:pt>
                <c:pt idx="7">
                  <c:v>1.443736</c:v>
                </c:pt>
                <c:pt idx="8">
                  <c:v>1.858912</c:v>
                </c:pt>
                <c:pt idx="9">
                  <c:v>2.352339</c:v>
                </c:pt>
                <c:pt idx="10">
                  <c:v>3.602513</c:v>
                </c:pt>
                <c:pt idx="11">
                  <c:v>4.36044</c:v>
                </c:pt>
                <c:pt idx="12">
                  <c:v>5.592873</c:v>
                </c:pt>
                <c:pt idx="13">
                  <c:v>6.2093</c:v>
                </c:pt>
                <c:pt idx="14">
                  <c:v>7.421119</c:v>
                </c:pt>
                <c:pt idx="15">
                  <c:v>8.490271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184504"/>
        <c:axId val="2020190200"/>
      </c:scatterChart>
      <c:valAx>
        <c:axId val="2020184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Matrix</a:t>
                </a:r>
                <a:r>
                  <a:rPr lang="en-US" baseline="0"/>
                  <a:t> Size (n)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020190200"/>
        <c:crosses val="autoZero"/>
        <c:crossBetween val="midCat"/>
      </c:valAx>
      <c:valAx>
        <c:axId val="2020190200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Runtime (sec)</a:t>
                </a:r>
              </a:p>
            </c:rich>
          </c:tx>
          <c:layout/>
          <c:overlay val="0"/>
        </c:title>
        <c:numFmt formatCode="0.00E+00" sourceLinked="1"/>
        <c:majorTickMark val="out"/>
        <c:minorTickMark val="none"/>
        <c:tickLblPos val="nextTo"/>
        <c:crossAx val="20201845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MKL DGEMV Runtime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Analysis!$Q$42</c:f>
              <c:strCache>
                <c:ptCount val="1"/>
                <c:pt idx="0">
                  <c:v>Tcomp</c:v>
                </c:pt>
              </c:strCache>
            </c:strRef>
          </c:tx>
          <c:xVal>
            <c:numRef>
              <c:f>Analysis!$G$43:$G$65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Analysis!$Q$43:$Q$65</c:f>
              <c:numCache>
                <c:formatCode>0.00E+00</c:formatCode>
                <c:ptCount val="23"/>
                <c:pt idx="0">
                  <c:v>0.000183628741166949</c:v>
                </c:pt>
                <c:pt idx="1">
                  <c:v>0.000359912332687219</c:v>
                </c:pt>
                <c:pt idx="2">
                  <c:v>0.000594957121380914</c:v>
                </c:pt>
                <c:pt idx="3">
                  <c:v>0.000888763107248032</c:v>
                </c:pt>
                <c:pt idx="4">
                  <c:v>0.00124133029028857</c:v>
                </c:pt>
                <c:pt idx="5">
                  <c:v>0.00165265867050254</c:v>
                </c:pt>
                <c:pt idx="6">
                  <c:v>0.00212274824788993</c:v>
                </c:pt>
                <c:pt idx="7">
                  <c:v>0.00265159902245074</c:v>
                </c:pt>
                <c:pt idx="8">
                  <c:v>0.00323921099418497</c:v>
                </c:pt>
                <c:pt idx="9">
                  <c:v>0.00388558416309263</c:v>
                </c:pt>
                <c:pt idx="10">
                  <c:v>0.00459071852917372</c:v>
                </c:pt>
                <c:pt idx="11">
                  <c:v>0.00535461409242822</c:v>
                </c:pt>
                <c:pt idx="12">
                  <c:v>0.00617727085285615</c:v>
                </c:pt>
                <c:pt idx="13">
                  <c:v>0.00705868881045751</c:v>
                </c:pt>
                <c:pt idx="14">
                  <c:v>0.00799886796523229</c:v>
                </c:pt>
                <c:pt idx="15">
                  <c:v>0.00899780831718049</c:v>
                </c:pt>
                <c:pt idx="16">
                  <c:v>0.0100555098663021</c:v>
                </c:pt>
                <c:pt idx="17">
                  <c:v>0.0111719726125972</c:v>
                </c:pt>
                <c:pt idx="18">
                  <c:v>0.0123471965560656</c:v>
                </c:pt>
                <c:pt idx="19">
                  <c:v>0.0135811816967075</c:v>
                </c:pt>
                <c:pt idx="20">
                  <c:v>0.0148739280345228</c:v>
                </c:pt>
                <c:pt idx="21">
                  <c:v>0.0162254355695116</c:v>
                </c:pt>
                <c:pt idx="22">
                  <c:v>0.0176357043016738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Analysis!$R$42</c:f>
              <c:strCache>
                <c:ptCount val="1"/>
                <c:pt idx="0">
                  <c:v>Tcomm</c:v>
                </c:pt>
              </c:strCache>
            </c:strRef>
          </c:tx>
          <c:xVal>
            <c:numRef>
              <c:f>Analysis!$G$43:$G$65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Analysis!$R$43:$R$65</c:f>
              <c:numCache>
                <c:formatCode>0.00E+00</c:formatCode>
                <c:ptCount val="23"/>
                <c:pt idx="0">
                  <c:v>0.00105288993345214</c:v>
                </c:pt>
                <c:pt idx="1">
                  <c:v>0.00273005766893032</c:v>
                </c:pt>
                <c:pt idx="2">
                  <c:v>0.00449094290688749</c:v>
                </c:pt>
                <c:pt idx="3">
                  <c:v>0.00665506534362011</c:v>
                </c:pt>
                <c:pt idx="4">
                  <c:v>0.00925124130389979</c:v>
                </c:pt>
                <c:pt idx="5">
                  <c:v>0.0122648685460178</c:v>
                </c:pt>
                <c:pt idx="6">
                  <c:v>0.0157294251068344</c:v>
                </c:pt>
                <c:pt idx="7">
                  <c:v>0.0195744953944961</c:v>
                </c:pt>
                <c:pt idx="8">
                  <c:v>0.0238539805728501</c:v>
                </c:pt>
                <c:pt idx="9">
                  <c:v>0.0287274706507518</c:v>
                </c:pt>
                <c:pt idx="10">
                  <c:v>0.033765517753434</c:v>
                </c:pt>
                <c:pt idx="11">
                  <c:v>0.0393064419939031</c:v>
                </c:pt>
                <c:pt idx="12">
                  <c:v>0.0453456338629642</c:v>
                </c:pt>
                <c:pt idx="13">
                  <c:v>0.0518100504878152</c:v>
                </c:pt>
                <c:pt idx="14">
                  <c:v>0.059006976294103</c:v>
                </c:pt>
                <c:pt idx="15">
                  <c:v>0.0660215932804419</c:v>
                </c:pt>
                <c:pt idx="16">
                  <c:v>0.0736570543753124</c:v>
                </c:pt>
                <c:pt idx="17">
                  <c:v>0.0819345973144186</c:v>
                </c:pt>
                <c:pt idx="18">
                  <c:v>0.0904180390728489</c:v>
                </c:pt>
                <c:pt idx="19">
                  <c:v>0.0997030691952606</c:v>
                </c:pt>
                <c:pt idx="20">
                  <c:v>0.109340400728161</c:v>
                </c:pt>
                <c:pt idx="21">
                  <c:v>0.119110515643658</c:v>
                </c:pt>
                <c:pt idx="22">
                  <c:v>0.12941301183385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Analysis!$Y$42</c:f>
              <c:strCache>
                <c:ptCount val="1"/>
                <c:pt idx="0">
                  <c:v>Tactual</c:v>
                </c:pt>
              </c:strCache>
            </c:strRef>
          </c:tx>
          <c:xVal>
            <c:numRef>
              <c:f>Analysis!$G$43:$G$65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Analysis!$Y$43:$Y$65</c:f>
              <c:numCache>
                <c:formatCode>General</c:formatCode>
                <c:ptCount val="23"/>
                <c:pt idx="0">
                  <c:v>0.001344</c:v>
                </c:pt>
                <c:pt idx="1">
                  <c:v>0.003124</c:v>
                </c:pt>
                <c:pt idx="2">
                  <c:v>0.005117</c:v>
                </c:pt>
                <c:pt idx="3">
                  <c:v>0.00772</c:v>
                </c:pt>
                <c:pt idx="4">
                  <c:v>0.010636</c:v>
                </c:pt>
                <c:pt idx="5">
                  <c:v>0.013923</c:v>
                </c:pt>
                <c:pt idx="6">
                  <c:v>0.017763</c:v>
                </c:pt>
                <c:pt idx="7">
                  <c:v>0.022111</c:v>
                </c:pt>
                <c:pt idx="8">
                  <c:v>0.026954</c:v>
                </c:pt>
                <c:pt idx="9">
                  <c:v>0.032694</c:v>
                </c:pt>
                <c:pt idx="10">
                  <c:v>0.038059</c:v>
                </c:pt>
                <c:pt idx="11">
                  <c:v>0.044121</c:v>
                </c:pt>
                <c:pt idx="12">
                  <c:v>0.051006</c:v>
                </c:pt>
                <c:pt idx="13">
                  <c:v>0.058345</c:v>
                </c:pt>
                <c:pt idx="14">
                  <c:v>0.067062</c:v>
                </c:pt>
                <c:pt idx="15">
                  <c:v>0.074586</c:v>
                </c:pt>
                <c:pt idx="16">
                  <c:v>0.083454</c:v>
                </c:pt>
                <c:pt idx="17">
                  <c:v>0.093325</c:v>
                </c:pt>
                <c:pt idx="18">
                  <c:v>0.103365</c:v>
                </c:pt>
                <c:pt idx="19">
                  <c:v>0.114574</c:v>
                </c:pt>
                <c:pt idx="20">
                  <c:v>0.124657</c:v>
                </c:pt>
                <c:pt idx="21">
                  <c:v>0.134794</c:v>
                </c:pt>
                <c:pt idx="22">
                  <c:v>0.146611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235336"/>
        <c:axId val="2020240824"/>
      </c:scatterChart>
      <c:valAx>
        <c:axId val="2020235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Matrix Size (n)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020240824"/>
        <c:crosses val="autoZero"/>
        <c:crossBetween val="midCat"/>
      </c:valAx>
      <c:valAx>
        <c:axId val="2020240824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Runtime</a:t>
                </a:r>
                <a:r>
                  <a:rPr lang="en-US" baseline="0"/>
                  <a:t> (sec)</a:t>
                </a:r>
                <a:endParaRPr lang="en-US"/>
              </a:p>
            </c:rich>
          </c:tx>
          <c:layout/>
          <c:overlay val="0"/>
        </c:title>
        <c:numFmt formatCode="0.00E+00" sourceLinked="1"/>
        <c:majorTickMark val="out"/>
        <c:minorTickMark val="none"/>
        <c:tickLblPos val="low"/>
        <c:crossAx val="2020235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Naive DGEMV Runtime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Analysis!$Q$68</c:f>
              <c:strCache>
                <c:ptCount val="1"/>
                <c:pt idx="0">
                  <c:v>Tcomp</c:v>
                </c:pt>
              </c:strCache>
            </c:strRef>
          </c:tx>
          <c:xVal>
            <c:numRef>
              <c:f>Analysis!$G$69:$G$91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Analysis!$Q$69:$Q$91</c:f>
              <c:numCache>
                <c:formatCode>0.00E+00</c:formatCode>
                <c:ptCount val="23"/>
                <c:pt idx="0">
                  <c:v>0.00118886752890652</c:v>
                </c:pt>
                <c:pt idx="1">
                  <c:v>0.00233018035665678</c:v>
                </c:pt>
                <c:pt idx="2">
                  <c:v>0.00385193079365712</c:v>
                </c:pt>
                <c:pt idx="3">
                  <c:v>0.00575411883990756</c:v>
                </c:pt>
                <c:pt idx="4">
                  <c:v>0.00803674449540807</c:v>
                </c:pt>
                <c:pt idx="5">
                  <c:v>0.0106998077601587</c:v>
                </c:pt>
                <c:pt idx="6">
                  <c:v>0.0137433086341594</c:v>
                </c:pt>
                <c:pt idx="7">
                  <c:v>0.0171672471174101</c:v>
                </c:pt>
                <c:pt idx="8">
                  <c:v>0.020971623209911</c:v>
                </c:pt>
                <c:pt idx="9">
                  <c:v>0.025156436911662</c:v>
                </c:pt>
                <c:pt idx="10">
                  <c:v>0.029721688222663</c:v>
                </c:pt>
                <c:pt idx="11">
                  <c:v>0.0346673771429141</c:v>
                </c:pt>
                <c:pt idx="12">
                  <c:v>0.0399935036724153</c:v>
                </c:pt>
                <c:pt idx="13">
                  <c:v>0.0457000678111666</c:v>
                </c:pt>
                <c:pt idx="14">
                  <c:v>0.051787069559168</c:v>
                </c:pt>
                <c:pt idx="15">
                  <c:v>0.0582545089164195</c:v>
                </c:pt>
                <c:pt idx="16">
                  <c:v>0.065102385882921</c:v>
                </c:pt>
                <c:pt idx="17">
                  <c:v>0.0723307004586727</c:v>
                </c:pt>
                <c:pt idx="18">
                  <c:v>0.0799394526436744</c:v>
                </c:pt>
                <c:pt idx="19">
                  <c:v>0.0879286424379262</c:v>
                </c:pt>
                <c:pt idx="20">
                  <c:v>0.0962982698414281</c:v>
                </c:pt>
                <c:pt idx="21">
                  <c:v>0.10504833485418</c:v>
                </c:pt>
                <c:pt idx="22">
                  <c:v>0.114178837476182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Analysis!$R$68</c:f>
              <c:strCache>
                <c:ptCount val="1"/>
                <c:pt idx="0">
                  <c:v>Tcomm</c:v>
                </c:pt>
              </c:strCache>
            </c:strRef>
          </c:tx>
          <c:xVal>
            <c:numRef>
              <c:f>Analysis!$G$69:$G$91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Analysis!$R$69:$R$91</c:f>
              <c:numCache>
                <c:formatCode>0.00E+00</c:formatCode>
                <c:ptCount val="23"/>
                <c:pt idx="0">
                  <c:v>0.000651522561601127</c:v>
                </c:pt>
                <c:pt idx="1">
                  <c:v>0.00179963904207682</c:v>
                </c:pt>
                <c:pt idx="2">
                  <c:v>0.00293587525170417</c:v>
                </c:pt>
                <c:pt idx="3">
                  <c:v>0.00438466294625448</c:v>
                </c:pt>
                <c:pt idx="4">
                  <c:v>0.00611208846726447</c:v>
                </c:pt>
                <c:pt idx="5">
                  <c:v>0.00813220821789995</c:v>
                </c:pt>
                <c:pt idx="6">
                  <c:v>0.0104443137274786</c:v>
                </c:pt>
                <c:pt idx="7">
                  <c:v>0.0149022530988509</c:v>
                </c:pt>
                <c:pt idx="8">
                  <c:v>0.0183404976605981</c:v>
                </c:pt>
                <c:pt idx="9">
                  <c:v>0.0212048725737007</c:v>
                </c:pt>
                <c:pt idx="10">
                  <c:v>0.0235661740521637</c:v>
                </c:pt>
                <c:pt idx="11">
                  <c:v>0.0264165215631006</c:v>
                </c:pt>
                <c:pt idx="12">
                  <c:v>0.0305160787623506</c:v>
                </c:pt>
                <c:pt idx="13">
                  <c:v>0.0350241037273217</c:v>
                </c:pt>
                <c:pt idx="14">
                  <c:v>0.0399776070556291</c:v>
                </c:pt>
                <c:pt idx="15">
                  <c:v>0.0451143929907795</c:v>
                </c:pt>
                <c:pt idx="16">
                  <c:v>0.0508567238013811</c:v>
                </c:pt>
                <c:pt idx="17">
                  <c:v>0.05969042072514</c:v>
                </c:pt>
                <c:pt idx="18">
                  <c:v>0.0718809060706498</c:v>
                </c:pt>
                <c:pt idx="19">
                  <c:v>0.0859623009215717</c:v>
                </c:pt>
                <c:pt idx="20">
                  <c:v>0.0953473324386837</c:v>
                </c:pt>
                <c:pt idx="21">
                  <c:v>0.0896499589432586</c:v>
                </c:pt>
                <c:pt idx="22">
                  <c:v>0.100144121111442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Analysis!$Y$68</c:f>
              <c:strCache>
                <c:ptCount val="1"/>
                <c:pt idx="0">
                  <c:v>Tactual</c:v>
                </c:pt>
              </c:strCache>
            </c:strRef>
          </c:tx>
          <c:xVal>
            <c:numRef>
              <c:f>Analysis!$G$69:$G$91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Analysis!$Y$69:$Y$91</c:f>
              <c:numCache>
                <c:formatCode>General</c:formatCode>
                <c:ptCount val="23"/>
                <c:pt idx="0">
                  <c:v>0.00128</c:v>
                </c:pt>
                <c:pt idx="1">
                  <c:v>0.003082</c:v>
                </c:pt>
                <c:pt idx="2">
                  <c:v>0.006817</c:v>
                </c:pt>
                <c:pt idx="3">
                  <c:v>0.010422</c:v>
                </c:pt>
                <c:pt idx="4">
                  <c:v>0.014403</c:v>
                </c:pt>
                <c:pt idx="5">
                  <c:v>0.018875</c:v>
                </c:pt>
                <c:pt idx="6">
                  <c:v>0.02439</c:v>
                </c:pt>
                <c:pt idx="7">
                  <c:v>0.031748</c:v>
                </c:pt>
                <c:pt idx="8">
                  <c:v>0.038694</c:v>
                </c:pt>
                <c:pt idx="9">
                  <c:v>0.044919</c:v>
                </c:pt>
                <c:pt idx="10">
                  <c:v>0.052464</c:v>
                </c:pt>
                <c:pt idx="11">
                  <c:v>0.061401</c:v>
                </c:pt>
                <c:pt idx="12">
                  <c:v>0.070308</c:v>
                </c:pt>
                <c:pt idx="13">
                  <c:v>0.07903</c:v>
                </c:pt>
                <c:pt idx="14">
                  <c:v>0.092693</c:v>
                </c:pt>
                <c:pt idx="15">
                  <c:v>0.102798</c:v>
                </c:pt>
                <c:pt idx="16">
                  <c:v>0.115722</c:v>
                </c:pt>
                <c:pt idx="17">
                  <c:v>0.130158</c:v>
                </c:pt>
                <c:pt idx="18">
                  <c:v>0.149555</c:v>
                </c:pt>
                <c:pt idx="19">
                  <c:v>0.170689</c:v>
                </c:pt>
                <c:pt idx="20">
                  <c:v>0.187862</c:v>
                </c:pt>
                <c:pt idx="21">
                  <c:v>0.193015</c:v>
                </c:pt>
                <c:pt idx="22">
                  <c:v>0.212926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749688"/>
        <c:axId val="2113755144"/>
      </c:scatterChart>
      <c:valAx>
        <c:axId val="2113749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Matrix Size (n)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13755144"/>
        <c:crosses val="autoZero"/>
        <c:crossBetween val="midCat"/>
      </c:valAx>
      <c:valAx>
        <c:axId val="2113755144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Runtime</a:t>
                </a:r>
                <a:r>
                  <a:rPr lang="en-US" baseline="0"/>
                  <a:t> (sec)</a:t>
                </a:r>
                <a:endParaRPr lang="en-US"/>
              </a:p>
            </c:rich>
          </c:tx>
          <c:layout/>
          <c:overlay val="0"/>
        </c:title>
        <c:numFmt formatCode="0.00E+00" sourceLinked="1"/>
        <c:majorTickMark val="out"/>
        <c:minorTickMark val="none"/>
        <c:tickLblPos val="nextTo"/>
        <c:crossAx val="21137496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MKL DSPMV Runtime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Analysis!$P$94</c:f>
              <c:strCache>
                <c:ptCount val="1"/>
                <c:pt idx="0">
                  <c:v>Tcomp</c:v>
                </c:pt>
              </c:strCache>
            </c:strRef>
          </c:tx>
          <c:marker>
            <c:symbol val="none"/>
          </c:marker>
          <c:xVal>
            <c:numRef>
              <c:f>Analysis!$L$131:$L$322</c:f>
              <c:numCache>
                <c:formatCode>General</c:formatCode>
                <c:ptCount val="192"/>
                <c:pt idx="0">
                  <c:v>50.29078</c:v>
                </c:pt>
                <c:pt idx="1">
                  <c:v>50.543148</c:v>
                </c:pt>
                <c:pt idx="2">
                  <c:v>51.681132</c:v>
                </c:pt>
                <c:pt idx="3">
                  <c:v>51.745436</c:v>
                </c:pt>
                <c:pt idx="4">
                  <c:v>53.129388</c:v>
                </c:pt>
                <c:pt idx="5">
                  <c:v>53.64598</c:v>
                </c:pt>
                <c:pt idx="6">
                  <c:v>53.804148</c:v>
                </c:pt>
                <c:pt idx="7">
                  <c:v>53.829132</c:v>
                </c:pt>
                <c:pt idx="8">
                  <c:v>55.97592</c:v>
                </c:pt>
                <c:pt idx="9">
                  <c:v>55.976</c:v>
                </c:pt>
                <c:pt idx="10">
                  <c:v>56.37692</c:v>
                </c:pt>
                <c:pt idx="11">
                  <c:v>56.440884</c:v>
                </c:pt>
                <c:pt idx="12">
                  <c:v>56.770232</c:v>
                </c:pt>
                <c:pt idx="13">
                  <c:v>57.266532</c:v>
                </c:pt>
                <c:pt idx="14">
                  <c:v>58.161476</c:v>
                </c:pt>
                <c:pt idx="15">
                  <c:v>58.331624</c:v>
                </c:pt>
                <c:pt idx="16">
                  <c:v>58.47982</c:v>
                </c:pt>
                <c:pt idx="17">
                  <c:v>58.719752</c:v>
                </c:pt>
                <c:pt idx="18">
                  <c:v>60.118516</c:v>
                </c:pt>
                <c:pt idx="19">
                  <c:v>61.058448</c:v>
                </c:pt>
                <c:pt idx="20">
                  <c:v>63.823728</c:v>
                </c:pt>
                <c:pt idx="21">
                  <c:v>63.844952</c:v>
                </c:pt>
                <c:pt idx="22">
                  <c:v>65.058164</c:v>
                </c:pt>
                <c:pt idx="23">
                  <c:v>65.35493599999999</c:v>
                </c:pt>
                <c:pt idx="24">
                  <c:v>65.89555199999999</c:v>
                </c:pt>
                <c:pt idx="25">
                  <c:v>66.979256</c:v>
                </c:pt>
                <c:pt idx="26">
                  <c:v>68.11477600000001</c:v>
                </c:pt>
                <c:pt idx="27">
                  <c:v>68.11477600000001</c:v>
                </c:pt>
                <c:pt idx="28">
                  <c:v>68.11477600000001</c:v>
                </c:pt>
                <c:pt idx="29">
                  <c:v>68.11477600000001</c:v>
                </c:pt>
                <c:pt idx="30">
                  <c:v>68.11477600000001</c:v>
                </c:pt>
                <c:pt idx="31">
                  <c:v>68.11477600000001</c:v>
                </c:pt>
                <c:pt idx="32">
                  <c:v>70.21938</c:v>
                </c:pt>
                <c:pt idx="33">
                  <c:v>70.344708</c:v>
                </c:pt>
                <c:pt idx="34">
                  <c:v>71.27512</c:v>
                </c:pt>
                <c:pt idx="35">
                  <c:v>71.739624</c:v>
                </c:pt>
                <c:pt idx="36">
                  <c:v>72.624904</c:v>
                </c:pt>
                <c:pt idx="37">
                  <c:v>73.013268</c:v>
                </c:pt>
                <c:pt idx="38">
                  <c:v>73.374112</c:v>
                </c:pt>
                <c:pt idx="39">
                  <c:v>73.62861599999999</c:v>
                </c:pt>
                <c:pt idx="40">
                  <c:v>73.643192</c:v>
                </c:pt>
                <c:pt idx="41">
                  <c:v>74.500488</c:v>
                </c:pt>
                <c:pt idx="42">
                  <c:v>75.427324</c:v>
                </c:pt>
                <c:pt idx="43">
                  <c:v>75.47241200000001</c:v>
                </c:pt>
                <c:pt idx="44">
                  <c:v>75.5216</c:v>
                </c:pt>
                <c:pt idx="45">
                  <c:v>76.607116</c:v>
                </c:pt>
                <c:pt idx="46">
                  <c:v>77.460444</c:v>
                </c:pt>
                <c:pt idx="47">
                  <c:v>79.589028</c:v>
                </c:pt>
                <c:pt idx="48">
                  <c:v>80.166968</c:v>
                </c:pt>
                <c:pt idx="49">
                  <c:v>80.63331599999999</c:v>
                </c:pt>
                <c:pt idx="50">
                  <c:v>81.64572</c:v>
                </c:pt>
                <c:pt idx="51">
                  <c:v>83.411048</c:v>
                </c:pt>
                <c:pt idx="52">
                  <c:v>84.692044</c:v>
                </c:pt>
                <c:pt idx="53">
                  <c:v>85.2957</c:v>
                </c:pt>
                <c:pt idx="54">
                  <c:v>86.261676</c:v>
                </c:pt>
                <c:pt idx="55">
                  <c:v>86.552936</c:v>
                </c:pt>
                <c:pt idx="56">
                  <c:v>86.984404</c:v>
                </c:pt>
                <c:pt idx="57">
                  <c:v>87.18738399999999</c:v>
                </c:pt>
                <c:pt idx="58">
                  <c:v>92.9691</c:v>
                </c:pt>
                <c:pt idx="59">
                  <c:v>94.894204</c:v>
                </c:pt>
                <c:pt idx="60">
                  <c:v>95.118104</c:v>
                </c:pt>
                <c:pt idx="61">
                  <c:v>98.658416</c:v>
                </c:pt>
                <c:pt idx="62">
                  <c:v>101.443032</c:v>
                </c:pt>
                <c:pt idx="63">
                  <c:v>103.67096</c:v>
                </c:pt>
                <c:pt idx="64">
                  <c:v>104.52116</c:v>
                </c:pt>
                <c:pt idx="65">
                  <c:v>104.669432</c:v>
                </c:pt>
                <c:pt idx="66">
                  <c:v>104.91174</c:v>
                </c:pt>
                <c:pt idx="67">
                  <c:v>106.097308</c:v>
                </c:pt>
                <c:pt idx="68">
                  <c:v>108.14462</c:v>
                </c:pt>
                <c:pt idx="69">
                  <c:v>108.783168</c:v>
                </c:pt>
                <c:pt idx="70">
                  <c:v>112.976632</c:v>
                </c:pt>
                <c:pt idx="71">
                  <c:v>117.439936</c:v>
                </c:pt>
                <c:pt idx="72">
                  <c:v>117.901352</c:v>
                </c:pt>
                <c:pt idx="73">
                  <c:v>118.3983</c:v>
                </c:pt>
                <c:pt idx="74">
                  <c:v>118.3983</c:v>
                </c:pt>
                <c:pt idx="75">
                  <c:v>118.3983</c:v>
                </c:pt>
                <c:pt idx="76">
                  <c:v>118.3983</c:v>
                </c:pt>
                <c:pt idx="77">
                  <c:v>118.3983</c:v>
                </c:pt>
                <c:pt idx="78">
                  <c:v>118.65948</c:v>
                </c:pt>
                <c:pt idx="79">
                  <c:v>118.65948</c:v>
                </c:pt>
                <c:pt idx="80">
                  <c:v>118.65948</c:v>
                </c:pt>
                <c:pt idx="81">
                  <c:v>118.65948</c:v>
                </c:pt>
                <c:pt idx="82">
                  <c:v>118.65948</c:v>
                </c:pt>
                <c:pt idx="83">
                  <c:v>118.65948</c:v>
                </c:pt>
                <c:pt idx="84">
                  <c:v>118.65948</c:v>
                </c:pt>
                <c:pt idx="85">
                  <c:v>118.65948</c:v>
                </c:pt>
                <c:pt idx="86">
                  <c:v>118.65948</c:v>
                </c:pt>
                <c:pt idx="87">
                  <c:v>131.1872</c:v>
                </c:pt>
                <c:pt idx="88">
                  <c:v>131.1872</c:v>
                </c:pt>
                <c:pt idx="89">
                  <c:v>132.258048</c:v>
                </c:pt>
                <c:pt idx="90">
                  <c:v>134.464128</c:v>
                </c:pt>
                <c:pt idx="91">
                  <c:v>134.724192</c:v>
                </c:pt>
                <c:pt idx="92">
                  <c:v>136.3894</c:v>
                </c:pt>
                <c:pt idx="93">
                  <c:v>138.833996</c:v>
                </c:pt>
                <c:pt idx="94">
                  <c:v>145.87914</c:v>
                </c:pt>
                <c:pt idx="95">
                  <c:v>148.597216</c:v>
                </c:pt>
                <c:pt idx="96">
                  <c:v>153.63216</c:v>
                </c:pt>
                <c:pt idx="97">
                  <c:v>164.125896</c:v>
                </c:pt>
                <c:pt idx="98">
                  <c:v>167.071876</c:v>
                </c:pt>
                <c:pt idx="99">
                  <c:v>168.986928</c:v>
                </c:pt>
                <c:pt idx="100">
                  <c:v>169.961244</c:v>
                </c:pt>
                <c:pt idx="101">
                  <c:v>174.165804</c:v>
                </c:pt>
                <c:pt idx="102">
                  <c:v>174.319276</c:v>
                </c:pt>
                <c:pt idx="103">
                  <c:v>174.976372</c:v>
                </c:pt>
                <c:pt idx="104">
                  <c:v>177.187224</c:v>
                </c:pt>
                <c:pt idx="105">
                  <c:v>188.296236</c:v>
                </c:pt>
                <c:pt idx="106">
                  <c:v>193.758468</c:v>
                </c:pt>
                <c:pt idx="107">
                  <c:v>194.816428</c:v>
                </c:pt>
                <c:pt idx="108">
                  <c:v>194.816428</c:v>
                </c:pt>
                <c:pt idx="109">
                  <c:v>196.058752</c:v>
                </c:pt>
                <c:pt idx="110">
                  <c:v>199.850432</c:v>
                </c:pt>
                <c:pt idx="111">
                  <c:v>201.12268</c:v>
                </c:pt>
                <c:pt idx="112">
                  <c:v>207.559896</c:v>
                </c:pt>
                <c:pt idx="113">
                  <c:v>212.402412</c:v>
                </c:pt>
                <c:pt idx="114">
                  <c:v>215.79898</c:v>
                </c:pt>
                <c:pt idx="115">
                  <c:v>217.897596</c:v>
                </c:pt>
                <c:pt idx="116">
                  <c:v>220.988592</c:v>
                </c:pt>
                <c:pt idx="117">
                  <c:v>221.293356</c:v>
                </c:pt>
                <c:pt idx="118">
                  <c:v>230.662796</c:v>
                </c:pt>
                <c:pt idx="119">
                  <c:v>231.872904</c:v>
                </c:pt>
                <c:pt idx="120">
                  <c:v>233.130972</c:v>
                </c:pt>
                <c:pt idx="121">
                  <c:v>233.994564</c:v>
                </c:pt>
                <c:pt idx="122">
                  <c:v>234.880508</c:v>
                </c:pt>
                <c:pt idx="123">
                  <c:v>248.07496</c:v>
                </c:pt>
                <c:pt idx="124">
                  <c:v>250.485548</c:v>
                </c:pt>
                <c:pt idx="125">
                  <c:v>252.554644</c:v>
                </c:pt>
                <c:pt idx="126">
                  <c:v>252.775956</c:v>
                </c:pt>
                <c:pt idx="127">
                  <c:v>255.144564</c:v>
                </c:pt>
                <c:pt idx="128">
                  <c:v>270.032772</c:v>
                </c:pt>
                <c:pt idx="129">
                  <c:v>270.625164</c:v>
                </c:pt>
                <c:pt idx="130">
                  <c:v>273.722736</c:v>
                </c:pt>
                <c:pt idx="131">
                  <c:v>276.204032</c:v>
                </c:pt>
                <c:pt idx="132">
                  <c:v>295.619264</c:v>
                </c:pt>
                <c:pt idx="133">
                  <c:v>299.80672</c:v>
                </c:pt>
                <c:pt idx="134">
                  <c:v>300.796656</c:v>
                </c:pt>
                <c:pt idx="135">
                  <c:v>303.892128</c:v>
                </c:pt>
                <c:pt idx="136">
                  <c:v>314.050992</c:v>
                </c:pt>
                <c:pt idx="137">
                  <c:v>321.327568</c:v>
                </c:pt>
                <c:pt idx="138">
                  <c:v>337.595076</c:v>
                </c:pt>
                <c:pt idx="139">
                  <c:v>339.819704</c:v>
                </c:pt>
                <c:pt idx="140">
                  <c:v>355.24364</c:v>
                </c:pt>
                <c:pt idx="141">
                  <c:v>355.679888</c:v>
                </c:pt>
                <c:pt idx="142">
                  <c:v>356.59788</c:v>
                </c:pt>
                <c:pt idx="143">
                  <c:v>379.20412</c:v>
                </c:pt>
                <c:pt idx="144">
                  <c:v>379.407072</c:v>
                </c:pt>
                <c:pt idx="145">
                  <c:v>391.554376</c:v>
                </c:pt>
                <c:pt idx="146">
                  <c:v>404.453268</c:v>
                </c:pt>
                <c:pt idx="147">
                  <c:v>416.3271</c:v>
                </c:pt>
                <c:pt idx="148">
                  <c:v>423.36528</c:v>
                </c:pt>
                <c:pt idx="149">
                  <c:v>448.196456</c:v>
                </c:pt>
                <c:pt idx="150">
                  <c:v>455.652228</c:v>
                </c:pt>
                <c:pt idx="151">
                  <c:v>457.213324</c:v>
                </c:pt>
                <c:pt idx="152">
                  <c:v>458.134968</c:v>
                </c:pt>
                <c:pt idx="153">
                  <c:v>469.761568</c:v>
                </c:pt>
                <c:pt idx="154">
                  <c:v>484.837276</c:v>
                </c:pt>
                <c:pt idx="155">
                  <c:v>490.447152</c:v>
                </c:pt>
                <c:pt idx="156">
                  <c:v>506.899032</c:v>
                </c:pt>
                <c:pt idx="157">
                  <c:v>535.56762</c:v>
                </c:pt>
                <c:pt idx="158">
                  <c:v>560.7579040000001</c:v>
                </c:pt>
                <c:pt idx="159">
                  <c:v>560.7579040000001</c:v>
                </c:pt>
                <c:pt idx="160">
                  <c:v>564.509544</c:v>
                </c:pt>
                <c:pt idx="161">
                  <c:v>608.034016</c:v>
                </c:pt>
                <c:pt idx="162">
                  <c:v>608.216464</c:v>
                </c:pt>
                <c:pt idx="163">
                  <c:v>611.702808</c:v>
                </c:pt>
                <c:pt idx="164">
                  <c:v>673.177152</c:v>
                </c:pt>
                <c:pt idx="165">
                  <c:v>696.003832</c:v>
                </c:pt>
                <c:pt idx="166">
                  <c:v>712.985492</c:v>
                </c:pt>
                <c:pt idx="167">
                  <c:v>739.318908</c:v>
                </c:pt>
                <c:pt idx="168">
                  <c:v>745.120908</c:v>
                </c:pt>
                <c:pt idx="169">
                  <c:v>805.444528</c:v>
                </c:pt>
                <c:pt idx="170">
                  <c:v>819.520624</c:v>
                </c:pt>
                <c:pt idx="171">
                  <c:v>819.520624</c:v>
                </c:pt>
                <c:pt idx="172">
                  <c:v>825.198684</c:v>
                </c:pt>
                <c:pt idx="173">
                  <c:v>825.4580120000001</c:v>
                </c:pt>
                <c:pt idx="174">
                  <c:v>882.792944</c:v>
                </c:pt>
                <c:pt idx="175">
                  <c:v>924.876696</c:v>
                </c:pt>
                <c:pt idx="176">
                  <c:v>929.788876</c:v>
                </c:pt>
                <c:pt idx="177">
                  <c:v>939.523532</c:v>
                </c:pt>
                <c:pt idx="178">
                  <c:v>1055.542904</c:v>
                </c:pt>
                <c:pt idx="179">
                  <c:v>1293.491792</c:v>
                </c:pt>
                <c:pt idx="180">
                  <c:v>1360.639704</c:v>
                </c:pt>
                <c:pt idx="181">
                  <c:v>1594.094272</c:v>
                </c:pt>
                <c:pt idx="182">
                  <c:v>1666.89628</c:v>
                </c:pt>
                <c:pt idx="183">
                  <c:v>1926.23072</c:v>
                </c:pt>
                <c:pt idx="184">
                  <c:v>2477.609052</c:v>
                </c:pt>
                <c:pt idx="185">
                  <c:v>3111.593792</c:v>
                </c:pt>
                <c:pt idx="186">
                  <c:v>3437.224876</c:v>
                </c:pt>
                <c:pt idx="187">
                  <c:v>3947.774864</c:v>
                </c:pt>
                <c:pt idx="188">
                  <c:v>5374.667712</c:v>
                </c:pt>
                <c:pt idx="189">
                  <c:v>8134.875096</c:v>
                </c:pt>
                <c:pt idx="190">
                  <c:v>12025.569884</c:v>
                </c:pt>
                <c:pt idx="191">
                  <c:v>14601.68138</c:v>
                </c:pt>
              </c:numCache>
            </c:numRef>
          </c:xVal>
          <c:yVal>
            <c:numRef>
              <c:f>Analysis!$P$131:$P$322</c:f>
              <c:numCache>
                <c:formatCode>0.00E+00</c:formatCode>
                <c:ptCount val="192"/>
                <c:pt idx="0">
                  <c:v>0.000265857955362591</c:v>
                </c:pt>
                <c:pt idx="1">
                  <c:v>0.000264167462251397</c:v>
                </c:pt>
                <c:pt idx="2">
                  <c:v>0.000272585853587648</c:v>
                </c:pt>
                <c:pt idx="3">
                  <c:v>0.000261938955144656</c:v>
                </c:pt>
                <c:pt idx="4">
                  <c:v>0.000292008025983938</c:v>
                </c:pt>
                <c:pt idx="5">
                  <c:v>0.000284429401431106</c:v>
                </c:pt>
                <c:pt idx="6">
                  <c:v>0.000293147818596726</c:v>
                </c:pt>
                <c:pt idx="7">
                  <c:v>0.000291661438696436</c:v>
                </c:pt>
                <c:pt idx="8">
                  <c:v>0.000199131267725965</c:v>
                </c:pt>
                <c:pt idx="9">
                  <c:v>0.00019913159983337</c:v>
                </c:pt>
                <c:pt idx="10">
                  <c:v>0.000310195290206744</c:v>
                </c:pt>
                <c:pt idx="11">
                  <c:v>0.000310277121471252</c:v>
                </c:pt>
                <c:pt idx="12">
                  <c:v>0.000299493195513098</c:v>
                </c:pt>
                <c:pt idx="13">
                  <c:v>0.000206274300206846</c:v>
                </c:pt>
                <c:pt idx="14">
                  <c:v>0.000206890824392854</c:v>
                </c:pt>
                <c:pt idx="15">
                  <c:v>0.000294183528748895</c:v>
                </c:pt>
                <c:pt idx="16">
                  <c:v>0.000306672959072934</c:v>
                </c:pt>
                <c:pt idx="17">
                  <c:v>0.000208941122666255</c:v>
                </c:pt>
                <c:pt idx="18">
                  <c:v>0.000257168896491543</c:v>
                </c:pt>
                <c:pt idx="19">
                  <c:v>0.000327163919518896</c:v>
                </c:pt>
                <c:pt idx="20">
                  <c:v>0.000341273834713226</c:v>
                </c:pt>
                <c:pt idx="21">
                  <c:v>0.000346032070342734</c:v>
                </c:pt>
                <c:pt idx="22">
                  <c:v>0.000354259433499825</c:v>
                </c:pt>
                <c:pt idx="23">
                  <c:v>0.000341836690342642</c:v>
                </c:pt>
                <c:pt idx="24">
                  <c:v>0.000357198849716979</c:v>
                </c:pt>
                <c:pt idx="25">
                  <c:v>0.000353775951540123</c:v>
                </c:pt>
                <c:pt idx="26">
                  <c:v>0.000359762519616501</c:v>
                </c:pt>
                <c:pt idx="27">
                  <c:v>0.000359762519616501</c:v>
                </c:pt>
                <c:pt idx="28">
                  <c:v>0.000359762519616501</c:v>
                </c:pt>
                <c:pt idx="29">
                  <c:v>0.000359762519616501</c:v>
                </c:pt>
                <c:pt idx="30">
                  <c:v>0.000359762519616501</c:v>
                </c:pt>
                <c:pt idx="31">
                  <c:v>0.000359762519616501</c:v>
                </c:pt>
                <c:pt idx="32">
                  <c:v>0.000362063492558939</c:v>
                </c:pt>
                <c:pt idx="33">
                  <c:v>0.000364952096343179</c:v>
                </c:pt>
                <c:pt idx="34">
                  <c:v>0.00032322486001372</c:v>
                </c:pt>
                <c:pt idx="35">
                  <c:v>0.000379892147206195</c:v>
                </c:pt>
                <c:pt idx="36">
                  <c:v>0.000183762134096131</c:v>
                </c:pt>
                <c:pt idx="37">
                  <c:v>0.000381795255477851</c:v>
                </c:pt>
                <c:pt idx="38">
                  <c:v>0.000304529272197343</c:v>
                </c:pt>
                <c:pt idx="39">
                  <c:v>0.00016215064326685</c:v>
                </c:pt>
                <c:pt idx="40">
                  <c:v>0.00038245462151906</c:v>
                </c:pt>
                <c:pt idx="41">
                  <c:v>0.000323084644267473</c:v>
                </c:pt>
                <c:pt idx="42">
                  <c:v>0.000395449054362623</c:v>
                </c:pt>
                <c:pt idx="43">
                  <c:v>0.000393625054074757</c:v>
                </c:pt>
                <c:pt idx="44">
                  <c:v>0.000369310076128592</c:v>
                </c:pt>
                <c:pt idx="45">
                  <c:v>0.000342627770180539</c:v>
                </c:pt>
                <c:pt idx="46">
                  <c:v>0.000405123343060332</c:v>
                </c:pt>
                <c:pt idx="47">
                  <c:v>0.000339084250594311</c:v>
                </c:pt>
                <c:pt idx="48">
                  <c:v>0.000418868405059904</c:v>
                </c:pt>
                <c:pt idx="49">
                  <c:v>0.000436970516944156</c:v>
                </c:pt>
                <c:pt idx="50">
                  <c:v>0.000449082274727617</c:v>
                </c:pt>
                <c:pt idx="51">
                  <c:v>0.000325742831934361</c:v>
                </c:pt>
                <c:pt idx="52">
                  <c:v>0.000395824335729888</c:v>
                </c:pt>
                <c:pt idx="53">
                  <c:v>0.000444903367254796</c:v>
                </c:pt>
                <c:pt idx="54">
                  <c:v>0.000473483733441955</c:v>
                </c:pt>
                <c:pt idx="55">
                  <c:v>0.00047201415817634</c:v>
                </c:pt>
                <c:pt idx="56">
                  <c:v>0.000410177685651833</c:v>
                </c:pt>
                <c:pt idx="57">
                  <c:v>0.000307076602412556</c:v>
                </c:pt>
                <c:pt idx="58">
                  <c:v>0.000497776858720893</c:v>
                </c:pt>
                <c:pt idx="59">
                  <c:v>0.000504700434628775</c:v>
                </c:pt>
                <c:pt idx="60">
                  <c:v>0.000366264119856024</c:v>
                </c:pt>
                <c:pt idx="61">
                  <c:v>0.000496789038456476</c:v>
                </c:pt>
                <c:pt idx="62">
                  <c:v>0.000543668854747734</c:v>
                </c:pt>
                <c:pt idx="63">
                  <c:v>0.000457751606418828</c:v>
                </c:pt>
                <c:pt idx="64">
                  <c:v>0.000565678542355201</c:v>
                </c:pt>
                <c:pt idx="65">
                  <c:v>0.000503699064382248</c:v>
                </c:pt>
                <c:pt idx="66">
                  <c:v>0.000504842775862412</c:v>
                </c:pt>
                <c:pt idx="67">
                  <c:v>0.000583310058047052</c:v>
                </c:pt>
                <c:pt idx="68">
                  <c:v>0.000333529488565471</c:v>
                </c:pt>
                <c:pt idx="69">
                  <c:v>0.00060054078652296</c:v>
                </c:pt>
                <c:pt idx="70">
                  <c:v>0.000490329748700306</c:v>
                </c:pt>
                <c:pt idx="71">
                  <c:v>0.000417884636505824</c:v>
                </c:pt>
                <c:pt idx="72">
                  <c:v>0.000622919644721445</c:v>
                </c:pt>
                <c:pt idx="73">
                  <c:v>0.000599596671592996</c:v>
                </c:pt>
                <c:pt idx="74">
                  <c:v>0.000599596671592996</c:v>
                </c:pt>
                <c:pt idx="75">
                  <c:v>0.000599596671592996</c:v>
                </c:pt>
                <c:pt idx="76">
                  <c:v>0.000599596671592996</c:v>
                </c:pt>
                <c:pt idx="77">
                  <c:v>0.000599596671592996</c:v>
                </c:pt>
                <c:pt idx="78">
                  <c:v>0.000600906171089566</c:v>
                </c:pt>
                <c:pt idx="79">
                  <c:v>0.000600906171089566</c:v>
                </c:pt>
                <c:pt idx="80">
                  <c:v>0.000600906171089566</c:v>
                </c:pt>
                <c:pt idx="81">
                  <c:v>0.000600906171089566</c:v>
                </c:pt>
                <c:pt idx="82">
                  <c:v>0.000600906171089566</c:v>
                </c:pt>
                <c:pt idx="83">
                  <c:v>0.000600906171089566</c:v>
                </c:pt>
                <c:pt idx="84">
                  <c:v>0.000600906171089566</c:v>
                </c:pt>
                <c:pt idx="85">
                  <c:v>0.000600906171089566</c:v>
                </c:pt>
                <c:pt idx="86">
                  <c:v>0.000600906171089566</c:v>
                </c:pt>
                <c:pt idx="87">
                  <c:v>0.000585497383835615</c:v>
                </c:pt>
                <c:pt idx="88">
                  <c:v>0.000585497383835615</c:v>
                </c:pt>
                <c:pt idx="89">
                  <c:v>0.000686027557233948</c:v>
                </c:pt>
                <c:pt idx="90">
                  <c:v>0.000653402322122489</c:v>
                </c:pt>
                <c:pt idx="91">
                  <c:v>0.000644433562395237</c:v>
                </c:pt>
                <c:pt idx="92">
                  <c:v>0.000734857043254996</c:v>
                </c:pt>
                <c:pt idx="93">
                  <c:v>0.000540029422543041</c:v>
                </c:pt>
                <c:pt idx="94">
                  <c:v>0.000742205915905284</c:v>
                </c:pt>
                <c:pt idx="95">
                  <c:v>0.000820037145988522</c:v>
                </c:pt>
                <c:pt idx="96">
                  <c:v>0.000685453742060178</c:v>
                </c:pt>
                <c:pt idx="97">
                  <c:v>0.000746262807117633</c:v>
                </c:pt>
                <c:pt idx="98">
                  <c:v>0.000736966124539022</c:v>
                </c:pt>
                <c:pt idx="99">
                  <c:v>0.000826133043822513</c:v>
                </c:pt>
                <c:pt idx="100">
                  <c:v>0.000902697948371787</c:v>
                </c:pt>
                <c:pt idx="101">
                  <c:v>0.000956058641400518</c:v>
                </c:pt>
                <c:pt idx="102">
                  <c:v>0.000456922201386433</c:v>
                </c:pt>
                <c:pt idx="103">
                  <c:v>0.000963523021006147</c:v>
                </c:pt>
                <c:pt idx="104">
                  <c:v>0.00053497434931525</c:v>
                </c:pt>
                <c:pt idx="105">
                  <c:v>0.00097152594597917</c:v>
                </c:pt>
                <c:pt idx="106">
                  <c:v>0.00101264389806404</c:v>
                </c:pt>
                <c:pt idx="107">
                  <c:v>0.00107411299337752</c:v>
                </c:pt>
                <c:pt idx="108">
                  <c:v>0.00107411299337752</c:v>
                </c:pt>
                <c:pt idx="109">
                  <c:v>0.0006975541417704</c:v>
                </c:pt>
                <c:pt idx="110">
                  <c:v>0.000988586502620931</c:v>
                </c:pt>
                <c:pt idx="111">
                  <c:v>0.00106518269168772</c:v>
                </c:pt>
                <c:pt idx="112">
                  <c:v>0.000737851854987246</c:v>
                </c:pt>
                <c:pt idx="113">
                  <c:v>0.000755084443264621</c:v>
                </c:pt>
                <c:pt idx="114">
                  <c:v>0.000962314083631708</c:v>
                </c:pt>
                <c:pt idx="115">
                  <c:v>0.000465878805982675</c:v>
                </c:pt>
                <c:pt idx="116">
                  <c:v>0.000959670243004701</c:v>
                </c:pt>
                <c:pt idx="117">
                  <c:v>0.000580093531411451</c:v>
                </c:pt>
                <c:pt idx="118">
                  <c:v>0.00112365571326081</c:v>
                </c:pt>
                <c:pt idx="119">
                  <c:v>0.000983715549738282</c:v>
                </c:pt>
                <c:pt idx="120">
                  <c:v>0.000829469859760081</c:v>
                </c:pt>
                <c:pt idx="121">
                  <c:v>0.00123942662756634</c:v>
                </c:pt>
                <c:pt idx="122">
                  <c:v>0.000835772793350137</c:v>
                </c:pt>
                <c:pt idx="123">
                  <c:v>0.00127762648472943</c:v>
                </c:pt>
                <c:pt idx="124">
                  <c:v>0.000656633062955009</c:v>
                </c:pt>
                <c:pt idx="125">
                  <c:v>0.000541767938384949</c:v>
                </c:pt>
                <c:pt idx="126">
                  <c:v>0.00116159499895421</c:v>
                </c:pt>
                <c:pt idx="127">
                  <c:v>0.000994380514824088</c:v>
                </c:pt>
                <c:pt idx="128">
                  <c:v>0.00139247128432633</c:v>
                </c:pt>
                <c:pt idx="129">
                  <c:v>0.000709433025841714</c:v>
                </c:pt>
                <c:pt idx="130">
                  <c:v>0.00109721298959448</c:v>
                </c:pt>
                <c:pt idx="131">
                  <c:v>0.00148268261497599</c:v>
                </c:pt>
                <c:pt idx="132">
                  <c:v>0.00125671746748249</c:v>
                </c:pt>
                <c:pt idx="133">
                  <c:v>0.000904947511087984</c:v>
                </c:pt>
                <c:pt idx="134">
                  <c:v>0.00127490672434972</c:v>
                </c:pt>
                <c:pt idx="135">
                  <c:v>0.00157666920975885</c:v>
                </c:pt>
                <c:pt idx="136">
                  <c:v>0.00156095335599855</c:v>
                </c:pt>
                <c:pt idx="137">
                  <c:v>0.00165045450817409</c:v>
                </c:pt>
                <c:pt idx="138">
                  <c:v>0.00134943561124399</c:v>
                </c:pt>
                <c:pt idx="139">
                  <c:v>0.00183920894719854</c:v>
                </c:pt>
                <c:pt idx="140">
                  <c:v>0.00179937087062974</c:v>
                </c:pt>
                <c:pt idx="141">
                  <c:v>0.00180203795877507</c:v>
                </c:pt>
                <c:pt idx="142">
                  <c:v>0.00187253180712422</c:v>
                </c:pt>
                <c:pt idx="143">
                  <c:v>0.00176827200115009</c:v>
                </c:pt>
                <c:pt idx="144">
                  <c:v>0.000821579319932795</c:v>
                </c:pt>
                <c:pt idx="145">
                  <c:v>0.000844323496276405</c:v>
                </c:pt>
                <c:pt idx="146">
                  <c:v>0.00207286390880395</c:v>
                </c:pt>
                <c:pt idx="147">
                  <c:v>0.00214523615663385</c:v>
                </c:pt>
                <c:pt idx="148">
                  <c:v>0.00218935330426872</c:v>
                </c:pt>
                <c:pt idx="149">
                  <c:v>0.00201650289106005</c:v>
                </c:pt>
                <c:pt idx="150">
                  <c:v>0.00241286085696775</c:v>
                </c:pt>
                <c:pt idx="151">
                  <c:v>0.00248847825909153</c:v>
                </c:pt>
                <c:pt idx="152">
                  <c:v>0.00120104510765289</c:v>
                </c:pt>
                <c:pt idx="153">
                  <c:v>0.0016715486420884</c:v>
                </c:pt>
                <c:pt idx="154">
                  <c:v>0.00112474236868885</c:v>
                </c:pt>
                <c:pt idx="155">
                  <c:v>0.00261021614713656</c:v>
                </c:pt>
                <c:pt idx="156">
                  <c:v>0.00247546854930735</c:v>
                </c:pt>
                <c:pt idx="157">
                  <c:v>0.00261589279258291</c:v>
                </c:pt>
                <c:pt idx="158">
                  <c:v>0.0029411147472638</c:v>
                </c:pt>
                <c:pt idx="159">
                  <c:v>0.0029411147472638</c:v>
                </c:pt>
                <c:pt idx="160">
                  <c:v>0.00300254465390353</c:v>
                </c:pt>
                <c:pt idx="161">
                  <c:v>0.001594036700064</c:v>
                </c:pt>
                <c:pt idx="162">
                  <c:v>0.00283495993643869</c:v>
                </c:pt>
                <c:pt idx="163">
                  <c:v>0.00299098512431253</c:v>
                </c:pt>
                <c:pt idx="164">
                  <c:v>0.00333396619035015</c:v>
                </c:pt>
                <c:pt idx="165">
                  <c:v>0.00182460346133497</c:v>
                </c:pt>
                <c:pt idx="166">
                  <c:v>0.00382027239142153</c:v>
                </c:pt>
                <c:pt idx="167">
                  <c:v>0.0019381631381188</c:v>
                </c:pt>
                <c:pt idx="168">
                  <c:v>0.00395110962382532</c:v>
                </c:pt>
                <c:pt idx="169">
                  <c:v>0.00211155076826524</c:v>
                </c:pt>
                <c:pt idx="170">
                  <c:v>0.00429650351657927</c:v>
                </c:pt>
                <c:pt idx="171">
                  <c:v>0.00429650351657927</c:v>
                </c:pt>
                <c:pt idx="172">
                  <c:v>0.0019165461343066</c:v>
                </c:pt>
                <c:pt idx="173">
                  <c:v>0.0039536915596321</c:v>
                </c:pt>
                <c:pt idx="174">
                  <c:v>0.00379642183247004</c:v>
                </c:pt>
                <c:pt idx="175">
                  <c:v>0.0045826685777286</c:v>
                </c:pt>
                <c:pt idx="176">
                  <c:v>0.00421785656428871</c:v>
                </c:pt>
                <c:pt idx="177">
                  <c:v>0.00334309947608567</c:v>
                </c:pt>
                <c:pt idx="178">
                  <c:v>0.00524883411951953</c:v>
                </c:pt>
                <c:pt idx="179">
                  <c:v>0.0065889810851841</c:v>
                </c:pt>
                <c:pt idx="180">
                  <c:v>0.00736481194591035</c:v>
                </c:pt>
                <c:pt idx="181">
                  <c:v>0.00789963000548097</c:v>
                </c:pt>
                <c:pt idx="182">
                  <c:v>0.00359039056846193</c:v>
                </c:pt>
                <c:pt idx="183">
                  <c:v>0.00880464553216543</c:v>
                </c:pt>
                <c:pt idx="184">
                  <c:v>0.0128930278992605</c:v>
                </c:pt>
                <c:pt idx="185">
                  <c:v>0.0154252475596693</c:v>
                </c:pt>
                <c:pt idx="186">
                  <c:v>0.0188021582928299</c:v>
                </c:pt>
                <c:pt idx="187">
                  <c:v>0.0198011575581736</c:v>
                </c:pt>
                <c:pt idx="188">
                  <c:v>0.0266504884645711</c:v>
                </c:pt>
                <c:pt idx="189">
                  <c:v>0.0425097117958737</c:v>
                </c:pt>
                <c:pt idx="190">
                  <c:v>0.0621947023020295</c:v>
                </c:pt>
                <c:pt idx="191">
                  <c:v>0.0677434802868103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Analysis!$Q$94</c:f>
              <c:strCache>
                <c:ptCount val="1"/>
                <c:pt idx="0">
                  <c:v>Tcomm</c:v>
                </c:pt>
              </c:strCache>
            </c:strRef>
          </c:tx>
          <c:marker>
            <c:symbol val="none"/>
          </c:marker>
          <c:xVal>
            <c:numRef>
              <c:f>Analysis!$L$135:$L$322</c:f>
              <c:numCache>
                <c:formatCode>General</c:formatCode>
                <c:ptCount val="188"/>
                <c:pt idx="0">
                  <c:v>53.129388</c:v>
                </c:pt>
                <c:pt idx="1">
                  <c:v>53.64598</c:v>
                </c:pt>
                <c:pt idx="2">
                  <c:v>53.804148</c:v>
                </c:pt>
                <c:pt idx="3">
                  <c:v>53.829132</c:v>
                </c:pt>
                <c:pt idx="4">
                  <c:v>55.97592</c:v>
                </c:pt>
                <c:pt idx="5">
                  <c:v>55.976</c:v>
                </c:pt>
                <c:pt idx="6">
                  <c:v>56.37692</c:v>
                </c:pt>
                <c:pt idx="7">
                  <c:v>56.440884</c:v>
                </c:pt>
                <c:pt idx="8">
                  <c:v>56.770232</c:v>
                </c:pt>
                <c:pt idx="9">
                  <c:v>57.266532</c:v>
                </c:pt>
                <c:pt idx="10">
                  <c:v>58.161476</c:v>
                </c:pt>
                <c:pt idx="11">
                  <c:v>58.331624</c:v>
                </c:pt>
                <c:pt idx="12">
                  <c:v>58.47982</c:v>
                </c:pt>
                <c:pt idx="13">
                  <c:v>58.719752</c:v>
                </c:pt>
                <c:pt idx="14">
                  <c:v>60.118516</c:v>
                </c:pt>
                <c:pt idx="15">
                  <c:v>61.058448</c:v>
                </c:pt>
                <c:pt idx="16">
                  <c:v>63.823728</c:v>
                </c:pt>
                <c:pt idx="17">
                  <c:v>63.844952</c:v>
                </c:pt>
                <c:pt idx="18">
                  <c:v>65.058164</c:v>
                </c:pt>
                <c:pt idx="19">
                  <c:v>65.35493599999999</c:v>
                </c:pt>
                <c:pt idx="20">
                  <c:v>65.89555199999999</c:v>
                </c:pt>
                <c:pt idx="21">
                  <c:v>66.979256</c:v>
                </c:pt>
                <c:pt idx="22">
                  <c:v>68.11477600000001</c:v>
                </c:pt>
                <c:pt idx="23">
                  <c:v>68.11477600000001</c:v>
                </c:pt>
                <c:pt idx="24">
                  <c:v>68.11477600000001</c:v>
                </c:pt>
                <c:pt idx="25">
                  <c:v>68.11477600000001</c:v>
                </c:pt>
                <c:pt idx="26">
                  <c:v>68.11477600000001</c:v>
                </c:pt>
                <c:pt idx="27">
                  <c:v>68.11477600000001</c:v>
                </c:pt>
                <c:pt idx="28">
                  <c:v>70.21938</c:v>
                </c:pt>
                <c:pt idx="29">
                  <c:v>70.344708</c:v>
                </c:pt>
                <c:pt idx="30">
                  <c:v>71.27512</c:v>
                </c:pt>
                <c:pt idx="31">
                  <c:v>71.739624</c:v>
                </c:pt>
                <c:pt idx="32">
                  <c:v>72.624904</c:v>
                </c:pt>
                <c:pt idx="33">
                  <c:v>73.013268</c:v>
                </c:pt>
                <c:pt idx="34">
                  <c:v>73.374112</c:v>
                </c:pt>
                <c:pt idx="35">
                  <c:v>73.62861599999999</c:v>
                </c:pt>
                <c:pt idx="36">
                  <c:v>73.643192</c:v>
                </c:pt>
                <c:pt idx="37">
                  <c:v>74.500488</c:v>
                </c:pt>
                <c:pt idx="38">
                  <c:v>75.427324</c:v>
                </c:pt>
                <c:pt idx="39">
                  <c:v>75.47241200000001</c:v>
                </c:pt>
                <c:pt idx="40">
                  <c:v>75.5216</c:v>
                </c:pt>
                <c:pt idx="41">
                  <c:v>76.607116</c:v>
                </c:pt>
                <c:pt idx="42">
                  <c:v>77.460444</c:v>
                </c:pt>
                <c:pt idx="43">
                  <c:v>79.589028</c:v>
                </c:pt>
                <c:pt idx="44">
                  <c:v>80.166968</c:v>
                </c:pt>
                <c:pt idx="45">
                  <c:v>80.63331599999999</c:v>
                </c:pt>
                <c:pt idx="46">
                  <c:v>81.64572</c:v>
                </c:pt>
                <c:pt idx="47">
                  <c:v>83.411048</c:v>
                </c:pt>
                <c:pt idx="48">
                  <c:v>84.692044</c:v>
                </c:pt>
                <c:pt idx="49">
                  <c:v>85.2957</c:v>
                </c:pt>
                <c:pt idx="50">
                  <c:v>86.261676</c:v>
                </c:pt>
                <c:pt idx="51">
                  <c:v>86.552936</c:v>
                </c:pt>
                <c:pt idx="52">
                  <c:v>86.984404</c:v>
                </c:pt>
                <c:pt idx="53">
                  <c:v>87.18738399999999</c:v>
                </c:pt>
                <c:pt idx="54">
                  <c:v>92.9691</c:v>
                </c:pt>
                <c:pt idx="55">
                  <c:v>94.894204</c:v>
                </c:pt>
                <c:pt idx="56">
                  <c:v>95.118104</c:v>
                </c:pt>
                <c:pt idx="57">
                  <c:v>98.658416</c:v>
                </c:pt>
                <c:pt idx="58">
                  <c:v>101.443032</c:v>
                </c:pt>
                <c:pt idx="59">
                  <c:v>103.67096</c:v>
                </c:pt>
                <c:pt idx="60">
                  <c:v>104.52116</c:v>
                </c:pt>
                <c:pt idx="61">
                  <c:v>104.669432</c:v>
                </c:pt>
                <c:pt idx="62">
                  <c:v>104.91174</c:v>
                </c:pt>
                <c:pt idx="63">
                  <c:v>106.097308</c:v>
                </c:pt>
                <c:pt idx="64">
                  <c:v>108.14462</c:v>
                </c:pt>
                <c:pt idx="65">
                  <c:v>108.783168</c:v>
                </c:pt>
                <c:pt idx="66">
                  <c:v>112.976632</c:v>
                </c:pt>
                <c:pt idx="67">
                  <c:v>117.439936</c:v>
                </c:pt>
                <c:pt idx="68">
                  <c:v>117.901352</c:v>
                </c:pt>
                <c:pt idx="69">
                  <c:v>118.3983</c:v>
                </c:pt>
                <c:pt idx="70">
                  <c:v>118.3983</c:v>
                </c:pt>
                <c:pt idx="71">
                  <c:v>118.3983</c:v>
                </c:pt>
                <c:pt idx="72">
                  <c:v>118.3983</c:v>
                </c:pt>
                <c:pt idx="73">
                  <c:v>118.3983</c:v>
                </c:pt>
                <c:pt idx="74">
                  <c:v>118.65948</c:v>
                </c:pt>
                <c:pt idx="75">
                  <c:v>118.65948</c:v>
                </c:pt>
                <c:pt idx="76">
                  <c:v>118.65948</c:v>
                </c:pt>
                <c:pt idx="77">
                  <c:v>118.65948</c:v>
                </c:pt>
                <c:pt idx="78">
                  <c:v>118.65948</c:v>
                </c:pt>
                <c:pt idx="79">
                  <c:v>118.65948</c:v>
                </c:pt>
                <c:pt idx="80">
                  <c:v>118.65948</c:v>
                </c:pt>
                <c:pt idx="81">
                  <c:v>118.65948</c:v>
                </c:pt>
                <c:pt idx="82">
                  <c:v>118.65948</c:v>
                </c:pt>
                <c:pt idx="83">
                  <c:v>131.1872</c:v>
                </c:pt>
                <c:pt idx="84">
                  <c:v>131.1872</c:v>
                </c:pt>
                <c:pt idx="85">
                  <c:v>132.258048</c:v>
                </c:pt>
                <c:pt idx="86">
                  <c:v>134.464128</c:v>
                </c:pt>
                <c:pt idx="87">
                  <c:v>134.724192</c:v>
                </c:pt>
                <c:pt idx="88">
                  <c:v>136.3894</c:v>
                </c:pt>
                <c:pt idx="89">
                  <c:v>138.833996</c:v>
                </c:pt>
                <c:pt idx="90">
                  <c:v>145.87914</c:v>
                </c:pt>
                <c:pt idx="91">
                  <c:v>148.597216</c:v>
                </c:pt>
                <c:pt idx="92">
                  <c:v>153.63216</c:v>
                </c:pt>
                <c:pt idx="93">
                  <c:v>164.125896</c:v>
                </c:pt>
                <c:pt idx="94">
                  <c:v>167.071876</c:v>
                </c:pt>
                <c:pt idx="95">
                  <c:v>168.986928</c:v>
                </c:pt>
                <c:pt idx="96">
                  <c:v>169.961244</c:v>
                </c:pt>
                <c:pt idx="97">
                  <c:v>174.165804</c:v>
                </c:pt>
                <c:pt idx="98">
                  <c:v>174.319276</c:v>
                </c:pt>
                <c:pt idx="99">
                  <c:v>174.976372</c:v>
                </c:pt>
                <c:pt idx="100">
                  <c:v>177.187224</c:v>
                </c:pt>
                <c:pt idx="101">
                  <c:v>188.296236</c:v>
                </c:pt>
                <c:pt idx="102">
                  <c:v>193.758468</c:v>
                </c:pt>
                <c:pt idx="103">
                  <c:v>194.816428</c:v>
                </c:pt>
                <c:pt idx="104">
                  <c:v>194.816428</c:v>
                </c:pt>
                <c:pt idx="105">
                  <c:v>196.058752</c:v>
                </c:pt>
                <c:pt idx="106">
                  <c:v>199.850432</c:v>
                </c:pt>
                <c:pt idx="107">
                  <c:v>201.12268</c:v>
                </c:pt>
                <c:pt idx="108">
                  <c:v>207.559896</c:v>
                </c:pt>
                <c:pt idx="109">
                  <c:v>212.402412</c:v>
                </c:pt>
                <c:pt idx="110">
                  <c:v>215.79898</c:v>
                </c:pt>
                <c:pt idx="111">
                  <c:v>217.897596</c:v>
                </c:pt>
                <c:pt idx="112">
                  <c:v>220.988592</c:v>
                </c:pt>
                <c:pt idx="113">
                  <c:v>221.293356</c:v>
                </c:pt>
                <c:pt idx="114">
                  <c:v>230.662796</c:v>
                </c:pt>
                <c:pt idx="115">
                  <c:v>231.872904</c:v>
                </c:pt>
                <c:pt idx="116">
                  <c:v>233.130972</c:v>
                </c:pt>
                <c:pt idx="117">
                  <c:v>233.994564</c:v>
                </c:pt>
                <c:pt idx="118">
                  <c:v>234.880508</c:v>
                </c:pt>
                <c:pt idx="119">
                  <c:v>248.07496</c:v>
                </c:pt>
                <c:pt idx="120">
                  <c:v>250.485548</c:v>
                </c:pt>
                <c:pt idx="121">
                  <c:v>252.554644</c:v>
                </c:pt>
                <c:pt idx="122">
                  <c:v>252.775956</c:v>
                </c:pt>
                <c:pt idx="123">
                  <c:v>255.144564</c:v>
                </c:pt>
                <c:pt idx="124">
                  <c:v>270.032772</c:v>
                </c:pt>
                <c:pt idx="125">
                  <c:v>270.625164</c:v>
                </c:pt>
                <c:pt idx="126">
                  <c:v>273.722736</c:v>
                </c:pt>
                <c:pt idx="127">
                  <c:v>276.204032</c:v>
                </c:pt>
                <c:pt idx="128">
                  <c:v>295.619264</c:v>
                </c:pt>
                <c:pt idx="129">
                  <c:v>299.80672</c:v>
                </c:pt>
                <c:pt idx="130">
                  <c:v>300.796656</c:v>
                </c:pt>
                <c:pt idx="131">
                  <c:v>303.892128</c:v>
                </c:pt>
                <c:pt idx="132">
                  <c:v>314.050992</c:v>
                </c:pt>
                <c:pt idx="133">
                  <c:v>321.327568</c:v>
                </c:pt>
                <c:pt idx="134">
                  <c:v>337.595076</c:v>
                </c:pt>
                <c:pt idx="135">
                  <c:v>339.819704</c:v>
                </c:pt>
                <c:pt idx="136">
                  <c:v>355.24364</c:v>
                </c:pt>
                <c:pt idx="137">
                  <c:v>355.679888</c:v>
                </c:pt>
                <c:pt idx="138">
                  <c:v>356.59788</c:v>
                </c:pt>
                <c:pt idx="139">
                  <c:v>379.20412</c:v>
                </c:pt>
                <c:pt idx="140">
                  <c:v>379.407072</c:v>
                </c:pt>
                <c:pt idx="141">
                  <c:v>391.554376</c:v>
                </c:pt>
                <c:pt idx="142">
                  <c:v>404.453268</c:v>
                </c:pt>
                <c:pt idx="143">
                  <c:v>416.3271</c:v>
                </c:pt>
                <c:pt idx="144">
                  <c:v>423.36528</c:v>
                </c:pt>
                <c:pt idx="145">
                  <c:v>448.196456</c:v>
                </c:pt>
                <c:pt idx="146">
                  <c:v>455.652228</c:v>
                </c:pt>
                <c:pt idx="147">
                  <c:v>457.213324</c:v>
                </c:pt>
                <c:pt idx="148">
                  <c:v>458.134968</c:v>
                </c:pt>
                <c:pt idx="149">
                  <c:v>469.761568</c:v>
                </c:pt>
                <c:pt idx="150">
                  <c:v>484.837276</c:v>
                </c:pt>
                <c:pt idx="151">
                  <c:v>490.447152</c:v>
                </c:pt>
                <c:pt idx="152">
                  <c:v>506.899032</c:v>
                </c:pt>
                <c:pt idx="153">
                  <c:v>535.56762</c:v>
                </c:pt>
                <c:pt idx="154">
                  <c:v>560.7579040000001</c:v>
                </c:pt>
                <c:pt idx="155">
                  <c:v>560.7579040000001</c:v>
                </c:pt>
                <c:pt idx="156">
                  <c:v>564.509544</c:v>
                </c:pt>
                <c:pt idx="157">
                  <c:v>608.034016</c:v>
                </c:pt>
                <c:pt idx="158">
                  <c:v>608.216464</c:v>
                </c:pt>
                <c:pt idx="159">
                  <c:v>611.702808</c:v>
                </c:pt>
                <c:pt idx="160">
                  <c:v>673.177152</c:v>
                </c:pt>
                <c:pt idx="161">
                  <c:v>696.003832</c:v>
                </c:pt>
                <c:pt idx="162">
                  <c:v>712.985492</c:v>
                </c:pt>
                <c:pt idx="163">
                  <c:v>739.318908</c:v>
                </c:pt>
                <c:pt idx="164">
                  <c:v>745.120908</c:v>
                </c:pt>
                <c:pt idx="165">
                  <c:v>805.444528</c:v>
                </c:pt>
                <c:pt idx="166">
                  <c:v>819.520624</c:v>
                </c:pt>
                <c:pt idx="167">
                  <c:v>819.520624</c:v>
                </c:pt>
                <c:pt idx="168">
                  <c:v>825.198684</c:v>
                </c:pt>
                <c:pt idx="169">
                  <c:v>825.4580120000001</c:v>
                </c:pt>
                <c:pt idx="170">
                  <c:v>882.792944</c:v>
                </c:pt>
                <c:pt idx="171">
                  <c:v>924.876696</c:v>
                </c:pt>
                <c:pt idx="172">
                  <c:v>929.788876</c:v>
                </c:pt>
                <c:pt idx="173">
                  <c:v>939.523532</c:v>
                </c:pt>
                <c:pt idx="174">
                  <c:v>1055.542904</c:v>
                </c:pt>
                <c:pt idx="175">
                  <c:v>1293.491792</c:v>
                </c:pt>
                <c:pt idx="176">
                  <c:v>1360.639704</c:v>
                </c:pt>
                <c:pt idx="177">
                  <c:v>1594.094272</c:v>
                </c:pt>
                <c:pt idx="178">
                  <c:v>1666.89628</c:v>
                </c:pt>
                <c:pt idx="179">
                  <c:v>1926.23072</c:v>
                </c:pt>
                <c:pt idx="180">
                  <c:v>2477.609052</c:v>
                </c:pt>
                <c:pt idx="181">
                  <c:v>3111.593792</c:v>
                </c:pt>
                <c:pt idx="182">
                  <c:v>3437.224876</c:v>
                </c:pt>
                <c:pt idx="183">
                  <c:v>3947.774864</c:v>
                </c:pt>
                <c:pt idx="184">
                  <c:v>5374.667712</c:v>
                </c:pt>
                <c:pt idx="185">
                  <c:v>8134.875096</c:v>
                </c:pt>
                <c:pt idx="186">
                  <c:v>12025.569884</c:v>
                </c:pt>
                <c:pt idx="187">
                  <c:v>14601.68138</c:v>
                </c:pt>
              </c:numCache>
            </c:numRef>
          </c:xVal>
          <c:yVal>
            <c:numRef>
              <c:f>Analysis!$Q$135:$Q$322</c:f>
              <c:numCache>
                <c:formatCode>0.00E+00</c:formatCode>
                <c:ptCount val="188"/>
                <c:pt idx="0">
                  <c:v>0.00110651627804738</c:v>
                </c:pt>
                <c:pt idx="1">
                  <c:v>0.00227203222856239</c:v>
                </c:pt>
                <c:pt idx="2">
                  <c:v>0.00110665072692839</c:v>
                </c:pt>
                <c:pt idx="3">
                  <c:v>0.00225813999604753</c:v>
                </c:pt>
                <c:pt idx="4">
                  <c:v>0.00171191564933145</c:v>
                </c:pt>
                <c:pt idx="5">
                  <c:v>0.00172009641190422</c:v>
                </c:pt>
                <c:pt idx="6">
                  <c:v>0.00238987479147463</c:v>
                </c:pt>
                <c:pt idx="7">
                  <c:v>0.0024061248755126</c:v>
                </c:pt>
                <c:pt idx="8">
                  <c:v>0.0023909739977657</c:v>
                </c:pt>
                <c:pt idx="9">
                  <c:v>0.00107835935675968</c:v>
                </c:pt>
                <c:pt idx="10">
                  <c:v>0.00192112127185444</c:v>
                </c:pt>
                <c:pt idx="11">
                  <c:v>0.00113954064292797</c:v>
                </c:pt>
                <c:pt idx="12">
                  <c:v>0.00243501730345363</c:v>
                </c:pt>
                <c:pt idx="13">
                  <c:v>0.00220863134139809</c:v>
                </c:pt>
                <c:pt idx="14">
                  <c:v>0.00115635111439649</c:v>
                </c:pt>
                <c:pt idx="15">
                  <c:v>0.00262846703047421</c:v>
                </c:pt>
                <c:pt idx="16">
                  <c:v>0.00274005474344408</c:v>
                </c:pt>
                <c:pt idx="17">
                  <c:v>0.00265283772276596</c:v>
                </c:pt>
                <c:pt idx="18">
                  <c:v>0.00282430989827469</c:v>
                </c:pt>
                <c:pt idx="19">
                  <c:v>0.00276443908204721</c:v>
                </c:pt>
                <c:pt idx="20">
                  <c:v>0.00099952629284606</c:v>
                </c:pt>
                <c:pt idx="21">
                  <c:v>0.0013608692378554</c:v>
                </c:pt>
                <c:pt idx="22">
                  <c:v>0.00138558249649734</c:v>
                </c:pt>
                <c:pt idx="23">
                  <c:v>0.00138511250412447</c:v>
                </c:pt>
                <c:pt idx="24">
                  <c:v>0.00138554154920889</c:v>
                </c:pt>
                <c:pt idx="25">
                  <c:v>0.0013843677071072</c:v>
                </c:pt>
                <c:pt idx="26">
                  <c:v>0.0013847159767029</c:v>
                </c:pt>
                <c:pt idx="27">
                  <c:v>0.00138538282667488</c:v>
                </c:pt>
                <c:pt idx="28">
                  <c:v>0.00290059228922841</c:v>
                </c:pt>
                <c:pt idx="29">
                  <c:v>0.00297733353915895</c:v>
                </c:pt>
                <c:pt idx="30">
                  <c:v>0.00148493835498626</c:v>
                </c:pt>
                <c:pt idx="31">
                  <c:v>0.00301793192222122</c:v>
                </c:pt>
                <c:pt idx="32">
                  <c:v>0.00225726194345043</c:v>
                </c:pt>
                <c:pt idx="33">
                  <c:v>0.00304864688876632</c:v>
                </c:pt>
                <c:pt idx="34">
                  <c:v>0.00151329575375378</c:v>
                </c:pt>
                <c:pt idx="35">
                  <c:v>0.00238511859804964</c:v>
                </c:pt>
                <c:pt idx="36">
                  <c:v>0.0031085949970661</c:v>
                </c:pt>
                <c:pt idx="37">
                  <c:v>0.00280835717204113</c:v>
                </c:pt>
                <c:pt idx="38">
                  <c:v>0.00319850291999483</c:v>
                </c:pt>
                <c:pt idx="39">
                  <c:v>0.00318657988797</c:v>
                </c:pt>
                <c:pt idx="40">
                  <c:v>0.00166588779535396</c:v>
                </c:pt>
                <c:pt idx="41">
                  <c:v>0.00168522759245835</c:v>
                </c:pt>
                <c:pt idx="42">
                  <c:v>0.00323359697009014</c:v>
                </c:pt>
                <c:pt idx="43">
                  <c:v>0.00159858193590703</c:v>
                </c:pt>
                <c:pt idx="44">
                  <c:v>0.00338022410531561</c:v>
                </c:pt>
                <c:pt idx="45">
                  <c:v>0.00346556924848399</c:v>
                </c:pt>
                <c:pt idx="46">
                  <c:v>0.00170379941127908</c:v>
                </c:pt>
                <c:pt idx="47">
                  <c:v>0.00292207012801898</c:v>
                </c:pt>
                <c:pt idx="48">
                  <c:v>0.00187456719643722</c:v>
                </c:pt>
                <c:pt idx="49">
                  <c:v>0.00359387484506462</c:v>
                </c:pt>
                <c:pt idx="50">
                  <c:v>0.00377068732061547</c:v>
                </c:pt>
                <c:pt idx="51">
                  <c:v>0.0037625565053963</c:v>
                </c:pt>
                <c:pt idx="52">
                  <c:v>0.00185291451586175</c:v>
                </c:pt>
                <c:pt idx="53">
                  <c:v>0.00281175342236571</c:v>
                </c:pt>
                <c:pt idx="54">
                  <c:v>0.0039548645726291</c:v>
                </c:pt>
                <c:pt idx="55">
                  <c:v>0.00404686448794712</c:v>
                </c:pt>
                <c:pt idx="56">
                  <c:v>0.00226401328432744</c:v>
                </c:pt>
                <c:pt idx="57">
                  <c:v>0.00213511674372336</c:v>
                </c:pt>
                <c:pt idx="58">
                  <c:v>0.00222020207749545</c:v>
                </c:pt>
                <c:pt idx="59">
                  <c:v>0.00412891866928027</c:v>
                </c:pt>
                <c:pt idx="60">
                  <c:v>0.00230225227902324</c:v>
                </c:pt>
                <c:pt idx="61">
                  <c:v>0.00231271611330589</c:v>
                </c:pt>
                <c:pt idx="62">
                  <c:v>0.00231165152016661</c:v>
                </c:pt>
                <c:pt idx="63">
                  <c:v>0.00221136643647817</c:v>
                </c:pt>
                <c:pt idx="64">
                  <c:v>0.00286070717092921</c:v>
                </c:pt>
                <c:pt idx="65">
                  <c:v>0.00475620085966527</c:v>
                </c:pt>
                <c:pt idx="66">
                  <c:v>0.00448095300681611</c:v>
                </c:pt>
                <c:pt idx="67">
                  <c:v>0.00479146107536273</c:v>
                </c:pt>
                <c:pt idx="68">
                  <c:v>0.00503220562129061</c:v>
                </c:pt>
                <c:pt idx="69">
                  <c:v>0.00486262671460288</c:v>
                </c:pt>
                <c:pt idx="70">
                  <c:v>0.00486206095083824</c:v>
                </c:pt>
                <c:pt idx="71">
                  <c:v>0.00486293819839767</c:v>
                </c:pt>
                <c:pt idx="72">
                  <c:v>0.00486194255010868</c:v>
                </c:pt>
                <c:pt idx="73">
                  <c:v>0.00486181014167085</c:v>
                </c:pt>
                <c:pt idx="74">
                  <c:v>0.00487735158835219</c:v>
                </c:pt>
                <c:pt idx="75">
                  <c:v>0.00487868552617022</c:v>
                </c:pt>
                <c:pt idx="76">
                  <c:v>0.00487921532833752</c:v>
                </c:pt>
                <c:pt idx="77">
                  <c:v>0.00487912780636409</c:v>
                </c:pt>
                <c:pt idx="78">
                  <c:v>0.00487888108791091</c:v>
                </c:pt>
                <c:pt idx="79">
                  <c:v>0.00488004753838414</c:v>
                </c:pt>
                <c:pt idx="80">
                  <c:v>0.00487798954201695</c:v>
                </c:pt>
                <c:pt idx="81">
                  <c:v>0.00487846370062824</c:v>
                </c:pt>
                <c:pt idx="82">
                  <c:v>0.00487966906253389</c:v>
                </c:pt>
                <c:pt idx="83">
                  <c:v>0.00306198817091877</c:v>
                </c:pt>
                <c:pt idx="84">
                  <c:v>0.0030586305355047</c:v>
                </c:pt>
                <c:pt idx="85">
                  <c:v>0.0056670365782494</c:v>
                </c:pt>
                <c:pt idx="86">
                  <c:v>0.00267860425389674</c:v>
                </c:pt>
                <c:pt idx="87">
                  <c:v>0.00538637398450127</c:v>
                </c:pt>
                <c:pt idx="88">
                  <c:v>0.00305195176722447</c:v>
                </c:pt>
                <c:pt idx="89">
                  <c:v>0.00517109492059214</c:v>
                </c:pt>
                <c:pt idx="90">
                  <c:v>0.0061570516182665</c:v>
                </c:pt>
                <c:pt idx="91">
                  <c:v>0.00645730567738478</c:v>
                </c:pt>
                <c:pt idx="92">
                  <c:v>0.00367407221785797</c:v>
                </c:pt>
                <c:pt idx="93">
                  <c:v>0.00661954451671025</c:v>
                </c:pt>
                <c:pt idx="94">
                  <c:v>0.00709067397022237</c:v>
                </c:pt>
                <c:pt idx="95">
                  <c:v>0.00699416557566161</c:v>
                </c:pt>
                <c:pt idx="96">
                  <c:v>0.00743200016210854</c:v>
                </c:pt>
                <c:pt idx="97">
                  <c:v>0.00766975289428686</c:v>
                </c:pt>
                <c:pt idx="98">
                  <c:v>0.00823631520373238</c:v>
                </c:pt>
                <c:pt idx="99">
                  <c:v>0.0074825108496409</c:v>
                </c:pt>
                <c:pt idx="100">
                  <c:v>0.00684225838809461</c:v>
                </c:pt>
                <c:pt idx="101">
                  <c:v>0.00809023563948237</c:v>
                </c:pt>
                <c:pt idx="102">
                  <c:v>0.00849956931989253</c:v>
                </c:pt>
                <c:pt idx="103">
                  <c:v>0.00407938534026406</c:v>
                </c:pt>
                <c:pt idx="104">
                  <c:v>0.00407945630933877</c:v>
                </c:pt>
                <c:pt idx="105">
                  <c:v>0.0141552467635838</c:v>
                </c:pt>
                <c:pt idx="106">
                  <c:v>0.00839633929284411</c:v>
                </c:pt>
                <c:pt idx="107">
                  <c:v>0.00878269153599684</c:v>
                </c:pt>
                <c:pt idx="108">
                  <c:v>0.0102131600140378</c:v>
                </c:pt>
                <c:pt idx="109">
                  <c:v>0.0158341779385694</c:v>
                </c:pt>
                <c:pt idx="110">
                  <c:v>0.00860926254125122</c:v>
                </c:pt>
                <c:pt idx="111">
                  <c:v>0.00681614132018863</c:v>
                </c:pt>
                <c:pt idx="112">
                  <c:v>0.00887718036758114</c:v>
                </c:pt>
                <c:pt idx="113">
                  <c:v>0.0103542537320798</c:v>
                </c:pt>
                <c:pt idx="114">
                  <c:v>0.00514015376289214</c:v>
                </c:pt>
                <c:pt idx="115">
                  <c:v>0.00572904366685144</c:v>
                </c:pt>
                <c:pt idx="116">
                  <c:v>0.0181274659117061</c:v>
                </c:pt>
                <c:pt idx="117">
                  <c:v>0.0101481989788971</c:v>
                </c:pt>
                <c:pt idx="118">
                  <c:v>0.00991637223133926</c:v>
                </c:pt>
                <c:pt idx="119">
                  <c:v>0.00564331535030932</c:v>
                </c:pt>
                <c:pt idx="120">
                  <c:v>0.0151774960974478</c:v>
                </c:pt>
                <c:pt idx="121">
                  <c:v>0.00865586117351719</c:v>
                </c:pt>
                <c:pt idx="122">
                  <c:v>0.0101895860570852</c:v>
                </c:pt>
                <c:pt idx="123">
                  <c:v>0.0111641649388864</c:v>
                </c:pt>
                <c:pt idx="124">
                  <c:v>0.0115388370274199</c:v>
                </c:pt>
                <c:pt idx="125">
                  <c:v>0.0166823690598373</c:v>
                </c:pt>
                <c:pt idx="126">
                  <c:v>0.0119066130921998</c:v>
                </c:pt>
                <c:pt idx="127">
                  <c:v>0.00616613396987251</c:v>
                </c:pt>
                <c:pt idx="128">
                  <c:v>0.00800012945824934</c:v>
                </c:pt>
                <c:pt idx="129">
                  <c:v>0.013660337435332</c:v>
                </c:pt>
                <c:pt idx="130">
                  <c:v>0.00773565220219973</c:v>
                </c:pt>
                <c:pt idx="131">
                  <c:v>0.0136157127898713</c:v>
                </c:pt>
                <c:pt idx="132">
                  <c:v>0.00722496557697628</c:v>
                </c:pt>
                <c:pt idx="133">
                  <c:v>0.0137647581648808</c:v>
                </c:pt>
                <c:pt idx="134">
                  <c:v>0.0080229956130269</c:v>
                </c:pt>
                <c:pt idx="135">
                  <c:v>0.00751502856929178</c:v>
                </c:pt>
                <c:pt idx="136">
                  <c:v>0.014644013248527</c:v>
                </c:pt>
                <c:pt idx="137">
                  <c:v>0.00848477683319091</c:v>
                </c:pt>
                <c:pt idx="138">
                  <c:v>0.0154208918933749</c:v>
                </c:pt>
                <c:pt idx="139">
                  <c:v>0.010110243831505</c:v>
                </c:pt>
                <c:pt idx="140">
                  <c:v>0.0139429745807555</c:v>
                </c:pt>
                <c:pt idx="141">
                  <c:v>0.0124374897325676</c:v>
                </c:pt>
                <c:pt idx="142">
                  <c:v>0.0173463078827354</c:v>
                </c:pt>
                <c:pt idx="143">
                  <c:v>0.0179600328569069</c:v>
                </c:pt>
                <c:pt idx="144">
                  <c:v>0.018410565235533</c:v>
                </c:pt>
                <c:pt idx="145">
                  <c:v>0.017922174122608</c:v>
                </c:pt>
                <c:pt idx="146">
                  <c:v>0.0197888948532546</c:v>
                </c:pt>
                <c:pt idx="147">
                  <c:v>0.0103715202564444</c:v>
                </c:pt>
                <c:pt idx="148">
                  <c:v>0.0244095843797396</c:v>
                </c:pt>
                <c:pt idx="149">
                  <c:v>0.020122281888691</c:v>
                </c:pt>
                <c:pt idx="150">
                  <c:v>0.0310549057754351</c:v>
                </c:pt>
                <c:pt idx="151">
                  <c:v>0.0218811376983154</c:v>
                </c:pt>
                <c:pt idx="152">
                  <c:v>0.017055216743799</c:v>
                </c:pt>
                <c:pt idx="153">
                  <c:v>0.018449529559242</c:v>
                </c:pt>
                <c:pt idx="154">
                  <c:v>0.0244408055015942</c:v>
                </c:pt>
                <c:pt idx="155">
                  <c:v>0.0244420341591161</c:v>
                </c:pt>
                <c:pt idx="156">
                  <c:v>0.0251408717462485</c:v>
                </c:pt>
                <c:pt idx="157">
                  <c:v>0.0362061041770002</c:v>
                </c:pt>
                <c:pt idx="158">
                  <c:v>0.0246013895517814</c:v>
                </c:pt>
                <c:pt idx="159">
                  <c:v>0.0222285929564676</c:v>
                </c:pt>
                <c:pt idx="160">
                  <c:v>0.0289784801535111</c:v>
                </c:pt>
                <c:pt idx="161">
                  <c:v>0.0362763619834996</c:v>
                </c:pt>
                <c:pt idx="162">
                  <c:v>0.0325525509536296</c:v>
                </c:pt>
                <c:pt idx="163">
                  <c:v>0.0523260329646219</c:v>
                </c:pt>
                <c:pt idx="164">
                  <c:v>0.0323187259895202</c:v>
                </c:pt>
                <c:pt idx="165">
                  <c:v>0.0565019972386434</c:v>
                </c:pt>
                <c:pt idx="166">
                  <c:v>0.0355164961502101</c:v>
                </c:pt>
                <c:pt idx="167">
                  <c:v>0.0355173352759733</c:v>
                </c:pt>
                <c:pt idx="168">
                  <c:v>0.0345684793746687</c:v>
                </c:pt>
                <c:pt idx="169">
                  <c:v>0.0202354839908508</c:v>
                </c:pt>
                <c:pt idx="170">
                  <c:v>0.0200917327830356</c:v>
                </c:pt>
                <c:pt idx="171">
                  <c:v>0.0343541563113844</c:v>
                </c:pt>
                <c:pt idx="172">
                  <c:v>0.0373088144489104</c:v>
                </c:pt>
                <c:pt idx="173">
                  <c:v>0.0405049628214099</c:v>
                </c:pt>
                <c:pt idx="174">
                  <c:v>0.0354514251280741</c:v>
                </c:pt>
                <c:pt idx="175">
                  <c:v>0.0330709917569957</c:v>
                </c:pt>
                <c:pt idx="176">
                  <c:v>0.0302847348051676</c:v>
                </c:pt>
                <c:pt idx="177">
                  <c:v>0.0688346269502956</c:v>
                </c:pt>
                <c:pt idx="178">
                  <c:v>0.0580293258753977</c:v>
                </c:pt>
                <c:pt idx="179">
                  <c:v>0.0775548674104375</c:v>
                </c:pt>
                <c:pt idx="180">
                  <c:v>0.0545268341988306</c:v>
                </c:pt>
                <c:pt idx="181">
                  <c:v>0.134319479768339</c:v>
                </c:pt>
                <c:pt idx="182">
                  <c:v>0.0785882620148946</c:v>
                </c:pt>
                <c:pt idx="183">
                  <c:v>0.0905480489756877</c:v>
                </c:pt>
                <c:pt idx="184">
                  <c:v>0.232095770653249</c:v>
                </c:pt>
                <c:pt idx="185">
                  <c:v>0.183086968739776</c:v>
                </c:pt>
                <c:pt idx="186">
                  <c:v>0.273262721983491</c:v>
                </c:pt>
                <c:pt idx="187">
                  <c:v>0.344370624379998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Analysis!$X$94</c:f>
              <c:strCache>
                <c:ptCount val="1"/>
                <c:pt idx="0">
                  <c:v>Tactual</c:v>
                </c:pt>
              </c:strCache>
            </c:strRef>
          </c:tx>
          <c:marker>
            <c:symbol val="none"/>
          </c:marker>
          <c:xVal>
            <c:numRef>
              <c:f>Analysis!$L$131:$L$322</c:f>
              <c:numCache>
                <c:formatCode>General</c:formatCode>
                <c:ptCount val="192"/>
                <c:pt idx="0">
                  <c:v>50.29078</c:v>
                </c:pt>
                <c:pt idx="1">
                  <c:v>50.543148</c:v>
                </c:pt>
                <c:pt idx="2">
                  <c:v>51.681132</c:v>
                </c:pt>
                <c:pt idx="3">
                  <c:v>51.745436</c:v>
                </c:pt>
                <c:pt idx="4">
                  <c:v>53.129388</c:v>
                </c:pt>
                <c:pt idx="5">
                  <c:v>53.64598</c:v>
                </c:pt>
                <c:pt idx="6">
                  <c:v>53.804148</c:v>
                </c:pt>
                <c:pt idx="7">
                  <c:v>53.829132</c:v>
                </c:pt>
                <c:pt idx="8">
                  <c:v>55.97592</c:v>
                </c:pt>
                <c:pt idx="9">
                  <c:v>55.976</c:v>
                </c:pt>
                <c:pt idx="10">
                  <c:v>56.37692</c:v>
                </c:pt>
                <c:pt idx="11">
                  <c:v>56.440884</c:v>
                </c:pt>
                <c:pt idx="12">
                  <c:v>56.770232</c:v>
                </c:pt>
                <c:pt idx="13">
                  <c:v>57.266532</c:v>
                </c:pt>
                <c:pt idx="14">
                  <c:v>58.161476</c:v>
                </c:pt>
                <c:pt idx="15">
                  <c:v>58.331624</c:v>
                </c:pt>
                <c:pt idx="16">
                  <c:v>58.47982</c:v>
                </c:pt>
                <c:pt idx="17">
                  <c:v>58.719752</c:v>
                </c:pt>
                <c:pt idx="18">
                  <c:v>60.118516</c:v>
                </c:pt>
                <c:pt idx="19">
                  <c:v>61.058448</c:v>
                </c:pt>
                <c:pt idx="20">
                  <c:v>63.823728</c:v>
                </c:pt>
                <c:pt idx="21">
                  <c:v>63.844952</c:v>
                </c:pt>
                <c:pt idx="22">
                  <c:v>65.058164</c:v>
                </c:pt>
                <c:pt idx="23">
                  <c:v>65.35493599999999</c:v>
                </c:pt>
                <c:pt idx="24">
                  <c:v>65.89555199999999</c:v>
                </c:pt>
                <c:pt idx="25">
                  <c:v>66.979256</c:v>
                </c:pt>
                <c:pt idx="26">
                  <c:v>68.11477600000001</c:v>
                </c:pt>
                <c:pt idx="27">
                  <c:v>68.11477600000001</c:v>
                </c:pt>
                <c:pt idx="28">
                  <c:v>68.11477600000001</c:v>
                </c:pt>
                <c:pt idx="29">
                  <c:v>68.11477600000001</c:v>
                </c:pt>
                <c:pt idx="30">
                  <c:v>68.11477600000001</c:v>
                </c:pt>
                <c:pt idx="31">
                  <c:v>68.11477600000001</c:v>
                </c:pt>
                <c:pt idx="32">
                  <c:v>70.21938</c:v>
                </c:pt>
                <c:pt idx="33">
                  <c:v>70.344708</c:v>
                </c:pt>
                <c:pt idx="34">
                  <c:v>71.27512</c:v>
                </c:pt>
                <c:pt idx="35">
                  <c:v>71.739624</c:v>
                </c:pt>
                <c:pt idx="36">
                  <c:v>72.624904</c:v>
                </c:pt>
                <c:pt idx="37">
                  <c:v>73.013268</c:v>
                </c:pt>
                <c:pt idx="38">
                  <c:v>73.374112</c:v>
                </c:pt>
                <c:pt idx="39">
                  <c:v>73.62861599999999</c:v>
                </c:pt>
                <c:pt idx="40">
                  <c:v>73.643192</c:v>
                </c:pt>
                <c:pt idx="41">
                  <c:v>74.500488</c:v>
                </c:pt>
                <c:pt idx="42">
                  <c:v>75.427324</c:v>
                </c:pt>
                <c:pt idx="43">
                  <c:v>75.47241200000001</c:v>
                </c:pt>
                <c:pt idx="44">
                  <c:v>75.5216</c:v>
                </c:pt>
                <c:pt idx="45">
                  <c:v>76.607116</c:v>
                </c:pt>
                <c:pt idx="46">
                  <c:v>77.460444</c:v>
                </c:pt>
                <c:pt idx="47">
                  <c:v>79.589028</c:v>
                </c:pt>
                <c:pt idx="48">
                  <c:v>80.166968</c:v>
                </c:pt>
                <c:pt idx="49">
                  <c:v>80.63331599999999</c:v>
                </c:pt>
                <c:pt idx="50">
                  <c:v>81.64572</c:v>
                </c:pt>
                <c:pt idx="51">
                  <c:v>83.411048</c:v>
                </c:pt>
                <c:pt idx="52">
                  <c:v>84.692044</c:v>
                </c:pt>
                <c:pt idx="53">
                  <c:v>85.2957</c:v>
                </c:pt>
                <c:pt idx="54">
                  <c:v>86.261676</c:v>
                </c:pt>
                <c:pt idx="55">
                  <c:v>86.552936</c:v>
                </c:pt>
                <c:pt idx="56">
                  <c:v>86.984404</c:v>
                </c:pt>
                <c:pt idx="57">
                  <c:v>87.18738399999999</c:v>
                </c:pt>
                <c:pt idx="58">
                  <c:v>92.9691</c:v>
                </c:pt>
                <c:pt idx="59">
                  <c:v>94.894204</c:v>
                </c:pt>
                <c:pt idx="60">
                  <c:v>95.118104</c:v>
                </c:pt>
                <c:pt idx="61">
                  <c:v>98.658416</c:v>
                </c:pt>
                <c:pt idx="62">
                  <c:v>101.443032</c:v>
                </c:pt>
                <c:pt idx="63">
                  <c:v>103.67096</c:v>
                </c:pt>
                <c:pt idx="64">
                  <c:v>104.52116</c:v>
                </c:pt>
                <c:pt idx="65">
                  <c:v>104.669432</c:v>
                </c:pt>
                <c:pt idx="66">
                  <c:v>104.91174</c:v>
                </c:pt>
                <c:pt idx="67">
                  <c:v>106.097308</c:v>
                </c:pt>
                <c:pt idx="68">
                  <c:v>108.14462</c:v>
                </c:pt>
                <c:pt idx="69">
                  <c:v>108.783168</c:v>
                </c:pt>
                <c:pt idx="70">
                  <c:v>112.976632</c:v>
                </c:pt>
                <c:pt idx="71">
                  <c:v>117.439936</c:v>
                </c:pt>
                <c:pt idx="72">
                  <c:v>117.901352</c:v>
                </c:pt>
                <c:pt idx="73">
                  <c:v>118.3983</c:v>
                </c:pt>
                <c:pt idx="74">
                  <c:v>118.3983</c:v>
                </c:pt>
                <c:pt idx="75">
                  <c:v>118.3983</c:v>
                </c:pt>
                <c:pt idx="76">
                  <c:v>118.3983</c:v>
                </c:pt>
                <c:pt idx="77">
                  <c:v>118.3983</c:v>
                </c:pt>
                <c:pt idx="78">
                  <c:v>118.65948</c:v>
                </c:pt>
                <c:pt idx="79">
                  <c:v>118.65948</c:v>
                </c:pt>
                <c:pt idx="80">
                  <c:v>118.65948</c:v>
                </c:pt>
                <c:pt idx="81">
                  <c:v>118.65948</c:v>
                </c:pt>
                <c:pt idx="82">
                  <c:v>118.65948</c:v>
                </c:pt>
                <c:pt idx="83">
                  <c:v>118.65948</c:v>
                </c:pt>
                <c:pt idx="84">
                  <c:v>118.65948</c:v>
                </c:pt>
                <c:pt idx="85">
                  <c:v>118.65948</c:v>
                </c:pt>
                <c:pt idx="86">
                  <c:v>118.65948</c:v>
                </c:pt>
                <c:pt idx="87">
                  <c:v>131.1872</c:v>
                </c:pt>
                <c:pt idx="88">
                  <c:v>131.1872</c:v>
                </c:pt>
                <c:pt idx="89">
                  <c:v>132.258048</c:v>
                </c:pt>
                <c:pt idx="90">
                  <c:v>134.464128</c:v>
                </c:pt>
                <c:pt idx="91">
                  <c:v>134.724192</c:v>
                </c:pt>
                <c:pt idx="92">
                  <c:v>136.3894</c:v>
                </c:pt>
                <c:pt idx="93">
                  <c:v>138.833996</c:v>
                </c:pt>
                <c:pt idx="94">
                  <c:v>145.87914</c:v>
                </c:pt>
                <c:pt idx="95">
                  <c:v>148.597216</c:v>
                </c:pt>
                <c:pt idx="96">
                  <c:v>153.63216</c:v>
                </c:pt>
                <c:pt idx="97">
                  <c:v>164.125896</c:v>
                </c:pt>
                <c:pt idx="98">
                  <c:v>167.071876</c:v>
                </c:pt>
                <c:pt idx="99">
                  <c:v>168.986928</c:v>
                </c:pt>
                <c:pt idx="100">
                  <c:v>169.961244</c:v>
                </c:pt>
                <c:pt idx="101">
                  <c:v>174.165804</c:v>
                </c:pt>
                <c:pt idx="102">
                  <c:v>174.319276</c:v>
                </c:pt>
                <c:pt idx="103">
                  <c:v>174.976372</c:v>
                </c:pt>
                <c:pt idx="104">
                  <c:v>177.187224</c:v>
                </c:pt>
                <c:pt idx="105">
                  <c:v>188.296236</c:v>
                </c:pt>
                <c:pt idx="106">
                  <c:v>193.758468</c:v>
                </c:pt>
                <c:pt idx="107">
                  <c:v>194.816428</c:v>
                </c:pt>
                <c:pt idx="108">
                  <c:v>194.816428</c:v>
                </c:pt>
                <c:pt idx="109">
                  <c:v>196.058752</c:v>
                </c:pt>
                <c:pt idx="110">
                  <c:v>199.850432</c:v>
                </c:pt>
                <c:pt idx="111">
                  <c:v>201.12268</c:v>
                </c:pt>
                <c:pt idx="112">
                  <c:v>207.559896</c:v>
                </c:pt>
                <c:pt idx="113">
                  <c:v>212.402412</c:v>
                </c:pt>
                <c:pt idx="114">
                  <c:v>215.79898</c:v>
                </c:pt>
                <c:pt idx="115">
                  <c:v>217.897596</c:v>
                </c:pt>
                <c:pt idx="116">
                  <c:v>220.988592</c:v>
                </c:pt>
                <c:pt idx="117">
                  <c:v>221.293356</c:v>
                </c:pt>
                <c:pt idx="118">
                  <c:v>230.662796</c:v>
                </c:pt>
                <c:pt idx="119">
                  <c:v>231.872904</c:v>
                </c:pt>
                <c:pt idx="120">
                  <c:v>233.130972</c:v>
                </c:pt>
                <c:pt idx="121">
                  <c:v>233.994564</c:v>
                </c:pt>
                <c:pt idx="122">
                  <c:v>234.880508</c:v>
                </c:pt>
                <c:pt idx="123">
                  <c:v>248.07496</c:v>
                </c:pt>
                <c:pt idx="124">
                  <c:v>250.485548</c:v>
                </c:pt>
                <c:pt idx="125">
                  <c:v>252.554644</c:v>
                </c:pt>
                <c:pt idx="126">
                  <c:v>252.775956</c:v>
                </c:pt>
                <c:pt idx="127">
                  <c:v>255.144564</c:v>
                </c:pt>
                <c:pt idx="128">
                  <c:v>270.032772</c:v>
                </c:pt>
                <c:pt idx="129">
                  <c:v>270.625164</c:v>
                </c:pt>
                <c:pt idx="130">
                  <c:v>273.722736</c:v>
                </c:pt>
                <c:pt idx="131">
                  <c:v>276.204032</c:v>
                </c:pt>
                <c:pt idx="132">
                  <c:v>295.619264</c:v>
                </c:pt>
                <c:pt idx="133">
                  <c:v>299.80672</c:v>
                </c:pt>
                <c:pt idx="134">
                  <c:v>300.796656</c:v>
                </c:pt>
                <c:pt idx="135">
                  <c:v>303.892128</c:v>
                </c:pt>
                <c:pt idx="136">
                  <c:v>314.050992</c:v>
                </c:pt>
                <c:pt idx="137">
                  <c:v>321.327568</c:v>
                </c:pt>
                <c:pt idx="138">
                  <c:v>337.595076</c:v>
                </c:pt>
                <c:pt idx="139">
                  <c:v>339.819704</c:v>
                </c:pt>
                <c:pt idx="140">
                  <c:v>355.24364</c:v>
                </c:pt>
                <c:pt idx="141">
                  <c:v>355.679888</c:v>
                </c:pt>
                <c:pt idx="142">
                  <c:v>356.59788</c:v>
                </c:pt>
                <c:pt idx="143">
                  <c:v>379.20412</c:v>
                </c:pt>
                <c:pt idx="144">
                  <c:v>379.407072</c:v>
                </c:pt>
                <c:pt idx="145">
                  <c:v>391.554376</c:v>
                </c:pt>
                <c:pt idx="146">
                  <c:v>404.453268</c:v>
                </c:pt>
                <c:pt idx="147">
                  <c:v>416.3271</c:v>
                </c:pt>
                <c:pt idx="148">
                  <c:v>423.36528</c:v>
                </c:pt>
                <c:pt idx="149">
                  <c:v>448.196456</c:v>
                </c:pt>
                <c:pt idx="150">
                  <c:v>455.652228</c:v>
                </c:pt>
                <c:pt idx="151">
                  <c:v>457.213324</c:v>
                </c:pt>
                <c:pt idx="152">
                  <c:v>458.134968</c:v>
                </c:pt>
                <c:pt idx="153">
                  <c:v>469.761568</c:v>
                </c:pt>
                <c:pt idx="154">
                  <c:v>484.837276</c:v>
                </c:pt>
                <c:pt idx="155">
                  <c:v>490.447152</c:v>
                </c:pt>
                <c:pt idx="156">
                  <c:v>506.899032</c:v>
                </c:pt>
                <c:pt idx="157">
                  <c:v>535.56762</c:v>
                </c:pt>
                <c:pt idx="158">
                  <c:v>560.7579040000001</c:v>
                </c:pt>
                <c:pt idx="159">
                  <c:v>560.7579040000001</c:v>
                </c:pt>
                <c:pt idx="160">
                  <c:v>564.509544</c:v>
                </c:pt>
                <c:pt idx="161">
                  <c:v>608.034016</c:v>
                </c:pt>
                <c:pt idx="162">
                  <c:v>608.216464</c:v>
                </c:pt>
                <c:pt idx="163">
                  <c:v>611.702808</c:v>
                </c:pt>
                <c:pt idx="164">
                  <c:v>673.177152</c:v>
                </c:pt>
                <c:pt idx="165">
                  <c:v>696.003832</c:v>
                </c:pt>
                <c:pt idx="166">
                  <c:v>712.985492</c:v>
                </c:pt>
                <c:pt idx="167">
                  <c:v>739.318908</c:v>
                </c:pt>
                <c:pt idx="168">
                  <c:v>745.120908</c:v>
                </c:pt>
                <c:pt idx="169">
                  <c:v>805.444528</c:v>
                </c:pt>
                <c:pt idx="170">
                  <c:v>819.520624</c:v>
                </c:pt>
                <c:pt idx="171">
                  <c:v>819.520624</c:v>
                </c:pt>
                <c:pt idx="172">
                  <c:v>825.198684</c:v>
                </c:pt>
                <c:pt idx="173">
                  <c:v>825.4580120000001</c:v>
                </c:pt>
                <c:pt idx="174">
                  <c:v>882.792944</c:v>
                </c:pt>
                <c:pt idx="175">
                  <c:v>924.876696</c:v>
                </c:pt>
                <c:pt idx="176">
                  <c:v>929.788876</c:v>
                </c:pt>
                <c:pt idx="177">
                  <c:v>939.523532</c:v>
                </c:pt>
                <c:pt idx="178">
                  <c:v>1055.542904</c:v>
                </c:pt>
                <c:pt idx="179">
                  <c:v>1293.491792</c:v>
                </c:pt>
                <c:pt idx="180">
                  <c:v>1360.639704</c:v>
                </c:pt>
                <c:pt idx="181">
                  <c:v>1594.094272</c:v>
                </c:pt>
                <c:pt idx="182">
                  <c:v>1666.89628</c:v>
                </c:pt>
                <c:pt idx="183">
                  <c:v>1926.23072</c:v>
                </c:pt>
                <c:pt idx="184">
                  <c:v>2477.609052</c:v>
                </c:pt>
                <c:pt idx="185">
                  <c:v>3111.593792</c:v>
                </c:pt>
                <c:pt idx="186">
                  <c:v>3437.224876</c:v>
                </c:pt>
                <c:pt idx="187">
                  <c:v>3947.774864</c:v>
                </c:pt>
                <c:pt idx="188">
                  <c:v>5374.667712</c:v>
                </c:pt>
                <c:pt idx="189">
                  <c:v>8134.875096</c:v>
                </c:pt>
                <c:pt idx="190">
                  <c:v>12025.569884</c:v>
                </c:pt>
                <c:pt idx="191">
                  <c:v>14601.68138</c:v>
                </c:pt>
              </c:numCache>
            </c:numRef>
          </c:xVal>
          <c:yVal>
            <c:numRef>
              <c:f>Analysis!$X$131:$X$322</c:f>
              <c:numCache>
                <c:formatCode>General</c:formatCode>
                <c:ptCount val="192"/>
                <c:pt idx="0">
                  <c:v>0.002087</c:v>
                </c:pt>
                <c:pt idx="1">
                  <c:v>0.002149</c:v>
                </c:pt>
                <c:pt idx="2">
                  <c:v>0.002338</c:v>
                </c:pt>
                <c:pt idx="3">
                  <c:v>0.002026</c:v>
                </c:pt>
                <c:pt idx="4">
                  <c:v>0.001839</c:v>
                </c:pt>
                <c:pt idx="5">
                  <c:v>0.002208</c:v>
                </c:pt>
                <c:pt idx="6">
                  <c:v>0.002026</c:v>
                </c:pt>
                <c:pt idx="7">
                  <c:v>0.004931</c:v>
                </c:pt>
                <c:pt idx="8">
                  <c:v>0.001773</c:v>
                </c:pt>
                <c:pt idx="9">
                  <c:v>0.001821</c:v>
                </c:pt>
                <c:pt idx="10">
                  <c:v>0.006715</c:v>
                </c:pt>
                <c:pt idx="11">
                  <c:v>0.002754</c:v>
                </c:pt>
                <c:pt idx="12">
                  <c:v>0.002419</c:v>
                </c:pt>
                <c:pt idx="13">
                  <c:v>0.002283</c:v>
                </c:pt>
                <c:pt idx="14">
                  <c:v>0.003122</c:v>
                </c:pt>
                <c:pt idx="15">
                  <c:v>0.001144</c:v>
                </c:pt>
                <c:pt idx="16">
                  <c:v>0.002487</c:v>
                </c:pt>
                <c:pt idx="17">
                  <c:v>0.003302</c:v>
                </c:pt>
                <c:pt idx="18">
                  <c:v>0.002523</c:v>
                </c:pt>
                <c:pt idx="19">
                  <c:v>0.00249</c:v>
                </c:pt>
                <c:pt idx="20">
                  <c:v>0.00259</c:v>
                </c:pt>
                <c:pt idx="21">
                  <c:v>0.004262</c:v>
                </c:pt>
                <c:pt idx="22">
                  <c:v>0.00315</c:v>
                </c:pt>
                <c:pt idx="23">
                  <c:v>0.002656</c:v>
                </c:pt>
                <c:pt idx="24">
                  <c:v>0.005088</c:v>
                </c:pt>
                <c:pt idx="25">
                  <c:v>0.00151</c:v>
                </c:pt>
                <c:pt idx="26">
                  <c:v>0.001648</c:v>
                </c:pt>
                <c:pt idx="27">
                  <c:v>0.001652</c:v>
                </c:pt>
                <c:pt idx="28">
                  <c:v>0.001633</c:v>
                </c:pt>
                <c:pt idx="29">
                  <c:v>0.001642</c:v>
                </c:pt>
                <c:pt idx="30">
                  <c:v>0.001656</c:v>
                </c:pt>
                <c:pt idx="31">
                  <c:v>0.001647</c:v>
                </c:pt>
                <c:pt idx="32">
                  <c:v>0.002809</c:v>
                </c:pt>
                <c:pt idx="33">
                  <c:v>0.002816</c:v>
                </c:pt>
                <c:pt idx="34">
                  <c:v>0.003157</c:v>
                </c:pt>
                <c:pt idx="35">
                  <c:v>0.003746</c:v>
                </c:pt>
                <c:pt idx="36">
                  <c:v>0.002957</c:v>
                </c:pt>
                <c:pt idx="37">
                  <c:v>0.002929</c:v>
                </c:pt>
                <c:pt idx="38">
                  <c:v>0.001686</c:v>
                </c:pt>
                <c:pt idx="39">
                  <c:v>0.003504</c:v>
                </c:pt>
                <c:pt idx="40">
                  <c:v>0.003006</c:v>
                </c:pt>
                <c:pt idx="41">
                  <c:v>0.002821</c:v>
                </c:pt>
                <c:pt idx="42">
                  <c:v>0.003005</c:v>
                </c:pt>
                <c:pt idx="43">
                  <c:v>0.002965</c:v>
                </c:pt>
                <c:pt idx="44">
                  <c:v>0.001798</c:v>
                </c:pt>
                <c:pt idx="45">
                  <c:v>0.00205</c:v>
                </c:pt>
                <c:pt idx="46">
                  <c:v>0.003027</c:v>
                </c:pt>
                <c:pt idx="47">
                  <c:v>0.002735</c:v>
                </c:pt>
                <c:pt idx="48">
                  <c:v>0.003303</c:v>
                </c:pt>
                <c:pt idx="49">
                  <c:v>0.007244</c:v>
                </c:pt>
                <c:pt idx="50">
                  <c:v>0.0032</c:v>
                </c:pt>
                <c:pt idx="51">
                  <c:v>0.004826</c:v>
                </c:pt>
                <c:pt idx="52">
                  <c:v>0.00196</c:v>
                </c:pt>
                <c:pt idx="53">
                  <c:v>0.003278</c:v>
                </c:pt>
                <c:pt idx="54">
                  <c:v>0.003819</c:v>
                </c:pt>
                <c:pt idx="55">
                  <c:v>0.004257</c:v>
                </c:pt>
                <c:pt idx="56">
                  <c:v>0.003556</c:v>
                </c:pt>
                <c:pt idx="57">
                  <c:v>0.003571</c:v>
                </c:pt>
                <c:pt idx="58">
                  <c:v>0.004119</c:v>
                </c:pt>
                <c:pt idx="59">
                  <c:v>0.004125</c:v>
                </c:pt>
                <c:pt idx="60">
                  <c:v>0.002783</c:v>
                </c:pt>
                <c:pt idx="61">
                  <c:v>0.002528</c:v>
                </c:pt>
                <c:pt idx="62">
                  <c:v>0.002422</c:v>
                </c:pt>
                <c:pt idx="63">
                  <c:v>0.003997</c:v>
                </c:pt>
                <c:pt idx="64">
                  <c:v>0.00241</c:v>
                </c:pt>
                <c:pt idx="65">
                  <c:v>0.002938</c:v>
                </c:pt>
                <c:pt idx="66">
                  <c:v>0.002912</c:v>
                </c:pt>
                <c:pt idx="67">
                  <c:v>0.003666</c:v>
                </c:pt>
                <c:pt idx="68">
                  <c:v>0.033477</c:v>
                </c:pt>
                <c:pt idx="69">
                  <c:v>0.005129</c:v>
                </c:pt>
                <c:pt idx="70">
                  <c:v>0.004469</c:v>
                </c:pt>
                <c:pt idx="71">
                  <c:v>0.007551</c:v>
                </c:pt>
                <c:pt idx="72">
                  <c:v>0.004913</c:v>
                </c:pt>
                <c:pt idx="73">
                  <c:v>0.004625</c:v>
                </c:pt>
                <c:pt idx="74">
                  <c:v>0.004592</c:v>
                </c:pt>
                <c:pt idx="75">
                  <c:v>0.004586</c:v>
                </c:pt>
                <c:pt idx="76">
                  <c:v>0.004611</c:v>
                </c:pt>
                <c:pt idx="77">
                  <c:v>0.004625</c:v>
                </c:pt>
                <c:pt idx="78">
                  <c:v>0.004601</c:v>
                </c:pt>
                <c:pt idx="79">
                  <c:v>0.004599</c:v>
                </c:pt>
                <c:pt idx="80">
                  <c:v>0.004628</c:v>
                </c:pt>
                <c:pt idx="81">
                  <c:v>0.004601</c:v>
                </c:pt>
                <c:pt idx="82">
                  <c:v>0.004615</c:v>
                </c:pt>
                <c:pt idx="83">
                  <c:v>0.004624</c:v>
                </c:pt>
                <c:pt idx="84">
                  <c:v>0.004651</c:v>
                </c:pt>
                <c:pt idx="85">
                  <c:v>0.004603</c:v>
                </c:pt>
                <c:pt idx="86">
                  <c:v>0.004641</c:v>
                </c:pt>
                <c:pt idx="87">
                  <c:v>0.003066</c:v>
                </c:pt>
                <c:pt idx="88">
                  <c:v>0.003063</c:v>
                </c:pt>
                <c:pt idx="89">
                  <c:v>0.005488</c:v>
                </c:pt>
                <c:pt idx="90">
                  <c:v>0.021746</c:v>
                </c:pt>
                <c:pt idx="91">
                  <c:v>0.005121</c:v>
                </c:pt>
                <c:pt idx="92">
                  <c:v>0.002894</c:v>
                </c:pt>
                <c:pt idx="93">
                  <c:v>0.008562</c:v>
                </c:pt>
                <c:pt idx="94">
                  <c:v>0.011319</c:v>
                </c:pt>
                <c:pt idx="95">
                  <c:v>0.007773</c:v>
                </c:pt>
                <c:pt idx="96">
                  <c:v>0.003581</c:v>
                </c:pt>
                <c:pt idx="97">
                  <c:v>0.006297</c:v>
                </c:pt>
                <c:pt idx="98">
                  <c:v>0.017088</c:v>
                </c:pt>
                <c:pt idx="99">
                  <c:v>0.006517</c:v>
                </c:pt>
                <c:pt idx="100">
                  <c:v>0.010305</c:v>
                </c:pt>
                <c:pt idx="101">
                  <c:v>0.007376</c:v>
                </c:pt>
                <c:pt idx="102">
                  <c:v>0.011992</c:v>
                </c:pt>
                <c:pt idx="103">
                  <c:v>0.008266</c:v>
                </c:pt>
                <c:pt idx="104">
                  <c:v>0.007892</c:v>
                </c:pt>
                <c:pt idx="105">
                  <c:v>0.007272</c:v>
                </c:pt>
                <c:pt idx="106">
                  <c:v>0.013006</c:v>
                </c:pt>
                <c:pt idx="107">
                  <c:v>0.006763</c:v>
                </c:pt>
                <c:pt idx="108">
                  <c:v>0.006784</c:v>
                </c:pt>
                <c:pt idx="109">
                  <c:v>0.017934</c:v>
                </c:pt>
                <c:pt idx="110">
                  <c:v>0.007917</c:v>
                </c:pt>
                <c:pt idx="111">
                  <c:v>0.014075</c:v>
                </c:pt>
                <c:pt idx="112">
                  <c:v>0.018116</c:v>
                </c:pt>
                <c:pt idx="113">
                  <c:v>0.020325</c:v>
                </c:pt>
                <c:pt idx="114">
                  <c:v>0.008156</c:v>
                </c:pt>
                <c:pt idx="115">
                  <c:v>0.010207</c:v>
                </c:pt>
                <c:pt idx="116">
                  <c:v>0.008448</c:v>
                </c:pt>
                <c:pt idx="117">
                  <c:v>0.015127</c:v>
                </c:pt>
                <c:pt idx="118">
                  <c:v>0.007096</c:v>
                </c:pt>
                <c:pt idx="119">
                  <c:v>0.006565</c:v>
                </c:pt>
                <c:pt idx="120">
                  <c:v>0.022642</c:v>
                </c:pt>
                <c:pt idx="121">
                  <c:v>0.011068</c:v>
                </c:pt>
                <c:pt idx="122">
                  <c:v>0.016507</c:v>
                </c:pt>
                <c:pt idx="123">
                  <c:v>0.006317</c:v>
                </c:pt>
                <c:pt idx="124">
                  <c:v>0.021446</c:v>
                </c:pt>
                <c:pt idx="125">
                  <c:v>0.013821</c:v>
                </c:pt>
                <c:pt idx="126">
                  <c:v>0.009787</c:v>
                </c:pt>
                <c:pt idx="127">
                  <c:v>0.024246</c:v>
                </c:pt>
                <c:pt idx="128">
                  <c:v>0.010853</c:v>
                </c:pt>
                <c:pt idx="129">
                  <c:v>0.02339</c:v>
                </c:pt>
                <c:pt idx="130">
                  <c:v>0.029118</c:v>
                </c:pt>
                <c:pt idx="131">
                  <c:v>0.006116</c:v>
                </c:pt>
                <c:pt idx="132">
                  <c:v>0.011486</c:v>
                </c:pt>
                <c:pt idx="133">
                  <c:v>0.020956</c:v>
                </c:pt>
                <c:pt idx="134">
                  <c:v>0.010051</c:v>
                </c:pt>
                <c:pt idx="135">
                  <c:v>0.013186</c:v>
                </c:pt>
                <c:pt idx="136">
                  <c:v>0.006664</c:v>
                </c:pt>
                <c:pt idx="137">
                  <c:v>0.014692</c:v>
                </c:pt>
                <c:pt idx="138">
                  <c:v>0.008204</c:v>
                </c:pt>
                <c:pt idx="139">
                  <c:v>0.006976</c:v>
                </c:pt>
                <c:pt idx="140">
                  <c:v>0.013494</c:v>
                </c:pt>
                <c:pt idx="141">
                  <c:v>0.009122</c:v>
                </c:pt>
                <c:pt idx="142">
                  <c:v>0.014123</c:v>
                </c:pt>
                <c:pt idx="143">
                  <c:v>0.023969</c:v>
                </c:pt>
                <c:pt idx="144">
                  <c:v>0.022086</c:v>
                </c:pt>
                <c:pt idx="145">
                  <c:v>0.017869</c:v>
                </c:pt>
                <c:pt idx="146">
                  <c:v>0.01611</c:v>
                </c:pt>
                <c:pt idx="147">
                  <c:v>0.016314</c:v>
                </c:pt>
                <c:pt idx="148">
                  <c:v>0.017214</c:v>
                </c:pt>
                <c:pt idx="149">
                  <c:v>0.016843</c:v>
                </c:pt>
                <c:pt idx="150">
                  <c:v>0.018137</c:v>
                </c:pt>
                <c:pt idx="151">
                  <c:v>0.009866</c:v>
                </c:pt>
                <c:pt idx="152">
                  <c:v>0.033701</c:v>
                </c:pt>
                <c:pt idx="153">
                  <c:v>0.034071</c:v>
                </c:pt>
                <c:pt idx="154">
                  <c:v>0.041288</c:v>
                </c:pt>
                <c:pt idx="155">
                  <c:v>0.027432</c:v>
                </c:pt>
                <c:pt idx="156">
                  <c:v>0.049302</c:v>
                </c:pt>
                <c:pt idx="157">
                  <c:v>0.05316</c:v>
                </c:pt>
                <c:pt idx="158">
                  <c:v>0.022187</c:v>
                </c:pt>
                <c:pt idx="159">
                  <c:v>0.02217</c:v>
                </c:pt>
                <c:pt idx="160">
                  <c:v>0.030807</c:v>
                </c:pt>
                <c:pt idx="161">
                  <c:v>0.052398</c:v>
                </c:pt>
                <c:pt idx="162">
                  <c:v>0.023782</c:v>
                </c:pt>
                <c:pt idx="163">
                  <c:v>0.063461</c:v>
                </c:pt>
                <c:pt idx="164">
                  <c:v>0.027708</c:v>
                </c:pt>
                <c:pt idx="165">
                  <c:v>0.053017</c:v>
                </c:pt>
                <c:pt idx="166">
                  <c:v>0.075671</c:v>
                </c:pt>
                <c:pt idx="167">
                  <c:v>0.071311</c:v>
                </c:pt>
                <c:pt idx="168">
                  <c:v>0.03086</c:v>
                </c:pt>
                <c:pt idx="169">
                  <c:v>0.076246</c:v>
                </c:pt>
                <c:pt idx="170">
                  <c:v>0.03234</c:v>
                </c:pt>
                <c:pt idx="171">
                  <c:v>0.032385</c:v>
                </c:pt>
                <c:pt idx="172">
                  <c:v>0.042136</c:v>
                </c:pt>
                <c:pt idx="173">
                  <c:v>0.050535</c:v>
                </c:pt>
                <c:pt idx="174">
                  <c:v>0.021675</c:v>
                </c:pt>
                <c:pt idx="175">
                  <c:v>0.114521</c:v>
                </c:pt>
                <c:pt idx="176">
                  <c:v>0.035091</c:v>
                </c:pt>
                <c:pt idx="177">
                  <c:v>0.068815</c:v>
                </c:pt>
                <c:pt idx="178">
                  <c:v>0.075824</c:v>
                </c:pt>
                <c:pt idx="179">
                  <c:v>0.036928</c:v>
                </c:pt>
                <c:pt idx="180">
                  <c:v>0.027692</c:v>
                </c:pt>
                <c:pt idx="181">
                  <c:v>0.06483</c:v>
                </c:pt>
                <c:pt idx="182">
                  <c:v>0.094277</c:v>
                </c:pt>
                <c:pt idx="183">
                  <c:v>0.074323</c:v>
                </c:pt>
                <c:pt idx="184">
                  <c:v>0.110432</c:v>
                </c:pt>
                <c:pt idx="185">
                  <c:v>0.125885</c:v>
                </c:pt>
                <c:pt idx="186">
                  <c:v>0.072153</c:v>
                </c:pt>
                <c:pt idx="187">
                  <c:v>0.096981</c:v>
                </c:pt>
                <c:pt idx="188">
                  <c:v>0.218052</c:v>
                </c:pt>
                <c:pt idx="189">
                  <c:v>0.179631</c:v>
                </c:pt>
                <c:pt idx="190">
                  <c:v>0.404435</c:v>
                </c:pt>
                <c:pt idx="191">
                  <c:v>0.386526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786376"/>
        <c:axId val="2113792072"/>
      </c:scatterChart>
      <c:valAx>
        <c:axId val="2113786376"/>
        <c:scaling>
          <c:logBase val="10.0"/>
          <c:orientation val="minMax"/>
          <c:min val="2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Problem</a:t>
                </a:r>
                <a:r>
                  <a:rPr lang="en-US" baseline="0"/>
                  <a:t> memory footprint (MB)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13792072"/>
        <c:crosses val="autoZero"/>
        <c:crossBetween val="midCat"/>
      </c:valAx>
      <c:valAx>
        <c:axId val="2113792072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Runtime (sec)</a:t>
                </a:r>
              </a:p>
            </c:rich>
          </c:tx>
          <c:layout/>
          <c:overlay val="0"/>
        </c:title>
        <c:numFmt formatCode="0.00E+00" sourceLinked="1"/>
        <c:majorTickMark val="out"/>
        <c:minorTickMark val="none"/>
        <c:tickLblPos val="nextTo"/>
        <c:crossAx val="21137863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Naive DSPMV Runtime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Analysis!$P$325</c:f>
              <c:strCache>
                <c:ptCount val="1"/>
                <c:pt idx="0">
                  <c:v>Tcomp</c:v>
                </c:pt>
              </c:strCache>
            </c:strRef>
          </c:tx>
          <c:marker>
            <c:symbol val="none"/>
          </c:marker>
          <c:xVal>
            <c:numRef>
              <c:f>Analysis!$L$326:$L$602</c:f>
              <c:numCache>
                <c:formatCode>General</c:formatCode>
                <c:ptCount val="277"/>
                <c:pt idx="0">
                  <c:v>32.854596</c:v>
                </c:pt>
                <c:pt idx="1">
                  <c:v>33.225288</c:v>
                </c:pt>
                <c:pt idx="2">
                  <c:v>33.428136</c:v>
                </c:pt>
                <c:pt idx="3">
                  <c:v>33.915812</c:v>
                </c:pt>
                <c:pt idx="4">
                  <c:v>34.535664</c:v>
                </c:pt>
                <c:pt idx="5">
                  <c:v>34.61448</c:v>
                </c:pt>
                <c:pt idx="6">
                  <c:v>34.614888</c:v>
                </c:pt>
                <c:pt idx="7">
                  <c:v>34.65158</c:v>
                </c:pt>
                <c:pt idx="8">
                  <c:v>35.893404</c:v>
                </c:pt>
                <c:pt idx="9">
                  <c:v>35.995176</c:v>
                </c:pt>
                <c:pt idx="10">
                  <c:v>38.060788</c:v>
                </c:pt>
                <c:pt idx="11">
                  <c:v>38.169924</c:v>
                </c:pt>
                <c:pt idx="12">
                  <c:v>38.241056</c:v>
                </c:pt>
                <c:pt idx="13">
                  <c:v>38.3248</c:v>
                </c:pt>
                <c:pt idx="14">
                  <c:v>38.642472</c:v>
                </c:pt>
                <c:pt idx="15">
                  <c:v>38.94822</c:v>
                </c:pt>
                <c:pt idx="16">
                  <c:v>38.958456</c:v>
                </c:pt>
                <c:pt idx="17">
                  <c:v>39.206012</c:v>
                </c:pt>
                <c:pt idx="18">
                  <c:v>39.523576</c:v>
                </c:pt>
                <c:pt idx="19">
                  <c:v>39.53628</c:v>
                </c:pt>
                <c:pt idx="20">
                  <c:v>39.85824</c:v>
                </c:pt>
                <c:pt idx="21">
                  <c:v>40.526976</c:v>
                </c:pt>
                <c:pt idx="22">
                  <c:v>40.74836</c:v>
                </c:pt>
                <c:pt idx="23">
                  <c:v>41.604352</c:v>
                </c:pt>
                <c:pt idx="24">
                  <c:v>41.808688</c:v>
                </c:pt>
                <c:pt idx="25">
                  <c:v>42.330644</c:v>
                </c:pt>
                <c:pt idx="26">
                  <c:v>44.111828</c:v>
                </c:pt>
                <c:pt idx="27">
                  <c:v>44.641296</c:v>
                </c:pt>
                <c:pt idx="28">
                  <c:v>44.8296</c:v>
                </c:pt>
                <c:pt idx="29">
                  <c:v>45.104964</c:v>
                </c:pt>
                <c:pt idx="30">
                  <c:v>45.552408</c:v>
                </c:pt>
                <c:pt idx="31">
                  <c:v>45.766936</c:v>
                </c:pt>
                <c:pt idx="32">
                  <c:v>46.144888</c:v>
                </c:pt>
                <c:pt idx="33">
                  <c:v>46.41982</c:v>
                </c:pt>
                <c:pt idx="34">
                  <c:v>46.573568</c:v>
                </c:pt>
                <c:pt idx="35">
                  <c:v>46.850512</c:v>
                </c:pt>
                <c:pt idx="36">
                  <c:v>47.340384</c:v>
                </c:pt>
                <c:pt idx="37">
                  <c:v>47.922336</c:v>
                </c:pt>
                <c:pt idx="38">
                  <c:v>47.922336</c:v>
                </c:pt>
                <c:pt idx="39">
                  <c:v>47.922336</c:v>
                </c:pt>
                <c:pt idx="40">
                  <c:v>47.922336</c:v>
                </c:pt>
                <c:pt idx="41">
                  <c:v>48.486608</c:v>
                </c:pt>
                <c:pt idx="42">
                  <c:v>48.716536</c:v>
                </c:pt>
                <c:pt idx="43">
                  <c:v>49.083184</c:v>
                </c:pt>
                <c:pt idx="44">
                  <c:v>49.083184</c:v>
                </c:pt>
                <c:pt idx="45">
                  <c:v>49.083184</c:v>
                </c:pt>
                <c:pt idx="46">
                  <c:v>49.083184</c:v>
                </c:pt>
                <c:pt idx="47">
                  <c:v>49.337616</c:v>
                </c:pt>
                <c:pt idx="48">
                  <c:v>49.549536</c:v>
                </c:pt>
                <c:pt idx="49">
                  <c:v>51.15978</c:v>
                </c:pt>
                <c:pt idx="50">
                  <c:v>52.219224</c:v>
                </c:pt>
                <c:pt idx="51">
                  <c:v>52.464528</c:v>
                </c:pt>
                <c:pt idx="52">
                  <c:v>52.86552</c:v>
                </c:pt>
                <c:pt idx="53">
                  <c:v>53.129388</c:v>
                </c:pt>
                <c:pt idx="54">
                  <c:v>53.385744</c:v>
                </c:pt>
                <c:pt idx="55">
                  <c:v>53.385744</c:v>
                </c:pt>
                <c:pt idx="56">
                  <c:v>53.804148</c:v>
                </c:pt>
                <c:pt idx="57">
                  <c:v>53.80868</c:v>
                </c:pt>
                <c:pt idx="58">
                  <c:v>53.80868</c:v>
                </c:pt>
                <c:pt idx="59">
                  <c:v>53.80868</c:v>
                </c:pt>
                <c:pt idx="60">
                  <c:v>53.80868</c:v>
                </c:pt>
                <c:pt idx="61">
                  <c:v>54.235296</c:v>
                </c:pt>
                <c:pt idx="62">
                  <c:v>54.612</c:v>
                </c:pt>
                <c:pt idx="63">
                  <c:v>56.107856</c:v>
                </c:pt>
                <c:pt idx="64">
                  <c:v>56.42916</c:v>
                </c:pt>
                <c:pt idx="65">
                  <c:v>57.285072</c:v>
                </c:pt>
                <c:pt idx="66">
                  <c:v>58.331624</c:v>
                </c:pt>
                <c:pt idx="67">
                  <c:v>59.330224</c:v>
                </c:pt>
                <c:pt idx="68">
                  <c:v>59.659672</c:v>
                </c:pt>
                <c:pt idx="69">
                  <c:v>60.118516</c:v>
                </c:pt>
                <c:pt idx="70">
                  <c:v>63.466248</c:v>
                </c:pt>
                <c:pt idx="71">
                  <c:v>63.827928</c:v>
                </c:pt>
                <c:pt idx="72">
                  <c:v>64.96152</c:v>
                </c:pt>
                <c:pt idx="73">
                  <c:v>65.89555199999999</c:v>
                </c:pt>
                <c:pt idx="74">
                  <c:v>66.979256</c:v>
                </c:pt>
                <c:pt idx="75">
                  <c:v>68.11477600000001</c:v>
                </c:pt>
                <c:pt idx="76">
                  <c:v>68.11477600000001</c:v>
                </c:pt>
                <c:pt idx="77">
                  <c:v>68.11477600000001</c:v>
                </c:pt>
                <c:pt idx="78">
                  <c:v>68.11477600000001</c:v>
                </c:pt>
                <c:pt idx="79">
                  <c:v>68.11477600000001</c:v>
                </c:pt>
                <c:pt idx="80">
                  <c:v>68.11477600000001</c:v>
                </c:pt>
                <c:pt idx="81">
                  <c:v>71.27512</c:v>
                </c:pt>
                <c:pt idx="82">
                  <c:v>71.30246</c:v>
                </c:pt>
                <c:pt idx="83">
                  <c:v>71.30246</c:v>
                </c:pt>
                <c:pt idx="84">
                  <c:v>72.11796</c:v>
                </c:pt>
                <c:pt idx="85">
                  <c:v>72.300996</c:v>
                </c:pt>
                <c:pt idx="86">
                  <c:v>72.878344</c:v>
                </c:pt>
                <c:pt idx="87">
                  <c:v>73.374112</c:v>
                </c:pt>
                <c:pt idx="88">
                  <c:v>73.79244</c:v>
                </c:pt>
                <c:pt idx="89">
                  <c:v>75.505792</c:v>
                </c:pt>
                <c:pt idx="90">
                  <c:v>75.5216</c:v>
                </c:pt>
                <c:pt idx="91">
                  <c:v>75.649216</c:v>
                </c:pt>
                <c:pt idx="92">
                  <c:v>76.607116</c:v>
                </c:pt>
                <c:pt idx="93">
                  <c:v>79.589028</c:v>
                </c:pt>
                <c:pt idx="94">
                  <c:v>79.952</c:v>
                </c:pt>
                <c:pt idx="95">
                  <c:v>80.405844</c:v>
                </c:pt>
                <c:pt idx="96">
                  <c:v>81.64572</c:v>
                </c:pt>
                <c:pt idx="97">
                  <c:v>82.139168</c:v>
                </c:pt>
                <c:pt idx="98">
                  <c:v>83.126304</c:v>
                </c:pt>
                <c:pt idx="99">
                  <c:v>83.127792</c:v>
                </c:pt>
                <c:pt idx="100">
                  <c:v>84.692044</c:v>
                </c:pt>
                <c:pt idx="101">
                  <c:v>86.984404</c:v>
                </c:pt>
                <c:pt idx="102">
                  <c:v>87.9645</c:v>
                </c:pt>
                <c:pt idx="103">
                  <c:v>88.891036</c:v>
                </c:pt>
                <c:pt idx="104">
                  <c:v>90.902944</c:v>
                </c:pt>
                <c:pt idx="105">
                  <c:v>91.04232</c:v>
                </c:pt>
                <c:pt idx="106">
                  <c:v>92.284316</c:v>
                </c:pt>
                <c:pt idx="107">
                  <c:v>93.513284</c:v>
                </c:pt>
                <c:pt idx="108">
                  <c:v>95.118104</c:v>
                </c:pt>
                <c:pt idx="109">
                  <c:v>95.531796</c:v>
                </c:pt>
                <c:pt idx="110">
                  <c:v>96.415064</c:v>
                </c:pt>
                <c:pt idx="111">
                  <c:v>96.578328</c:v>
                </c:pt>
                <c:pt idx="112">
                  <c:v>96.96604</c:v>
                </c:pt>
                <c:pt idx="113">
                  <c:v>98.658416</c:v>
                </c:pt>
                <c:pt idx="114">
                  <c:v>99.466968</c:v>
                </c:pt>
                <c:pt idx="115">
                  <c:v>101.443032</c:v>
                </c:pt>
                <c:pt idx="116">
                  <c:v>102.36814</c:v>
                </c:pt>
                <c:pt idx="117">
                  <c:v>103.67644</c:v>
                </c:pt>
                <c:pt idx="118">
                  <c:v>104.52116</c:v>
                </c:pt>
                <c:pt idx="119">
                  <c:v>104.669432</c:v>
                </c:pt>
                <c:pt idx="120">
                  <c:v>104.91174</c:v>
                </c:pt>
                <c:pt idx="121">
                  <c:v>106.097308</c:v>
                </c:pt>
                <c:pt idx="122">
                  <c:v>106.345872</c:v>
                </c:pt>
                <c:pt idx="123">
                  <c:v>108.14462</c:v>
                </c:pt>
                <c:pt idx="124">
                  <c:v>109.280528</c:v>
                </c:pt>
                <c:pt idx="125">
                  <c:v>110.399656</c:v>
                </c:pt>
                <c:pt idx="126">
                  <c:v>112.020488</c:v>
                </c:pt>
                <c:pt idx="127">
                  <c:v>112.265808</c:v>
                </c:pt>
                <c:pt idx="128">
                  <c:v>118.9944</c:v>
                </c:pt>
                <c:pt idx="129">
                  <c:v>123.192048</c:v>
                </c:pt>
                <c:pt idx="130">
                  <c:v>123.639472</c:v>
                </c:pt>
                <c:pt idx="131">
                  <c:v>124.179168</c:v>
                </c:pt>
                <c:pt idx="132">
                  <c:v>124.9112</c:v>
                </c:pt>
                <c:pt idx="133">
                  <c:v>124.954352</c:v>
                </c:pt>
                <c:pt idx="134">
                  <c:v>127.524656</c:v>
                </c:pt>
                <c:pt idx="135">
                  <c:v>128.4266</c:v>
                </c:pt>
                <c:pt idx="136">
                  <c:v>130.703424</c:v>
                </c:pt>
                <c:pt idx="137">
                  <c:v>131.1872</c:v>
                </c:pt>
                <c:pt idx="138">
                  <c:v>131.1872</c:v>
                </c:pt>
                <c:pt idx="139">
                  <c:v>132.746952</c:v>
                </c:pt>
                <c:pt idx="140">
                  <c:v>133.632072</c:v>
                </c:pt>
                <c:pt idx="141">
                  <c:v>134.464128</c:v>
                </c:pt>
                <c:pt idx="142">
                  <c:v>136.3894</c:v>
                </c:pt>
                <c:pt idx="143">
                  <c:v>137.242224</c:v>
                </c:pt>
                <c:pt idx="144">
                  <c:v>138.508656</c:v>
                </c:pt>
                <c:pt idx="145">
                  <c:v>140.0108</c:v>
                </c:pt>
                <c:pt idx="146">
                  <c:v>142.183516</c:v>
                </c:pt>
                <c:pt idx="147">
                  <c:v>143.971448</c:v>
                </c:pt>
                <c:pt idx="148">
                  <c:v>145.685724</c:v>
                </c:pt>
                <c:pt idx="149">
                  <c:v>150.530504</c:v>
                </c:pt>
                <c:pt idx="150">
                  <c:v>153.63216</c:v>
                </c:pt>
                <c:pt idx="151">
                  <c:v>159.31944</c:v>
                </c:pt>
                <c:pt idx="152">
                  <c:v>162.723432</c:v>
                </c:pt>
                <c:pt idx="153">
                  <c:v>171.063056</c:v>
                </c:pt>
                <c:pt idx="154">
                  <c:v>171.371352</c:v>
                </c:pt>
                <c:pt idx="155">
                  <c:v>179.543124</c:v>
                </c:pt>
                <c:pt idx="156">
                  <c:v>183.84796</c:v>
                </c:pt>
                <c:pt idx="157">
                  <c:v>184.602352</c:v>
                </c:pt>
                <c:pt idx="158">
                  <c:v>186.270764</c:v>
                </c:pt>
                <c:pt idx="159">
                  <c:v>186.926896</c:v>
                </c:pt>
                <c:pt idx="160">
                  <c:v>194.816428</c:v>
                </c:pt>
                <c:pt idx="161">
                  <c:v>194.816428</c:v>
                </c:pt>
                <c:pt idx="162">
                  <c:v>216.621836</c:v>
                </c:pt>
                <c:pt idx="163">
                  <c:v>217.107456</c:v>
                </c:pt>
                <c:pt idx="164">
                  <c:v>220.6806</c:v>
                </c:pt>
                <c:pt idx="165">
                  <c:v>220.6806</c:v>
                </c:pt>
                <c:pt idx="166">
                  <c:v>220.6806</c:v>
                </c:pt>
                <c:pt idx="167">
                  <c:v>220.6806</c:v>
                </c:pt>
                <c:pt idx="168">
                  <c:v>220.6806</c:v>
                </c:pt>
                <c:pt idx="169">
                  <c:v>220.6806</c:v>
                </c:pt>
                <c:pt idx="170">
                  <c:v>221.1636</c:v>
                </c:pt>
                <c:pt idx="171">
                  <c:v>221.1636</c:v>
                </c:pt>
                <c:pt idx="172">
                  <c:v>221.1636</c:v>
                </c:pt>
                <c:pt idx="173">
                  <c:v>221.1636</c:v>
                </c:pt>
                <c:pt idx="174">
                  <c:v>221.1636</c:v>
                </c:pt>
                <c:pt idx="175">
                  <c:v>221.1636</c:v>
                </c:pt>
                <c:pt idx="176">
                  <c:v>221.1636</c:v>
                </c:pt>
                <c:pt idx="177">
                  <c:v>221.1636</c:v>
                </c:pt>
                <c:pt idx="178">
                  <c:v>221.1636</c:v>
                </c:pt>
                <c:pt idx="179">
                  <c:v>227.223632</c:v>
                </c:pt>
                <c:pt idx="180">
                  <c:v>230.662796</c:v>
                </c:pt>
                <c:pt idx="181">
                  <c:v>231.872904</c:v>
                </c:pt>
                <c:pt idx="182">
                  <c:v>240.171648</c:v>
                </c:pt>
                <c:pt idx="183">
                  <c:v>245.410156</c:v>
                </c:pt>
                <c:pt idx="184">
                  <c:v>248.07496</c:v>
                </c:pt>
                <c:pt idx="185">
                  <c:v>251.20848</c:v>
                </c:pt>
                <c:pt idx="186">
                  <c:v>255.144564</c:v>
                </c:pt>
                <c:pt idx="187">
                  <c:v>259.82502</c:v>
                </c:pt>
                <c:pt idx="188">
                  <c:v>267.559284</c:v>
                </c:pt>
                <c:pt idx="189">
                  <c:v>269.736716</c:v>
                </c:pt>
                <c:pt idx="190">
                  <c:v>272.896008</c:v>
                </c:pt>
                <c:pt idx="191">
                  <c:v>273.722736</c:v>
                </c:pt>
                <c:pt idx="192">
                  <c:v>276.204032</c:v>
                </c:pt>
                <c:pt idx="193">
                  <c:v>281.367408</c:v>
                </c:pt>
                <c:pt idx="194">
                  <c:v>295.619264</c:v>
                </c:pt>
                <c:pt idx="195">
                  <c:v>296.481376</c:v>
                </c:pt>
                <c:pt idx="196">
                  <c:v>299.947876</c:v>
                </c:pt>
                <c:pt idx="197">
                  <c:v>300.796656</c:v>
                </c:pt>
                <c:pt idx="198">
                  <c:v>306.39936</c:v>
                </c:pt>
                <c:pt idx="199">
                  <c:v>311.57334</c:v>
                </c:pt>
                <c:pt idx="200">
                  <c:v>314.050992</c:v>
                </c:pt>
                <c:pt idx="201">
                  <c:v>315.111244</c:v>
                </c:pt>
                <c:pt idx="202">
                  <c:v>315.57046</c:v>
                </c:pt>
                <c:pt idx="203">
                  <c:v>328.272168</c:v>
                </c:pt>
                <c:pt idx="204">
                  <c:v>328.921176</c:v>
                </c:pt>
                <c:pt idx="205">
                  <c:v>337.595076</c:v>
                </c:pt>
                <c:pt idx="206">
                  <c:v>339.819704</c:v>
                </c:pt>
                <c:pt idx="207">
                  <c:v>341.310552</c:v>
                </c:pt>
                <c:pt idx="208">
                  <c:v>346.027608</c:v>
                </c:pt>
                <c:pt idx="209">
                  <c:v>348.509512</c:v>
                </c:pt>
                <c:pt idx="210">
                  <c:v>355.679888</c:v>
                </c:pt>
                <c:pt idx="211">
                  <c:v>356.150808</c:v>
                </c:pt>
                <c:pt idx="212">
                  <c:v>358.346288</c:v>
                </c:pt>
                <c:pt idx="213">
                  <c:v>365.704064</c:v>
                </c:pt>
                <c:pt idx="214">
                  <c:v>365.800704</c:v>
                </c:pt>
                <c:pt idx="215">
                  <c:v>369.14288</c:v>
                </c:pt>
                <c:pt idx="216">
                  <c:v>372.352452</c:v>
                </c:pt>
                <c:pt idx="217">
                  <c:v>374.68536</c:v>
                </c:pt>
                <c:pt idx="218">
                  <c:v>379.20412</c:v>
                </c:pt>
                <c:pt idx="219">
                  <c:v>387.174828</c:v>
                </c:pt>
                <c:pt idx="220">
                  <c:v>389.509516</c:v>
                </c:pt>
                <c:pt idx="221">
                  <c:v>437.73952</c:v>
                </c:pt>
                <c:pt idx="222">
                  <c:v>451.434516</c:v>
                </c:pt>
                <c:pt idx="223">
                  <c:v>451.870344</c:v>
                </c:pt>
                <c:pt idx="224">
                  <c:v>457.213324</c:v>
                </c:pt>
                <c:pt idx="225">
                  <c:v>475.599012</c:v>
                </c:pt>
                <c:pt idx="226">
                  <c:v>483.370348</c:v>
                </c:pt>
                <c:pt idx="227">
                  <c:v>506.899032</c:v>
                </c:pt>
                <c:pt idx="228">
                  <c:v>510.525192</c:v>
                </c:pt>
                <c:pt idx="229">
                  <c:v>535.56762</c:v>
                </c:pt>
                <c:pt idx="230">
                  <c:v>577.31376</c:v>
                </c:pt>
                <c:pt idx="231">
                  <c:v>605.616544</c:v>
                </c:pt>
                <c:pt idx="232">
                  <c:v>611.702808</c:v>
                </c:pt>
                <c:pt idx="233">
                  <c:v>647.438364</c:v>
                </c:pt>
                <c:pt idx="234">
                  <c:v>662.2292</c:v>
                </c:pt>
                <c:pt idx="235">
                  <c:v>683.919024</c:v>
                </c:pt>
                <c:pt idx="236">
                  <c:v>685.786072</c:v>
                </c:pt>
                <c:pt idx="237">
                  <c:v>738.429016</c:v>
                </c:pt>
                <c:pt idx="238">
                  <c:v>760.9698</c:v>
                </c:pt>
                <c:pt idx="239">
                  <c:v>786.63948</c:v>
                </c:pt>
                <c:pt idx="240">
                  <c:v>802.207392</c:v>
                </c:pt>
                <c:pt idx="241">
                  <c:v>812.298728</c:v>
                </c:pt>
                <c:pt idx="242">
                  <c:v>825.4580120000001</c:v>
                </c:pt>
                <c:pt idx="243">
                  <c:v>865.123384</c:v>
                </c:pt>
                <c:pt idx="244">
                  <c:v>879.72996</c:v>
                </c:pt>
                <c:pt idx="245">
                  <c:v>882.792944</c:v>
                </c:pt>
                <c:pt idx="246">
                  <c:v>924.876696</c:v>
                </c:pt>
                <c:pt idx="247">
                  <c:v>950.696064</c:v>
                </c:pt>
                <c:pt idx="248">
                  <c:v>979.936852</c:v>
                </c:pt>
                <c:pt idx="249">
                  <c:v>1055.542904</c:v>
                </c:pt>
                <c:pt idx="250">
                  <c:v>1059.874488</c:v>
                </c:pt>
                <c:pt idx="251">
                  <c:v>1074.470944</c:v>
                </c:pt>
                <c:pt idx="252">
                  <c:v>1074.470944</c:v>
                </c:pt>
                <c:pt idx="253">
                  <c:v>1092.168928</c:v>
                </c:pt>
                <c:pt idx="254">
                  <c:v>1093.72872</c:v>
                </c:pt>
                <c:pt idx="255">
                  <c:v>1153.429516</c:v>
                </c:pt>
                <c:pt idx="256">
                  <c:v>1162.10112</c:v>
                </c:pt>
                <c:pt idx="257">
                  <c:v>1232.997504</c:v>
                </c:pt>
                <c:pt idx="258">
                  <c:v>1293.491792</c:v>
                </c:pt>
                <c:pt idx="259">
                  <c:v>1360.639704</c:v>
                </c:pt>
                <c:pt idx="260">
                  <c:v>1379.48834</c:v>
                </c:pt>
                <c:pt idx="261">
                  <c:v>1440.168408</c:v>
                </c:pt>
                <c:pt idx="262">
                  <c:v>1476.652412</c:v>
                </c:pt>
                <c:pt idx="263">
                  <c:v>1569.768928</c:v>
                </c:pt>
                <c:pt idx="264">
                  <c:v>1569.768928</c:v>
                </c:pt>
                <c:pt idx="265">
                  <c:v>1691.498776</c:v>
                </c:pt>
                <c:pt idx="266">
                  <c:v>2070.156316</c:v>
                </c:pt>
                <c:pt idx="267">
                  <c:v>2477.609052</c:v>
                </c:pt>
                <c:pt idx="268">
                  <c:v>2921.129344</c:v>
                </c:pt>
                <c:pt idx="269">
                  <c:v>3437.224876</c:v>
                </c:pt>
                <c:pt idx="270">
                  <c:v>3516.475172</c:v>
                </c:pt>
                <c:pt idx="271">
                  <c:v>3947.774864</c:v>
                </c:pt>
                <c:pt idx="272">
                  <c:v>5703.507584</c:v>
                </c:pt>
                <c:pt idx="273">
                  <c:v>8134.875096</c:v>
                </c:pt>
                <c:pt idx="274">
                  <c:v>9853.540224</c:v>
                </c:pt>
                <c:pt idx="275">
                  <c:v>12025.569884</c:v>
                </c:pt>
                <c:pt idx="276">
                  <c:v>14601.68138</c:v>
                </c:pt>
              </c:numCache>
            </c:numRef>
          </c:xVal>
          <c:yVal>
            <c:numRef>
              <c:f>Analysis!$P$326:$P$602</c:f>
              <c:numCache>
                <c:formatCode>0.00E+00</c:formatCode>
                <c:ptCount val="27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Analysis!$Q$325</c:f>
              <c:strCache>
                <c:ptCount val="1"/>
                <c:pt idx="0">
                  <c:v>Tcomm</c:v>
                </c:pt>
              </c:strCache>
            </c:strRef>
          </c:tx>
          <c:marker>
            <c:symbol val="none"/>
          </c:marker>
          <c:xVal>
            <c:numRef>
              <c:f>Analysis!$L$375:$L$602</c:f>
              <c:numCache>
                <c:formatCode>General</c:formatCode>
                <c:ptCount val="228"/>
                <c:pt idx="0">
                  <c:v>51.15978</c:v>
                </c:pt>
                <c:pt idx="1">
                  <c:v>52.219224</c:v>
                </c:pt>
                <c:pt idx="2">
                  <c:v>52.464528</c:v>
                </c:pt>
                <c:pt idx="3">
                  <c:v>52.86552</c:v>
                </c:pt>
                <c:pt idx="4">
                  <c:v>53.129388</c:v>
                </c:pt>
                <c:pt idx="5">
                  <c:v>53.385744</c:v>
                </c:pt>
                <c:pt idx="6">
                  <c:v>53.385744</c:v>
                </c:pt>
                <c:pt idx="7">
                  <c:v>53.804148</c:v>
                </c:pt>
                <c:pt idx="8">
                  <c:v>53.80868</c:v>
                </c:pt>
                <c:pt idx="9">
                  <c:v>53.80868</c:v>
                </c:pt>
                <c:pt idx="10">
                  <c:v>53.80868</c:v>
                </c:pt>
                <c:pt idx="11">
                  <c:v>53.80868</c:v>
                </c:pt>
                <c:pt idx="12">
                  <c:v>54.235296</c:v>
                </c:pt>
                <c:pt idx="13">
                  <c:v>54.612</c:v>
                </c:pt>
                <c:pt idx="14">
                  <c:v>56.107856</c:v>
                </c:pt>
                <c:pt idx="15">
                  <c:v>56.42916</c:v>
                </c:pt>
                <c:pt idx="16">
                  <c:v>57.285072</c:v>
                </c:pt>
                <c:pt idx="17">
                  <c:v>58.331624</c:v>
                </c:pt>
                <c:pt idx="18">
                  <c:v>59.330224</c:v>
                </c:pt>
                <c:pt idx="19">
                  <c:v>59.659672</c:v>
                </c:pt>
                <c:pt idx="20">
                  <c:v>60.118516</c:v>
                </c:pt>
                <c:pt idx="21">
                  <c:v>63.466248</c:v>
                </c:pt>
                <c:pt idx="22">
                  <c:v>63.827928</c:v>
                </c:pt>
                <c:pt idx="23">
                  <c:v>64.96152</c:v>
                </c:pt>
                <c:pt idx="24">
                  <c:v>65.89555199999999</c:v>
                </c:pt>
                <c:pt idx="25">
                  <c:v>66.979256</c:v>
                </c:pt>
                <c:pt idx="26">
                  <c:v>68.11477600000001</c:v>
                </c:pt>
                <c:pt idx="27">
                  <c:v>68.11477600000001</c:v>
                </c:pt>
                <c:pt idx="28">
                  <c:v>68.11477600000001</c:v>
                </c:pt>
                <c:pt idx="29">
                  <c:v>68.11477600000001</c:v>
                </c:pt>
                <c:pt idx="30">
                  <c:v>68.11477600000001</c:v>
                </c:pt>
                <c:pt idx="31">
                  <c:v>68.11477600000001</c:v>
                </c:pt>
                <c:pt idx="32">
                  <c:v>71.27512</c:v>
                </c:pt>
                <c:pt idx="33">
                  <c:v>71.30246</c:v>
                </c:pt>
                <c:pt idx="34">
                  <c:v>71.30246</c:v>
                </c:pt>
                <c:pt idx="35">
                  <c:v>72.11796</c:v>
                </c:pt>
                <c:pt idx="36">
                  <c:v>72.300996</c:v>
                </c:pt>
                <c:pt idx="37">
                  <c:v>72.878344</c:v>
                </c:pt>
                <c:pt idx="38">
                  <c:v>73.374112</c:v>
                </c:pt>
                <c:pt idx="39">
                  <c:v>73.79244</c:v>
                </c:pt>
                <c:pt idx="40">
                  <c:v>75.505792</c:v>
                </c:pt>
                <c:pt idx="41">
                  <c:v>75.5216</c:v>
                </c:pt>
                <c:pt idx="42">
                  <c:v>75.649216</c:v>
                </c:pt>
                <c:pt idx="43">
                  <c:v>76.607116</c:v>
                </c:pt>
                <c:pt idx="44">
                  <c:v>79.589028</c:v>
                </c:pt>
                <c:pt idx="45">
                  <c:v>79.952</c:v>
                </c:pt>
                <c:pt idx="46">
                  <c:v>80.405844</c:v>
                </c:pt>
                <c:pt idx="47">
                  <c:v>81.64572</c:v>
                </c:pt>
                <c:pt idx="48">
                  <c:v>82.139168</c:v>
                </c:pt>
                <c:pt idx="49">
                  <c:v>83.126304</c:v>
                </c:pt>
                <c:pt idx="50">
                  <c:v>83.127792</c:v>
                </c:pt>
                <c:pt idx="51">
                  <c:v>84.692044</c:v>
                </c:pt>
                <c:pt idx="52">
                  <c:v>86.984404</c:v>
                </c:pt>
                <c:pt idx="53">
                  <c:v>87.9645</c:v>
                </c:pt>
                <c:pt idx="54">
                  <c:v>88.891036</c:v>
                </c:pt>
                <c:pt idx="55">
                  <c:v>90.902944</c:v>
                </c:pt>
                <c:pt idx="56">
                  <c:v>91.04232</c:v>
                </c:pt>
                <c:pt idx="57">
                  <c:v>92.284316</c:v>
                </c:pt>
                <c:pt idx="58">
                  <c:v>93.513284</c:v>
                </c:pt>
                <c:pt idx="59">
                  <c:v>95.118104</c:v>
                </c:pt>
                <c:pt idx="60">
                  <c:v>95.531796</c:v>
                </c:pt>
                <c:pt idx="61">
                  <c:v>96.415064</c:v>
                </c:pt>
                <c:pt idx="62">
                  <c:v>96.578328</c:v>
                </c:pt>
                <c:pt idx="63">
                  <c:v>96.96604</c:v>
                </c:pt>
                <c:pt idx="64">
                  <c:v>98.658416</c:v>
                </c:pt>
                <c:pt idx="65">
                  <c:v>99.466968</c:v>
                </c:pt>
                <c:pt idx="66">
                  <c:v>101.443032</c:v>
                </c:pt>
                <c:pt idx="67">
                  <c:v>102.36814</c:v>
                </c:pt>
                <c:pt idx="68">
                  <c:v>103.67644</c:v>
                </c:pt>
                <c:pt idx="69">
                  <c:v>104.52116</c:v>
                </c:pt>
                <c:pt idx="70">
                  <c:v>104.669432</c:v>
                </c:pt>
                <c:pt idx="71">
                  <c:v>104.91174</c:v>
                </c:pt>
                <c:pt idx="72">
                  <c:v>106.097308</c:v>
                </c:pt>
                <c:pt idx="73">
                  <c:v>106.345872</c:v>
                </c:pt>
                <c:pt idx="74">
                  <c:v>108.14462</c:v>
                </c:pt>
                <c:pt idx="75">
                  <c:v>109.280528</c:v>
                </c:pt>
                <c:pt idx="76">
                  <c:v>110.399656</c:v>
                </c:pt>
                <c:pt idx="77">
                  <c:v>112.020488</c:v>
                </c:pt>
                <c:pt idx="78">
                  <c:v>112.265808</c:v>
                </c:pt>
                <c:pt idx="79">
                  <c:v>118.9944</c:v>
                </c:pt>
                <c:pt idx="80">
                  <c:v>123.192048</c:v>
                </c:pt>
                <c:pt idx="81">
                  <c:v>123.639472</c:v>
                </c:pt>
                <c:pt idx="82">
                  <c:v>124.179168</c:v>
                </c:pt>
                <c:pt idx="83">
                  <c:v>124.9112</c:v>
                </c:pt>
                <c:pt idx="84">
                  <c:v>124.954352</c:v>
                </c:pt>
                <c:pt idx="85">
                  <c:v>127.524656</c:v>
                </c:pt>
                <c:pt idx="86">
                  <c:v>128.4266</c:v>
                </c:pt>
                <c:pt idx="87">
                  <c:v>130.703424</c:v>
                </c:pt>
                <c:pt idx="88">
                  <c:v>131.1872</c:v>
                </c:pt>
                <c:pt idx="89">
                  <c:v>131.1872</c:v>
                </c:pt>
                <c:pt idx="90">
                  <c:v>132.746952</c:v>
                </c:pt>
                <c:pt idx="91">
                  <c:v>133.632072</c:v>
                </c:pt>
                <c:pt idx="92">
                  <c:v>134.464128</c:v>
                </c:pt>
                <c:pt idx="93">
                  <c:v>136.3894</c:v>
                </c:pt>
                <c:pt idx="94">
                  <c:v>137.242224</c:v>
                </c:pt>
                <c:pt idx="95">
                  <c:v>138.508656</c:v>
                </c:pt>
                <c:pt idx="96">
                  <c:v>140.0108</c:v>
                </c:pt>
                <c:pt idx="97">
                  <c:v>142.183516</c:v>
                </c:pt>
                <c:pt idx="98">
                  <c:v>143.971448</c:v>
                </c:pt>
                <c:pt idx="99">
                  <c:v>145.685724</c:v>
                </c:pt>
                <c:pt idx="100">
                  <c:v>150.530504</c:v>
                </c:pt>
                <c:pt idx="101">
                  <c:v>153.63216</c:v>
                </c:pt>
                <c:pt idx="102">
                  <c:v>159.31944</c:v>
                </c:pt>
                <c:pt idx="103">
                  <c:v>162.723432</c:v>
                </c:pt>
                <c:pt idx="104">
                  <c:v>171.063056</c:v>
                </c:pt>
                <c:pt idx="105">
                  <c:v>171.371352</c:v>
                </c:pt>
                <c:pt idx="106">
                  <c:v>179.543124</c:v>
                </c:pt>
                <c:pt idx="107">
                  <c:v>183.84796</c:v>
                </c:pt>
                <c:pt idx="108">
                  <c:v>184.602352</c:v>
                </c:pt>
                <c:pt idx="109">
                  <c:v>186.270764</c:v>
                </c:pt>
                <c:pt idx="110">
                  <c:v>186.926896</c:v>
                </c:pt>
                <c:pt idx="111">
                  <c:v>194.816428</c:v>
                </c:pt>
                <c:pt idx="112">
                  <c:v>194.816428</c:v>
                </c:pt>
                <c:pt idx="113">
                  <c:v>216.621836</c:v>
                </c:pt>
                <c:pt idx="114">
                  <c:v>217.107456</c:v>
                </c:pt>
                <c:pt idx="115">
                  <c:v>220.6806</c:v>
                </c:pt>
                <c:pt idx="116">
                  <c:v>220.6806</c:v>
                </c:pt>
                <c:pt idx="117">
                  <c:v>220.6806</c:v>
                </c:pt>
                <c:pt idx="118">
                  <c:v>220.6806</c:v>
                </c:pt>
                <c:pt idx="119">
                  <c:v>220.6806</c:v>
                </c:pt>
                <c:pt idx="120">
                  <c:v>220.6806</c:v>
                </c:pt>
                <c:pt idx="121">
                  <c:v>221.1636</c:v>
                </c:pt>
                <c:pt idx="122">
                  <c:v>221.1636</c:v>
                </c:pt>
                <c:pt idx="123">
                  <c:v>221.1636</c:v>
                </c:pt>
                <c:pt idx="124">
                  <c:v>221.1636</c:v>
                </c:pt>
                <c:pt idx="125">
                  <c:v>221.1636</c:v>
                </c:pt>
                <c:pt idx="126">
                  <c:v>221.1636</c:v>
                </c:pt>
                <c:pt idx="127">
                  <c:v>221.1636</c:v>
                </c:pt>
                <c:pt idx="128">
                  <c:v>221.1636</c:v>
                </c:pt>
                <c:pt idx="129">
                  <c:v>221.1636</c:v>
                </c:pt>
                <c:pt idx="130">
                  <c:v>227.223632</c:v>
                </c:pt>
                <c:pt idx="131">
                  <c:v>230.662796</c:v>
                </c:pt>
                <c:pt idx="132">
                  <c:v>231.872904</c:v>
                </c:pt>
                <c:pt idx="133">
                  <c:v>240.171648</c:v>
                </c:pt>
                <c:pt idx="134">
                  <c:v>245.410156</c:v>
                </c:pt>
                <c:pt idx="135">
                  <c:v>248.07496</c:v>
                </c:pt>
                <c:pt idx="136">
                  <c:v>251.20848</c:v>
                </c:pt>
                <c:pt idx="137">
                  <c:v>255.144564</c:v>
                </c:pt>
                <c:pt idx="138">
                  <c:v>259.82502</c:v>
                </c:pt>
                <c:pt idx="139">
                  <c:v>267.559284</c:v>
                </c:pt>
                <c:pt idx="140">
                  <c:v>269.736716</c:v>
                </c:pt>
                <c:pt idx="141">
                  <c:v>272.896008</c:v>
                </c:pt>
                <c:pt idx="142">
                  <c:v>273.722736</c:v>
                </c:pt>
                <c:pt idx="143">
                  <c:v>276.204032</c:v>
                </c:pt>
                <c:pt idx="144">
                  <c:v>281.367408</c:v>
                </c:pt>
                <c:pt idx="145">
                  <c:v>295.619264</c:v>
                </c:pt>
                <c:pt idx="146">
                  <c:v>296.481376</c:v>
                </c:pt>
                <c:pt idx="147">
                  <c:v>299.947876</c:v>
                </c:pt>
                <c:pt idx="148">
                  <c:v>300.796656</c:v>
                </c:pt>
                <c:pt idx="149">
                  <c:v>306.39936</c:v>
                </c:pt>
                <c:pt idx="150">
                  <c:v>311.57334</c:v>
                </c:pt>
                <c:pt idx="151">
                  <c:v>314.050992</c:v>
                </c:pt>
                <c:pt idx="152">
                  <c:v>315.111244</c:v>
                </c:pt>
                <c:pt idx="153">
                  <c:v>315.57046</c:v>
                </c:pt>
                <c:pt idx="154">
                  <c:v>328.272168</c:v>
                </c:pt>
                <c:pt idx="155">
                  <c:v>328.921176</c:v>
                </c:pt>
                <c:pt idx="156">
                  <c:v>337.595076</c:v>
                </c:pt>
                <c:pt idx="157">
                  <c:v>339.819704</c:v>
                </c:pt>
                <c:pt idx="158">
                  <c:v>341.310552</c:v>
                </c:pt>
                <c:pt idx="159">
                  <c:v>346.027608</c:v>
                </c:pt>
                <c:pt idx="160">
                  <c:v>348.509512</c:v>
                </c:pt>
                <c:pt idx="161">
                  <c:v>355.679888</c:v>
                </c:pt>
                <c:pt idx="162">
                  <c:v>356.150808</c:v>
                </c:pt>
                <c:pt idx="163">
                  <c:v>358.346288</c:v>
                </c:pt>
                <c:pt idx="164">
                  <c:v>365.704064</c:v>
                </c:pt>
                <c:pt idx="165">
                  <c:v>365.800704</c:v>
                </c:pt>
                <c:pt idx="166">
                  <c:v>369.14288</c:v>
                </c:pt>
                <c:pt idx="167">
                  <c:v>372.352452</c:v>
                </c:pt>
                <c:pt idx="168">
                  <c:v>374.68536</c:v>
                </c:pt>
                <c:pt idx="169">
                  <c:v>379.20412</c:v>
                </c:pt>
                <c:pt idx="170">
                  <c:v>387.174828</c:v>
                </c:pt>
                <c:pt idx="171">
                  <c:v>389.509516</c:v>
                </c:pt>
                <c:pt idx="172">
                  <c:v>437.73952</c:v>
                </c:pt>
                <c:pt idx="173">
                  <c:v>451.434516</c:v>
                </c:pt>
                <c:pt idx="174">
                  <c:v>451.870344</c:v>
                </c:pt>
                <c:pt idx="175">
                  <c:v>457.213324</c:v>
                </c:pt>
                <c:pt idx="176">
                  <c:v>475.599012</c:v>
                </c:pt>
                <c:pt idx="177">
                  <c:v>483.370348</c:v>
                </c:pt>
                <c:pt idx="178">
                  <c:v>506.899032</c:v>
                </c:pt>
                <c:pt idx="179">
                  <c:v>510.525192</c:v>
                </c:pt>
                <c:pt idx="180">
                  <c:v>535.56762</c:v>
                </c:pt>
                <c:pt idx="181">
                  <c:v>577.31376</c:v>
                </c:pt>
                <c:pt idx="182">
                  <c:v>605.616544</c:v>
                </c:pt>
                <c:pt idx="183">
                  <c:v>611.702808</c:v>
                </c:pt>
                <c:pt idx="184">
                  <c:v>647.438364</c:v>
                </c:pt>
                <c:pt idx="185">
                  <c:v>662.2292</c:v>
                </c:pt>
                <c:pt idx="186">
                  <c:v>683.919024</c:v>
                </c:pt>
                <c:pt idx="187">
                  <c:v>685.786072</c:v>
                </c:pt>
                <c:pt idx="188">
                  <c:v>738.429016</c:v>
                </c:pt>
                <c:pt idx="189">
                  <c:v>760.9698</c:v>
                </c:pt>
                <c:pt idx="190">
                  <c:v>786.63948</c:v>
                </c:pt>
                <c:pt idx="191">
                  <c:v>802.207392</c:v>
                </c:pt>
                <c:pt idx="192">
                  <c:v>812.298728</c:v>
                </c:pt>
                <c:pt idx="193">
                  <c:v>825.4580120000001</c:v>
                </c:pt>
                <c:pt idx="194">
                  <c:v>865.123384</c:v>
                </c:pt>
                <c:pt idx="195">
                  <c:v>879.72996</c:v>
                </c:pt>
                <c:pt idx="196">
                  <c:v>882.792944</c:v>
                </c:pt>
                <c:pt idx="197">
                  <c:v>924.876696</c:v>
                </c:pt>
                <c:pt idx="198">
                  <c:v>950.696064</c:v>
                </c:pt>
                <c:pt idx="199">
                  <c:v>979.936852</c:v>
                </c:pt>
                <c:pt idx="200">
                  <c:v>1055.542904</c:v>
                </c:pt>
                <c:pt idx="201">
                  <c:v>1059.874488</c:v>
                </c:pt>
                <c:pt idx="202">
                  <c:v>1074.470944</c:v>
                </c:pt>
                <c:pt idx="203">
                  <c:v>1074.470944</c:v>
                </c:pt>
                <c:pt idx="204">
                  <c:v>1092.168928</c:v>
                </c:pt>
                <c:pt idx="205">
                  <c:v>1093.72872</c:v>
                </c:pt>
                <c:pt idx="206">
                  <c:v>1153.429516</c:v>
                </c:pt>
                <c:pt idx="207">
                  <c:v>1162.10112</c:v>
                </c:pt>
                <c:pt idx="208">
                  <c:v>1232.997504</c:v>
                </c:pt>
                <c:pt idx="209">
                  <c:v>1293.491792</c:v>
                </c:pt>
                <c:pt idx="210">
                  <c:v>1360.639704</c:v>
                </c:pt>
                <c:pt idx="211">
                  <c:v>1379.48834</c:v>
                </c:pt>
                <c:pt idx="212">
                  <c:v>1440.168408</c:v>
                </c:pt>
                <c:pt idx="213">
                  <c:v>1476.652412</c:v>
                </c:pt>
                <c:pt idx="214">
                  <c:v>1569.768928</c:v>
                </c:pt>
                <c:pt idx="215">
                  <c:v>1569.768928</c:v>
                </c:pt>
                <c:pt idx="216">
                  <c:v>1691.498776</c:v>
                </c:pt>
                <c:pt idx="217">
                  <c:v>2070.156316</c:v>
                </c:pt>
                <c:pt idx="218">
                  <c:v>2477.609052</c:v>
                </c:pt>
                <c:pt idx="219">
                  <c:v>2921.129344</c:v>
                </c:pt>
                <c:pt idx="220">
                  <c:v>3437.224876</c:v>
                </c:pt>
                <c:pt idx="221">
                  <c:v>3516.475172</c:v>
                </c:pt>
                <c:pt idx="222">
                  <c:v>3947.774864</c:v>
                </c:pt>
                <c:pt idx="223">
                  <c:v>5703.507584</c:v>
                </c:pt>
                <c:pt idx="224">
                  <c:v>8134.875096</c:v>
                </c:pt>
                <c:pt idx="225">
                  <c:v>9853.540224</c:v>
                </c:pt>
                <c:pt idx="226">
                  <c:v>12025.569884</c:v>
                </c:pt>
                <c:pt idx="227">
                  <c:v>14601.68138</c:v>
                </c:pt>
              </c:numCache>
            </c:numRef>
          </c:xVal>
          <c:yVal>
            <c:numRef>
              <c:f>Analysis!$Q$375:$Q$602</c:f>
              <c:numCache>
                <c:formatCode>0.00E+00</c:formatCode>
                <c:ptCount val="228"/>
                <c:pt idx="0">
                  <c:v>0.00112816069818951</c:v>
                </c:pt>
                <c:pt idx="1">
                  <c:v>0.00117408929373891</c:v>
                </c:pt>
                <c:pt idx="2">
                  <c:v>0.00118408342355878</c:v>
                </c:pt>
                <c:pt idx="3">
                  <c:v>0.00121493228052337</c:v>
                </c:pt>
                <c:pt idx="4">
                  <c:v>0.00133812350038489</c:v>
                </c:pt>
                <c:pt idx="5">
                  <c:v>0.000853117290581867</c:v>
                </c:pt>
                <c:pt idx="6">
                  <c:v>0.000851519455548969</c:v>
                </c:pt>
                <c:pt idx="7">
                  <c:v>0.00133854913450137</c:v>
                </c:pt>
                <c:pt idx="8">
                  <c:v>0.00123579378751496</c:v>
                </c:pt>
                <c:pt idx="9">
                  <c:v>0.00123123275249468</c:v>
                </c:pt>
                <c:pt idx="10">
                  <c:v>0.00123485861108519</c:v>
                </c:pt>
                <c:pt idx="11">
                  <c:v>0.00123344493877225</c:v>
                </c:pt>
                <c:pt idx="12">
                  <c:v>0.00126698043890058</c:v>
                </c:pt>
                <c:pt idx="13">
                  <c:v>0.00128353100530261</c:v>
                </c:pt>
                <c:pt idx="14">
                  <c:v>0.00130416012524736</c:v>
                </c:pt>
                <c:pt idx="15">
                  <c:v>0.00134438835812572</c:v>
                </c:pt>
                <c:pt idx="16">
                  <c:v>0.00128538988350549</c:v>
                </c:pt>
                <c:pt idx="17">
                  <c:v>0.00137532902075902</c:v>
                </c:pt>
                <c:pt idx="18">
                  <c:v>0.00142996638789701</c:v>
                </c:pt>
                <c:pt idx="19">
                  <c:v>0.00144984888684381</c:v>
                </c:pt>
                <c:pt idx="20">
                  <c:v>0.00139898314255217</c:v>
                </c:pt>
                <c:pt idx="21">
                  <c:v>0.00157308625322706</c:v>
                </c:pt>
                <c:pt idx="22">
                  <c:v>0.00157996205921079</c:v>
                </c:pt>
                <c:pt idx="23">
                  <c:v>0.00160430606838247</c:v>
                </c:pt>
                <c:pt idx="24">
                  <c:v>0.00120491192491374</c:v>
                </c:pt>
                <c:pt idx="25">
                  <c:v>0.00164461785465353</c:v>
                </c:pt>
                <c:pt idx="26">
                  <c:v>0.00167536162199238</c:v>
                </c:pt>
                <c:pt idx="27">
                  <c:v>0.00167614292208894</c:v>
                </c:pt>
                <c:pt idx="28">
                  <c:v>0.00167453555456743</c:v>
                </c:pt>
                <c:pt idx="29">
                  <c:v>0.00167575366500631</c:v>
                </c:pt>
                <c:pt idx="30">
                  <c:v>0.00167549728097513</c:v>
                </c:pt>
                <c:pt idx="31">
                  <c:v>0.00167546075294426</c:v>
                </c:pt>
                <c:pt idx="32">
                  <c:v>0.00178959314405799</c:v>
                </c:pt>
                <c:pt idx="33">
                  <c:v>0.00178038670123088</c:v>
                </c:pt>
                <c:pt idx="34">
                  <c:v>0.00178216797163578</c:v>
                </c:pt>
                <c:pt idx="35">
                  <c:v>0.00178097350585106</c:v>
                </c:pt>
                <c:pt idx="36">
                  <c:v>0.001747770671167</c:v>
                </c:pt>
                <c:pt idx="37">
                  <c:v>0.00182000299407515</c:v>
                </c:pt>
                <c:pt idx="38">
                  <c:v>0.00181767062055744</c:v>
                </c:pt>
                <c:pt idx="39">
                  <c:v>0.00185612785128929</c:v>
                </c:pt>
                <c:pt idx="40">
                  <c:v>0.00189177806425283</c:v>
                </c:pt>
                <c:pt idx="41">
                  <c:v>0.0020193637637318</c:v>
                </c:pt>
                <c:pt idx="42">
                  <c:v>0.0019048533952013</c:v>
                </c:pt>
                <c:pt idx="43">
                  <c:v>0.00203482316954386</c:v>
                </c:pt>
                <c:pt idx="44">
                  <c:v>0.00192817892334163</c:v>
                </c:pt>
                <c:pt idx="45">
                  <c:v>0.00206770793931419</c:v>
                </c:pt>
                <c:pt idx="46">
                  <c:v>0.00210143495508766</c:v>
                </c:pt>
                <c:pt idx="47">
                  <c:v>0.00206052866647168</c:v>
                </c:pt>
                <c:pt idx="48">
                  <c:v>0.00217042947276326</c:v>
                </c:pt>
                <c:pt idx="49">
                  <c:v>0.00219235470568121</c:v>
                </c:pt>
                <c:pt idx="50">
                  <c:v>0.00216067191414028</c:v>
                </c:pt>
                <c:pt idx="51">
                  <c:v>0.00227035773679114</c:v>
                </c:pt>
                <c:pt idx="52">
                  <c:v>0.00224554192954346</c:v>
                </c:pt>
                <c:pt idx="53">
                  <c:v>0.00224150126618489</c:v>
                </c:pt>
                <c:pt idx="54">
                  <c:v>0.00238685418226194</c:v>
                </c:pt>
                <c:pt idx="55">
                  <c:v>0.00243248534799903</c:v>
                </c:pt>
                <c:pt idx="56">
                  <c:v>0.00242092953566261</c:v>
                </c:pt>
                <c:pt idx="57">
                  <c:v>0.00266691877056137</c:v>
                </c:pt>
                <c:pt idx="58">
                  <c:v>0.00232230598237667</c:v>
                </c:pt>
                <c:pt idx="59">
                  <c:v>0.00274488954438522</c:v>
                </c:pt>
                <c:pt idx="60">
                  <c:v>0.00287290888721214</c:v>
                </c:pt>
                <c:pt idx="61">
                  <c:v>0.00252144588680241</c:v>
                </c:pt>
                <c:pt idx="62">
                  <c:v>0.00255878141255405</c:v>
                </c:pt>
                <c:pt idx="63">
                  <c:v>0.00256507803871924</c:v>
                </c:pt>
                <c:pt idx="64">
                  <c:v>0.00257915361165282</c:v>
                </c:pt>
                <c:pt idx="65">
                  <c:v>0.00262210462822462</c:v>
                </c:pt>
                <c:pt idx="66">
                  <c:v>0.00267895193103834</c:v>
                </c:pt>
                <c:pt idx="67">
                  <c:v>0.00272204121140796</c:v>
                </c:pt>
                <c:pt idx="68">
                  <c:v>0.00274717768600465</c:v>
                </c:pt>
                <c:pt idx="69">
                  <c:v>0.00278249307645333</c:v>
                </c:pt>
                <c:pt idx="70">
                  <c:v>0.00279223358657495</c:v>
                </c:pt>
                <c:pt idx="71">
                  <c:v>0.00279635760477058</c:v>
                </c:pt>
                <c:pt idx="72">
                  <c:v>0.0026745992194982</c:v>
                </c:pt>
                <c:pt idx="73">
                  <c:v>0.00272953780309117</c:v>
                </c:pt>
                <c:pt idx="74">
                  <c:v>0.00346072775317649</c:v>
                </c:pt>
                <c:pt idx="75">
                  <c:v>0.00289018758637869</c:v>
                </c:pt>
                <c:pt idx="76">
                  <c:v>0.00294463865780331</c:v>
                </c:pt>
                <c:pt idx="77">
                  <c:v>0.00288609252531001</c:v>
                </c:pt>
                <c:pt idx="78">
                  <c:v>0.00291292312229634</c:v>
                </c:pt>
                <c:pt idx="79">
                  <c:v>0.00317860473256957</c:v>
                </c:pt>
                <c:pt idx="80">
                  <c:v>0.00340864666287793</c:v>
                </c:pt>
                <c:pt idx="81">
                  <c:v>0.00340162319099828</c:v>
                </c:pt>
                <c:pt idx="82">
                  <c:v>0.00331282072605112</c:v>
                </c:pt>
                <c:pt idx="83">
                  <c:v>0.00320766910259582</c:v>
                </c:pt>
                <c:pt idx="84">
                  <c:v>0.00334290383491418</c:v>
                </c:pt>
                <c:pt idx="85">
                  <c:v>0.00352840547651102</c:v>
                </c:pt>
                <c:pt idx="86">
                  <c:v>0.00341586681693029</c:v>
                </c:pt>
                <c:pt idx="87">
                  <c:v>0.00350219652028576</c:v>
                </c:pt>
                <c:pt idx="88">
                  <c:v>0.00370964298291929</c:v>
                </c:pt>
                <c:pt idx="89">
                  <c:v>0.00369488224921957</c:v>
                </c:pt>
                <c:pt idx="90">
                  <c:v>0.00351288732674634</c:v>
                </c:pt>
                <c:pt idx="91">
                  <c:v>0.00359850192794491</c:v>
                </c:pt>
                <c:pt idx="92">
                  <c:v>0.00324094635489914</c:v>
                </c:pt>
                <c:pt idx="93">
                  <c:v>0.00368845035761645</c:v>
                </c:pt>
                <c:pt idx="94">
                  <c:v>0.00368732112592415</c:v>
                </c:pt>
                <c:pt idx="95">
                  <c:v>0.00365438787629576</c:v>
                </c:pt>
                <c:pt idx="96">
                  <c:v>0.00376150150975788</c:v>
                </c:pt>
                <c:pt idx="97">
                  <c:v>0.00386528893165504</c:v>
                </c:pt>
                <c:pt idx="98">
                  <c:v>0.00385468850123792</c:v>
                </c:pt>
                <c:pt idx="99">
                  <c:v>0.0039105305503995</c:v>
                </c:pt>
                <c:pt idx="100">
                  <c:v>0.00408876155904784</c:v>
                </c:pt>
                <c:pt idx="101">
                  <c:v>0.00443262079925096</c:v>
                </c:pt>
                <c:pt idx="102">
                  <c:v>0.00418664989178048</c:v>
                </c:pt>
                <c:pt idx="103">
                  <c:v>0.0043475198927115</c:v>
                </c:pt>
                <c:pt idx="104">
                  <c:v>0.00455329574365582</c:v>
                </c:pt>
                <c:pt idx="105">
                  <c:v>0.00456153230261776</c:v>
                </c:pt>
                <c:pt idx="106">
                  <c:v>0.00478467626254344</c:v>
                </c:pt>
                <c:pt idx="107">
                  <c:v>0.00489713204921236</c:v>
                </c:pt>
                <c:pt idx="108">
                  <c:v>0.00580460399287907</c:v>
                </c:pt>
                <c:pt idx="109">
                  <c:v>0.00499232451115998</c:v>
                </c:pt>
                <c:pt idx="110">
                  <c:v>0.00542829044241559</c:v>
                </c:pt>
                <c:pt idx="111">
                  <c:v>0.00493421695203965</c:v>
                </c:pt>
                <c:pt idx="112">
                  <c:v>0.00493414333241068</c:v>
                </c:pt>
                <c:pt idx="113">
                  <c:v>0.00627323847077285</c:v>
                </c:pt>
                <c:pt idx="114">
                  <c:v>0.0057521053016753</c:v>
                </c:pt>
                <c:pt idx="115">
                  <c:v>0.0058837227641543</c:v>
                </c:pt>
                <c:pt idx="116">
                  <c:v>0.00588267904367487</c:v>
                </c:pt>
                <c:pt idx="117">
                  <c:v>0.0058838564813667</c:v>
                </c:pt>
                <c:pt idx="118">
                  <c:v>0.0058849376695529</c:v>
                </c:pt>
                <c:pt idx="119">
                  <c:v>0.00588388467042777</c:v>
                </c:pt>
                <c:pt idx="120">
                  <c:v>0.00588471545683548</c:v>
                </c:pt>
                <c:pt idx="121">
                  <c:v>0.0059004592954405</c:v>
                </c:pt>
                <c:pt idx="122">
                  <c:v>0.0059015310163309</c:v>
                </c:pt>
                <c:pt idx="123">
                  <c:v>0.00590010871067889</c:v>
                </c:pt>
                <c:pt idx="124">
                  <c:v>0.00590104084485564</c:v>
                </c:pt>
                <c:pt idx="125">
                  <c:v>0.0058992061653647</c:v>
                </c:pt>
                <c:pt idx="126">
                  <c:v>0.00590012901930975</c:v>
                </c:pt>
                <c:pt idx="127">
                  <c:v>0.00590061761739468</c:v>
                </c:pt>
                <c:pt idx="128">
                  <c:v>0.00590171503211378</c:v>
                </c:pt>
                <c:pt idx="129">
                  <c:v>0.00589958383543369</c:v>
                </c:pt>
                <c:pt idx="130">
                  <c:v>0.0060862872222232</c:v>
                </c:pt>
                <c:pt idx="131">
                  <c:v>0.00621707471748705</c:v>
                </c:pt>
                <c:pt idx="132">
                  <c:v>0.00693891310798103</c:v>
                </c:pt>
                <c:pt idx="133">
                  <c:v>0.00650631671994986</c:v>
                </c:pt>
                <c:pt idx="134">
                  <c:v>0.00990877430307547</c:v>
                </c:pt>
                <c:pt idx="135">
                  <c:v>0.0068250676827405</c:v>
                </c:pt>
                <c:pt idx="136">
                  <c:v>0.00684090495262051</c:v>
                </c:pt>
                <c:pt idx="137">
                  <c:v>0.0135097817262748</c:v>
                </c:pt>
                <c:pt idx="138">
                  <c:v>0.00828657251367813</c:v>
                </c:pt>
                <c:pt idx="139">
                  <c:v>0.00821421382588862</c:v>
                </c:pt>
                <c:pt idx="140">
                  <c:v>0.00852653323791315</c:v>
                </c:pt>
                <c:pt idx="141">
                  <c:v>0.0074342417817679</c:v>
                </c:pt>
                <c:pt idx="142">
                  <c:v>0.0144031556801541</c:v>
                </c:pt>
                <c:pt idx="143">
                  <c:v>0.00745866145141868</c:v>
                </c:pt>
                <c:pt idx="144">
                  <c:v>0.0080080054145406</c:v>
                </c:pt>
                <c:pt idx="145">
                  <c:v>0.00969121304561565</c:v>
                </c:pt>
                <c:pt idx="146">
                  <c:v>0.00781013047668694</c:v>
                </c:pt>
                <c:pt idx="147">
                  <c:v>0.0085769322236375</c:v>
                </c:pt>
                <c:pt idx="148">
                  <c:v>0.00937083228299064</c:v>
                </c:pt>
                <c:pt idx="149">
                  <c:v>0.0084549835646886</c:v>
                </c:pt>
                <c:pt idx="150">
                  <c:v>0.0124624026511029</c:v>
                </c:pt>
                <c:pt idx="151">
                  <c:v>0.00873814402727156</c:v>
                </c:pt>
                <c:pt idx="152">
                  <c:v>0.0170679346098963</c:v>
                </c:pt>
                <c:pt idx="153">
                  <c:v>0.0104254120980795</c:v>
                </c:pt>
                <c:pt idx="154">
                  <c:v>0.0123810557563298</c:v>
                </c:pt>
                <c:pt idx="155">
                  <c:v>0.00899092764953718</c:v>
                </c:pt>
                <c:pt idx="156">
                  <c:v>0.00979706744646561</c:v>
                </c:pt>
                <c:pt idx="157">
                  <c:v>0.00909610257938909</c:v>
                </c:pt>
                <c:pt idx="158">
                  <c:v>0.0191243347496361</c:v>
                </c:pt>
                <c:pt idx="159">
                  <c:v>0.00926650376525999</c:v>
                </c:pt>
                <c:pt idx="160">
                  <c:v>0.00905295963688108</c:v>
                </c:pt>
                <c:pt idx="161">
                  <c:v>0.0102751071924594</c:v>
                </c:pt>
                <c:pt idx="162">
                  <c:v>0.00979040640733538</c:v>
                </c:pt>
                <c:pt idx="163">
                  <c:v>0.0182931807846745</c:v>
                </c:pt>
                <c:pt idx="164">
                  <c:v>0.0101651047088585</c:v>
                </c:pt>
                <c:pt idx="165">
                  <c:v>0.0107381864546679</c:v>
                </c:pt>
                <c:pt idx="166">
                  <c:v>0.0119910349762033</c:v>
                </c:pt>
                <c:pt idx="167">
                  <c:v>0.0102785501948032</c:v>
                </c:pt>
                <c:pt idx="168">
                  <c:v>0.0218709365339836</c:v>
                </c:pt>
                <c:pt idx="169">
                  <c:v>0.0122159163071465</c:v>
                </c:pt>
                <c:pt idx="170">
                  <c:v>0.0200907276542504</c:v>
                </c:pt>
                <c:pt idx="171">
                  <c:v>0.0104099423310736</c:v>
                </c:pt>
                <c:pt idx="172">
                  <c:v>0.0165855652395935</c:v>
                </c:pt>
                <c:pt idx="173">
                  <c:v>0.0122989068967362</c:v>
                </c:pt>
                <c:pt idx="174">
                  <c:v>0.0122739459957074</c:v>
                </c:pt>
                <c:pt idx="175">
                  <c:v>0.012544563420908</c:v>
                </c:pt>
                <c:pt idx="176">
                  <c:v>0.016775260507858</c:v>
                </c:pt>
                <c:pt idx="177">
                  <c:v>0.0149935965309465</c:v>
                </c:pt>
                <c:pt idx="178">
                  <c:v>0.0206348848739585</c:v>
                </c:pt>
                <c:pt idx="179">
                  <c:v>0.0139622946689402</c:v>
                </c:pt>
                <c:pt idx="180">
                  <c:v>0.0223303428814241</c:v>
                </c:pt>
                <c:pt idx="181">
                  <c:v>0.0165137468010983</c:v>
                </c:pt>
                <c:pt idx="182">
                  <c:v>0.0166460622633336</c:v>
                </c:pt>
                <c:pt idx="183">
                  <c:v>0.0269075554592438</c:v>
                </c:pt>
                <c:pt idx="184">
                  <c:v>0.029425913307803</c:v>
                </c:pt>
                <c:pt idx="185">
                  <c:v>0.0177192151586426</c:v>
                </c:pt>
                <c:pt idx="186">
                  <c:v>0.0186490603112925</c:v>
                </c:pt>
                <c:pt idx="187">
                  <c:v>0.0373312634173511</c:v>
                </c:pt>
                <c:pt idx="188">
                  <c:v>0.0243498310018826</c:v>
                </c:pt>
                <c:pt idx="189">
                  <c:v>0.0209852316181943</c:v>
                </c:pt>
                <c:pt idx="190">
                  <c:v>0.0217910206591504</c:v>
                </c:pt>
                <c:pt idx="191">
                  <c:v>0.0222674967162603</c:v>
                </c:pt>
                <c:pt idx="192">
                  <c:v>0.0216730382877529</c:v>
                </c:pt>
                <c:pt idx="193">
                  <c:v>0.0244784384567898</c:v>
                </c:pt>
                <c:pt idx="194">
                  <c:v>0.0436313961321374</c:v>
                </c:pt>
                <c:pt idx="195">
                  <c:v>0.023929954011302</c:v>
                </c:pt>
                <c:pt idx="196">
                  <c:v>0.0243009621430735</c:v>
                </c:pt>
                <c:pt idx="197">
                  <c:v>0.0415766230021385</c:v>
                </c:pt>
                <c:pt idx="198">
                  <c:v>0.0264592889025695</c:v>
                </c:pt>
                <c:pt idx="199">
                  <c:v>0.0436999074743777</c:v>
                </c:pt>
                <c:pt idx="200">
                  <c:v>0.0428797466902786</c:v>
                </c:pt>
                <c:pt idx="201">
                  <c:v>0.0630988068769377</c:v>
                </c:pt>
                <c:pt idx="202">
                  <c:v>0.0295715034404858</c:v>
                </c:pt>
                <c:pt idx="203">
                  <c:v>0.0295697233481424</c:v>
                </c:pt>
                <c:pt idx="204">
                  <c:v>0.0297096241313931</c:v>
                </c:pt>
                <c:pt idx="205">
                  <c:v>0.030392022643801</c:v>
                </c:pt>
                <c:pt idx="206">
                  <c:v>0.068120266983188</c:v>
                </c:pt>
                <c:pt idx="207">
                  <c:v>0.0417427174591145</c:v>
                </c:pt>
                <c:pt idx="208">
                  <c:v>0.0350406599795057</c:v>
                </c:pt>
                <c:pt idx="209">
                  <c:v>0.0400350187882706</c:v>
                </c:pt>
                <c:pt idx="210">
                  <c:v>0.0366357855204333</c:v>
                </c:pt>
                <c:pt idx="211">
                  <c:v>0.0394000420431603</c:v>
                </c:pt>
                <c:pt idx="212">
                  <c:v>0.0390669573855406</c:v>
                </c:pt>
                <c:pt idx="213">
                  <c:v>0.0490820382954559</c:v>
                </c:pt>
                <c:pt idx="214">
                  <c:v>0.0429616565656822</c:v>
                </c:pt>
                <c:pt idx="215">
                  <c:v>0.0429676512559728</c:v>
                </c:pt>
                <c:pt idx="216">
                  <c:v>0.0450966668022244</c:v>
                </c:pt>
                <c:pt idx="217">
                  <c:v>0.0698904634855342</c:v>
                </c:pt>
                <c:pt idx="218">
                  <c:v>0.0660006453330292</c:v>
                </c:pt>
                <c:pt idx="219">
                  <c:v>0.0831933168517051</c:v>
                </c:pt>
                <c:pt idx="220">
                  <c:v>0.0950515054790463</c:v>
                </c:pt>
                <c:pt idx="221">
                  <c:v>0.0936319971998485</c:v>
                </c:pt>
                <c:pt idx="222">
                  <c:v>0.10956649770443</c:v>
                </c:pt>
                <c:pt idx="223">
                  <c:v>0.162410962255622</c:v>
                </c:pt>
                <c:pt idx="224">
                  <c:v>0.221432147312757</c:v>
                </c:pt>
                <c:pt idx="225">
                  <c:v>0.28066213457265</c:v>
                </c:pt>
                <c:pt idx="226">
                  <c:v>0.330708495964043</c:v>
                </c:pt>
                <c:pt idx="227">
                  <c:v>0.416356173227295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Analysis!$X$325</c:f>
              <c:strCache>
                <c:ptCount val="1"/>
                <c:pt idx="0">
                  <c:v>Tactual</c:v>
                </c:pt>
              </c:strCache>
            </c:strRef>
          </c:tx>
          <c:marker>
            <c:symbol val="none"/>
          </c:marker>
          <c:xVal>
            <c:numRef>
              <c:f>Analysis!$L$375:$L$602</c:f>
              <c:numCache>
                <c:formatCode>General</c:formatCode>
                <c:ptCount val="228"/>
                <c:pt idx="0">
                  <c:v>51.15978</c:v>
                </c:pt>
                <c:pt idx="1">
                  <c:v>52.219224</c:v>
                </c:pt>
                <c:pt idx="2">
                  <c:v>52.464528</c:v>
                </c:pt>
                <c:pt idx="3">
                  <c:v>52.86552</c:v>
                </c:pt>
                <c:pt idx="4">
                  <c:v>53.129388</c:v>
                </c:pt>
                <c:pt idx="5">
                  <c:v>53.385744</c:v>
                </c:pt>
                <c:pt idx="6">
                  <c:v>53.385744</c:v>
                </c:pt>
                <c:pt idx="7">
                  <c:v>53.804148</c:v>
                </c:pt>
                <c:pt idx="8">
                  <c:v>53.80868</c:v>
                </c:pt>
                <c:pt idx="9">
                  <c:v>53.80868</c:v>
                </c:pt>
                <c:pt idx="10">
                  <c:v>53.80868</c:v>
                </c:pt>
                <c:pt idx="11">
                  <c:v>53.80868</c:v>
                </c:pt>
                <c:pt idx="12">
                  <c:v>54.235296</c:v>
                </c:pt>
                <c:pt idx="13">
                  <c:v>54.612</c:v>
                </c:pt>
                <c:pt idx="14">
                  <c:v>56.107856</c:v>
                </c:pt>
                <c:pt idx="15">
                  <c:v>56.42916</c:v>
                </c:pt>
                <c:pt idx="16">
                  <c:v>57.285072</c:v>
                </c:pt>
                <c:pt idx="17">
                  <c:v>58.331624</c:v>
                </c:pt>
                <c:pt idx="18">
                  <c:v>59.330224</c:v>
                </c:pt>
                <c:pt idx="19">
                  <c:v>59.659672</c:v>
                </c:pt>
                <c:pt idx="20">
                  <c:v>60.118516</c:v>
                </c:pt>
                <c:pt idx="21">
                  <c:v>63.466248</c:v>
                </c:pt>
                <c:pt idx="22">
                  <c:v>63.827928</c:v>
                </c:pt>
                <c:pt idx="23">
                  <c:v>64.96152</c:v>
                </c:pt>
                <c:pt idx="24">
                  <c:v>65.89555199999999</c:v>
                </c:pt>
                <c:pt idx="25">
                  <c:v>66.979256</c:v>
                </c:pt>
                <c:pt idx="26">
                  <c:v>68.11477600000001</c:v>
                </c:pt>
                <c:pt idx="27">
                  <c:v>68.11477600000001</c:v>
                </c:pt>
                <c:pt idx="28">
                  <c:v>68.11477600000001</c:v>
                </c:pt>
                <c:pt idx="29">
                  <c:v>68.11477600000001</c:v>
                </c:pt>
                <c:pt idx="30">
                  <c:v>68.11477600000001</c:v>
                </c:pt>
                <c:pt idx="31">
                  <c:v>68.11477600000001</c:v>
                </c:pt>
                <c:pt idx="32">
                  <c:v>71.27512</c:v>
                </c:pt>
                <c:pt idx="33">
                  <c:v>71.30246</c:v>
                </c:pt>
                <c:pt idx="34">
                  <c:v>71.30246</c:v>
                </c:pt>
                <c:pt idx="35">
                  <c:v>72.11796</c:v>
                </c:pt>
                <c:pt idx="36">
                  <c:v>72.300996</c:v>
                </c:pt>
                <c:pt idx="37">
                  <c:v>72.878344</c:v>
                </c:pt>
                <c:pt idx="38">
                  <c:v>73.374112</c:v>
                </c:pt>
                <c:pt idx="39">
                  <c:v>73.79244</c:v>
                </c:pt>
                <c:pt idx="40">
                  <c:v>75.505792</c:v>
                </c:pt>
                <c:pt idx="41">
                  <c:v>75.5216</c:v>
                </c:pt>
                <c:pt idx="42">
                  <c:v>75.649216</c:v>
                </c:pt>
                <c:pt idx="43">
                  <c:v>76.607116</c:v>
                </c:pt>
                <c:pt idx="44">
                  <c:v>79.589028</c:v>
                </c:pt>
                <c:pt idx="45">
                  <c:v>79.952</c:v>
                </c:pt>
                <c:pt idx="46">
                  <c:v>80.405844</c:v>
                </c:pt>
                <c:pt idx="47">
                  <c:v>81.64572</c:v>
                </c:pt>
                <c:pt idx="48">
                  <c:v>82.139168</c:v>
                </c:pt>
                <c:pt idx="49">
                  <c:v>83.126304</c:v>
                </c:pt>
                <c:pt idx="50">
                  <c:v>83.127792</c:v>
                </c:pt>
                <c:pt idx="51">
                  <c:v>84.692044</c:v>
                </c:pt>
                <c:pt idx="52">
                  <c:v>86.984404</c:v>
                </c:pt>
                <c:pt idx="53">
                  <c:v>87.9645</c:v>
                </c:pt>
                <c:pt idx="54">
                  <c:v>88.891036</c:v>
                </c:pt>
                <c:pt idx="55">
                  <c:v>90.902944</c:v>
                </c:pt>
                <c:pt idx="56">
                  <c:v>91.04232</c:v>
                </c:pt>
                <c:pt idx="57">
                  <c:v>92.284316</c:v>
                </c:pt>
                <c:pt idx="58">
                  <c:v>93.513284</c:v>
                </c:pt>
                <c:pt idx="59">
                  <c:v>95.118104</c:v>
                </c:pt>
                <c:pt idx="60">
                  <c:v>95.531796</c:v>
                </c:pt>
                <c:pt idx="61">
                  <c:v>96.415064</c:v>
                </c:pt>
                <c:pt idx="62">
                  <c:v>96.578328</c:v>
                </c:pt>
                <c:pt idx="63">
                  <c:v>96.96604</c:v>
                </c:pt>
                <c:pt idx="64">
                  <c:v>98.658416</c:v>
                </c:pt>
                <c:pt idx="65">
                  <c:v>99.466968</c:v>
                </c:pt>
                <c:pt idx="66">
                  <c:v>101.443032</c:v>
                </c:pt>
                <c:pt idx="67">
                  <c:v>102.36814</c:v>
                </c:pt>
                <c:pt idx="68">
                  <c:v>103.67644</c:v>
                </c:pt>
                <c:pt idx="69">
                  <c:v>104.52116</c:v>
                </c:pt>
                <c:pt idx="70">
                  <c:v>104.669432</c:v>
                </c:pt>
                <c:pt idx="71">
                  <c:v>104.91174</c:v>
                </c:pt>
                <c:pt idx="72">
                  <c:v>106.097308</c:v>
                </c:pt>
                <c:pt idx="73">
                  <c:v>106.345872</c:v>
                </c:pt>
                <c:pt idx="74">
                  <c:v>108.14462</c:v>
                </c:pt>
                <c:pt idx="75">
                  <c:v>109.280528</c:v>
                </c:pt>
                <c:pt idx="76">
                  <c:v>110.399656</c:v>
                </c:pt>
                <c:pt idx="77">
                  <c:v>112.020488</c:v>
                </c:pt>
                <c:pt idx="78">
                  <c:v>112.265808</c:v>
                </c:pt>
                <c:pt idx="79">
                  <c:v>118.9944</c:v>
                </c:pt>
                <c:pt idx="80">
                  <c:v>123.192048</c:v>
                </c:pt>
                <c:pt idx="81">
                  <c:v>123.639472</c:v>
                </c:pt>
                <c:pt idx="82">
                  <c:v>124.179168</c:v>
                </c:pt>
                <c:pt idx="83">
                  <c:v>124.9112</c:v>
                </c:pt>
                <c:pt idx="84">
                  <c:v>124.954352</c:v>
                </c:pt>
                <c:pt idx="85">
                  <c:v>127.524656</c:v>
                </c:pt>
                <c:pt idx="86">
                  <c:v>128.4266</c:v>
                </c:pt>
                <c:pt idx="87">
                  <c:v>130.703424</c:v>
                </c:pt>
                <c:pt idx="88">
                  <c:v>131.1872</c:v>
                </c:pt>
                <c:pt idx="89">
                  <c:v>131.1872</c:v>
                </c:pt>
                <c:pt idx="90">
                  <c:v>132.746952</c:v>
                </c:pt>
                <c:pt idx="91">
                  <c:v>133.632072</c:v>
                </c:pt>
                <c:pt idx="92">
                  <c:v>134.464128</c:v>
                </c:pt>
                <c:pt idx="93">
                  <c:v>136.3894</c:v>
                </c:pt>
                <c:pt idx="94">
                  <c:v>137.242224</c:v>
                </c:pt>
                <c:pt idx="95">
                  <c:v>138.508656</c:v>
                </c:pt>
                <c:pt idx="96">
                  <c:v>140.0108</c:v>
                </c:pt>
                <c:pt idx="97">
                  <c:v>142.183516</c:v>
                </c:pt>
                <c:pt idx="98">
                  <c:v>143.971448</c:v>
                </c:pt>
                <c:pt idx="99">
                  <c:v>145.685724</c:v>
                </c:pt>
                <c:pt idx="100">
                  <c:v>150.530504</c:v>
                </c:pt>
                <c:pt idx="101">
                  <c:v>153.63216</c:v>
                </c:pt>
                <c:pt idx="102">
                  <c:v>159.31944</c:v>
                </c:pt>
                <c:pt idx="103">
                  <c:v>162.723432</c:v>
                </c:pt>
                <c:pt idx="104">
                  <c:v>171.063056</c:v>
                </c:pt>
                <c:pt idx="105">
                  <c:v>171.371352</c:v>
                </c:pt>
                <c:pt idx="106">
                  <c:v>179.543124</c:v>
                </c:pt>
                <c:pt idx="107">
                  <c:v>183.84796</c:v>
                </c:pt>
                <c:pt idx="108">
                  <c:v>184.602352</c:v>
                </c:pt>
                <c:pt idx="109">
                  <c:v>186.270764</c:v>
                </c:pt>
                <c:pt idx="110">
                  <c:v>186.926896</c:v>
                </c:pt>
                <c:pt idx="111">
                  <c:v>194.816428</c:v>
                </c:pt>
                <c:pt idx="112">
                  <c:v>194.816428</c:v>
                </c:pt>
                <c:pt idx="113">
                  <c:v>216.621836</c:v>
                </c:pt>
                <c:pt idx="114">
                  <c:v>217.107456</c:v>
                </c:pt>
                <c:pt idx="115">
                  <c:v>220.6806</c:v>
                </c:pt>
                <c:pt idx="116">
                  <c:v>220.6806</c:v>
                </c:pt>
                <c:pt idx="117">
                  <c:v>220.6806</c:v>
                </c:pt>
                <c:pt idx="118">
                  <c:v>220.6806</c:v>
                </c:pt>
                <c:pt idx="119">
                  <c:v>220.6806</c:v>
                </c:pt>
                <c:pt idx="120">
                  <c:v>220.6806</c:v>
                </c:pt>
                <c:pt idx="121">
                  <c:v>221.1636</c:v>
                </c:pt>
                <c:pt idx="122">
                  <c:v>221.1636</c:v>
                </c:pt>
                <c:pt idx="123">
                  <c:v>221.1636</c:v>
                </c:pt>
                <c:pt idx="124">
                  <c:v>221.1636</c:v>
                </c:pt>
                <c:pt idx="125">
                  <c:v>221.1636</c:v>
                </c:pt>
                <c:pt idx="126">
                  <c:v>221.1636</c:v>
                </c:pt>
                <c:pt idx="127">
                  <c:v>221.1636</c:v>
                </c:pt>
                <c:pt idx="128">
                  <c:v>221.1636</c:v>
                </c:pt>
                <c:pt idx="129">
                  <c:v>221.1636</c:v>
                </c:pt>
                <c:pt idx="130">
                  <c:v>227.223632</c:v>
                </c:pt>
                <c:pt idx="131">
                  <c:v>230.662796</c:v>
                </c:pt>
                <c:pt idx="132">
                  <c:v>231.872904</c:v>
                </c:pt>
                <c:pt idx="133">
                  <c:v>240.171648</c:v>
                </c:pt>
                <c:pt idx="134">
                  <c:v>245.410156</c:v>
                </c:pt>
                <c:pt idx="135">
                  <c:v>248.07496</c:v>
                </c:pt>
                <c:pt idx="136">
                  <c:v>251.20848</c:v>
                </c:pt>
                <c:pt idx="137">
                  <c:v>255.144564</c:v>
                </c:pt>
                <c:pt idx="138">
                  <c:v>259.82502</c:v>
                </c:pt>
                <c:pt idx="139">
                  <c:v>267.559284</c:v>
                </c:pt>
                <c:pt idx="140">
                  <c:v>269.736716</c:v>
                </c:pt>
                <c:pt idx="141">
                  <c:v>272.896008</c:v>
                </c:pt>
                <c:pt idx="142">
                  <c:v>273.722736</c:v>
                </c:pt>
                <c:pt idx="143">
                  <c:v>276.204032</c:v>
                </c:pt>
                <c:pt idx="144">
                  <c:v>281.367408</c:v>
                </c:pt>
                <c:pt idx="145">
                  <c:v>295.619264</c:v>
                </c:pt>
                <c:pt idx="146">
                  <c:v>296.481376</c:v>
                </c:pt>
                <c:pt idx="147">
                  <c:v>299.947876</c:v>
                </c:pt>
                <c:pt idx="148">
                  <c:v>300.796656</c:v>
                </c:pt>
                <c:pt idx="149">
                  <c:v>306.39936</c:v>
                </c:pt>
                <c:pt idx="150">
                  <c:v>311.57334</c:v>
                </c:pt>
                <c:pt idx="151">
                  <c:v>314.050992</c:v>
                </c:pt>
                <c:pt idx="152">
                  <c:v>315.111244</c:v>
                </c:pt>
                <c:pt idx="153">
                  <c:v>315.57046</c:v>
                </c:pt>
                <c:pt idx="154">
                  <c:v>328.272168</c:v>
                </c:pt>
                <c:pt idx="155">
                  <c:v>328.921176</c:v>
                </c:pt>
                <c:pt idx="156">
                  <c:v>337.595076</c:v>
                </c:pt>
                <c:pt idx="157">
                  <c:v>339.819704</c:v>
                </c:pt>
                <c:pt idx="158">
                  <c:v>341.310552</c:v>
                </c:pt>
                <c:pt idx="159">
                  <c:v>346.027608</c:v>
                </c:pt>
                <c:pt idx="160">
                  <c:v>348.509512</c:v>
                </c:pt>
                <c:pt idx="161">
                  <c:v>355.679888</c:v>
                </c:pt>
                <c:pt idx="162">
                  <c:v>356.150808</c:v>
                </c:pt>
                <c:pt idx="163">
                  <c:v>358.346288</c:v>
                </c:pt>
                <c:pt idx="164">
                  <c:v>365.704064</c:v>
                </c:pt>
                <c:pt idx="165">
                  <c:v>365.800704</c:v>
                </c:pt>
                <c:pt idx="166">
                  <c:v>369.14288</c:v>
                </c:pt>
                <c:pt idx="167">
                  <c:v>372.352452</c:v>
                </c:pt>
                <c:pt idx="168">
                  <c:v>374.68536</c:v>
                </c:pt>
                <c:pt idx="169">
                  <c:v>379.20412</c:v>
                </c:pt>
                <c:pt idx="170">
                  <c:v>387.174828</c:v>
                </c:pt>
                <c:pt idx="171">
                  <c:v>389.509516</c:v>
                </c:pt>
                <c:pt idx="172">
                  <c:v>437.73952</c:v>
                </c:pt>
                <c:pt idx="173">
                  <c:v>451.434516</c:v>
                </c:pt>
                <c:pt idx="174">
                  <c:v>451.870344</c:v>
                </c:pt>
                <c:pt idx="175">
                  <c:v>457.213324</c:v>
                </c:pt>
                <c:pt idx="176">
                  <c:v>475.599012</c:v>
                </c:pt>
                <c:pt idx="177">
                  <c:v>483.370348</c:v>
                </c:pt>
                <c:pt idx="178">
                  <c:v>506.899032</c:v>
                </c:pt>
                <c:pt idx="179">
                  <c:v>510.525192</c:v>
                </c:pt>
                <c:pt idx="180">
                  <c:v>535.56762</c:v>
                </c:pt>
                <c:pt idx="181">
                  <c:v>577.31376</c:v>
                </c:pt>
                <c:pt idx="182">
                  <c:v>605.616544</c:v>
                </c:pt>
                <c:pt idx="183">
                  <c:v>611.702808</c:v>
                </c:pt>
                <c:pt idx="184">
                  <c:v>647.438364</c:v>
                </c:pt>
                <c:pt idx="185">
                  <c:v>662.2292</c:v>
                </c:pt>
                <c:pt idx="186">
                  <c:v>683.919024</c:v>
                </c:pt>
                <c:pt idx="187">
                  <c:v>685.786072</c:v>
                </c:pt>
                <c:pt idx="188">
                  <c:v>738.429016</c:v>
                </c:pt>
                <c:pt idx="189">
                  <c:v>760.9698</c:v>
                </c:pt>
                <c:pt idx="190">
                  <c:v>786.63948</c:v>
                </c:pt>
                <c:pt idx="191">
                  <c:v>802.207392</c:v>
                </c:pt>
                <c:pt idx="192">
                  <c:v>812.298728</c:v>
                </c:pt>
                <c:pt idx="193">
                  <c:v>825.4580120000001</c:v>
                </c:pt>
                <c:pt idx="194">
                  <c:v>865.123384</c:v>
                </c:pt>
                <c:pt idx="195">
                  <c:v>879.72996</c:v>
                </c:pt>
                <c:pt idx="196">
                  <c:v>882.792944</c:v>
                </c:pt>
                <c:pt idx="197">
                  <c:v>924.876696</c:v>
                </c:pt>
                <c:pt idx="198">
                  <c:v>950.696064</c:v>
                </c:pt>
                <c:pt idx="199">
                  <c:v>979.936852</c:v>
                </c:pt>
                <c:pt idx="200">
                  <c:v>1055.542904</c:v>
                </c:pt>
                <c:pt idx="201">
                  <c:v>1059.874488</c:v>
                </c:pt>
                <c:pt idx="202">
                  <c:v>1074.470944</c:v>
                </c:pt>
                <c:pt idx="203">
                  <c:v>1074.470944</c:v>
                </c:pt>
                <c:pt idx="204">
                  <c:v>1092.168928</c:v>
                </c:pt>
                <c:pt idx="205">
                  <c:v>1093.72872</c:v>
                </c:pt>
                <c:pt idx="206">
                  <c:v>1153.429516</c:v>
                </c:pt>
                <c:pt idx="207">
                  <c:v>1162.10112</c:v>
                </c:pt>
                <c:pt idx="208">
                  <c:v>1232.997504</c:v>
                </c:pt>
                <c:pt idx="209">
                  <c:v>1293.491792</c:v>
                </c:pt>
                <c:pt idx="210">
                  <c:v>1360.639704</c:v>
                </c:pt>
                <c:pt idx="211">
                  <c:v>1379.48834</c:v>
                </c:pt>
                <c:pt idx="212">
                  <c:v>1440.168408</c:v>
                </c:pt>
                <c:pt idx="213">
                  <c:v>1476.652412</c:v>
                </c:pt>
                <c:pt idx="214">
                  <c:v>1569.768928</c:v>
                </c:pt>
                <c:pt idx="215">
                  <c:v>1569.768928</c:v>
                </c:pt>
                <c:pt idx="216">
                  <c:v>1691.498776</c:v>
                </c:pt>
                <c:pt idx="217">
                  <c:v>2070.156316</c:v>
                </c:pt>
                <c:pt idx="218">
                  <c:v>2477.609052</c:v>
                </c:pt>
                <c:pt idx="219">
                  <c:v>2921.129344</c:v>
                </c:pt>
                <c:pt idx="220">
                  <c:v>3437.224876</c:v>
                </c:pt>
                <c:pt idx="221">
                  <c:v>3516.475172</c:v>
                </c:pt>
                <c:pt idx="222">
                  <c:v>3947.774864</c:v>
                </c:pt>
                <c:pt idx="223">
                  <c:v>5703.507584</c:v>
                </c:pt>
                <c:pt idx="224">
                  <c:v>8134.875096</c:v>
                </c:pt>
                <c:pt idx="225">
                  <c:v>9853.540224</c:v>
                </c:pt>
                <c:pt idx="226">
                  <c:v>12025.569884</c:v>
                </c:pt>
                <c:pt idx="227">
                  <c:v>14601.68138</c:v>
                </c:pt>
              </c:numCache>
            </c:numRef>
          </c:xVal>
          <c:yVal>
            <c:numRef>
              <c:f>Analysis!$X$375:$X$602</c:f>
              <c:numCache>
                <c:formatCode>General</c:formatCode>
                <c:ptCount val="228"/>
                <c:pt idx="0">
                  <c:v>0.00103</c:v>
                </c:pt>
                <c:pt idx="1">
                  <c:v>0.001191</c:v>
                </c:pt>
                <c:pt idx="2">
                  <c:v>0.001006</c:v>
                </c:pt>
                <c:pt idx="3">
                  <c:v>0.00098</c:v>
                </c:pt>
                <c:pt idx="4">
                  <c:v>0.001859</c:v>
                </c:pt>
                <c:pt idx="5">
                  <c:v>0.002108</c:v>
                </c:pt>
                <c:pt idx="6">
                  <c:v>0.002092</c:v>
                </c:pt>
                <c:pt idx="7">
                  <c:v>0.00196</c:v>
                </c:pt>
                <c:pt idx="8">
                  <c:v>0.001073</c:v>
                </c:pt>
                <c:pt idx="9">
                  <c:v>0.001085</c:v>
                </c:pt>
                <c:pt idx="10">
                  <c:v>0.001071</c:v>
                </c:pt>
                <c:pt idx="11">
                  <c:v>0.001066</c:v>
                </c:pt>
                <c:pt idx="12">
                  <c:v>0.00105</c:v>
                </c:pt>
                <c:pt idx="13">
                  <c:v>0.001182</c:v>
                </c:pt>
                <c:pt idx="14">
                  <c:v>0.001318</c:v>
                </c:pt>
                <c:pt idx="15">
                  <c:v>0.001152</c:v>
                </c:pt>
                <c:pt idx="16">
                  <c:v>0.001739</c:v>
                </c:pt>
                <c:pt idx="17">
                  <c:v>0.001161</c:v>
                </c:pt>
                <c:pt idx="18">
                  <c:v>0.002114</c:v>
                </c:pt>
                <c:pt idx="19">
                  <c:v>0.001162</c:v>
                </c:pt>
                <c:pt idx="20">
                  <c:v>0.002636</c:v>
                </c:pt>
                <c:pt idx="21">
                  <c:v>0.001294</c:v>
                </c:pt>
                <c:pt idx="22">
                  <c:v>0.001348</c:v>
                </c:pt>
                <c:pt idx="23">
                  <c:v>0.001571</c:v>
                </c:pt>
                <c:pt idx="24">
                  <c:v>0.005233</c:v>
                </c:pt>
                <c:pt idx="25">
                  <c:v>0.001517</c:v>
                </c:pt>
                <c:pt idx="26">
                  <c:v>0.001694</c:v>
                </c:pt>
                <c:pt idx="27">
                  <c:v>0.001713</c:v>
                </c:pt>
                <c:pt idx="28">
                  <c:v>0.001693</c:v>
                </c:pt>
                <c:pt idx="29">
                  <c:v>0.001702</c:v>
                </c:pt>
                <c:pt idx="30">
                  <c:v>0.001703</c:v>
                </c:pt>
                <c:pt idx="31">
                  <c:v>0.001689</c:v>
                </c:pt>
                <c:pt idx="32">
                  <c:v>0.003289</c:v>
                </c:pt>
                <c:pt idx="33">
                  <c:v>0.002211</c:v>
                </c:pt>
                <c:pt idx="34">
                  <c:v>0.0022</c:v>
                </c:pt>
                <c:pt idx="35">
                  <c:v>0.001501</c:v>
                </c:pt>
                <c:pt idx="36">
                  <c:v>0.002227</c:v>
                </c:pt>
                <c:pt idx="37">
                  <c:v>0.001669</c:v>
                </c:pt>
                <c:pt idx="38">
                  <c:v>0.001648</c:v>
                </c:pt>
                <c:pt idx="39">
                  <c:v>0.001478</c:v>
                </c:pt>
                <c:pt idx="40">
                  <c:v>0.001735</c:v>
                </c:pt>
                <c:pt idx="41">
                  <c:v>0.00181</c:v>
                </c:pt>
                <c:pt idx="42">
                  <c:v>0.001632</c:v>
                </c:pt>
                <c:pt idx="43">
                  <c:v>0.002122</c:v>
                </c:pt>
                <c:pt idx="44">
                  <c:v>0.002886</c:v>
                </c:pt>
                <c:pt idx="45">
                  <c:v>0.001802</c:v>
                </c:pt>
                <c:pt idx="46">
                  <c:v>0.001712</c:v>
                </c:pt>
                <c:pt idx="47">
                  <c:v>0.003188</c:v>
                </c:pt>
                <c:pt idx="48">
                  <c:v>0.001725</c:v>
                </c:pt>
                <c:pt idx="49">
                  <c:v>0.001678</c:v>
                </c:pt>
                <c:pt idx="50">
                  <c:v>0.001813</c:v>
                </c:pt>
                <c:pt idx="51">
                  <c:v>0.001924</c:v>
                </c:pt>
                <c:pt idx="52">
                  <c:v>0.003618</c:v>
                </c:pt>
                <c:pt idx="53">
                  <c:v>0.002664</c:v>
                </c:pt>
                <c:pt idx="54">
                  <c:v>0.00207</c:v>
                </c:pt>
                <c:pt idx="55">
                  <c:v>0.001941</c:v>
                </c:pt>
                <c:pt idx="56">
                  <c:v>0.002172</c:v>
                </c:pt>
                <c:pt idx="57">
                  <c:v>0.003505</c:v>
                </c:pt>
                <c:pt idx="58">
                  <c:v>0.003232</c:v>
                </c:pt>
                <c:pt idx="59">
                  <c:v>0.002969</c:v>
                </c:pt>
                <c:pt idx="60">
                  <c:v>0.003928</c:v>
                </c:pt>
                <c:pt idx="61">
                  <c:v>0.002036</c:v>
                </c:pt>
                <c:pt idx="62">
                  <c:v>0.002158</c:v>
                </c:pt>
                <c:pt idx="63">
                  <c:v>0.002094</c:v>
                </c:pt>
                <c:pt idx="64">
                  <c:v>0.002538</c:v>
                </c:pt>
                <c:pt idx="65">
                  <c:v>0.002332</c:v>
                </c:pt>
                <c:pt idx="66">
                  <c:v>0.002427</c:v>
                </c:pt>
                <c:pt idx="67">
                  <c:v>0.003297</c:v>
                </c:pt>
                <c:pt idx="68">
                  <c:v>0.002194</c:v>
                </c:pt>
                <c:pt idx="69">
                  <c:v>0.002376</c:v>
                </c:pt>
                <c:pt idx="70">
                  <c:v>0.003016</c:v>
                </c:pt>
                <c:pt idx="71">
                  <c:v>0.002958</c:v>
                </c:pt>
                <c:pt idx="72">
                  <c:v>0.003618</c:v>
                </c:pt>
                <c:pt idx="73">
                  <c:v>0.00491</c:v>
                </c:pt>
                <c:pt idx="74">
                  <c:v>0.033759</c:v>
                </c:pt>
                <c:pt idx="75">
                  <c:v>0.002416</c:v>
                </c:pt>
                <c:pt idx="76">
                  <c:v>0.00248</c:v>
                </c:pt>
                <c:pt idx="77">
                  <c:v>0.00662</c:v>
                </c:pt>
                <c:pt idx="78">
                  <c:v>0.002737</c:v>
                </c:pt>
                <c:pt idx="79">
                  <c:v>0.002515</c:v>
                </c:pt>
                <c:pt idx="80">
                  <c:v>0.00288</c:v>
                </c:pt>
                <c:pt idx="81">
                  <c:v>0.003701</c:v>
                </c:pt>
                <c:pt idx="82">
                  <c:v>0.002588</c:v>
                </c:pt>
                <c:pt idx="83">
                  <c:v>0.004192</c:v>
                </c:pt>
                <c:pt idx="84">
                  <c:v>0.002625</c:v>
                </c:pt>
                <c:pt idx="85">
                  <c:v>0.00508</c:v>
                </c:pt>
                <c:pt idx="86">
                  <c:v>0.003137</c:v>
                </c:pt>
                <c:pt idx="87">
                  <c:v>0.002692</c:v>
                </c:pt>
                <c:pt idx="88">
                  <c:v>0.003081</c:v>
                </c:pt>
                <c:pt idx="89">
                  <c:v>0.003055</c:v>
                </c:pt>
                <c:pt idx="90">
                  <c:v>0.002798</c:v>
                </c:pt>
                <c:pt idx="91">
                  <c:v>0.002828</c:v>
                </c:pt>
                <c:pt idx="92">
                  <c:v>0.022057</c:v>
                </c:pt>
                <c:pt idx="93">
                  <c:v>0.0029</c:v>
                </c:pt>
                <c:pt idx="94">
                  <c:v>0.002926</c:v>
                </c:pt>
                <c:pt idx="95">
                  <c:v>0.003698</c:v>
                </c:pt>
                <c:pt idx="96">
                  <c:v>0.002989</c:v>
                </c:pt>
                <c:pt idx="97">
                  <c:v>0.002985</c:v>
                </c:pt>
                <c:pt idx="98">
                  <c:v>0.002957</c:v>
                </c:pt>
                <c:pt idx="99">
                  <c:v>0.003024</c:v>
                </c:pt>
                <c:pt idx="100">
                  <c:v>0.003284</c:v>
                </c:pt>
                <c:pt idx="101">
                  <c:v>0.003618</c:v>
                </c:pt>
                <c:pt idx="102">
                  <c:v>0.007246</c:v>
                </c:pt>
                <c:pt idx="103">
                  <c:v>0.003258</c:v>
                </c:pt>
                <c:pt idx="104">
                  <c:v>0.004199</c:v>
                </c:pt>
                <c:pt idx="105">
                  <c:v>0.003819</c:v>
                </c:pt>
                <c:pt idx="106">
                  <c:v>0.004116</c:v>
                </c:pt>
                <c:pt idx="107">
                  <c:v>0.004097</c:v>
                </c:pt>
                <c:pt idx="108">
                  <c:v>0.008058</c:v>
                </c:pt>
                <c:pt idx="109">
                  <c:v>0.004018</c:v>
                </c:pt>
                <c:pt idx="110">
                  <c:v>0.004527</c:v>
                </c:pt>
                <c:pt idx="111">
                  <c:v>0.006782</c:v>
                </c:pt>
                <c:pt idx="112">
                  <c:v>0.006771</c:v>
                </c:pt>
                <c:pt idx="113">
                  <c:v>0.008972</c:v>
                </c:pt>
                <c:pt idx="114">
                  <c:v>0.005211</c:v>
                </c:pt>
                <c:pt idx="115">
                  <c:v>0.00462</c:v>
                </c:pt>
                <c:pt idx="116">
                  <c:v>0.004634</c:v>
                </c:pt>
                <c:pt idx="117">
                  <c:v>0.004627</c:v>
                </c:pt>
                <c:pt idx="118">
                  <c:v>0.004589</c:v>
                </c:pt>
                <c:pt idx="119">
                  <c:v>0.004638</c:v>
                </c:pt>
                <c:pt idx="120">
                  <c:v>0.004604</c:v>
                </c:pt>
                <c:pt idx="121">
                  <c:v>0.004605</c:v>
                </c:pt>
                <c:pt idx="122">
                  <c:v>0.004609</c:v>
                </c:pt>
                <c:pt idx="123">
                  <c:v>0.004628</c:v>
                </c:pt>
                <c:pt idx="124">
                  <c:v>0.004613</c:v>
                </c:pt>
                <c:pt idx="125">
                  <c:v>0.004641</c:v>
                </c:pt>
                <c:pt idx="126">
                  <c:v>0.004636</c:v>
                </c:pt>
                <c:pt idx="127">
                  <c:v>0.004614</c:v>
                </c:pt>
                <c:pt idx="128">
                  <c:v>0.004598</c:v>
                </c:pt>
                <c:pt idx="129">
                  <c:v>0.004618</c:v>
                </c:pt>
                <c:pt idx="130">
                  <c:v>0.004931</c:v>
                </c:pt>
                <c:pt idx="131">
                  <c:v>0.007416</c:v>
                </c:pt>
                <c:pt idx="132">
                  <c:v>0.006662</c:v>
                </c:pt>
                <c:pt idx="133">
                  <c:v>0.005086</c:v>
                </c:pt>
                <c:pt idx="134">
                  <c:v>0.013453</c:v>
                </c:pt>
                <c:pt idx="135">
                  <c:v>0.006484</c:v>
                </c:pt>
                <c:pt idx="136">
                  <c:v>0.005478</c:v>
                </c:pt>
                <c:pt idx="137">
                  <c:v>0.02434</c:v>
                </c:pt>
                <c:pt idx="138">
                  <c:v>0.008275</c:v>
                </c:pt>
                <c:pt idx="139">
                  <c:v>0.011415</c:v>
                </c:pt>
                <c:pt idx="140">
                  <c:v>0.021441</c:v>
                </c:pt>
                <c:pt idx="141">
                  <c:v>0.01155</c:v>
                </c:pt>
                <c:pt idx="142">
                  <c:v>0.029132</c:v>
                </c:pt>
                <c:pt idx="143">
                  <c:v>0.006078</c:v>
                </c:pt>
                <c:pt idx="144">
                  <c:v>0.006336</c:v>
                </c:pt>
                <c:pt idx="145">
                  <c:v>0.011579</c:v>
                </c:pt>
                <c:pt idx="146">
                  <c:v>0.007733</c:v>
                </c:pt>
                <c:pt idx="147">
                  <c:v>0.017209</c:v>
                </c:pt>
                <c:pt idx="148">
                  <c:v>0.010399</c:v>
                </c:pt>
                <c:pt idx="149">
                  <c:v>0.006524</c:v>
                </c:pt>
                <c:pt idx="150">
                  <c:v>0.01696</c:v>
                </c:pt>
                <c:pt idx="151">
                  <c:v>0.006647</c:v>
                </c:pt>
                <c:pt idx="152">
                  <c:v>0.019223</c:v>
                </c:pt>
                <c:pt idx="153">
                  <c:v>0.015755</c:v>
                </c:pt>
                <c:pt idx="154">
                  <c:v>0.018582</c:v>
                </c:pt>
                <c:pt idx="155">
                  <c:v>0.01064</c:v>
                </c:pt>
                <c:pt idx="156">
                  <c:v>0.008436</c:v>
                </c:pt>
                <c:pt idx="157">
                  <c:v>0.006983</c:v>
                </c:pt>
                <c:pt idx="158">
                  <c:v>0.021492</c:v>
                </c:pt>
                <c:pt idx="159">
                  <c:v>0.007391</c:v>
                </c:pt>
                <c:pt idx="160">
                  <c:v>0.008177</c:v>
                </c:pt>
                <c:pt idx="161">
                  <c:v>0.009224</c:v>
                </c:pt>
                <c:pt idx="162">
                  <c:v>0.007281</c:v>
                </c:pt>
                <c:pt idx="163">
                  <c:v>0.023421</c:v>
                </c:pt>
                <c:pt idx="164">
                  <c:v>0.007927</c:v>
                </c:pt>
                <c:pt idx="165">
                  <c:v>0.008472</c:v>
                </c:pt>
                <c:pt idx="166">
                  <c:v>0.017457</c:v>
                </c:pt>
                <c:pt idx="167">
                  <c:v>0.012958</c:v>
                </c:pt>
                <c:pt idx="168">
                  <c:v>0.023976</c:v>
                </c:pt>
                <c:pt idx="169">
                  <c:v>0.024315</c:v>
                </c:pt>
                <c:pt idx="170">
                  <c:v>0.025841</c:v>
                </c:pt>
                <c:pt idx="171">
                  <c:v>0.00822</c:v>
                </c:pt>
                <c:pt idx="172">
                  <c:v>0.021553</c:v>
                </c:pt>
                <c:pt idx="173">
                  <c:v>0.009743</c:v>
                </c:pt>
                <c:pt idx="174">
                  <c:v>0.011126</c:v>
                </c:pt>
                <c:pt idx="175">
                  <c:v>0.009912</c:v>
                </c:pt>
                <c:pt idx="176">
                  <c:v>0.025118</c:v>
                </c:pt>
                <c:pt idx="177">
                  <c:v>0.020106</c:v>
                </c:pt>
                <c:pt idx="178">
                  <c:v>0.050258</c:v>
                </c:pt>
                <c:pt idx="179">
                  <c:v>0.010819</c:v>
                </c:pt>
                <c:pt idx="180">
                  <c:v>0.054144</c:v>
                </c:pt>
                <c:pt idx="181">
                  <c:v>0.013266</c:v>
                </c:pt>
                <c:pt idx="182">
                  <c:v>0.014754</c:v>
                </c:pt>
                <c:pt idx="183">
                  <c:v>0.064503</c:v>
                </c:pt>
                <c:pt idx="184">
                  <c:v>0.037462</c:v>
                </c:pt>
                <c:pt idx="185">
                  <c:v>0.013449</c:v>
                </c:pt>
                <c:pt idx="186">
                  <c:v>0.014135</c:v>
                </c:pt>
                <c:pt idx="187">
                  <c:v>0.046247</c:v>
                </c:pt>
                <c:pt idx="188">
                  <c:v>0.035895</c:v>
                </c:pt>
                <c:pt idx="189">
                  <c:v>0.01622</c:v>
                </c:pt>
                <c:pt idx="190">
                  <c:v>0.024141</c:v>
                </c:pt>
                <c:pt idx="191">
                  <c:v>0.017238</c:v>
                </c:pt>
                <c:pt idx="192">
                  <c:v>0.01696</c:v>
                </c:pt>
                <c:pt idx="193">
                  <c:v>0.04982</c:v>
                </c:pt>
                <c:pt idx="194">
                  <c:v>0.056783</c:v>
                </c:pt>
                <c:pt idx="195">
                  <c:v>0.018043</c:v>
                </c:pt>
                <c:pt idx="196">
                  <c:v>0.022509</c:v>
                </c:pt>
                <c:pt idx="197">
                  <c:v>0.116125</c:v>
                </c:pt>
                <c:pt idx="198">
                  <c:v>0.027481</c:v>
                </c:pt>
                <c:pt idx="199">
                  <c:v>0.059665</c:v>
                </c:pt>
                <c:pt idx="200">
                  <c:v>0.076942</c:v>
                </c:pt>
                <c:pt idx="201">
                  <c:v>0.078445</c:v>
                </c:pt>
                <c:pt idx="202">
                  <c:v>0.022105</c:v>
                </c:pt>
                <c:pt idx="203">
                  <c:v>0.022175</c:v>
                </c:pt>
                <c:pt idx="204">
                  <c:v>0.023964</c:v>
                </c:pt>
                <c:pt idx="205">
                  <c:v>0.030814</c:v>
                </c:pt>
                <c:pt idx="206">
                  <c:v>0.08376</c:v>
                </c:pt>
                <c:pt idx="207">
                  <c:v>0.046431</c:v>
                </c:pt>
                <c:pt idx="208">
                  <c:v>0.027834</c:v>
                </c:pt>
                <c:pt idx="209">
                  <c:v>0.036993</c:v>
                </c:pt>
                <c:pt idx="210">
                  <c:v>0.027644</c:v>
                </c:pt>
                <c:pt idx="211">
                  <c:v>0.075724</c:v>
                </c:pt>
                <c:pt idx="212">
                  <c:v>0.030825</c:v>
                </c:pt>
                <c:pt idx="213">
                  <c:v>0.073084</c:v>
                </c:pt>
                <c:pt idx="214">
                  <c:v>0.032414</c:v>
                </c:pt>
                <c:pt idx="215">
                  <c:v>0.032418</c:v>
                </c:pt>
                <c:pt idx="216">
                  <c:v>0.035262</c:v>
                </c:pt>
                <c:pt idx="217">
                  <c:v>0.106335</c:v>
                </c:pt>
                <c:pt idx="218">
                  <c:v>0.11417</c:v>
                </c:pt>
                <c:pt idx="219">
                  <c:v>0.065317</c:v>
                </c:pt>
                <c:pt idx="220">
                  <c:v>0.072404</c:v>
                </c:pt>
                <c:pt idx="221">
                  <c:v>0.076192</c:v>
                </c:pt>
                <c:pt idx="222">
                  <c:v>0.099292</c:v>
                </c:pt>
                <c:pt idx="223">
                  <c:v>0.12693</c:v>
                </c:pt>
                <c:pt idx="224">
                  <c:v>0.180713</c:v>
                </c:pt>
                <c:pt idx="225">
                  <c:v>0.220568</c:v>
                </c:pt>
                <c:pt idx="226">
                  <c:v>0.411803</c:v>
                </c:pt>
                <c:pt idx="227">
                  <c:v>0.40005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825624"/>
        <c:axId val="2113831320"/>
      </c:scatterChart>
      <c:valAx>
        <c:axId val="2113825624"/>
        <c:scaling>
          <c:logBase val="10.0"/>
          <c:orientation val="minMax"/>
          <c:min val="2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Problem</a:t>
                </a:r>
                <a:r>
                  <a:rPr lang="en-US" baseline="0"/>
                  <a:t> memory footprint (MB)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13831320"/>
        <c:crosses val="autoZero"/>
        <c:crossBetween val="midCat"/>
      </c:valAx>
      <c:valAx>
        <c:axId val="2113831320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Runtime</a:t>
                </a:r>
                <a:r>
                  <a:rPr lang="en-US" baseline="0"/>
                  <a:t> (sec)</a:t>
                </a:r>
                <a:endParaRPr lang="en-US"/>
              </a:p>
            </c:rich>
          </c:tx>
          <c:layout/>
          <c:overlay val="0"/>
        </c:title>
        <c:numFmt formatCode="0.00E+00" sourceLinked="1"/>
        <c:majorTickMark val="out"/>
        <c:minorTickMark val="none"/>
        <c:tickLblPos val="nextTo"/>
        <c:crossAx val="2113825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MKL</a:t>
            </a:r>
            <a:r>
              <a:rPr lang="en-US" baseline="0"/>
              <a:t> DGEMM Energy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Analysis!$X$2</c:f>
              <c:strCache>
                <c:ptCount val="1"/>
                <c:pt idx="0">
                  <c:v>Ecomp</c:v>
                </c:pt>
              </c:strCache>
            </c:strRef>
          </c:tx>
          <c:xVal>
            <c:numRef>
              <c:f>Analysis!$H$3:$H$18</c:f>
              <c:numCache>
                <c:formatCode>General</c:formatCode>
                <c:ptCount val="16"/>
                <c:pt idx="0">
                  <c:v>2000.0</c:v>
                </c:pt>
                <c:pt idx="1">
                  <c:v>2500.0</c:v>
                </c:pt>
                <c:pt idx="2">
                  <c:v>3000.0</c:v>
                </c:pt>
                <c:pt idx="3">
                  <c:v>3500.0</c:v>
                </c:pt>
                <c:pt idx="4">
                  <c:v>4000.0</c:v>
                </c:pt>
                <c:pt idx="5">
                  <c:v>4500.0</c:v>
                </c:pt>
                <c:pt idx="6">
                  <c:v>5000.0</c:v>
                </c:pt>
                <c:pt idx="7">
                  <c:v>5500.0</c:v>
                </c:pt>
                <c:pt idx="8">
                  <c:v>6000.0</c:v>
                </c:pt>
                <c:pt idx="9">
                  <c:v>6500.0</c:v>
                </c:pt>
                <c:pt idx="10">
                  <c:v>7500.0</c:v>
                </c:pt>
                <c:pt idx="11">
                  <c:v>8000.0</c:v>
                </c:pt>
                <c:pt idx="12">
                  <c:v>8500.0</c:v>
                </c:pt>
                <c:pt idx="13">
                  <c:v>9000.0</c:v>
                </c:pt>
                <c:pt idx="14">
                  <c:v>9500.0</c:v>
                </c:pt>
                <c:pt idx="15">
                  <c:v>10000.0</c:v>
                </c:pt>
              </c:numCache>
            </c:numRef>
          </c:xVal>
          <c:yVal>
            <c:numRef>
              <c:f>Analysis!$X$3:$X$18</c:f>
              <c:numCache>
                <c:formatCode>0.00E+00</c:formatCode>
                <c:ptCount val="16"/>
                <c:pt idx="0">
                  <c:v>0.731303146644136</c:v>
                </c:pt>
                <c:pt idx="1">
                  <c:v>1.428326458289328</c:v>
                </c:pt>
                <c:pt idx="2">
                  <c:v>2.468148119923959</c:v>
                </c:pt>
                <c:pt idx="3">
                  <c:v>3.919327801545916</c:v>
                </c:pt>
                <c:pt idx="4">
                  <c:v>5.850425173153087</c:v>
                </c:pt>
                <c:pt idx="5">
                  <c:v>8.32999990474336</c:v>
                </c:pt>
                <c:pt idx="6">
                  <c:v>11.42661166631462</c:v>
                </c:pt>
                <c:pt idx="7">
                  <c:v>15.20882012786476</c:v>
                </c:pt>
                <c:pt idx="8">
                  <c:v>19.74518495939167</c:v>
                </c:pt>
                <c:pt idx="9">
                  <c:v>25.10426583089323</c:v>
                </c:pt>
                <c:pt idx="10">
                  <c:v>38.56481437381186</c:v>
                </c:pt>
                <c:pt idx="11">
                  <c:v>46.8034013852247</c:v>
                </c:pt>
                <c:pt idx="12">
                  <c:v>56.13894311660374</c:v>
                </c:pt>
                <c:pt idx="13">
                  <c:v>66.63999923794688</c:v>
                </c:pt>
                <c:pt idx="14">
                  <c:v>78.375129419252</c:v>
                </c:pt>
                <c:pt idx="15">
                  <c:v>91.41289333051699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Analysis!$Y$2</c:f>
              <c:strCache>
                <c:ptCount val="1"/>
                <c:pt idx="0">
                  <c:v>Ecomm</c:v>
                </c:pt>
              </c:strCache>
            </c:strRef>
          </c:tx>
          <c:xVal>
            <c:numRef>
              <c:f>Analysis!$H$3:$H$18</c:f>
              <c:numCache>
                <c:formatCode>General</c:formatCode>
                <c:ptCount val="16"/>
                <c:pt idx="0">
                  <c:v>2000.0</c:v>
                </c:pt>
                <c:pt idx="1">
                  <c:v>2500.0</c:v>
                </c:pt>
                <c:pt idx="2">
                  <c:v>3000.0</c:v>
                </c:pt>
                <c:pt idx="3">
                  <c:v>3500.0</c:v>
                </c:pt>
                <c:pt idx="4">
                  <c:v>4000.0</c:v>
                </c:pt>
                <c:pt idx="5">
                  <c:v>4500.0</c:v>
                </c:pt>
                <c:pt idx="6">
                  <c:v>5000.0</c:v>
                </c:pt>
                <c:pt idx="7">
                  <c:v>5500.0</c:v>
                </c:pt>
                <c:pt idx="8">
                  <c:v>6000.0</c:v>
                </c:pt>
                <c:pt idx="9">
                  <c:v>6500.0</c:v>
                </c:pt>
                <c:pt idx="10">
                  <c:v>7500.0</c:v>
                </c:pt>
                <c:pt idx="11">
                  <c:v>8000.0</c:v>
                </c:pt>
                <c:pt idx="12">
                  <c:v>8500.0</c:v>
                </c:pt>
                <c:pt idx="13">
                  <c:v>9000.0</c:v>
                </c:pt>
                <c:pt idx="14">
                  <c:v>9500.0</c:v>
                </c:pt>
                <c:pt idx="15">
                  <c:v>10000.0</c:v>
                </c:pt>
              </c:numCache>
            </c:numRef>
          </c:xVal>
          <c:yVal>
            <c:numRef>
              <c:f>Analysis!$Y$3:$Y$18</c:f>
              <c:numCache>
                <c:formatCode>0.00E+00</c:formatCode>
                <c:ptCount val="16"/>
                <c:pt idx="0">
                  <c:v>0.224831543091964</c:v>
                </c:pt>
                <c:pt idx="1">
                  <c:v>0.467228112702631</c:v>
                </c:pt>
                <c:pt idx="2">
                  <c:v>0.828098216899719</c:v>
                </c:pt>
                <c:pt idx="3">
                  <c:v>1.266685858223668</c:v>
                </c:pt>
                <c:pt idx="4">
                  <c:v>1.992024213943841</c:v>
                </c:pt>
                <c:pt idx="5">
                  <c:v>2.659411940828409</c:v>
                </c:pt>
                <c:pt idx="6">
                  <c:v>3.693633441268173</c:v>
                </c:pt>
                <c:pt idx="7">
                  <c:v>4.770306770165791</c:v>
                </c:pt>
                <c:pt idx="8">
                  <c:v>6.25389886296163</c:v>
                </c:pt>
                <c:pt idx="9">
                  <c:v>7.771319334509332</c:v>
                </c:pt>
                <c:pt idx="10">
                  <c:v>11.765303419255</c:v>
                </c:pt>
                <c:pt idx="11">
                  <c:v>14.17137560456764</c:v>
                </c:pt>
                <c:pt idx="12">
                  <c:v>16.88634842270223</c:v>
                </c:pt>
                <c:pt idx="13">
                  <c:v>19.90730830318719</c:v>
                </c:pt>
                <c:pt idx="14">
                  <c:v>23.38912928460513</c:v>
                </c:pt>
                <c:pt idx="15">
                  <c:v>27.03658876800941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Analysis!$Z$2</c:f>
              <c:strCache>
                <c:ptCount val="1"/>
                <c:pt idx="0">
                  <c:v>Eidle</c:v>
                </c:pt>
              </c:strCache>
            </c:strRef>
          </c:tx>
          <c:xVal>
            <c:numRef>
              <c:f>Analysis!$H$3:$H$18</c:f>
              <c:numCache>
                <c:formatCode>General</c:formatCode>
                <c:ptCount val="16"/>
                <c:pt idx="0">
                  <c:v>2000.0</c:v>
                </c:pt>
                <c:pt idx="1">
                  <c:v>2500.0</c:v>
                </c:pt>
                <c:pt idx="2">
                  <c:v>3000.0</c:v>
                </c:pt>
                <c:pt idx="3">
                  <c:v>3500.0</c:v>
                </c:pt>
                <c:pt idx="4">
                  <c:v>4000.0</c:v>
                </c:pt>
                <c:pt idx="5">
                  <c:v>4500.0</c:v>
                </c:pt>
                <c:pt idx="6">
                  <c:v>5000.0</c:v>
                </c:pt>
                <c:pt idx="7">
                  <c:v>5500.0</c:v>
                </c:pt>
                <c:pt idx="8">
                  <c:v>6000.0</c:v>
                </c:pt>
                <c:pt idx="9">
                  <c:v>6500.0</c:v>
                </c:pt>
                <c:pt idx="10">
                  <c:v>7500.0</c:v>
                </c:pt>
                <c:pt idx="11">
                  <c:v>8000.0</c:v>
                </c:pt>
                <c:pt idx="12">
                  <c:v>8500.0</c:v>
                </c:pt>
                <c:pt idx="13">
                  <c:v>9000.0</c:v>
                </c:pt>
                <c:pt idx="14">
                  <c:v>9500.0</c:v>
                </c:pt>
                <c:pt idx="15">
                  <c:v>10000.0</c:v>
                </c:pt>
              </c:numCache>
            </c:numRef>
          </c:xVal>
          <c:yVal>
            <c:numRef>
              <c:f>Analysis!$Z$3:$Z$18</c:f>
              <c:numCache>
                <c:formatCode>0.00E+00</c:formatCode>
                <c:ptCount val="16"/>
                <c:pt idx="0">
                  <c:v>20.76463249400224</c:v>
                </c:pt>
                <c:pt idx="1">
                  <c:v>38.69228182985437</c:v>
                </c:pt>
                <c:pt idx="2">
                  <c:v>67.13417433565402</c:v>
                </c:pt>
                <c:pt idx="3">
                  <c:v>104.9467585742649</c:v>
                </c:pt>
                <c:pt idx="4">
                  <c:v>154.8827618538881</c:v>
                </c:pt>
                <c:pt idx="5">
                  <c:v>219.3140972135476</c:v>
                </c:pt>
                <c:pt idx="6">
                  <c:v>301.2687092607844</c:v>
                </c:pt>
                <c:pt idx="7">
                  <c:v>400.1421177036949</c:v>
                </c:pt>
                <c:pt idx="8">
                  <c:v>515.2112188826841</c:v>
                </c:pt>
                <c:pt idx="9">
                  <c:v>651.9681638588994</c:v>
                </c:pt>
                <c:pt idx="10">
                  <c:v>998.4631406816004</c:v>
                </c:pt>
                <c:pt idx="11">
                  <c:v>1208.528218261441</c:v>
                </c:pt>
                <c:pt idx="12">
                  <c:v>1550.106145630376</c:v>
                </c:pt>
                <c:pt idx="13">
                  <c:v>1720.953450947786</c:v>
                </c:pt>
                <c:pt idx="14">
                  <c:v>2056.818055649458</c:v>
                </c:pt>
                <c:pt idx="15">
                  <c:v>2353.14144540156</c:v>
                </c:pt>
              </c:numCache>
            </c:numRef>
          </c:yVal>
          <c:smooth val="0"/>
        </c:ser>
        <c:ser>
          <c:idx val="0"/>
          <c:order val="3"/>
          <c:tx>
            <c:strRef>
              <c:f>Analysis!$AC$2</c:f>
              <c:strCache>
                <c:ptCount val="1"/>
                <c:pt idx="0">
                  <c:v>Eactual</c:v>
                </c:pt>
              </c:strCache>
            </c:strRef>
          </c:tx>
          <c:xVal>
            <c:numRef>
              <c:f>Analysis!$H$3:$H$18</c:f>
              <c:numCache>
                <c:formatCode>General</c:formatCode>
                <c:ptCount val="16"/>
                <c:pt idx="0">
                  <c:v>2000.0</c:v>
                </c:pt>
                <c:pt idx="1">
                  <c:v>2500.0</c:v>
                </c:pt>
                <c:pt idx="2">
                  <c:v>3000.0</c:v>
                </c:pt>
                <c:pt idx="3">
                  <c:v>3500.0</c:v>
                </c:pt>
                <c:pt idx="4">
                  <c:v>4000.0</c:v>
                </c:pt>
                <c:pt idx="5">
                  <c:v>4500.0</c:v>
                </c:pt>
                <c:pt idx="6">
                  <c:v>5000.0</c:v>
                </c:pt>
                <c:pt idx="7">
                  <c:v>5500.0</c:v>
                </c:pt>
                <c:pt idx="8">
                  <c:v>6000.0</c:v>
                </c:pt>
                <c:pt idx="9">
                  <c:v>6500.0</c:v>
                </c:pt>
                <c:pt idx="10">
                  <c:v>7500.0</c:v>
                </c:pt>
                <c:pt idx="11">
                  <c:v>8000.0</c:v>
                </c:pt>
                <c:pt idx="12">
                  <c:v>8500.0</c:v>
                </c:pt>
                <c:pt idx="13">
                  <c:v>9000.0</c:v>
                </c:pt>
                <c:pt idx="14">
                  <c:v>9500.0</c:v>
                </c:pt>
                <c:pt idx="15">
                  <c:v>10000.0</c:v>
                </c:pt>
              </c:numCache>
            </c:numRef>
          </c:xVal>
          <c:yVal>
            <c:numRef>
              <c:f>Analysis!$AC$3:$AC$18</c:f>
              <c:numCache>
                <c:formatCode>General</c:formatCode>
                <c:ptCount val="16"/>
                <c:pt idx="0">
                  <c:v>21.16005223532056</c:v>
                </c:pt>
                <c:pt idx="1">
                  <c:v>40.00876135</c:v>
                </c:pt>
                <c:pt idx="2">
                  <c:v>69.62822043080649</c:v>
                </c:pt>
                <c:pt idx="3">
                  <c:v>109.23410592</c:v>
                </c:pt>
                <c:pt idx="4">
                  <c:v>162.46468885</c:v>
                </c:pt>
                <c:pt idx="5">
                  <c:v>229.00955418</c:v>
                </c:pt>
                <c:pt idx="6">
                  <c:v>315.7720475</c:v>
                </c:pt>
                <c:pt idx="7">
                  <c:v>418.9866245599999</c:v>
                </c:pt>
                <c:pt idx="8">
                  <c:v>540.6860041854733</c:v>
                </c:pt>
                <c:pt idx="9">
                  <c:v>682.6781820375</c:v>
                </c:pt>
                <c:pt idx="10">
                  <c:v>1054.27542945</c:v>
                </c:pt>
                <c:pt idx="11">
                  <c:v>1271.20452375</c:v>
                </c:pt>
                <c:pt idx="12">
                  <c:v>1624.418891330848</c:v>
                </c:pt>
                <c:pt idx="13">
                  <c:v>1806.172473637493</c:v>
                </c:pt>
                <c:pt idx="14">
                  <c:v>2155.54964184958</c:v>
                </c:pt>
                <c:pt idx="15">
                  <c:v>2472.3669152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871816"/>
        <c:axId val="2113877512"/>
      </c:scatterChart>
      <c:valAx>
        <c:axId val="2113871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Matrix</a:t>
                </a:r>
                <a:r>
                  <a:rPr lang="en-US" baseline="0"/>
                  <a:t> Size (n)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13877512"/>
        <c:crosses val="autoZero"/>
        <c:crossBetween val="midCat"/>
      </c:valAx>
      <c:valAx>
        <c:axId val="2113877512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 (J)</a:t>
                </a:r>
              </a:p>
            </c:rich>
          </c:tx>
          <c:layout/>
          <c:overlay val="0"/>
        </c:title>
        <c:numFmt formatCode="0.00E+00" sourceLinked="1"/>
        <c:majorTickMark val="out"/>
        <c:minorTickMark val="none"/>
        <c:tickLblPos val="nextTo"/>
        <c:crossAx val="21138718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MKL DGEMV Energy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Analysis!$U$42</c:f>
              <c:strCache>
                <c:ptCount val="1"/>
                <c:pt idx="0">
                  <c:v>Ecomp</c:v>
                </c:pt>
              </c:strCache>
            </c:strRef>
          </c:tx>
          <c:xVal>
            <c:numRef>
              <c:f>Analysis!$G$43:$G$65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Analysis!$U$43:$U$65</c:f>
              <c:numCache>
                <c:formatCode>0.00E+00</c:formatCode>
                <c:ptCount val="2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Analysis!$V$42</c:f>
              <c:strCache>
                <c:ptCount val="1"/>
                <c:pt idx="0">
                  <c:v>Ecomm</c:v>
                </c:pt>
              </c:strCache>
            </c:strRef>
          </c:tx>
          <c:xVal>
            <c:numRef>
              <c:f>Analysis!$G$43:$G$65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Analysis!$V$43:$V$65</c:f>
              <c:numCache>
                <c:formatCode>0.00E+00</c:formatCode>
                <c:ptCount val="2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Analysis!$W$42</c:f>
              <c:strCache>
                <c:ptCount val="1"/>
                <c:pt idx="0">
                  <c:v>Eidle</c:v>
                </c:pt>
              </c:strCache>
            </c:strRef>
          </c:tx>
          <c:xVal>
            <c:numRef>
              <c:f>Analysis!$G$43:$G$65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Analysis!$W$43:$W$65</c:f>
              <c:numCache>
                <c:formatCode>0.00E+00</c:formatCode>
                <c:ptCount val="23"/>
                <c:pt idx="0">
                  <c:v>0.336676663241506</c:v>
                </c:pt>
                <c:pt idx="1">
                  <c:v>0.782572839260764</c:v>
                </c:pt>
                <c:pt idx="2">
                  <c:v>1.281826254320528</c:v>
                </c:pt>
                <c:pt idx="3">
                  <c:v>1.933886785881273</c:v>
                </c:pt>
                <c:pt idx="4">
                  <c:v>2.664354903449898</c:v>
                </c:pt>
                <c:pt idx="5">
                  <c:v>3.487759808267482</c:v>
                </c:pt>
                <c:pt idx="6">
                  <c:v>4.449693131814643</c:v>
                </c:pt>
                <c:pt idx="7">
                  <c:v>5.538882217956065</c:v>
                </c:pt>
                <c:pt idx="8">
                  <c:v>6.752070521585987</c:v>
                </c:pt>
                <c:pt idx="9">
                  <c:v>8.189960437513255</c:v>
                </c:pt>
                <c:pt idx="10">
                  <c:v>9.533911552312871</c:v>
                </c:pt>
                <c:pt idx="11">
                  <c:v>11.05246358547508</c:v>
                </c:pt>
                <c:pt idx="12">
                  <c:v>12.77717997417878</c:v>
                </c:pt>
                <c:pt idx="13">
                  <c:v>14.61562493811436</c:v>
                </c:pt>
                <c:pt idx="14">
                  <c:v>16.79926368326035</c:v>
                </c:pt>
                <c:pt idx="15">
                  <c:v>18.68405178908557</c:v>
                </c:pt>
                <c:pt idx="16">
                  <c:v>20.9055165581523</c:v>
                </c:pt>
                <c:pt idx="17">
                  <c:v>23.37823630730179</c:v>
                </c:pt>
                <c:pt idx="18">
                  <c:v>25.89329114282614</c:v>
                </c:pt>
                <c:pt idx="19">
                  <c:v>28.70118453439909</c:v>
                </c:pt>
                <c:pt idx="20">
                  <c:v>31.22701101911941</c:v>
                </c:pt>
                <c:pt idx="21">
                  <c:v>33.76636469120211</c:v>
                </c:pt>
                <c:pt idx="22">
                  <c:v>36.7265641923367</c:v>
                </c:pt>
              </c:numCache>
            </c:numRef>
          </c:yVal>
          <c:smooth val="0"/>
        </c:ser>
        <c:ser>
          <c:idx val="0"/>
          <c:order val="3"/>
          <c:tx>
            <c:strRef>
              <c:f>Analysis!$Z$42</c:f>
              <c:strCache>
                <c:ptCount val="1"/>
                <c:pt idx="0">
                  <c:v>Eactual</c:v>
                </c:pt>
              </c:strCache>
            </c:strRef>
          </c:tx>
          <c:xVal>
            <c:numRef>
              <c:f>Analysis!$G$43:$G$65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Analysis!$Z$43:$Z$65</c:f>
              <c:numCache>
                <c:formatCode>General</c:formatCode>
                <c:ptCount val="23"/>
                <c:pt idx="0">
                  <c:v>0.329563733</c:v>
                </c:pt>
                <c:pt idx="1">
                  <c:v>0.77612656</c:v>
                </c:pt>
                <c:pt idx="2">
                  <c:v>1.10706295</c:v>
                </c:pt>
                <c:pt idx="3">
                  <c:v>1.903752</c:v>
                </c:pt>
                <c:pt idx="4">
                  <c:v>2.641864222</c:v>
                </c:pt>
                <c:pt idx="5">
                  <c:v>3.46798725</c:v>
                </c:pt>
                <c:pt idx="6">
                  <c:v>3.9877935</c:v>
                </c:pt>
                <c:pt idx="7">
                  <c:v>5.480334189</c:v>
                </c:pt>
                <c:pt idx="8">
                  <c:v>6.700315167</c:v>
                </c:pt>
                <c:pt idx="9">
                  <c:v>8.11486876</c:v>
                </c:pt>
                <c:pt idx="10">
                  <c:v>8.9971476</c:v>
                </c:pt>
                <c:pt idx="11">
                  <c:v>10.98514853</c:v>
                </c:pt>
                <c:pt idx="12">
                  <c:v>12.68797435</c:v>
                </c:pt>
                <c:pt idx="13">
                  <c:v>14.551243</c:v>
                </c:pt>
                <c:pt idx="14">
                  <c:v>16.71562264</c:v>
                </c:pt>
                <c:pt idx="15">
                  <c:v>18.64318507</c:v>
                </c:pt>
                <c:pt idx="16">
                  <c:v>20.9219178</c:v>
                </c:pt>
                <c:pt idx="17">
                  <c:v>23.40383611</c:v>
                </c:pt>
                <c:pt idx="18">
                  <c:v>25.97186577</c:v>
                </c:pt>
                <c:pt idx="19">
                  <c:v>28.77658211</c:v>
                </c:pt>
                <c:pt idx="20">
                  <c:v>31.33966021</c:v>
                </c:pt>
                <c:pt idx="21">
                  <c:v>33.82571184</c:v>
                </c:pt>
                <c:pt idx="22">
                  <c:v>36.8140221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262136"/>
        <c:axId val="2113256680"/>
      </c:scatterChart>
      <c:valAx>
        <c:axId val="2113262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Matrix Size (n)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13256680"/>
        <c:crosses val="autoZero"/>
        <c:crossBetween val="midCat"/>
      </c:valAx>
      <c:valAx>
        <c:axId val="2113256680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</a:t>
                </a:r>
                <a:r>
                  <a:rPr lang="en-US" baseline="0"/>
                  <a:t> (J)</a:t>
                </a:r>
                <a:endParaRPr lang="en-US"/>
              </a:p>
            </c:rich>
          </c:tx>
          <c:layout/>
          <c:overlay val="0"/>
        </c:title>
        <c:numFmt formatCode="0.00E+00" sourceLinked="1"/>
        <c:majorTickMark val="out"/>
        <c:minorTickMark val="none"/>
        <c:tickLblPos val="low"/>
        <c:crossAx val="21132621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Naive DGEMV Energy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Analysis!$U$68</c:f>
              <c:strCache>
                <c:ptCount val="1"/>
                <c:pt idx="0">
                  <c:v>Ecomp</c:v>
                </c:pt>
              </c:strCache>
            </c:strRef>
          </c:tx>
          <c:xVal>
            <c:numRef>
              <c:f>Analysis!$G$69:$G$91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Analysis!$U$69:$U$91</c:f>
              <c:numCache>
                <c:formatCode>0.00E+00</c:formatCode>
                <c:ptCount val="23"/>
                <c:pt idx="0">
                  <c:v>0.218677112386861</c:v>
                </c:pt>
                <c:pt idx="1">
                  <c:v>0.428607140278248</c:v>
                </c:pt>
                <c:pt idx="2">
                  <c:v>0.70851384413343</c:v>
                </c:pt>
                <c:pt idx="3">
                  <c:v>1.058397223952408</c:v>
                </c:pt>
                <c:pt idx="4">
                  <c:v>1.478257279735182</c:v>
                </c:pt>
                <c:pt idx="5">
                  <c:v>1.968094011481751</c:v>
                </c:pt>
                <c:pt idx="6">
                  <c:v>2.527907419192116</c:v>
                </c:pt>
                <c:pt idx="7">
                  <c:v>3.157697502866276</c:v>
                </c:pt>
                <c:pt idx="8">
                  <c:v>3.857464262504232</c:v>
                </c:pt>
                <c:pt idx="9">
                  <c:v>4.627207698105984</c:v>
                </c:pt>
                <c:pt idx="10">
                  <c:v>5.466927809671531</c:v>
                </c:pt>
                <c:pt idx="11">
                  <c:v>6.376624597200873</c:v>
                </c:pt>
                <c:pt idx="12">
                  <c:v>7.356298060694012</c:v>
                </c:pt>
                <c:pt idx="13">
                  <c:v>8.405948200150945</c:v>
                </c:pt>
                <c:pt idx="14">
                  <c:v>9.525575015571675</c:v>
                </c:pt>
                <c:pt idx="15">
                  <c:v>10.7151785069562</c:v>
                </c:pt>
                <c:pt idx="16">
                  <c:v>11.97475867430452</c:v>
                </c:pt>
                <c:pt idx="17">
                  <c:v>13.30431551761664</c:v>
                </c:pt>
                <c:pt idx="18">
                  <c:v>14.70384903689255</c:v>
                </c:pt>
                <c:pt idx="19">
                  <c:v>16.17335923213226</c:v>
                </c:pt>
                <c:pt idx="20">
                  <c:v>17.71284610333576</c:v>
                </c:pt>
                <c:pt idx="21">
                  <c:v>19.32230965050306</c:v>
                </c:pt>
                <c:pt idx="22">
                  <c:v>21.00174987363415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Analysis!$V$68</c:f>
              <c:strCache>
                <c:ptCount val="1"/>
                <c:pt idx="0">
                  <c:v>Ecomm</c:v>
                </c:pt>
              </c:strCache>
            </c:strRef>
          </c:tx>
          <c:xVal>
            <c:numRef>
              <c:f>Analysis!$G$69:$G$91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Analysis!$V$69:$V$91</c:f>
              <c:numCache>
                <c:formatCode>0.00E+00</c:formatCode>
                <c:ptCount val="23"/>
                <c:pt idx="0">
                  <c:v>0.122327668643463</c:v>
                </c:pt>
                <c:pt idx="1">
                  <c:v>0.337894128909367</c:v>
                </c:pt>
                <c:pt idx="2">
                  <c:v>0.55122998977414</c:v>
                </c:pt>
                <c:pt idx="3">
                  <c:v>0.823249458444785</c:v>
                </c:pt>
                <c:pt idx="4">
                  <c:v>1.147585021316266</c:v>
                </c:pt>
                <c:pt idx="5">
                  <c:v>1.526875861020357</c:v>
                </c:pt>
                <c:pt idx="6">
                  <c:v>1.960988957502222</c:v>
                </c:pt>
                <c:pt idx="7">
                  <c:v>2.797996549248118</c:v>
                </c:pt>
                <c:pt idx="8">
                  <c:v>3.443549698522003</c:v>
                </c:pt>
                <c:pt idx="9">
                  <c:v>3.981355026981507</c:v>
                </c:pt>
                <c:pt idx="10">
                  <c:v>4.42470499189273</c:v>
                </c:pt>
                <c:pt idx="11">
                  <c:v>4.959876582849967</c:v>
                </c:pt>
                <c:pt idx="12">
                  <c:v>5.729595552247374</c:v>
                </c:pt>
                <c:pt idx="13">
                  <c:v>6.57600704534476</c:v>
                </c:pt>
                <c:pt idx="14">
                  <c:v>7.506060046549122</c:v>
                </c:pt>
                <c:pt idx="15">
                  <c:v>8.47052556900661</c:v>
                </c:pt>
                <c:pt idx="16">
                  <c:v>9.548686145540065</c:v>
                </c:pt>
                <c:pt idx="17">
                  <c:v>11.20727114915183</c:v>
                </c:pt>
                <c:pt idx="18">
                  <c:v>13.49611537318572</c:v>
                </c:pt>
                <c:pt idx="19">
                  <c:v>16.1399903590775</c:v>
                </c:pt>
                <c:pt idx="20">
                  <c:v>17.90209207787658</c:v>
                </c:pt>
                <c:pt idx="21">
                  <c:v>16.83237253451395</c:v>
                </c:pt>
                <c:pt idx="22">
                  <c:v>18.80272086634385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Analysis!$W$68</c:f>
              <c:strCache>
                <c:ptCount val="1"/>
                <c:pt idx="0">
                  <c:v>Eidle</c:v>
                </c:pt>
              </c:strCache>
            </c:strRef>
          </c:tx>
          <c:xVal>
            <c:numRef>
              <c:f>Analysis!$G$69:$G$91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Analysis!$W$69:$W$91</c:f>
              <c:numCache>
                <c:formatCode>0.00E+00</c:formatCode>
                <c:ptCount val="23"/>
                <c:pt idx="0">
                  <c:v>0.125140650236795</c:v>
                </c:pt>
                <c:pt idx="1">
                  <c:v>0.301315221898282</c:v>
                </c:pt>
                <c:pt idx="2">
                  <c:v>0.666471728643929</c:v>
                </c:pt>
                <c:pt idx="3">
                  <c:v>1.018918638099901</c:v>
                </c:pt>
                <c:pt idx="4">
                  <c:v>1.408125613562932</c:v>
                </c:pt>
                <c:pt idx="5">
                  <c:v>1.845335760327733</c:v>
                </c:pt>
                <c:pt idx="6">
                  <c:v>2.384515983808922</c:v>
                </c:pt>
                <c:pt idx="7">
                  <c:v>3.103879190404496</c:v>
                </c:pt>
                <c:pt idx="8">
                  <c:v>3.782962750205102</c:v>
                </c:pt>
                <c:pt idx="9">
                  <c:v>4.391556928114514</c:v>
                </c:pt>
                <c:pt idx="10">
                  <c:v>5.129202401580618</c:v>
                </c:pt>
                <c:pt idx="11">
                  <c:v>6.002938332179238</c:v>
                </c:pt>
                <c:pt idx="12">
                  <c:v>6.873741278787933</c:v>
                </c:pt>
                <c:pt idx="13">
                  <c:v>7.726457490792092</c:v>
                </c:pt>
                <c:pt idx="14">
                  <c:v>9.062236165936877</c:v>
                </c:pt>
                <c:pt idx="15">
                  <c:v>10.05016293987657</c:v>
                </c:pt>
                <c:pt idx="16">
                  <c:v>11.31369244273621</c:v>
                </c:pt>
                <c:pt idx="17">
                  <c:v>12.72504433868806</c:v>
                </c:pt>
                <c:pt idx="18">
                  <c:v>14.62141402044048</c:v>
                </c:pt>
                <c:pt idx="19">
                  <c:v>16.68760347520956</c:v>
                </c:pt>
                <c:pt idx="20">
                  <c:v>18.36654127717555</c:v>
                </c:pt>
                <c:pt idx="21">
                  <c:v>18.87033016051165</c:v>
                </c:pt>
                <c:pt idx="22">
                  <c:v>20.81695163462479</c:v>
                </c:pt>
              </c:numCache>
            </c:numRef>
          </c:yVal>
          <c:smooth val="0"/>
        </c:ser>
        <c:ser>
          <c:idx val="0"/>
          <c:order val="3"/>
          <c:tx>
            <c:strRef>
              <c:f>Analysis!$Z$68</c:f>
              <c:strCache>
                <c:ptCount val="1"/>
                <c:pt idx="0">
                  <c:v>Eactual</c:v>
                </c:pt>
              </c:strCache>
            </c:strRef>
          </c:tx>
          <c:xVal>
            <c:numRef>
              <c:f>Analysis!$G$69:$G$91</c:f>
              <c:numCache>
                <c:formatCode>General</c:formatCode>
                <c:ptCount val="23"/>
                <c:pt idx="0">
                  <c:v>2500.0</c:v>
                </c:pt>
                <c:pt idx="1">
                  <c:v>3500.0</c:v>
                </c:pt>
                <c:pt idx="2">
                  <c:v>4500.0</c:v>
                </c:pt>
                <c:pt idx="3">
                  <c:v>5500.0</c:v>
                </c:pt>
                <c:pt idx="4">
                  <c:v>6500.0</c:v>
                </c:pt>
                <c:pt idx="5">
                  <c:v>7500.0</c:v>
                </c:pt>
                <c:pt idx="6">
                  <c:v>8500.0</c:v>
                </c:pt>
                <c:pt idx="7">
                  <c:v>9500.0</c:v>
                </c:pt>
                <c:pt idx="8">
                  <c:v>10500.0</c:v>
                </c:pt>
                <c:pt idx="9">
                  <c:v>11500.0</c:v>
                </c:pt>
                <c:pt idx="10">
                  <c:v>12500.0</c:v>
                </c:pt>
                <c:pt idx="11">
                  <c:v>13500.0</c:v>
                </c:pt>
                <c:pt idx="12">
                  <c:v>14500.0</c:v>
                </c:pt>
                <c:pt idx="13">
                  <c:v>15500.0</c:v>
                </c:pt>
                <c:pt idx="14">
                  <c:v>16500.0</c:v>
                </c:pt>
                <c:pt idx="15">
                  <c:v>17500.0</c:v>
                </c:pt>
                <c:pt idx="16">
                  <c:v>18500.0</c:v>
                </c:pt>
                <c:pt idx="17">
                  <c:v>19500.0</c:v>
                </c:pt>
                <c:pt idx="18">
                  <c:v>20500.0</c:v>
                </c:pt>
                <c:pt idx="19">
                  <c:v>21500.0</c:v>
                </c:pt>
                <c:pt idx="20">
                  <c:v>22500.0</c:v>
                </c:pt>
                <c:pt idx="21">
                  <c:v>23500.0</c:v>
                </c:pt>
                <c:pt idx="22">
                  <c:v>24500.0</c:v>
                </c:pt>
              </c:numCache>
            </c:numRef>
          </c:xVal>
          <c:yVal>
            <c:numRef>
              <c:f>Analysis!$Z$69:$Z$91</c:f>
              <c:numCache>
                <c:formatCode>General</c:formatCode>
                <c:ptCount val="23"/>
                <c:pt idx="0">
                  <c:v>0.362944</c:v>
                </c:pt>
                <c:pt idx="1">
                  <c:v>0.90142336</c:v>
                </c:pt>
                <c:pt idx="2">
                  <c:v>1.915974658331061</c:v>
                </c:pt>
                <c:pt idx="3">
                  <c:v>2.890715400003474</c:v>
                </c:pt>
                <c:pt idx="4">
                  <c:v>4.0342803</c:v>
                </c:pt>
                <c:pt idx="5">
                  <c:v>5.326191911761374</c:v>
                </c:pt>
                <c:pt idx="6">
                  <c:v>6.846494727270509</c:v>
                </c:pt>
                <c:pt idx="7">
                  <c:v>9.107594114272108</c:v>
                </c:pt>
                <c:pt idx="8">
                  <c:v>11.14172233331614</c:v>
                </c:pt>
                <c:pt idx="9">
                  <c:v>12.97011169998004</c:v>
                </c:pt>
                <c:pt idx="10">
                  <c:v>14.9233848</c:v>
                </c:pt>
                <c:pt idx="11">
                  <c:v>17.376483</c:v>
                </c:pt>
                <c:pt idx="12">
                  <c:v>20.002626</c:v>
                </c:pt>
                <c:pt idx="13">
                  <c:v>22.59204266669301</c:v>
                </c:pt>
                <c:pt idx="14">
                  <c:v>26.20637094442385</c:v>
                </c:pt>
                <c:pt idx="15">
                  <c:v>29.10678643631691</c:v>
                </c:pt>
                <c:pt idx="16">
                  <c:v>33.02883913841703</c:v>
                </c:pt>
                <c:pt idx="17">
                  <c:v>37.34580108004339</c:v>
                </c:pt>
                <c:pt idx="18">
                  <c:v>43.2002813528796</c:v>
                </c:pt>
                <c:pt idx="19">
                  <c:v>49.33291408885095</c:v>
                </c:pt>
                <c:pt idx="20">
                  <c:v>54.21509458</c:v>
                </c:pt>
                <c:pt idx="21">
                  <c:v>55.16561715</c:v>
                </c:pt>
                <c:pt idx="22">
                  <c:v>60.89506161673764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218312"/>
        <c:axId val="2113212856"/>
      </c:scatterChart>
      <c:valAx>
        <c:axId val="2113218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Matrix Size (n)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13212856"/>
        <c:crosses val="autoZero"/>
        <c:crossBetween val="midCat"/>
      </c:valAx>
      <c:valAx>
        <c:axId val="2113212856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 (J)</a:t>
                </a:r>
              </a:p>
            </c:rich>
          </c:tx>
          <c:layout/>
          <c:overlay val="0"/>
        </c:title>
        <c:numFmt formatCode="0.00E+00" sourceLinked="1"/>
        <c:majorTickMark val="out"/>
        <c:minorTickMark val="none"/>
        <c:tickLblPos val="nextTo"/>
        <c:crossAx val="2113218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MKL DSPMV Energy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Analysis!$T$94</c:f>
              <c:strCache>
                <c:ptCount val="1"/>
                <c:pt idx="0">
                  <c:v>Ecomp</c:v>
                </c:pt>
              </c:strCache>
            </c:strRef>
          </c:tx>
          <c:marker>
            <c:symbol val="none"/>
          </c:marker>
          <c:xVal>
            <c:numRef>
              <c:f>Analysis!$L$131:$L$322</c:f>
              <c:numCache>
                <c:formatCode>General</c:formatCode>
                <c:ptCount val="192"/>
                <c:pt idx="0">
                  <c:v>50.29078</c:v>
                </c:pt>
                <c:pt idx="1">
                  <c:v>50.543148</c:v>
                </c:pt>
                <c:pt idx="2">
                  <c:v>51.681132</c:v>
                </c:pt>
                <c:pt idx="3">
                  <c:v>51.745436</c:v>
                </c:pt>
                <c:pt idx="4">
                  <c:v>53.129388</c:v>
                </c:pt>
                <c:pt idx="5">
                  <c:v>53.64598</c:v>
                </c:pt>
                <c:pt idx="6">
                  <c:v>53.804148</c:v>
                </c:pt>
                <c:pt idx="7">
                  <c:v>53.829132</c:v>
                </c:pt>
                <c:pt idx="8">
                  <c:v>55.97592</c:v>
                </c:pt>
                <c:pt idx="9">
                  <c:v>55.976</c:v>
                </c:pt>
                <c:pt idx="10">
                  <c:v>56.37692</c:v>
                </c:pt>
                <c:pt idx="11">
                  <c:v>56.440884</c:v>
                </c:pt>
                <c:pt idx="12">
                  <c:v>56.770232</c:v>
                </c:pt>
                <c:pt idx="13">
                  <c:v>57.266532</c:v>
                </c:pt>
                <c:pt idx="14">
                  <c:v>58.161476</c:v>
                </c:pt>
                <c:pt idx="15">
                  <c:v>58.331624</c:v>
                </c:pt>
                <c:pt idx="16">
                  <c:v>58.47982</c:v>
                </c:pt>
                <c:pt idx="17">
                  <c:v>58.719752</c:v>
                </c:pt>
                <c:pt idx="18">
                  <c:v>60.118516</c:v>
                </c:pt>
                <c:pt idx="19">
                  <c:v>61.058448</c:v>
                </c:pt>
                <c:pt idx="20">
                  <c:v>63.823728</c:v>
                </c:pt>
                <c:pt idx="21">
                  <c:v>63.844952</c:v>
                </c:pt>
                <c:pt idx="22">
                  <c:v>65.058164</c:v>
                </c:pt>
                <c:pt idx="23">
                  <c:v>65.35493599999999</c:v>
                </c:pt>
                <c:pt idx="24">
                  <c:v>65.89555199999999</c:v>
                </c:pt>
                <c:pt idx="25">
                  <c:v>66.979256</c:v>
                </c:pt>
                <c:pt idx="26">
                  <c:v>68.11477600000001</c:v>
                </c:pt>
                <c:pt idx="27">
                  <c:v>68.11477600000001</c:v>
                </c:pt>
                <c:pt idx="28">
                  <c:v>68.11477600000001</c:v>
                </c:pt>
                <c:pt idx="29">
                  <c:v>68.11477600000001</c:v>
                </c:pt>
                <c:pt idx="30">
                  <c:v>68.11477600000001</c:v>
                </c:pt>
                <c:pt idx="31">
                  <c:v>68.11477600000001</c:v>
                </c:pt>
                <c:pt idx="32">
                  <c:v>70.21938</c:v>
                </c:pt>
                <c:pt idx="33">
                  <c:v>70.344708</c:v>
                </c:pt>
                <c:pt idx="34">
                  <c:v>71.27512</c:v>
                </c:pt>
                <c:pt idx="35">
                  <c:v>71.739624</c:v>
                </c:pt>
                <c:pt idx="36">
                  <c:v>72.624904</c:v>
                </c:pt>
                <c:pt idx="37">
                  <c:v>73.013268</c:v>
                </c:pt>
                <c:pt idx="38">
                  <c:v>73.374112</c:v>
                </c:pt>
                <c:pt idx="39">
                  <c:v>73.62861599999999</c:v>
                </c:pt>
                <c:pt idx="40">
                  <c:v>73.643192</c:v>
                </c:pt>
                <c:pt idx="41">
                  <c:v>74.500488</c:v>
                </c:pt>
                <c:pt idx="42">
                  <c:v>75.427324</c:v>
                </c:pt>
                <c:pt idx="43">
                  <c:v>75.47241200000001</c:v>
                </c:pt>
                <c:pt idx="44">
                  <c:v>75.5216</c:v>
                </c:pt>
                <c:pt idx="45">
                  <c:v>76.607116</c:v>
                </c:pt>
                <c:pt idx="46">
                  <c:v>77.460444</c:v>
                </c:pt>
                <c:pt idx="47">
                  <c:v>79.589028</c:v>
                </c:pt>
                <c:pt idx="48">
                  <c:v>80.166968</c:v>
                </c:pt>
                <c:pt idx="49">
                  <c:v>80.63331599999999</c:v>
                </c:pt>
                <c:pt idx="50">
                  <c:v>81.64572</c:v>
                </c:pt>
                <c:pt idx="51">
                  <c:v>83.411048</c:v>
                </c:pt>
                <c:pt idx="52">
                  <c:v>84.692044</c:v>
                </c:pt>
                <c:pt idx="53">
                  <c:v>85.2957</c:v>
                </c:pt>
                <c:pt idx="54">
                  <c:v>86.261676</c:v>
                </c:pt>
                <c:pt idx="55">
                  <c:v>86.552936</c:v>
                </c:pt>
                <c:pt idx="56">
                  <c:v>86.984404</c:v>
                </c:pt>
                <c:pt idx="57">
                  <c:v>87.18738399999999</c:v>
                </c:pt>
                <c:pt idx="58">
                  <c:v>92.9691</c:v>
                </c:pt>
                <c:pt idx="59">
                  <c:v>94.894204</c:v>
                </c:pt>
                <c:pt idx="60">
                  <c:v>95.118104</c:v>
                </c:pt>
                <c:pt idx="61">
                  <c:v>98.658416</c:v>
                </c:pt>
                <c:pt idx="62">
                  <c:v>101.443032</c:v>
                </c:pt>
                <c:pt idx="63">
                  <c:v>103.67096</c:v>
                </c:pt>
                <c:pt idx="64">
                  <c:v>104.52116</c:v>
                </c:pt>
                <c:pt idx="65">
                  <c:v>104.669432</c:v>
                </c:pt>
                <c:pt idx="66">
                  <c:v>104.91174</c:v>
                </c:pt>
                <c:pt idx="67">
                  <c:v>106.097308</c:v>
                </c:pt>
                <c:pt idx="68">
                  <c:v>108.14462</c:v>
                </c:pt>
                <c:pt idx="69">
                  <c:v>108.783168</c:v>
                </c:pt>
                <c:pt idx="70">
                  <c:v>112.976632</c:v>
                </c:pt>
                <c:pt idx="71">
                  <c:v>117.439936</c:v>
                </c:pt>
                <c:pt idx="72">
                  <c:v>117.901352</c:v>
                </c:pt>
                <c:pt idx="73">
                  <c:v>118.3983</c:v>
                </c:pt>
                <c:pt idx="74">
                  <c:v>118.3983</c:v>
                </c:pt>
                <c:pt idx="75">
                  <c:v>118.3983</c:v>
                </c:pt>
                <c:pt idx="76">
                  <c:v>118.3983</c:v>
                </c:pt>
                <c:pt idx="77">
                  <c:v>118.3983</c:v>
                </c:pt>
                <c:pt idx="78">
                  <c:v>118.65948</c:v>
                </c:pt>
                <c:pt idx="79">
                  <c:v>118.65948</c:v>
                </c:pt>
                <c:pt idx="80">
                  <c:v>118.65948</c:v>
                </c:pt>
                <c:pt idx="81">
                  <c:v>118.65948</c:v>
                </c:pt>
                <c:pt idx="82">
                  <c:v>118.65948</c:v>
                </c:pt>
                <c:pt idx="83">
                  <c:v>118.65948</c:v>
                </c:pt>
                <c:pt idx="84">
                  <c:v>118.65948</c:v>
                </c:pt>
                <c:pt idx="85">
                  <c:v>118.65948</c:v>
                </c:pt>
                <c:pt idx="86">
                  <c:v>118.65948</c:v>
                </c:pt>
                <c:pt idx="87">
                  <c:v>131.1872</c:v>
                </c:pt>
                <c:pt idx="88">
                  <c:v>131.1872</c:v>
                </c:pt>
                <c:pt idx="89">
                  <c:v>132.258048</c:v>
                </c:pt>
                <c:pt idx="90">
                  <c:v>134.464128</c:v>
                </c:pt>
                <c:pt idx="91">
                  <c:v>134.724192</c:v>
                </c:pt>
                <c:pt idx="92">
                  <c:v>136.3894</c:v>
                </c:pt>
                <c:pt idx="93">
                  <c:v>138.833996</c:v>
                </c:pt>
                <c:pt idx="94">
                  <c:v>145.87914</c:v>
                </c:pt>
                <c:pt idx="95">
                  <c:v>148.597216</c:v>
                </c:pt>
                <c:pt idx="96">
                  <c:v>153.63216</c:v>
                </c:pt>
                <c:pt idx="97">
                  <c:v>164.125896</c:v>
                </c:pt>
                <c:pt idx="98">
                  <c:v>167.071876</c:v>
                </c:pt>
                <c:pt idx="99">
                  <c:v>168.986928</c:v>
                </c:pt>
                <c:pt idx="100">
                  <c:v>169.961244</c:v>
                </c:pt>
                <c:pt idx="101">
                  <c:v>174.165804</c:v>
                </c:pt>
                <c:pt idx="102">
                  <c:v>174.319276</c:v>
                </c:pt>
                <c:pt idx="103">
                  <c:v>174.976372</c:v>
                </c:pt>
                <c:pt idx="104">
                  <c:v>177.187224</c:v>
                </c:pt>
                <c:pt idx="105">
                  <c:v>188.296236</c:v>
                </c:pt>
                <c:pt idx="106">
                  <c:v>193.758468</c:v>
                </c:pt>
                <c:pt idx="107">
                  <c:v>194.816428</c:v>
                </c:pt>
                <c:pt idx="108">
                  <c:v>194.816428</c:v>
                </c:pt>
                <c:pt idx="109">
                  <c:v>196.058752</c:v>
                </c:pt>
                <c:pt idx="110">
                  <c:v>199.850432</c:v>
                </c:pt>
                <c:pt idx="111">
                  <c:v>201.12268</c:v>
                </c:pt>
                <c:pt idx="112">
                  <c:v>207.559896</c:v>
                </c:pt>
                <c:pt idx="113">
                  <c:v>212.402412</c:v>
                </c:pt>
                <c:pt idx="114">
                  <c:v>215.79898</c:v>
                </c:pt>
                <c:pt idx="115">
                  <c:v>217.897596</c:v>
                </c:pt>
                <c:pt idx="116">
                  <c:v>220.988592</c:v>
                </c:pt>
                <c:pt idx="117">
                  <c:v>221.293356</c:v>
                </c:pt>
                <c:pt idx="118">
                  <c:v>230.662796</c:v>
                </c:pt>
                <c:pt idx="119">
                  <c:v>231.872904</c:v>
                </c:pt>
                <c:pt idx="120">
                  <c:v>233.130972</c:v>
                </c:pt>
                <c:pt idx="121">
                  <c:v>233.994564</c:v>
                </c:pt>
                <c:pt idx="122">
                  <c:v>234.880508</c:v>
                </c:pt>
                <c:pt idx="123">
                  <c:v>248.07496</c:v>
                </c:pt>
                <c:pt idx="124">
                  <c:v>250.485548</c:v>
                </c:pt>
                <c:pt idx="125">
                  <c:v>252.554644</c:v>
                </c:pt>
                <c:pt idx="126">
                  <c:v>252.775956</c:v>
                </c:pt>
                <c:pt idx="127">
                  <c:v>255.144564</c:v>
                </c:pt>
                <c:pt idx="128">
                  <c:v>270.032772</c:v>
                </c:pt>
                <c:pt idx="129">
                  <c:v>270.625164</c:v>
                </c:pt>
                <c:pt idx="130">
                  <c:v>273.722736</c:v>
                </c:pt>
                <c:pt idx="131">
                  <c:v>276.204032</c:v>
                </c:pt>
                <c:pt idx="132">
                  <c:v>295.619264</c:v>
                </c:pt>
                <c:pt idx="133">
                  <c:v>299.80672</c:v>
                </c:pt>
                <c:pt idx="134">
                  <c:v>300.796656</c:v>
                </c:pt>
                <c:pt idx="135">
                  <c:v>303.892128</c:v>
                </c:pt>
                <c:pt idx="136">
                  <c:v>314.050992</c:v>
                </c:pt>
                <c:pt idx="137">
                  <c:v>321.327568</c:v>
                </c:pt>
                <c:pt idx="138">
                  <c:v>337.595076</c:v>
                </c:pt>
                <c:pt idx="139">
                  <c:v>339.819704</c:v>
                </c:pt>
                <c:pt idx="140">
                  <c:v>355.24364</c:v>
                </c:pt>
                <c:pt idx="141">
                  <c:v>355.679888</c:v>
                </c:pt>
                <c:pt idx="142">
                  <c:v>356.59788</c:v>
                </c:pt>
                <c:pt idx="143">
                  <c:v>379.20412</c:v>
                </c:pt>
                <c:pt idx="144">
                  <c:v>379.407072</c:v>
                </c:pt>
                <c:pt idx="145">
                  <c:v>391.554376</c:v>
                </c:pt>
                <c:pt idx="146">
                  <c:v>404.453268</c:v>
                </c:pt>
                <c:pt idx="147">
                  <c:v>416.3271</c:v>
                </c:pt>
                <c:pt idx="148">
                  <c:v>423.36528</c:v>
                </c:pt>
                <c:pt idx="149">
                  <c:v>448.196456</c:v>
                </c:pt>
                <c:pt idx="150">
                  <c:v>455.652228</c:v>
                </c:pt>
                <c:pt idx="151">
                  <c:v>457.213324</c:v>
                </c:pt>
                <c:pt idx="152">
                  <c:v>458.134968</c:v>
                </c:pt>
                <c:pt idx="153">
                  <c:v>469.761568</c:v>
                </c:pt>
                <c:pt idx="154">
                  <c:v>484.837276</c:v>
                </c:pt>
                <c:pt idx="155">
                  <c:v>490.447152</c:v>
                </c:pt>
                <c:pt idx="156">
                  <c:v>506.899032</c:v>
                </c:pt>
                <c:pt idx="157">
                  <c:v>535.56762</c:v>
                </c:pt>
                <c:pt idx="158">
                  <c:v>560.7579040000001</c:v>
                </c:pt>
                <c:pt idx="159">
                  <c:v>560.7579040000001</c:v>
                </c:pt>
                <c:pt idx="160">
                  <c:v>564.509544</c:v>
                </c:pt>
                <c:pt idx="161">
                  <c:v>608.034016</c:v>
                </c:pt>
                <c:pt idx="162">
                  <c:v>608.216464</c:v>
                </c:pt>
                <c:pt idx="163">
                  <c:v>611.702808</c:v>
                </c:pt>
                <c:pt idx="164">
                  <c:v>673.177152</c:v>
                </c:pt>
                <c:pt idx="165">
                  <c:v>696.003832</c:v>
                </c:pt>
                <c:pt idx="166">
                  <c:v>712.985492</c:v>
                </c:pt>
                <c:pt idx="167">
                  <c:v>739.318908</c:v>
                </c:pt>
                <c:pt idx="168">
                  <c:v>745.120908</c:v>
                </c:pt>
                <c:pt idx="169">
                  <c:v>805.444528</c:v>
                </c:pt>
                <c:pt idx="170">
                  <c:v>819.520624</c:v>
                </c:pt>
                <c:pt idx="171">
                  <c:v>819.520624</c:v>
                </c:pt>
                <c:pt idx="172">
                  <c:v>825.198684</c:v>
                </c:pt>
                <c:pt idx="173">
                  <c:v>825.4580120000001</c:v>
                </c:pt>
                <c:pt idx="174">
                  <c:v>882.792944</c:v>
                </c:pt>
                <c:pt idx="175">
                  <c:v>924.876696</c:v>
                </c:pt>
                <c:pt idx="176">
                  <c:v>929.788876</c:v>
                </c:pt>
                <c:pt idx="177">
                  <c:v>939.523532</c:v>
                </c:pt>
                <c:pt idx="178">
                  <c:v>1055.542904</c:v>
                </c:pt>
                <c:pt idx="179">
                  <c:v>1293.491792</c:v>
                </c:pt>
                <c:pt idx="180">
                  <c:v>1360.639704</c:v>
                </c:pt>
                <c:pt idx="181">
                  <c:v>1594.094272</c:v>
                </c:pt>
                <c:pt idx="182">
                  <c:v>1666.89628</c:v>
                </c:pt>
                <c:pt idx="183">
                  <c:v>1926.23072</c:v>
                </c:pt>
                <c:pt idx="184">
                  <c:v>2477.609052</c:v>
                </c:pt>
                <c:pt idx="185">
                  <c:v>3111.593792</c:v>
                </c:pt>
                <c:pt idx="186">
                  <c:v>3437.224876</c:v>
                </c:pt>
                <c:pt idx="187">
                  <c:v>3947.774864</c:v>
                </c:pt>
                <c:pt idx="188">
                  <c:v>5374.667712</c:v>
                </c:pt>
                <c:pt idx="189">
                  <c:v>8134.875096</c:v>
                </c:pt>
                <c:pt idx="190">
                  <c:v>12025.569884</c:v>
                </c:pt>
                <c:pt idx="191">
                  <c:v>14601.68138</c:v>
                </c:pt>
              </c:numCache>
            </c:numRef>
          </c:xVal>
          <c:yVal>
            <c:numRef>
              <c:f>Analysis!$T$131:$T$322</c:f>
              <c:numCache>
                <c:formatCode>0.00E+00</c:formatCode>
                <c:ptCount val="19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Analysis!$U$94</c:f>
              <c:strCache>
                <c:ptCount val="1"/>
                <c:pt idx="0">
                  <c:v>Ecomm</c:v>
                </c:pt>
              </c:strCache>
            </c:strRef>
          </c:tx>
          <c:marker>
            <c:symbol val="none"/>
          </c:marker>
          <c:xVal>
            <c:numRef>
              <c:f>Analysis!$L$131:$L$322</c:f>
              <c:numCache>
                <c:formatCode>General</c:formatCode>
                <c:ptCount val="192"/>
                <c:pt idx="0">
                  <c:v>50.29078</c:v>
                </c:pt>
                <c:pt idx="1">
                  <c:v>50.543148</c:v>
                </c:pt>
                <c:pt idx="2">
                  <c:v>51.681132</c:v>
                </c:pt>
                <c:pt idx="3">
                  <c:v>51.745436</c:v>
                </c:pt>
                <c:pt idx="4">
                  <c:v>53.129388</c:v>
                </c:pt>
                <c:pt idx="5">
                  <c:v>53.64598</c:v>
                </c:pt>
                <c:pt idx="6">
                  <c:v>53.804148</c:v>
                </c:pt>
                <c:pt idx="7">
                  <c:v>53.829132</c:v>
                </c:pt>
                <c:pt idx="8">
                  <c:v>55.97592</c:v>
                </c:pt>
                <c:pt idx="9">
                  <c:v>55.976</c:v>
                </c:pt>
                <c:pt idx="10">
                  <c:v>56.37692</c:v>
                </c:pt>
                <c:pt idx="11">
                  <c:v>56.440884</c:v>
                </c:pt>
                <c:pt idx="12">
                  <c:v>56.770232</c:v>
                </c:pt>
                <c:pt idx="13">
                  <c:v>57.266532</c:v>
                </c:pt>
                <c:pt idx="14">
                  <c:v>58.161476</c:v>
                </c:pt>
                <c:pt idx="15">
                  <c:v>58.331624</c:v>
                </c:pt>
                <c:pt idx="16">
                  <c:v>58.47982</c:v>
                </c:pt>
                <c:pt idx="17">
                  <c:v>58.719752</c:v>
                </c:pt>
                <c:pt idx="18">
                  <c:v>60.118516</c:v>
                </c:pt>
                <c:pt idx="19">
                  <c:v>61.058448</c:v>
                </c:pt>
                <c:pt idx="20">
                  <c:v>63.823728</c:v>
                </c:pt>
                <c:pt idx="21">
                  <c:v>63.844952</c:v>
                </c:pt>
                <c:pt idx="22">
                  <c:v>65.058164</c:v>
                </c:pt>
                <c:pt idx="23">
                  <c:v>65.35493599999999</c:v>
                </c:pt>
                <c:pt idx="24">
                  <c:v>65.89555199999999</c:v>
                </c:pt>
                <c:pt idx="25">
                  <c:v>66.979256</c:v>
                </c:pt>
                <c:pt idx="26">
                  <c:v>68.11477600000001</c:v>
                </c:pt>
                <c:pt idx="27">
                  <c:v>68.11477600000001</c:v>
                </c:pt>
                <c:pt idx="28">
                  <c:v>68.11477600000001</c:v>
                </c:pt>
                <c:pt idx="29">
                  <c:v>68.11477600000001</c:v>
                </c:pt>
                <c:pt idx="30">
                  <c:v>68.11477600000001</c:v>
                </c:pt>
                <c:pt idx="31">
                  <c:v>68.11477600000001</c:v>
                </c:pt>
                <c:pt idx="32">
                  <c:v>70.21938</c:v>
                </c:pt>
                <c:pt idx="33">
                  <c:v>70.344708</c:v>
                </c:pt>
                <c:pt idx="34">
                  <c:v>71.27512</c:v>
                </c:pt>
                <c:pt idx="35">
                  <c:v>71.739624</c:v>
                </c:pt>
                <c:pt idx="36">
                  <c:v>72.624904</c:v>
                </c:pt>
                <c:pt idx="37">
                  <c:v>73.013268</c:v>
                </c:pt>
                <c:pt idx="38">
                  <c:v>73.374112</c:v>
                </c:pt>
                <c:pt idx="39">
                  <c:v>73.62861599999999</c:v>
                </c:pt>
                <c:pt idx="40">
                  <c:v>73.643192</c:v>
                </c:pt>
                <c:pt idx="41">
                  <c:v>74.500488</c:v>
                </c:pt>
                <c:pt idx="42">
                  <c:v>75.427324</c:v>
                </c:pt>
                <c:pt idx="43">
                  <c:v>75.47241200000001</c:v>
                </c:pt>
                <c:pt idx="44">
                  <c:v>75.5216</c:v>
                </c:pt>
                <c:pt idx="45">
                  <c:v>76.607116</c:v>
                </c:pt>
                <c:pt idx="46">
                  <c:v>77.460444</c:v>
                </c:pt>
                <c:pt idx="47">
                  <c:v>79.589028</c:v>
                </c:pt>
                <c:pt idx="48">
                  <c:v>80.166968</c:v>
                </c:pt>
                <c:pt idx="49">
                  <c:v>80.63331599999999</c:v>
                </c:pt>
                <c:pt idx="50">
                  <c:v>81.64572</c:v>
                </c:pt>
                <c:pt idx="51">
                  <c:v>83.411048</c:v>
                </c:pt>
                <c:pt idx="52">
                  <c:v>84.692044</c:v>
                </c:pt>
                <c:pt idx="53">
                  <c:v>85.2957</c:v>
                </c:pt>
                <c:pt idx="54">
                  <c:v>86.261676</c:v>
                </c:pt>
                <c:pt idx="55">
                  <c:v>86.552936</c:v>
                </c:pt>
                <c:pt idx="56">
                  <c:v>86.984404</c:v>
                </c:pt>
                <c:pt idx="57">
                  <c:v>87.18738399999999</c:v>
                </c:pt>
                <c:pt idx="58">
                  <c:v>92.9691</c:v>
                </c:pt>
                <c:pt idx="59">
                  <c:v>94.894204</c:v>
                </c:pt>
                <c:pt idx="60">
                  <c:v>95.118104</c:v>
                </c:pt>
                <c:pt idx="61">
                  <c:v>98.658416</c:v>
                </c:pt>
                <c:pt idx="62">
                  <c:v>101.443032</c:v>
                </c:pt>
                <c:pt idx="63">
                  <c:v>103.67096</c:v>
                </c:pt>
                <c:pt idx="64">
                  <c:v>104.52116</c:v>
                </c:pt>
                <c:pt idx="65">
                  <c:v>104.669432</c:v>
                </c:pt>
                <c:pt idx="66">
                  <c:v>104.91174</c:v>
                </c:pt>
                <c:pt idx="67">
                  <c:v>106.097308</c:v>
                </c:pt>
                <c:pt idx="68">
                  <c:v>108.14462</c:v>
                </c:pt>
                <c:pt idx="69">
                  <c:v>108.783168</c:v>
                </c:pt>
                <c:pt idx="70">
                  <c:v>112.976632</c:v>
                </c:pt>
                <c:pt idx="71">
                  <c:v>117.439936</c:v>
                </c:pt>
                <c:pt idx="72">
                  <c:v>117.901352</c:v>
                </c:pt>
                <c:pt idx="73">
                  <c:v>118.3983</c:v>
                </c:pt>
                <c:pt idx="74">
                  <c:v>118.3983</c:v>
                </c:pt>
                <c:pt idx="75">
                  <c:v>118.3983</c:v>
                </c:pt>
                <c:pt idx="76">
                  <c:v>118.3983</c:v>
                </c:pt>
                <c:pt idx="77">
                  <c:v>118.3983</c:v>
                </c:pt>
                <c:pt idx="78">
                  <c:v>118.65948</c:v>
                </c:pt>
                <c:pt idx="79">
                  <c:v>118.65948</c:v>
                </c:pt>
                <c:pt idx="80">
                  <c:v>118.65948</c:v>
                </c:pt>
                <c:pt idx="81">
                  <c:v>118.65948</c:v>
                </c:pt>
                <c:pt idx="82">
                  <c:v>118.65948</c:v>
                </c:pt>
                <c:pt idx="83">
                  <c:v>118.65948</c:v>
                </c:pt>
                <c:pt idx="84">
                  <c:v>118.65948</c:v>
                </c:pt>
                <c:pt idx="85">
                  <c:v>118.65948</c:v>
                </c:pt>
                <c:pt idx="86">
                  <c:v>118.65948</c:v>
                </c:pt>
                <c:pt idx="87">
                  <c:v>131.1872</c:v>
                </c:pt>
                <c:pt idx="88">
                  <c:v>131.1872</c:v>
                </c:pt>
                <c:pt idx="89">
                  <c:v>132.258048</c:v>
                </c:pt>
                <c:pt idx="90">
                  <c:v>134.464128</c:v>
                </c:pt>
                <c:pt idx="91">
                  <c:v>134.724192</c:v>
                </c:pt>
                <c:pt idx="92">
                  <c:v>136.3894</c:v>
                </c:pt>
                <c:pt idx="93">
                  <c:v>138.833996</c:v>
                </c:pt>
                <c:pt idx="94">
                  <c:v>145.87914</c:v>
                </c:pt>
                <c:pt idx="95">
                  <c:v>148.597216</c:v>
                </c:pt>
                <c:pt idx="96">
                  <c:v>153.63216</c:v>
                </c:pt>
                <c:pt idx="97">
                  <c:v>164.125896</c:v>
                </c:pt>
                <c:pt idx="98">
                  <c:v>167.071876</c:v>
                </c:pt>
                <c:pt idx="99">
                  <c:v>168.986928</c:v>
                </c:pt>
                <c:pt idx="100">
                  <c:v>169.961244</c:v>
                </c:pt>
                <c:pt idx="101">
                  <c:v>174.165804</c:v>
                </c:pt>
                <c:pt idx="102">
                  <c:v>174.319276</c:v>
                </c:pt>
                <c:pt idx="103">
                  <c:v>174.976372</c:v>
                </c:pt>
                <c:pt idx="104">
                  <c:v>177.187224</c:v>
                </c:pt>
                <c:pt idx="105">
                  <c:v>188.296236</c:v>
                </c:pt>
                <c:pt idx="106">
                  <c:v>193.758468</c:v>
                </c:pt>
                <c:pt idx="107">
                  <c:v>194.816428</c:v>
                </c:pt>
                <c:pt idx="108">
                  <c:v>194.816428</c:v>
                </c:pt>
                <c:pt idx="109">
                  <c:v>196.058752</c:v>
                </c:pt>
                <c:pt idx="110">
                  <c:v>199.850432</c:v>
                </c:pt>
                <c:pt idx="111">
                  <c:v>201.12268</c:v>
                </c:pt>
                <c:pt idx="112">
                  <c:v>207.559896</c:v>
                </c:pt>
                <c:pt idx="113">
                  <c:v>212.402412</c:v>
                </c:pt>
                <c:pt idx="114">
                  <c:v>215.79898</c:v>
                </c:pt>
                <c:pt idx="115">
                  <c:v>217.897596</c:v>
                </c:pt>
                <c:pt idx="116">
                  <c:v>220.988592</c:v>
                </c:pt>
                <c:pt idx="117">
                  <c:v>221.293356</c:v>
                </c:pt>
                <c:pt idx="118">
                  <c:v>230.662796</c:v>
                </c:pt>
                <c:pt idx="119">
                  <c:v>231.872904</c:v>
                </c:pt>
                <c:pt idx="120">
                  <c:v>233.130972</c:v>
                </c:pt>
                <c:pt idx="121">
                  <c:v>233.994564</c:v>
                </c:pt>
                <c:pt idx="122">
                  <c:v>234.880508</c:v>
                </c:pt>
                <c:pt idx="123">
                  <c:v>248.07496</c:v>
                </c:pt>
                <c:pt idx="124">
                  <c:v>250.485548</c:v>
                </c:pt>
                <c:pt idx="125">
                  <c:v>252.554644</c:v>
                </c:pt>
                <c:pt idx="126">
                  <c:v>252.775956</c:v>
                </c:pt>
                <c:pt idx="127">
                  <c:v>255.144564</c:v>
                </c:pt>
                <c:pt idx="128">
                  <c:v>270.032772</c:v>
                </c:pt>
                <c:pt idx="129">
                  <c:v>270.625164</c:v>
                </c:pt>
                <c:pt idx="130">
                  <c:v>273.722736</c:v>
                </c:pt>
                <c:pt idx="131">
                  <c:v>276.204032</c:v>
                </c:pt>
                <c:pt idx="132">
                  <c:v>295.619264</c:v>
                </c:pt>
                <c:pt idx="133">
                  <c:v>299.80672</c:v>
                </c:pt>
                <c:pt idx="134">
                  <c:v>300.796656</c:v>
                </c:pt>
                <c:pt idx="135">
                  <c:v>303.892128</c:v>
                </c:pt>
                <c:pt idx="136">
                  <c:v>314.050992</c:v>
                </c:pt>
                <c:pt idx="137">
                  <c:v>321.327568</c:v>
                </c:pt>
                <c:pt idx="138">
                  <c:v>337.595076</c:v>
                </c:pt>
                <c:pt idx="139">
                  <c:v>339.819704</c:v>
                </c:pt>
                <c:pt idx="140">
                  <c:v>355.24364</c:v>
                </c:pt>
                <c:pt idx="141">
                  <c:v>355.679888</c:v>
                </c:pt>
                <c:pt idx="142">
                  <c:v>356.59788</c:v>
                </c:pt>
                <c:pt idx="143">
                  <c:v>379.20412</c:v>
                </c:pt>
                <c:pt idx="144">
                  <c:v>379.407072</c:v>
                </c:pt>
                <c:pt idx="145">
                  <c:v>391.554376</c:v>
                </c:pt>
                <c:pt idx="146">
                  <c:v>404.453268</c:v>
                </c:pt>
                <c:pt idx="147">
                  <c:v>416.3271</c:v>
                </c:pt>
                <c:pt idx="148">
                  <c:v>423.36528</c:v>
                </c:pt>
                <c:pt idx="149">
                  <c:v>448.196456</c:v>
                </c:pt>
                <c:pt idx="150">
                  <c:v>455.652228</c:v>
                </c:pt>
                <c:pt idx="151">
                  <c:v>457.213324</c:v>
                </c:pt>
                <c:pt idx="152">
                  <c:v>458.134968</c:v>
                </c:pt>
                <c:pt idx="153">
                  <c:v>469.761568</c:v>
                </c:pt>
                <c:pt idx="154">
                  <c:v>484.837276</c:v>
                </c:pt>
                <c:pt idx="155">
                  <c:v>490.447152</c:v>
                </c:pt>
                <c:pt idx="156">
                  <c:v>506.899032</c:v>
                </c:pt>
                <c:pt idx="157">
                  <c:v>535.56762</c:v>
                </c:pt>
                <c:pt idx="158">
                  <c:v>560.7579040000001</c:v>
                </c:pt>
                <c:pt idx="159">
                  <c:v>560.7579040000001</c:v>
                </c:pt>
                <c:pt idx="160">
                  <c:v>564.509544</c:v>
                </c:pt>
                <c:pt idx="161">
                  <c:v>608.034016</c:v>
                </c:pt>
                <c:pt idx="162">
                  <c:v>608.216464</c:v>
                </c:pt>
                <c:pt idx="163">
                  <c:v>611.702808</c:v>
                </c:pt>
                <c:pt idx="164">
                  <c:v>673.177152</c:v>
                </c:pt>
                <c:pt idx="165">
                  <c:v>696.003832</c:v>
                </c:pt>
                <c:pt idx="166">
                  <c:v>712.985492</c:v>
                </c:pt>
                <c:pt idx="167">
                  <c:v>739.318908</c:v>
                </c:pt>
                <c:pt idx="168">
                  <c:v>745.120908</c:v>
                </c:pt>
                <c:pt idx="169">
                  <c:v>805.444528</c:v>
                </c:pt>
                <c:pt idx="170">
                  <c:v>819.520624</c:v>
                </c:pt>
                <c:pt idx="171">
                  <c:v>819.520624</c:v>
                </c:pt>
                <c:pt idx="172">
                  <c:v>825.198684</c:v>
                </c:pt>
                <c:pt idx="173">
                  <c:v>825.4580120000001</c:v>
                </c:pt>
                <c:pt idx="174">
                  <c:v>882.792944</c:v>
                </c:pt>
                <c:pt idx="175">
                  <c:v>924.876696</c:v>
                </c:pt>
                <c:pt idx="176">
                  <c:v>929.788876</c:v>
                </c:pt>
                <c:pt idx="177">
                  <c:v>939.523532</c:v>
                </c:pt>
                <c:pt idx="178">
                  <c:v>1055.542904</c:v>
                </c:pt>
                <c:pt idx="179">
                  <c:v>1293.491792</c:v>
                </c:pt>
                <c:pt idx="180">
                  <c:v>1360.639704</c:v>
                </c:pt>
                <c:pt idx="181">
                  <c:v>1594.094272</c:v>
                </c:pt>
                <c:pt idx="182">
                  <c:v>1666.89628</c:v>
                </c:pt>
                <c:pt idx="183">
                  <c:v>1926.23072</c:v>
                </c:pt>
                <c:pt idx="184">
                  <c:v>2477.609052</c:v>
                </c:pt>
                <c:pt idx="185">
                  <c:v>3111.593792</c:v>
                </c:pt>
                <c:pt idx="186">
                  <c:v>3437.224876</c:v>
                </c:pt>
                <c:pt idx="187">
                  <c:v>3947.774864</c:v>
                </c:pt>
                <c:pt idx="188">
                  <c:v>5374.667712</c:v>
                </c:pt>
                <c:pt idx="189">
                  <c:v>8134.875096</c:v>
                </c:pt>
                <c:pt idx="190">
                  <c:v>12025.569884</c:v>
                </c:pt>
                <c:pt idx="191">
                  <c:v>14601.68138</c:v>
                </c:pt>
              </c:numCache>
            </c:numRef>
          </c:xVal>
          <c:yVal>
            <c:numRef>
              <c:f>Analysis!$U$131:$U$322</c:f>
              <c:numCache>
                <c:formatCode>0.00E+00</c:formatCode>
                <c:ptCount val="192"/>
                <c:pt idx="0">
                  <c:v>0.168951169511985</c:v>
                </c:pt>
                <c:pt idx="1">
                  <c:v>0.168353898744992</c:v>
                </c:pt>
                <c:pt idx="2">
                  <c:v>0.172532176938681</c:v>
                </c:pt>
                <c:pt idx="3">
                  <c:v>0.166092813757832</c:v>
                </c:pt>
                <c:pt idx="4">
                  <c:v>0.0880471940200591</c:v>
                </c:pt>
                <c:pt idx="5">
                  <c:v>0.180789082290838</c:v>
                </c:pt>
                <c:pt idx="6">
                  <c:v>0.0880578923233256</c:v>
                </c:pt>
                <c:pt idx="7">
                  <c:v>0.179683656084396</c:v>
                </c:pt>
                <c:pt idx="8">
                  <c:v>0.136219748695109</c:v>
                </c:pt>
                <c:pt idx="9">
                  <c:v>0.136870704495549</c:v>
                </c:pt>
                <c:pt idx="10">
                  <c:v>0.190165995406716</c:v>
                </c:pt>
                <c:pt idx="11">
                  <c:v>0.191459039468081</c:v>
                </c:pt>
                <c:pt idx="12">
                  <c:v>0.190253460933883</c:v>
                </c:pt>
                <c:pt idx="13">
                  <c:v>0.0858067046925986</c:v>
                </c:pt>
                <c:pt idx="14">
                  <c:v>0.152866560316239</c:v>
                </c:pt>
                <c:pt idx="15">
                  <c:v>0.0906749932849389</c:v>
                </c:pt>
                <c:pt idx="16">
                  <c:v>0.193758054185807</c:v>
                </c:pt>
                <c:pt idx="17">
                  <c:v>0.175744176649639</c:v>
                </c:pt>
                <c:pt idx="18">
                  <c:v>0.0920126282319541</c:v>
                </c:pt>
                <c:pt idx="19">
                  <c:v>0.209151145083815</c:v>
                </c:pt>
                <c:pt idx="20">
                  <c:v>0.218030350215302</c:v>
                </c:pt>
                <c:pt idx="21">
                  <c:v>0.211090358374379</c:v>
                </c:pt>
                <c:pt idx="22">
                  <c:v>0.224734661856928</c:v>
                </c:pt>
                <c:pt idx="23">
                  <c:v>0.219970649363752</c:v>
                </c:pt>
                <c:pt idx="24">
                  <c:v>0.079533837124987</c:v>
                </c:pt>
                <c:pt idx="25">
                  <c:v>0.108286448377268</c:v>
                </c:pt>
                <c:pt idx="26">
                  <c:v>0.110252920196692</c:v>
                </c:pt>
                <c:pt idx="27">
                  <c:v>0.110215522184152</c:v>
                </c:pt>
                <c:pt idx="28">
                  <c:v>0.110249661958271</c:v>
                </c:pt>
                <c:pt idx="29">
                  <c:v>0.110156257545406</c:v>
                </c:pt>
                <c:pt idx="30">
                  <c:v>0.110183969890242</c:v>
                </c:pt>
                <c:pt idx="31">
                  <c:v>0.110237032163279</c:v>
                </c:pt>
                <c:pt idx="32">
                  <c:v>0.230804568472733</c:v>
                </c:pt>
                <c:pt idx="33">
                  <c:v>0.236910987199713</c:v>
                </c:pt>
                <c:pt idx="34">
                  <c:v>0.118158817943484</c:v>
                </c:pt>
                <c:pt idx="35">
                  <c:v>0.240141462685073</c:v>
                </c:pt>
                <c:pt idx="36">
                  <c:v>0.179613788095185</c:v>
                </c:pt>
                <c:pt idx="37">
                  <c:v>0.242585499589337</c:v>
                </c:pt>
                <c:pt idx="38">
                  <c:v>0.12041525957089</c:v>
                </c:pt>
                <c:pt idx="39">
                  <c:v>0.189787537815449</c:v>
                </c:pt>
                <c:pt idx="40">
                  <c:v>0.247355662331019</c:v>
                </c:pt>
                <c:pt idx="41">
                  <c:v>0.223465279011233</c:v>
                </c:pt>
                <c:pt idx="42">
                  <c:v>0.254509773383063</c:v>
                </c:pt>
                <c:pt idx="43">
                  <c:v>0.253561039473924</c:v>
                </c:pt>
                <c:pt idx="44">
                  <c:v>0.132557241897979</c:v>
                </c:pt>
                <c:pt idx="45">
                  <c:v>0.134096139157551</c:v>
                </c:pt>
                <c:pt idx="46">
                  <c:v>0.257302260668604</c:v>
                </c:pt>
                <c:pt idx="47">
                  <c:v>0.1272016116348</c:v>
                </c:pt>
                <c:pt idx="48">
                  <c:v>0.268969606264807</c:v>
                </c:pt>
                <c:pt idx="49">
                  <c:v>0.275760649946944</c:v>
                </c:pt>
                <c:pt idx="50">
                  <c:v>0.135573927209526</c:v>
                </c:pt>
                <c:pt idx="51">
                  <c:v>0.232513592982035</c:v>
                </c:pt>
                <c:pt idx="52">
                  <c:v>0.149162181273648</c:v>
                </c:pt>
                <c:pt idx="53">
                  <c:v>0.285970122667878</c:v>
                </c:pt>
                <c:pt idx="54">
                  <c:v>0.300039361999327</c:v>
                </c:pt>
                <c:pt idx="55">
                  <c:v>0.299392380586268</c:v>
                </c:pt>
                <c:pt idx="56">
                  <c:v>0.147439244335886</c:v>
                </c:pt>
                <c:pt idx="57">
                  <c:v>0.223735523848296</c:v>
                </c:pt>
                <c:pt idx="58">
                  <c:v>0.314694627867392</c:v>
                </c:pt>
                <c:pt idx="59">
                  <c:v>0.322015201956124</c:v>
                </c:pt>
                <c:pt idx="60">
                  <c:v>0.180151002623238</c:v>
                </c:pt>
                <c:pt idx="61">
                  <c:v>0.169894507581783</c:v>
                </c:pt>
                <c:pt idx="62">
                  <c:v>0.17666487783256</c:v>
                </c:pt>
                <c:pt idx="63">
                  <c:v>0.328544378767464</c:v>
                </c:pt>
                <c:pt idx="64">
                  <c:v>0.183193737964695</c:v>
                </c:pt>
                <c:pt idx="65">
                  <c:v>0.184026361275853</c:v>
                </c:pt>
                <c:pt idx="66">
                  <c:v>0.183941649970158</c:v>
                </c:pt>
                <c:pt idx="67">
                  <c:v>0.175961812351849</c:v>
                </c:pt>
                <c:pt idx="68">
                  <c:v>0.227630848556385</c:v>
                </c:pt>
                <c:pt idx="69">
                  <c:v>0.378458182855026</c:v>
                </c:pt>
                <c:pt idx="70">
                  <c:v>0.356556289874128</c:v>
                </c:pt>
                <c:pt idx="71">
                  <c:v>0.381263892191885</c:v>
                </c:pt>
                <c:pt idx="72">
                  <c:v>0.400420304225866</c:v>
                </c:pt>
                <c:pt idx="73">
                  <c:v>0.386926651041484</c:v>
                </c:pt>
                <c:pt idx="74">
                  <c:v>0.386881632352701</c:v>
                </c:pt>
                <c:pt idx="75">
                  <c:v>0.386951436283833</c:v>
                </c:pt>
                <c:pt idx="76">
                  <c:v>0.386872211025411</c:v>
                </c:pt>
                <c:pt idx="77">
                  <c:v>0.386861675083331</c:v>
                </c:pt>
                <c:pt idx="78">
                  <c:v>0.388098331785499</c:v>
                </c:pt>
                <c:pt idx="79">
                  <c:v>0.388204475259576</c:v>
                </c:pt>
                <c:pt idx="80">
                  <c:v>0.388246632429011</c:v>
                </c:pt>
                <c:pt idx="81">
                  <c:v>0.388239668171613</c:v>
                </c:pt>
                <c:pt idx="82">
                  <c:v>0.388220036406635</c:v>
                </c:pt>
                <c:pt idx="83">
                  <c:v>0.388312852656308</c:v>
                </c:pt>
                <c:pt idx="84">
                  <c:v>0.388149094735137</c:v>
                </c:pt>
                <c:pt idx="85">
                  <c:v>0.388186824261646</c:v>
                </c:pt>
                <c:pt idx="86">
                  <c:v>0.38828273675356</c:v>
                </c:pt>
                <c:pt idx="87">
                  <c:v>0.243647085832085</c:v>
                </c:pt>
                <c:pt idx="88">
                  <c:v>0.24337991364256</c:v>
                </c:pt>
                <c:pt idx="89">
                  <c:v>0.450934775224816</c:v>
                </c:pt>
                <c:pt idx="90">
                  <c:v>0.213140640698015</c:v>
                </c:pt>
                <c:pt idx="91">
                  <c:v>0.42860202302209</c:v>
                </c:pt>
                <c:pt idx="92">
                  <c:v>0.242848473827123</c:v>
                </c:pt>
                <c:pt idx="93">
                  <c:v>0.411471938373076</c:v>
                </c:pt>
                <c:pt idx="94">
                  <c:v>0.489926022038886</c:v>
                </c:pt>
                <c:pt idx="95">
                  <c:v>0.513817697130326</c:v>
                </c:pt>
                <c:pt idx="96">
                  <c:v>0.292351550381437</c:v>
                </c:pt>
                <c:pt idx="97">
                  <c:v>0.526727289919044</c:v>
                </c:pt>
                <c:pt idx="98">
                  <c:v>0.564215781706211</c:v>
                </c:pt>
                <c:pt idx="99">
                  <c:v>0.556536461022877</c:v>
                </c:pt>
                <c:pt idx="100">
                  <c:v>0.591375629272269</c:v>
                </c:pt>
                <c:pt idx="101">
                  <c:v>0.610293978106544</c:v>
                </c:pt>
                <c:pt idx="102">
                  <c:v>0.655376208322109</c:v>
                </c:pt>
                <c:pt idx="103">
                  <c:v>0.59539484199736</c:v>
                </c:pt>
                <c:pt idx="104">
                  <c:v>0.544448973579533</c:v>
                </c:pt>
                <c:pt idx="105">
                  <c:v>0.643752433786607</c:v>
                </c:pt>
                <c:pt idx="106">
                  <c:v>0.67632374131551</c:v>
                </c:pt>
                <c:pt idx="107">
                  <c:v>0.324602935955573</c:v>
                </c:pt>
                <c:pt idx="108">
                  <c:v>0.324608583073483</c:v>
                </c:pt>
                <c:pt idx="109">
                  <c:v>1.126354652815782</c:v>
                </c:pt>
                <c:pt idx="110">
                  <c:v>0.668109570046138</c:v>
                </c:pt>
                <c:pt idx="111">
                  <c:v>0.69885220943413</c:v>
                </c:pt>
                <c:pt idx="112">
                  <c:v>0.812676775890492</c:v>
                </c:pt>
                <c:pt idx="113">
                  <c:v>1.259949776396923</c:v>
                </c:pt>
                <c:pt idx="114">
                  <c:v>0.685052198849543</c:v>
                </c:pt>
                <c:pt idx="115">
                  <c:v>0.542370798508118</c:v>
                </c:pt>
                <c:pt idx="116">
                  <c:v>0.706370830400025</c:v>
                </c:pt>
                <c:pt idx="117">
                  <c:v>0.823903819011246</c:v>
                </c:pt>
                <c:pt idx="118">
                  <c:v>0.40900990309238</c:v>
                </c:pt>
                <c:pt idx="119">
                  <c:v>0.455868774180888</c:v>
                </c:pt>
                <c:pt idx="120">
                  <c:v>1.442430210820312</c:v>
                </c:pt>
                <c:pt idx="121">
                  <c:v>0.807507726886646</c:v>
                </c:pt>
                <c:pt idx="122">
                  <c:v>0.789060917719699</c:v>
                </c:pt>
                <c:pt idx="123">
                  <c:v>0.449047240806867</c:v>
                </c:pt>
                <c:pt idx="124">
                  <c:v>1.20769659709737</c:v>
                </c:pt>
                <c:pt idx="125">
                  <c:v>0.688760123348793</c:v>
                </c:pt>
                <c:pt idx="126">
                  <c:v>0.81080096005045</c:v>
                </c:pt>
                <c:pt idx="127">
                  <c:v>0.888349693490886</c:v>
                </c:pt>
                <c:pt idx="128">
                  <c:v>0.918162925096688</c:v>
                </c:pt>
                <c:pt idx="129">
                  <c:v>1.327441642266404</c:v>
                </c:pt>
                <c:pt idx="130">
                  <c:v>0.947427429536463</c:v>
                </c:pt>
                <c:pt idx="131">
                  <c:v>0.49064871865879</c:v>
                </c:pt>
                <c:pt idx="132">
                  <c:v>0.636582547017809</c:v>
                </c:pt>
                <c:pt idx="133">
                  <c:v>1.086973959995054</c:v>
                </c:pt>
                <c:pt idx="134">
                  <c:v>0.615537686911109</c:v>
                </c:pt>
                <c:pt idx="135">
                  <c:v>1.08342310864754</c:v>
                </c:pt>
                <c:pt idx="136">
                  <c:v>0.574901570419588</c:v>
                </c:pt>
                <c:pt idx="137">
                  <c:v>1.095282877285019</c:v>
                </c:pt>
                <c:pt idx="138">
                  <c:v>0.638402041955331</c:v>
                </c:pt>
                <c:pt idx="139">
                  <c:v>0.597982326725776</c:v>
                </c:pt>
                <c:pt idx="140">
                  <c:v>1.165246550191429</c:v>
                </c:pt>
                <c:pt idx="141">
                  <c:v>0.675146680505383</c:v>
                </c:pt>
                <c:pt idx="142">
                  <c:v>1.227063973152134</c:v>
                </c:pt>
                <c:pt idx="143">
                  <c:v>0.804487577709639</c:v>
                </c:pt>
                <c:pt idx="144">
                  <c:v>1.109463830297089</c:v>
                </c:pt>
                <c:pt idx="145">
                  <c:v>0.989670096438454</c:v>
                </c:pt>
                <c:pt idx="146">
                  <c:v>1.380272270714374</c:v>
                </c:pt>
                <c:pt idx="147">
                  <c:v>1.429107306355415</c:v>
                </c:pt>
                <c:pt idx="148">
                  <c:v>1.464956857365375</c:v>
                </c:pt>
                <c:pt idx="149">
                  <c:v>1.426094828915813</c:v>
                </c:pt>
                <c:pt idx="150">
                  <c:v>1.574632654895699</c:v>
                </c:pt>
                <c:pt idx="151">
                  <c:v>0.825277742785294</c:v>
                </c:pt>
                <c:pt idx="152">
                  <c:v>1.942307993538533</c:v>
                </c:pt>
                <c:pt idx="153">
                  <c:v>1.601160771630356</c:v>
                </c:pt>
                <c:pt idx="154">
                  <c:v>2.471086389175829</c:v>
                </c:pt>
                <c:pt idx="155">
                  <c:v>1.741115620732605</c:v>
                </c:pt>
                <c:pt idx="156">
                  <c:v>1.35710970320775</c:v>
                </c:pt>
                <c:pt idx="157">
                  <c:v>1.468057308246694</c:v>
                </c:pt>
                <c:pt idx="158">
                  <c:v>1.944792305995558</c:v>
                </c:pt>
                <c:pt idx="159">
                  <c:v>1.944890072155318</c:v>
                </c:pt>
                <c:pt idx="160">
                  <c:v>2.000497648693944</c:v>
                </c:pt>
                <c:pt idx="161">
                  <c:v>2.880975131073761</c:v>
                </c:pt>
                <c:pt idx="162">
                  <c:v>1.95757022467951</c:v>
                </c:pt>
                <c:pt idx="163">
                  <c:v>1.768763167483392</c:v>
                </c:pt>
                <c:pt idx="164">
                  <c:v>2.305862023995782</c:v>
                </c:pt>
                <c:pt idx="165">
                  <c:v>2.886565652282529</c:v>
                </c:pt>
                <c:pt idx="166">
                  <c:v>2.590256308492688</c:v>
                </c:pt>
                <c:pt idx="167">
                  <c:v>4.163662539936698</c:v>
                </c:pt>
                <c:pt idx="168">
                  <c:v>2.571650498176004</c:v>
                </c:pt>
                <c:pt idx="169">
                  <c:v>4.495950409487465</c:v>
                </c:pt>
                <c:pt idx="170">
                  <c:v>2.826101964779515</c:v>
                </c:pt>
                <c:pt idx="171">
                  <c:v>2.82616873530097</c:v>
                </c:pt>
                <c:pt idx="172">
                  <c:v>2.750666818793542</c:v>
                </c:pt>
                <c:pt idx="173">
                  <c:v>1.610168436180877</c:v>
                </c:pt>
                <c:pt idx="174">
                  <c:v>1.598729932530972</c:v>
                </c:pt>
                <c:pt idx="175">
                  <c:v>2.733612804577618</c:v>
                </c:pt>
                <c:pt idx="176">
                  <c:v>2.968719475359517</c:v>
                </c:pt>
                <c:pt idx="177">
                  <c:v>3.223041893794207</c:v>
                </c:pt>
                <c:pt idx="178">
                  <c:v>2.820924163942096</c:v>
                </c:pt>
                <c:pt idx="179">
                  <c:v>2.631509436808563</c:v>
                </c:pt>
                <c:pt idx="180">
                  <c:v>2.409802706149115</c:v>
                </c:pt>
                <c:pt idx="181">
                  <c:v>5.477276633549471</c:v>
                </c:pt>
                <c:pt idx="182">
                  <c:v>4.617482287039234</c:v>
                </c:pt>
                <c:pt idx="183">
                  <c:v>6.171159515282193</c:v>
                </c:pt>
                <c:pt idx="184">
                  <c:v>4.338783662971513</c:v>
                </c:pt>
                <c:pt idx="185">
                  <c:v>10.68800661180139</c:v>
                </c:pt>
                <c:pt idx="186">
                  <c:v>6.253388305805251</c:v>
                </c:pt>
                <c:pt idx="187">
                  <c:v>7.205046861460439</c:v>
                </c:pt>
                <c:pt idx="188">
                  <c:v>18.46821574645343</c:v>
                </c:pt>
                <c:pt idx="189">
                  <c:v>14.56851035903628</c:v>
                </c:pt>
                <c:pt idx="190">
                  <c:v>21.74393307921999</c:v>
                </c:pt>
                <c:pt idx="191">
                  <c:v>27.40209771979162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Analysis!$V$94</c:f>
              <c:strCache>
                <c:ptCount val="1"/>
                <c:pt idx="0">
                  <c:v>Eidle</c:v>
                </c:pt>
              </c:strCache>
            </c:strRef>
          </c:tx>
          <c:marker>
            <c:symbol val="none"/>
          </c:marker>
          <c:xVal>
            <c:numRef>
              <c:f>Analysis!$L$135:$L$322</c:f>
              <c:numCache>
                <c:formatCode>General</c:formatCode>
                <c:ptCount val="188"/>
                <c:pt idx="0">
                  <c:v>53.129388</c:v>
                </c:pt>
                <c:pt idx="1">
                  <c:v>53.64598</c:v>
                </c:pt>
                <c:pt idx="2">
                  <c:v>53.804148</c:v>
                </c:pt>
                <c:pt idx="3">
                  <c:v>53.829132</c:v>
                </c:pt>
                <c:pt idx="4">
                  <c:v>55.97592</c:v>
                </c:pt>
                <c:pt idx="5">
                  <c:v>55.976</c:v>
                </c:pt>
                <c:pt idx="6">
                  <c:v>56.37692</c:v>
                </c:pt>
                <c:pt idx="7">
                  <c:v>56.440884</c:v>
                </c:pt>
                <c:pt idx="8">
                  <c:v>56.770232</c:v>
                </c:pt>
                <c:pt idx="9">
                  <c:v>57.266532</c:v>
                </c:pt>
                <c:pt idx="10">
                  <c:v>58.161476</c:v>
                </c:pt>
                <c:pt idx="11">
                  <c:v>58.331624</c:v>
                </c:pt>
                <c:pt idx="12">
                  <c:v>58.47982</c:v>
                </c:pt>
                <c:pt idx="13">
                  <c:v>58.719752</c:v>
                </c:pt>
                <c:pt idx="14">
                  <c:v>60.118516</c:v>
                </c:pt>
                <c:pt idx="15">
                  <c:v>61.058448</c:v>
                </c:pt>
                <c:pt idx="16">
                  <c:v>63.823728</c:v>
                </c:pt>
                <c:pt idx="17">
                  <c:v>63.844952</c:v>
                </c:pt>
                <c:pt idx="18">
                  <c:v>65.058164</c:v>
                </c:pt>
                <c:pt idx="19">
                  <c:v>65.35493599999999</c:v>
                </c:pt>
                <c:pt idx="20">
                  <c:v>65.89555199999999</c:v>
                </c:pt>
                <c:pt idx="21">
                  <c:v>66.979256</c:v>
                </c:pt>
                <c:pt idx="22">
                  <c:v>68.11477600000001</c:v>
                </c:pt>
                <c:pt idx="23">
                  <c:v>68.11477600000001</c:v>
                </c:pt>
                <c:pt idx="24">
                  <c:v>68.11477600000001</c:v>
                </c:pt>
                <c:pt idx="25">
                  <c:v>68.11477600000001</c:v>
                </c:pt>
                <c:pt idx="26">
                  <c:v>68.11477600000001</c:v>
                </c:pt>
                <c:pt idx="27">
                  <c:v>68.11477600000001</c:v>
                </c:pt>
                <c:pt idx="28">
                  <c:v>70.21938</c:v>
                </c:pt>
                <c:pt idx="29">
                  <c:v>70.344708</c:v>
                </c:pt>
                <c:pt idx="30">
                  <c:v>71.27512</c:v>
                </c:pt>
                <c:pt idx="31">
                  <c:v>71.739624</c:v>
                </c:pt>
                <c:pt idx="32">
                  <c:v>72.624904</c:v>
                </c:pt>
                <c:pt idx="33">
                  <c:v>73.013268</c:v>
                </c:pt>
                <c:pt idx="34">
                  <c:v>73.374112</c:v>
                </c:pt>
                <c:pt idx="35">
                  <c:v>73.62861599999999</c:v>
                </c:pt>
                <c:pt idx="36">
                  <c:v>73.643192</c:v>
                </c:pt>
                <c:pt idx="37">
                  <c:v>74.500488</c:v>
                </c:pt>
                <c:pt idx="38">
                  <c:v>75.427324</c:v>
                </c:pt>
                <c:pt idx="39">
                  <c:v>75.47241200000001</c:v>
                </c:pt>
                <c:pt idx="40">
                  <c:v>75.5216</c:v>
                </c:pt>
                <c:pt idx="41">
                  <c:v>76.607116</c:v>
                </c:pt>
                <c:pt idx="42">
                  <c:v>77.460444</c:v>
                </c:pt>
                <c:pt idx="43">
                  <c:v>79.589028</c:v>
                </c:pt>
                <c:pt idx="44">
                  <c:v>80.166968</c:v>
                </c:pt>
                <c:pt idx="45">
                  <c:v>80.63331599999999</c:v>
                </c:pt>
                <c:pt idx="46">
                  <c:v>81.64572</c:v>
                </c:pt>
                <c:pt idx="47">
                  <c:v>83.411048</c:v>
                </c:pt>
                <c:pt idx="48">
                  <c:v>84.692044</c:v>
                </c:pt>
                <c:pt idx="49">
                  <c:v>85.2957</c:v>
                </c:pt>
                <c:pt idx="50">
                  <c:v>86.261676</c:v>
                </c:pt>
                <c:pt idx="51">
                  <c:v>86.552936</c:v>
                </c:pt>
                <c:pt idx="52">
                  <c:v>86.984404</c:v>
                </c:pt>
                <c:pt idx="53">
                  <c:v>87.18738399999999</c:v>
                </c:pt>
                <c:pt idx="54">
                  <c:v>92.9691</c:v>
                </c:pt>
                <c:pt idx="55">
                  <c:v>94.894204</c:v>
                </c:pt>
                <c:pt idx="56">
                  <c:v>95.118104</c:v>
                </c:pt>
                <c:pt idx="57">
                  <c:v>98.658416</c:v>
                </c:pt>
                <c:pt idx="58">
                  <c:v>101.443032</c:v>
                </c:pt>
                <c:pt idx="59">
                  <c:v>103.67096</c:v>
                </c:pt>
                <c:pt idx="60">
                  <c:v>104.52116</c:v>
                </c:pt>
                <c:pt idx="61">
                  <c:v>104.669432</c:v>
                </c:pt>
                <c:pt idx="62">
                  <c:v>104.91174</c:v>
                </c:pt>
                <c:pt idx="63">
                  <c:v>106.097308</c:v>
                </c:pt>
                <c:pt idx="64">
                  <c:v>108.14462</c:v>
                </c:pt>
                <c:pt idx="65">
                  <c:v>108.783168</c:v>
                </c:pt>
                <c:pt idx="66">
                  <c:v>112.976632</c:v>
                </c:pt>
                <c:pt idx="67">
                  <c:v>117.439936</c:v>
                </c:pt>
                <c:pt idx="68">
                  <c:v>117.901352</c:v>
                </c:pt>
                <c:pt idx="69">
                  <c:v>118.3983</c:v>
                </c:pt>
                <c:pt idx="70">
                  <c:v>118.3983</c:v>
                </c:pt>
                <c:pt idx="71">
                  <c:v>118.3983</c:v>
                </c:pt>
                <c:pt idx="72">
                  <c:v>118.3983</c:v>
                </c:pt>
                <c:pt idx="73">
                  <c:v>118.3983</c:v>
                </c:pt>
                <c:pt idx="74">
                  <c:v>118.65948</c:v>
                </c:pt>
                <c:pt idx="75">
                  <c:v>118.65948</c:v>
                </c:pt>
                <c:pt idx="76">
                  <c:v>118.65948</c:v>
                </c:pt>
                <c:pt idx="77">
                  <c:v>118.65948</c:v>
                </c:pt>
                <c:pt idx="78">
                  <c:v>118.65948</c:v>
                </c:pt>
                <c:pt idx="79">
                  <c:v>118.65948</c:v>
                </c:pt>
                <c:pt idx="80">
                  <c:v>118.65948</c:v>
                </c:pt>
                <c:pt idx="81">
                  <c:v>118.65948</c:v>
                </c:pt>
                <c:pt idx="82">
                  <c:v>118.65948</c:v>
                </c:pt>
                <c:pt idx="83">
                  <c:v>131.1872</c:v>
                </c:pt>
                <c:pt idx="84">
                  <c:v>131.1872</c:v>
                </c:pt>
                <c:pt idx="85">
                  <c:v>132.258048</c:v>
                </c:pt>
                <c:pt idx="86">
                  <c:v>134.464128</c:v>
                </c:pt>
                <c:pt idx="87">
                  <c:v>134.724192</c:v>
                </c:pt>
                <c:pt idx="88">
                  <c:v>136.3894</c:v>
                </c:pt>
                <c:pt idx="89">
                  <c:v>138.833996</c:v>
                </c:pt>
                <c:pt idx="90">
                  <c:v>145.87914</c:v>
                </c:pt>
                <c:pt idx="91">
                  <c:v>148.597216</c:v>
                </c:pt>
                <c:pt idx="92">
                  <c:v>153.63216</c:v>
                </c:pt>
                <c:pt idx="93">
                  <c:v>164.125896</c:v>
                </c:pt>
                <c:pt idx="94">
                  <c:v>167.071876</c:v>
                </c:pt>
                <c:pt idx="95">
                  <c:v>168.986928</c:v>
                </c:pt>
                <c:pt idx="96">
                  <c:v>169.961244</c:v>
                </c:pt>
                <c:pt idx="97">
                  <c:v>174.165804</c:v>
                </c:pt>
                <c:pt idx="98">
                  <c:v>174.319276</c:v>
                </c:pt>
                <c:pt idx="99">
                  <c:v>174.976372</c:v>
                </c:pt>
                <c:pt idx="100">
                  <c:v>177.187224</c:v>
                </c:pt>
                <c:pt idx="101">
                  <c:v>188.296236</c:v>
                </c:pt>
                <c:pt idx="102">
                  <c:v>193.758468</c:v>
                </c:pt>
                <c:pt idx="103">
                  <c:v>194.816428</c:v>
                </c:pt>
                <c:pt idx="104">
                  <c:v>194.816428</c:v>
                </c:pt>
                <c:pt idx="105">
                  <c:v>196.058752</c:v>
                </c:pt>
                <c:pt idx="106">
                  <c:v>199.850432</c:v>
                </c:pt>
                <c:pt idx="107">
                  <c:v>201.12268</c:v>
                </c:pt>
                <c:pt idx="108">
                  <c:v>207.559896</c:v>
                </c:pt>
                <c:pt idx="109">
                  <c:v>212.402412</c:v>
                </c:pt>
                <c:pt idx="110">
                  <c:v>215.79898</c:v>
                </c:pt>
                <c:pt idx="111">
                  <c:v>217.897596</c:v>
                </c:pt>
                <c:pt idx="112">
                  <c:v>220.988592</c:v>
                </c:pt>
                <c:pt idx="113">
                  <c:v>221.293356</c:v>
                </c:pt>
                <c:pt idx="114">
                  <c:v>230.662796</c:v>
                </c:pt>
                <c:pt idx="115">
                  <c:v>231.872904</c:v>
                </c:pt>
                <c:pt idx="116">
                  <c:v>233.130972</c:v>
                </c:pt>
                <c:pt idx="117">
                  <c:v>233.994564</c:v>
                </c:pt>
                <c:pt idx="118">
                  <c:v>234.880508</c:v>
                </c:pt>
                <c:pt idx="119">
                  <c:v>248.07496</c:v>
                </c:pt>
                <c:pt idx="120">
                  <c:v>250.485548</c:v>
                </c:pt>
                <c:pt idx="121">
                  <c:v>252.554644</c:v>
                </c:pt>
                <c:pt idx="122">
                  <c:v>252.775956</c:v>
                </c:pt>
                <c:pt idx="123">
                  <c:v>255.144564</c:v>
                </c:pt>
                <c:pt idx="124">
                  <c:v>270.032772</c:v>
                </c:pt>
                <c:pt idx="125">
                  <c:v>270.625164</c:v>
                </c:pt>
                <c:pt idx="126">
                  <c:v>273.722736</c:v>
                </c:pt>
                <c:pt idx="127">
                  <c:v>276.204032</c:v>
                </c:pt>
                <c:pt idx="128">
                  <c:v>295.619264</c:v>
                </c:pt>
                <c:pt idx="129">
                  <c:v>299.80672</c:v>
                </c:pt>
                <c:pt idx="130">
                  <c:v>300.796656</c:v>
                </c:pt>
                <c:pt idx="131">
                  <c:v>303.892128</c:v>
                </c:pt>
                <c:pt idx="132">
                  <c:v>314.050992</c:v>
                </c:pt>
                <c:pt idx="133">
                  <c:v>321.327568</c:v>
                </c:pt>
                <c:pt idx="134">
                  <c:v>337.595076</c:v>
                </c:pt>
                <c:pt idx="135">
                  <c:v>339.819704</c:v>
                </c:pt>
                <c:pt idx="136">
                  <c:v>355.24364</c:v>
                </c:pt>
                <c:pt idx="137">
                  <c:v>355.679888</c:v>
                </c:pt>
                <c:pt idx="138">
                  <c:v>356.59788</c:v>
                </c:pt>
                <c:pt idx="139">
                  <c:v>379.20412</c:v>
                </c:pt>
                <c:pt idx="140">
                  <c:v>379.407072</c:v>
                </c:pt>
                <c:pt idx="141">
                  <c:v>391.554376</c:v>
                </c:pt>
                <c:pt idx="142">
                  <c:v>404.453268</c:v>
                </c:pt>
                <c:pt idx="143">
                  <c:v>416.3271</c:v>
                </c:pt>
                <c:pt idx="144">
                  <c:v>423.36528</c:v>
                </c:pt>
                <c:pt idx="145">
                  <c:v>448.196456</c:v>
                </c:pt>
                <c:pt idx="146">
                  <c:v>455.652228</c:v>
                </c:pt>
                <c:pt idx="147">
                  <c:v>457.213324</c:v>
                </c:pt>
                <c:pt idx="148">
                  <c:v>458.134968</c:v>
                </c:pt>
                <c:pt idx="149">
                  <c:v>469.761568</c:v>
                </c:pt>
                <c:pt idx="150">
                  <c:v>484.837276</c:v>
                </c:pt>
                <c:pt idx="151">
                  <c:v>490.447152</c:v>
                </c:pt>
                <c:pt idx="152">
                  <c:v>506.899032</c:v>
                </c:pt>
                <c:pt idx="153">
                  <c:v>535.56762</c:v>
                </c:pt>
                <c:pt idx="154">
                  <c:v>560.7579040000001</c:v>
                </c:pt>
                <c:pt idx="155">
                  <c:v>560.7579040000001</c:v>
                </c:pt>
                <c:pt idx="156">
                  <c:v>564.509544</c:v>
                </c:pt>
                <c:pt idx="157">
                  <c:v>608.034016</c:v>
                </c:pt>
                <c:pt idx="158">
                  <c:v>608.216464</c:v>
                </c:pt>
                <c:pt idx="159">
                  <c:v>611.702808</c:v>
                </c:pt>
                <c:pt idx="160">
                  <c:v>673.177152</c:v>
                </c:pt>
                <c:pt idx="161">
                  <c:v>696.003832</c:v>
                </c:pt>
                <c:pt idx="162">
                  <c:v>712.985492</c:v>
                </c:pt>
                <c:pt idx="163">
                  <c:v>739.318908</c:v>
                </c:pt>
                <c:pt idx="164">
                  <c:v>745.120908</c:v>
                </c:pt>
                <c:pt idx="165">
                  <c:v>805.444528</c:v>
                </c:pt>
                <c:pt idx="166">
                  <c:v>819.520624</c:v>
                </c:pt>
                <c:pt idx="167">
                  <c:v>819.520624</c:v>
                </c:pt>
                <c:pt idx="168">
                  <c:v>825.198684</c:v>
                </c:pt>
                <c:pt idx="169">
                  <c:v>825.4580120000001</c:v>
                </c:pt>
                <c:pt idx="170">
                  <c:v>882.792944</c:v>
                </c:pt>
                <c:pt idx="171">
                  <c:v>924.876696</c:v>
                </c:pt>
                <c:pt idx="172">
                  <c:v>929.788876</c:v>
                </c:pt>
                <c:pt idx="173">
                  <c:v>939.523532</c:v>
                </c:pt>
                <c:pt idx="174">
                  <c:v>1055.542904</c:v>
                </c:pt>
                <c:pt idx="175">
                  <c:v>1293.491792</c:v>
                </c:pt>
                <c:pt idx="176">
                  <c:v>1360.639704</c:v>
                </c:pt>
                <c:pt idx="177">
                  <c:v>1594.094272</c:v>
                </c:pt>
                <c:pt idx="178">
                  <c:v>1666.89628</c:v>
                </c:pt>
                <c:pt idx="179">
                  <c:v>1926.23072</c:v>
                </c:pt>
                <c:pt idx="180">
                  <c:v>2477.609052</c:v>
                </c:pt>
                <c:pt idx="181">
                  <c:v>3111.593792</c:v>
                </c:pt>
                <c:pt idx="182">
                  <c:v>3437.224876</c:v>
                </c:pt>
                <c:pt idx="183">
                  <c:v>3947.774864</c:v>
                </c:pt>
                <c:pt idx="184">
                  <c:v>5374.667712</c:v>
                </c:pt>
                <c:pt idx="185">
                  <c:v>8134.875096</c:v>
                </c:pt>
                <c:pt idx="186">
                  <c:v>12025.569884</c:v>
                </c:pt>
                <c:pt idx="187">
                  <c:v>14601.68138</c:v>
                </c:pt>
              </c:numCache>
            </c:numRef>
          </c:xVal>
          <c:yVal>
            <c:numRef>
              <c:f>Analysis!$V$135:$V$322</c:f>
              <c:numCache>
                <c:formatCode>0.00E+00</c:formatCode>
                <c:ptCount val="188"/>
                <c:pt idx="0">
                  <c:v>0.404662071441138</c:v>
                </c:pt>
                <c:pt idx="1">
                  <c:v>0.485858539283324</c:v>
                </c:pt>
                <c:pt idx="2">
                  <c:v>0.445810416932978</c:v>
                </c:pt>
                <c:pt idx="3">
                  <c:v>1.085040062140431</c:v>
                </c:pt>
                <c:pt idx="4">
                  <c:v>0.39013912597343</c:v>
                </c:pt>
                <c:pt idx="5">
                  <c:v>0.400701268131763</c:v>
                </c:pt>
                <c:pt idx="6">
                  <c:v>1.477599679025146</c:v>
                </c:pt>
                <c:pt idx="7">
                  <c:v>0.606002906334364</c:v>
                </c:pt>
                <c:pt idx="8">
                  <c:v>0.53228795585433</c:v>
                </c:pt>
                <c:pt idx="9">
                  <c:v>0.50236188640572</c:v>
                </c:pt>
                <c:pt idx="10">
                  <c:v>0.686979329548251</c:v>
                </c:pt>
                <c:pt idx="11">
                  <c:v>0.251731054773606</c:v>
                </c:pt>
                <c:pt idx="12">
                  <c:v>0.547250990578636</c:v>
                </c:pt>
                <c:pt idx="13">
                  <c:v>0.726587362642</c:v>
                </c:pt>
                <c:pt idx="14">
                  <c:v>0.555172597197385</c:v>
                </c:pt>
                <c:pt idx="15">
                  <c:v>0.547911124463531</c:v>
                </c:pt>
                <c:pt idx="16">
                  <c:v>0.569915587293392</c:v>
                </c:pt>
                <c:pt idx="17">
                  <c:v>0.937830205808663</c:v>
                </c:pt>
                <c:pt idx="18">
                  <c:v>0.693140579140612</c:v>
                </c:pt>
                <c:pt idx="19">
                  <c:v>0.5844385327611</c:v>
                </c:pt>
                <c:pt idx="20">
                  <c:v>1.119587068783312</c:v>
                </c:pt>
                <c:pt idx="21">
                  <c:v>0.332267388730897</c:v>
                </c:pt>
                <c:pt idx="22">
                  <c:v>0.362633547436104</c:v>
                </c:pt>
                <c:pt idx="23">
                  <c:v>0.363513725949299</c:v>
                </c:pt>
                <c:pt idx="24">
                  <c:v>0.359332878011625</c:v>
                </c:pt>
                <c:pt idx="25">
                  <c:v>0.361313279666313</c:v>
                </c:pt>
                <c:pt idx="26">
                  <c:v>0.364393904462493</c:v>
                </c:pt>
                <c:pt idx="27">
                  <c:v>0.362413502807806</c:v>
                </c:pt>
                <c:pt idx="28">
                  <c:v>0.618105360890787</c:v>
                </c:pt>
                <c:pt idx="29">
                  <c:v>0.619645673288877</c:v>
                </c:pt>
                <c:pt idx="30">
                  <c:v>0.694680891538702</c:v>
                </c:pt>
                <c:pt idx="31">
                  <c:v>0.824287177606582</c:v>
                </c:pt>
                <c:pt idx="32">
                  <c:v>0.650671965878981</c:v>
                </c:pt>
                <c:pt idx="33">
                  <c:v>0.64451071628662</c:v>
                </c:pt>
                <c:pt idx="34">
                  <c:v>0.370995243311451</c:v>
                </c:pt>
                <c:pt idx="35">
                  <c:v>0.771036377558319</c:v>
                </c:pt>
                <c:pt idx="36">
                  <c:v>0.661454152665612</c:v>
                </c:pt>
                <c:pt idx="37">
                  <c:v>0.62074589643037</c:v>
                </c:pt>
                <c:pt idx="38">
                  <c:v>0.661234108037314</c:v>
                </c:pt>
                <c:pt idx="39">
                  <c:v>0.65243232290537</c:v>
                </c:pt>
                <c:pt idx="40">
                  <c:v>0.395640241680895</c:v>
                </c:pt>
                <c:pt idx="41">
                  <c:v>0.451091488012144</c:v>
                </c:pt>
                <c:pt idx="42">
                  <c:v>0.666075089859883</c:v>
                </c:pt>
                <c:pt idx="43">
                  <c:v>0.60182205839669</c:v>
                </c:pt>
                <c:pt idx="44">
                  <c:v>0.726807407270299</c:v>
                </c:pt>
                <c:pt idx="45">
                  <c:v>1.594003287395109</c:v>
                </c:pt>
                <c:pt idx="46">
                  <c:v>0.704142810555542</c:v>
                </c:pt>
                <c:pt idx="47">
                  <c:v>1.061935376169078</c:v>
                </c:pt>
                <c:pt idx="48">
                  <c:v>0.43128747146527</c:v>
                </c:pt>
                <c:pt idx="49">
                  <c:v>0.721306291562834</c:v>
                </c:pt>
                <c:pt idx="50">
                  <c:v>0.84035043547238</c:v>
                </c:pt>
                <c:pt idx="51">
                  <c:v>0.93672998266717</c:v>
                </c:pt>
                <c:pt idx="52">
                  <c:v>0.782478698229846</c:v>
                </c:pt>
                <c:pt idx="53">
                  <c:v>0.785779367654325</c:v>
                </c:pt>
                <c:pt idx="54">
                  <c:v>0.906363823961962</c:v>
                </c:pt>
                <c:pt idx="55">
                  <c:v>0.907684091731754</c:v>
                </c:pt>
                <c:pt idx="56">
                  <c:v>0.612384200555023</c:v>
                </c:pt>
                <c:pt idx="57">
                  <c:v>0.556272820338878</c:v>
                </c:pt>
                <c:pt idx="58">
                  <c:v>0.532948089739226</c:v>
                </c:pt>
                <c:pt idx="59">
                  <c:v>0.879518379309532</c:v>
                </c:pt>
                <c:pt idx="60">
                  <c:v>0.530307554199643</c:v>
                </c:pt>
                <c:pt idx="61">
                  <c:v>0.646491117941307</c:v>
                </c:pt>
                <c:pt idx="62">
                  <c:v>0.640769957605543</c:v>
                </c:pt>
                <c:pt idx="63">
                  <c:v>0.806683607342693</c:v>
                </c:pt>
                <c:pt idx="64">
                  <c:v>7.366434021552466</c:v>
                </c:pt>
                <c:pt idx="65">
                  <c:v>1.128608898543555</c:v>
                </c:pt>
                <c:pt idx="66">
                  <c:v>0.983379443866475</c:v>
                </c:pt>
                <c:pt idx="67">
                  <c:v>1.661556988282781</c:v>
                </c:pt>
                <c:pt idx="68">
                  <c:v>1.081079258831056</c:v>
                </c:pt>
                <c:pt idx="69">
                  <c:v>1.017706405881057</c:v>
                </c:pt>
                <c:pt idx="70">
                  <c:v>1.010444933147203</c:v>
                </c:pt>
                <c:pt idx="71">
                  <c:v>1.009124665377412</c:v>
                </c:pt>
                <c:pt idx="72">
                  <c:v>1.014625781084877</c:v>
                </c:pt>
                <c:pt idx="73">
                  <c:v>1.017706405881057</c:v>
                </c:pt>
                <c:pt idx="74">
                  <c:v>1.012425334801891</c:v>
                </c:pt>
                <c:pt idx="75">
                  <c:v>1.011985245545294</c:v>
                </c:pt>
                <c:pt idx="76">
                  <c:v>1.018366539765953</c:v>
                </c:pt>
                <c:pt idx="77">
                  <c:v>1.012425334801891</c:v>
                </c:pt>
                <c:pt idx="78">
                  <c:v>1.015505959598071</c:v>
                </c:pt>
                <c:pt idx="79">
                  <c:v>1.017486361252759</c:v>
                </c:pt>
                <c:pt idx="80">
                  <c:v>1.023427566216821</c:v>
                </c:pt>
                <c:pt idx="81">
                  <c:v>1.012865424058488</c:v>
                </c:pt>
                <c:pt idx="82">
                  <c:v>1.021227119933835</c:v>
                </c:pt>
                <c:pt idx="83">
                  <c:v>0.674656830363529</c:v>
                </c:pt>
                <c:pt idx="84">
                  <c:v>0.673996696478633</c:v>
                </c:pt>
                <c:pt idx="85">
                  <c:v>1.207604920102755</c:v>
                </c:pt>
                <c:pt idx="86">
                  <c:v>4.785090486981507</c:v>
                </c:pt>
                <c:pt idx="87">
                  <c:v>1.126848541517166</c:v>
                </c:pt>
                <c:pt idx="88">
                  <c:v>0.636809154296168</c:v>
                </c:pt>
                <c:pt idx="89">
                  <c:v>1.884022107492673</c:v>
                </c:pt>
                <c:pt idx="90">
                  <c:v>2.490685147711932</c:v>
                </c:pt>
                <c:pt idx="91">
                  <c:v>1.710406895765072</c:v>
                </c:pt>
                <c:pt idx="92">
                  <c:v>0.787979813937312</c:v>
                </c:pt>
                <c:pt idx="93">
                  <c:v>1.385621024396328</c:v>
                </c:pt>
                <c:pt idx="94">
                  <c:v>3.760122608366596</c:v>
                </c:pt>
                <c:pt idx="95">
                  <c:v>1.434030842622022</c:v>
                </c:pt>
                <c:pt idx="96">
                  <c:v>2.267559894617145</c:v>
                </c:pt>
                <c:pt idx="97">
                  <c:v>1.623049178330525</c:v>
                </c:pt>
                <c:pt idx="98">
                  <c:v>2.638775182556895</c:v>
                </c:pt>
                <c:pt idx="99">
                  <c:v>1.818888897516286</c:v>
                </c:pt>
                <c:pt idx="100">
                  <c:v>1.736592206532606</c:v>
                </c:pt>
                <c:pt idx="101">
                  <c:v>1.60016453698747</c:v>
                </c:pt>
                <c:pt idx="102">
                  <c:v>2.861900435651683</c:v>
                </c:pt>
                <c:pt idx="103">
                  <c:v>1.48816182118348</c:v>
                </c:pt>
                <c:pt idx="104">
                  <c:v>1.49278275837775</c:v>
                </c:pt>
                <c:pt idx="105">
                  <c:v>3.946280363907217</c:v>
                </c:pt>
                <c:pt idx="106">
                  <c:v>1.742093322240072</c:v>
                </c:pt>
                <c:pt idx="107">
                  <c:v>3.097128143302894</c:v>
                </c:pt>
                <c:pt idx="108">
                  <c:v>3.986328486257564</c:v>
                </c:pt>
                <c:pt idx="109">
                  <c:v>4.472407070169187</c:v>
                </c:pt>
                <c:pt idx="110">
                  <c:v>1.794683988403439</c:v>
                </c:pt>
                <c:pt idx="111">
                  <c:v>2.245995521043882</c:v>
                </c:pt>
                <c:pt idx="112">
                  <c:v>1.858937019866632</c:v>
                </c:pt>
                <c:pt idx="113">
                  <c:v>3.328615092273028</c:v>
                </c:pt>
                <c:pt idx="114">
                  <c:v>1.561436682406915</c:v>
                </c:pt>
                <c:pt idx="115">
                  <c:v>1.444592984780355</c:v>
                </c:pt>
                <c:pt idx="116">
                  <c:v>4.982250473937059</c:v>
                </c:pt>
                <c:pt idx="117">
                  <c:v>2.435453946008982</c:v>
                </c:pt>
                <c:pt idx="118">
                  <c:v>3.632276679325106</c:v>
                </c:pt>
                <c:pt idx="119">
                  <c:v>1.3900219169623</c:v>
                </c:pt>
                <c:pt idx="120">
                  <c:v>4.719077098491925</c:v>
                </c:pt>
                <c:pt idx="121">
                  <c:v>3.041236807715047</c:v>
                </c:pt>
                <c:pt idx="122">
                  <c:v>2.153576777158466</c:v>
                </c:pt>
                <c:pt idx="123">
                  <c:v>5.335202057728024</c:v>
                </c:pt>
                <c:pt idx="124">
                  <c:v>2.388144350924782</c:v>
                </c:pt>
                <c:pt idx="125">
                  <c:v>5.146843855904418</c:v>
                </c:pt>
                <c:pt idx="126">
                  <c:v>6.407259486798838</c:v>
                </c:pt>
                <c:pt idx="127">
                  <c:v>1.34579294667428</c:v>
                </c:pt>
                <c:pt idx="128">
                  <c:v>2.5274326006378</c:v>
                </c:pt>
                <c:pt idx="129">
                  <c:v>4.611255230625608</c:v>
                </c:pt>
                <c:pt idx="130">
                  <c:v>2.211668559029299</c:v>
                </c:pt>
                <c:pt idx="131">
                  <c:v>2.901508468745432</c:v>
                </c:pt>
                <c:pt idx="132">
                  <c:v>1.466377402981917</c:v>
                </c:pt>
                <c:pt idx="133">
                  <c:v>3.232895678963134</c:v>
                </c:pt>
                <c:pt idx="134">
                  <c:v>1.805246130561772</c:v>
                </c:pt>
                <c:pt idx="135">
                  <c:v>1.535031327011082</c:v>
                </c:pt>
                <c:pt idx="136">
                  <c:v>2.969282214261403</c:v>
                </c:pt>
                <c:pt idx="137">
                  <c:v>2.007247099339893</c:v>
                </c:pt>
                <c:pt idx="138">
                  <c:v>3.107690285461226</c:v>
                </c:pt>
                <c:pt idx="139">
                  <c:v>5.27424969568931</c:v>
                </c:pt>
                <c:pt idx="140">
                  <c:v>4.859905660603034</c:v>
                </c:pt>
                <c:pt idx="141">
                  <c:v>3.931977463067808</c:v>
                </c:pt>
                <c:pt idx="142">
                  <c:v>3.544918961890558</c:v>
                </c:pt>
                <c:pt idx="143">
                  <c:v>3.589808066063474</c:v>
                </c:pt>
                <c:pt idx="144">
                  <c:v>3.787848231532221</c:v>
                </c:pt>
                <c:pt idx="145">
                  <c:v>3.706211674433438</c:v>
                </c:pt>
                <c:pt idx="146">
                  <c:v>3.990949423451835</c:v>
                </c:pt>
                <c:pt idx="147">
                  <c:v>2.170960302794056</c:v>
                </c:pt>
                <c:pt idx="148">
                  <c:v>7.415724018291355</c:v>
                </c:pt>
                <c:pt idx="149">
                  <c:v>7.497140530761838</c:v>
                </c:pt>
                <c:pt idx="150">
                  <c:v>9.085202613192885</c:v>
                </c:pt>
                <c:pt idx="151">
                  <c:v>6.036264243487387</c:v>
                </c:pt>
                <c:pt idx="152">
                  <c:v>10.84864026437792</c:v>
                </c:pt>
                <c:pt idx="153">
                  <c:v>11.69757244035395</c:v>
                </c:pt>
                <c:pt idx="154">
                  <c:v>4.882130168061193</c:v>
                </c:pt>
                <c:pt idx="155">
                  <c:v>4.878389409380116</c:v>
                </c:pt>
                <c:pt idx="156">
                  <c:v>6.778914863995186</c:v>
                </c:pt>
                <c:pt idx="157">
                  <c:v>11.52989843359041</c:v>
                </c:pt>
                <c:pt idx="158">
                  <c:v>5.233101350197471</c:v>
                </c:pt>
                <c:pt idx="159">
                  <c:v>13.9642521564579</c:v>
                </c:pt>
                <c:pt idx="160">
                  <c:v>6.096996560897803</c:v>
                </c:pt>
                <c:pt idx="161">
                  <c:v>11.66610605850725</c:v>
                </c:pt>
                <c:pt idx="162">
                  <c:v>16.6509970679839</c:v>
                </c:pt>
                <c:pt idx="163">
                  <c:v>15.69160248860196</c:v>
                </c:pt>
                <c:pt idx="164">
                  <c:v>6.790577229295011</c:v>
                </c:pt>
                <c:pt idx="165">
                  <c:v>16.77752272925559</c:v>
                </c:pt>
                <c:pt idx="166">
                  <c:v>7.116243279176951</c:v>
                </c:pt>
                <c:pt idx="167">
                  <c:v>7.126145287450387</c:v>
                </c:pt>
                <c:pt idx="168">
                  <c:v>9.271800457990103</c:v>
                </c:pt>
                <c:pt idx="169">
                  <c:v>11.1199552910701</c:v>
                </c:pt>
                <c:pt idx="170">
                  <c:v>4.769467318372306</c:v>
                </c:pt>
                <c:pt idx="171">
                  <c:v>25.19973087738477</c:v>
                </c:pt>
                <c:pt idx="172">
                  <c:v>7.721586051626417</c:v>
                </c:pt>
                <c:pt idx="173">
                  <c:v>15.14237109636864</c:v>
                </c:pt>
                <c:pt idx="174">
                  <c:v>16.68466389611358</c:v>
                </c:pt>
                <c:pt idx="175">
                  <c:v>8.12580803381096</c:v>
                </c:pt>
                <c:pt idx="176">
                  <c:v>6.093475846845025</c:v>
                </c:pt>
                <c:pt idx="177">
                  <c:v>14.2654932525987</c:v>
                </c:pt>
                <c:pt idx="178">
                  <c:v>20.74514742210777</c:v>
                </c:pt>
                <c:pt idx="179">
                  <c:v>16.35437690903737</c:v>
                </c:pt>
                <c:pt idx="180">
                  <c:v>24.29996839227177</c:v>
                </c:pt>
                <c:pt idx="181">
                  <c:v>27.70031803337014</c:v>
                </c:pt>
                <c:pt idx="182">
                  <c:v>15.87688006562939</c:v>
                </c:pt>
                <c:pt idx="183">
                  <c:v>21.3401480970272</c:v>
                </c:pt>
                <c:pt idx="184">
                  <c:v>47.98117128976785</c:v>
                </c:pt>
                <c:pt idx="185">
                  <c:v>39.52683662590707</c:v>
                </c:pt>
                <c:pt idx="186">
                  <c:v>88.9937492459471</c:v>
                </c:pt>
                <c:pt idx="187">
                  <c:v>85.05296999774736</c:v>
                </c:pt>
              </c:numCache>
            </c:numRef>
          </c:yVal>
          <c:smooth val="0"/>
        </c:ser>
        <c:ser>
          <c:idx val="0"/>
          <c:order val="3"/>
          <c:tx>
            <c:strRef>
              <c:f>Analysis!$Y$94</c:f>
              <c:strCache>
                <c:ptCount val="1"/>
                <c:pt idx="0">
                  <c:v>Eactual</c:v>
                </c:pt>
              </c:strCache>
            </c:strRef>
          </c:tx>
          <c:marker>
            <c:symbol val="none"/>
          </c:marker>
          <c:xVal>
            <c:numRef>
              <c:f>Analysis!$L$131:$L$322</c:f>
              <c:numCache>
                <c:formatCode>General</c:formatCode>
                <c:ptCount val="192"/>
                <c:pt idx="0">
                  <c:v>50.29078</c:v>
                </c:pt>
                <c:pt idx="1">
                  <c:v>50.543148</c:v>
                </c:pt>
                <c:pt idx="2">
                  <c:v>51.681132</c:v>
                </c:pt>
                <c:pt idx="3">
                  <c:v>51.745436</c:v>
                </c:pt>
                <c:pt idx="4">
                  <c:v>53.129388</c:v>
                </c:pt>
                <c:pt idx="5">
                  <c:v>53.64598</c:v>
                </c:pt>
                <c:pt idx="6">
                  <c:v>53.804148</c:v>
                </c:pt>
                <c:pt idx="7">
                  <c:v>53.829132</c:v>
                </c:pt>
                <c:pt idx="8">
                  <c:v>55.97592</c:v>
                </c:pt>
                <c:pt idx="9">
                  <c:v>55.976</c:v>
                </c:pt>
                <c:pt idx="10">
                  <c:v>56.37692</c:v>
                </c:pt>
                <c:pt idx="11">
                  <c:v>56.440884</c:v>
                </c:pt>
                <c:pt idx="12">
                  <c:v>56.770232</c:v>
                </c:pt>
                <c:pt idx="13">
                  <c:v>57.266532</c:v>
                </c:pt>
                <c:pt idx="14">
                  <c:v>58.161476</c:v>
                </c:pt>
                <c:pt idx="15">
                  <c:v>58.331624</c:v>
                </c:pt>
                <c:pt idx="16">
                  <c:v>58.47982</c:v>
                </c:pt>
                <c:pt idx="17">
                  <c:v>58.719752</c:v>
                </c:pt>
                <c:pt idx="18">
                  <c:v>60.118516</c:v>
                </c:pt>
                <c:pt idx="19">
                  <c:v>61.058448</c:v>
                </c:pt>
                <c:pt idx="20">
                  <c:v>63.823728</c:v>
                </c:pt>
                <c:pt idx="21">
                  <c:v>63.844952</c:v>
                </c:pt>
                <c:pt idx="22">
                  <c:v>65.058164</c:v>
                </c:pt>
                <c:pt idx="23">
                  <c:v>65.35493599999999</c:v>
                </c:pt>
                <c:pt idx="24">
                  <c:v>65.89555199999999</c:v>
                </c:pt>
                <c:pt idx="25">
                  <c:v>66.979256</c:v>
                </c:pt>
                <c:pt idx="26">
                  <c:v>68.11477600000001</c:v>
                </c:pt>
                <c:pt idx="27">
                  <c:v>68.11477600000001</c:v>
                </c:pt>
                <c:pt idx="28">
                  <c:v>68.11477600000001</c:v>
                </c:pt>
                <c:pt idx="29">
                  <c:v>68.11477600000001</c:v>
                </c:pt>
                <c:pt idx="30">
                  <c:v>68.11477600000001</c:v>
                </c:pt>
                <c:pt idx="31">
                  <c:v>68.11477600000001</c:v>
                </c:pt>
                <c:pt idx="32">
                  <c:v>70.21938</c:v>
                </c:pt>
                <c:pt idx="33">
                  <c:v>70.344708</c:v>
                </c:pt>
                <c:pt idx="34">
                  <c:v>71.27512</c:v>
                </c:pt>
                <c:pt idx="35">
                  <c:v>71.739624</c:v>
                </c:pt>
                <c:pt idx="36">
                  <c:v>72.624904</c:v>
                </c:pt>
                <c:pt idx="37">
                  <c:v>73.013268</c:v>
                </c:pt>
                <c:pt idx="38">
                  <c:v>73.374112</c:v>
                </c:pt>
                <c:pt idx="39">
                  <c:v>73.62861599999999</c:v>
                </c:pt>
                <c:pt idx="40">
                  <c:v>73.643192</c:v>
                </c:pt>
                <c:pt idx="41">
                  <c:v>74.500488</c:v>
                </c:pt>
                <c:pt idx="42">
                  <c:v>75.427324</c:v>
                </c:pt>
                <c:pt idx="43">
                  <c:v>75.47241200000001</c:v>
                </c:pt>
                <c:pt idx="44">
                  <c:v>75.5216</c:v>
                </c:pt>
                <c:pt idx="45">
                  <c:v>76.607116</c:v>
                </c:pt>
                <c:pt idx="46">
                  <c:v>77.460444</c:v>
                </c:pt>
                <c:pt idx="47">
                  <c:v>79.589028</c:v>
                </c:pt>
                <c:pt idx="48">
                  <c:v>80.166968</c:v>
                </c:pt>
                <c:pt idx="49">
                  <c:v>80.63331599999999</c:v>
                </c:pt>
                <c:pt idx="50">
                  <c:v>81.64572</c:v>
                </c:pt>
                <c:pt idx="51">
                  <c:v>83.411048</c:v>
                </c:pt>
                <c:pt idx="52">
                  <c:v>84.692044</c:v>
                </c:pt>
                <c:pt idx="53">
                  <c:v>85.2957</c:v>
                </c:pt>
                <c:pt idx="54">
                  <c:v>86.261676</c:v>
                </c:pt>
                <c:pt idx="55">
                  <c:v>86.552936</c:v>
                </c:pt>
                <c:pt idx="56">
                  <c:v>86.984404</c:v>
                </c:pt>
                <c:pt idx="57">
                  <c:v>87.18738399999999</c:v>
                </c:pt>
                <c:pt idx="58">
                  <c:v>92.9691</c:v>
                </c:pt>
                <c:pt idx="59">
                  <c:v>94.894204</c:v>
                </c:pt>
                <c:pt idx="60">
                  <c:v>95.118104</c:v>
                </c:pt>
                <c:pt idx="61">
                  <c:v>98.658416</c:v>
                </c:pt>
                <c:pt idx="62">
                  <c:v>101.443032</c:v>
                </c:pt>
                <c:pt idx="63">
                  <c:v>103.67096</c:v>
                </c:pt>
                <c:pt idx="64">
                  <c:v>104.52116</c:v>
                </c:pt>
                <c:pt idx="65">
                  <c:v>104.669432</c:v>
                </c:pt>
                <c:pt idx="66">
                  <c:v>104.91174</c:v>
                </c:pt>
                <c:pt idx="67">
                  <c:v>106.097308</c:v>
                </c:pt>
                <c:pt idx="68">
                  <c:v>108.14462</c:v>
                </c:pt>
                <c:pt idx="69">
                  <c:v>108.783168</c:v>
                </c:pt>
                <c:pt idx="70">
                  <c:v>112.976632</c:v>
                </c:pt>
                <c:pt idx="71">
                  <c:v>117.439936</c:v>
                </c:pt>
                <c:pt idx="72">
                  <c:v>117.901352</c:v>
                </c:pt>
                <c:pt idx="73">
                  <c:v>118.3983</c:v>
                </c:pt>
                <c:pt idx="74">
                  <c:v>118.3983</c:v>
                </c:pt>
                <c:pt idx="75">
                  <c:v>118.3983</c:v>
                </c:pt>
                <c:pt idx="76">
                  <c:v>118.3983</c:v>
                </c:pt>
                <c:pt idx="77">
                  <c:v>118.3983</c:v>
                </c:pt>
                <c:pt idx="78">
                  <c:v>118.65948</c:v>
                </c:pt>
                <c:pt idx="79">
                  <c:v>118.65948</c:v>
                </c:pt>
                <c:pt idx="80">
                  <c:v>118.65948</c:v>
                </c:pt>
                <c:pt idx="81">
                  <c:v>118.65948</c:v>
                </c:pt>
                <c:pt idx="82">
                  <c:v>118.65948</c:v>
                </c:pt>
                <c:pt idx="83">
                  <c:v>118.65948</c:v>
                </c:pt>
                <c:pt idx="84">
                  <c:v>118.65948</c:v>
                </c:pt>
                <c:pt idx="85">
                  <c:v>118.65948</c:v>
                </c:pt>
                <c:pt idx="86">
                  <c:v>118.65948</c:v>
                </c:pt>
                <c:pt idx="87">
                  <c:v>131.1872</c:v>
                </c:pt>
                <c:pt idx="88">
                  <c:v>131.1872</c:v>
                </c:pt>
                <c:pt idx="89">
                  <c:v>132.258048</c:v>
                </c:pt>
                <c:pt idx="90">
                  <c:v>134.464128</c:v>
                </c:pt>
                <c:pt idx="91">
                  <c:v>134.724192</c:v>
                </c:pt>
                <c:pt idx="92">
                  <c:v>136.3894</c:v>
                </c:pt>
                <c:pt idx="93">
                  <c:v>138.833996</c:v>
                </c:pt>
                <c:pt idx="94">
                  <c:v>145.87914</c:v>
                </c:pt>
                <c:pt idx="95">
                  <c:v>148.597216</c:v>
                </c:pt>
                <c:pt idx="96">
                  <c:v>153.63216</c:v>
                </c:pt>
                <c:pt idx="97">
                  <c:v>164.125896</c:v>
                </c:pt>
                <c:pt idx="98">
                  <c:v>167.071876</c:v>
                </c:pt>
                <c:pt idx="99">
                  <c:v>168.986928</c:v>
                </c:pt>
                <c:pt idx="100">
                  <c:v>169.961244</c:v>
                </c:pt>
                <c:pt idx="101">
                  <c:v>174.165804</c:v>
                </c:pt>
                <c:pt idx="102">
                  <c:v>174.319276</c:v>
                </c:pt>
                <c:pt idx="103">
                  <c:v>174.976372</c:v>
                </c:pt>
                <c:pt idx="104">
                  <c:v>177.187224</c:v>
                </c:pt>
                <c:pt idx="105">
                  <c:v>188.296236</c:v>
                </c:pt>
                <c:pt idx="106">
                  <c:v>193.758468</c:v>
                </c:pt>
                <c:pt idx="107">
                  <c:v>194.816428</c:v>
                </c:pt>
                <c:pt idx="108">
                  <c:v>194.816428</c:v>
                </c:pt>
                <c:pt idx="109">
                  <c:v>196.058752</c:v>
                </c:pt>
                <c:pt idx="110">
                  <c:v>199.850432</c:v>
                </c:pt>
                <c:pt idx="111">
                  <c:v>201.12268</c:v>
                </c:pt>
                <c:pt idx="112">
                  <c:v>207.559896</c:v>
                </c:pt>
                <c:pt idx="113">
                  <c:v>212.402412</c:v>
                </c:pt>
                <c:pt idx="114">
                  <c:v>215.79898</c:v>
                </c:pt>
                <c:pt idx="115">
                  <c:v>217.897596</c:v>
                </c:pt>
                <c:pt idx="116">
                  <c:v>220.988592</c:v>
                </c:pt>
                <c:pt idx="117">
                  <c:v>221.293356</c:v>
                </c:pt>
                <c:pt idx="118">
                  <c:v>230.662796</c:v>
                </c:pt>
                <c:pt idx="119">
                  <c:v>231.872904</c:v>
                </c:pt>
                <c:pt idx="120">
                  <c:v>233.130972</c:v>
                </c:pt>
                <c:pt idx="121">
                  <c:v>233.994564</c:v>
                </c:pt>
                <c:pt idx="122">
                  <c:v>234.880508</c:v>
                </c:pt>
                <c:pt idx="123">
                  <c:v>248.07496</c:v>
                </c:pt>
                <c:pt idx="124">
                  <c:v>250.485548</c:v>
                </c:pt>
                <c:pt idx="125">
                  <c:v>252.554644</c:v>
                </c:pt>
                <c:pt idx="126">
                  <c:v>252.775956</c:v>
                </c:pt>
                <c:pt idx="127">
                  <c:v>255.144564</c:v>
                </c:pt>
                <c:pt idx="128">
                  <c:v>270.032772</c:v>
                </c:pt>
                <c:pt idx="129">
                  <c:v>270.625164</c:v>
                </c:pt>
                <c:pt idx="130">
                  <c:v>273.722736</c:v>
                </c:pt>
                <c:pt idx="131">
                  <c:v>276.204032</c:v>
                </c:pt>
                <c:pt idx="132">
                  <c:v>295.619264</c:v>
                </c:pt>
                <c:pt idx="133">
                  <c:v>299.80672</c:v>
                </c:pt>
                <c:pt idx="134">
                  <c:v>300.796656</c:v>
                </c:pt>
                <c:pt idx="135">
                  <c:v>303.892128</c:v>
                </c:pt>
                <c:pt idx="136">
                  <c:v>314.050992</c:v>
                </c:pt>
                <c:pt idx="137">
                  <c:v>321.327568</c:v>
                </c:pt>
                <c:pt idx="138">
                  <c:v>337.595076</c:v>
                </c:pt>
                <c:pt idx="139">
                  <c:v>339.819704</c:v>
                </c:pt>
                <c:pt idx="140">
                  <c:v>355.24364</c:v>
                </c:pt>
                <c:pt idx="141">
                  <c:v>355.679888</c:v>
                </c:pt>
                <c:pt idx="142">
                  <c:v>356.59788</c:v>
                </c:pt>
                <c:pt idx="143">
                  <c:v>379.20412</c:v>
                </c:pt>
                <c:pt idx="144">
                  <c:v>379.407072</c:v>
                </c:pt>
                <c:pt idx="145">
                  <c:v>391.554376</c:v>
                </c:pt>
                <c:pt idx="146">
                  <c:v>404.453268</c:v>
                </c:pt>
                <c:pt idx="147">
                  <c:v>416.3271</c:v>
                </c:pt>
                <c:pt idx="148">
                  <c:v>423.36528</c:v>
                </c:pt>
                <c:pt idx="149">
                  <c:v>448.196456</c:v>
                </c:pt>
                <c:pt idx="150">
                  <c:v>455.652228</c:v>
                </c:pt>
                <c:pt idx="151">
                  <c:v>457.213324</c:v>
                </c:pt>
                <c:pt idx="152">
                  <c:v>458.134968</c:v>
                </c:pt>
                <c:pt idx="153">
                  <c:v>469.761568</c:v>
                </c:pt>
                <c:pt idx="154">
                  <c:v>484.837276</c:v>
                </c:pt>
                <c:pt idx="155">
                  <c:v>490.447152</c:v>
                </c:pt>
                <c:pt idx="156">
                  <c:v>506.899032</c:v>
                </c:pt>
                <c:pt idx="157">
                  <c:v>535.56762</c:v>
                </c:pt>
                <c:pt idx="158">
                  <c:v>560.7579040000001</c:v>
                </c:pt>
                <c:pt idx="159">
                  <c:v>560.7579040000001</c:v>
                </c:pt>
                <c:pt idx="160">
                  <c:v>564.509544</c:v>
                </c:pt>
                <c:pt idx="161">
                  <c:v>608.034016</c:v>
                </c:pt>
                <c:pt idx="162">
                  <c:v>608.216464</c:v>
                </c:pt>
                <c:pt idx="163">
                  <c:v>611.702808</c:v>
                </c:pt>
                <c:pt idx="164">
                  <c:v>673.177152</c:v>
                </c:pt>
                <c:pt idx="165">
                  <c:v>696.003832</c:v>
                </c:pt>
                <c:pt idx="166">
                  <c:v>712.985492</c:v>
                </c:pt>
                <c:pt idx="167">
                  <c:v>739.318908</c:v>
                </c:pt>
                <c:pt idx="168">
                  <c:v>745.120908</c:v>
                </c:pt>
                <c:pt idx="169">
                  <c:v>805.444528</c:v>
                </c:pt>
                <c:pt idx="170">
                  <c:v>819.520624</c:v>
                </c:pt>
                <c:pt idx="171">
                  <c:v>819.520624</c:v>
                </c:pt>
                <c:pt idx="172">
                  <c:v>825.198684</c:v>
                </c:pt>
                <c:pt idx="173">
                  <c:v>825.4580120000001</c:v>
                </c:pt>
                <c:pt idx="174">
                  <c:v>882.792944</c:v>
                </c:pt>
                <c:pt idx="175">
                  <c:v>924.876696</c:v>
                </c:pt>
                <c:pt idx="176">
                  <c:v>929.788876</c:v>
                </c:pt>
                <c:pt idx="177">
                  <c:v>939.523532</c:v>
                </c:pt>
                <c:pt idx="178">
                  <c:v>1055.542904</c:v>
                </c:pt>
                <c:pt idx="179">
                  <c:v>1293.491792</c:v>
                </c:pt>
                <c:pt idx="180">
                  <c:v>1360.639704</c:v>
                </c:pt>
                <c:pt idx="181">
                  <c:v>1594.094272</c:v>
                </c:pt>
                <c:pt idx="182">
                  <c:v>1666.89628</c:v>
                </c:pt>
                <c:pt idx="183">
                  <c:v>1926.23072</c:v>
                </c:pt>
                <c:pt idx="184">
                  <c:v>2477.609052</c:v>
                </c:pt>
                <c:pt idx="185">
                  <c:v>3111.593792</c:v>
                </c:pt>
                <c:pt idx="186">
                  <c:v>3437.224876</c:v>
                </c:pt>
                <c:pt idx="187">
                  <c:v>3947.774864</c:v>
                </c:pt>
                <c:pt idx="188">
                  <c:v>5374.667712</c:v>
                </c:pt>
                <c:pt idx="189">
                  <c:v>8134.875096</c:v>
                </c:pt>
                <c:pt idx="190">
                  <c:v>12025.569884</c:v>
                </c:pt>
                <c:pt idx="191">
                  <c:v>14601.68138</c:v>
                </c:pt>
              </c:numCache>
            </c:numRef>
          </c:xVal>
          <c:yVal>
            <c:numRef>
              <c:f>Analysis!$Y$131:$Y$322</c:f>
              <c:numCache>
                <c:formatCode>General</c:formatCode>
                <c:ptCount val="192"/>
                <c:pt idx="0">
                  <c:v>0.62647566</c:v>
                </c:pt>
                <c:pt idx="1">
                  <c:v>0.63864250625</c:v>
                </c:pt>
                <c:pt idx="2">
                  <c:v>0.678267552941314</c:v>
                </c:pt>
                <c:pt idx="3">
                  <c:v>0.6151949</c:v>
                </c:pt>
                <c:pt idx="4">
                  <c:v>0.492878271428046</c:v>
                </c:pt>
                <c:pt idx="5">
                  <c:v>0.6632142</c:v>
                </c:pt>
                <c:pt idx="6">
                  <c:v>0.5295964</c:v>
                </c:pt>
                <c:pt idx="7">
                  <c:v>1.2551244125</c:v>
                </c:pt>
                <c:pt idx="8">
                  <c:v>0.546779561537916</c:v>
                </c:pt>
                <c:pt idx="9">
                  <c:v>0.557520161539302</c:v>
                </c:pt>
                <c:pt idx="10">
                  <c:v>1.637005083331095</c:v>
                </c:pt>
                <c:pt idx="11">
                  <c:v>0.7902603</c:v>
                </c:pt>
                <c:pt idx="12">
                  <c:v>0.71928965</c:v>
                </c:pt>
                <c:pt idx="13">
                  <c:v>0.6095895375</c:v>
                </c:pt>
                <c:pt idx="14">
                  <c:v>0.872996345453694</c:v>
                </c:pt>
                <c:pt idx="15">
                  <c:v>0.347594305882824</c:v>
                </c:pt>
                <c:pt idx="16">
                  <c:v>0.7229709</c:v>
                </c:pt>
                <c:pt idx="17">
                  <c:v>0.930233436363036</c:v>
                </c:pt>
                <c:pt idx="18">
                  <c:v>0.66392745</c:v>
                </c:pt>
                <c:pt idx="19">
                  <c:v>0.74091333333444</c:v>
                </c:pt>
                <c:pt idx="20">
                  <c:v>0.777809375</c:v>
                </c:pt>
                <c:pt idx="21">
                  <c:v>1.1389928625</c:v>
                </c:pt>
                <c:pt idx="22">
                  <c:v>0.89901</c:v>
                </c:pt>
                <c:pt idx="23">
                  <c:v>0.7904256</c:v>
                </c:pt>
                <c:pt idx="24">
                  <c:v>1.1910372</c:v>
                </c:pt>
                <c:pt idx="25">
                  <c:v>0.4399385</c:v>
                </c:pt>
                <c:pt idx="26">
                  <c:v>0.474594036363936</c:v>
                </c:pt>
                <c:pt idx="27">
                  <c:v>0.47485989090834</c:v>
                </c:pt>
                <c:pt idx="28">
                  <c:v>0.470526681817588</c:v>
                </c:pt>
                <c:pt idx="29">
                  <c:v>0.473119909090312</c:v>
                </c:pt>
                <c:pt idx="30">
                  <c:v>0.474554400000552</c:v>
                </c:pt>
                <c:pt idx="31">
                  <c:v>0.473213045454246</c:v>
                </c:pt>
                <c:pt idx="32">
                  <c:v>0.8449472</c:v>
                </c:pt>
                <c:pt idx="33">
                  <c:v>0.851339377777152</c:v>
                </c:pt>
                <c:pt idx="34">
                  <c:v>0.830319699999713</c:v>
                </c:pt>
                <c:pt idx="35">
                  <c:v>1.069454184614232</c:v>
                </c:pt>
                <c:pt idx="36">
                  <c:v>0.8844387</c:v>
                </c:pt>
                <c:pt idx="37">
                  <c:v>0.86590027</c:v>
                </c:pt>
                <c:pt idx="38">
                  <c:v>0.511799349999438</c:v>
                </c:pt>
                <c:pt idx="39">
                  <c:v>1.012772799998832</c:v>
                </c:pt>
                <c:pt idx="40">
                  <c:v>0.9019503</c:v>
                </c:pt>
                <c:pt idx="41">
                  <c:v>0.868429177776524</c:v>
                </c:pt>
                <c:pt idx="42">
                  <c:v>0.894506545455365</c:v>
                </c:pt>
                <c:pt idx="43">
                  <c:v>0.90245705</c:v>
                </c:pt>
                <c:pt idx="44">
                  <c:v>0.545615942856886</c:v>
                </c:pt>
                <c:pt idx="45">
                  <c:v>0.60205766666735</c:v>
                </c:pt>
                <c:pt idx="46">
                  <c:v>0.907467081818457</c:v>
                </c:pt>
                <c:pt idx="47">
                  <c:v>0.7684256</c:v>
                </c:pt>
                <c:pt idx="48">
                  <c:v>0.975976445455146</c:v>
                </c:pt>
                <c:pt idx="49">
                  <c:v>1.853981066664252</c:v>
                </c:pt>
                <c:pt idx="50">
                  <c:v>0.843345454544</c:v>
                </c:pt>
                <c:pt idx="51">
                  <c:v>1.3375259</c:v>
                </c:pt>
                <c:pt idx="52">
                  <c:v>0.59421599999916</c:v>
                </c:pt>
                <c:pt idx="53">
                  <c:v>1.001647533334426</c:v>
                </c:pt>
                <c:pt idx="54">
                  <c:v>1.122676885712649</c:v>
                </c:pt>
                <c:pt idx="55">
                  <c:v>1.225483875</c:v>
                </c:pt>
                <c:pt idx="56">
                  <c:v>0.945731876923624</c:v>
                </c:pt>
                <c:pt idx="57">
                  <c:v>1.050313507692033</c:v>
                </c:pt>
                <c:pt idx="58">
                  <c:v>1.19426286</c:v>
                </c:pt>
                <c:pt idx="59">
                  <c:v>1.216682499998625</c:v>
                </c:pt>
                <c:pt idx="60">
                  <c:v>0.832117</c:v>
                </c:pt>
                <c:pt idx="61">
                  <c:v>0.732951466665824</c:v>
                </c:pt>
                <c:pt idx="62">
                  <c:v>0.705414623528272</c:v>
                </c:pt>
                <c:pt idx="63">
                  <c:v>1.221625950001142</c:v>
                </c:pt>
                <c:pt idx="64">
                  <c:v>0.70995922222249</c:v>
                </c:pt>
                <c:pt idx="65">
                  <c:v>0.83859334</c:v>
                </c:pt>
                <c:pt idx="66">
                  <c:v>0.82779424</c:v>
                </c:pt>
                <c:pt idx="67">
                  <c:v>0.984067200000846</c:v>
                </c:pt>
                <c:pt idx="68">
                  <c:v>7.541475379988841</c:v>
                </c:pt>
                <c:pt idx="69">
                  <c:v>1.501714211111681</c:v>
                </c:pt>
                <c:pt idx="70">
                  <c:v>1.380585825</c:v>
                </c:pt>
                <c:pt idx="71">
                  <c:v>2.08912936153672</c:v>
                </c:pt>
                <c:pt idx="72">
                  <c:v>1.4692940625</c:v>
                </c:pt>
                <c:pt idx="73">
                  <c:v>1.4102713235305</c:v>
                </c:pt>
                <c:pt idx="74">
                  <c:v>1.4019376</c:v>
                </c:pt>
                <c:pt idx="75">
                  <c:v>1.393901211766864</c:v>
                </c:pt>
                <c:pt idx="76">
                  <c:v>1.400170835292219</c:v>
                </c:pt>
                <c:pt idx="77">
                  <c:v>1.401755882352125</c:v>
                </c:pt>
                <c:pt idx="78">
                  <c:v>1.393426382350776</c:v>
                </c:pt>
                <c:pt idx="79">
                  <c:v>1.392441935292765</c:v>
                </c:pt>
                <c:pt idx="80">
                  <c:v>1.406639764707788</c:v>
                </c:pt>
                <c:pt idx="81">
                  <c:v>1.400436141175388</c:v>
                </c:pt>
                <c:pt idx="82">
                  <c:v>1.400978264704525</c:v>
                </c:pt>
                <c:pt idx="83">
                  <c:v>1.405696</c:v>
                </c:pt>
                <c:pt idx="84">
                  <c:v>1.409909611766621</c:v>
                </c:pt>
                <c:pt idx="85">
                  <c:v>1.39214858125</c:v>
                </c:pt>
                <c:pt idx="86">
                  <c:v>1.405950000001911</c:v>
                </c:pt>
                <c:pt idx="87">
                  <c:v>0.953303018180982</c:v>
                </c:pt>
                <c:pt idx="88">
                  <c:v>0.95743254</c:v>
                </c:pt>
                <c:pt idx="89">
                  <c:v>1.639997333331504</c:v>
                </c:pt>
                <c:pt idx="90">
                  <c:v>4.94264834</c:v>
                </c:pt>
                <c:pt idx="91">
                  <c:v>1.563042999998862</c:v>
                </c:pt>
                <c:pt idx="92">
                  <c:v>0.87028368</c:v>
                </c:pt>
                <c:pt idx="93">
                  <c:v>2.345880975</c:v>
                </c:pt>
                <c:pt idx="94">
                  <c:v>2.97316173</c:v>
                </c:pt>
                <c:pt idx="95">
                  <c:v>2.2129731</c:v>
                </c:pt>
                <c:pt idx="96">
                  <c:v>1.118972975</c:v>
                </c:pt>
                <c:pt idx="97">
                  <c:v>1.963232863638081</c:v>
                </c:pt>
                <c:pt idx="98">
                  <c:v>4.322196</c:v>
                </c:pt>
                <c:pt idx="99">
                  <c:v>1.988395945453953</c:v>
                </c:pt>
                <c:pt idx="100">
                  <c:v>2.82585999999771</c:v>
                </c:pt>
                <c:pt idx="101">
                  <c:v>2.20332467692024</c:v>
                </c:pt>
                <c:pt idx="102">
                  <c:v>3.3373736</c:v>
                </c:pt>
                <c:pt idx="103">
                  <c:v>2.430093786669422</c:v>
                </c:pt>
                <c:pt idx="104">
                  <c:v>2.357509514282332</c:v>
                </c:pt>
                <c:pt idx="105">
                  <c:v>2.24039132307972</c:v>
                </c:pt>
                <c:pt idx="106">
                  <c:v>3.512161916671002</c:v>
                </c:pt>
                <c:pt idx="107">
                  <c:v>1.8104551</c:v>
                </c:pt>
                <c:pt idx="108">
                  <c:v>1.8235392</c:v>
                </c:pt>
                <c:pt idx="109">
                  <c:v>5.15019645</c:v>
                </c:pt>
                <c:pt idx="110">
                  <c:v>2.407899000001131</c:v>
                </c:pt>
                <c:pt idx="111">
                  <c:v>3.738789166661975</c:v>
                </c:pt>
                <c:pt idx="112">
                  <c:v>4.901869905879156</c:v>
                </c:pt>
                <c:pt idx="113">
                  <c:v>5.7796678125</c:v>
                </c:pt>
                <c:pt idx="114">
                  <c:v>2.517702826663948</c:v>
                </c:pt>
                <c:pt idx="115">
                  <c:v>2.911376633329931</c:v>
                </c:pt>
                <c:pt idx="116">
                  <c:v>2.6350896</c:v>
                </c:pt>
                <c:pt idx="117">
                  <c:v>4.218803938456883</c:v>
                </c:pt>
                <c:pt idx="118">
                  <c:v>1.974325538463176</c:v>
                </c:pt>
                <c:pt idx="119">
                  <c:v>1.987717875</c:v>
                </c:pt>
                <c:pt idx="120">
                  <c:v>6.452064319999999</c:v>
                </c:pt>
                <c:pt idx="121">
                  <c:v>3.20872388</c:v>
                </c:pt>
                <c:pt idx="122">
                  <c:v>4.517525713327831</c:v>
                </c:pt>
                <c:pt idx="123">
                  <c:v>1.818951436360765</c:v>
                </c:pt>
                <c:pt idx="124">
                  <c:v>5.985816888886506</c:v>
                </c:pt>
                <c:pt idx="125">
                  <c:v>3.847881574995392</c:v>
                </c:pt>
                <c:pt idx="126">
                  <c:v>2.9748809875</c:v>
                </c:pt>
                <c:pt idx="127">
                  <c:v>6.230781163640771</c:v>
                </c:pt>
                <c:pt idx="128">
                  <c:v>3.288700177775366</c:v>
                </c:pt>
                <c:pt idx="129">
                  <c:v>6.4846436</c:v>
                </c:pt>
                <c:pt idx="130">
                  <c:v>7.46159949231217</c:v>
                </c:pt>
                <c:pt idx="131">
                  <c:v>1.81550679999722</c:v>
                </c:pt>
                <c:pt idx="132">
                  <c:v>3.26960476</c:v>
                </c:pt>
                <c:pt idx="133">
                  <c:v>5.76525755</c:v>
                </c:pt>
                <c:pt idx="134">
                  <c:v>2.930759922223339</c:v>
                </c:pt>
                <c:pt idx="135">
                  <c:v>3.9604151</c:v>
                </c:pt>
                <c:pt idx="136">
                  <c:v>2.09146610908788</c:v>
                </c:pt>
                <c:pt idx="137">
                  <c:v>4.336174276916296</c:v>
                </c:pt>
                <c:pt idx="138">
                  <c:v>2.56112472</c:v>
                </c:pt>
                <c:pt idx="139">
                  <c:v>2.106215384614848</c:v>
                </c:pt>
                <c:pt idx="140">
                  <c:v>4.112746299995502</c:v>
                </c:pt>
                <c:pt idx="141">
                  <c:v>2.7347756</c:v>
                </c:pt>
                <c:pt idx="142">
                  <c:v>4.293174723082354</c:v>
                </c:pt>
                <c:pt idx="143">
                  <c:v>6.130834400004358</c:v>
                </c:pt>
                <c:pt idx="144">
                  <c:v>6.207393000009816</c:v>
                </c:pt>
                <c:pt idx="145">
                  <c:v>5.157308735297271</c:v>
                </c:pt>
                <c:pt idx="146">
                  <c:v>4.924950923081879</c:v>
                </c:pt>
                <c:pt idx="147">
                  <c:v>4.98588468</c:v>
                </c:pt>
                <c:pt idx="148">
                  <c:v>5.2277842125</c:v>
                </c:pt>
                <c:pt idx="149">
                  <c:v>5.211336486672281</c:v>
                </c:pt>
                <c:pt idx="150">
                  <c:v>5.426377023527277</c:v>
                </c:pt>
                <c:pt idx="151">
                  <c:v>2.960416625</c:v>
                </c:pt>
                <c:pt idx="152">
                  <c:v>9.5137923</c:v>
                </c:pt>
                <c:pt idx="153">
                  <c:v>9.27594331998864</c:v>
                </c:pt>
                <c:pt idx="154">
                  <c:v>11.7237276</c:v>
                </c:pt>
                <c:pt idx="155">
                  <c:v>7.7330808</c:v>
                </c:pt>
                <c:pt idx="156">
                  <c:v>12.19597020001345</c:v>
                </c:pt>
                <c:pt idx="157">
                  <c:v>13.17526300001772</c:v>
                </c:pt>
                <c:pt idx="158">
                  <c:v>6.742382777780242</c:v>
                </c:pt>
                <c:pt idx="159">
                  <c:v>6.77663000000739</c:v>
                </c:pt>
                <c:pt idx="160">
                  <c:v>8.6926351499912</c:v>
                </c:pt>
                <c:pt idx="161">
                  <c:v>14.60157600001747</c:v>
                </c:pt>
                <c:pt idx="162">
                  <c:v>7.181450540000001</c:v>
                </c:pt>
                <c:pt idx="163">
                  <c:v>15.81402790715192</c:v>
                </c:pt>
                <c:pt idx="164">
                  <c:v>8.381439100009236</c:v>
                </c:pt>
                <c:pt idx="165">
                  <c:v>14.7069158</c:v>
                </c:pt>
                <c:pt idx="166">
                  <c:v>18.99386612353386</c:v>
                </c:pt>
                <c:pt idx="167">
                  <c:v>20.0000613375</c:v>
                </c:pt>
                <c:pt idx="168">
                  <c:v>9.225596999999998</c:v>
                </c:pt>
                <c:pt idx="169">
                  <c:v>21.3535394777693</c:v>
                </c:pt>
                <c:pt idx="170">
                  <c:v>9.80505680001078</c:v>
                </c:pt>
                <c:pt idx="171">
                  <c:v>9.838100357152108</c:v>
                </c:pt>
                <c:pt idx="172">
                  <c:v>12.5392054222269</c:v>
                </c:pt>
                <c:pt idx="173">
                  <c:v>12.77662622725894</c:v>
                </c:pt>
                <c:pt idx="174">
                  <c:v>6.5427191666763</c:v>
                </c:pt>
                <c:pt idx="175">
                  <c:v>28.01359846149441</c:v>
                </c:pt>
                <c:pt idx="176">
                  <c:v>10.80824731875</c:v>
                </c:pt>
                <c:pt idx="177">
                  <c:v>18.72502026668961</c:v>
                </c:pt>
                <c:pt idx="178">
                  <c:v>19.53141991111954</c:v>
                </c:pt>
                <c:pt idx="179">
                  <c:v>10.93981138825267</c:v>
                </c:pt>
                <c:pt idx="180">
                  <c:v>8.394297261544851</c:v>
                </c:pt>
                <c:pt idx="181">
                  <c:v>19.461966</c:v>
                </c:pt>
                <c:pt idx="182">
                  <c:v>26.13829825</c:v>
                </c:pt>
                <c:pt idx="183">
                  <c:v>22.82852804702385</c:v>
                </c:pt>
                <c:pt idx="184">
                  <c:v>28.41047253337014</c:v>
                </c:pt>
                <c:pt idx="185">
                  <c:v>38.38413485710689</c:v>
                </c:pt>
                <c:pt idx="186">
                  <c:v>21.73654220625</c:v>
                </c:pt>
                <c:pt idx="187">
                  <c:v>28.44276400910854</c:v>
                </c:pt>
                <c:pt idx="188">
                  <c:v>66.27327119992732</c:v>
                </c:pt>
                <c:pt idx="189">
                  <c:v>53.12047932</c:v>
                </c:pt>
                <c:pt idx="190">
                  <c:v>109.8886661817814</c:v>
                </c:pt>
                <c:pt idx="191">
                  <c:v>113.5578249273079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174296"/>
        <c:axId val="2113168792"/>
      </c:scatterChart>
      <c:valAx>
        <c:axId val="2113174296"/>
        <c:scaling>
          <c:logBase val="10.0"/>
          <c:orientation val="minMax"/>
          <c:min val="2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Problem memory footprint (MB)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13168792"/>
        <c:crosses val="autoZero"/>
        <c:crossBetween val="midCat"/>
      </c:valAx>
      <c:valAx>
        <c:axId val="2113168792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 (J)</a:t>
                </a:r>
              </a:p>
            </c:rich>
          </c:tx>
          <c:layout/>
          <c:overlay val="0"/>
        </c:title>
        <c:numFmt formatCode="0.00E+00" sourceLinked="1"/>
        <c:majorTickMark val="out"/>
        <c:minorTickMark val="none"/>
        <c:tickLblPos val="nextTo"/>
        <c:crossAx val="21131742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Naive DSPMV</a:t>
            </a:r>
            <a:r>
              <a:rPr lang="en-US" baseline="0"/>
              <a:t> </a:t>
            </a:r>
            <a:r>
              <a:rPr lang="en-US"/>
              <a:t>Energy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Analysis!$T$325</c:f>
              <c:strCache>
                <c:ptCount val="1"/>
                <c:pt idx="0">
                  <c:v>Ecomp</c:v>
                </c:pt>
              </c:strCache>
            </c:strRef>
          </c:tx>
          <c:marker>
            <c:symbol val="none"/>
          </c:marker>
          <c:xVal>
            <c:numRef>
              <c:f>Analysis!$L$326:$L$602</c:f>
              <c:numCache>
                <c:formatCode>General</c:formatCode>
                <c:ptCount val="277"/>
                <c:pt idx="0">
                  <c:v>32.854596</c:v>
                </c:pt>
                <c:pt idx="1">
                  <c:v>33.225288</c:v>
                </c:pt>
                <c:pt idx="2">
                  <c:v>33.428136</c:v>
                </c:pt>
                <c:pt idx="3">
                  <c:v>33.915812</c:v>
                </c:pt>
                <c:pt idx="4">
                  <c:v>34.535664</c:v>
                </c:pt>
                <c:pt idx="5">
                  <c:v>34.61448</c:v>
                </c:pt>
                <c:pt idx="6">
                  <c:v>34.614888</c:v>
                </c:pt>
                <c:pt idx="7">
                  <c:v>34.65158</c:v>
                </c:pt>
                <c:pt idx="8">
                  <c:v>35.893404</c:v>
                </c:pt>
                <c:pt idx="9">
                  <c:v>35.995176</c:v>
                </c:pt>
                <c:pt idx="10">
                  <c:v>38.060788</c:v>
                </c:pt>
                <c:pt idx="11">
                  <c:v>38.169924</c:v>
                </c:pt>
                <c:pt idx="12">
                  <c:v>38.241056</c:v>
                </c:pt>
                <c:pt idx="13">
                  <c:v>38.3248</c:v>
                </c:pt>
                <c:pt idx="14">
                  <c:v>38.642472</c:v>
                </c:pt>
                <c:pt idx="15">
                  <c:v>38.94822</c:v>
                </c:pt>
                <c:pt idx="16">
                  <c:v>38.958456</c:v>
                </c:pt>
                <c:pt idx="17">
                  <c:v>39.206012</c:v>
                </c:pt>
                <c:pt idx="18">
                  <c:v>39.523576</c:v>
                </c:pt>
                <c:pt idx="19">
                  <c:v>39.53628</c:v>
                </c:pt>
                <c:pt idx="20">
                  <c:v>39.85824</c:v>
                </c:pt>
                <c:pt idx="21">
                  <c:v>40.526976</c:v>
                </c:pt>
                <c:pt idx="22">
                  <c:v>40.74836</c:v>
                </c:pt>
                <c:pt idx="23">
                  <c:v>41.604352</c:v>
                </c:pt>
                <c:pt idx="24">
                  <c:v>41.808688</c:v>
                </c:pt>
                <c:pt idx="25">
                  <c:v>42.330644</c:v>
                </c:pt>
                <c:pt idx="26">
                  <c:v>44.111828</c:v>
                </c:pt>
                <c:pt idx="27">
                  <c:v>44.641296</c:v>
                </c:pt>
                <c:pt idx="28">
                  <c:v>44.8296</c:v>
                </c:pt>
                <c:pt idx="29">
                  <c:v>45.104964</c:v>
                </c:pt>
                <c:pt idx="30">
                  <c:v>45.552408</c:v>
                </c:pt>
                <c:pt idx="31">
                  <c:v>45.766936</c:v>
                </c:pt>
                <c:pt idx="32">
                  <c:v>46.144888</c:v>
                </c:pt>
                <c:pt idx="33">
                  <c:v>46.41982</c:v>
                </c:pt>
                <c:pt idx="34">
                  <c:v>46.573568</c:v>
                </c:pt>
                <c:pt idx="35">
                  <c:v>46.850512</c:v>
                </c:pt>
                <c:pt idx="36">
                  <c:v>47.340384</c:v>
                </c:pt>
                <c:pt idx="37">
                  <c:v>47.922336</c:v>
                </c:pt>
                <c:pt idx="38">
                  <c:v>47.922336</c:v>
                </c:pt>
                <c:pt idx="39">
                  <c:v>47.922336</c:v>
                </c:pt>
                <c:pt idx="40">
                  <c:v>47.922336</c:v>
                </c:pt>
                <c:pt idx="41">
                  <c:v>48.486608</c:v>
                </c:pt>
                <c:pt idx="42">
                  <c:v>48.716536</c:v>
                </c:pt>
                <c:pt idx="43">
                  <c:v>49.083184</c:v>
                </c:pt>
                <c:pt idx="44">
                  <c:v>49.083184</c:v>
                </c:pt>
                <c:pt idx="45">
                  <c:v>49.083184</c:v>
                </c:pt>
                <c:pt idx="46">
                  <c:v>49.083184</c:v>
                </c:pt>
                <c:pt idx="47">
                  <c:v>49.337616</c:v>
                </c:pt>
                <c:pt idx="48">
                  <c:v>49.549536</c:v>
                </c:pt>
                <c:pt idx="49">
                  <c:v>51.15978</c:v>
                </c:pt>
                <c:pt idx="50">
                  <c:v>52.219224</c:v>
                </c:pt>
                <c:pt idx="51">
                  <c:v>52.464528</c:v>
                </c:pt>
                <c:pt idx="52">
                  <c:v>52.86552</c:v>
                </c:pt>
                <c:pt idx="53">
                  <c:v>53.129388</c:v>
                </c:pt>
                <c:pt idx="54">
                  <c:v>53.385744</c:v>
                </c:pt>
                <c:pt idx="55">
                  <c:v>53.385744</c:v>
                </c:pt>
                <c:pt idx="56">
                  <c:v>53.804148</c:v>
                </c:pt>
                <c:pt idx="57">
                  <c:v>53.80868</c:v>
                </c:pt>
                <c:pt idx="58">
                  <c:v>53.80868</c:v>
                </c:pt>
                <c:pt idx="59">
                  <c:v>53.80868</c:v>
                </c:pt>
                <c:pt idx="60">
                  <c:v>53.80868</c:v>
                </c:pt>
                <c:pt idx="61">
                  <c:v>54.235296</c:v>
                </c:pt>
                <c:pt idx="62">
                  <c:v>54.612</c:v>
                </c:pt>
                <c:pt idx="63">
                  <c:v>56.107856</c:v>
                </c:pt>
                <c:pt idx="64">
                  <c:v>56.42916</c:v>
                </c:pt>
                <c:pt idx="65">
                  <c:v>57.285072</c:v>
                </c:pt>
                <c:pt idx="66">
                  <c:v>58.331624</c:v>
                </c:pt>
                <c:pt idx="67">
                  <c:v>59.330224</c:v>
                </c:pt>
                <c:pt idx="68">
                  <c:v>59.659672</c:v>
                </c:pt>
                <c:pt idx="69">
                  <c:v>60.118516</c:v>
                </c:pt>
                <c:pt idx="70">
                  <c:v>63.466248</c:v>
                </c:pt>
                <c:pt idx="71">
                  <c:v>63.827928</c:v>
                </c:pt>
                <c:pt idx="72">
                  <c:v>64.96152</c:v>
                </c:pt>
                <c:pt idx="73">
                  <c:v>65.89555199999999</c:v>
                </c:pt>
                <c:pt idx="74">
                  <c:v>66.979256</c:v>
                </c:pt>
                <c:pt idx="75">
                  <c:v>68.11477600000001</c:v>
                </c:pt>
                <c:pt idx="76">
                  <c:v>68.11477600000001</c:v>
                </c:pt>
                <c:pt idx="77">
                  <c:v>68.11477600000001</c:v>
                </c:pt>
                <c:pt idx="78">
                  <c:v>68.11477600000001</c:v>
                </c:pt>
                <c:pt idx="79">
                  <c:v>68.11477600000001</c:v>
                </c:pt>
                <c:pt idx="80">
                  <c:v>68.11477600000001</c:v>
                </c:pt>
                <c:pt idx="81">
                  <c:v>71.27512</c:v>
                </c:pt>
                <c:pt idx="82">
                  <c:v>71.30246</c:v>
                </c:pt>
                <c:pt idx="83">
                  <c:v>71.30246</c:v>
                </c:pt>
                <c:pt idx="84">
                  <c:v>72.11796</c:v>
                </c:pt>
                <c:pt idx="85">
                  <c:v>72.300996</c:v>
                </c:pt>
                <c:pt idx="86">
                  <c:v>72.878344</c:v>
                </c:pt>
                <c:pt idx="87">
                  <c:v>73.374112</c:v>
                </c:pt>
                <c:pt idx="88">
                  <c:v>73.79244</c:v>
                </c:pt>
                <c:pt idx="89">
                  <c:v>75.505792</c:v>
                </c:pt>
                <c:pt idx="90">
                  <c:v>75.5216</c:v>
                </c:pt>
                <c:pt idx="91">
                  <c:v>75.649216</c:v>
                </c:pt>
                <c:pt idx="92">
                  <c:v>76.607116</c:v>
                </c:pt>
                <c:pt idx="93">
                  <c:v>79.589028</c:v>
                </c:pt>
                <c:pt idx="94">
                  <c:v>79.952</c:v>
                </c:pt>
                <c:pt idx="95">
                  <c:v>80.405844</c:v>
                </c:pt>
                <c:pt idx="96">
                  <c:v>81.64572</c:v>
                </c:pt>
                <c:pt idx="97">
                  <c:v>82.139168</c:v>
                </c:pt>
                <c:pt idx="98">
                  <c:v>83.126304</c:v>
                </c:pt>
                <c:pt idx="99">
                  <c:v>83.127792</c:v>
                </c:pt>
                <c:pt idx="100">
                  <c:v>84.692044</c:v>
                </c:pt>
                <c:pt idx="101">
                  <c:v>86.984404</c:v>
                </c:pt>
                <c:pt idx="102">
                  <c:v>87.9645</c:v>
                </c:pt>
                <c:pt idx="103">
                  <c:v>88.891036</c:v>
                </c:pt>
                <c:pt idx="104">
                  <c:v>90.902944</c:v>
                </c:pt>
                <c:pt idx="105">
                  <c:v>91.04232</c:v>
                </c:pt>
                <c:pt idx="106">
                  <c:v>92.284316</c:v>
                </c:pt>
                <c:pt idx="107">
                  <c:v>93.513284</c:v>
                </c:pt>
                <c:pt idx="108">
                  <c:v>95.118104</c:v>
                </c:pt>
                <c:pt idx="109">
                  <c:v>95.531796</c:v>
                </c:pt>
                <c:pt idx="110">
                  <c:v>96.415064</c:v>
                </c:pt>
                <c:pt idx="111">
                  <c:v>96.578328</c:v>
                </c:pt>
                <c:pt idx="112">
                  <c:v>96.96604</c:v>
                </c:pt>
                <c:pt idx="113">
                  <c:v>98.658416</c:v>
                </c:pt>
                <c:pt idx="114">
                  <c:v>99.466968</c:v>
                </c:pt>
                <c:pt idx="115">
                  <c:v>101.443032</c:v>
                </c:pt>
                <c:pt idx="116">
                  <c:v>102.36814</c:v>
                </c:pt>
                <c:pt idx="117">
                  <c:v>103.67644</c:v>
                </c:pt>
                <c:pt idx="118">
                  <c:v>104.52116</c:v>
                </c:pt>
                <c:pt idx="119">
                  <c:v>104.669432</c:v>
                </c:pt>
                <c:pt idx="120">
                  <c:v>104.91174</c:v>
                </c:pt>
                <c:pt idx="121">
                  <c:v>106.097308</c:v>
                </c:pt>
                <c:pt idx="122">
                  <c:v>106.345872</c:v>
                </c:pt>
                <c:pt idx="123">
                  <c:v>108.14462</c:v>
                </c:pt>
                <c:pt idx="124">
                  <c:v>109.280528</c:v>
                </c:pt>
                <c:pt idx="125">
                  <c:v>110.399656</c:v>
                </c:pt>
                <c:pt idx="126">
                  <c:v>112.020488</c:v>
                </c:pt>
                <c:pt idx="127">
                  <c:v>112.265808</c:v>
                </c:pt>
                <c:pt idx="128">
                  <c:v>118.9944</c:v>
                </c:pt>
                <c:pt idx="129">
                  <c:v>123.192048</c:v>
                </c:pt>
                <c:pt idx="130">
                  <c:v>123.639472</c:v>
                </c:pt>
                <c:pt idx="131">
                  <c:v>124.179168</c:v>
                </c:pt>
                <c:pt idx="132">
                  <c:v>124.9112</c:v>
                </c:pt>
                <c:pt idx="133">
                  <c:v>124.954352</c:v>
                </c:pt>
                <c:pt idx="134">
                  <c:v>127.524656</c:v>
                </c:pt>
                <c:pt idx="135">
                  <c:v>128.4266</c:v>
                </c:pt>
                <c:pt idx="136">
                  <c:v>130.703424</c:v>
                </c:pt>
                <c:pt idx="137">
                  <c:v>131.1872</c:v>
                </c:pt>
                <c:pt idx="138">
                  <c:v>131.1872</c:v>
                </c:pt>
                <c:pt idx="139">
                  <c:v>132.746952</c:v>
                </c:pt>
                <c:pt idx="140">
                  <c:v>133.632072</c:v>
                </c:pt>
                <c:pt idx="141">
                  <c:v>134.464128</c:v>
                </c:pt>
                <c:pt idx="142">
                  <c:v>136.3894</c:v>
                </c:pt>
                <c:pt idx="143">
                  <c:v>137.242224</c:v>
                </c:pt>
                <c:pt idx="144">
                  <c:v>138.508656</c:v>
                </c:pt>
                <c:pt idx="145">
                  <c:v>140.0108</c:v>
                </c:pt>
                <c:pt idx="146">
                  <c:v>142.183516</c:v>
                </c:pt>
                <c:pt idx="147">
                  <c:v>143.971448</c:v>
                </c:pt>
                <c:pt idx="148">
                  <c:v>145.685724</c:v>
                </c:pt>
                <c:pt idx="149">
                  <c:v>150.530504</c:v>
                </c:pt>
                <c:pt idx="150">
                  <c:v>153.63216</c:v>
                </c:pt>
                <c:pt idx="151">
                  <c:v>159.31944</c:v>
                </c:pt>
                <c:pt idx="152">
                  <c:v>162.723432</c:v>
                </c:pt>
                <c:pt idx="153">
                  <c:v>171.063056</c:v>
                </c:pt>
                <c:pt idx="154">
                  <c:v>171.371352</c:v>
                </c:pt>
                <c:pt idx="155">
                  <c:v>179.543124</c:v>
                </c:pt>
                <c:pt idx="156">
                  <c:v>183.84796</c:v>
                </c:pt>
                <c:pt idx="157">
                  <c:v>184.602352</c:v>
                </c:pt>
                <c:pt idx="158">
                  <c:v>186.270764</c:v>
                </c:pt>
                <c:pt idx="159">
                  <c:v>186.926896</c:v>
                </c:pt>
                <c:pt idx="160">
                  <c:v>194.816428</c:v>
                </c:pt>
                <c:pt idx="161">
                  <c:v>194.816428</c:v>
                </c:pt>
                <c:pt idx="162">
                  <c:v>216.621836</c:v>
                </c:pt>
                <c:pt idx="163">
                  <c:v>217.107456</c:v>
                </c:pt>
                <c:pt idx="164">
                  <c:v>220.6806</c:v>
                </c:pt>
                <c:pt idx="165">
                  <c:v>220.6806</c:v>
                </c:pt>
                <c:pt idx="166">
                  <c:v>220.6806</c:v>
                </c:pt>
                <c:pt idx="167">
                  <c:v>220.6806</c:v>
                </c:pt>
                <c:pt idx="168">
                  <c:v>220.6806</c:v>
                </c:pt>
                <c:pt idx="169">
                  <c:v>220.6806</c:v>
                </c:pt>
                <c:pt idx="170">
                  <c:v>221.1636</c:v>
                </c:pt>
                <c:pt idx="171">
                  <c:v>221.1636</c:v>
                </c:pt>
                <c:pt idx="172">
                  <c:v>221.1636</c:v>
                </c:pt>
                <c:pt idx="173">
                  <c:v>221.1636</c:v>
                </c:pt>
                <c:pt idx="174">
                  <c:v>221.1636</c:v>
                </c:pt>
                <c:pt idx="175">
                  <c:v>221.1636</c:v>
                </c:pt>
                <c:pt idx="176">
                  <c:v>221.1636</c:v>
                </c:pt>
                <c:pt idx="177">
                  <c:v>221.1636</c:v>
                </c:pt>
                <c:pt idx="178">
                  <c:v>221.1636</c:v>
                </c:pt>
                <c:pt idx="179">
                  <c:v>227.223632</c:v>
                </c:pt>
                <c:pt idx="180">
                  <c:v>230.662796</c:v>
                </c:pt>
                <c:pt idx="181">
                  <c:v>231.872904</c:v>
                </c:pt>
                <c:pt idx="182">
                  <c:v>240.171648</c:v>
                </c:pt>
                <c:pt idx="183">
                  <c:v>245.410156</c:v>
                </c:pt>
                <c:pt idx="184">
                  <c:v>248.07496</c:v>
                </c:pt>
                <c:pt idx="185">
                  <c:v>251.20848</c:v>
                </c:pt>
                <c:pt idx="186">
                  <c:v>255.144564</c:v>
                </c:pt>
                <c:pt idx="187">
                  <c:v>259.82502</c:v>
                </c:pt>
                <c:pt idx="188">
                  <c:v>267.559284</c:v>
                </c:pt>
                <c:pt idx="189">
                  <c:v>269.736716</c:v>
                </c:pt>
                <c:pt idx="190">
                  <c:v>272.896008</c:v>
                </c:pt>
                <c:pt idx="191">
                  <c:v>273.722736</c:v>
                </c:pt>
                <c:pt idx="192">
                  <c:v>276.204032</c:v>
                </c:pt>
                <c:pt idx="193">
                  <c:v>281.367408</c:v>
                </c:pt>
                <c:pt idx="194">
                  <c:v>295.619264</c:v>
                </c:pt>
                <c:pt idx="195">
                  <c:v>296.481376</c:v>
                </c:pt>
                <c:pt idx="196">
                  <c:v>299.947876</c:v>
                </c:pt>
                <c:pt idx="197">
                  <c:v>300.796656</c:v>
                </c:pt>
                <c:pt idx="198">
                  <c:v>306.39936</c:v>
                </c:pt>
                <c:pt idx="199">
                  <c:v>311.57334</c:v>
                </c:pt>
                <c:pt idx="200">
                  <c:v>314.050992</c:v>
                </c:pt>
                <c:pt idx="201">
                  <c:v>315.111244</c:v>
                </c:pt>
                <c:pt idx="202">
                  <c:v>315.57046</c:v>
                </c:pt>
                <c:pt idx="203">
                  <c:v>328.272168</c:v>
                </c:pt>
                <c:pt idx="204">
                  <c:v>328.921176</c:v>
                </c:pt>
                <c:pt idx="205">
                  <c:v>337.595076</c:v>
                </c:pt>
                <c:pt idx="206">
                  <c:v>339.819704</c:v>
                </c:pt>
                <c:pt idx="207">
                  <c:v>341.310552</c:v>
                </c:pt>
                <c:pt idx="208">
                  <c:v>346.027608</c:v>
                </c:pt>
                <c:pt idx="209">
                  <c:v>348.509512</c:v>
                </c:pt>
                <c:pt idx="210">
                  <c:v>355.679888</c:v>
                </c:pt>
                <c:pt idx="211">
                  <c:v>356.150808</c:v>
                </c:pt>
                <c:pt idx="212">
                  <c:v>358.346288</c:v>
                </c:pt>
                <c:pt idx="213">
                  <c:v>365.704064</c:v>
                </c:pt>
                <c:pt idx="214">
                  <c:v>365.800704</c:v>
                </c:pt>
                <c:pt idx="215">
                  <c:v>369.14288</c:v>
                </c:pt>
                <c:pt idx="216">
                  <c:v>372.352452</c:v>
                </c:pt>
                <c:pt idx="217">
                  <c:v>374.68536</c:v>
                </c:pt>
                <c:pt idx="218">
                  <c:v>379.20412</c:v>
                </c:pt>
                <c:pt idx="219">
                  <c:v>387.174828</c:v>
                </c:pt>
                <c:pt idx="220">
                  <c:v>389.509516</c:v>
                </c:pt>
                <c:pt idx="221">
                  <c:v>437.73952</c:v>
                </c:pt>
                <c:pt idx="222">
                  <c:v>451.434516</c:v>
                </c:pt>
                <c:pt idx="223">
                  <c:v>451.870344</c:v>
                </c:pt>
                <c:pt idx="224">
                  <c:v>457.213324</c:v>
                </c:pt>
                <c:pt idx="225">
                  <c:v>475.599012</c:v>
                </c:pt>
                <c:pt idx="226">
                  <c:v>483.370348</c:v>
                </c:pt>
                <c:pt idx="227">
                  <c:v>506.899032</c:v>
                </c:pt>
                <c:pt idx="228">
                  <c:v>510.525192</c:v>
                </c:pt>
                <c:pt idx="229">
                  <c:v>535.56762</c:v>
                </c:pt>
                <c:pt idx="230">
                  <c:v>577.31376</c:v>
                </c:pt>
                <c:pt idx="231">
                  <c:v>605.616544</c:v>
                </c:pt>
                <c:pt idx="232">
                  <c:v>611.702808</c:v>
                </c:pt>
                <c:pt idx="233">
                  <c:v>647.438364</c:v>
                </c:pt>
                <c:pt idx="234">
                  <c:v>662.2292</c:v>
                </c:pt>
                <c:pt idx="235">
                  <c:v>683.919024</c:v>
                </c:pt>
                <c:pt idx="236">
                  <c:v>685.786072</c:v>
                </c:pt>
                <c:pt idx="237">
                  <c:v>738.429016</c:v>
                </c:pt>
                <c:pt idx="238">
                  <c:v>760.9698</c:v>
                </c:pt>
                <c:pt idx="239">
                  <c:v>786.63948</c:v>
                </c:pt>
                <c:pt idx="240">
                  <c:v>802.207392</c:v>
                </c:pt>
                <c:pt idx="241">
                  <c:v>812.298728</c:v>
                </c:pt>
                <c:pt idx="242">
                  <c:v>825.4580120000001</c:v>
                </c:pt>
                <c:pt idx="243">
                  <c:v>865.123384</c:v>
                </c:pt>
                <c:pt idx="244">
                  <c:v>879.72996</c:v>
                </c:pt>
                <c:pt idx="245">
                  <c:v>882.792944</c:v>
                </c:pt>
                <c:pt idx="246">
                  <c:v>924.876696</c:v>
                </c:pt>
                <c:pt idx="247">
                  <c:v>950.696064</c:v>
                </c:pt>
                <c:pt idx="248">
                  <c:v>979.936852</c:v>
                </c:pt>
                <c:pt idx="249">
                  <c:v>1055.542904</c:v>
                </c:pt>
                <c:pt idx="250">
                  <c:v>1059.874488</c:v>
                </c:pt>
                <c:pt idx="251">
                  <c:v>1074.470944</c:v>
                </c:pt>
                <c:pt idx="252">
                  <c:v>1074.470944</c:v>
                </c:pt>
                <c:pt idx="253">
                  <c:v>1092.168928</c:v>
                </c:pt>
                <c:pt idx="254">
                  <c:v>1093.72872</c:v>
                </c:pt>
                <c:pt idx="255">
                  <c:v>1153.429516</c:v>
                </c:pt>
                <c:pt idx="256">
                  <c:v>1162.10112</c:v>
                </c:pt>
                <c:pt idx="257">
                  <c:v>1232.997504</c:v>
                </c:pt>
                <c:pt idx="258">
                  <c:v>1293.491792</c:v>
                </c:pt>
                <c:pt idx="259">
                  <c:v>1360.639704</c:v>
                </c:pt>
                <c:pt idx="260">
                  <c:v>1379.48834</c:v>
                </c:pt>
                <c:pt idx="261">
                  <c:v>1440.168408</c:v>
                </c:pt>
                <c:pt idx="262">
                  <c:v>1476.652412</c:v>
                </c:pt>
                <c:pt idx="263">
                  <c:v>1569.768928</c:v>
                </c:pt>
                <c:pt idx="264">
                  <c:v>1569.768928</c:v>
                </c:pt>
                <c:pt idx="265">
                  <c:v>1691.498776</c:v>
                </c:pt>
                <c:pt idx="266">
                  <c:v>2070.156316</c:v>
                </c:pt>
                <c:pt idx="267">
                  <c:v>2477.609052</c:v>
                </c:pt>
                <c:pt idx="268">
                  <c:v>2921.129344</c:v>
                </c:pt>
                <c:pt idx="269">
                  <c:v>3437.224876</c:v>
                </c:pt>
                <c:pt idx="270">
                  <c:v>3516.475172</c:v>
                </c:pt>
                <c:pt idx="271">
                  <c:v>3947.774864</c:v>
                </c:pt>
                <c:pt idx="272">
                  <c:v>5703.507584</c:v>
                </c:pt>
                <c:pt idx="273">
                  <c:v>8134.875096</c:v>
                </c:pt>
                <c:pt idx="274">
                  <c:v>9853.540224</c:v>
                </c:pt>
                <c:pt idx="275">
                  <c:v>12025.569884</c:v>
                </c:pt>
                <c:pt idx="276">
                  <c:v>14601.68138</c:v>
                </c:pt>
              </c:numCache>
            </c:numRef>
          </c:xVal>
          <c:yVal>
            <c:numRef>
              <c:f>Analysis!$T$326:$T$602</c:f>
              <c:numCache>
                <c:formatCode>0.00E+00</c:formatCode>
                <c:ptCount val="27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Analysis!$U$325</c:f>
              <c:strCache>
                <c:ptCount val="1"/>
                <c:pt idx="0">
                  <c:v>Ecomm</c:v>
                </c:pt>
              </c:strCache>
            </c:strRef>
          </c:tx>
          <c:marker>
            <c:symbol val="none"/>
          </c:marker>
          <c:xVal>
            <c:numRef>
              <c:f>Analysis!$L$375:$L$602</c:f>
              <c:numCache>
                <c:formatCode>General</c:formatCode>
                <c:ptCount val="228"/>
                <c:pt idx="0">
                  <c:v>51.15978</c:v>
                </c:pt>
                <c:pt idx="1">
                  <c:v>52.219224</c:v>
                </c:pt>
                <c:pt idx="2">
                  <c:v>52.464528</c:v>
                </c:pt>
                <c:pt idx="3">
                  <c:v>52.86552</c:v>
                </c:pt>
                <c:pt idx="4">
                  <c:v>53.129388</c:v>
                </c:pt>
                <c:pt idx="5">
                  <c:v>53.385744</c:v>
                </c:pt>
                <c:pt idx="6">
                  <c:v>53.385744</c:v>
                </c:pt>
                <c:pt idx="7">
                  <c:v>53.804148</c:v>
                </c:pt>
                <c:pt idx="8">
                  <c:v>53.80868</c:v>
                </c:pt>
                <c:pt idx="9">
                  <c:v>53.80868</c:v>
                </c:pt>
                <c:pt idx="10">
                  <c:v>53.80868</c:v>
                </c:pt>
                <c:pt idx="11">
                  <c:v>53.80868</c:v>
                </c:pt>
                <c:pt idx="12">
                  <c:v>54.235296</c:v>
                </c:pt>
                <c:pt idx="13">
                  <c:v>54.612</c:v>
                </c:pt>
                <c:pt idx="14">
                  <c:v>56.107856</c:v>
                </c:pt>
                <c:pt idx="15">
                  <c:v>56.42916</c:v>
                </c:pt>
                <c:pt idx="16">
                  <c:v>57.285072</c:v>
                </c:pt>
                <c:pt idx="17">
                  <c:v>58.331624</c:v>
                </c:pt>
                <c:pt idx="18">
                  <c:v>59.330224</c:v>
                </c:pt>
                <c:pt idx="19">
                  <c:v>59.659672</c:v>
                </c:pt>
                <c:pt idx="20">
                  <c:v>60.118516</c:v>
                </c:pt>
                <c:pt idx="21">
                  <c:v>63.466248</c:v>
                </c:pt>
                <c:pt idx="22">
                  <c:v>63.827928</c:v>
                </c:pt>
                <c:pt idx="23">
                  <c:v>64.96152</c:v>
                </c:pt>
                <c:pt idx="24">
                  <c:v>65.89555199999999</c:v>
                </c:pt>
                <c:pt idx="25">
                  <c:v>66.979256</c:v>
                </c:pt>
                <c:pt idx="26">
                  <c:v>68.11477600000001</c:v>
                </c:pt>
                <c:pt idx="27">
                  <c:v>68.11477600000001</c:v>
                </c:pt>
                <c:pt idx="28">
                  <c:v>68.11477600000001</c:v>
                </c:pt>
                <c:pt idx="29">
                  <c:v>68.11477600000001</c:v>
                </c:pt>
                <c:pt idx="30">
                  <c:v>68.11477600000001</c:v>
                </c:pt>
                <c:pt idx="31">
                  <c:v>68.11477600000001</c:v>
                </c:pt>
                <c:pt idx="32">
                  <c:v>71.27512</c:v>
                </c:pt>
                <c:pt idx="33">
                  <c:v>71.30246</c:v>
                </c:pt>
                <c:pt idx="34">
                  <c:v>71.30246</c:v>
                </c:pt>
                <c:pt idx="35">
                  <c:v>72.11796</c:v>
                </c:pt>
                <c:pt idx="36">
                  <c:v>72.300996</c:v>
                </c:pt>
                <c:pt idx="37">
                  <c:v>72.878344</c:v>
                </c:pt>
                <c:pt idx="38">
                  <c:v>73.374112</c:v>
                </c:pt>
                <c:pt idx="39">
                  <c:v>73.79244</c:v>
                </c:pt>
                <c:pt idx="40">
                  <c:v>75.505792</c:v>
                </c:pt>
                <c:pt idx="41">
                  <c:v>75.5216</c:v>
                </c:pt>
                <c:pt idx="42">
                  <c:v>75.649216</c:v>
                </c:pt>
                <c:pt idx="43">
                  <c:v>76.607116</c:v>
                </c:pt>
                <c:pt idx="44">
                  <c:v>79.589028</c:v>
                </c:pt>
                <c:pt idx="45">
                  <c:v>79.952</c:v>
                </c:pt>
                <c:pt idx="46">
                  <c:v>80.405844</c:v>
                </c:pt>
                <c:pt idx="47">
                  <c:v>81.64572</c:v>
                </c:pt>
                <c:pt idx="48">
                  <c:v>82.139168</c:v>
                </c:pt>
                <c:pt idx="49">
                  <c:v>83.126304</c:v>
                </c:pt>
                <c:pt idx="50">
                  <c:v>83.127792</c:v>
                </c:pt>
                <c:pt idx="51">
                  <c:v>84.692044</c:v>
                </c:pt>
                <c:pt idx="52">
                  <c:v>86.984404</c:v>
                </c:pt>
                <c:pt idx="53">
                  <c:v>87.9645</c:v>
                </c:pt>
                <c:pt idx="54">
                  <c:v>88.891036</c:v>
                </c:pt>
                <c:pt idx="55">
                  <c:v>90.902944</c:v>
                </c:pt>
                <c:pt idx="56">
                  <c:v>91.04232</c:v>
                </c:pt>
                <c:pt idx="57">
                  <c:v>92.284316</c:v>
                </c:pt>
                <c:pt idx="58">
                  <c:v>93.513284</c:v>
                </c:pt>
                <c:pt idx="59">
                  <c:v>95.118104</c:v>
                </c:pt>
                <c:pt idx="60">
                  <c:v>95.531796</c:v>
                </c:pt>
                <c:pt idx="61">
                  <c:v>96.415064</c:v>
                </c:pt>
                <c:pt idx="62">
                  <c:v>96.578328</c:v>
                </c:pt>
                <c:pt idx="63">
                  <c:v>96.96604</c:v>
                </c:pt>
                <c:pt idx="64">
                  <c:v>98.658416</c:v>
                </c:pt>
                <c:pt idx="65">
                  <c:v>99.466968</c:v>
                </c:pt>
                <c:pt idx="66">
                  <c:v>101.443032</c:v>
                </c:pt>
                <c:pt idx="67">
                  <c:v>102.36814</c:v>
                </c:pt>
                <c:pt idx="68">
                  <c:v>103.67644</c:v>
                </c:pt>
                <c:pt idx="69">
                  <c:v>104.52116</c:v>
                </c:pt>
                <c:pt idx="70">
                  <c:v>104.669432</c:v>
                </c:pt>
                <c:pt idx="71">
                  <c:v>104.91174</c:v>
                </c:pt>
                <c:pt idx="72">
                  <c:v>106.097308</c:v>
                </c:pt>
                <c:pt idx="73">
                  <c:v>106.345872</c:v>
                </c:pt>
                <c:pt idx="74">
                  <c:v>108.14462</c:v>
                </c:pt>
                <c:pt idx="75">
                  <c:v>109.280528</c:v>
                </c:pt>
                <c:pt idx="76">
                  <c:v>110.399656</c:v>
                </c:pt>
                <c:pt idx="77">
                  <c:v>112.020488</c:v>
                </c:pt>
                <c:pt idx="78">
                  <c:v>112.265808</c:v>
                </c:pt>
                <c:pt idx="79">
                  <c:v>118.9944</c:v>
                </c:pt>
                <c:pt idx="80">
                  <c:v>123.192048</c:v>
                </c:pt>
                <c:pt idx="81">
                  <c:v>123.639472</c:v>
                </c:pt>
                <c:pt idx="82">
                  <c:v>124.179168</c:v>
                </c:pt>
                <c:pt idx="83">
                  <c:v>124.9112</c:v>
                </c:pt>
                <c:pt idx="84">
                  <c:v>124.954352</c:v>
                </c:pt>
                <c:pt idx="85">
                  <c:v>127.524656</c:v>
                </c:pt>
                <c:pt idx="86">
                  <c:v>128.4266</c:v>
                </c:pt>
                <c:pt idx="87">
                  <c:v>130.703424</c:v>
                </c:pt>
                <c:pt idx="88">
                  <c:v>131.1872</c:v>
                </c:pt>
                <c:pt idx="89">
                  <c:v>131.1872</c:v>
                </c:pt>
                <c:pt idx="90">
                  <c:v>132.746952</c:v>
                </c:pt>
                <c:pt idx="91">
                  <c:v>133.632072</c:v>
                </c:pt>
                <c:pt idx="92">
                  <c:v>134.464128</c:v>
                </c:pt>
                <c:pt idx="93">
                  <c:v>136.3894</c:v>
                </c:pt>
                <c:pt idx="94">
                  <c:v>137.242224</c:v>
                </c:pt>
                <c:pt idx="95">
                  <c:v>138.508656</c:v>
                </c:pt>
                <c:pt idx="96">
                  <c:v>140.0108</c:v>
                </c:pt>
                <c:pt idx="97">
                  <c:v>142.183516</c:v>
                </c:pt>
                <c:pt idx="98">
                  <c:v>143.971448</c:v>
                </c:pt>
                <c:pt idx="99">
                  <c:v>145.685724</c:v>
                </c:pt>
                <c:pt idx="100">
                  <c:v>150.530504</c:v>
                </c:pt>
                <c:pt idx="101">
                  <c:v>153.63216</c:v>
                </c:pt>
                <c:pt idx="102">
                  <c:v>159.31944</c:v>
                </c:pt>
                <c:pt idx="103">
                  <c:v>162.723432</c:v>
                </c:pt>
                <c:pt idx="104">
                  <c:v>171.063056</c:v>
                </c:pt>
                <c:pt idx="105">
                  <c:v>171.371352</c:v>
                </c:pt>
                <c:pt idx="106">
                  <c:v>179.543124</c:v>
                </c:pt>
                <c:pt idx="107">
                  <c:v>183.84796</c:v>
                </c:pt>
                <c:pt idx="108">
                  <c:v>184.602352</c:v>
                </c:pt>
                <c:pt idx="109">
                  <c:v>186.270764</c:v>
                </c:pt>
                <c:pt idx="110">
                  <c:v>186.926896</c:v>
                </c:pt>
                <c:pt idx="111">
                  <c:v>194.816428</c:v>
                </c:pt>
                <c:pt idx="112">
                  <c:v>194.816428</c:v>
                </c:pt>
                <c:pt idx="113">
                  <c:v>216.621836</c:v>
                </c:pt>
                <c:pt idx="114">
                  <c:v>217.107456</c:v>
                </c:pt>
                <c:pt idx="115">
                  <c:v>220.6806</c:v>
                </c:pt>
                <c:pt idx="116">
                  <c:v>220.6806</c:v>
                </c:pt>
                <c:pt idx="117">
                  <c:v>220.6806</c:v>
                </c:pt>
                <c:pt idx="118">
                  <c:v>220.6806</c:v>
                </c:pt>
                <c:pt idx="119">
                  <c:v>220.6806</c:v>
                </c:pt>
                <c:pt idx="120">
                  <c:v>220.6806</c:v>
                </c:pt>
                <c:pt idx="121">
                  <c:v>221.1636</c:v>
                </c:pt>
                <c:pt idx="122">
                  <c:v>221.1636</c:v>
                </c:pt>
                <c:pt idx="123">
                  <c:v>221.1636</c:v>
                </c:pt>
                <c:pt idx="124">
                  <c:v>221.1636</c:v>
                </c:pt>
                <c:pt idx="125">
                  <c:v>221.1636</c:v>
                </c:pt>
                <c:pt idx="126">
                  <c:v>221.1636</c:v>
                </c:pt>
                <c:pt idx="127">
                  <c:v>221.1636</c:v>
                </c:pt>
                <c:pt idx="128">
                  <c:v>221.1636</c:v>
                </c:pt>
                <c:pt idx="129">
                  <c:v>221.1636</c:v>
                </c:pt>
                <c:pt idx="130">
                  <c:v>227.223632</c:v>
                </c:pt>
                <c:pt idx="131">
                  <c:v>230.662796</c:v>
                </c:pt>
                <c:pt idx="132">
                  <c:v>231.872904</c:v>
                </c:pt>
                <c:pt idx="133">
                  <c:v>240.171648</c:v>
                </c:pt>
                <c:pt idx="134">
                  <c:v>245.410156</c:v>
                </c:pt>
                <c:pt idx="135">
                  <c:v>248.07496</c:v>
                </c:pt>
                <c:pt idx="136">
                  <c:v>251.20848</c:v>
                </c:pt>
                <c:pt idx="137">
                  <c:v>255.144564</c:v>
                </c:pt>
                <c:pt idx="138">
                  <c:v>259.82502</c:v>
                </c:pt>
                <c:pt idx="139">
                  <c:v>267.559284</c:v>
                </c:pt>
                <c:pt idx="140">
                  <c:v>269.736716</c:v>
                </c:pt>
                <c:pt idx="141">
                  <c:v>272.896008</c:v>
                </c:pt>
                <c:pt idx="142">
                  <c:v>273.722736</c:v>
                </c:pt>
                <c:pt idx="143">
                  <c:v>276.204032</c:v>
                </c:pt>
                <c:pt idx="144">
                  <c:v>281.367408</c:v>
                </c:pt>
                <c:pt idx="145">
                  <c:v>295.619264</c:v>
                </c:pt>
                <c:pt idx="146">
                  <c:v>296.481376</c:v>
                </c:pt>
                <c:pt idx="147">
                  <c:v>299.947876</c:v>
                </c:pt>
                <c:pt idx="148">
                  <c:v>300.796656</c:v>
                </c:pt>
                <c:pt idx="149">
                  <c:v>306.39936</c:v>
                </c:pt>
                <c:pt idx="150">
                  <c:v>311.57334</c:v>
                </c:pt>
                <c:pt idx="151">
                  <c:v>314.050992</c:v>
                </c:pt>
                <c:pt idx="152">
                  <c:v>315.111244</c:v>
                </c:pt>
                <c:pt idx="153">
                  <c:v>315.57046</c:v>
                </c:pt>
                <c:pt idx="154">
                  <c:v>328.272168</c:v>
                </c:pt>
                <c:pt idx="155">
                  <c:v>328.921176</c:v>
                </c:pt>
                <c:pt idx="156">
                  <c:v>337.595076</c:v>
                </c:pt>
                <c:pt idx="157">
                  <c:v>339.819704</c:v>
                </c:pt>
                <c:pt idx="158">
                  <c:v>341.310552</c:v>
                </c:pt>
                <c:pt idx="159">
                  <c:v>346.027608</c:v>
                </c:pt>
                <c:pt idx="160">
                  <c:v>348.509512</c:v>
                </c:pt>
                <c:pt idx="161">
                  <c:v>355.679888</c:v>
                </c:pt>
                <c:pt idx="162">
                  <c:v>356.150808</c:v>
                </c:pt>
                <c:pt idx="163">
                  <c:v>358.346288</c:v>
                </c:pt>
                <c:pt idx="164">
                  <c:v>365.704064</c:v>
                </c:pt>
                <c:pt idx="165">
                  <c:v>365.800704</c:v>
                </c:pt>
                <c:pt idx="166">
                  <c:v>369.14288</c:v>
                </c:pt>
                <c:pt idx="167">
                  <c:v>372.352452</c:v>
                </c:pt>
                <c:pt idx="168">
                  <c:v>374.68536</c:v>
                </c:pt>
                <c:pt idx="169">
                  <c:v>379.20412</c:v>
                </c:pt>
                <c:pt idx="170">
                  <c:v>387.174828</c:v>
                </c:pt>
                <c:pt idx="171">
                  <c:v>389.509516</c:v>
                </c:pt>
                <c:pt idx="172">
                  <c:v>437.73952</c:v>
                </c:pt>
                <c:pt idx="173">
                  <c:v>451.434516</c:v>
                </c:pt>
                <c:pt idx="174">
                  <c:v>451.870344</c:v>
                </c:pt>
                <c:pt idx="175">
                  <c:v>457.213324</c:v>
                </c:pt>
                <c:pt idx="176">
                  <c:v>475.599012</c:v>
                </c:pt>
                <c:pt idx="177">
                  <c:v>483.370348</c:v>
                </c:pt>
                <c:pt idx="178">
                  <c:v>506.899032</c:v>
                </c:pt>
                <c:pt idx="179">
                  <c:v>510.525192</c:v>
                </c:pt>
                <c:pt idx="180">
                  <c:v>535.56762</c:v>
                </c:pt>
                <c:pt idx="181">
                  <c:v>577.31376</c:v>
                </c:pt>
                <c:pt idx="182">
                  <c:v>605.616544</c:v>
                </c:pt>
                <c:pt idx="183">
                  <c:v>611.702808</c:v>
                </c:pt>
                <c:pt idx="184">
                  <c:v>647.438364</c:v>
                </c:pt>
                <c:pt idx="185">
                  <c:v>662.2292</c:v>
                </c:pt>
                <c:pt idx="186">
                  <c:v>683.919024</c:v>
                </c:pt>
                <c:pt idx="187">
                  <c:v>685.786072</c:v>
                </c:pt>
                <c:pt idx="188">
                  <c:v>738.429016</c:v>
                </c:pt>
                <c:pt idx="189">
                  <c:v>760.9698</c:v>
                </c:pt>
                <c:pt idx="190">
                  <c:v>786.63948</c:v>
                </c:pt>
                <c:pt idx="191">
                  <c:v>802.207392</c:v>
                </c:pt>
                <c:pt idx="192">
                  <c:v>812.298728</c:v>
                </c:pt>
                <c:pt idx="193">
                  <c:v>825.4580120000001</c:v>
                </c:pt>
                <c:pt idx="194">
                  <c:v>865.123384</c:v>
                </c:pt>
                <c:pt idx="195">
                  <c:v>879.72996</c:v>
                </c:pt>
                <c:pt idx="196">
                  <c:v>882.792944</c:v>
                </c:pt>
                <c:pt idx="197">
                  <c:v>924.876696</c:v>
                </c:pt>
                <c:pt idx="198">
                  <c:v>950.696064</c:v>
                </c:pt>
                <c:pt idx="199">
                  <c:v>979.936852</c:v>
                </c:pt>
                <c:pt idx="200">
                  <c:v>1055.542904</c:v>
                </c:pt>
                <c:pt idx="201">
                  <c:v>1059.874488</c:v>
                </c:pt>
                <c:pt idx="202">
                  <c:v>1074.470944</c:v>
                </c:pt>
                <c:pt idx="203">
                  <c:v>1074.470944</c:v>
                </c:pt>
                <c:pt idx="204">
                  <c:v>1092.168928</c:v>
                </c:pt>
                <c:pt idx="205">
                  <c:v>1093.72872</c:v>
                </c:pt>
                <c:pt idx="206">
                  <c:v>1153.429516</c:v>
                </c:pt>
                <c:pt idx="207">
                  <c:v>1162.10112</c:v>
                </c:pt>
                <c:pt idx="208">
                  <c:v>1232.997504</c:v>
                </c:pt>
                <c:pt idx="209">
                  <c:v>1293.491792</c:v>
                </c:pt>
                <c:pt idx="210">
                  <c:v>1360.639704</c:v>
                </c:pt>
                <c:pt idx="211">
                  <c:v>1379.48834</c:v>
                </c:pt>
                <c:pt idx="212">
                  <c:v>1440.168408</c:v>
                </c:pt>
                <c:pt idx="213">
                  <c:v>1476.652412</c:v>
                </c:pt>
                <c:pt idx="214">
                  <c:v>1569.768928</c:v>
                </c:pt>
                <c:pt idx="215">
                  <c:v>1569.768928</c:v>
                </c:pt>
                <c:pt idx="216">
                  <c:v>1691.498776</c:v>
                </c:pt>
                <c:pt idx="217">
                  <c:v>2070.156316</c:v>
                </c:pt>
                <c:pt idx="218">
                  <c:v>2477.609052</c:v>
                </c:pt>
                <c:pt idx="219">
                  <c:v>2921.129344</c:v>
                </c:pt>
                <c:pt idx="220">
                  <c:v>3437.224876</c:v>
                </c:pt>
                <c:pt idx="221">
                  <c:v>3516.475172</c:v>
                </c:pt>
                <c:pt idx="222">
                  <c:v>3947.774864</c:v>
                </c:pt>
                <c:pt idx="223">
                  <c:v>5703.507584</c:v>
                </c:pt>
                <c:pt idx="224">
                  <c:v>8134.875096</c:v>
                </c:pt>
                <c:pt idx="225">
                  <c:v>9853.540224</c:v>
                </c:pt>
                <c:pt idx="226">
                  <c:v>12025.569884</c:v>
                </c:pt>
                <c:pt idx="227">
                  <c:v>14601.68138</c:v>
                </c:pt>
              </c:numCache>
            </c:numRef>
          </c:xVal>
          <c:yVal>
            <c:numRef>
              <c:f>Analysis!$U$375:$U$602</c:f>
              <c:numCache>
                <c:formatCode>0.00E+00</c:formatCode>
                <c:ptCount val="228"/>
                <c:pt idx="0">
                  <c:v>0.0723707551179396</c:v>
                </c:pt>
                <c:pt idx="1">
                  <c:v>0.0753170438397061</c:v>
                </c:pt>
                <c:pt idx="2">
                  <c:v>0.0759581605910443</c:v>
                </c:pt>
                <c:pt idx="3">
                  <c:v>0.0779370941566573</c:v>
                </c:pt>
                <c:pt idx="4">
                  <c:v>0.0858397286125342</c:v>
                </c:pt>
                <c:pt idx="5">
                  <c:v>0.0547269042634288</c:v>
                </c:pt>
                <c:pt idx="6">
                  <c:v>0.0546244042135065</c:v>
                </c:pt>
                <c:pt idx="7">
                  <c:v>0.0858670327567605</c:v>
                </c:pt>
                <c:pt idx="8">
                  <c:v>0.0792753458935802</c:v>
                </c:pt>
                <c:pt idx="9">
                  <c:v>0.0789827585440412</c:v>
                </c:pt>
                <c:pt idx="10">
                  <c:v>0.0792153549503573</c:v>
                </c:pt>
                <c:pt idx="11">
                  <c:v>0.0791246688158899</c:v>
                </c:pt>
                <c:pt idx="12">
                  <c:v>0.0812759487456372</c:v>
                </c:pt>
                <c:pt idx="13">
                  <c:v>0.0823376565236753</c:v>
                </c:pt>
                <c:pt idx="14">
                  <c:v>0.0836610007867895</c:v>
                </c:pt>
                <c:pt idx="15">
                  <c:v>0.0862416150513527</c:v>
                </c:pt>
                <c:pt idx="16">
                  <c:v>0.0824569023185612</c:v>
                </c:pt>
                <c:pt idx="17">
                  <c:v>0.0882264378892824</c:v>
                </c:pt>
                <c:pt idx="18">
                  <c:v>0.0917313884905385</c:v>
                </c:pt>
                <c:pt idx="19">
                  <c:v>0.093006837515416</c:v>
                </c:pt>
                <c:pt idx="20">
                  <c:v>0.0897438340001106</c:v>
                </c:pt>
                <c:pt idx="21">
                  <c:v>0.100912432239834</c:v>
                </c:pt>
                <c:pt idx="22">
                  <c:v>0.101353510600288</c:v>
                </c:pt>
                <c:pt idx="23">
                  <c:v>0.102915162525568</c:v>
                </c:pt>
                <c:pt idx="24">
                  <c:v>0.0772942950384266</c:v>
                </c:pt>
                <c:pt idx="25">
                  <c:v>0.105501136684455</c:v>
                </c:pt>
                <c:pt idx="26">
                  <c:v>0.107473328820782</c:v>
                </c:pt>
                <c:pt idx="27">
                  <c:v>0.107523448700026</c:v>
                </c:pt>
                <c:pt idx="28">
                  <c:v>0.107420337147328</c:v>
                </c:pt>
                <c:pt idx="29">
                  <c:v>0.10749847811822</c:v>
                </c:pt>
                <c:pt idx="30">
                  <c:v>0.107482031253898</c:v>
                </c:pt>
                <c:pt idx="31">
                  <c:v>0.10747968800512</c:v>
                </c:pt>
                <c:pt idx="32">
                  <c:v>0.114801204648602</c:v>
                </c:pt>
                <c:pt idx="33">
                  <c:v>0.114210617491633</c:v>
                </c:pt>
                <c:pt idx="34">
                  <c:v>0.114324884798125</c:v>
                </c:pt>
                <c:pt idx="35">
                  <c:v>0.114248260616001</c:v>
                </c:pt>
                <c:pt idx="36">
                  <c:v>0.112118320952266</c:v>
                </c:pt>
                <c:pt idx="37">
                  <c:v>0.116751976211818</c:v>
                </c:pt>
                <c:pt idx="38">
                  <c:v>0.116602356008805</c:v>
                </c:pt>
                <c:pt idx="39">
                  <c:v>0.119069361668792</c:v>
                </c:pt>
                <c:pt idx="40">
                  <c:v>0.121356299014179</c:v>
                </c:pt>
                <c:pt idx="41">
                  <c:v>0.12954083640177</c:v>
                </c:pt>
                <c:pt idx="42">
                  <c:v>0.122195072759512</c:v>
                </c:pt>
                <c:pt idx="43">
                  <c:v>0.130532546956915</c:v>
                </c:pt>
                <c:pt idx="44">
                  <c:v>0.123691389807029</c:v>
                </c:pt>
                <c:pt idx="45">
                  <c:v>0.132642082968919</c:v>
                </c:pt>
                <c:pt idx="46">
                  <c:v>0.134805648499359</c:v>
                </c:pt>
                <c:pt idx="47">
                  <c:v>0.132181537412205</c:v>
                </c:pt>
                <c:pt idx="48">
                  <c:v>0.139231600716268</c:v>
                </c:pt>
                <c:pt idx="49">
                  <c:v>0.140638089760741</c:v>
                </c:pt>
                <c:pt idx="50">
                  <c:v>0.138605659849169</c:v>
                </c:pt>
                <c:pt idx="51">
                  <c:v>0.145641932096299</c:v>
                </c:pt>
                <c:pt idx="52">
                  <c:v>0.144050014639631</c:v>
                </c:pt>
                <c:pt idx="53">
                  <c:v>0.143790808784555</c:v>
                </c:pt>
                <c:pt idx="54">
                  <c:v>0.153115101247475</c:v>
                </c:pt>
                <c:pt idx="55">
                  <c:v>0.156042310045481</c:v>
                </c:pt>
                <c:pt idx="56">
                  <c:v>0.155301012403992</c:v>
                </c:pt>
                <c:pt idx="57">
                  <c:v>0.171081057488949</c:v>
                </c:pt>
                <c:pt idx="58">
                  <c:v>0.14897437734644</c:v>
                </c:pt>
                <c:pt idx="59">
                  <c:v>0.176082830541155</c:v>
                </c:pt>
                <c:pt idx="60">
                  <c:v>0.184295185859821</c:v>
                </c:pt>
                <c:pt idx="61">
                  <c:v>0.16174906917938</c:v>
                </c:pt>
                <c:pt idx="62">
                  <c:v>0.164144118214245</c:v>
                </c:pt>
                <c:pt idx="63">
                  <c:v>0.164548042576263</c:v>
                </c:pt>
                <c:pt idx="64">
                  <c:v>0.165450981176727</c:v>
                </c:pt>
                <c:pt idx="65">
                  <c:v>0.16820626019626</c:v>
                </c:pt>
                <c:pt idx="66">
                  <c:v>0.171852976694761</c:v>
                </c:pt>
                <c:pt idx="67">
                  <c:v>0.174617125244557</c:v>
                </c:pt>
                <c:pt idx="68">
                  <c:v>0.176229613297442</c:v>
                </c:pt>
                <c:pt idx="69">
                  <c:v>0.178495072002179</c:v>
                </c:pt>
                <c:pt idx="70">
                  <c:v>0.179119919219307</c:v>
                </c:pt>
                <c:pt idx="71">
                  <c:v>0.179384472231494</c:v>
                </c:pt>
                <c:pt idx="72">
                  <c:v>0.171573753157301</c:v>
                </c:pt>
                <c:pt idx="73">
                  <c:v>0.175098026592916</c:v>
                </c:pt>
                <c:pt idx="74">
                  <c:v>0.222003373417393</c:v>
                </c:pt>
                <c:pt idx="75">
                  <c:v>0.185403602868272</c:v>
                </c:pt>
                <c:pt idx="76">
                  <c:v>0.188896602723971</c:v>
                </c:pt>
                <c:pt idx="77">
                  <c:v>0.185140907436433</c:v>
                </c:pt>
                <c:pt idx="78">
                  <c:v>0.186862072308851</c:v>
                </c:pt>
                <c:pt idx="79">
                  <c:v>0.203905370118534</c:v>
                </c:pt>
                <c:pt idx="80">
                  <c:v>0.218662406267659</c:v>
                </c:pt>
                <c:pt idx="81">
                  <c:v>0.218211855238629</c:v>
                </c:pt>
                <c:pt idx="82">
                  <c:v>0.212515236437005</c:v>
                </c:pt>
                <c:pt idx="83">
                  <c:v>0.205769830039184</c:v>
                </c:pt>
                <c:pt idx="84">
                  <c:v>0.214445047773465</c:v>
                </c:pt>
                <c:pt idx="85">
                  <c:v>0.22634485415701</c:v>
                </c:pt>
                <c:pt idx="86">
                  <c:v>0.219125574326673</c:v>
                </c:pt>
                <c:pt idx="87">
                  <c:v>0.224663567124127</c:v>
                </c:pt>
                <c:pt idx="88">
                  <c:v>0.237971119116876</c:v>
                </c:pt>
                <c:pt idx="89">
                  <c:v>0.237024227910989</c:v>
                </c:pt>
                <c:pt idx="90">
                  <c:v>0.22534937521655</c:v>
                </c:pt>
                <c:pt idx="91">
                  <c:v>0.230841494688363</c:v>
                </c:pt>
                <c:pt idx="92">
                  <c:v>0.20790454354348</c:v>
                </c:pt>
                <c:pt idx="93">
                  <c:v>0.236611626361492</c:v>
                </c:pt>
                <c:pt idx="94">
                  <c:v>0.236539186902817</c:v>
                </c:pt>
                <c:pt idx="95">
                  <c:v>0.234426540940306</c:v>
                </c:pt>
                <c:pt idx="96">
                  <c:v>0.241297808969337</c:v>
                </c:pt>
                <c:pt idx="97">
                  <c:v>0.247955702748562</c:v>
                </c:pt>
                <c:pt idx="98">
                  <c:v>0.247275692218951</c:v>
                </c:pt>
                <c:pt idx="99">
                  <c:v>0.250857922367229</c:v>
                </c:pt>
                <c:pt idx="100">
                  <c:v>0.262291322504295</c:v>
                </c:pt>
                <c:pt idx="101">
                  <c:v>0.284349663047196</c:v>
                </c:pt>
                <c:pt idx="102">
                  <c:v>0.268570793654519</c:v>
                </c:pt>
                <c:pt idx="103">
                  <c:v>0.278890496744588</c:v>
                </c:pt>
                <c:pt idx="104">
                  <c:v>0.292090880113533</c:v>
                </c:pt>
                <c:pt idx="105">
                  <c:v>0.292619249868484</c:v>
                </c:pt>
                <c:pt idx="106">
                  <c:v>0.306933785825769</c:v>
                </c:pt>
                <c:pt idx="107">
                  <c:v>0.314147749414176</c:v>
                </c:pt>
                <c:pt idx="108">
                  <c:v>0.37236146836122</c:v>
                </c:pt>
                <c:pt idx="109">
                  <c:v>0.320254282254525</c:v>
                </c:pt>
                <c:pt idx="110">
                  <c:v>0.34822120549631</c:v>
                </c:pt>
                <c:pt idx="111">
                  <c:v>0.316526721155874</c:v>
                </c:pt>
                <c:pt idx="112">
                  <c:v>0.316521998505857</c:v>
                </c:pt>
                <c:pt idx="113">
                  <c:v>0.402424057045528</c:v>
                </c:pt>
                <c:pt idx="114">
                  <c:v>0.368993712392395</c:v>
                </c:pt>
                <c:pt idx="115">
                  <c:v>0.377436884683008</c:v>
                </c:pt>
                <c:pt idx="116">
                  <c:v>0.377369930711513</c:v>
                </c:pt>
                <c:pt idx="117">
                  <c:v>0.377445462552854</c:v>
                </c:pt>
                <c:pt idx="118">
                  <c:v>0.377514820052707</c:v>
                </c:pt>
                <c:pt idx="119">
                  <c:v>0.37744727086229</c:v>
                </c:pt>
                <c:pt idx="120">
                  <c:v>0.377500565255335</c:v>
                </c:pt>
                <c:pt idx="121">
                  <c:v>0.378510521984131</c:v>
                </c:pt>
                <c:pt idx="122">
                  <c:v>0.378579272163285</c:v>
                </c:pt>
                <c:pt idx="123">
                  <c:v>0.378488032205883</c:v>
                </c:pt>
                <c:pt idx="124">
                  <c:v>0.378547827990607</c:v>
                </c:pt>
                <c:pt idx="125">
                  <c:v>0.378430134526926</c:v>
                </c:pt>
                <c:pt idx="126">
                  <c:v>0.378489334990986</c:v>
                </c:pt>
                <c:pt idx="127">
                  <c:v>0.378520678231725</c:v>
                </c:pt>
                <c:pt idx="128">
                  <c:v>0.378591076652824</c:v>
                </c:pt>
                <c:pt idx="129">
                  <c:v>0.378454361809548</c:v>
                </c:pt>
                <c:pt idx="130">
                  <c:v>0.390431259344374</c:v>
                </c:pt>
                <c:pt idx="131">
                  <c:v>0.398821189792597</c:v>
                </c:pt>
                <c:pt idx="132">
                  <c:v>0.445126640316625</c:v>
                </c:pt>
                <c:pt idx="133">
                  <c:v>0.417375871021656</c:v>
                </c:pt>
                <c:pt idx="134">
                  <c:v>0.635641251957835</c:v>
                </c:pt>
                <c:pt idx="135">
                  <c:v>0.437823532342201</c:v>
                </c:pt>
                <c:pt idx="136">
                  <c:v>0.438839482624871</c:v>
                </c:pt>
                <c:pt idx="137">
                  <c:v>0.866643472492969</c:v>
                </c:pt>
                <c:pt idx="138">
                  <c:v>0.53157809088445</c:v>
                </c:pt>
                <c:pt idx="139">
                  <c:v>0.526936329402177</c:v>
                </c:pt>
                <c:pt idx="140">
                  <c:v>0.546971411037692</c:v>
                </c:pt>
                <c:pt idx="141">
                  <c:v>0.476901643834344</c:v>
                </c:pt>
                <c:pt idx="142">
                  <c:v>0.923952814813345</c:v>
                </c:pt>
                <c:pt idx="143">
                  <c:v>0.478468149328813</c:v>
                </c:pt>
                <c:pt idx="144">
                  <c:v>0.513708197572309</c:v>
                </c:pt>
                <c:pt idx="145">
                  <c:v>0.621684842634196</c:v>
                </c:pt>
                <c:pt idx="146">
                  <c:v>0.501014652499904</c:v>
                </c:pt>
                <c:pt idx="147">
                  <c:v>0.550204472302725</c:v>
                </c:pt>
                <c:pt idx="148">
                  <c:v>0.601132630743068</c:v>
                </c:pt>
                <c:pt idx="149">
                  <c:v>0.542381547299297</c:v>
                </c:pt>
                <c:pt idx="150">
                  <c:v>0.799454804525216</c:v>
                </c:pt>
                <c:pt idx="151">
                  <c:v>0.560546101807852</c:v>
                </c:pt>
                <c:pt idx="152">
                  <c:v>1.094896602943272</c:v>
                </c:pt>
                <c:pt idx="153">
                  <c:v>0.668783221366019</c:v>
                </c:pt>
                <c:pt idx="154">
                  <c:v>0.794236455569543</c:v>
                </c:pt>
                <c:pt idx="155">
                  <c:v>0.576762002303384</c:v>
                </c:pt>
                <c:pt idx="156">
                  <c:v>0.628475331732391</c:v>
                </c:pt>
                <c:pt idx="157">
                  <c:v>0.583508903790978</c:v>
                </c:pt>
                <c:pt idx="158">
                  <c:v>1.226813298123701</c:v>
                </c:pt>
                <c:pt idx="159">
                  <c:v>0.594440026027606</c:v>
                </c:pt>
                <c:pt idx="160">
                  <c:v>0.580741312850853</c:v>
                </c:pt>
                <c:pt idx="161">
                  <c:v>0.659141262082103</c:v>
                </c:pt>
                <c:pt idx="162">
                  <c:v>0.628048030522113</c:v>
                </c:pt>
                <c:pt idx="163">
                  <c:v>1.173495326526152</c:v>
                </c:pt>
                <c:pt idx="164">
                  <c:v>0.652084676246573</c:v>
                </c:pt>
                <c:pt idx="165">
                  <c:v>0.688847487391376</c:v>
                </c:pt>
                <c:pt idx="166">
                  <c:v>0.769216883078902</c:v>
                </c:pt>
                <c:pt idx="167">
                  <c:v>0.659362128382345</c:v>
                </c:pt>
                <c:pt idx="168">
                  <c:v>1.403005967714572</c:v>
                </c:pt>
                <c:pt idx="169">
                  <c:v>0.783642870226309</c:v>
                </c:pt>
                <c:pt idx="170">
                  <c:v>1.288806757353222</c:v>
                </c:pt>
                <c:pt idx="171">
                  <c:v>0.66779084614721</c:v>
                </c:pt>
                <c:pt idx="172">
                  <c:v>1.06395293008656</c:v>
                </c:pt>
                <c:pt idx="173">
                  <c:v>0.788966661106393</c:v>
                </c:pt>
                <c:pt idx="174">
                  <c:v>0.787365435980593</c:v>
                </c:pt>
                <c:pt idx="175">
                  <c:v>0.804725363020483</c:v>
                </c:pt>
                <c:pt idx="176">
                  <c:v>1.076121754819273</c:v>
                </c:pt>
                <c:pt idx="177">
                  <c:v>0.961829200946017</c:v>
                </c:pt>
                <c:pt idx="178">
                  <c:v>1.323714079471738</c:v>
                </c:pt>
                <c:pt idx="179">
                  <c:v>0.895671875462413</c:v>
                </c:pt>
                <c:pt idx="180">
                  <c:v>1.432476577995182</c:v>
                </c:pt>
                <c:pt idx="181">
                  <c:v>1.059345825235605</c:v>
                </c:pt>
                <c:pt idx="182">
                  <c:v>1.067833773744279</c:v>
                </c:pt>
                <c:pt idx="183">
                  <c:v>1.726101707042618</c:v>
                </c:pt>
                <c:pt idx="184">
                  <c:v>1.887652680631669</c:v>
                </c:pt>
                <c:pt idx="185">
                  <c:v>1.136675815055554</c:v>
                </c:pt>
                <c:pt idx="186">
                  <c:v>1.196324760412383</c:v>
                </c:pt>
                <c:pt idx="187">
                  <c:v>2.394775608967874</c:v>
                </c:pt>
                <c:pt idx="188">
                  <c:v>1.562025391797891</c:v>
                </c:pt>
                <c:pt idx="189">
                  <c:v>1.346188589064341</c:v>
                </c:pt>
                <c:pt idx="190">
                  <c:v>1.397879417732048</c:v>
                </c:pt>
                <c:pt idx="191">
                  <c:v>1.428445038484481</c:v>
                </c:pt>
                <c:pt idx="192">
                  <c:v>1.39031092742535</c:v>
                </c:pt>
                <c:pt idx="193">
                  <c:v>1.57027547411362</c:v>
                </c:pt>
                <c:pt idx="194">
                  <c:v>2.798924913800093</c:v>
                </c:pt>
                <c:pt idx="195">
                  <c:v>1.535090563352146</c:v>
                </c:pt>
                <c:pt idx="196">
                  <c:v>1.558890487152266</c:v>
                </c:pt>
                <c:pt idx="197">
                  <c:v>2.667112590207612</c:v>
                </c:pt>
                <c:pt idx="198">
                  <c:v>1.69734570689769</c:v>
                </c:pt>
                <c:pt idx="199">
                  <c:v>2.803319870635614</c:v>
                </c:pt>
                <c:pt idx="200">
                  <c:v>2.750707104246362</c:v>
                </c:pt>
                <c:pt idx="201">
                  <c:v>4.0477463078207</c:v>
                </c:pt>
                <c:pt idx="202">
                  <c:v>1.896992190381377</c:v>
                </c:pt>
                <c:pt idx="203">
                  <c:v>1.896877998646743</c:v>
                </c:pt>
                <c:pt idx="204">
                  <c:v>1.905852540431166</c:v>
                </c:pt>
                <c:pt idx="205">
                  <c:v>1.949627949123888</c:v>
                </c:pt>
                <c:pt idx="206">
                  <c:v>4.369869619036147</c:v>
                </c:pt>
                <c:pt idx="207">
                  <c:v>2.677767438662754</c:v>
                </c:pt>
                <c:pt idx="208">
                  <c:v>2.247834928674141</c:v>
                </c:pt>
                <c:pt idx="209">
                  <c:v>2.568219709761006</c:v>
                </c:pt>
                <c:pt idx="210">
                  <c:v>2.350161166496558</c:v>
                </c:pt>
                <c:pt idx="211">
                  <c:v>2.527486375760171</c:v>
                </c:pt>
                <c:pt idx="212">
                  <c:v>2.506119217492011</c:v>
                </c:pt>
                <c:pt idx="213">
                  <c:v>3.148579967260193</c:v>
                </c:pt>
                <c:pt idx="214">
                  <c:v>2.755961568033386</c:v>
                </c:pt>
                <c:pt idx="215">
                  <c:v>2.756346123410757</c:v>
                </c:pt>
                <c:pt idx="216">
                  <c:v>2.89292104840799</c:v>
                </c:pt>
                <c:pt idx="217">
                  <c:v>4.483426542076922</c:v>
                </c:pt>
                <c:pt idx="218">
                  <c:v>4.233897306197652</c:v>
                </c:pt>
                <c:pt idx="219">
                  <c:v>5.336795698508295</c:v>
                </c:pt>
                <c:pt idx="220">
                  <c:v>6.097490577056071</c:v>
                </c:pt>
                <c:pt idx="221">
                  <c:v>6.006430069252016</c:v>
                </c:pt>
                <c:pt idx="222">
                  <c:v>7.028617631533151</c:v>
                </c:pt>
                <c:pt idx="223">
                  <c:v>10.41855472959941</c:v>
                </c:pt>
                <c:pt idx="224">
                  <c:v>14.20472432174645</c:v>
                </c:pt>
                <c:pt idx="225">
                  <c:v>18.00428843570952</c:v>
                </c:pt>
                <c:pt idx="226">
                  <c:v>21.21472908535537</c:v>
                </c:pt>
                <c:pt idx="227">
                  <c:v>26.70897036462206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Analysis!$V$325</c:f>
              <c:strCache>
                <c:ptCount val="1"/>
                <c:pt idx="0">
                  <c:v>Eidle</c:v>
                </c:pt>
              </c:strCache>
            </c:strRef>
          </c:tx>
          <c:marker>
            <c:symbol val="none"/>
          </c:marker>
          <c:xVal>
            <c:numRef>
              <c:f>Analysis!$L$375:$L$602</c:f>
              <c:numCache>
                <c:formatCode>General</c:formatCode>
                <c:ptCount val="228"/>
                <c:pt idx="0">
                  <c:v>51.15978</c:v>
                </c:pt>
                <c:pt idx="1">
                  <c:v>52.219224</c:v>
                </c:pt>
                <c:pt idx="2">
                  <c:v>52.464528</c:v>
                </c:pt>
                <c:pt idx="3">
                  <c:v>52.86552</c:v>
                </c:pt>
                <c:pt idx="4">
                  <c:v>53.129388</c:v>
                </c:pt>
                <c:pt idx="5">
                  <c:v>53.385744</c:v>
                </c:pt>
                <c:pt idx="6">
                  <c:v>53.385744</c:v>
                </c:pt>
                <c:pt idx="7">
                  <c:v>53.804148</c:v>
                </c:pt>
                <c:pt idx="8">
                  <c:v>53.80868</c:v>
                </c:pt>
                <c:pt idx="9">
                  <c:v>53.80868</c:v>
                </c:pt>
                <c:pt idx="10">
                  <c:v>53.80868</c:v>
                </c:pt>
                <c:pt idx="11">
                  <c:v>53.80868</c:v>
                </c:pt>
                <c:pt idx="12">
                  <c:v>54.235296</c:v>
                </c:pt>
                <c:pt idx="13">
                  <c:v>54.612</c:v>
                </c:pt>
                <c:pt idx="14">
                  <c:v>56.107856</c:v>
                </c:pt>
                <c:pt idx="15">
                  <c:v>56.42916</c:v>
                </c:pt>
                <c:pt idx="16">
                  <c:v>57.285072</c:v>
                </c:pt>
                <c:pt idx="17">
                  <c:v>58.331624</c:v>
                </c:pt>
                <c:pt idx="18">
                  <c:v>59.330224</c:v>
                </c:pt>
                <c:pt idx="19">
                  <c:v>59.659672</c:v>
                </c:pt>
                <c:pt idx="20">
                  <c:v>60.118516</c:v>
                </c:pt>
                <c:pt idx="21">
                  <c:v>63.466248</c:v>
                </c:pt>
                <c:pt idx="22">
                  <c:v>63.827928</c:v>
                </c:pt>
                <c:pt idx="23">
                  <c:v>64.96152</c:v>
                </c:pt>
                <c:pt idx="24">
                  <c:v>65.89555199999999</c:v>
                </c:pt>
                <c:pt idx="25">
                  <c:v>66.979256</c:v>
                </c:pt>
                <c:pt idx="26">
                  <c:v>68.11477600000001</c:v>
                </c:pt>
                <c:pt idx="27">
                  <c:v>68.11477600000001</c:v>
                </c:pt>
                <c:pt idx="28">
                  <c:v>68.11477600000001</c:v>
                </c:pt>
                <c:pt idx="29">
                  <c:v>68.11477600000001</c:v>
                </c:pt>
                <c:pt idx="30">
                  <c:v>68.11477600000001</c:v>
                </c:pt>
                <c:pt idx="31">
                  <c:v>68.11477600000001</c:v>
                </c:pt>
                <c:pt idx="32">
                  <c:v>71.27512</c:v>
                </c:pt>
                <c:pt idx="33">
                  <c:v>71.30246</c:v>
                </c:pt>
                <c:pt idx="34">
                  <c:v>71.30246</c:v>
                </c:pt>
                <c:pt idx="35">
                  <c:v>72.11796</c:v>
                </c:pt>
                <c:pt idx="36">
                  <c:v>72.300996</c:v>
                </c:pt>
                <c:pt idx="37">
                  <c:v>72.878344</c:v>
                </c:pt>
                <c:pt idx="38">
                  <c:v>73.374112</c:v>
                </c:pt>
                <c:pt idx="39">
                  <c:v>73.79244</c:v>
                </c:pt>
                <c:pt idx="40">
                  <c:v>75.505792</c:v>
                </c:pt>
                <c:pt idx="41">
                  <c:v>75.5216</c:v>
                </c:pt>
                <c:pt idx="42">
                  <c:v>75.649216</c:v>
                </c:pt>
                <c:pt idx="43">
                  <c:v>76.607116</c:v>
                </c:pt>
                <c:pt idx="44">
                  <c:v>79.589028</c:v>
                </c:pt>
                <c:pt idx="45">
                  <c:v>79.952</c:v>
                </c:pt>
                <c:pt idx="46">
                  <c:v>80.405844</c:v>
                </c:pt>
                <c:pt idx="47">
                  <c:v>81.64572</c:v>
                </c:pt>
                <c:pt idx="48">
                  <c:v>82.139168</c:v>
                </c:pt>
                <c:pt idx="49">
                  <c:v>83.126304</c:v>
                </c:pt>
                <c:pt idx="50">
                  <c:v>83.127792</c:v>
                </c:pt>
                <c:pt idx="51">
                  <c:v>84.692044</c:v>
                </c:pt>
                <c:pt idx="52">
                  <c:v>86.984404</c:v>
                </c:pt>
                <c:pt idx="53">
                  <c:v>87.9645</c:v>
                </c:pt>
                <c:pt idx="54">
                  <c:v>88.891036</c:v>
                </c:pt>
                <c:pt idx="55">
                  <c:v>90.902944</c:v>
                </c:pt>
                <c:pt idx="56">
                  <c:v>91.04232</c:v>
                </c:pt>
                <c:pt idx="57">
                  <c:v>92.284316</c:v>
                </c:pt>
                <c:pt idx="58">
                  <c:v>93.513284</c:v>
                </c:pt>
                <c:pt idx="59">
                  <c:v>95.118104</c:v>
                </c:pt>
                <c:pt idx="60">
                  <c:v>95.531796</c:v>
                </c:pt>
                <c:pt idx="61">
                  <c:v>96.415064</c:v>
                </c:pt>
                <c:pt idx="62">
                  <c:v>96.578328</c:v>
                </c:pt>
                <c:pt idx="63">
                  <c:v>96.96604</c:v>
                </c:pt>
                <c:pt idx="64">
                  <c:v>98.658416</c:v>
                </c:pt>
                <c:pt idx="65">
                  <c:v>99.466968</c:v>
                </c:pt>
                <c:pt idx="66">
                  <c:v>101.443032</c:v>
                </c:pt>
                <c:pt idx="67">
                  <c:v>102.36814</c:v>
                </c:pt>
                <c:pt idx="68">
                  <c:v>103.67644</c:v>
                </c:pt>
                <c:pt idx="69">
                  <c:v>104.52116</c:v>
                </c:pt>
                <c:pt idx="70">
                  <c:v>104.669432</c:v>
                </c:pt>
                <c:pt idx="71">
                  <c:v>104.91174</c:v>
                </c:pt>
                <c:pt idx="72">
                  <c:v>106.097308</c:v>
                </c:pt>
                <c:pt idx="73">
                  <c:v>106.345872</c:v>
                </c:pt>
                <c:pt idx="74">
                  <c:v>108.14462</c:v>
                </c:pt>
                <c:pt idx="75">
                  <c:v>109.280528</c:v>
                </c:pt>
                <c:pt idx="76">
                  <c:v>110.399656</c:v>
                </c:pt>
                <c:pt idx="77">
                  <c:v>112.020488</c:v>
                </c:pt>
                <c:pt idx="78">
                  <c:v>112.265808</c:v>
                </c:pt>
                <c:pt idx="79">
                  <c:v>118.9944</c:v>
                </c:pt>
                <c:pt idx="80">
                  <c:v>123.192048</c:v>
                </c:pt>
                <c:pt idx="81">
                  <c:v>123.639472</c:v>
                </c:pt>
                <c:pt idx="82">
                  <c:v>124.179168</c:v>
                </c:pt>
                <c:pt idx="83">
                  <c:v>124.9112</c:v>
                </c:pt>
                <c:pt idx="84">
                  <c:v>124.954352</c:v>
                </c:pt>
                <c:pt idx="85">
                  <c:v>127.524656</c:v>
                </c:pt>
                <c:pt idx="86">
                  <c:v>128.4266</c:v>
                </c:pt>
                <c:pt idx="87">
                  <c:v>130.703424</c:v>
                </c:pt>
                <c:pt idx="88">
                  <c:v>131.1872</c:v>
                </c:pt>
                <c:pt idx="89">
                  <c:v>131.1872</c:v>
                </c:pt>
                <c:pt idx="90">
                  <c:v>132.746952</c:v>
                </c:pt>
                <c:pt idx="91">
                  <c:v>133.632072</c:v>
                </c:pt>
                <c:pt idx="92">
                  <c:v>134.464128</c:v>
                </c:pt>
                <c:pt idx="93">
                  <c:v>136.3894</c:v>
                </c:pt>
                <c:pt idx="94">
                  <c:v>137.242224</c:v>
                </c:pt>
                <c:pt idx="95">
                  <c:v>138.508656</c:v>
                </c:pt>
                <c:pt idx="96">
                  <c:v>140.0108</c:v>
                </c:pt>
                <c:pt idx="97">
                  <c:v>142.183516</c:v>
                </c:pt>
                <c:pt idx="98">
                  <c:v>143.971448</c:v>
                </c:pt>
                <c:pt idx="99">
                  <c:v>145.685724</c:v>
                </c:pt>
                <c:pt idx="100">
                  <c:v>150.530504</c:v>
                </c:pt>
                <c:pt idx="101">
                  <c:v>153.63216</c:v>
                </c:pt>
                <c:pt idx="102">
                  <c:v>159.31944</c:v>
                </c:pt>
                <c:pt idx="103">
                  <c:v>162.723432</c:v>
                </c:pt>
                <c:pt idx="104">
                  <c:v>171.063056</c:v>
                </c:pt>
                <c:pt idx="105">
                  <c:v>171.371352</c:v>
                </c:pt>
                <c:pt idx="106">
                  <c:v>179.543124</c:v>
                </c:pt>
                <c:pt idx="107">
                  <c:v>183.84796</c:v>
                </c:pt>
                <c:pt idx="108">
                  <c:v>184.602352</c:v>
                </c:pt>
                <c:pt idx="109">
                  <c:v>186.270764</c:v>
                </c:pt>
                <c:pt idx="110">
                  <c:v>186.926896</c:v>
                </c:pt>
                <c:pt idx="111">
                  <c:v>194.816428</c:v>
                </c:pt>
                <c:pt idx="112">
                  <c:v>194.816428</c:v>
                </c:pt>
                <c:pt idx="113">
                  <c:v>216.621836</c:v>
                </c:pt>
                <c:pt idx="114">
                  <c:v>217.107456</c:v>
                </c:pt>
                <c:pt idx="115">
                  <c:v>220.6806</c:v>
                </c:pt>
                <c:pt idx="116">
                  <c:v>220.6806</c:v>
                </c:pt>
                <c:pt idx="117">
                  <c:v>220.6806</c:v>
                </c:pt>
                <c:pt idx="118">
                  <c:v>220.6806</c:v>
                </c:pt>
                <c:pt idx="119">
                  <c:v>220.6806</c:v>
                </c:pt>
                <c:pt idx="120">
                  <c:v>220.6806</c:v>
                </c:pt>
                <c:pt idx="121">
                  <c:v>221.1636</c:v>
                </c:pt>
                <c:pt idx="122">
                  <c:v>221.1636</c:v>
                </c:pt>
                <c:pt idx="123">
                  <c:v>221.1636</c:v>
                </c:pt>
                <c:pt idx="124">
                  <c:v>221.1636</c:v>
                </c:pt>
                <c:pt idx="125">
                  <c:v>221.1636</c:v>
                </c:pt>
                <c:pt idx="126">
                  <c:v>221.1636</c:v>
                </c:pt>
                <c:pt idx="127">
                  <c:v>221.1636</c:v>
                </c:pt>
                <c:pt idx="128">
                  <c:v>221.1636</c:v>
                </c:pt>
                <c:pt idx="129">
                  <c:v>221.1636</c:v>
                </c:pt>
                <c:pt idx="130">
                  <c:v>227.223632</c:v>
                </c:pt>
                <c:pt idx="131">
                  <c:v>230.662796</c:v>
                </c:pt>
                <c:pt idx="132">
                  <c:v>231.872904</c:v>
                </c:pt>
                <c:pt idx="133">
                  <c:v>240.171648</c:v>
                </c:pt>
                <c:pt idx="134">
                  <c:v>245.410156</c:v>
                </c:pt>
                <c:pt idx="135">
                  <c:v>248.07496</c:v>
                </c:pt>
                <c:pt idx="136">
                  <c:v>251.20848</c:v>
                </c:pt>
                <c:pt idx="137">
                  <c:v>255.144564</c:v>
                </c:pt>
                <c:pt idx="138">
                  <c:v>259.82502</c:v>
                </c:pt>
                <c:pt idx="139">
                  <c:v>267.559284</c:v>
                </c:pt>
                <c:pt idx="140">
                  <c:v>269.736716</c:v>
                </c:pt>
                <c:pt idx="141">
                  <c:v>272.896008</c:v>
                </c:pt>
                <c:pt idx="142">
                  <c:v>273.722736</c:v>
                </c:pt>
                <c:pt idx="143">
                  <c:v>276.204032</c:v>
                </c:pt>
                <c:pt idx="144">
                  <c:v>281.367408</c:v>
                </c:pt>
                <c:pt idx="145">
                  <c:v>295.619264</c:v>
                </c:pt>
                <c:pt idx="146">
                  <c:v>296.481376</c:v>
                </c:pt>
                <c:pt idx="147">
                  <c:v>299.947876</c:v>
                </c:pt>
                <c:pt idx="148">
                  <c:v>300.796656</c:v>
                </c:pt>
                <c:pt idx="149">
                  <c:v>306.39936</c:v>
                </c:pt>
                <c:pt idx="150">
                  <c:v>311.57334</c:v>
                </c:pt>
                <c:pt idx="151">
                  <c:v>314.050992</c:v>
                </c:pt>
                <c:pt idx="152">
                  <c:v>315.111244</c:v>
                </c:pt>
                <c:pt idx="153">
                  <c:v>315.57046</c:v>
                </c:pt>
                <c:pt idx="154">
                  <c:v>328.272168</c:v>
                </c:pt>
                <c:pt idx="155">
                  <c:v>328.921176</c:v>
                </c:pt>
                <c:pt idx="156">
                  <c:v>337.595076</c:v>
                </c:pt>
                <c:pt idx="157">
                  <c:v>339.819704</c:v>
                </c:pt>
                <c:pt idx="158">
                  <c:v>341.310552</c:v>
                </c:pt>
                <c:pt idx="159">
                  <c:v>346.027608</c:v>
                </c:pt>
                <c:pt idx="160">
                  <c:v>348.509512</c:v>
                </c:pt>
                <c:pt idx="161">
                  <c:v>355.679888</c:v>
                </c:pt>
                <c:pt idx="162">
                  <c:v>356.150808</c:v>
                </c:pt>
                <c:pt idx="163">
                  <c:v>358.346288</c:v>
                </c:pt>
                <c:pt idx="164">
                  <c:v>365.704064</c:v>
                </c:pt>
                <c:pt idx="165">
                  <c:v>365.800704</c:v>
                </c:pt>
                <c:pt idx="166">
                  <c:v>369.14288</c:v>
                </c:pt>
                <c:pt idx="167">
                  <c:v>372.352452</c:v>
                </c:pt>
                <c:pt idx="168">
                  <c:v>374.68536</c:v>
                </c:pt>
                <c:pt idx="169">
                  <c:v>379.20412</c:v>
                </c:pt>
                <c:pt idx="170">
                  <c:v>387.174828</c:v>
                </c:pt>
                <c:pt idx="171">
                  <c:v>389.509516</c:v>
                </c:pt>
                <c:pt idx="172">
                  <c:v>437.73952</c:v>
                </c:pt>
                <c:pt idx="173">
                  <c:v>451.434516</c:v>
                </c:pt>
                <c:pt idx="174">
                  <c:v>451.870344</c:v>
                </c:pt>
                <c:pt idx="175">
                  <c:v>457.213324</c:v>
                </c:pt>
                <c:pt idx="176">
                  <c:v>475.599012</c:v>
                </c:pt>
                <c:pt idx="177">
                  <c:v>483.370348</c:v>
                </c:pt>
                <c:pt idx="178">
                  <c:v>506.899032</c:v>
                </c:pt>
                <c:pt idx="179">
                  <c:v>510.525192</c:v>
                </c:pt>
                <c:pt idx="180">
                  <c:v>535.56762</c:v>
                </c:pt>
                <c:pt idx="181">
                  <c:v>577.31376</c:v>
                </c:pt>
                <c:pt idx="182">
                  <c:v>605.616544</c:v>
                </c:pt>
                <c:pt idx="183">
                  <c:v>611.702808</c:v>
                </c:pt>
                <c:pt idx="184">
                  <c:v>647.438364</c:v>
                </c:pt>
                <c:pt idx="185">
                  <c:v>662.2292</c:v>
                </c:pt>
                <c:pt idx="186">
                  <c:v>683.919024</c:v>
                </c:pt>
                <c:pt idx="187">
                  <c:v>685.786072</c:v>
                </c:pt>
                <c:pt idx="188">
                  <c:v>738.429016</c:v>
                </c:pt>
                <c:pt idx="189">
                  <c:v>760.9698</c:v>
                </c:pt>
                <c:pt idx="190">
                  <c:v>786.63948</c:v>
                </c:pt>
                <c:pt idx="191">
                  <c:v>802.207392</c:v>
                </c:pt>
                <c:pt idx="192">
                  <c:v>812.298728</c:v>
                </c:pt>
                <c:pt idx="193">
                  <c:v>825.4580120000001</c:v>
                </c:pt>
                <c:pt idx="194">
                  <c:v>865.123384</c:v>
                </c:pt>
                <c:pt idx="195">
                  <c:v>879.72996</c:v>
                </c:pt>
                <c:pt idx="196">
                  <c:v>882.792944</c:v>
                </c:pt>
                <c:pt idx="197">
                  <c:v>924.876696</c:v>
                </c:pt>
                <c:pt idx="198">
                  <c:v>950.696064</c:v>
                </c:pt>
                <c:pt idx="199">
                  <c:v>979.936852</c:v>
                </c:pt>
                <c:pt idx="200">
                  <c:v>1055.542904</c:v>
                </c:pt>
                <c:pt idx="201">
                  <c:v>1059.874488</c:v>
                </c:pt>
                <c:pt idx="202">
                  <c:v>1074.470944</c:v>
                </c:pt>
                <c:pt idx="203">
                  <c:v>1074.470944</c:v>
                </c:pt>
                <c:pt idx="204">
                  <c:v>1092.168928</c:v>
                </c:pt>
                <c:pt idx="205">
                  <c:v>1093.72872</c:v>
                </c:pt>
                <c:pt idx="206">
                  <c:v>1153.429516</c:v>
                </c:pt>
                <c:pt idx="207">
                  <c:v>1162.10112</c:v>
                </c:pt>
                <c:pt idx="208">
                  <c:v>1232.997504</c:v>
                </c:pt>
                <c:pt idx="209">
                  <c:v>1293.491792</c:v>
                </c:pt>
                <c:pt idx="210">
                  <c:v>1360.639704</c:v>
                </c:pt>
                <c:pt idx="211">
                  <c:v>1379.48834</c:v>
                </c:pt>
                <c:pt idx="212">
                  <c:v>1440.168408</c:v>
                </c:pt>
                <c:pt idx="213">
                  <c:v>1476.652412</c:v>
                </c:pt>
                <c:pt idx="214">
                  <c:v>1569.768928</c:v>
                </c:pt>
                <c:pt idx="215">
                  <c:v>1569.768928</c:v>
                </c:pt>
                <c:pt idx="216">
                  <c:v>1691.498776</c:v>
                </c:pt>
                <c:pt idx="217">
                  <c:v>2070.156316</c:v>
                </c:pt>
                <c:pt idx="218">
                  <c:v>2477.609052</c:v>
                </c:pt>
                <c:pt idx="219">
                  <c:v>2921.129344</c:v>
                </c:pt>
                <c:pt idx="220">
                  <c:v>3437.224876</c:v>
                </c:pt>
                <c:pt idx="221">
                  <c:v>3516.475172</c:v>
                </c:pt>
                <c:pt idx="222">
                  <c:v>3947.774864</c:v>
                </c:pt>
                <c:pt idx="223">
                  <c:v>5703.507584</c:v>
                </c:pt>
                <c:pt idx="224">
                  <c:v>8134.875096</c:v>
                </c:pt>
                <c:pt idx="225">
                  <c:v>9853.540224</c:v>
                </c:pt>
                <c:pt idx="226">
                  <c:v>12025.569884</c:v>
                </c:pt>
                <c:pt idx="227">
                  <c:v>14601.68138</c:v>
                </c:pt>
              </c:numCache>
            </c:numRef>
          </c:xVal>
          <c:yVal>
            <c:numRef>
              <c:f>Analysis!$V$375:$V$602</c:f>
              <c:numCache>
                <c:formatCode>0.00E+00</c:formatCode>
                <c:ptCount val="228"/>
                <c:pt idx="0">
                  <c:v>0.230259405657124</c:v>
                </c:pt>
                <c:pt idx="1">
                  <c:v>0.266251409842364</c:v>
                </c:pt>
                <c:pt idx="2">
                  <c:v>0.224894137952492</c:v>
                </c:pt>
                <c:pt idx="3">
                  <c:v>0.219081764605807</c:v>
                </c:pt>
                <c:pt idx="4">
                  <c:v>0.415584694287955</c:v>
                </c:pt>
                <c:pt idx="5">
                  <c:v>0.471249346723512</c:v>
                </c:pt>
                <c:pt idx="6">
                  <c:v>0.467672501587091</c:v>
                </c:pt>
                <c:pt idx="7">
                  <c:v>0.438163529211615</c:v>
                </c:pt>
                <c:pt idx="8">
                  <c:v>0.239872176961256</c:v>
                </c:pt>
                <c:pt idx="9">
                  <c:v>0.242554810813572</c:v>
                </c:pt>
                <c:pt idx="10">
                  <c:v>0.239425071319204</c:v>
                </c:pt>
                <c:pt idx="11">
                  <c:v>0.238307307214072</c:v>
                </c:pt>
                <c:pt idx="12">
                  <c:v>0.234730462077651</c:v>
                </c:pt>
                <c:pt idx="13">
                  <c:v>0.264239434453127</c:v>
                </c:pt>
                <c:pt idx="14">
                  <c:v>0.294642618112708</c:v>
                </c:pt>
                <c:pt idx="15">
                  <c:v>0.257532849822337</c:v>
                </c:pt>
                <c:pt idx="16">
                  <c:v>0.388758355764795</c:v>
                </c:pt>
                <c:pt idx="17">
                  <c:v>0.259544825211574</c:v>
                </c:pt>
                <c:pt idx="18">
                  <c:v>0.47259066364967</c:v>
                </c:pt>
                <c:pt idx="19">
                  <c:v>0.2597683780326</c:v>
                </c:pt>
                <c:pt idx="20">
                  <c:v>0.589285236225416</c:v>
                </c:pt>
                <c:pt idx="21">
                  <c:v>0.289277350408076</c:v>
                </c:pt>
                <c:pt idx="22">
                  <c:v>0.301349202743498</c:v>
                </c:pt>
                <c:pt idx="23">
                  <c:v>0.351201481832371</c:v>
                </c:pt>
                <c:pt idx="24">
                  <c:v>1.169851912430806</c:v>
                </c:pt>
                <c:pt idx="25">
                  <c:v>0.339129629496949</c:v>
                </c:pt>
                <c:pt idx="26">
                  <c:v>0.37869847881861</c:v>
                </c:pt>
                <c:pt idx="27">
                  <c:v>0.38294598241811</c:v>
                </c:pt>
                <c:pt idx="28">
                  <c:v>0.378474925997583</c:v>
                </c:pt>
                <c:pt idx="29">
                  <c:v>0.38048690138682</c:v>
                </c:pt>
                <c:pt idx="30">
                  <c:v>0.380710454207847</c:v>
                </c:pt>
                <c:pt idx="31">
                  <c:v>0.377580714713478</c:v>
                </c:pt>
                <c:pt idx="32">
                  <c:v>0.735265228355612</c:v>
                </c:pt>
                <c:pt idx="33">
                  <c:v>0.494275287289224</c:v>
                </c:pt>
                <c:pt idx="34">
                  <c:v>0.491816206257935</c:v>
                </c:pt>
                <c:pt idx="35">
                  <c:v>0.335552784360527</c:v>
                </c:pt>
                <c:pt idx="36">
                  <c:v>0.497852132425646</c:v>
                </c:pt>
                <c:pt idx="37">
                  <c:v>0.373109658292951</c:v>
                </c:pt>
                <c:pt idx="38">
                  <c:v>0.368415049051398</c:v>
                </c:pt>
                <c:pt idx="39">
                  <c:v>0.330411069476922</c:v>
                </c:pt>
                <c:pt idx="40">
                  <c:v>0.387864144480689</c:v>
                </c:pt>
                <c:pt idx="41">
                  <c:v>0.404630606057664</c:v>
                </c:pt>
                <c:pt idx="42">
                  <c:v>0.364838203914977</c:v>
                </c:pt>
                <c:pt idx="43">
                  <c:v>0.474379086217881</c:v>
                </c:pt>
                <c:pt idx="44">
                  <c:v>0.645173441482</c:v>
                </c:pt>
                <c:pt idx="45">
                  <c:v>0.402842183489454</c:v>
                </c:pt>
                <c:pt idx="46">
                  <c:v>0.382722429597084</c:v>
                </c:pt>
                <c:pt idx="47">
                  <c:v>0.712686393431953</c:v>
                </c:pt>
                <c:pt idx="48">
                  <c:v>0.385628616270426</c:v>
                </c:pt>
                <c:pt idx="49">
                  <c:v>0.375121633682188</c:v>
                </c:pt>
                <c:pt idx="50">
                  <c:v>0.405301264520743</c:v>
                </c:pt>
                <c:pt idx="51">
                  <c:v>0.430115627654667</c:v>
                </c:pt>
                <c:pt idx="52">
                  <c:v>0.808814106473276</c:v>
                </c:pt>
                <c:pt idx="53">
                  <c:v>0.595544715214154</c:v>
                </c:pt>
                <c:pt idx="54">
                  <c:v>0.462754339524511</c:v>
                </c:pt>
                <c:pt idx="55">
                  <c:v>0.433916025612114</c:v>
                </c:pt>
                <c:pt idx="56">
                  <c:v>0.485556727269197</c:v>
                </c:pt>
                <c:pt idx="57">
                  <c:v>0.7835526376973</c:v>
                </c:pt>
                <c:pt idx="58">
                  <c:v>0.722522717557111</c:v>
                </c:pt>
                <c:pt idx="59">
                  <c:v>0.663728325627185</c:v>
                </c:pt>
                <c:pt idx="60">
                  <c:v>0.87811548099144</c:v>
                </c:pt>
                <c:pt idx="61">
                  <c:v>0.455153543609616</c:v>
                </c:pt>
                <c:pt idx="62">
                  <c:v>0.482426987774829</c:v>
                </c:pt>
                <c:pt idx="63">
                  <c:v>0.468119607229143</c:v>
                </c:pt>
                <c:pt idx="64">
                  <c:v>0.567377059764836</c:v>
                </c:pt>
                <c:pt idx="65">
                  <c:v>0.521325178633411</c:v>
                </c:pt>
                <c:pt idx="66">
                  <c:v>0.542562696630913</c:v>
                </c:pt>
                <c:pt idx="67">
                  <c:v>0.737053650923823</c:v>
                </c:pt>
                <c:pt idx="68">
                  <c:v>0.490474889331777</c:v>
                </c:pt>
                <c:pt idx="69">
                  <c:v>0.53116150275857</c:v>
                </c:pt>
                <c:pt idx="70">
                  <c:v>0.674235308215423</c:v>
                </c:pt>
                <c:pt idx="71">
                  <c:v>0.661269244595896</c:v>
                </c:pt>
                <c:pt idx="72">
                  <c:v>0.808814106473276</c:v>
                </c:pt>
                <c:pt idx="73">
                  <c:v>1.0976443512393</c:v>
                </c:pt>
                <c:pt idx="74">
                  <c:v>7.546919685028008</c:v>
                </c:pt>
                <c:pt idx="75">
                  <c:v>0.540103615599623</c:v>
                </c:pt>
                <c:pt idx="76">
                  <c:v>0.554410996145308</c:v>
                </c:pt>
                <c:pt idx="77">
                  <c:v>1.479919675194331</c:v>
                </c:pt>
                <c:pt idx="78">
                  <c:v>0.611864071149076</c:v>
                </c:pt>
                <c:pt idx="79">
                  <c:v>0.56223534488123</c:v>
                </c:pt>
                <c:pt idx="80">
                  <c:v>0.643832124555842</c:v>
                </c:pt>
                <c:pt idx="81">
                  <c:v>0.827368990618462</c:v>
                </c:pt>
                <c:pt idx="82">
                  <c:v>0.578554700816152</c:v>
                </c:pt>
                <c:pt idx="83">
                  <c:v>0.937133425742392</c:v>
                </c:pt>
                <c:pt idx="84">
                  <c:v>0.586826155194127</c:v>
                </c:pt>
                <c:pt idx="85">
                  <c:v>1.135648330813777</c:v>
                </c:pt>
                <c:pt idx="86">
                  <c:v>0.70128519955961</c:v>
                </c:pt>
                <c:pt idx="87">
                  <c:v>0.601804194202891</c:v>
                </c:pt>
                <c:pt idx="88">
                  <c:v>0.688766241582135</c:v>
                </c:pt>
                <c:pt idx="89">
                  <c:v>0.68295386823545</c:v>
                </c:pt>
                <c:pt idx="90">
                  <c:v>0.625500793231682</c:v>
                </c:pt>
                <c:pt idx="91">
                  <c:v>0.632207377862472</c:v>
                </c:pt>
                <c:pt idx="92">
                  <c:v>4.930904573377849</c:v>
                </c:pt>
                <c:pt idx="93">
                  <c:v>0.648303180976368</c:v>
                </c:pt>
                <c:pt idx="94">
                  <c:v>0.654115554323053</c:v>
                </c:pt>
                <c:pt idx="95">
                  <c:v>0.826698332155383</c:v>
                </c:pt>
                <c:pt idx="96">
                  <c:v>0.668199382047712</c:v>
                </c:pt>
                <c:pt idx="97">
                  <c:v>0.667305170763607</c:v>
                </c:pt>
                <c:pt idx="98">
                  <c:v>0.66104569177487</c:v>
                </c:pt>
                <c:pt idx="99">
                  <c:v>0.676023730783634</c:v>
                </c:pt>
                <c:pt idx="100">
                  <c:v>0.734147464250481</c:v>
                </c:pt>
                <c:pt idx="101">
                  <c:v>0.808814106473276</c:v>
                </c:pt>
                <c:pt idx="102">
                  <c:v>1.619863741156816</c:v>
                </c:pt>
                <c:pt idx="103">
                  <c:v>0.728335090903796</c:v>
                </c:pt>
                <c:pt idx="104">
                  <c:v>0.938698295489576</c:v>
                </c:pt>
                <c:pt idx="105">
                  <c:v>0.853748223499569</c:v>
                </c:pt>
                <c:pt idx="106">
                  <c:v>0.920143411344391</c:v>
                </c:pt>
                <c:pt idx="107">
                  <c:v>0.91589590774489</c:v>
                </c:pt>
                <c:pt idx="108">
                  <c:v>1.801388631830199</c:v>
                </c:pt>
                <c:pt idx="109">
                  <c:v>0.89823523488381</c:v>
                </c:pt>
                <c:pt idx="110">
                  <c:v>1.012023620786214</c:v>
                </c:pt>
                <c:pt idx="111">
                  <c:v>1.516135232200597</c:v>
                </c:pt>
                <c:pt idx="112">
                  <c:v>1.513676151169308</c:v>
                </c:pt>
                <c:pt idx="113">
                  <c:v>2.005715910248269</c:v>
                </c:pt>
                <c:pt idx="114">
                  <c:v>1.164933750368226</c:v>
                </c:pt>
                <c:pt idx="115">
                  <c:v>1.032814033141663</c:v>
                </c:pt>
                <c:pt idx="116">
                  <c:v>1.035943772636032</c:v>
                </c:pt>
                <c:pt idx="117">
                  <c:v>1.034378902888847</c:v>
                </c:pt>
                <c:pt idx="118">
                  <c:v>1.025883895689847</c:v>
                </c:pt>
                <c:pt idx="119">
                  <c:v>1.036837983920137</c:v>
                </c:pt>
                <c:pt idx="120">
                  <c:v>1.029237188005242</c:v>
                </c:pt>
                <c:pt idx="121">
                  <c:v>1.029460740826268</c:v>
                </c:pt>
                <c:pt idx="122">
                  <c:v>1.030354952110373</c:v>
                </c:pt>
                <c:pt idx="123">
                  <c:v>1.034602455709874</c:v>
                </c:pt>
                <c:pt idx="124">
                  <c:v>1.031249163394479</c:v>
                </c:pt>
                <c:pt idx="125">
                  <c:v>1.037508642383216</c:v>
                </c:pt>
                <c:pt idx="126">
                  <c:v>1.036390878278084</c:v>
                </c:pt>
                <c:pt idx="127">
                  <c:v>1.031472716215505</c:v>
                </c:pt>
                <c:pt idx="128">
                  <c:v>1.027895871079084</c:v>
                </c:pt>
                <c:pt idx="129">
                  <c:v>1.03236692749961</c:v>
                </c:pt>
                <c:pt idx="130">
                  <c:v>1.102338960480853</c:v>
                </c:pt>
                <c:pt idx="131">
                  <c:v>1.657867720731293</c:v>
                </c:pt>
                <c:pt idx="132">
                  <c:v>1.489308893677437</c:v>
                </c:pt>
                <c:pt idx="133">
                  <c:v>1.136989647739935</c:v>
                </c:pt>
                <c:pt idx="134">
                  <c:v>3.007456101267271</c:v>
                </c:pt>
                <c:pt idx="135">
                  <c:v>1.44951649153475</c:v>
                </c:pt>
                <c:pt idx="136">
                  <c:v>1.224622353582258</c:v>
                </c:pt>
                <c:pt idx="137">
                  <c:v>5.441275663780968</c:v>
                </c:pt>
                <c:pt idx="138">
                  <c:v>1.849899593992914</c:v>
                </c:pt>
                <c:pt idx="139">
                  <c:v>2.551855452015602</c:v>
                </c:pt>
                <c:pt idx="140">
                  <c:v>4.793196035625627</c:v>
                </c:pt>
                <c:pt idx="141">
                  <c:v>2.582035082854158</c:v>
                </c:pt>
                <c:pt idx="142">
                  <c:v>6.512540782139161</c:v>
                </c:pt>
                <c:pt idx="143">
                  <c:v>1.358754046198058</c:v>
                </c:pt>
                <c:pt idx="144">
                  <c:v>1.416430674022852</c:v>
                </c:pt>
                <c:pt idx="145">
                  <c:v>2.588518114663922</c:v>
                </c:pt>
                <c:pt idx="146">
                  <c:v>1.728733964996641</c:v>
                </c:pt>
                <c:pt idx="147">
                  <c:v>3.847120497042181</c:v>
                </c:pt>
                <c:pt idx="148">
                  <c:v>2.324725785852847</c:v>
                </c:pt>
                <c:pt idx="149">
                  <c:v>1.458458604375803</c:v>
                </c:pt>
                <c:pt idx="150">
                  <c:v>3.791455844606624</c:v>
                </c:pt>
                <c:pt idx="151">
                  <c:v>1.485955601362042</c:v>
                </c:pt>
                <c:pt idx="152">
                  <c:v>4.297355878589219</c:v>
                </c:pt>
                <c:pt idx="153">
                  <c:v>3.522074695269892</c:v>
                </c:pt>
                <c:pt idx="154">
                  <c:v>4.154058520311338</c:v>
                </c:pt>
                <c:pt idx="155">
                  <c:v>2.378602015720193</c:v>
                </c:pt>
                <c:pt idx="156">
                  <c:v>1.885891598178154</c:v>
                </c:pt>
                <c:pt idx="157">
                  <c:v>1.56106934922689</c:v>
                </c:pt>
                <c:pt idx="158">
                  <c:v>4.80459722949797</c:v>
                </c:pt>
                <c:pt idx="159">
                  <c:v>1.652278900205634</c:v>
                </c:pt>
                <c:pt idx="160">
                  <c:v>1.827991417532333</c:v>
                </c:pt>
                <c:pt idx="161">
                  <c:v>2.062051221146905</c:v>
                </c:pt>
                <c:pt idx="162">
                  <c:v>1.627688089892738</c:v>
                </c:pt>
                <c:pt idx="163">
                  <c:v>5.235830621257769</c:v>
                </c:pt>
                <c:pt idx="164">
                  <c:v>1.77210321227575</c:v>
                </c:pt>
                <c:pt idx="165">
                  <c:v>1.893939499735101</c:v>
                </c:pt>
                <c:pt idx="166">
                  <c:v>3.902561596656712</c:v>
                </c:pt>
                <c:pt idx="167">
                  <c:v>2.896797454859236</c:v>
                </c:pt>
                <c:pt idx="168">
                  <c:v>5.359902436927384</c:v>
                </c:pt>
                <c:pt idx="169">
                  <c:v>5.43568684325531</c:v>
                </c:pt>
                <c:pt idx="170">
                  <c:v>5.776828448141496</c:v>
                </c:pt>
                <c:pt idx="171">
                  <c:v>1.837604188836465</c:v>
                </c:pt>
                <c:pt idx="172">
                  <c:v>4.818233951580576</c:v>
                </c:pt>
                <c:pt idx="173">
                  <c:v>2.178075135259572</c:v>
                </c:pt>
                <c:pt idx="174">
                  <c:v>2.487248686738992</c:v>
                </c:pt>
                <c:pt idx="175">
                  <c:v>2.215855562013023</c:v>
                </c:pt>
                <c:pt idx="176">
                  <c:v>5.615199758539457</c:v>
                </c:pt>
                <c:pt idx="177">
                  <c:v>4.494753019555471</c:v>
                </c:pt>
                <c:pt idx="178">
                  <c:v>11.23531767914149</c:v>
                </c:pt>
                <c:pt idx="179">
                  <c:v>2.418617970683908</c:v>
                </c:pt>
                <c:pt idx="180">
                  <c:v>12.10404394164983</c:v>
                </c:pt>
                <c:pt idx="181">
                  <c:v>2.965651723735347</c:v>
                </c:pt>
                <c:pt idx="182">
                  <c:v>3.298298321422532</c:v>
                </c:pt>
                <c:pt idx="183">
                  <c:v>14.41982761466162</c:v>
                </c:pt>
                <c:pt idx="184">
                  <c:v>8.374735781288525</c:v>
                </c:pt>
                <c:pt idx="185">
                  <c:v>3.006561889983165</c:v>
                </c:pt>
                <c:pt idx="186">
                  <c:v>3.159919125207231</c:v>
                </c:pt>
                <c:pt idx="187">
                  <c:v>10.33864731400487</c:v>
                </c:pt>
                <c:pt idx="188">
                  <c:v>8.02442851074026</c:v>
                </c:pt>
                <c:pt idx="189">
                  <c:v>3.626026757047136</c:v>
                </c:pt>
                <c:pt idx="190">
                  <c:v>5.396788652396728</c:v>
                </c:pt>
                <c:pt idx="191">
                  <c:v>3.853603528851945</c:v>
                </c:pt>
                <c:pt idx="192">
                  <c:v>3.791455844606624</c:v>
                </c:pt>
                <c:pt idx="193">
                  <c:v>11.13740154353196</c:v>
                </c:pt>
                <c:pt idx="194">
                  <c:v>12.69399983633832</c:v>
                </c:pt>
                <c:pt idx="195">
                  <c:v>4.033563549778144</c:v>
                </c:pt>
                <c:pt idx="196">
                  <c:v>5.031950448481752</c:v>
                </c:pt>
                <c:pt idx="197">
                  <c:v>25.96007134168304</c:v>
                </c:pt>
                <c:pt idx="198">
                  <c:v>6.143455074624684</c:v>
                </c:pt>
                <c:pt idx="199">
                  <c:v>13.33827906653622</c:v>
                </c:pt>
                <c:pt idx="200">
                  <c:v>17.2006011554082</c:v>
                </c:pt>
                <c:pt idx="201">
                  <c:v>17.53660104541077</c:v>
                </c:pt>
                <c:pt idx="202">
                  <c:v>4.941635108787112</c:v>
                </c:pt>
                <c:pt idx="203">
                  <c:v>4.957283806258956</c:v>
                </c:pt>
                <c:pt idx="204">
                  <c:v>5.357219803075067</c:v>
                </c:pt>
                <c:pt idx="205">
                  <c:v>6.888556627105456</c:v>
                </c:pt>
                <c:pt idx="206">
                  <c:v>18.72478428916574</c:v>
                </c:pt>
                <c:pt idx="207">
                  <c:v>10.37978103307371</c:v>
                </c:pt>
                <c:pt idx="208">
                  <c:v>6.22236922044698</c:v>
                </c:pt>
                <c:pt idx="209">
                  <c:v>8.269889508227173</c:v>
                </c:pt>
                <c:pt idx="210">
                  <c:v>6.179894184451976</c:v>
                </c:pt>
                <c:pt idx="211">
                  <c:v>16.92831381939811</c:v>
                </c:pt>
                <c:pt idx="212">
                  <c:v>6.891015708136745</c:v>
                </c:pt>
                <c:pt idx="213">
                  <c:v>16.33813437188859</c:v>
                </c:pt>
                <c:pt idx="214">
                  <c:v>7.24624114074759</c:v>
                </c:pt>
                <c:pt idx="215">
                  <c:v>7.247135352031695</c:v>
                </c:pt>
                <c:pt idx="216">
                  <c:v>7.88291957503059</c:v>
                </c:pt>
                <c:pt idx="217">
                  <c:v>23.77148922383522</c:v>
                </c:pt>
                <c:pt idx="218">
                  <c:v>25.52302557657655</c:v>
                </c:pt>
                <c:pt idx="219">
                  <c:v>14.60179961097706</c:v>
                </c:pt>
                <c:pt idx="220">
                  <c:v>16.18611845359068</c:v>
                </c:pt>
                <c:pt idx="221">
                  <c:v>17.03293653963844</c:v>
                </c:pt>
                <c:pt idx="222">
                  <c:v>22.19700670534676</c:v>
                </c:pt>
                <c:pt idx="223">
                  <c:v>28.37555957287257</c:v>
                </c:pt>
                <c:pt idx="224">
                  <c:v>40.3989009461319</c:v>
                </c:pt>
                <c:pt idx="225">
                  <c:v>49.30859862813643</c:v>
                </c:pt>
                <c:pt idx="226">
                  <c:v>92.0597223571074</c:v>
                </c:pt>
                <c:pt idx="227">
                  <c:v>89.43230605158492</c:v>
                </c:pt>
              </c:numCache>
            </c:numRef>
          </c:yVal>
          <c:smooth val="0"/>
        </c:ser>
        <c:ser>
          <c:idx val="0"/>
          <c:order val="3"/>
          <c:tx>
            <c:strRef>
              <c:f>Analysis!$Y$325</c:f>
              <c:strCache>
                <c:ptCount val="1"/>
                <c:pt idx="0">
                  <c:v>Eactual</c:v>
                </c:pt>
              </c:strCache>
            </c:strRef>
          </c:tx>
          <c:marker>
            <c:symbol val="none"/>
          </c:marker>
          <c:xVal>
            <c:numRef>
              <c:f>Analysis!$L$375:$L$602</c:f>
              <c:numCache>
                <c:formatCode>General</c:formatCode>
                <c:ptCount val="228"/>
                <c:pt idx="0">
                  <c:v>51.15978</c:v>
                </c:pt>
                <c:pt idx="1">
                  <c:v>52.219224</c:v>
                </c:pt>
                <c:pt idx="2">
                  <c:v>52.464528</c:v>
                </c:pt>
                <c:pt idx="3">
                  <c:v>52.86552</c:v>
                </c:pt>
                <c:pt idx="4">
                  <c:v>53.129388</c:v>
                </c:pt>
                <c:pt idx="5">
                  <c:v>53.385744</c:v>
                </c:pt>
                <c:pt idx="6">
                  <c:v>53.385744</c:v>
                </c:pt>
                <c:pt idx="7">
                  <c:v>53.804148</c:v>
                </c:pt>
                <c:pt idx="8">
                  <c:v>53.80868</c:v>
                </c:pt>
                <c:pt idx="9">
                  <c:v>53.80868</c:v>
                </c:pt>
                <c:pt idx="10">
                  <c:v>53.80868</c:v>
                </c:pt>
                <c:pt idx="11">
                  <c:v>53.80868</c:v>
                </c:pt>
                <c:pt idx="12">
                  <c:v>54.235296</c:v>
                </c:pt>
                <c:pt idx="13">
                  <c:v>54.612</c:v>
                </c:pt>
                <c:pt idx="14">
                  <c:v>56.107856</c:v>
                </c:pt>
                <c:pt idx="15">
                  <c:v>56.42916</c:v>
                </c:pt>
                <c:pt idx="16">
                  <c:v>57.285072</c:v>
                </c:pt>
                <c:pt idx="17">
                  <c:v>58.331624</c:v>
                </c:pt>
                <c:pt idx="18">
                  <c:v>59.330224</c:v>
                </c:pt>
                <c:pt idx="19">
                  <c:v>59.659672</c:v>
                </c:pt>
                <c:pt idx="20">
                  <c:v>60.118516</c:v>
                </c:pt>
                <c:pt idx="21">
                  <c:v>63.466248</c:v>
                </c:pt>
                <c:pt idx="22">
                  <c:v>63.827928</c:v>
                </c:pt>
                <c:pt idx="23">
                  <c:v>64.96152</c:v>
                </c:pt>
                <c:pt idx="24">
                  <c:v>65.89555199999999</c:v>
                </c:pt>
                <c:pt idx="25">
                  <c:v>66.979256</c:v>
                </c:pt>
                <c:pt idx="26">
                  <c:v>68.11477600000001</c:v>
                </c:pt>
                <c:pt idx="27">
                  <c:v>68.11477600000001</c:v>
                </c:pt>
                <c:pt idx="28">
                  <c:v>68.11477600000001</c:v>
                </c:pt>
                <c:pt idx="29">
                  <c:v>68.11477600000001</c:v>
                </c:pt>
                <c:pt idx="30">
                  <c:v>68.11477600000001</c:v>
                </c:pt>
                <c:pt idx="31">
                  <c:v>68.11477600000001</c:v>
                </c:pt>
                <c:pt idx="32">
                  <c:v>71.27512</c:v>
                </c:pt>
                <c:pt idx="33">
                  <c:v>71.30246</c:v>
                </c:pt>
                <c:pt idx="34">
                  <c:v>71.30246</c:v>
                </c:pt>
                <c:pt idx="35">
                  <c:v>72.11796</c:v>
                </c:pt>
                <c:pt idx="36">
                  <c:v>72.300996</c:v>
                </c:pt>
                <c:pt idx="37">
                  <c:v>72.878344</c:v>
                </c:pt>
                <c:pt idx="38">
                  <c:v>73.374112</c:v>
                </c:pt>
                <c:pt idx="39">
                  <c:v>73.79244</c:v>
                </c:pt>
                <c:pt idx="40">
                  <c:v>75.505792</c:v>
                </c:pt>
                <c:pt idx="41">
                  <c:v>75.5216</c:v>
                </c:pt>
                <c:pt idx="42">
                  <c:v>75.649216</c:v>
                </c:pt>
                <c:pt idx="43">
                  <c:v>76.607116</c:v>
                </c:pt>
                <c:pt idx="44">
                  <c:v>79.589028</c:v>
                </c:pt>
                <c:pt idx="45">
                  <c:v>79.952</c:v>
                </c:pt>
                <c:pt idx="46">
                  <c:v>80.405844</c:v>
                </c:pt>
                <c:pt idx="47">
                  <c:v>81.64572</c:v>
                </c:pt>
                <c:pt idx="48">
                  <c:v>82.139168</c:v>
                </c:pt>
                <c:pt idx="49">
                  <c:v>83.126304</c:v>
                </c:pt>
                <c:pt idx="50">
                  <c:v>83.127792</c:v>
                </c:pt>
                <c:pt idx="51">
                  <c:v>84.692044</c:v>
                </c:pt>
                <c:pt idx="52">
                  <c:v>86.984404</c:v>
                </c:pt>
                <c:pt idx="53">
                  <c:v>87.9645</c:v>
                </c:pt>
                <c:pt idx="54">
                  <c:v>88.891036</c:v>
                </c:pt>
                <c:pt idx="55">
                  <c:v>90.902944</c:v>
                </c:pt>
                <c:pt idx="56">
                  <c:v>91.04232</c:v>
                </c:pt>
                <c:pt idx="57">
                  <c:v>92.284316</c:v>
                </c:pt>
                <c:pt idx="58">
                  <c:v>93.513284</c:v>
                </c:pt>
                <c:pt idx="59">
                  <c:v>95.118104</c:v>
                </c:pt>
                <c:pt idx="60">
                  <c:v>95.531796</c:v>
                </c:pt>
                <c:pt idx="61">
                  <c:v>96.415064</c:v>
                </c:pt>
                <c:pt idx="62">
                  <c:v>96.578328</c:v>
                </c:pt>
                <c:pt idx="63">
                  <c:v>96.96604</c:v>
                </c:pt>
                <c:pt idx="64">
                  <c:v>98.658416</c:v>
                </c:pt>
                <c:pt idx="65">
                  <c:v>99.466968</c:v>
                </c:pt>
                <c:pt idx="66">
                  <c:v>101.443032</c:v>
                </c:pt>
                <c:pt idx="67">
                  <c:v>102.36814</c:v>
                </c:pt>
                <c:pt idx="68">
                  <c:v>103.67644</c:v>
                </c:pt>
                <c:pt idx="69">
                  <c:v>104.52116</c:v>
                </c:pt>
                <c:pt idx="70">
                  <c:v>104.669432</c:v>
                </c:pt>
                <c:pt idx="71">
                  <c:v>104.91174</c:v>
                </c:pt>
                <c:pt idx="72">
                  <c:v>106.097308</c:v>
                </c:pt>
                <c:pt idx="73">
                  <c:v>106.345872</c:v>
                </c:pt>
                <c:pt idx="74">
                  <c:v>108.14462</c:v>
                </c:pt>
                <c:pt idx="75">
                  <c:v>109.280528</c:v>
                </c:pt>
                <c:pt idx="76">
                  <c:v>110.399656</c:v>
                </c:pt>
                <c:pt idx="77">
                  <c:v>112.020488</c:v>
                </c:pt>
                <c:pt idx="78">
                  <c:v>112.265808</c:v>
                </c:pt>
                <c:pt idx="79">
                  <c:v>118.9944</c:v>
                </c:pt>
                <c:pt idx="80">
                  <c:v>123.192048</c:v>
                </c:pt>
                <c:pt idx="81">
                  <c:v>123.639472</c:v>
                </c:pt>
                <c:pt idx="82">
                  <c:v>124.179168</c:v>
                </c:pt>
                <c:pt idx="83">
                  <c:v>124.9112</c:v>
                </c:pt>
                <c:pt idx="84">
                  <c:v>124.954352</c:v>
                </c:pt>
                <c:pt idx="85">
                  <c:v>127.524656</c:v>
                </c:pt>
                <c:pt idx="86">
                  <c:v>128.4266</c:v>
                </c:pt>
                <c:pt idx="87">
                  <c:v>130.703424</c:v>
                </c:pt>
                <c:pt idx="88">
                  <c:v>131.1872</c:v>
                </c:pt>
                <c:pt idx="89">
                  <c:v>131.1872</c:v>
                </c:pt>
                <c:pt idx="90">
                  <c:v>132.746952</c:v>
                </c:pt>
                <c:pt idx="91">
                  <c:v>133.632072</c:v>
                </c:pt>
                <c:pt idx="92">
                  <c:v>134.464128</c:v>
                </c:pt>
                <c:pt idx="93">
                  <c:v>136.3894</c:v>
                </c:pt>
                <c:pt idx="94">
                  <c:v>137.242224</c:v>
                </c:pt>
                <c:pt idx="95">
                  <c:v>138.508656</c:v>
                </c:pt>
                <c:pt idx="96">
                  <c:v>140.0108</c:v>
                </c:pt>
                <c:pt idx="97">
                  <c:v>142.183516</c:v>
                </c:pt>
                <c:pt idx="98">
                  <c:v>143.971448</c:v>
                </c:pt>
                <c:pt idx="99">
                  <c:v>145.685724</c:v>
                </c:pt>
                <c:pt idx="100">
                  <c:v>150.530504</c:v>
                </c:pt>
                <c:pt idx="101">
                  <c:v>153.63216</c:v>
                </c:pt>
                <c:pt idx="102">
                  <c:v>159.31944</c:v>
                </c:pt>
                <c:pt idx="103">
                  <c:v>162.723432</c:v>
                </c:pt>
                <c:pt idx="104">
                  <c:v>171.063056</c:v>
                </c:pt>
                <c:pt idx="105">
                  <c:v>171.371352</c:v>
                </c:pt>
                <c:pt idx="106">
                  <c:v>179.543124</c:v>
                </c:pt>
                <c:pt idx="107">
                  <c:v>183.84796</c:v>
                </c:pt>
                <c:pt idx="108">
                  <c:v>184.602352</c:v>
                </c:pt>
                <c:pt idx="109">
                  <c:v>186.270764</c:v>
                </c:pt>
                <c:pt idx="110">
                  <c:v>186.926896</c:v>
                </c:pt>
                <c:pt idx="111">
                  <c:v>194.816428</c:v>
                </c:pt>
                <c:pt idx="112">
                  <c:v>194.816428</c:v>
                </c:pt>
                <c:pt idx="113">
                  <c:v>216.621836</c:v>
                </c:pt>
                <c:pt idx="114">
                  <c:v>217.107456</c:v>
                </c:pt>
                <c:pt idx="115">
                  <c:v>220.6806</c:v>
                </c:pt>
                <c:pt idx="116">
                  <c:v>220.6806</c:v>
                </c:pt>
                <c:pt idx="117">
                  <c:v>220.6806</c:v>
                </c:pt>
                <c:pt idx="118">
                  <c:v>220.6806</c:v>
                </c:pt>
                <c:pt idx="119">
                  <c:v>220.6806</c:v>
                </c:pt>
                <c:pt idx="120">
                  <c:v>220.6806</c:v>
                </c:pt>
                <c:pt idx="121">
                  <c:v>221.1636</c:v>
                </c:pt>
                <c:pt idx="122">
                  <c:v>221.1636</c:v>
                </c:pt>
                <c:pt idx="123">
                  <c:v>221.1636</c:v>
                </c:pt>
                <c:pt idx="124">
                  <c:v>221.1636</c:v>
                </c:pt>
                <c:pt idx="125">
                  <c:v>221.1636</c:v>
                </c:pt>
                <c:pt idx="126">
                  <c:v>221.1636</c:v>
                </c:pt>
                <c:pt idx="127">
                  <c:v>221.1636</c:v>
                </c:pt>
                <c:pt idx="128">
                  <c:v>221.1636</c:v>
                </c:pt>
                <c:pt idx="129">
                  <c:v>221.1636</c:v>
                </c:pt>
                <c:pt idx="130">
                  <c:v>227.223632</c:v>
                </c:pt>
                <c:pt idx="131">
                  <c:v>230.662796</c:v>
                </c:pt>
                <c:pt idx="132">
                  <c:v>231.872904</c:v>
                </c:pt>
                <c:pt idx="133">
                  <c:v>240.171648</c:v>
                </c:pt>
                <c:pt idx="134">
                  <c:v>245.410156</c:v>
                </c:pt>
                <c:pt idx="135">
                  <c:v>248.07496</c:v>
                </c:pt>
                <c:pt idx="136">
                  <c:v>251.20848</c:v>
                </c:pt>
                <c:pt idx="137">
                  <c:v>255.144564</c:v>
                </c:pt>
                <c:pt idx="138">
                  <c:v>259.82502</c:v>
                </c:pt>
                <c:pt idx="139">
                  <c:v>267.559284</c:v>
                </c:pt>
                <c:pt idx="140">
                  <c:v>269.736716</c:v>
                </c:pt>
                <c:pt idx="141">
                  <c:v>272.896008</c:v>
                </c:pt>
                <c:pt idx="142">
                  <c:v>273.722736</c:v>
                </c:pt>
                <c:pt idx="143">
                  <c:v>276.204032</c:v>
                </c:pt>
                <c:pt idx="144">
                  <c:v>281.367408</c:v>
                </c:pt>
                <c:pt idx="145">
                  <c:v>295.619264</c:v>
                </c:pt>
                <c:pt idx="146">
                  <c:v>296.481376</c:v>
                </c:pt>
                <c:pt idx="147">
                  <c:v>299.947876</c:v>
                </c:pt>
                <c:pt idx="148">
                  <c:v>300.796656</c:v>
                </c:pt>
                <c:pt idx="149">
                  <c:v>306.39936</c:v>
                </c:pt>
                <c:pt idx="150">
                  <c:v>311.57334</c:v>
                </c:pt>
                <c:pt idx="151">
                  <c:v>314.050992</c:v>
                </c:pt>
                <c:pt idx="152">
                  <c:v>315.111244</c:v>
                </c:pt>
                <c:pt idx="153">
                  <c:v>315.57046</c:v>
                </c:pt>
                <c:pt idx="154">
                  <c:v>328.272168</c:v>
                </c:pt>
                <c:pt idx="155">
                  <c:v>328.921176</c:v>
                </c:pt>
                <c:pt idx="156">
                  <c:v>337.595076</c:v>
                </c:pt>
                <c:pt idx="157">
                  <c:v>339.819704</c:v>
                </c:pt>
                <c:pt idx="158">
                  <c:v>341.310552</c:v>
                </c:pt>
                <c:pt idx="159">
                  <c:v>346.027608</c:v>
                </c:pt>
                <c:pt idx="160">
                  <c:v>348.509512</c:v>
                </c:pt>
                <c:pt idx="161">
                  <c:v>355.679888</c:v>
                </c:pt>
                <c:pt idx="162">
                  <c:v>356.150808</c:v>
                </c:pt>
                <c:pt idx="163">
                  <c:v>358.346288</c:v>
                </c:pt>
                <c:pt idx="164">
                  <c:v>365.704064</c:v>
                </c:pt>
                <c:pt idx="165">
                  <c:v>365.800704</c:v>
                </c:pt>
                <c:pt idx="166">
                  <c:v>369.14288</c:v>
                </c:pt>
                <c:pt idx="167">
                  <c:v>372.352452</c:v>
                </c:pt>
                <c:pt idx="168">
                  <c:v>374.68536</c:v>
                </c:pt>
                <c:pt idx="169">
                  <c:v>379.20412</c:v>
                </c:pt>
                <c:pt idx="170">
                  <c:v>387.174828</c:v>
                </c:pt>
                <c:pt idx="171">
                  <c:v>389.509516</c:v>
                </c:pt>
                <c:pt idx="172">
                  <c:v>437.73952</c:v>
                </c:pt>
                <c:pt idx="173">
                  <c:v>451.434516</c:v>
                </c:pt>
                <c:pt idx="174">
                  <c:v>451.870344</c:v>
                </c:pt>
                <c:pt idx="175">
                  <c:v>457.213324</c:v>
                </c:pt>
                <c:pt idx="176">
                  <c:v>475.599012</c:v>
                </c:pt>
                <c:pt idx="177">
                  <c:v>483.370348</c:v>
                </c:pt>
                <c:pt idx="178">
                  <c:v>506.899032</c:v>
                </c:pt>
                <c:pt idx="179">
                  <c:v>510.525192</c:v>
                </c:pt>
                <c:pt idx="180">
                  <c:v>535.56762</c:v>
                </c:pt>
                <c:pt idx="181">
                  <c:v>577.31376</c:v>
                </c:pt>
                <c:pt idx="182">
                  <c:v>605.616544</c:v>
                </c:pt>
                <c:pt idx="183">
                  <c:v>611.702808</c:v>
                </c:pt>
                <c:pt idx="184">
                  <c:v>647.438364</c:v>
                </c:pt>
                <c:pt idx="185">
                  <c:v>662.2292</c:v>
                </c:pt>
                <c:pt idx="186">
                  <c:v>683.919024</c:v>
                </c:pt>
                <c:pt idx="187">
                  <c:v>685.786072</c:v>
                </c:pt>
                <c:pt idx="188">
                  <c:v>738.429016</c:v>
                </c:pt>
                <c:pt idx="189">
                  <c:v>760.9698</c:v>
                </c:pt>
                <c:pt idx="190">
                  <c:v>786.63948</c:v>
                </c:pt>
                <c:pt idx="191">
                  <c:v>802.207392</c:v>
                </c:pt>
                <c:pt idx="192">
                  <c:v>812.298728</c:v>
                </c:pt>
                <c:pt idx="193">
                  <c:v>825.4580120000001</c:v>
                </c:pt>
                <c:pt idx="194">
                  <c:v>865.123384</c:v>
                </c:pt>
                <c:pt idx="195">
                  <c:v>879.72996</c:v>
                </c:pt>
                <c:pt idx="196">
                  <c:v>882.792944</c:v>
                </c:pt>
                <c:pt idx="197">
                  <c:v>924.876696</c:v>
                </c:pt>
                <c:pt idx="198">
                  <c:v>950.696064</c:v>
                </c:pt>
                <c:pt idx="199">
                  <c:v>979.936852</c:v>
                </c:pt>
                <c:pt idx="200">
                  <c:v>1055.542904</c:v>
                </c:pt>
                <c:pt idx="201">
                  <c:v>1059.874488</c:v>
                </c:pt>
                <c:pt idx="202">
                  <c:v>1074.470944</c:v>
                </c:pt>
                <c:pt idx="203">
                  <c:v>1074.470944</c:v>
                </c:pt>
                <c:pt idx="204">
                  <c:v>1092.168928</c:v>
                </c:pt>
                <c:pt idx="205">
                  <c:v>1093.72872</c:v>
                </c:pt>
                <c:pt idx="206">
                  <c:v>1153.429516</c:v>
                </c:pt>
                <c:pt idx="207">
                  <c:v>1162.10112</c:v>
                </c:pt>
                <c:pt idx="208">
                  <c:v>1232.997504</c:v>
                </c:pt>
                <c:pt idx="209">
                  <c:v>1293.491792</c:v>
                </c:pt>
                <c:pt idx="210">
                  <c:v>1360.639704</c:v>
                </c:pt>
                <c:pt idx="211">
                  <c:v>1379.48834</c:v>
                </c:pt>
                <c:pt idx="212">
                  <c:v>1440.168408</c:v>
                </c:pt>
                <c:pt idx="213">
                  <c:v>1476.652412</c:v>
                </c:pt>
                <c:pt idx="214">
                  <c:v>1569.768928</c:v>
                </c:pt>
                <c:pt idx="215">
                  <c:v>1569.768928</c:v>
                </c:pt>
                <c:pt idx="216">
                  <c:v>1691.498776</c:v>
                </c:pt>
                <c:pt idx="217">
                  <c:v>2070.156316</c:v>
                </c:pt>
                <c:pt idx="218">
                  <c:v>2477.609052</c:v>
                </c:pt>
                <c:pt idx="219">
                  <c:v>2921.129344</c:v>
                </c:pt>
                <c:pt idx="220">
                  <c:v>3437.224876</c:v>
                </c:pt>
                <c:pt idx="221">
                  <c:v>3516.475172</c:v>
                </c:pt>
                <c:pt idx="222">
                  <c:v>3947.774864</c:v>
                </c:pt>
                <c:pt idx="223">
                  <c:v>5703.507584</c:v>
                </c:pt>
                <c:pt idx="224">
                  <c:v>8134.875096</c:v>
                </c:pt>
                <c:pt idx="225">
                  <c:v>9853.540224</c:v>
                </c:pt>
                <c:pt idx="226">
                  <c:v>12025.569884</c:v>
                </c:pt>
                <c:pt idx="227">
                  <c:v>14601.68138</c:v>
                </c:pt>
              </c:numCache>
            </c:numRef>
          </c:xVal>
          <c:yVal>
            <c:numRef>
              <c:f>Analysis!$Y$375:$Y$602</c:f>
              <c:numCache>
                <c:formatCode>General</c:formatCode>
                <c:ptCount val="228"/>
                <c:pt idx="0">
                  <c:v>0.2970726</c:v>
                </c:pt>
                <c:pt idx="1">
                  <c:v>0.339428383332804</c:v>
                </c:pt>
                <c:pt idx="2">
                  <c:v>0.294711053332998</c:v>
                </c:pt>
                <c:pt idx="3">
                  <c:v>0.29397900000042</c:v>
                </c:pt>
                <c:pt idx="4">
                  <c:v>0.500485699999857</c:v>
                </c:pt>
                <c:pt idx="5">
                  <c:v>0.523528826665964</c:v>
                </c:pt>
                <c:pt idx="6">
                  <c:v>0.523223146667364</c:v>
                </c:pt>
                <c:pt idx="7">
                  <c:v>0.517538</c:v>
                </c:pt>
                <c:pt idx="8">
                  <c:v>0.3182518</c:v>
                </c:pt>
                <c:pt idx="9">
                  <c:v>0.322129266666305</c:v>
                </c:pt>
                <c:pt idx="10">
                  <c:v>0.318122699999643</c:v>
                </c:pt>
                <c:pt idx="11">
                  <c:v>0.3166553</c:v>
                </c:pt>
                <c:pt idx="12">
                  <c:v>0.309500625</c:v>
                </c:pt>
                <c:pt idx="13">
                  <c:v>0.368262529411278</c:v>
                </c:pt>
                <c:pt idx="14">
                  <c:v>0.386818355555702</c:v>
                </c:pt>
                <c:pt idx="15">
                  <c:v>0.337888376470656</c:v>
                </c:pt>
                <c:pt idx="16">
                  <c:v>0.502651261538194</c:v>
                </c:pt>
                <c:pt idx="17">
                  <c:v>0.355177217647332</c:v>
                </c:pt>
                <c:pt idx="18">
                  <c:v>0.59881164</c:v>
                </c:pt>
                <c:pt idx="19">
                  <c:v>0.351231588234884</c:v>
                </c:pt>
                <c:pt idx="20">
                  <c:v>0.692008577777192</c:v>
                </c:pt>
                <c:pt idx="21">
                  <c:v>0.3832181</c:v>
                </c:pt>
                <c:pt idx="22">
                  <c:v>0.401793866667116</c:v>
                </c:pt>
                <c:pt idx="23">
                  <c:v>0.44869331</c:v>
                </c:pt>
                <c:pt idx="24">
                  <c:v>1.230103866668411</c:v>
                </c:pt>
                <c:pt idx="25">
                  <c:v>0.446880618182094</c:v>
                </c:pt>
                <c:pt idx="26">
                  <c:v>0.469605033333898</c:v>
                </c:pt>
                <c:pt idx="27">
                  <c:v>0.488666192307297</c:v>
                </c:pt>
                <c:pt idx="28">
                  <c:v>0.484099241667231</c:v>
                </c:pt>
                <c:pt idx="29">
                  <c:v>0.4871975</c:v>
                </c:pt>
                <c:pt idx="30">
                  <c:v>0.488434591666099</c:v>
                </c:pt>
                <c:pt idx="31">
                  <c:v>0.484897825000563</c:v>
                </c:pt>
                <c:pt idx="32">
                  <c:v>0.864408999999402</c:v>
                </c:pt>
                <c:pt idx="33">
                  <c:v>0.62661121875</c:v>
                </c:pt>
                <c:pt idx="34">
                  <c:v>0.6243875</c:v>
                </c:pt>
                <c:pt idx="35">
                  <c:v>0.46804182</c:v>
                </c:pt>
                <c:pt idx="36">
                  <c:v>0.65082683125</c:v>
                </c:pt>
                <c:pt idx="37">
                  <c:v>0.484788866667223</c:v>
                </c:pt>
                <c:pt idx="38">
                  <c:v>0.509741381818032</c:v>
                </c:pt>
                <c:pt idx="39">
                  <c:v>0.444851127272996</c:v>
                </c:pt>
                <c:pt idx="40">
                  <c:v>0.52544475</c:v>
                </c:pt>
                <c:pt idx="41">
                  <c:v>0.55347015384685</c:v>
                </c:pt>
                <c:pt idx="42">
                  <c:v>0.483411999999456</c:v>
                </c:pt>
                <c:pt idx="43">
                  <c:v>0.62756028</c:v>
                </c:pt>
                <c:pt idx="44">
                  <c:v>0.81191838</c:v>
                </c:pt>
                <c:pt idx="45">
                  <c:v>0.5574487</c:v>
                </c:pt>
                <c:pt idx="46">
                  <c:v>0.506937466666096</c:v>
                </c:pt>
                <c:pt idx="47">
                  <c:v>0.839777163635784</c:v>
                </c:pt>
                <c:pt idx="48">
                  <c:v>0.51862125</c:v>
                </c:pt>
                <c:pt idx="49">
                  <c:v>0.507315333332774</c:v>
                </c:pt>
                <c:pt idx="50">
                  <c:v>0.531836576922798</c:v>
                </c:pt>
                <c:pt idx="51">
                  <c:v>0.589760971429396</c:v>
                </c:pt>
                <c:pt idx="52">
                  <c:v>0.961775723077758</c:v>
                </c:pt>
                <c:pt idx="53">
                  <c:v>0.742279199999112</c:v>
                </c:pt>
                <c:pt idx="54">
                  <c:v>0.62749092857202</c:v>
                </c:pt>
                <c:pt idx="55">
                  <c:v>0.586875214285437</c:v>
                </c:pt>
                <c:pt idx="56">
                  <c:v>0.6272193</c:v>
                </c:pt>
                <c:pt idx="57">
                  <c:v>0.9817505</c:v>
                </c:pt>
                <c:pt idx="58">
                  <c:v>0.911130181817888</c:v>
                </c:pt>
                <c:pt idx="59">
                  <c:v>0.88672154</c:v>
                </c:pt>
                <c:pt idx="60">
                  <c:v>1.11350944</c:v>
                </c:pt>
                <c:pt idx="61">
                  <c:v>0.617830986665988</c:v>
                </c:pt>
                <c:pt idx="62">
                  <c:v>0.6411418</c:v>
                </c:pt>
                <c:pt idx="63">
                  <c:v>0.626203720000698</c:v>
                </c:pt>
                <c:pt idx="64">
                  <c:v>0.740366325</c:v>
                </c:pt>
                <c:pt idx="65">
                  <c:v>0.679640823530372</c:v>
                </c:pt>
                <c:pt idx="66">
                  <c:v>0.712607650000809</c:v>
                </c:pt>
                <c:pt idx="67">
                  <c:v>0.972674945453946</c:v>
                </c:pt>
                <c:pt idx="68">
                  <c:v>0.6614772875</c:v>
                </c:pt>
                <c:pt idx="69">
                  <c:v>0.705392470587816</c:v>
                </c:pt>
                <c:pt idx="70">
                  <c:v>0.856571418181544</c:v>
                </c:pt>
                <c:pt idx="71">
                  <c:v>0.84060444</c:v>
                </c:pt>
                <c:pt idx="72">
                  <c:v>0.975969415385172</c:v>
                </c:pt>
                <c:pt idx="73">
                  <c:v>1.256162125</c:v>
                </c:pt>
                <c:pt idx="74">
                  <c:v>7.587546243749999</c:v>
                </c:pt>
                <c:pt idx="75">
                  <c:v>0.723149066667472</c:v>
                </c:pt>
                <c:pt idx="76">
                  <c:v>0.728624</c:v>
                </c:pt>
                <c:pt idx="77">
                  <c:v>1.62081672727032</c:v>
                </c:pt>
                <c:pt idx="78">
                  <c:v>0.78354836</c:v>
                </c:pt>
                <c:pt idx="79">
                  <c:v>0.745222444444165</c:v>
                </c:pt>
                <c:pt idx="80">
                  <c:v>0.8920224</c:v>
                </c:pt>
                <c:pt idx="81">
                  <c:v>1.088748792307977</c:v>
                </c:pt>
                <c:pt idx="82">
                  <c:v>0.7782116</c:v>
                </c:pt>
                <c:pt idx="83">
                  <c:v>1.124182613331936</c:v>
                </c:pt>
                <c:pt idx="84">
                  <c:v>0.790474999999125</c:v>
                </c:pt>
                <c:pt idx="85">
                  <c:v>1.3869035</c:v>
                </c:pt>
                <c:pt idx="86">
                  <c:v>0.903085263636934</c:v>
                </c:pt>
                <c:pt idx="87">
                  <c:v>0.810411644443248</c:v>
                </c:pt>
                <c:pt idx="88">
                  <c:v>0.97276413</c:v>
                </c:pt>
                <c:pt idx="89">
                  <c:v>0.967657363634975</c:v>
                </c:pt>
                <c:pt idx="90">
                  <c:v>0.84784996</c:v>
                </c:pt>
                <c:pt idx="91">
                  <c:v>0.86002308</c:v>
                </c:pt>
                <c:pt idx="92">
                  <c:v>5.014536411101308</c:v>
                </c:pt>
                <c:pt idx="93">
                  <c:v>0.875307</c:v>
                </c:pt>
                <c:pt idx="94">
                  <c:v>0.864633</c:v>
                </c:pt>
                <c:pt idx="95">
                  <c:v>1.060501061538746</c:v>
                </c:pt>
                <c:pt idx="96">
                  <c:v>0.90312635</c:v>
                </c:pt>
                <c:pt idx="97">
                  <c:v>0.89135085</c:v>
                </c:pt>
                <c:pt idx="98">
                  <c:v>0.90256511</c:v>
                </c:pt>
                <c:pt idx="99">
                  <c:v>0.90139392</c:v>
                </c:pt>
                <c:pt idx="100">
                  <c:v>0.973347745454844</c:v>
                </c:pt>
                <c:pt idx="101">
                  <c:v>1.140544350001206</c:v>
                </c:pt>
                <c:pt idx="102">
                  <c:v>1.857205538463768</c:v>
                </c:pt>
                <c:pt idx="103">
                  <c:v>0.996323549998914</c:v>
                </c:pt>
                <c:pt idx="104">
                  <c:v>1.2079998125</c:v>
                </c:pt>
                <c:pt idx="105">
                  <c:v>1.122649607141766</c:v>
                </c:pt>
                <c:pt idx="106">
                  <c:v>1.19388696</c:v>
                </c:pt>
                <c:pt idx="107">
                  <c:v>1.21910332</c:v>
                </c:pt>
                <c:pt idx="108">
                  <c:v>2.217216257141706</c:v>
                </c:pt>
                <c:pt idx="109">
                  <c:v>1.239725200000574</c:v>
                </c:pt>
                <c:pt idx="110">
                  <c:v>1.405500352939845</c:v>
                </c:pt>
                <c:pt idx="111">
                  <c:v>1.81842375</c:v>
                </c:pt>
                <c:pt idx="112">
                  <c:v>1.819254849997743</c:v>
                </c:pt>
                <c:pt idx="113">
                  <c:v>2.473897058826696</c:v>
                </c:pt>
                <c:pt idx="114">
                  <c:v>1.517558999998842</c:v>
                </c:pt>
                <c:pt idx="115">
                  <c:v>1.40700741176688</c:v>
                </c:pt>
                <c:pt idx="116">
                  <c:v>1.411543658823802</c:v>
                </c:pt>
                <c:pt idx="117">
                  <c:v>1.40999149375</c:v>
                </c:pt>
                <c:pt idx="118">
                  <c:v>1.399024135292498</c:v>
                </c:pt>
                <c:pt idx="119">
                  <c:v>1.414753694119284</c:v>
                </c:pt>
                <c:pt idx="120">
                  <c:v>1.407740705880728</c:v>
                </c:pt>
                <c:pt idx="121">
                  <c:v>1.39753115625</c:v>
                </c:pt>
                <c:pt idx="122">
                  <c:v>1.400593764705069</c:v>
                </c:pt>
                <c:pt idx="123">
                  <c:v>1.406912</c:v>
                </c:pt>
                <c:pt idx="124">
                  <c:v>1.403763035294389</c:v>
                </c:pt>
                <c:pt idx="125">
                  <c:v>1.415204700001638</c:v>
                </c:pt>
                <c:pt idx="126">
                  <c:v>1.41477084705746</c:v>
                </c:pt>
                <c:pt idx="127">
                  <c:v>1.408138517646516</c:v>
                </c:pt>
                <c:pt idx="128">
                  <c:v>1.4040855125</c:v>
                </c:pt>
                <c:pt idx="129">
                  <c:v>1.411097811763076</c:v>
                </c:pt>
                <c:pt idx="130">
                  <c:v>1.480121833334977</c:v>
                </c:pt>
                <c:pt idx="131">
                  <c:v>2.063290114282536</c:v>
                </c:pt>
                <c:pt idx="132">
                  <c:v>2.023471466664446</c:v>
                </c:pt>
                <c:pt idx="133">
                  <c:v>1.568070311110546</c:v>
                </c:pt>
                <c:pt idx="134">
                  <c:v>3.678661699993885</c:v>
                </c:pt>
                <c:pt idx="135">
                  <c:v>1.8707961</c:v>
                </c:pt>
                <c:pt idx="136">
                  <c:v>1.65309606</c:v>
                </c:pt>
                <c:pt idx="137">
                  <c:v>6.325523454549881</c:v>
                </c:pt>
                <c:pt idx="138">
                  <c:v>2.453647833330575</c:v>
                </c:pt>
                <c:pt idx="139">
                  <c:v>3.2037339</c:v>
                </c:pt>
                <c:pt idx="140">
                  <c:v>5.273771300007147</c:v>
                </c:pt>
                <c:pt idx="141">
                  <c:v>3.0407685</c:v>
                </c:pt>
                <c:pt idx="142">
                  <c:v>7.521658307683344</c:v>
                </c:pt>
                <c:pt idx="143">
                  <c:v>1.80498366</c:v>
                </c:pt>
                <c:pt idx="144">
                  <c:v>1.979136000002304</c:v>
                </c:pt>
                <c:pt idx="145">
                  <c:v>3.2965413</c:v>
                </c:pt>
                <c:pt idx="146">
                  <c:v>2.212577007139543</c:v>
                </c:pt>
                <c:pt idx="147">
                  <c:v>4.3880798875</c:v>
                </c:pt>
                <c:pt idx="148">
                  <c:v>3.024809125</c:v>
                </c:pt>
                <c:pt idx="149">
                  <c:v>2.009569927270948</c:v>
                </c:pt>
                <c:pt idx="150">
                  <c:v>4.60724053332768</c:v>
                </c:pt>
                <c:pt idx="151">
                  <c:v>2.092752558335549</c:v>
                </c:pt>
                <c:pt idx="152">
                  <c:v>5.394400977773506</c:v>
                </c:pt>
                <c:pt idx="153">
                  <c:v>4.342528142863894</c:v>
                </c:pt>
                <c:pt idx="154">
                  <c:v>5.026758917650339</c:v>
                </c:pt>
                <c:pt idx="155">
                  <c:v>2.90093688888416</c:v>
                </c:pt>
                <c:pt idx="156">
                  <c:v>2.647441760002812</c:v>
                </c:pt>
                <c:pt idx="157">
                  <c:v>2.111601008335661</c:v>
                </c:pt>
                <c:pt idx="158">
                  <c:v>6.047132400007164</c:v>
                </c:pt>
                <c:pt idx="159">
                  <c:v>2.207748553848428</c:v>
                </c:pt>
                <c:pt idx="160">
                  <c:v>2.40829004</c:v>
                </c:pt>
                <c:pt idx="161">
                  <c:v>2.753038447055568</c:v>
                </c:pt>
                <c:pt idx="162">
                  <c:v>2.232970684618185</c:v>
                </c:pt>
                <c:pt idx="163">
                  <c:v>6.434451330000001</c:v>
                </c:pt>
                <c:pt idx="164">
                  <c:v>2.4121861</c:v>
                </c:pt>
                <c:pt idx="165">
                  <c:v>2.6725983</c:v>
                </c:pt>
                <c:pt idx="166">
                  <c:v>4.76521546875</c:v>
                </c:pt>
                <c:pt idx="167">
                  <c:v>3.513267199996466</c:v>
                </c:pt>
                <c:pt idx="168">
                  <c:v>6.73629696</c:v>
                </c:pt>
                <c:pt idx="169">
                  <c:v>6.1901127</c:v>
                </c:pt>
                <c:pt idx="170">
                  <c:v>7.064283375</c:v>
                </c:pt>
                <c:pt idx="171">
                  <c:v>2.5434324</c:v>
                </c:pt>
                <c:pt idx="172">
                  <c:v>6.0025105</c:v>
                </c:pt>
                <c:pt idx="173">
                  <c:v>3.001710044445527</c:v>
                </c:pt>
                <c:pt idx="174">
                  <c:v>3.22297968</c:v>
                </c:pt>
                <c:pt idx="175">
                  <c:v>2.9672811</c:v>
                </c:pt>
                <c:pt idx="176">
                  <c:v>6.933253036356786</c:v>
                </c:pt>
                <c:pt idx="177">
                  <c:v>5.6849715</c:v>
                </c:pt>
                <c:pt idx="178">
                  <c:v>12.49322501819096</c:v>
                </c:pt>
                <c:pt idx="179">
                  <c:v>3.262409344439636</c:v>
                </c:pt>
                <c:pt idx="180">
                  <c:v>13.4710272</c:v>
                </c:pt>
                <c:pt idx="181">
                  <c:v>3.99113640000603</c:v>
                </c:pt>
                <c:pt idx="182">
                  <c:v>4.365935584609709</c:v>
                </c:pt>
                <c:pt idx="183">
                  <c:v>15.9842734200215</c:v>
                </c:pt>
                <c:pt idx="184">
                  <c:v>10.29060327776113</c:v>
                </c:pt>
                <c:pt idx="185">
                  <c:v>4.130310163635141</c:v>
                </c:pt>
                <c:pt idx="186">
                  <c:v>4.309879291661954</c:v>
                </c:pt>
                <c:pt idx="187">
                  <c:v>12.8011696</c:v>
                </c:pt>
                <c:pt idx="188">
                  <c:v>9.749530687500001</c:v>
                </c:pt>
                <c:pt idx="189">
                  <c:v>4.97085071428108</c:v>
                </c:pt>
                <c:pt idx="190">
                  <c:v>6.719405939999999</c:v>
                </c:pt>
                <c:pt idx="191">
                  <c:v>5.2505870625</c:v>
                </c:pt>
                <c:pt idx="192">
                  <c:v>5.28971093332768</c:v>
                </c:pt>
                <c:pt idx="193">
                  <c:v>12.6697242</c:v>
                </c:pt>
                <c:pt idx="194">
                  <c:v>15.3925609230813</c:v>
                </c:pt>
                <c:pt idx="195">
                  <c:v>5.474458470590358</c:v>
                </c:pt>
                <c:pt idx="196">
                  <c:v>6.763454300005002</c:v>
                </c:pt>
                <c:pt idx="197">
                  <c:v>28.16924519231663</c:v>
                </c:pt>
                <c:pt idx="198">
                  <c:v>7.761092416675826</c:v>
                </c:pt>
                <c:pt idx="199">
                  <c:v>16.2215366153892</c:v>
                </c:pt>
                <c:pt idx="200">
                  <c:v>19.82154156669231</c:v>
                </c:pt>
                <c:pt idx="201">
                  <c:v>21.6341504375</c:v>
                </c:pt>
                <c:pt idx="202">
                  <c:v>6.73662155556538</c:v>
                </c:pt>
                <c:pt idx="203">
                  <c:v>6.75844722222715</c:v>
                </c:pt>
                <c:pt idx="204">
                  <c:v>7.282419959999999</c:v>
                </c:pt>
                <c:pt idx="205">
                  <c:v>8.684570353831931</c:v>
                </c:pt>
                <c:pt idx="206">
                  <c:v>23.08239466668528</c:v>
                </c:pt>
                <c:pt idx="207">
                  <c:v>13.67160795</c:v>
                </c:pt>
                <c:pt idx="208">
                  <c:v>8.45364970000928</c:v>
                </c:pt>
                <c:pt idx="209">
                  <c:v>10.99823650588453</c:v>
                </c:pt>
                <c:pt idx="210">
                  <c:v>8.352404233342546</c:v>
                </c:pt>
                <c:pt idx="211">
                  <c:v>19.08455144446127</c:v>
                </c:pt>
                <c:pt idx="212">
                  <c:v>9.273481071432975</c:v>
                </c:pt>
                <c:pt idx="213">
                  <c:v>19.75186455</c:v>
                </c:pt>
                <c:pt idx="214">
                  <c:v>9.820747414299605</c:v>
                </c:pt>
                <c:pt idx="215">
                  <c:v>9.878629080010807</c:v>
                </c:pt>
                <c:pt idx="216">
                  <c:v>10.9224045</c:v>
                </c:pt>
                <c:pt idx="217">
                  <c:v>29.21554125</c:v>
                </c:pt>
                <c:pt idx="218">
                  <c:v>29.27509083337139</c:v>
                </c:pt>
                <c:pt idx="219">
                  <c:v>19.88510748</c:v>
                </c:pt>
                <c:pt idx="220">
                  <c:v>21.78934494120628</c:v>
                </c:pt>
                <c:pt idx="221">
                  <c:v>23.42311395553862</c:v>
                </c:pt>
                <c:pt idx="222">
                  <c:v>28.5762376</c:v>
                </c:pt>
                <c:pt idx="223">
                  <c:v>38.78799471432197</c:v>
                </c:pt>
                <c:pt idx="224">
                  <c:v>53.3464776</c:v>
                </c:pt>
                <c:pt idx="225">
                  <c:v>66.72365806659315</c:v>
                </c:pt>
                <c:pt idx="226">
                  <c:v>112.8003290271978</c:v>
                </c:pt>
                <c:pt idx="227">
                  <c:v>117.7238045455637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127384"/>
        <c:axId val="2113121640"/>
      </c:scatterChart>
      <c:valAx>
        <c:axId val="2113127384"/>
        <c:scaling>
          <c:logBase val="10.0"/>
          <c:orientation val="minMax"/>
          <c:min val="2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Problem</a:t>
                </a:r>
                <a:r>
                  <a:rPr lang="en-US" baseline="0"/>
                  <a:t> memory footprint (MB)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13121640"/>
        <c:crosses val="autoZero"/>
        <c:crossBetween val="midCat"/>
      </c:valAx>
      <c:valAx>
        <c:axId val="2113121640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</a:t>
                </a:r>
                <a:r>
                  <a:rPr lang="en-US" baseline="0"/>
                  <a:t> (J)</a:t>
                </a:r>
                <a:endParaRPr lang="en-US"/>
              </a:p>
            </c:rich>
          </c:tx>
          <c:layout/>
          <c:overlay val="0"/>
        </c:title>
        <c:numFmt formatCode="0.00E+00" sourceLinked="1"/>
        <c:majorTickMark val="out"/>
        <c:minorTickMark val="none"/>
        <c:tickLblPos val="nextTo"/>
        <c:crossAx val="2113127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Naive DGEMM Runtime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Analysis!$T$22</c:f>
              <c:strCache>
                <c:ptCount val="1"/>
                <c:pt idx="0">
                  <c:v>Tcomp</c:v>
                </c:pt>
              </c:strCache>
            </c:strRef>
          </c:tx>
          <c:xVal>
            <c:numRef>
              <c:f>Analysis!$H$24:$H$39</c:f>
              <c:numCache>
                <c:formatCode>General</c:formatCode>
                <c:ptCount val="16"/>
                <c:pt idx="0">
                  <c:v>1500.0</c:v>
                </c:pt>
                <c:pt idx="1">
                  <c:v>1600.0</c:v>
                </c:pt>
                <c:pt idx="2">
                  <c:v>1700.0</c:v>
                </c:pt>
                <c:pt idx="3">
                  <c:v>1800.0</c:v>
                </c:pt>
                <c:pt idx="4">
                  <c:v>1900.0</c:v>
                </c:pt>
                <c:pt idx="5">
                  <c:v>2000.0</c:v>
                </c:pt>
                <c:pt idx="6">
                  <c:v>2100.0</c:v>
                </c:pt>
                <c:pt idx="7">
                  <c:v>2200.0</c:v>
                </c:pt>
                <c:pt idx="8">
                  <c:v>2300.0</c:v>
                </c:pt>
                <c:pt idx="9">
                  <c:v>2400.0</c:v>
                </c:pt>
                <c:pt idx="10">
                  <c:v>2500.0</c:v>
                </c:pt>
                <c:pt idx="11">
                  <c:v>2600.0</c:v>
                </c:pt>
                <c:pt idx="12">
                  <c:v>2700.0</c:v>
                </c:pt>
                <c:pt idx="13">
                  <c:v>2800.0</c:v>
                </c:pt>
                <c:pt idx="14">
                  <c:v>2900.0</c:v>
                </c:pt>
                <c:pt idx="15">
                  <c:v>3000.0</c:v>
                </c:pt>
              </c:numCache>
            </c:numRef>
          </c:xVal>
          <c:yVal>
            <c:numRef>
              <c:f>Analysis!$T$23:$T$39</c:f>
              <c:numCache>
                <c:formatCode>0.00E+00</c:formatCode>
                <c:ptCount val="17"/>
                <c:pt idx="0">
                  <c:v>12.22698328516843</c:v>
                </c:pt>
                <c:pt idx="1">
                  <c:v>15.03865473303332</c:v>
                </c:pt>
                <c:pt idx="2">
                  <c:v>18.25135697377911</c:v>
                </c:pt>
                <c:pt idx="3">
                  <c:v>21.89182539359784</c:v>
                </c:pt>
                <c:pt idx="4">
                  <c:v>25.98679537868158</c:v>
                </c:pt>
                <c:pt idx="5">
                  <c:v>30.56300231522239</c:v>
                </c:pt>
                <c:pt idx="6">
                  <c:v>35.64718158941232</c:v>
                </c:pt>
                <c:pt idx="7">
                  <c:v>41.26606858744343</c:v>
                </c:pt>
                <c:pt idx="8">
                  <c:v>47.4463986955078</c:v>
                </c:pt>
                <c:pt idx="9">
                  <c:v>54.21490729979746</c:v>
                </c:pt>
                <c:pt idx="10">
                  <c:v>61.59832978650448</c:v>
                </c:pt>
                <c:pt idx="11">
                  <c:v>69.62340154182094</c:v>
                </c:pt>
                <c:pt idx="12">
                  <c:v>78.31685795193887</c:v>
                </c:pt>
                <c:pt idx="13">
                  <c:v>87.70543440305033</c:v>
                </c:pt>
                <c:pt idx="14">
                  <c:v>97.8158662813474</c:v>
                </c:pt>
                <c:pt idx="15">
                  <c:v>108.6748889730221</c:v>
                </c:pt>
                <c:pt idx="16">
                  <c:v>120.3092378642666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Analysis!$U$22</c:f>
              <c:strCache>
                <c:ptCount val="1"/>
                <c:pt idx="0">
                  <c:v>Tcomm</c:v>
                </c:pt>
              </c:strCache>
            </c:strRef>
          </c:tx>
          <c:xVal>
            <c:numRef>
              <c:f>Analysis!$H$24:$H$39</c:f>
              <c:numCache>
                <c:formatCode>General</c:formatCode>
                <c:ptCount val="16"/>
                <c:pt idx="0">
                  <c:v>1500.0</c:v>
                </c:pt>
                <c:pt idx="1">
                  <c:v>1600.0</c:v>
                </c:pt>
                <c:pt idx="2">
                  <c:v>1700.0</c:v>
                </c:pt>
                <c:pt idx="3">
                  <c:v>1800.0</c:v>
                </c:pt>
                <c:pt idx="4">
                  <c:v>1900.0</c:v>
                </c:pt>
                <c:pt idx="5">
                  <c:v>2000.0</c:v>
                </c:pt>
                <c:pt idx="6">
                  <c:v>2100.0</c:v>
                </c:pt>
                <c:pt idx="7">
                  <c:v>2200.0</c:v>
                </c:pt>
                <c:pt idx="8">
                  <c:v>2300.0</c:v>
                </c:pt>
                <c:pt idx="9">
                  <c:v>2400.0</c:v>
                </c:pt>
                <c:pt idx="10">
                  <c:v>2500.0</c:v>
                </c:pt>
                <c:pt idx="11">
                  <c:v>2600.0</c:v>
                </c:pt>
                <c:pt idx="12">
                  <c:v>2700.0</c:v>
                </c:pt>
                <c:pt idx="13">
                  <c:v>2800.0</c:v>
                </c:pt>
                <c:pt idx="14">
                  <c:v>2900.0</c:v>
                </c:pt>
                <c:pt idx="15">
                  <c:v>3000.0</c:v>
                </c:pt>
              </c:numCache>
            </c:numRef>
          </c:xVal>
          <c:yVal>
            <c:numRef>
              <c:f>Analysis!$U$24:$U$39</c:f>
              <c:numCache>
                <c:formatCode>0.00E+00</c:formatCode>
                <c:ptCount val="16"/>
                <c:pt idx="0">
                  <c:v>0.664965491331189</c:v>
                </c:pt>
                <c:pt idx="1">
                  <c:v>10.08223798276049</c:v>
                </c:pt>
                <c:pt idx="2">
                  <c:v>23.82166586420348</c:v>
                </c:pt>
                <c:pt idx="3">
                  <c:v>31.13337706095435</c:v>
                </c:pt>
                <c:pt idx="4">
                  <c:v>53.92356665793774</c:v>
                </c:pt>
                <c:pt idx="5">
                  <c:v>58.36885577335281</c:v>
                </c:pt>
                <c:pt idx="6">
                  <c:v>80.91988251416933</c:v>
                </c:pt>
                <c:pt idx="7">
                  <c:v>84.54844779949853</c:v>
                </c:pt>
                <c:pt idx="8">
                  <c:v>96.92880580578472</c:v>
                </c:pt>
                <c:pt idx="9">
                  <c:v>108.6784002540345</c:v>
                </c:pt>
                <c:pt idx="10">
                  <c:v>120.4279947022846</c:v>
                </c:pt>
                <c:pt idx="11">
                  <c:v>132.1775891505344</c:v>
                </c:pt>
                <c:pt idx="12">
                  <c:v>143.9271835987842</c:v>
                </c:pt>
                <c:pt idx="13">
                  <c:v>155.6767780470343</c:v>
                </c:pt>
                <c:pt idx="14">
                  <c:v>167.4263724952841</c:v>
                </c:pt>
                <c:pt idx="15">
                  <c:v>179.175966943534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Analysis!$AB$22</c:f>
              <c:strCache>
                <c:ptCount val="1"/>
                <c:pt idx="0">
                  <c:v>Tactual</c:v>
                </c:pt>
              </c:strCache>
            </c:strRef>
          </c:tx>
          <c:xVal>
            <c:numRef>
              <c:f>Analysis!$H$24:$H$39</c:f>
              <c:numCache>
                <c:formatCode>General</c:formatCode>
                <c:ptCount val="16"/>
                <c:pt idx="0">
                  <c:v>1500.0</c:v>
                </c:pt>
                <c:pt idx="1">
                  <c:v>1600.0</c:v>
                </c:pt>
                <c:pt idx="2">
                  <c:v>1700.0</c:v>
                </c:pt>
                <c:pt idx="3">
                  <c:v>1800.0</c:v>
                </c:pt>
                <c:pt idx="4">
                  <c:v>1900.0</c:v>
                </c:pt>
                <c:pt idx="5">
                  <c:v>2000.0</c:v>
                </c:pt>
                <c:pt idx="6">
                  <c:v>2100.0</c:v>
                </c:pt>
                <c:pt idx="7">
                  <c:v>2200.0</c:v>
                </c:pt>
                <c:pt idx="8">
                  <c:v>2300.0</c:v>
                </c:pt>
                <c:pt idx="9">
                  <c:v>2400.0</c:v>
                </c:pt>
                <c:pt idx="10">
                  <c:v>2500.0</c:v>
                </c:pt>
                <c:pt idx="11">
                  <c:v>2600.0</c:v>
                </c:pt>
                <c:pt idx="12">
                  <c:v>2700.0</c:v>
                </c:pt>
                <c:pt idx="13">
                  <c:v>2800.0</c:v>
                </c:pt>
                <c:pt idx="14">
                  <c:v>2900.0</c:v>
                </c:pt>
                <c:pt idx="15">
                  <c:v>3000.0</c:v>
                </c:pt>
              </c:numCache>
            </c:numRef>
          </c:xVal>
          <c:yVal>
            <c:numRef>
              <c:f>Analysis!$AB$24:$AB$39</c:f>
              <c:numCache>
                <c:formatCode>General</c:formatCode>
                <c:ptCount val="16"/>
                <c:pt idx="0">
                  <c:v>32.958984375</c:v>
                </c:pt>
                <c:pt idx="1">
                  <c:v>44.86083984375</c:v>
                </c:pt>
                <c:pt idx="2">
                  <c:v>58.59375</c:v>
                </c:pt>
                <c:pt idx="3">
                  <c:v>74.15771484375</c:v>
                </c:pt>
                <c:pt idx="4">
                  <c:v>91.552734375</c:v>
                </c:pt>
                <c:pt idx="5">
                  <c:v>110.77880859375</c:v>
                </c:pt>
                <c:pt idx="6">
                  <c:v>131.8359375</c:v>
                </c:pt>
                <c:pt idx="7">
                  <c:v>154.72412109375</c:v>
                </c:pt>
                <c:pt idx="8">
                  <c:v>162.65869140625</c:v>
                </c:pt>
                <c:pt idx="9">
                  <c:v>179.13818359375</c:v>
                </c:pt>
                <c:pt idx="10">
                  <c:v>195.61767578125</c:v>
                </c:pt>
                <c:pt idx="11">
                  <c:v>212.09716796875</c:v>
                </c:pt>
                <c:pt idx="12">
                  <c:v>228.57666015625</c:v>
                </c:pt>
                <c:pt idx="13">
                  <c:v>245.05615234375</c:v>
                </c:pt>
                <c:pt idx="14">
                  <c:v>261.53564453125</c:v>
                </c:pt>
                <c:pt idx="15">
                  <c:v>278.01513671875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087496"/>
        <c:axId val="2113081800"/>
      </c:scatterChart>
      <c:valAx>
        <c:axId val="2113087496"/>
        <c:scaling>
          <c:orientation val="minMax"/>
          <c:max val="3100.0"/>
          <c:min val="14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Matrix</a:t>
                </a:r>
                <a:r>
                  <a:rPr lang="en-US" baseline="0"/>
                  <a:t> Size (n)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13081800"/>
        <c:crosses val="autoZero"/>
        <c:crossBetween val="midCat"/>
      </c:valAx>
      <c:valAx>
        <c:axId val="2113081800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Runtime (sec)</a:t>
                </a:r>
              </a:p>
            </c:rich>
          </c:tx>
          <c:layout/>
          <c:overlay val="0"/>
        </c:title>
        <c:numFmt formatCode="0.00E+00" sourceLinked="1"/>
        <c:majorTickMark val="out"/>
        <c:minorTickMark val="none"/>
        <c:tickLblPos val="nextTo"/>
        <c:crossAx val="21130874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Naive DGEMM Energy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Analysis!$X$22</c:f>
              <c:strCache>
                <c:ptCount val="1"/>
                <c:pt idx="0">
                  <c:v>Ecomp</c:v>
                </c:pt>
              </c:strCache>
            </c:strRef>
          </c:tx>
          <c:xVal>
            <c:numRef>
              <c:f>Analysis!$H$24:$H$39</c:f>
              <c:numCache>
                <c:formatCode>General</c:formatCode>
                <c:ptCount val="16"/>
                <c:pt idx="0">
                  <c:v>1500.0</c:v>
                </c:pt>
                <c:pt idx="1">
                  <c:v>1600.0</c:v>
                </c:pt>
                <c:pt idx="2">
                  <c:v>1700.0</c:v>
                </c:pt>
                <c:pt idx="3">
                  <c:v>1800.0</c:v>
                </c:pt>
                <c:pt idx="4">
                  <c:v>1900.0</c:v>
                </c:pt>
                <c:pt idx="5">
                  <c:v>2000.0</c:v>
                </c:pt>
                <c:pt idx="6">
                  <c:v>2100.0</c:v>
                </c:pt>
                <c:pt idx="7">
                  <c:v>2200.0</c:v>
                </c:pt>
                <c:pt idx="8">
                  <c:v>2300.0</c:v>
                </c:pt>
                <c:pt idx="9">
                  <c:v>2400.0</c:v>
                </c:pt>
                <c:pt idx="10">
                  <c:v>2500.0</c:v>
                </c:pt>
                <c:pt idx="11">
                  <c:v>2600.0</c:v>
                </c:pt>
                <c:pt idx="12">
                  <c:v>2700.0</c:v>
                </c:pt>
                <c:pt idx="13">
                  <c:v>2800.0</c:v>
                </c:pt>
                <c:pt idx="14">
                  <c:v>2900.0</c:v>
                </c:pt>
                <c:pt idx="15">
                  <c:v>3000.0</c:v>
                </c:pt>
              </c:numCache>
            </c:numRef>
          </c:xVal>
          <c:yVal>
            <c:numRef>
              <c:f>Analysis!$X$24:$X$39</c:f>
              <c:numCache>
                <c:formatCode>0.00E+00</c:formatCode>
                <c:ptCount val="16"/>
                <c:pt idx="0">
                  <c:v>78.11197908092684</c:v>
                </c:pt>
                <c:pt idx="1">
                  <c:v>94.79901224162261</c:v>
                </c:pt>
                <c:pt idx="2">
                  <c:v>113.7078972517314</c:v>
                </c:pt>
                <c:pt idx="3">
                  <c:v>134.9774998518416</c:v>
                </c:pt>
                <c:pt idx="4">
                  <c:v>158.7466857825414</c:v>
                </c:pt>
                <c:pt idx="5">
                  <c:v>185.1543207844192</c:v>
                </c:pt>
                <c:pt idx="6">
                  <c:v>214.3392705980633</c:v>
                </c:pt>
                <c:pt idx="7">
                  <c:v>246.4404009640619</c:v>
                </c:pt>
                <c:pt idx="8">
                  <c:v>281.5965776230035</c:v>
                </c:pt>
                <c:pt idx="9">
                  <c:v>319.9466663154763</c:v>
                </c:pt>
                <c:pt idx="10">
                  <c:v>361.6295327820687</c:v>
                </c:pt>
                <c:pt idx="11">
                  <c:v>406.784042763369</c:v>
                </c:pt>
                <c:pt idx="12">
                  <c:v>455.5490619999653</c:v>
                </c:pt>
                <c:pt idx="13">
                  <c:v>508.0634562324462</c:v>
                </c:pt>
                <c:pt idx="14">
                  <c:v>564.4660912013999</c:v>
                </c:pt>
                <c:pt idx="15">
                  <c:v>624.8958326474147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Analysis!$Y$22</c:f>
              <c:strCache>
                <c:ptCount val="1"/>
                <c:pt idx="0">
                  <c:v>Ecomm</c:v>
                </c:pt>
              </c:strCache>
            </c:strRef>
          </c:tx>
          <c:xVal>
            <c:numRef>
              <c:f>Analysis!$H$24:$H$39</c:f>
              <c:numCache>
                <c:formatCode>General</c:formatCode>
                <c:ptCount val="16"/>
                <c:pt idx="0">
                  <c:v>1500.0</c:v>
                </c:pt>
                <c:pt idx="1">
                  <c:v>1600.0</c:v>
                </c:pt>
                <c:pt idx="2">
                  <c:v>1700.0</c:v>
                </c:pt>
                <c:pt idx="3">
                  <c:v>1800.0</c:v>
                </c:pt>
                <c:pt idx="4">
                  <c:v>1900.0</c:v>
                </c:pt>
                <c:pt idx="5">
                  <c:v>2000.0</c:v>
                </c:pt>
                <c:pt idx="6">
                  <c:v>2100.0</c:v>
                </c:pt>
                <c:pt idx="7">
                  <c:v>2200.0</c:v>
                </c:pt>
                <c:pt idx="8">
                  <c:v>2300.0</c:v>
                </c:pt>
                <c:pt idx="9">
                  <c:v>2400.0</c:v>
                </c:pt>
                <c:pt idx="10">
                  <c:v>2500.0</c:v>
                </c:pt>
                <c:pt idx="11">
                  <c:v>2600.0</c:v>
                </c:pt>
                <c:pt idx="12">
                  <c:v>2700.0</c:v>
                </c:pt>
                <c:pt idx="13">
                  <c:v>2800.0</c:v>
                </c:pt>
                <c:pt idx="14">
                  <c:v>2900.0</c:v>
                </c:pt>
                <c:pt idx="15">
                  <c:v>3000.0</c:v>
                </c:pt>
              </c:numCache>
            </c:numRef>
          </c:xVal>
          <c:yVal>
            <c:numRef>
              <c:f>Analysis!$Y$24:$Y$39</c:f>
              <c:numCache>
                <c:formatCode>0.00E+00</c:formatCode>
                <c:ptCount val="16"/>
                <c:pt idx="0">
                  <c:v>3.880362875367012</c:v>
                </c:pt>
                <c:pt idx="1">
                  <c:v>58.83424400054136</c:v>
                </c:pt>
                <c:pt idx="2">
                  <c:v>139.0097817915402</c:v>
                </c:pt>
                <c:pt idx="3">
                  <c:v>181.676796927137</c:v>
                </c:pt>
                <c:pt idx="4">
                  <c:v>314.6674660484386</c:v>
                </c:pt>
                <c:pt idx="5">
                  <c:v>340.6076615602362</c:v>
                </c:pt>
                <c:pt idx="6">
                  <c:v>472.202711389507</c:v>
                </c:pt>
                <c:pt idx="7">
                  <c:v>493.3769681104836</c:v>
                </c:pt>
                <c:pt idx="8">
                  <c:v>565.6217420387881</c:v>
                </c:pt>
                <c:pt idx="9">
                  <c:v>634.185736248977</c:v>
                </c:pt>
                <c:pt idx="10">
                  <c:v>702.749730459167</c:v>
                </c:pt>
                <c:pt idx="11">
                  <c:v>771.313724669356</c:v>
                </c:pt>
                <c:pt idx="12">
                  <c:v>839.8777188795445</c:v>
                </c:pt>
                <c:pt idx="13">
                  <c:v>908.4417130897349</c:v>
                </c:pt>
                <c:pt idx="14">
                  <c:v>977.0057072999236</c:v>
                </c:pt>
                <c:pt idx="15">
                  <c:v>1045.569701510112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Analysis!$Z$22</c:f>
              <c:strCache>
                <c:ptCount val="1"/>
                <c:pt idx="0">
                  <c:v>Eidle</c:v>
                </c:pt>
              </c:strCache>
            </c:strRef>
          </c:tx>
          <c:xVal>
            <c:numRef>
              <c:f>Analysis!$H$24:$H$39</c:f>
              <c:numCache>
                <c:formatCode>General</c:formatCode>
                <c:ptCount val="16"/>
                <c:pt idx="0">
                  <c:v>1500.0</c:v>
                </c:pt>
                <c:pt idx="1">
                  <c:v>1600.0</c:v>
                </c:pt>
                <c:pt idx="2">
                  <c:v>1700.0</c:v>
                </c:pt>
                <c:pt idx="3">
                  <c:v>1800.0</c:v>
                </c:pt>
                <c:pt idx="4">
                  <c:v>1900.0</c:v>
                </c:pt>
                <c:pt idx="5">
                  <c:v>2000.0</c:v>
                </c:pt>
                <c:pt idx="6">
                  <c:v>2100.0</c:v>
                </c:pt>
                <c:pt idx="7">
                  <c:v>2200.0</c:v>
                </c:pt>
                <c:pt idx="8">
                  <c:v>2300.0</c:v>
                </c:pt>
                <c:pt idx="9">
                  <c:v>2400.0</c:v>
                </c:pt>
                <c:pt idx="10">
                  <c:v>2500.0</c:v>
                </c:pt>
                <c:pt idx="11">
                  <c:v>2600.0</c:v>
                </c:pt>
                <c:pt idx="12">
                  <c:v>2700.0</c:v>
                </c:pt>
                <c:pt idx="13">
                  <c:v>2800.0</c:v>
                </c:pt>
                <c:pt idx="14">
                  <c:v>2900.0</c:v>
                </c:pt>
                <c:pt idx="15">
                  <c:v>3000.0</c:v>
                </c:pt>
              </c:numCache>
            </c:numRef>
          </c:xVal>
          <c:yVal>
            <c:numRef>
              <c:f>Analysis!$Z$24:$Z$39</c:f>
              <c:numCache>
                <c:formatCode>0.00E+00</c:formatCode>
                <c:ptCount val="16"/>
                <c:pt idx="0">
                  <c:v>8316.103630341819</c:v>
                </c:pt>
                <c:pt idx="1">
                  <c:v>11319.1410524097</c:v>
                </c:pt>
                <c:pt idx="2">
                  <c:v>14784.18423171879</c:v>
                </c:pt>
                <c:pt idx="3">
                  <c:v>18711.23316826909</c:v>
                </c:pt>
                <c:pt idx="4">
                  <c:v>23100.2878620606</c:v>
                </c:pt>
                <c:pt idx="5">
                  <c:v>27951.34831309333</c:v>
                </c:pt>
                <c:pt idx="6">
                  <c:v>33264.41452136727</c:v>
                </c:pt>
                <c:pt idx="7">
                  <c:v>39039.48648688242</c:v>
                </c:pt>
                <c:pt idx="8">
                  <c:v>41041.51143492768</c:v>
                </c:pt>
                <c:pt idx="9">
                  <c:v>45199.56325009858</c:v>
                </c:pt>
                <c:pt idx="10">
                  <c:v>49357.61506526949</c:v>
                </c:pt>
                <c:pt idx="11">
                  <c:v>53515.6668804404</c:v>
                </c:pt>
                <c:pt idx="12">
                  <c:v>57673.71869561131</c:v>
                </c:pt>
                <c:pt idx="13">
                  <c:v>61831.77051078222</c:v>
                </c:pt>
                <c:pt idx="14">
                  <c:v>65989.82232595313</c:v>
                </c:pt>
                <c:pt idx="15">
                  <c:v>70147.87414112403</c:v>
                </c:pt>
              </c:numCache>
            </c:numRef>
          </c:yVal>
          <c:smooth val="0"/>
        </c:ser>
        <c:ser>
          <c:idx val="0"/>
          <c:order val="3"/>
          <c:tx>
            <c:strRef>
              <c:f>Analysis!$AC$22</c:f>
              <c:strCache>
                <c:ptCount val="1"/>
                <c:pt idx="0">
                  <c:v>Eactual</c:v>
                </c:pt>
              </c:strCache>
            </c:strRef>
          </c:tx>
          <c:xVal>
            <c:numRef>
              <c:f>Analysis!$H$24:$H$39</c:f>
              <c:numCache>
                <c:formatCode>General</c:formatCode>
                <c:ptCount val="16"/>
                <c:pt idx="0">
                  <c:v>1500.0</c:v>
                </c:pt>
                <c:pt idx="1">
                  <c:v>1600.0</c:v>
                </c:pt>
                <c:pt idx="2">
                  <c:v>1700.0</c:v>
                </c:pt>
                <c:pt idx="3">
                  <c:v>1800.0</c:v>
                </c:pt>
                <c:pt idx="4">
                  <c:v>1900.0</c:v>
                </c:pt>
                <c:pt idx="5">
                  <c:v>2000.0</c:v>
                </c:pt>
                <c:pt idx="6">
                  <c:v>2100.0</c:v>
                </c:pt>
                <c:pt idx="7">
                  <c:v>2200.0</c:v>
                </c:pt>
                <c:pt idx="8">
                  <c:v>2300.0</c:v>
                </c:pt>
                <c:pt idx="9">
                  <c:v>2400.0</c:v>
                </c:pt>
                <c:pt idx="10">
                  <c:v>2500.0</c:v>
                </c:pt>
                <c:pt idx="11">
                  <c:v>2600.0</c:v>
                </c:pt>
                <c:pt idx="12">
                  <c:v>2700.0</c:v>
                </c:pt>
                <c:pt idx="13">
                  <c:v>2800.0</c:v>
                </c:pt>
                <c:pt idx="14">
                  <c:v>2900.0</c:v>
                </c:pt>
                <c:pt idx="15">
                  <c:v>3000.0</c:v>
                </c:pt>
              </c:numCache>
            </c:numRef>
          </c:xVal>
          <c:yVal>
            <c:numRef>
              <c:f>Analysis!$AC$24:$AC$39</c:f>
              <c:numCache>
                <c:formatCode>General</c:formatCode>
                <c:ptCount val="16"/>
                <c:pt idx="0">
                  <c:v>8105.053710926513</c:v>
                </c:pt>
                <c:pt idx="1">
                  <c:v>10979.07881301636</c:v>
                </c:pt>
                <c:pt idx="2">
                  <c:v>14327.9296875</c:v>
                </c:pt>
                <c:pt idx="3">
                  <c:v>20944.16115498688</c:v>
                </c:pt>
                <c:pt idx="4">
                  <c:v>24387.5356820984</c:v>
                </c:pt>
                <c:pt idx="5">
                  <c:v>28257.11763822968</c:v>
                </c:pt>
                <c:pt idx="6">
                  <c:v>33555.84161928222</c:v>
                </c:pt>
                <c:pt idx="7">
                  <c:v>39304.56848144531</c:v>
                </c:pt>
                <c:pt idx="8">
                  <c:v>41925.1604804813</c:v>
                </c:pt>
                <c:pt idx="9">
                  <c:v>46189.1130542439</c:v>
                </c:pt>
                <c:pt idx="10">
                  <c:v>50453.0656280065</c:v>
                </c:pt>
                <c:pt idx="11">
                  <c:v>54717.0182017691</c:v>
                </c:pt>
                <c:pt idx="12">
                  <c:v>58980.9707755317</c:v>
                </c:pt>
                <c:pt idx="13">
                  <c:v>63244.9233492943</c:v>
                </c:pt>
                <c:pt idx="14">
                  <c:v>67508.8759230569</c:v>
                </c:pt>
                <c:pt idx="15">
                  <c:v>71772.8284968195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043208"/>
        <c:axId val="2113037512"/>
      </c:scatterChart>
      <c:valAx>
        <c:axId val="2113043208"/>
        <c:scaling>
          <c:orientation val="minMax"/>
          <c:max val="3100.0"/>
          <c:min val="14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Matrix</a:t>
                </a:r>
                <a:r>
                  <a:rPr lang="en-US" baseline="0"/>
                  <a:t> Size (n)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113037512"/>
        <c:crosses val="autoZero"/>
        <c:crossBetween val="midCat"/>
      </c:valAx>
      <c:valAx>
        <c:axId val="2113037512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Energy (J)</a:t>
                </a:r>
              </a:p>
            </c:rich>
          </c:tx>
          <c:layout/>
          <c:overlay val="0"/>
        </c:title>
        <c:numFmt formatCode="0.00E+00" sourceLinked="1"/>
        <c:majorTickMark val="out"/>
        <c:minorTickMark val="none"/>
        <c:tickLblPos val="nextTo"/>
        <c:crossAx val="21130432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MKL DSPMV Optimal and Measured F/W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Analysis!$L$131:$L$322</c:f>
              <c:numCache>
                <c:formatCode>General</c:formatCode>
                <c:ptCount val="192"/>
                <c:pt idx="0">
                  <c:v>50.29078</c:v>
                </c:pt>
                <c:pt idx="1">
                  <c:v>50.543148</c:v>
                </c:pt>
                <c:pt idx="2">
                  <c:v>51.681132</c:v>
                </c:pt>
                <c:pt idx="3">
                  <c:v>51.745436</c:v>
                </c:pt>
                <c:pt idx="4">
                  <c:v>53.129388</c:v>
                </c:pt>
                <c:pt idx="5">
                  <c:v>53.64598</c:v>
                </c:pt>
                <c:pt idx="6">
                  <c:v>53.804148</c:v>
                </c:pt>
                <c:pt idx="7">
                  <c:v>53.829132</c:v>
                </c:pt>
                <c:pt idx="8">
                  <c:v>55.97592</c:v>
                </c:pt>
                <c:pt idx="9">
                  <c:v>55.976</c:v>
                </c:pt>
                <c:pt idx="10">
                  <c:v>56.37692</c:v>
                </c:pt>
                <c:pt idx="11">
                  <c:v>56.440884</c:v>
                </c:pt>
                <c:pt idx="12">
                  <c:v>56.770232</c:v>
                </c:pt>
                <c:pt idx="13">
                  <c:v>57.266532</c:v>
                </c:pt>
                <c:pt idx="14">
                  <c:v>58.161476</c:v>
                </c:pt>
                <c:pt idx="15">
                  <c:v>58.331624</c:v>
                </c:pt>
                <c:pt idx="16">
                  <c:v>58.47982</c:v>
                </c:pt>
                <c:pt idx="17">
                  <c:v>58.719752</c:v>
                </c:pt>
                <c:pt idx="18">
                  <c:v>60.118516</c:v>
                </c:pt>
                <c:pt idx="19">
                  <c:v>61.058448</c:v>
                </c:pt>
                <c:pt idx="20">
                  <c:v>63.823728</c:v>
                </c:pt>
                <c:pt idx="21">
                  <c:v>63.844952</c:v>
                </c:pt>
                <c:pt idx="22">
                  <c:v>65.058164</c:v>
                </c:pt>
                <c:pt idx="23">
                  <c:v>65.35493599999999</c:v>
                </c:pt>
                <c:pt idx="24">
                  <c:v>65.89555199999999</c:v>
                </c:pt>
                <c:pt idx="25">
                  <c:v>66.979256</c:v>
                </c:pt>
                <c:pt idx="26">
                  <c:v>68.11477600000001</c:v>
                </c:pt>
                <c:pt idx="27">
                  <c:v>68.11477600000001</c:v>
                </c:pt>
                <c:pt idx="28">
                  <c:v>68.11477600000001</c:v>
                </c:pt>
                <c:pt idx="29">
                  <c:v>68.11477600000001</c:v>
                </c:pt>
                <c:pt idx="30">
                  <c:v>68.11477600000001</c:v>
                </c:pt>
                <c:pt idx="31">
                  <c:v>68.11477600000001</c:v>
                </c:pt>
                <c:pt idx="32">
                  <c:v>70.21938</c:v>
                </c:pt>
                <c:pt idx="33">
                  <c:v>70.344708</c:v>
                </c:pt>
                <c:pt idx="34">
                  <c:v>71.27512</c:v>
                </c:pt>
                <c:pt idx="35">
                  <c:v>71.739624</c:v>
                </c:pt>
                <c:pt idx="36">
                  <c:v>72.624904</c:v>
                </c:pt>
                <c:pt idx="37">
                  <c:v>73.013268</c:v>
                </c:pt>
                <c:pt idx="38">
                  <c:v>73.374112</c:v>
                </c:pt>
                <c:pt idx="39">
                  <c:v>73.62861599999999</c:v>
                </c:pt>
                <c:pt idx="40">
                  <c:v>73.643192</c:v>
                </c:pt>
                <c:pt idx="41">
                  <c:v>74.500488</c:v>
                </c:pt>
                <c:pt idx="42">
                  <c:v>75.427324</c:v>
                </c:pt>
                <c:pt idx="43">
                  <c:v>75.47241200000001</c:v>
                </c:pt>
                <c:pt idx="44">
                  <c:v>75.5216</c:v>
                </c:pt>
                <c:pt idx="45">
                  <c:v>76.607116</c:v>
                </c:pt>
                <c:pt idx="46">
                  <c:v>77.460444</c:v>
                </c:pt>
                <c:pt idx="47">
                  <c:v>79.589028</c:v>
                </c:pt>
                <c:pt idx="48">
                  <c:v>80.166968</c:v>
                </c:pt>
                <c:pt idx="49">
                  <c:v>80.63331599999999</c:v>
                </c:pt>
                <c:pt idx="50">
                  <c:v>81.64572</c:v>
                </c:pt>
                <c:pt idx="51">
                  <c:v>83.411048</c:v>
                </c:pt>
                <c:pt idx="52">
                  <c:v>84.692044</c:v>
                </c:pt>
                <c:pt idx="53">
                  <c:v>85.2957</c:v>
                </c:pt>
                <c:pt idx="54">
                  <c:v>86.261676</c:v>
                </c:pt>
                <c:pt idx="55">
                  <c:v>86.552936</c:v>
                </c:pt>
                <c:pt idx="56">
                  <c:v>86.984404</c:v>
                </c:pt>
                <c:pt idx="57">
                  <c:v>87.18738399999999</c:v>
                </c:pt>
                <c:pt idx="58">
                  <c:v>92.9691</c:v>
                </c:pt>
                <c:pt idx="59">
                  <c:v>94.894204</c:v>
                </c:pt>
                <c:pt idx="60">
                  <c:v>95.118104</c:v>
                </c:pt>
                <c:pt idx="61">
                  <c:v>98.658416</c:v>
                </c:pt>
                <c:pt idx="62">
                  <c:v>101.443032</c:v>
                </c:pt>
                <c:pt idx="63">
                  <c:v>103.67096</c:v>
                </c:pt>
                <c:pt idx="64">
                  <c:v>104.52116</c:v>
                </c:pt>
                <c:pt idx="65">
                  <c:v>104.669432</c:v>
                </c:pt>
                <c:pt idx="66">
                  <c:v>104.91174</c:v>
                </c:pt>
                <c:pt idx="67">
                  <c:v>106.097308</c:v>
                </c:pt>
                <c:pt idx="68">
                  <c:v>108.14462</c:v>
                </c:pt>
                <c:pt idx="69">
                  <c:v>108.783168</c:v>
                </c:pt>
                <c:pt idx="70">
                  <c:v>112.976632</c:v>
                </c:pt>
                <c:pt idx="71">
                  <c:v>117.439936</c:v>
                </c:pt>
                <c:pt idx="72">
                  <c:v>117.901352</c:v>
                </c:pt>
                <c:pt idx="73">
                  <c:v>118.3983</c:v>
                </c:pt>
                <c:pt idx="74">
                  <c:v>118.3983</c:v>
                </c:pt>
                <c:pt idx="75">
                  <c:v>118.3983</c:v>
                </c:pt>
                <c:pt idx="76">
                  <c:v>118.3983</c:v>
                </c:pt>
                <c:pt idx="77">
                  <c:v>118.3983</c:v>
                </c:pt>
                <c:pt idx="78">
                  <c:v>118.65948</c:v>
                </c:pt>
                <c:pt idx="79">
                  <c:v>118.65948</c:v>
                </c:pt>
                <c:pt idx="80">
                  <c:v>118.65948</c:v>
                </c:pt>
                <c:pt idx="81">
                  <c:v>118.65948</c:v>
                </c:pt>
                <c:pt idx="82">
                  <c:v>118.65948</c:v>
                </c:pt>
                <c:pt idx="83">
                  <c:v>118.65948</c:v>
                </c:pt>
                <c:pt idx="84">
                  <c:v>118.65948</c:v>
                </c:pt>
                <c:pt idx="85">
                  <c:v>118.65948</c:v>
                </c:pt>
                <c:pt idx="86">
                  <c:v>118.65948</c:v>
                </c:pt>
                <c:pt idx="87">
                  <c:v>131.1872</c:v>
                </c:pt>
                <c:pt idx="88">
                  <c:v>131.1872</c:v>
                </c:pt>
                <c:pt idx="89">
                  <c:v>132.258048</c:v>
                </c:pt>
                <c:pt idx="90">
                  <c:v>134.464128</c:v>
                </c:pt>
                <c:pt idx="91">
                  <c:v>134.724192</c:v>
                </c:pt>
                <c:pt idx="92">
                  <c:v>136.3894</c:v>
                </c:pt>
                <c:pt idx="93">
                  <c:v>138.833996</c:v>
                </c:pt>
                <c:pt idx="94">
                  <c:v>145.87914</c:v>
                </c:pt>
                <c:pt idx="95">
                  <c:v>148.597216</c:v>
                </c:pt>
                <c:pt idx="96">
                  <c:v>153.63216</c:v>
                </c:pt>
                <c:pt idx="97">
                  <c:v>164.125896</c:v>
                </c:pt>
                <c:pt idx="98">
                  <c:v>167.071876</c:v>
                </c:pt>
                <c:pt idx="99">
                  <c:v>168.986928</c:v>
                </c:pt>
                <c:pt idx="100">
                  <c:v>169.961244</c:v>
                </c:pt>
                <c:pt idx="101">
                  <c:v>174.165804</c:v>
                </c:pt>
                <c:pt idx="102">
                  <c:v>174.319276</c:v>
                </c:pt>
                <c:pt idx="103">
                  <c:v>174.976372</c:v>
                </c:pt>
                <c:pt idx="104">
                  <c:v>177.187224</c:v>
                </c:pt>
                <c:pt idx="105">
                  <c:v>188.296236</c:v>
                </c:pt>
                <c:pt idx="106">
                  <c:v>193.758468</c:v>
                </c:pt>
                <c:pt idx="107">
                  <c:v>194.816428</c:v>
                </c:pt>
                <c:pt idx="108">
                  <c:v>194.816428</c:v>
                </c:pt>
                <c:pt idx="109">
                  <c:v>196.058752</c:v>
                </c:pt>
                <c:pt idx="110">
                  <c:v>199.850432</c:v>
                </c:pt>
                <c:pt idx="111">
                  <c:v>201.12268</c:v>
                </c:pt>
                <c:pt idx="112">
                  <c:v>207.559896</c:v>
                </c:pt>
                <c:pt idx="113">
                  <c:v>212.402412</c:v>
                </c:pt>
                <c:pt idx="114">
                  <c:v>215.79898</c:v>
                </c:pt>
                <c:pt idx="115">
                  <c:v>217.897596</c:v>
                </c:pt>
                <c:pt idx="116">
                  <c:v>220.988592</c:v>
                </c:pt>
                <c:pt idx="117">
                  <c:v>221.293356</c:v>
                </c:pt>
                <c:pt idx="118">
                  <c:v>230.662796</c:v>
                </c:pt>
                <c:pt idx="119">
                  <c:v>231.872904</c:v>
                </c:pt>
                <c:pt idx="120">
                  <c:v>233.130972</c:v>
                </c:pt>
                <c:pt idx="121">
                  <c:v>233.994564</c:v>
                </c:pt>
                <c:pt idx="122">
                  <c:v>234.880508</c:v>
                </c:pt>
                <c:pt idx="123">
                  <c:v>248.07496</c:v>
                </c:pt>
                <c:pt idx="124">
                  <c:v>250.485548</c:v>
                </c:pt>
                <c:pt idx="125">
                  <c:v>252.554644</c:v>
                </c:pt>
                <c:pt idx="126">
                  <c:v>252.775956</c:v>
                </c:pt>
                <c:pt idx="127">
                  <c:v>255.144564</c:v>
                </c:pt>
                <c:pt idx="128">
                  <c:v>270.032772</c:v>
                </c:pt>
                <c:pt idx="129">
                  <c:v>270.625164</c:v>
                </c:pt>
                <c:pt idx="130">
                  <c:v>273.722736</c:v>
                </c:pt>
                <c:pt idx="131">
                  <c:v>276.204032</c:v>
                </c:pt>
                <c:pt idx="132">
                  <c:v>295.619264</c:v>
                </c:pt>
                <c:pt idx="133">
                  <c:v>299.80672</c:v>
                </c:pt>
                <c:pt idx="134">
                  <c:v>300.796656</c:v>
                </c:pt>
                <c:pt idx="135">
                  <c:v>303.892128</c:v>
                </c:pt>
                <c:pt idx="136">
                  <c:v>314.050992</c:v>
                </c:pt>
                <c:pt idx="137">
                  <c:v>321.327568</c:v>
                </c:pt>
                <c:pt idx="138">
                  <c:v>337.595076</c:v>
                </c:pt>
                <c:pt idx="139">
                  <c:v>339.819704</c:v>
                </c:pt>
                <c:pt idx="140">
                  <c:v>355.24364</c:v>
                </c:pt>
                <c:pt idx="141">
                  <c:v>355.679888</c:v>
                </c:pt>
                <c:pt idx="142">
                  <c:v>356.59788</c:v>
                </c:pt>
                <c:pt idx="143">
                  <c:v>379.20412</c:v>
                </c:pt>
                <c:pt idx="144">
                  <c:v>379.407072</c:v>
                </c:pt>
                <c:pt idx="145">
                  <c:v>391.554376</c:v>
                </c:pt>
                <c:pt idx="146">
                  <c:v>404.453268</c:v>
                </c:pt>
                <c:pt idx="147">
                  <c:v>416.3271</c:v>
                </c:pt>
                <c:pt idx="148">
                  <c:v>423.36528</c:v>
                </c:pt>
                <c:pt idx="149">
                  <c:v>448.196456</c:v>
                </c:pt>
                <c:pt idx="150">
                  <c:v>455.652228</c:v>
                </c:pt>
                <c:pt idx="151">
                  <c:v>457.213324</c:v>
                </c:pt>
                <c:pt idx="152">
                  <c:v>458.134968</c:v>
                </c:pt>
                <c:pt idx="153">
                  <c:v>469.761568</c:v>
                </c:pt>
                <c:pt idx="154">
                  <c:v>484.837276</c:v>
                </c:pt>
                <c:pt idx="155">
                  <c:v>490.447152</c:v>
                </c:pt>
                <c:pt idx="156">
                  <c:v>506.899032</c:v>
                </c:pt>
                <c:pt idx="157">
                  <c:v>535.56762</c:v>
                </c:pt>
                <c:pt idx="158">
                  <c:v>560.7579040000001</c:v>
                </c:pt>
                <c:pt idx="159">
                  <c:v>560.7579040000001</c:v>
                </c:pt>
                <c:pt idx="160">
                  <c:v>564.509544</c:v>
                </c:pt>
                <c:pt idx="161">
                  <c:v>608.034016</c:v>
                </c:pt>
                <c:pt idx="162">
                  <c:v>608.216464</c:v>
                </c:pt>
                <c:pt idx="163">
                  <c:v>611.702808</c:v>
                </c:pt>
                <c:pt idx="164">
                  <c:v>673.177152</c:v>
                </c:pt>
                <c:pt idx="165">
                  <c:v>696.003832</c:v>
                </c:pt>
                <c:pt idx="166">
                  <c:v>712.985492</c:v>
                </c:pt>
                <c:pt idx="167">
                  <c:v>739.318908</c:v>
                </c:pt>
                <c:pt idx="168">
                  <c:v>745.120908</c:v>
                </c:pt>
                <c:pt idx="169">
                  <c:v>805.444528</c:v>
                </c:pt>
                <c:pt idx="170">
                  <c:v>819.520624</c:v>
                </c:pt>
                <c:pt idx="171">
                  <c:v>819.520624</c:v>
                </c:pt>
                <c:pt idx="172">
                  <c:v>825.198684</c:v>
                </c:pt>
                <c:pt idx="173">
                  <c:v>825.4580120000001</c:v>
                </c:pt>
                <c:pt idx="174">
                  <c:v>882.792944</c:v>
                </c:pt>
                <c:pt idx="175">
                  <c:v>924.876696</c:v>
                </c:pt>
                <c:pt idx="176">
                  <c:v>929.788876</c:v>
                </c:pt>
                <c:pt idx="177">
                  <c:v>939.523532</c:v>
                </c:pt>
                <c:pt idx="178">
                  <c:v>1055.542904</c:v>
                </c:pt>
                <c:pt idx="179">
                  <c:v>1293.491792</c:v>
                </c:pt>
                <c:pt idx="180">
                  <c:v>1360.639704</c:v>
                </c:pt>
                <c:pt idx="181">
                  <c:v>1594.094272</c:v>
                </c:pt>
                <c:pt idx="182">
                  <c:v>1666.89628</c:v>
                </c:pt>
                <c:pt idx="183">
                  <c:v>1926.23072</c:v>
                </c:pt>
                <c:pt idx="184">
                  <c:v>2477.609052</c:v>
                </c:pt>
                <c:pt idx="185">
                  <c:v>3111.593792</c:v>
                </c:pt>
                <c:pt idx="186">
                  <c:v>3437.224876</c:v>
                </c:pt>
                <c:pt idx="187">
                  <c:v>3947.774864</c:v>
                </c:pt>
                <c:pt idx="188">
                  <c:v>5374.667712</c:v>
                </c:pt>
                <c:pt idx="189">
                  <c:v>8134.875096</c:v>
                </c:pt>
                <c:pt idx="190">
                  <c:v>12025.569884</c:v>
                </c:pt>
                <c:pt idx="191">
                  <c:v>14601.68138</c:v>
                </c:pt>
              </c:numCache>
            </c:numRef>
          </c:xVal>
          <c:yVal>
            <c:numRef>
              <c:f>Analysis!$N$131:$N$322</c:f>
              <c:numCache>
                <c:formatCode>0.0000</c:formatCode>
                <c:ptCount val="192"/>
                <c:pt idx="0">
                  <c:v>0.632482140454728</c:v>
                </c:pt>
                <c:pt idx="1">
                  <c:v>0.630690013931663</c:v>
                </c:pt>
                <c:pt idx="2">
                  <c:v>0.635028212380701</c:v>
                </c:pt>
                <c:pt idx="3">
                  <c:v>0.633882930537285</c:v>
                </c:pt>
                <c:pt idx="4">
                  <c:v>1.333027402680908</c:v>
                </c:pt>
                <c:pt idx="5">
                  <c:v>0.632356658446531</c:v>
                </c:pt>
                <c:pt idx="6">
                  <c:v>1.338068014059744</c:v>
                </c:pt>
                <c:pt idx="7">
                  <c:v>0.652424477960348</c:v>
                </c:pt>
                <c:pt idx="8">
                  <c:v>0.587569430431764</c:v>
                </c:pt>
                <c:pt idx="9">
                  <c:v>0.584775930949925</c:v>
                </c:pt>
                <c:pt idx="10">
                  <c:v>0.655635026549584</c:v>
                </c:pt>
                <c:pt idx="11">
                  <c:v>0.651378900389067</c:v>
                </c:pt>
                <c:pt idx="12">
                  <c:v>0.632723846254463</c:v>
                </c:pt>
                <c:pt idx="13">
                  <c:v>0.966237097008304</c:v>
                </c:pt>
                <c:pt idx="14">
                  <c:v>0.543987030226901</c:v>
                </c:pt>
                <c:pt idx="15">
                  <c:v>1.304039149027065</c:v>
                </c:pt>
                <c:pt idx="16">
                  <c:v>0.636173431946257</c:v>
                </c:pt>
                <c:pt idx="17">
                  <c:v>0.477862322171986</c:v>
                </c:pt>
                <c:pt idx="18">
                  <c:v>1.123390673688154</c:v>
                </c:pt>
                <c:pt idx="19">
                  <c:v>0.628731131110631</c:v>
                </c:pt>
                <c:pt idx="20">
                  <c:v>0.629137900587804</c:v>
                </c:pt>
                <c:pt idx="21">
                  <c:v>0.658882181299425</c:v>
                </c:pt>
                <c:pt idx="22">
                  <c:v>0.633594168962015</c:v>
                </c:pt>
                <c:pt idx="23">
                  <c:v>0.624616923433028</c:v>
                </c:pt>
                <c:pt idx="24">
                  <c:v>1.805169241155023</c:v>
                </c:pt>
                <c:pt idx="25">
                  <c:v>1.313148998266621</c:v>
                </c:pt>
                <c:pt idx="26">
                  <c:v>1.311552331336454</c:v>
                </c:pt>
                <c:pt idx="27">
                  <c:v>1.311997363484034</c:v>
                </c:pt>
                <c:pt idx="28">
                  <c:v>1.311591092001303</c:v>
                </c:pt>
                <c:pt idx="29">
                  <c:v>1.312703224880521</c:v>
                </c:pt>
                <c:pt idx="30">
                  <c:v>1.31237306719541</c:v>
                </c:pt>
                <c:pt idx="31">
                  <c:v>1.311741360257631</c:v>
                </c:pt>
                <c:pt idx="32">
                  <c:v>0.6305218545947</c:v>
                </c:pt>
                <c:pt idx="33">
                  <c:v>0.619170802952367</c:v>
                </c:pt>
                <c:pt idx="34">
                  <c:v>1.09950808479598</c:v>
                </c:pt>
                <c:pt idx="35">
                  <c:v>0.635847507892937</c:v>
                </c:pt>
                <c:pt idx="36">
                  <c:v>0.411221830777269</c:v>
                </c:pt>
                <c:pt idx="37">
                  <c:v>0.632594626177078</c:v>
                </c:pt>
                <c:pt idx="38">
                  <c:v>1.016499869270346</c:v>
                </c:pt>
                <c:pt idx="39">
                  <c:v>0.343408304308437</c:v>
                </c:pt>
                <c:pt idx="40">
                  <c:v>0.621466703856509</c:v>
                </c:pt>
                <c:pt idx="41">
                  <c:v>0.581120333595188</c:v>
                </c:pt>
                <c:pt idx="42">
                  <c:v>0.62451933103741</c:v>
                </c:pt>
                <c:pt idx="43">
                  <c:v>0.623964696880797</c:v>
                </c:pt>
                <c:pt idx="44">
                  <c:v>1.119818160948701</c:v>
                </c:pt>
                <c:pt idx="45">
                  <c:v>1.026989715790139</c:v>
                </c:pt>
                <c:pt idx="46">
                  <c:v>0.632853920065644</c:v>
                </c:pt>
                <c:pt idx="47">
                  <c:v>1.071457165384339</c:v>
                </c:pt>
                <c:pt idx="48">
                  <c:v>0.625942160556139</c:v>
                </c:pt>
                <c:pt idx="49">
                  <c:v>0.636912320787729</c:v>
                </c:pt>
                <c:pt idx="50">
                  <c:v>1.331403045315246</c:v>
                </c:pt>
                <c:pt idx="51">
                  <c:v>0.563101039666432</c:v>
                </c:pt>
                <c:pt idx="52">
                  <c:v>1.066604900497913</c:v>
                </c:pt>
                <c:pt idx="53">
                  <c:v>0.625323629279725</c:v>
                </c:pt>
                <c:pt idx="54">
                  <c:v>0.634288209866237</c:v>
                </c:pt>
                <c:pt idx="55">
                  <c:v>0.633685968523135</c:v>
                </c:pt>
                <c:pt idx="56">
                  <c:v>1.118198081317576</c:v>
                </c:pt>
                <c:pt idx="57">
                  <c:v>0.551660121063167</c:v>
                </c:pt>
                <c:pt idx="58">
                  <c:v>0.635777541005284</c:v>
                </c:pt>
                <c:pt idx="59">
                  <c:v>0.629966002989422</c:v>
                </c:pt>
                <c:pt idx="60">
                  <c:v>0.817179571782545</c:v>
                </c:pt>
                <c:pt idx="61">
                  <c:v>1.17531011647087</c:v>
                </c:pt>
                <c:pt idx="62">
                  <c:v>1.2369269316547</c:v>
                </c:pt>
                <c:pt idx="63">
                  <c:v>0.560009822823787</c:v>
                </c:pt>
                <c:pt idx="64">
                  <c:v>1.241134619107906</c:v>
                </c:pt>
                <c:pt idx="65">
                  <c:v>1.100147494267116</c:v>
                </c:pt>
                <c:pt idx="66">
                  <c:v>1.103153321499007</c:v>
                </c:pt>
                <c:pt idx="67">
                  <c:v>1.332419093171815</c:v>
                </c:pt>
                <c:pt idx="68">
                  <c:v>0.588928984503003</c:v>
                </c:pt>
                <c:pt idx="69">
                  <c:v>0.637799856760051</c:v>
                </c:pt>
                <c:pt idx="70">
                  <c:v>0.552738797916445</c:v>
                </c:pt>
                <c:pt idx="71">
                  <c:v>0.440545263448464</c:v>
                </c:pt>
                <c:pt idx="72">
                  <c:v>0.625281737808532</c:v>
                </c:pt>
                <c:pt idx="73">
                  <c:v>0.622859908593075</c:v>
                </c:pt>
                <c:pt idx="74">
                  <c:v>0.622932386410669</c:v>
                </c:pt>
                <c:pt idx="75">
                  <c:v>0.622820012801674</c:v>
                </c:pt>
                <c:pt idx="76">
                  <c:v>0.622947556406664</c:v>
                </c:pt>
                <c:pt idx="77">
                  <c:v>0.62296452200392</c:v>
                </c:pt>
                <c:pt idx="78">
                  <c:v>0.62233567430225</c:v>
                </c:pt>
                <c:pt idx="79">
                  <c:v>0.622165514309972</c:v>
                </c:pt>
                <c:pt idx="80">
                  <c:v>0.622097957414914</c:v>
                </c:pt>
                <c:pt idx="81">
                  <c:v>0.622109116630876</c:v>
                </c:pt>
                <c:pt idx="82">
                  <c:v>0.622140575851996</c:v>
                </c:pt>
                <c:pt idx="83">
                  <c:v>0.621991869069244</c:v>
                </c:pt>
                <c:pt idx="84">
                  <c:v>0.622254283942408</c:v>
                </c:pt>
                <c:pt idx="85">
                  <c:v>0.62219380440515</c:v>
                </c:pt>
                <c:pt idx="86">
                  <c:v>0.622040111869827</c:v>
                </c:pt>
                <c:pt idx="87">
                  <c:v>0.96588082922078</c:v>
                </c:pt>
                <c:pt idx="88">
                  <c:v>0.966941132399053</c:v>
                </c:pt>
                <c:pt idx="89">
                  <c:v>0.611487581533626</c:v>
                </c:pt>
                <c:pt idx="90">
                  <c:v>1.232180170473733</c:v>
                </c:pt>
                <c:pt idx="91">
                  <c:v>0.604343343181442</c:v>
                </c:pt>
                <c:pt idx="92">
                  <c:v>1.216262428755113</c:v>
                </c:pt>
                <c:pt idx="93">
                  <c:v>0.527517666277606</c:v>
                </c:pt>
                <c:pt idx="94">
                  <c:v>0.608910850609474</c:v>
                </c:pt>
                <c:pt idx="95">
                  <c:v>0.641481706508597</c:v>
                </c:pt>
                <c:pt idx="96">
                  <c:v>0.942394101399614</c:v>
                </c:pt>
                <c:pt idx="97">
                  <c:v>0.569463360035773</c:v>
                </c:pt>
                <c:pt idx="98">
                  <c:v>0.525003386224538</c:v>
                </c:pt>
                <c:pt idx="99">
                  <c:v>0.596645240001886</c:v>
                </c:pt>
                <c:pt idx="100">
                  <c:v>0.613534291150579</c:v>
                </c:pt>
                <c:pt idx="101">
                  <c:v>0.62965876798987</c:v>
                </c:pt>
                <c:pt idx="102">
                  <c:v>0.280227916488402</c:v>
                </c:pt>
                <c:pt idx="103">
                  <c:v>0.650454370749781</c:v>
                </c:pt>
                <c:pt idx="104">
                  <c:v>0.394944058325906</c:v>
                </c:pt>
                <c:pt idx="105">
                  <c:v>0.606590114389918</c:v>
                </c:pt>
                <c:pt idx="106">
                  <c:v>0.601813500296084</c:v>
                </c:pt>
                <c:pt idx="107">
                  <c:v>1.330017438822207</c:v>
                </c:pt>
                <c:pt idx="108">
                  <c:v>1.329994300908763</c:v>
                </c:pt>
                <c:pt idx="109">
                  <c:v>0.2489215938133</c:v>
                </c:pt>
                <c:pt idx="110">
                  <c:v>0.594739512781393</c:v>
                </c:pt>
                <c:pt idx="111">
                  <c:v>0.612630433165352</c:v>
                </c:pt>
                <c:pt idx="112">
                  <c:v>0.364931315977261</c:v>
                </c:pt>
                <c:pt idx="113">
                  <c:v>0.240880751653317</c:v>
                </c:pt>
                <c:pt idx="114">
                  <c:v>0.564615746432904</c:v>
                </c:pt>
                <c:pt idx="115">
                  <c:v>0.345252207114617</c:v>
                </c:pt>
                <c:pt idx="116">
                  <c:v>0.546070959006115</c:v>
                </c:pt>
                <c:pt idx="117">
                  <c:v>0.282996663659258</c:v>
                </c:pt>
                <c:pt idx="118">
                  <c:v>1.104229256664812</c:v>
                </c:pt>
                <c:pt idx="119">
                  <c:v>0.867340248257874</c:v>
                </c:pt>
                <c:pt idx="120">
                  <c:v>0.231134943840103</c:v>
                </c:pt>
                <c:pt idx="121">
                  <c:v>0.616927236585833</c:v>
                </c:pt>
                <c:pt idx="122">
                  <c:v>0.425733186214759</c:v>
                </c:pt>
                <c:pt idx="123">
                  <c:v>1.143593511348108</c:v>
                </c:pt>
                <c:pt idx="124">
                  <c:v>0.218536867082796</c:v>
                </c:pt>
                <c:pt idx="125">
                  <c:v>0.316158682915867</c:v>
                </c:pt>
                <c:pt idx="126">
                  <c:v>0.57583795643581</c:v>
                </c:pt>
                <c:pt idx="127">
                  <c:v>0.449912912399025</c:v>
                </c:pt>
                <c:pt idx="128">
                  <c:v>0.609573816865717</c:v>
                </c:pt>
                <c:pt idx="129">
                  <c:v>0.214810632239633</c:v>
                </c:pt>
                <c:pt idx="130">
                  <c:v>0.46548404014747</c:v>
                </c:pt>
                <c:pt idx="131">
                  <c:v>1.21461134988191</c:v>
                </c:pt>
                <c:pt idx="132">
                  <c:v>0.79349232918408</c:v>
                </c:pt>
                <c:pt idx="133">
                  <c:v>0.334629372164425</c:v>
                </c:pt>
                <c:pt idx="134">
                  <c:v>0.83249871593222</c:v>
                </c:pt>
                <c:pt idx="135">
                  <c:v>0.584927851241305</c:v>
                </c:pt>
                <c:pt idx="136">
                  <c:v>1.09133036608982</c:v>
                </c:pt>
                <c:pt idx="137">
                  <c:v>0.60567140288477</c:v>
                </c:pt>
                <c:pt idx="138">
                  <c:v>0.849606268788007</c:v>
                </c:pt>
                <c:pt idx="139">
                  <c:v>1.236239258351544</c:v>
                </c:pt>
                <c:pt idx="140">
                  <c:v>0.620672735584194</c:v>
                </c:pt>
                <c:pt idx="141">
                  <c:v>1.07281690150739</c:v>
                </c:pt>
                <c:pt idx="142">
                  <c:v>0.613368977583317</c:v>
                </c:pt>
                <c:pt idx="143">
                  <c:v>0.883465382046335</c:v>
                </c:pt>
                <c:pt idx="144">
                  <c:v>0.297643333239882</c:v>
                </c:pt>
                <c:pt idx="145">
                  <c:v>0.342908488536636</c:v>
                </c:pt>
                <c:pt idx="146">
                  <c:v>0.603623077921169</c:v>
                </c:pt>
                <c:pt idx="147">
                  <c:v>0.603351056146615</c:v>
                </c:pt>
                <c:pt idx="148">
                  <c:v>0.600690584556445</c:v>
                </c:pt>
                <c:pt idx="149">
                  <c:v>0.568342656149023</c:v>
                </c:pt>
                <c:pt idx="150">
                  <c:v>0.615903728465936</c:v>
                </c:pt>
                <c:pt idx="151">
                  <c:v>1.211974624459254</c:v>
                </c:pt>
                <c:pt idx="152">
                  <c:v>0.248542710210219</c:v>
                </c:pt>
                <c:pt idx="153">
                  <c:v>0.419608122569276</c:v>
                </c:pt>
                <c:pt idx="154">
                  <c:v>0.182946849651117</c:v>
                </c:pt>
                <c:pt idx="155">
                  <c:v>0.602571613676708</c:v>
                </c:pt>
                <c:pt idx="156">
                  <c:v>0.733165914571947</c:v>
                </c:pt>
                <c:pt idx="157">
                  <c:v>0.716203997411849</c:v>
                </c:pt>
                <c:pt idx="158">
                  <c:v>0.607852979558441</c:v>
                </c:pt>
                <c:pt idx="159">
                  <c:v>0.607822423871844</c:v>
                </c:pt>
                <c:pt idx="160">
                  <c:v>0.603269318804229</c:v>
                </c:pt>
                <c:pt idx="161">
                  <c:v>0.222391720863433</c:v>
                </c:pt>
                <c:pt idx="162">
                  <c:v>0.582088988812162</c:v>
                </c:pt>
                <c:pt idx="163">
                  <c:v>0.679679820204138</c:v>
                </c:pt>
                <c:pt idx="164">
                  <c:v>0.581149252135785</c:v>
                </c:pt>
                <c:pt idx="165">
                  <c:v>0.254066183361488</c:v>
                </c:pt>
                <c:pt idx="166">
                  <c:v>0.592804372812538</c:v>
                </c:pt>
                <c:pt idx="167">
                  <c:v>0.187100356508399</c:v>
                </c:pt>
                <c:pt idx="168">
                  <c:v>0.617542629847956</c:v>
                </c:pt>
                <c:pt idx="169">
                  <c:v>0.188772976698422</c:v>
                </c:pt>
                <c:pt idx="170">
                  <c:v>0.611064639822172</c:v>
                </c:pt>
                <c:pt idx="171">
                  <c:v>0.611050202925983</c:v>
                </c:pt>
                <c:pt idx="172">
                  <c:v>0.280053560185933</c:v>
                </c:pt>
                <c:pt idx="173">
                  <c:v>0.986941214267617</c:v>
                </c:pt>
                <c:pt idx="174">
                  <c:v>0.954463147900865</c:v>
                </c:pt>
                <c:pt idx="175">
                  <c:v>0.673815905775808</c:v>
                </c:pt>
                <c:pt idx="176">
                  <c:v>0.571060937415431</c:v>
                </c:pt>
                <c:pt idx="177">
                  <c:v>0.416910811563141</c:v>
                </c:pt>
                <c:pt idx="178">
                  <c:v>0.747878839729412</c:v>
                </c:pt>
                <c:pt idx="179">
                  <c:v>1.006405815802819</c:v>
                </c:pt>
                <c:pt idx="180">
                  <c:v>1.228400495590276</c:v>
                </c:pt>
                <c:pt idx="181">
                  <c:v>0.579698108972993</c:v>
                </c:pt>
                <c:pt idx="182">
                  <c:v>0.31253327652213</c:v>
                </c:pt>
                <c:pt idx="183">
                  <c:v>0.573462353374362</c:v>
                </c:pt>
                <c:pt idx="184">
                  <c:v>1.19439158506546</c:v>
                </c:pt>
                <c:pt idx="185">
                  <c:v>0.580089811452464</c:v>
                </c:pt>
                <c:pt idx="186">
                  <c:v>1.208515197612468</c:v>
                </c:pt>
                <c:pt idx="187">
                  <c:v>1.10462171995756</c:v>
                </c:pt>
                <c:pt idx="188">
                  <c:v>0.58001609198245</c:v>
                </c:pt>
                <c:pt idx="189">
                  <c:v>1.172823939706013</c:v>
                </c:pt>
                <c:pt idx="190">
                  <c:v>1.149675031102031</c:v>
                </c:pt>
                <c:pt idx="191">
                  <c:v>0.993673030124691</c:v>
                </c:pt>
              </c:numCache>
            </c:numRef>
          </c:yVal>
          <c:smooth val="0"/>
        </c:ser>
        <c:ser>
          <c:idx val="1"/>
          <c:order val="1"/>
          <c:tx>
            <c:v>Optimal</c:v>
          </c:tx>
          <c:marker>
            <c:symbol val="none"/>
          </c:marker>
          <c:xVal>
            <c:numRef>
              <c:f>Analysis!$L$108:$L$322</c:f>
              <c:numCache>
                <c:formatCode>General</c:formatCode>
                <c:ptCount val="215"/>
                <c:pt idx="0">
                  <c:v>42.908288</c:v>
                </c:pt>
                <c:pt idx="1">
                  <c:v>43.598736</c:v>
                </c:pt>
                <c:pt idx="2">
                  <c:v>44.8296</c:v>
                </c:pt>
                <c:pt idx="3">
                  <c:v>45.104964</c:v>
                </c:pt>
                <c:pt idx="4">
                  <c:v>46.41982</c:v>
                </c:pt>
                <c:pt idx="5">
                  <c:v>47.340384</c:v>
                </c:pt>
                <c:pt idx="6">
                  <c:v>47.501796</c:v>
                </c:pt>
                <c:pt idx="7">
                  <c:v>47.53488</c:v>
                </c:pt>
                <c:pt idx="8">
                  <c:v>47.713024</c:v>
                </c:pt>
                <c:pt idx="9">
                  <c:v>47.922336</c:v>
                </c:pt>
                <c:pt idx="10">
                  <c:v>47.922336</c:v>
                </c:pt>
                <c:pt idx="11">
                  <c:v>47.922336</c:v>
                </c:pt>
                <c:pt idx="12">
                  <c:v>47.922336</c:v>
                </c:pt>
                <c:pt idx="13">
                  <c:v>48.486608</c:v>
                </c:pt>
                <c:pt idx="14">
                  <c:v>48.716536</c:v>
                </c:pt>
                <c:pt idx="15">
                  <c:v>48.749232</c:v>
                </c:pt>
                <c:pt idx="16">
                  <c:v>49.083184</c:v>
                </c:pt>
                <c:pt idx="17">
                  <c:v>49.083184</c:v>
                </c:pt>
                <c:pt idx="18">
                  <c:v>49.083184</c:v>
                </c:pt>
                <c:pt idx="19">
                  <c:v>49.083184</c:v>
                </c:pt>
                <c:pt idx="20">
                  <c:v>49.380304</c:v>
                </c:pt>
                <c:pt idx="21">
                  <c:v>49.549536</c:v>
                </c:pt>
                <c:pt idx="22">
                  <c:v>49.722952</c:v>
                </c:pt>
                <c:pt idx="23">
                  <c:v>50.29078</c:v>
                </c:pt>
                <c:pt idx="24">
                  <c:v>50.543148</c:v>
                </c:pt>
                <c:pt idx="25">
                  <c:v>51.681132</c:v>
                </c:pt>
                <c:pt idx="26">
                  <c:v>51.745436</c:v>
                </c:pt>
                <c:pt idx="27">
                  <c:v>53.129388</c:v>
                </c:pt>
                <c:pt idx="28">
                  <c:v>53.64598</c:v>
                </c:pt>
                <c:pt idx="29">
                  <c:v>53.804148</c:v>
                </c:pt>
                <c:pt idx="30">
                  <c:v>53.829132</c:v>
                </c:pt>
                <c:pt idx="31">
                  <c:v>55.97592</c:v>
                </c:pt>
                <c:pt idx="32">
                  <c:v>55.976</c:v>
                </c:pt>
                <c:pt idx="33">
                  <c:v>56.37692</c:v>
                </c:pt>
                <c:pt idx="34">
                  <c:v>56.440884</c:v>
                </c:pt>
                <c:pt idx="35">
                  <c:v>56.770232</c:v>
                </c:pt>
                <c:pt idx="36">
                  <c:v>57.266532</c:v>
                </c:pt>
                <c:pt idx="37">
                  <c:v>58.161476</c:v>
                </c:pt>
                <c:pt idx="38">
                  <c:v>58.331624</c:v>
                </c:pt>
                <c:pt idx="39">
                  <c:v>58.47982</c:v>
                </c:pt>
                <c:pt idx="40">
                  <c:v>58.719752</c:v>
                </c:pt>
                <c:pt idx="41">
                  <c:v>60.118516</c:v>
                </c:pt>
                <c:pt idx="42">
                  <c:v>61.058448</c:v>
                </c:pt>
                <c:pt idx="43">
                  <c:v>63.823728</c:v>
                </c:pt>
                <c:pt idx="44">
                  <c:v>63.844952</c:v>
                </c:pt>
                <c:pt idx="45">
                  <c:v>65.058164</c:v>
                </c:pt>
                <c:pt idx="46">
                  <c:v>65.35493599999999</c:v>
                </c:pt>
                <c:pt idx="47">
                  <c:v>65.89555199999999</c:v>
                </c:pt>
                <c:pt idx="48">
                  <c:v>66.979256</c:v>
                </c:pt>
                <c:pt idx="49">
                  <c:v>68.11477600000001</c:v>
                </c:pt>
                <c:pt idx="50">
                  <c:v>68.11477600000001</c:v>
                </c:pt>
                <c:pt idx="51">
                  <c:v>68.11477600000001</c:v>
                </c:pt>
                <c:pt idx="52">
                  <c:v>68.11477600000001</c:v>
                </c:pt>
                <c:pt idx="53">
                  <c:v>68.11477600000001</c:v>
                </c:pt>
                <c:pt idx="54">
                  <c:v>68.11477600000001</c:v>
                </c:pt>
                <c:pt idx="55">
                  <c:v>70.21938</c:v>
                </c:pt>
                <c:pt idx="56">
                  <c:v>70.344708</c:v>
                </c:pt>
                <c:pt idx="57">
                  <c:v>71.27512</c:v>
                </c:pt>
                <c:pt idx="58">
                  <c:v>71.739624</c:v>
                </c:pt>
                <c:pt idx="59">
                  <c:v>72.624904</c:v>
                </c:pt>
                <c:pt idx="60">
                  <c:v>73.013268</c:v>
                </c:pt>
                <c:pt idx="61">
                  <c:v>73.374112</c:v>
                </c:pt>
                <c:pt idx="62">
                  <c:v>73.62861599999999</c:v>
                </c:pt>
                <c:pt idx="63">
                  <c:v>73.643192</c:v>
                </c:pt>
                <c:pt idx="64">
                  <c:v>74.500488</c:v>
                </c:pt>
                <c:pt idx="65">
                  <c:v>75.427324</c:v>
                </c:pt>
                <c:pt idx="66">
                  <c:v>75.47241200000001</c:v>
                </c:pt>
                <c:pt idx="67">
                  <c:v>75.5216</c:v>
                </c:pt>
                <c:pt idx="68">
                  <c:v>76.607116</c:v>
                </c:pt>
                <c:pt idx="69">
                  <c:v>77.460444</c:v>
                </c:pt>
                <c:pt idx="70">
                  <c:v>79.589028</c:v>
                </c:pt>
                <c:pt idx="71">
                  <c:v>80.166968</c:v>
                </c:pt>
                <c:pt idx="72">
                  <c:v>80.63331599999999</c:v>
                </c:pt>
                <c:pt idx="73">
                  <c:v>81.64572</c:v>
                </c:pt>
                <c:pt idx="74">
                  <c:v>83.411048</c:v>
                </c:pt>
                <c:pt idx="75">
                  <c:v>84.692044</c:v>
                </c:pt>
                <c:pt idx="76">
                  <c:v>85.2957</c:v>
                </c:pt>
                <c:pt idx="77">
                  <c:v>86.261676</c:v>
                </c:pt>
                <c:pt idx="78">
                  <c:v>86.552936</c:v>
                </c:pt>
                <c:pt idx="79">
                  <c:v>86.984404</c:v>
                </c:pt>
                <c:pt idx="80">
                  <c:v>87.18738399999999</c:v>
                </c:pt>
                <c:pt idx="81">
                  <c:v>92.9691</c:v>
                </c:pt>
                <c:pt idx="82">
                  <c:v>94.894204</c:v>
                </c:pt>
                <c:pt idx="83">
                  <c:v>95.118104</c:v>
                </c:pt>
                <c:pt idx="84">
                  <c:v>98.658416</c:v>
                </c:pt>
                <c:pt idx="85">
                  <c:v>101.443032</c:v>
                </c:pt>
                <c:pt idx="86">
                  <c:v>103.67096</c:v>
                </c:pt>
                <c:pt idx="87">
                  <c:v>104.52116</c:v>
                </c:pt>
                <c:pt idx="88">
                  <c:v>104.669432</c:v>
                </c:pt>
                <c:pt idx="89">
                  <c:v>104.91174</c:v>
                </c:pt>
                <c:pt idx="90">
                  <c:v>106.097308</c:v>
                </c:pt>
                <c:pt idx="91">
                  <c:v>108.14462</c:v>
                </c:pt>
                <c:pt idx="92">
                  <c:v>108.783168</c:v>
                </c:pt>
                <c:pt idx="93">
                  <c:v>112.976632</c:v>
                </c:pt>
                <c:pt idx="94">
                  <c:v>117.439936</c:v>
                </c:pt>
                <c:pt idx="95">
                  <c:v>117.901352</c:v>
                </c:pt>
                <c:pt idx="96">
                  <c:v>118.3983</c:v>
                </c:pt>
                <c:pt idx="97">
                  <c:v>118.3983</c:v>
                </c:pt>
                <c:pt idx="98">
                  <c:v>118.3983</c:v>
                </c:pt>
                <c:pt idx="99">
                  <c:v>118.3983</c:v>
                </c:pt>
                <c:pt idx="100">
                  <c:v>118.3983</c:v>
                </c:pt>
                <c:pt idx="101">
                  <c:v>118.65948</c:v>
                </c:pt>
                <c:pt idx="102">
                  <c:v>118.65948</c:v>
                </c:pt>
                <c:pt idx="103">
                  <c:v>118.65948</c:v>
                </c:pt>
                <c:pt idx="104">
                  <c:v>118.65948</c:v>
                </c:pt>
                <c:pt idx="105">
                  <c:v>118.65948</c:v>
                </c:pt>
                <c:pt idx="106">
                  <c:v>118.65948</c:v>
                </c:pt>
                <c:pt idx="107">
                  <c:v>118.65948</c:v>
                </c:pt>
                <c:pt idx="108">
                  <c:v>118.65948</c:v>
                </c:pt>
                <c:pt idx="109">
                  <c:v>118.65948</c:v>
                </c:pt>
                <c:pt idx="110">
                  <c:v>131.1872</c:v>
                </c:pt>
                <c:pt idx="111">
                  <c:v>131.1872</c:v>
                </c:pt>
                <c:pt idx="112">
                  <c:v>132.258048</c:v>
                </c:pt>
                <c:pt idx="113">
                  <c:v>134.464128</c:v>
                </c:pt>
                <c:pt idx="114">
                  <c:v>134.724192</c:v>
                </c:pt>
                <c:pt idx="115">
                  <c:v>136.3894</c:v>
                </c:pt>
                <c:pt idx="116">
                  <c:v>138.833996</c:v>
                </c:pt>
                <c:pt idx="117">
                  <c:v>145.87914</c:v>
                </c:pt>
                <c:pt idx="118">
                  <c:v>148.597216</c:v>
                </c:pt>
                <c:pt idx="119">
                  <c:v>153.63216</c:v>
                </c:pt>
                <c:pt idx="120">
                  <c:v>164.125896</c:v>
                </c:pt>
                <c:pt idx="121">
                  <c:v>167.071876</c:v>
                </c:pt>
                <c:pt idx="122">
                  <c:v>168.986928</c:v>
                </c:pt>
                <c:pt idx="123">
                  <c:v>169.961244</c:v>
                </c:pt>
                <c:pt idx="124">
                  <c:v>174.165804</c:v>
                </c:pt>
                <c:pt idx="125">
                  <c:v>174.319276</c:v>
                </c:pt>
                <c:pt idx="126">
                  <c:v>174.976372</c:v>
                </c:pt>
                <c:pt idx="127">
                  <c:v>177.187224</c:v>
                </c:pt>
                <c:pt idx="128">
                  <c:v>188.296236</c:v>
                </c:pt>
                <c:pt idx="129">
                  <c:v>193.758468</c:v>
                </c:pt>
                <c:pt idx="130">
                  <c:v>194.816428</c:v>
                </c:pt>
                <c:pt idx="131">
                  <c:v>194.816428</c:v>
                </c:pt>
                <c:pt idx="132">
                  <c:v>196.058752</c:v>
                </c:pt>
                <c:pt idx="133">
                  <c:v>199.850432</c:v>
                </c:pt>
                <c:pt idx="134">
                  <c:v>201.12268</c:v>
                </c:pt>
                <c:pt idx="135">
                  <c:v>207.559896</c:v>
                </c:pt>
                <c:pt idx="136">
                  <c:v>212.402412</c:v>
                </c:pt>
                <c:pt idx="137">
                  <c:v>215.79898</c:v>
                </c:pt>
                <c:pt idx="138">
                  <c:v>217.897596</c:v>
                </c:pt>
                <c:pt idx="139">
                  <c:v>220.988592</c:v>
                </c:pt>
                <c:pt idx="140">
                  <c:v>221.293356</c:v>
                </c:pt>
                <c:pt idx="141">
                  <c:v>230.662796</c:v>
                </c:pt>
                <c:pt idx="142">
                  <c:v>231.872904</c:v>
                </c:pt>
                <c:pt idx="143">
                  <c:v>233.130972</c:v>
                </c:pt>
                <c:pt idx="144">
                  <c:v>233.994564</c:v>
                </c:pt>
                <c:pt idx="145">
                  <c:v>234.880508</c:v>
                </c:pt>
                <c:pt idx="146">
                  <c:v>248.07496</c:v>
                </c:pt>
                <c:pt idx="147">
                  <c:v>250.485548</c:v>
                </c:pt>
                <c:pt idx="148">
                  <c:v>252.554644</c:v>
                </c:pt>
                <c:pt idx="149">
                  <c:v>252.775956</c:v>
                </c:pt>
                <c:pt idx="150">
                  <c:v>255.144564</c:v>
                </c:pt>
                <c:pt idx="151">
                  <c:v>270.032772</c:v>
                </c:pt>
                <c:pt idx="152">
                  <c:v>270.625164</c:v>
                </c:pt>
                <c:pt idx="153">
                  <c:v>273.722736</c:v>
                </c:pt>
                <c:pt idx="154">
                  <c:v>276.204032</c:v>
                </c:pt>
                <c:pt idx="155">
                  <c:v>295.619264</c:v>
                </c:pt>
                <c:pt idx="156">
                  <c:v>299.80672</c:v>
                </c:pt>
                <c:pt idx="157">
                  <c:v>300.796656</c:v>
                </c:pt>
                <c:pt idx="158">
                  <c:v>303.892128</c:v>
                </c:pt>
                <c:pt idx="159">
                  <c:v>314.050992</c:v>
                </c:pt>
                <c:pt idx="160">
                  <c:v>321.327568</c:v>
                </c:pt>
                <c:pt idx="161">
                  <c:v>337.595076</c:v>
                </c:pt>
                <c:pt idx="162">
                  <c:v>339.819704</c:v>
                </c:pt>
                <c:pt idx="163">
                  <c:v>355.24364</c:v>
                </c:pt>
                <c:pt idx="164">
                  <c:v>355.679888</c:v>
                </c:pt>
                <c:pt idx="165">
                  <c:v>356.59788</c:v>
                </c:pt>
                <c:pt idx="166">
                  <c:v>379.20412</c:v>
                </c:pt>
                <c:pt idx="167">
                  <c:v>379.407072</c:v>
                </c:pt>
                <c:pt idx="168">
                  <c:v>391.554376</c:v>
                </c:pt>
                <c:pt idx="169">
                  <c:v>404.453268</c:v>
                </c:pt>
                <c:pt idx="170">
                  <c:v>416.3271</c:v>
                </c:pt>
                <c:pt idx="171">
                  <c:v>423.36528</c:v>
                </c:pt>
                <c:pt idx="172">
                  <c:v>448.196456</c:v>
                </c:pt>
                <c:pt idx="173">
                  <c:v>455.652228</c:v>
                </c:pt>
                <c:pt idx="174">
                  <c:v>457.213324</c:v>
                </c:pt>
                <c:pt idx="175">
                  <c:v>458.134968</c:v>
                </c:pt>
                <c:pt idx="176">
                  <c:v>469.761568</c:v>
                </c:pt>
                <c:pt idx="177">
                  <c:v>484.837276</c:v>
                </c:pt>
                <c:pt idx="178">
                  <c:v>490.447152</c:v>
                </c:pt>
                <c:pt idx="179">
                  <c:v>506.899032</c:v>
                </c:pt>
                <c:pt idx="180">
                  <c:v>535.56762</c:v>
                </c:pt>
                <c:pt idx="181">
                  <c:v>560.7579040000001</c:v>
                </c:pt>
                <c:pt idx="182">
                  <c:v>560.7579040000001</c:v>
                </c:pt>
                <c:pt idx="183">
                  <c:v>564.509544</c:v>
                </c:pt>
                <c:pt idx="184">
                  <c:v>608.034016</c:v>
                </c:pt>
                <c:pt idx="185">
                  <c:v>608.216464</c:v>
                </c:pt>
                <c:pt idx="186">
                  <c:v>611.702808</c:v>
                </c:pt>
                <c:pt idx="187">
                  <c:v>673.177152</c:v>
                </c:pt>
                <c:pt idx="188">
                  <c:v>696.003832</c:v>
                </c:pt>
                <c:pt idx="189">
                  <c:v>712.985492</c:v>
                </c:pt>
                <c:pt idx="190">
                  <c:v>739.318908</c:v>
                </c:pt>
                <c:pt idx="191">
                  <c:v>745.120908</c:v>
                </c:pt>
                <c:pt idx="192">
                  <c:v>805.444528</c:v>
                </c:pt>
                <c:pt idx="193">
                  <c:v>819.520624</c:v>
                </c:pt>
                <c:pt idx="194">
                  <c:v>819.520624</c:v>
                </c:pt>
                <c:pt idx="195">
                  <c:v>825.198684</c:v>
                </c:pt>
                <c:pt idx="196">
                  <c:v>825.4580120000001</c:v>
                </c:pt>
                <c:pt idx="197">
                  <c:v>882.792944</c:v>
                </c:pt>
                <c:pt idx="198">
                  <c:v>924.876696</c:v>
                </c:pt>
                <c:pt idx="199">
                  <c:v>929.788876</c:v>
                </c:pt>
                <c:pt idx="200">
                  <c:v>939.523532</c:v>
                </c:pt>
                <c:pt idx="201">
                  <c:v>1055.542904</c:v>
                </c:pt>
                <c:pt idx="202">
                  <c:v>1293.491792</c:v>
                </c:pt>
                <c:pt idx="203">
                  <c:v>1360.639704</c:v>
                </c:pt>
                <c:pt idx="204">
                  <c:v>1594.094272</c:v>
                </c:pt>
                <c:pt idx="205">
                  <c:v>1666.89628</c:v>
                </c:pt>
                <c:pt idx="206">
                  <c:v>1926.23072</c:v>
                </c:pt>
                <c:pt idx="207">
                  <c:v>2477.609052</c:v>
                </c:pt>
                <c:pt idx="208">
                  <c:v>3111.593792</c:v>
                </c:pt>
                <c:pt idx="209">
                  <c:v>3437.224876</c:v>
                </c:pt>
                <c:pt idx="210">
                  <c:v>3947.774864</c:v>
                </c:pt>
                <c:pt idx="211">
                  <c:v>5374.667712</c:v>
                </c:pt>
                <c:pt idx="212">
                  <c:v>8134.875096</c:v>
                </c:pt>
                <c:pt idx="213">
                  <c:v>12025.569884</c:v>
                </c:pt>
                <c:pt idx="214">
                  <c:v>14601.68138</c:v>
                </c:pt>
              </c:numCache>
            </c:numRef>
          </c:xVal>
          <c:yVal>
            <c:numRef>
              <c:f>Analysis!$O$108:$O$322</c:f>
              <c:numCache>
                <c:formatCode>0.0000</c:formatCode>
                <c:ptCount val="215"/>
                <c:pt idx="0">
                  <c:v>1.333333333333333</c:v>
                </c:pt>
                <c:pt idx="1">
                  <c:v>1.333333333333333</c:v>
                </c:pt>
                <c:pt idx="2">
                  <c:v>1.333333333333333</c:v>
                </c:pt>
                <c:pt idx="3">
                  <c:v>1.333333333333333</c:v>
                </c:pt>
                <c:pt idx="4">
                  <c:v>1.333333333333333</c:v>
                </c:pt>
                <c:pt idx="5">
                  <c:v>1.333333333333333</c:v>
                </c:pt>
                <c:pt idx="7">
                  <c:v>1.333333333333333</c:v>
                </c:pt>
                <c:pt idx="8">
                  <c:v>1.333333333333333</c:v>
                </c:pt>
                <c:pt idx="9">
                  <c:v>1.333333333333333</c:v>
                </c:pt>
                <c:pt idx="10">
                  <c:v>1.333333333333333</c:v>
                </c:pt>
                <c:pt idx="11">
                  <c:v>1.333333333333333</c:v>
                </c:pt>
                <c:pt idx="12">
                  <c:v>1.333333333333333</c:v>
                </c:pt>
                <c:pt idx="13">
                  <c:v>1.333333333333333</c:v>
                </c:pt>
                <c:pt idx="14">
                  <c:v>1.333333333333333</c:v>
                </c:pt>
                <c:pt idx="15">
                  <c:v>1.333333333333333</c:v>
                </c:pt>
                <c:pt idx="16">
                  <c:v>1.333333333333333</c:v>
                </c:pt>
                <c:pt idx="17">
                  <c:v>1.333333333333333</c:v>
                </c:pt>
                <c:pt idx="18">
                  <c:v>1.333333333333333</c:v>
                </c:pt>
                <c:pt idx="19">
                  <c:v>1.333333333333333</c:v>
                </c:pt>
                <c:pt idx="21">
                  <c:v>1.333333333333333</c:v>
                </c:pt>
                <c:pt idx="22">
                  <c:v>1.333333333333333</c:v>
                </c:pt>
                <c:pt idx="23">
                  <c:v>1.333333333333333</c:v>
                </c:pt>
                <c:pt idx="24">
                  <c:v>1.333333333333333</c:v>
                </c:pt>
                <c:pt idx="25">
                  <c:v>1.333333333333333</c:v>
                </c:pt>
                <c:pt idx="26">
                  <c:v>1.333333333333333</c:v>
                </c:pt>
                <c:pt idx="27">
                  <c:v>1.333333333333333</c:v>
                </c:pt>
                <c:pt idx="28">
                  <c:v>1.333333333333333</c:v>
                </c:pt>
                <c:pt idx="29">
                  <c:v>1.333333333333333</c:v>
                </c:pt>
                <c:pt idx="30">
                  <c:v>1.333333333333333</c:v>
                </c:pt>
                <c:pt idx="31">
                  <c:v>1.333333333333333</c:v>
                </c:pt>
                <c:pt idx="32">
                  <c:v>1.333333333333333</c:v>
                </c:pt>
                <c:pt idx="33">
                  <c:v>1.333333333333333</c:v>
                </c:pt>
                <c:pt idx="34">
                  <c:v>1.333333333333333</c:v>
                </c:pt>
                <c:pt idx="35">
                  <c:v>1.333333333333333</c:v>
                </c:pt>
                <c:pt idx="36">
                  <c:v>1.333333333333333</c:v>
                </c:pt>
                <c:pt idx="37">
                  <c:v>1.333333333333333</c:v>
                </c:pt>
                <c:pt idx="38">
                  <c:v>1.333333333333333</c:v>
                </c:pt>
                <c:pt idx="39">
                  <c:v>1.333333333333333</c:v>
                </c:pt>
                <c:pt idx="40">
                  <c:v>1.333333333333333</c:v>
                </c:pt>
                <c:pt idx="41">
                  <c:v>1.333333333333333</c:v>
                </c:pt>
                <c:pt idx="42">
                  <c:v>1.333333333333333</c:v>
                </c:pt>
                <c:pt idx="43">
                  <c:v>1.333333333333333</c:v>
                </c:pt>
                <c:pt idx="44">
                  <c:v>1.333333333333333</c:v>
                </c:pt>
                <c:pt idx="45">
                  <c:v>1.333333333333333</c:v>
                </c:pt>
                <c:pt idx="46">
                  <c:v>1.333333333333333</c:v>
                </c:pt>
                <c:pt idx="47">
                  <c:v>1.333333333333333</c:v>
                </c:pt>
                <c:pt idx="48">
                  <c:v>1.333333333333333</c:v>
                </c:pt>
                <c:pt idx="49">
                  <c:v>1.333333333333333</c:v>
                </c:pt>
                <c:pt idx="50">
                  <c:v>1.333333333333333</c:v>
                </c:pt>
                <c:pt idx="51">
                  <c:v>1.333333333333333</c:v>
                </c:pt>
                <c:pt idx="52">
                  <c:v>1.333333333333333</c:v>
                </c:pt>
                <c:pt idx="53">
                  <c:v>1.333333333333333</c:v>
                </c:pt>
                <c:pt idx="54">
                  <c:v>1.333333333333333</c:v>
                </c:pt>
                <c:pt idx="55">
                  <c:v>1.333333333333333</c:v>
                </c:pt>
                <c:pt idx="56">
                  <c:v>1.333333333333333</c:v>
                </c:pt>
                <c:pt idx="57">
                  <c:v>1.333333333333333</c:v>
                </c:pt>
                <c:pt idx="58">
                  <c:v>1.333333333333333</c:v>
                </c:pt>
                <c:pt idx="59">
                  <c:v>1.333333333333333</c:v>
                </c:pt>
                <c:pt idx="60">
                  <c:v>1.333333333333333</c:v>
                </c:pt>
                <c:pt idx="61">
                  <c:v>1.333333333333333</c:v>
                </c:pt>
                <c:pt idx="62">
                  <c:v>1.333333333333333</c:v>
                </c:pt>
                <c:pt idx="63">
                  <c:v>1.333333333333333</c:v>
                </c:pt>
                <c:pt idx="64">
                  <c:v>1.333333333333333</c:v>
                </c:pt>
                <c:pt idx="65">
                  <c:v>1.333333333333333</c:v>
                </c:pt>
                <c:pt idx="66">
                  <c:v>1.333333333333333</c:v>
                </c:pt>
                <c:pt idx="67">
                  <c:v>1.333333333333333</c:v>
                </c:pt>
                <c:pt idx="68">
                  <c:v>1.333333333333333</c:v>
                </c:pt>
                <c:pt idx="69">
                  <c:v>1.333333333333333</c:v>
                </c:pt>
                <c:pt idx="70">
                  <c:v>1.333333333333333</c:v>
                </c:pt>
                <c:pt idx="71">
                  <c:v>1.333333333333333</c:v>
                </c:pt>
                <c:pt idx="72">
                  <c:v>1.333333333333333</c:v>
                </c:pt>
                <c:pt idx="73">
                  <c:v>1.333333333333333</c:v>
                </c:pt>
                <c:pt idx="74">
                  <c:v>1.333333333333333</c:v>
                </c:pt>
                <c:pt idx="75">
                  <c:v>1.333333333333333</c:v>
                </c:pt>
                <c:pt idx="76">
                  <c:v>1.333333333333333</c:v>
                </c:pt>
                <c:pt idx="77">
                  <c:v>1.333333333333333</c:v>
                </c:pt>
                <c:pt idx="78">
                  <c:v>1.333333333333333</c:v>
                </c:pt>
                <c:pt idx="79">
                  <c:v>1.333333333333333</c:v>
                </c:pt>
                <c:pt idx="80">
                  <c:v>1.333333333333333</c:v>
                </c:pt>
                <c:pt idx="81">
                  <c:v>1.333333333333333</c:v>
                </c:pt>
                <c:pt idx="82">
                  <c:v>1.333333333333333</c:v>
                </c:pt>
                <c:pt idx="83">
                  <c:v>1.333333333333333</c:v>
                </c:pt>
                <c:pt idx="84">
                  <c:v>1.333333333333333</c:v>
                </c:pt>
                <c:pt idx="85">
                  <c:v>1.333333333333333</c:v>
                </c:pt>
                <c:pt idx="86">
                  <c:v>1.333333333333333</c:v>
                </c:pt>
                <c:pt idx="87">
                  <c:v>1.333333333333333</c:v>
                </c:pt>
                <c:pt idx="88">
                  <c:v>1.333333333333333</c:v>
                </c:pt>
                <c:pt idx="89">
                  <c:v>1.333333333333333</c:v>
                </c:pt>
                <c:pt idx="90">
                  <c:v>1.333333333333333</c:v>
                </c:pt>
                <c:pt idx="91">
                  <c:v>1.333333333333333</c:v>
                </c:pt>
                <c:pt idx="92">
                  <c:v>1.333333333333333</c:v>
                </c:pt>
                <c:pt idx="93">
                  <c:v>1.333333333333333</c:v>
                </c:pt>
                <c:pt idx="94">
                  <c:v>1.333333333333333</c:v>
                </c:pt>
                <c:pt idx="95">
                  <c:v>1.333333333333333</c:v>
                </c:pt>
                <c:pt idx="96">
                  <c:v>1.333333333333333</c:v>
                </c:pt>
                <c:pt idx="97">
                  <c:v>1.333333333333333</c:v>
                </c:pt>
                <c:pt idx="98">
                  <c:v>1.333333333333333</c:v>
                </c:pt>
                <c:pt idx="99">
                  <c:v>1.333333333333333</c:v>
                </c:pt>
                <c:pt idx="100">
                  <c:v>1.333333333333333</c:v>
                </c:pt>
                <c:pt idx="101">
                  <c:v>1.333333333333333</c:v>
                </c:pt>
                <c:pt idx="102">
                  <c:v>1.333333333333333</c:v>
                </c:pt>
                <c:pt idx="103">
                  <c:v>1.333333333333333</c:v>
                </c:pt>
                <c:pt idx="104">
                  <c:v>1.333333333333333</c:v>
                </c:pt>
                <c:pt idx="105">
                  <c:v>1.333333333333333</c:v>
                </c:pt>
                <c:pt idx="106">
                  <c:v>1.333333333333333</c:v>
                </c:pt>
                <c:pt idx="107">
                  <c:v>1.333333333333333</c:v>
                </c:pt>
                <c:pt idx="108">
                  <c:v>1.333333333333333</c:v>
                </c:pt>
                <c:pt idx="109">
                  <c:v>1.333333333333333</c:v>
                </c:pt>
                <c:pt idx="110">
                  <c:v>1.333333333333333</c:v>
                </c:pt>
                <c:pt idx="111">
                  <c:v>1.333333333333333</c:v>
                </c:pt>
                <c:pt idx="112">
                  <c:v>1.333333333333333</c:v>
                </c:pt>
                <c:pt idx="113">
                  <c:v>1.333333333333333</c:v>
                </c:pt>
                <c:pt idx="114">
                  <c:v>1.333333333333333</c:v>
                </c:pt>
                <c:pt idx="115">
                  <c:v>1.333333333333333</c:v>
                </c:pt>
                <c:pt idx="116">
                  <c:v>1.333333333333333</c:v>
                </c:pt>
                <c:pt idx="117">
                  <c:v>1.333333333333333</c:v>
                </c:pt>
                <c:pt idx="118">
                  <c:v>1.333333333333333</c:v>
                </c:pt>
                <c:pt idx="119">
                  <c:v>1.333333333333333</c:v>
                </c:pt>
                <c:pt idx="120">
                  <c:v>1.333333333333333</c:v>
                </c:pt>
                <c:pt idx="121">
                  <c:v>1.333333333333333</c:v>
                </c:pt>
                <c:pt idx="122">
                  <c:v>1.333333333333333</c:v>
                </c:pt>
                <c:pt idx="123">
                  <c:v>1.333333333333333</c:v>
                </c:pt>
                <c:pt idx="124">
                  <c:v>1.333333333333333</c:v>
                </c:pt>
                <c:pt idx="125">
                  <c:v>1.333333333333333</c:v>
                </c:pt>
                <c:pt idx="126">
                  <c:v>1.333333333333333</c:v>
                </c:pt>
                <c:pt idx="127">
                  <c:v>1.333333333333333</c:v>
                </c:pt>
                <c:pt idx="128">
                  <c:v>1.333333333333333</c:v>
                </c:pt>
                <c:pt idx="129">
                  <c:v>1.333333333333333</c:v>
                </c:pt>
                <c:pt idx="130">
                  <c:v>1.333333333333333</c:v>
                </c:pt>
                <c:pt idx="131">
                  <c:v>1.333333333333333</c:v>
                </c:pt>
                <c:pt idx="132">
                  <c:v>1.333333333333333</c:v>
                </c:pt>
                <c:pt idx="133">
                  <c:v>1.333333333333333</c:v>
                </c:pt>
                <c:pt idx="134">
                  <c:v>1.333333333333333</c:v>
                </c:pt>
                <c:pt idx="135">
                  <c:v>1.333333333333333</c:v>
                </c:pt>
                <c:pt idx="136">
                  <c:v>1.333333333333333</c:v>
                </c:pt>
                <c:pt idx="137">
                  <c:v>1.333333333333333</c:v>
                </c:pt>
                <c:pt idx="138">
                  <c:v>1.333333333333333</c:v>
                </c:pt>
                <c:pt idx="139">
                  <c:v>1.333333333333333</c:v>
                </c:pt>
                <c:pt idx="140">
                  <c:v>1.333333333333333</c:v>
                </c:pt>
                <c:pt idx="141">
                  <c:v>1.333333333333333</c:v>
                </c:pt>
                <c:pt idx="142">
                  <c:v>1.333333333333333</c:v>
                </c:pt>
                <c:pt idx="143">
                  <c:v>1.333333333333333</c:v>
                </c:pt>
                <c:pt idx="144">
                  <c:v>1.333333333333333</c:v>
                </c:pt>
                <c:pt idx="145">
                  <c:v>1.333333333333333</c:v>
                </c:pt>
                <c:pt idx="146">
                  <c:v>1.333333333333333</c:v>
                </c:pt>
                <c:pt idx="147">
                  <c:v>1.333333333333333</c:v>
                </c:pt>
                <c:pt idx="148">
                  <c:v>1.333333333333333</c:v>
                </c:pt>
                <c:pt idx="149">
                  <c:v>1.333333333333333</c:v>
                </c:pt>
                <c:pt idx="150">
                  <c:v>1.333333333333333</c:v>
                </c:pt>
                <c:pt idx="151">
                  <c:v>1.333333333333333</c:v>
                </c:pt>
                <c:pt idx="152">
                  <c:v>1.333333333333333</c:v>
                </c:pt>
                <c:pt idx="153">
                  <c:v>1.333333333333333</c:v>
                </c:pt>
                <c:pt idx="154">
                  <c:v>1.333333333333333</c:v>
                </c:pt>
                <c:pt idx="155">
                  <c:v>1.333333333333333</c:v>
                </c:pt>
                <c:pt idx="156">
                  <c:v>1.333333333333333</c:v>
                </c:pt>
                <c:pt idx="157">
                  <c:v>1.333333333333333</c:v>
                </c:pt>
                <c:pt idx="158">
                  <c:v>1.333333333333333</c:v>
                </c:pt>
                <c:pt idx="159">
                  <c:v>1.333333333333333</c:v>
                </c:pt>
                <c:pt idx="160">
                  <c:v>1.333333333333333</c:v>
                </c:pt>
                <c:pt idx="161">
                  <c:v>1.333333333333333</c:v>
                </c:pt>
                <c:pt idx="162">
                  <c:v>1.333333333333333</c:v>
                </c:pt>
                <c:pt idx="163">
                  <c:v>1.333333333333333</c:v>
                </c:pt>
                <c:pt idx="164">
                  <c:v>1.333333333333333</c:v>
                </c:pt>
                <c:pt idx="165">
                  <c:v>1.333333333333333</c:v>
                </c:pt>
                <c:pt idx="166">
                  <c:v>1.333333333333333</c:v>
                </c:pt>
                <c:pt idx="167">
                  <c:v>1.333333333333333</c:v>
                </c:pt>
                <c:pt idx="168">
                  <c:v>1.333333333333333</c:v>
                </c:pt>
                <c:pt idx="169">
                  <c:v>1.333333333333333</c:v>
                </c:pt>
                <c:pt idx="170">
                  <c:v>1.333333333333333</c:v>
                </c:pt>
                <c:pt idx="171">
                  <c:v>1.333333333333333</c:v>
                </c:pt>
                <c:pt idx="172">
                  <c:v>1.333333333333333</c:v>
                </c:pt>
                <c:pt idx="173">
                  <c:v>1.333333333333333</c:v>
                </c:pt>
                <c:pt idx="174">
                  <c:v>1.333333333333333</c:v>
                </c:pt>
                <c:pt idx="175">
                  <c:v>1.333333333333333</c:v>
                </c:pt>
                <c:pt idx="176">
                  <c:v>1.333333333333333</c:v>
                </c:pt>
                <c:pt idx="177">
                  <c:v>1.333333333333333</c:v>
                </c:pt>
                <c:pt idx="178">
                  <c:v>1.333333333333333</c:v>
                </c:pt>
                <c:pt idx="179">
                  <c:v>1.333333333333333</c:v>
                </c:pt>
                <c:pt idx="180">
                  <c:v>1.333333333333333</c:v>
                </c:pt>
                <c:pt idx="181">
                  <c:v>1.333333333333333</c:v>
                </c:pt>
                <c:pt idx="182">
                  <c:v>1.333333333333333</c:v>
                </c:pt>
                <c:pt idx="183">
                  <c:v>1.333333333333333</c:v>
                </c:pt>
                <c:pt idx="184">
                  <c:v>1.333333333333333</c:v>
                </c:pt>
                <c:pt idx="185">
                  <c:v>1.333333333333333</c:v>
                </c:pt>
                <c:pt idx="186">
                  <c:v>1.333333333333333</c:v>
                </c:pt>
                <c:pt idx="187">
                  <c:v>1.333333333333333</c:v>
                </c:pt>
                <c:pt idx="188">
                  <c:v>1.333333333333333</c:v>
                </c:pt>
                <c:pt idx="189">
                  <c:v>1.333333333333333</c:v>
                </c:pt>
                <c:pt idx="190">
                  <c:v>1.333333333333333</c:v>
                </c:pt>
                <c:pt idx="191">
                  <c:v>1.333333333333333</c:v>
                </c:pt>
                <c:pt idx="192">
                  <c:v>1.333333333333333</c:v>
                </c:pt>
                <c:pt idx="193">
                  <c:v>1.333333333333333</c:v>
                </c:pt>
                <c:pt idx="194">
                  <c:v>1.333333333333333</c:v>
                </c:pt>
                <c:pt idx="195">
                  <c:v>1.333333333333333</c:v>
                </c:pt>
                <c:pt idx="196">
                  <c:v>1.333333333333333</c:v>
                </c:pt>
                <c:pt idx="197">
                  <c:v>1.333333333333333</c:v>
                </c:pt>
                <c:pt idx="198">
                  <c:v>1.333333333333333</c:v>
                </c:pt>
                <c:pt idx="199">
                  <c:v>1.333333333333333</c:v>
                </c:pt>
                <c:pt idx="200">
                  <c:v>1.333333333333333</c:v>
                </c:pt>
                <c:pt idx="201">
                  <c:v>1.333333333333333</c:v>
                </c:pt>
                <c:pt idx="202">
                  <c:v>1.333333333333333</c:v>
                </c:pt>
                <c:pt idx="203">
                  <c:v>1.333333333333333</c:v>
                </c:pt>
                <c:pt idx="204">
                  <c:v>1.333333333333333</c:v>
                </c:pt>
                <c:pt idx="205">
                  <c:v>1.333333333333333</c:v>
                </c:pt>
                <c:pt idx="206">
                  <c:v>1.333333333333333</c:v>
                </c:pt>
                <c:pt idx="207">
                  <c:v>1.333333333333333</c:v>
                </c:pt>
                <c:pt idx="208">
                  <c:v>1.333333333333333</c:v>
                </c:pt>
                <c:pt idx="209">
                  <c:v>1.333333333333333</c:v>
                </c:pt>
                <c:pt idx="210">
                  <c:v>1.333333333333333</c:v>
                </c:pt>
                <c:pt idx="211">
                  <c:v>1.333333333333333</c:v>
                </c:pt>
                <c:pt idx="212">
                  <c:v>1.333333333333333</c:v>
                </c:pt>
                <c:pt idx="213">
                  <c:v>1.333333333333333</c:v>
                </c:pt>
                <c:pt idx="214">
                  <c:v>1.333333333333333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719336"/>
        <c:axId val="2114760104"/>
      </c:scatterChart>
      <c:valAx>
        <c:axId val="2114719336"/>
        <c:scaling>
          <c:logBase val="10.0"/>
          <c:orientation val="minMax"/>
          <c:max val="20000.0"/>
          <c:min val="4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Problem CSR memory footprint (MB)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4760104"/>
        <c:crosses val="autoZero"/>
        <c:crossBetween val="midCat"/>
      </c:valAx>
      <c:valAx>
        <c:axId val="2114760104"/>
        <c:scaling>
          <c:orientation val="minMax"/>
          <c:max val="2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Flop/Word</a:t>
                </a:r>
              </a:p>
            </c:rich>
          </c:tx>
          <c:layout/>
          <c:overlay val="0"/>
        </c:title>
        <c:numFmt formatCode="0.0000" sourceLinked="1"/>
        <c:majorTickMark val="out"/>
        <c:minorTickMark val="none"/>
        <c:tickLblPos val="nextTo"/>
        <c:crossAx val="2114719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Naive DSPMV Optimal and Measured F/W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Analysis!$L$375:$L$602</c:f>
              <c:numCache>
                <c:formatCode>General</c:formatCode>
                <c:ptCount val="228"/>
                <c:pt idx="0">
                  <c:v>51.15978</c:v>
                </c:pt>
                <c:pt idx="1">
                  <c:v>52.219224</c:v>
                </c:pt>
                <c:pt idx="2">
                  <c:v>52.464528</c:v>
                </c:pt>
                <c:pt idx="3">
                  <c:v>52.86552</c:v>
                </c:pt>
                <c:pt idx="4">
                  <c:v>53.129388</c:v>
                </c:pt>
                <c:pt idx="5">
                  <c:v>53.385744</c:v>
                </c:pt>
                <c:pt idx="6">
                  <c:v>53.385744</c:v>
                </c:pt>
                <c:pt idx="7">
                  <c:v>53.804148</c:v>
                </c:pt>
                <c:pt idx="8">
                  <c:v>53.80868</c:v>
                </c:pt>
                <c:pt idx="9">
                  <c:v>53.80868</c:v>
                </c:pt>
                <c:pt idx="10">
                  <c:v>53.80868</c:v>
                </c:pt>
                <c:pt idx="11">
                  <c:v>53.80868</c:v>
                </c:pt>
                <c:pt idx="12">
                  <c:v>54.235296</c:v>
                </c:pt>
                <c:pt idx="13">
                  <c:v>54.612</c:v>
                </c:pt>
                <c:pt idx="14">
                  <c:v>56.107856</c:v>
                </c:pt>
                <c:pt idx="15">
                  <c:v>56.42916</c:v>
                </c:pt>
                <c:pt idx="16">
                  <c:v>57.285072</c:v>
                </c:pt>
                <c:pt idx="17">
                  <c:v>58.331624</c:v>
                </c:pt>
                <c:pt idx="18">
                  <c:v>59.330224</c:v>
                </c:pt>
                <c:pt idx="19">
                  <c:v>59.659672</c:v>
                </c:pt>
                <c:pt idx="20">
                  <c:v>60.118516</c:v>
                </c:pt>
                <c:pt idx="21">
                  <c:v>63.466248</c:v>
                </c:pt>
                <c:pt idx="22">
                  <c:v>63.827928</c:v>
                </c:pt>
                <c:pt idx="23">
                  <c:v>64.96152</c:v>
                </c:pt>
                <c:pt idx="24">
                  <c:v>65.89555199999999</c:v>
                </c:pt>
                <c:pt idx="25">
                  <c:v>66.979256</c:v>
                </c:pt>
                <c:pt idx="26">
                  <c:v>68.11477600000001</c:v>
                </c:pt>
                <c:pt idx="27">
                  <c:v>68.11477600000001</c:v>
                </c:pt>
                <c:pt idx="28">
                  <c:v>68.11477600000001</c:v>
                </c:pt>
                <c:pt idx="29">
                  <c:v>68.11477600000001</c:v>
                </c:pt>
                <c:pt idx="30">
                  <c:v>68.11477600000001</c:v>
                </c:pt>
                <c:pt idx="31">
                  <c:v>68.11477600000001</c:v>
                </c:pt>
                <c:pt idx="32">
                  <c:v>71.27512</c:v>
                </c:pt>
                <c:pt idx="33">
                  <c:v>71.30246</c:v>
                </c:pt>
                <c:pt idx="34">
                  <c:v>71.30246</c:v>
                </c:pt>
                <c:pt idx="35">
                  <c:v>72.11796</c:v>
                </c:pt>
                <c:pt idx="36">
                  <c:v>72.300996</c:v>
                </c:pt>
                <c:pt idx="37">
                  <c:v>72.878344</c:v>
                </c:pt>
                <c:pt idx="38">
                  <c:v>73.374112</c:v>
                </c:pt>
                <c:pt idx="39">
                  <c:v>73.79244</c:v>
                </c:pt>
                <c:pt idx="40">
                  <c:v>75.505792</c:v>
                </c:pt>
                <c:pt idx="41">
                  <c:v>75.5216</c:v>
                </c:pt>
                <c:pt idx="42">
                  <c:v>75.649216</c:v>
                </c:pt>
                <c:pt idx="43">
                  <c:v>76.607116</c:v>
                </c:pt>
                <c:pt idx="44">
                  <c:v>79.589028</c:v>
                </c:pt>
                <c:pt idx="45">
                  <c:v>79.952</c:v>
                </c:pt>
                <c:pt idx="46">
                  <c:v>80.405844</c:v>
                </c:pt>
                <c:pt idx="47">
                  <c:v>81.64572</c:v>
                </c:pt>
                <c:pt idx="48">
                  <c:v>82.139168</c:v>
                </c:pt>
                <c:pt idx="49">
                  <c:v>83.126304</c:v>
                </c:pt>
                <c:pt idx="50">
                  <c:v>83.127792</c:v>
                </c:pt>
                <c:pt idx="51">
                  <c:v>84.692044</c:v>
                </c:pt>
                <c:pt idx="52">
                  <c:v>86.984404</c:v>
                </c:pt>
                <c:pt idx="53">
                  <c:v>87.9645</c:v>
                </c:pt>
                <c:pt idx="54">
                  <c:v>88.891036</c:v>
                </c:pt>
                <c:pt idx="55">
                  <c:v>90.902944</c:v>
                </c:pt>
                <c:pt idx="56">
                  <c:v>91.04232</c:v>
                </c:pt>
                <c:pt idx="57">
                  <c:v>92.284316</c:v>
                </c:pt>
                <c:pt idx="58">
                  <c:v>93.513284</c:v>
                </c:pt>
                <c:pt idx="59">
                  <c:v>95.118104</c:v>
                </c:pt>
                <c:pt idx="60">
                  <c:v>95.531796</c:v>
                </c:pt>
                <c:pt idx="61">
                  <c:v>96.415064</c:v>
                </c:pt>
                <c:pt idx="62">
                  <c:v>96.578328</c:v>
                </c:pt>
                <c:pt idx="63">
                  <c:v>96.96604</c:v>
                </c:pt>
                <c:pt idx="64">
                  <c:v>98.658416</c:v>
                </c:pt>
                <c:pt idx="65">
                  <c:v>99.466968</c:v>
                </c:pt>
                <c:pt idx="66">
                  <c:v>101.443032</c:v>
                </c:pt>
                <c:pt idx="67">
                  <c:v>102.36814</c:v>
                </c:pt>
                <c:pt idx="68">
                  <c:v>103.67644</c:v>
                </c:pt>
                <c:pt idx="69">
                  <c:v>104.52116</c:v>
                </c:pt>
                <c:pt idx="70">
                  <c:v>104.669432</c:v>
                </c:pt>
                <c:pt idx="71">
                  <c:v>104.91174</c:v>
                </c:pt>
                <c:pt idx="72">
                  <c:v>106.097308</c:v>
                </c:pt>
                <c:pt idx="73">
                  <c:v>106.345872</c:v>
                </c:pt>
                <c:pt idx="74">
                  <c:v>108.14462</c:v>
                </c:pt>
                <c:pt idx="75">
                  <c:v>109.280528</c:v>
                </c:pt>
                <c:pt idx="76">
                  <c:v>110.399656</c:v>
                </c:pt>
                <c:pt idx="77">
                  <c:v>112.020488</c:v>
                </c:pt>
                <c:pt idx="78">
                  <c:v>112.265808</c:v>
                </c:pt>
                <c:pt idx="79">
                  <c:v>118.9944</c:v>
                </c:pt>
                <c:pt idx="80">
                  <c:v>123.192048</c:v>
                </c:pt>
                <c:pt idx="81">
                  <c:v>123.639472</c:v>
                </c:pt>
                <c:pt idx="82">
                  <c:v>124.179168</c:v>
                </c:pt>
                <c:pt idx="83">
                  <c:v>124.9112</c:v>
                </c:pt>
                <c:pt idx="84">
                  <c:v>124.954352</c:v>
                </c:pt>
                <c:pt idx="85">
                  <c:v>127.524656</c:v>
                </c:pt>
                <c:pt idx="86">
                  <c:v>128.4266</c:v>
                </c:pt>
                <c:pt idx="87">
                  <c:v>130.703424</c:v>
                </c:pt>
                <c:pt idx="88">
                  <c:v>131.1872</c:v>
                </c:pt>
                <c:pt idx="89">
                  <c:v>131.1872</c:v>
                </c:pt>
                <c:pt idx="90">
                  <c:v>132.746952</c:v>
                </c:pt>
                <c:pt idx="91">
                  <c:v>133.632072</c:v>
                </c:pt>
                <c:pt idx="92">
                  <c:v>134.464128</c:v>
                </c:pt>
                <c:pt idx="93">
                  <c:v>136.3894</c:v>
                </c:pt>
                <c:pt idx="94">
                  <c:v>137.242224</c:v>
                </c:pt>
                <c:pt idx="95">
                  <c:v>138.508656</c:v>
                </c:pt>
                <c:pt idx="96">
                  <c:v>140.0108</c:v>
                </c:pt>
                <c:pt idx="97">
                  <c:v>142.183516</c:v>
                </c:pt>
                <c:pt idx="98">
                  <c:v>143.971448</c:v>
                </c:pt>
                <c:pt idx="99">
                  <c:v>145.685724</c:v>
                </c:pt>
                <c:pt idx="100">
                  <c:v>150.530504</c:v>
                </c:pt>
                <c:pt idx="101">
                  <c:v>153.63216</c:v>
                </c:pt>
                <c:pt idx="102">
                  <c:v>159.31944</c:v>
                </c:pt>
                <c:pt idx="103">
                  <c:v>162.723432</c:v>
                </c:pt>
                <c:pt idx="104">
                  <c:v>171.063056</c:v>
                </c:pt>
                <c:pt idx="105">
                  <c:v>171.371352</c:v>
                </c:pt>
                <c:pt idx="106">
                  <c:v>179.543124</c:v>
                </c:pt>
                <c:pt idx="107">
                  <c:v>183.84796</c:v>
                </c:pt>
                <c:pt idx="108">
                  <c:v>184.602352</c:v>
                </c:pt>
                <c:pt idx="109">
                  <c:v>186.270764</c:v>
                </c:pt>
                <c:pt idx="110">
                  <c:v>186.926896</c:v>
                </c:pt>
                <c:pt idx="111">
                  <c:v>194.816428</c:v>
                </c:pt>
                <c:pt idx="112">
                  <c:v>194.816428</c:v>
                </c:pt>
                <c:pt idx="113">
                  <c:v>216.621836</c:v>
                </c:pt>
                <c:pt idx="114">
                  <c:v>217.107456</c:v>
                </c:pt>
                <c:pt idx="115">
                  <c:v>220.6806</c:v>
                </c:pt>
                <c:pt idx="116">
                  <c:v>220.6806</c:v>
                </c:pt>
                <c:pt idx="117">
                  <c:v>220.6806</c:v>
                </c:pt>
                <c:pt idx="118">
                  <c:v>220.6806</c:v>
                </c:pt>
                <c:pt idx="119">
                  <c:v>220.6806</c:v>
                </c:pt>
                <c:pt idx="120">
                  <c:v>220.6806</c:v>
                </c:pt>
                <c:pt idx="121">
                  <c:v>221.1636</c:v>
                </c:pt>
                <c:pt idx="122">
                  <c:v>221.1636</c:v>
                </c:pt>
                <c:pt idx="123">
                  <c:v>221.1636</c:v>
                </c:pt>
                <c:pt idx="124">
                  <c:v>221.1636</c:v>
                </c:pt>
                <c:pt idx="125">
                  <c:v>221.1636</c:v>
                </c:pt>
                <c:pt idx="126">
                  <c:v>221.1636</c:v>
                </c:pt>
                <c:pt idx="127">
                  <c:v>221.1636</c:v>
                </c:pt>
                <c:pt idx="128">
                  <c:v>221.1636</c:v>
                </c:pt>
                <c:pt idx="129">
                  <c:v>221.1636</c:v>
                </c:pt>
                <c:pt idx="130">
                  <c:v>227.223632</c:v>
                </c:pt>
                <c:pt idx="131">
                  <c:v>230.662796</c:v>
                </c:pt>
                <c:pt idx="132">
                  <c:v>231.872904</c:v>
                </c:pt>
                <c:pt idx="133">
                  <c:v>240.171648</c:v>
                </c:pt>
                <c:pt idx="134">
                  <c:v>245.410156</c:v>
                </c:pt>
                <c:pt idx="135">
                  <c:v>248.07496</c:v>
                </c:pt>
                <c:pt idx="136">
                  <c:v>251.20848</c:v>
                </c:pt>
                <c:pt idx="137">
                  <c:v>255.144564</c:v>
                </c:pt>
                <c:pt idx="138">
                  <c:v>259.82502</c:v>
                </c:pt>
                <c:pt idx="139">
                  <c:v>267.559284</c:v>
                </c:pt>
                <c:pt idx="140">
                  <c:v>269.736716</c:v>
                </c:pt>
                <c:pt idx="141">
                  <c:v>272.896008</c:v>
                </c:pt>
                <c:pt idx="142">
                  <c:v>273.722736</c:v>
                </c:pt>
                <c:pt idx="143">
                  <c:v>276.204032</c:v>
                </c:pt>
                <c:pt idx="144">
                  <c:v>281.367408</c:v>
                </c:pt>
                <c:pt idx="145">
                  <c:v>295.619264</c:v>
                </c:pt>
                <c:pt idx="146">
                  <c:v>296.481376</c:v>
                </c:pt>
                <c:pt idx="147">
                  <c:v>299.947876</c:v>
                </c:pt>
                <c:pt idx="148">
                  <c:v>300.796656</c:v>
                </c:pt>
                <c:pt idx="149">
                  <c:v>306.39936</c:v>
                </c:pt>
                <c:pt idx="150">
                  <c:v>311.57334</c:v>
                </c:pt>
                <c:pt idx="151">
                  <c:v>314.050992</c:v>
                </c:pt>
                <c:pt idx="152">
                  <c:v>315.111244</c:v>
                </c:pt>
                <c:pt idx="153">
                  <c:v>315.57046</c:v>
                </c:pt>
                <c:pt idx="154">
                  <c:v>328.272168</c:v>
                </c:pt>
                <c:pt idx="155">
                  <c:v>328.921176</c:v>
                </c:pt>
                <c:pt idx="156">
                  <c:v>337.595076</c:v>
                </c:pt>
                <c:pt idx="157">
                  <c:v>339.819704</c:v>
                </c:pt>
                <c:pt idx="158">
                  <c:v>341.310552</c:v>
                </c:pt>
                <c:pt idx="159">
                  <c:v>346.027608</c:v>
                </c:pt>
                <c:pt idx="160">
                  <c:v>348.509512</c:v>
                </c:pt>
                <c:pt idx="161">
                  <c:v>355.679888</c:v>
                </c:pt>
                <c:pt idx="162">
                  <c:v>356.150808</c:v>
                </c:pt>
                <c:pt idx="163">
                  <c:v>358.346288</c:v>
                </c:pt>
                <c:pt idx="164">
                  <c:v>365.704064</c:v>
                </c:pt>
                <c:pt idx="165">
                  <c:v>365.800704</c:v>
                </c:pt>
                <c:pt idx="166">
                  <c:v>369.14288</c:v>
                </c:pt>
                <c:pt idx="167">
                  <c:v>372.352452</c:v>
                </c:pt>
                <c:pt idx="168">
                  <c:v>374.68536</c:v>
                </c:pt>
                <c:pt idx="169">
                  <c:v>379.20412</c:v>
                </c:pt>
                <c:pt idx="170">
                  <c:v>387.174828</c:v>
                </c:pt>
                <c:pt idx="171">
                  <c:v>389.509516</c:v>
                </c:pt>
                <c:pt idx="172">
                  <c:v>437.73952</c:v>
                </c:pt>
                <c:pt idx="173">
                  <c:v>451.434516</c:v>
                </c:pt>
                <c:pt idx="174">
                  <c:v>451.870344</c:v>
                </c:pt>
                <c:pt idx="175">
                  <c:v>457.213324</c:v>
                </c:pt>
                <c:pt idx="176">
                  <c:v>475.599012</c:v>
                </c:pt>
                <c:pt idx="177">
                  <c:v>483.370348</c:v>
                </c:pt>
                <c:pt idx="178">
                  <c:v>506.899032</c:v>
                </c:pt>
                <c:pt idx="179">
                  <c:v>510.525192</c:v>
                </c:pt>
                <c:pt idx="180">
                  <c:v>535.56762</c:v>
                </c:pt>
                <c:pt idx="181">
                  <c:v>577.31376</c:v>
                </c:pt>
                <c:pt idx="182">
                  <c:v>605.616544</c:v>
                </c:pt>
                <c:pt idx="183">
                  <c:v>611.702808</c:v>
                </c:pt>
                <c:pt idx="184">
                  <c:v>647.438364</c:v>
                </c:pt>
                <c:pt idx="185">
                  <c:v>662.2292</c:v>
                </c:pt>
                <c:pt idx="186">
                  <c:v>683.919024</c:v>
                </c:pt>
                <c:pt idx="187">
                  <c:v>685.786072</c:v>
                </c:pt>
                <c:pt idx="188">
                  <c:v>738.429016</c:v>
                </c:pt>
                <c:pt idx="189">
                  <c:v>760.9698</c:v>
                </c:pt>
                <c:pt idx="190">
                  <c:v>786.63948</c:v>
                </c:pt>
                <c:pt idx="191">
                  <c:v>802.207392</c:v>
                </c:pt>
                <c:pt idx="192">
                  <c:v>812.298728</c:v>
                </c:pt>
                <c:pt idx="193">
                  <c:v>825.4580120000001</c:v>
                </c:pt>
                <c:pt idx="194">
                  <c:v>865.123384</c:v>
                </c:pt>
                <c:pt idx="195">
                  <c:v>879.72996</c:v>
                </c:pt>
                <c:pt idx="196">
                  <c:v>882.792944</c:v>
                </c:pt>
                <c:pt idx="197">
                  <c:v>924.876696</c:v>
                </c:pt>
                <c:pt idx="198">
                  <c:v>950.696064</c:v>
                </c:pt>
                <c:pt idx="199">
                  <c:v>979.936852</c:v>
                </c:pt>
                <c:pt idx="200">
                  <c:v>1055.542904</c:v>
                </c:pt>
                <c:pt idx="201">
                  <c:v>1059.874488</c:v>
                </c:pt>
                <c:pt idx="202">
                  <c:v>1074.470944</c:v>
                </c:pt>
                <c:pt idx="203">
                  <c:v>1074.470944</c:v>
                </c:pt>
                <c:pt idx="204">
                  <c:v>1092.168928</c:v>
                </c:pt>
                <c:pt idx="205">
                  <c:v>1093.72872</c:v>
                </c:pt>
                <c:pt idx="206">
                  <c:v>1153.429516</c:v>
                </c:pt>
                <c:pt idx="207">
                  <c:v>1162.10112</c:v>
                </c:pt>
                <c:pt idx="208">
                  <c:v>1232.997504</c:v>
                </c:pt>
                <c:pt idx="209">
                  <c:v>1293.491792</c:v>
                </c:pt>
                <c:pt idx="210">
                  <c:v>1360.639704</c:v>
                </c:pt>
                <c:pt idx="211">
                  <c:v>1379.48834</c:v>
                </c:pt>
                <c:pt idx="212">
                  <c:v>1440.168408</c:v>
                </c:pt>
                <c:pt idx="213">
                  <c:v>1476.652412</c:v>
                </c:pt>
                <c:pt idx="214">
                  <c:v>1569.768928</c:v>
                </c:pt>
                <c:pt idx="215">
                  <c:v>1569.768928</c:v>
                </c:pt>
                <c:pt idx="216">
                  <c:v>1691.498776</c:v>
                </c:pt>
                <c:pt idx="217">
                  <c:v>2070.156316</c:v>
                </c:pt>
                <c:pt idx="218">
                  <c:v>2477.609052</c:v>
                </c:pt>
                <c:pt idx="219">
                  <c:v>2921.129344</c:v>
                </c:pt>
                <c:pt idx="220">
                  <c:v>3437.224876</c:v>
                </c:pt>
                <c:pt idx="221">
                  <c:v>3516.475172</c:v>
                </c:pt>
                <c:pt idx="222">
                  <c:v>3947.774864</c:v>
                </c:pt>
                <c:pt idx="223">
                  <c:v>5703.507584</c:v>
                </c:pt>
                <c:pt idx="224">
                  <c:v>8134.875096</c:v>
                </c:pt>
                <c:pt idx="225">
                  <c:v>9853.540224</c:v>
                </c:pt>
                <c:pt idx="226">
                  <c:v>12025.569884</c:v>
                </c:pt>
                <c:pt idx="227">
                  <c:v>14601.68138</c:v>
                </c:pt>
              </c:numCache>
            </c:numRef>
          </c:xVal>
          <c:yVal>
            <c:numRef>
              <c:f>Analysis!$N$375:$N$602</c:f>
              <c:numCache>
                <c:formatCode>0.0000</c:formatCode>
                <c:ptCount val="228"/>
                <c:pt idx="0">
                  <c:v>1.500307906514617</c:v>
                </c:pt>
                <c:pt idx="1">
                  <c:v>1.468405486901346</c:v>
                </c:pt>
                <c:pt idx="2">
                  <c:v>1.452386071974392</c:v>
                </c:pt>
                <c:pt idx="3">
                  <c:v>1.45131029694906</c:v>
                </c:pt>
                <c:pt idx="4">
                  <c:v>1.333325216333927</c:v>
                </c:pt>
                <c:pt idx="5">
                  <c:v>2.093158090419656</c:v>
                </c:pt>
                <c:pt idx="6">
                  <c:v>2.097085800238229</c:v>
                </c:pt>
                <c:pt idx="7">
                  <c:v>1.338103946183638</c:v>
                </c:pt>
                <c:pt idx="8">
                  <c:v>1.429221081991266</c:v>
                </c:pt>
                <c:pt idx="9">
                  <c:v>1.434515554050658</c:v>
                </c:pt>
                <c:pt idx="10">
                  <c:v>1.430303451953963</c:v>
                </c:pt>
                <c:pt idx="11">
                  <c:v>1.431942747171424</c:v>
                </c:pt>
                <c:pt idx="12">
                  <c:v>1.431819700172501</c:v>
                </c:pt>
                <c:pt idx="13">
                  <c:v>1.161857104555118</c:v>
                </c:pt>
                <c:pt idx="14">
                  <c:v>1.320245510536643</c:v>
                </c:pt>
                <c:pt idx="15">
                  <c:v>1.401958096759737</c:v>
                </c:pt>
                <c:pt idx="16">
                  <c:v>0.933147660560433</c:v>
                </c:pt>
                <c:pt idx="17">
                  <c:v>1.306920734534525</c:v>
                </c:pt>
                <c:pt idx="18">
                  <c:v>0.721440279880431</c:v>
                </c:pt>
                <c:pt idx="19">
                  <c:v>1.349430834014066</c:v>
                </c:pt>
                <c:pt idx="20">
                  <c:v>1.123164743081676</c:v>
                </c:pt>
                <c:pt idx="21">
                  <c:v>1.326688618624638</c:v>
                </c:pt>
                <c:pt idx="22">
                  <c:v>1.32447641622146</c:v>
                </c:pt>
                <c:pt idx="23">
                  <c:v>1.339263851348781</c:v>
                </c:pt>
                <c:pt idx="24">
                  <c:v>1.811307775047087</c:v>
                </c:pt>
                <c:pt idx="25">
                  <c:v>1.314319069580882</c:v>
                </c:pt>
                <c:pt idx="26">
                  <c:v>1.31203329378927</c:v>
                </c:pt>
                <c:pt idx="27">
                  <c:v>1.31142171602605</c:v>
                </c:pt>
                <c:pt idx="28">
                  <c:v>1.312680534728102</c:v>
                </c:pt>
                <c:pt idx="29">
                  <c:v>1.311726343252556</c:v>
                </c:pt>
                <c:pt idx="30">
                  <c:v>1.311927063177025</c:v>
                </c:pt>
                <c:pt idx="31">
                  <c:v>1.311955665525472</c:v>
                </c:pt>
                <c:pt idx="32">
                  <c:v>1.103539673041604</c:v>
                </c:pt>
                <c:pt idx="33">
                  <c:v>0.956060797123911</c:v>
                </c:pt>
                <c:pt idx="34">
                  <c:v>0.955105217834918</c:v>
                </c:pt>
                <c:pt idx="35">
                  <c:v>1.097851690845746</c:v>
                </c:pt>
                <c:pt idx="36">
                  <c:v>0.859783851748119</c:v>
                </c:pt>
                <c:pt idx="37">
                  <c:v>1.33142641965774</c:v>
                </c:pt>
                <c:pt idx="38">
                  <c:v>1.023649689750665</c:v>
                </c:pt>
                <c:pt idx="39">
                  <c:v>1.314157220565627</c:v>
                </c:pt>
                <c:pt idx="40">
                  <c:v>1.089988040069652</c:v>
                </c:pt>
                <c:pt idx="41">
                  <c:v>1.11741397956159</c:v>
                </c:pt>
                <c:pt idx="42">
                  <c:v>1.302944496330865</c:v>
                </c:pt>
                <c:pt idx="43">
                  <c:v>1.028805762257808</c:v>
                </c:pt>
                <c:pt idx="44">
                  <c:v>1.07447864775651</c:v>
                </c:pt>
                <c:pt idx="45">
                  <c:v>0.980571555486036</c:v>
                </c:pt>
                <c:pt idx="46">
                  <c:v>1.263463452605289</c:v>
                </c:pt>
                <c:pt idx="47">
                  <c:v>1.331633631717773</c:v>
                </c:pt>
                <c:pt idx="48">
                  <c:v>1.244067506621312</c:v>
                </c:pt>
                <c:pt idx="49">
                  <c:v>1.243057113678792</c:v>
                </c:pt>
                <c:pt idx="50">
                  <c:v>1.295499809709272</c:v>
                </c:pt>
                <c:pt idx="51">
                  <c:v>1.065235668908973</c:v>
                </c:pt>
                <c:pt idx="52">
                  <c:v>1.116062108970454</c:v>
                </c:pt>
                <c:pt idx="53">
                  <c:v>1.191794109934161</c:v>
                </c:pt>
                <c:pt idx="54">
                  <c:v>1.110923645546166</c:v>
                </c:pt>
                <c:pt idx="55">
                  <c:v>1.224537755725533</c:v>
                </c:pt>
                <c:pt idx="56">
                  <c:v>1.245375748245832</c:v>
                </c:pt>
                <c:pt idx="57">
                  <c:v>0.90432073104373</c:v>
                </c:pt>
                <c:pt idx="58">
                  <c:v>1.059148150045501</c:v>
                </c:pt>
                <c:pt idx="59">
                  <c:v>0.815280407207677</c:v>
                </c:pt>
                <c:pt idx="60">
                  <c:v>0.602693155180307</c:v>
                </c:pt>
                <c:pt idx="61">
                  <c:v>1.23386728264651</c:v>
                </c:pt>
                <c:pt idx="62">
                  <c:v>1.239233513630526</c:v>
                </c:pt>
                <c:pt idx="63">
                  <c:v>1.248657360204323</c:v>
                </c:pt>
                <c:pt idx="64">
                  <c:v>1.176880312731871</c:v>
                </c:pt>
                <c:pt idx="65">
                  <c:v>1.251502157581005</c:v>
                </c:pt>
                <c:pt idx="66">
                  <c:v>1.239958172652517</c:v>
                </c:pt>
                <c:pt idx="67">
                  <c:v>0.782013483186037</c:v>
                </c:pt>
                <c:pt idx="68">
                  <c:v>1.248497584757316</c:v>
                </c:pt>
                <c:pt idx="69">
                  <c:v>1.242147343829502</c:v>
                </c:pt>
                <c:pt idx="70">
                  <c:v>1.102191099553733</c:v>
                </c:pt>
                <c:pt idx="71">
                  <c:v>1.10306457915671</c:v>
                </c:pt>
                <c:pt idx="72">
                  <c:v>1.33253386124381</c:v>
                </c:pt>
                <c:pt idx="73">
                  <c:v>1.303560023784141</c:v>
                </c:pt>
                <c:pt idx="74">
                  <c:v>0.588849491004394</c:v>
                </c:pt>
                <c:pt idx="75">
                  <c:v>1.247583400619114</c:v>
                </c:pt>
                <c:pt idx="76">
                  <c:v>1.232629706779524</c:v>
                </c:pt>
                <c:pt idx="77">
                  <c:v>1.308726029488995</c:v>
                </c:pt>
                <c:pt idx="78">
                  <c:v>1.298948709949213</c:v>
                </c:pt>
                <c:pt idx="79">
                  <c:v>1.245297557129583</c:v>
                </c:pt>
                <c:pt idx="80">
                  <c:v>1.062223779681707</c:v>
                </c:pt>
                <c:pt idx="81">
                  <c:v>0.913977387870889</c:v>
                </c:pt>
                <c:pt idx="82">
                  <c:v>1.24556845149647</c:v>
                </c:pt>
                <c:pt idx="83">
                  <c:v>1.302957524449301</c:v>
                </c:pt>
                <c:pt idx="84">
                  <c:v>1.227739710450815</c:v>
                </c:pt>
                <c:pt idx="85">
                  <c:v>0.986894434588605</c:v>
                </c:pt>
                <c:pt idx="86">
                  <c:v>1.261051441861586</c:v>
                </c:pt>
                <c:pt idx="87">
                  <c:v>1.23341859606397</c:v>
                </c:pt>
                <c:pt idx="88">
                  <c:v>0.964340365952067</c:v>
                </c:pt>
                <c:pt idx="89">
                  <c:v>0.968192821964899</c:v>
                </c:pt>
                <c:pt idx="90">
                  <c:v>1.231701538150318</c:v>
                </c:pt>
                <c:pt idx="91">
                  <c:v>1.21444247490907</c:v>
                </c:pt>
                <c:pt idx="92">
                  <c:v>1.231817396857948</c:v>
                </c:pt>
                <c:pt idx="93">
                  <c:v>1.21729663240895</c:v>
                </c:pt>
                <c:pt idx="94">
                  <c:v>1.221734764582514</c:v>
                </c:pt>
                <c:pt idx="95">
                  <c:v>1.253070090416863</c:v>
                </c:pt>
                <c:pt idx="96">
                  <c:v>1.217940451236744</c:v>
                </c:pt>
                <c:pt idx="97">
                  <c:v>1.209177859759651</c:v>
                </c:pt>
                <c:pt idx="98">
                  <c:v>1.224902878753486</c:v>
                </c:pt>
                <c:pt idx="99">
                  <c:v>1.223009176279551</c:v>
                </c:pt>
                <c:pt idx="100">
                  <c:v>1.207923387449622</c:v>
                </c:pt>
                <c:pt idx="101">
                  <c:v>0.944833044765416</c:v>
                </c:pt>
                <c:pt idx="102">
                  <c:v>1.273327848655273</c:v>
                </c:pt>
                <c:pt idx="103">
                  <c:v>1.227570977761188</c:v>
                </c:pt>
                <c:pt idx="104">
                  <c:v>1.261076942908182</c:v>
                </c:pt>
                <c:pt idx="105">
                  <c:v>1.265213418496003</c:v>
                </c:pt>
                <c:pt idx="106">
                  <c:v>1.247579674255592</c:v>
                </c:pt>
                <c:pt idx="107">
                  <c:v>1.244003303618343</c:v>
                </c:pt>
                <c:pt idx="108">
                  <c:v>0.831174746405949</c:v>
                </c:pt>
                <c:pt idx="109">
                  <c:v>1.119780422477172</c:v>
                </c:pt>
                <c:pt idx="110">
                  <c:v>1.01262755521623</c:v>
                </c:pt>
                <c:pt idx="111">
                  <c:v>1.330053870810503</c:v>
                </c:pt>
                <c:pt idx="112">
                  <c:v>1.330073715810109</c:v>
                </c:pt>
                <c:pt idx="113">
                  <c:v>0.945330408614279</c:v>
                </c:pt>
                <c:pt idx="114">
                  <c:v>1.274789966865745</c:v>
                </c:pt>
                <c:pt idx="115">
                  <c:v>1.210563791379765</c:v>
                </c:pt>
                <c:pt idx="116">
                  <c:v>1.210778572810357</c:v>
                </c:pt>
                <c:pt idx="117">
                  <c:v>1.210536279965078</c:v>
                </c:pt>
                <c:pt idx="118">
                  <c:v>1.210313878709814</c:v>
                </c:pt>
                <c:pt idx="119">
                  <c:v>1.210530480415454</c:v>
                </c:pt>
                <c:pt idx="120">
                  <c:v>1.210359581367468</c:v>
                </c:pt>
                <c:pt idx="121">
                  <c:v>1.209757436416429</c:v>
                </c:pt>
                <c:pt idx="122">
                  <c:v>1.209537743880147</c:v>
                </c:pt>
                <c:pt idx="123">
                  <c:v>1.209829320265227</c:v>
                </c:pt>
                <c:pt idx="124">
                  <c:v>1.209638214443883</c:v>
                </c:pt>
                <c:pt idx="125">
                  <c:v>1.210014417336489</c:v>
                </c:pt>
                <c:pt idx="126">
                  <c:v>1.209825155953398</c:v>
                </c:pt>
                <c:pt idx="127">
                  <c:v>1.209724976905606</c:v>
                </c:pt>
                <c:pt idx="128">
                  <c:v>1.209500030430132</c:v>
                </c:pt>
                <c:pt idx="129">
                  <c:v>1.209936956579726</c:v>
                </c:pt>
                <c:pt idx="130">
                  <c:v>1.232805964496573</c:v>
                </c:pt>
                <c:pt idx="131">
                  <c:v>1.104293916746593</c:v>
                </c:pt>
                <c:pt idx="132">
                  <c:v>0.866194834559511</c:v>
                </c:pt>
                <c:pt idx="133">
                  <c:v>1.153281731015054</c:v>
                </c:pt>
                <c:pt idx="134">
                  <c:v>0.524385311484689</c:v>
                </c:pt>
                <c:pt idx="135">
                  <c:v>1.143758792565343</c:v>
                </c:pt>
                <c:pt idx="136">
                  <c:v>1.200778962368472</c:v>
                </c:pt>
                <c:pt idx="137">
                  <c:v>0.449719558391615</c:v>
                </c:pt>
                <c:pt idx="138">
                  <c:v>0.73171616302159</c:v>
                </c:pt>
                <c:pt idx="139">
                  <c:v>0.550998498632303</c:v>
                </c:pt>
                <c:pt idx="140">
                  <c:v>0.940174236185839</c:v>
                </c:pt>
                <c:pt idx="141">
                  <c:v>1.187809489263854</c:v>
                </c:pt>
                <c:pt idx="142">
                  <c:v>0.465447591984909</c:v>
                </c:pt>
                <c:pt idx="143">
                  <c:v>1.214576300275095</c:v>
                </c:pt>
                <c:pt idx="144">
                  <c:v>1.06451657305459</c:v>
                </c:pt>
                <c:pt idx="145">
                  <c:v>0.792313421573149</c:v>
                </c:pt>
                <c:pt idx="146">
                  <c:v>1.281889623582487</c:v>
                </c:pt>
                <c:pt idx="147">
                  <c:v>1.048929813110612</c:v>
                </c:pt>
                <c:pt idx="148">
                  <c:v>0.831261657738603</c:v>
                </c:pt>
                <c:pt idx="149">
                  <c:v>1.146640213975712</c:v>
                </c:pt>
                <c:pt idx="150">
                  <c:v>0.529396188149633</c:v>
                </c:pt>
                <c:pt idx="151">
                  <c:v>1.091461017970756</c:v>
                </c:pt>
                <c:pt idx="152">
                  <c:v>0.485606101126871</c:v>
                </c:pt>
                <c:pt idx="153">
                  <c:v>0.521929065218188</c:v>
                </c:pt>
                <c:pt idx="154">
                  <c:v>0.693853811658492</c:v>
                </c:pt>
                <c:pt idx="155">
                  <c:v>1.211371491041221</c:v>
                </c:pt>
                <c:pt idx="156">
                  <c:v>0.841576444583198</c:v>
                </c:pt>
                <c:pt idx="157">
                  <c:v>1.235416006319776</c:v>
                </c:pt>
                <c:pt idx="158">
                  <c:v>0.469198626030108</c:v>
                </c:pt>
                <c:pt idx="159">
                  <c:v>1.257617463462025</c:v>
                </c:pt>
                <c:pt idx="160">
                  <c:v>1.29856398803263</c:v>
                </c:pt>
                <c:pt idx="161">
                  <c:v>1.071556502068304</c:v>
                </c:pt>
                <c:pt idx="162">
                  <c:v>1.186130489268448</c:v>
                </c:pt>
                <c:pt idx="163">
                  <c:v>0.418722704595345</c:v>
                </c:pt>
                <c:pt idx="164">
                  <c:v>1.14600572901772</c:v>
                </c:pt>
                <c:pt idx="165">
                  <c:v>1.002122811051111</c:v>
                </c:pt>
                <c:pt idx="166">
                  <c:v>0.8045335267</c:v>
                </c:pt>
                <c:pt idx="167">
                  <c:v>1.189577071965728</c:v>
                </c:pt>
                <c:pt idx="168">
                  <c:v>0.450611250032958</c:v>
                </c:pt>
                <c:pt idx="169">
                  <c:v>0.884424009648961</c:v>
                </c:pt>
                <c:pt idx="170">
                  <c:v>0.411942700900105</c:v>
                </c:pt>
                <c:pt idx="171">
                  <c:v>1.129157094506062</c:v>
                </c:pt>
                <c:pt idx="172">
                  <c:v>0.61462933517586</c:v>
                </c:pt>
                <c:pt idx="173">
                  <c:v>1.123334084797177</c:v>
                </c:pt>
                <c:pt idx="174">
                  <c:v>1.217313628467183</c:v>
                </c:pt>
                <c:pt idx="175">
                  <c:v>1.212036787323701</c:v>
                </c:pt>
                <c:pt idx="176">
                  <c:v>0.493163866461383</c:v>
                </c:pt>
                <c:pt idx="177">
                  <c:v>0.551163678798951</c:v>
                </c:pt>
                <c:pt idx="178">
                  <c:v>0.732981249536195</c:v>
                </c:pt>
                <c:pt idx="179">
                  <c:v>1.191868262213704</c:v>
                </c:pt>
                <c:pt idx="180">
                  <c:v>0.715751145638386</c:v>
                </c:pt>
                <c:pt idx="181">
                  <c:v>1.143308010549419</c:v>
                </c:pt>
                <c:pt idx="182">
                  <c:v>1.183381940277785</c:v>
                </c:pt>
                <c:pt idx="183">
                  <c:v>0.679168462815288</c:v>
                </c:pt>
                <c:pt idx="184">
                  <c:v>0.466950134881683</c:v>
                </c:pt>
                <c:pt idx="185">
                  <c:v>1.206379820112115</c:v>
                </c:pt>
                <c:pt idx="186">
                  <c:v>1.207076831335946</c:v>
                </c:pt>
                <c:pt idx="187">
                  <c:v>0.36612926101603</c:v>
                </c:pt>
                <c:pt idx="188">
                  <c:v>0.792581440697269</c:v>
                </c:pt>
                <c:pt idx="189">
                  <c:v>1.178077792999544</c:v>
                </c:pt>
                <c:pt idx="190">
                  <c:v>1.17621806446305</c:v>
                </c:pt>
                <c:pt idx="191">
                  <c:v>1.17610953950259</c:v>
                </c:pt>
                <c:pt idx="192">
                  <c:v>1.136638835672834</c:v>
                </c:pt>
                <c:pt idx="193">
                  <c:v>0.986862345017842</c:v>
                </c:pt>
                <c:pt idx="194">
                  <c:v>0.422495475968132</c:v>
                </c:pt>
                <c:pt idx="195">
                  <c:v>1.215400266861801</c:v>
                </c:pt>
                <c:pt idx="196">
                  <c:v>0.954527611399748</c:v>
                </c:pt>
                <c:pt idx="197">
                  <c:v>0.673452145097067</c:v>
                </c:pt>
                <c:pt idx="198">
                  <c:v>1.191021711724045</c:v>
                </c:pt>
                <c:pt idx="199">
                  <c:v>0.474844307214092</c:v>
                </c:pt>
                <c:pt idx="200">
                  <c:v>0.747907931614687</c:v>
                </c:pt>
                <c:pt idx="201">
                  <c:v>0.359484545226767</c:v>
                </c:pt>
                <c:pt idx="202">
                  <c:v>1.195187150945054</c:v>
                </c:pt>
                <c:pt idx="203">
                  <c:v>1.195259101009358</c:v>
                </c:pt>
                <c:pt idx="204">
                  <c:v>1.133922063026751</c:v>
                </c:pt>
                <c:pt idx="205">
                  <c:v>1.192524163273758</c:v>
                </c:pt>
                <c:pt idx="206">
                  <c:v>0.3621547618584</c:v>
                </c:pt>
                <c:pt idx="207">
                  <c:v>0.553481134251028</c:v>
                </c:pt>
                <c:pt idx="208">
                  <c:v>1.121642700633878</c:v>
                </c:pt>
                <c:pt idx="209">
                  <c:v>1.005577914605347</c:v>
                </c:pt>
                <c:pt idx="210">
                  <c:v>1.228269467993452</c:v>
                </c:pt>
                <c:pt idx="211">
                  <c:v>1.164525025859895</c:v>
                </c:pt>
                <c:pt idx="212">
                  <c:v>1.219626697811914</c:v>
                </c:pt>
                <c:pt idx="213">
                  <c:v>0.78626511214749</c:v>
                </c:pt>
                <c:pt idx="214">
                  <c:v>1.201636538670128</c:v>
                </c:pt>
                <c:pt idx="215">
                  <c:v>1.201468890714501</c:v>
                </c:pt>
                <c:pt idx="216">
                  <c:v>1.142687353596405</c:v>
                </c:pt>
                <c:pt idx="217">
                  <c:v>0.509011896641358</c:v>
                </c:pt>
                <c:pt idx="218">
                  <c:v>1.193559964129841</c:v>
                </c:pt>
                <c:pt idx="219">
                  <c:v>1.119630136920058</c:v>
                </c:pt>
                <c:pt idx="220">
                  <c:v>1.208610066105039</c:v>
                </c:pt>
                <c:pt idx="221">
                  <c:v>1.148933127785423</c:v>
                </c:pt>
                <c:pt idx="222">
                  <c:v>1.104206507023897</c:v>
                </c:pt>
                <c:pt idx="223">
                  <c:v>1.120024197361203</c:v>
                </c:pt>
                <c:pt idx="224">
                  <c:v>1.172964832019265</c:v>
                </c:pt>
                <c:pt idx="225">
                  <c:v>1.119871393976206</c:v>
                </c:pt>
                <c:pt idx="226">
                  <c:v>1.149067505683241</c:v>
                </c:pt>
                <c:pt idx="227">
                  <c:v>0.994122718013878</c:v>
                </c:pt>
              </c:numCache>
            </c:numRef>
          </c:yVal>
          <c:smooth val="0"/>
        </c:ser>
        <c:ser>
          <c:idx val="1"/>
          <c:order val="1"/>
          <c:tx>
            <c:v>Optimal</c:v>
          </c:tx>
          <c:marker>
            <c:symbol val="none"/>
          </c:marker>
          <c:xVal>
            <c:numRef>
              <c:f>Analysis!$L$353:$L$602</c:f>
              <c:numCache>
                <c:formatCode>General</c:formatCode>
                <c:ptCount val="250"/>
                <c:pt idx="0">
                  <c:v>44.641296</c:v>
                </c:pt>
                <c:pt idx="1">
                  <c:v>44.8296</c:v>
                </c:pt>
                <c:pt idx="2">
                  <c:v>45.104964</c:v>
                </c:pt>
                <c:pt idx="3">
                  <c:v>45.552408</c:v>
                </c:pt>
                <c:pt idx="4">
                  <c:v>45.766936</c:v>
                </c:pt>
                <c:pt idx="5">
                  <c:v>46.144888</c:v>
                </c:pt>
                <c:pt idx="6">
                  <c:v>46.41982</c:v>
                </c:pt>
                <c:pt idx="7">
                  <c:v>46.573568</c:v>
                </c:pt>
                <c:pt idx="8">
                  <c:v>46.850512</c:v>
                </c:pt>
                <c:pt idx="9">
                  <c:v>47.340384</c:v>
                </c:pt>
                <c:pt idx="10">
                  <c:v>47.922336</c:v>
                </c:pt>
                <c:pt idx="11">
                  <c:v>47.922336</c:v>
                </c:pt>
                <c:pt idx="12">
                  <c:v>47.922336</c:v>
                </c:pt>
                <c:pt idx="13">
                  <c:v>47.922336</c:v>
                </c:pt>
                <c:pt idx="14">
                  <c:v>48.486608</c:v>
                </c:pt>
                <c:pt idx="15">
                  <c:v>48.716536</c:v>
                </c:pt>
                <c:pt idx="16">
                  <c:v>49.083184</c:v>
                </c:pt>
                <c:pt idx="17">
                  <c:v>49.083184</c:v>
                </c:pt>
                <c:pt idx="18">
                  <c:v>49.083184</c:v>
                </c:pt>
                <c:pt idx="19">
                  <c:v>49.083184</c:v>
                </c:pt>
                <c:pt idx="20">
                  <c:v>49.337616</c:v>
                </c:pt>
                <c:pt idx="21">
                  <c:v>49.549536</c:v>
                </c:pt>
                <c:pt idx="22">
                  <c:v>51.15978</c:v>
                </c:pt>
                <c:pt idx="23">
                  <c:v>52.219224</c:v>
                </c:pt>
                <c:pt idx="24">
                  <c:v>52.464528</c:v>
                </c:pt>
                <c:pt idx="25">
                  <c:v>52.86552</c:v>
                </c:pt>
                <c:pt idx="26">
                  <c:v>53.129388</c:v>
                </c:pt>
                <c:pt idx="27">
                  <c:v>53.385744</c:v>
                </c:pt>
                <c:pt idx="28">
                  <c:v>53.385744</c:v>
                </c:pt>
                <c:pt idx="29">
                  <c:v>53.804148</c:v>
                </c:pt>
                <c:pt idx="30">
                  <c:v>53.80868</c:v>
                </c:pt>
                <c:pt idx="31">
                  <c:v>53.80868</c:v>
                </c:pt>
                <c:pt idx="32">
                  <c:v>53.80868</c:v>
                </c:pt>
                <c:pt idx="33">
                  <c:v>53.80868</c:v>
                </c:pt>
                <c:pt idx="34">
                  <c:v>54.235296</c:v>
                </c:pt>
                <c:pt idx="35">
                  <c:v>54.612</c:v>
                </c:pt>
                <c:pt idx="36">
                  <c:v>56.107856</c:v>
                </c:pt>
                <c:pt idx="37">
                  <c:v>56.42916</c:v>
                </c:pt>
                <c:pt idx="38">
                  <c:v>57.285072</c:v>
                </c:pt>
                <c:pt idx="39">
                  <c:v>58.331624</c:v>
                </c:pt>
                <c:pt idx="40">
                  <c:v>59.330224</c:v>
                </c:pt>
                <c:pt idx="41">
                  <c:v>59.659672</c:v>
                </c:pt>
                <c:pt idx="42">
                  <c:v>60.118516</c:v>
                </c:pt>
                <c:pt idx="43">
                  <c:v>63.466248</c:v>
                </c:pt>
                <c:pt idx="44">
                  <c:v>63.827928</c:v>
                </c:pt>
                <c:pt idx="45">
                  <c:v>64.96152</c:v>
                </c:pt>
                <c:pt idx="46">
                  <c:v>65.89555199999999</c:v>
                </c:pt>
                <c:pt idx="47">
                  <c:v>66.979256</c:v>
                </c:pt>
                <c:pt idx="48">
                  <c:v>68.11477600000001</c:v>
                </c:pt>
                <c:pt idx="49">
                  <c:v>68.11477600000001</c:v>
                </c:pt>
                <c:pt idx="50">
                  <c:v>68.11477600000001</c:v>
                </c:pt>
                <c:pt idx="51">
                  <c:v>68.11477600000001</c:v>
                </c:pt>
                <c:pt idx="52">
                  <c:v>68.11477600000001</c:v>
                </c:pt>
                <c:pt idx="53">
                  <c:v>68.11477600000001</c:v>
                </c:pt>
                <c:pt idx="54">
                  <c:v>71.27512</c:v>
                </c:pt>
                <c:pt idx="55">
                  <c:v>71.30246</c:v>
                </c:pt>
                <c:pt idx="56">
                  <c:v>71.30246</c:v>
                </c:pt>
                <c:pt idx="57">
                  <c:v>72.11796</c:v>
                </c:pt>
                <c:pt idx="58">
                  <c:v>72.300996</c:v>
                </c:pt>
                <c:pt idx="59">
                  <c:v>72.878344</c:v>
                </c:pt>
                <c:pt idx="60">
                  <c:v>73.374112</c:v>
                </c:pt>
                <c:pt idx="61">
                  <c:v>73.79244</c:v>
                </c:pt>
                <c:pt idx="62">
                  <c:v>75.505792</c:v>
                </c:pt>
                <c:pt idx="63">
                  <c:v>75.5216</c:v>
                </c:pt>
                <c:pt idx="64">
                  <c:v>75.649216</c:v>
                </c:pt>
                <c:pt idx="65">
                  <c:v>76.607116</c:v>
                </c:pt>
                <c:pt idx="66">
                  <c:v>79.589028</c:v>
                </c:pt>
                <c:pt idx="67">
                  <c:v>79.952</c:v>
                </c:pt>
                <c:pt idx="68">
                  <c:v>80.405844</c:v>
                </c:pt>
                <c:pt idx="69">
                  <c:v>81.64572</c:v>
                </c:pt>
                <c:pt idx="70">
                  <c:v>82.139168</c:v>
                </c:pt>
                <c:pt idx="71">
                  <c:v>83.126304</c:v>
                </c:pt>
                <c:pt idx="72">
                  <c:v>83.127792</c:v>
                </c:pt>
                <c:pt idx="73">
                  <c:v>84.692044</c:v>
                </c:pt>
                <c:pt idx="74">
                  <c:v>86.984404</c:v>
                </c:pt>
                <c:pt idx="75">
                  <c:v>87.9645</c:v>
                </c:pt>
                <c:pt idx="76">
                  <c:v>88.891036</c:v>
                </c:pt>
                <c:pt idx="77">
                  <c:v>90.902944</c:v>
                </c:pt>
                <c:pt idx="78">
                  <c:v>91.04232</c:v>
                </c:pt>
                <c:pt idx="79">
                  <c:v>92.284316</c:v>
                </c:pt>
                <c:pt idx="80">
                  <c:v>93.513284</c:v>
                </c:pt>
                <c:pt idx="81">
                  <c:v>95.118104</c:v>
                </c:pt>
                <c:pt idx="82">
                  <c:v>95.531796</c:v>
                </c:pt>
                <c:pt idx="83">
                  <c:v>96.415064</c:v>
                </c:pt>
                <c:pt idx="84">
                  <c:v>96.578328</c:v>
                </c:pt>
                <c:pt idx="85">
                  <c:v>96.96604</c:v>
                </c:pt>
                <c:pt idx="86">
                  <c:v>98.658416</c:v>
                </c:pt>
                <c:pt idx="87">
                  <c:v>99.466968</c:v>
                </c:pt>
                <c:pt idx="88">
                  <c:v>101.443032</c:v>
                </c:pt>
                <c:pt idx="89">
                  <c:v>102.36814</c:v>
                </c:pt>
                <c:pt idx="90">
                  <c:v>103.67644</c:v>
                </c:pt>
                <c:pt idx="91">
                  <c:v>104.52116</c:v>
                </c:pt>
                <c:pt idx="92">
                  <c:v>104.669432</c:v>
                </c:pt>
                <c:pt idx="93">
                  <c:v>104.91174</c:v>
                </c:pt>
                <c:pt idx="94">
                  <c:v>106.097308</c:v>
                </c:pt>
                <c:pt idx="95">
                  <c:v>106.345872</c:v>
                </c:pt>
                <c:pt idx="96">
                  <c:v>108.14462</c:v>
                </c:pt>
                <c:pt idx="97">
                  <c:v>109.280528</c:v>
                </c:pt>
                <c:pt idx="98">
                  <c:v>110.399656</c:v>
                </c:pt>
                <c:pt idx="99">
                  <c:v>112.020488</c:v>
                </c:pt>
                <c:pt idx="100">
                  <c:v>112.265808</c:v>
                </c:pt>
                <c:pt idx="101">
                  <c:v>118.9944</c:v>
                </c:pt>
                <c:pt idx="102">
                  <c:v>123.192048</c:v>
                </c:pt>
                <c:pt idx="103">
                  <c:v>123.639472</c:v>
                </c:pt>
                <c:pt idx="104">
                  <c:v>124.179168</c:v>
                </c:pt>
                <c:pt idx="105">
                  <c:v>124.9112</c:v>
                </c:pt>
                <c:pt idx="106">
                  <c:v>124.954352</c:v>
                </c:pt>
                <c:pt idx="107">
                  <c:v>127.524656</c:v>
                </c:pt>
                <c:pt idx="108">
                  <c:v>128.4266</c:v>
                </c:pt>
                <c:pt idx="109">
                  <c:v>130.703424</c:v>
                </c:pt>
                <c:pt idx="110">
                  <c:v>131.1872</c:v>
                </c:pt>
                <c:pt idx="111">
                  <c:v>131.1872</c:v>
                </c:pt>
                <c:pt idx="112">
                  <c:v>132.746952</c:v>
                </c:pt>
                <c:pt idx="113">
                  <c:v>133.632072</c:v>
                </c:pt>
                <c:pt idx="114">
                  <c:v>134.464128</c:v>
                </c:pt>
                <c:pt idx="115">
                  <c:v>136.3894</c:v>
                </c:pt>
                <c:pt idx="116">
                  <c:v>137.242224</c:v>
                </c:pt>
                <c:pt idx="117">
                  <c:v>138.508656</c:v>
                </c:pt>
                <c:pt idx="118">
                  <c:v>140.0108</c:v>
                </c:pt>
                <c:pt idx="119">
                  <c:v>142.183516</c:v>
                </c:pt>
                <c:pt idx="120">
                  <c:v>143.971448</c:v>
                </c:pt>
                <c:pt idx="121">
                  <c:v>145.685724</c:v>
                </c:pt>
                <c:pt idx="122">
                  <c:v>150.530504</c:v>
                </c:pt>
                <c:pt idx="123">
                  <c:v>153.63216</c:v>
                </c:pt>
                <c:pt idx="124">
                  <c:v>159.31944</c:v>
                </c:pt>
                <c:pt idx="125">
                  <c:v>162.723432</c:v>
                </c:pt>
                <c:pt idx="126">
                  <c:v>171.063056</c:v>
                </c:pt>
                <c:pt idx="127">
                  <c:v>171.371352</c:v>
                </c:pt>
                <c:pt idx="128">
                  <c:v>179.543124</c:v>
                </c:pt>
                <c:pt idx="129">
                  <c:v>183.84796</c:v>
                </c:pt>
                <c:pt idx="130">
                  <c:v>184.602352</c:v>
                </c:pt>
                <c:pt idx="131">
                  <c:v>186.270764</c:v>
                </c:pt>
                <c:pt idx="132">
                  <c:v>186.926896</c:v>
                </c:pt>
                <c:pt idx="133">
                  <c:v>194.816428</c:v>
                </c:pt>
                <c:pt idx="134">
                  <c:v>194.816428</c:v>
                </c:pt>
                <c:pt idx="135">
                  <c:v>216.621836</c:v>
                </c:pt>
                <c:pt idx="136">
                  <c:v>217.107456</c:v>
                </c:pt>
                <c:pt idx="137">
                  <c:v>220.6806</c:v>
                </c:pt>
                <c:pt idx="138">
                  <c:v>220.6806</c:v>
                </c:pt>
                <c:pt idx="139">
                  <c:v>220.6806</c:v>
                </c:pt>
                <c:pt idx="140">
                  <c:v>220.6806</c:v>
                </c:pt>
                <c:pt idx="141">
                  <c:v>220.6806</c:v>
                </c:pt>
                <c:pt idx="142">
                  <c:v>220.6806</c:v>
                </c:pt>
                <c:pt idx="143">
                  <c:v>221.1636</c:v>
                </c:pt>
                <c:pt idx="144">
                  <c:v>221.1636</c:v>
                </c:pt>
                <c:pt idx="145">
                  <c:v>221.1636</c:v>
                </c:pt>
                <c:pt idx="146">
                  <c:v>221.1636</c:v>
                </c:pt>
                <c:pt idx="147">
                  <c:v>221.1636</c:v>
                </c:pt>
                <c:pt idx="148">
                  <c:v>221.1636</c:v>
                </c:pt>
                <c:pt idx="149">
                  <c:v>221.1636</c:v>
                </c:pt>
                <c:pt idx="150">
                  <c:v>221.1636</c:v>
                </c:pt>
                <c:pt idx="151">
                  <c:v>221.1636</c:v>
                </c:pt>
                <c:pt idx="152">
                  <c:v>227.223632</c:v>
                </c:pt>
                <c:pt idx="153">
                  <c:v>230.662796</c:v>
                </c:pt>
                <c:pt idx="154">
                  <c:v>231.872904</c:v>
                </c:pt>
                <c:pt idx="155">
                  <c:v>240.171648</c:v>
                </c:pt>
                <c:pt idx="156">
                  <c:v>245.410156</c:v>
                </c:pt>
                <c:pt idx="157">
                  <c:v>248.07496</c:v>
                </c:pt>
                <c:pt idx="158">
                  <c:v>251.20848</c:v>
                </c:pt>
                <c:pt idx="159">
                  <c:v>255.144564</c:v>
                </c:pt>
                <c:pt idx="160">
                  <c:v>259.82502</c:v>
                </c:pt>
                <c:pt idx="161">
                  <c:v>267.559284</c:v>
                </c:pt>
                <c:pt idx="162">
                  <c:v>269.736716</c:v>
                </c:pt>
                <c:pt idx="163">
                  <c:v>272.896008</c:v>
                </c:pt>
                <c:pt idx="164">
                  <c:v>273.722736</c:v>
                </c:pt>
                <c:pt idx="165">
                  <c:v>276.204032</c:v>
                </c:pt>
                <c:pt idx="166">
                  <c:v>281.367408</c:v>
                </c:pt>
                <c:pt idx="167">
                  <c:v>295.619264</c:v>
                </c:pt>
                <c:pt idx="168">
                  <c:v>296.481376</c:v>
                </c:pt>
                <c:pt idx="169">
                  <c:v>299.947876</c:v>
                </c:pt>
                <c:pt idx="170">
                  <c:v>300.796656</c:v>
                </c:pt>
                <c:pt idx="171">
                  <c:v>306.39936</c:v>
                </c:pt>
                <c:pt idx="172">
                  <c:v>311.57334</c:v>
                </c:pt>
                <c:pt idx="173">
                  <c:v>314.050992</c:v>
                </c:pt>
                <c:pt idx="174">
                  <c:v>315.111244</c:v>
                </c:pt>
                <c:pt idx="175">
                  <c:v>315.57046</c:v>
                </c:pt>
                <c:pt idx="176">
                  <c:v>328.272168</c:v>
                </c:pt>
                <c:pt idx="177">
                  <c:v>328.921176</c:v>
                </c:pt>
                <c:pt idx="178">
                  <c:v>337.595076</c:v>
                </c:pt>
                <c:pt idx="179">
                  <c:v>339.819704</c:v>
                </c:pt>
                <c:pt idx="180">
                  <c:v>341.310552</c:v>
                </c:pt>
                <c:pt idx="181">
                  <c:v>346.027608</c:v>
                </c:pt>
                <c:pt idx="182">
                  <c:v>348.509512</c:v>
                </c:pt>
                <c:pt idx="183">
                  <c:v>355.679888</c:v>
                </c:pt>
                <c:pt idx="184">
                  <c:v>356.150808</c:v>
                </c:pt>
                <c:pt idx="185">
                  <c:v>358.346288</c:v>
                </c:pt>
                <c:pt idx="186">
                  <c:v>365.704064</c:v>
                </c:pt>
                <c:pt idx="187">
                  <c:v>365.800704</c:v>
                </c:pt>
                <c:pt idx="188">
                  <c:v>369.14288</c:v>
                </c:pt>
                <c:pt idx="189">
                  <c:v>372.352452</c:v>
                </c:pt>
                <c:pt idx="190">
                  <c:v>374.68536</c:v>
                </c:pt>
                <c:pt idx="191">
                  <c:v>379.20412</c:v>
                </c:pt>
                <c:pt idx="192">
                  <c:v>387.174828</c:v>
                </c:pt>
                <c:pt idx="193">
                  <c:v>389.509516</c:v>
                </c:pt>
                <c:pt idx="194">
                  <c:v>437.73952</c:v>
                </c:pt>
                <c:pt idx="195">
                  <c:v>451.434516</c:v>
                </c:pt>
                <c:pt idx="196">
                  <c:v>451.870344</c:v>
                </c:pt>
                <c:pt idx="197">
                  <c:v>457.213324</c:v>
                </c:pt>
                <c:pt idx="198">
                  <c:v>475.599012</c:v>
                </c:pt>
                <c:pt idx="199">
                  <c:v>483.370348</c:v>
                </c:pt>
                <c:pt idx="200">
                  <c:v>506.899032</c:v>
                </c:pt>
                <c:pt idx="201">
                  <c:v>510.525192</c:v>
                </c:pt>
                <c:pt idx="202">
                  <c:v>535.56762</c:v>
                </c:pt>
                <c:pt idx="203">
                  <c:v>577.31376</c:v>
                </c:pt>
                <c:pt idx="204">
                  <c:v>605.616544</c:v>
                </c:pt>
                <c:pt idx="205">
                  <c:v>611.702808</c:v>
                </c:pt>
                <c:pt idx="206">
                  <c:v>647.438364</c:v>
                </c:pt>
                <c:pt idx="207">
                  <c:v>662.2292</c:v>
                </c:pt>
                <c:pt idx="208">
                  <c:v>683.919024</c:v>
                </c:pt>
                <c:pt idx="209">
                  <c:v>685.786072</c:v>
                </c:pt>
                <c:pt idx="210">
                  <c:v>738.429016</c:v>
                </c:pt>
                <c:pt idx="211">
                  <c:v>760.9698</c:v>
                </c:pt>
                <c:pt idx="212">
                  <c:v>786.63948</c:v>
                </c:pt>
                <c:pt idx="213">
                  <c:v>802.207392</c:v>
                </c:pt>
                <c:pt idx="214">
                  <c:v>812.298728</c:v>
                </c:pt>
                <c:pt idx="215">
                  <c:v>825.4580120000001</c:v>
                </c:pt>
                <c:pt idx="216">
                  <c:v>865.123384</c:v>
                </c:pt>
                <c:pt idx="217">
                  <c:v>879.72996</c:v>
                </c:pt>
                <c:pt idx="218">
                  <c:v>882.792944</c:v>
                </c:pt>
                <c:pt idx="219">
                  <c:v>924.876696</c:v>
                </c:pt>
                <c:pt idx="220">
                  <c:v>950.696064</c:v>
                </c:pt>
                <c:pt idx="221">
                  <c:v>979.936852</c:v>
                </c:pt>
                <c:pt idx="222">
                  <c:v>1055.542904</c:v>
                </c:pt>
                <c:pt idx="223">
                  <c:v>1059.874488</c:v>
                </c:pt>
                <c:pt idx="224">
                  <c:v>1074.470944</c:v>
                </c:pt>
                <c:pt idx="225">
                  <c:v>1074.470944</c:v>
                </c:pt>
                <c:pt idx="226">
                  <c:v>1092.168928</c:v>
                </c:pt>
                <c:pt idx="227">
                  <c:v>1093.72872</c:v>
                </c:pt>
                <c:pt idx="228">
                  <c:v>1153.429516</c:v>
                </c:pt>
                <c:pt idx="229">
                  <c:v>1162.10112</c:v>
                </c:pt>
                <c:pt idx="230">
                  <c:v>1232.997504</c:v>
                </c:pt>
                <c:pt idx="231">
                  <c:v>1293.491792</c:v>
                </c:pt>
                <c:pt idx="232">
                  <c:v>1360.639704</c:v>
                </c:pt>
                <c:pt idx="233">
                  <c:v>1379.48834</c:v>
                </c:pt>
                <c:pt idx="234">
                  <c:v>1440.168408</c:v>
                </c:pt>
                <c:pt idx="235">
                  <c:v>1476.652412</c:v>
                </c:pt>
                <c:pt idx="236">
                  <c:v>1569.768928</c:v>
                </c:pt>
                <c:pt idx="237">
                  <c:v>1569.768928</c:v>
                </c:pt>
                <c:pt idx="238">
                  <c:v>1691.498776</c:v>
                </c:pt>
                <c:pt idx="239">
                  <c:v>2070.156316</c:v>
                </c:pt>
                <c:pt idx="240">
                  <c:v>2477.609052</c:v>
                </c:pt>
                <c:pt idx="241">
                  <c:v>2921.129344</c:v>
                </c:pt>
                <c:pt idx="242">
                  <c:v>3437.224876</c:v>
                </c:pt>
                <c:pt idx="243">
                  <c:v>3516.475172</c:v>
                </c:pt>
                <c:pt idx="244">
                  <c:v>3947.774864</c:v>
                </c:pt>
                <c:pt idx="245">
                  <c:v>5703.507584</c:v>
                </c:pt>
                <c:pt idx="246">
                  <c:v>8134.875096</c:v>
                </c:pt>
                <c:pt idx="247">
                  <c:v>9853.540224</c:v>
                </c:pt>
                <c:pt idx="248">
                  <c:v>12025.569884</c:v>
                </c:pt>
                <c:pt idx="249">
                  <c:v>14601.68138</c:v>
                </c:pt>
              </c:numCache>
            </c:numRef>
          </c:xVal>
          <c:yVal>
            <c:numRef>
              <c:f>Analysis!$O$353:$O$602</c:f>
              <c:numCache>
                <c:formatCode>0.0000</c:formatCode>
                <c:ptCount val="250"/>
                <c:pt idx="0">
                  <c:v>1.333333333333333</c:v>
                </c:pt>
                <c:pt idx="1">
                  <c:v>1.333333333333333</c:v>
                </c:pt>
                <c:pt idx="2">
                  <c:v>1.333333333333333</c:v>
                </c:pt>
                <c:pt idx="3">
                  <c:v>1.333333333333333</c:v>
                </c:pt>
                <c:pt idx="4">
                  <c:v>1.333333333333333</c:v>
                </c:pt>
                <c:pt idx="6">
                  <c:v>1.333333333333333</c:v>
                </c:pt>
                <c:pt idx="7">
                  <c:v>1.333333333333333</c:v>
                </c:pt>
                <c:pt idx="8">
                  <c:v>1.333333333333333</c:v>
                </c:pt>
                <c:pt idx="9">
                  <c:v>1.333333333333333</c:v>
                </c:pt>
                <c:pt idx="10">
                  <c:v>1.333333333333333</c:v>
                </c:pt>
                <c:pt idx="11">
                  <c:v>1.333333333333333</c:v>
                </c:pt>
                <c:pt idx="12">
                  <c:v>1.333333333333333</c:v>
                </c:pt>
                <c:pt idx="13">
                  <c:v>1.333333333333333</c:v>
                </c:pt>
                <c:pt idx="14">
                  <c:v>1.333333333333333</c:v>
                </c:pt>
                <c:pt idx="15">
                  <c:v>1.333333333333333</c:v>
                </c:pt>
                <c:pt idx="16">
                  <c:v>1.333333333333333</c:v>
                </c:pt>
                <c:pt idx="17">
                  <c:v>1.333333333333333</c:v>
                </c:pt>
                <c:pt idx="18">
                  <c:v>1.333333333333333</c:v>
                </c:pt>
                <c:pt idx="19">
                  <c:v>1.333333333333333</c:v>
                </c:pt>
                <c:pt idx="20">
                  <c:v>1.333333333333333</c:v>
                </c:pt>
                <c:pt idx="21">
                  <c:v>1.333333333333333</c:v>
                </c:pt>
                <c:pt idx="22">
                  <c:v>1.333333333333333</c:v>
                </c:pt>
                <c:pt idx="23">
                  <c:v>1.333333333333333</c:v>
                </c:pt>
                <c:pt idx="24">
                  <c:v>1.333333333333333</c:v>
                </c:pt>
                <c:pt idx="25">
                  <c:v>1.333333333333333</c:v>
                </c:pt>
                <c:pt idx="26">
                  <c:v>1.333333333333333</c:v>
                </c:pt>
                <c:pt idx="27">
                  <c:v>1.333333333333333</c:v>
                </c:pt>
                <c:pt idx="28">
                  <c:v>1.333333333333333</c:v>
                </c:pt>
                <c:pt idx="29">
                  <c:v>1.333333333333333</c:v>
                </c:pt>
                <c:pt idx="30">
                  <c:v>1.333333333333333</c:v>
                </c:pt>
                <c:pt idx="31">
                  <c:v>1.333333333333333</c:v>
                </c:pt>
                <c:pt idx="32">
                  <c:v>1.333333333333333</c:v>
                </c:pt>
                <c:pt idx="33">
                  <c:v>1.333333333333333</c:v>
                </c:pt>
                <c:pt idx="34">
                  <c:v>1.333333333333333</c:v>
                </c:pt>
                <c:pt idx="35">
                  <c:v>1.333333333333333</c:v>
                </c:pt>
                <c:pt idx="36">
                  <c:v>1.333333333333333</c:v>
                </c:pt>
                <c:pt idx="37">
                  <c:v>1.333333333333333</c:v>
                </c:pt>
                <c:pt idx="38">
                  <c:v>1.333333333333333</c:v>
                </c:pt>
                <c:pt idx="39">
                  <c:v>1.333333333333333</c:v>
                </c:pt>
                <c:pt idx="41">
                  <c:v>1.333333333333333</c:v>
                </c:pt>
                <c:pt idx="42">
                  <c:v>1.333333333333333</c:v>
                </c:pt>
                <c:pt idx="43">
                  <c:v>1.333333333333333</c:v>
                </c:pt>
                <c:pt idx="44">
                  <c:v>1.333333333333333</c:v>
                </c:pt>
                <c:pt idx="45">
                  <c:v>1.333333333333333</c:v>
                </c:pt>
                <c:pt idx="46">
                  <c:v>1.333333333333333</c:v>
                </c:pt>
                <c:pt idx="47">
                  <c:v>1.333333333333333</c:v>
                </c:pt>
                <c:pt idx="48">
                  <c:v>1.333333333333333</c:v>
                </c:pt>
                <c:pt idx="49">
                  <c:v>1.333333333333333</c:v>
                </c:pt>
                <c:pt idx="50">
                  <c:v>1.333333333333333</c:v>
                </c:pt>
                <c:pt idx="51">
                  <c:v>1.333333333333333</c:v>
                </c:pt>
                <c:pt idx="52">
                  <c:v>1.333333333333333</c:v>
                </c:pt>
                <c:pt idx="53">
                  <c:v>1.333333333333333</c:v>
                </c:pt>
                <c:pt idx="54">
                  <c:v>1.333333333333333</c:v>
                </c:pt>
                <c:pt idx="55">
                  <c:v>1.333333333333333</c:v>
                </c:pt>
                <c:pt idx="56">
                  <c:v>1.333333333333333</c:v>
                </c:pt>
                <c:pt idx="57">
                  <c:v>1.333333333333333</c:v>
                </c:pt>
                <c:pt idx="58">
                  <c:v>1.333333333333333</c:v>
                </c:pt>
                <c:pt idx="59">
                  <c:v>1.333333333333333</c:v>
                </c:pt>
                <c:pt idx="60">
                  <c:v>1.333333333333333</c:v>
                </c:pt>
                <c:pt idx="61">
                  <c:v>1.333333333333333</c:v>
                </c:pt>
                <c:pt idx="62">
                  <c:v>1.333333333333333</c:v>
                </c:pt>
                <c:pt idx="63">
                  <c:v>1.333333333333333</c:v>
                </c:pt>
                <c:pt idx="64">
                  <c:v>1.333333333333333</c:v>
                </c:pt>
                <c:pt idx="65">
                  <c:v>1.333333333333333</c:v>
                </c:pt>
                <c:pt idx="66">
                  <c:v>1.333333333333333</c:v>
                </c:pt>
                <c:pt idx="67">
                  <c:v>1.333333333333333</c:v>
                </c:pt>
                <c:pt idx="68">
                  <c:v>1.333333333333333</c:v>
                </c:pt>
                <c:pt idx="69">
                  <c:v>1.333333333333333</c:v>
                </c:pt>
                <c:pt idx="70">
                  <c:v>1.333333333333333</c:v>
                </c:pt>
                <c:pt idx="71">
                  <c:v>1.333333333333333</c:v>
                </c:pt>
                <c:pt idx="72">
                  <c:v>1.333333333333333</c:v>
                </c:pt>
                <c:pt idx="73">
                  <c:v>1.333333333333333</c:v>
                </c:pt>
                <c:pt idx="74">
                  <c:v>1.333333333333333</c:v>
                </c:pt>
                <c:pt idx="75">
                  <c:v>1.333333333333333</c:v>
                </c:pt>
                <c:pt idx="76">
                  <c:v>1.333333333333333</c:v>
                </c:pt>
                <c:pt idx="77">
                  <c:v>1.333333333333333</c:v>
                </c:pt>
                <c:pt idx="78">
                  <c:v>1.333333333333333</c:v>
                </c:pt>
                <c:pt idx="79">
                  <c:v>1.333333333333333</c:v>
                </c:pt>
                <c:pt idx="80">
                  <c:v>1.333333333333333</c:v>
                </c:pt>
                <c:pt idx="81">
                  <c:v>1.333333333333333</c:v>
                </c:pt>
                <c:pt idx="82">
                  <c:v>1.333333333333333</c:v>
                </c:pt>
                <c:pt idx="83">
                  <c:v>1.333333333333333</c:v>
                </c:pt>
                <c:pt idx="84">
                  <c:v>1.333333333333333</c:v>
                </c:pt>
                <c:pt idx="85">
                  <c:v>1.333333333333333</c:v>
                </c:pt>
                <c:pt idx="86">
                  <c:v>1.333333333333333</c:v>
                </c:pt>
                <c:pt idx="87">
                  <c:v>1.333333333333333</c:v>
                </c:pt>
                <c:pt idx="88">
                  <c:v>1.333333333333333</c:v>
                </c:pt>
                <c:pt idx="89">
                  <c:v>1.333333333333333</c:v>
                </c:pt>
                <c:pt idx="90">
                  <c:v>1.333333333333333</c:v>
                </c:pt>
                <c:pt idx="91">
                  <c:v>1.333333333333333</c:v>
                </c:pt>
                <c:pt idx="92">
                  <c:v>1.333333333333333</c:v>
                </c:pt>
                <c:pt idx="93">
                  <c:v>1.333333333333333</c:v>
                </c:pt>
                <c:pt idx="94">
                  <c:v>1.333333333333333</c:v>
                </c:pt>
                <c:pt idx="95">
                  <c:v>1.333333333333333</c:v>
                </c:pt>
                <c:pt idx="96">
                  <c:v>1.333333333333333</c:v>
                </c:pt>
                <c:pt idx="97">
                  <c:v>1.333333333333333</c:v>
                </c:pt>
                <c:pt idx="98">
                  <c:v>1.333333333333333</c:v>
                </c:pt>
                <c:pt idx="99">
                  <c:v>1.333333333333333</c:v>
                </c:pt>
                <c:pt idx="100">
                  <c:v>1.333333333333333</c:v>
                </c:pt>
                <c:pt idx="101">
                  <c:v>1.333333333333333</c:v>
                </c:pt>
                <c:pt idx="102">
                  <c:v>1.333333333333333</c:v>
                </c:pt>
                <c:pt idx="103">
                  <c:v>1.333333333333333</c:v>
                </c:pt>
                <c:pt idx="104">
                  <c:v>1.333333333333333</c:v>
                </c:pt>
                <c:pt idx="105">
                  <c:v>1.333333333333333</c:v>
                </c:pt>
                <c:pt idx="106">
                  <c:v>1.333333333333333</c:v>
                </c:pt>
                <c:pt idx="107">
                  <c:v>1.333333333333333</c:v>
                </c:pt>
                <c:pt idx="108">
                  <c:v>1.333333333333333</c:v>
                </c:pt>
                <c:pt idx="109">
                  <c:v>1.333333333333333</c:v>
                </c:pt>
                <c:pt idx="110">
                  <c:v>1.333333333333333</c:v>
                </c:pt>
                <c:pt idx="111">
                  <c:v>1.333333333333333</c:v>
                </c:pt>
                <c:pt idx="112">
                  <c:v>1.333333333333333</c:v>
                </c:pt>
                <c:pt idx="113">
                  <c:v>1.333333333333333</c:v>
                </c:pt>
                <c:pt idx="114">
                  <c:v>1.333333333333333</c:v>
                </c:pt>
                <c:pt idx="115">
                  <c:v>1.333333333333333</c:v>
                </c:pt>
                <c:pt idx="116">
                  <c:v>1.333333333333333</c:v>
                </c:pt>
                <c:pt idx="117">
                  <c:v>1.333333333333333</c:v>
                </c:pt>
                <c:pt idx="118">
                  <c:v>1.333333333333333</c:v>
                </c:pt>
                <c:pt idx="119">
                  <c:v>1.333333333333333</c:v>
                </c:pt>
                <c:pt idx="120">
                  <c:v>1.333333333333333</c:v>
                </c:pt>
                <c:pt idx="121">
                  <c:v>1.333333333333333</c:v>
                </c:pt>
                <c:pt idx="122">
                  <c:v>1.333333333333333</c:v>
                </c:pt>
                <c:pt idx="123">
                  <c:v>1.333333333333333</c:v>
                </c:pt>
                <c:pt idx="124">
                  <c:v>1.333333333333333</c:v>
                </c:pt>
                <c:pt idx="125">
                  <c:v>1.333333333333333</c:v>
                </c:pt>
                <c:pt idx="126">
                  <c:v>1.333333333333333</c:v>
                </c:pt>
                <c:pt idx="127">
                  <c:v>1.333333333333333</c:v>
                </c:pt>
                <c:pt idx="128">
                  <c:v>1.333333333333333</c:v>
                </c:pt>
                <c:pt idx="129">
                  <c:v>1.333333333333333</c:v>
                </c:pt>
                <c:pt idx="130">
                  <c:v>1.333333333333333</c:v>
                </c:pt>
                <c:pt idx="131">
                  <c:v>1.333333333333333</c:v>
                </c:pt>
                <c:pt idx="132">
                  <c:v>1.333333333333333</c:v>
                </c:pt>
                <c:pt idx="133">
                  <c:v>1.333333333333333</c:v>
                </c:pt>
                <c:pt idx="134">
                  <c:v>1.333333333333333</c:v>
                </c:pt>
                <c:pt idx="135">
                  <c:v>1.333333333333333</c:v>
                </c:pt>
                <c:pt idx="136">
                  <c:v>1.333333333333333</c:v>
                </c:pt>
                <c:pt idx="137">
                  <c:v>1.333333333333333</c:v>
                </c:pt>
                <c:pt idx="138">
                  <c:v>1.333333333333333</c:v>
                </c:pt>
                <c:pt idx="139">
                  <c:v>1.333333333333333</c:v>
                </c:pt>
                <c:pt idx="140">
                  <c:v>1.333333333333333</c:v>
                </c:pt>
                <c:pt idx="141">
                  <c:v>1.333333333333333</c:v>
                </c:pt>
                <c:pt idx="142">
                  <c:v>1.333333333333333</c:v>
                </c:pt>
                <c:pt idx="143">
                  <c:v>1.333333333333333</c:v>
                </c:pt>
                <c:pt idx="144">
                  <c:v>1.333333333333333</c:v>
                </c:pt>
                <c:pt idx="145">
                  <c:v>1.333333333333333</c:v>
                </c:pt>
                <c:pt idx="146">
                  <c:v>1.333333333333333</c:v>
                </c:pt>
                <c:pt idx="147">
                  <c:v>1.333333333333333</c:v>
                </c:pt>
                <c:pt idx="148">
                  <c:v>1.333333333333333</c:v>
                </c:pt>
                <c:pt idx="149">
                  <c:v>1.333333333333333</c:v>
                </c:pt>
                <c:pt idx="150">
                  <c:v>1.333333333333333</c:v>
                </c:pt>
                <c:pt idx="151">
                  <c:v>1.333333333333333</c:v>
                </c:pt>
                <c:pt idx="152">
                  <c:v>1.333333333333333</c:v>
                </c:pt>
                <c:pt idx="153">
                  <c:v>1.333333333333333</c:v>
                </c:pt>
                <c:pt idx="154">
                  <c:v>1.333333333333333</c:v>
                </c:pt>
                <c:pt idx="155">
                  <c:v>1.333333333333333</c:v>
                </c:pt>
                <c:pt idx="156">
                  <c:v>1.333333333333333</c:v>
                </c:pt>
                <c:pt idx="157">
                  <c:v>1.333333333333333</c:v>
                </c:pt>
                <c:pt idx="158">
                  <c:v>1.333333333333333</c:v>
                </c:pt>
                <c:pt idx="159">
                  <c:v>1.333333333333333</c:v>
                </c:pt>
                <c:pt idx="160">
                  <c:v>1.333333333333333</c:v>
                </c:pt>
                <c:pt idx="161">
                  <c:v>1.333333333333333</c:v>
                </c:pt>
                <c:pt idx="162">
                  <c:v>1.333333333333333</c:v>
                </c:pt>
                <c:pt idx="163">
                  <c:v>1.333333333333333</c:v>
                </c:pt>
                <c:pt idx="164">
                  <c:v>1.333333333333333</c:v>
                </c:pt>
                <c:pt idx="165">
                  <c:v>1.333333333333333</c:v>
                </c:pt>
                <c:pt idx="166">
                  <c:v>1.333333333333333</c:v>
                </c:pt>
                <c:pt idx="167">
                  <c:v>1.333333333333333</c:v>
                </c:pt>
                <c:pt idx="168">
                  <c:v>1.333333333333333</c:v>
                </c:pt>
                <c:pt idx="169">
                  <c:v>1.333333333333333</c:v>
                </c:pt>
                <c:pt idx="170">
                  <c:v>1.333333333333333</c:v>
                </c:pt>
                <c:pt idx="171">
                  <c:v>1.333333333333333</c:v>
                </c:pt>
                <c:pt idx="172">
                  <c:v>1.333333333333333</c:v>
                </c:pt>
                <c:pt idx="173">
                  <c:v>1.333333333333333</c:v>
                </c:pt>
                <c:pt idx="174">
                  <c:v>1.333333333333333</c:v>
                </c:pt>
                <c:pt idx="175">
                  <c:v>1.333333333333333</c:v>
                </c:pt>
                <c:pt idx="176">
                  <c:v>1.333333333333333</c:v>
                </c:pt>
                <c:pt idx="177">
                  <c:v>1.333333333333333</c:v>
                </c:pt>
                <c:pt idx="178">
                  <c:v>1.333333333333333</c:v>
                </c:pt>
                <c:pt idx="179">
                  <c:v>1.333333333333333</c:v>
                </c:pt>
                <c:pt idx="180">
                  <c:v>1.333333333333333</c:v>
                </c:pt>
                <c:pt idx="181">
                  <c:v>1.333333333333333</c:v>
                </c:pt>
                <c:pt idx="182">
                  <c:v>1.333333333333333</c:v>
                </c:pt>
                <c:pt idx="183">
                  <c:v>1.333333333333333</c:v>
                </c:pt>
                <c:pt idx="184">
                  <c:v>1.333333333333333</c:v>
                </c:pt>
                <c:pt idx="185">
                  <c:v>1.333333333333333</c:v>
                </c:pt>
                <c:pt idx="186">
                  <c:v>1.333333333333333</c:v>
                </c:pt>
                <c:pt idx="187">
                  <c:v>1.333333333333333</c:v>
                </c:pt>
                <c:pt idx="188">
                  <c:v>1.333333333333333</c:v>
                </c:pt>
                <c:pt idx="189">
                  <c:v>1.333333333333333</c:v>
                </c:pt>
                <c:pt idx="190">
                  <c:v>1.333333333333333</c:v>
                </c:pt>
                <c:pt idx="191">
                  <c:v>1.333333333333333</c:v>
                </c:pt>
                <c:pt idx="192">
                  <c:v>1.333333333333333</c:v>
                </c:pt>
                <c:pt idx="193">
                  <c:v>1.333333333333333</c:v>
                </c:pt>
                <c:pt idx="194">
                  <c:v>1.333333333333333</c:v>
                </c:pt>
                <c:pt idx="195">
                  <c:v>1.333333333333333</c:v>
                </c:pt>
                <c:pt idx="196">
                  <c:v>1.333333333333333</c:v>
                </c:pt>
                <c:pt idx="197">
                  <c:v>1.333333333333333</c:v>
                </c:pt>
                <c:pt idx="198">
                  <c:v>1.333333333333333</c:v>
                </c:pt>
                <c:pt idx="199">
                  <c:v>1.333333333333333</c:v>
                </c:pt>
                <c:pt idx="200">
                  <c:v>1.333333333333333</c:v>
                </c:pt>
                <c:pt idx="201">
                  <c:v>1.333333333333333</c:v>
                </c:pt>
                <c:pt idx="202">
                  <c:v>1.333333333333333</c:v>
                </c:pt>
                <c:pt idx="203">
                  <c:v>1.333333333333333</c:v>
                </c:pt>
                <c:pt idx="204">
                  <c:v>1.333333333333333</c:v>
                </c:pt>
                <c:pt idx="205">
                  <c:v>1.333333333333333</c:v>
                </c:pt>
                <c:pt idx="206">
                  <c:v>1.333333333333333</c:v>
                </c:pt>
                <c:pt idx="207">
                  <c:v>1.333333333333333</c:v>
                </c:pt>
                <c:pt idx="208">
                  <c:v>1.333333333333333</c:v>
                </c:pt>
                <c:pt idx="209">
                  <c:v>1.333333333333333</c:v>
                </c:pt>
                <c:pt idx="210">
                  <c:v>1.333333333333333</c:v>
                </c:pt>
                <c:pt idx="211">
                  <c:v>1.333333333333333</c:v>
                </c:pt>
                <c:pt idx="212">
                  <c:v>1.333333333333333</c:v>
                </c:pt>
                <c:pt idx="213">
                  <c:v>1.333333333333333</c:v>
                </c:pt>
                <c:pt idx="214">
                  <c:v>1.333333333333333</c:v>
                </c:pt>
                <c:pt idx="215">
                  <c:v>1.333333333333333</c:v>
                </c:pt>
                <c:pt idx="216">
                  <c:v>1.333333333333333</c:v>
                </c:pt>
                <c:pt idx="217">
                  <c:v>1.333333333333333</c:v>
                </c:pt>
                <c:pt idx="218">
                  <c:v>1.333333333333333</c:v>
                </c:pt>
                <c:pt idx="219">
                  <c:v>1.333333333333333</c:v>
                </c:pt>
                <c:pt idx="220">
                  <c:v>1.333333333333333</c:v>
                </c:pt>
                <c:pt idx="221">
                  <c:v>1.333333333333333</c:v>
                </c:pt>
                <c:pt idx="222">
                  <c:v>1.333333333333333</c:v>
                </c:pt>
                <c:pt idx="223">
                  <c:v>1.333333333333333</c:v>
                </c:pt>
                <c:pt idx="224">
                  <c:v>1.333333333333333</c:v>
                </c:pt>
                <c:pt idx="225">
                  <c:v>1.333333333333333</c:v>
                </c:pt>
                <c:pt idx="226">
                  <c:v>1.333333333333333</c:v>
                </c:pt>
                <c:pt idx="227">
                  <c:v>1.333333333333333</c:v>
                </c:pt>
                <c:pt idx="228">
                  <c:v>1.333333333333333</c:v>
                </c:pt>
                <c:pt idx="229">
                  <c:v>1.333333333333333</c:v>
                </c:pt>
                <c:pt idx="230">
                  <c:v>1.333333333333333</c:v>
                </c:pt>
                <c:pt idx="231">
                  <c:v>1.333333333333333</c:v>
                </c:pt>
                <c:pt idx="232">
                  <c:v>1.333333333333333</c:v>
                </c:pt>
                <c:pt idx="233">
                  <c:v>1.333333333333333</c:v>
                </c:pt>
                <c:pt idx="234">
                  <c:v>1.333333333333333</c:v>
                </c:pt>
                <c:pt idx="235">
                  <c:v>1.333333333333333</c:v>
                </c:pt>
                <c:pt idx="236">
                  <c:v>1.333333333333333</c:v>
                </c:pt>
                <c:pt idx="237">
                  <c:v>1.333333333333333</c:v>
                </c:pt>
                <c:pt idx="238">
                  <c:v>1.333333333333333</c:v>
                </c:pt>
                <c:pt idx="239">
                  <c:v>1.333333333333333</c:v>
                </c:pt>
                <c:pt idx="240">
                  <c:v>1.333333333333333</c:v>
                </c:pt>
                <c:pt idx="241">
                  <c:v>1.333333333333333</c:v>
                </c:pt>
                <c:pt idx="242">
                  <c:v>1.333333333333333</c:v>
                </c:pt>
                <c:pt idx="243">
                  <c:v>1.333333333333333</c:v>
                </c:pt>
                <c:pt idx="244">
                  <c:v>1.333333333333333</c:v>
                </c:pt>
                <c:pt idx="245">
                  <c:v>1.333333333333333</c:v>
                </c:pt>
                <c:pt idx="246">
                  <c:v>1.333333333333333</c:v>
                </c:pt>
                <c:pt idx="247">
                  <c:v>1.333333333333333</c:v>
                </c:pt>
                <c:pt idx="248">
                  <c:v>1.333333333333333</c:v>
                </c:pt>
                <c:pt idx="249">
                  <c:v>1.333333333333333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805336"/>
        <c:axId val="2114811032"/>
      </c:scatterChart>
      <c:valAx>
        <c:axId val="2114805336"/>
        <c:scaling>
          <c:logBase val="10.0"/>
          <c:orientation val="minMax"/>
          <c:max val="20000.0"/>
          <c:min val="4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Problem CSR memory</a:t>
                </a:r>
                <a:r>
                  <a:rPr lang="en-US" baseline="0"/>
                  <a:t> footprint (MB)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4811032"/>
        <c:crosses val="autoZero"/>
        <c:crossBetween val="midCat"/>
      </c:valAx>
      <c:valAx>
        <c:axId val="2114811032"/>
        <c:scaling>
          <c:orientation val="minMax"/>
          <c:max val="2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Flop/Word</a:t>
                </a:r>
              </a:p>
            </c:rich>
          </c:tx>
          <c:layout/>
          <c:overlay val="0"/>
        </c:title>
        <c:numFmt formatCode="0.0000" sourceLinked="1"/>
        <c:majorTickMark val="out"/>
        <c:minorTickMark val="none"/>
        <c:tickLblPos val="nextTo"/>
        <c:crossAx val="2114805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25.xml"/><Relationship Id="rId12" Type="http://schemas.openxmlformats.org/officeDocument/2006/relationships/chart" Target="../charts/chart26.xml"/><Relationship Id="rId13" Type="http://schemas.openxmlformats.org/officeDocument/2006/relationships/chart" Target="../charts/chart27.xml"/><Relationship Id="rId14" Type="http://schemas.openxmlformats.org/officeDocument/2006/relationships/chart" Target="../charts/chart28.xml"/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Relationship Id="rId6" Type="http://schemas.openxmlformats.org/officeDocument/2006/relationships/chart" Target="../charts/chart20.xml"/><Relationship Id="rId7" Type="http://schemas.openxmlformats.org/officeDocument/2006/relationships/chart" Target="../charts/chart21.xml"/><Relationship Id="rId8" Type="http://schemas.openxmlformats.org/officeDocument/2006/relationships/chart" Target="../charts/chart22.xml"/><Relationship Id="rId9" Type="http://schemas.openxmlformats.org/officeDocument/2006/relationships/chart" Target="../charts/chart23.xml"/><Relationship Id="rId10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165100</xdr:colOff>
      <xdr:row>22</xdr:row>
      <xdr:rowOff>114300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774700</xdr:colOff>
      <xdr:row>23</xdr:row>
      <xdr:rowOff>101600</xdr:rowOff>
    </xdr:from>
    <xdr:to>
      <xdr:col>8</xdr:col>
      <xdr:colOff>114300</xdr:colOff>
      <xdr:row>45</xdr:row>
      <xdr:rowOff>25400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812800</xdr:colOff>
      <xdr:row>45</xdr:row>
      <xdr:rowOff>177800</xdr:rowOff>
    </xdr:from>
    <xdr:to>
      <xdr:col>8</xdr:col>
      <xdr:colOff>152400</xdr:colOff>
      <xdr:row>67</xdr:row>
      <xdr:rowOff>101600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12700</xdr:colOff>
      <xdr:row>68</xdr:row>
      <xdr:rowOff>25400</xdr:rowOff>
    </xdr:from>
    <xdr:to>
      <xdr:col>8</xdr:col>
      <xdr:colOff>177800</xdr:colOff>
      <xdr:row>89</xdr:row>
      <xdr:rowOff>139700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101600</xdr:colOff>
      <xdr:row>91</xdr:row>
      <xdr:rowOff>12700</xdr:rowOff>
    </xdr:from>
    <xdr:to>
      <xdr:col>8</xdr:col>
      <xdr:colOff>266700</xdr:colOff>
      <xdr:row>112</xdr:row>
      <xdr:rowOff>127000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571500</xdr:colOff>
      <xdr:row>1</xdr:row>
      <xdr:rowOff>25400</xdr:rowOff>
    </xdr:from>
    <xdr:to>
      <xdr:col>15</xdr:col>
      <xdr:colOff>736600</xdr:colOff>
      <xdr:row>22</xdr:row>
      <xdr:rowOff>139700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609600</xdr:colOff>
      <xdr:row>23</xdr:row>
      <xdr:rowOff>101600</xdr:rowOff>
    </xdr:from>
    <xdr:to>
      <xdr:col>15</xdr:col>
      <xdr:colOff>774700</xdr:colOff>
      <xdr:row>45</xdr:row>
      <xdr:rowOff>25400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558800</xdr:colOff>
      <xdr:row>45</xdr:row>
      <xdr:rowOff>165100</xdr:rowOff>
    </xdr:from>
    <xdr:to>
      <xdr:col>15</xdr:col>
      <xdr:colOff>723900</xdr:colOff>
      <xdr:row>67</xdr:row>
      <xdr:rowOff>88900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482600</xdr:colOff>
      <xdr:row>68</xdr:row>
      <xdr:rowOff>0</xdr:rowOff>
    </xdr:from>
    <xdr:to>
      <xdr:col>15</xdr:col>
      <xdr:colOff>647700</xdr:colOff>
      <xdr:row>89</xdr:row>
      <xdr:rowOff>114300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546100</xdr:colOff>
      <xdr:row>91</xdr:row>
      <xdr:rowOff>38100</xdr:rowOff>
    </xdr:from>
    <xdr:to>
      <xdr:col>15</xdr:col>
      <xdr:colOff>711200</xdr:colOff>
      <xdr:row>112</xdr:row>
      <xdr:rowOff>152400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101600</xdr:colOff>
      <xdr:row>14</xdr:row>
      <xdr:rowOff>165100</xdr:rowOff>
    </xdr:from>
    <xdr:to>
      <xdr:col>23</xdr:col>
      <xdr:colOff>266700</xdr:colOff>
      <xdr:row>36</xdr:row>
      <xdr:rowOff>88900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23</xdr:col>
      <xdr:colOff>444500</xdr:colOff>
      <xdr:row>14</xdr:row>
      <xdr:rowOff>76200</xdr:rowOff>
    </xdr:from>
    <xdr:to>
      <xdr:col>30</xdr:col>
      <xdr:colOff>609600</xdr:colOff>
      <xdr:row>36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368300</xdr:colOff>
      <xdr:row>115</xdr:row>
      <xdr:rowOff>101600</xdr:rowOff>
    </xdr:from>
    <xdr:to>
      <xdr:col>8</xdr:col>
      <xdr:colOff>584200</xdr:colOff>
      <xdr:row>138</xdr:row>
      <xdr:rowOff>114300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812800</xdr:colOff>
      <xdr:row>115</xdr:row>
      <xdr:rowOff>139700</xdr:rowOff>
    </xdr:from>
    <xdr:to>
      <xdr:col>16</xdr:col>
      <xdr:colOff>127000</xdr:colOff>
      <xdr:row>138</xdr:row>
      <xdr:rowOff>152400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567267</xdr:colOff>
      <xdr:row>1</xdr:row>
      <xdr:rowOff>67731</xdr:rowOff>
    </xdr:from>
    <xdr:to>
      <xdr:col>38</xdr:col>
      <xdr:colOff>558800</xdr:colOff>
      <xdr:row>20</xdr:row>
      <xdr:rowOff>186265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152400</xdr:colOff>
      <xdr:row>22</xdr:row>
      <xdr:rowOff>46567</xdr:rowOff>
    </xdr:from>
    <xdr:to>
      <xdr:col>38</xdr:col>
      <xdr:colOff>982133</xdr:colOff>
      <xdr:row>41</xdr:row>
      <xdr:rowOff>165101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46</xdr:col>
      <xdr:colOff>334434</xdr:colOff>
      <xdr:row>21</xdr:row>
      <xdr:rowOff>143933</xdr:rowOff>
    </xdr:from>
    <xdr:to>
      <xdr:col>52</xdr:col>
      <xdr:colOff>673100</xdr:colOff>
      <xdr:row>41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613833</xdr:colOff>
      <xdr:row>45</xdr:row>
      <xdr:rowOff>55033</xdr:rowOff>
    </xdr:from>
    <xdr:to>
      <xdr:col>38</xdr:col>
      <xdr:colOff>613833</xdr:colOff>
      <xdr:row>64</xdr:row>
      <xdr:rowOff>173566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46</xdr:col>
      <xdr:colOff>524934</xdr:colOff>
      <xdr:row>44</xdr:row>
      <xdr:rowOff>122766</xdr:rowOff>
    </xdr:from>
    <xdr:to>
      <xdr:col>52</xdr:col>
      <xdr:colOff>863600</xdr:colOff>
      <xdr:row>64</xdr:row>
      <xdr:rowOff>55032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351366</xdr:colOff>
      <xdr:row>1</xdr:row>
      <xdr:rowOff>46566</xdr:rowOff>
    </xdr:from>
    <xdr:to>
      <xdr:col>45</xdr:col>
      <xdr:colOff>690033</xdr:colOff>
      <xdr:row>20</xdr:row>
      <xdr:rowOff>165100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385232</xdr:colOff>
      <xdr:row>22</xdr:row>
      <xdr:rowOff>118534</xdr:rowOff>
    </xdr:from>
    <xdr:to>
      <xdr:col>45</xdr:col>
      <xdr:colOff>723899</xdr:colOff>
      <xdr:row>42</xdr:row>
      <xdr:rowOff>50801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53</xdr:col>
      <xdr:colOff>177800</xdr:colOff>
      <xdr:row>21</xdr:row>
      <xdr:rowOff>143932</xdr:rowOff>
    </xdr:from>
    <xdr:to>
      <xdr:col>59</xdr:col>
      <xdr:colOff>533400</xdr:colOff>
      <xdr:row>41</xdr:row>
      <xdr:rowOff>76199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334433</xdr:colOff>
      <xdr:row>44</xdr:row>
      <xdr:rowOff>156634</xdr:rowOff>
    </xdr:from>
    <xdr:to>
      <xdr:col>45</xdr:col>
      <xdr:colOff>673100</xdr:colOff>
      <xdr:row>64</xdr:row>
      <xdr:rowOff>88900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53</xdr:col>
      <xdr:colOff>245533</xdr:colOff>
      <xdr:row>43</xdr:row>
      <xdr:rowOff>110065</xdr:rowOff>
    </xdr:from>
    <xdr:to>
      <xdr:col>59</xdr:col>
      <xdr:colOff>601133</xdr:colOff>
      <xdr:row>63</xdr:row>
      <xdr:rowOff>42332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46</xdr:col>
      <xdr:colOff>558800</xdr:colOff>
      <xdr:row>1</xdr:row>
      <xdr:rowOff>12698</xdr:rowOff>
    </xdr:from>
    <xdr:to>
      <xdr:col>52</xdr:col>
      <xdr:colOff>897466</xdr:colOff>
      <xdr:row>20</xdr:row>
      <xdr:rowOff>131232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220133</xdr:colOff>
      <xdr:row>1</xdr:row>
      <xdr:rowOff>16932</xdr:rowOff>
    </xdr:from>
    <xdr:to>
      <xdr:col>59</xdr:col>
      <xdr:colOff>575733</xdr:colOff>
      <xdr:row>20</xdr:row>
      <xdr:rowOff>135466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63</xdr:col>
      <xdr:colOff>188383</xdr:colOff>
      <xdr:row>41</xdr:row>
      <xdr:rowOff>107950</xdr:rowOff>
    </xdr:from>
    <xdr:to>
      <xdr:col>70</xdr:col>
      <xdr:colOff>493182</xdr:colOff>
      <xdr:row>63</xdr:row>
      <xdr:rowOff>48683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60</xdr:col>
      <xdr:colOff>654050</xdr:colOff>
      <xdr:row>26</xdr:row>
      <xdr:rowOff>44450</xdr:rowOff>
    </xdr:from>
    <xdr:to>
      <xdr:col>68</xdr:col>
      <xdr:colOff>69850</xdr:colOff>
      <xdr:row>47</xdr:row>
      <xdr:rowOff>171450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Relationship Id="rId2" Type="http://schemas.openxmlformats.org/officeDocument/2006/relationships/comments" Target="../comments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9.vml"/><Relationship Id="rId2" Type="http://schemas.openxmlformats.org/officeDocument/2006/relationships/comments" Target="../comments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.vml"/><Relationship Id="rId2" Type="http://schemas.openxmlformats.org/officeDocument/2006/relationships/comments" Target="../comments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1.vml"/><Relationship Id="rId2" Type="http://schemas.openxmlformats.org/officeDocument/2006/relationships/comments" Target="../comments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2.vml"/><Relationship Id="rId2" Type="http://schemas.openxmlformats.org/officeDocument/2006/relationships/comments" Target="../comments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3.vml"/><Relationship Id="rId2" Type="http://schemas.openxmlformats.org/officeDocument/2006/relationships/comments" Target="../comments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I142" sqref="I142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603"/>
  <sheetViews>
    <sheetView topLeftCell="P1" zoomScale="75" zoomScaleNormal="75" zoomScalePageLayoutView="75" workbookViewId="0">
      <selection activeCell="Z18" sqref="Z18"/>
    </sheetView>
  </sheetViews>
  <sheetFormatPr baseColWidth="10" defaultRowHeight="15" x14ac:dyDescent="0"/>
  <cols>
    <col min="1" max="1" width="18.33203125" customWidth="1"/>
    <col min="2" max="3" width="15" customWidth="1"/>
    <col min="4" max="4" width="13.5" customWidth="1"/>
    <col min="5" max="5" width="11.1640625" customWidth="1"/>
    <col min="6" max="6" width="13.5" customWidth="1"/>
    <col min="7" max="7" width="11.83203125" customWidth="1"/>
    <col min="8" max="9" width="13" customWidth="1"/>
    <col min="10" max="10" width="12.6640625" customWidth="1"/>
    <col min="11" max="11" width="12" customWidth="1"/>
    <col min="12" max="12" width="12.6640625" customWidth="1"/>
    <col min="13" max="15" width="12" customWidth="1"/>
    <col min="16" max="16" width="13.33203125" customWidth="1"/>
    <col min="18" max="19" width="13.33203125" customWidth="1"/>
    <col min="23" max="23" width="11.1640625" bestFit="1" customWidth="1"/>
    <col min="26" max="26" width="12.5" customWidth="1"/>
    <col min="30" max="30" width="11.1640625" bestFit="1" customWidth="1"/>
    <col min="37" max="37" width="16" bestFit="1" customWidth="1"/>
    <col min="38" max="38" width="12.5" customWidth="1"/>
    <col min="39" max="39" width="13.6640625" customWidth="1"/>
    <col min="44" max="44" width="13.1640625" customWidth="1"/>
    <col min="47" max="47" width="13.1640625" customWidth="1"/>
    <col min="53" max="53" width="12.1640625" bestFit="1" customWidth="1"/>
    <col min="54" max="54" width="12.83203125" customWidth="1"/>
  </cols>
  <sheetData>
    <row r="1" spans="1:47">
      <c r="A1" t="s">
        <v>1</v>
      </c>
      <c r="B1" t="s">
        <v>0</v>
      </c>
      <c r="C1" t="s">
        <v>2</v>
      </c>
      <c r="D1" t="s">
        <v>3</v>
      </c>
      <c r="E1" t="s">
        <v>55</v>
      </c>
      <c r="H1" s="4" t="s">
        <v>31</v>
      </c>
      <c r="I1" s="4"/>
    </row>
    <row r="2" spans="1:47">
      <c r="A2" t="s">
        <v>4</v>
      </c>
      <c r="B2" t="s">
        <v>5</v>
      </c>
      <c r="C2" s="1"/>
      <c r="D2" s="1"/>
      <c r="H2" t="s">
        <v>32</v>
      </c>
      <c r="I2" t="s">
        <v>72</v>
      </c>
      <c r="J2" t="s">
        <v>33</v>
      </c>
      <c r="K2" t="s">
        <v>74</v>
      </c>
      <c r="L2" t="s">
        <v>63</v>
      </c>
      <c r="M2" t="s">
        <v>61</v>
      </c>
      <c r="N2" t="s">
        <v>62</v>
      </c>
      <c r="O2" t="s">
        <v>69</v>
      </c>
      <c r="P2" t="s">
        <v>59</v>
      </c>
      <c r="Q2" t="s">
        <v>66</v>
      </c>
      <c r="R2" t="s">
        <v>70</v>
      </c>
      <c r="S2" t="s">
        <v>67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25</v>
      </c>
      <c r="AE2" t="s">
        <v>97</v>
      </c>
      <c r="AF2" t="s">
        <v>44</v>
      </c>
      <c r="AG2" t="s">
        <v>77</v>
      </c>
      <c r="AH2" t="s">
        <v>45</v>
      </c>
      <c r="AK2" s="10"/>
      <c r="AM2" s="10"/>
    </row>
    <row r="3" spans="1:47">
      <c r="A3" t="s">
        <v>4</v>
      </c>
      <c r="B3" t="s">
        <v>6</v>
      </c>
      <c r="D3" s="1"/>
      <c r="H3">
        <v>2000</v>
      </c>
      <c r="I3">
        <v>256</v>
      </c>
      <c r="J3">
        <f>2*H3^3</f>
        <v>16000000000</v>
      </c>
      <c r="K3">
        <v>5848391.7851560004</v>
      </c>
      <c r="L3" s="1">
        <f>K3*8</f>
        <v>46787134.281248003</v>
      </c>
      <c r="M3" s="10">
        <f>(3*H3^2)*8/1000000</f>
        <v>96</v>
      </c>
      <c r="N3">
        <f t="shared" ref="N3:N18" si="0">40*2^20/8</f>
        <v>5242880</v>
      </c>
      <c r="O3">
        <f>SQRT(N3/3)</f>
        <v>1321.9783155054649</v>
      </c>
      <c r="P3" s="10">
        <f>J3/L3</f>
        <v>341.97435354386948</v>
      </c>
      <c r="Q3" s="10">
        <f t="shared" ref="Q3:Q18" si="1">SQRT(N3/3)</f>
        <v>1321.9783155054649</v>
      </c>
      <c r="R3">
        <f t="shared" ref="R3:R18" si="2">H3/(1+H3/O3)</f>
        <v>795.89822084935292</v>
      </c>
      <c r="S3" s="10">
        <f t="shared" ref="S3:S18" si="3">0.5*SQRT(N3/3)</f>
        <v>660.98915775273247</v>
      </c>
      <c r="T3" s="1">
        <f t="shared" ref="T3:T18" si="4">$B$27*J3</f>
        <v>4.8478173554038398E-2</v>
      </c>
      <c r="U3" s="1">
        <f>$C$27*L3</f>
        <v>2.0981511215727774E-2</v>
      </c>
      <c r="V3">
        <f>T3+U3</f>
        <v>6.9459684769766175E-2</v>
      </c>
      <c r="W3">
        <f t="shared" ref="W3:W18" si="5">MAX(T3,U3)</f>
        <v>4.8478173554038398E-2</v>
      </c>
      <c r="X3" s="1">
        <f t="shared" ref="X3:X18" si="6">$D$27*J3</f>
        <v>0.73130314664413587</v>
      </c>
      <c r="Y3" s="1">
        <f>$E$27*L3</f>
        <v>0.22483154309196429</v>
      </c>
      <c r="Z3" s="1">
        <f>AB3*$F$27</f>
        <v>20.764632494002242</v>
      </c>
      <c r="AA3">
        <f>SUM(X3:Z3)</f>
        <v>21.720767183738342</v>
      </c>
      <c r="AB3">
        <v>7.492E-2</v>
      </c>
      <c r="AC3">
        <v>21.16005223532056</v>
      </c>
      <c r="AD3">
        <f>J3/(AB3*1000000000)</f>
        <v>213.56113187399893</v>
      </c>
      <c r="AE3" s="1">
        <f>(L3*8)/AB3/1000000000</f>
        <v>4.9959566771220505</v>
      </c>
      <c r="AF3">
        <f t="shared" ref="AF3:AF18" si="7">ABS(W3-AB3)/ABS(AB3)*100</f>
        <v>35.293414903846241</v>
      </c>
      <c r="AG3">
        <f>ABS(V3-AB3)/ABS(AB3)*100</f>
        <v>7.2881943809848178</v>
      </c>
      <c r="AH3">
        <f>ABS(AA3-AC3)/ABS(AC3)*100</f>
        <v>2.6498750673300879</v>
      </c>
      <c r="AM3" s="10"/>
      <c r="AU3" s="1"/>
    </row>
    <row r="4" spans="1:47">
      <c r="A4" t="s">
        <v>7</v>
      </c>
      <c r="B4" t="s">
        <v>5</v>
      </c>
      <c r="C4" s="1"/>
      <c r="D4" s="1"/>
      <c r="H4">
        <v>2500</v>
      </c>
      <c r="I4">
        <v>128</v>
      </c>
      <c r="J4">
        <f t="shared" ref="J4:J18" si="8">2*H4^3</f>
        <v>31250000000</v>
      </c>
      <c r="K4">
        <v>12153690.796875</v>
      </c>
      <c r="L4" s="1">
        <f t="shared" ref="L4:L18" si="9">K4*8</f>
        <v>97229526.375</v>
      </c>
      <c r="M4" s="10">
        <f t="shared" ref="M4:M18" si="10">(3*H4^2)*8/1000000</f>
        <v>150</v>
      </c>
      <c r="N4">
        <f t="shared" si="0"/>
        <v>5242880</v>
      </c>
      <c r="O4">
        <f t="shared" ref="O4:O18" si="11">SQRT(N4/3)</f>
        <v>1321.9783155054649</v>
      </c>
      <c r="P4" s="10">
        <f t="shared" ref="P4:P18" si="12">J4/L4</f>
        <v>321.40442481919888</v>
      </c>
      <c r="Q4" s="10">
        <f t="shared" si="1"/>
        <v>1321.9783155054649</v>
      </c>
      <c r="R4">
        <f t="shared" si="2"/>
        <v>864.72122967201506</v>
      </c>
      <c r="S4" s="10">
        <f t="shared" si="3"/>
        <v>660.98915775273247</v>
      </c>
      <c r="T4" s="1">
        <f t="shared" si="4"/>
        <v>9.4683932722731248E-2</v>
      </c>
      <c r="U4" s="1">
        <f t="shared" ref="U4:U18" si="13">$C$27*L4</f>
        <v>4.3602208801118862E-2</v>
      </c>
      <c r="V4">
        <f t="shared" ref="V4:V18" si="14">T4+U4</f>
        <v>0.1382861415238501</v>
      </c>
      <c r="W4">
        <f t="shared" si="5"/>
        <v>9.4683932722731248E-2</v>
      </c>
      <c r="X4" s="1">
        <f t="shared" si="6"/>
        <v>1.428326458289328</v>
      </c>
      <c r="Y4" s="1">
        <f t="shared" ref="Y4:Y18" si="15">$E$27*L4</f>
        <v>0.46722811270263137</v>
      </c>
      <c r="Z4" s="1">
        <f t="shared" ref="Z4:Z18" si="16">AB4*$F$27</f>
        <v>38.692281829854366</v>
      </c>
      <c r="AA4">
        <f t="shared" ref="AA4:AA18" si="17">SUM(X4:Z4)</f>
        <v>40.587836400846328</v>
      </c>
      <c r="AB4">
        <v>0.13960400000000001</v>
      </c>
      <c r="AC4">
        <v>40.00876135</v>
      </c>
      <c r="AD4">
        <f t="shared" ref="AD4:AD18" si="18">J4/(AB4*1000000000)</f>
        <v>223.84745422767256</v>
      </c>
      <c r="AE4" s="1">
        <f t="shared" ref="AE4:AE18" si="19">(L4*8)/AB4/1000000000</f>
        <v>5.5717329804303599</v>
      </c>
      <c r="AF4">
        <f t="shared" si="7"/>
        <v>32.176776652007646</v>
      </c>
      <c r="AG4">
        <f t="shared" ref="AG4:AG18" si="20">ABS(V4-AB4)/ABS(AB4)*100</f>
        <v>0.94399764773924977</v>
      </c>
      <c r="AH4">
        <f t="shared" ref="AH3:AH18" si="21">ABS(AA4-AC4)/ABS(AC4)*100</f>
        <v>1.447370604104762</v>
      </c>
      <c r="AK4" s="10"/>
      <c r="AM4" s="10"/>
      <c r="AU4" s="1"/>
    </row>
    <row r="5" spans="1:47">
      <c r="A5" t="s">
        <v>7</v>
      </c>
      <c r="B5" t="s">
        <v>6</v>
      </c>
      <c r="D5" s="1"/>
      <c r="H5">
        <v>3000</v>
      </c>
      <c r="I5">
        <v>64</v>
      </c>
      <c r="J5">
        <f t="shared" si="8"/>
        <v>54000000000</v>
      </c>
      <c r="K5">
        <v>21540762.21875</v>
      </c>
      <c r="L5" s="1">
        <f t="shared" si="9"/>
        <v>172326097.75</v>
      </c>
      <c r="M5" s="10">
        <f t="shared" si="10"/>
        <v>216</v>
      </c>
      <c r="N5">
        <f t="shared" si="0"/>
        <v>5242880</v>
      </c>
      <c r="O5">
        <f t="shared" si="11"/>
        <v>1321.9783155054649</v>
      </c>
      <c r="P5" s="10">
        <f t="shared" si="12"/>
        <v>313.35938493970798</v>
      </c>
      <c r="Q5" s="10">
        <f t="shared" si="1"/>
        <v>1321.9783155054649</v>
      </c>
      <c r="R5">
        <f t="shared" si="2"/>
        <v>917.62027872473709</v>
      </c>
      <c r="S5" s="10">
        <f t="shared" si="3"/>
        <v>660.98915775273247</v>
      </c>
      <c r="T5" s="1">
        <f t="shared" si="4"/>
        <v>0.16361383574487959</v>
      </c>
      <c r="U5" s="1">
        <f t="shared" si="13"/>
        <v>7.7278978681824512E-2</v>
      </c>
      <c r="V5">
        <f t="shared" si="14"/>
        <v>0.2408928144267041</v>
      </c>
      <c r="W5">
        <f t="shared" si="5"/>
        <v>0.16361383574487959</v>
      </c>
      <c r="X5" s="1">
        <f t="shared" si="6"/>
        <v>2.4681481199239586</v>
      </c>
      <c r="Y5" s="1">
        <f t="shared" si="15"/>
        <v>0.82809821689971874</v>
      </c>
      <c r="Z5" s="1">
        <f t="shared" si="16"/>
        <v>67.134174335654023</v>
      </c>
      <c r="AA5">
        <f t="shared" si="17"/>
        <v>70.430420672477695</v>
      </c>
      <c r="AB5">
        <v>0.24222399999999999</v>
      </c>
      <c r="AC5">
        <v>69.628220430806493</v>
      </c>
      <c r="AD5">
        <f t="shared" si="18"/>
        <v>222.93414360261576</v>
      </c>
      <c r="AE5" s="1">
        <f t="shared" si="19"/>
        <v>5.6914623736706522</v>
      </c>
      <c r="AF5">
        <f t="shared" si="7"/>
        <v>32.453499345696713</v>
      </c>
      <c r="AG5">
        <f t="shared" si="20"/>
        <v>0.54956799214606955</v>
      </c>
      <c r="AH5">
        <f t="shared" si="21"/>
        <v>1.1521194089232729</v>
      </c>
      <c r="AK5" s="10"/>
      <c r="AM5" s="10"/>
      <c r="AU5" s="1"/>
    </row>
    <row r="6" spans="1:47">
      <c r="A6" t="s">
        <v>8</v>
      </c>
      <c r="B6" t="s">
        <v>5</v>
      </c>
      <c r="D6" s="1"/>
      <c r="H6">
        <v>3500</v>
      </c>
      <c r="I6">
        <v>32</v>
      </c>
      <c r="J6">
        <f t="shared" si="8"/>
        <v>85750000000</v>
      </c>
      <c r="K6">
        <v>32949447.6875</v>
      </c>
      <c r="L6" s="1">
        <f t="shared" si="9"/>
        <v>263595581.5</v>
      </c>
      <c r="M6" s="10">
        <f t="shared" si="10"/>
        <v>294</v>
      </c>
      <c r="N6">
        <f t="shared" si="0"/>
        <v>5242880</v>
      </c>
      <c r="O6">
        <f t="shared" si="11"/>
        <v>1321.9783155054649</v>
      </c>
      <c r="P6" s="10">
        <f t="shared" si="12"/>
        <v>325.30894301048824</v>
      </c>
      <c r="Q6" s="10">
        <f t="shared" si="1"/>
        <v>1321.9783155054649</v>
      </c>
      <c r="R6">
        <f t="shared" si="2"/>
        <v>959.54892401545544</v>
      </c>
      <c r="S6" s="10">
        <f t="shared" si="3"/>
        <v>660.98915775273247</v>
      </c>
      <c r="T6" s="1">
        <f t="shared" si="4"/>
        <v>0.25981271139117451</v>
      </c>
      <c r="U6" s="1">
        <f t="shared" si="13"/>
        <v>0.1182084291893718</v>
      </c>
      <c r="V6">
        <f t="shared" si="14"/>
        <v>0.37802114058054631</v>
      </c>
      <c r="W6">
        <f t="shared" si="5"/>
        <v>0.25981271139117451</v>
      </c>
      <c r="X6" s="1">
        <f t="shared" si="6"/>
        <v>3.9193278015459159</v>
      </c>
      <c r="Y6" s="1">
        <f t="shared" si="15"/>
        <v>1.2666858582236682</v>
      </c>
      <c r="Z6" s="1">
        <f t="shared" si="16"/>
        <v>104.94675857426488</v>
      </c>
      <c r="AA6">
        <f t="shared" si="17"/>
        <v>110.13277223403446</v>
      </c>
      <c r="AB6">
        <v>0.37865399999999999</v>
      </c>
      <c r="AC6">
        <v>109.23410592</v>
      </c>
      <c r="AD6">
        <f t="shared" si="18"/>
        <v>226.46004003655051</v>
      </c>
      <c r="AE6" s="1">
        <f t="shared" si="19"/>
        <v>5.5691070264674352</v>
      </c>
      <c r="AF6">
        <f t="shared" si="7"/>
        <v>31.38519297533513</v>
      </c>
      <c r="AG6">
        <f>ABS(V6-AB6)/ABS(AB6)*100</f>
        <v>0.1671339585620856</v>
      </c>
      <c r="AH6">
        <f t="shared" si="21"/>
        <v>0.82269755079298723</v>
      </c>
      <c r="AK6" s="10"/>
      <c r="AM6" s="10"/>
      <c r="AU6" s="1"/>
    </row>
    <row r="7" spans="1:47">
      <c r="A7" t="s">
        <v>8</v>
      </c>
      <c r="B7" t="s">
        <v>6</v>
      </c>
      <c r="D7" s="1"/>
      <c r="H7">
        <v>4000</v>
      </c>
      <c r="I7">
        <v>32</v>
      </c>
      <c r="J7">
        <f t="shared" si="8"/>
        <v>128000000000</v>
      </c>
      <c r="K7">
        <v>51817186.71875</v>
      </c>
      <c r="L7" s="1">
        <f t="shared" si="9"/>
        <v>414537493.75</v>
      </c>
      <c r="M7" s="10">
        <f t="shared" si="10"/>
        <v>384</v>
      </c>
      <c r="N7">
        <f t="shared" si="0"/>
        <v>5242880</v>
      </c>
      <c r="O7">
        <f t="shared" si="11"/>
        <v>1321.9783155054649</v>
      </c>
      <c r="P7" s="10">
        <f t="shared" si="12"/>
        <v>308.77785949368058</v>
      </c>
      <c r="Q7" s="10">
        <f t="shared" si="1"/>
        <v>1321.9783155054649</v>
      </c>
      <c r="R7">
        <f t="shared" si="2"/>
        <v>993.59917469329832</v>
      </c>
      <c r="S7" s="10">
        <f t="shared" si="3"/>
        <v>660.98915775273247</v>
      </c>
      <c r="T7" s="1">
        <f t="shared" si="4"/>
        <v>0.38782538843230718</v>
      </c>
      <c r="U7" s="1">
        <f t="shared" si="13"/>
        <v>0.1858977517659435</v>
      </c>
      <c r="V7">
        <f t="shared" si="14"/>
        <v>0.57372314019825066</v>
      </c>
      <c r="W7">
        <f t="shared" si="5"/>
        <v>0.38782538843230718</v>
      </c>
      <c r="X7" s="1">
        <f t="shared" si="6"/>
        <v>5.850425173153087</v>
      </c>
      <c r="Y7" s="1">
        <f t="shared" si="15"/>
        <v>1.9920242139438413</v>
      </c>
      <c r="Z7" s="1">
        <f t="shared" si="16"/>
        <v>154.88276185388813</v>
      </c>
      <c r="AA7">
        <f t="shared" si="17"/>
        <v>162.72521124098506</v>
      </c>
      <c r="AB7">
        <v>0.55882600000000004</v>
      </c>
      <c r="AC7">
        <v>162.46468885000002</v>
      </c>
      <c r="AD7">
        <f t="shared" si="18"/>
        <v>229.05161892968474</v>
      </c>
      <c r="AE7" s="1">
        <f t="shared" si="19"/>
        <v>5.934405253155723</v>
      </c>
      <c r="AF7">
        <f t="shared" si="7"/>
        <v>30.599974154332987</v>
      </c>
      <c r="AG7">
        <f t="shared" si="20"/>
        <v>2.6657922498685838</v>
      </c>
      <c r="AH7">
        <f t="shared" si="21"/>
        <v>0.16035631670435144</v>
      </c>
      <c r="AK7" s="10"/>
      <c r="AM7" s="10"/>
      <c r="AU7" s="1"/>
    </row>
    <row r="8" spans="1:47">
      <c r="H8">
        <v>4500</v>
      </c>
      <c r="I8">
        <v>16</v>
      </c>
      <c r="J8">
        <f t="shared" si="8"/>
        <v>182250000000</v>
      </c>
      <c r="K8">
        <v>69177495</v>
      </c>
      <c r="L8" s="1">
        <f t="shared" si="9"/>
        <v>553419960</v>
      </c>
      <c r="M8" s="10">
        <f t="shared" si="10"/>
        <v>486</v>
      </c>
      <c r="N8">
        <f t="shared" si="0"/>
        <v>5242880</v>
      </c>
      <c r="O8">
        <f t="shared" si="11"/>
        <v>1321.9783155054649</v>
      </c>
      <c r="P8" s="10">
        <f t="shared" si="12"/>
        <v>329.31591408448656</v>
      </c>
      <c r="Q8" s="10">
        <f t="shared" si="1"/>
        <v>1321.9783155054649</v>
      </c>
      <c r="R8">
        <f t="shared" si="2"/>
        <v>1021.8008548625293</v>
      </c>
      <c r="S8" s="10">
        <f t="shared" si="3"/>
        <v>660.98915775273247</v>
      </c>
      <c r="T8" s="1">
        <f t="shared" si="4"/>
        <v>0.55219669563896856</v>
      </c>
      <c r="U8" s="1">
        <f t="shared" si="13"/>
        <v>0.248179061960661</v>
      </c>
      <c r="V8">
        <f t="shared" si="14"/>
        <v>0.80037575759962953</v>
      </c>
      <c r="W8">
        <f t="shared" si="5"/>
        <v>0.55219669563896856</v>
      </c>
      <c r="X8" s="1">
        <f t="shared" si="6"/>
        <v>8.3299999047433602</v>
      </c>
      <c r="Y8" s="1">
        <f t="shared" si="15"/>
        <v>2.6594119408284094</v>
      </c>
      <c r="Z8" s="1">
        <f t="shared" si="16"/>
        <v>219.31409721354757</v>
      </c>
      <c r="AA8">
        <f t="shared" si="17"/>
        <v>230.30350905911934</v>
      </c>
      <c r="AB8">
        <v>0.79129799999999995</v>
      </c>
      <c r="AC8">
        <v>229.00955418000001</v>
      </c>
      <c r="AD8">
        <f t="shared" si="18"/>
        <v>230.31778167011669</v>
      </c>
      <c r="AE8" s="1">
        <f t="shared" si="19"/>
        <v>5.5950598636670392</v>
      </c>
      <c r="AF8">
        <f t="shared" si="7"/>
        <v>30.216341297593495</v>
      </c>
      <c r="AG8">
        <f t="shared" si="20"/>
        <v>1.1471983500058875</v>
      </c>
      <c r="AH8">
        <f t="shared" si="21"/>
        <v>0.56502222527462154</v>
      </c>
      <c r="AK8" s="10"/>
      <c r="AM8" s="10"/>
      <c r="AU8" s="1"/>
    </row>
    <row r="9" spans="1:47">
      <c r="A9" s="4" t="s">
        <v>1</v>
      </c>
      <c r="B9" s="4" t="s">
        <v>0</v>
      </c>
      <c r="C9" s="4" t="s">
        <v>2</v>
      </c>
      <c r="D9" s="4" t="s">
        <v>3</v>
      </c>
      <c r="E9" t="s">
        <v>56</v>
      </c>
      <c r="H9">
        <v>5000</v>
      </c>
      <c r="I9">
        <v>16</v>
      </c>
      <c r="J9">
        <f t="shared" si="8"/>
        <v>250000000000</v>
      </c>
      <c r="K9">
        <v>96080003.625</v>
      </c>
      <c r="L9" s="1">
        <f t="shared" si="9"/>
        <v>768640029</v>
      </c>
      <c r="M9" s="10">
        <f t="shared" si="10"/>
        <v>600</v>
      </c>
      <c r="N9">
        <f t="shared" si="0"/>
        <v>5242880</v>
      </c>
      <c r="O9">
        <f t="shared" si="11"/>
        <v>1321.9783155054649</v>
      </c>
      <c r="P9" s="10">
        <f t="shared" si="12"/>
        <v>325.24977956879212</v>
      </c>
      <c r="Q9" s="10">
        <f t="shared" si="1"/>
        <v>1321.9783155054649</v>
      </c>
      <c r="R9">
        <f t="shared" si="2"/>
        <v>1045.5416402355756</v>
      </c>
      <c r="S9" s="10">
        <f t="shared" si="3"/>
        <v>660.98915775273247</v>
      </c>
      <c r="T9" s="1">
        <f t="shared" si="4"/>
        <v>0.75747146178184999</v>
      </c>
      <c r="U9" s="1">
        <f t="shared" si="13"/>
        <v>0.34469367780416754</v>
      </c>
      <c r="V9">
        <f t="shared" si="14"/>
        <v>1.1021651395860175</v>
      </c>
      <c r="W9">
        <f t="shared" si="5"/>
        <v>0.75747146178184999</v>
      </c>
      <c r="X9" s="1">
        <f t="shared" si="6"/>
        <v>11.426611666314624</v>
      </c>
      <c r="Y9" s="1">
        <f t="shared" si="15"/>
        <v>3.6936334412681733</v>
      </c>
      <c r="Z9" s="1">
        <f t="shared" si="16"/>
        <v>301.26870926078436</v>
      </c>
      <c r="AA9">
        <f t="shared" si="17"/>
        <v>316.38895436836714</v>
      </c>
      <c r="AB9">
        <v>1.0869949999999999</v>
      </c>
      <c r="AC9">
        <v>315.77204749999999</v>
      </c>
      <c r="AD9">
        <f t="shared" si="18"/>
        <v>229.9918582882166</v>
      </c>
      <c r="AE9" s="1">
        <f t="shared" si="19"/>
        <v>5.6569903559813985</v>
      </c>
      <c r="AF9">
        <f t="shared" si="7"/>
        <v>30.31509236180019</v>
      </c>
      <c r="AG9">
        <f t="shared" si="20"/>
        <v>1.3956034375519244</v>
      </c>
      <c r="AH9">
        <f t="shared" si="21"/>
        <v>0.19536462243927802</v>
      </c>
      <c r="AK9" s="10"/>
      <c r="AM9" s="10"/>
      <c r="AU9" s="1"/>
    </row>
    <row r="10" spans="1:47">
      <c r="A10" s="4" t="s">
        <v>4</v>
      </c>
      <c r="B10" s="4" t="s">
        <v>5</v>
      </c>
      <c r="C10" s="5">
        <v>22347</v>
      </c>
      <c r="D10" s="5">
        <v>23009</v>
      </c>
      <c r="H10">
        <v>5500</v>
      </c>
      <c r="I10">
        <v>8</v>
      </c>
      <c r="J10">
        <f t="shared" si="8"/>
        <v>332750000000</v>
      </c>
      <c r="K10">
        <v>124086783.125</v>
      </c>
      <c r="L10" s="1">
        <f t="shared" si="9"/>
        <v>992694265</v>
      </c>
      <c r="M10" s="10">
        <f t="shared" si="10"/>
        <v>726</v>
      </c>
      <c r="N10">
        <f t="shared" si="0"/>
        <v>5242880</v>
      </c>
      <c r="O10">
        <f t="shared" si="11"/>
        <v>1321.9783155054649</v>
      </c>
      <c r="P10" s="10">
        <f t="shared" si="12"/>
        <v>335.198874146815</v>
      </c>
      <c r="Q10" s="10">
        <f t="shared" si="1"/>
        <v>1321.9783155054649</v>
      </c>
      <c r="R10">
        <f t="shared" si="2"/>
        <v>1065.8023815106969</v>
      </c>
      <c r="S10" s="10">
        <f t="shared" si="3"/>
        <v>660.98915775273247</v>
      </c>
      <c r="T10" s="1">
        <f t="shared" si="4"/>
        <v>1.0081945156316423</v>
      </c>
      <c r="U10" s="1">
        <f t="shared" si="13"/>
        <v>0.44516994201189969</v>
      </c>
      <c r="V10">
        <f t="shared" si="14"/>
        <v>1.4533644576435421</v>
      </c>
      <c r="W10">
        <f t="shared" si="5"/>
        <v>1.0081945156316423</v>
      </c>
      <c r="X10" s="1">
        <f t="shared" si="6"/>
        <v>15.208820127864763</v>
      </c>
      <c r="Y10" s="1">
        <f t="shared" si="15"/>
        <v>4.7703067701657913</v>
      </c>
      <c r="Z10" s="1">
        <f t="shared" si="16"/>
        <v>400.14211770369485</v>
      </c>
      <c r="AA10">
        <f t="shared" si="17"/>
        <v>420.12124460172538</v>
      </c>
      <c r="AB10">
        <v>1.4437359999999999</v>
      </c>
      <c r="AC10">
        <v>418.98662455999994</v>
      </c>
      <c r="AD10">
        <f t="shared" si="18"/>
        <v>230.47842541849755</v>
      </c>
      <c r="AE10" s="1">
        <f t="shared" si="19"/>
        <v>5.5006968864113661</v>
      </c>
      <c r="AF10">
        <f t="shared" si="7"/>
        <v>30.167668075628622</v>
      </c>
      <c r="AG10">
        <f t="shared" si="20"/>
        <v>0.66691262415996722</v>
      </c>
      <c r="AH10">
        <f t="shared" si="21"/>
        <v>0.27080101731575934</v>
      </c>
      <c r="AK10" s="10"/>
      <c r="AM10" s="10"/>
      <c r="AU10" s="1"/>
    </row>
    <row r="11" spans="1:47">
      <c r="A11" s="4" t="s">
        <v>4</v>
      </c>
      <c r="B11" s="4" t="s">
        <v>6</v>
      </c>
      <c r="C11" s="5">
        <v>78.900000000000006</v>
      </c>
      <c r="D11" s="5">
        <v>860.64</v>
      </c>
      <c r="H11">
        <v>6000</v>
      </c>
      <c r="I11">
        <v>8</v>
      </c>
      <c r="J11">
        <f t="shared" si="8"/>
        <v>432000000000</v>
      </c>
      <c r="K11">
        <v>162678466.875</v>
      </c>
      <c r="L11" s="1">
        <f t="shared" si="9"/>
        <v>1301427735</v>
      </c>
      <c r="M11" s="10">
        <f t="shared" si="10"/>
        <v>864</v>
      </c>
      <c r="N11">
        <f t="shared" si="0"/>
        <v>5242880</v>
      </c>
      <c r="O11">
        <f t="shared" si="11"/>
        <v>1321.9783155054649</v>
      </c>
      <c r="P11" s="10">
        <f t="shared" si="12"/>
        <v>331.94313320823767</v>
      </c>
      <c r="Q11" s="10">
        <f t="shared" si="1"/>
        <v>1321.9783155054649</v>
      </c>
      <c r="R11">
        <f t="shared" si="2"/>
        <v>1083.2960098004908</v>
      </c>
      <c r="S11" s="10">
        <f t="shared" si="3"/>
        <v>660.98915775273247</v>
      </c>
      <c r="T11" s="1">
        <f t="shared" si="4"/>
        <v>1.3089106859590367</v>
      </c>
      <c r="U11" s="1">
        <f t="shared" si="13"/>
        <v>0.58362028446152847</v>
      </c>
      <c r="V11">
        <f t="shared" si="14"/>
        <v>1.8925309704205651</v>
      </c>
      <c r="W11">
        <f t="shared" si="5"/>
        <v>1.3089106859590367</v>
      </c>
      <c r="X11" s="1">
        <f t="shared" si="6"/>
        <v>19.745184959391668</v>
      </c>
      <c r="Y11" s="1">
        <f t="shared" si="15"/>
        <v>6.2538988629616297</v>
      </c>
      <c r="Z11" s="1">
        <f t="shared" si="16"/>
        <v>515.21121888268408</v>
      </c>
      <c r="AA11">
        <f t="shared" si="17"/>
        <v>541.21030270503741</v>
      </c>
      <c r="AB11">
        <v>1.8589119999999999</v>
      </c>
      <c r="AC11">
        <v>540.68600418547328</v>
      </c>
      <c r="AD11">
        <f t="shared" si="18"/>
        <v>232.39400251329809</v>
      </c>
      <c r="AE11" s="1">
        <f t="shared" si="19"/>
        <v>5.6008148207123307</v>
      </c>
      <c r="AF11">
        <f t="shared" si="7"/>
        <v>29.587270082766864</v>
      </c>
      <c r="AG11">
        <f t="shared" si="20"/>
        <v>1.8085294204655822</v>
      </c>
      <c r="AH11">
        <f t="shared" si="21"/>
        <v>9.6969130975373824E-2</v>
      </c>
      <c r="AK11" s="10"/>
      <c r="AM11" s="10"/>
      <c r="AU11" s="1"/>
    </row>
    <row r="12" spans="1:47">
      <c r="A12" s="4" t="s">
        <v>7</v>
      </c>
      <c r="B12" s="4" t="s">
        <v>5</v>
      </c>
      <c r="C12" s="5">
        <v>1100</v>
      </c>
      <c r="D12" s="5">
        <v>1630</v>
      </c>
      <c r="H12">
        <v>6500</v>
      </c>
      <c r="I12">
        <v>8</v>
      </c>
      <c r="J12">
        <f t="shared" si="8"/>
        <v>549250000000</v>
      </c>
      <c r="K12">
        <v>202150105.5</v>
      </c>
      <c r="L12" s="1">
        <f t="shared" si="9"/>
        <v>1617200844</v>
      </c>
      <c r="M12" s="10">
        <f t="shared" si="10"/>
        <v>1014</v>
      </c>
      <c r="N12">
        <f t="shared" si="0"/>
        <v>5242880</v>
      </c>
      <c r="O12">
        <f t="shared" si="11"/>
        <v>1321.9783155054649</v>
      </c>
      <c r="P12" s="10">
        <f t="shared" si="12"/>
        <v>339.63004783096687</v>
      </c>
      <c r="Q12" s="10">
        <f t="shared" si="1"/>
        <v>1321.9783155054649</v>
      </c>
      <c r="R12">
        <f t="shared" si="2"/>
        <v>1098.553167010441</v>
      </c>
      <c r="S12" s="10">
        <f t="shared" si="3"/>
        <v>660.98915775273247</v>
      </c>
      <c r="T12" s="1">
        <f t="shared" si="4"/>
        <v>1.6641648015347243</v>
      </c>
      <c r="U12" s="1">
        <f t="shared" si="13"/>
        <v>0.72522752606521323</v>
      </c>
      <c r="V12">
        <f t="shared" si="14"/>
        <v>2.3893923275999374</v>
      </c>
      <c r="W12">
        <f t="shared" si="5"/>
        <v>1.6641648015347243</v>
      </c>
      <c r="X12" s="1">
        <f t="shared" si="6"/>
        <v>25.10426583089323</v>
      </c>
      <c r="Y12" s="1">
        <f t="shared" si="15"/>
        <v>7.7713193345093323</v>
      </c>
      <c r="Z12" s="1">
        <f t="shared" si="16"/>
        <v>651.9681638588994</v>
      </c>
      <c r="AA12">
        <f t="shared" si="17"/>
        <v>684.84374902430193</v>
      </c>
      <c r="AB12">
        <v>2.3523390000000002</v>
      </c>
      <c r="AC12">
        <v>682.67818203750005</v>
      </c>
      <c r="AD12">
        <f t="shared" si="18"/>
        <v>233.4910061857581</v>
      </c>
      <c r="AE12" s="1">
        <f t="shared" si="19"/>
        <v>5.4998904290580555</v>
      </c>
      <c r="AF12">
        <f t="shared" si="7"/>
        <v>29.254890492623549</v>
      </c>
      <c r="AG12">
        <f t="shared" si="20"/>
        <v>1.5751695482639696</v>
      </c>
      <c r="AH12">
        <f t="shared" si="21"/>
        <v>0.31721637570701233</v>
      </c>
      <c r="AK12" s="10"/>
      <c r="AM12" s="10"/>
      <c r="AU12" s="1"/>
    </row>
    <row r="13" spans="1:47">
      <c r="A13" s="4" t="s">
        <v>7</v>
      </c>
      <c r="B13" s="4" t="s">
        <v>6</v>
      </c>
      <c r="C13" s="5">
        <v>26.73</v>
      </c>
      <c r="D13" s="5">
        <v>1150</v>
      </c>
      <c r="H13">
        <v>7500</v>
      </c>
      <c r="I13">
        <v>4</v>
      </c>
      <c r="J13">
        <f t="shared" si="8"/>
        <v>843750000000</v>
      </c>
      <c r="K13">
        <v>306042928.5</v>
      </c>
      <c r="L13" s="1">
        <f t="shared" si="9"/>
        <v>2448343428</v>
      </c>
      <c r="M13" s="10">
        <f t="shared" si="10"/>
        <v>1350</v>
      </c>
      <c r="N13">
        <f t="shared" si="0"/>
        <v>5242880</v>
      </c>
      <c r="O13">
        <f t="shared" si="11"/>
        <v>1321.9783155054649</v>
      </c>
      <c r="P13" s="10">
        <f t="shared" si="12"/>
        <v>344.6207710693763</v>
      </c>
      <c r="Q13" s="10">
        <f t="shared" si="1"/>
        <v>1321.9783155054649</v>
      </c>
      <c r="R13">
        <f t="shared" si="2"/>
        <v>1123.8791359149816</v>
      </c>
      <c r="S13" s="10">
        <f t="shared" si="3"/>
        <v>660.98915775273247</v>
      </c>
      <c r="T13" s="1">
        <f t="shared" si="4"/>
        <v>2.5564661835137437</v>
      </c>
      <c r="U13" s="1">
        <f t="shared" si="13"/>
        <v>1.097950235330488</v>
      </c>
      <c r="V13">
        <f t="shared" si="14"/>
        <v>3.6544164188442316</v>
      </c>
      <c r="W13">
        <f t="shared" si="5"/>
        <v>2.5564661835137437</v>
      </c>
      <c r="X13" s="1">
        <f t="shared" si="6"/>
        <v>38.564814373811856</v>
      </c>
      <c r="Y13" s="1">
        <f t="shared" si="15"/>
        <v>11.765303419254991</v>
      </c>
      <c r="Z13" s="1">
        <f t="shared" si="16"/>
        <v>998.46314068160041</v>
      </c>
      <c r="AA13">
        <f t="shared" si="17"/>
        <v>1048.7932584746673</v>
      </c>
      <c r="AB13">
        <v>3.6025130000000001</v>
      </c>
      <c r="AC13">
        <v>1054.27542945</v>
      </c>
      <c r="AD13">
        <f t="shared" si="18"/>
        <v>234.21150735611502</v>
      </c>
      <c r="AE13" s="1">
        <f t="shared" si="19"/>
        <v>5.436967867707903</v>
      </c>
      <c r="AF13">
        <f t="shared" si="7"/>
        <v>29.03658686273322</v>
      </c>
      <c r="AG13">
        <f t="shared" si="20"/>
        <v>1.4407559068969786</v>
      </c>
      <c r="AH13">
        <f t="shared" si="21"/>
        <v>0.51999418958220056</v>
      </c>
      <c r="AK13" s="10"/>
      <c r="AM13" s="10"/>
      <c r="AU13" s="1"/>
    </row>
    <row r="14" spans="1:47">
      <c r="A14" s="4" t="s">
        <v>8</v>
      </c>
      <c r="B14" s="4" t="s">
        <v>5</v>
      </c>
      <c r="C14" s="11">
        <v>6.7511000000000001</v>
      </c>
      <c r="D14" s="11">
        <v>21.844899999999999</v>
      </c>
      <c r="H14">
        <v>8000</v>
      </c>
      <c r="I14">
        <v>4</v>
      </c>
      <c r="J14">
        <f t="shared" si="8"/>
        <v>1024000000000</v>
      </c>
      <c r="K14">
        <v>368630466.75</v>
      </c>
      <c r="L14" s="1">
        <f t="shared" si="9"/>
        <v>2949043734</v>
      </c>
      <c r="M14" s="10">
        <f t="shared" si="10"/>
        <v>1536</v>
      </c>
      <c r="N14">
        <f t="shared" si="0"/>
        <v>5242880</v>
      </c>
      <c r="O14">
        <f t="shared" si="11"/>
        <v>1321.9783155054649</v>
      </c>
      <c r="P14" s="10">
        <f t="shared" si="12"/>
        <v>347.23120182794821</v>
      </c>
      <c r="Q14" s="10">
        <f t="shared" si="1"/>
        <v>1321.9783155054649</v>
      </c>
      <c r="R14">
        <f t="shared" si="2"/>
        <v>1134.5045189016048</v>
      </c>
      <c r="S14" s="10">
        <f t="shared" si="3"/>
        <v>660.98915775273247</v>
      </c>
      <c r="T14" s="1">
        <f t="shared" si="4"/>
        <v>3.1026031074584575</v>
      </c>
      <c r="U14" s="1">
        <f t="shared" si="13"/>
        <v>1.3224873703237685</v>
      </c>
      <c r="V14">
        <f t="shared" si="14"/>
        <v>4.4250904777822262</v>
      </c>
      <c r="W14">
        <f t="shared" si="5"/>
        <v>3.1026031074584575</v>
      </c>
      <c r="X14" s="1">
        <f t="shared" si="6"/>
        <v>46.803401385224696</v>
      </c>
      <c r="Y14" s="1">
        <f t="shared" si="15"/>
        <v>14.17137560456764</v>
      </c>
      <c r="Z14" s="1">
        <f t="shared" si="16"/>
        <v>1208.5282182614405</v>
      </c>
      <c r="AA14">
        <f t="shared" si="17"/>
        <v>1269.502995251233</v>
      </c>
      <c r="AB14">
        <v>4.3604399999999996</v>
      </c>
      <c r="AC14">
        <v>1271.2045237499999</v>
      </c>
      <c r="AD14">
        <f t="shared" si="18"/>
        <v>234.83868600416471</v>
      </c>
      <c r="AE14" s="1">
        <f t="shared" si="19"/>
        <v>5.4105434020419958</v>
      </c>
      <c r="AF14">
        <f t="shared" si="7"/>
        <v>28.846558891798583</v>
      </c>
      <c r="AG14">
        <f t="shared" si="20"/>
        <v>1.4826594972577665</v>
      </c>
      <c r="AH14">
        <f t="shared" si="21"/>
        <v>0.13385167114946303</v>
      </c>
      <c r="AK14" s="10"/>
      <c r="AM14" s="10"/>
    </row>
    <row r="15" spans="1:47">
      <c r="A15" s="4" t="s">
        <v>8</v>
      </c>
      <c r="B15" s="4" t="s">
        <v>6</v>
      </c>
      <c r="C15" s="5">
        <v>13.1629</v>
      </c>
      <c r="D15" s="5">
        <v>46.174599999999998</v>
      </c>
      <c r="H15">
        <v>8500</v>
      </c>
      <c r="I15">
        <v>2</v>
      </c>
      <c r="J15">
        <f t="shared" si="8"/>
        <v>1228250000000</v>
      </c>
      <c r="K15">
        <v>439253229.5</v>
      </c>
      <c r="L15" s="1">
        <f t="shared" si="9"/>
        <v>3514025836</v>
      </c>
      <c r="M15" s="10">
        <f t="shared" si="10"/>
        <v>1734</v>
      </c>
      <c r="N15">
        <f t="shared" si="0"/>
        <v>5242880</v>
      </c>
      <c r="O15">
        <f t="shared" si="11"/>
        <v>1321.9783155054649</v>
      </c>
      <c r="P15" s="10">
        <f t="shared" si="12"/>
        <v>349.52787979445009</v>
      </c>
      <c r="Q15" s="10">
        <f t="shared" si="1"/>
        <v>1321.9783155054649</v>
      </c>
      <c r="R15">
        <f t="shared" si="2"/>
        <v>1144.0481052638299</v>
      </c>
      <c r="S15" s="10">
        <f t="shared" si="3"/>
        <v>660.98915775273247</v>
      </c>
      <c r="T15" s="1">
        <f t="shared" si="4"/>
        <v>3.7214572917342288</v>
      </c>
      <c r="U15" s="1">
        <f t="shared" si="13"/>
        <v>1.5758514305917113</v>
      </c>
      <c r="V15">
        <f t="shared" si="14"/>
        <v>5.2973087223259405</v>
      </c>
      <c r="W15">
        <f t="shared" si="5"/>
        <v>3.7214572917342288</v>
      </c>
      <c r="X15" s="1">
        <f t="shared" si="6"/>
        <v>56.138943116603748</v>
      </c>
      <c r="Y15" s="1">
        <f t="shared" si="15"/>
        <v>16.886348422702234</v>
      </c>
      <c r="Z15" s="1">
        <f t="shared" si="16"/>
        <v>1550.1061456303764</v>
      </c>
      <c r="AA15">
        <f t="shared" si="17"/>
        <v>1623.1314371696824</v>
      </c>
      <c r="AB15">
        <v>5.592873</v>
      </c>
      <c r="AC15">
        <v>1624.4188913308476</v>
      </c>
      <c r="AD15">
        <f t="shared" si="18"/>
        <v>219.60984989289048</v>
      </c>
      <c r="AE15" s="1">
        <f t="shared" si="19"/>
        <v>5.0264339433418206</v>
      </c>
      <c r="AF15">
        <f t="shared" si="7"/>
        <v>33.460722391975843</v>
      </c>
      <c r="AG15">
        <f t="shared" si="20"/>
        <v>5.2846592024181387</v>
      </c>
      <c r="AH15">
        <f t="shared" si="21"/>
        <v>7.9256290851827907E-2</v>
      </c>
      <c r="AK15" s="10"/>
      <c r="AM15" s="10"/>
    </row>
    <row r="16" spans="1:47">
      <c r="H16">
        <v>9000</v>
      </c>
      <c r="I16">
        <v>2</v>
      </c>
      <c r="J16">
        <f t="shared" si="8"/>
        <v>1458000000000</v>
      </c>
      <c r="K16">
        <v>517835428</v>
      </c>
      <c r="L16" s="1">
        <f t="shared" si="9"/>
        <v>4142683424</v>
      </c>
      <c r="M16" s="10">
        <f t="shared" si="10"/>
        <v>1944</v>
      </c>
      <c r="N16">
        <f t="shared" si="0"/>
        <v>5242880</v>
      </c>
      <c r="O16">
        <f t="shared" si="11"/>
        <v>1321.9783155054649</v>
      </c>
      <c r="P16" s="10">
        <f t="shared" si="12"/>
        <v>351.94579232226653</v>
      </c>
      <c r="Q16" s="10">
        <f t="shared" si="1"/>
        <v>1321.9783155054649</v>
      </c>
      <c r="R16">
        <f t="shared" si="2"/>
        <v>1152.6671027468199</v>
      </c>
      <c r="S16" s="10">
        <f t="shared" si="3"/>
        <v>660.98915775273247</v>
      </c>
      <c r="T16" s="1">
        <f t="shared" si="4"/>
        <v>4.4175735651117485</v>
      </c>
      <c r="U16" s="1">
        <f t="shared" si="13"/>
        <v>1.8577705187364391</v>
      </c>
      <c r="V16">
        <f t="shared" si="14"/>
        <v>6.2753440838481875</v>
      </c>
      <c r="W16">
        <f t="shared" si="5"/>
        <v>4.4175735651117485</v>
      </c>
      <c r="X16" s="1">
        <f t="shared" si="6"/>
        <v>66.639999237946881</v>
      </c>
      <c r="Y16" s="1">
        <f t="shared" si="15"/>
        <v>19.907308303187186</v>
      </c>
      <c r="Z16" s="1">
        <f t="shared" si="16"/>
        <v>1720.9534509477858</v>
      </c>
      <c r="AA16">
        <f t="shared" si="17"/>
        <v>1807.5007584889199</v>
      </c>
      <c r="AB16">
        <v>6.2092999999999998</v>
      </c>
      <c r="AC16">
        <v>1806.1724736374927</v>
      </c>
      <c r="AD16">
        <f t="shared" si="18"/>
        <v>234.80907670751935</v>
      </c>
      <c r="AE16" s="1">
        <f t="shared" si="19"/>
        <v>5.337391878633662</v>
      </c>
      <c r="AF16">
        <f t="shared" si="7"/>
        <v>28.855530170683512</v>
      </c>
      <c r="AG16">
        <f t="shared" si="20"/>
        <v>1.063631711274825</v>
      </c>
      <c r="AH16">
        <f t="shared" si="21"/>
        <v>7.3541418154391774E-2</v>
      </c>
      <c r="AK16" s="10"/>
      <c r="AM16" s="10"/>
    </row>
    <row r="17" spans="1:55">
      <c r="A17" t="s">
        <v>57</v>
      </c>
      <c r="H17">
        <v>9500</v>
      </c>
      <c r="I17">
        <v>2</v>
      </c>
      <c r="J17">
        <f t="shared" si="8"/>
        <v>1714750000000</v>
      </c>
      <c r="K17">
        <v>608405696.5</v>
      </c>
      <c r="L17" s="1">
        <f t="shared" si="9"/>
        <v>4867245572</v>
      </c>
      <c r="M17" s="10">
        <f t="shared" si="10"/>
        <v>2166</v>
      </c>
      <c r="N17">
        <f t="shared" si="0"/>
        <v>5242880</v>
      </c>
      <c r="O17">
        <f t="shared" si="11"/>
        <v>1321.9783155054649</v>
      </c>
      <c r="P17" s="10">
        <f t="shared" si="12"/>
        <v>352.3039827422129</v>
      </c>
      <c r="Q17" s="10">
        <f t="shared" si="1"/>
        <v>1321.9783155054649</v>
      </c>
      <c r="R17">
        <f t="shared" si="2"/>
        <v>1160.4896656748965</v>
      </c>
      <c r="S17" s="10">
        <f t="shared" si="3"/>
        <v>660.98915775273247</v>
      </c>
      <c r="T17" s="1">
        <f t="shared" si="4"/>
        <v>5.1954967563617087</v>
      </c>
      <c r="U17" s="1">
        <f t="shared" si="13"/>
        <v>2.1826976395848479</v>
      </c>
      <c r="V17">
        <f t="shared" si="14"/>
        <v>7.3781943959465561</v>
      </c>
      <c r="W17">
        <f t="shared" si="5"/>
        <v>5.1954967563617087</v>
      </c>
      <c r="X17" s="1">
        <f t="shared" si="6"/>
        <v>78.375129419252005</v>
      </c>
      <c r="Y17" s="1">
        <f t="shared" si="15"/>
        <v>23.389129284605133</v>
      </c>
      <c r="Z17" s="1">
        <f t="shared" si="16"/>
        <v>2056.8180556494585</v>
      </c>
      <c r="AA17">
        <f t="shared" si="17"/>
        <v>2158.5823143533157</v>
      </c>
      <c r="AB17">
        <v>7.421119</v>
      </c>
      <c r="AC17">
        <v>2155.5496418495791</v>
      </c>
      <c r="AD17">
        <f t="shared" si="18"/>
        <v>231.06353637503994</v>
      </c>
      <c r="AE17" s="1">
        <f t="shared" si="19"/>
        <v>5.2469128410418966</v>
      </c>
      <c r="AF17">
        <f t="shared" si="7"/>
        <v>29.990386135005938</v>
      </c>
      <c r="AG17">
        <f t="shared" si="20"/>
        <v>0.57841147747993116</v>
      </c>
      <c r="AH17">
        <f t="shared" si="21"/>
        <v>0.14069137842422644</v>
      </c>
      <c r="AK17" s="10"/>
      <c r="AM17" s="10"/>
    </row>
    <row r="18" spans="1:55">
      <c r="B18" t="s">
        <v>29</v>
      </c>
      <c r="C18" t="s">
        <v>26</v>
      </c>
      <c r="D18" t="s">
        <v>30</v>
      </c>
      <c r="E18" t="s">
        <v>27</v>
      </c>
      <c r="F18" t="s">
        <v>28</v>
      </c>
      <c r="H18">
        <v>10000</v>
      </c>
      <c r="I18">
        <v>2</v>
      </c>
      <c r="J18">
        <f t="shared" si="8"/>
        <v>2000000000000</v>
      </c>
      <c r="K18">
        <v>703284608</v>
      </c>
      <c r="L18" s="1">
        <f t="shared" si="9"/>
        <v>5626276864</v>
      </c>
      <c r="M18" s="10">
        <f t="shared" si="10"/>
        <v>2400</v>
      </c>
      <c r="N18">
        <f t="shared" si="0"/>
        <v>5242880</v>
      </c>
      <c r="O18">
        <f t="shared" si="11"/>
        <v>1321.9783155054649</v>
      </c>
      <c r="P18" s="10">
        <f t="shared" si="12"/>
        <v>355.47486345670171</v>
      </c>
      <c r="Q18" s="10">
        <f t="shared" si="1"/>
        <v>1321.9783155054649</v>
      </c>
      <c r="R18">
        <f t="shared" si="2"/>
        <v>1167.6213102219194</v>
      </c>
      <c r="S18" s="10">
        <f t="shared" si="3"/>
        <v>660.98915775273247</v>
      </c>
      <c r="T18" s="1">
        <f t="shared" si="4"/>
        <v>6.0597716942547999</v>
      </c>
      <c r="U18" s="1">
        <f t="shared" si="13"/>
        <v>2.5230823160741971</v>
      </c>
      <c r="V18">
        <f t="shared" si="14"/>
        <v>8.5828540103289974</v>
      </c>
      <c r="W18">
        <f t="shared" si="5"/>
        <v>6.0597716942547999</v>
      </c>
      <c r="X18" s="1">
        <f t="shared" si="6"/>
        <v>91.412893330516994</v>
      </c>
      <c r="Y18" s="1">
        <f t="shared" si="15"/>
        <v>27.036588768009409</v>
      </c>
      <c r="Z18" s="1">
        <f t="shared" si="16"/>
        <v>2353.1414454015603</v>
      </c>
      <c r="AA18">
        <f t="shared" si="17"/>
        <v>2471.5909275000868</v>
      </c>
      <c r="AB18">
        <v>8.4902709999999999</v>
      </c>
      <c r="AC18">
        <v>2472.3669151999998</v>
      </c>
      <c r="AD18">
        <f t="shared" si="18"/>
        <v>235.56374113382248</v>
      </c>
      <c r="AE18" s="1">
        <f t="shared" si="19"/>
        <v>5.3013873069540418</v>
      </c>
      <c r="AF18">
        <f t="shared" si="7"/>
        <v>28.626875464224877</v>
      </c>
      <c r="AG18">
        <f t="shared" si="20"/>
        <v>1.0904600139264993</v>
      </c>
      <c r="AH18">
        <f t="shared" si="21"/>
        <v>3.13864295441856E-2</v>
      </c>
      <c r="AK18" s="10"/>
      <c r="AM18" s="10"/>
    </row>
    <row r="19" spans="1:55">
      <c r="A19" t="s">
        <v>14</v>
      </c>
      <c r="B19">
        <v>3.0298858471273999E-3</v>
      </c>
      <c r="C19">
        <v>0.44844617089824701</v>
      </c>
      <c r="D19">
        <v>4.5706446665258497E-3</v>
      </c>
      <c r="E19">
        <v>0.48054138503215699</v>
      </c>
      <c r="F19">
        <v>27.715740114792101</v>
      </c>
      <c r="L19" s="1"/>
      <c r="M19" s="10"/>
      <c r="P19" s="10"/>
      <c r="Q19" s="10"/>
      <c r="S19" s="10"/>
      <c r="AD19">
        <f>AVERAGE(AD3:AD18)</f>
        <v>228.91399126349759</v>
      </c>
      <c r="AE19" s="1">
        <f>AVERAGE(AE3:AE18)</f>
        <v>5.4609846191498583</v>
      </c>
      <c r="AK19" s="10"/>
      <c r="AM19" s="10"/>
    </row>
    <row r="20" spans="1:55">
      <c r="A20" t="s">
        <v>13</v>
      </c>
      <c r="B20">
        <v>2.22794884933827</v>
      </c>
      <c r="C20">
        <v>32.4268568840859</v>
      </c>
      <c r="D20">
        <v>1.1572145049026199</v>
      </c>
      <c r="E20">
        <v>18.9224814307209</v>
      </c>
      <c r="F20">
        <v>25.231674422133398</v>
      </c>
      <c r="O20" s="9"/>
      <c r="AK20" s="10"/>
      <c r="AM20" s="10"/>
    </row>
    <row r="21" spans="1:55">
      <c r="A21" t="s">
        <v>16</v>
      </c>
      <c r="B21">
        <v>1.4690299293355901E-2</v>
      </c>
      <c r="C21">
        <v>0.20297601544562199</v>
      </c>
      <c r="D21">
        <v>0</v>
      </c>
      <c r="E21">
        <v>0</v>
      </c>
      <c r="F21">
        <v>25.050346967374001</v>
      </c>
      <c r="H21" s="4" t="s">
        <v>46</v>
      </c>
      <c r="I21" s="4"/>
      <c r="O21" s="9"/>
      <c r="P21" s="9"/>
      <c r="AK21" s="10"/>
      <c r="AM21" s="10"/>
    </row>
    <row r="22" spans="1:55">
      <c r="A22" t="s">
        <v>15</v>
      </c>
      <c r="B22">
        <v>9.5109402312521601E-2</v>
      </c>
      <c r="C22">
        <v>0.142604128545642</v>
      </c>
      <c r="D22">
        <v>1.74941689909489</v>
      </c>
      <c r="E22">
        <v>2.6774867996974798</v>
      </c>
      <c r="F22">
        <v>9.7766132997495792</v>
      </c>
      <c r="H22" t="s">
        <v>32</v>
      </c>
      <c r="I22" t="s">
        <v>72</v>
      </c>
      <c r="J22" t="s">
        <v>33</v>
      </c>
      <c r="K22" t="s">
        <v>74</v>
      </c>
      <c r="L22" t="s">
        <v>73</v>
      </c>
      <c r="M22" t="s">
        <v>61</v>
      </c>
      <c r="N22" t="s">
        <v>71</v>
      </c>
      <c r="O22" t="s">
        <v>69</v>
      </c>
      <c r="P22" s="9" t="s">
        <v>59</v>
      </c>
      <c r="Q22" t="s">
        <v>66</v>
      </c>
      <c r="R22" t="s">
        <v>70</v>
      </c>
      <c r="S22" t="s">
        <v>67</v>
      </c>
      <c r="T22" t="s">
        <v>34</v>
      </c>
      <c r="U22" t="s">
        <v>35</v>
      </c>
      <c r="V22" t="s">
        <v>36</v>
      </c>
      <c r="W22" t="s">
        <v>37</v>
      </c>
      <c r="X22" t="s">
        <v>38</v>
      </c>
      <c r="Y22" t="s">
        <v>39</v>
      </c>
      <c r="Z22" t="s">
        <v>40</v>
      </c>
      <c r="AA22" t="s">
        <v>41</v>
      </c>
      <c r="AB22" t="s">
        <v>42</v>
      </c>
      <c r="AC22" t="s">
        <v>43</v>
      </c>
      <c r="AD22" t="s">
        <v>25</v>
      </c>
      <c r="AE22" t="s">
        <v>97</v>
      </c>
      <c r="AF22" t="s">
        <v>44</v>
      </c>
      <c r="AG22" t="s">
        <v>45</v>
      </c>
      <c r="AK22" s="10"/>
      <c r="AM22" s="10"/>
    </row>
    <row r="23" spans="1:55">
      <c r="A23" t="s">
        <v>18</v>
      </c>
      <c r="B23">
        <v>3.3210740465872197E-2</v>
      </c>
      <c r="C23">
        <v>0.16775700143344199</v>
      </c>
      <c r="D23">
        <v>0</v>
      </c>
      <c r="E23">
        <v>1.3348681394455799</v>
      </c>
      <c r="F23">
        <v>22.004462829860699</v>
      </c>
      <c r="H23">
        <v>1400</v>
      </c>
      <c r="I23">
        <v>4</v>
      </c>
      <c r="J23">
        <f t="shared" ref="J23:J39" si="22">2*H23^3</f>
        <v>5488000000</v>
      </c>
      <c r="K23" s="6">
        <v>634130.75</v>
      </c>
      <c r="L23">
        <f>K23*8</f>
        <v>5073046</v>
      </c>
      <c r="M23" s="10">
        <f>(3*H23^2)*8/1000000</f>
        <v>47.04</v>
      </c>
      <c r="N23">
        <f t="shared" ref="N23:N38" si="23">40*2^20/8</f>
        <v>5242880</v>
      </c>
      <c r="O23">
        <f t="shared" ref="O23:O39" si="24">SQRT(N23/3)</f>
        <v>1321.9783155054649</v>
      </c>
      <c r="P23" s="10">
        <f>J23/L23</f>
        <v>1081.7958283839728</v>
      </c>
      <c r="Q23" s="10">
        <f>SQRT(N23/3)</f>
        <v>1321.9783155054649</v>
      </c>
      <c r="R23">
        <f t="shared" ref="R23:R39" si="25">H23/(1+H23/O23)</f>
        <v>679.93548338167682</v>
      </c>
      <c r="S23" s="10">
        <f t="shared" ref="S23:S39" si="26">0.5*SQRT(N23/3)</f>
        <v>660.98915775273247</v>
      </c>
      <c r="T23" s="1">
        <f t="shared" ref="T23:T39" si="27">$B$28*J23</f>
        <v>12.226983285168426</v>
      </c>
      <c r="U23" s="1">
        <f>$C$28*L23</f>
        <v>0.16450293660838441</v>
      </c>
      <c r="V23">
        <f t="shared" ref="V23:V39" si="28">T23+U23</f>
        <v>12.391486221776811</v>
      </c>
      <c r="W23">
        <f t="shared" ref="W23:W39" si="29">MAX(T23,U23)</f>
        <v>12.226983285168426</v>
      </c>
      <c r="X23" s="1">
        <f t="shared" ref="X23:X39" si="30">$D$28*J23</f>
        <v>63.50793202905578</v>
      </c>
      <c r="Y23" s="1">
        <f>$E$28*L23</f>
        <v>0.95994618732192938</v>
      </c>
      <c r="Z23" s="1">
        <f t="shared" ref="Z23:Z39" si="31">AB23*$F$28</f>
        <v>5775.0719655151515</v>
      </c>
      <c r="AA23">
        <f t="shared" ref="AA23:AA39" si="32">SUM(X23:Z23)</f>
        <v>5839.5398437315289</v>
      </c>
      <c r="AB23">
        <v>22.88818359375</v>
      </c>
      <c r="AC23">
        <v>5587.2917175292969</v>
      </c>
      <c r="AD23">
        <f>J23/(AB23*1000000000)</f>
        <v>0.23977437866666668</v>
      </c>
      <c r="AE23">
        <f>(L23*8)/AB23/1000000000</f>
        <v>1.7731580941653332E-3</v>
      </c>
      <c r="AF23">
        <f>ABS(V23-AB23)/ABS(AB23)*100</f>
        <v>45.860770597975666</v>
      </c>
      <c r="AG23">
        <f>ABS(AA23-AC23)/ABS(AC23)*100</f>
        <v>4.5146761428411022</v>
      </c>
      <c r="AK23" s="10"/>
      <c r="AM23" s="10"/>
    </row>
    <row r="24" spans="1:55">
      <c r="A24" t="s">
        <v>17</v>
      </c>
      <c r="B24">
        <v>0</v>
      </c>
      <c r="C24">
        <v>0.20291589174781199</v>
      </c>
      <c r="D24">
        <v>0</v>
      </c>
      <c r="E24">
        <v>1.30169188970917</v>
      </c>
      <c r="F24">
        <v>22.355282102633399</v>
      </c>
      <c r="H24">
        <v>1500</v>
      </c>
      <c r="I24">
        <v>4</v>
      </c>
      <c r="J24">
        <f t="shared" si="22"/>
        <v>6750000000</v>
      </c>
      <c r="K24">
        <v>2563328.5</v>
      </c>
      <c r="L24">
        <f t="shared" ref="L24:L38" si="33">K24*8</f>
        <v>20506628</v>
      </c>
      <c r="M24" s="10">
        <f t="shared" ref="M24:M39" si="34">(3*H24^2)*8/1000000</f>
        <v>54</v>
      </c>
      <c r="N24">
        <f t="shared" si="23"/>
        <v>5242880</v>
      </c>
      <c r="O24">
        <f t="shared" si="24"/>
        <v>1321.9783155054649</v>
      </c>
      <c r="P24" s="10">
        <f t="shared" ref="P24:P27" si="35">J24/L24</f>
        <v>329.16186903083235</v>
      </c>
      <c r="Q24" s="10">
        <f t="shared" ref="Q24:Q39" si="36">SQRT(N24/3)</f>
        <v>1321.9783155054649</v>
      </c>
      <c r="R24">
        <f t="shared" si="25"/>
        <v>702.68699882019246</v>
      </c>
      <c r="S24" s="10">
        <f t="shared" si="26"/>
        <v>660.98915775273247</v>
      </c>
      <c r="T24" s="1">
        <f t="shared" si="27"/>
        <v>15.038654733033322</v>
      </c>
      <c r="U24" s="1">
        <f t="shared" ref="U24:U39" si="37">$C$28*L24</f>
        <v>0.66496549133118865</v>
      </c>
      <c r="V24">
        <f t="shared" si="28"/>
        <v>15.70362022436451</v>
      </c>
      <c r="W24">
        <f t="shared" si="29"/>
        <v>15.038654733033322</v>
      </c>
      <c r="X24" s="1">
        <f t="shared" si="30"/>
        <v>78.111979080926844</v>
      </c>
      <c r="Y24" s="1">
        <f t="shared" ref="Y24:Y39" si="38">$E$28*L24</f>
        <v>3.8803628753670125</v>
      </c>
      <c r="Z24" s="1">
        <f t="shared" si="31"/>
        <v>8316.1036303418186</v>
      </c>
      <c r="AA24">
        <f t="shared" si="32"/>
        <v>8398.0959722981133</v>
      </c>
      <c r="AB24">
        <v>32.958984375</v>
      </c>
      <c r="AC24">
        <v>8105.0537109265133</v>
      </c>
      <c r="AD24">
        <f t="shared" ref="AD24:AD39" si="39">J24/(AB24*1000000000)</f>
        <v>0.20480000000000001</v>
      </c>
      <c r="AE24">
        <f t="shared" ref="AE24:AE39" si="40">(L24*8)/AB24/1000000000</f>
        <v>4.9774902689185187E-3</v>
      </c>
      <c r="AF24">
        <f t="shared" ref="AF24:AF39" si="41">ABS(V24-AB24)/ABS(AB24)*100</f>
        <v>52.354053008150345</v>
      </c>
      <c r="AG24">
        <f t="shared" ref="AG23:AG39" si="42">ABS(AA24-AC24)/ABS(AC24)*100</f>
        <v>3.6155499003855645</v>
      </c>
      <c r="AK24" s="10"/>
      <c r="AM24" s="10"/>
    </row>
    <row r="25" spans="1:55">
      <c r="H25">
        <v>1600</v>
      </c>
      <c r="I25">
        <v>2</v>
      </c>
      <c r="J25">
        <f t="shared" si="22"/>
        <v>8192000000</v>
      </c>
      <c r="K25">
        <v>38865307</v>
      </c>
      <c r="L25">
        <f t="shared" si="33"/>
        <v>310922456</v>
      </c>
      <c r="M25" s="10">
        <f t="shared" si="34"/>
        <v>61.44</v>
      </c>
      <c r="N25">
        <f t="shared" si="23"/>
        <v>5242880</v>
      </c>
      <c r="O25">
        <f t="shared" si="24"/>
        <v>1321.9783155054649</v>
      </c>
      <c r="P25" s="10">
        <f t="shared" si="35"/>
        <v>26.347405412235648</v>
      </c>
      <c r="Q25" s="10">
        <f t="shared" si="36"/>
        <v>1321.9783155054649</v>
      </c>
      <c r="R25">
        <f t="shared" si="25"/>
        <v>723.88124634075098</v>
      </c>
      <c r="S25" s="10">
        <f t="shared" si="26"/>
        <v>660.98915775273247</v>
      </c>
      <c r="T25" s="1">
        <f t="shared" si="27"/>
        <v>18.251356973779107</v>
      </c>
      <c r="U25" s="1">
        <f t="shared" si="37"/>
        <v>10.082237982760494</v>
      </c>
      <c r="V25">
        <f t="shared" si="28"/>
        <v>28.333594956539599</v>
      </c>
      <c r="W25">
        <f t="shared" si="29"/>
        <v>18.251356973779107</v>
      </c>
      <c r="X25" s="1">
        <f t="shared" si="30"/>
        <v>94.79901224162262</v>
      </c>
      <c r="Y25" s="1">
        <f t="shared" si="38"/>
        <v>58.834244000541361</v>
      </c>
      <c r="Z25" s="1">
        <f t="shared" si="31"/>
        <v>11319.141052409697</v>
      </c>
      <c r="AA25">
        <f t="shared" si="32"/>
        <v>11472.774308651862</v>
      </c>
      <c r="AB25" s="6">
        <v>44.86083984375</v>
      </c>
      <c r="AC25">
        <v>10979.078813016356</v>
      </c>
      <c r="AD25">
        <f t="shared" si="39"/>
        <v>0.18260915374149661</v>
      </c>
      <c r="AE25">
        <f t="shared" si="40"/>
        <v>5.5446568915417688E-2</v>
      </c>
      <c r="AF25">
        <f t="shared" si="41"/>
        <v>36.841140167626556</v>
      </c>
      <c r="AG25">
        <f t="shared" si="42"/>
        <v>4.4966932476174604</v>
      </c>
      <c r="AK25" s="10"/>
      <c r="AM25" s="10"/>
    </row>
    <row r="26" spans="1:55">
      <c r="A26" s="4" t="s">
        <v>58</v>
      </c>
      <c r="B26" s="4" t="s">
        <v>29</v>
      </c>
      <c r="C26" s="4" t="s">
        <v>26</v>
      </c>
      <c r="D26" s="4" t="s">
        <v>30</v>
      </c>
      <c r="E26" s="4" t="s">
        <v>27</v>
      </c>
      <c r="F26" s="4" t="s">
        <v>28</v>
      </c>
      <c r="H26">
        <v>1700</v>
      </c>
      <c r="I26">
        <v>2</v>
      </c>
      <c r="J26">
        <f t="shared" si="22"/>
        <v>9826000000</v>
      </c>
      <c r="K26">
        <v>91828457</v>
      </c>
      <c r="L26">
        <f t="shared" si="33"/>
        <v>734627656</v>
      </c>
      <c r="M26" s="10">
        <f t="shared" si="34"/>
        <v>69.36</v>
      </c>
      <c r="N26">
        <f t="shared" si="23"/>
        <v>5242880</v>
      </c>
      <c r="O26">
        <f t="shared" si="24"/>
        <v>1321.9783155054649</v>
      </c>
      <c r="P26" s="10">
        <f t="shared" si="35"/>
        <v>13.375483375485663</v>
      </c>
      <c r="Q26" s="10">
        <f t="shared" si="36"/>
        <v>1321.9783155054649</v>
      </c>
      <c r="R26">
        <f t="shared" si="25"/>
        <v>743.67282016164631</v>
      </c>
      <c r="S26" s="10">
        <f t="shared" si="26"/>
        <v>660.98915775273247</v>
      </c>
      <c r="T26" s="1">
        <f t="shared" si="27"/>
        <v>21.891825393597841</v>
      </c>
      <c r="U26" s="1">
        <f t="shared" si="37"/>
        <v>23.821665864203485</v>
      </c>
      <c r="V26">
        <f t="shared" si="28"/>
        <v>45.713491257801323</v>
      </c>
      <c r="W26">
        <f t="shared" si="29"/>
        <v>23.821665864203485</v>
      </c>
      <c r="X26" s="1">
        <f t="shared" si="30"/>
        <v>113.70789725173142</v>
      </c>
      <c r="Y26" s="1">
        <f t="shared" si="38"/>
        <v>139.00978179154021</v>
      </c>
      <c r="Z26" s="1">
        <f t="shared" si="31"/>
        <v>14784.184231718787</v>
      </c>
      <c r="AA26">
        <f t="shared" si="32"/>
        <v>15036.901910762059</v>
      </c>
      <c r="AB26">
        <v>58.59375</v>
      </c>
      <c r="AC26">
        <v>14327.9296875</v>
      </c>
      <c r="AD26">
        <f t="shared" si="39"/>
        <v>0.16769706666666667</v>
      </c>
      <c r="AE26">
        <f t="shared" si="40"/>
        <v>0.10030116263253333</v>
      </c>
      <c r="AF26">
        <f t="shared" si="41"/>
        <v>21.982308253352407</v>
      </c>
      <c r="AG26">
        <f t="shared" si="42"/>
        <v>4.9481832946219839</v>
      </c>
      <c r="AK26" s="10"/>
      <c r="AM26" s="10"/>
      <c r="BB26" s="1"/>
      <c r="BC26" s="8"/>
    </row>
    <row r="27" spans="1:55">
      <c r="A27" s="4" t="s">
        <v>14</v>
      </c>
      <c r="B27" s="4">
        <f>B19/1000000000</f>
        <v>3.0298858471273998E-12</v>
      </c>
      <c r="C27" s="4">
        <f>C19/1000000000</f>
        <v>4.4844617089824699E-10</v>
      </c>
      <c r="D27" s="4">
        <f>D19/100000000</f>
        <v>4.5706446665258495E-11</v>
      </c>
      <c r="E27" s="4">
        <f>E19/100000000</f>
        <v>4.80541385032157E-9</v>
      </c>
      <c r="F27" s="4">
        <f>F19*10</f>
        <v>277.15740114792101</v>
      </c>
      <c r="H27">
        <v>1800</v>
      </c>
      <c r="I27">
        <v>2</v>
      </c>
      <c r="J27">
        <f t="shared" si="22"/>
        <v>11664000000</v>
      </c>
      <c r="K27">
        <v>120013856</v>
      </c>
      <c r="L27">
        <f t="shared" si="33"/>
        <v>960110848</v>
      </c>
      <c r="M27" s="10">
        <f t="shared" si="34"/>
        <v>77.760000000000005</v>
      </c>
      <c r="N27">
        <f t="shared" si="23"/>
        <v>5242880</v>
      </c>
      <c r="O27">
        <f t="shared" si="24"/>
        <v>1321.9783155054649</v>
      </c>
      <c r="P27" s="10">
        <f t="shared" si="35"/>
        <v>12.148597241971794</v>
      </c>
      <c r="Q27" s="10">
        <f t="shared" si="36"/>
        <v>1321.9783155054649</v>
      </c>
      <c r="R27">
        <f t="shared" si="25"/>
        <v>762.19650728886427</v>
      </c>
      <c r="S27" s="10">
        <f t="shared" si="26"/>
        <v>660.98915775273247</v>
      </c>
      <c r="T27" s="1">
        <f t="shared" si="27"/>
        <v>25.986795378681581</v>
      </c>
      <c r="U27" s="1">
        <f t="shared" si="37"/>
        <v>31.133377060954349</v>
      </c>
      <c r="V27">
        <f t="shared" si="28"/>
        <v>57.12017243963593</v>
      </c>
      <c r="W27">
        <f t="shared" si="29"/>
        <v>31.133377060954349</v>
      </c>
      <c r="X27" s="1">
        <f t="shared" si="30"/>
        <v>134.97749985184157</v>
      </c>
      <c r="Y27" s="1">
        <f t="shared" si="38"/>
        <v>181.67679692713696</v>
      </c>
      <c r="Z27" s="1">
        <f t="shared" si="31"/>
        <v>18711.233168269089</v>
      </c>
      <c r="AA27">
        <f t="shared" si="32"/>
        <v>19027.887465048068</v>
      </c>
      <c r="AB27">
        <v>74.15771484375</v>
      </c>
      <c r="AC27">
        <v>20944.161154986876</v>
      </c>
      <c r="AD27">
        <f t="shared" si="39"/>
        <v>0.15728639999999999</v>
      </c>
      <c r="AE27">
        <f t="shared" si="40"/>
        <v>0.10357501980992263</v>
      </c>
      <c r="AF27">
        <f t="shared" si="41"/>
        <v>22.974740308560076</v>
      </c>
      <c r="AG27">
        <f t="shared" si="42"/>
        <v>9.1494411056063534</v>
      </c>
      <c r="AK27" s="10"/>
      <c r="AM27" s="10"/>
    </row>
    <row r="28" spans="1:55">
      <c r="A28" s="4" t="s">
        <v>13</v>
      </c>
      <c r="B28" s="4">
        <f t="shared" ref="B28:C28" si="43">B20/1000000000</f>
        <v>2.22794884933827E-9</v>
      </c>
      <c r="C28" s="4">
        <f t="shared" si="43"/>
        <v>3.2426856884085898E-8</v>
      </c>
      <c r="D28" s="4">
        <f t="shared" ref="D28:E28" si="44">D20/100000000</f>
        <v>1.1572145049026198E-8</v>
      </c>
      <c r="E28" s="4">
        <f t="shared" si="44"/>
        <v>1.8922481430720899E-7</v>
      </c>
      <c r="F28" s="4">
        <f t="shared" ref="F28:F32" si="45">F20*10</f>
        <v>252.31674422133398</v>
      </c>
      <c r="H28">
        <v>1900</v>
      </c>
      <c r="I28">
        <v>2</v>
      </c>
      <c r="J28">
        <f t="shared" si="22"/>
        <v>13718000000</v>
      </c>
      <c r="K28">
        <v>207866148</v>
      </c>
      <c r="L28">
        <f>K28*8</f>
        <v>1662929184</v>
      </c>
      <c r="M28" s="10">
        <f t="shared" si="34"/>
        <v>86.64</v>
      </c>
      <c r="N28">
        <f t="shared" si="23"/>
        <v>5242880</v>
      </c>
      <c r="O28">
        <f t="shared" si="24"/>
        <v>1321.9783155054649</v>
      </c>
      <c r="P28" s="10">
        <f>J28/L28</f>
        <v>8.2492989671411046</v>
      </c>
      <c r="Q28" s="10">
        <f t="shared" si="36"/>
        <v>1321.9783155054649</v>
      </c>
      <c r="R28">
        <f t="shared" si="25"/>
        <v>779.57036128169534</v>
      </c>
      <c r="S28" s="10">
        <f t="shared" si="26"/>
        <v>660.98915775273247</v>
      </c>
      <c r="T28" s="1">
        <f t="shared" si="27"/>
        <v>30.563002315222388</v>
      </c>
      <c r="U28" s="1">
        <f t="shared" si="37"/>
        <v>53.923566657937741</v>
      </c>
      <c r="V28">
        <f t="shared" si="28"/>
        <v>84.486568973160132</v>
      </c>
      <c r="W28">
        <f t="shared" si="29"/>
        <v>53.923566657937741</v>
      </c>
      <c r="X28" s="1">
        <f t="shared" si="30"/>
        <v>158.74668578254139</v>
      </c>
      <c r="Y28" s="1">
        <f t="shared" si="38"/>
        <v>314.6674660484386</v>
      </c>
      <c r="Z28" s="1">
        <f t="shared" si="31"/>
        <v>23100.287862060606</v>
      </c>
      <c r="AA28">
        <f t="shared" si="32"/>
        <v>23573.702013891587</v>
      </c>
      <c r="AB28">
        <v>91.552734375</v>
      </c>
      <c r="AC28">
        <v>24387.535682098391</v>
      </c>
      <c r="AD28">
        <f t="shared" si="39"/>
        <v>0.14983714133333334</v>
      </c>
      <c r="AE28">
        <f t="shared" si="40"/>
        <v>0.14530896933683199</v>
      </c>
      <c r="AF28">
        <f>ABS(V28-AB28)/ABS(AB28)*100</f>
        <v>7.7181369295829594</v>
      </c>
      <c r="AG28">
        <f t="shared" si="42"/>
        <v>3.3370885800659082</v>
      </c>
      <c r="AK28" s="10"/>
      <c r="AM28" s="10"/>
    </row>
    <row r="29" spans="1:55">
      <c r="A29" s="4" t="s">
        <v>16</v>
      </c>
      <c r="B29" s="4">
        <f t="shared" ref="B29:C29" si="46">B21/1000000000</f>
        <v>1.4690299293355899E-11</v>
      </c>
      <c r="C29" s="4">
        <f t="shared" si="46"/>
        <v>2.0297601544562198E-10</v>
      </c>
      <c r="D29" s="4">
        <f t="shared" ref="D29:E29" si="47">D21/100000000</f>
        <v>0</v>
      </c>
      <c r="E29" s="4">
        <f t="shared" si="47"/>
        <v>0</v>
      </c>
      <c r="F29" s="4">
        <f t="shared" si="45"/>
        <v>250.50346967374</v>
      </c>
      <c r="H29">
        <v>2000</v>
      </c>
      <c r="I29">
        <v>2</v>
      </c>
      <c r="J29">
        <f t="shared" si="22"/>
        <v>16000000000</v>
      </c>
      <c r="K29">
        <v>225001979</v>
      </c>
      <c r="L29">
        <f t="shared" si="33"/>
        <v>1800015832</v>
      </c>
      <c r="M29" s="10">
        <f t="shared" si="34"/>
        <v>96</v>
      </c>
      <c r="N29">
        <f t="shared" si="23"/>
        <v>5242880</v>
      </c>
      <c r="O29">
        <f t="shared" si="24"/>
        <v>1321.9783155054649</v>
      </c>
      <c r="P29" s="10">
        <f t="shared" ref="P29:P31" si="48">J29/L29</f>
        <v>8.8888107068604931</v>
      </c>
      <c r="Q29" s="10">
        <f t="shared" si="36"/>
        <v>1321.9783155054649</v>
      </c>
      <c r="R29">
        <f t="shared" si="25"/>
        <v>795.89822084935292</v>
      </c>
      <c r="S29" s="10">
        <f t="shared" si="26"/>
        <v>660.98915775273247</v>
      </c>
      <c r="T29" s="1">
        <f t="shared" si="27"/>
        <v>35.64718158941232</v>
      </c>
      <c r="U29" s="1">
        <f t="shared" si="37"/>
        <v>58.368855773352806</v>
      </c>
      <c r="V29">
        <f t="shared" si="28"/>
        <v>94.016037362765132</v>
      </c>
      <c r="W29">
        <f t="shared" si="29"/>
        <v>58.368855773352806</v>
      </c>
      <c r="X29" s="1">
        <f t="shared" si="30"/>
        <v>185.15432078441918</v>
      </c>
      <c r="Y29" s="1">
        <f t="shared" si="38"/>
        <v>340.60766156023629</v>
      </c>
      <c r="Z29" s="1">
        <f t="shared" si="31"/>
        <v>27951.348313093335</v>
      </c>
      <c r="AA29">
        <f t="shared" si="32"/>
        <v>28477.110295437989</v>
      </c>
      <c r="AB29">
        <v>110.77880859375</v>
      </c>
      <c r="AC29">
        <v>28257.117638229676</v>
      </c>
      <c r="AD29">
        <f t="shared" si="39"/>
        <v>0.14443195592286501</v>
      </c>
      <c r="AE29">
        <f t="shared" si="40"/>
        <v>0.12998990365394161</v>
      </c>
      <c r="AF29">
        <f t="shared" si="41"/>
        <v>15.131748972366726</v>
      </c>
      <c r="AG29">
        <f t="shared" si="42"/>
        <v>0.77853891548612963</v>
      </c>
      <c r="AK29" s="10"/>
      <c r="AM29" s="10"/>
    </row>
    <row r="30" spans="1:55">
      <c r="A30" s="4" t="s">
        <v>15</v>
      </c>
      <c r="B30" s="4">
        <f t="shared" ref="B30:C30" si="49">B22/1000000000</f>
        <v>9.5109402312521604E-11</v>
      </c>
      <c r="C30" s="4">
        <f t="shared" si="49"/>
        <v>1.42604128545642E-10</v>
      </c>
      <c r="D30" s="4">
        <f t="shared" ref="D30:E30" si="50">D22/100000000</f>
        <v>1.7494168990948899E-8</v>
      </c>
      <c r="E30" s="4">
        <f t="shared" si="50"/>
        <v>2.6774867996974799E-8</v>
      </c>
      <c r="F30" s="4">
        <f t="shared" si="45"/>
        <v>97.766132997495788</v>
      </c>
      <c r="H30">
        <v>2100</v>
      </c>
      <c r="I30">
        <v>2</v>
      </c>
      <c r="J30">
        <f t="shared" si="22"/>
        <v>18522000000</v>
      </c>
      <c r="K30">
        <v>311932339</v>
      </c>
      <c r="L30">
        <f t="shared" si="33"/>
        <v>2495458712</v>
      </c>
      <c r="M30" s="10">
        <f t="shared" si="34"/>
        <v>105.84</v>
      </c>
      <c r="N30">
        <f t="shared" si="23"/>
        <v>5242880</v>
      </c>
      <c r="O30">
        <f t="shared" si="24"/>
        <v>1321.9783155054649</v>
      </c>
      <c r="P30" s="10">
        <f t="shared" si="48"/>
        <v>7.422282689323854</v>
      </c>
      <c r="Q30" s="10">
        <f t="shared" si="36"/>
        <v>1321.9783155054649</v>
      </c>
      <c r="R30">
        <f t="shared" si="25"/>
        <v>811.27178684398143</v>
      </c>
      <c r="S30" s="10">
        <f t="shared" si="26"/>
        <v>660.98915775273247</v>
      </c>
      <c r="T30" s="1">
        <f t="shared" si="27"/>
        <v>41.266068587443435</v>
      </c>
      <c r="U30" s="1">
        <f t="shared" si="37"/>
        <v>80.919882514169331</v>
      </c>
      <c r="V30">
        <f t="shared" si="28"/>
        <v>122.18595110161277</v>
      </c>
      <c r="W30">
        <f t="shared" si="29"/>
        <v>80.919882514169331</v>
      </c>
      <c r="X30" s="1">
        <f t="shared" si="30"/>
        <v>214.33927059806325</v>
      </c>
      <c r="Y30" s="1">
        <f t="shared" si="38"/>
        <v>472.20271138950693</v>
      </c>
      <c r="Z30" s="1">
        <f t="shared" si="31"/>
        <v>33264.414521367275</v>
      </c>
      <c r="AA30">
        <f t="shared" si="32"/>
        <v>33950.956503354842</v>
      </c>
      <c r="AB30">
        <v>131.8359375</v>
      </c>
      <c r="AC30">
        <v>33555.841619282226</v>
      </c>
      <c r="AD30">
        <f t="shared" si="39"/>
        <v>0.1404928</v>
      </c>
      <c r="AE30">
        <f t="shared" si="40"/>
        <v>0.15142813162002963</v>
      </c>
      <c r="AF30">
        <f t="shared" si="41"/>
        <v>7.3196933866285345</v>
      </c>
      <c r="AG30">
        <f t="shared" si="42"/>
        <v>1.1774846494852065</v>
      </c>
      <c r="AK30" s="10"/>
      <c r="AM30" s="10"/>
    </row>
    <row r="31" spans="1:55">
      <c r="A31" s="4" t="s">
        <v>18</v>
      </c>
      <c r="B31" s="4">
        <f t="shared" ref="B31:C31" si="51">B23/1000000000</f>
        <v>3.32107404658722E-11</v>
      </c>
      <c r="C31" s="4">
        <f t="shared" si="51"/>
        <v>1.6775700143344199E-10</v>
      </c>
      <c r="D31" s="4">
        <f t="shared" ref="D31:E31" si="52">D23/100000000</f>
        <v>0</v>
      </c>
      <c r="E31" s="4">
        <f t="shared" si="52"/>
        <v>1.3348681394455799E-8</v>
      </c>
      <c r="F31" s="4">
        <f t="shared" si="45"/>
        <v>220.04462829860699</v>
      </c>
      <c r="H31">
        <v>2200</v>
      </c>
      <c r="I31">
        <v>2</v>
      </c>
      <c r="J31">
        <f t="shared" si="22"/>
        <v>21296000000</v>
      </c>
      <c r="K31">
        <v>325919839</v>
      </c>
      <c r="L31">
        <f t="shared" si="33"/>
        <v>2607358712</v>
      </c>
      <c r="M31" s="10">
        <f t="shared" si="34"/>
        <v>116.16</v>
      </c>
      <c r="N31">
        <f t="shared" si="23"/>
        <v>5242880</v>
      </c>
      <c r="O31">
        <f t="shared" si="24"/>
        <v>1321.9783155054649</v>
      </c>
      <c r="P31" s="10">
        <f t="shared" si="48"/>
        <v>8.1676525374081326</v>
      </c>
      <c r="Q31" s="10">
        <f t="shared" si="36"/>
        <v>1321.9783155054649</v>
      </c>
      <c r="R31">
        <f t="shared" si="25"/>
        <v>825.77234541962923</v>
      </c>
      <c r="S31" s="10">
        <f t="shared" si="26"/>
        <v>660.98915775273247</v>
      </c>
      <c r="T31" s="1">
        <f t="shared" si="27"/>
        <v>47.446398695507796</v>
      </c>
      <c r="U31" s="1">
        <f t="shared" si="37"/>
        <v>84.548447799498533</v>
      </c>
      <c r="V31">
        <f t="shared" si="28"/>
        <v>131.99484649500633</v>
      </c>
      <c r="W31">
        <f t="shared" si="29"/>
        <v>84.548447799498533</v>
      </c>
      <c r="X31" s="1">
        <f t="shared" si="30"/>
        <v>246.44040096406192</v>
      </c>
      <c r="Y31" s="1">
        <f t="shared" si="38"/>
        <v>493.37696811048363</v>
      </c>
      <c r="Z31" s="1">
        <f t="shared" si="31"/>
        <v>39039.486486882422</v>
      </c>
      <c r="AA31">
        <f t="shared" si="32"/>
        <v>39779.303855956969</v>
      </c>
      <c r="AB31">
        <v>154.72412109375</v>
      </c>
      <c r="AC31">
        <v>39304.568481445312</v>
      </c>
      <c r="AD31">
        <f t="shared" si="39"/>
        <v>0.13763852623274161</v>
      </c>
      <c r="AE31">
        <f t="shared" si="40"/>
        <v>0.13481330220878265</v>
      </c>
      <c r="AF31">
        <f t="shared" si="41"/>
        <v>14.690194675574608</v>
      </c>
      <c r="AG31">
        <f t="shared" si="42"/>
        <v>1.2078376454782009</v>
      </c>
      <c r="AK31" s="10"/>
      <c r="AM31" s="10"/>
    </row>
    <row r="32" spans="1:55">
      <c r="A32" s="4" t="s">
        <v>17</v>
      </c>
      <c r="B32" s="4">
        <f t="shared" ref="B32:C32" si="53">B24/1000000000</f>
        <v>0</v>
      </c>
      <c r="C32" s="4">
        <f t="shared" si="53"/>
        <v>2.0291589174781198E-10</v>
      </c>
      <c r="D32" s="4">
        <f t="shared" ref="D32:E32" si="54">D24/100000000</f>
        <v>0</v>
      </c>
      <c r="E32" s="4">
        <f t="shared" si="54"/>
        <v>1.30169188970917E-8</v>
      </c>
      <c r="F32" s="4">
        <f t="shared" si="45"/>
        <v>223.55282102633399</v>
      </c>
      <c r="H32">
        <v>2300</v>
      </c>
      <c r="I32">
        <v>2</v>
      </c>
      <c r="J32">
        <f t="shared" si="22"/>
        <v>24334000000</v>
      </c>
      <c r="K32" s="6">
        <v>373644006.54166698</v>
      </c>
      <c r="L32">
        <f>K32*8</f>
        <v>2989152052.3333359</v>
      </c>
      <c r="M32" s="10">
        <f t="shared" si="34"/>
        <v>126.96</v>
      </c>
      <c r="N32">
        <f t="shared" si="23"/>
        <v>5242880</v>
      </c>
      <c r="O32">
        <f t="shared" si="24"/>
        <v>1321.9783155054649</v>
      </c>
      <c r="P32" s="10">
        <f>J32/L32</f>
        <v>8.1407702164247038</v>
      </c>
      <c r="Q32" s="10">
        <f t="shared" si="36"/>
        <v>1321.9783155054649</v>
      </c>
      <c r="R32">
        <f t="shared" si="25"/>
        <v>839.47220574075845</v>
      </c>
      <c r="S32" s="10">
        <f t="shared" si="26"/>
        <v>660.98915775273247</v>
      </c>
      <c r="T32" s="1">
        <f t="shared" si="27"/>
        <v>54.21490729979746</v>
      </c>
      <c r="U32" s="1">
        <f t="shared" si="37"/>
        <v>96.928805805784719</v>
      </c>
      <c r="V32">
        <f t="shared" si="28"/>
        <v>151.14371310558218</v>
      </c>
      <c r="W32">
        <f t="shared" si="29"/>
        <v>96.928805805784719</v>
      </c>
      <c r="X32" s="1">
        <f t="shared" si="30"/>
        <v>281.5965776230035</v>
      </c>
      <c r="Y32" s="1">
        <f t="shared" si="38"/>
        <v>565.62174203878817</v>
      </c>
      <c r="Z32" s="1">
        <f t="shared" si="31"/>
        <v>41041.511434927677</v>
      </c>
      <c r="AA32">
        <f t="shared" si="32"/>
        <v>41888.729754589469</v>
      </c>
      <c r="AB32">
        <v>162.65869140625</v>
      </c>
      <c r="AC32">
        <v>41925.160480481303</v>
      </c>
      <c r="AD32">
        <f t="shared" si="39"/>
        <v>0.14960159699812384</v>
      </c>
      <c r="AE32">
        <f t="shared" si="40"/>
        <v>0.14701468585494748</v>
      </c>
      <c r="AF32">
        <f t="shared" si="41"/>
        <v>7.0792271849208843</v>
      </c>
      <c r="AG32">
        <f t="shared" si="42"/>
        <v>8.6894660567357895E-2</v>
      </c>
      <c r="AK32" s="10"/>
      <c r="AM32" s="10"/>
    </row>
    <row r="33" spans="1:39">
      <c r="B33" t="s">
        <v>25</v>
      </c>
      <c r="C33" t="s">
        <v>110</v>
      </c>
      <c r="D33" t="s">
        <v>108</v>
      </c>
      <c r="E33" t="s">
        <v>109</v>
      </c>
      <c r="H33">
        <v>2400</v>
      </c>
      <c r="I33">
        <v>2</v>
      </c>
      <c r="J33">
        <f t="shared" si="22"/>
        <v>27648000000</v>
      </c>
      <c r="K33">
        <v>418936688.19999999</v>
      </c>
      <c r="L33">
        <f t="shared" si="33"/>
        <v>3351493505.5999999</v>
      </c>
      <c r="M33" s="10">
        <f t="shared" si="34"/>
        <v>138.24</v>
      </c>
      <c r="N33">
        <f t="shared" si="23"/>
        <v>5242880</v>
      </c>
      <c r="O33">
        <f t="shared" si="24"/>
        <v>1321.9783155054649</v>
      </c>
      <c r="P33" s="10">
        <f t="shared" ref="P33" si="55">J33/L33</f>
        <v>8.2494565344683028</v>
      </c>
      <c r="Q33" s="10">
        <f t="shared" si="36"/>
        <v>1321.9783155054649</v>
      </c>
      <c r="R33">
        <f t="shared" si="25"/>
        <v>852.43590592553983</v>
      </c>
      <c r="S33" s="10">
        <f t="shared" si="26"/>
        <v>660.98915775273247</v>
      </c>
      <c r="T33" s="1">
        <f t="shared" si="27"/>
        <v>61.598329786504486</v>
      </c>
      <c r="U33" s="1">
        <f t="shared" si="37"/>
        <v>108.67840025403453</v>
      </c>
      <c r="V33">
        <f t="shared" si="28"/>
        <v>170.27673004053901</v>
      </c>
      <c r="W33">
        <f t="shared" si="29"/>
        <v>108.67840025403453</v>
      </c>
      <c r="X33" s="1">
        <f t="shared" si="30"/>
        <v>319.94666631547631</v>
      </c>
      <c r="Y33" s="1">
        <f t="shared" si="38"/>
        <v>634.18573624897692</v>
      </c>
      <c r="Z33" s="1">
        <f t="shared" si="31"/>
        <v>45199.563250098588</v>
      </c>
      <c r="AA33">
        <f t="shared" si="32"/>
        <v>46153.695652663038</v>
      </c>
      <c r="AB33">
        <v>179.13818359375</v>
      </c>
      <c r="AC33">
        <v>46189.113054243899</v>
      </c>
      <c r="AD33">
        <f t="shared" si="39"/>
        <v>0.15433895468483816</v>
      </c>
      <c r="AE33">
        <f t="shared" si="40"/>
        <v>0.14967187624054623</v>
      </c>
      <c r="AF33">
        <f t="shared" si="41"/>
        <v>4.9467139698742386</v>
      </c>
      <c r="AG33">
        <f t="shared" si="42"/>
        <v>7.6679111675659536E-2</v>
      </c>
      <c r="AK33" s="10"/>
      <c r="AM33" s="10"/>
    </row>
    <row r="34" spans="1:39">
      <c r="A34" s="4" t="s">
        <v>14</v>
      </c>
      <c r="B34" s="4">
        <f>1/B27/1000000000</f>
        <v>330.04543750322762</v>
      </c>
      <c r="C34" s="4">
        <f t="shared" ref="C34:C39" si="56">8/C27/1000000000</f>
        <v>17.839376315725552</v>
      </c>
      <c r="D34">
        <v>228.91399126349759</v>
      </c>
      <c r="E34">
        <v>5.4609846191498583</v>
      </c>
      <c r="H34">
        <v>2500</v>
      </c>
      <c r="I34">
        <v>2</v>
      </c>
      <c r="J34">
        <f t="shared" si="22"/>
        <v>31250000000</v>
      </c>
      <c r="K34" s="6">
        <v>464229369.858334</v>
      </c>
      <c r="L34">
        <f>K34*8</f>
        <v>3713834958.866672</v>
      </c>
      <c r="M34" s="10">
        <f t="shared" si="34"/>
        <v>150</v>
      </c>
      <c r="N34">
        <f t="shared" si="23"/>
        <v>5242880</v>
      </c>
      <c r="O34">
        <f t="shared" si="24"/>
        <v>1321.9783155054649</v>
      </c>
      <c r="P34" s="10">
        <f>J34/L34</f>
        <v>8.4144826967583857</v>
      </c>
      <c r="Q34" s="10">
        <f t="shared" si="36"/>
        <v>1321.9783155054649</v>
      </c>
      <c r="R34">
        <f t="shared" si="25"/>
        <v>864.72122967201506</v>
      </c>
      <c r="S34" s="10">
        <f t="shared" si="26"/>
        <v>660.98915775273247</v>
      </c>
      <c r="T34" s="1">
        <f t="shared" si="27"/>
        <v>69.62340154182094</v>
      </c>
      <c r="U34" s="1">
        <f t="shared" si="37"/>
        <v>120.42799470228461</v>
      </c>
      <c r="V34">
        <f t="shared" si="28"/>
        <v>190.05139624410555</v>
      </c>
      <c r="W34">
        <f t="shared" si="29"/>
        <v>120.42799470228461</v>
      </c>
      <c r="X34" s="1">
        <f t="shared" si="30"/>
        <v>361.62953278206868</v>
      </c>
      <c r="Y34" s="1">
        <f t="shared" si="38"/>
        <v>702.74973045916715</v>
      </c>
      <c r="Z34" s="1">
        <f t="shared" si="31"/>
        <v>49357.615065269492</v>
      </c>
      <c r="AA34">
        <f t="shared" si="32"/>
        <v>50421.994328510729</v>
      </c>
      <c r="AB34">
        <v>195.61767578125</v>
      </c>
      <c r="AC34">
        <v>50453.065628006501</v>
      </c>
      <c r="AD34">
        <f t="shared" si="39"/>
        <v>0.15975039001560062</v>
      </c>
      <c r="AE34">
        <f t="shared" si="40"/>
        <v>0.15188136528192589</v>
      </c>
      <c r="AF34">
        <f t="shared" si="41"/>
        <v>2.8454890463829865</v>
      </c>
      <c r="AG34">
        <f t="shared" si="42"/>
        <v>6.1584562026146594E-2</v>
      </c>
      <c r="AK34" s="10"/>
      <c r="AM34" s="10"/>
    </row>
    <row r="35" spans="1:39">
      <c r="A35" s="4" t="s">
        <v>13</v>
      </c>
      <c r="B35" s="4">
        <f t="shared" ref="B35:B39" si="57">1/B28/1000000000</f>
        <v>0.4488433387045726</v>
      </c>
      <c r="C35" s="4">
        <f t="shared" si="56"/>
        <v>0.24670907910060669</v>
      </c>
      <c r="D35">
        <v>0.16977147783027915</v>
      </c>
      <c r="E35">
        <v>0.12111383521604303</v>
      </c>
      <c r="H35">
        <v>2600</v>
      </c>
      <c r="I35">
        <v>2</v>
      </c>
      <c r="J35">
        <f t="shared" si="22"/>
        <v>35152000000</v>
      </c>
      <c r="K35">
        <v>509522051.51666701</v>
      </c>
      <c r="L35">
        <f t="shared" si="33"/>
        <v>4076176412.1333361</v>
      </c>
      <c r="M35" s="10">
        <f t="shared" si="34"/>
        <v>162.24</v>
      </c>
      <c r="N35">
        <f t="shared" si="23"/>
        <v>5242880</v>
      </c>
      <c r="O35">
        <f t="shared" si="24"/>
        <v>1321.9783155054649</v>
      </c>
      <c r="P35" s="10">
        <f t="shared" ref="P35:P38" si="58">J35/L35</f>
        <v>8.6237680722956256</v>
      </c>
      <c r="Q35" s="10">
        <f t="shared" si="36"/>
        <v>1321.9783155054649</v>
      </c>
      <c r="R35">
        <f t="shared" si="25"/>
        <v>876.38006735670331</v>
      </c>
      <c r="S35" s="10">
        <f t="shared" si="26"/>
        <v>660.98915775273247</v>
      </c>
      <c r="T35" s="1">
        <f t="shared" si="27"/>
        <v>78.316857951938871</v>
      </c>
      <c r="U35" s="1">
        <f t="shared" si="37"/>
        <v>132.17758915053443</v>
      </c>
      <c r="V35">
        <f t="shared" si="28"/>
        <v>210.49444710247332</v>
      </c>
      <c r="W35">
        <f t="shared" si="29"/>
        <v>132.17758915053443</v>
      </c>
      <c r="X35" s="1">
        <f t="shared" si="30"/>
        <v>406.78404276336892</v>
      </c>
      <c r="Y35" s="1">
        <f t="shared" si="38"/>
        <v>771.31372466935591</v>
      </c>
      <c r="Z35" s="1">
        <f t="shared" si="31"/>
        <v>53515.666880440403</v>
      </c>
      <c r="AA35">
        <f t="shared" si="32"/>
        <v>54693.764647873126</v>
      </c>
      <c r="AB35">
        <v>212.09716796875</v>
      </c>
      <c r="AC35">
        <v>54717.018201769097</v>
      </c>
      <c r="AD35">
        <f t="shared" si="39"/>
        <v>0.16573535769784173</v>
      </c>
      <c r="AE35">
        <f t="shared" si="40"/>
        <v>0.15374750926363762</v>
      </c>
      <c r="AF35">
        <f t="shared" si="41"/>
        <v>0.75565406253459533</v>
      </c>
      <c r="AG35">
        <f t="shared" si="42"/>
        <v>4.2497845570135896E-2</v>
      </c>
      <c r="AK35" s="10"/>
      <c r="AM35" s="10"/>
    </row>
    <row r="36" spans="1:39">
      <c r="A36" s="4" t="s">
        <v>16</v>
      </c>
      <c r="B36" s="4">
        <f t="shared" si="57"/>
        <v>68.072132502588161</v>
      </c>
      <c r="C36" s="4">
        <f t="shared" si="56"/>
        <v>39.41352372316733</v>
      </c>
      <c r="D36">
        <v>8.1664317031636227</v>
      </c>
      <c r="E36">
        <v>34.53192331908452</v>
      </c>
      <c r="H36">
        <v>2700</v>
      </c>
      <c r="I36">
        <v>2</v>
      </c>
      <c r="J36">
        <f t="shared" si="22"/>
        <v>39366000000</v>
      </c>
      <c r="K36">
        <v>554814733.17499995</v>
      </c>
      <c r="L36">
        <f t="shared" si="33"/>
        <v>4438517865.3999996</v>
      </c>
      <c r="M36" s="10">
        <f t="shared" si="34"/>
        <v>174.96</v>
      </c>
      <c r="N36">
        <f t="shared" si="23"/>
        <v>5242880</v>
      </c>
      <c r="O36">
        <f t="shared" si="24"/>
        <v>1321.9783155054649</v>
      </c>
      <c r="P36" s="10">
        <f t="shared" si="58"/>
        <v>8.8691768725036617</v>
      </c>
      <c r="Q36" s="10">
        <f t="shared" si="36"/>
        <v>1321.9783155054649</v>
      </c>
      <c r="R36">
        <f t="shared" si="25"/>
        <v>887.4591486742454</v>
      </c>
      <c r="S36" s="10">
        <f t="shared" si="26"/>
        <v>660.98915775273247</v>
      </c>
      <c r="T36" s="1">
        <f t="shared" si="27"/>
        <v>87.705434403050333</v>
      </c>
      <c r="U36" s="1">
        <f t="shared" si="37"/>
        <v>143.92718359878421</v>
      </c>
      <c r="V36">
        <f t="shared" si="28"/>
        <v>231.63261800183454</v>
      </c>
      <c r="W36">
        <f t="shared" si="29"/>
        <v>143.92718359878421</v>
      </c>
      <c r="X36" s="1">
        <f t="shared" si="30"/>
        <v>455.54906199996532</v>
      </c>
      <c r="Y36" s="1">
        <f t="shared" si="38"/>
        <v>839.87771887954455</v>
      </c>
      <c r="Z36" s="1">
        <f t="shared" si="31"/>
        <v>57673.718695611315</v>
      </c>
      <c r="AA36">
        <f t="shared" si="32"/>
        <v>58969.145476490827</v>
      </c>
      <c r="AB36" s="6">
        <v>228.57666015625</v>
      </c>
      <c r="AC36">
        <v>58980.970775531699</v>
      </c>
      <c r="AD36">
        <f t="shared" si="39"/>
        <v>0.17222230814419226</v>
      </c>
      <c r="AE36">
        <f t="shared" si="40"/>
        <v>0.15534456973396762</v>
      </c>
      <c r="AF36">
        <f t="shared" si="41"/>
        <v>1.3369509570642768</v>
      </c>
      <c r="AG36">
        <f t="shared" si="42"/>
        <v>2.0049346230459997E-2</v>
      </c>
      <c r="AK36" s="10"/>
      <c r="AL36" s="1"/>
      <c r="AM36" s="10"/>
    </row>
    <row r="37" spans="1:39">
      <c r="A37" s="4" t="s">
        <v>15</v>
      </c>
      <c r="B37" s="4">
        <f t="shared" si="57"/>
        <v>10.514207593420501</v>
      </c>
      <c r="C37" s="4">
        <f t="shared" si="56"/>
        <v>56.099357582340353</v>
      </c>
      <c r="D37">
        <v>5.9113580957939238</v>
      </c>
      <c r="E37">
        <v>25.718033144835047</v>
      </c>
      <c r="H37">
        <v>2800</v>
      </c>
      <c r="I37">
        <v>2</v>
      </c>
      <c r="J37">
        <f t="shared" si="22"/>
        <v>43904000000</v>
      </c>
      <c r="K37">
        <v>600107414.83333397</v>
      </c>
      <c r="L37">
        <f t="shared" si="33"/>
        <v>4800859318.6666718</v>
      </c>
      <c r="M37" s="10">
        <f t="shared" si="34"/>
        <v>188.16</v>
      </c>
      <c r="N37">
        <f t="shared" si="23"/>
        <v>5242880</v>
      </c>
      <c r="O37">
        <f t="shared" si="24"/>
        <v>1321.9783155054649</v>
      </c>
      <c r="P37" s="10">
        <f t="shared" si="58"/>
        <v>9.1450294803042311</v>
      </c>
      <c r="Q37" s="10">
        <f t="shared" si="36"/>
        <v>1321.9783155054649</v>
      </c>
      <c r="R37">
        <f t="shared" si="25"/>
        <v>898.00066863316192</v>
      </c>
      <c r="S37" s="10">
        <f t="shared" si="26"/>
        <v>660.98915775273247</v>
      </c>
      <c r="T37" s="1">
        <f t="shared" si="27"/>
        <v>97.815866281347411</v>
      </c>
      <c r="U37" s="1">
        <f t="shared" si="37"/>
        <v>155.6767780470343</v>
      </c>
      <c r="V37">
        <f t="shared" si="28"/>
        <v>253.49264432838172</v>
      </c>
      <c r="W37">
        <f t="shared" si="29"/>
        <v>155.6767780470343</v>
      </c>
      <c r="X37" s="1">
        <f t="shared" si="30"/>
        <v>508.06345623244624</v>
      </c>
      <c r="Y37" s="1">
        <f t="shared" si="38"/>
        <v>908.44171308973489</v>
      </c>
      <c r="Z37" s="1">
        <f t="shared" si="31"/>
        <v>61831.770510782218</v>
      </c>
      <c r="AA37">
        <f t="shared" si="32"/>
        <v>63248.275680104402</v>
      </c>
      <c r="AB37">
        <v>245.05615234375</v>
      </c>
      <c r="AC37">
        <v>63244.923349294302</v>
      </c>
      <c r="AD37">
        <f t="shared" si="39"/>
        <v>0.17915893798256538</v>
      </c>
      <c r="AE37">
        <f t="shared" si="40"/>
        <v>0.1567268325320742</v>
      </c>
      <c r="AF37">
        <f t="shared" si="41"/>
        <v>3.4426770778631632</v>
      </c>
      <c r="AG37">
        <f t="shared" si="42"/>
        <v>5.3005532026418065E-3</v>
      </c>
      <c r="AK37" s="10"/>
      <c r="AL37" s="1"/>
      <c r="AM37" s="10"/>
    </row>
    <row r="38" spans="1:39">
      <c r="A38" s="4" t="s">
        <v>18</v>
      </c>
      <c r="B38" s="4">
        <f t="shared" si="57"/>
        <v>30.110740861909218</v>
      </c>
      <c r="C38" s="4">
        <f t="shared" si="56"/>
        <v>47.688024533354692</v>
      </c>
      <c r="D38" s="3">
        <v>3.840703522329322</v>
      </c>
      <c r="E38" s="3">
        <v>39.986511398190103</v>
      </c>
      <c r="H38">
        <v>2900</v>
      </c>
      <c r="I38">
        <v>2</v>
      </c>
      <c r="J38">
        <f t="shared" si="22"/>
        <v>48778000000</v>
      </c>
      <c r="K38">
        <v>645400096.49166703</v>
      </c>
      <c r="L38">
        <f t="shared" si="33"/>
        <v>5163200771.9333363</v>
      </c>
      <c r="M38" s="10">
        <f t="shared" si="34"/>
        <v>201.84</v>
      </c>
      <c r="N38">
        <f t="shared" si="23"/>
        <v>5242880</v>
      </c>
      <c r="O38">
        <f t="shared" si="24"/>
        <v>1321.9783155054649</v>
      </c>
      <c r="P38" s="10">
        <f t="shared" si="58"/>
        <v>9.4472406080260374</v>
      </c>
      <c r="Q38" s="10">
        <f t="shared" si="36"/>
        <v>1321.9783155054649</v>
      </c>
      <c r="R38">
        <f t="shared" si="25"/>
        <v>908.04282458917953</v>
      </c>
      <c r="S38" s="10">
        <f t="shared" si="26"/>
        <v>660.98915775273247</v>
      </c>
      <c r="T38" s="1">
        <f t="shared" si="27"/>
        <v>108.67488897302214</v>
      </c>
      <c r="U38" s="1">
        <f t="shared" si="37"/>
        <v>167.42637249528411</v>
      </c>
      <c r="V38">
        <f t="shared" si="28"/>
        <v>276.10126146830623</v>
      </c>
      <c r="W38">
        <f t="shared" si="29"/>
        <v>167.42637249528411</v>
      </c>
      <c r="X38" s="1">
        <f t="shared" si="30"/>
        <v>564.46609120139988</v>
      </c>
      <c r="Y38" s="1">
        <f t="shared" si="38"/>
        <v>977.00570729992364</v>
      </c>
      <c r="Z38" s="1">
        <f t="shared" si="31"/>
        <v>65989.822325953137</v>
      </c>
      <c r="AA38">
        <f t="shared" si="32"/>
        <v>67531.294124454464</v>
      </c>
      <c r="AB38">
        <v>261.53564453125</v>
      </c>
      <c r="AC38">
        <v>67508.875923056898</v>
      </c>
      <c r="AD38">
        <f t="shared" si="39"/>
        <v>0.18650612648774795</v>
      </c>
      <c r="AE38">
        <f t="shared" si="40"/>
        <v>0.15793490118526166</v>
      </c>
      <c r="AF38">
        <f t="shared" si="41"/>
        <v>5.5692664620006846</v>
      </c>
      <c r="AG38">
        <f t="shared" si="42"/>
        <v>3.3207783555923978E-2</v>
      </c>
      <c r="AK38" s="10"/>
      <c r="AL38" s="1"/>
      <c r="AM38" s="10"/>
    </row>
    <row r="39" spans="1:39">
      <c r="A39" s="4" t="s">
        <v>17</v>
      </c>
      <c r="B39" s="4" t="e">
        <f t="shared" si="57"/>
        <v>#DIV/0!</v>
      </c>
      <c r="C39" s="4">
        <f t="shared" si="56"/>
        <v>39.425201895682783</v>
      </c>
      <c r="D39">
        <v>5.8052164564906077</v>
      </c>
      <c r="E39">
        <v>39.368961030855239</v>
      </c>
      <c r="H39">
        <v>3000</v>
      </c>
      <c r="I39">
        <v>2</v>
      </c>
      <c r="J39">
        <f t="shared" si="22"/>
        <v>54000000000</v>
      </c>
      <c r="K39">
        <v>690692778.14999998</v>
      </c>
      <c r="L39">
        <f>K39*8</f>
        <v>5525542225.1999998</v>
      </c>
      <c r="M39" s="10">
        <f t="shared" si="34"/>
        <v>216</v>
      </c>
      <c r="N39">
        <f t="shared" ref="N39" si="59">40*2^20/8</f>
        <v>5242880</v>
      </c>
      <c r="O39">
        <f t="shared" si="24"/>
        <v>1321.9783155054649</v>
      </c>
      <c r="P39" s="10">
        <f>J39/L39</f>
        <v>9.7727965508480832</v>
      </c>
      <c r="Q39" s="10">
        <f t="shared" si="36"/>
        <v>1321.9783155054649</v>
      </c>
      <c r="R39">
        <f t="shared" si="25"/>
        <v>917.62027872473709</v>
      </c>
      <c r="S39" s="10">
        <f t="shared" si="26"/>
        <v>660.98915775273247</v>
      </c>
      <c r="T39" s="1">
        <f t="shared" si="27"/>
        <v>120.30923786426658</v>
      </c>
      <c r="U39" s="1">
        <f t="shared" si="37"/>
        <v>179.17596694353392</v>
      </c>
      <c r="V39">
        <f t="shared" si="28"/>
        <v>299.48520480780053</v>
      </c>
      <c r="W39">
        <f t="shared" si="29"/>
        <v>179.17596694353392</v>
      </c>
      <c r="X39" s="1">
        <f t="shared" si="30"/>
        <v>624.89583264741475</v>
      </c>
      <c r="Y39" s="1">
        <f t="shared" si="38"/>
        <v>1045.5697015101123</v>
      </c>
      <c r="Z39" s="1">
        <f t="shared" si="31"/>
        <v>70147.874141124033</v>
      </c>
      <c r="AA39">
        <f t="shared" si="32"/>
        <v>71818.339675281561</v>
      </c>
      <c r="AB39">
        <v>278.01513671875</v>
      </c>
      <c r="AC39">
        <v>71772.828496819493</v>
      </c>
      <c r="AD39">
        <f t="shared" si="39"/>
        <v>0.19423402854006586</v>
      </c>
      <c r="AE39">
        <f t="shared" si="40"/>
        <v>0.15899975203982752</v>
      </c>
      <c r="AF39">
        <f t="shared" si="41"/>
        <v>7.7226255888255508</v>
      </c>
      <c r="AG39">
        <f t="shared" si="42"/>
        <v>6.3410038889695403E-2</v>
      </c>
      <c r="AK39" s="10"/>
      <c r="AM39" s="10"/>
    </row>
    <row r="40" spans="1:39">
      <c r="A40" s="14"/>
      <c r="AD40">
        <f>AVERAGE(AD23:AD39)</f>
        <v>0.16977147783027915</v>
      </c>
      <c r="AE40">
        <f>AVERAGE(AE23:AE39)</f>
        <v>0.12111383521604303</v>
      </c>
      <c r="AK40" s="10"/>
      <c r="AM40" s="10"/>
    </row>
    <row r="41" spans="1:39">
      <c r="G41" s="4" t="s">
        <v>47</v>
      </c>
      <c r="H41" s="4"/>
      <c r="M41" s="9"/>
      <c r="N41" s="9"/>
      <c r="AK41" s="10"/>
      <c r="AM41" s="10"/>
    </row>
    <row r="42" spans="1:39">
      <c r="A42" t="s">
        <v>96</v>
      </c>
      <c r="G42" t="s">
        <v>32</v>
      </c>
      <c r="I42" t="s">
        <v>33</v>
      </c>
      <c r="J42" t="s">
        <v>75</v>
      </c>
      <c r="K42" t="s">
        <v>63</v>
      </c>
      <c r="L42" t="s">
        <v>61</v>
      </c>
      <c r="M42" t="s">
        <v>68</v>
      </c>
      <c r="N42" t="s">
        <v>62</v>
      </c>
      <c r="O42" s="9" t="s">
        <v>59</v>
      </c>
      <c r="P42" t="s">
        <v>60</v>
      </c>
      <c r="Q42" t="s">
        <v>34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40</v>
      </c>
      <c r="X42" t="s">
        <v>41</v>
      </c>
      <c r="Y42" t="s">
        <v>42</v>
      </c>
      <c r="Z42" t="s">
        <v>43</v>
      </c>
      <c r="AA42" t="s">
        <v>25</v>
      </c>
      <c r="AB42" t="s">
        <v>97</v>
      </c>
      <c r="AC42" t="s">
        <v>44</v>
      </c>
      <c r="AD42" t="s">
        <v>77</v>
      </c>
      <c r="AE42" t="s">
        <v>45</v>
      </c>
      <c r="AK42" s="10"/>
      <c r="AM42" s="10"/>
    </row>
    <row r="43" spans="1:39">
      <c r="A43" t="s">
        <v>86</v>
      </c>
      <c r="B43" t="s">
        <v>87</v>
      </c>
      <c r="C43" t="s">
        <v>88</v>
      </c>
      <c r="D43" t="s">
        <v>89</v>
      </c>
      <c r="E43" t="s">
        <v>90</v>
      </c>
      <c r="G43">
        <v>2500</v>
      </c>
      <c r="I43">
        <f>2*G43^2</f>
        <v>12500000</v>
      </c>
      <c r="J43" s="3">
        <v>41498102.369999997</v>
      </c>
      <c r="K43" s="3">
        <f>J43/8</f>
        <v>5187262.7962499997</v>
      </c>
      <c r="L43" s="10">
        <f>(G43^2+2*G43)*8/1000000</f>
        <v>50.04</v>
      </c>
      <c r="M43" s="10">
        <f t="shared" ref="M43:M65" si="60">G43/2^17</f>
        <v>1.9073486328125E-2</v>
      </c>
      <c r="N43">
        <f>40*2^20/8</f>
        <v>5242880</v>
      </c>
      <c r="O43" s="10">
        <f>I43/K43</f>
        <v>2.409748742445931</v>
      </c>
      <c r="P43" s="10">
        <f>2</f>
        <v>2</v>
      </c>
      <c r="Q43" s="1">
        <f t="shared" ref="Q43:Q65" si="61">$B$29*I43</f>
        <v>1.8362874116694875E-4</v>
      </c>
      <c r="R43" s="1">
        <f>$C$29*K43</f>
        <v>1.0528899334521402E-3</v>
      </c>
      <c r="S43">
        <f t="shared" ref="S43:S65" si="62">Q43+R43</f>
        <v>1.2365186746190889E-3</v>
      </c>
      <c r="T43">
        <f t="shared" ref="T43:T65" si="63">MAX(Q43,R43)</f>
        <v>1.0528899334521402E-3</v>
      </c>
      <c r="U43" s="1">
        <f t="shared" ref="U43:U65" si="64">$D$29*I43</f>
        <v>0</v>
      </c>
      <c r="V43" s="1">
        <f>$E$29*K43</f>
        <v>0</v>
      </c>
      <c r="W43" s="1">
        <f t="shared" ref="W43:W65" si="65">Y43*$F$29</f>
        <v>0.33667666324150652</v>
      </c>
      <c r="X43">
        <f t="shared" ref="X43:X65" si="66">SUM(U43:W43)</f>
        <v>0.33667666324150652</v>
      </c>
      <c r="Y43">
        <v>1.3439999999999999E-3</v>
      </c>
      <c r="Z43">
        <v>0.32956373300000003</v>
      </c>
      <c r="AA43">
        <f>I43/(Y43*1000000000)</f>
        <v>9.3005952380952372</v>
      </c>
      <c r="AB43">
        <f>(K43*8)/Y43/1000000000</f>
        <v>30.876564263392858</v>
      </c>
      <c r="AC43">
        <f t="shared" ref="AC43:AC65" si="67">ABS(T43-Y43)/ABS(Y43)*100</f>
        <v>21.659975189572894</v>
      </c>
      <c r="AD43">
        <f>ABS(S43-Y43)/ABS(Y43)*100</f>
        <v>7.9971224241749264</v>
      </c>
      <c r="AE43">
        <f>ABS(X43-Z43)/ABS(Z43)*100</f>
        <v>2.1582867073260448</v>
      </c>
      <c r="AK43" s="10"/>
      <c r="AM43" s="10"/>
    </row>
    <row r="44" spans="1:39">
      <c r="A44" t="s">
        <v>91</v>
      </c>
      <c r="B44">
        <v>48840.901599999997</v>
      </c>
      <c r="C44">
        <v>6.5600000000000006E-2</v>
      </c>
      <c r="D44">
        <v>6.5500000000000003E-2</v>
      </c>
      <c r="E44">
        <v>6.5699999999999995E-2</v>
      </c>
      <c r="G44">
        <v>3500</v>
      </c>
      <c r="I44">
        <f t="shared" ref="I44:I65" si="68">2*G44^2</f>
        <v>24500000</v>
      </c>
      <c r="J44" s="3">
        <v>107601192.7</v>
      </c>
      <c r="K44" s="3">
        <f t="shared" ref="K44:K65" si="69">J44/8</f>
        <v>13450149.0875</v>
      </c>
      <c r="L44" s="10">
        <f t="shared" ref="L44:L65" si="70">(G44^2+2*G44)*8/1000000</f>
        <v>98.055999999999997</v>
      </c>
      <c r="M44" s="10">
        <f t="shared" si="60"/>
        <v>2.6702880859375E-2</v>
      </c>
      <c r="N44">
        <f t="shared" ref="N44:N65" si="71">40*2^20/8</f>
        <v>5242880</v>
      </c>
      <c r="O44" s="10">
        <f t="shared" ref="O44:O65" si="72">I44/K44</f>
        <v>1.8215411472850709</v>
      </c>
      <c r="P44" s="10">
        <f>2</f>
        <v>2</v>
      </c>
      <c r="Q44" s="1">
        <f t="shared" si="61"/>
        <v>3.5991233268721951E-4</v>
      </c>
      <c r="R44" s="1">
        <f t="shared" ref="R44:R65" si="73">$C$29*K44</f>
        <v>2.7300576689303184E-3</v>
      </c>
      <c r="S44">
        <f t="shared" si="62"/>
        <v>3.0899700016175377E-3</v>
      </c>
      <c r="T44">
        <f t="shared" si="63"/>
        <v>2.7300576689303184E-3</v>
      </c>
      <c r="U44" s="1">
        <f t="shared" si="64"/>
        <v>0</v>
      </c>
      <c r="V44" s="1">
        <f t="shared" ref="V44:V65" si="74">$E$29*K44</f>
        <v>0</v>
      </c>
      <c r="W44" s="1">
        <f t="shared" si="65"/>
        <v>0.78257283926076382</v>
      </c>
      <c r="X44">
        <f t="shared" si="66"/>
        <v>0.78257283926076382</v>
      </c>
      <c r="Y44">
        <v>3.124E-3</v>
      </c>
      <c r="Z44">
        <v>0.77612656000000002</v>
      </c>
      <c r="AA44">
        <f t="shared" ref="AA44:AA91" si="75">I44/(Y44*1000000000)</f>
        <v>7.8425096030729833</v>
      </c>
      <c r="AB44">
        <f t="shared" ref="AB44:AB65" si="76">(K44*8)/Y44/1000000000</f>
        <v>34.443403553137003</v>
      </c>
      <c r="AC44">
        <f t="shared" si="67"/>
        <v>12.610189854983405</v>
      </c>
      <c r="AD44">
        <f t="shared" ref="AD43:AD65" si="77">ABS(S44-Y44)/ABS(Y44)*100</f>
        <v>1.0893085269674232</v>
      </c>
      <c r="AE44">
        <f t="shared" ref="AE43:AE65" si="78">ABS(X44-Z44)/ABS(Z44)*100</f>
        <v>0.83057063022863153</v>
      </c>
      <c r="AK44" s="10"/>
      <c r="AM44" s="10"/>
    </row>
    <row r="45" spans="1:39">
      <c r="A45" t="s">
        <v>92</v>
      </c>
      <c r="B45">
        <v>49661.711499999998</v>
      </c>
      <c r="C45">
        <v>3.2300000000000002E-2</v>
      </c>
      <c r="D45">
        <v>3.2199999999999999E-2</v>
      </c>
      <c r="E45">
        <v>3.2300000000000002E-2</v>
      </c>
      <c r="G45">
        <v>4500</v>
      </c>
      <c r="I45">
        <f t="shared" si="68"/>
        <v>40500000</v>
      </c>
      <c r="J45" s="3">
        <v>177003884.80000001</v>
      </c>
      <c r="K45" s="3">
        <f t="shared" si="69"/>
        <v>22125485.600000001</v>
      </c>
      <c r="L45" s="10">
        <f t="shared" si="70"/>
        <v>162.072</v>
      </c>
      <c r="M45" s="10">
        <f t="shared" si="60"/>
        <v>3.4332275390625E-2</v>
      </c>
      <c r="N45">
        <f t="shared" si="71"/>
        <v>5242880</v>
      </c>
      <c r="O45" s="10">
        <f t="shared" si="72"/>
        <v>1.830468299416669</v>
      </c>
      <c r="P45" s="10">
        <f>2</f>
        <v>2</v>
      </c>
      <c r="Q45" s="1">
        <f t="shared" si="61"/>
        <v>5.9495712138091391E-4</v>
      </c>
      <c r="R45" s="1">
        <f t="shared" si="73"/>
        <v>4.4909429068874874E-3</v>
      </c>
      <c r="S45">
        <f t="shared" si="62"/>
        <v>5.0859000282684015E-3</v>
      </c>
      <c r="T45">
        <f t="shared" si="63"/>
        <v>4.4909429068874874E-3</v>
      </c>
      <c r="U45" s="1">
        <f t="shared" si="64"/>
        <v>0</v>
      </c>
      <c r="V45" s="1">
        <f t="shared" si="74"/>
        <v>0</v>
      </c>
      <c r="W45" s="1">
        <f t="shared" si="65"/>
        <v>1.2818262543205277</v>
      </c>
      <c r="X45">
        <f t="shared" si="66"/>
        <v>1.2818262543205277</v>
      </c>
      <c r="Y45">
        <v>5.117E-3</v>
      </c>
      <c r="Z45">
        <v>1.10706295</v>
      </c>
      <c r="AA45">
        <f t="shared" si="75"/>
        <v>7.914793824506547</v>
      </c>
      <c r="AB45">
        <f t="shared" si="76"/>
        <v>34.591339613054529</v>
      </c>
      <c r="AC45">
        <f t="shared" si="67"/>
        <v>12.234846455198605</v>
      </c>
      <c r="AD45">
        <f>ABS(S45-Y45)/ABS(Y45)*100</f>
        <v>0.60777744247798604</v>
      </c>
      <c r="AE45">
        <f t="shared" si="78"/>
        <v>15.7862120054264</v>
      </c>
      <c r="AK45" s="10"/>
      <c r="AM45" s="10"/>
    </row>
    <row r="46" spans="1:39">
      <c r="A46" t="s">
        <v>93</v>
      </c>
      <c r="B46">
        <v>53779.735800000002</v>
      </c>
      <c r="C46">
        <v>8.9499999999999996E-2</v>
      </c>
      <c r="D46">
        <v>8.9300000000000004E-2</v>
      </c>
      <c r="E46">
        <v>9.0399999999999994E-2</v>
      </c>
      <c r="G46">
        <v>5500</v>
      </c>
      <c r="I46">
        <f t="shared" si="68"/>
        <v>60500000</v>
      </c>
      <c r="J46" s="3">
        <v>262299575.80000001</v>
      </c>
      <c r="K46" s="3">
        <f t="shared" si="69"/>
        <v>32787446.975000001</v>
      </c>
      <c r="L46" s="10">
        <f t="shared" si="70"/>
        <v>242.08799999999999</v>
      </c>
      <c r="M46" s="10">
        <f t="shared" si="60"/>
        <v>4.1961669921875E-2</v>
      </c>
      <c r="N46">
        <f t="shared" si="71"/>
        <v>5242880</v>
      </c>
      <c r="O46" s="10">
        <f t="shared" si="72"/>
        <v>1.8452183863577563</v>
      </c>
      <c r="P46" s="10">
        <f>2</f>
        <v>2</v>
      </c>
      <c r="Q46" s="1">
        <f t="shared" si="61"/>
        <v>8.8876310724803195E-4</v>
      </c>
      <c r="R46" s="1">
        <f t="shared" si="73"/>
        <v>6.6550653436201123E-3</v>
      </c>
      <c r="S46">
        <f t="shared" si="62"/>
        <v>7.5438284508681439E-3</v>
      </c>
      <c r="T46">
        <f t="shared" si="63"/>
        <v>6.6550653436201123E-3</v>
      </c>
      <c r="U46" s="1">
        <f t="shared" si="64"/>
        <v>0</v>
      </c>
      <c r="V46" s="1">
        <f t="shared" si="74"/>
        <v>0</v>
      </c>
      <c r="W46" s="1">
        <f t="shared" si="65"/>
        <v>1.9338867858812729</v>
      </c>
      <c r="X46">
        <f t="shared" si="66"/>
        <v>1.9338867858812729</v>
      </c>
      <c r="Y46">
        <v>7.7200000000000003E-3</v>
      </c>
      <c r="Z46">
        <v>1.9037520000000001</v>
      </c>
      <c r="AA46">
        <f t="shared" si="75"/>
        <v>7.8367875647668397</v>
      </c>
      <c r="AB46">
        <f t="shared" si="76"/>
        <v>33.976628989637305</v>
      </c>
      <c r="AC46">
        <f t="shared" si="67"/>
        <v>13.794490367615127</v>
      </c>
      <c r="AD46">
        <f t="shared" si="77"/>
        <v>2.282014885127674</v>
      </c>
      <c r="AE46">
        <f t="shared" si="78"/>
        <v>1.5829155205758327</v>
      </c>
      <c r="AK46" s="10"/>
      <c r="AM46" s="10"/>
    </row>
    <row r="47" spans="1:39">
      <c r="A47" t="s">
        <v>94</v>
      </c>
      <c r="B47">
        <v>53631.314599999998</v>
      </c>
      <c r="C47">
        <v>8.9700000000000002E-2</v>
      </c>
      <c r="D47">
        <v>8.9499999999999996E-2</v>
      </c>
      <c r="E47">
        <v>8.9899999999999994E-2</v>
      </c>
      <c r="G47">
        <v>6500</v>
      </c>
      <c r="I47">
        <f t="shared" si="68"/>
        <v>84500000</v>
      </c>
      <c r="J47" s="3">
        <v>364624018.60000002</v>
      </c>
      <c r="K47" s="3">
        <f t="shared" si="69"/>
        <v>45578002.325000003</v>
      </c>
      <c r="L47" s="10">
        <f t="shared" si="70"/>
        <v>338.10399999999998</v>
      </c>
      <c r="M47" s="10">
        <f t="shared" si="60"/>
        <v>4.9591064453125E-2</v>
      </c>
      <c r="N47">
        <f t="shared" si="71"/>
        <v>5242880</v>
      </c>
      <c r="O47" s="10">
        <f t="shared" si="72"/>
        <v>1.8539645374859022</v>
      </c>
      <c r="P47" s="10">
        <f>2</f>
        <v>2</v>
      </c>
      <c r="Q47" s="1">
        <f t="shared" si="61"/>
        <v>1.2413302902885735E-3</v>
      </c>
      <c r="R47" s="1">
        <f t="shared" si="73"/>
        <v>9.2512413038997945E-3</v>
      </c>
      <c r="S47">
        <f t="shared" si="62"/>
        <v>1.0492571594188368E-2</v>
      </c>
      <c r="T47">
        <f t="shared" si="63"/>
        <v>9.2512413038997945E-3</v>
      </c>
      <c r="U47" s="1">
        <f t="shared" si="64"/>
        <v>0</v>
      </c>
      <c r="V47" s="1">
        <f t="shared" si="74"/>
        <v>0</v>
      </c>
      <c r="W47" s="1">
        <f t="shared" si="65"/>
        <v>2.6643549034498983</v>
      </c>
      <c r="X47">
        <f t="shared" si="66"/>
        <v>2.6643549034498983</v>
      </c>
      <c r="Y47">
        <v>1.0636E-2</v>
      </c>
      <c r="Z47">
        <v>2.6418642220000002</v>
      </c>
      <c r="AA47">
        <f t="shared" si="75"/>
        <v>7.9447160586686723</v>
      </c>
      <c r="AB47">
        <f t="shared" si="76"/>
        <v>34.282062673937574</v>
      </c>
      <c r="AC47">
        <f t="shared" si="67"/>
        <v>13.019543964838334</v>
      </c>
      <c r="AD47">
        <f t="shared" si="77"/>
        <v>1.3485182945809688</v>
      </c>
      <c r="AE47">
        <f t="shared" si="78"/>
        <v>0.85131859777683105</v>
      </c>
      <c r="AK47" s="10"/>
      <c r="AM47" s="10"/>
    </row>
    <row r="48" spans="1:39">
      <c r="A48" t="s">
        <v>95</v>
      </c>
      <c r="B48">
        <v>59412.034899999999</v>
      </c>
      <c r="C48">
        <v>5.45E-2</v>
      </c>
      <c r="D48">
        <v>5.3900000000000003E-2</v>
      </c>
      <c r="E48">
        <v>5.5599999999999997E-2</v>
      </c>
      <c r="G48">
        <v>7500</v>
      </c>
      <c r="I48">
        <f t="shared" si="68"/>
        <v>112500000</v>
      </c>
      <c r="J48" s="3">
        <v>483401687.39999998</v>
      </c>
      <c r="K48" s="3">
        <f t="shared" si="69"/>
        <v>60425210.924999997</v>
      </c>
      <c r="L48" s="10">
        <f t="shared" si="70"/>
        <v>450.12</v>
      </c>
      <c r="M48" s="10">
        <f t="shared" si="60"/>
        <v>5.7220458984375E-2</v>
      </c>
      <c r="N48">
        <f t="shared" si="71"/>
        <v>5242880</v>
      </c>
      <c r="O48" s="10">
        <f t="shared" si="72"/>
        <v>1.8618056648513057</v>
      </c>
      <c r="P48" s="10">
        <f>2</f>
        <v>2</v>
      </c>
      <c r="Q48" s="1">
        <f t="shared" si="61"/>
        <v>1.6526586705025387E-3</v>
      </c>
      <c r="R48" s="1">
        <f t="shared" si="73"/>
        <v>1.2264868546017766E-2</v>
      </c>
      <c r="S48">
        <f t="shared" si="62"/>
        <v>1.3917527216520304E-2</v>
      </c>
      <c r="T48">
        <f t="shared" si="63"/>
        <v>1.2264868546017766E-2</v>
      </c>
      <c r="U48" s="1">
        <f t="shared" si="64"/>
        <v>0</v>
      </c>
      <c r="V48" s="1">
        <f t="shared" si="74"/>
        <v>0</v>
      </c>
      <c r="W48" s="1">
        <f t="shared" si="65"/>
        <v>3.4877598082674819</v>
      </c>
      <c r="X48">
        <f t="shared" si="66"/>
        <v>3.4877598082674819</v>
      </c>
      <c r="Y48">
        <v>1.3923E-2</v>
      </c>
      <c r="Z48">
        <v>3.4679872500000002</v>
      </c>
      <c r="AA48">
        <f t="shared" si="75"/>
        <v>8.0801551389786681</v>
      </c>
      <c r="AB48">
        <f t="shared" si="76"/>
        <v>34.719650032320615</v>
      </c>
      <c r="AC48">
        <f t="shared" si="67"/>
        <v>11.90929723466375</v>
      </c>
      <c r="AD48">
        <f t="shared" si="77"/>
        <v>3.9307501829314605E-2</v>
      </c>
      <c r="AE48">
        <f t="shared" si="78"/>
        <v>0.57014506807894683</v>
      </c>
      <c r="AK48" s="10"/>
      <c r="AM48" s="10"/>
    </row>
    <row r="49" spans="1:39">
      <c r="G49">
        <v>8500</v>
      </c>
      <c r="I49">
        <f t="shared" si="68"/>
        <v>144500000</v>
      </c>
      <c r="J49" s="3">
        <v>619952069.60000002</v>
      </c>
      <c r="K49" s="3">
        <f t="shared" si="69"/>
        <v>77494008.700000003</v>
      </c>
      <c r="L49" s="10">
        <f t="shared" si="70"/>
        <v>578.13599999999997</v>
      </c>
      <c r="M49" s="10">
        <f t="shared" si="60"/>
        <v>6.4849853515625E-2</v>
      </c>
      <c r="N49">
        <f t="shared" si="71"/>
        <v>5242880</v>
      </c>
      <c r="O49" s="10">
        <f t="shared" si="72"/>
        <v>1.8646602805050141</v>
      </c>
      <c r="P49" s="10">
        <f>2</f>
        <v>2</v>
      </c>
      <c r="Q49" s="1">
        <f t="shared" si="61"/>
        <v>2.1227482478899276E-3</v>
      </c>
      <c r="R49" s="1">
        <f t="shared" si="73"/>
        <v>1.5729425106834366E-2</v>
      </c>
      <c r="S49">
        <f t="shared" si="62"/>
        <v>1.7852173354724294E-2</v>
      </c>
      <c r="T49">
        <f t="shared" si="63"/>
        <v>1.5729425106834366E-2</v>
      </c>
      <c r="U49" s="1">
        <f t="shared" si="64"/>
        <v>0</v>
      </c>
      <c r="V49" s="1">
        <f t="shared" si="74"/>
        <v>0</v>
      </c>
      <c r="W49" s="1">
        <f t="shared" si="65"/>
        <v>4.4496931318146435</v>
      </c>
      <c r="X49">
        <f t="shared" si="66"/>
        <v>4.4496931318146435</v>
      </c>
      <c r="Y49">
        <v>1.7763000000000001E-2</v>
      </c>
      <c r="Z49">
        <v>3.9877935</v>
      </c>
      <c r="AA49">
        <f t="shared" si="75"/>
        <v>8.1348871249225922</v>
      </c>
      <c r="AB49">
        <f t="shared" si="76"/>
        <v>34.901315633620442</v>
      </c>
      <c r="AC49">
        <f t="shared" si="67"/>
        <v>11.448375235971596</v>
      </c>
      <c r="AD49">
        <f>ABS(S49-Y49)/ABS(Y49)*100</f>
        <v>0.50201742230644042</v>
      </c>
      <c r="AE49">
        <f t="shared" si="78"/>
        <v>11.582837271153673</v>
      </c>
      <c r="AK49" s="10"/>
      <c r="AM49" s="10"/>
    </row>
    <row r="50" spans="1:39">
      <c r="G50">
        <v>9500</v>
      </c>
      <c r="I50">
        <f t="shared" si="68"/>
        <v>180500000</v>
      </c>
      <c r="J50" s="3">
        <v>771499838.60000002</v>
      </c>
      <c r="K50" s="3">
        <f t="shared" si="69"/>
        <v>96437479.825000003</v>
      </c>
      <c r="L50" s="10">
        <f t="shared" si="70"/>
        <v>722.15200000000004</v>
      </c>
      <c r="M50" s="10">
        <f t="shared" si="60"/>
        <v>7.2479248046875E-2</v>
      </c>
      <c r="N50">
        <f t="shared" si="71"/>
        <v>5242880</v>
      </c>
      <c r="O50" s="10">
        <f t="shared" si="72"/>
        <v>1.8716789398431379</v>
      </c>
      <c r="P50" s="10">
        <f>2</f>
        <v>2</v>
      </c>
      <c r="Q50" s="1">
        <f t="shared" si="61"/>
        <v>2.6515990224507398E-3</v>
      </c>
      <c r="R50" s="1">
        <f t="shared" si="73"/>
        <v>1.9574495394496058E-2</v>
      </c>
      <c r="S50">
        <f t="shared" si="62"/>
        <v>2.2226094416946798E-2</v>
      </c>
      <c r="T50">
        <f t="shared" si="63"/>
        <v>1.9574495394496058E-2</v>
      </c>
      <c r="U50" s="1">
        <f t="shared" si="64"/>
        <v>0</v>
      </c>
      <c r="V50" s="1">
        <f t="shared" si="74"/>
        <v>0</v>
      </c>
      <c r="W50" s="1">
        <f t="shared" si="65"/>
        <v>5.5388822179560648</v>
      </c>
      <c r="X50">
        <f t="shared" si="66"/>
        <v>5.5388822179560648</v>
      </c>
      <c r="Y50">
        <v>2.2110999999999999E-2</v>
      </c>
      <c r="Z50">
        <v>5.4803341889999997</v>
      </c>
      <c r="AA50">
        <f t="shared" si="75"/>
        <v>8.1633576048120844</v>
      </c>
      <c r="AB50">
        <f t="shared" si="76"/>
        <v>34.892127836823306</v>
      </c>
      <c r="AC50">
        <f t="shared" si="67"/>
        <v>11.471686515779208</v>
      </c>
      <c r="AD50">
        <f t="shared" si="77"/>
        <v>0.52053012955904132</v>
      </c>
      <c r="AE50">
        <f t="shared" si="78"/>
        <v>1.0683295386179441</v>
      </c>
      <c r="AK50" s="10"/>
      <c r="AM50" s="10"/>
    </row>
    <row r="51" spans="1:39">
      <c r="B51" t="s">
        <v>99</v>
      </c>
      <c r="C51" t="s">
        <v>100</v>
      </c>
      <c r="G51">
        <v>10500</v>
      </c>
      <c r="I51">
        <f t="shared" si="68"/>
        <v>220500000</v>
      </c>
      <c r="J51" s="3">
        <v>940169429.20000005</v>
      </c>
      <c r="K51" s="3">
        <f t="shared" si="69"/>
        <v>117521178.65000001</v>
      </c>
      <c r="L51" s="10">
        <f t="shared" si="70"/>
        <v>882.16800000000001</v>
      </c>
      <c r="M51" s="10">
        <f t="shared" si="60"/>
        <v>8.0108642578125E-2</v>
      </c>
      <c r="N51">
        <f t="shared" si="71"/>
        <v>5242880</v>
      </c>
      <c r="O51" s="10">
        <f t="shared" si="72"/>
        <v>1.8762575608324192</v>
      </c>
      <c r="P51" s="10">
        <f>2</f>
        <v>2</v>
      </c>
      <c r="Q51" s="1">
        <f t="shared" si="61"/>
        <v>3.2392109941849758E-3</v>
      </c>
      <c r="R51" s="1">
        <f t="shared" si="73"/>
        <v>2.3853980572850101E-2</v>
      </c>
      <c r="S51">
        <f t="shared" si="62"/>
        <v>2.7093191567035078E-2</v>
      </c>
      <c r="T51">
        <f t="shared" si="63"/>
        <v>2.3853980572850101E-2</v>
      </c>
      <c r="U51" s="1">
        <f t="shared" si="64"/>
        <v>0</v>
      </c>
      <c r="V51" s="1">
        <f t="shared" si="74"/>
        <v>0</v>
      </c>
      <c r="W51" s="1">
        <f t="shared" si="65"/>
        <v>6.7520705215859875</v>
      </c>
      <c r="X51">
        <f t="shared" si="66"/>
        <v>6.7520705215859875</v>
      </c>
      <c r="Y51">
        <v>2.6953999999999999E-2</v>
      </c>
      <c r="Z51">
        <v>6.7003151670000003</v>
      </c>
      <c r="AA51">
        <f t="shared" si="75"/>
        <v>8.1806039919863469</v>
      </c>
      <c r="AB51">
        <f t="shared" si="76"/>
        <v>34.880516034725829</v>
      </c>
      <c r="AC51">
        <f t="shared" si="67"/>
        <v>11.501147982302804</v>
      </c>
      <c r="AD51">
        <f t="shared" si="77"/>
        <v>0.51640412196734786</v>
      </c>
      <c r="AE51">
        <f t="shared" si="78"/>
        <v>0.77243164382609453</v>
      </c>
      <c r="AK51" s="10"/>
      <c r="AM51" s="10"/>
    </row>
    <row r="52" spans="1:39">
      <c r="A52" s="4" t="s">
        <v>14</v>
      </c>
      <c r="B52">
        <f>AVERAGE(AG3:AG18)</f>
        <v>1.8217923386876427</v>
      </c>
      <c r="C52">
        <f>AVERAGE(AH3:AH18)</f>
        <v>0.54103210607961261</v>
      </c>
      <c r="G52">
        <v>11500</v>
      </c>
      <c r="I52">
        <f t="shared" si="68"/>
        <v>264500000</v>
      </c>
      <c r="J52" s="3">
        <v>1132250846</v>
      </c>
      <c r="K52" s="3">
        <f t="shared" si="69"/>
        <v>141531355.75</v>
      </c>
      <c r="L52" s="10">
        <f t="shared" si="70"/>
        <v>1058.184</v>
      </c>
      <c r="M52" s="10">
        <f t="shared" si="60"/>
        <v>8.7738037109375E-2</v>
      </c>
      <c r="N52">
        <f t="shared" si="71"/>
        <v>5242880</v>
      </c>
      <c r="O52" s="10">
        <f t="shared" si="72"/>
        <v>1.8688438233235818</v>
      </c>
      <c r="P52" s="10">
        <f>2</f>
        <v>2</v>
      </c>
      <c r="Q52" s="1">
        <f t="shared" si="61"/>
        <v>3.8855841630926354E-3</v>
      </c>
      <c r="R52" s="1">
        <f t="shared" si="73"/>
        <v>2.8727470650751818E-2</v>
      </c>
      <c r="S52">
        <f t="shared" si="62"/>
        <v>3.2613054813844453E-2</v>
      </c>
      <c r="T52">
        <f t="shared" si="63"/>
        <v>2.8727470650751818E-2</v>
      </c>
      <c r="U52" s="1">
        <f t="shared" si="64"/>
        <v>0</v>
      </c>
      <c r="V52" s="1">
        <f t="shared" si="74"/>
        <v>0</v>
      </c>
      <c r="W52" s="1">
        <f t="shared" si="65"/>
        <v>8.1899604375132551</v>
      </c>
      <c r="X52">
        <f t="shared" si="66"/>
        <v>8.1899604375132551</v>
      </c>
      <c r="Y52">
        <v>3.2694000000000001E-2</v>
      </c>
      <c r="Z52">
        <v>8.1148687600000002</v>
      </c>
      <c r="AA52">
        <f t="shared" si="75"/>
        <v>8.0901694500519969</v>
      </c>
      <c r="AB52">
        <f t="shared" si="76"/>
        <v>34.631762586407291</v>
      </c>
      <c r="AC52">
        <f t="shared" si="67"/>
        <v>12.132285279403506</v>
      </c>
      <c r="AD52">
        <f t="shared" si="77"/>
        <v>0.24758422388067611</v>
      </c>
      <c r="AE52">
        <f t="shared" si="78"/>
        <v>0.92535911219413047</v>
      </c>
      <c r="AK52" s="10"/>
      <c r="AM52" s="10"/>
    </row>
    <row r="53" spans="1:39">
      <c r="A53" s="4" t="s">
        <v>13</v>
      </c>
      <c r="B53">
        <f>AVERAGE(AF24:AF39)</f>
        <v>13.294413753206786</v>
      </c>
      <c r="C53">
        <f>AVERAGE(AG24:AG39)</f>
        <v>1.8187775775290518</v>
      </c>
      <c r="G53">
        <v>12500</v>
      </c>
      <c r="I53">
        <f t="shared" si="68"/>
        <v>312500000</v>
      </c>
      <c r="J53" s="3">
        <v>1330818035</v>
      </c>
      <c r="K53" s="3">
        <f t="shared" si="69"/>
        <v>166352254.375</v>
      </c>
      <c r="L53" s="10">
        <f t="shared" si="70"/>
        <v>1250.2</v>
      </c>
      <c r="M53" s="10">
        <f t="shared" si="60"/>
        <v>9.5367431640625E-2</v>
      </c>
      <c r="N53">
        <f t="shared" si="71"/>
        <v>5242880</v>
      </c>
      <c r="O53" s="10">
        <f t="shared" si="72"/>
        <v>1.8785438236114678</v>
      </c>
      <c r="P53" s="10">
        <f>2</f>
        <v>2</v>
      </c>
      <c r="Q53" s="1">
        <f t="shared" si="61"/>
        <v>4.5907185291737184E-3</v>
      </c>
      <c r="R53" s="1">
        <f t="shared" si="73"/>
        <v>3.3765517753434039E-2</v>
      </c>
      <c r="S53">
        <f t="shared" si="62"/>
        <v>3.8356236282607759E-2</v>
      </c>
      <c r="T53">
        <f t="shared" si="63"/>
        <v>3.3765517753434039E-2</v>
      </c>
      <c r="U53" s="1">
        <f t="shared" si="64"/>
        <v>0</v>
      </c>
      <c r="V53" s="1">
        <f t="shared" si="74"/>
        <v>0</v>
      </c>
      <c r="W53" s="1">
        <f t="shared" si="65"/>
        <v>9.5339115523128708</v>
      </c>
      <c r="X53">
        <f t="shared" si="66"/>
        <v>9.5339115523128708</v>
      </c>
      <c r="Y53">
        <v>3.8059000000000003E-2</v>
      </c>
      <c r="Z53">
        <v>8.9971475999999999</v>
      </c>
      <c r="AA53">
        <f t="shared" si="75"/>
        <v>8.2109356525394777</v>
      </c>
      <c r="AB53">
        <f t="shared" si="76"/>
        <v>34.967236001996895</v>
      </c>
      <c r="AC53">
        <f t="shared" si="67"/>
        <v>11.281122064599604</v>
      </c>
      <c r="AD53">
        <f t="shared" si="77"/>
        <v>0.78098815682954348</v>
      </c>
      <c r="AE53">
        <f t="shared" si="78"/>
        <v>5.9659347181641316</v>
      </c>
      <c r="AK53" s="10"/>
      <c r="AM53" s="10"/>
    </row>
    <row r="54" spans="1:39">
      <c r="A54" s="4" t="s">
        <v>16</v>
      </c>
      <c r="B54">
        <f>AVERAGE(AD43:AD65)</f>
        <v>1.0016103275515236</v>
      </c>
      <c r="C54">
        <f>AVERAGE(AE43:AE65)</f>
        <v>2.0042179236634867</v>
      </c>
      <c r="G54">
        <v>13500</v>
      </c>
      <c r="I54">
        <f t="shared" si="68"/>
        <v>364500000</v>
      </c>
      <c r="J54" s="3">
        <v>1549205384</v>
      </c>
      <c r="K54" s="3">
        <f t="shared" si="69"/>
        <v>193650673</v>
      </c>
      <c r="L54" s="10">
        <f t="shared" si="70"/>
        <v>1458.2159999999999</v>
      </c>
      <c r="M54" s="10">
        <f t="shared" si="60"/>
        <v>0.102996826171875</v>
      </c>
      <c r="N54">
        <f t="shared" si="71"/>
        <v>5242880</v>
      </c>
      <c r="O54" s="10">
        <f t="shared" si="72"/>
        <v>1.882255271067403</v>
      </c>
      <c r="P54" s="10">
        <f>2</f>
        <v>2</v>
      </c>
      <c r="Q54" s="1">
        <f t="shared" si="61"/>
        <v>5.3546140924282254E-3</v>
      </c>
      <c r="R54" s="1">
        <f t="shared" si="73"/>
        <v>3.9306441993903089E-2</v>
      </c>
      <c r="S54">
        <f t="shared" si="62"/>
        <v>4.4661056086331315E-2</v>
      </c>
      <c r="T54">
        <f t="shared" si="63"/>
        <v>3.9306441993903089E-2</v>
      </c>
      <c r="U54" s="1">
        <f t="shared" si="64"/>
        <v>0</v>
      </c>
      <c r="V54" s="1">
        <f t="shared" si="74"/>
        <v>0</v>
      </c>
      <c r="W54" s="1">
        <f t="shared" si="65"/>
        <v>11.052463585475083</v>
      </c>
      <c r="X54">
        <f t="shared" si="66"/>
        <v>11.052463585475083</v>
      </c>
      <c r="Y54">
        <v>4.4121E-2</v>
      </c>
      <c r="Z54">
        <v>10.98514853</v>
      </c>
      <c r="AA54">
        <f t="shared" si="75"/>
        <v>8.2613721357176857</v>
      </c>
      <c r="AB54">
        <f t="shared" si="76"/>
        <v>35.112653475669184</v>
      </c>
      <c r="AC54">
        <f t="shared" si="67"/>
        <v>10.912168822322501</v>
      </c>
      <c r="AD54">
        <f t="shared" si="77"/>
        <v>1.2240341024258612</v>
      </c>
      <c r="AE54">
        <f t="shared" si="78"/>
        <v>0.61278238788713935</v>
      </c>
      <c r="AK54" s="10"/>
      <c r="AM54" s="10"/>
    </row>
    <row r="55" spans="1:39">
      <c r="A55" s="4" t="s">
        <v>15</v>
      </c>
      <c r="B55">
        <f>AVERAGE(AD69:AD91)</f>
        <v>4.5309000940094135</v>
      </c>
      <c r="C55">
        <f>AVERAGE(AE69:AE91)</f>
        <v>2.4234055417199887</v>
      </c>
      <c r="G55">
        <v>14500</v>
      </c>
      <c r="I55">
        <f t="shared" si="68"/>
        <v>420500000</v>
      </c>
      <c r="J55" s="3">
        <v>1787231216</v>
      </c>
      <c r="K55" s="3">
        <f t="shared" si="69"/>
        <v>223403902</v>
      </c>
      <c r="L55" s="10">
        <f t="shared" si="70"/>
        <v>1682.232</v>
      </c>
      <c r="M55" s="10">
        <f t="shared" si="60"/>
        <v>0.110626220703125</v>
      </c>
      <c r="N55">
        <f t="shared" si="71"/>
        <v>5242880</v>
      </c>
      <c r="O55" s="10">
        <f t="shared" si="72"/>
        <v>1.8822410720471658</v>
      </c>
      <c r="P55" s="10">
        <f>2</f>
        <v>2</v>
      </c>
      <c r="Q55" s="1">
        <f t="shared" si="61"/>
        <v>6.1772708528561558E-3</v>
      </c>
      <c r="R55" s="1">
        <f t="shared" si="73"/>
        <v>4.5345633862964217E-2</v>
      </c>
      <c r="S55">
        <f t="shared" si="62"/>
        <v>5.152290471582037E-2</v>
      </c>
      <c r="T55">
        <f t="shared" si="63"/>
        <v>4.5345633862964217E-2</v>
      </c>
      <c r="U55" s="1">
        <f t="shared" si="64"/>
        <v>0</v>
      </c>
      <c r="V55" s="1">
        <f t="shared" si="74"/>
        <v>0</v>
      </c>
      <c r="W55" s="1">
        <f t="shared" si="65"/>
        <v>12.777179974178782</v>
      </c>
      <c r="X55">
        <f t="shared" si="66"/>
        <v>12.777179974178782</v>
      </c>
      <c r="Y55">
        <v>5.1006000000000003E-2</v>
      </c>
      <c r="Z55">
        <v>12.687974349999999</v>
      </c>
      <c r="AA55">
        <f t="shared" si="75"/>
        <v>8.2441281417872414</v>
      </c>
      <c r="AB55">
        <f t="shared" si="76"/>
        <v>35.039627024271653</v>
      </c>
      <c r="AC55">
        <f t="shared" si="67"/>
        <v>11.09745154890755</v>
      </c>
      <c r="AD55">
        <f t="shared" si="77"/>
        <v>1.0134194326557009</v>
      </c>
      <c r="AE55">
        <f t="shared" si="78"/>
        <v>0.70307222979831363</v>
      </c>
      <c r="AK55" s="10"/>
      <c r="AM55" s="10"/>
    </row>
    <row r="56" spans="1:39">
      <c r="A56" s="4" t="s">
        <v>18</v>
      </c>
      <c r="B56">
        <f>AVERAGE(AC131:AC322)</f>
        <v>22.590755022907544</v>
      </c>
      <c r="C56">
        <f>AVERAGE(AD131:AD322)</f>
        <v>1.3905956704520106</v>
      </c>
      <c r="G56">
        <v>15500</v>
      </c>
      <c r="I56">
        <f t="shared" si="68"/>
        <v>480500000</v>
      </c>
      <c r="J56" s="3">
        <v>2042016654</v>
      </c>
      <c r="K56" s="3">
        <f t="shared" si="69"/>
        <v>255252081.75</v>
      </c>
      <c r="L56" s="10">
        <f t="shared" si="70"/>
        <v>1922.248</v>
      </c>
      <c r="M56" s="10">
        <f t="shared" si="60"/>
        <v>0.118255615234375</v>
      </c>
      <c r="N56">
        <f t="shared" si="71"/>
        <v>5242880</v>
      </c>
      <c r="O56" s="10">
        <f t="shared" si="72"/>
        <v>1.8824528156859979</v>
      </c>
      <c r="P56" s="10">
        <f>2</f>
        <v>2</v>
      </c>
      <c r="Q56" s="1">
        <f t="shared" si="61"/>
        <v>7.0586888104575097E-3</v>
      </c>
      <c r="R56" s="1">
        <f t="shared" si="73"/>
        <v>5.1810050487815167E-2</v>
      </c>
      <c r="S56">
        <f t="shared" si="62"/>
        <v>5.8868739298272674E-2</v>
      </c>
      <c r="T56">
        <f t="shared" si="63"/>
        <v>5.1810050487815167E-2</v>
      </c>
      <c r="U56" s="1">
        <f t="shared" si="64"/>
        <v>0</v>
      </c>
      <c r="V56" s="1">
        <f t="shared" si="74"/>
        <v>0</v>
      </c>
      <c r="W56" s="1">
        <f t="shared" si="65"/>
        <v>14.61562493811436</v>
      </c>
      <c r="X56">
        <f t="shared" si="66"/>
        <v>14.61562493811436</v>
      </c>
      <c r="Y56">
        <v>5.8345000000000001E-2</v>
      </c>
      <c r="Z56">
        <v>14.551242999999999</v>
      </c>
      <c r="AA56">
        <f t="shared" si="75"/>
        <v>8.2354957579912593</v>
      </c>
      <c r="AB56">
        <f t="shared" si="76"/>
        <v>34.998999982860575</v>
      </c>
      <c r="AC56">
        <f t="shared" si="67"/>
        <v>11.200530486219614</v>
      </c>
      <c r="AD56">
        <f t="shared" si="77"/>
        <v>0.89765926518583017</v>
      </c>
      <c r="AE56">
        <f t="shared" si="78"/>
        <v>0.44244974889334499</v>
      </c>
    </row>
    <row r="57" spans="1:39">
      <c r="A57" s="4" t="s">
        <v>17</v>
      </c>
      <c r="B57">
        <f>AVERAGE(AC375:AC602)</f>
        <v>24.328089730977851</v>
      </c>
      <c r="C57">
        <f>AVERAGE(AD375:AD602)</f>
        <v>1.579702796458228</v>
      </c>
      <c r="G57">
        <v>16500</v>
      </c>
      <c r="I57">
        <f t="shared" si="68"/>
        <v>544500000</v>
      </c>
      <c r="J57" s="3">
        <v>2325672860</v>
      </c>
      <c r="K57" s="3">
        <f t="shared" si="69"/>
        <v>290709107.5</v>
      </c>
      <c r="L57" s="10">
        <f t="shared" si="70"/>
        <v>2178.2640000000001</v>
      </c>
      <c r="M57" s="10">
        <f t="shared" si="60"/>
        <v>0.125885009765625</v>
      </c>
      <c r="N57">
        <f t="shared" si="71"/>
        <v>5242880</v>
      </c>
      <c r="O57" s="10">
        <f t="shared" si="72"/>
        <v>1.8730063350354442</v>
      </c>
      <c r="P57" s="10">
        <f>2</f>
        <v>2</v>
      </c>
      <c r="Q57" s="1">
        <f t="shared" si="61"/>
        <v>7.998867965232288E-3</v>
      </c>
      <c r="R57" s="1">
        <f t="shared" si="73"/>
        <v>5.9006976294102981E-2</v>
      </c>
      <c r="S57">
        <f t="shared" si="62"/>
        <v>6.700584425933527E-2</v>
      </c>
      <c r="T57">
        <f t="shared" si="63"/>
        <v>5.9006976294102981E-2</v>
      </c>
      <c r="U57" s="1">
        <f t="shared" si="64"/>
        <v>0</v>
      </c>
      <c r="V57" s="1">
        <f t="shared" si="74"/>
        <v>0</v>
      </c>
      <c r="W57" s="1">
        <f t="shared" si="65"/>
        <v>16.799263683260349</v>
      </c>
      <c r="X57">
        <f t="shared" si="66"/>
        <v>16.799263683260349</v>
      </c>
      <c r="Y57">
        <v>6.7061999999999997E-2</v>
      </c>
      <c r="Z57">
        <v>16.715622639999999</v>
      </c>
      <c r="AA57">
        <f t="shared" si="75"/>
        <v>8.1193522412096275</v>
      </c>
      <c r="AB57">
        <f t="shared" si="76"/>
        <v>34.679443798276225</v>
      </c>
      <c r="AC57">
        <f t="shared" si="67"/>
        <v>12.011308499443823</v>
      </c>
      <c r="AD57">
        <f t="shared" si="77"/>
        <v>8.3737050288876222E-2</v>
      </c>
      <c r="AE57">
        <f t="shared" si="78"/>
        <v>0.50037647452150213</v>
      </c>
    </row>
    <row r="58" spans="1:39">
      <c r="G58">
        <v>17500</v>
      </c>
      <c r="I58">
        <f t="shared" si="68"/>
        <v>612500000</v>
      </c>
      <c r="J58" s="3">
        <v>2602143633</v>
      </c>
      <c r="K58" s="3">
        <f t="shared" si="69"/>
        <v>325267954.125</v>
      </c>
      <c r="L58" s="10">
        <f t="shared" si="70"/>
        <v>2450.2800000000002</v>
      </c>
      <c r="M58" s="10">
        <f t="shared" si="60"/>
        <v>0.133514404296875</v>
      </c>
      <c r="N58">
        <f t="shared" si="71"/>
        <v>5242880</v>
      </c>
      <c r="O58" s="10">
        <f t="shared" si="72"/>
        <v>1.883062847822436</v>
      </c>
      <c r="P58" s="10">
        <f>2</f>
        <v>2</v>
      </c>
      <c r="Q58" s="1">
        <f t="shared" si="61"/>
        <v>8.997808317180488E-3</v>
      </c>
      <c r="R58" s="1">
        <f t="shared" si="73"/>
        <v>6.6021593280441868E-2</v>
      </c>
      <c r="S58">
        <f t="shared" si="62"/>
        <v>7.5019401597622354E-2</v>
      </c>
      <c r="T58">
        <f t="shared" si="63"/>
        <v>6.6021593280441868E-2</v>
      </c>
      <c r="U58" s="1">
        <f t="shared" si="64"/>
        <v>0</v>
      </c>
      <c r="V58" s="1">
        <f t="shared" si="74"/>
        <v>0</v>
      </c>
      <c r="W58" s="1">
        <f t="shared" si="65"/>
        <v>18.684051789085572</v>
      </c>
      <c r="X58">
        <f t="shared" si="66"/>
        <v>18.684051789085572</v>
      </c>
      <c r="Y58">
        <v>7.4586E-2</v>
      </c>
      <c r="Z58">
        <v>18.643185070000001</v>
      </c>
      <c r="AA58">
        <f t="shared" si="75"/>
        <v>8.2119968894966888</v>
      </c>
      <c r="AB58">
        <f t="shared" si="76"/>
        <v>34.887829257501409</v>
      </c>
      <c r="AC58">
        <f t="shared" si="67"/>
        <v>11.48259287206464</v>
      </c>
      <c r="AD58">
        <f t="shared" si="77"/>
        <v>0.5810763382167623</v>
      </c>
      <c r="AE58">
        <f t="shared" si="78"/>
        <v>0.21920459906463255</v>
      </c>
    </row>
    <row r="59" spans="1:39">
      <c r="A59" s="4" t="s">
        <v>111</v>
      </c>
      <c r="B59">
        <v>3.0298858471273999E-3</v>
      </c>
      <c r="C59">
        <v>0.44844617089824701</v>
      </c>
      <c r="D59">
        <v>4.5706446665258497E-3</v>
      </c>
      <c r="E59">
        <v>0.48054138503215699</v>
      </c>
      <c r="F59">
        <v>27.715740114792101</v>
      </c>
      <c r="G59">
        <v>18500</v>
      </c>
      <c r="I59">
        <f t="shared" si="68"/>
        <v>684500000</v>
      </c>
      <c r="J59" s="3">
        <v>2903084060</v>
      </c>
      <c r="K59" s="3">
        <f t="shared" si="69"/>
        <v>362885507.5</v>
      </c>
      <c r="L59" s="10">
        <f t="shared" si="70"/>
        <v>2738.2959999999998</v>
      </c>
      <c r="M59" s="10">
        <f t="shared" si="60"/>
        <v>0.141143798828125</v>
      </c>
      <c r="N59">
        <f t="shared" si="71"/>
        <v>5242880</v>
      </c>
      <c r="O59" s="10">
        <f t="shared" si="72"/>
        <v>1.8862698725988665</v>
      </c>
      <c r="P59" s="10">
        <f>2</f>
        <v>2</v>
      </c>
      <c r="Q59" s="1">
        <f t="shared" si="61"/>
        <v>1.0055509866302112E-2</v>
      </c>
      <c r="R59" s="1">
        <f t="shared" si="73"/>
        <v>7.3657054375312378E-2</v>
      </c>
      <c r="S59">
        <f t="shared" si="62"/>
        <v>8.3712564241614495E-2</v>
      </c>
      <c r="T59">
        <f t="shared" si="63"/>
        <v>7.3657054375312378E-2</v>
      </c>
      <c r="U59" s="1">
        <f t="shared" si="64"/>
        <v>0</v>
      </c>
      <c r="V59" s="1">
        <f t="shared" si="74"/>
        <v>0</v>
      </c>
      <c r="W59" s="1">
        <f t="shared" si="65"/>
        <v>20.905516558152296</v>
      </c>
      <c r="X59">
        <f t="shared" si="66"/>
        <v>20.905516558152296</v>
      </c>
      <c r="Y59">
        <v>8.3454E-2</v>
      </c>
      <c r="Z59">
        <v>20.921917799999999</v>
      </c>
      <c r="AA59">
        <f t="shared" si="75"/>
        <v>8.2021233254247843</v>
      </c>
      <c r="AB59">
        <f t="shared" si="76"/>
        <v>34.786637668655786</v>
      </c>
      <c r="AC59">
        <f t="shared" si="67"/>
        <v>11.739336190820838</v>
      </c>
      <c r="AD59">
        <f t="shared" si="77"/>
        <v>0.30982845832973266</v>
      </c>
      <c r="AE59">
        <f t="shared" si="78"/>
        <v>7.8392631136820851E-2</v>
      </c>
    </row>
    <row r="60" spans="1:39">
      <c r="B60">
        <v>0</v>
      </c>
      <c r="C60">
        <v>52.357584480248498</v>
      </c>
      <c r="D60">
        <v>2.4128444729268002</v>
      </c>
      <c r="E60">
        <v>0</v>
      </c>
      <c r="F60">
        <v>25.384395163483301</v>
      </c>
      <c r="G60">
        <v>19500</v>
      </c>
      <c r="I60">
        <f>2*G60^2</f>
        <v>760500000</v>
      </c>
      <c r="J60" s="3">
        <v>3229331195</v>
      </c>
      <c r="K60" s="3">
        <f t="shared" si="69"/>
        <v>403666399.375</v>
      </c>
      <c r="L60" s="10">
        <f t="shared" si="70"/>
        <v>3042.3119999999999</v>
      </c>
      <c r="M60" s="10">
        <f t="shared" si="60"/>
        <v>0.148773193359375</v>
      </c>
      <c r="N60">
        <f t="shared" si="71"/>
        <v>5242880</v>
      </c>
      <c r="O60" s="10">
        <f t="shared" si="72"/>
        <v>1.8839814291640038</v>
      </c>
      <c r="P60" s="10">
        <f>2</f>
        <v>2</v>
      </c>
      <c r="Q60" s="1">
        <f t="shared" si="61"/>
        <v>1.1171972612597161E-2</v>
      </c>
      <c r="R60" s="1">
        <f t="shared" si="73"/>
        <v>8.1934597314418614E-2</v>
      </c>
      <c r="S60">
        <f t="shared" si="62"/>
        <v>9.310656992701577E-2</v>
      </c>
      <c r="T60">
        <f t="shared" si="63"/>
        <v>8.1934597314418614E-2</v>
      </c>
      <c r="U60" s="1">
        <f t="shared" si="64"/>
        <v>0</v>
      </c>
      <c r="V60" s="1">
        <f t="shared" si="74"/>
        <v>0</v>
      </c>
      <c r="W60" s="1">
        <f t="shared" si="65"/>
        <v>23.378236307301787</v>
      </c>
      <c r="X60">
        <f t="shared" si="66"/>
        <v>23.378236307301787</v>
      </c>
      <c r="Y60">
        <v>9.3325000000000005E-2</v>
      </c>
      <c r="Z60">
        <v>23.40383611</v>
      </c>
      <c r="AA60">
        <f t="shared" si="75"/>
        <v>8.1489418698098053</v>
      </c>
      <c r="AB60">
        <f t="shared" si="76"/>
        <v>34.603066648807932</v>
      </c>
      <c r="AC60">
        <f t="shared" si="67"/>
        <v>12.205092617820938</v>
      </c>
      <c r="AD60">
        <f t="shared" si="77"/>
        <v>0.23405311865441772</v>
      </c>
      <c r="AE60">
        <f t="shared" si="78"/>
        <v>0.10938293439542199</v>
      </c>
    </row>
    <row r="61" spans="1:39">
      <c r="B61">
        <v>1.4690299293355901E-2</v>
      </c>
      <c r="C61">
        <v>0.20297601544562199</v>
      </c>
      <c r="D61">
        <v>0</v>
      </c>
      <c r="E61">
        <v>0</v>
      </c>
      <c r="F61">
        <v>25.050346967374001</v>
      </c>
      <c r="G61">
        <v>20500</v>
      </c>
      <c r="I61">
        <f t="shared" si="68"/>
        <v>840500000</v>
      </c>
      <c r="J61" s="3">
        <v>3563693528</v>
      </c>
      <c r="K61" s="3">
        <f t="shared" si="69"/>
        <v>445461691</v>
      </c>
      <c r="L61" s="10">
        <f t="shared" si="70"/>
        <v>3362.328</v>
      </c>
      <c r="M61" s="10">
        <f t="shared" si="60"/>
        <v>0.156402587890625</v>
      </c>
      <c r="N61">
        <f t="shared" si="71"/>
        <v>5242880</v>
      </c>
      <c r="O61" s="10">
        <f t="shared" si="72"/>
        <v>1.8868064683928119</v>
      </c>
      <c r="P61" s="10">
        <f>2</f>
        <v>2</v>
      </c>
      <c r="Q61" s="1">
        <f t="shared" si="61"/>
        <v>1.2347196556065634E-2</v>
      </c>
      <c r="R61" s="1">
        <f t="shared" si="73"/>
        <v>9.0418039072848885E-2</v>
      </c>
      <c r="S61">
        <f t="shared" si="62"/>
        <v>0.10276523562891451</v>
      </c>
      <c r="T61">
        <f t="shared" si="63"/>
        <v>9.0418039072848885E-2</v>
      </c>
      <c r="U61" s="1">
        <f t="shared" si="64"/>
        <v>0</v>
      </c>
      <c r="V61" s="1">
        <f t="shared" si="74"/>
        <v>0</v>
      </c>
      <c r="W61" s="1">
        <f t="shared" si="65"/>
        <v>25.893291142826136</v>
      </c>
      <c r="X61">
        <f t="shared" si="66"/>
        <v>25.893291142826136</v>
      </c>
      <c r="Y61">
        <v>0.103365</v>
      </c>
      <c r="Z61">
        <v>25.971865770000001</v>
      </c>
      <c r="AA61">
        <f t="shared" si="75"/>
        <v>8.1313790935036039</v>
      </c>
      <c r="AB61">
        <f t="shared" si="76"/>
        <v>34.47679125429304</v>
      </c>
      <c r="AC61">
        <f t="shared" si="67"/>
        <v>12.52547857316414</v>
      </c>
      <c r="AD61">
        <f t="shared" si="77"/>
        <v>0.58023931803365203</v>
      </c>
      <c r="AE61">
        <f t="shared" si="78"/>
        <v>0.30253747601231551</v>
      </c>
    </row>
    <row r="62" spans="1:39">
      <c r="B62">
        <v>9.5109402312521601E-2</v>
      </c>
      <c r="C62">
        <v>0.142604128545642</v>
      </c>
      <c r="D62">
        <v>1.74941689909489</v>
      </c>
      <c r="E62">
        <v>2.6774867996974798</v>
      </c>
      <c r="F62">
        <v>9.7766132997495792</v>
      </c>
      <c r="G62">
        <v>21500</v>
      </c>
      <c r="I62">
        <f t="shared" si="68"/>
        <v>924500000</v>
      </c>
      <c r="J62" s="3">
        <v>3929649283</v>
      </c>
      <c r="K62" s="3">
        <f t="shared" si="69"/>
        <v>491206160.375</v>
      </c>
      <c r="L62" s="10">
        <f t="shared" si="70"/>
        <v>3698.3440000000001</v>
      </c>
      <c r="M62" s="10">
        <f t="shared" si="60"/>
        <v>0.164031982421875</v>
      </c>
      <c r="N62">
        <f t="shared" si="71"/>
        <v>5242880</v>
      </c>
      <c r="O62" s="10">
        <f t="shared" si="72"/>
        <v>1.8821018028239138</v>
      </c>
      <c r="P62" s="10">
        <f>2</f>
        <v>2</v>
      </c>
      <c r="Q62" s="1">
        <f t="shared" si="61"/>
        <v>1.358118169670753E-2</v>
      </c>
      <c r="R62" s="1">
        <f t="shared" si="73"/>
        <v>9.9703069195260674E-2</v>
      </c>
      <c r="S62">
        <f t="shared" si="62"/>
        <v>0.1132842508919682</v>
      </c>
      <c r="T62">
        <f t="shared" si="63"/>
        <v>9.9703069195260674E-2</v>
      </c>
      <c r="U62" s="1">
        <f t="shared" si="64"/>
        <v>0</v>
      </c>
      <c r="V62" s="1">
        <f t="shared" si="74"/>
        <v>0</v>
      </c>
      <c r="W62" s="1">
        <f t="shared" si="65"/>
        <v>28.701184534399086</v>
      </c>
      <c r="X62">
        <f t="shared" si="66"/>
        <v>28.701184534399086</v>
      </c>
      <c r="Y62">
        <v>0.114574</v>
      </c>
      <c r="Z62">
        <v>28.77658211</v>
      </c>
      <c r="AA62">
        <f t="shared" si="75"/>
        <v>8.0690208947928852</v>
      </c>
      <c r="AB62">
        <f t="shared" si="76"/>
        <v>34.297914736327613</v>
      </c>
      <c r="AC62">
        <f t="shared" si="67"/>
        <v>12.979324109081746</v>
      </c>
      <c r="AD62">
        <f t="shared" si="77"/>
        <v>1.1256909141967624</v>
      </c>
      <c r="AE62">
        <f t="shared" si="78"/>
        <v>0.2620101835329231</v>
      </c>
    </row>
    <row r="63" spans="1:39">
      <c r="B63">
        <v>3.3210740465872197E-2</v>
      </c>
      <c r="C63">
        <v>0.16775700143344199</v>
      </c>
      <c r="D63">
        <v>0</v>
      </c>
      <c r="E63">
        <v>1.3348681394455799</v>
      </c>
      <c r="F63">
        <v>22.004462829860699</v>
      </c>
      <c r="G63">
        <v>22500</v>
      </c>
      <c r="I63">
        <f t="shared" si="68"/>
        <v>1012500000</v>
      </c>
      <c r="J63" s="3">
        <v>4309490478</v>
      </c>
      <c r="K63" s="3">
        <f t="shared" si="69"/>
        <v>538686309.75</v>
      </c>
      <c r="L63" s="10">
        <f t="shared" si="70"/>
        <v>4050.36</v>
      </c>
      <c r="M63" s="10">
        <f t="shared" si="60"/>
        <v>0.171661376953125</v>
      </c>
      <c r="N63">
        <f t="shared" si="71"/>
        <v>5242880</v>
      </c>
      <c r="O63" s="10">
        <f t="shared" si="72"/>
        <v>1.8795725483907195</v>
      </c>
      <c r="P63" s="10">
        <f>2</f>
        <v>2</v>
      </c>
      <c r="Q63" s="1">
        <f t="shared" si="61"/>
        <v>1.4873928034522848E-2</v>
      </c>
      <c r="R63" s="1">
        <f t="shared" si="73"/>
        <v>0.10934040072816111</v>
      </c>
      <c r="S63">
        <f t="shared" si="62"/>
        <v>0.12421432876268396</v>
      </c>
      <c r="T63">
        <f t="shared" si="63"/>
        <v>0.10934040072816111</v>
      </c>
      <c r="U63" s="1">
        <f t="shared" si="64"/>
        <v>0</v>
      </c>
      <c r="V63" s="1">
        <f t="shared" si="74"/>
        <v>0</v>
      </c>
      <c r="W63" s="1">
        <f t="shared" si="65"/>
        <v>31.227011019119409</v>
      </c>
      <c r="X63">
        <f t="shared" si="66"/>
        <v>31.227011019119409</v>
      </c>
      <c r="Y63">
        <v>0.124657</v>
      </c>
      <c r="Z63">
        <v>31.339660210000002</v>
      </c>
      <c r="AA63">
        <f t="shared" si="75"/>
        <v>8.1222875570565627</v>
      </c>
      <c r="AB63">
        <f t="shared" si="76"/>
        <v>34.570786060951249</v>
      </c>
      <c r="AC63">
        <f t="shared" si="67"/>
        <v>12.28699493156333</v>
      </c>
      <c r="AD63">
        <f t="shared" si="77"/>
        <v>0.35511141557718173</v>
      </c>
      <c r="AE63">
        <f t="shared" si="78"/>
        <v>0.35944611436676593</v>
      </c>
    </row>
    <row r="64" spans="1:39">
      <c r="B64">
        <v>0</v>
      </c>
      <c r="C64">
        <v>0.20291589174781199</v>
      </c>
      <c r="D64">
        <v>0</v>
      </c>
      <c r="E64">
        <v>1.30169188970917</v>
      </c>
      <c r="F64">
        <v>22.355282102633399</v>
      </c>
      <c r="G64">
        <v>23500</v>
      </c>
      <c r="I64">
        <f t="shared" si="68"/>
        <v>1104500000</v>
      </c>
      <c r="J64" s="3">
        <v>4694565134</v>
      </c>
      <c r="K64" s="3">
        <f t="shared" si="69"/>
        <v>586820641.75</v>
      </c>
      <c r="L64" s="10">
        <f t="shared" si="70"/>
        <v>4418.3760000000002</v>
      </c>
      <c r="M64" s="10">
        <f t="shared" si="60"/>
        <v>0.179290771484375</v>
      </c>
      <c r="N64">
        <f t="shared" si="71"/>
        <v>5242880</v>
      </c>
      <c r="O64" s="10">
        <f t="shared" si="72"/>
        <v>1.882176463162903</v>
      </c>
      <c r="P64" s="10">
        <f>2</f>
        <v>2</v>
      </c>
      <c r="Q64" s="1">
        <f t="shared" si="61"/>
        <v>1.6225435569511591E-2</v>
      </c>
      <c r="R64" s="1">
        <f t="shared" si="73"/>
        <v>0.11911051564365781</v>
      </c>
      <c r="S64">
        <f t="shared" si="62"/>
        <v>0.13533595121316941</v>
      </c>
      <c r="T64">
        <f t="shared" si="63"/>
        <v>0.11911051564365781</v>
      </c>
      <c r="U64" s="1">
        <f t="shared" si="64"/>
        <v>0</v>
      </c>
      <c r="V64" s="1">
        <f t="shared" si="74"/>
        <v>0</v>
      </c>
      <c r="W64" s="1">
        <f t="shared" si="65"/>
        <v>33.766364691202106</v>
      </c>
      <c r="X64">
        <f t="shared" si="66"/>
        <v>33.766364691202106</v>
      </c>
      <c r="Y64">
        <v>0.134794</v>
      </c>
      <c r="Z64">
        <v>33.825711839999997</v>
      </c>
      <c r="AA64">
        <f t="shared" si="75"/>
        <v>8.1939848954701251</v>
      </c>
      <c r="AB64">
        <f t="shared" si="76"/>
        <v>34.827701040105644</v>
      </c>
      <c r="AC64">
        <f t="shared" si="67"/>
        <v>11.635150196850148</v>
      </c>
      <c r="AD64">
        <f t="shared" si="77"/>
        <v>0.40205885511922751</v>
      </c>
      <c r="AE64">
        <f t="shared" si="78"/>
        <v>0.17544981485861991</v>
      </c>
    </row>
    <row r="65" spans="7:31">
      <c r="G65">
        <v>24500</v>
      </c>
      <c r="I65">
        <f t="shared" si="68"/>
        <v>1200500000</v>
      </c>
      <c r="J65" s="3">
        <v>5100622812</v>
      </c>
      <c r="K65" s="3">
        <f t="shared" si="69"/>
        <v>637577851.5</v>
      </c>
      <c r="L65" s="10">
        <f t="shared" si="70"/>
        <v>4802.3919999999998</v>
      </c>
      <c r="M65" s="10">
        <f t="shared" si="60"/>
        <v>0.186920166015625</v>
      </c>
      <c r="N65">
        <f t="shared" si="71"/>
        <v>5242880</v>
      </c>
      <c r="O65" s="10">
        <f t="shared" si="72"/>
        <v>1.8829073142607433</v>
      </c>
      <c r="P65" s="10">
        <f>2</f>
        <v>2</v>
      </c>
      <c r="Q65" s="1">
        <f t="shared" si="61"/>
        <v>1.7635704301673757E-2</v>
      </c>
      <c r="R65" s="1">
        <f t="shared" si="73"/>
        <v>0.12941301183385048</v>
      </c>
      <c r="S65">
        <f t="shared" si="62"/>
        <v>0.14704871613552423</v>
      </c>
      <c r="T65">
        <f t="shared" si="63"/>
        <v>0.12941301183385048</v>
      </c>
      <c r="U65" s="1">
        <f t="shared" si="64"/>
        <v>0</v>
      </c>
      <c r="V65" s="1">
        <f t="shared" si="74"/>
        <v>0</v>
      </c>
      <c r="W65" s="1">
        <f t="shared" si="65"/>
        <v>36.726564192336696</v>
      </c>
      <c r="X65">
        <f t="shared" si="66"/>
        <v>36.726564192336696</v>
      </c>
      <c r="Y65">
        <v>0.14661099999999999</v>
      </c>
      <c r="Z65">
        <v>36.814022100000003</v>
      </c>
      <c r="AA65">
        <f t="shared" si="75"/>
        <v>8.1883351181016426</v>
      </c>
      <c r="AB65">
        <f t="shared" si="76"/>
        <v>34.790178172169888</v>
      </c>
      <c r="AC65">
        <f t="shared" si="67"/>
        <v>11.730353224621282</v>
      </c>
      <c r="AD65">
        <f t="shared" si="77"/>
        <v>0.29855613529969471</v>
      </c>
      <c r="AE65">
        <f t="shared" si="78"/>
        <v>0.23756683642374099</v>
      </c>
    </row>
    <row r="66" spans="7:31">
      <c r="AA66">
        <f>AVERAGE(AA44:AA65)</f>
        <v>8.1148788152121867</v>
      </c>
      <c r="AB66">
        <f>AVERAGE(AB44:AB65)</f>
        <v>34.698076003434139</v>
      </c>
    </row>
    <row r="67" spans="7:31">
      <c r="G67" s="4" t="s">
        <v>48</v>
      </c>
      <c r="H67" s="4"/>
      <c r="K67" s="10"/>
      <c r="L67" s="10"/>
      <c r="N67" s="9"/>
      <c r="O67" s="9"/>
    </row>
    <row r="68" spans="7:31">
      <c r="G68" t="s">
        <v>32</v>
      </c>
      <c r="H68" t="s">
        <v>72</v>
      </c>
      <c r="I68" t="s">
        <v>33</v>
      </c>
      <c r="J68" t="s">
        <v>75</v>
      </c>
      <c r="K68" t="s">
        <v>63</v>
      </c>
      <c r="L68" t="s">
        <v>61</v>
      </c>
      <c r="M68" t="s">
        <v>68</v>
      </c>
      <c r="N68" t="s">
        <v>62</v>
      </c>
      <c r="O68" s="9" t="s">
        <v>59</v>
      </c>
      <c r="P68" t="s">
        <v>60</v>
      </c>
      <c r="Q68" t="s">
        <v>34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40</v>
      </c>
      <c r="X68" t="s">
        <v>41</v>
      </c>
      <c r="Y68" t="s">
        <v>42</v>
      </c>
      <c r="Z68" t="s">
        <v>43</v>
      </c>
      <c r="AA68" t="s">
        <v>25</v>
      </c>
      <c r="AB68" t="s">
        <v>98</v>
      </c>
      <c r="AC68" t="s">
        <v>44</v>
      </c>
      <c r="AD68" t="s">
        <v>76</v>
      </c>
      <c r="AE68" t="s">
        <v>45</v>
      </c>
    </row>
    <row r="69" spans="7:31">
      <c r="G69">
        <v>2500</v>
      </c>
      <c r="H69">
        <v>8192</v>
      </c>
      <c r="I69">
        <f>2*G69^2</f>
        <v>12500000</v>
      </c>
      <c r="J69">
        <v>571093.70556599996</v>
      </c>
      <c r="K69" s="3">
        <f>J69*8</f>
        <v>4568749.6445279997</v>
      </c>
      <c r="L69" s="10">
        <f>(G69^2+2*G69)*8/1000000</f>
        <v>50.04</v>
      </c>
      <c r="M69" s="10">
        <f t="shared" ref="M69:M91" si="79">G69/2^17</f>
        <v>1.9073486328125E-2</v>
      </c>
      <c r="N69">
        <f>40*2^20/8</f>
        <v>5242880</v>
      </c>
      <c r="O69" s="9">
        <f>I69/K69</f>
        <v>2.7359783250481398</v>
      </c>
      <c r="P69" s="9">
        <f>2</f>
        <v>2</v>
      </c>
      <c r="Q69" s="1">
        <f t="shared" ref="Q69:Q91" si="80">$B$30*I69</f>
        <v>1.1888675289065201E-3</v>
      </c>
      <c r="R69" s="1">
        <f>$C$30*K69</f>
        <v>6.5152256160112701E-4</v>
      </c>
      <c r="S69">
        <f t="shared" ref="S69:S91" si="81">Q69+R69</f>
        <v>1.8403900905076471E-3</v>
      </c>
      <c r="T69">
        <f t="shared" ref="T69:T91" si="82">MAX(Q69,R69)</f>
        <v>1.1888675289065201E-3</v>
      </c>
      <c r="U69" s="1">
        <f t="shared" ref="U69:U91" si="83">$D$30*I69</f>
        <v>0.21867711238686124</v>
      </c>
      <c r="V69" s="1">
        <f>$E$30*K69</f>
        <v>0.12232766864346273</v>
      </c>
      <c r="W69" s="1">
        <f t="shared" ref="W69:W91" si="84">Y69*$F$30</f>
        <v>0.12514065023679463</v>
      </c>
      <c r="X69">
        <f t="shared" ref="X69:X91" si="85">SUM(U69:W69)</f>
        <v>0.4661454312671186</v>
      </c>
      <c r="Y69">
        <v>1.2800000000000001E-3</v>
      </c>
      <c r="Z69">
        <v>0.36294400000000004</v>
      </c>
      <c r="AA69">
        <f t="shared" si="75"/>
        <v>9.765625</v>
      </c>
      <c r="AB69">
        <f>(K69*8)/Y69/1000000000</f>
        <v>28.554685278299996</v>
      </c>
      <c r="AC69">
        <f>ABS(T69-Y69)/ABS(Y69)*100</f>
        <v>7.1197243041781277</v>
      </c>
      <c r="AD69">
        <f>ABS(S69-Y69)/ABS(Y69)*100</f>
        <v>43.780475820909913</v>
      </c>
      <c r="AE69">
        <f>ABS(X69-Z69)/ABS(Z69)*100</f>
        <v>28.434532949192864</v>
      </c>
    </row>
    <row r="70" spans="7:31">
      <c r="G70">
        <v>3500</v>
      </c>
      <c r="H70">
        <v>4096</v>
      </c>
      <c r="I70">
        <f t="shared" ref="I70:I91" si="86">2*G70^2</f>
        <v>24500000</v>
      </c>
      <c r="J70">
        <v>1577478.033447</v>
      </c>
      <c r="K70" s="3">
        <f t="shared" ref="K70:K91" si="87">J70*8</f>
        <v>12619824.267576</v>
      </c>
      <c r="L70" s="10">
        <f t="shared" ref="L70:L91" si="88">(G70^2+2*G70)*8/1000000</f>
        <v>98.055999999999997</v>
      </c>
      <c r="M70" s="10">
        <f t="shared" si="79"/>
        <v>2.6702880859375E-2</v>
      </c>
      <c r="N70">
        <f t="shared" ref="N70:N91" si="89">40*2^20/8</f>
        <v>5242880</v>
      </c>
      <c r="O70" s="9">
        <f t="shared" ref="O70:O91" si="90">I70/K70</f>
        <v>1.9413899496958629</v>
      </c>
      <c r="P70" s="9">
        <f>2</f>
        <v>2</v>
      </c>
      <c r="Q70" s="1">
        <f t="shared" si="80"/>
        <v>2.3301803566567795E-3</v>
      </c>
      <c r="R70" s="1">
        <f t="shared" ref="R70:R91" si="91">$C$30*K70</f>
        <v>1.7996390420768201E-3</v>
      </c>
      <c r="S70">
        <f t="shared" si="81"/>
        <v>4.1298193987335998E-3</v>
      </c>
      <c r="T70">
        <f t="shared" si="82"/>
        <v>2.3301803566567795E-3</v>
      </c>
      <c r="U70" s="1">
        <f t="shared" si="83"/>
        <v>0.42860714027824803</v>
      </c>
      <c r="V70" s="1">
        <f t="shared" ref="V70:V91" si="92">$E$30*K70</f>
        <v>0.3378941289093666</v>
      </c>
      <c r="W70" s="1">
        <f t="shared" si="84"/>
        <v>0.30131522189828203</v>
      </c>
      <c r="X70">
        <f t="shared" si="85"/>
        <v>1.0678164910858967</v>
      </c>
      <c r="Y70">
        <v>3.0820000000000001E-3</v>
      </c>
      <c r="Z70">
        <v>0.90142336000000012</v>
      </c>
      <c r="AA70">
        <f t="shared" si="75"/>
        <v>7.9493835171966252</v>
      </c>
      <c r="AB70">
        <f t="shared" ref="AB70:AB91" si="93">(K70*8)/Y70/1000000000</f>
        <v>32.75749323186502</v>
      </c>
      <c r="AC70">
        <f t="shared" ref="AC69:AC91" si="94">ABS(T70-Y70)/ABS(Y70)*100</f>
        <v>24.39388849264181</v>
      </c>
      <c r="AD70">
        <f>ABS(S70-Y70)/ABS(Y70)*100</f>
        <v>33.998033703231656</v>
      </c>
      <c r="AE70">
        <f>ABS(X70-Z70)/ABS(Z70)*100</f>
        <v>18.458932669095304</v>
      </c>
    </row>
    <row r="71" spans="7:31">
      <c r="G71">
        <v>4500</v>
      </c>
      <c r="H71">
        <v>2048</v>
      </c>
      <c r="I71">
        <f t="shared" si="86"/>
        <v>40500000</v>
      </c>
      <c r="J71">
        <v>2573448.6806640001</v>
      </c>
      <c r="K71" s="3">
        <f t="shared" si="87"/>
        <v>20587589.445312001</v>
      </c>
      <c r="L71" s="10">
        <f t="shared" si="88"/>
        <v>162.072</v>
      </c>
      <c r="M71" s="10">
        <f t="shared" si="79"/>
        <v>3.4332275390625E-2</v>
      </c>
      <c r="N71">
        <f t="shared" si="89"/>
        <v>5242880</v>
      </c>
      <c r="O71" s="9">
        <f t="shared" si="90"/>
        <v>1.9672045679550043</v>
      </c>
      <c r="P71" s="9">
        <f>2</f>
        <v>2</v>
      </c>
      <c r="Q71" s="1">
        <f t="shared" si="80"/>
        <v>3.8519307936571248E-3</v>
      </c>
      <c r="R71" s="1">
        <f t="shared" si="91"/>
        <v>2.935875251704175E-3</v>
      </c>
      <c r="S71">
        <f t="shared" si="81"/>
        <v>6.7878060453613002E-3</v>
      </c>
      <c r="T71">
        <f t="shared" si="82"/>
        <v>3.8519307936571248E-3</v>
      </c>
      <c r="U71" s="1">
        <f t="shared" si="83"/>
        <v>0.70851384413343044</v>
      </c>
      <c r="V71" s="1">
        <f t="shared" si="92"/>
        <v>0.55122998977414051</v>
      </c>
      <c r="W71" s="1">
        <f t="shared" si="84"/>
        <v>0.66647172864392878</v>
      </c>
      <c r="X71">
        <f t="shared" si="85"/>
        <v>1.9262155625514996</v>
      </c>
      <c r="Y71">
        <v>6.8170000000000001E-3</v>
      </c>
      <c r="Z71">
        <v>1.9159746583310611</v>
      </c>
      <c r="AA71">
        <f t="shared" si="75"/>
        <v>5.9410297784949391</v>
      </c>
      <c r="AB71">
        <f t="shared" si="93"/>
        <v>24.160292733239842</v>
      </c>
      <c r="AC71">
        <f t="shared" si="94"/>
        <v>43.495220864645376</v>
      </c>
      <c r="AD71">
        <f t="shared" ref="AD69:AD91" si="95">ABS(S71-Y71)/ABS(Y71)*100</f>
        <v>0.42825223175443689</v>
      </c>
      <c r="AE71">
        <f t="shared" ref="AE69:AE91" si="96">ABS(X71-Z71)/ABS(Z71)*100</f>
        <v>0.53450102671812194</v>
      </c>
    </row>
    <row r="72" spans="7:31">
      <c r="G72">
        <v>5500</v>
      </c>
      <c r="H72">
        <v>1024</v>
      </c>
      <c r="I72">
        <f t="shared" si="86"/>
        <v>60500000</v>
      </c>
      <c r="J72">
        <v>3843387.1015619999</v>
      </c>
      <c r="K72" s="3">
        <f t="shared" si="87"/>
        <v>30747096.812495999</v>
      </c>
      <c r="L72" s="10">
        <f t="shared" si="88"/>
        <v>242.08799999999999</v>
      </c>
      <c r="M72" s="10">
        <f t="shared" si="79"/>
        <v>4.1961669921875E-2</v>
      </c>
      <c r="N72">
        <f t="shared" si="89"/>
        <v>5242880</v>
      </c>
      <c r="O72" s="9">
        <f t="shared" si="90"/>
        <v>1.9676654472110049</v>
      </c>
      <c r="P72" s="9">
        <f>2</f>
        <v>2</v>
      </c>
      <c r="Q72" s="1">
        <f t="shared" si="80"/>
        <v>5.7541188399075575E-3</v>
      </c>
      <c r="R72" s="1">
        <f t="shared" si="91"/>
        <v>4.3846629462544785E-3</v>
      </c>
      <c r="S72">
        <f t="shared" si="81"/>
        <v>1.0138781786162036E-2</v>
      </c>
      <c r="T72">
        <f t="shared" si="82"/>
        <v>5.7541188399075575E-3</v>
      </c>
      <c r="U72" s="1">
        <f t="shared" si="83"/>
        <v>1.0583972239524084</v>
      </c>
      <c r="V72" s="1">
        <f t="shared" si="92"/>
        <v>0.82324945844478503</v>
      </c>
      <c r="W72" s="1">
        <f t="shared" si="84"/>
        <v>1.0189186380999011</v>
      </c>
      <c r="X72">
        <f t="shared" si="85"/>
        <v>2.9005653204970945</v>
      </c>
      <c r="Y72">
        <v>1.0422000000000001E-2</v>
      </c>
      <c r="Z72">
        <v>2.890715400003474</v>
      </c>
      <c r="AA72">
        <f t="shared" si="75"/>
        <v>5.8050278257532142</v>
      </c>
      <c r="AB72">
        <f t="shared" si="93"/>
        <v>23.601686288617152</v>
      </c>
      <c r="AC72">
        <f t="shared" si="94"/>
        <v>44.7887273085055</v>
      </c>
      <c r="AD72">
        <f t="shared" si="95"/>
        <v>2.7175034910570397</v>
      </c>
      <c r="AE72">
        <f t="shared" si="96"/>
        <v>0.34074335002361689</v>
      </c>
    </row>
    <row r="73" spans="7:31">
      <c r="G73">
        <v>6500</v>
      </c>
      <c r="H73">
        <v>1024</v>
      </c>
      <c r="I73">
        <f t="shared" si="86"/>
        <v>84500000</v>
      </c>
      <c r="J73">
        <v>5357566.1953119999</v>
      </c>
      <c r="K73" s="3">
        <f t="shared" si="87"/>
        <v>42860529.562495999</v>
      </c>
      <c r="L73" s="10">
        <f t="shared" si="88"/>
        <v>338.10399999999998</v>
      </c>
      <c r="M73" s="10">
        <f t="shared" si="79"/>
        <v>4.9591064453125E-2</v>
      </c>
      <c r="N73">
        <f t="shared" si="89"/>
        <v>5242880</v>
      </c>
      <c r="O73" s="9">
        <f t="shared" si="90"/>
        <v>1.9715108717167962</v>
      </c>
      <c r="P73" s="9">
        <f>2</f>
        <v>2</v>
      </c>
      <c r="Q73" s="1">
        <f t="shared" si="80"/>
        <v>8.0367444954080759E-3</v>
      </c>
      <c r="R73" s="1">
        <f t="shared" si="91"/>
        <v>6.1120884672644683E-3</v>
      </c>
      <c r="S73">
        <f t="shared" si="81"/>
        <v>1.4148832962672544E-2</v>
      </c>
      <c r="T73">
        <f t="shared" si="82"/>
        <v>8.0367444954080759E-3</v>
      </c>
      <c r="U73" s="1">
        <f t="shared" si="83"/>
        <v>1.4782572797351821</v>
      </c>
      <c r="V73" s="1">
        <f t="shared" si="92"/>
        <v>1.1475850213162664</v>
      </c>
      <c r="W73" s="1">
        <f t="shared" si="84"/>
        <v>1.4081256135629316</v>
      </c>
      <c r="X73">
        <f t="shared" si="85"/>
        <v>4.0339679146143794</v>
      </c>
      <c r="Y73">
        <v>1.4402999999999999E-2</v>
      </c>
      <c r="Z73">
        <v>4.0342802999999998</v>
      </c>
      <c r="AA73">
        <f t="shared" si="75"/>
        <v>5.8668332986183431</v>
      </c>
      <c r="AB73">
        <f t="shared" si="93"/>
        <v>23.806445636323545</v>
      </c>
      <c r="AC73">
        <f t="shared" si="94"/>
        <v>44.200899150120968</v>
      </c>
      <c r="AD73">
        <f t="shared" si="95"/>
        <v>1.7646812284069637</v>
      </c>
      <c r="AE73">
        <f t="shared" si="96"/>
        <v>7.7432741998714142E-3</v>
      </c>
    </row>
    <row r="74" spans="7:31">
      <c r="G74">
        <v>7500</v>
      </c>
      <c r="H74">
        <v>1024</v>
      </c>
      <c r="I74">
        <f t="shared" si="86"/>
        <v>112500000</v>
      </c>
      <c r="J74">
        <v>7128307.1367189996</v>
      </c>
      <c r="K74" s="3">
        <f t="shared" si="87"/>
        <v>57026457.093751997</v>
      </c>
      <c r="L74" s="10">
        <f t="shared" si="88"/>
        <v>450.12</v>
      </c>
      <c r="M74" s="10">
        <f t="shared" si="79"/>
        <v>5.7220458984375E-2</v>
      </c>
      <c r="N74">
        <f t="shared" si="89"/>
        <v>5242880</v>
      </c>
      <c r="O74" s="9">
        <f t="shared" si="90"/>
        <v>1.9727685311933199</v>
      </c>
      <c r="P74" s="9">
        <f>2</f>
        <v>2</v>
      </c>
      <c r="Q74" s="1">
        <f t="shared" si="80"/>
        <v>1.0699807760158681E-2</v>
      </c>
      <c r="R74" s="1">
        <f t="shared" si="91"/>
        <v>8.1322082178999482E-3</v>
      </c>
      <c r="S74">
        <f t="shared" si="81"/>
        <v>1.8832015978058628E-2</v>
      </c>
      <c r="T74">
        <f t="shared" si="82"/>
        <v>1.0699807760158681E-2</v>
      </c>
      <c r="U74" s="1">
        <f t="shared" si="83"/>
        <v>1.9680940114817511</v>
      </c>
      <c r="V74" s="1">
        <f t="shared" si="92"/>
        <v>1.5268758610203568</v>
      </c>
      <c r="W74" s="1">
        <f t="shared" si="84"/>
        <v>1.8453357603277329</v>
      </c>
      <c r="X74">
        <f t="shared" si="85"/>
        <v>5.3403056328298408</v>
      </c>
      <c r="Y74">
        <v>1.8874999999999999E-2</v>
      </c>
      <c r="Z74">
        <v>5.3261919117613745</v>
      </c>
      <c r="AA74">
        <f t="shared" si="75"/>
        <v>5.9602649006622519</v>
      </c>
      <c r="AB74">
        <f t="shared" si="93"/>
        <v>24.170154000000846</v>
      </c>
      <c r="AC74">
        <f t="shared" si="94"/>
        <v>43.312276767371223</v>
      </c>
      <c r="AD74">
        <f t="shared" si="95"/>
        <v>0.22772991757018129</v>
      </c>
      <c r="AE74">
        <f t="shared" si="96"/>
        <v>0.26498709213425425</v>
      </c>
    </row>
    <row r="75" spans="7:31">
      <c r="G75">
        <v>8500</v>
      </c>
      <c r="H75">
        <v>512</v>
      </c>
      <c r="I75">
        <f t="shared" si="86"/>
        <v>144500000</v>
      </c>
      <c r="J75">
        <v>9154988.9140620008</v>
      </c>
      <c r="K75" s="3">
        <f t="shared" si="87"/>
        <v>73239911.312496006</v>
      </c>
      <c r="L75" s="10">
        <f t="shared" si="88"/>
        <v>578.13599999999997</v>
      </c>
      <c r="M75" s="10">
        <f t="shared" si="79"/>
        <v>6.4849853515625E-2</v>
      </c>
      <c r="N75">
        <f t="shared" si="89"/>
        <v>5242880</v>
      </c>
      <c r="O75" s="9">
        <f t="shared" si="90"/>
        <v>1.9729679816712964</v>
      </c>
      <c r="P75" s="9">
        <f>2</f>
        <v>2</v>
      </c>
      <c r="Q75" s="1">
        <f t="shared" si="80"/>
        <v>1.3743308634159372E-2</v>
      </c>
      <c r="R75" s="1">
        <f t="shared" si="91"/>
        <v>1.04443137274786E-2</v>
      </c>
      <c r="S75">
        <f t="shared" si="81"/>
        <v>2.4187622361637972E-2</v>
      </c>
      <c r="T75">
        <f t="shared" si="82"/>
        <v>1.3743308634159372E-2</v>
      </c>
      <c r="U75" s="1">
        <f t="shared" si="83"/>
        <v>2.527907419192116</v>
      </c>
      <c r="V75" s="1">
        <f t="shared" si="92"/>
        <v>1.9609889575022219</v>
      </c>
      <c r="W75" s="1">
        <f t="shared" si="84"/>
        <v>2.3845159838089223</v>
      </c>
      <c r="X75">
        <f t="shared" si="85"/>
        <v>6.8734123605032611</v>
      </c>
      <c r="Y75">
        <v>2.4389999999999998E-2</v>
      </c>
      <c r="Z75">
        <v>6.8464947272705095</v>
      </c>
      <c r="AA75">
        <f t="shared" si="75"/>
        <v>5.9245592455924561</v>
      </c>
      <c r="AB75">
        <f t="shared" si="93"/>
        <v>24.02293113981009</v>
      </c>
      <c r="AC75">
        <f t="shared" si="94"/>
        <v>43.651871118657759</v>
      </c>
      <c r="AD75">
        <f t="shared" si="95"/>
        <v>0.82975661485045737</v>
      </c>
      <c r="AE75">
        <f t="shared" si="96"/>
        <v>0.39315933634674538</v>
      </c>
    </row>
    <row r="76" spans="7:31">
      <c r="G76">
        <v>9500</v>
      </c>
      <c r="H76">
        <v>512</v>
      </c>
      <c r="I76">
        <f t="shared" si="86"/>
        <v>180500000</v>
      </c>
      <c r="J76">
        <v>13062606.646484001</v>
      </c>
      <c r="K76" s="3">
        <f t="shared" si="87"/>
        <v>104500853.171872</v>
      </c>
      <c r="L76" s="10">
        <f t="shared" si="88"/>
        <v>722.15200000000004</v>
      </c>
      <c r="M76" s="10">
        <f t="shared" si="79"/>
        <v>7.2479248046875E-2</v>
      </c>
      <c r="N76">
        <f t="shared" si="89"/>
        <v>5242880</v>
      </c>
      <c r="O76" s="9">
        <f t="shared" si="90"/>
        <v>1.7272586253734465</v>
      </c>
      <c r="P76" s="9">
        <f>2</f>
        <v>2</v>
      </c>
      <c r="Q76" s="1">
        <f t="shared" si="80"/>
        <v>1.7167247117410151E-2</v>
      </c>
      <c r="R76" s="1">
        <f t="shared" si="91"/>
        <v>1.4902253098850895E-2</v>
      </c>
      <c r="S76">
        <f t="shared" si="81"/>
        <v>3.2069500216261045E-2</v>
      </c>
      <c r="T76">
        <f t="shared" si="82"/>
        <v>1.7167247117410151E-2</v>
      </c>
      <c r="U76" s="1">
        <f t="shared" si="83"/>
        <v>3.1576975028662764</v>
      </c>
      <c r="V76" s="1">
        <f t="shared" si="92"/>
        <v>2.797996549248118</v>
      </c>
      <c r="W76" s="1">
        <f t="shared" si="84"/>
        <v>3.1038791904044962</v>
      </c>
      <c r="X76">
        <f t="shared" si="85"/>
        <v>9.0595732425188906</v>
      </c>
      <c r="Y76">
        <v>3.1747999999999998E-2</v>
      </c>
      <c r="Z76">
        <v>9.1075941142721089</v>
      </c>
      <c r="AA76">
        <f t="shared" si="75"/>
        <v>5.6853975053546684</v>
      </c>
      <c r="AB76">
        <f t="shared" si="93"/>
        <v>26.332582379204236</v>
      </c>
      <c r="AC76">
        <f t="shared" si="94"/>
        <v>45.926524135661609</v>
      </c>
      <c r="AD76">
        <f t="shared" si="95"/>
        <v>1.0126628961227357</v>
      </c>
      <c r="AE76">
        <f t="shared" si="96"/>
        <v>0.52726187784287448</v>
      </c>
    </row>
    <row r="77" spans="7:31">
      <c r="G77">
        <v>10500</v>
      </c>
      <c r="H77">
        <v>256</v>
      </c>
      <c r="I77">
        <f t="shared" si="86"/>
        <v>220500000</v>
      </c>
      <c r="J77">
        <v>16076408.382812001</v>
      </c>
      <c r="K77" s="3">
        <f t="shared" si="87"/>
        <v>128611267.06249601</v>
      </c>
      <c r="L77" s="10">
        <f t="shared" si="88"/>
        <v>882.16800000000001</v>
      </c>
      <c r="M77" s="10">
        <f t="shared" si="79"/>
        <v>8.0108642578125E-2</v>
      </c>
      <c r="N77">
        <f t="shared" si="89"/>
        <v>5242880</v>
      </c>
      <c r="O77" s="9">
        <f t="shared" si="90"/>
        <v>1.7144687634004301</v>
      </c>
      <c r="P77" s="9">
        <f>2</f>
        <v>2</v>
      </c>
      <c r="Q77" s="1">
        <f t="shared" si="80"/>
        <v>2.0971623209911014E-2</v>
      </c>
      <c r="R77" s="1">
        <f t="shared" si="91"/>
        <v>1.8340497660598074E-2</v>
      </c>
      <c r="S77">
        <f t="shared" si="81"/>
        <v>3.9312120870509087E-2</v>
      </c>
      <c r="T77">
        <f t="shared" si="82"/>
        <v>2.0971623209911014E-2</v>
      </c>
      <c r="U77" s="1">
        <f t="shared" si="83"/>
        <v>3.8574642625042324</v>
      </c>
      <c r="V77" s="1">
        <f t="shared" si="92"/>
        <v>3.4435496985220033</v>
      </c>
      <c r="W77" s="1">
        <f t="shared" si="84"/>
        <v>3.782962750205102</v>
      </c>
      <c r="X77">
        <f t="shared" si="85"/>
        <v>11.083976711231337</v>
      </c>
      <c r="Y77">
        <v>3.8693999999999999E-2</v>
      </c>
      <c r="Z77">
        <v>11.141722333316135</v>
      </c>
      <c r="AA77">
        <f t="shared" si="75"/>
        <v>5.6985579159559618</v>
      </c>
      <c r="AB77">
        <f t="shared" si="93"/>
        <v>26.590430984131082</v>
      </c>
      <c r="AC77">
        <f t="shared" si="94"/>
        <v>45.801356257013971</v>
      </c>
      <c r="AD77">
        <f t="shared" si="95"/>
        <v>1.5974592197991633</v>
      </c>
      <c r="AE77">
        <f t="shared" si="96"/>
        <v>0.51828272467468273</v>
      </c>
    </row>
    <row r="78" spans="7:31">
      <c r="G78">
        <v>11500</v>
      </c>
      <c r="H78">
        <v>256</v>
      </c>
      <c r="I78">
        <f t="shared" si="86"/>
        <v>264500000</v>
      </c>
      <c r="J78">
        <v>18587183.265625</v>
      </c>
      <c r="K78" s="3">
        <f t="shared" si="87"/>
        <v>148697466.125</v>
      </c>
      <c r="L78" s="10">
        <f t="shared" si="88"/>
        <v>1058.184</v>
      </c>
      <c r="M78" s="10">
        <f t="shared" si="79"/>
        <v>8.7738037109375E-2</v>
      </c>
      <c r="N78">
        <f t="shared" si="89"/>
        <v>5242880</v>
      </c>
      <c r="O78" s="9">
        <f t="shared" si="90"/>
        <v>1.7787794701064548</v>
      </c>
      <c r="P78" s="9">
        <f>2</f>
        <v>2</v>
      </c>
      <c r="Q78" s="1">
        <f t="shared" si="80"/>
        <v>2.5156436911661965E-2</v>
      </c>
      <c r="R78" s="1">
        <f t="shared" si="91"/>
        <v>2.1204872573700746E-2</v>
      </c>
      <c r="S78">
        <f t="shared" si="81"/>
        <v>4.6361309485362712E-2</v>
      </c>
      <c r="T78">
        <f t="shared" si="82"/>
        <v>2.5156436911661965E-2</v>
      </c>
      <c r="U78" s="1">
        <f t="shared" si="83"/>
        <v>4.627207698105984</v>
      </c>
      <c r="V78" s="1">
        <f t="shared" si="92"/>
        <v>3.981355026981507</v>
      </c>
      <c r="W78" s="1">
        <f t="shared" si="84"/>
        <v>4.3915569281145137</v>
      </c>
      <c r="X78">
        <f t="shared" si="85"/>
        <v>13.000119653202006</v>
      </c>
      <c r="Y78">
        <v>4.4919000000000001E-2</v>
      </c>
      <c r="Z78">
        <v>12.970111699980036</v>
      </c>
      <c r="AA78">
        <f t="shared" si="75"/>
        <v>5.8883768561187919</v>
      </c>
      <c r="AB78">
        <f t="shared" si="93"/>
        <v>26.482774082236915</v>
      </c>
      <c r="AC78">
        <f t="shared" si="94"/>
        <v>43.995999662365669</v>
      </c>
      <c r="AD78">
        <f t="shared" si="95"/>
        <v>3.2109118309906965</v>
      </c>
      <c r="AE78">
        <f t="shared" si="96"/>
        <v>0.23136233454347455</v>
      </c>
    </row>
    <row r="79" spans="7:31">
      <c r="G79">
        <v>12500</v>
      </c>
      <c r="H79">
        <v>256</v>
      </c>
      <c r="I79">
        <f t="shared" si="86"/>
        <v>312500000</v>
      </c>
      <c r="J79">
        <v>20656987.890625</v>
      </c>
      <c r="K79" s="3">
        <f t="shared" si="87"/>
        <v>165255903.125</v>
      </c>
      <c r="L79" s="10">
        <f t="shared" si="88"/>
        <v>1250.2</v>
      </c>
      <c r="M79" s="10">
        <f t="shared" si="79"/>
        <v>9.5367431640625E-2</v>
      </c>
      <c r="N79">
        <f t="shared" si="89"/>
        <v>5242880</v>
      </c>
      <c r="O79" s="9">
        <f t="shared" si="90"/>
        <v>1.8910065788307979</v>
      </c>
      <c r="P79" s="9">
        <f>2</f>
        <v>2</v>
      </c>
      <c r="Q79" s="1">
        <f t="shared" si="80"/>
        <v>2.9721688222663002E-2</v>
      </c>
      <c r="R79" s="1">
        <f t="shared" si="91"/>
        <v>2.3566174052163661E-2</v>
      </c>
      <c r="S79">
        <f t="shared" si="81"/>
        <v>5.3287862274826667E-2</v>
      </c>
      <c r="T79">
        <f t="shared" si="82"/>
        <v>2.9721688222663002E-2</v>
      </c>
      <c r="U79" s="1">
        <f t="shared" si="83"/>
        <v>5.4669278096715308</v>
      </c>
      <c r="V79" s="1">
        <f t="shared" si="92"/>
        <v>4.4247049918927299</v>
      </c>
      <c r="W79" s="1">
        <f t="shared" si="84"/>
        <v>5.1292024015806188</v>
      </c>
      <c r="X79">
        <f t="shared" si="85"/>
        <v>15.020835203144879</v>
      </c>
      <c r="Y79">
        <v>5.2463999999999997E-2</v>
      </c>
      <c r="Z79">
        <v>14.923384799999999</v>
      </c>
      <c r="AA79">
        <f t="shared" si="75"/>
        <v>5.9564653857883503</v>
      </c>
      <c r="AB79">
        <f t="shared" si="93"/>
        <v>25.199131309088138</v>
      </c>
      <c r="AC79">
        <f t="shared" si="94"/>
        <v>43.348413726244658</v>
      </c>
      <c r="AD79">
        <f t="shared" si="95"/>
        <v>1.5703382792518108</v>
      </c>
      <c r="AE79">
        <f t="shared" si="96"/>
        <v>0.6530046933111282</v>
      </c>
    </row>
    <row r="80" spans="7:31">
      <c r="G80">
        <v>13500</v>
      </c>
      <c r="H80">
        <v>256</v>
      </c>
      <c r="I80">
        <f t="shared" si="86"/>
        <v>364500000</v>
      </c>
      <c r="J80">
        <v>23155467.019531</v>
      </c>
      <c r="K80" s="3">
        <f t="shared" si="87"/>
        <v>185243736.156248</v>
      </c>
      <c r="L80" s="10">
        <f t="shared" si="88"/>
        <v>1458.2159999999999</v>
      </c>
      <c r="M80" s="10">
        <f t="shared" si="79"/>
        <v>0.102996826171875</v>
      </c>
      <c r="N80">
        <f t="shared" si="89"/>
        <v>5242880</v>
      </c>
      <c r="O80" s="9">
        <f t="shared" si="90"/>
        <v>1.9676778689701782</v>
      </c>
      <c r="P80" s="9">
        <f>2</f>
        <v>2</v>
      </c>
      <c r="Q80" s="1">
        <f t="shared" si="80"/>
        <v>3.4667377142914124E-2</v>
      </c>
      <c r="R80" s="1">
        <f t="shared" si="91"/>
        <v>2.6416521563100582E-2</v>
      </c>
      <c r="S80">
        <f t="shared" si="81"/>
        <v>6.1083898706014703E-2</v>
      </c>
      <c r="T80">
        <f t="shared" si="82"/>
        <v>3.4667377142914124E-2</v>
      </c>
      <c r="U80" s="1">
        <f t="shared" si="83"/>
        <v>6.3766245972008733</v>
      </c>
      <c r="V80" s="1">
        <f t="shared" si="92"/>
        <v>4.9598765828499678</v>
      </c>
      <c r="W80" s="1">
        <f t="shared" si="84"/>
        <v>6.0029383321792382</v>
      </c>
      <c r="X80">
        <f t="shared" si="85"/>
        <v>17.339439512230079</v>
      </c>
      <c r="Y80">
        <v>6.1400999999999997E-2</v>
      </c>
      <c r="Z80">
        <v>17.376483</v>
      </c>
      <c r="AA80">
        <f t="shared" si="75"/>
        <v>5.9363854008892361</v>
      </c>
      <c r="AB80">
        <f t="shared" si="93"/>
        <v>24.135598593670853</v>
      </c>
      <c r="AC80">
        <f t="shared" si="94"/>
        <v>43.539393262464579</v>
      </c>
      <c r="AD80">
        <f t="shared" si="95"/>
        <v>0.51644320774139618</v>
      </c>
      <c r="AE80">
        <f t="shared" si="96"/>
        <v>0.21318173401326987</v>
      </c>
    </row>
    <row r="81" spans="6:32">
      <c r="G81">
        <v>14500</v>
      </c>
      <c r="H81">
        <v>256</v>
      </c>
      <c r="I81">
        <f t="shared" si="86"/>
        <v>420500000</v>
      </c>
      <c r="J81">
        <v>26748943.976562001</v>
      </c>
      <c r="K81" s="3">
        <f t="shared" si="87"/>
        <v>213991551.81249601</v>
      </c>
      <c r="L81" s="10">
        <f t="shared" si="88"/>
        <v>1682.232</v>
      </c>
      <c r="M81" s="10">
        <f t="shared" si="79"/>
        <v>0.110626220703125</v>
      </c>
      <c r="N81">
        <f t="shared" si="89"/>
        <v>5242880</v>
      </c>
      <c r="O81" s="9">
        <f t="shared" si="90"/>
        <v>1.9650308455562355</v>
      </c>
      <c r="P81" s="9">
        <f>2</f>
        <v>2</v>
      </c>
      <c r="Q81" s="1">
        <f t="shared" si="80"/>
        <v>3.9993503672415331E-2</v>
      </c>
      <c r="R81" s="1">
        <f t="shared" si="91"/>
        <v>3.0516078762350591E-2</v>
      </c>
      <c r="S81">
        <f t="shared" si="81"/>
        <v>7.0509582434765919E-2</v>
      </c>
      <c r="T81">
        <f t="shared" si="82"/>
        <v>3.9993503672415331E-2</v>
      </c>
      <c r="U81" s="1">
        <f t="shared" si="83"/>
        <v>7.3562980606940123</v>
      </c>
      <c r="V81" s="1">
        <f t="shared" si="92"/>
        <v>5.7295955522473738</v>
      </c>
      <c r="W81" s="1">
        <f t="shared" si="84"/>
        <v>6.8737412787879331</v>
      </c>
      <c r="X81">
        <f t="shared" si="85"/>
        <v>19.959634891729319</v>
      </c>
      <c r="Y81">
        <v>7.0307999999999995E-2</v>
      </c>
      <c r="Z81">
        <v>20.002625999999999</v>
      </c>
      <c r="AA81">
        <f t="shared" si="75"/>
        <v>5.9808272173863575</v>
      </c>
      <c r="AB81">
        <f t="shared" si="93"/>
        <v>24.349041567104287</v>
      </c>
      <c r="AC81">
        <f t="shared" si="94"/>
        <v>43.116709801992187</v>
      </c>
      <c r="AD81">
        <f t="shared" si="95"/>
        <v>0.28671336798930908</v>
      </c>
      <c r="AE81">
        <f t="shared" si="96"/>
        <v>0.21492732139610171</v>
      </c>
    </row>
    <row r="82" spans="6:32">
      <c r="G82">
        <v>15500</v>
      </c>
      <c r="H82">
        <v>128</v>
      </c>
      <c r="I82">
        <f t="shared" si="86"/>
        <v>480500000</v>
      </c>
      <c r="J82">
        <v>30700464.359375</v>
      </c>
      <c r="K82" s="3">
        <f t="shared" si="87"/>
        <v>245603714.875</v>
      </c>
      <c r="L82" s="10">
        <f t="shared" si="88"/>
        <v>1922.248</v>
      </c>
      <c r="M82" s="10">
        <f t="shared" si="79"/>
        <v>0.118255615234375</v>
      </c>
      <c r="N82">
        <f t="shared" si="89"/>
        <v>5242880</v>
      </c>
      <c r="O82" s="9">
        <f t="shared" si="90"/>
        <v>1.9564036327567376</v>
      </c>
      <c r="P82" s="9">
        <f>2</f>
        <v>2</v>
      </c>
      <c r="Q82" s="1">
        <f t="shared" si="80"/>
        <v>4.5700067811166631E-2</v>
      </c>
      <c r="R82" s="1">
        <f t="shared" si="91"/>
        <v>3.5024103727321704E-2</v>
      </c>
      <c r="S82">
        <f t="shared" si="81"/>
        <v>8.0724171538488335E-2</v>
      </c>
      <c r="T82">
        <f t="shared" si="82"/>
        <v>4.5700067811166631E-2</v>
      </c>
      <c r="U82" s="1">
        <f t="shared" si="83"/>
        <v>8.4059482001509451</v>
      </c>
      <c r="V82" s="1">
        <f t="shared" si="92"/>
        <v>6.5760070453447614</v>
      </c>
      <c r="W82" s="1">
        <f t="shared" si="84"/>
        <v>7.7264574907920922</v>
      </c>
      <c r="X82">
        <f t="shared" si="85"/>
        <v>22.708412736287798</v>
      </c>
      <c r="Y82">
        <v>7.9030000000000003E-2</v>
      </c>
      <c r="Z82">
        <v>22.592042666693011</v>
      </c>
      <c r="AA82">
        <f t="shared" si="75"/>
        <v>6.0799696317853975</v>
      </c>
      <c r="AB82">
        <f t="shared" si="93"/>
        <v>24.861821067948878</v>
      </c>
      <c r="AC82">
        <f t="shared" si="94"/>
        <v>42.173772224260873</v>
      </c>
      <c r="AD82">
        <f t="shared" si="95"/>
        <v>2.1437068688957757</v>
      </c>
      <c r="AE82">
        <f t="shared" si="96"/>
        <v>0.51509317378524921</v>
      </c>
    </row>
    <row r="83" spans="6:32">
      <c r="G83">
        <v>16500</v>
      </c>
      <c r="H83">
        <v>128</v>
      </c>
      <c r="I83">
        <f t="shared" si="86"/>
        <v>544500000</v>
      </c>
      <c r="J83">
        <v>35042469.898437999</v>
      </c>
      <c r="K83" s="3">
        <f t="shared" si="87"/>
        <v>280339759.18750399</v>
      </c>
      <c r="L83" s="10">
        <f t="shared" si="88"/>
        <v>2178.2640000000001</v>
      </c>
      <c r="M83" s="10">
        <f t="shared" si="79"/>
        <v>0.125885009765625</v>
      </c>
      <c r="N83">
        <f t="shared" si="89"/>
        <v>5242880</v>
      </c>
      <c r="O83" s="9">
        <f t="shared" si="90"/>
        <v>1.9422860374072506</v>
      </c>
      <c r="P83" s="9">
        <f>2</f>
        <v>2</v>
      </c>
      <c r="Q83" s="1">
        <f t="shared" si="80"/>
        <v>5.1787069559168016E-2</v>
      </c>
      <c r="R83" s="1">
        <f t="shared" si="91"/>
        <v>3.9977607055629139E-2</v>
      </c>
      <c r="S83">
        <f t="shared" si="81"/>
        <v>9.1764676614797147E-2</v>
      </c>
      <c r="T83">
        <f t="shared" si="82"/>
        <v>5.1787069559168016E-2</v>
      </c>
      <c r="U83" s="1">
        <f t="shared" si="83"/>
        <v>9.5255750155716754</v>
      </c>
      <c r="V83" s="1">
        <f t="shared" si="92"/>
        <v>7.5060600465491225</v>
      </c>
      <c r="W83" s="1">
        <f t="shared" si="84"/>
        <v>9.0622361659368771</v>
      </c>
      <c r="X83">
        <f t="shared" si="85"/>
        <v>26.093871228057676</v>
      </c>
      <c r="Y83">
        <v>9.2692999999999998E-2</v>
      </c>
      <c r="Z83">
        <v>26.206370944423849</v>
      </c>
      <c r="AA83">
        <f t="shared" si="75"/>
        <v>5.874229985004261</v>
      </c>
      <c r="AB83">
        <f t="shared" si="93"/>
        <v>24.195118007832654</v>
      </c>
      <c r="AC83">
        <f t="shared" si="94"/>
        <v>44.130549707995193</v>
      </c>
      <c r="AD83">
        <f t="shared" si="95"/>
        <v>1.00150322592089</v>
      </c>
      <c r="AE83">
        <f t="shared" si="96"/>
        <v>0.42928384324847046</v>
      </c>
    </row>
    <row r="84" spans="6:32">
      <c r="G84">
        <v>17500</v>
      </c>
      <c r="H84">
        <v>128</v>
      </c>
      <c r="I84">
        <f t="shared" si="86"/>
        <v>612500000</v>
      </c>
      <c r="J84">
        <v>39545132.257812001</v>
      </c>
      <c r="K84" s="3">
        <f t="shared" si="87"/>
        <v>316361058.06249601</v>
      </c>
      <c r="L84" s="10">
        <f t="shared" si="88"/>
        <v>2450.2800000000002</v>
      </c>
      <c r="M84" s="10">
        <f t="shared" si="79"/>
        <v>0.133514404296875</v>
      </c>
      <c r="N84">
        <f t="shared" si="89"/>
        <v>5242880</v>
      </c>
      <c r="O84" s="9">
        <f t="shared" si="90"/>
        <v>1.9360789970521681</v>
      </c>
      <c r="P84" s="9">
        <f>2</f>
        <v>2</v>
      </c>
      <c r="Q84" s="1">
        <f t="shared" si="80"/>
        <v>5.8254508916419485E-2</v>
      </c>
      <c r="R84" s="1">
        <f t="shared" si="91"/>
        <v>4.5114392990779489E-2</v>
      </c>
      <c r="S84">
        <f t="shared" si="81"/>
        <v>0.10336890190719897</v>
      </c>
      <c r="T84">
        <f t="shared" si="82"/>
        <v>5.8254508916419485E-2</v>
      </c>
      <c r="U84" s="1">
        <f t="shared" si="83"/>
        <v>10.715178506956201</v>
      </c>
      <c r="V84" s="1">
        <f t="shared" si="92"/>
        <v>8.470525569006611</v>
      </c>
      <c r="W84" s="1">
        <f t="shared" si="84"/>
        <v>10.050162939876571</v>
      </c>
      <c r="X84">
        <f t="shared" si="85"/>
        <v>29.235867015839382</v>
      </c>
      <c r="Y84">
        <v>0.102798</v>
      </c>
      <c r="Z84">
        <v>29.106786436316909</v>
      </c>
      <c r="AA84">
        <f t="shared" si="75"/>
        <v>5.9582871262086812</v>
      </c>
      <c r="AB84">
        <f t="shared" si="93"/>
        <v>24.620016581061577</v>
      </c>
      <c r="AC84">
        <f t="shared" si="94"/>
        <v>43.331087261990028</v>
      </c>
      <c r="AD84">
        <f t="shared" si="95"/>
        <v>0.55536285452923928</v>
      </c>
      <c r="AE84">
        <f t="shared" si="96"/>
        <v>0.44347245205131014</v>
      </c>
    </row>
    <row r="85" spans="6:32">
      <c r="G85">
        <v>18500</v>
      </c>
      <c r="H85">
        <v>128</v>
      </c>
      <c r="I85">
        <f t="shared" si="86"/>
        <v>684500000</v>
      </c>
      <c r="J85">
        <v>44578586.46875</v>
      </c>
      <c r="K85" s="3">
        <f t="shared" si="87"/>
        <v>356628691.75</v>
      </c>
      <c r="L85" s="10">
        <f t="shared" si="88"/>
        <v>2738.2959999999998</v>
      </c>
      <c r="M85" s="10">
        <f t="shared" si="79"/>
        <v>0.141143798828125</v>
      </c>
      <c r="N85">
        <f t="shared" si="89"/>
        <v>5242880</v>
      </c>
      <c r="O85" s="9">
        <f t="shared" si="90"/>
        <v>1.9193632364269806</v>
      </c>
      <c r="P85" s="9">
        <f>2</f>
        <v>2</v>
      </c>
      <c r="Q85" s="1">
        <f t="shared" si="80"/>
        <v>6.5102385882921041E-2</v>
      </c>
      <c r="R85" s="1">
        <f t="shared" si="91"/>
        <v>5.0856723801381135E-2</v>
      </c>
      <c r="S85">
        <f t="shared" si="81"/>
        <v>0.11595910968430218</v>
      </c>
      <c r="T85">
        <f t="shared" si="82"/>
        <v>6.5102385882921041E-2</v>
      </c>
      <c r="U85" s="1">
        <f t="shared" si="83"/>
        <v>11.974758674304521</v>
      </c>
      <c r="V85" s="1">
        <f t="shared" si="92"/>
        <v>9.5486861455400653</v>
      </c>
      <c r="W85" s="1">
        <f t="shared" si="84"/>
        <v>11.313692442736208</v>
      </c>
      <c r="X85">
        <f t="shared" si="85"/>
        <v>32.837137262580796</v>
      </c>
      <c r="Y85">
        <v>0.11572200000000001</v>
      </c>
      <c r="Z85">
        <v>33.028839138417034</v>
      </c>
      <c r="AA85">
        <f t="shared" si="75"/>
        <v>5.9150377629145714</v>
      </c>
      <c r="AB85">
        <f t="shared" si="93"/>
        <v>24.654167176509219</v>
      </c>
      <c r="AC85">
        <f t="shared" si="94"/>
        <v>43.742429371320029</v>
      </c>
      <c r="AD85">
        <f t="shared" si="95"/>
        <v>0.20489594398832522</v>
      </c>
      <c r="AE85">
        <f t="shared" si="96"/>
        <v>0.58040754939298511</v>
      </c>
    </row>
    <row r="86" spans="6:32">
      <c r="G86">
        <v>19500</v>
      </c>
      <c r="H86">
        <v>128</v>
      </c>
      <c r="I86">
        <f>2*G86^2</f>
        <v>760500000</v>
      </c>
      <c r="J86">
        <v>52321785.257812001</v>
      </c>
      <c r="K86" s="3">
        <f t="shared" si="87"/>
        <v>418574282.06249601</v>
      </c>
      <c r="L86" s="10">
        <f t="shared" si="88"/>
        <v>3042.3119999999999</v>
      </c>
      <c r="M86" s="10">
        <f t="shared" si="79"/>
        <v>0.148773193359375</v>
      </c>
      <c r="N86">
        <f t="shared" si="89"/>
        <v>5242880</v>
      </c>
      <c r="O86" s="9">
        <f t="shared" si="90"/>
        <v>1.8168818118798138</v>
      </c>
      <c r="P86" s="9">
        <f>2</f>
        <v>2</v>
      </c>
      <c r="Q86" s="1">
        <f t="shared" si="80"/>
        <v>7.2330700458672681E-2</v>
      </c>
      <c r="R86" s="1">
        <f t="shared" si="91"/>
        <v>5.9690420725139991E-2</v>
      </c>
      <c r="S86">
        <f t="shared" si="81"/>
        <v>0.13202112118381268</v>
      </c>
      <c r="T86">
        <f t="shared" si="82"/>
        <v>7.2330700458672681E-2</v>
      </c>
      <c r="U86" s="1">
        <f t="shared" si="83"/>
        <v>13.304315517616638</v>
      </c>
      <c r="V86" s="1">
        <f t="shared" si="92"/>
        <v>11.207271149151827</v>
      </c>
      <c r="W86" s="1">
        <f t="shared" si="84"/>
        <v>12.725044338688056</v>
      </c>
      <c r="X86">
        <f t="shared" si="85"/>
        <v>37.236631005456523</v>
      </c>
      <c r="Y86">
        <v>0.130158</v>
      </c>
      <c r="Z86">
        <v>37.345801080043387</v>
      </c>
      <c r="AA86">
        <f t="shared" si="75"/>
        <v>5.8428986308947586</v>
      </c>
      <c r="AB86">
        <f t="shared" si="93"/>
        <v>25.727148976628161</v>
      </c>
      <c r="AC86">
        <f t="shared" si="94"/>
        <v>44.428540344294873</v>
      </c>
      <c r="AD86">
        <f t="shared" si="95"/>
        <v>1.4314304029046871</v>
      </c>
      <c r="AE86">
        <f t="shared" si="96"/>
        <v>0.2923222194454444</v>
      </c>
    </row>
    <row r="87" spans="6:32">
      <c r="G87">
        <v>20500</v>
      </c>
      <c r="H87">
        <v>128</v>
      </c>
      <c r="I87">
        <f t="shared" si="86"/>
        <v>840500000</v>
      </c>
      <c r="J87">
        <v>63007385.203125</v>
      </c>
      <c r="K87" s="3">
        <f t="shared" si="87"/>
        <v>504059081.625</v>
      </c>
      <c r="L87" s="10">
        <f t="shared" si="88"/>
        <v>3362.328</v>
      </c>
      <c r="M87" s="10">
        <f t="shared" si="79"/>
        <v>0.156402587890625</v>
      </c>
      <c r="N87">
        <f t="shared" si="89"/>
        <v>5242880</v>
      </c>
      <c r="O87" s="9">
        <f t="shared" si="90"/>
        <v>1.6674632610335522</v>
      </c>
      <c r="P87" s="9">
        <f>2</f>
        <v>2</v>
      </c>
      <c r="Q87" s="1">
        <f t="shared" si="80"/>
        <v>7.9939452643674414E-2</v>
      </c>
      <c r="R87" s="1">
        <f t="shared" si="91"/>
        <v>7.1880906070649758E-2</v>
      </c>
      <c r="S87">
        <f t="shared" si="81"/>
        <v>0.15182035871432417</v>
      </c>
      <c r="T87">
        <f t="shared" si="82"/>
        <v>7.9939452643674414E-2</v>
      </c>
      <c r="U87" s="1">
        <f t="shared" si="83"/>
        <v>14.703849036892549</v>
      </c>
      <c r="V87" s="1">
        <f t="shared" si="92"/>
        <v>13.49611537318572</v>
      </c>
      <c r="W87" s="1">
        <f t="shared" si="84"/>
        <v>14.621414020440483</v>
      </c>
      <c r="X87">
        <f t="shared" si="85"/>
        <v>42.821378430518749</v>
      </c>
      <c r="Y87">
        <v>0.14955499999999999</v>
      </c>
      <c r="Z87">
        <v>43.200281352879593</v>
      </c>
      <c r="AA87">
        <f t="shared" si="75"/>
        <v>5.6200060178529636</v>
      </c>
      <c r="AB87">
        <f t="shared" si="93"/>
        <v>26.963141673631775</v>
      </c>
      <c r="AC87">
        <f t="shared" si="94"/>
        <v>46.54845866492299</v>
      </c>
      <c r="AD87">
        <f t="shared" si="95"/>
        <v>1.5147328503387907</v>
      </c>
      <c r="AE87">
        <f t="shared" si="96"/>
        <v>0.87708438578395365</v>
      </c>
    </row>
    <row r="88" spans="6:32">
      <c r="G88">
        <v>21500</v>
      </c>
      <c r="H88">
        <v>64</v>
      </c>
      <c r="I88">
        <f t="shared" si="86"/>
        <v>924500000</v>
      </c>
      <c r="J88">
        <v>75350466.53125</v>
      </c>
      <c r="K88" s="3">
        <f t="shared" si="87"/>
        <v>602803732.25</v>
      </c>
      <c r="L88" s="10">
        <f t="shared" si="88"/>
        <v>3698.3440000000001</v>
      </c>
      <c r="M88" s="10">
        <f t="shared" si="79"/>
        <v>0.164031982421875</v>
      </c>
      <c r="N88">
        <f t="shared" si="89"/>
        <v>5242880</v>
      </c>
      <c r="O88" s="9">
        <f t="shared" si="90"/>
        <v>1.5336666821043889</v>
      </c>
      <c r="P88" s="9">
        <f>2</f>
        <v>2</v>
      </c>
      <c r="Q88" s="1">
        <f t="shared" si="80"/>
        <v>8.7928642437926224E-2</v>
      </c>
      <c r="R88" s="1">
        <f t="shared" si="91"/>
        <v>8.5962300921571755E-2</v>
      </c>
      <c r="S88">
        <f t="shared" si="81"/>
        <v>0.17389094335949798</v>
      </c>
      <c r="T88">
        <f t="shared" si="82"/>
        <v>8.7928642437926224E-2</v>
      </c>
      <c r="U88" s="1">
        <f t="shared" si="83"/>
        <v>16.173359232132256</v>
      </c>
      <c r="V88" s="1">
        <f t="shared" si="92"/>
        <v>16.13999035907749</v>
      </c>
      <c r="W88" s="1">
        <f t="shared" si="84"/>
        <v>16.68760347520956</v>
      </c>
      <c r="X88">
        <f t="shared" si="85"/>
        <v>49.000953066419299</v>
      </c>
      <c r="Y88">
        <v>0.17068900000000001</v>
      </c>
      <c r="Z88">
        <v>49.332914088850956</v>
      </c>
      <c r="AA88">
        <f t="shared" si="75"/>
        <v>5.4162834160373547</v>
      </c>
      <c r="AB88">
        <f t="shared" si="93"/>
        <v>28.252727814914845</v>
      </c>
      <c r="AC88">
        <f t="shared" si="94"/>
        <v>48.486052154546442</v>
      </c>
      <c r="AD88">
        <f t="shared" si="95"/>
        <v>1.8758932089929472</v>
      </c>
      <c r="AE88">
        <f t="shared" si="96"/>
        <v>0.67289968282388202</v>
      </c>
    </row>
    <row r="89" spans="6:32">
      <c r="G89">
        <v>22500</v>
      </c>
      <c r="H89">
        <v>64</v>
      </c>
      <c r="I89">
        <f t="shared" si="86"/>
        <v>1012500000</v>
      </c>
      <c r="J89">
        <v>83576939.015625</v>
      </c>
      <c r="K89" s="3">
        <f t="shared" si="87"/>
        <v>668615512.125</v>
      </c>
      <c r="L89" s="10">
        <f t="shared" si="88"/>
        <v>4050.36</v>
      </c>
      <c r="M89" s="10">
        <f t="shared" si="79"/>
        <v>0.171661376953125</v>
      </c>
      <c r="N89">
        <f t="shared" si="89"/>
        <v>5242880</v>
      </c>
      <c r="O89" s="9">
        <f t="shared" si="90"/>
        <v>1.5143232270846712</v>
      </c>
      <c r="P89" s="9">
        <f>2</f>
        <v>2</v>
      </c>
      <c r="Q89" s="1">
        <f t="shared" si="80"/>
        <v>9.6298269841428127E-2</v>
      </c>
      <c r="R89" s="1">
        <f t="shared" si="91"/>
        <v>9.5347332438683749E-2</v>
      </c>
      <c r="S89">
        <f t="shared" si="81"/>
        <v>0.19164560228011188</v>
      </c>
      <c r="T89">
        <f t="shared" si="82"/>
        <v>9.6298269841428127E-2</v>
      </c>
      <c r="U89" s="1">
        <f t="shared" si="83"/>
        <v>17.71284610333576</v>
      </c>
      <c r="V89" s="1">
        <f t="shared" si="92"/>
        <v>17.902092077876578</v>
      </c>
      <c r="W89" s="1">
        <f t="shared" si="84"/>
        <v>18.366541277175553</v>
      </c>
      <c r="X89">
        <f t="shared" si="85"/>
        <v>53.981479458387895</v>
      </c>
      <c r="Y89">
        <v>0.187862</v>
      </c>
      <c r="Z89">
        <v>54.215094579999999</v>
      </c>
      <c r="AA89">
        <f t="shared" si="75"/>
        <v>5.3895944895721328</v>
      </c>
      <c r="AB89">
        <f t="shared" si="93"/>
        <v>28.472624037857575</v>
      </c>
      <c r="AC89">
        <f t="shared" si="94"/>
        <v>48.739888938993445</v>
      </c>
      <c r="AD89">
        <f t="shared" si="95"/>
        <v>2.0140327900862736</v>
      </c>
      <c r="AE89">
        <f t="shared" si="96"/>
        <v>0.43090420374971494</v>
      </c>
    </row>
    <row r="90" spans="6:32">
      <c r="G90">
        <v>23500</v>
      </c>
      <c r="H90">
        <v>64</v>
      </c>
      <c r="I90">
        <f t="shared" si="86"/>
        <v>1104500000</v>
      </c>
      <c r="J90">
        <v>78582892.25</v>
      </c>
      <c r="K90" s="3">
        <f t="shared" si="87"/>
        <v>628663138</v>
      </c>
      <c r="L90" s="10">
        <f t="shared" si="88"/>
        <v>4418.3760000000002</v>
      </c>
      <c r="M90" s="10">
        <f t="shared" si="79"/>
        <v>0.179290771484375</v>
      </c>
      <c r="N90">
        <f t="shared" si="89"/>
        <v>5242880</v>
      </c>
      <c r="O90" s="9">
        <f t="shared" si="90"/>
        <v>1.7569027564011555</v>
      </c>
      <c r="P90" s="9">
        <f>2</f>
        <v>2</v>
      </c>
      <c r="Q90" s="1">
        <f t="shared" si="80"/>
        <v>0.10504833485418011</v>
      </c>
      <c r="R90" s="1">
        <f t="shared" si="91"/>
        <v>8.9649958943258667E-2</v>
      </c>
      <c r="S90">
        <f t="shared" si="81"/>
        <v>0.19469829379743878</v>
      </c>
      <c r="T90">
        <f t="shared" si="82"/>
        <v>0.10504833485418011</v>
      </c>
      <c r="U90" s="1">
        <f t="shared" si="83"/>
        <v>19.322309650503058</v>
      </c>
      <c r="V90" s="1">
        <f t="shared" si="92"/>
        <v>16.832372534513951</v>
      </c>
      <c r="W90" s="1">
        <f t="shared" si="84"/>
        <v>18.870330160511649</v>
      </c>
      <c r="X90">
        <f t="shared" si="85"/>
        <v>55.025012345528658</v>
      </c>
      <c r="Y90">
        <v>0.19301499999999999</v>
      </c>
      <c r="Z90">
        <v>55.165617149999996</v>
      </c>
      <c r="AA90">
        <f t="shared" si="75"/>
        <v>5.7223531849856233</v>
      </c>
      <c r="AB90">
        <f t="shared" si="93"/>
        <v>26.056550547884878</v>
      </c>
      <c r="AC90">
        <f t="shared" si="94"/>
        <v>45.575040875486302</v>
      </c>
      <c r="AD90">
        <f t="shared" si="95"/>
        <v>0.87210517184611769</v>
      </c>
      <c r="AE90">
        <f t="shared" si="96"/>
        <v>0.2548776062615612</v>
      </c>
    </row>
    <row r="91" spans="6:32">
      <c r="G91">
        <v>24500</v>
      </c>
      <c r="H91">
        <v>64</v>
      </c>
      <c r="I91">
        <f t="shared" si="86"/>
        <v>1200500000</v>
      </c>
      <c r="J91">
        <v>87781575.9375</v>
      </c>
      <c r="K91" s="3">
        <f t="shared" si="87"/>
        <v>702252607.5</v>
      </c>
      <c r="L91" s="10">
        <f t="shared" si="88"/>
        <v>4802.3919999999998</v>
      </c>
      <c r="M91" s="10">
        <f t="shared" si="79"/>
        <v>0.186920166015625</v>
      </c>
      <c r="N91">
        <f t="shared" si="89"/>
        <v>5242880</v>
      </c>
      <c r="O91" s="9">
        <f t="shared" si="90"/>
        <v>1.7094988144988839</v>
      </c>
      <c r="P91" s="9">
        <f>2</f>
        <v>2</v>
      </c>
      <c r="Q91" s="1">
        <f t="shared" si="80"/>
        <v>0.11417883747618218</v>
      </c>
      <c r="R91" s="1">
        <f t="shared" si="91"/>
        <v>0.10014412111144227</v>
      </c>
      <c r="S91">
        <f t="shared" si="81"/>
        <v>0.21432295858762446</v>
      </c>
      <c r="T91">
        <f t="shared" si="82"/>
        <v>0.11417883747618218</v>
      </c>
      <c r="U91" s="1">
        <f t="shared" si="83"/>
        <v>21.001749873634154</v>
      </c>
      <c r="V91" s="1">
        <f t="shared" si="92"/>
        <v>18.802720866343854</v>
      </c>
      <c r="W91" s="1">
        <f t="shared" si="84"/>
        <v>20.81695163462479</v>
      </c>
      <c r="X91">
        <f t="shared" si="85"/>
        <v>60.621422374602801</v>
      </c>
      <c r="Y91">
        <v>0.212926</v>
      </c>
      <c r="Z91">
        <v>60.895061616737642</v>
      </c>
      <c r="AA91">
        <f t="shared" si="75"/>
        <v>5.6381090143993688</v>
      </c>
      <c r="AB91">
        <f t="shared" si="93"/>
        <v>26.384851356809406</v>
      </c>
      <c r="AC91">
        <f t="shared" si="94"/>
        <v>46.376282146763579</v>
      </c>
      <c r="AD91">
        <f t="shared" si="95"/>
        <v>0.6560770350377374</v>
      </c>
      <c r="AE91">
        <f t="shared" si="96"/>
        <v>0.44936195952485691</v>
      </c>
    </row>
    <row r="92" spans="6:32">
      <c r="AA92">
        <f>AVERAGE(AA70:AA91)</f>
        <v>5.9113580957939238</v>
      </c>
      <c r="AB92">
        <f>AVERAGE(AB70:AB91)</f>
        <v>25.718033144835047</v>
      </c>
    </row>
    <row r="93" spans="6:32">
      <c r="G93" s="4" t="s">
        <v>49</v>
      </c>
      <c r="H93" s="4"/>
      <c r="M93" s="9"/>
      <c r="N93" s="9"/>
    </row>
    <row r="94" spans="6:32">
      <c r="G94" t="s">
        <v>32</v>
      </c>
      <c r="H94" t="s">
        <v>79</v>
      </c>
      <c r="I94" t="s">
        <v>33</v>
      </c>
      <c r="J94" t="s">
        <v>75</v>
      </c>
      <c r="K94" t="s">
        <v>63</v>
      </c>
      <c r="L94" t="s">
        <v>61</v>
      </c>
      <c r="M94" t="s">
        <v>65</v>
      </c>
      <c r="N94" s="9" t="s">
        <v>59</v>
      </c>
      <c r="O94" t="s">
        <v>64</v>
      </c>
      <c r="P94" t="s">
        <v>34</v>
      </c>
      <c r="Q94" t="s">
        <v>35</v>
      </c>
      <c r="R94" t="s">
        <v>36</v>
      </c>
      <c r="S94" t="s">
        <v>37</v>
      </c>
      <c r="T94" t="s">
        <v>38</v>
      </c>
      <c r="U94" t="s">
        <v>39</v>
      </c>
      <c r="V94" t="s">
        <v>40</v>
      </c>
      <c r="W94" t="s">
        <v>41</v>
      </c>
      <c r="X94" t="s">
        <v>42</v>
      </c>
      <c r="Y94" t="s">
        <v>43</v>
      </c>
      <c r="Z94" t="s">
        <v>25</v>
      </c>
      <c r="AA94" t="s">
        <v>98</v>
      </c>
      <c r="AB94" t="s">
        <v>44</v>
      </c>
      <c r="AC94" t="s">
        <v>77</v>
      </c>
      <c r="AD94" t="s">
        <v>45</v>
      </c>
    </row>
    <row r="95" spans="6:32">
      <c r="F95" s="6">
        <f>L95*1000000</f>
        <v>33590376</v>
      </c>
      <c r="G95" s="6">
        <v>87804</v>
      </c>
      <c r="H95" s="6">
        <v>2652858</v>
      </c>
      <c r="I95" s="12">
        <f t="shared" ref="I95:I158" si="97">2*H95</f>
        <v>5305716</v>
      </c>
      <c r="J95" s="6">
        <v>973804.50390600006</v>
      </c>
      <c r="K95" s="12">
        <f t="shared" ref="K95:K158" si="98">J95*8</f>
        <v>7790436.0312480005</v>
      </c>
      <c r="L95" s="6">
        <f t="shared" ref="L95:L158" si="99">((H95+2*G95)*8+(G95+H95)*4)/1000000</f>
        <v>33.590375999999999</v>
      </c>
      <c r="M95" s="6">
        <f t="shared" ref="M95:M158" si="100">40*2^20/8</f>
        <v>5242880</v>
      </c>
      <c r="N95" s="13">
        <f t="shared" ref="N95:N158" si="101">I95/K95</f>
        <v>0.68105507557194367</v>
      </c>
      <c r="O95" s="13"/>
      <c r="P95" s="7">
        <f>$B$31*I95</f>
        <v>1.7620675706162559E-4</v>
      </c>
      <c r="Q95" s="7">
        <f t="shared" ref="Q95:Q158" si="102">$C$31*K95</f>
        <v>1.3069001884612088E-3</v>
      </c>
      <c r="R95" s="6">
        <f t="shared" ref="R95:R158" si="103">P95+Q95</f>
        <v>1.4831069455228344E-3</v>
      </c>
      <c r="S95" s="6">
        <f t="shared" ref="S95:S158" si="104">MAX(P95,Q95)</f>
        <v>1.3069001884612088E-3</v>
      </c>
      <c r="T95" s="7">
        <f>$D$31*I95</f>
        <v>0</v>
      </c>
      <c r="U95" s="7">
        <f>$E$31*K95</f>
        <v>0.10399204850501825</v>
      </c>
      <c r="V95" s="7">
        <f>X95*$F$31</f>
        <v>0.29001882009756402</v>
      </c>
      <c r="W95" s="7">
        <f>SUM(T95:V95)</f>
        <v>0.39401086860258228</v>
      </c>
      <c r="X95" s="6">
        <v>1.3179999999999999E-3</v>
      </c>
      <c r="Y95" s="6">
        <v>0.38870748888859602</v>
      </c>
      <c r="Z95" s="12">
        <f t="shared" ref="Z95:Z158" si="105">I95/X95/1000000000</f>
        <v>4.0255811836115329</v>
      </c>
      <c r="AA95" s="12">
        <f t="shared" ref="AA95:AA158" si="106">K95*8/X95/1000000000</f>
        <v>47.286409901353572</v>
      </c>
      <c r="AB95" s="6">
        <f t="shared" ref="AB95:AB158" si="107">ABS(S95-X95)/ABS(X95)*100</f>
        <v>0.84217082995380277</v>
      </c>
      <c r="AC95" s="6">
        <f>ABS(R95-X95)/ABS(X95)*100</f>
        <v>12.527082361368318</v>
      </c>
      <c r="AD95" s="6">
        <f>ABS(W95-Y95)/ABS(Y95)*100</f>
        <v>1.3643626288626021</v>
      </c>
    </row>
    <row r="96" spans="6:32">
      <c r="F96" s="6">
        <f t="shared" ref="F96:F159" si="108">L96*1000000</f>
        <v>33624840</v>
      </c>
      <c r="G96" s="6">
        <v>71505</v>
      </c>
      <c r="H96" s="6">
        <v>2682895</v>
      </c>
      <c r="I96" s="12">
        <f t="shared" si="97"/>
        <v>5365790</v>
      </c>
      <c r="J96" s="6">
        <v>988155.00292999996</v>
      </c>
      <c r="K96" s="12">
        <f t="shared" si="98"/>
        <v>7905240.0234399997</v>
      </c>
      <c r="L96" s="6">
        <f t="shared" si="99"/>
        <v>33.624839999999999</v>
      </c>
      <c r="M96" s="6">
        <f t="shared" si="100"/>
        <v>5242880</v>
      </c>
      <c r="N96" s="13">
        <f t="shared" si="101"/>
        <v>0.67876370408612252</v>
      </c>
      <c r="O96" s="13"/>
      <c r="P96" s="7">
        <f t="shared" ref="P95:P158" si="109">$B$31*I96</f>
        <v>1.7820185908437239E-4</v>
      </c>
      <c r="Q96" s="7">
        <f t="shared" si="102"/>
        <v>1.326159361943927E-3</v>
      </c>
      <c r="R96" s="6">
        <f t="shared" si="103"/>
        <v>1.5043612210282995E-3</v>
      </c>
      <c r="S96" s="6">
        <f t="shared" si="104"/>
        <v>1.326159361943927E-3</v>
      </c>
      <c r="T96" s="7">
        <f t="shared" ref="T95:T158" si="110">$D$31*I96</f>
        <v>0</v>
      </c>
      <c r="U96" s="7">
        <f t="shared" ref="U95:U158" si="111">$E$31*K96</f>
        <v>0.10552453041960085</v>
      </c>
      <c r="V96" s="7">
        <f t="shared" ref="V95:V158" si="112">X96*$F$31</f>
        <v>0.33842863832325759</v>
      </c>
      <c r="W96" s="6">
        <f t="shared" ref="W95:W158" si="113">SUM(T96:V96)</f>
        <v>0.44395316874285845</v>
      </c>
      <c r="X96" s="6">
        <v>1.5380000000000001E-3</v>
      </c>
      <c r="Y96" s="6">
        <v>0.44241269090979002</v>
      </c>
      <c r="Z96" s="12">
        <f t="shared" si="105"/>
        <v>3.4888101430429126</v>
      </c>
      <c r="AA96" s="12">
        <f t="shared" si="106"/>
        <v>41.119583997087119</v>
      </c>
      <c r="AB96" s="6">
        <f t="shared" si="107"/>
        <v>13.773773605726467</v>
      </c>
      <c r="AC96" s="6">
        <f t="shared" ref="AC96:AC159" si="114">ABS(R96-X96)/ABS(X96)*100</f>
        <v>2.1871767861963995</v>
      </c>
      <c r="AD96" s="6">
        <f t="shared" ref="AD96:AD159" si="115">ABS(W96-Y96)/ABS(Y96)*100</f>
        <v>0.34819928648532883</v>
      </c>
      <c r="AF96">
        <f>MEDIAN(AD108:AD322)</f>
        <v>1.0771140880513248</v>
      </c>
    </row>
    <row r="97" spans="6:30">
      <c r="F97" s="6">
        <f t="shared" si="108"/>
        <v>34651580</v>
      </c>
      <c r="G97" s="6">
        <v>125329</v>
      </c>
      <c r="H97" s="6">
        <v>2678750</v>
      </c>
      <c r="I97" s="12">
        <f t="shared" si="97"/>
        <v>5357500</v>
      </c>
      <c r="J97" s="6">
        <v>468.52999899999998</v>
      </c>
      <c r="K97" s="12">
        <f t="shared" si="98"/>
        <v>3748.2399919999998</v>
      </c>
      <c r="L97" s="6">
        <f t="shared" si="99"/>
        <v>34.651580000000003</v>
      </c>
      <c r="M97" s="6">
        <f t="shared" si="100"/>
        <v>5242880</v>
      </c>
      <c r="N97" s="13">
        <f t="shared" si="101"/>
        <v>1429.3375054518121</v>
      </c>
      <c r="O97" s="13"/>
      <c r="P97" s="7">
        <f t="shared" si="109"/>
        <v>1.7792654204591032E-4</v>
      </c>
      <c r="Q97" s="7">
        <f t="shared" si="102"/>
        <v>6.2879350171082852E-7</v>
      </c>
      <c r="R97" s="6">
        <f t="shared" si="103"/>
        <v>1.7855533554762116E-4</v>
      </c>
      <c r="S97" s="6">
        <f t="shared" si="104"/>
        <v>1.7792654204591032E-4</v>
      </c>
      <c r="T97" s="7">
        <f t="shared" si="110"/>
        <v>0</v>
      </c>
      <c r="U97" s="7">
        <f t="shared" si="111"/>
        <v>5.0034061443165554E-5</v>
      </c>
      <c r="V97" s="7">
        <f t="shared" si="112"/>
        <v>6.1172406667012742E-2</v>
      </c>
      <c r="W97" s="6">
        <f t="shared" si="113"/>
        <v>6.122244072845591E-2</v>
      </c>
      <c r="X97" s="6">
        <v>2.7799999999999998E-4</v>
      </c>
      <c r="Y97" s="6">
        <v>6.8115212499999994E-2</v>
      </c>
      <c r="Z97" s="12">
        <f t="shared" si="105"/>
        <v>19.271582733812949</v>
      </c>
      <c r="AA97" s="12">
        <f t="shared" si="106"/>
        <v>0.10786302135251799</v>
      </c>
      <c r="AB97" s="6">
        <f t="shared" si="107"/>
        <v>35.997646746075425</v>
      </c>
      <c r="AC97" s="6">
        <f t="shared" si="114"/>
        <v>35.771462033229795</v>
      </c>
      <c r="AD97" s="6">
        <f t="shared" si="115"/>
        <v>10.119283958108602</v>
      </c>
    </row>
    <row r="98" spans="6:30">
      <c r="F98" s="6">
        <f t="shared" si="108"/>
        <v>35893404</v>
      </c>
      <c r="G98" s="6">
        <v>28338</v>
      </c>
      <c r="H98" s="6">
        <v>2943887</v>
      </c>
      <c r="I98" s="12">
        <f t="shared" si="97"/>
        <v>5887774</v>
      </c>
      <c r="J98" s="6">
        <v>520035.12439000001</v>
      </c>
      <c r="K98" s="12">
        <f t="shared" si="98"/>
        <v>4160280.9951200001</v>
      </c>
      <c r="L98" s="6">
        <f t="shared" si="99"/>
        <v>35.893403999999997</v>
      </c>
      <c r="M98" s="6">
        <f t="shared" si="100"/>
        <v>5242880</v>
      </c>
      <c r="N98" s="13">
        <f t="shared" si="101"/>
        <v>1.4152346937397606</v>
      </c>
      <c r="O98" s="13"/>
      <c r="P98" s="7">
        <f t="shared" si="109"/>
        <v>1.9553733423571023E-4</v>
      </c>
      <c r="Q98" s="7">
        <f t="shared" si="102"/>
        <v>6.9791626486186728E-4</v>
      </c>
      <c r="R98" s="6">
        <f t="shared" si="103"/>
        <v>8.9345359909757754E-4</v>
      </c>
      <c r="S98" s="6">
        <f t="shared" si="104"/>
        <v>6.9791626486186728E-4</v>
      </c>
      <c r="T98" s="7">
        <f t="shared" si="110"/>
        <v>0</v>
      </c>
      <c r="U98" s="7">
        <f t="shared" si="111"/>
        <v>5.5534265515266405E-2</v>
      </c>
      <c r="V98" s="7">
        <f t="shared" si="112"/>
        <v>0.28693819530138354</v>
      </c>
      <c r="W98" s="6">
        <f t="shared" si="113"/>
        <v>0.34247246081664995</v>
      </c>
      <c r="X98" s="6">
        <v>1.304E-3</v>
      </c>
      <c r="Y98" s="6">
        <v>0.34212613333376801</v>
      </c>
      <c r="Z98" s="12">
        <f t="shared" si="105"/>
        <v>4.5151641104294482</v>
      </c>
      <c r="AA98" s="12">
        <f t="shared" si="106"/>
        <v>25.523196289079753</v>
      </c>
      <c r="AB98" s="6">
        <f t="shared" si="107"/>
        <v>46.47881404433533</v>
      </c>
      <c r="AC98" s="6">
        <f t="shared" si="114"/>
        <v>31.483619701106019</v>
      </c>
      <c r="AD98" s="6">
        <f t="shared" si="115"/>
        <v>0.10122801187597953</v>
      </c>
    </row>
    <row r="99" spans="6:30">
      <c r="F99" s="6">
        <f t="shared" si="108"/>
        <v>37420756</v>
      </c>
      <c r="G99" s="6">
        <v>61349</v>
      </c>
      <c r="H99" s="6">
        <v>3016148</v>
      </c>
      <c r="I99" s="12">
        <f t="shared" si="97"/>
        <v>6032296</v>
      </c>
      <c r="J99" s="6">
        <v>1122641.0837399999</v>
      </c>
      <c r="K99" s="12">
        <f t="shared" si="98"/>
        <v>8981128.6699199993</v>
      </c>
      <c r="L99" s="6">
        <f t="shared" si="99"/>
        <v>37.420755999999997</v>
      </c>
      <c r="M99" s="6">
        <f t="shared" si="100"/>
        <v>5242880</v>
      </c>
      <c r="N99" s="13">
        <f t="shared" si="101"/>
        <v>0.67166346477182071</v>
      </c>
      <c r="O99" s="13"/>
      <c r="P99" s="7">
        <f t="shared" si="109"/>
        <v>2.0033701686931901E-4</v>
      </c>
      <c r="Q99" s="7">
        <f t="shared" si="102"/>
        <v>1.5066472151536964E-3</v>
      </c>
      <c r="R99" s="6">
        <f t="shared" si="103"/>
        <v>1.7069842320230153E-3</v>
      </c>
      <c r="S99" s="6">
        <f t="shared" si="104"/>
        <v>1.5066472151536964E-3</v>
      </c>
      <c r="T99" s="7">
        <f t="shared" si="110"/>
        <v>0</v>
      </c>
      <c r="U99" s="7">
        <f t="shared" si="111"/>
        <v>0.11988622517737466</v>
      </c>
      <c r="V99" s="7">
        <f t="shared" si="112"/>
        <v>0.37429591273593049</v>
      </c>
      <c r="W99" s="6">
        <f t="shared" si="113"/>
        <v>0.49418213791330512</v>
      </c>
      <c r="X99" s="6">
        <v>1.701E-3</v>
      </c>
      <c r="Y99" s="6">
        <v>0.49351679999943299</v>
      </c>
      <c r="Z99" s="12">
        <f t="shared" si="105"/>
        <v>3.5463233392122278</v>
      </c>
      <c r="AA99" s="12">
        <f t="shared" si="106"/>
        <v>42.239288277107583</v>
      </c>
      <c r="AB99" s="6">
        <f t="shared" si="107"/>
        <v>11.425795699371175</v>
      </c>
      <c r="AC99" s="6">
        <f t="shared" si="114"/>
        <v>0.35180670329307923</v>
      </c>
      <c r="AD99" s="6">
        <f t="shared" si="115"/>
        <v>0.13481565650306071</v>
      </c>
    </row>
    <row r="100" spans="6:30">
      <c r="F100" s="6">
        <f t="shared" si="108"/>
        <v>38060788</v>
      </c>
      <c r="G100" s="6">
        <v>321821</v>
      </c>
      <c r="H100" s="6">
        <v>2635364</v>
      </c>
      <c r="I100" s="12">
        <f t="shared" si="97"/>
        <v>5270728</v>
      </c>
      <c r="J100" s="6">
        <v>168012.46582000001</v>
      </c>
      <c r="K100" s="12">
        <f t="shared" si="98"/>
        <v>1344099.7265600001</v>
      </c>
      <c r="L100" s="6">
        <f t="shared" si="99"/>
        <v>38.060788000000002</v>
      </c>
      <c r="M100" s="6">
        <f t="shared" si="100"/>
        <v>5242880</v>
      </c>
      <c r="N100" s="13">
        <f t="shared" si="101"/>
        <v>3.9213816473942393</v>
      </c>
      <c r="O100" s="13"/>
      <c r="P100" s="7">
        <f t="shared" si="109"/>
        <v>1.7504477967420566E-4</v>
      </c>
      <c r="Q100" s="7">
        <f t="shared" si="102"/>
        <v>2.2548213975521491E-4</v>
      </c>
      <c r="R100" s="6">
        <f t="shared" si="103"/>
        <v>4.0052691942942057E-4</v>
      </c>
      <c r="S100" s="6">
        <f t="shared" si="104"/>
        <v>2.2548213975521491E-4</v>
      </c>
      <c r="T100" s="7">
        <f t="shared" si="110"/>
        <v>0</v>
      </c>
      <c r="U100" s="7">
        <f t="shared" si="111"/>
        <v>1.79419590122246E-2</v>
      </c>
      <c r="V100" s="7">
        <f t="shared" si="112"/>
        <v>0.20838226299878082</v>
      </c>
      <c r="W100" s="6">
        <f t="shared" si="113"/>
        <v>0.22632422201100541</v>
      </c>
      <c r="X100" s="6">
        <v>9.4700000000000003E-4</v>
      </c>
      <c r="Y100" s="6">
        <v>0.235681242856737</v>
      </c>
      <c r="Z100" s="12">
        <f t="shared" si="105"/>
        <v>5.5657106652587114</v>
      </c>
      <c r="AA100" s="12">
        <f t="shared" si="106"/>
        <v>11.354591143062301</v>
      </c>
      <c r="AB100" s="6">
        <f t="shared" si="107"/>
        <v>76.189847966714368</v>
      </c>
      <c r="AC100" s="6">
        <f t="shared" si="114"/>
        <v>57.705710725509974</v>
      </c>
      <c r="AD100" s="6">
        <f t="shared" si="115"/>
        <v>3.9702017573878035</v>
      </c>
    </row>
    <row r="101" spans="6:30">
      <c r="F101" s="6">
        <f t="shared" si="108"/>
        <v>38229564</v>
      </c>
      <c r="G101" s="6">
        <v>83334</v>
      </c>
      <c r="H101" s="6">
        <v>3046907</v>
      </c>
      <c r="I101" s="12">
        <f t="shared" si="97"/>
        <v>6093814</v>
      </c>
      <c r="J101" s="6">
        <v>1144864.283569</v>
      </c>
      <c r="K101" s="12">
        <f t="shared" si="98"/>
        <v>9158914.2685519997</v>
      </c>
      <c r="L101" s="6">
        <f t="shared" si="99"/>
        <v>38.229564000000003</v>
      </c>
      <c r="M101" s="6">
        <f t="shared" si="100"/>
        <v>5242880</v>
      </c>
      <c r="N101" s="13">
        <f t="shared" si="101"/>
        <v>0.6653423999090905</v>
      </c>
      <c r="O101" s="13"/>
      <c r="P101" s="7">
        <f t="shared" si="109"/>
        <v>2.0238007520129853E-4</v>
      </c>
      <c r="Q101" s="7">
        <f t="shared" si="102"/>
        <v>1.53647199407825E-3</v>
      </c>
      <c r="R101" s="6">
        <f t="shared" si="103"/>
        <v>1.7388520692795486E-3</v>
      </c>
      <c r="S101" s="6">
        <f t="shared" si="104"/>
        <v>1.53647199407825E-3</v>
      </c>
      <c r="T101" s="7">
        <f t="shared" si="110"/>
        <v>0</v>
      </c>
      <c r="U101" s="7">
        <f t="shared" si="111"/>
        <v>0.12225942849003582</v>
      </c>
      <c r="V101" s="7">
        <f t="shared" si="112"/>
        <v>0.33116716558940351</v>
      </c>
      <c r="W101" s="6">
        <f t="shared" si="113"/>
        <v>0.4534265940794393</v>
      </c>
      <c r="X101" s="6">
        <v>1.505E-3</v>
      </c>
      <c r="Y101" s="6">
        <v>0.45025085000000004</v>
      </c>
      <c r="Z101" s="12">
        <f t="shared" si="105"/>
        <v>4.04904584717608</v>
      </c>
      <c r="AA101" s="12">
        <f t="shared" si="106"/>
        <v>48.685258570376078</v>
      </c>
      <c r="AB101" s="6">
        <f t="shared" si="107"/>
        <v>2.0911623972259124</v>
      </c>
      <c r="AC101" s="6">
        <f t="shared" si="114"/>
        <v>15.538343473724156</v>
      </c>
      <c r="AD101" s="6">
        <f t="shared" si="115"/>
        <v>0.70532772551995593</v>
      </c>
    </row>
    <row r="102" spans="6:30">
      <c r="F102" s="6">
        <f t="shared" si="108"/>
        <v>38241056</v>
      </c>
      <c r="G102" s="6">
        <v>204316</v>
      </c>
      <c r="H102" s="6">
        <v>2846228</v>
      </c>
      <c r="I102" s="12">
        <f t="shared" si="97"/>
        <v>5692456</v>
      </c>
      <c r="J102" s="6">
        <v>47455.706116000001</v>
      </c>
      <c r="K102" s="12">
        <f t="shared" si="98"/>
        <v>379645.64892800001</v>
      </c>
      <c r="L102" s="6">
        <f t="shared" si="99"/>
        <v>38.241056</v>
      </c>
      <c r="M102" s="6">
        <f t="shared" si="100"/>
        <v>5242880</v>
      </c>
      <c r="N102" s="13">
        <f t="shared" si="101"/>
        <v>14.994129436419742</v>
      </c>
      <c r="O102" s="13"/>
      <c r="P102" s="7">
        <f t="shared" si="109"/>
        <v>1.8905067882939701E-4</v>
      </c>
      <c r="Q102" s="7">
        <f t="shared" si="102"/>
        <v>6.3688215671414515E-5</v>
      </c>
      <c r="R102" s="6">
        <f t="shared" si="103"/>
        <v>2.5273889450081149E-4</v>
      </c>
      <c r="S102" s="6">
        <f t="shared" si="104"/>
        <v>1.8905067882939701E-4</v>
      </c>
      <c r="T102" s="7">
        <f t="shared" si="110"/>
        <v>0</v>
      </c>
      <c r="U102" s="7">
        <f t="shared" si="111"/>
        <v>5.0677688103312919E-3</v>
      </c>
      <c r="V102" s="7">
        <f t="shared" si="112"/>
        <v>0.10826195712291464</v>
      </c>
      <c r="W102" s="6">
        <f t="shared" si="113"/>
        <v>0.11332972593324593</v>
      </c>
      <c r="X102" s="6">
        <v>4.9200000000000003E-4</v>
      </c>
      <c r="Y102" s="6">
        <v>0.12406834285693201</v>
      </c>
      <c r="Z102" s="12">
        <f t="shared" si="105"/>
        <v>11.570032520325203</v>
      </c>
      <c r="AA102" s="12">
        <f t="shared" si="106"/>
        <v>6.1730999825691049</v>
      </c>
      <c r="AB102" s="6">
        <f t="shared" si="107"/>
        <v>61.575065278577846</v>
      </c>
      <c r="AC102" s="6">
        <f t="shared" si="114"/>
        <v>48.630305995770023</v>
      </c>
      <c r="AD102" s="6">
        <f t="shared" si="115"/>
        <v>8.6554044943351833</v>
      </c>
    </row>
    <row r="103" spans="6:30">
      <c r="F103" s="6">
        <f t="shared" si="108"/>
        <v>38642472</v>
      </c>
      <c r="G103" s="6">
        <v>42930</v>
      </c>
      <c r="H103" s="6">
        <v>3148656</v>
      </c>
      <c r="I103" s="12">
        <f t="shared" si="97"/>
        <v>6297312</v>
      </c>
      <c r="J103" s="6">
        <v>26895.963379000001</v>
      </c>
      <c r="K103" s="12">
        <f t="shared" si="98"/>
        <v>215167.70703200001</v>
      </c>
      <c r="L103" s="6">
        <f t="shared" si="99"/>
        <v>38.642471999999998</v>
      </c>
      <c r="M103" s="6">
        <f t="shared" si="100"/>
        <v>5242880</v>
      </c>
      <c r="N103" s="13">
        <f t="shared" si="101"/>
        <v>29.266994043225342</v>
      </c>
      <c r="O103" s="13"/>
      <c r="P103" s="7">
        <f t="shared" si="109"/>
        <v>2.091383944646226E-4</v>
      </c>
      <c r="Q103" s="7">
        <f t="shared" si="102"/>
        <v>3.6095889336997653E-5</v>
      </c>
      <c r="R103" s="6">
        <f t="shared" si="103"/>
        <v>2.4523428380162027E-4</v>
      </c>
      <c r="S103" s="6">
        <f t="shared" si="104"/>
        <v>2.091383944646226E-4</v>
      </c>
      <c r="T103" s="7">
        <f t="shared" si="110"/>
        <v>0</v>
      </c>
      <c r="U103" s="7">
        <f t="shared" si="111"/>
        <v>2.8722051675457746E-3</v>
      </c>
      <c r="V103" s="7">
        <f t="shared" si="112"/>
        <v>0.13950829434131684</v>
      </c>
      <c r="W103" s="6">
        <f t="shared" si="113"/>
        <v>0.14238049950886261</v>
      </c>
      <c r="X103" s="6">
        <v>6.3400000000000001E-4</v>
      </c>
      <c r="Y103" s="6">
        <v>0.15192225000000001</v>
      </c>
      <c r="Z103" s="12">
        <f t="shared" si="105"/>
        <v>9.9326687697160878</v>
      </c>
      <c r="AA103" s="12">
        <f t="shared" si="106"/>
        <v>2.7150499310031546</v>
      </c>
      <c r="AB103" s="6">
        <f t="shared" si="107"/>
        <v>67.012871535548484</v>
      </c>
      <c r="AC103" s="6">
        <f t="shared" si="114"/>
        <v>61.319513595958952</v>
      </c>
      <c r="AD103" s="6">
        <f t="shared" si="115"/>
        <v>6.2806800788807404</v>
      </c>
    </row>
    <row r="104" spans="6:30">
      <c r="F104" s="6">
        <f t="shared" si="108"/>
        <v>39633904</v>
      </c>
      <c r="G104" s="6">
        <v>113081</v>
      </c>
      <c r="H104" s="6">
        <v>3114357</v>
      </c>
      <c r="I104" s="12">
        <f t="shared" si="97"/>
        <v>6228714</v>
      </c>
      <c r="J104" s="6">
        <v>1173576.9621580001</v>
      </c>
      <c r="K104" s="12">
        <f t="shared" si="98"/>
        <v>9388615.6972640008</v>
      </c>
      <c r="L104" s="6">
        <f t="shared" si="99"/>
        <v>39.633904000000001</v>
      </c>
      <c r="M104" s="6">
        <f t="shared" si="100"/>
        <v>5242880</v>
      </c>
      <c r="N104" s="13">
        <f t="shared" si="101"/>
        <v>0.66343262956381854</v>
      </c>
      <c r="O104" s="13"/>
      <c r="P104" s="7">
        <f t="shared" si="109"/>
        <v>2.0686020409014469E-4</v>
      </c>
      <c r="Q104" s="7">
        <f t="shared" si="102"/>
        <v>1.575006016983953E-3</v>
      </c>
      <c r="R104" s="6">
        <f t="shared" si="103"/>
        <v>1.7818662210740976E-3</v>
      </c>
      <c r="S104" s="6">
        <f t="shared" si="104"/>
        <v>1.575006016983953E-3</v>
      </c>
      <c r="T104" s="7">
        <f t="shared" si="110"/>
        <v>0</v>
      </c>
      <c r="U104" s="7">
        <f t="shared" si="111"/>
        <v>0.12532563967776364</v>
      </c>
      <c r="V104" s="7">
        <f t="shared" si="112"/>
        <v>0.3610932350380141</v>
      </c>
      <c r="W104" s="6">
        <f t="shared" si="113"/>
        <v>0.48641887471577772</v>
      </c>
      <c r="X104" s="6">
        <v>1.6410000000000001E-3</v>
      </c>
      <c r="Y104" s="6">
        <v>0.48525861818166904</v>
      </c>
      <c r="Z104" s="12">
        <f t="shared" si="105"/>
        <v>3.7956819012797074</v>
      </c>
      <c r="AA104" s="12">
        <f t="shared" si="106"/>
        <v>45.770216683797685</v>
      </c>
      <c r="AB104" s="6">
        <f t="shared" si="107"/>
        <v>4.0215711770900127</v>
      </c>
      <c r="AC104" s="6">
        <f t="shared" si="114"/>
        <v>8.5841694743508548</v>
      </c>
      <c r="AD104" s="6">
        <f t="shared" si="115"/>
        <v>0.23910065491599378</v>
      </c>
    </row>
    <row r="105" spans="6:30">
      <c r="F105" s="6">
        <f t="shared" si="108"/>
        <v>40526976</v>
      </c>
      <c r="G105" s="6">
        <v>213360</v>
      </c>
      <c r="H105" s="6">
        <v>3021648</v>
      </c>
      <c r="I105" s="12">
        <f t="shared" si="97"/>
        <v>6043296</v>
      </c>
      <c r="J105" s="6">
        <v>117328.906464</v>
      </c>
      <c r="K105" s="12">
        <f t="shared" si="98"/>
        <v>938631.251712</v>
      </c>
      <c r="L105" s="6">
        <f t="shared" si="99"/>
        <v>40.526975999999998</v>
      </c>
      <c r="M105" s="6">
        <f t="shared" si="100"/>
        <v>5242880</v>
      </c>
      <c r="N105" s="13">
        <f t="shared" si="101"/>
        <v>6.4384133694434702</v>
      </c>
      <c r="O105" s="13"/>
      <c r="P105" s="7">
        <f t="shared" si="109"/>
        <v>2.007023350144436E-4</v>
      </c>
      <c r="Q105" s="7">
        <f t="shared" si="102"/>
        <v>1.5746196423892342E-4</v>
      </c>
      <c r="R105" s="6">
        <f t="shared" si="103"/>
        <v>3.58164299253367E-4</v>
      </c>
      <c r="S105" s="6">
        <f t="shared" si="104"/>
        <v>2.007023350144436E-4</v>
      </c>
      <c r="T105" s="7">
        <f t="shared" si="110"/>
        <v>0</v>
      </c>
      <c r="U105" s="7">
        <f t="shared" si="111"/>
        <v>1.2529489525982733E-2</v>
      </c>
      <c r="V105" s="7">
        <f t="shared" si="112"/>
        <v>8.0536333957290165E-2</v>
      </c>
      <c r="W105" s="6">
        <f t="shared" si="113"/>
        <v>9.30658234832729E-2</v>
      </c>
      <c r="X105" s="6">
        <v>3.6600000000000001E-4</v>
      </c>
      <c r="Y105" s="6">
        <v>0.10139297999999999</v>
      </c>
      <c r="Z105" s="12">
        <f t="shared" si="105"/>
        <v>16.511737704918033</v>
      </c>
      <c r="AA105" s="12">
        <f t="shared" si="106"/>
        <v>20.516530092065576</v>
      </c>
      <c r="AB105" s="6">
        <f t="shared" si="107"/>
        <v>45.163296444141096</v>
      </c>
      <c r="AC105" s="6">
        <f t="shared" si="114"/>
        <v>2.1409018433423523</v>
      </c>
      <c r="AD105" s="6">
        <f t="shared" si="115"/>
        <v>8.2127544892428386</v>
      </c>
    </row>
    <row r="106" spans="6:30">
      <c r="F106" s="6">
        <f t="shared" si="108"/>
        <v>41851896</v>
      </c>
      <c r="G106" s="6">
        <v>18000</v>
      </c>
      <c r="H106" s="6">
        <v>3457658</v>
      </c>
      <c r="I106" s="12">
        <f t="shared" si="97"/>
        <v>6915316</v>
      </c>
      <c r="J106" s="6">
        <v>1330625.170044</v>
      </c>
      <c r="K106" s="12">
        <f t="shared" si="98"/>
        <v>10645001.360352</v>
      </c>
      <c r="L106" s="6">
        <f t="shared" si="99"/>
        <v>41.851896000000004</v>
      </c>
      <c r="M106" s="6">
        <f t="shared" si="100"/>
        <v>5242880</v>
      </c>
      <c r="N106" s="13">
        <f t="shared" si="101"/>
        <v>0.64963035380686229</v>
      </c>
      <c r="O106" s="13">
        <f t="shared" ref="O106:O113" si="116">4/3</f>
        <v>1.3333333333333333</v>
      </c>
      <c r="P106" s="7">
        <f t="shared" si="109"/>
        <v>2.2966276491549349E-4</v>
      </c>
      <c r="Q106" s="7">
        <f t="shared" si="102"/>
        <v>1.7857735084675624E-3</v>
      </c>
      <c r="R106" s="6">
        <f t="shared" si="103"/>
        <v>2.015436273383056E-3</v>
      </c>
      <c r="S106" s="6">
        <f t="shared" si="104"/>
        <v>1.7857735084675624E-3</v>
      </c>
      <c r="T106" s="7">
        <f t="shared" si="110"/>
        <v>0</v>
      </c>
      <c r="U106" s="7">
        <f t="shared" si="111"/>
        <v>0.14209673160288741</v>
      </c>
      <c r="V106" s="7">
        <f t="shared" si="112"/>
        <v>0.39652042019408978</v>
      </c>
      <c r="W106" s="6">
        <f t="shared" si="113"/>
        <v>0.53861715179697722</v>
      </c>
      <c r="X106" s="6">
        <v>1.802E-3</v>
      </c>
      <c r="Y106" s="6">
        <v>0.52777807692376999</v>
      </c>
      <c r="Z106" s="12">
        <f t="shared" si="105"/>
        <v>3.8375782463928965</v>
      </c>
      <c r="AA106" s="12">
        <f t="shared" si="106"/>
        <v>47.258607593127643</v>
      </c>
      <c r="AB106" s="6">
        <f t="shared" si="107"/>
        <v>0.90047122821518455</v>
      </c>
      <c r="AC106" s="6">
        <f t="shared" si="114"/>
        <v>11.844410287627968</v>
      </c>
      <c r="AD106" s="6">
        <f t="shared" si="115"/>
        <v>2.0537182856067706</v>
      </c>
    </row>
    <row r="107" spans="6:30">
      <c r="F107" s="6">
        <f t="shared" si="108"/>
        <v>42168180</v>
      </c>
      <c r="G107" s="6">
        <v>94893</v>
      </c>
      <c r="H107" s="6">
        <v>3355860</v>
      </c>
      <c r="I107" s="12">
        <f t="shared" si="97"/>
        <v>6711720</v>
      </c>
      <c r="J107" s="6">
        <v>1293757.0212399999</v>
      </c>
      <c r="K107" s="12">
        <f t="shared" si="98"/>
        <v>10350056.169919999</v>
      </c>
      <c r="L107" s="6">
        <f t="shared" si="99"/>
        <v>42.16818</v>
      </c>
      <c r="M107" s="6">
        <f t="shared" si="100"/>
        <v>5242880</v>
      </c>
      <c r="N107" s="13">
        <f t="shared" si="101"/>
        <v>0.648471843032701</v>
      </c>
      <c r="O107" s="13">
        <f t="shared" si="116"/>
        <v>1.3333333333333333</v>
      </c>
      <c r="P107" s="7">
        <f t="shared" si="109"/>
        <v>2.2290119099960376E-4</v>
      </c>
      <c r="Q107" s="7">
        <f t="shared" si="102"/>
        <v>1.7362943877334744E-3</v>
      </c>
      <c r="R107" s="6">
        <f t="shared" si="103"/>
        <v>1.9591955787330783E-3</v>
      </c>
      <c r="S107" s="6">
        <f t="shared" si="104"/>
        <v>1.7362943877334744E-3</v>
      </c>
      <c r="T107" s="7">
        <f t="shared" si="110"/>
        <v>0</v>
      </c>
      <c r="U107" s="7">
        <f t="shared" si="111"/>
        <v>0.13815960222698354</v>
      </c>
      <c r="V107" s="7">
        <f t="shared" si="112"/>
        <v>0.37979702844339569</v>
      </c>
      <c r="W107" s="6">
        <f t="shared" si="113"/>
        <v>0.51795663067037923</v>
      </c>
      <c r="X107" s="6">
        <v>1.7260000000000001E-3</v>
      </c>
      <c r="Y107" s="6">
        <v>0.50859466666724207</v>
      </c>
      <c r="Z107" s="12">
        <f t="shared" si="105"/>
        <v>3.8885979142526068</v>
      </c>
      <c r="AA107" s="12">
        <f t="shared" si="106"/>
        <v>47.97245038201622</v>
      </c>
      <c r="AB107" s="6">
        <f t="shared" si="107"/>
        <v>0.59643034377023962</v>
      </c>
      <c r="AC107" s="6">
        <f t="shared" si="114"/>
        <v>13.510751954407777</v>
      </c>
      <c r="AD107" s="6">
        <f t="shared" si="115"/>
        <v>1.8407515093473059</v>
      </c>
    </row>
    <row r="108" spans="6:30">
      <c r="F108" s="6">
        <f t="shared" si="108"/>
        <v>42908288</v>
      </c>
      <c r="G108" s="6">
        <v>114919</v>
      </c>
      <c r="H108" s="6">
        <v>3384159</v>
      </c>
      <c r="I108" s="12">
        <f t="shared" si="97"/>
        <v>6768318</v>
      </c>
      <c r="J108" s="6">
        <v>1328542.090454</v>
      </c>
      <c r="K108" s="12">
        <f t="shared" si="98"/>
        <v>10628336.723632</v>
      </c>
      <c r="L108" s="6">
        <f t="shared" si="99"/>
        <v>42.908287999999999</v>
      </c>
      <c r="M108" s="6">
        <f t="shared" si="100"/>
        <v>5242880</v>
      </c>
      <c r="N108" s="13">
        <f t="shared" si="101"/>
        <v>0.63681817541127694</v>
      </c>
      <c r="O108" s="13">
        <f t="shared" si="116"/>
        <v>1.3333333333333333</v>
      </c>
      <c r="P108" s="7">
        <f t="shared" si="109"/>
        <v>2.247808524884912E-4</v>
      </c>
      <c r="Q108" s="7">
        <f t="shared" si="102"/>
        <v>1.7829778989814375E-3</v>
      </c>
      <c r="R108" s="6">
        <f t="shared" si="103"/>
        <v>2.0077587514699289E-3</v>
      </c>
      <c r="S108" s="6">
        <f t="shared" si="104"/>
        <v>1.7829778989814375E-3</v>
      </c>
      <c r="T108" s="7">
        <f t="shared" si="110"/>
        <v>0</v>
      </c>
      <c r="U108" s="7">
        <f t="shared" si="111"/>
        <v>0.14187428067675778</v>
      </c>
      <c r="V108" s="7">
        <f t="shared" si="112"/>
        <v>0.38045716232829152</v>
      </c>
      <c r="W108" s="6">
        <f t="shared" si="113"/>
        <v>0.5223314430050493</v>
      </c>
      <c r="X108" s="6">
        <v>1.7290000000000001E-3</v>
      </c>
      <c r="Y108" s="6">
        <v>0.5191034333327571</v>
      </c>
      <c r="Z108" s="12">
        <f t="shared" si="105"/>
        <v>3.9145853094274146</v>
      </c>
      <c r="AA108" s="12">
        <f t="shared" si="106"/>
        <v>49.176803810905724</v>
      </c>
      <c r="AB108" s="6">
        <f t="shared" si="107"/>
        <v>3.1219143424775848</v>
      </c>
      <c r="AC108" s="6">
        <f t="shared" si="114"/>
        <v>16.122542016768588</v>
      </c>
      <c r="AD108" s="6">
        <f t="shared" si="115"/>
        <v>0.62184325223350434</v>
      </c>
    </row>
    <row r="109" spans="6:30">
      <c r="F109" s="6">
        <f t="shared" si="108"/>
        <v>43598736</v>
      </c>
      <c r="G109" s="6">
        <v>127224</v>
      </c>
      <c r="H109" s="6">
        <v>3421188</v>
      </c>
      <c r="I109" s="12">
        <f t="shared" si="97"/>
        <v>6842376</v>
      </c>
      <c r="J109" s="6">
        <v>1355398.7561039999</v>
      </c>
      <c r="K109" s="12">
        <f t="shared" si="98"/>
        <v>10843190.048831999</v>
      </c>
      <c r="L109" s="6">
        <f t="shared" si="99"/>
        <v>43.598736000000002</v>
      </c>
      <c r="M109" s="6">
        <f t="shared" si="100"/>
        <v>5242880</v>
      </c>
      <c r="N109" s="13">
        <f t="shared" si="101"/>
        <v>0.631029795584653</v>
      </c>
      <c r="O109" s="13">
        <f t="shared" si="116"/>
        <v>1.3333333333333333</v>
      </c>
      <c r="P109" s="7">
        <f t="shared" si="109"/>
        <v>2.2724037350591275E-4</v>
      </c>
      <c r="Q109" s="7">
        <f t="shared" si="102"/>
        <v>1.8190210485649937E-3</v>
      </c>
      <c r="R109" s="6">
        <f t="shared" si="103"/>
        <v>2.0462614220709066E-3</v>
      </c>
      <c r="S109" s="6">
        <f t="shared" si="104"/>
        <v>1.8190210485649937E-3</v>
      </c>
      <c r="T109" s="7">
        <f t="shared" si="110"/>
        <v>0</v>
      </c>
      <c r="U109" s="7">
        <f t="shared" si="111"/>
        <v>0.14474228926139199</v>
      </c>
      <c r="V109" s="7">
        <f t="shared" si="112"/>
        <v>0.37143533256804862</v>
      </c>
      <c r="W109" s="6">
        <f t="shared" si="113"/>
        <v>0.5161776218294406</v>
      </c>
      <c r="X109" s="6">
        <v>1.688E-3</v>
      </c>
      <c r="Y109" s="6">
        <v>0.51187193333389602</v>
      </c>
      <c r="Z109" s="12">
        <f t="shared" si="105"/>
        <v>4.0535402843601895</v>
      </c>
      <c r="AA109" s="12">
        <f t="shared" si="106"/>
        <v>51.389526297781984</v>
      </c>
      <c r="AB109" s="6">
        <f t="shared" si="107"/>
        <v>7.7619104600114719</v>
      </c>
      <c r="AC109" s="6">
        <f t="shared" si="114"/>
        <v>21.224017895195885</v>
      </c>
      <c r="AD109" s="6">
        <f t="shared" si="115"/>
        <v>0.84116518510812011</v>
      </c>
    </row>
    <row r="110" spans="6:30">
      <c r="F110" s="6">
        <f t="shared" si="108"/>
        <v>44829600</v>
      </c>
      <c r="G110" s="6">
        <v>147900</v>
      </c>
      <c r="H110" s="6">
        <v>3489300</v>
      </c>
      <c r="I110" s="12">
        <f t="shared" si="97"/>
        <v>6978600</v>
      </c>
      <c r="J110" s="6">
        <v>434943.36486799998</v>
      </c>
      <c r="K110" s="12">
        <f t="shared" si="98"/>
        <v>3479546.9189439998</v>
      </c>
      <c r="L110" s="6">
        <f t="shared" si="99"/>
        <v>44.829599999999999</v>
      </c>
      <c r="M110" s="6">
        <f t="shared" si="100"/>
        <v>5242880</v>
      </c>
      <c r="N110" s="13">
        <f t="shared" si="101"/>
        <v>2.0056059488681703</v>
      </c>
      <c r="O110" s="13">
        <f t="shared" si="116"/>
        <v>1.3333333333333333</v>
      </c>
      <c r="P110" s="7">
        <f t="shared" si="109"/>
        <v>2.3176447341513573E-4</v>
      </c>
      <c r="Q110" s="7">
        <f t="shared" si="102"/>
        <v>5.8371835746901727E-4</v>
      </c>
      <c r="R110" s="6">
        <f t="shared" si="103"/>
        <v>8.1548283088415301E-4</v>
      </c>
      <c r="S110" s="6">
        <f t="shared" si="104"/>
        <v>5.8371835746901727E-4</v>
      </c>
      <c r="T110" s="7">
        <f t="shared" si="110"/>
        <v>0</v>
      </c>
      <c r="U110" s="7">
        <f t="shared" si="111"/>
        <v>4.6447363218043769E-2</v>
      </c>
      <c r="V110" s="7">
        <f t="shared" si="112"/>
        <v>0.15689181997690679</v>
      </c>
      <c r="W110" s="6">
        <f t="shared" si="113"/>
        <v>0.20333918319495056</v>
      </c>
      <c r="X110" s="6">
        <v>7.1299999999999998E-4</v>
      </c>
      <c r="Y110" s="6">
        <v>0.20920212222214302</v>
      </c>
      <c r="Z110" s="12">
        <f t="shared" si="105"/>
        <v>9.7876577840112216</v>
      </c>
      <c r="AA110" s="12">
        <f t="shared" si="106"/>
        <v>39.041199651545575</v>
      </c>
      <c r="AB110" s="6">
        <f t="shared" si="107"/>
        <v>18.132067676154659</v>
      </c>
      <c r="AC110" s="6">
        <f t="shared" si="114"/>
        <v>14.373468567202389</v>
      </c>
      <c r="AD110" s="6">
        <f t="shared" si="115"/>
        <v>2.8025236861444665</v>
      </c>
    </row>
    <row r="111" spans="6:30">
      <c r="F111" s="6">
        <f t="shared" si="108"/>
        <v>45104964</v>
      </c>
      <c r="G111" s="6">
        <v>325557</v>
      </c>
      <c r="H111" s="6">
        <v>3216152</v>
      </c>
      <c r="I111" s="12">
        <f t="shared" si="97"/>
        <v>6432304</v>
      </c>
      <c r="J111" s="6">
        <v>354003.39562999998</v>
      </c>
      <c r="K111" s="12">
        <f t="shared" si="98"/>
        <v>2832027.1650399999</v>
      </c>
      <c r="L111" s="6">
        <f t="shared" si="99"/>
        <v>45.104964000000002</v>
      </c>
      <c r="M111" s="6">
        <f t="shared" si="100"/>
        <v>5242880</v>
      </c>
      <c r="N111" s="13">
        <f t="shared" si="101"/>
        <v>2.2712719988719279</v>
      </c>
      <c r="O111" s="13">
        <f t="shared" si="116"/>
        <v>1.3333333333333333</v>
      </c>
      <c r="P111" s="7">
        <f t="shared" si="109"/>
        <v>2.1362157874159162E-4</v>
      </c>
      <c r="Q111" s="7">
        <f t="shared" si="102"/>
        <v>4.7509238518516191E-4</v>
      </c>
      <c r="R111" s="6">
        <f t="shared" si="103"/>
        <v>6.887139639267535E-4</v>
      </c>
      <c r="S111" s="6">
        <f t="shared" si="104"/>
        <v>4.7509238518516191E-4</v>
      </c>
      <c r="T111" s="7">
        <f t="shared" si="110"/>
        <v>0</v>
      </c>
      <c r="U111" s="7">
        <f t="shared" si="111"/>
        <v>3.7803828326562851E-2</v>
      </c>
      <c r="V111" s="7">
        <f t="shared" si="112"/>
        <v>0.24975065311891892</v>
      </c>
      <c r="W111" s="6">
        <f t="shared" si="113"/>
        <v>0.28755448144548179</v>
      </c>
      <c r="X111" s="6">
        <v>1.1349999999999999E-3</v>
      </c>
      <c r="Y111" s="6">
        <v>0.29546052941196499</v>
      </c>
      <c r="Z111" s="12">
        <f t="shared" si="105"/>
        <v>5.6672281938325995</v>
      </c>
      <c r="AA111" s="12">
        <f t="shared" si="106"/>
        <v>19.961424951823787</v>
      </c>
      <c r="AB111" s="6">
        <f t="shared" si="107"/>
        <v>58.141640071791898</v>
      </c>
      <c r="AC111" s="6">
        <f t="shared" si="114"/>
        <v>39.320355601167087</v>
      </c>
      <c r="AD111" s="6">
        <f t="shared" si="115"/>
        <v>2.6758389630649035</v>
      </c>
    </row>
    <row r="112" spans="6:30">
      <c r="F112" s="6">
        <f t="shared" si="108"/>
        <v>46419820</v>
      </c>
      <c r="G112" s="6">
        <v>400727</v>
      </c>
      <c r="H112" s="6">
        <v>3200440</v>
      </c>
      <c r="I112" s="12">
        <f t="shared" si="97"/>
        <v>6400880</v>
      </c>
      <c r="J112" s="6">
        <v>530030.62719699997</v>
      </c>
      <c r="K112" s="12">
        <f t="shared" si="98"/>
        <v>4240245.0175759997</v>
      </c>
      <c r="L112" s="6">
        <f t="shared" si="99"/>
        <v>46.419820000000001</v>
      </c>
      <c r="M112" s="6">
        <f t="shared" si="100"/>
        <v>5242880</v>
      </c>
      <c r="N112" s="13">
        <f t="shared" si="101"/>
        <v>1.5095542765731873</v>
      </c>
      <c r="O112" s="13">
        <f t="shared" si="116"/>
        <v>1.3333333333333333</v>
      </c>
      <c r="P112" s="7">
        <f t="shared" si="109"/>
        <v>2.1257796443319206E-4</v>
      </c>
      <c r="Q112" s="7">
        <f t="shared" si="102"/>
        <v>7.1133078949164224E-4</v>
      </c>
      <c r="R112" s="6">
        <f t="shared" si="103"/>
        <v>9.2390875392483432E-4</v>
      </c>
      <c r="S112" s="6">
        <f t="shared" si="104"/>
        <v>7.1133078949164224E-4</v>
      </c>
      <c r="T112" s="7">
        <f t="shared" si="110"/>
        <v>0</v>
      </c>
      <c r="U112" s="7">
        <f t="shared" si="111"/>
        <v>5.6601679774050652E-2</v>
      </c>
      <c r="V112" s="7">
        <f t="shared" si="112"/>
        <v>0.28979877546926541</v>
      </c>
      <c r="W112" s="6">
        <f t="shared" si="113"/>
        <v>0.34640045524331609</v>
      </c>
      <c r="X112" s="6">
        <v>1.317E-3</v>
      </c>
      <c r="Y112" s="6">
        <v>0.35965623749999998</v>
      </c>
      <c r="Z112" s="12">
        <f t="shared" si="105"/>
        <v>4.860197418375094</v>
      </c>
      <c r="AA112" s="12">
        <f t="shared" si="106"/>
        <v>25.756993273050874</v>
      </c>
      <c r="AB112" s="6">
        <f t="shared" si="107"/>
        <v>45.988550532145617</v>
      </c>
      <c r="AC112" s="6">
        <f t="shared" si="114"/>
        <v>29.847475024689878</v>
      </c>
      <c r="AD112" s="6">
        <f t="shared" si="115"/>
        <v>3.6856811795691136</v>
      </c>
    </row>
    <row r="113" spans="6:30">
      <c r="F113" s="6">
        <f t="shared" si="108"/>
        <v>47340384</v>
      </c>
      <c r="G113" s="6">
        <v>67173</v>
      </c>
      <c r="H113" s="6">
        <v>3833077</v>
      </c>
      <c r="I113" s="12">
        <f t="shared" si="97"/>
        <v>7666154</v>
      </c>
      <c r="J113" s="6">
        <v>409935.68640100001</v>
      </c>
      <c r="K113" s="12">
        <f t="shared" si="98"/>
        <v>3279485.4912080001</v>
      </c>
      <c r="L113" s="6">
        <f t="shared" si="99"/>
        <v>47.340384</v>
      </c>
      <c r="M113" s="6">
        <f t="shared" si="100"/>
        <v>5242880</v>
      </c>
      <c r="N113" s="13">
        <f t="shared" si="101"/>
        <v>2.3376087561760088</v>
      </c>
      <c r="O113" s="13">
        <f t="shared" si="116"/>
        <v>1.3333333333333333</v>
      </c>
      <c r="P113" s="7">
        <f t="shared" si="109"/>
        <v>2.5459865086540804E-4</v>
      </c>
      <c r="Q113" s="7">
        <f t="shared" si="102"/>
        <v>5.501566522495327E-4</v>
      </c>
      <c r="R113" s="6">
        <f t="shared" si="103"/>
        <v>8.047553031149408E-4</v>
      </c>
      <c r="S113" s="6">
        <f t="shared" si="104"/>
        <v>5.501566522495327E-4</v>
      </c>
      <c r="T113" s="7">
        <f t="shared" si="110"/>
        <v>0</v>
      </c>
      <c r="U113" s="7">
        <f t="shared" si="111"/>
        <v>4.3776806959875965E-2</v>
      </c>
      <c r="V113" s="7">
        <f t="shared" si="112"/>
        <v>0.22202502995329443</v>
      </c>
      <c r="W113" s="6">
        <f t="shared" si="113"/>
        <v>0.26580183691317039</v>
      </c>
      <c r="X113" s="6">
        <v>1.0089999999999999E-3</v>
      </c>
      <c r="Y113" s="6">
        <v>0.27274711428542597</v>
      </c>
      <c r="Z113" s="12">
        <f t="shared" si="105"/>
        <v>7.5977740336967301</v>
      </c>
      <c r="AA113" s="12">
        <f t="shared" si="106"/>
        <v>26.001867125534194</v>
      </c>
      <c r="AB113" s="6">
        <f t="shared" si="107"/>
        <v>45.4750592418699</v>
      </c>
      <c r="AC113" s="6">
        <f t="shared" si="114"/>
        <v>20.242289086725386</v>
      </c>
      <c r="AD113" s="6">
        <f t="shared" si="115"/>
        <v>2.5464164453037816</v>
      </c>
    </row>
    <row r="114" spans="6:30">
      <c r="F114" s="6">
        <f t="shared" si="108"/>
        <v>47501796</v>
      </c>
      <c r="G114" s="6">
        <v>715176</v>
      </c>
      <c r="H114" s="6">
        <v>2766523</v>
      </c>
      <c r="I114" s="12">
        <f t="shared" si="97"/>
        <v>5533046</v>
      </c>
      <c r="J114" s="6">
        <v>1099826.0881350001</v>
      </c>
      <c r="K114" s="12">
        <f t="shared" si="98"/>
        <v>8798608.7050800007</v>
      </c>
      <c r="L114" s="6">
        <f t="shared" si="99"/>
        <v>47.501795999999999</v>
      </c>
      <c r="M114" s="6">
        <f t="shared" si="100"/>
        <v>5242880</v>
      </c>
      <c r="N114" s="13">
        <f t="shared" si="101"/>
        <v>0.62885465025912768</v>
      </c>
      <c r="O114" s="13"/>
      <c r="P114" s="7">
        <f t="shared" si="109"/>
        <v>1.8375655469173231E-4</v>
      </c>
      <c r="Q114" s="7">
        <f t="shared" si="102"/>
        <v>1.4760282131504009E-3</v>
      </c>
      <c r="R114" s="6">
        <f t="shared" si="103"/>
        <v>1.6597847678421333E-3</v>
      </c>
      <c r="S114" s="6">
        <f t="shared" si="104"/>
        <v>1.4760282131504009E-3</v>
      </c>
      <c r="T114" s="7">
        <f t="shared" si="110"/>
        <v>0</v>
      </c>
      <c r="U114" s="7">
        <f t="shared" si="111"/>
        <v>0.11744982431859824</v>
      </c>
      <c r="V114" s="7">
        <f t="shared" si="112"/>
        <v>0.3309471209611049</v>
      </c>
      <c r="W114" s="6">
        <f t="shared" si="113"/>
        <v>0.44839694527970314</v>
      </c>
      <c r="X114" s="6">
        <v>1.5039999999999999E-3</v>
      </c>
      <c r="Y114" s="6">
        <v>0.45912607999999994</v>
      </c>
      <c r="Z114" s="12">
        <f t="shared" si="105"/>
        <v>3.6788869680851062</v>
      </c>
      <c r="AA114" s="12">
        <f t="shared" si="106"/>
        <v>46.801110133404258</v>
      </c>
      <c r="AB114" s="6">
        <f t="shared" si="107"/>
        <v>1.8598262532978089</v>
      </c>
      <c r="AC114" s="6">
        <f t="shared" si="114"/>
        <v>10.358029776737592</v>
      </c>
      <c r="AD114" s="6">
        <f t="shared" si="115"/>
        <v>2.3368602193752088</v>
      </c>
    </row>
    <row r="115" spans="6:30">
      <c r="F115" s="6">
        <f t="shared" si="108"/>
        <v>47534880</v>
      </c>
      <c r="G115" s="6">
        <v>94653</v>
      </c>
      <c r="H115" s="6">
        <v>3803485</v>
      </c>
      <c r="I115" s="12">
        <f t="shared" si="97"/>
        <v>7606970</v>
      </c>
      <c r="J115" s="6">
        <v>1491302.062622</v>
      </c>
      <c r="K115" s="12">
        <f t="shared" si="98"/>
        <v>11930416.500976</v>
      </c>
      <c r="L115" s="6">
        <f t="shared" si="99"/>
        <v>47.534880000000001</v>
      </c>
      <c r="M115" s="6">
        <f t="shared" si="100"/>
        <v>5242880</v>
      </c>
      <c r="N115" s="13">
        <f t="shared" si="101"/>
        <v>0.63761143622921224</v>
      </c>
      <c r="O115" s="13">
        <f t="shared" ref="O115:O127" si="117">4/3</f>
        <v>1.3333333333333333</v>
      </c>
      <c r="P115" s="7">
        <f t="shared" si="109"/>
        <v>2.5263310640167587E-4</v>
      </c>
      <c r="Q115" s="7">
        <f t="shared" si="102"/>
        <v>2.0014108980557907E-3</v>
      </c>
      <c r="R115" s="6">
        <f t="shared" si="103"/>
        <v>2.2540440044574667E-3</v>
      </c>
      <c r="S115" s="6">
        <f t="shared" si="104"/>
        <v>2.0014108980557907E-3</v>
      </c>
      <c r="T115" s="7">
        <f t="shared" si="110"/>
        <v>0</v>
      </c>
      <c r="U115" s="7">
        <f t="shared" si="111"/>
        <v>0.15925532877468679</v>
      </c>
      <c r="V115" s="7">
        <f t="shared" si="112"/>
        <v>0.48079751283245625</v>
      </c>
      <c r="W115" s="6">
        <f t="shared" si="113"/>
        <v>0.64005284160714304</v>
      </c>
      <c r="X115" s="6">
        <v>2.1849999999999999E-3</v>
      </c>
      <c r="Y115" s="6">
        <v>0.62105893749999996</v>
      </c>
      <c r="Z115" s="12">
        <f t="shared" si="105"/>
        <v>3.481450800915332</v>
      </c>
      <c r="AA115" s="12">
        <f t="shared" si="106"/>
        <v>43.681158813642107</v>
      </c>
      <c r="AB115" s="6">
        <f t="shared" si="107"/>
        <v>8.4022472285679264</v>
      </c>
      <c r="AC115" s="6">
        <f t="shared" si="114"/>
        <v>3.1599086708222806</v>
      </c>
      <c r="AD115" s="6">
        <f t="shared" si="115"/>
        <v>3.0583094389722199</v>
      </c>
    </row>
    <row r="116" spans="6:30">
      <c r="F116" s="6">
        <f t="shared" si="108"/>
        <v>47713024</v>
      </c>
      <c r="G116" s="6">
        <v>141347</v>
      </c>
      <c r="H116" s="6">
        <v>3740507</v>
      </c>
      <c r="I116" s="12">
        <f t="shared" si="97"/>
        <v>7481014</v>
      </c>
      <c r="J116" s="6">
        <v>1499416.1829830001</v>
      </c>
      <c r="K116" s="12">
        <f t="shared" si="98"/>
        <v>11995329.463864001</v>
      </c>
      <c r="L116" s="6">
        <f t="shared" si="99"/>
        <v>47.713023999999997</v>
      </c>
      <c r="M116" s="6">
        <f t="shared" si="100"/>
        <v>5242880</v>
      </c>
      <c r="N116" s="13">
        <f t="shared" si="101"/>
        <v>0.62366056910204914</v>
      </c>
      <c r="O116" s="13">
        <f t="shared" si="117"/>
        <v>1.3333333333333333</v>
      </c>
      <c r="P116" s="7">
        <f t="shared" si="109"/>
        <v>2.4845001437555646E-4</v>
      </c>
      <c r="Q116" s="7">
        <f t="shared" si="102"/>
        <v>2.0123005020640421E-3</v>
      </c>
      <c r="R116" s="6">
        <f t="shared" si="103"/>
        <v>2.2607505164395987E-3</v>
      </c>
      <c r="S116" s="6">
        <f t="shared" si="104"/>
        <v>2.0123005020640421E-3</v>
      </c>
      <c r="T116" s="7">
        <f t="shared" si="110"/>
        <v>0</v>
      </c>
      <c r="U116" s="7">
        <f t="shared" si="111"/>
        <v>0.16012183123464885</v>
      </c>
      <c r="V116" s="7">
        <f t="shared" si="112"/>
        <v>0.42930706981058225</v>
      </c>
      <c r="W116" s="6">
        <f t="shared" si="113"/>
        <v>0.58942890104523116</v>
      </c>
      <c r="X116" s="6">
        <v>1.951E-3</v>
      </c>
      <c r="Y116" s="6">
        <v>0.58815682142801406</v>
      </c>
      <c r="Z116" s="12">
        <f t="shared" si="105"/>
        <v>3.8344510507432084</v>
      </c>
      <c r="AA116" s="12">
        <f t="shared" si="106"/>
        <v>49.186384270072786</v>
      </c>
      <c r="AB116" s="6">
        <f t="shared" si="107"/>
        <v>3.142004206255359</v>
      </c>
      <c r="AC116" s="6">
        <f t="shared" si="114"/>
        <v>15.876500073787733</v>
      </c>
      <c r="AD116" s="6">
        <f t="shared" si="115"/>
        <v>0.21628238777007627</v>
      </c>
    </row>
    <row r="117" spans="6:30">
      <c r="F117" s="6">
        <f t="shared" si="108"/>
        <v>47922336</v>
      </c>
      <c r="G117" s="6">
        <v>113076</v>
      </c>
      <c r="H117" s="6">
        <v>3805068</v>
      </c>
      <c r="I117" s="12">
        <f t="shared" si="97"/>
        <v>7610136</v>
      </c>
      <c r="J117" s="6">
        <v>593722.33941699995</v>
      </c>
      <c r="K117" s="12">
        <f t="shared" si="98"/>
        <v>4749778.7153359996</v>
      </c>
      <c r="L117" s="6">
        <f t="shared" si="99"/>
        <v>47.922336000000001</v>
      </c>
      <c r="M117" s="6">
        <f t="shared" si="100"/>
        <v>5242880</v>
      </c>
      <c r="N117" s="13">
        <f t="shared" si="101"/>
        <v>1.6022085356163078</v>
      </c>
      <c r="O117" s="13">
        <f t="shared" si="117"/>
        <v>1.3333333333333333</v>
      </c>
      <c r="P117" s="7">
        <f t="shared" si="109"/>
        <v>2.5273825160599078E-4</v>
      </c>
      <c r="Q117" s="7">
        <f t="shared" si="102"/>
        <v>7.968086347571535E-4</v>
      </c>
      <c r="R117" s="6">
        <f t="shared" si="103"/>
        <v>1.0495468863631443E-3</v>
      </c>
      <c r="S117" s="6">
        <f t="shared" si="104"/>
        <v>7.968086347571535E-4</v>
      </c>
      <c r="T117" s="7">
        <f t="shared" si="110"/>
        <v>0</v>
      </c>
      <c r="U117" s="7">
        <f t="shared" si="111"/>
        <v>6.3403282765187821E-2</v>
      </c>
      <c r="V117" s="7">
        <f t="shared" si="112"/>
        <v>0.24711011757933568</v>
      </c>
      <c r="W117" s="6">
        <f t="shared" si="113"/>
        <v>0.31051340034452352</v>
      </c>
      <c r="X117" s="6">
        <v>1.1230000000000001E-3</v>
      </c>
      <c r="Y117" s="6">
        <v>0.31451720625000007</v>
      </c>
      <c r="Z117" s="12">
        <f t="shared" si="105"/>
        <v>6.7766126447016912</v>
      </c>
      <c r="AA117" s="12">
        <f t="shared" si="106"/>
        <v>33.836357722785394</v>
      </c>
      <c r="AB117" s="6">
        <f t="shared" si="107"/>
        <v>29.046426112452945</v>
      </c>
      <c r="AC117" s="6">
        <f>ABS(R117-X117)/ABS(X117)*100</f>
        <v>6.5407937343593767</v>
      </c>
      <c r="AD117" s="6">
        <f t="shared" si="115"/>
        <v>1.2730005945347396</v>
      </c>
    </row>
    <row r="118" spans="6:30">
      <c r="F118" s="6">
        <f t="shared" si="108"/>
        <v>47922336</v>
      </c>
      <c r="G118" s="6">
        <v>113076</v>
      </c>
      <c r="H118" s="6">
        <v>3805068</v>
      </c>
      <c r="I118" s="12">
        <f t="shared" si="97"/>
        <v>7610136</v>
      </c>
      <c r="J118" s="6">
        <v>607256.77960200002</v>
      </c>
      <c r="K118" s="12">
        <f t="shared" si="98"/>
        <v>4858054.2368160002</v>
      </c>
      <c r="L118" s="6">
        <f t="shared" si="99"/>
        <v>47.922336000000001</v>
      </c>
      <c r="M118" s="6">
        <f t="shared" si="100"/>
        <v>5242880</v>
      </c>
      <c r="N118" s="13">
        <f t="shared" si="101"/>
        <v>1.5664987727653967</v>
      </c>
      <c r="O118" s="13">
        <f t="shared" si="117"/>
        <v>1.3333333333333333</v>
      </c>
      <c r="P118" s="7">
        <f t="shared" si="109"/>
        <v>2.5273825160599078E-4</v>
      </c>
      <c r="Q118" s="7">
        <f t="shared" si="102"/>
        <v>8.1497261156928064E-4</v>
      </c>
      <c r="R118" s="6">
        <f t="shared" si="103"/>
        <v>1.0677108631752714E-3</v>
      </c>
      <c r="S118" s="6">
        <f t="shared" si="104"/>
        <v>8.1497261156928064E-4</v>
      </c>
      <c r="T118" s="7">
        <f t="shared" si="110"/>
        <v>0</v>
      </c>
      <c r="U118" s="7">
        <f t="shared" si="111"/>
        <v>6.4848618204242911E-2</v>
      </c>
      <c r="V118" s="7">
        <f t="shared" si="112"/>
        <v>0.24424953741145378</v>
      </c>
      <c r="W118" s="6">
        <f t="shared" si="113"/>
        <v>0.3090981556156967</v>
      </c>
      <c r="X118" s="6">
        <v>1.1100000000000001E-3</v>
      </c>
      <c r="Y118" s="6">
        <v>0.31382964705915006</v>
      </c>
      <c r="Z118" s="12">
        <f t="shared" si="105"/>
        <v>6.8559783783783779</v>
      </c>
      <c r="AA118" s="12">
        <f t="shared" si="106"/>
        <v>35.013003508583786</v>
      </c>
      <c r="AB118" s="6">
        <f t="shared" si="107"/>
        <v>26.579044002767517</v>
      </c>
      <c r="AC118" s="6">
        <f t="shared" si="114"/>
        <v>3.809832146371952</v>
      </c>
      <c r="AD118" s="6">
        <f t="shared" si="115"/>
        <v>1.507662353697762</v>
      </c>
    </row>
    <row r="119" spans="6:30">
      <c r="F119" s="6">
        <f t="shared" si="108"/>
        <v>47922336</v>
      </c>
      <c r="G119" s="6">
        <v>113076</v>
      </c>
      <c r="H119" s="6">
        <v>3805068</v>
      </c>
      <c r="I119" s="12">
        <f t="shared" si="97"/>
        <v>7610136</v>
      </c>
      <c r="J119" s="6">
        <v>607829.88470499997</v>
      </c>
      <c r="K119" s="12">
        <f t="shared" si="98"/>
        <v>4862639.0776399998</v>
      </c>
      <c r="L119" s="6">
        <f t="shared" si="99"/>
        <v>47.922336000000001</v>
      </c>
      <c r="M119" s="6">
        <f t="shared" si="100"/>
        <v>5242880</v>
      </c>
      <c r="N119" s="13">
        <f t="shared" si="101"/>
        <v>1.5650217666768416</v>
      </c>
      <c r="O119" s="13">
        <f t="shared" si="117"/>
        <v>1.3333333333333333</v>
      </c>
      <c r="P119" s="7">
        <f t="shared" si="109"/>
        <v>2.5273825160599078E-4</v>
      </c>
      <c r="Q119" s="7">
        <f t="shared" si="102"/>
        <v>8.157417507179645E-4</v>
      </c>
      <c r="R119" s="6">
        <f t="shared" si="103"/>
        <v>1.0684800023239554E-3</v>
      </c>
      <c r="S119" s="6">
        <f t="shared" si="104"/>
        <v>8.157417507179645E-4</v>
      </c>
      <c r="T119" s="7">
        <f t="shared" si="110"/>
        <v>0</v>
      </c>
      <c r="U119" s="7">
        <f t="shared" si="111"/>
        <v>6.490981978364678E-2</v>
      </c>
      <c r="V119" s="7">
        <f t="shared" si="112"/>
        <v>0.24446958203975239</v>
      </c>
      <c r="W119" s="6">
        <f t="shared" si="113"/>
        <v>0.30937940182339918</v>
      </c>
      <c r="X119" s="6">
        <v>1.111E-3</v>
      </c>
      <c r="Y119" s="6">
        <v>0.31238542499999999</v>
      </c>
      <c r="Z119" s="12">
        <f t="shared" si="105"/>
        <v>6.8498073807380733</v>
      </c>
      <c r="AA119" s="12">
        <f t="shared" si="106"/>
        <v>35.014502809288928</v>
      </c>
      <c r="AB119" s="6">
        <f t="shared" si="107"/>
        <v>26.575900025385735</v>
      </c>
      <c r="AC119" s="6">
        <f t="shared" si="114"/>
        <v>3.827182509094925</v>
      </c>
      <c r="AD119" s="6">
        <f t="shared" si="115"/>
        <v>0.96228022693466386</v>
      </c>
    </row>
    <row r="120" spans="6:30">
      <c r="F120" s="6">
        <f t="shared" si="108"/>
        <v>47922336</v>
      </c>
      <c r="G120" s="6">
        <v>113076</v>
      </c>
      <c r="H120" s="6">
        <v>3805068</v>
      </c>
      <c r="I120" s="12">
        <f t="shared" si="97"/>
        <v>7610136</v>
      </c>
      <c r="J120" s="6">
        <v>606250.68548600003</v>
      </c>
      <c r="K120" s="12">
        <f t="shared" si="98"/>
        <v>4850005.4838880002</v>
      </c>
      <c r="L120" s="6">
        <f t="shared" si="99"/>
        <v>47.922336000000001</v>
      </c>
      <c r="M120" s="6">
        <f t="shared" si="100"/>
        <v>5242880</v>
      </c>
      <c r="N120" s="13">
        <f t="shared" si="101"/>
        <v>1.5690984320082346</v>
      </c>
      <c r="O120" s="13">
        <f t="shared" si="117"/>
        <v>1.3333333333333333</v>
      </c>
      <c r="P120" s="7">
        <f t="shared" si="109"/>
        <v>2.5273825160599078E-4</v>
      </c>
      <c r="Q120" s="7">
        <f t="shared" si="102"/>
        <v>8.1362237691280073E-4</v>
      </c>
      <c r="R120" s="6">
        <f t="shared" si="103"/>
        <v>1.0663606285187914E-3</v>
      </c>
      <c r="S120" s="6">
        <f t="shared" si="104"/>
        <v>8.1362237691280073E-4</v>
      </c>
      <c r="T120" s="7">
        <f t="shared" si="110"/>
        <v>0</v>
      </c>
      <c r="U120" s="7">
        <f t="shared" si="111"/>
        <v>6.4741177965784338E-2</v>
      </c>
      <c r="V120" s="7">
        <f t="shared" si="112"/>
        <v>0.24733016220763426</v>
      </c>
      <c r="W120" s="6">
        <f t="shared" si="113"/>
        <v>0.31207134017341859</v>
      </c>
      <c r="X120" s="6">
        <v>1.124E-3</v>
      </c>
      <c r="Y120" s="6">
        <v>0.31538034999999998</v>
      </c>
      <c r="Z120" s="12">
        <f t="shared" si="105"/>
        <v>6.7705836298932383</v>
      </c>
      <c r="AA120" s="12">
        <f t="shared" si="106"/>
        <v>34.519611984967973</v>
      </c>
      <c r="AB120" s="6">
        <f t="shared" si="107"/>
        <v>27.613667534448332</v>
      </c>
      <c r="AC120" s="6">
        <f t="shared" si="114"/>
        <v>5.1280579609616188</v>
      </c>
      <c r="AD120" s="6">
        <f t="shared" si="115"/>
        <v>1.049212427654858</v>
      </c>
    </row>
    <row r="121" spans="6:30">
      <c r="F121" s="6">
        <f t="shared" si="108"/>
        <v>48486608</v>
      </c>
      <c r="G121" s="6">
        <v>410236</v>
      </c>
      <c r="H121" s="6">
        <v>3356824</v>
      </c>
      <c r="I121" s="12">
        <f t="shared" si="97"/>
        <v>6713648</v>
      </c>
      <c r="J121" s="6">
        <v>583503.43115199998</v>
      </c>
      <c r="K121" s="12">
        <f t="shared" si="98"/>
        <v>4668027.4492159998</v>
      </c>
      <c r="L121" s="6">
        <f t="shared" si="99"/>
        <v>48.486607999999997</v>
      </c>
      <c r="M121" s="6">
        <f t="shared" si="100"/>
        <v>5242880</v>
      </c>
      <c r="N121" s="13">
        <f t="shared" si="101"/>
        <v>1.4382194777212727</v>
      </c>
      <c r="O121" s="13">
        <f t="shared" si="117"/>
        <v>1.3333333333333333</v>
      </c>
      <c r="P121" s="7">
        <f t="shared" si="109"/>
        <v>2.2296522130722197E-4</v>
      </c>
      <c r="Q121" s="7">
        <f t="shared" si="102"/>
        <v>7.8309428748947506E-4</v>
      </c>
      <c r="R121" s="6">
        <f t="shared" si="103"/>
        <v>1.006059508796697E-3</v>
      </c>
      <c r="S121" s="6">
        <f t="shared" si="104"/>
        <v>7.8309428748947506E-4</v>
      </c>
      <c r="T121" s="7">
        <f t="shared" si="110"/>
        <v>0</v>
      </c>
      <c r="U121" s="7">
        <f t="shared" si="111"/>
        <v>6.2312011160158581E-2</v>
      </c>
      <c r="V121" s="7">
        <f t="shared" si="112"/>
        <v>0.28187716885051556</v>
      </c>
      <c r="W121" s="6">
        <f t="shared" si="113"/>
        <v>0.34418918001067411</v>
      </c>
      <c r="X121" s="6">
        <v>1.281E-3</v>
      </c>
      <c r="Y121" s="6">
        <v>0.35855189999999998</v>
      </c>
      <c r="Z121" s="12">
        <f t="shared" si="105"/>
        <v>5.2409430132708819</v>
      </c>
      <c r="AA121" s="12">
        <f t="shared" si="106"/>
        <v>29.152396248031224</v>
      </c>
      <c r="AB121" s="6">
        <f t="shared" si="107"/>
        <v>38.868517760384464</v>
      </c>
      <c r="AC121" s="6">
        <f t="shared" si="114"/>
        <v>21.462957939367922</v>
      </c>
      <c r="AD121" s="6">
        <f t="shared" si="115"/>
        <v>4.0057576014311644</v>
      </c>
    </row>
    <row r="122" spans="6:30">
      <c r="F122" s="6">
        <f t="shared" si="108"/>
        <v>48716536</v>
      </c>
      <c r="G122" s="6">
        <v>403394</v>
      </c>
      <c r="H122" s="6">
        <v>3387388</v>
      </c>
      <c r="I122" s="12">
        <f t="shared" si="97"/>
        <v>6774776</v>
      </c>
      <c r="J122" s="6">
        <v>604866.11254899995</v>
      </c>
      <c r="K122" s="12">
        <f t="shared" si="98"/>
        <v>4838928.9003919996</v>
      </c>
      <c r="L122" s="6">
        <f t="shared" si="99"/>
        <v>48.716535999999998</v>
      </c>
      <c r="M122" s="6">
        <f t="shared" si="100"/>
        <v>5242880</v>
      </c>
      <c r="N122" s="13">
        <f t="shared" si="101"/>
        <v>1.400056942240085</v>
      </c>
      <c r="O122" s="13">
        <f t="shared" si="117"/>
        <v>1.3333333333333333</v>
      </c>
      <c r="P122" s="7">
        <f t="shared" si="109"/>
        <v>2.249953274504198E-4</v>
      </c>
      <c r="Q122" s="7">
        <f t="shared" si="102"/>
        <v>8.1176420247938458E-4</v>
      </c>
      <c r="R122" s="6">
        <f t="shared" si="103"/>
        <v>1.0367595299298044E-3</v>
      </c>
      <c r="S122" s="6">
        <f t="shared" si="104"/>
        <v>8.1176420247938458E-4</v>
      </c>
      <c r="T122" s="7">
        <f t="shared" si="110"/>
        <v>0</v>
      </c>
      <c r="U122" s="7">
        <f t="shared" si="111"/>
        <v>6.4593320181757147E-2</v>
      </c>
      <c r="V122" s="7">
        <f t="shared" si="112"/>
        <v>0.28319743662030716</v>
      </c>
      <c r="W122" s="6">
        <f t="shared" si="113"/>
        <v>0.34779075680206428</v>
      </c>
      <c r="X122" s="6">
        <v>1.2869999999999999E-3</v>
      </c>
      <c r="Y122" s="6">
        <v>0.36275703749999999</v>
      </c>
      <c r="Z122" s="12">
        <f t="shared" si="105"/>
        <v>5.2640062160062158</v>
      </c>
      <c r="AA122" s="12">
        <f t="shared" si="106"/>
        <v>30.078812123648795</v>
      </c>
      <c r="AB122" s="6">
        <f t="shared" si="107"/>
        <v>36.925858393210206</v>
      </c>
      <c r="AC122" s="6">
        <f t="shared" si="114"/>
        <v>19.443703968158164</v>
      </c>
      <c r="AD122" s="6">
        <f t="shared" si="115"/>
        <v>4.1257037495614979</v>
      </c>
    </row>
    <row r="123" spans="6:30">
      <c r="F123" s="6">
        <f t="shared" si="108"/>
        <v>48749232</v>
      </c>
      <c r="G123" s="6">
        <v>448695</v>
      </c>
      <c r="H123" s="6">
        <v>3314611</v>
      </c>
      <c r="I123" s="12">
        <f t="shared" si="97"/>
        <v>6629222</v>
      </c>
      <c r="J123" s="6">
        <v>1381872.4582519999</v>
      </c>
      <c r="K123" s="12">
        <f t="shared" si="98"/>
        <v>11054979.666015999</v>
      </c>
      <c r="L123" s="6">
        <f t="shared" si="99"/>
        <v>48.749231999999999</v>
      </c>
      <c r="M123" s="6">
        <f t="shared" si="100"/>
        <v>5242880</v>
      </c>
      <c r="N123" s="13">
        <f t="shared" si="101"/>
        <v>0.59965935716542507</v>
      </c>
      <c r="O123" s="13">
        <f t="shared" si="117"/>
        <v>1.3333333333333333</v>
      </c>
      <c r="P123" s="7">
        <f t="shared" si="109"/>
        <v>2.2016137133265025E-4</v>
      </c>
      <c r="Q123" s="7">
        <f t="shared" si="102"/>
        <v>1.8545502396785181E-3</v>
      </c>
      <c r="R123" s="6">
        <f t="shared" si="103"/>
        <v>2.0747116110111682E-3</v>
      </c>
      <c r="S123" s="6">
        <f t="shared" si="104"/>
        <v>1.8545502396785181E-3</v>
      </c>
      <c r="T123" s="7">
        <f t="shared" si="110"/>
        <v>0</v>
      </c>
      <c r="U123" s="7">
        <f t="shared" si="111"/>
        <v>0.14756940138383495</v>
      </c>
      <c r="V123" s="7">
        <f t="shared" si="112"/>
        <v>0.58311826499130859</v>
      </c>
      <c r="W123" s="6">
        <f t="shared" si="113"/>
        <v>0.7306876663751436</v>
      </c>
      <c r="X123" s="6">
        <v>2.65E-3</v>
      </c>
      <c r="Y123" s="6">
        <v>0.74350166666755002</v>
      </c>
      <c r="Z123" s="12">
        <f t="shared" si="105"/>
        <v>2.5015932075471699</v>
      </c>
      <c r="AA123" s="12">
        <f t="shared" si="106"/>
        <v>33.373523520048302</v>
      </c>
      <c r="AB123" s="6">
        <f t="shared" si="107"/>
        <v>30.01697208760309</v>
      </c>
      <c r="AC123" s="6">
        <f t="shared" si="114"/>
        <v>21.70899581089931</v>
      </c>
      <c r="AD123" s="6">
        <f t="shared" si="115"/>
        <v>1.7234662498928985</v>
      </c>
    </row>
    <row r="124" spans="6:30">
      <c r="F124" s="6">
        <f t="shared" si="108"/>
        <v>49083184</v>
      </c>
      <c r="G124" s="6">
        <v>115625</v>
      </c>
      <c r="H124" s="6">
        <v>3897557</v>
      </c>
      <c r="I124" s="12">
        <f t="shared" si="97"/>
        <v>7795114</v>
      </c>
      <c r="J124" s="6">
        <v>638147.69671599998</v>
      </c>
      <c r="K124" s="12">
        <f t="shared" si="98"/>
        <v>5105181.5737279998</v>
      </c>
      <c r="L124" s="6">
        <f t="shared" si="99"/>
        <v>49.083184000000003</v>
      </c>
      <c r="M124" s="6">
        <f t="shared" si="100"/>
        <v>5242880</v>
      </c>
      <c r="N124" s="13">
        <f t="shared" si="101"/>
        <v>1.5269024005169141</v>
      </c>
      <c r="O124" s="13">
        <f t="shared" si="117"/>
        <v>1.3333333333333333</v>
      </c>
      <c r="P124" s="7">
        <f t="shared" si="109"/>
        <v>2.5888150795588691E-4</v>
      </c>
      <c r="Q124" s="7">
        <f t="shared" si="102"/>
        <v>8.5642995258186964E-4</v>
      </c>
      <c r="R124" s="6">
        <f t="shared" si="103"/>
        <v>1.1153114605377565E-3</v>
      </c>
      <c r="S124" s="6">
        <f t="shared" si="104"/>
        <v>8.5642995258186964E-4</v>
      </c>
      <c r="T124" s="7">
        <f t="shared" si="110"/>
        <v>0</v>
      </c>
      <c r="U124" s="7">
        <f t="shared" si="111"/>
        <v>6.8147442288541527E-2</v>
      </c>
      <c r="V124" s="7">
        <f t="shared" si="112"/>
        <v>0.2264259225192666</v>
      </c>
      <c r="W124" s="6">
        <f t="shared" si="113"/>
        <v>0.29457336480780816</v>
      </c>
      <c r="X124" s="6">
        <v>1.029E-3</v>
      </c>
      <c r="Y124" s="6">
        <v>0.29696939999999999</v>
      </c>
      <c r="Z124" s="12">
        <f t="shared" si="105"/>
        <v>7.5754266277939752</v>
      </c>
      <c r="AA124" s="12">
        <f t="shared" si="106"/>
        <v>39.69043011644704</v>
      </c>
      <c r="AB124" s="6">
        <f t="shared" si="107"/>
        <v>16.770655725765824</v>
      </c>
      <c r="AC124" s="6">
        <f t="shared" si="114"/>
        <v>8.3878970396264858</v>
      </c>
      <c r="AD124" s="6">
        <f t="shared" si="115"/>
        <v>0.806828983791541</v>
      </c>
    </row>
    <row r="125" spans="6:30">
      <c r="F125" s="6">
        <f t="shared" si="108"/>
        <v>49083184</v>
      </c>
      <c r="G125" s="6">
        <v>115625</v>
      </c>
      <c r="H125" s="6">
        <v>3897557</v>
      </c>
      <c r="I125" s="12">
        <f t="shared" si="97"/>
        <v>7795114</v>
      </c>
      <c r="J125" s="6">
        <v>641830.18023699999</v>
      </c>
      <c r="K125" s="12">
        <f t="shared" si="98"/>
        <v>5134641.4418959999</v>
      </c>
      <c r="L125" s="6">
        <f t="shared" si="99"/>
        <v>49.083184000000003</v>
      </c>
      <c r="M125" s="6">
        <f t="shared" si="100"/>
        <v>5242880</v>
      </c>
      <c r="N125" s="13">
        <f t="shared" si="101"/>
        <v>1.5181418387652017</v>
      </c>
      <c r="O125" s="13">
        <f t="shared" si="117"/>
        <v>1.3333333333333333</v>
      </c>
      <c r="P125" s="7">
        <f t="shared" si="109"/>
        <v>2.5888150795588691E-4</v>
      </c>
      <c r="Q125" s="7">
        <f t="shared" si="102"/>
        <v>8.6137205172835793E-4</v>
      </c>
      <c r="R125" s="6">
        <f t="shared" si="103"/>
        <v>1.1202535596842448E-3</v>
      </c>
      <c r="S125" s="6">
        <f t="shared" si="104"/>
        <v>8.6137205172835793E-4</v>
      </c>
      <c r="T125" s="7">
        <f t="shared" si="110"/>
        <v>0</v>
      </c>
      <c r="U125" s="7">
        <f t="shared" si="111"/>
        <v>6.8540692682638835E-2</v>
      </c>
      <c r="V125" s="7">
        <f t="shared" si="112"/>
        <v>0.22532569937777355</v>
      </c>
      <c r="W125" s="6">
        <f t="shared" si="113"/>
        <v>0.29386639206041237</v>
      </c>
      <c r="X125" s="6">
        <v>1.024E-3</v>
      </c>
      <c r="Y125" s="6">
        <v>0.29773141333299197</v>
      </c>
      <c r="Z125" s="12">
        <f t="shared" si="105"/>
        <v>7.6124160156249996</v>
      </c>
      <c r="AA125" s="12">
        <f t="shared" si="106"/>
        <v>40.114386264812502</v>
      </c>
      <c r="AB125" s="6">
        <f t="shared" si="107"/>
        <v>15.881635573402541</v>
      </c>
      <c r="AC125" s="6">
        <f t="shared" si="114"/>
        <v>9.399761687914534</v>
      </c>
      <c r="AD125" s="6">
        <f t="shared" si="115"/>
        <v>1.2981570299593597</v>
      </c>
    </row>
    <row r="126" spans="6:30">
      <c r="F126" s="6">
        <f t="shared" si="108"/>
        <v>49083184</v>
      </c>
      <c r="G126" s="6">
        <v>115625</v>
      </c>
      <c r="H126" s="6">
        <v>3897557</v>
      </c>
      <c r="I126" s="12">
        <f t="shared" si="97"/>
        <v>7795114</v>
      </c>
      <c r="J126" s="6">
        <v>641059.28997799999</v>
      </c>
      <c r="K126" s="12">
        <f t="shared" si="98"/>
        <v>5128474.3198239999</v>
      </c>
      <c r="L126" s="6">
        <f t="shared" si="99"/>
        <v>49.083184000000003</v>
      </c>
      <c r="M126" s="6">
        <f t="shared" si="100"/>
        <v>5242880</v>
      </c>
      <c r="N126" s="13">
        <f t="shared" si="101"/>
        <v>1.519967443313144</v>
      </c>
      <c r="O126" s="13">
        <f t="shared" si="117"/>
        <v>1.3333333333333333</v>
      </c>
      <c r="P126" s="7">
        <f t="shared" si="109"/>
        <v>2.5888150795588691E-4</v>
      </c>
      <c r="Q126" s="7">
        <f t="shared" si="102"/>
        <v>8.6033747382208516E-4</v>
      </c>
      <c r="R126" s="6">
        <f t="shared" si="103"/>
        <v>1.119218981777972E-3</v>
      </c>
      <c r="S126" s="6">
        <f t="shared" si="104"/>
        <v>8.6033747382208516E-4</v>
      </c>
      <c r="T126" s="7">
        <f t="shared" si="110"/>
        <v>0</v>
      </c>
      <c r="U126" s="7">
        <f t="shared" si="111"/>
        <v>6.8458369734978985E-2</v>
      </c>
      <c r="V126" s="7">
        <f t="shared" si="112"/>
        <v>0.22554574400607219</v>
      </c>
      <c r="W126" s="6">
        <f t="shared" si="113"/>
        <v>0.29400411374105118</v>
      </c>
      <c r="X126" s="6">
        <v>1.0250000000000001E-3</v>
      </c>
      <c r="Y126" s="6">
        <v>0.29566466666632502</v>
      </c>
      <c r="Z126" s="12">
        <f t="shared" si="105"/>
        <v>7.604989268292683</v>
      </c>
      <c r="AA126" s="12">
        <f t="shared" si="106"/>
        <v>40.027116642528775</v>
      </c>
      <c r="AB126" s="6">
        <f t="shared" si="107"/>
        <v>16.064636700284382</v>
      </c>
      <c r="AC126" s="6">
        <f t="shared" si="114"/>
        <v>9.1920957832167733</v>
      </c>
      <c r="AD126" s="6">
        <f t="shared" si="115"/>
        <v>0.56163387529422681</v>
      </c>
    </row>
    <row r="127" spans="6:30">
      <c r="F127" s="6">
        <f t="shared" si="108"/>
        <v>49083184</v>
      </c>
      <c r="G127" s="6">
        <v>115625</v>
      </c>
      <c r="H127" s="6">
        <v>3897557</v>
      </c>
      <c r="I127" s="12">
        <f t="shared" si="97"/>
        <v>7795114</v>
      </c>
      <c r="J127" s="6">
        <v>640929.117065</v>
      </c>
      <c r="K127" s="12">
        <f t="shared" si="98"/>
        <v>5127432.93652</v>
      </c>
      <c r="L127" s="6">
        <f t="shared" si="99"/>
        <v>49.083184000000003</v>
      </c>
      <c r="M127" s="6">
        <f t="shared" si="100"/>
        <v>5242880</v>
      </c>
      <c r="N127" s="13">
        <f t="shared" si="101"/>
        <v>1.5202761491972943</v>
      </c>
      <c r="O127" s="13">
        <f t="shared" si="117"/>
        <v>1.3333333333333333</v>
      </c>
      <c r="P127" s="7">
        <f t="shared" si="109"/>
        <v>2.5888150795588691E-4</v>
      </c>
      <c r="Q127" s="7">
        <f t="shared" si="102"/>
        <v>8.601627744816633E-4</v>
      </c>
      <c r="R127" s="6">
        <f t="shared" si="103"/>
        <v>1.1190442824375502E-3</v>
      </c>
      <c r="S127" s="6">
        <f t="shared" si="104"/>
        <v>8.601627744816633E-4</v>
      </c>
      <c r="T127" s="7">
        <f t="shared" si="110"/>
        <v>0</v>
      </c>
      <c r="U127" s="7">
        <f t="shared" si="111"/>
        <v>6.8444468641044393E-2</v>
      </c>
      <c r="V127" s="7">
        <f t="shared" si="112"/>
        <v>0.22598583326266936</v>
      </c>
      <c r="W127" s="6">
        <f t="shared" si="113"/>
        <v>0.29443030190371378</v>
      </c>
      <c r="X127" s="6">
        <v>1.0269999999999999E-3</v>
      </c>
      <c r="Y127" s="6">
        <v>0.29742653571413896</v>
      </c>
      <c r="Z127" s="12">
        <f t="shared" si="105"/>
        <v>7.5901791626095427</v>
      </c>
      <c r="AA127" s="12">
        <f t="shared" si="106"/>
        <v>39.941055006971766</v>
      </c>
      <c r="AB127" s="6">
        <f t="shared" si="107"/>
        <v>16.245104724278153</v>
      </c>
      <c r="AC127" s="6">
        <f t="shared" si="114"/>
        <v>8.9624423016115138</v>
      </c>
      <c r="AD127" s="6">
        <f t="shared" si="115"/>
        <v>1.0073861779787232</v>
      </c>
    </row>
    <row r="128" spans="6:30">
      <c r="F128" s="6">
        <f t="shared" si="108"/>
        <v>49380304</v>
      </c>
      <c r="G128" s="6">
        <v>726713</v>
      </c>
      <c r="H128" s="6">
        <v>2903837</v>
      </c>
      <c r="I128" s="12">
        <f t="shared" si="97"/>
        <v>5807674</v>
      </c>
      <c r="J128" s="6">
        <v>1172773.2286380001</v>
      </c>
      <c r="K128" s="12">
        <f t="shared" si="98"/>
        <v>9382185.8291040007</v>
      </c>
      <c r="L128" s="6">
        <f t="shared" si="99"/>
        <v>49.380304000000002</v>
      </c>
      <c r="M128" s="6">
        <f t="shared" si="100"/>
        <v>5242880</v>
      </c>
      <c r="N128" s="13">
        <f t="shared" si="101"/>
        <v>0.61901076207468742</v>
      </c>
      <c r="O128" s="13"/>
      <c r="P128" s="7">
        <f t="shared" si="109"/>
        <v>1.9287715392439386E-4</v>
      </c>
      <c r="Q128" s="7">
        <f t="shared" si="102"/>
        <v>1.5739273615818189E-3</v>
      </c>
      <c r="R128" s="6">
        <f t="shared" si="103"/>
        <v>1.7668045155062127E-3</v>
      </c>
      <c r="S128" s="6">
        <f t="shared" si="104"/>
        <v>1.5739273615818189E-3</v>
      </c>
      <c r="T128" s="7">
        <f t="shared" si="110"/>
        <v>0</v>
      </c>
      <c r="U128" s="7">
        <f t="shared" si="111"/>
        <v>0.12523980941628743</v>
      </c>
      <c r="V128" s="7">
        <f t="shared" si="112"/>
        <v>0.3923395722564163</v>
      </c>
      <c r="W128" s="6">
        <f t="shared" si="113"/>
        <v>0.51757938167270368</v>
      </c>
      <c r="X128" s="6">
        <v>1.7830000000000001E-3</v>
      </c>
      <c r="Y128" s="6">
        <v>0.53343245384629112</v>
      </c>
      <c r="Z128" s="12">
        <f t="shared" si="105"/>
        <v>3.2572484576556362</v>
      </c>
      <c r="AA128" s="12">
        <f t="shared" si="106"/>
        <v>42.096178706019074</v>
      </c>
      <c r="AB128" s="6">
        <f t="shared" si="107"/>
        <v>11.725891105899114</v>
      </c>
      <c r="AC128" s="6">
        <f t="shared" si="114"/>
        <v>0.90832778989273244</v>
      </c>
      <c r="AD128" s="6">
        <f t="shared" si="115"/>
        <v>2.9718987023154608</v>
      </c>
    </row>
    <row r="129" spans="6:30">
      <c r="F129" s="6">
        <f t="shared" si="108"/>
        <v>49549536</v>
      </c>
      <c r="G129" s="6">
        <v>157464</v>
      </c>
      <c r="H129" s="6">
        <v>3866688</v>
      </c>
      <c r="I129" s="12">
        <f t="shared" si="97"/>
        <v>7733376</v>
      </c>
      <c r="J129" s="6">
        <v>634512.92456099996</v>
      </c>
      <c r="K129" s="12">
        <f t="shared" si="98"/>
        <v>5076103.3964879997</v>
      </c>
      <c r="L129" s="6">
        <f t="shared" si="99"/>
        <v>49.549536000000003</v>
      </c>
      <c r="M129" s="6">
        <f t="shared" si="100"/>
        <v>5242880</v>
      </c>
      <c r="N129" s="13">
        <f t="shared" si="101"/>
        <v>1.5234866975622454</v>
      </c>
      <c r="O129" s="13">
        <f t="shared" ref="O129:O160" si="118">4/3</f>
        <v>1.3333333333333333</v>
      </c>
      <c r="P129" s="7">
        <f t="shared" si="109"/>
        <v>2.568311432610049E-4</v>
      </c>
      <c r="Q129" s="7">
        <f t="shared" si="102"/>
        <v>8.5155188476093713E-4</v>
      </c>
      <c r="R129" s="6">
        <f t="shared" si="103"/>
        <v>1.1083830280219421E-3</v>
      </c>
      <c r="S129" s="6">
        <f t="shared" si="104"/>
        <v>8.5155188476093713E-4</v>
      </c>
      <c r="T129" s="7">
        <f t="shared" si="110"/>
        <v>0</v>
      </c>
      <c r="U129" s="7">
        <f t="shared" si="111"/>
        <v>6.775928696503325E-2</v>
      </c>
      <c r="V129" s="7">
        <f t="shared" si="112"/>
        <v>0.18835820182360757</v>
      </c>
      <c r="W129" s="6">
        <f t="shared" si="113"/>
        <v>0.25611748878864082</v>
      </c>
      <c r="X129" s="6">
        <v>8.5599999999999999E-4</v>
      </c>
      <c r="Y129" s="6">
        <v>0.26033813333304801</v>
      </c>
      <c r="Z129" s="12">
        <f t="shared" si="105"/>
        <v>9.0343177570093456</v>
      </c>
      <c r="AA129" s="12">
        <f t="shared" si="106"/>
        <v>47.440218658766348</v>
      </c>
      <c r="AB129" s="6">
        <f t="shared" si="107"/>
        <v>0.51963963073164288</v>
      </c>
      <c r="AC129" s="6">
        <f t="shared" si="114"/>
        <v>29.483998600694171</v>
      </c>
      <c r="AD129" s="6">
        <f t="shared" si="115"/>
        <v>1.6212164120450816</v>
      </c>
    </row>
    <row r="130" spans="6:30">
      <c r="F130" s="6">
        <f t="shared" si="108"/>
        <v>49722952</v>
      </c>
      <c r="G130" s="15">
        <v>524288</v>
      </c>
      <c r="H130" s="15">
        <v>3269766</v>
      </c>
      <c r="I130" s="16">
        <f t="shared" si="97"/>
        <v>6539532</v>
      </c>
      <c r="J130" s="15">
        <v>1470118.8090820001</v>
      </c>
      <c r="K130" s="16">
        <f t="shared" si="98"/>
        <v>11760950.472656</v>
      </c>
      <c r="L130" s="15">
        <f t="shared" si="99"/>
        <v>49.722951999999999</v>
      </c>
      <c r="M130" s="15">
        <f t="shared" si="100"/>
        <v>5242880</v>
      </c>
      <c r="N130" s="17">
        <f t="shared" si="101"/>
        <v>0.55603771270054192</v>
      </c>
      <c r="O130" s="17">
        <f t="shared" si="118"/>
        <v>1.3333333333333333</v>
      </c>
      <c r="P130" s="18">
        <f t="shared" si="109"/>
        <v>2.1718270002026615E-4</v>
      </c>
      <c r="Q130" s="18">
        <f t="shared" si="102"/>
        <v>1.972981785299993E-3</v>
      </c>
      <c r="R130" s="15">
        <f t="shared" si="103"/>
        <v>2.1901644853202593E-3</v>
      </c>
      <c r="S130" s="15">
        <f t="shared" si="104"/>
        <v>1.972981785299993E-3</v>
      </c>
      <c r="T130" s="18">
        <f t="shared" si="110"/>
        <v>0</v>
      </c>
      <c r="U130" s="18">
        <f t="shared" si="111"/>
        <v>0.15699318075545929</v>
      </c>
      <c r="V130" s="18">
        <f t="shared" si="112"/>
        <v>0.45329193429513043</v>
      </c>
      <c r="W130" s="15">
        <f t="shared" si="113"/>
        <v>0.61028511505058969</v>
      </c>
      <c r="X130" s="15">
        <v>2.0600000000000002E-3</v>
      </c>
      <c r="Y130" s="15">
        <v>0.62275173333402012</v>
      </c>
      <c r="Z130" s="16">
        <f t="shared" si="105"/>
        <v>3.1745300970873784</v>
      </c>
      <c r="AA130" s="16">
        <f t="shared" si="106"/>
        <v>45.673594068566985</v>
      </c>
      <c r="AB130" s="15">
        <f t="shared" si="107"/>
        <v>4.2241851796120011</v>
      </c>
      <c r="AC130" s="15">
        <f t="shared" si="114"/>
        <v>6.3186643359349075</v>
      </c>
      <c r="AD130" s="15">
        <f t="shared" si="115"/>
        <v>2.0018600697725901</v>
      </c>
    </row>
    <row r="131" spans="6:30">
      <c r="F131" s="6">
        <f t="shared" si="108"/>
        <v>50290780</v>
      </c>
      <c r="G131" s="6">
        <v>112985</v>
      </c>
      <c r="H131" s="6">
        <v>4002590</v>
      </c>
      <c r="I131" s="12">
        <f t="shared" si="97"/>
        <v>8005180</v>
      </c>
      <c r="J131" s="6">
        <v>1582096.0561520001</v>
      </c>
      <c r="K131" s="12">
        <f t="shared" si="98"/>
        <v>12656768.449216001</v>
      </c>
      <c r="L131" s="6">
        <f t="shared" si="99"/>
        <v>50.290779999999998</v>
      </c>
      <c r="M131" s="6">
        <f t="shared" si="100"/>
        <v>5242880</v>
      </c>
      <c r="N131" s="13">
        <f t="shared" si="101"/>
        <v>0.63248214045472761</v>
      </c>
      <c r="O131" s="13">
        <f t="shared" si="118"/>
        <v>1.3333333333333333</v>
      </c>
      <c r="P131" s="7">
        <f t="shared" si="109"/>
        <v>2.6585795536259084E-4</v>
      </c>
      <c r="Q131" s="7">
        <f t="shared" si="102"/>
        <v>2.1232615228778721E-3</v>
      </c>
      <c r="R131" s="6">
        <f t="shared" si="103"/>
        <v>2.3891194782404627E-3</v>
      </c>
      <c r="S131" s="6">
        <f t="shared" si="104"/>
        <v>2.1232615228778721E-3</v>
      </c>
      <c r="T131" s="7">
        <f t="shared" si="110"/>
        <v>0</v>
      </c>
      <c r="U131" s="7">
        <f t="shared" si="111"/>
        <v>0.1689511695119848</v>
      </c>
      <c r="V131" s="7">
        <f t="shared" si="112"/>
        <v>0.45923313925919279</v>
      </c>
      <c r="W131" s="6">
        <f t="shared" si="113"/>
        <v>0.62818430877117759</v>
      </c>
      <c r="X131" s="6">
        <v>2.0869999999999999E-3</v>
      </c>
      <c r="Y131" s="6">
        <v>0.62647565999999999</v>
      </c>
      <c r="Z131" s="12">
        <f t="shared" si="105"/>
        <v>3.8357355055103022</v>
      </c>
      <c r="AA131" s="12">
        <f t="shared" si="106"/>
        <v>48.516601626127468</v>
      </c>
      <c r="AB131" s="6">
        <f t="shared" si="107"/>
        <v>1.7374951067499849</v>
      </c>
      <c r="AC131" s="6">
        <f t="shared" si="114"/>
        <v>14.476256743673352</v>
      </c>
      <c r="AD131" s="6">
        <f t="shared" si="115"/>
        <v>0.27273984933071482</v>
      </c>
    </row>
    <row r="132" spans="6:30">
      <c r="F132" s="6">
        <f t="shared" si="108"/>
        <v>50543148</v>
      </c>
      <c r="G132" s="6">
        <v>140874</v>
      </c>
      <c r="H132" s="6">
        <v>3977139</v>
      </c>
      <c r="I132" s="12">
        <f t="shared" si="97"/>
        <v>7954278</v>
      </c>
      <c r="J132" s="6">
        <v>1576503.080811</v>
      </c>
      <c r="K132" s="12">
        <f t="shared" si="98"/>
        <v>12612024.646488</v>
      </c>
      <c r="L132" s="6">
        <f t="shared" si="99"/>
        <v>50.543148000000002</v>
      </c>
      <c r="M132" s="6">
        <f t="shared" si="100"/>
        <v>5242880</v>
      </c>
      <c r="N132" s="13">
        <f t="shared" si="101"/>
        <v>0.63069001393166346</v>
      </c>
      <c r="O132" s="13">
        <f t="shared" si="118"/>
        <v>1.3333333333333333</v>
      </c>
      <c r="P132" s="7">
        <f t="shared" si="109"/>
        <v>2.6416746225139698E-4</v>
      </c>
      <c r="Q132" s="7">
        <f t="shared" si="102"/>
        <v>2.115755436699493E-3</v>
      </c>
      <c r="R132" s="6">
        <f t="shared" si="103"/>
        <v>2.3799228989508899E-3</v>
      </c>
      <c r="S132" s="6">
        <f t="shared" si="104"/>
        <v>2.115755436699493E-3</v>
      </c>
      <c r="T132" s="7">
        <f t="shared" si="110"/>
        <v>0</v>
      </c>
      <c r="U132" s="7">
        <f t="shared" si="111"/>
        <v>0.16835389874499235</v>
      </c>
      <c r="V132" s="7">
        <f t="shared" si="112"/>
        <v>0.4728759062137064</v>
      </c>
      <c r="W132" s="6">
        <f t="shared" si="113"/>
        <v>0.64122980495869875</v>
      </c>
      <c r="X132" s="6">
        <v>2.1489999999999999E-3</v>
      </c>
      <c r="Y132" s="6">
        <v>0.63864250624999996</v>
      </c>
      <c r="Z132" s="12">
        <f t="shared" si="105"/>
        <v>3.7013857608189857</v>
      </c>
      <c r="AA132" s="12">
        <f t="shared" si="106"/>
        <v>46.9503011502578</v>
      </c>
      <c r="AB132" s="6">
        <f t="shared" si="107"/>
        <v>1.5469782829458778</v>
      </c>
      <c r="AC132" s="6">
        <f t="shared" si="114"/>
        <v>10.745597903717545</v>
      </c>
      <c r="AD132" s="6">
        <f t="shared" si="115"/>
        <v>0.40512472680388273</v>
      </c>
    </row>
    <row r="133" spans="6:30">
      <c r="F133" s="6">
        <f t="shared" si="108"/>
        <v>51681132</v>
      </c>
      <c r="G133" s="6">
        <v>121728</v>
      </c>
      <c r="H133" s="6">
        <v>4103881</v>
      </c>
      <c r="I133" s="12">
        <f t="shared" si="97"/>
        <v>8207762</v>
      </c>
      <c r="J133" s="6">
        <v>1615629.4003910001</v>
      </c>
      <c r="K133" s="12">
        <f t="shared" si="98"/>
        <v>12925035.203128001</v>
      </c>
      <c r="L133" s="6">
        <f t="shared" si="99"/>
        <v>51.681131999999998</v>
      </c>
      <c r="M133" s="6">
        <f t="shared" si="100"/>
        <v>5242880</v>
      </c>
      <c r="N133" s="13">
        <f t="shared" si="101"/>
        <v>0.63502821238070062</v>
      </c>
      <c r="O133" s="13">
        <f t="shared" si="118"/>
        <v>1.3333333333333333</v>
      </c>
      <c r="P133" s="7">
        <f t="shared" si="109"/>
        <v>2.7258585358764815E-4</v>
      </c>
      <c r="Q133" s="7">
        <f t="shared" si="102"/>
        <v>2.1682651490984323E-3</v>
      </c>
      <c r="R133" s="6">
        <f t="shared" si="103"/>
        <v>2.4408510026860805E-3</v>
      </c>
      <c r="S133" s="6">
        <f t="shared" si="104"/>
        <v>2.1682651490984323E-3</v>
      </c>
      <c r="T133" s="7">
        <f t="shared" si="110"/>
        <v>0</v>
      </c>
      <c r="U133" s="7">
        <f t="shared" si="111"/>
        <v>0.17253217693868098</v>
      </c>
      <c r="V133" s="7">
        <f t="shared" si="112"/>
        <v>0.51446434096214311</v>
      </c>
      <c r="W133" s="6">
        <f t="shared" si="113"/>
        <v>0.68699651790082406</v>
      </c>
      <c r="X133" s="6">
        <v>2.3379999999999998E-3</v>
      </c>
      <c r="Y133" s="6">
        <v>0.67826755294131402</v>
      </c>
      <c r="Z133" s="12">
        <f t="shared" si="105"/>
        <v>3.5105911035072714</v>
      </c>
      <c r="AA133" s="12">
        <f t="shared" si="106"/>
        <v>44.225954501721141</v>
      </c>
      <c r="AB133" s="6">
        <f t="shared" si="107"/>
        <v>7.2598310907428356</v>
      </c>
      <c r="AC133" s="6">
        <f t="shared" si="114"/>
        <v>4.3991019112951539</v>
      </c>
      <c r="AD133" s="6">
        <f t="shared" si="115"/>
        <v>1.2869501012774072</v>
      </c>
    </row>
    <row r="134" spans="6:30">
      <c r="F134" s="6">
        <f t="shared" si="108"/>
        <v>51745436</v>
      </c>
      <c r="G134" s="6">
        <v>221119</v>
      </c>
      <c r="H134" s="6">
        <v>3943588</v>
      </c>
      <c r="I134" s="12">
        <f t="shared" si="97"/>
        <v>7887176</v>
      </c>
      <c r="J134" s="6">
        <v>1555329.781738</v>
      </c>
      <c r="K134" s="12">
        <f t="shared" si="98"/>
        <v>12442638.253904</v>
      </c>
      <c r="L134" s="6">
        <f t="shared" si="99"/>
        <v>51.745435999999998</v>
      </c>
      <c r="M134" s="6">
        <f t="shared" si="100"/>
        <v>5242880</v>
      </c>
      <c r="N134" s="13">
        <f t="shared" si="101"/>
        <v>0.6338829305372855</v>
      </c>
      <c r="O134" s="13">
        <f t="shared" si="118"/>
        <v>1.3333333333333333</v>
      </c>
      <c r="P134" s="7">
        <f t="shared" si="109"/>
        <v>2.6193895514465605E-4</v>
      </c>
      <c r="Q134" s="7">
        <f t="shared" si="102"/>
        <v>2.0873396833959736E-3</v>
      </c>
      <c r="R134" s="6">
        <f t="shared" si="103"/>
        <v>2.3492786385406299E-3</v>
      </c>
      <c r="S134" s="6">
        <f t="shared" si="104"/>
        <v>2.0873396833959736E-3</v>
      </c>
      <c r="T134" s="7">
        <f t="shared" si="110"/>
        <v>0</v>
      </c>
      <c r="U134" s="7">
        <f t="shared" si="111"/>
        <v>0.1660928137578323</v>
      </c>
      <c r="V134" s="7">
        <f t="shared" si="112"/>
        <v>0.44581041693297779</v>
      </c>
      <c r="W134" s="6">
        <f t="shared" si="113"/>
        <v>0.6119032306908101</v>
      </c>
      <c r="X134" s="6">
        <v>2.026E-3</v>
      </c>
      <c r="Y134" s="6">
        <v>0.61519489999999999</v>
      </c>
      <c r="Z134" s="12">
        <f t="shared" si="105"/>
        <v>3.892979269496545</v>
      </c>
      <c r="AA134" s="12">
        <f t="shared" si="106"/>
        <v>49.131839107222113</v>
      </c>
      <c r="AB134" s="6">
        <f t="shared" si="107"/>
        <v>3.0276250442237704</v>
      </c>
      <c r="AC134" s="6">
        <f t="shared" si="114"/>
        <v>15.95649746005083</v>
      </c>
      <c r="AD134" s="6">
        <f t="shared" si="115"/>
        <v>0.53506121542780882</v>
      </c>
    </row>
    <row r="135" spans="6:30">
      <c r="F135" s="6">
        <f t="shared" si="108"/>
        <v>53129388</v>
      </c>
      <c r="G135" s="6">
        <v>18696</v>
      </c>
      <c r="H135" s="6">
        <v>4396289</v>
      </c>
      <c r="I135" s="12">
        <f t="shared" si="97"/>
        <v>8792578</v>
      </c>
      <c r="J135" s="6">
        <v>824493.36584500002</v>
      </c>
      <c r="K135" s="12">
        <f t="shared" si="98"/>
        <v>6595946.9267600002</v>
      </c>
      <c r="L135" s="6">
        <f t="shared" si="99"/>
        <v>53.129387999999999</v>
      </c>
      <c r="M135" s="6">
        <f t="shared" si="100"/>
        <v>5242880</v>
      </c>
      <c r="N135" s="13">
        <f t="shared" si="101"/>
        <v>1.3330274026809079</v>
      </c>
      <c r="O135" s="13">
        <f t="shared" si="118"/>
        <v>1.3333333333333333</v>
      </c>
      <c r="P135" s="7">
        <f t="shared" si="109"/>
        <v>2.9200802598393767E-4</v>
      </c>
      <c r="Q135" s="7">
        <f t="shared" si="102"/>
        <v>1.1065162780473847E-3</v>
      </c>
      <c r="R135" s="6">
        <f t="shared" si="103"/>
        <v>1.3985243040313224E-3</v>
      </c>
      <c r="S135" s="6">
        <f t="shared" si="104"/>
        <v>1.1065162780473847E-3</v>
      </c>
      <c r="T135" s="7">
        <f t="shared" si="110"/>
        <v>0</v>
      </c>
      <c r="U135" s="7">
        <f t="shared" si="111"/>
        <v>8.8047194020059116E-2</v>
      </c>
      <c r="V135" s="7">
        <f t="shared" si="112"/>
        <v>0.40466207144113825</v>
      </c>
      <c r="W135" s="6">
        <f t="shared" si="113"/>
        <v>0.49270926546119737</v>
      </c>
      <c r="X135" s="6">
        <v>1.8389999999999999E-3</v>
      </c>
      <c r="Y135" s="6">
        <v>0.49287827142804597</v>
      </c>
      <c r="Z135" s="3">
        <f t="shared" si="105"/>
        <v>4.7811734638390435</v>
      </c>
      <c r="AA135" s="3">
        <f t="shared" si="106"/>
        <v>28.693624477476892</v>
      </c>
      <c r="AB135" s="6">
        <f t="shared" si="107"/>
        <v>39.830544967515785</v>
      </c>
      <c r="AC135" s="6">
        <f t="shared" si="114"/>
        <v>23.951913864528411</v>
      </c>
      <c r="AD135" s="6">
        <f t="shared" si="115"/>
        <v>3.4289595757372268E-2</v>
      </c>
    </row>
    <row r="136" spans="6:30">
      <c r="F136" s="6">
        <f t="shared" si="108"/>
        <v>53645980</v>
      </c>
      <c r="G136" s="6">
        <v>112985</v>
      </c>
      <c r="H136" s="6">
        <v>4282190</v>
      </c>
      <c r="I136" s="12">
        <f t="shared" si="97"/>
        <v>8564380</v>
      </c>
      <c r="J136" s="6">
        <v>1692948.8852540001</v>
      </c>
      <c r="K136" s="12">
        <f t="shared" si="98"/>
        <v>13543591.082032001</v>
      </c>
      <c r="L136" s="6">
        <f t="shared" si="99"/>
        <v>53.645980000000002</v>
      </c>
      <c r="M136" s="6">
        <f t="shared" si="100"/>
        <v>5242880</v>
      </c>
      <c r="N136" s="13">
        <f t="shared" si="101"/>
        <v>0.63235665844653155</v>
      </c>
      <c r="O136" s="13">
        <f t="shared" si="118"/>
        <v>1.3333333333333333</v>
      </c>
      <c r="P136" s="7">
        <f t="shared" si="109"/>
        <v>2.8442940143110656E-4</v>
      </c>
      <c r="Q136" s="7">
        <f t="shared" si="102"/>
        <v>2.2720322285623945E-3</v>
      </c>
      <c r="R136" s="6">
        <f t="shared" si="103"/>
        <v>2.5564616299935013E-3</v>
      </c>
      <c r="S136" s="6">
        <f t="shared" si="104"/>
        <v>2.2720322285623945E-3</v>
      </c>
      <c r="T136" s="7">
        <f t="shared" si="110"/>
        <v>0</v>
      </c>
      <c r="U136" s="7">
        <f t="shared" si="111"/>
        <v>0.18078908229083804</v>
      </c>
      <c r="V136" s="7">
        <f t="shared" si="112"/>
        <v>0.48585853928332423</v>
      </c>
      <c r="W136" s="6">
        <f t="shared" si="113"/>
        <v>0.66664762157416224</v>
      </c>
      <c r="X136" s="6">
        <v>2.2079999999999999E-3</v>
      </c>
      <c r="Y136" s="6">
        <v>0.66321419999999986</v>
      </c>
      <c r="Z136" s="3">
        <f t="shared" si="105"/>
        <v>3.8787952898550726</v>
      </c>
      <c r="AA136" s="3">
        <f t="shared" si="106"/>
        <v>49.070982181275369</v>
      </c>
      <c r="AB136" s="6">
        <f t="shared" si="107"/>
        <v>2.9000103515577265</v>
      </c>
      <c r="AC136" s="6">
        <f t="shared" si="114"/>
        <v>15.781776720720172</v>
      </c>
      <c r="AD136" s="6">
        <f t="shared" si="115"/>
        <v>0.51769421917720959</v>
      </c>
    </row>
    <row r="137" spans="6:30">
      <c r="F137" s="6">
        <f t="shared" si="108"/>
        <v>53804148</v>
      </c>
      <c r="G137" s="6">
        <v>42138</v>
      </c>
      <c r="H137" s="6">
        <v>4413449</v>
      </c>
      <c r="I137" s="12">
        <f t="shared" si="97"/>
        <v>8826898</v>
      </c>
      <c r="J137" s="6">
        <v>824593.547119</v>
      </c>
      <c r="K137" s="12">
        <f t="shared" si="98"/>
        <v>6596748.376952</v>
      </c>
      <c r="L137" s="6">
        <f t="shared" si="99"/>
        <v>53.804147999999998</v>
      </c>
      <c r="M137" s="6">
        <f t="shared" si="100"/>
        <v>5242880</v>
      </c>
      <c r="N137" s="13">
        <f t="shared" si="101"/>
        <v>1.3380680140597436</v>
      </c>
      <c r="O137" s="13">
        <f t="shared" si="118"/>
        <v>1.3333333333333333</v>
      </c>
      <c r="P137" s="7">
        <f t="shared" si="109"/>
        <v>2.9314781859672638E-4</v>
      </c>
      <c r="Q137" s="7">
        <f t="shared" si="102"/>
        <v>1.1066507269283927E-3</v>
      </c>
      <c r="R137" s="6">
        <f t="shared" si="103"/>
        <v>1.3997985455251191E-3</v>
      </c>
      <c r="S137" s="6">
        <f t="shared" si="104"/>
        <v>1.1066507269283927E-3</v>
      </c>
      <c r="T137" s="7">
        <f t="shared" si="110"/>
        <v>0</v>
      </c>
      <c r="U137" s="7">
        <f t="shared" si="111"/>
        <v>8.8057892323325657E-2</v>
      </c>
      <c r="V137" s="7">
        <f t="shared" si="112"/>
        <v>0.44581041693297779</v>
      </c>
      <c r="W137" s="6">
        <f t="shared" si="113"/>
        <v>0.53386830925630346</v>
      </c>
      <c r="X137" s="6">
        <v>2.026E-3</v>
      </c>
      <c r="Y137" s="6">
        <v>0.52959639999999997</v>
      </c>
      <c r="Z137" s="3">
        <f t="shared" si="105"/>
        <v>4.3568104639684107</v>
      </c>
      <c r="AA137" s="3">
        <f t="shared" si="106"/>
        <v>26.048364765851925</v>
      </c>
      <c r="AB137" s="6">
        <f t="shared" si="107"/>
        <v>45.377555432951986</v>
      </c>
      <c r="AC137" s="6">
        <f t="shared" si="114"/>
        <v>30.90826527516688</v>
      </c>
      <c r="AD137" s="6">
        <f t="shared" si="115"/>
        <v>0.80663487446355309</v>
      </c>
    </row>
    <row r="138" spans="6:30">
      <c r="F138" s="6">
        <f t="shared" si="108"/>
        <v>53829132</v>
      </c>
      <c r="G138" s="6">
        <v>56814</v>
      </c>
      <c r="H138" s="6">
        <v>4391071</v>
      </c>
      <c r="I138" s="12">
        <f t="shared" si="97"/>
        <v>8782142</v>
      </c>
      <c r="J138" s="6">
        <v>1682597.4301760001</v>
      </c>
      <c r="K138" s="12">
        <f t="shared" si="98"/>
        <v>13460779.441408001</v>
      </c>
      <c r="L138" s="6">
        <f t="shared" si="99"/>
        <v>53.829132000000001</v>
      </c>
      <c r="M138" s="6">
        <f t="shared" si="100"/>
        <v>5242880</v>
      </c>
      <c r="N138" s="13">
        <f t="shared" si="101"/>
        <v>0.65242447796034797</v>
      </c>
      <c r="O138" s="13">
        <f t="shared" si="118"/>
        <v>1.3333333333333333</v>
      </c>
      <c r="P138" s="7">
        <f t="shared" si="109"/>
        <v>2.9166143869643581E-4</v>
      </c>
      <c r="Q138" s="7">
        <f t="shared" si="102"/>
        <v>2.2581399960475285E-3</v>
      </c>
      <c r="R138" s="6">
        <f t="shared" si="103"/>
        <v>2.5498014347439643E-3</v>
      </c>
      <c r="S138" s="6">
        <f t="shared" si="104"/>
        <v>2.2581399960475285E-3</v>
      </c>
      <c r="T138" s="7">
        <f t="shared" si="110"/>
        <v>0</v>
      </c>
      <c r="U138" s="7">
        <f t="shared" si="111"/>
        <v>0.1796836560843961</v>
      </c>
      <c r="V138" s="7">
        <f t="shared" si="112"/>
        <v>1.085040062140431</v>
      </c>
      <c r="W138" s="6">
        <f t="shared" si="113"/>
        <v>1.2647237182248272</v>
      </c>
      <c r="X138" s="6">
        <v>4.9309999999999996E-3</v>
      </c>
      <c r="Y138" s="6">
        <v>1.2551244124999998</v>
      </c>
      <c r="Z138" s="3">
        <f t="shared" si="105"/>
        <v>1.78100628675725</v>
      </c>
      <c r="AA138" s="3">
        <f t="shared" si="106"/>
        <v>21.838620063123912</v>
      </c>
      <c r="AB138" s="6">
        <f t="shared" si="107"/>
        <v>54.205232284576589</v>
      </c>
      <c r="AC138" s="6">
        <f t="shared" si="114"/>
        <v>48.290378528818408</v>
      </c>
      <c r="AD138" s="6">
        <f t="shared" si="115"/>
        <v>0.7648091001359093</v>
      </c>
    </row>
    <row r="139" spans="6:30">
      <c r="F139" s="6">
        <f t="shared" si="108"/>
        <v>55975920</v>
      </c>
      <c r="G139" s="6">
        <v>999999</v>
      </c>
      <c r="H139" s="6">
        <v>2997995</v>
      </c>
      <c r="I139" s="12">
        <f t="shared" si="97"/>
        <v>5995990</v>
      </c>
      <c r="J139" s="6">
        <v>1275591.8044429999</v>
      </c>
      <c r="K139" s="12">
        <f t="shared" si="98"/>
        <v>10204734.435543999</v>
      </c>
      <c r="L139" s="6">
        <f t="shared" si="99"/>
        <v>55.975920000000002</v>
      </c>
      <c r="M139" s="6">
        <f t="shared" si="100"/>
        <v>5242880</v>
      </c>
      <c r="N139" s="13">
        <f t="shared" si="101"/>
        <v>0.58756943043176435</v>
      </c>
      <c r="O139" s="13">
        <f t="shared" si="118"/>
        <v>1.3333333333333333</v>
      </c>
      <c r="P139" s="7">
        <f t="shared" si="109"/>
        <v>1.9913126772596506E-4</v>
      </c>
      <c r="Q139" s="7">
        <f t="shared" si="102"/>
        <v>1.7119156493314496E-3</v>
      </c>
      <c r="R139" s="6">
        <f t="shared" si="103"/>
        <v>1.9110469170574146E-3</v>
      </c>
      <c r="S139" s="6">
        <f t="shared" si="104"/>
        <v>1.7119156493314496E-3</v>
      </c>
      <c r="T139" s="7">
        <f t="shared" si="110"/>
        <v>0</v>
      </c>
      <c r="U139" s="7">
        <f t="shared" si="111"/>
        <v>0.13621974869510858</v>
      </c>
      <c r="V139" s="7">
        <f t="shared" si="112"/>
        <v>0.3901391259734302</v>
      </c>
      <c r="W139" s="6">
        <f t="shared" si="113"/>
        <v>0.52635887466853881</v>
      </c>
      <c r="X139" s="6">
        <v>1.7730000000000001E-3</v>
      </c>
      <c r="Y139" s="6">
        <v>0.54677956153791596</v>
      </c>
      <c r="Z139" s="3">
        <f t="shared" si="105"/>
        <v>3.3818330513254371</v>
      </c>
      <c r="AA139" s="3">
        <f t="shared" si="106"/>
        <v>46.045051034603496</v>
      </c>
      <c r="AB139" s="6">
        <f t="shared" si="107"/>
        <v>3.445253844813903</v>
      </c>
      <c r="AC139" s="6">
        <f t="shared" si="114"/>
        <v>7.7860641318338724</v>
      </c>
      <c r="AD139" s="6">
        <f>ABS(W139-Y139)/ABS(Y139)*100</f>
        <v>3.7347202247173041</v>
      </c>
    </row>
    <row r="140" spans="6:30">
      <c r="F140" s="6">
        <f t="shared" si="108"/>
        <v>55976000</v>
      </c>
      <c r="G140" s="6">
        <v>1000000</v>
      </c>
      <c r="H140" s="6">
        <v>2998000</v>
      </c>
      <c r="I140" s="12">
        <f t="shared" si="97"/>
        <v>5996000</v>
      </c>
      <c r="J140" s="6">
        <v>1281687.498291</v>
      </c>
      <c r="K140" s="12">
        <f t="shared" si="98"/>
        <v>10253499.986328</v>
      </c>
      <c r="L140" s="6">
        <f t="shared" si="99"/>
        <v>55.975999999999999</v>
      </c>
      <c r="M140" s="6">
        <f t="shared" si="100"/>
        <v>5242880</v>
      </c>
      <c r="N140" s="13">
        <f t="shared" si="101"/>
        <v>0.58477593094992508</v>
      </c>
      <c r="O140" s="13">
        <f t="shared" si="118"/>
        <v>1.3333333333333333</v>
      </c>
      <c r="P140" s="7">
        <f t="shared" si="109"/>
        <v>1.991315998333697E-4</v>
      </c>
      <c r="Q140" s="7">
        <f t="shared" si="102"/>
        <v>1.7200964119042238E-3</v>
      </c>
      <c r="R140" s="6">
        <f t="shared" si="103"/>
        <v>1.9192280117375936E-3</v>
      </c>
      <c r="S140" s="6">
        <f t="shared" si="104"/>
        <v>1.7200964119042238E-3</v>
      </c>
      <c r="T140" s="7">
        <f t="shared" si="110"/>
        <v>0</v>
      </c>
      <c r="U140" s="7">
        <f t="shared" si="111"/>
        <v>0.13687070449554936</v>
      </c>
      <c r="V140" s="7">
        <f t="shared" si="112"/>
        <v>0.40070126813176332</v>
      </c>
      <c r="W140" s="6">
        <f t="shared" si="113"/>
        <v>0.53757197262731271</v>
      </c>
      <c r="X140" s="6">
        <v>1.8209999999999999E-3</v>
      </c>
      <c r="Y140" s="6">
        <v>0.55752016153930195</v>
      </c>
      <c r="Z140" s="3">
        <f t="shared" si="105"/>
        <v>3.2926963207029103</v>
      </c>
      <c r="AA140" s="3">
        <f t="shared" si="106"/>
        <v>45.045579291940697</v>
      </c>
      <c r="AB140" s="6">
        <f t="shared" si="107"/>
        <v>5.5411086268959986</v>
      </c>
      <c r="AC140" s="6">
        <f t="shared" si="114"/>
        <v>5.3941796670836712</v>
      </c>
      <c r="AD140" s="6">
        <f t="shared" si="115"/>
        <v>3.5780210812309803</v>
      </c>
    </row>
    <row r="141" spans="6:30">
      <c r="F141" s="6">
        <f t="shared" si="108"/>
        <v>56376920</v>
      </c>
      <c r="G141" s="6">
        <v>16783</v>
      </c>
      <c r="H141" s="6">
        <v>4670105</v>
      </c>
      <c r="I141" s="12">
        <f t="shared" si="97"/>
        <v>9340210</v>
      </c>
      <c r="J141" s="6">
        <v>1780756.3701170001</v>
      </c>
      <c r="K141" s="12">
        <f t="shared" si="98"/>
        <v>14246050.960936001</v>
      </c>
      <c r="L141" s="6">
        <f t="shared" si="99"/>
        <v>56.376919999999998</v>
      </c>
      <c r="M141" s="6">
        <f t="shared" si="100"/>
        <v>5242880</v>
      </c>
      <c r="N141" s="13">
        <f t="shared" si="101"/>
        <v>0.65563502654958394</v>
      </c>
      <c r="O141" s="13">
        <f t="shared" si="118"/>
        <v>1.3333333333333333</v>
      </c>
      <c r="P141" s="7">
        <f t="shared" si="109"/>
        <v>3.101952902067442E-4</v>
      </c>
      <c r="Q141" s="7">
        <f t="shared" si="102"/>
        <v>2.3898747914746282E-3</v>
      </c>
      <c r="R141" s="6">
        <f t="shared" si="103"/>
        <v>2.7000700816813723E-3</v>
      </c>
      <c r="S141" s="6">
        <f t="shared" si="104"/>
        <v>2.3898747914746282E-3</v>
      </c>
      <c r="T141" s="7">
        <f t="shared" si="110"/>
        <v>0</v>
      </c>
      <c r="U141" s="7">
        <f t="shared" si="111"/>
        <v>0.19016599540671555</v>
      </c>
      <c r="V141" s="7">
        <f t="shared" si="112"/>
        <v>1.4775996790251458</v>
      </c>
      <c r="W141" s="6">
        <f t="shared" si="113"/>
        <v>1.6677656744318614</v>
      </c>
      <c r="X141" s="6">
        <v>6.7149999999999996E-3</v>
      </c>
      <c r="Y141" s="6">
        <v>1.637005083331095</v>
      </c>
      <c r="Z141" s="3">
        <f t="shared" si="105"/>
        <v>1.3909471332836933</v>
      </c>
      <c r="AA141" s="3">
        <f t="shared" si="106"/>
        <v>16.972212611688459</v>
      </c>
      <c r="AB141" s="6">
        <f t="shared" si="107"/>
        <v>64.409906307153705</v>
      </c>
      <c r="AC141" s="6">
        <f t="shared" si="114"/>
        <v>59.790467882630338</v>
      </c>
      <c r="AD141" s="6">
        <f t="shared" si="115"/>
        <v>1.8790773109984855</v>
      </c>
    </row>
    <row r="142" spans="6:30">
      <c r="F142" s="6">
        <f t="shared" si="108"/>
        <v>56440884</v>
      </c>
      <c r="G142" s="6">
        <v>19242</v>
      </c>
      <c r="H142" s="6">
        <v>4671337</v>
      </c>
      <c r="I142" s="12">
        <f t="shared" si="97"/>
        <v>9342674</v>
      </c>
      <c r="J142" s="6">
        <v>1792864.720215</v>
      </c>
      <c r="K142" s="12">
        <f t="shared" si="98"/>
        <v>14342917.76172</v>
      </c>
      <c r="L142" s="6">
        <f t="shared" si="99"/>
        <v>56.440883999999997</v>
      </c>
      <c r="M142" s="6">
        <f t="shared" si="100"/>
        <v>5242880</v>
      </c>
      <c r="N142" s="13">
        <f t="shared" si="101"/>
        <v>0.65137890038906754</v>
      </c>
      <c r="O142" s="13">
        <f t="shared" si="118"/>
        <v>1.3333333333333333</v>
      </c>
      <c r="P142" s="7">
        <f t="shared" si="109"/>
        <v>3.1027712147125208E-4</v>
      </c>
      <c r="Q142" s="7">
        <f t="shared" si="102"/>
        <v>2.4061248755126025E-3</v>
      </c>
      <c r="R142" s="6">
        <f t="shared" si="103"/>
        <v>2.7164019969838546E-3</v>
      </c>
      <c r="S142" s="6">
        <f t="shared" si="104"/>
        <v>2.4061248755126025E-3</v>
      </c>
      <c r="T142" s="7">
        <f t="shared" si="110"/>
        <v>0</v>
      </c>
      <c r="U142" s="7">
        <f t="shared" si="111"/>
        <v>0.19145903946808138</v>
      </c>
      <c r="V142" s="7">
        <f t="shared" si="112"/>
        <v>0.6060029063343636</v>
      </c>
      <c r="W142" s="6">
        <f t="shared" si="113"/>
        <v>0.797461945802445</v>
      </c>
      <c r="X142" s="6">
        <v>2.7539999999999999E-3</v>
      </c>
      <c r="Y142" s="6">
        <v>0.79026029999999992</v>
      </c>
      <c r="Z142" s="3">
        <f t="shared" si="105"/>
        <v>3.3924015976761073</v>
      </c>
      <c r="AA142" s="3">
        <f t="shared" si="106"/>
        <v>41.664249126274512</v>
      </c>
      <c r="AB142" s="6">
        <f t="shared" si="107"/>
        <v>12.631631245003542</v>
      </c>
      <c r="AC142" s="6">
        <f t="shared" si="114"/>
        <v>1.3652143433603956</v>
      </c>
      <c r="AD142" s="6">
        <f t="shared" si="115"/>
        <v>0.91130046675065046</v>
      </c>
    </row>
    <row r="143" spans="6:30">
      <c r="F143" s="6">
        <f t="shared" si="108"/>
        <v>56770232</v>
      </c>
      <c r="G143" s="6">
        <v>133123</v>
      </c>
      <c r="H143" s="6">
        <v>4508981</v>
      </c>
      <c r="I143" s="12">
        <f t="shared" si="97"/>
        <v>9017962</v>
      </c>
      <c r="J143" s="6">
        <v>1781575.4166260001</v>
      </c>
      <c r="K143" s="12">
        <f t="shared" si="98"/>
        <v>14252603.333008001</v>
      </c>
      <c r="L143" s="6">
        <f t="shared" si="99"/>
        <v>56.770232</v>
      </c>
      <c r="M143" s="6">
        <f t="shared" si="100"/>
        <v>5242880</v>
      </c>
      <c r="N143" s="13">
        <f t="shared" si="101"/>
        <v>0.63272384625446287</v>
      </c>
      <c r="O143" s="13">
        <f t="shared" si="118"/>
        <v>1.3333333333333333</v>
      </c>
      <c r="P143" s="7">
        <f t="shared" si="109"/>
        <v>2.994931955130978E-4</v>
      </c>
      <c r="Q143" s="7">
        <f t="shared" si="102"/>
        <v>2.3909739977657032E-3</v>
      </c>
      <c r="R143" s="6">
        <f t="shared" si="103"/>
        <v>2.6904671932788012E-3</v>
      </c>
      <c r="S143" s="6">
        <f t="shared" si="104"/>
        <v>2.3909739977657032E-3</v>
      </c>
      <c r="T143" s="7">
        <f t="shared" si="110"/>
        <v>0</v>
      </c>
      <c r="U143" s="7">
        <f t="shared" si="111"/>
        <v>0.1902534609338826</v>
      </c>
      <c r="V143" s="7">
        <f t="shared" si="112"/>
        <v>0.53228795585433031</v>
      </c>
      <c r="W143" s="6">
        <f t="shared" si="113"/>
        <v>0.72254141678821293</v>
      </c>
      <c r="X143" s="6">
        <v>2.4190000000000001E-3</v>
      </c>
      <c r="Y143" s="6">
        <v>0.71928965000000011</v>
      </c>
      <c r="Z143" s="3">
        <f t="shared" si="105"/>
        <v>3.7279710624224882</v>
      </c>
      <c r="AA143" s="3">
        <f t="shared" si="106"/>
        <v>47.135521564309222</v>
      </c>
      <c r="AB143" s="6">
        <f t="shared" si="107"/>
        <v>1.1585780171267859</v>
      </c>
      <c r="AC143" s="6">
        <f t="shared" si="114"/>
        <v>11.222289924712731</v>
      </c>
      <c r="AD143" s="6">
        <f t="shared" si="115"/>
        <v>0.45208029730621274</v>
      </c>
    </row>
    <row r="144" spans="6:30">
      <c r="F144" s="6">
        <f t="shared" si="108"/>
        <v>57266532</v>
      </c>
      <c r="G144" s="6">
        <v>1000005</v>
      </c>
      <c r="H144" s="6">
        <v>3105536</v>
      </c>
      <c r="I144" s="12">
        <f t="shared" si="97"/>
        <v>6211072</v>
      </c>
      <c r="J144" s="6">
        <v>803512.92907700001</v>
      </c>
      <c r="K144" s="12">
        <f t="shared" si="98"/>
        <v>6428103.4326160001</v>
      </c>
      <c r="L144" s="6">
        <f t="shared" si="99"/>
        <v>57.266531999999998</v>
      </c>
      <c r="M144" s="6">
        <f t="shared" si="100"/>
        <v>5242880</v>
      </c>
      <c r="N144" s="13">
        <f t="shared" si="101"/>
        <v>0.96623709700830429</v>
      </c>
      <c r="O144" s="13">
        <f t="shared" si="118"/>
        <v>1.3333333333333333</v>
      </c>
      <c r="P144" s="7">
        <f t="shared" si="109"/>
        <v>2.0627430020684579E-4</v>
      </c>
      <c r="Q144" s="7">
        <f t="shared" si="102"/>
        <v>1.0783593567596757E-3</v>
      </c>
      <c r="R144" s="6">
        <f t="shared" si="103"/>
        <v>1.2846336569665214E-3</v>
      </c>
      <c r="S144" s="6">
        <f t="shared" si="104"/>
        <v>1.0783593567596757E-3</v>
      </c>
      <c r="T144" s="7">
        <f t="shared" si="110"/>
        <v>0</v>
      </c>
      <c r="U144" s="7">
        <f t="shared" si="111"/>
        <v>8.5806704692598657E-2</v>
      </c>
      <c r="V144" s="7">
        <f t="shared" si="112"/>
        <v>0.50236188640571977</v>
      </c>
      <c r="W144" s="6">
        <f t="shared" si="113"/>
        <v>0.58816859109831843</v>
      </c>
      <c r="X144" s="6">
        <v>2.2829999999999999E-3</v>
      </c>
      <c r="Y144" s="6">
        <v>0.60958953749999989</v>
      </c>
      <c r="Z144" s="3">
        <f t="shared" si="105"/>
        <v>2.7205746824353922</v>
      </c>
      <c r="AA144" s="3">
        <f t="shared" si="106"/>
        <v>22.525110582973284</v>
      </c>
      <c r="AB144" s="6">
        <f t="shared" si="107"/>
        <v>52.765687395546401</v>
      </c>
      <c r="AC144" s="6">
        <f t="shared" si="114"/>
        <v>43.73045742590795</v>
      </c>
      <c r="AD144" s="6">
        <f t="shared" si="115"/>
        <v>3.5139950875028698</v>
      </c>
    </row>
    <row r="145" spans="6:30">
      <c r="F145" s="6">
        <f t="shared" si="108"/>
        <v>58161476</v>
      </c>
      <c r="G145" s="6">
        <v>1039183</v>
      </c>
      <c r="H145" s="6">
        <v>3114818</v>
      </c>
      <c r="I145" s="12">
        <f t="shared" si="97"/>
        <v>6229636</v>
      </c>
      <c r="J145" s="6">
        <v>1431476.2241209999</v>
      </c>
      <c r="K145" s="12">
        <f t="shared" si="98"/>
        <v>11451809.792967999</v>
      </c>
      <c r="L145" s="6">
        <f t="shared" si="99"/>
        <v>58.161476</v>
      </c>
      <c r="M145" s="6">
        <f t="shared" si="100"/>
        <v>5242880</v>
      </c>
      <c r="N145" s="13">
        <f t="shared" si="101"/>
        <v>0.54398703022690065</v>
      </c>
      <c r="O145" s="13">
        <f t="shared" si="118"/>
        <v>1.3333333333333333</v>
      </c>
      <c r="P145" s="7">
        <f t="shared" si="109"/>
        <v>2.0689082439285424E-4</v>
      </c>
      <c r="Q145" s="7">
        <f t="shared" si="102"/>
        <v>1.9211212718544376E-3</v>
      </c>
      <c r="R145" s="6">
        <f t="shared" si="103"/>
        <v>2.1280120962472917E-3</v>
      </c>
      <c r="S145" s="6">
        <f t="shared" si="104"/>
        <v>1.9211212718544376E-3</v>
      </c>
      <c r="T145" s="7">
        <f t="shared" si="110"/>
        <v>0</v>
      </c>
      <c r="U145" s="7">
        <f t="shared" si="111"/>
        <v>0.15286656031623866</v>
      </c>
      <c r="V145" s="7">
        <f t="shared" si="112"/>
        <v>0.68697932954825103</v>
      </c>
      <c r="W145" s="6">
        <f t="shared" si="113"/>
        <v>0.83984588986448971</v>
      </c>
      <c r="X145" s="6">
        <v>3.1220000000000002E-3</v>
      </c>
      <c r="Y145" s="6">
        <v>0.87299634545369398</v>
      </c>
      <c r="Z145" s="3">
        <f t="shared" si="105"/>
        <v>1.9953991031390133</v>
      </c>
      <c r="AA145" s="3">
        <f t="shared" si="106"/>
        <v>29.344804081916717</v>
      </c>
      <c r="AB145" s="6">
        <f t="shared" si="107"/>
        <v>38.465045744572791</v>
      </c>
      <c r="AC145" s="6">
        <f t="shared" si="114"/>
        <v>31.838177570554404</v>
      </c>
      <c r="AD145" s="6">
        <f t="shared" si="115"/>
        <v>3.7973189420370432</v>
      </c>
    </row>
    <row r="146" spans="6:30">
      <c r="F146" s="6">
        <f t="shared" si="108"/>
        <v>58331624</v>
      </c>
      <c r="G146" s="6">
        <v>259156</v>
      </c>
      <c r="H146" s="6">
        <v>4429042</v>
      </c>
      <c r="I146" s="12">
        <f t="shared" si="97"/>
        <v>8858084</v>
      </c>
      <c r="J146" s="6">
        <v>849100.65838599997</v>
      </c>
      <c r="K146" s="12">
        <f t="shared" si="98"/>
        <v>6792805.2670879997</v>
      </c>
      <c r="L146" s="6">
        <f t="shared" si="99"/>
        <v>58.331623999999998</v>
      </c>
      <c r="M146" s="6">
        <f t="shared" si="100"/>
        <v>5242880</v>
      </c>
      <c r="N146" s="13">
        <f t="shared" si="101"/>
        <v>1.3040391490270651</v>
      </c>
      <c r="O146" s="13">
        <f t="shared" si="118"/>
        <v>1.3333333333333333</v>
      </c>
      <c r="P146" s="7">
        <f t="shared" si="109"/>
        <v>2.9418352874889509E-4</v>
      </c>
      <c r="Q146" s="7">
        <f t="shared" si="102"/>
        <v>1.1395406429279737E-3</v>
      </c>
      <c r="R146" s="6">
        <f t="shared" si="103"/>
        <v>1.4337241716768688E-3</v>
      </c>
      <c r="S146" s="6">
        <f t="shared" si="104"/>
        <v>1.1395406429279737E-3</v>
      </c>
      <c r="T146" s="7">
        <f t="shared" si="110"/>
        <v>0</v>
      </c>
      <c r="U146" s="7">
        <f t="shared" si="111"/>
        <v>9.0674993284938943E-2</v>
      </c>
      <c r="V146" s="7">
        <f t="shared" si="112"/>
        <v>0.25173105477360641</v>
      </c>
      <c r="W146" s="6">
        <f t="shared" si="113"/>
        <v>0.34240604805854535</v>
      </c>
      <c r="X146" s="6">
        <v>1.1440000000000001E-3</v>
      </c>
      <c r="Y146" s="6">
        <v>0.34759430588282397</v>
      </c>
      <c r="Z146" s="3">
        <f t="shared" si="105"/>
        <v>7.7430804195804193</v>
      </c>
      <c r="AA146" s="3">
        <f t="shared" si="106"/>
        <v>47.50213473488111</v>
      </c>
      <c r="AB146" s="6">
        <f t="shared" si="107"/>
        <v>0.38980393986243911</v>
      </c>
      <c r="AC146" s="6">
        <f t="shared" si="114"/>
        <v>25.325539482243776</v>
      </c>
      <c r="AD146" s="6">
        <f t="shared" si="115"/>
        <v>1.4926187617203404</v>
      </c>
    </row>
    <row r="147" spans="6:30">
      <c r="F147" s="6">
        <f t="shared" si="108"/>
        <v>58479820</v>
      </c>
      <c r="G147" s="6">
        <v>153746</v>
      </c>
      <c r="H147" s="6">
        <v>4617075</v>
      </c>
      <c r="I147" s="12">
        <f t="shared" si="97"/>
        <v>9234150</v>
      </c>
      <c r="J147" s="6">
        <v>1814393.20166</v>
      </c>
      <c r="K147" s="12">
        <f t="shared" si="98"/>
        <v>14515145.61328</v>
      </c>
      <c r="L147" s="6">
        <f t="shared" si="99"/>
        <v>58.479819999999997</v>
      </c>
      <c r="M147" s="6">
        <f t="shared" si="100"/>
        <v>5242880</v>
      </c>
      <c r="N147" s="13">
        <f t="shared" si="101"/>
        <v>0.63617343194625731</v>
      </c>
      <c r="O147" s="13">
        <f t="shared" si="118"/>
        <v>1.3333333333333333</v>
      </c>
      <c r="P147" s="7">
        <f t="shared" si="109"/>
        <v>3.0667295907293378E-4</v>
      </c>
      <c r="Q147" s="7">
        <f t="shared" si="102"/>
        <v>2.4350173034536323E-3</v>
      </c>
      <c r="R147" s="6">
        <f t="shared" si="103"/>
        <v>2.7416902625265662E-3</v>
      </c>
      <c r="S147" s="6">
        <f t="shared" si="104"/>
        <v>2.4350173034536323E-3</v>
      </c>
      <c r="T147" s="7">
        <f t="shared" si="110"/>
        <v>0</v>
      </c>
      <c r="U147" s="7">
        <f t="shared" si="111"/>
        <v>0.19375805418580744</v>
      </c>
      <c r="V147" s="7">
        <f t="shared" si="112"/>
        <v>0.54725099057863558</v>
      </c>
      <c r="W147" s="6">
        <f t="shared" si="113"/>
        <v>0.74100904476444307</v>
      </c>
      <c r="X147" s="6">
        <v>2.4870000000000001E-3</v>
      </c>
      <c r="Y147" s="6">
        <v>0.72297089999999997</v>
      </c>
      <c r="Z147" s="3">
        <f t="shared" si="105"/>
        <v>3.7129674306393241</v>
      </c>
      <c r="AA147" s="3">
        <f t="shared" si="106"/>
        <v>46.691260517185363</v>
      </c>
      <c r="AB147" s="6">
        <f t="shared" si="107"/>
        <v>2.0901767811165173</v>
      </c>
      <c r="AC147" s="6">
        <f t="shared" si="114"/>
        <v>10.240862988603382</v>
      </c>
      <c r="AD147" s="6">
        <f t="shared" si="115"/>
        <v>2.495002878323747</v>
      </c>
    </row>
    <row r="148" spans="6:30">
      <c r="F148" s="6">
        <f t="shared" si="108"/>
        <v>58719752</v>
      </c>
      <c r="G148" s="6">
        <v>1048576</v>
      </c>
      <c r="H148" s="6">
        <v>3145686</v>
      </c>
      <c r="I148" s="12">
        <f t="shared" si="97"/>
        <v>6291372</v>
      </c>
      <c r="J148" s="6">
        <v>1645707.2749020001</v>
      </c>
      <c r="K148" s="12">
        <f t="shared" si="98"/>
        <v>13165658.199216001</v>
      </c>
      <c r="L148" s="6">
        <f t="shared" si="99"/>
        <v>58.719752</v>
      </c>
      <c r="M148" s="6">
        <f t="shared" si="100"/>
        <v>5242880</v>
      </c>
      <c r="N148" s="13">
        <f t="shared" si="101"/>
        <v>0.4778623221719856</v>
      </c>
      <c r="O148" s="13">
        <f t="shared" si="118"/>
        <v>1.3333333333333333</v>
      </c>
      <c r="P148" s="7">
        <f t="shared" si="109"/>
        <v>2.089411226662553E-4</v>
      </c>
      <c r="Q148" s="7">
        <f t="shared" si="102"/>
        <v>2.208631341398086E-3</v>
      </c>
      <c r="R148" s="6">
        <f t="shared" si="103"/>
        <v>2.4175724640643414E-3</v>
      </c>
      <c r="S148" s="6">
        <f t="shared" si="104"/>
        <v>2.208631341398086E-3</v>
      </c>
      <c r="T148" s="7">
        <f t="shared" si="110"/>
        <v>0</v>
      </c>
      <c r="U148" s="7">
        <f t="shared" si="111"/>
        <v>0.17574417664963907</v>
      </c>
      <c r="V148" s="7">
        <f t="shared" si="112"/>
        <v>0.7265873626420003</v>
      </c>
      <c r="W148" s="6">
        <f t="shared" si="113"/>
        <v>0.90233153929163934</v>
      </c>
      <c r="X148" s="6">
        <v>3.3019999999999998E-3</v>
      </c>
      <c r="Y148" s="6">
        <v>0.93023343636303601</v>
      </c>
      <c r="Z148" s="3">
        <f t="shared" si="105"/>
        <v>1.9053216232586312</v>
      </c>
      <c r="AA148" s="3">
        <f t="shared" si="106"/>
        <v>31.897415382715934</v>
      </c>
      <c r="AB148" s="6">
        <f t="shared" si="107"/>
        <v>33.112315523982858</v>
      </c>
      <c r="AC148" s="6">
        <f t="shared" si="114"/>
        <v>26.784601330577178</v>
      </c>
      <c r="AD148" s="6">
        <f t="shared" si="115"/>
        <v>2.9994511034225591</v>
      </c>
    </row>
    <row r="149" spans="6:30">
      <c r="F149" s="6">
        <f t="shared" si="108"/>
        <v>60118516</v>
      </c>
      <c r="G149" s="6">
        <v>682862</v>
      </c>
      <c r="H149" s="6">
        <v>3871773</v>
      </c>
      <c r="I149" s="12">
        <f t="shared" si="97"/>
        <v>7743546</v>
      </c>
      <c r="J149" s="6">
        <v>861626.56738300005</v>
      </c>
      <c r="K149" s="12">
        <f t="shared" si="98"/>
        <v>6893012.5390640004</v>
      </c>
      <c r="L149" s="6">
        <f t="shared" si="99"/>
        <v>60.118516</v>
      </c>
      <c r="M149" s="6">
        <f t="shared" si="100"/>
        <v>5242880</v>
      </c>
      <c r="N149" s="13">
        <f t="shared" si="101"/>
        <v>1.123390673688154</v>
      </c>
      <c r="O149" s="13">
        <f t="shared" si="118"/>
        <v>1.3333333333333333</v>
      </c>
      <c r="P149" s="7">
        <f t="shared" si="109"/>
        <v>2.5716889649154279E-4</v>
      </c>
      <c r="Q149" s="7">
        <f t="shared" si="102"/>
        <v>1.1563511143964931E-3</v>
      </c>
      <c r="R149" s="6">
        <f t="shared" si="103"/>
        <v>1.4135200108880358E-3</v>
      </c>
      <c r="S149" s="6">
        <f t="shared" si="104"/>
        <v>1.1563511143964931E-3</v>
      </c>
      <c r="T149" s="7">
        <f t="shared" si="110"/>
        <v>0</v>
      </c>
      <c r="U149" s="7">
        <f t="shared" si="111"/>
        <v>9.2012628231954149E-2</v>
      </c>
      <c r="V149" s="7">
        <f t="shared" si="112"/>
        <v>0.55517259719738543</v>
      </c>
      <c r="W149" s="6">
        <f t="shared" si="113"/>
        <v>0.64718522542933954</v>
      </c>
      <c r="X149" s="6">
        <v>2.5230000000000001E-3</v>
      </c>
      <c r="Y149" s="6">
        <v>0.66392744999999997</v>
      </c>
      <c r="Z149" s="3">
        <f t="shared" si="105"/>
        <v>3.0691819262782403</v>
      </c>
      <c r="AA149" s="3">
        <f t="shared" si="106"/>
        <v>21.856559775074121</v>
      </c>
      <c r="AB149" s="6">
        <f t="shared" si="107"/>
        <v>54.167613381034762</v>
      </c>
      <c r="AC149" s="6">
        <f t="shared" si="114"/>
        <v>43.974632941417525</v>
      </c>
      <c r="AD149" s="6">
        <f t="shared" si="115"/>
        <v>2.5216948885997161</v>
      </c>
    </row>
    <row r="150" spans="6:30">
      <c r="F150" s="6">
        <f t="shared" si="108"/>
        <v>61058448</v>
      </c>
      <c r="G150" s="6">
        <v>97578</v>
      </c>
      <c r="H150" s="6">
        <v>4925574</v>
      </c>
      <c r="I150" s="12">
        <f t="shared" si="97"/>
        <v>9851148</v>
      </c>
      <c r="J150" s="6">
        <v>1958537.5036619999</v>
      </c>
      <c r="K150" s="12">
        <f t="shared" si="98"/>
        <v>15668300.029296</v>
      </c>
      <c r="L150" s="6">
        <f t="shared" si="99"/>
        <v>61.058447999999999</v>
      </c>
      <c r="M150" s="6">
        <f t="shared" si="100"/>
        <v>5242880</v>
      </c>
      <c r="N150" s="13">
        <f t="shared" si="101"/>
        <v>0.62873113111063061</v>
      </c>
      <c r="O150" s="13">
        <f t="shared" si="118"/>
        <v>1.3333333333333333</v>
      </c>
      <c r="P150" s="7">
        <f t="shared" si="109"/>
        <v>3.2716391951889597E-4</v>
      </c>
      <c r="Q150" s="7">
        <f t="shared" si="102"/>
        <v>2.628467030474208E-3</v>
      </c>
      <c r="R150" s="6">
        <f t="shared" si="103"/>
        <v>2.955630949993104E-3</v>
      </c>
      <c r="S150" s="6">
        <f t="shared" si="104"/>
        <v>2.628467030474208E-3</v>
      </c>
      <c r="T150" s="7">
        <f t="shared" si="110"/>
        <v>0</v>
      </c>
      <c r="U150" s="7">
        <f t="shared" si="111"/>
        <v>0.20915114508381477</v>
      </c>
      <c r="V150" s="7">
        <f t="shared" si="112"/>
        <v>0.54791112446353141</v>
      </c>
      <c r="W150" s="6">
        <f t="shared" si="113"/>
        <v>0.75706226954734612</v>
      </c>
      <c r="X150" s="6">
        <v>2.49E-3</v>
      </c>
      <c r="Y150" s="6">
        <v>0.74091333333443998</v>
      </c>
      <c r="Z150" s="3">
        <f t="shared" si="105"/>
        <v>3.9562843373493974</v>
      </c>
      <c r="AA150" s="3">
        <f t="shared" si="106"/>
        <v>50.339919772838556</v>
      </c>
      <c r="AB150" s="6">
        <f t="shared" si="107"/>
        <v>5.5609249186428906</v>
      </c>
      <c r="AC150" s="6">
        <f t="shared" si="114"/>
        <v>18.700038152333494</v>
      </c>
      <c r="AD150" s="6">
        <f t="shared" si="115"/>
        <v>2.1795985422787214</v>
      </c>
    </row>
    <row r="151" spans="6:30">
      <c r="F151" s="6">
        <f t="shared" si="108"/>
        <v>63823728</v>
      </c>
      <c r="G151" s="6">
        <v>108384</v>
      </c>
      <c r="H151" s="6">
        <v>5138004</v>
      </c>
      <c r="I151" s="12">
        <f t="shared" si="97"/>
        <v>10276008</v>
      </c>
      <c r="J151" s="6">
        <v>2041684.341064</v>
      </c>
      <c r="K151" s="12">
        <f t="shared" si="98"/>
        <v>16333474.728512</v>
      </c>
      <c r="L151" s="6">
        <f t="shared" si="99"/>
        <v>63.823728000000003</v>
      </c>
      <c r="M151" s="6">
        <f t="shared" si="100"/>
        <v>5242880</v>
      </c>
      <c r="N151" s="13">
        <f t="shared" si="101"/>
        <v>0.6291379005878045</v>
      </c>
      <c r="O151" s="13">
        <f t="shared" si="118"/>
        <v>1.3333333333333333</v>
      </c>
      <c r="P151" s="7">
        <f t="shared" si="109"/>
        <v>3.4127383471322645E-4</v>
      </c>
      <c r="Q151" s="7">
        <f t="shared" si="102"/>
        <v>2.7400547434440763E-3</v>
      </c>
      <c r="R151" s="6">
        <f t="shared" si="103"/>
        <v>3.0813285781573028E-3</v>
      </c>
      <c r="S151" s="6">
        <f t="shared" si="104"/>
        <v>2.7400547434440763E-3</v>
      </c>
      <c r="T151" s="7">
        <f t="shared" si="110"/>
        <v>0</v>
      </c>
      <c r="U151" s="7">
        <f t="shared" si="111"/>
        <v>0.21803035021530212</v>
      </c>
      <c r="V151" s="7">
        <f t="shared" si="112"/>
        <v>0.56991558729339209</v>
      </c>
      <c r="W151" s="6">
        <f t="shared" si="113"/>
        <v>0.78794593750869424</v>
      </c>
      <c r="X151" s="6">
        <v>2.5899999999999999E-3</v>
      </c>
      <c r="Y151" s="6">
        <v>0.77780937499999991</v>
      </c>
      <c r="Z151" s="3">
        <f t="shared" si="105"/>
        <v>3.9675706563706563</v>
      </c>
      <c r="AA151" s="3">
        <f t="shared" si="106"/>
        <v>50.450887192315065</v>
      </c>
      <c r="AB151" s="6">
        <f t="shared" si="107"/>
        <v>5.793619437995229</v>
      </c>
      <c r="AC151" s="6">
        <f t="shared" si="114"/>
        <v>18.970215372868839</v>
      </c>
      <c r="AD151" s="6">
        <f t="shared" si="115"/>
        <v>1.3032193792591309</v>
      </c>
    </row>
    <row r="152" spans="6:30">
      <c r="F152" s="6">
        <f t="shared" si="108"/>
        <v>63844952</v>
      </c>
      <c r="G152" s="6">
        <v>66463</v>
      </c>
      <c r="H152" s="6">
        <v>5209641</v>
      </c>
      <c r="I152" s="12">
        <f t="shared" si="97"/>
        <v>10419282</v>
      </c>
      <c r="J152" s="6">
        <v>1976696.7250979999</v>
      </c>
      <c r="K152" s="12">
        <f t="shared" si="98"/>
        <v>15813573.800783999</v>
      </c>
      <c r="L152" s="6">
        <f t="shared" si="99"/>
        <v>63.844951999999999</v>
      </c>
      <c r="M152" s="6">
        <f t="shared" si="100"/>
        <v>5242880</v>
      </c>
      <c r="N152" s="13">
        <f t="shared" si="101"/>
        <v>0.658882181299425</v>
      </c>
      <c r="O152" s="13">
        <f t="shared" si="118"/>
        <v>1.3333333333333333</v>
      </c>
      <c r="P152" s="7">
        <f t="shared" si="109"/>
        <v>3.4603207034273383E-4</v>
      </c>
      <c r="Q152" s="7">
        <f t="shared" si="102"/>
        <v>2.652837722765962E-3</v>
      </c>
      <c r="R152" s="6">
        <f t="shared" si="103"/>
        <v>2.9988697931086958E-3</v>
      </c>
      <c r="S152" s="6">
        <f t="shared" si="104"/>
        <v>2.652837722765962E-3</v>
      </c>
      <c r="T152" s="7">
        <f t="shared" si="110"/>
        <v>0</v>
      </c>
      <c r="U152" s="7">
        <f t="shared" si="111"/>
        <v>0.21109035837437903</v>
      </c>
      <c r="V152" s="7">
        <f t="shared" si="112"/>
        <v>0.93783020580866305</v>
      </c>
      <c r="W152" s="6">
        <f t="shared" si="113"/>
        <v>1.148920564183042</v>
      </c>
      <c r="X152" s="6">
        <v>4.2620000000000002E-3</v>
      </c>
      <c r="Y152" s="6">
        <v>1.1389928624999999</v>
      </c>
      <c r="Z152" s="3">
        <f t="shared" si="105"/>
        <v>2.4446931018301266</v>
      </c>
      <c r="AA152" s="3">
        <f t="shared" si="106"/>
        <v>29.68291656646457</v>
      </c>
      <c r="AB152" s="6">
        <f t="shared" si="107"/>
        <v>37.756036537635808</v>
      </c>
      <c r="AC152" s="6">
        <f t="shared" si="114"/>
        <v>29.637029725276964</v>
      </c>
      <c r="AD152" s="6">
        <f t="shared" si="115"/>
        <v>0.87162106189599897</v>
      </c>
    </row>
    <row r="153" spans="6:30">
      <c r="F153" s="6">
        <f t="shared" si="108"/>
        <v>65058164.000000007</v>
      </c>
      <c r="G153" s="6">
        <v>52804</v>
      </c>
      <c r="H153" s="6">
        <v>5333507</v>
      </c>
      <c r="I153" s="12">
        <f t="shared" si="97"/>
        <v>10667014</v>
      </c>
      <c r="J153" s="6">
        <v>2104464.9956049998</v>
      </c>
      <c r="K153" s="12">
        <f t="shared" si="98"/>
        <v>16835719.964839999</v>
      </c>
      <c r="L153" s="6">
        <f t="shared" si="99"/>
        <v>65.058164000000005</v>
      </c>
      <c r="M153" s="6">
        <f t="shared" si="100"/>
        <v>5242880</v>
      </c>
      <c r="N153" s="13">
        <f t="shared" si="101"/>
        <v>0.63359416896201481</v>
      </c>
      <c r="O153" s="13">
        <f t="shared" si="118"/>
        <v>1.3333333333333333</v>
      </c>
      <c r="P153" s="7">
        <f t="shared" si="109"/>
        <v>3.5425943349982528E-4</v>
      </c>
      <c r="Q153" s="7">
        <f t="shared" si="102"/>
        <v>2.8243098982746917E-3</v>
      </c>
      <c r="R153" s="6">
        <f t="shared" si="103"/>
        <v>3.1785693317745172E-3</v>
      </c>
      <c r="S153" s="6">
        <f t="shared" si="104"/>
        <v>2.8243098982746917E-3</v>
      </c>
      <c r="T153" s="7">
        <f t="shared" si="110"/>
        <v>0</v>
      </c>
      <c r="U153" s="7">
        <f t="shared" si="111"/>
        <v>0.22473466185692773</v>
      </c>
      <c r="V153" s="7">
        <f t="shared" si="112"/>
        <v>0.693140579140612</v>
      </c>
      <c r="W153" s="6">
        <f t="shared" si="113"/>
        <v>0.9178752409975397</v>
      </c>
      <c r="X153" s="6">
        <v>3.15E-3</v>
      </c>
      <c r="Y153" s="6">
        <v>0.89900999999999998</v>
      </c>
      <c r="Z153" s="3">
        <f t="shared" si="105"/>
        <v>3.3863536507936507</v>
      </c>
      <c r="AA153" s="3">
        <f t="shared" si="106"/>
        <v>42.757384037688887</v>
      </c>
      <c r="AB153" s="6">
        <f t="shared" si="107"/>
        <v>10.339368308739946</v>
      </c>
      <c r="AC153" s="6">
        <f t="shared" si="114"/>
        <v>0.90696291347673452</v>
      </c>
      <c r="AD153" s="6">
        <f>ABS(W153-Y153)/ABS(Y153)*100</f>
        <v>2.0984461794128788</v>
      </c>
    </row>
    <row r="154" spans="6:30">
      <c r="F154" s="6">
        <f t="shared" si="108"/>
        <v>65354935.999999993</v>
      </c>
      <c r="G154" s="6">
        <v>179860</v>
      </c>
      <c r="H154" s="6">
        <v>5146478</v>
      </c>
      <c r="I154" s="12">
        <f t="shared" si="97"/>
        <v>10292956</v>
      </c>
      <c r="J154" s="6">
        <v>2059853.7307130001</v>
      </c>
      <c r="K154" s="12">
        <f t="shared" si="98"/>
        <v>16478829.845704</v>
      </c>
      <c r="L154" s="6">
        <f t="shared" si="99"/>
        <v>65.354935999999995</v>
      </c>
      <c r="M154" s="6">
        <f t="shared" si="100"/>
        <v>5242880</v>
      </c>
      <c r="N154" s="13">
        <f t="shared" si="101"/>
        <v>0.62461692343302844</v>
      </c>
      <c r="O154" s="13">
        <f t="shared" si="118"/>
        <v>1.3333333333333333</v>
      </c>
      <c r="P154" s="7">
        <f t="shared" si="109"/>
        <v>3.4183669034264209E-4</v>
      </c>
      <c r="Q154" s="7">
        <f t="shared" si="102"/>
        <v>2.7644390820472124E-3</v>
      </c>
      <c r="R154" s="6">
        <f t="shared" si="103"/>
        <v>3.1062757723898547E-3</v>
      </c>
      <c r="S154" s="6">
        <f t="shared" si="104"/>
        <v>2.7644390820472124E-3</v>
      </c>
      <c r="T154" s="7">
        <f t="shared" si="110"/>
        <v>0</v>
      </c>
      <c r="U154" s="7">
        <f t="shared" si="111"/>
        <v>0.21997064936375191</v>
      </c>
      <c r="V154" s="7">
        <f t="shared" si="112"/>
        <v>0.58443853276110014</v>
      </c>
      <c r="W154" s="6">
        <f t="shared" si="113"/>
        <v>0.80440918212485202</v>
      </c>
      <c r="X154" s="6">
        <v>2.6559999999999999E-3</v>
      </c>
      <c r="Y154" s="6">
        <v>0.79042560000000006</v>
      </c>
      <c r="Z154" s="3">
        <f t="shared" si="105"/>
        <v>3.8753599397590359</v>
      </c>
      <c r="AA154" s="3">
        <f t="shared" si="106"/>
        <v>49.63502965573494</v>
      </c>
      <c r="AB154" s="6">
        <f t="shared" si="107"/>
        <v>4.0827967638257698</v>
      </c>
      <c r="AC154" s="6">
        <f t="shared" si="114"/>
        <v>16.953154080943328</v>
      </c>
      <c r="AD154" s="6">
        <f t="shared" si="115"/>
        <v>1.769120600958769</v>
      </c>
    </row>
    <row r="155" spans="6:30">
      <c r="F155" s="6">
        <f t="shared" si="108"/>
        <v>65895551.999999993</v>
      </c>
      <c r="G155" s="6">
        <v>68121</v>
      </c>
      <c r="H155" s="6">
        <v>5377761</v>
      </c>
      <c r="I155" s="12">
        <f t="shared" si="97"/>
        <v>10755522</v>
      </c>
      <c r="J155" s="6">
        <v>744772.41210900003</v>
      </c>
      <c r="K155" s="12">
        <f t="shared" si="98"/>
        <v>5958179.2968720002</v>
      </c>
      <c r="L155" s="6">
        <f t="shared" si="99"/>
        <v>65.895551999999995</v>
      </c>
      <c r="M155" s="6">
        <f t="shared" si="100"/>
        <v>5242880</v>
      </c>
      <c r="N155" s="13">
        <f t="shared" si="101"/>
        <v>1.8051692411550235</v>
      </c>
      <c r="O155" s="13">
        <f t="shared" si="118"/>
        <v>1.3333333333333333</v>
      </c>
      <c r="P155" s="7">
        <f t="shared" si="109"/>
        <v>3.5719884971697872E-4</v>
      </c>
      <c r="Q155" s="7">
        <f t="shared" si="102"/>
        <v>9.9952629284606048E-4</v>
      </c>
      <c r="R155" s="6">
        <f t="shared" si="103"/>
        <v>1.3567251425630391E-3</v>
      </c>
      <c r="S155" s="6">
        <f t="shared" si="104"/>
        <v>9.9952629284606048E-4</v>
      </c>
      <c r="T155" s="7">
        <f t="shared" si="110"/>
        <v>0</v>
      </c>
      <c r="U155" s="7">
        <f t="shared" si="111"/>
        <v>7.9533837124987003E-2</v>
      </c>
      <c r="V155" s="7">
        <f t="shared" si="112"/>
        <v>1.1195870687833123</v>
      </c>
      <c r="W155" s="6">
        <f t="shared" si="113"/>
        <v>1.1991209059082992</v>
      </c>
      <c r="X155" s="6">
        <v>5.0879999999999996E-3</v>
      </c>
      <c r="Y155" s="6">
        <v>1.1910372</v>
      </c>
      <c r="Z155" s="3">
        <f t="shared" si="105"/>
        <v>2.1138997641509434</v>
      </c>
      <c r="AA155" s="3">
        <f t="shared" si="106"/>
        <v>9.3682064416226432</v>
      </c>
      <c r="AB155" s="6">
        <f t="shared" si="107"/>
        <v>80.355222231799132</v>
      </c>
      <c r="AC155" s="6">
        <f t="shared" si="114"/>
        <v>73.33480458799059</v>
      </c>
      <c r="AD155" s="6">
        <f t="shared" si="115"/>
        <v>0.67871145488144369</v>
      </c>
    </row>
    <row r="156" spans="6:30">
      <c r="F156" s="6">
        <f t="shared" si="108"/>
        <v>66979256.000000007</v>
      </c>
      <c r="G156" s="6">
        <v>153226</v>
      </c>
      <c r="H156" s="6">
        <v>5326228</v>
      </c>
      <c r="I156" s="12">
        <f t="shared" si="97"/>
        <v>10652456</v>
      </c>
      <c r="J156" s="6">
        <v>1014018.212524</v>
      </c>
      <c r="K156" s="12">
        <f t="shared" si="98"/>
        <v>8112145.7001919998</v>
      </c>
      <c r="L156" s="6">
        <f t="shared" si="99"/>
        <v>66.979256000000007</v>
      </c>
      <c r="M156" s="6">
        <f t="shared" si="100"/>
        <v>5242880</v>
      </c>
      <c r="N156" s="13">
        <f t="shared" si="101"/>
        <v>1.3131489982666209</v>
      </c>
      <c r="O156" s="13">
        <f t="shared" si="118"/>
        <v>1.3333333333333333</v>
      </c>
      <c r="P156" s="7">
        <f t="shared" si="109"/>
        <v>3.5377595154012314E-4</v>
      </c>
      <c r="Q156" s="7">
        <f t="shared" si="102"/>
        <v>1.3608692378553994E-3</v>
      </c>
      <c r="R156" s="6">
        <f t="shared" si="103"/>
        <v>1.7146451893955226E-3</v>
      </c>
      <c r="S156" s="6">
        <f t="shared" si="104"/>
        <v>1.3608692378553994E-3</v>
      </c>
      <c r="T156" s="7">
        <f t="shared" si="110"/>
        <v>0</v>
      </c>
      <c r="U156" s="7">
        <f t="shared" si="111"/>
        <v>0.10828644837726756</v>
      </c>
      <c r="V156" s="7">
        <f t="shared" si="112"/>
        <v>0.33226738873089656</v>
      </c>
      <c r="W156" s="6">
        <f t="shared" si="113"/>
        <v>0.44055383710816409</v>
      </c>
      <c r="X156" s="6">
        <v>1.5100000000000001E-3</v>
      </c>
      <c r="Y156" s="6">
        <v>0.43993850000000007</v>
      </c>
      <c r="Z156" s="3">
        <f t="shared" si="105"/>
        <v>7.0546066225165553</v>
      </c>
      <c r="AA156" s="3">
        <f t="shared" si="106"/>
        <v>42.97825536525562</v>
      </c>
      <c r="AB156" s="6">
        <f t="shared" si="107"/>
        <v>9.8762094135497076</v>
      </c>
      <c r="AC156" s="6">
        <f t="shared" si="114"/>
        <v>13.552661549372353</v>
      </c>
      <c r="AD156" s="6">
        <f t="shared" si="115"/>
        <v>0.13986889262113381</v>
      </c>
    </row>
    <row r="157" spans="6:30">
      <c r="F157" s="6">
        <f t="shared" si="108"/>
        <v>68114776</v>
      </c>
      <c r="G157" s="6">
        <v>155924</v>
      </c>
      <c r="H157" s="6">
        <v>5416358</v>
      </c>
      <c r="I157" s="12">
        <f t="shared" si="97"/>
        <v>10832716</v>
      </c>
      <c r="J157" s="6">
        <v>1032432.688843</v>
      </c>
      <c r="K157" s="12">
        <f t="shared" si="98"/>
        <v>8259461.5107439999</v>
      </c>
      <c r="L157" s="6">
        <f t="shared" si="99"/>
        <v>68.114776000000006</v>
      </c>
      <c r="M157" s="6">
        <f t="shared" si="100"/>
        <v>5242880</v>
      </c>
      <c r="N157" s="13">
        <f t="shared" si="101"/>
        <v>1.3115523313364537</v>
      </c>
      <c r="O157" s="13">
        <f t="shared" si="118"/>
        <v>1.3333333333333333</v>
      </c>
      <c r="P157" s="7">
        <f t="shared" si="109"/>
        <v>3.5976251961650126E-4</v>
      </c>
      <c r="Q157" s="7">
        <f t="shared" si="102"/>
        <v>1.3855824964973402E-3</v>
      </c>
      <c r="R157" s="6">
        <f t="shared" si="103"/>
        <v>1.7453450161138415E-3</v>
      </c>
      <c r="S157" s="6">
        <f t="shared" si="104"/>
        <v>1.3855824964973402E-3</v>
      </c>
      <c r="T157" s="7">
        <f t="shared" si="110"/>
        <v>0</v>
      </c>
      <c r="U157" s="7">
        <f t="shared" si="111"/>
        <v>0.11025292019669222</v>
      </c>
      <c r="V157" s="7">
        <f t="shared" si="112"/>
        <v>0.36263354743610432</v>
      </c>
      <c r="W157" s="6">
        <f t="shared" si="113"/>
        <v>0.47288646763279651</v>
      </c>
      <c r="X157" s="6">
        <v>1.6479999999999999E-3</v>
      </c>
      <c r="Y157" s="6">
        <v>0.47459403636393593</v>
      </c>
      <c r="Z157" s="3">
        <f t="shared" si="105"/>
        <v>6.5732499999999998</v>
      </c>
      <c r="AA157" s="3">
        <f t="shared" si="106"/>
        <v>40.094473353126212</v>
      </c>
      <c r="AB157" s="6">
        <f t="shared" si="107"/>
        <v>15.923392202831296</v>
      </c>
      <c r="AC157" s="6">
        <f t="shared" si="114"/>
        <v>5.9068577738981549</v>
      </c>
      <c r="AD157" s="6">
        <f t="shared" si="115"/>
        <v>0.35979565698334942</v>
      </c>
    </row>
    <row r="158" spans="6:30">
      <c r="F158" s="6">
        <f t="shared" si="108"/>
        <v>68114776</v>
      </c>
      <c r="G158" s="6">
        <v>155924</v>
      </c>
      <c r="H158" s="6">
        <v>5416358</v>
      </c>
      <c r="I158" s="12">
        <f t="shared" si="97"/>
        <v>10832716</v>
      </c>
      <c r="J158" s="6">
        <v>1032082.485596</v>
      </c>
      <c r="K158" s="12">
        <f t="shared" si="98"/>
        <v>8256659.8847679999</v>
      </c>
      <c r="L158" s="6">
        <f t="shared" si="99"/>
        <v>68.114776000000006</v>
      </c>
      <c r="M158" s="6">
        <f t="shared" si="100"/>
        <v>5242880</v>
      </c>
      <c r="N158" s="13">
        <f t="shared" si="101"/>
        <v>1.3119973634840336</v>
      </c>
      <c r="O158" s="13">
        <f t="shared" si="118"/>
        <v>1.3333333333333333</v>
      </c>
      <c r="P158" s="7">
        <f t="shared" si="109"/>
        <v>3.5976251961650126E-4</v>
      </c>
      <c r="Q158" s="7">
        <f t="shared" si="102"/>
        <v>1.3851125041244683E-3</v>
      </c>
      <c r="R158" s="6">
        <f t="shared" si="103"/>
        <v>1.7448750237409696E-3</v>
      </c>
      <c r="S158" s="6">
        <f t="shared" si="104"/>
        <v>1.3851125041244683E-3</v>
      </c>
      <c r="T158" s="7">
        <f t="shared" si="110"/>
        <v>0</v>
      </c>
      <c r="U158" s="7">
        <f t="shared" si="111"/>
        <v>0.11021552218415216</v>
      </c>
      <c r="V158" s="7">
        <f t="shared" si="112"/>
        <v>0.36351372594929876</v>
      </c>
      <c r="W158" s="6">
        <f t="shared" si="113"/>
        <v>0.47372924813345091</v>
      </c>
      <c r="X158" s="6">
        <v>1.652E-3</v>
      </c>
      <c r="Y158" s="6">
        <v>0.47485989090834002</v>
      </c>
      <c r="Z158" s="3">
        <f t="shared" si="105"/>
        <v>6.5573341404358345</v>
      </c>
      <c r="AA158" s="3">
        <f t="shared" si="106"/>
        <v>39.983825107835351</v>
      </c>
      <c r="AB158" s="6">
        <f t="shared" si="107"/>
        <v>16.155417425879644</v>
      </c>
      <c r="AC158" s="6">
        <f t="shared" si="114"/>
        <v>5.6219748027221277</v>
      </c>
      <c r="AD158" s="6">
        <f t="shared" si="115"/>
        <v>0.23810028948251499</v>
      </c>
    </row>
    <row r="159" spans="6:30">
      <c r="F159" s="6">
        <f t="shared" si="108"/>
        <v>68114776</v>
      </c>
      <c r="G159" s="6">
        <v>155924</v>
      </c>
      <c r="H159" s="6">
        <v>5416358</v>
      </c>
      <c r="I159" s="12">
        <f t="shared" ref="I159:I222" si="119">2*H159</f>
        <v>10832716</v>
      </c>
      <c r="J159" s="6">
        <v>1032402.177979</v>
      </c>
      <c r="K159" s="12">
        <f t="shared" ref="K159:K222" si="120">J159*8</f>
        <v>8259217.4238320002</v>
      </c>
      <c r="L159" s="6">
        <f t="shared" ref="L159:L222" si="121">((H159+2*G159)*8+(G159+H159)*4)/1000000</f>
        <v>68.114776000000006</v>
      </c>
      <c r="M159" s="6">
        <f t="shared" ref="M159:M222" si="122">40*2^20/8</f>
        <v>5242880</v>
      </c>
      <c r="N159" s="13">
        <f t="shared" ref="N159:N222" si="123">I159/K159</f>
        <v>1.3115910920013027</v>
      </c>
      <c r="O159" s="13">
        <f t="shared" si="118"/>
        <v>1.3333333333333333</v>
      </c>
      <c r="P159" s="7">
        <f t="shared" ref="P159:P222" si="124">$B$31*I159</f>
        <v>3.5976251961650126E-4</v>
      </c>
      <c r="Q159" s="7">
        <f t="shared" ref="Q159:Q222" si="125">$C$31*K159</f>
        <v>1.385541549208894E-3</v>
      </c>
      <c r="R159" s="6">
        <f t="shared" ref="R159:R222" si="126">P159+Q159</f>
        <v>1.7453040688253953E-3</v>
      </c>
      <c r="S159" s="6">
        <f t="shared" ref="S159:S222" si="127">MAX(P159,Q159)</f>
        <v>1.385541549208894E-3</v>
      </c>
      <c r="T159" s="7">
        <f t="shared" ref="T159:T222" si="128">$D$31*I159</f>
        <v>0</v>
      </c>
      <c r="U159" s="7">
        <f t="shared" ref="U159:U222" si="129">$E$31*K159</f>
        <v>0.11024966195827138</v>
      </c>
      <c r="V159" s="7">
        <f t="shared" ref="V159:V222" si="130">X159*$F$31</f>
        <v>0.35933287801162522</v>
      </c>
      <c r="W159" s="6">
        <f t="shared" ref="W159:W222" si="131">SUM(T159:V159)</f>
        <v>0.46958253996989663</v>
      </c>
      <c r="X159" s="6">
        <v>1.6329999999999999E-3</v>
      </c>
      <c r="Y159" s="6">
        <v>0.47052668181758794</v>
      </c>
      <c r="Z159" s="3">
        <f t="shared" ref="Z159:Z222" si="132">I159/X159/1000000000</f>
        <v>6.6336289038579306</v>
      </c>
      <c r="AA159" s="3">
        <f t="shared" ref="AA159:AA222" si="133">K159*8/X159/1000000000</f>
        <v>40.46156729372688</v>
      </c>
      <c r="AB159" s="6">
        <f t="shared" ref="AB159:AB222" si="134">ABS(S159-X159)/ABS(X159)*100</f>
        <v>15.153609968836863</v>
      </c>
      <c r="AC159" s="6">
        <f t="shared" si="114"/>
        <v>6.8771628184565463</v>
      </c>
      <c r="AD159" s="6">
        <f t="shared" si="115"/>
        <v>0.20065638871832073</v>
      </c>
    </row>
    <row r="160" spans="6:30">
      <c r="F160" s="6">
        <f t="shared" ref="F160:F223" si="135">L160*1000000</f>
        <v>68114776</v>
      </c>
      <c r="G160" s="6">
        <v>155924</v>
      </c>
      <c r="H160" s="6">
        <v>5416358</v>
      </c>
      <c r="I160" s="12">
        <f t="shared" si="119"/>
        <v>10832716</v>
      </c>
      <c r="J160" s="6">
        <v>1031527.518433</v>
      </c>
      <c r="K160" s="12">
        <f t="shared" si="120"/>
        <v>8252220.1474639997</v>
      </c>
      <c r="L160" s="6">
        <f t="shared" si="121"/>
        <v>68.114776000000006</v>
      </c>
      <c r="M160" s="6">
        <f t="shared" si="122"/>
        <v>5242880</v>
      </c>
      <c r="N160" s="13">
        <f t="shared" si="123"/>
        <v>1.3127032248805208</v>
      </c>
      <c r="O160" s="13">
        <f t="shared" si="118"/>
        <v>1.3333333333333333</v>
      </c>
      <c r="P160" s="7">
        <f t="shared" si="124"/>
        <v>3.5976251961650126E-4</v>
      </c>
      <c r="Q160" s="7">
        <f t="shared" si="125"/>
        <v>1.3843677071071971E-3</v>
      </c>
      <c r="R160" s="6">
        <f t="shared" si="126"/>
        <v>1.7441302267236984E-3</v>
      </c>
      <c r="S160" s="6">
        <f t="shared" si="127"/>
        <v>1.3843677071071971E-3</v>
      </c>
      <c r="T160" s="7">
        <f t="shared" si="128"/>
        <v>0</v>
      </c>
      <c r="U160" s="7">
        <f t="shared" si="129"/>
        <v>0.11015625754540598</v>
      </c>
      <c r="V160" s="7">
        <f t="shared" si="130"/>
        <v>0.36131327966631271</v>
      </c>
      <c r="W160" s="6">
        <f t="shared" si="131"/>
        <v>0.47146953721171869</v>
      </c>
      <c r="X160" s="6">
        <v>1.642E-3</v>
      </c>
      <c r="Y160" s="6">
        <v>0.47311990909031199</v>
      </c>
      <c r="Z160" s="3">
        <f t="shared" si="132"/>
        <v>6.5972691839220463</v>
      </c>
      <c r="AA160" s="3">
        <f t="shared" si="133"/>
        <v>40.205701083868455</v>
      </c>
      <c r="AB160" s="6">
        <f t="shared" si="134"/>
        <v>15.690151820511749</v>
      </c>
      <c r="AC160" s="6">
        <f t="shared" ref="AC160:AC223" si="136">ABS(R160-X160)/ABS(X160)*100</f>
        <v>6.2198676445614121</v>
      </c>
      <c r="AD160" s="6">
        <f t="shared" ref="AD160:AD223" si="137">ABS(W160-Y160)/ABS(Y160)*100</f>
        <v>0.34882740017568359</v>
      </c>
    </row>
    <row r="161" spans="6:30">
      <c r="F161" s="6">
        <f t="shared" si="135"/>
        <v>68114776</v>
      </c>
      <c r="G161" s="6">
        <v>155924</v>
      </c>
      <c r="H161" s="6">
        <v>5416358</v>
      </c>
      <c r="I161" s="12">
        <f t="shared" si="119"/>
        <v>10832716</v>
      </c>
      <c r="J161" s="6">
        <v>1031787.022949</v>
      </c>
      <c r="K161" s="12">
        <f t="shared" si="120"/>
        <v>8254296.183592</v>
      </c>
      <c r="L161" s="6">
        <f t="shared" si="121"/>
        <v>68.114776000000006</v>
      </c>
      <c r="M161" s="6">
        <f t="shared" si="122"/>
        <v>5242880</v>
      </c>
      <c r="N161" s="13">
        <f t="shared" si="123"/>
        <v>1.3123730671954099</v>
      </c>
      <c r="O161" s="13">
        <f t="shared" ref="O161:O192" si="138">4/3</f>
        <v>1.3333333333333333</v>
      </c>
      <c r="P161" s="7">
        <f t="shared" si="124"/>
        <v>3.5976251961650126E-4</v>
      </c>
      <c r="Q161" s="7">
        <f t="shared" si="125"/>
        <v>1.3847159767028979E-3</v>
      </c>
      <c r="R161" s="6">
        <f t="shared" si="126"/>
        <v>1.7444784963193993E-3</v>
      </c>
      <c r="S161" s="6">
        <f t="shared" si="127"/>
        <v>1.3847159767028979E-3</v>
      </c>
      <c r="T161" s="7">
        <f t="shared" si="128"/>
        <v>0</v>
      </c>
      <c r="U161" s="7">
        <f t="shared" si="129"/>
        <v>0.11018396989024204</v>
      </c>
      <c r="V161" s="7">
        <f t="shared" si="130"/>
        <v>0.36439390446249315</v>
      </c>
      <c r="W161" s="6">
        <f t="shared" si="131"/>
        <v>0.47457787435273519</v>
      </c>
      <c r="X161" s="6">
        <v>1.6559999999999999E-3</v>
      </c>
      <c r="Y161" s="6">
        <v>0.47455440000055199</v>
      </c>
      <c r="Z161" s="3">
        <f t="shared" si="132"/>
        <v>6.5414951690821255</v>
      </c>
      <c r="AA161" s="3">
        <f t="shared" si="133"/>
        <v>39.875826973874396</v>
      </c>
      <c r="AB161" s="6">
        <f t="shared" si="134"/>
        <v>16.381885464800845</v>
      </c>
      <c r="AC161" s="6">
        <f t="shared" si="136"/>
        <v>5.3429043671134862</v>
      </c>
      <c r="AD161" s="6">
        <f t="shared" si="137"/>
        <v>4.9466093209055741E-3</v>
      </c>
    </row>
    <row r="162" spans="6:30">
      <c r="F162" s="6">
        <f t="shared" si="135"/>
        <v>68114776</v>
      </c>
      <c r="G162" s="6">
        <v>155924</v>
      </c>
      <c r="H162" s="6">
        <v>5416358</v>
      </c>
      <c r="I162" s="12">
        <f t="shared" si="119"/>
        <v>10832716</v>
      </c>
      <c r="J162" s="6">
        <v>1032283.9097899999</v>
      </c>
      <c r="K162" s="12">
        <f t="shared" si="120"/>
        <v>8258271.2783199996</v>
      </c>
      <c r="L162" s="6">
        <f t="shared" si="121"/>
        <v>68.114776000000006</v>
      </c>
      <c r="M162" s="6">
        <f t="shared" si="122"/>
        <v>5242880</v>
      </c>
      <c r="N162" s="13">
        <f t="shared" si="123"/>
        <v>1.3117413602576309</v>
      </c>
      <c r="O162" s="13">
        <f t="shared" si="138"/>
        <v>1.3333333333333333</v>
      </c>
      <c r="P162" s="7">
        <f t="shared" si="124"/>
        <v>3.5976251961650126E-4</v>
      </c>
      <c r="Q162" s="7">
        <f t="shared" si="125"/>
        <v>1.385382826674881E-3</v>
      </c>
      <c r="R162" s="6">
        <f t="shared" si="126"/>
        <v>1.7451453462913823E-3</v>
      </c>
      <c r="S162" s="6">
        <f t="shared" si="127"/>
        <v>1.385382826674881E-3</v>
      </c>
      <c r="T162" s="7">
        <f t="shared" si="128"/>
        <v>0</v>
      </c>
      <c r="U162" s="7">
        <f t="shared" si="129"/>
        <v>0.11023703216327889</v>
      </c>
      <c r="V162" s="7">
        <f t="shared" si="130"/>
        <v>0.36241350280780571</v>
      </c>
      <c r="W162" s="6">
        <f t="shared" si="131"/>
        <v>0.47265053497108461</v>
      </c>
      <c r="X162" s="6">
        <v>1.647E-3</v>
      </c>
      <c r="Y162" s="6">
        <v>0.47321304545424603</v>
      </c>
      <c r="Z162" s="3">
        <f t="shared" si="132"/>
        <v>6.5772410443230118</v>
      </c>
      <c r="AA162" s="3">
        <f t="shared" si="133"/>
        <v>40.113035960267148</v>
      </c>
      <c r="AB162" s="6">
        <f t="shared" si="134"/>
        <v>15.884467111421921</v>
      </c>
      <c r="AC162" s="6">
        <f t="shared" si="136"/>
        <v>5.959037419027462</v>
      </c>
      <c r="AD162" s="6">
        <f t="shared" si="137"/>
        <v>0.11887045138864495</v>
      </c>
    </row>
    <row r="163" spans="6:30">
      <c r="F163" s="6">
        <f t="shared" si="135"/>
        <v>70219380</v>
      </c>
      <c r="G163" s="6">
        <v>240369</v>
      </c>
      <c r="H163" s="6">
        <v>5451000</v>
      </c>
      <c r="I163" s="12">
        <f t="shared" si="119"/>
        <v>10902000</v>
      </c>
      <c r="J163" s="6">
        <v>2161304.9414059999</v>
      </c>
      <c r="K163" s="12">
        <f t="shared" si="120"/>
        <v>17290439.531248</v>
      </c>
      <c r="L163" s="6">
        <f t="shared" si="121"/>
        <v>70.219380000000001</v>
      </c>
      <c r="M163" s="6">
        <f t="shared" si="122"/>
        <v>5242880</v>
      </c>
      <c r="N163" s="13">
        <f t="shared" si="123"/>
        <v>0.63052185459469978</v>
      </c>
      <c r="O163" s="13">
        <f t="shared" si="138"/>
        <v>1.3333333333333333</v>
      </c>
      <c r="P163" s="7">
        <f t="shared" si="124"/>
        <v>3.6206349255893871E-4</v>
      </c>
      <c r="Q163" s="7">
        <f t="shared" si="125"/>
        <v>2.9005922892284125E-3</v>
      </c>
      <c r="R163" s="6">
        <f t="shared" si="126"/>
        <v>3.2626557817873512E-3</v>
      </c>
      <c r="S163" s="6">
        <f t="shared" si="127"/>
        <v>2.9005922892284125E-3</v>
      </c>
      <c r="T163" s="7">
        <f t="shared" si="128"/>
        <v>0</v>
      </c>
      <c r="U163" s="7">
        <f t="shared" si="129"/>
        <v>0.23080456847273323</v>
      </c>
      <c r="V163" s="7">
        <f t="shared" si="130"/>
        <v>0.61810536089078705</v>
      </c>
      <c r="W163" s="6">
        <f t="shared" si="131"/>
        <v>0.84890992936352028</v>
      </c>
      <c r="X163" s="6">
        <v>2.8089999999999999E-3</v>
      </c>
      <c r="Y163" s="6">
        <v>0.84494720000000001</v>
      </c>
      <c r="Z163" s="3">
        <f t="shared" si="132"/>
        <v>3.8810964756140978</v>
      </c>
      <c r="AA163" s="3">
        <f t="shared" si="133"/>
        <v>49.242974813095053</v>
      </c>
      <c r="AB163" s="6">
        <f t="shared" si="134"/>
        <v>3.2606724538416745</v>
      </c>
      <c r="AC163" s="6">
        <f t="shared" si="136"/>
        <v>16.150081231304782</v>
      </c>
      <c r="AD163" s="6">
        <f t="shared" si="137"/>
        <v>0.46899135987671986</v>
      </c>
    </row>
    <row r="164" spans="6:30">
      <c r="F164" s="6">
        <f t="shared" si="135"/>
        <v>70344708</v>
      </c>
      <c r="G164" s="6">
        <v>220542</v>
      </c>
      <c r="H164" s="6">
        <v>5494489</v>
      </c>
      <c r="I164" s="12">
        <f t="shared" si="119"/>
        <v>10988978</v>
      </c>
      <c r="J164" s="6">
        <v>2218486.7946779998</v>
      </c>
      <c r="K164" s="12">
        <f t="shared" si="120"/>
        <v>17747894.357423998</v>
      </c>
      <c r="L164" s="6">
        <f t="shared" si="121"/>
        <v>70.344707999999997</v>
      </c>
      <c r="M164" s="6">
        <f t="shared" si="122"/>
        <v>5242880</v>
      </c>
      <c r="N164" s="13">
        <f t="shared" si="123"/>
        <v>0.61917080295236693</v>
      </c>
      <c r="O164" s="13">
        <f t="shared" si="138"/>
        <v>1.3333333333333333</v>
      </c>
      <c r="P164" s="7">
        <f t="shared" si="124"/>
        <v>3.6495209634317935E-4</v>
      </c>
      <c r="Q164" s="7">
        <f t="shared" si="125"/>
        <v>2.9773335391589544E-3</v>
      </c>
      <c r="R164" s="6">
        <f t="shared" si="126"/>
        <v>3.342285635502134E-3</v>
      </c>
      <c r="S164" s="6">
        <f t="shared" si="127"/>
        <v>2.9773335391589544E-3</v>
      </c>
      <c r="T164" s="7">
        <f t="shared" si="128"/>
        <v>0</v>
      </c>
      <c r="U164" s="7">
        <f t="shared" si="129"/>
        <v>0.23691098719971279</v>
      </c>
      <c r="V164" s="7">
        <f t="shared" si="130"/>
        <v>0.61964567328887732</v>
      </c>
      <c r="W164" s="6">
        <f t="shared" si="131"/>
        <v>0.85655666048859014</v>
      </c>
      <c r="X164" s="6">
        <v>2.8159999999999999E-3</v>
      </c>
      <c r="Y164" s="6">
        <v>0.85133937777715196</v>
      </c>
      <c r="Z164" s="3">
        <f t="shared" si="132"/>
        <v>3.9023359375000002</v>
      </c>
      <c r="AA164" s="3">
        <f t="shared" si="133"/>
        <v>50.420154424499998</v>
      </c>
      <c r="AB164" s="6">
        <f t="shared" si="134"/>
        <v>5.7291739758151463</v>
      </c>
      <c r="AC164" s="6">
        <f t="shared" si="136"/>
        <v>18.689120578911009</v>
      </c>
      <c r="AD164" s="6">
        <f t="shared" si="137"/>
        <v>0.61283230256076093</v>
      </c>
    </row>
    <row r="165" spans="6:30">
      <c r="F165" s="6">
        <f t="shared" si="135"/>
        <v>71275120</v>
      </c>
      <c r="G165" s="6">
        <v>643994</v>
      </c>
      <c r="H165" s="6">
        <v>4866270</v>
      </c>
      <c r="I165" s="12">
        <f t="shared" si="119"/>
        <v>9732540</v>
      </c>
      <c r="J165" s="6">
        <v>1106465.2609860001</v>
      </c>
      <c r="K165" s="12">
        <f t="shared" si="120"/>
        <v>8851722.0878880005</v>
      </c>
      <c r="L165" s="6">
        <f t="shared" si="121"/>
        <v>71.275120000000001</v>
      </c>
      <c r="M165" s="6">
        <f t="shared" si="122"/>
        <v>5242880</v>
      </c>
      <c r="N165" s="13">
        <f t="shared" si="123"/>
        <v>1.0995080847959791</v>
      </c>
      <c r="O165" s="13">
        <f t="shared" si="138"/>
        <v>1.3333333333333333</v>
      </c>
      <c r="P165" s="7">
        <f t="shared" si="124"/>
        <v>3.2322486001371985E-4</v>
      </c>
      <c r="Q165" s="7">
        <f t="shared" si="125"/>
        <v>1.4849383549862575E-3</v>
      </c>
      <c r="R165" s="6">
        <f t="shared" si="126"/>
        <v>1.8081632149999772E-3</v>
      </c>
      <c r="S165" s="6">
        <f t="shared" si="127"/>
        <v>1.4849383549862575E-3</v>
      </c>
      <c r="T165" s="7">
        <f t="shared" si="128"/>
        <v>0</v>
      </c>
      <c r="U165" s="7">
        <f t="shared" si="129"/>
        <v>0.118158817943484</v>
      </c>
      <c r="V165" s="7">
        <f t="shared" si="130"/>
        <v>0.69468089153870227</v>
      </c>
      <c r="W165" s="6">
        <f t="shared" si="131"/>
        <v>0.81283970948218631</v>
      </c>
      <c r="X165" s="6">
        <v>3.1570000000000001E-3</v>
      </c>
      <c r="Y165" s="6">
        <v>0.830319699999713</v>
      </c>
      <c r="Z165" s="3">
        <f t="shared" si="132"/>
        <v>3.0828444726005704</v>
      </c>
      <c r="AA165" s="3">
        <f t="shared" si="133"/>
        <v>22.430717992747546</v>
      </c>
      <c r="AB165" s="6">
        <f t="shared" si="134"/>
        <v>52.96362511921896</v>
      </c>
      <c r="AC165" s="6">
        <f t="shared" si="136"/>
        <v>42.725270351600344</v>
      </c>
      <c r="AD165" s="6">
        <f t="shared" si="137"/>
        <v>2.1052120668138707</v>
      </c>
    </row>
    <row r="166" spans="6:30">
      <c r="F166" s="6">
        <f t="shared" si="135"/>
        <v>71739624</v>
      </c>
      <c r="G166" s="6">
        <v>155331</v>
      </c>
      <c r="H166" s="6">
        <v>5719417</v>
      </c>
      <c r="I166" s="12">
        <f t="shared" si="119"/>
        <v>11438834</v>
      </c>
      <c r="J166" s="6">
        <v>2248737.6804200001</v>
      </c>
      <c r="K166" s="12">
        <f t="shared" si="120"/>
        <v>17989901.443360001</v>
      </c>
      <c r="L166" s="6">
        <f t="shared" si="121"/>
        <v>71.739624000000006</v>
      </c>
      <c r="M166" s="6">
        <f t="shared" si="122"/>
        <v>5242880</v>
      </c>
      <c r="N166" s="13">
        <f t="shared" si="123"/>
        <v>0.63584750789293665</v>
      </c>
      <c r="O166" s="13">
        <f t="shared" si="138"/>
        <v>1.3333333333333333</v>
      </c>
      <c r="P166" s="7">
        <f t="shared" si="124"/>
        <v>3.7989214720619477E-4</v>
      </c>
      <c r="Q166" s="7">
        <f t="shared" si="125"/>
        <v>3.0179319222212236E-3</v>
      </c>
      <c r="R166" s="6">
        <f t="shared" si="126"/>
        <v>3.3978240694274185E-3</v>
      </c>
      <c r="S166" s="6">
        <f t="shared" si="127"/>
        <v>3.0179319222212236E-3</v>
      </c>
      <c r="T166" s="7">
        <f t="shared" si="128"/>
        <v>0</v>
      </c>
      <c r="U166" s="7">
        <f t="shared" si="129"/>
        <v>0.24014146268507316</v>
      </c>
      <c r="V166" s="7">
        <f t="shared" si="130"/>
        <v>0.82428717760658188</v>
      </c>
      <c r="W166" s="6">
        <f t="shared" si="131"/>
        <v>1.064428640291655</v>
      </c>
      <c r="X166" s="6">
        <v>3.7460000000000002E-3</v>
      </c>
      <c r="Y166" s="6">
        <v>1.069454184614232</v>
      </c>
      <c r="Z166" s="3">
        <f t="shared" si="132"/>
        <v>3.0536129204484781</v>
      </c>
      <c r="AA166" s="3">
        <f t="shared" si="133"/>
        <v>38.419437145456492</v>
      </c>
      <c r="AB166" s="6">
        <f t="shared" si="134"/>
        <v>19.435880346470277</v>
      </c>
      <c r="AC166" s="6">
        <f t="shared" si="136"/>
        <v>9.2946057280454273</v>
      </c>
      <c r="AD166" s="6">
        <f t="shared" si="137"/>
        <v>0.4699167477090061</v>
      </c>
    </row>
    <row r="167" spans="6:30">
      <c r="F167" s="6">
        <f t="shared" si="135"/>
        <v>72624904</v>
      </c>
      <c r="G167" s="6">
        <v>1971281</v>
      </c>
      <c r="H167" s="6">
        <v>2766607</v>
      </c>
      <c r="I167" s="12">
        <f t="shared" si="119"/>
        <v>5533214</v>
      </c>
      <c r="J167" s="6">
        <v>1681943.170898</v>
      </c>
      <c r="K167" s="12">
        <f t="shared" si="120"/>
        <v>13455545.367184</v>
      </c>
      <c r="L167" s="6">
        <f t="shared" si="121"/>
        <v>72.624904000000001</v>
      </c>
      <c r="M167" s="6">
        <f t="shared" si="122"/>
        <v>5242880</v>
      </c>
      <c r="N167" s="13">
        <f t="shared" si="123"/>
        <v>0.41122183077726865</v>
      </c>
      <c r="O167" s="13">
        <f t="shared" si="138"/>
        <v>1.3333333333333333</v>
      </c>
      <c r="P167" s="7">
        <f t="shared" si="124"/>
        <v>1.8376213409613057E-4</v>
      </c>
      <c r="Q167" s="7">
        <f t="shared" si="125"/>
        <v>2.2572619434504302E-3</v>
      </c>
      <c r="R167" s="6">
        <f t="shared" si="126"/>
        <v>2.4410240775465607E-3</v>
      </c>
      <c r="S167" s="6">
        <f t="shared" si="127"/>
        <v>2.2572619434504302E-3</v>
      </c>
      <c r="T167" s="7">
        <f t="shared" si="128"/>
        <v>0</v>
      </c>
      <c r="U167" s="7">
        <f t="shared" si="129"/>
        <v>0.179613788095185</v>
      </c>
      <c r="V167" s="7">
        <f t="shared" si="130"/>
        <v>0.65067196587898091</v>
      </c>
      <c r="W167" s="6">
        <f t="shared" si="131"/>
        <v>0.83028575397416593</v>
      </c>
      <c r="X167" s="6">
        <v>2.957E-3</v>
      </c>
      <c r="Y167" s="6">
        <v>0.88443870000000002</v>
      </c>
      <c r="Z167" s="3">
        <f t="shared" si="132"/>
        <v>1.8712255664524855</v>
      </c>
      <c r="AA167" s="3">
        <f t="shared" si="133"/>
        <v>36.403233999821438</v>
      </c>
      <c r="AB167" s="6">
        <f t="shared" si="134"/>
        <v>23.663782771375374</v>
      </c>
      <c r="AC167" s="6">
        <f t="shared" si="136"/>
        <v>17.449304107319556</v>
      </c>
      <c r="AD167" s="6">
        <f t="shared" si="137"/>
        <v>6.1228602983829283</v>
      </c>
    </row>
    <row r="168" spans="6:30">
      <c r="F168" s="6">
        <f t="shared" si="135"/>
        <v>73013268</v>
      </c>
      <c r="G168" s="6">
        <v>201822</v>
      </c>
      <c r="H168" s="6">
        <v>5748069</v>
      </c>
      <c r="I168" s="12">
        <f t="shared" si="119"/>
        <v>11496138</v>
      </c>
      <c r="J168" s="6">
        <v>2271624.1816409999</v>
      </c>
      <c r="K168" s="12">
        <f t="shared" si="120"/>
        <v>18172993.453127999</v>
      </c>
      <c r="L168" s="6">
        <f t="shared" si="121"/>
        <v>73.013267999999997</v>
      </c>
      <c r="M168" s="6">
        <f t="shared" si="122"/>
        <v>5242880</v>
      </c>
      <c r="N168" s="13">
        <f t="shared" si="123"/>
        <v>0.6325946261770784</v>
      </c>
      <c r="O168" s="13">
        <f t="shared" si="138"/>
        <v>1.3333333333333333</v>
      </c>
      <c r="P168" s="7">
        <f t="shared" si="124"/>
        <v>3.817952554778511E-4</v>
      </c>
      <c r="Q168" s="7">
        <f t="shared" si="125"/>
        <v>3.0486468887663256E-3</v>
      </c>
      <c r="R168" s="6">
        <f t="shared" si="126"/>
        <v>3.4304421442441766E-3</v>
      </c>
      <c r="S168" s="6">
        <f t="shared" si="127"/>
        <v>3.0486468887663256E-3</v>
      </c>
      <c r="T168" s="7">
        <f t="shared" si="128"/>
        <v>0</v>
      </c>
      <c r="U168" s="7">
        <f t="shared" si="129"/>
        <v>0.24258549958933676</v>
      </c>
      <c r="V168" s="7">
        <f t="shared" si="130"/>
        <v>0.64451071628661993</v>
      </c>
      <c r="W168" s="6">
        <f t="shared" si="131"/>
        <v>0.88709621587595666</v>
      </c>
      <c r="X168" s="6">
        <v>2.9290000000000002E-3</v>
      </c>
      <c r="Y168" s="6">
        <v>0.86590027000000003</v>
      </c>
      <c r="Z168" s="3">
        <f t="shared" si="132"/>
        <v>3.9249361556845335</v>
      </c>
      <c r="AA168" s="3">
        <f t="shared" si="133"/>
        <v>49.63603537897712</v>
      </c>
      <c r="AB168" s="6">
        <f t="shared" si="134"/>
        <v>4.0849057277680245</v>
      </c>
      <c r="AC168" s="6">
        <f t="shared" si="136"/>
        <v>17.119909328923743</v>
      </c>
      <c r="AD168" s="6">
        <f t="shared" si="137"/>
        <v>2.4478507064048651</v>
      </c>
    </row>
    <row r="169" spans="6:30">
      <c r="F169" s="6">
        <f t="shared" si="135"/>
        <v>73374112</v>
      </c>
      <c r="G169" s="6">
        <v>917825</v>
      </c>
      <c r="H169" s="6">
        <v>4584801</v>
      </c>
      <c r="I169" s="12">
        <f t="shared" si="119"/>
        <v>9169602</v>
      </c>
      <c r="J169" s="6">
        <v>1127595.078613</v>
      </c>
      <c r="K169" s="12">
        <f t="shared" si="120"/>
        <v>9020760.6289039999</v>
      </c>
      <c r="L169" s="6">
        <f t="shared" si="121"/>
        <v>73.374111999999997</v>
      </c>
      <c r="M169" s="6">
        <f t="shared" si="122"/>
        <v>5242880</v>
      </c>
      <c r="N169" s="13">
        <f t="shared" si="123"/>
        <v>1.016499869270346</v>
      </c>
      <c r="O169" s="13">
        <f t="shared" si="138"/>
        <v>1.3333333333333333</v>
      </c>
      <c r="P169" s="7">
        <f t="shared" si="124"/>
        <v>3.0452927219734268E-4</v>
      </c>
      <c r="Q169" s="7">
        <f t="shared" si="125"/>
        <v>1.5132957537537853E-3</v>
      </c>
      <c r="R169" s="6">
        <f t="shared" si="126"/>
        <v>1.8178250259511279E-3</v>
      </c>
      <c r="S169" s="6">
        <f t="shared" si="127"/>
        <v>1.5132957537537853E-3</v>
      </c>
      <c r="T169" s="7">
        <f t="shared" si="128"/>
        <v>0</v>
      </c>
      <c r="U169" s="7">
        <f t="shared" si="129"/>
        <v>0.12041525957089022</v>
      </c>
      <c r="V169" s="7">
        <f t="shared" si="130"/>
        <v>0.37099524331145139</v>
      </c>
      <c r="W169" s="6">
        <f t="shared" si="131"/>
        <v>0.49141050288234162</v>
      </c>
      <c r="X169" s="6">
        <v>1.686E-3</v>
      </c>
      <c r="Y169" s="6">
        <v>0.51179934999943799</v>
      </c>
      <c r="Z169" s="3">
        <f t="shared" si="132"/>
        <v>5.4386725978647688</v>
      </c>
      <c r="AA169" s="3">
        <f t="shared" si="133"/>
        <v>42.803134656721227</v>
      </c>
      <c r="AB169" s="6">
        <f t="shared" si="134"/>
        <v>10.243430975457574</v>
      </c>
      <c r="AC169" s="6">
        <f t="shared" si="136"/>
        <v>7.8188034371961965</v>
      </c>
      <c r="AD169" s="6">
        <f t="shared" si="137"/>
        <v>3.9837579155031686</v>
      </c>
    </row>
    <row r="170" spans="6:30">
      <c r="F170" s="6">
        <f t="shared" si="135"/>
        <v>73628616</v>
      </c>
      <c r="G170" s="6">
        <v>2216688</v>
      </c>
      <c r="H170" s="6">
        <v>2441238</v>
      </c>
      <c r="I170" s="12">
        <f t="shared" si="119"/>
        <v>4882476</v>
      </c>
      <c r="J170" s="6">
        <v>1777212.4096679999</v>
      </c>
      <c r="K170" s="12">
        <f t="shared" si="120"/>
        <v>14217699.277344</v>
      </c>
      <c r="L170" s="6">
        <f t="shared" si="121"/>
        <v>73.628615999999994</v>
      </c>
      <c r="M170" s="6">
        <f t="shared" si="122"/>
        <v>5242880</v>
      </c>
      <c r="N170" s="13">
        <f t="shared" si="123"/>
        <v>0.3434083043084375</v>
      </c>
      <c r="O170" s="13">
        <f t="shared" si="138"/>
        <v>1.3333333333333333</v>
      </c>
      <c r="P170" s="7">
        <f t="shared" si="124"/>
        <v>1.6215064326684985E-4</v>
      </c>
      <c r="Q170" s="7">
        <f t="shared" si="125"/>
        <v>2.3851185980496444E-3</v>
      </c>
      <c r="R170" s="6">
        <f t="shared" si="126"/>
        <v>2.5472692413164941E-3</v>
      </c>
      <c r="S170" s="6">
        <f t="shared" si="127"/>
        <v>2.3851185980496444E-3</v>
      </c>
      <c r="T170" s="7">
        <f t="shared" si="128"/>
        <v>0</v>
      </c>
      <c r="U170" s="7">
        <f t="shared" si="129"/>
        <v>0.18978753781544952</v>
      </c>
      <c r="V170" s="7">
        <f t="shared" si="130"/>
        <v>0.771036377558319</v>
      </c>
      <c r="W170" s="6">
        <f t="shared" si="131"/>
        <v>0.96082391537376854</v>
      </c>
      <c r="X170" s="6">
        <v>3.5040000000000002E-3</v>
      </c>
      <c r="Y170" s="6">
        <v>1.0127727999988319</v>
      </c>
      <c r="Z170" s="3">
        <f t="shared" si="132"/>
        <v>1.3934006849315068</v>
      </c>
      <c r="AA170" s="3">
        <f t="shared" si="133"/>
        <v>32.460500633205477</v>
      </c>
      <c r="AB170" s="6">
        <f t="shared" si="134"/>
        <v>31.931546859313801</v>
      </c>
      <c r="AC170" s="6">
        <f t="shared" si="136"/>
        <v>27.303960008090922</v>
      </c>
      <c r="AD170" s="6">
        <f t="shared" si="137"/>
        <v>5.1293720195806234</v>
      </c>
    </row>
    <row r="171" spans="6:30">
      <c r="F171" s="6">
        <f t="shared" si="135"/>
        <v>73643192</v>
      </c>
      <c r="G171" s="6">
        <v>227362</v>
      </c>
      <c r="H171" s="6">
        <v>5757996</v>
      </c>
      <c r="I171" s="12">
        <f t="shared" si="119"/>
        <v>11515992</v>
      </c>
      <c r="J171" s="6">
        <v>2316293.0388179999</v>
      </c>
      <c r="K171" s="12">
        <f t="shared" si="120"/>
        <v>18530344.310543999</v>
      </c>
      <c r="L171" s="6">
        <f t="shared" si="121"/>
        <v>73.643191999999999</v>
      </c>
      <c r="M171" s="6">
        <f t="shared" si="122"/>
        <v>5242880</v>
      </c>
      <c r="N171" s="13">
        <f t="shared" si="123"/>
        <v>0.62146670385650937</v>
      </c>
      <c r="O171" s="13">
        <f t="shared" si="138"/>
        <v>1.3333333333333333</v>
      </c>
      <c r="P171" s="7">
        <f t="shared" si="124"/>
        <v>3.8245462151906051E-4</v>
      </c>
      <c r="Q171" s="7">
        <f t="shared" si="125"/>
        <v>3.1085949970661034E-3</v>
      </c>
      <c r="R171" s="6">
        <f t="shared" si="126"/>
        <v>3.491049618585164E-3</v>
      </c>
      <c r="S171" s="6">
        <f t="shared" si="127"/>
        <v>3.1085949970661034E-3</v>
      </c>
      <c r="T171" s="7">
        <f t="shared" si="128"/>
        <v>0</v>
      </c>
      <c r="U171" s="7">
        <f t="shared" si="129"/>
        <v>0.24735566233101855</v>
      </c>
      <c r="V171" s="7">
        <f t="shared" si="130"/>
        <v>0.66145415266561258</v>
      </c>
      <c r="W171" s="6">
        <f t="shared" si="131"/>
        <v>0.90880981499663116</v>
      </c>
      <c r="X171" s="6">
        <v>3.006E-3</v>
      </c>
      <c r="Y171" s="6">
        <v>0.90195029999999998</v>
      </c>
      <c r="Z171" s="3">
        <f t="shared" si="132"/>
        <v>3.8310019960079842</v>
      </c>
      <c r="AA171" s="3">
        <f t="shared" si="133"/>
        <v>49.315620254275444</v>
      </c>
      <c r="AB171" s="6">
        <f t="shared" si="134"/>
        <v>3.413007221094591</v>
      </c>
      <c r="AC171" s="6">
        <f t="shared" si="136"/>
        <v>16.136048522460545</v>
      </c>
      <c r="AD171" s="6">
        <f t="shared" si="137"/>
        <v>0.76052028550034045</v>
      </c>
    </row>
    <row r="172" spans="6:30">
      <c r="F172" s="6">
        <f t="shared" si="135"/>
        <v>74500488</v>
      </c>
      <c r="G172" s="6">
        <v>806529</v>
      </c>
      <c r="H172" s="6">
        <v>4864159</v>
      </c>
      <c r="I172" s="12">
        <f t="shared" si="119"/>
        <v>9728318</v>
      </c>
      <c r="J172" s="6">
        <v>2092578.2143550001</v>
      </c>
      <c r="K172" s="12">
        <f t="shared" si="120"/>
        <v>16740625.71484</v>
      </c>
      <c r="L172" s="6">
        <f t="shared" si="121"/>
        <v>74.500488000000004</v>
      </c>
      <c r="M172" s="6">
        <f t="shared" si="122"/>
        <v>5242880</v>
      </c>
      <c r="N172" s="13">
        <f t="shared" si="123"/>
        <v>0.58112033359518778</v>
      </c>
      <c r="O172" s="13">
        <f t="shared" si="138"/>
        <v>1.3333333333333333</v>
      </c>
      <c r="P172" s="7">
        <f t="shared" si="124"/>
        <v>3.2308464426747293E-4</v>
      </c>
      <c r="Q172" s="7">
        <f t="shared" si="125"/>
        <v>2.8083571720411296E-3</v>
      </c>
      <c r="R172" s="6">
        <f t="shared" si="126"/>
        <v>3.1314418163086027E-3</v>
      </c>
      <c r="S172" s="6">
        <f t="shared" si="127"/>
        <v>2.8083571720411296E-3</v>
      </c>
      <c r="T172" s="7">
        <f t="shared" si="128"/>
        <v>0</v>
      </c>
      <c r="U172" s="7">
        <f t="shared" si="129"/>
        <v>0.22346527901123303</v>
      </c>
      <c r="V172" s="7">
        <f t="shared" si="130"/>
        <v>0.62074589643037037</v>
      </c>
      <c r="W172" s="6">
        <f t="shared" si="131"/>
        <v>0.8442111754416034</v>
      </c>
      <c r="X172" s="6">
        <v>2.8210000000000002E-3</v>
      </c>
      <c r="Y172" s="6">
        <v>0.86842917777652395</v>
      </c>
      <c r="Z172" s="3">
        <f t="shared" si="132"/>
        <v>3.4485352711804325</v>
      </c>
      <c r="AA172" s="3">
        <f t="shared" si="133"/>
        <v>47.474301920850763</v>
      </c>
      <c r="AB172" s="6">
        <f t="shared" si="134"/>
        <v>0.448168307652269</v>
      </c>
      <c r="AC172" s="6">
        <f t="shared" si="136"/>
        <v>11.004672680205692</v>
      </c>
      <c r="AD172" s="6">
        <f t="shared" si="137"/>
        <v>2.7887135709703963</v>
      </c>
    </row>
    <row r="173" spans="6:30">
      <c r="F173" s="6">
        <f t="shared" si="135"/>
        <v>75427324</v>
      </c>
      <c r="G173" s="6">
        <v>199187</v>
      </c>
      <c r="H173" s="6">
        <v>5953632</v>
      </c>
      <c r="I173" s="12">
        <f t="shared" si="119"/>
        <v>11907264</v>
      </c>
      <c r="J173" s="6">
        <v>2383285.7143549998</v>
      </c>
      <c r="K173" s="12">
        <f t="shared" si="120"/>
        <v>19066285.714839999</v>
      </c>
      <c r="L173" s="6">
        <f t="shared" si="121"/>
        <v>75.427323999999999</v>
      </c>
      <c r="M173" s="6">
        <f t="shared" si="122"/>
        <v>5242880</v>
      </c>
      <c r="N173" s="13">
        <f t="shared" si="123"/>
        <v>0.62451933103740986</v>
      </c>
      <c r="O173" s="13">
        <f t="shared" si="138"/>
        <v>1.3333333333333333</v>
      </c>
      <c r="P173" s="7">
        <f t="shared" si="124"/>
        <v>3.9544905436262326E-4</v>
      </c>
      <c r="Q173" s="7">
        <f t="shared" si="125"/>
        <v>3.1985029199948279E-3</v>
      </c>
      <c r="R173" s="6">
        <f t="shared" si="126"/>
        <v>3.5939519743574512E-3</v>
      </c>
      <c r="S173" s="6">
        <f t="shared" si="127"/>
        <v>3.1985029199948279E-3</v>
      </c>
      <c r="T173" s="7">
        <f t="shared" si="128"/>
        <v>0</v>
      </c>
      <c r="U173" s="7">
        <f t="shared" si="129"/>
        <v>0.25450977338306308</v>
      </c>
      <c r="V173" s="7">
        <f t="shared" si="130"/>
        <v>0.66123410803731397</v>
      </c>
      <c r="W173" s="6">
        <f t="shared" si="131"/>
        <v>0.9157438814203771</v>
      </c>
      <c r="X173" s="6">
        <v>3.0049999999999999E-3</v>
      </c>
      <c r="Y173" s="6">
        <v>0.89450654545536501</v>
      </c>
      <c r="Z173" s="3">
        <f t="shared" si="132"/>
        <v>3.9624838602329455</v>
      </c>
      <c r="AA173" s="3">
        <f t="shared" si="133"/>
        <v>50.758830522036604</v>
      </c>
      <c r="AB173" s="6">
        <f t="shared" si="134"/>
        <v>6.4393650580641619</v>
      </c>
      <c r="AC173" s="6">
        <f t="shared" si="136"/>
        <v>19.599067366304538</v>
      </c>
      <c r="AD173" s="6">
        <f t="shared" si="137"/>
        <v>2.3741957029728424</v>
      </c>
    </row>
    <row r="174" spans="6:30">
      <c r="F174" s="6">
        <f t="shared" si="135"/>
        <v>75472412</v>
      </c>
      <c r="G174" s="6">
        <v>217918</v>
      </c>
      <c r="H174" s="6">
        <v>5926171</v>
      </c>
      <c r="I174" s="12">
        <f t="shared" si="119"/>
        <v>11852342</v>
      </c>
      <c r="J174" s="6">
        <v>2374401.5605469998</v>
      </c>
      <c r="K174" s="12">
        <f t="shared" si="120"/>
        <v>18995212.484375998</v>
      </c>
      <c r="L174" s="6">
        <f t="shared" si="121"/>
        <v>75.472412000000006</v>
      </c>
      <c r="M174" s="6">
        <f t="shared" si="122"/>
        <v>5242880</v>
      </c>
      <c r="N174" s="13">
        <f t="shared" si="123"/>
        <v>0.62396469688079692</v>
      </c>
      <c r="O174" s="13">
        <f t="shared" si="138"/>
        <v>1.3333333333333333</v>
      </c>
      <c r="P174" s="7">
        <f t="shared" si="124"/>
        <v>3.9362505407475665E-4</v>
      </c>
      <c r="Q174" s="7">
        <f t="shared" si="125"/>
        <v>3.1865798879699993E-3</v>
      </c>
      <c r="R174" s="6">
        <f t="shared" si="126"/>
        <v>3.580204942044756E-3</v>
      </c>
      <c r="S174" s="6">
        <f t="shared" si="127"/>
        <v>3.1865798879699993E-3</v>
      </c>
      <c r="T174" s="7">
        <f t="shared" si="128"/>
        <v>0</v>
      </c>
      <c r="U174" s="7">
        <f t="shared" si="129"/>
        <v>0.25356103947392439</v>
      </c>
      <c r="V174" s="7">
        <f t="shared" si="130"/>
        <v>0.65243232290536979</v>
      </c>
      <c r="W174" s="6">
        <f t="shared" si="131"/>
        <v>0.90599336237929418</v>
      </c>
      <c r="X174" s="6">
        <v>2.9650000000000002E-3</v>
      </c>
      <c r="Y174" s="6">
        <v>0.90245705000000009</v>
      </c>
      <c r="Z174" s="3">
        <f t="shared" si="132"/>
        <v>3.9974172006745361</v>
      </c>
      <c r="AA174" s="3">
        <f t="shared" si="133"/>
        <v>51.251838069142657</v>
      </c>
      <c r="AB174" s="6">
        <f t="shared" si="134"/>
        <v>7.4731834053962611</v>
      </c>
      <c r="AC174" s="6">
        <f t="shared" si="136"/>
        <v>20.748901923937801</v>
      </c>
      <c r="AD174" s="6">
        <f t="shared" si="137"/>
        <v>0.39185381501469591</v>
      </c>
    </row>
    <row r="175" spans="6:30">
      <c r="F175" s="6">
        <f t="shared" si="135"/>
        <v>75521600</v>
      </c>
      <c r="G175" s="6">
        <v>440020</v>
      </c>
      <c r="H175" s="6">
        <v>5560100</v>
      </c>
      <c r="I175" s="12">
        <f t="shared" si="119"/>
        <v>11120200</v>
      </c>
      <c r="J175" s="6">
        <v>1241295.282104</v>
      </c>
      <c r="K175" s="12">
        <f t="shared" si="120"/>
        <v>9930362.2568319999</v>
      </c>
      <c r="L175" s="6">
        <f t="shared" si="121"/>
        <v>75.521600000000007</v>
      </c>
      <c r="M175" s="6">
        <f t="shared" si="122"/>
        <v>5242880</v>
      </c>
      <c r="N175" s="13">
        <f t="shared" si="123"/>
        <v>1.1198181609487008</v>
      </c>
      <c r="O175" s="13">
        <f t="shared" si="138"/>
        <v>1.3333333333333333</v>
      </c>
      <c r="P175" s="7">
        <f t="shared" si="124"/>
        <v>3.6931007612859206E-4</v>
      </c>
      <c r="Q175" s="7">
        <f t="shared" si="125"/>
        <v>1.6658877953539639E-3</v>
      </c>
      <c r="R175" s="6">
        <f t="shared" si="126"/>
        <v>2.0351978714825561E-3</v>
      </c>
      <c r="S175" s="6">
        <f t="shared" si="127"/>
        <v>1.6658877953539639E-3</v>
      </c>
      <c r="T175" s="7">
        <f t="shared" si="128"/>
        <v>0</v>
      </c>
      <c r="U175" s="7">
        <f t="shared" si="129"/>
        <v>0.13255724189797941</v>
      </c>
      <c r="V175" s="7">
        <f t="shared" si="130"/>
        <v>0.39564024168089534</v>
      </c>
      <c r="W175" s="6">
        <f t="shared" si="131"/>
        <v>0.52819748357887475</v>
      </c>
      <c r="X175" s="6">
        <v>1.7979999999999999E-3</v>
      </c>
      <c r="Y175" s="6">
        <v>0.54561594285688597</v>
      </c>
      <c r="Z175" s="3">
        <f t="shared" si="132"/>
        <v>6.1847608453837601</v>
      </c>
      <c r="AA175" s="3">
        <f t="shared" si="133"/>
        <v>44.184036737850946</v>
      </c>
      <c r="AB175" s="6">
        <f t="shared" si="134"/>
        <v>7.3477310704135714</v>
      </c>
      <c r="AC175" s="6">
        <f t="shared" si="136"/>
        <v>13.192317657539279</v>
      </c>
      <c r="AD175" s="6">
        <f t="shared" si="137"/>
        <v>3.1924395733025808</v>
      </c>
    </row>
    <row r="176" spans="6:30">
      <c r="F176" s="6">
        <f t="shared" si="135"/>
        <v>76607116</v>
      </c>
      <c r="G176" s="6">
        <v>735323</v>
      </c>
      <c r="H176" s="6">
        <v>5158388</v>
      </c>
      <c r="I176" s="12">
        <f t="shared" si="119"/>
        <v>10316776</v>
      </c>
      <c r="J176" s="6">
        <v>1255705.8558350001</v>
      </c>
      <c r="K176" s="12">
        <f t="shared" si="120"/>
        <v>10045646.84668</v>
      </c>
      <c r="L176" s="6">
        <f t="shared" si="121"/>
        <v>76.607116000000005</v>
      </c>
      <c r="M176" s="6">
        <f t="shared" si="122"/>
        <v>5242880</v>
      </c>
      <c r="N176" s="13">
        <f t="shared" si="123"/>
        <v>1.0269897157901391</v>
      </c>
      <c r="O176" s="13">
        <f t="shared" si="138"/>
        <v>1.3333333333333333</v>
      </c>
      <c r="P176" s="7">
        <f t="shared" si="124"/>
        <v>3.4262777018053916E-4</v>
      </c>
      <c r="Q176" s="7">
        <f t="shared" si="125"/>
        <v>1.6852275924583487E-3</v>
      </c>
      <c r="R176" s="6">
        <f t="shared" si="126"/>
        <v>2.027855362638888E-3</v>
      </c>
      <c r="S176" s="6">
        <f t="shared" si="127"/>
        <v>1.6852275924583487E-3</v>
      </c>
      <c r="T176" s="7">
        <f t="shared" si="128"/>
        <v>0</v>
      </c>
      <c r="U176" s="7">
        <f t="shared" si="129"/>
        <v>0.13409613915755089</v>
      </c>
      <c r="V176" s="7">
        <f t="shared" si="130"/>
        <v>0.45109148801214438</v>
      </c>
      <c r="W176" s="6">
        <f t="shared" si="131"/>
        <v>0.5851876271696953</v>
      </c>
      <c r="X176" s="6">
        <v>2.0500000000000002E-3</v>
      </c>
      <c r="Y176" s="6">
        <v>0.60205766666735006</v>
      </c>
      <c r="Z176" s="3">
        <f t="shared" si="132"/>
        <v>5.0325736585365846</v>
      </c>
      <c r="AA176" s="3">
        <f t="shared" si="133"/>
        <v>39.202524279726831</v>
      </c>
      <c r="AB176" s="6">
        <f t="shared" si="134"/>
        <v>17.793775977641531</v>
      </c>
      <c r="AC176" s="6">
        <f t="shared" si="136"/>
        <v>1.0802262127371813</v>
      </c>
      <c r="AD176" s="6">
        <f t="shared" si="137"/>
        <v>2.8020637277219191</v>
      </c>
    </row>
    <row r="177" spans="6:30">
      <c r="F177" s="6">
        <f t="shared" si="135"/>
        <v>77460444</v>
      </c>
      <c r="G177" s="6">
        <v>213453</v>
      </c>
      <c r="H177" s="6">
        <v>6099282</v>
      </c>
      <c r="I177" s="12">
        <f t="shared" si="119"/>
        <v>12198564</v>
      </c>
      <c r="J177" s="6">
        <v>2409435.1818849999</v>
      </c>
      <c r="K177" s="12">
        <f t="shared" si="120"/>
        <v>19275481.455079999</v>
      </c>
      <c r="L177" s="6">
        <f t="shared" si="121"/>
        <v>77.460443999999995</v>
      </c>
      <c r="M177" s="6">
        <f t="shared" si="122"/>
        <v>5242880</v>
      </c>
      <c r="N177" s="13">
        <f t="shared" si="123"/>
        <v>0.632853920065644</v>
      </c>
      <c r="O177" s="13">
        <f t="shared" si="138"/>
        <v>1.3333333333333333</v>
      </c>
      <c r="P177" s="7">
        <f t="shared" si="124"/>
        <v>4.0512334306033184E-4</v>
      </c>
      <c r="Q177" s="7">
        <f t="shared" si="125"/>
        <v>3.2335969700901398E-3</v>
      </c>
      <c r="R177" s="6">
        <f t="shared" si="126"/>
        <v>3.6387203131504715E-3</v>
      </c>
      <c r="S177" s="6">
        <f t="shared" si="127"/>
        <v>3.2335969700901398E-3</v>
      </c>
      <c r="T177" s="7">
        <f t="shared" si="128"/>
        <v>0</v>
      </c>
      <c r="U177" s="7">
        <f t="shared" si="129"/>
        <v>0.25730226066860418</v>
      </c>
      <c r="V177" s="7">
        <f t="shared" si="130"/>
        <v>0.6660750898598834</v>
      </c>
      <c r="W177" s="6">
        <f t="shared" si="131"/>
        <v>0.92337735052848757</v>
      </c>
      <c r="X177" s="6">
        <v>3.0270000000000002E-3</v>
      </c>
      <c r="Y177" s="6">
        <v>0.90746708181845703</v>
      </c>
      <c r="Z177" s="3">
        <f t="shared" si="132"/>
        <v>4.0299187314172444</v>
      </c>
      <c r="AA177" s="3">
        <f t="shared" si="133"/>
        <v>50.942798691985459</v>
      </c>
      <c r="AB177" s="6">
        <f t="shared" si="134"/>
        <v>6.8251394149368867</v>
      </c>
      <c r="AC177" s="6">
        <f t="shared" si="136"/>
        <v>20.208797923702388</v>
      </c>
      <c r="AD177" s="6">
        <f t="shared" si="137"/>
        <v>1.7532612508817662</v>
      </c>
    </row>
    <row r="178" spans="6:30">
      <c r="F178" s="6">
        <f t="shared" si="135"/>
        <v>79589028</v>
      </c>
      <c r="G178" s="6">
        <v>916428</v>
      </c>
      <c r="H178" s="6">
        <v>5105039</v>
      </c>
      <c r="I178" s="12">
        <f t="shared" si="119"/>
        <v>10210078</v>
      </c>
      <c r="J178" s="6">
        <v>1191143.9777830001</v>
      </c>
      <c r="K178" s="12">
        <f t="shared" si="120"/>
        <v>9529151.8222640008</v>
      </c>
      <c r="L178" s="6">
        <f t="shared" si="121"/>
        <v>79.589027999999999</v>
      </c>
      <c r="M178" s="6">
        <f t="shared" si="122"/>
        <v>5242880</v>
      </c>
      <c r="N178" s="13">
        <f t="shared" si="123"/>
        <v>1.0714571653843394</v>
      </c>
      <c r="O178" s="13">
        <f t="shared" si="138"/>
        <v>1.3333333333333333</v>
      </c>
      <c r="P178" s="7">
        <f t="shared" si="124"/>
        <v>3.3908425059431149E-4</v>
      </c>
      <c r="Q178" s="7">
        <f t="shared" si="125"/>
        <v>1.5985819359070283E-3</v>
      </c>
      <c r="R178" s="6">
        <f t="shared" si="126"/>
        <v>1.9376661865013398E-3</v>
      </c>
      <c r="S178" s="6">
        <f t="shared" si="127"/>
        <v>1.5985819359070283E-3</v>
      </c>
      <c r="T178" s="7">
        <f t="shared" si="128"/>
        <v>0</v>
      </c>
      <c r="U178" s="7">
        <f t="shared" si="129"/>
        <v>0.12720161163480004</v>
      </c>
      <c r="V178" s="7">
        <f t="shared" si="130"/>
        <v>0.60182205839669012</v>
      </c>
      <c r="W178" s="6">
        <f t="shared" si="131"/>
        <v>0.72902367003149016</v>
      </c>
      <c r="X178" s="6">
        <v>2.735E-3</v>
      </c>
      <c r="Y178" s="6">
        <v>0.76842559999999993</v>
      </c>
      <c r="Z178" s="3">
        <f t="shared" si="132"/>
        <v>3.7331180987202925</v>
      </c>
      <c r="AA178" s="3">
        <f t="shared" si="133"/>
        <v>27.87320459894406</v>
      </c>
      <c r="AB178" s="6">
        <f t="shared" si="134"/>
        <v>41.550934701753995</v>
      </c>
      <c r="AC178" s="6">
        <f t="shared" si="136"/>
        <v>29.152973071249004</v>
      </c>
      <c r="AD178" s="6">
        <f t="shared" si="137"/>
        <v>5.1276180762990951</v>
      </c>
    </row>
    <row r="179" spans="6:30">
      <c r="F179" s="6">
        <f t="shared" si="135"/>
        <v>80166968</v>
      </c>
      <c r="G179" s="6">
        <v>224617</v>
      </c>
      <c r="H179" s="6">
        <v>6306219</v>
      </c>
      <c r="I179" s="12">
        <f t="shared" si="119"/>
        <v>12612438</v>
      </c>
      <c r="J179" s="6">
        <v>2518690.7822270002</v>
      </c>
      <c r="K179" s="12">
        <f t="shared" si="120"/>
        <v>20149526.257816002</v>
      </c>
      <c r="L179" s="6">
        <f t="shared" si="121"/>
        <v>80.166967999999997</v>
      </c>
      <c r="M179" s="6">
        <f t="shared" si="122"/>
        <v>5242880</v>
      </c>
      <c r="N179" s="13">
        <f t="shared" si="123"/>
        <v>0.62594216055613883</v>
      </c>
      <c r="O179" s="13">
        <f t="shared" si="138"/>
        <v>1.3333333333333333</v>
      </c>
      <c r="P179" s="7">
        <f t="shared" si="124"/>
        <v>4.1886840505990427E-4</v>
      </c>
      <c r="Q179" s="7">
        <f t="shared" si="125"/>
        <v>3.3802241053156159E-3</v>
      </c>
      <c r="R179" s="6">
        <f t="shared" si="126"/>
        <v>3.7990925103755201E-3</v>
      </c>
      <c r="S179" s="6">
        <f t="shared" si="127"/>
        <v>3.3802241053156159E-3</v>
      </c>
      <c r="T179" s="7">
        <f t="shared" si="128"/>
        <v>0</v>
      </c>
      <c r="U179" s="7">
        <f t="shared" si="129"/>
        <v>0.26896960626480704</v>
      </c>
      <c r="V179" s="7">
        <f t="shared" si="130"/>
        <v>0.72680740727029891</v>
      </c>
      <c r="W179" s="6">
        <f t="shared" si="131"/>
        <v>0.99577701353510595</v>
      </c>
      <c r="X179" s="6">
        <v>3.3029999999999999E-3</v>
      </c>
      <c r="Y179" s="6">
        <v>0.97597644545514595</v>
      </c>
      <c r="Z179" s="3">
        <f t="shared" si="132"/>
        <v>3.8184795640326978</v>
      </c>
      <c r="AA179" s="3">
        <f t="shared" si="133"/>
        <v>48.802970046178629</v>
      </c>
      <c r="AB179" s="6">
        <f t="shared" si="134"/>
        <v>2.3379989499126825</v>
      </c>
      <c r="AC179" s="6">
        <f t="shared" si="136"/>
        <v>15.019452327445357</v>
      </c>
      <c r="AD179" s="6">
        <f t="shared" si="137"/>
        <v>2.0287956919622192</v>
      </c>
    </row>
    <row r="180" spans="6:30">
      <c r="F180" s="6">
        <f t="shared" si="135"/>
        <v>80633316</v>
      </c>
      <c r="G180" s="6">
        <v>84414</v>
      </c>
      <c r="H180" s="6">
        <v>6578753</v>
      </c>
      <c r="I180" s="12">
        <f t="shared" si="119"/>
        <v>13157506</v>
      </c>
      <c r="J180" s="6">
        <v>2582283.6147460002</v>
      </c>
      <c r="K180" s="12">
        <f t="shared" si="120"/>
        <v>20658268.917968001</v>
      </c>
      <c r="L180" s="6">
        <f t="shared" si="121"/>
        <v>80.633315999999994</v>
      </c>
      <c r="M180" s="6">
        <f t="shared" si="122"/>
        <v>5242880</v>
      </c>
      <c r="N180" s="13">
        <f t="shared" si="123"/>
        <v>0.63691232078772864</v>
      </c>
      <c r="O180" s="13">
        <f t="shared" si="138"/>
        <v>1.3333333333333333</v>
      </c>
      <c r="P180" s="7">
        <f t="shared" si="124"/>
        <v>4.3697051694415628E-4</v>
      </c>
      <c r="Q180" s="7">
        <f t="shared" si="125"/>
        <v>3.4655692484839881E-3</v>
      </c>
      <c r="R180" s="6">
        <f t="shared" si="126"/>
        <v>3.9025397654281445E-3</v>
      </c>
      <c r="S180" s="6">
        <f t="shared" si="127"/>
        <v>3.4655692484839881E-3</v>
      </c>
      <c r="T180" s="7">
        <f t="shared" si="128"/>
        <v>0</v>
      </c>
      <c r="U180" s="7">
        <f t="shared" si="129"/>
        <v>0.27576064994694399</v>
      </c>
      <c r="V180" s="7">
        <f t="shared" si="130"/>
        <v>1.5940032873951089</v>
      </c>
      <c r="W180" s="6">
        <f t="shared" si="131"/>
        <v>1.8697639373420529</v>
      </c>
      <c r="X180" s="6">
        <v>7.2439999999999996E-3</v>
      </c>
      <c r="Y180" s="6">
        <v>1.853981066664252</v>
      </c>
      <c r="Z180" s="3">
        <f t="shared" si="132"/>
        <v>1.8163315847598014</v>
      </c>
      <c r="AA180" s="3">
        <f t="shared" si="133"/>
        <v>22.814211946955275</v>
      </c>
      <c r="AB180" s="6">
        <f t="shared" si="134"/>
        <v>52.159452671397176</v>
      </c>
      <c r="AC180" s="6">
        <f t="shared" si="136"/>
        <v>46.127280985254764</v>
      </c>
      <c r="AD180" s="6">
        <f t="shared" si="137"/>
        <v>0.85129621664357269</v>
      </c>
    </row>
    <row r="181" spans="6:30">
      <c r="F181" s="6">
        <f t="shared" si="135"/>
        <v>81645720</v>
      </c>
      <c r="G181" s="6">
        <v>25626</v>
      </c>
      <c r="H181" s="6">
        <v>6761100</v>
      </c>
      <c r="I181" s="12">
        <f t="shared" si="119"/>
        <v>13522200</v>
      </c>
      <c r="J181" s="6">
        <v>1269544.189453</v>
      </c>
      <c r="K181" s="12">
        <f t="shared" si="120"/>
        <v>10156353.515624</v>
      </c>
      <c r="L181" s="6">
        <f t="shared" si="121"/>
        <v>81.645719999999997</v>
      </c>
      <c r="M181" s="6">
        <f t="shared" si="122"/>
        <v>5242880</v>
      </c>
      <c r="N181" s="13">
        <f t="shared" si="123"/>
        <v>1.3314030453152461</v>
      </c>
      <c r="O181" s="13">
        <f t="shared" si="138"/>
        <v>1.3333333333333333</v>
      </c>
      <c r="P181" s="7">
        <f t="shared" si="124"/>
        <v>4.4908227472761707E-4</v>
      </c>
      <c r="Q181" s="7">
        <f t="shared" si="125"/>
        <v>1.7037994112790789E-3</v>
      </c>
      <c r="R181" s="6">
        <f t="shared" si="126"/>
        <v>2.152881686006696E-3</v>
      </c>
      <c r="S181" s="6">
        <f t="shared" si="127"/>
        <v>1.7037994112790789E-3</v>
      </c>
      <c r="T181" s="7">
        <f t="shared" si="128"/>
        <v>0</v>
      </c>
      <c r="U181" s="7">
        <f t="shared" si="129"/>
        <v>0.13557392720952582</v>
      </c>
      <c r="V181" s="7">
        <f t="shared" si="130"/>
        <v>0.7041428105555424</v>
      </c>
      <c r="W181" s="6">
        <f t="shared" si="131"/>
        <v>0.83971673776506828</v>
      </c>
      <c r="X181" s="6">
        <v>3.2000000000000002E-3</v>
      </c>
      <c r="Y181" s="6">
        <v>0.84334545454400001</v>
      </c>
      <c r="Z181" s="3">
        <f t="shared" si="132"/>
        <v>4.2256875000000003</v>
      </c>
      <c r="AA181" s="3">
        <f t="shared" si="133"/>
        <v>25.390883789059998</v>
      </c>
      <c r="AB181" s="6">
        <f t="shared" si="134"/>
        <v>46.756268397528785</v>
      </c>
      <c r="AC181" s="6">
        <f t="shared" si="136"/>
        <v>32.722447312290754</v>
      </c>
      <c r="AD181" s="6">
        <f t="shared" si="137"/>
        <v>0.43027643765434048</v>
      </c>
    </row>
    <row r="182" spans="6:30">
      <c r="F182" s="6">
        <f t="shared" si="135"/>
        <v>83411048</v>
      </c>
      <c r="G182" s="6">
        <v>1228045</v>
      </c>
      <c r="H182" s="6">
        <v>4904179</v>
      </c>
      <c r="I182" s="12">
        <f t="shared" si="119"/>
        <v>9808358</v>
      </c>
      <c r="J182" s="6">
        <v>2177308.624268</v>
      </c>
      <c r="K182" s="12">
        <f t="shared" si="120"/>
        <v>17418468.994144</v>
      </c>
      <c r="L182" s="6">
        <f t="shared" si="121"/>
        <v>83.411047999999994</v>
      </c>
      <c r="M182" s="6">
        <f t="shared" si="122"/>
        <v>5242880</v>
      </c>
      <c r="N182" s="13">
        <f t="shared" si="123"/>
        <v>0.56310103966643221</v>
      </c>
      <c r="O182" s="13">
        <f t="shared" si="138"/>
        <v>1.3333333333333333</v>
      </c>
      <c r="P182" s="7">
        <f t="shared" si="124"/>
        <v>3.2574283193436131E-4</v>
      </c>
      <c r="Q182" s="7">
        <f t="shared" si="125"/>
        <v>2.9220701280189797E-3</v>
      </c>
      <c r="R182" s="6">
        <f t="shared" si="126"/>
        <v>3.2478129599533409E-3</v>
      </c>
      <c r="S182" s="6">
        <f t="shared" si="127"/>
        <v>2.9220701280189797E-3</v>
      </c>
      <c r="T182" s="7">
        <f t="shared" si="128"/>
        <v>0</v>
      </c>
      <c r="U182" s="7">
        <f t="shared" si="129"/>
        <v>0.23251359298203522</v>
      </c>
      <c r="V182" s="7">
        <f t="shared" si="130"/>
        <v>1.0619353761690775</v>
      </c>
      <c r="W182" s="6">
        <f t="shared" si="131"/>
        <v>1.2944489691511127</v>
      </c>
      <c r="X182" s="6">
        <v>4.8260000000000004E-3</v>
      </c>
      <c r="Y182" s="6">
        <v>1.3375258999999999</v>
      </c>
      <c r="Z182" s="3">
        <f t="shared" si="132"/>
        <v>2.0323990882718608</v>
      </c>
      <c r="AA182" s="3">
        <f t="shared" si="133"/>
        <v>28.874378771892246</v>
      </c>
      <c r="AB182" s="6">
        <f t="shared" si="134"/>
        <v>39.45150998717407</v>
      </c>
      <c r="AC182" s="6">
        <f t="shared" si="136"/>
        <v>32.701762122806869</v>
      </c>
      <c r="AD182" s="6">
        <f t="shared" si="137"/>
        <v>3.2206427441059047</v>
      </c>
    </row>
    <row r="183" spans="6:30">
      <c r="F183" s="6">
        <f t="shared" si="135"/>
        <v>84692044</v>
      </c>
      <c r="G183" s="6">
        <v>659033</v>
      </c>
      <c r="H183" s="6">
        <v>5959282</v>
      </c>
      <c r="I183" s="12">
        <f t="shared" si="119"/>
        <v>11918564</v>
      </c>
      <c r="J183" s="6">
        <v>1396787.6008299999</v>
      </c>
      <c r="K183" s="12">
        <f t="shared" si="120"/>
        <v>11174300.806639999</v>
      </c>
      <c r="L183" s="6">
        <f t="shared" si="121"/>
        <v>84.692043999999996</v>
      </c>
      <c r="M183" s="6">
        <f t="shared" si="122"/>
        <v>5242880</v>
      </c>
      <c r="N183" s="13">
        <f t="shared" si="123"/>
        <v>1.0666049004979126</v>
      </c>
      <c r="O183" s="13">
        <f t="shared" si="138"/>
        <v>1.3333333333333333</v>
      </c>
      <c r="P183" s="7">
        <f t="shared" si="124"/>
        <v>3.9582433572988765E-4</v>
      </c>
      <c r="Q183" s="7">
        <f t="shared" si="125"/>
        <v>1.8745671964372182E-3</v>
      </c>
      <c r="R183" s="6">
        <f t="shared" si="126"/>
        <v>2.270391532167106E-3</v>
      </c>
      <c r="S183" s="6">
        <f t="shared" si="127"/>
        <v>1.8745671964372182E-3</v>
      </c>
      <c r="T183" s="7">
        <f t="shared" si="128"/>
        <v>0</v>
      </c>
      <c r="U183" s="7">
        <f t="shared" si="129"/>
        <v>0.14916218127364778</v>
      </c>
      <c r="V183" s="7">
        <f t="shared" si="130"/>
        <v>0.43128747146526969</v>
      </c>
      <c r="W183" s="6">
        <f t="shared" si="131"/>
        <v>0.58044965273891747</v>
      </c>
      <c r="X183" s="6">
        <v>1.9599999999999999E-3</v>
      </c>
      <c r="Y183" s="6">
        <v>0.59421599999915997</v>
      </c>
      <c r="Z183" s="3">
        <f t="shared" si="132"/>
        <v>6.0808999999999997</v>
      </c>
      <c r="AA183" s="3">
        <f t="shared" si="133"/>
        <v>45.609391047510201</v>
      </c>
      <c r="AB183" s="6">
        <f t="shared" si="134"/>
        <v>4.35881650830519</v>
      </c>
      <c r="AC183" s="6">
        <f t="shared" si="136"/>
        <v>15.836302661587046</v>
      </c>
      <c r="AD183" s="6">
        <f t="shared" si="137"/>
        <v>2.316724433583405</v>
      </c>
    </row>
    <row r="184" spans="6:30">
      <c r="F184" s="6">
        <f t="shared" si="135"/>
        <v>85295700</v>
      </c>
      <c r="G184" s="6">
        <v>245874</v>
      </c>
      <c r="H184" s="6">
        <v>6698185</v>
      </c>
      <c r="I184" s="12">
        <f t="shared" si="119"/>
        <v>13396370</v>
      </c>
      <c r="J184" s="6">
        <v>2677887.3715820001</v>
      </c>
      <c r="K184" s="12">
        <f t="shared" si="120"/>
        <v>21423098.972656</v>
      </c>
      <c r="L184" s="6">
        <f t="shared" si="121"/>
        <v>85.295699999999997</v>
      </c>
      <c r="M184" s="6">
        <f t="shared" si="122"/>
        <v>5242880</v>
      </c>
      <c r="N184" s="13">
        <f t="shared" si="123"/>
        <v>0.62532362927972507</v>
      </c>
      <c r="O184" s="13">
        <f t="shared" si="138"/>
        <v>1.3333333333333333</v>
      </c>
      <c r="P184" s="7">
        <f t="shared" si="124"/>
        <v>4.4490336725479636E-4</v>
      </c>
      <c r="Q184" s="7">
        <f t="shared" si="125"/>
        <v>3.5938748450646224E-3</v>
      </c>
      <c r="R184" s="6">
        <f t="shared" si="126"/>
        <v>4.0387782123194188E-3</v>
      </c>
      <c r="S184" s="6">
        <f t="shared" si="127"/>
        <v>3.5938748450646224E-3</v>
      </c>
      <c r="T184" s="7">
        <f t="shared" si="128"/>
        <v>0</v>
      </c>
      <c r="U184" s="7">
        <f t="shared" si="129"/>
        <v>0.2859701226678783</v>
      </c>
      <c r="V184" s="7">
        <f t="shared" si="130"/>
        <v>0.72130629156283377</v>
      </c>
      <c r="W184" s="6">
        <f t="shared" si="131"/>
        <v>1.007276414230712</v>
      </c>
      <c r="X184" s="6">
        <v>3.2780000000000001E-3</v>
      </c>
      <c r="Y184" s="6">
        <v>1.0016475333344259</v>
      </c>
      <c r="Z184" s="3">
        <f t="shared" si="132"/>
        <v>4.0867510677242223</v>
      </c>
      <c r="AA184" s="3">
        <f t="shared" si="133"/>
        <v>52.283340994889564</v>
      </c>
      <c r="AB184" s="6">
        <f t="shared" si="134"/>
        <v>9.6362063778103195</v>
      </c>
      <c r="AC184" s="6">
        <f t="shared" si="136"/>
        <v>23.208609283691846</v>
      </c>
      <c r="AD184" s="6">
        <f t="shared" si="137"/>
        <v>0.56196223810863777</v>
      </c>
    </row>
    <row r="185" spans="6:30">
      <c r="F185" s="6">
        <f t="shared" si="135"/>
        <v>86261676</v>
      </c>
      <c r="G185" s="6">
        <v>36000</v>
      </c>
      <c r="H185" s="6">
        <v>7128473</v>
      </c>
      <c r="I185" s="12">
        <f t="shared" si="119"/>
        <v>14256946</v>
      </c>
      <c r="J185" s="6">
        <v>2809634.8352049999</v>
      </c>
      <c r="K185" s="12">
        <f t="shared" si="120"/>
        <v>22477078.681639999</v>
      </c>
      <c r="L185" s="6">
        <f t="shared" si="121"/>
        <v>86.261675999999994</v>
      </c>
      <c r="M185" s="6">
        <f t="shared" si="122"/>
        <v>5242880</v>
      </c>
      <c r="N185" s="13">
        <f t="shared" si="123"/>
        <v>0.63428820986623724</v>
      </c>
      <c r="O185" s="13">
        <f t="shared" si="138"/>
        <v>1.3333333333333333</v>
      </c>
      <c r="P185" s="7">
        <f t="shared" si="124"/>
        <v>4.7348373344195481E-4</v>
      </c>
      <c r="Q185" s="7">
        <f t="shared" si="125"/>
        <v>3.7706873206154695E-3</v>
      </c>
      <c r="R185" s="6">
        <f t="shared" si="126"/>
        <v>4.244171054057424E-3</v>
      </c>
      <c r="S185" s="6">
        <f t="shared" si="127"/>
        <v>3.7706873206154695E-3</v>
      </c>
      <c r="T185" s="7">
        <f t="shared" si="128"/>
        <v>0</v>
      </c>
      <c r="U185" s="7">
        <f t="shared" si="129"/>
        <v>0.30003936199932696</v>
      </c>
      <c r="V185" s="7">
        <f t="shared" si="130"/>
        <v>0.84035043547238009</v>
      </c>
      <c r="W185" s="6">
        <f t="shared" si="131"/>
        <v>1.140389797471707</v>
      </c>
      <c r="X185" s="6">
        <v>3.8189999999999999E-3</v>
      </c>
      <c r="Y185" s="6">
        <v>1.122676885712649</v>
      </c>
      <c r="Z185" s="3">
        <f t="shared" si="132"/>
        <v>3.7331620843152655</v>
      </c>
      <c r="AA185" s="3">
        <f t="shared" si="133"/>
        <v>47.084741935878505</v>
      </c>
      <c r="AB185" s="6">
        <f t="shared" si="134"/>
        <v>1.2650609946198066</v>
      </c>
      <c r="AC185" s="6">
        <f t="shared" si="136"/>
        <v>11.133046715303067</v>
      </c>
      <c r="AD185" s="6">
        <f t="shared" si="137"/>
        <v>1.5777390613875726</v>
      </c>
    </row>
    <row r="186" spans="6:30">
      <c r="F186" s="6">
        <f t="shared" si="135"/>
        <v>86552936</v>
      </c>
      <c r="G186" s="6">
        <v>63838</v>
      </c>
      <c r="H186" s="6">
        <v>7106348</v>
      </c>
      <c r="I186" s="12">
        <f t="shared" si="119"/>
        <v>14212696</v>
      </c>
      <c r="J186" s="6">
        <v>2803576.3583979998</v>
      </c>
      <c r="K186" s="12">
        <f t="shared" si="120"/>
        <v>22428610.867183998</v>
      </c>
      <c r="L186" s="6">
        <f t="shared" si="121"/>
        <v>86.552936000000003</v>
      </c>
      <c r="M186" s="6">
        <f t="shared" si="122"/>
        <v>5242880</v>
      </c>
      <c r="N186" s="13">
        <f t="shared" si="123"/>
        <v>0.63368596852313486</v>
      </c>
      <c r="O186" s="13">
        <f t="shared" si="138"/>
        <v>1.3333333333333333</v>
      </c>
      <c r="P186" s="7">
        <f t="shared" si="124"/>
        <v>4.7201415817633996E-4</v>
      </c>
      <c r="Q186" s="7">
        <f t="shared" si="125"/>
        <v>3.7625565053962984E-3</v>
      </c>
      <c r="R186" s="6">
        <f t="shared" si="126"/>
        <v>4.2345706635726387E-3</v>
      </c>
      <c r="S186" s="6">
        <f t="shared" si="127"/>
        <v>3.7625565053962984E-3</v>
      </c>
      <c r="T186" s="7">
        <f t="shared" si="128"/>
        <v>0</v>
      </c>
      <c r="U186" s="7">
        <f t="shared" si="129"/>
        <v>0.29939238058626816</v>
      </c>
      <c r="V186" s="7">
        <f t="shared" si="130"/>
        <v>0.93672998266717</v>
      </c>
      <c r="W186" s="6">
        <f t="shared" si="131"/>
        <v>1.2361223632534382</v>
      </c>
      <c r="X186" s="6">
        <v>4.2570000000000004E-3</v>
      </c>
      <c r="Y186" s="6">
        <v>1.2254838750000001</v>
      </c>
      <c r="Z186" s="3">
        <f t="shared" si="132"/>
        <v>3.3386647874089732</v>
      </c>
      <c r="AA186" s="3">
        <f t="shared" si="133"/>
        <v>42.149139520195433</v>
      </c>
      <c r="AB186" s="6">
        <f t="shared" si="134"/>
        <v>11.614834263652853</v>
      </c>
      <c r="AC186" s="6">
        <f t="shared" si="136"/>
        <v>0.52688128793426559</v>
      </c>
      <c r="AD186" s="6">
        <f t="shared" si="137"/>
        <v>0.86810511916674948</v>
      </c>
    </row>
    <row r="187" spans="6:30">
      <c r="F187" s="6">
        <f t="shared" si="135"/>
        <v>86984404</v>
      </c>
      <c r="G187" s="6">
        <v>643994</v>
      </c>
      <c r="H187" s="6">
        <v>6175377</v>
      </c>
      <c r="I187" s="12">
        <f t="shared" si="119"/>
        <v>12350754</v>
      </c>
      <c r="J187" s="6">
        <v>1380653.638916</v>
      </c>
      <c r="K187" s="12">
        <f t="shared" si="120"/>
        <v>11045229.111328</v>
      </c>
      <c r="L187" s="6">
        <f t="shared" si="121"/>
        <v>86.984403999999998</v>
      </c>
      <c r="M187" s="6">
        <f t="shared" si="122"/>
        <v>5242880</v>
      </c>
      <c r="N187" s="13">
        <f t="shared" si="123"/>
        <v>1.1181980813175756</v>
      </c>
      <c r="O187" s="13">
        <f t="shared" si="138"/>
        <v>1.3333333333333333</v>
      </c>
      <c r="P187" s="7">
        <f t="shared" si="124"/>
        <v>4.1017768565183296E-4</v>
      </c>
      <c r="Q187" s="7">
        <f t="shared" si="125"/>
        <v>1.8529145158617465E-3</v>
      </c>
      <c r="R187" s="6">
        <f t="shared" si="126"/>
        <v>2.2630922015135797E-3</v>
      </c>
      <c r="S187" s="6">
        <f t="shared" si="127"/>
        <v>1.8529145158617465E-3</v>
      </c>
      <c r="T187" s="7">
        <f t="shared" si="128"/>
        <v>0</v>
      </c>
      <c r="U187" s="7">
        <f t="shared" si="129"/>
        <v>0.14743924433588565</v>
      </c>
      <c r="V187" s="7">
        <f t="shared" si="130"/>
        <v>0.7824786982298465</v>
      </c>
      <c r="W187" s="6">
        <f t="shared" si="131"/>
        <v>0.92991794256573213</v>
      </c>
      <c r="X187" s="6">
        <v>3.5560000000000001E-3</v>
      </c>
      <c r="Y187" s="6">
        <v>0.94573187692362415</v>
      </c>
      <c r="Z187" s="3">
        <f t="shared" si="132"/>
        <v>3.4732154105736779</v>
      </c>
      <c r="AA187" s="3">
        <f t="shared" si="133"/>
        <v>24.848659418060741</v>
      </c>
      <c r="AB187" s="6">
        <f t="shared" si="134"/>
        <v>47.893292579815906</v>
      </c>
      <c r="AC187" s="6">
        <f t="shared" si="136"/>
        <v>36.358487021552882</v>
      </c>
      <c r="AD187" s="6">
        <f t="shared" si="137"/>
        <v>1.6721371821930384</v>
      </c>
    </row>
    <row r="188" spans="6:30">
      <c r="F188" s="6">
        <f t="shared" si="135"/>
        <v>87187384</v>
      </c>
      <c r="G188" s="6">
        <v>1585478</v>
      </c>
      <c r="H188" s="6">
        <v>4623152</v>
      </c>
      <c r="I188" s="12">
        <f t="shared" si="119"/>
        <v>9246304</v>
      </c>
      <c r="J188" s="6">
        <v>2095108.84668</v>
      </c>
      <c r="K188" s="12">
        <f t="shared" si="120"/>
        <v>16760870.77344</v>
      </c>
      <c r="L188" s="6">
        <f t="shared" si="121"/>
        <v>87.187383999999994</v>
      </c>
      <c r="M188" s="6">
        <f t="shared" si="122"/>
        <v>5242880</v>
      </c>
      <c r="N188" s="13">
        <f t="shared" si="123"/>
        <v>0.55166012106316653</v>
      </c>
      <c r="O188" s="13">
        <f t="shared" si="138"/>
        <v>1.3333333333333333</v>
      </c>
      <c r="P188" s="7">
        <f t="shared" si="124"/>
        <v>3.0707660241255597E-4</v>
      </c>
      <c r="Q188" s="7">
        <f t="shared" si="125"/>
        <v>2.8117534223657099E-3</v>
      </c>
      <c r="R188" s="6">
        <f t="shared" si="126"/>
        <v>3.1188300247782658E-3</v>
      </c>
      <c r="S188" s="6">
        <f t="shared" si="127"/>
        <v>2.8117534223657099E-3</v>
      </c>
      <c r="T188" s="7">
        <f t="shared" si="128"/>
        <v>0</v>
      </c>
      <c r="U188" s="7">
        <f t="shared" si="129"/>
        <v>0.22373552384829651</v>
      </c>
      <c r="V188" s="7">
        <f t="shared" si="130"/>
        <v>0.78577936765432554</v>
      </c>
      <c r="W188" s="6">
        <f t="shared" si="131"/>
        <v>1.009514891502622</v>
      </c>
      <c r="X188" s="6">
        <v>3.571E-3</v>
      </c>
      <c r="Y188" s="6">
        <v>1.0503135076920329</v>
      </c>
      <c r="Z188" s="3">
        <f t="shared" si="132"/>
        <v>2.5892758330999723</v>
      </c>
      <c r="AA188" s="3">
        <f t="shared" si="133"/>
        <v>37.548856395273035</v>
      </c>
      <c r="AB188" s="6">
        <f t="shared" si="134"/>
        <v>21.261455548425936</v>
      </c>
      <c r="AC188" s="6">
        <f t="shared" si="136"/>
        <v>12.662278779662117</v>
      </c>
      <c r="AD188" s="6">
        <f t="shared" si="137"/>
        <v>3.8844226881421475</v>
      </c>
    </row>
    <row r="189" spans="6:30">
      <c r="F189" s="6">
        <f t="shared" si="135"/>
        <v>92969100</v>
      </c>
      <c r="G189" s="6">
        <v>151926</v>
      </c>
      <c r="H189" s="6">
        <v>7494215</v>
      </c>
      <c r="I189" s="12">
        <f t="shared" si="119"/>
        <v>14988430</v>
      </c>
      <c r="J189" s="6">
        <v>2946869.9807130001</v>
      </c>
      <c r="K189" s="12">
        <f t="shared" si="120"/>
        <v>23574959.845704</v>
      </c>
      <c r="L189" s="6">
        <f t="shared" si="121"/>
        <v>92.969099999999997</v>
      </c>
      <c r="M189" s="6">
        <f t="shared" si="122"/>
        <v>5242880</v>
      </c>
      <c r="N189" s="13">
        <f t="shared" si="123"/>
        <v>0.63577754100528405</v>
      </c>
      <c r="O189" s="13">
        <f t="shared" si="138"/>
        <v>1.3333333333333333</v>
      </c>
      <c r="P189" s="7">
        <f t="shared" si="124"/>
        <v>4.9777685872089291E-4</v>
      </c>
      <c r="Q189" s="7">
        <f t="shared" si="125"/>
        <v>3.9548645726291036E-3</v>
      </c>
      <c r="R189" s="6">
        <f t="shared" si="126"/>
        <v>4.4526414313499968E-3</v>
      </c>
      <c r="S189" s="6">
        <f t="shared" si="127"/>
        <v>3.9548645726291036E-3</v>
      </c>
      <c r="T189" s="7">
        <f t="shared" si="128"/>
        <v>0</v>
      </c>
      <c r="U189" s="7">
        <f t="shared" si="129"/>
        <v>0.31469462786739155</v>
      </c>
      <c r="V189" s="7">
        <f t="shared" si="130"/>
        <v>0.90636382396196224</v>
      </c>
      <c r="W189" s="6">
        <f t="shared" si="131"/>
        <v>1.2210584518293537</v>
      </c>
      <c r="X189" s="6">
        <v>4.1190000000000003E-3</v>
      </c>
      <c r="Y189" s="6">
        <v>1.19426286</v>
      </c>
      <c r="Z189" s="3">
        <f t="shared" si="132"/>
        <v>3.6388516630250058</v>
      </c>
      <c r="AA189" s="3">
        <f t="shared" si="133"/>
        <v>45.787734587431899</v>
      </c>
      <c r="AB189" s="6">
        <f t="shared" si="134"/>
        <v>3.9848367897765629</v>
      </c>
      <c r="AC189" s="6">
        <f t="shared" si="136"/>
        <v>8.1000590276765347</v>
      </c>
      <c r="AD189" s="6">
        <f t="shared" si="137"/>
        <v>2.243692969682876</v>
      </c>
    </row>
    <row r="190" spans="6:30">
      <c r="F190" s="6">
        <f t="shared" si="135"/>
        <v>94894204</v>
      </c>
      <c r="G190" s="6">
        <v>185639</v>
      </c>
      <c r="H190" s="6">
        <v>7598452</v>
      </c>
      <c r="I190" s="12">
        <f t="shared" si="119"/>
        <v>15196904</v>
      </c>
      <c r="J190" s="6">
        <v>3015421.452881</v>
      </c>
      <c r="K190" s="12">
        <f t="shared" si="120"/>
        <v>24123371.623048</v>
      </c>
      <c r="L190" s="6">
        <f t="shared" si="121"/>
        <v>94.894204000000002</v>
      </c>
      <c r="M190" s="6">
        <f t="shared" si="122"/>
        <v>5242880</v>
      </c>
      <c r="N190" s="13">
        <f t="shared" si="123"/>
        <v>0.62996600298942229</v>
      </c>
      <c r="O190" s="13">
        <f t="shared" si="138"/>
        <v>1.3333333333333333</v>
      </c>
      <c r="P190" s="7">
        <f t="shared" si="124"/>
        <v>5.047004346287751E-4</v>
      </c>
      <c r="Q190" s="7">
        <f t="shared" si="125"/>
        <v>4.0468644879471175E-3</v>
      </c>
      <c r="R190" s="6">
        <f t="shared" si="126"/>
        <v>4.5515649225758925E-3</v>
      </c>
      <c r="S190" s="6">
        <f t="shared" si="127"/>
        <v>4.0468644879471175E-3</v>
      </c>
      <c r="T190" s="7">
        <f t="shared" si="128"/>
        <v>0</v>
      </c>
      <c r="U190" s="7">
        <f t="shared" si="129"/>
        <v>0.32201520195612382</v>
      </c>
      <c r="V190" s="7">
        <f t="shared" si="130"/>
        <v>0.90768409173175391</v>
      </c>
      <c r="W190" s="6">
        <f t="shared" si="131"/>
        <v>1.2296992936878777</v>
      </c>
      <c r="X190" s="6">
        <v>4.1250000000000002E-3</v>
      </c>
      <c r="Y190" s="6">
        <v>1.216682499998625</v>
      </c>
      <c r="Z190" s="3">
        <f t="shared" si="132"/>
        <v>3.684097939393939</v>
      </c>
      <c r="AA190" s="3">
        <f t="shared" si="133"/>
        <v>46.784720723487027</v>
      </c>
      <c r="AB190" s="6">
        <f t="shared" si="134"/>
        <v>1.8941942315850362</v>
      </c>
      <c r="AC190" s="6">
        <f t="shared" si="136"/>
        <v>10.340967820021632</v>
      </c>
      <c r="AD190" s="6">
        <f t="shared" si="137"/>
        <v>1.0698595310828742</v>
      </c>
    </row>
    <row r="191" spans="6:30">
      <c r="F191" s="6">
        <f t="shared" si="135"/>
        <v>95118104</v>
      </c>
      <c r="G191" s="6">
        <v>1447360</v>
      </c>
      <c r="H191" s="6">
        <v>5514242</v>
      </c>
      <c r="I191" s="12">
        <f t="shared" si="119"/>
        <v>11028484</v>
      </c>
      <c r="J191" s="6">
        <v>1686973.766357</v>
      </c>
      <c r="K191" s="12">
        <f t="shared" si="120"/>
        <v>13495790.130856</v>
      </c>
      <c r="L191" s="6">
        <f t="shared" si="121"/>
        <v>95.118104000000002</v>
      </c>
      <c r="M191" s="6">
        <f t="shared" si="122"/>
        <v>5242880</v>
      </c>
      <c r="N191" s="13">
        <f t="shared" si="123"/>
        <v>0.81717957178254474</v>
      </c>
      <c r="O191" s="13">
        <f t="shared" si="138"/>
        <v>1.3333333333333333</v>
      </c>
      <c r="P191" s="7">
        <f t="shared" si="124"/>
        <v>3.6626411985602413E-4</v>
      </c>
      <c r="Q191" s="7">
        <f t="shared" si="125"/>
        <v>2.2640132843274423E-3</v>
      </c>
      <c r="R191" s="6">
        <f t="shared" si="126"/>
        <v>2.6302774041834665E-3</v>
      </c>
      <c r="S191" s="6">
        <f t="shared" si="127"/>
        <v>2.2640132843274423E-3</v>
      </c>
      <c r="T191" s="7">
        <f t="shared" si="128"/>
        <v>0</v>
      </c>
      <c r="U191" s="7">
        <f t="shared" si="129"/>
        <v>0.18015100262323769</v>
      </c>
      <c r="V191" s="7">
        <f t="shared" si="130"/>
        <v>0.61238420055502329</v>
      </c>
      <c r="W191" s="6">
        <f t="shared" si="131"/>
        <v>0.79253520317826098</v>
      </c>
      <c r="X191" s="6">
        <v>2.7829999999999999E-3</v>
      </c>
      <c r="Y191" s="6">
        <v>0.832117</v>
      </c>
      <c r="Z191" s="3">
        <f t="shared" si="132"/>
        <v>3.9628041681638524</v>
      </c>
      <c r="AA191" s="3">
        <f t="shared" si="133"/>
        <v>38.79494108762055</v>
      </c>
      <c r="AB191" s="6">
        <f t="shared" si="134"/>
        <v>18.64846265442176</v>
      </c>
      <c r="AC191" s="6">
        <f t="shared" si="136"/>
        <v>5.4876965798251298</v>
      </c>
      <c r="AD191" s="6">
        <f t="shared" si="137"/>
        <v>4.7567585834370663</v>
      </c>
    </row>
    <row r="192" spans="6:30">
      <c r="F192" s="6">
        <f t="shared" si="135"/>
        <v>98658416</v>
      </c>
      <c r="G192" s="6">
        <v>445315</v>
      </c>
      <c r="H192" s="6">
        <v>7479343</v>
      </c>
      <c r="I192" s="12">
        <f t="shared" si="119"/>
        <v>14958686</v>
      </c>
      <c r="J192" s="6">
        <v>1590929.6821290001</v>
      </c>
      <c r="K192" s="12">
        <f t="shared" si="120"/>
        <v>12727437.457032001</v>
      </c>
      <c r="L192" s="6">
        <f t="shared" si="121"/>
        <v>98.658416000000003</v>
      </c>
      <c r="M192" s="6">
        <f t="shared" si="122"/>
        <v>5242880</v>
      </c>
      <c r="N192" s="13">
        <f t="shared" si="123"/>
        <v>1.1753101164708704</v>
      </c>
      <c r="O192" s="13">
        <f t="shared" si="138"/>
        <v>1.3333333333333333</v>
      </c>
      <c r="P192" s="7">
        <f t="shared" si="124"/>
        <v>4.9678903845647594E-4</v>
      </c>
      <c r="Q192" s="7">
        <f t="shared" si="125"/>
        <v>2.1351167437233605E-3</v>
      </c>
      <c r="R192" s="6">
        <f t="shared" si="126"/>
        <v>2.6319057821798364E-3</v>
      </c>
      <c r="S192" s="6">
        <f t="shared" si="127"/>
        <v>2.1351167437233605E-3</v>
      </c>
      <c r="T192" s="7">
        <f t="shared" si="128"/>
        <v>0</v>
      </c>
      <c r="U192" s="7">
        <f t="shared" si="129"/>
        <v>0.1698945075817829</v>
      </c>
      <c r="V192" s="7">
        <f t="shared" si="130"/>
        <v>0.55627282033887848</v>
      </c>
      <c r="W192" s="6">
        <f t="shared" si="131"/>
        <v>0.72616732792066141</v>
      </c>
      <c r="X192" s="6">
        <v>2.5279999999999999E-3</v>
      </c>
      <c r="Y192" s="6">
        <v>0.732951466665824</v>
      </c>
      <c r="Z192" s="3">
        <f t="shared" si="132"/>
        <v>5.9172017405063295</v>
      </c>
      <c r="AA192" s="3">
        <f t="shared" si="133"/>
        <v>40.276700813392409</v>
      </c>
      <c r="AB192" s="6">
        <f t="shared" si="134"/>
        <v>15.541268048917697</v>
      </c>
      <c r="AC192" s="6">
        <f t="shared" si="136"/>
        <v>4.1101970798985992</v>
      </c>
      <c r="AD192" s="6">
        <f t="shared" si="137"/>
        <v>0.92559180978564015</v>
      </c>
    </row>
    <row r="193" spans="6:30">
      <c r="F193" s="6">
        <f t="shared" si="135"/>
        <v>101443032</v>
      </c>
      <c r="G193" s="6">
        <v>161070</v>
      </c>
      <c r="H193" s="6">
        <v>8185136</v>
      </c>
      <c r="I193" s="12">
        <f t="shared" si="119"/>
        <v>16370272</v>
      </c>
      <c r="J193" s="6">
        <v>1654328.924072</v>
      </c>
      <c r="K193" s="12">
        <f t="shared" si="120"/>
        <v>13234631.392576</v>
      </c>
      <c r="L193" s="6">
        <f t="shared" si="121"/>
        <v>101.443032</v>
      </c>
      <c r="M193" s="6">
        <f t="shared" si="122"/>
        <v>5242880</v>
      </c>
      <c r="N193" s="13">
        <f t="shared" si="123"/>
        <v>1.2369269316547</v>
      </c>
      <c r="O193" s="13">
        <f t="shared" ref="O193:O224" si="139">4/3</f>
        <v>1.3333333333333333</v>
      </c>
      <c r="P193" s="7">
        <f t="shared" si="124"/>
        <v>5.4366885474773459E-4</v>
      </c>
      <c r="Q193" s="7">
        <f t="shared" si="125"/>
        <v>2.2202020774954481E-3</v>
      </c>
      <c r="R193" s="6">
        <f t="shared" si="126"/>
        <v>2.7638709322431827E-3</v>
      </c>
      <c r="S193" s="6">
        <f t="shared" si="127"/>
        <v>2.2202020774954481E-3</v>
      </c>
      <c r="T193" s="7">
        <f t="shared" si="128"/>
        <v>0</v>
      </c>
      <c r="U193" s="7">
        <f t="shared" si="129"/>
        <v>0.17666487783255988</v>
      </c>
      <c r="V193" s="7">
        <f t="shared" si="130"/>
        <v>0.53294808973922614</v>
      </c>
      <c r="W193" s="6">
        <f t="shared" si="131"/>
        <v>0.70961296757178605</v>
      </c>
      <c r="X193" s="6">
        <v>2.4220000000000001E-3</v>
      </c>
      <c r="Y193" s="6">
        <v>0.705414623528272</v>
      </c>
      <c r="Z193" s="3">
        <f t="shared" si="132"/>
        <v>6.7589892650701895</v>
      </c>
      <c r="AA193" s="3">
        <f t="shared" si="133"/>
        <v>43.714719711233691</v>
      </c>
      <c r="AB193" s="6">
        <f t="shared" si="134"/>
        <v>8.3318712842507008</v>
      </c>
      <c r="AC193" s="6">
        <f t="shared" si="136"/>
        <v>14.11523254513553</v>
      </c>
      <c r="AD193" s="6">
        <f t="shared" si="137"/>
        <v>0.59515976894768507</v>
      </c>
    </row>
    <row r="194" spans="6:30">
      <c r="F194" s="6">
        <f t="shared" si="135"/>
        <v>103670960</v>
      </c>
      <c r="G194" s="6">
        <v>1048576</v>
      </c>
      <c r="H194" s="6">
        <v>6891620</v>
      </c>
      <c r="I194" s="12">
        <f t="shared" si="119"/>
        <v>13783240</v>
      </c>
      <c r="J194" s="6">
        <v>3076562.106201</v>
      </c>
      <c r="K194" s="12">
        <f t="shared" si="120"/>
        <v>24612496.849608</v>
      </c>
      <c r="L194" s="6">
        <f t="shared" si="121"/>
        <v>103.67095999999999</v>
      </c>
      <c r="M194" s="6">
        <f t="shared" si="122"/>
        <v>5242880</v>
      </c>
      <c r="N194" s="13">
        <f t="shared" si="123"/>
        <v>0.56000982282378731</v>
      </c>
      <c r="O194" s="13">
        <f t="shared" si="139"/>
        <v>1.3333333333333333</v>
      </c>
      <c r="P194" s="7">
        <f t="shared" si="124"/>
        <v>4.5775160641882835E-4</v>
      </c>
      <c r="Q194" s="7">
        <f t="shared" si="125"/>
        <v>4.1289186692802758E-3</v>
      </c>
      <c r="R194" s="6">
        <f t="shared" si="126"/>
        <v>4.5866702756991043E-3</v>
      </c>
      <c r="S194" s="6">
        <f t="shared" si="127"/>
        <v>4.1289186692802758E-3</v>
      </c>
      <c r="T194" s="7">
        <f t="shared" si="128"/>
        <v>0</v>
      </c>
      <c r="U194" s="7">
        <f t="shared" si="129"/>
        <v>0.32854437876746428</v>
      </c>
      <c r="V194" s="7">
        <f t="shared" si="130"/>
        <v>0.87951837930953214</v>
      </c>
      <c r="W194" s="6">
        <f t="shared" si="131"/>
        <v>1.2080627580769965</v>
      </c>
      <c r="X194" s="6">
        <v>3.9969999999999997E-3</v>
      </c>
      <c r="Y194" s="6">
        <v>1.2216259500011419</v>
      </c>
      <c r="Z194" s="3">
        <f t="shared" si="132"/>
        <v>3.4483962972229176</v>
      </c>
      <c r="AA194" s="3">
        <f t="shared" si="133"/>
        <v>49.261940154331754</v>
      </c>
      <c r="AB194" s="6">
        <f t="shared" si="134"/>
        <v>3.300442063554569</v>
      </c>
      <c r="AC194" s="6">
        <f t="shared" si="136"/>
        <v>14.752821508609074</v>
      </c>
      <c r="AD194" s="6">
        <f t="shared" si="137"/>
        <v>1.1102573520260255</v>
      </c>
    </row>
    <row r="195" spans="6:30">
      <c r="F195" s="6">
        <f t="shared" si="135"/>
        <v>104521160</v>
      </c>
      <c r="G195" s="6">
        <v>116158</v>
      </c>
      <c r="H195" s="6">
        <v>8516500</v>
      </c>
      <c r="I195" s="12">
        <f t="shared" si="119"/>
        <v>17033000</v>
      </c>
      <c r="J195" s="6">
        <v>1715466.611938</v>
      </c>
      <c r="K195" s="12">
        <f t="shared" si="120"/>
        <v>13723732.895504</v>
      </c>
      <c r="L195" s="6">
        <f t="shared" si="121"/>
        <v>104.52115999999999</v>
      </c>
      <c r="M195" s="6">
        <f t="shared" si="122"/>
        <v>5242880</v>
      </c>
      <c r="N195" s="13">
        <f t="shared" si="123"/>
        <v>1.2411346191079062</v>
      </c>
      <c r="O195" s="13">
        <f t="shared" si="139"/>
        <v>1.3333333333333333</v>
      </c>
      <c r="P195" s="7">
        <f t="shared" si="124"/>
        <v>5.6567854235520124E-4</v>
      </c>
      <c r="Q195" s="7">
        <f t="shared" si="125"/>
        <v>2.3022522790232393E-3</v>
      </c>
      <c r="R195" s="6">
        <f t="shared" si="126"/>
        <v>2.8679308213784404E-3</v>
      </c>
      <c r="S195" s="6">
        <f t="shared" si="127"/>
        <v>2.3022522790232393E-3</v>
      </c>
      <c r="T195" s="7">
        <f t="shared" si="128"/>
        <v>0</v>
      </c>
      <c r="U195" s="7">
        <f t="shared" si="129"/>
        <v>0.18319373796469526</v>
      </c>
      <c r="V195" s="7">
        <f t="shared" si="130"/>
        <v>0.53030755419964282</v>
      </c>
      <c r="W195" s="6">
        <f t="shared" si="131"/>
        <v>0.71350129216433811</v>
      </c>
      <c r="X195" s="6">
        <v>2.4099999999999998E-3</v>
      </c>
      <c r="Y195" s="6">
        <v>0.70995922222248986</v>
      </c>
      <c r="Z195" s="3">
        <f t="shared" si="132"/>
        <v>7.0676348547717849</v>
      </c>
      <c r="AA195" s="3">
        <f t="shared" si="133"/>
        <v>45.555959819100416</v>
      </c>
      <c r="AB195" s="6">
        <f t="shared" si="134"/>
        <v>4.470859791566828</v>
      </c>
      <c r="AC195" s="6">
        <f t="shared" si="136"/>
        <v>19.00127889537098</v>
      </c>
      <c r="AD195" s="6">
        <f t="shared" si="137"/>
        <v>0.49891174464358445</v>
      </c>
    </row>
    <row r="196" spans="6:30">
      <c r="F196" s="6">
        <f t="shared" si="135"/>
        <v>104669432</v>
      </c>
      <c r="G196" s="6">
        <v>683446</v>
      </c>
      <c r="H196" s="6">
        <v>7583376</v>
      </c>
      <c r="I196" s="12">
        <f t="shared" si="119"/>
        <v>15166752</v>
      </c>
      <c r="J196" s="6">
        <v>1723263.4804690001</v>
      </c>
      <c r="K196" s="12">
        <f t="shared" si="120"/>
        <v>13786107.843752</v>
      </c>
      <c r="L196" s="6">
        <f t="shared" si="121"/>
        <v>104.669432</v>
      </c>
      <c r="M196" s="6">
        <f t="shared" si="122"/>
        <v>5242880</v>
      </c>
      <c r="N196" s="13">
        <f t="shared" si="123"/>
        <v>1.1001474942671163</v>
      </c>
      <c r="O196" s="13">
        <f t="shared" si="139"/>
        <v>1.3333333333333333</v>
      </c>
      <c r="P196" s="7">
        <f t="shared" si="124"/>
        <v>5.0369906438224815E-4</v>
      </c>
      <c r="Q196" s="7">
        <f t="shared" si="125"/>
        <v>2.3127161133058901E-3</v>
      </c>
      <c r="R196" s="6">
        <f t="shared" si="126"/>
        <v>2.8164151776881381E-3</v>
      </c>
      <c r="S196" s="6">
        <f t="shared" si="127"/>
        <v>2.3127161133058901E-3</v>
      </c>
      <c r="T196" s="7">
        <f t="shared" si="128"/>
        <v>0</v>
      </c>
      <c r="U196" s="7">
        <f t="shared" si="129"/>
        <v>0.18402636127585348</v>
      </c>
      <c r="V196" s="7">
        <f t="shared" si="130"/>
        <v>0.64649111794130731</v>
      </c>
      <c r="W196" s="6">
        <f t="shared" si="131"/>
        <v>0.83051747921716079</v>
      </c>
      <c r="X196" s="6">
        <v>2.9380000000000001E-3</v>
      </c>
      <c r="Y196" s="6">
        <v>0.83859334000000008</v>
      </c>
      <c r="Z196" s="3">
        <f t="shared" si="132"/>
        <v>5.1622709326072158</v>
      </c>
      <c r="AA196" s="3">
        <f t="shared" si="133"/>
        <v>37.538755190611298</v>
      </c>
      <c r="AB196" s="6">
        <f t="shared" si="134"/>
        <v>21.282637395987404</v>
      </c>
      <c r="AC196" s="6">
        <f t="shared" si="136"/>
        <v>4.1383533802539798</v>
      </c>
      <c r="AD196" s="6">
        <f t="shared" si="137"/>
        <v>0.96302467449112861</v>
      </c>
    </row>
    <row r="197" spans="6:30">
      <c r="F197" s="6">
        <f t="shared" si="135"/>
        <v>104911740</v>
      </c>
      <c r="G197" s="6">
        <v>685230</v>
      </c>
      <c r="H197" s="6">
        <v>7600595</v>
      </c>
      <c r="I197" s="12">
        <f t="shared" si="119"/>
        <v>15201190</v>
      </c>
      <c r="J197" s="6">
        <v>1722470.2250979999</v>
      </c>
      <c r="K197" s="12">
        <f t="shared" si="120"/>
        <v>13779761.800783999</v>
      </c>
      <c r="L197" s="6">
        <f t="shared" si="121"/>
        <v>104.91173999999999</v>
      </c>
      <c r="M197" s="6">
        <f t="shared" si="122"/>
        <v>5242880</v>
      </c>
      <c r="N197" s="13">
        <f t="shared" si="123"/>
        <v>1.1031533214990066</v>
      </c>
      <c r="O197" s="13">
        <f t="shared" si="139"/>
        <v>1.3333333333333333</v>
      </c>
      <c r="P197" s="7">
        <f t="shared" si="124"/>
        <v>5.0484277586241178E-4</v>
      </c>
      <c r="Q197" s="7">
        <f t="shared" si="125"/>
        <v>2.3116515201666104E-3</v>
      </c>
      <c r="R197" s="6">
        <f t="shared" si="126"/>
        <v>2.8164942960290222E-3</v>
      </c>
      <c r="S197" s="6">
        <f t="shared" si="127"/>
        <v>2.3116515201666104E-3</v>
      </c>
      <c r="T197" s="7">
        <f t="shared" si="128"/>
        <v>0</v>
      </c>
      <c r="U197" s="7">
        <f t="shared" si="129"/>
        <v>0.18394164997015811</v>
      </c>
      <c r="V197" s="7">
        <f t="shared" si="130"/>
        <v>0.64076995760554356</v>
      </c>
      <c r="W197" s="6">
        <f t="shared" si="131"/>
        <v>0.82471160757570172</v>
      </c>
      <c r="X197" s="6">
        <v>2.9120000000000001E-3</v>
      </c>
      <c r="Y197" s="6">
        <v>0.82779424000000001</v>
      </c>
      <c r="Z197" s="3">
        <f t="shared" si="132"/>
        <v>5.2201888736263733</v>
      </c>
      <c r="AA197" s="3">
        <f t="shared" si="133"/>
        <v>37.856488463692308</v>
      </c>
      <c r="AB197" s="6">
        <f t="shared" si="134"/>
        <v>20.616362631641131</v>
      </c>
      <c r="AC197" s="6">
        <f t="shared" si="136"/>
        <v>3.2797288451572095</v>
      </c>
      <c r="AD197" s="6">
        <f t="shared" si="137"/>
        <v>0.37239114206669194</v>
      </c>
    </row>
    <row r="198" spans="6:30">
      <c r="F198" s="6">
        <f t="shared" si="135"/>
        <v>106097308</v>
      </c>
      <c r="G198" s="6">
        <v>35696</v>
      </c>
      <c r="H198" s="6">
        <v>8781949</v>
      </c>
      <c r="I198" s="12">
        <f t="shared" si="119"/>
        <v>17563898</v>
      </c>
      <c r="J198" s="6">
        <v>1647745.263672</v>
      </c>
      <c r="K198" s="12">
        <f t="shared" si="120"/>
        <v>13181962.109376</v>
      </c>
      <c r="L198" s="6">
        <f t="shared" si="121"/>
        <v>106.097308</v>
      </c>
      <c r="M198" s="6">
        <f t="shared" si="122"/>
        <v>5242880</v>
      </c>
      <c r="N198" s="13">
        <f t="shared" si="123"/>
        <v>1.3324190931718154</v>
      </c>
      <c r="O198" s="13">
        <f t="shared" si="139"/>
        <v>1.3333333333333333</v>
      </c>
      <c r="P198" s="7">
        <f t="shared" si="124"/>
        <v>5.8331005804705184E-4</v>
      </c>
      <c r="Q198" s="7">
        <f t="shared" si="125"/>
        <v>2.2113664364781676E-3</v>
      </c>
      <c r="R198" s="6">
        <f t="shared" si="126"/>
        <v>2.7946764945252197E-3</v>
      </c>
      <c r="S198" s="6">
        <f t="shared" si="127"/>
        <v>2.2113664364781676E-3</v>
      </c>
      <c r="T198" s="7">
        <f t="shared" si="128"/>
        <v>0</v>
      </c>
      <c r="U198" s="7">
        <f t="shared" si="129"/>
        <v>0.17596181235184874</v>
      </c>
      <c r="V198" s="7">
        <f t="shared" si="130"/>
        <v>0.80668360734269329</v>
      </c>
      <c r="W198" s="6">
        <f t="shared" si="131"/>
        <v>0.982645419694542</v>
      </c>
      <c r="X198" s="6">
        <v>3.666E-3</v>
      </c>
      <c r="Y198" s="6">
        <v>0.98406720000084602</v>
      </c>
      <c r="Z198" s="3">
        <f t="shared" si="132"/>
        <v>4.7910250954719036</v>
      </c>
      <c r="AA198" s="3">
        <f t="shared" si="133"/>
        <v>28.765874761322422</v>
      </c>
      <c r="AB198" s="6">
        <f t="shared" si="134"/>
        <v>39.679038830382773</v>
      </c>
      <c r="AC198" s="6">
        <f t="shared" si="136"/>
        <v>23.767689729262965</v>
      </c>
      <c r="AD198" s="6">
        <f t="shared" si="137"/>
        <v>0.14448000159976868</v>
      </c>
    </row>
    <row r="199" spans="6:30">
      <c r="F199" s="6">
        <f t="shared" si="135"/>
        <v>108144620</v>
      </c>
      <c r="G199" s="6">
        <v>2394385</v>
      </c>
      <c r="H199" s="6">
        <v>5021410</v>
      </c>
      <c r="I199" s="12">
        <f t="shared" si="119"/>
        <v>10042820</v>
      </c>
      <c r="J199" s="6">
        <v>2131585.5273440001</v>
      </c>
      <c r="K199" s="12">
        <f t="shared" si="120"/>
        <v>17052684.218752</v>
      </c>
      <c r="L199" s="6">
        <f t="shared" si="121"/>
        <v>108.14462</v>
      </c>
      <c r="M199" s="6">
        <f t="shared" si="122"/>
        <v>5242880</v>
      </c>
      <c r="N199" s="13">
        <f t="shared" si="123"/>
        <v>0.58892898450300291</v>
      </c>
      <c r="O199" s="13">
        <f t="shared" si="139"/>
        <v>1.3333333333333333</v>
      </c>
      <c r="P199" s="7">
        <f t="shared" si="124"/>
        <v>3.3352948856547063E-4</v>
      </c>
      <c r="Q199" s="7">
        <f t="shared" si="125"/>
        <v>2.8607071709292127E-3</v>
      </c>
      <c r="R199" s="6">
        <f t="shared" si="126"/>
        <v>3.1942366594946833E-3</v>
      </c>
      <c r="S199" s="6">
        <f t="shared" si="127"/>
        <v>2.8607071709292127E-3</v>
      </c>
      <c r="T199" s="7">
        <f t="shared" si="128"/>
        <v>0</v>
      </c>
      <c r="U199" s="7">
        <f t="shared" si="129"/>
        <v>0.22763084855638485</v>
      </c>
      <c r="V199" s="7">
        <f t="shared" si="130"/>
        <v>7.3664340215524664</v>
      </c>
      <c r="W199" s="6">
        <f t="shared" si="131"/>
        <v>7.5940648701088511</v>
      </c>
      <c r="X199" s="6">
        <v>3.3477E-2</v>
      </c>
      <c r="Y199" s="6">
        <v>7.5414753799888414</v>
      </c>
      <c r="Z199" s="3">
        <f t="shared" si="132"/>
        <v>0.29999163604863044</v>
      </c>
      <c r="AA199" s="3">
        <f t="shared" si="133"/>
        <v>4.0750806150496164</v>
      </c>
      <c r="AB199" s="6">
        <f t="shared" si="134"/>
        <v>91.454708692746621</v>
      </c>
      <c r="AC199" s="6">
        <f t="shared" si="136"/>
        <v>90.458414256072274</v>
      </c>
      <c r="AD199" s="6">
        <f t="shared" si="137"/>
        <v>0.69733689324975956</v>
      </c>
    </row>
    <row r="200" spans="6:30">
      <c r="F200" s="6">
        <f t="shared" si="135"/>
        <v>108783168</v>
      </c>
      <c r="G200" s="6">
        <v>14340</v>
      </c>
      <c r="H200" s="6">
        <v>9041364</v>
      </c>
      <c r="I200" s="12">
        <f t="shared" si="119"/>
        <v>18082728</v>
      </c>
      <c r="J200" s="6">
        <v>3543965.9887700002</v>
      </c>
      <c r="K200" s="12">
        <f t="shared" si="120"/>
        <v>28351727.910160001</v>
      </c>
      <c r="L200" s="6">
        <f t="shared" si="121"/>
        <v>108.783168</v>
      </c>
      <c r="M200" s="6">
        <f t="shared" si="122"/>
        <v>5242880</v>
      </c>
      <c r="N200" s="13">
        <f t="shared" si="123"/>
        <v>0.63779985676005135</v>
      </c>
      <c r="O200" s="13">
        <f t="shared" si="139"/>
        <v>1.3333333333333333</v>
      </c>
      <c r="P200" s="7">
        <f t="shared" si="124"/>
        <v>6.0054078652296025E-4</v>
      </c>
      <c r="Q200" s="7">
        <f t="shared" si="125"/>
        <v>4.7562008596652681E-3</v>
      </c>
      <c r="R200" s="6">
        <f t="shared" si="126"/>
        <v>5.3567416461882287E-3</v>
      </c>
      <c r="S200" s="6">
        <f t="shared" si="127"/>
        <v>4.7562008596652681E-3</v>
      </c>
      <c r="T200" s="7">
        <f t="shared" si="128"/>
        <v>0</v>
      </c>
      <c r="U200" s="7">
        <f t="shared" si="129"/>
        <v>0.37845818285502603</v>
      </c>
      <c r="V200" s="7">
        <f t="shared" si="130"/>
        <v>1.1286088985435552</v>
      </c>
      <c r="W200" s="6">
        <f t="shared" si="131"/>
        <v>1.5070670813985811</v>
      </c>
      <c r="X200" s="6">
        <v>5.1289999999999999E-3</v>
      </c>
      <c r="Y200" s="6">
        <v>1.501714211111681</v>
      </c>
      <c r="Z200" s="3">
        <f t="shared" si="132"/>
        <v>3.5255854942483915</v>
      </c>
      <c r="AA200" s="3">
        <f t="shared" si="133"/>
        <v>44.22184115447066</v>
      </c>
      <c r="AB200" s="6">
        <f t="shared" si="134"/>
        <v>7.2684566257502778</v>
      </c>
      <c r="AC200" s="6">
        <f t="shared" si="136"/>
        <v>4.4402738582224384</v>
      </c>
      <c r="AD200" s="6">
        <f t="shared" si="137"/>
        <v>0.35645066466658326</v>
      </c>
    </row>
    <row r="201" spans="6:30">
      <c r="F201" s="6">
        <f t="shared" si="135"/>
        <v>112976632</v>
      </c>
      <c r="G201" s="6">
        <v>1219574</v>
      </c>
      <c r="H201" s="6">
        <v>7382096</v>
      </c>
      <c r="I201" s="12">
        <f t="shared" si="119"/>
        <v>14764192</v>
      </c>
      <c r="J201" s="6">
        <v>3338871.8269039998</v>
      </c>
      <c r="K201" s="12">
        <f t="shared" si="120"/>
        <v>26710974.615231998</v>
      </c>
      <c r="L201" s="6">
        <f t="shared" si="121"/>
        <v>112.976632</v>
      </c>
      <c r="M201" s="6">
        <f t="shared" si="122"/>
        <v>5242880</v>
      </c>
      <c r="N201" s="13">
        <f t="shared" si="123"/>
        <v>0.55273879791644454</v>
      </c>
      <c r="O201" s="13">
        <f t="shared" si="139"/>
        <v>1.3333333333333333</v>
      </c>
      <c r="P201" s="7">
        <f t="shared" si="124"/>
        <v>4.9032974870030657E-4</v>
      </c>
      <c r="Q201" s="7">
        <f t="shared" si="125"/>
        <v>4.4809530068161069E-3</v>
      </c>
      <c r="R201" s="6">
        <f t="shared" si="126"/>
        <v>4.9712827555164138E-3</v>
      </c>
      <c r="S201" s="6">
        <f t="shared" si="127"/>
        <v>4.4809530068161069E-3</v>
      </c>
      <c r="T201" s="7">
        <f t="shared" si="128"/>
        <v>0</v>
      </c>
      <c r="U201" s="7">
        <f t="shared" si="129"/>
        <v>0.35655628987412852</v>
      </c>
      <c r="V201" s="7">
        <f t="shared" si="130"/>
        <v>0.98337944386647458</v>
      </c>
      <c r="W201" s="6">
        <f t="shared" si="131"/>
        <v>1.339935733740603</v>
      </c>
      <c r="X201" s="6">
        <v>4.4689999999999999E-3</v>
      </c>
      <c r="Y201" s="6">
        <v>1.380585825</v>
      </c>
      <c r="Z201" s="3">
        <f t="shared" si="132"/>
        <v>3.3036903110315508</v>
      </c>
      <c r="AA201" s="3">
        <f t="shared" si="133"/>
        <v>47.815573265127767</v>
      </c>
      <c r="AB201" s="6">
        <f t="shared" si="134"/>
        <v>0.26746490973611586</v>
      </c>
      <c r="AC201" s="6">
        <f t="shared" si="136"/>
        <v>11.239265059664666</v>
      </c>
      <c r="AD201" s="6">
        <f t="shared" si="137"/>
        <v>2.9444088533501351</v>
      </c>
    </row>
    <row r="202" spans="6:30">
      <c r="F202" s="6">
        <f t="shared" si="135"/>
        <v>117439936</v>
      </c>
      <c r="G202" s="6">
        <v>2097152</v>
      </c>
      <c r="H202" s="6">
        <v>6291408</v>
      </c>
      <c r="I202" s="12">
        <f t="shared" si="119"/>
        <v>12582816</v>
      </c>
      <c r="J202" s="6">
        <v>3570239.2705080002</v>
      </c>
      <c r="K202" s="12">
        <f t="shared" si="120"/>
        <v>28561914.164064001</v>
      </c>
      <c r="L202" s="6">
        <f t="shared" si="121"/>
        <v>117.439936</v>
      </c>
      <c r="M202" s="6">
        <f t="shared" si="122"/>
        <v>5242880</v>
      </c>
      <c r="N202" s="13">
        <f t="shared" si="123"/>
        <v>0.44054526344846434</v>
      </c>
      <c r="O202" s="13">
        <f t="shared" si="139"/>
        <v>1.3333333333333333</v>
      </c>
      <c r="P202" s="7">
        <f t="shared" si="124"/>
        <v>4.1788463650582416E-4</v>
      </c>
      <c r="Q202" s="7">
        <f t="shared" si="125"/>
        <v>4.791461075362732E-3</v>
      </c>
      <c r="R202" s="6">
        <f t="shared" si="126"/>
        <v>5.2093457118685561E-3</v>
      </c>
      <c r="S202" s="6">
        <f t="shared" si="127"/>
        <v>4.791461075362732E-3</v>
      </c>
      <c r="T202" s="7">
        <f t="shared" si="128"/>
        <v>0</v>
      </c>
      <c r="U202" s="7">
        <f t="shared" si="129"/>
        <v>0.38126389219188467</v>
      </c>
      <c r="V202" s="7">
        <f t="shared" si="130"/>
        <v>1.6615569882827814</v>
      </c>
      <c r="W202" s="6">
        <f t="shared" si="131"/>
        <v>2.0428208804746659</v>
      </c>
      <c r="X202" s="6">
        <v>7.5510000000000004E-3</v>
      </c>
      <c r="Y202" s="6">
        <v>2.0891293615367195</v>
      </c>
      <c r="Z202" s="3">
        <f t="shared" si="132"/>
        <v>1.6663774334525228</v>
      </c>
      <c r="AA202" s="3">
        <f t="shared" si="133"/>
        <v>30.260271925905442</v>
      </c>
      <c r="AB202" s="6">
        <f t="shared" si="134"/>
        <v>36.545343989369201</v>
      </c>
      <c r="AC202" s="6">
        <f t="shared" si="136"/>
        <v>31.011181143311404</v>
      </c>
      <c r="AD202" s="6">
        <f t="shared" si="137"/>
        <v>2.2166401906289805</v>
      </c>
    </row>
    <row r="203" spans="6:30">
      <c r="F203" s="6">
        <f t="shared" si="135"/>
        <v>117901352</v>
      </c>
      <c r="G203" s="6">
        <v>268096</v>
      </c>
      <c r="H203" s="6">
        <v>9378286</v>
      </c>
      <c r="I203" s="12">
        <f t="shared" si="119"/>
        <v>18756572</v>
      </c>
      <c r="J203" s="6">
        <v>3749624.1425780002</v>
      </c>
      <c r="K203" s="12">
        <f t="shared" si="120"/>
        <v>29996993.140624002</v>
      </c>
      <c r="L203" s="6">
        <f t="shared" si="121"/>
        <v>117.901352</v>
      </c>
      <c r="M203" s="6">
        <f t="shared" si="122"/>
        <v>5242880</v>
      </c>
      <c r="N203" s="13">
        <f t="shared" si="123"/>
        <v>0.62528173780853236</v>
      </c>
      <c r="O203" s="13">
        <f t="shared" si="139"/>
        <v>1.3333333333333333</v>
      </c>
      <c r="P203" s="7">
        <f t="shared" si="124"/>
        <v>6.2291964472144549E-4</v>
      </c>
      <c r="Q203" s="7">
        <f t="shared" si="125"/>
        <v>5.0322056212906098E-3</v>
      </c>
      <c r="R203" s="6">
        <f t="shared" si="126"/>
        <v>5.6551252660120548E-3</v>
      </c>
      <c r="S203" s="6">
        <f t="shared" si="127"/>
        <v>5.0322056212906098E-3</v>
      </c>
      <c r="T203" s="7">
        <f t="shared" si="128"/>
        <v>0</v>
      </c>
      <c r="U203" s="7">
        <f t="shared" si="129"/>
        <v>0.40042030422586583</v>
      </c>
      <c r="V203" s="7">
        <f t="shared" si="130"/>
        <v>1.081079258831056</v>
      </c>
      <c r="W203" s="6">
        <f t="shared" si="131"/>
        <v>1.4814995630569219</v>
      </c>
      <c r="X203" s="6">
        <v>4.9129999999999998E-3</v>
      </c>
      <c r="Y203" s="6">
        <v>1.4692940624999999</v>
      </c>
      <c r="Z203" s="3">
        <f t="shared" si="132"/>
        <v>3.8177431304701814</v>
      </c>
      <c r="AA203" s="3">
        <f t="shared" si="133"/>
        <v>48.84509365458824</v>
      </c>
      <c r="AB203" s="6">
        <f t="shared" si="134"/>
        <v>2.4263305778670863</v>
      </c>
      <c r="AC203" s="6">
        <f t="shared" si="136"/>
        <v>15.105338205008245</v>
      </c>
      <c r="AD203" s="6">
        <f t="shared" si="137"/>
        <v>0.83070508950089317</v>
      </c>
    </row>
    <row r="204" spans="6:30">
      <c r="F204" s="6">
        <f t="shared" si="135"/>
        <v>118398300</v>
      </c>
      <c r="G204" s="6">
        <v>503625</v>
      </c>
      <c r="H204" s="6">
        <v>9027150</v>
      </c>
      <c r="I204" s="12">
        <f t="shared" si="119"/>
        <v>18054300</v>
      </c>
      <c r="J204" s="6">
        <v>3623266.5947270002</v>
      </c>
      <c r="K204" s="12">
        <f t="shared" si="120"/>
        <v>28986132.757816002</v>
      </c>
      <c r="L204" s="6">
        <f t="shared" si="121"/>
        <v>118.39830000000001</v>
      </c>
      <c r="M204" s="6">
        <f t="shared" si="122"/>
        <v>5242880</v>
      </c>
      <c r="N204" s="13">
        <f t="shared" si="123"/>
        <v>0.62285990859307461</v>
      </c>
      <c r="O204" s="13">
        <f t="shared" si="139"/>
        <v>1.3333333333333333</v>
      </c>
      <c r="P204" s="7">
        <f t="shared" si="124"/>
        <v>5.9959667159299648E-4</v>
      </c>
      <c r="Q204" s="7">
        <f t="shared" si="125"/>
        <v>4.8626267146028787E-3</v>
      </c>
      <c r="R204" s="6">
        <f t="shared" si="126"/>
        <v>5.4622233861958752E-3</v>
      </c>
      <c r="S204" s="6">
        <f t="shared" si="127"/>
        <v>4.8626267146028787E-3</v>
      </c>
      <c r="T204" s="7">
        <f t="shared" si="128"/>
        <v>0</v>
      </c>
      <c r="U204" s="7">
        <f t="shared" si="129"/>
        <v>0.38692665104148422</v>
      </c>
      <c r="V204" s="7">
        <f t="shared" si="130"/>
        <v>1.0177064058810572</v>
      </c>
      <c r="W204" s="6">
        <f t="shared" si="131"/>
        <v>1.4046330569225414</v>
      </c>
      <c r="X204" s="6">
        <v>4.6249999999999998E-3</v>
      </c>
      <c r="Y204" s="6">
        <v>1.4102713235305</v>
      </c>
      <c r="Z204" s="3">
        <f t="shared" si="132"/>
        <v>3.9036324324324325</v>
      </c>
      <c r="AA204" s="3">
        <f t="shared" si="133"/>
        <v>50.13817558108714</v>
      </c>
      <c r="AB204" s="6">
        <f t="shared" si="134"/>
        <v>5.1378749103325179</v>
      </c>
      <c r="AC204" s="6">
        <f t="shared" si="136"/>
        <v>18.102127269100009</v>
      </c>
      <c r="AD204" s="6">
        <f t="shared" si="137"/>
        <v>0.3998001316401788</v>
      </c>
    </row>
    <row r="205" spans="6:30">
      <c r="F205" s="6">
        <f t="shared" si="135"/>
        <v>118398300</v>
      </c>
      <c r="G205" s="6">
        <v>503625</v>
      </c>
      <c r="H205" s="6">
        <v>9027150</v>
      </c>
      <c r="I205" s="12">
        <f t="shared" si="119"/>
        <v>18054300</v>
      </c>
      <c r="J205" s="6">
        <v>3622845.0297849998</v>
      </c>
      <c r="K205" s="12">
        <f t="shared" si="120"/>
        <v>28982760.238279998</v>
      </c>
      <c r="L205" s="6">
        <f t="shared" si="121"/>
        <v>118.39830000000001</v>
      </c>
      <c r="M205" s="6">
        <f t="shared" si="122"/>
        <v>5242880</v>
      </c>
      <c r="N205" s="13">
        <f t="shared" si="123"/>
        <v>0.62293238641066873</v>
      </c>
      <c r="O205" s="13">
        <f t="shared" si="139"/>
        <v>1.3333333333333333</v>
      </c>
      <c r="P205" s="7">
        <f t="shared" si="124"/>
        <v>5.9959667159299648E-4</v>
      </c>
      <c r="Q205" s="7">
        <f t="shared" si="125"/>
        <v>4.8620609508382429E-3</v>
      </c>
      <c r="R205" s="6">
        <f t="shared" si="126"/>
        <v>5.4616576224312393E-3</v>
      </c>
      <c r="S205" s="6">
        <f t="shared" si="127"/>
        <v>4.8620609508382429E-3</v>
      </c>
      <c r="T205" s="7">
        <f t="shared" si="128"/>
        <v>0</v>
      </c>
      <c r="U205" s="7">
        <f t="shared" si="129"/>
        <v>0.38688163235270151</v>
      </c>
      <c r="V205" s="7">
        <f t="shared" si="130"/>
        <v>1.0104449331472032</v>
      </c>
      <c r="W205" s="6">
        <f t="shared" si="131"/>
        <v>1.3973265654999047</v>
      </c>
      <c r="X205" s="6">
        <v>4.5919999999999997E-3</v>
      </c>
      <c r="Y205" s="6">
        <v>1.4019375999999999</v>
      </c>
      <c r="Z205" s="3">
        <f t="shared" si="132"/>
        <v>3.9316855400696866</v>
      </c>
      <c r="AA205" s="3">
        <f t="shared" si="133"/>
        <v>50.492613655540069</v>
      </c>
      <c r="AB205" s="6">
        <f t="shared" si="134"/>
        <v>5.8811182673833438</v>
      </c>
      <c r="AC205" s="6">
        <f t="shared" si="136"/>
        <v>18.938537073851037</v>
      </c>
      <c r="AD205" s="6">
        <f t="shared" si="137"/>
        <v>0.32890440345527117</v>
      </c>
    </row>
    <row r="206" spans="6:30">
      <c r="F206" s="6">
        <f t="shared" si="135"/>
        <v>118398300</v>
      </c>
      <c r="G206" s="6">
        <v>503625</v>
      </c>
      <c r="H206" s="6">
        <v>9027150</v>
      </c>
      <c r="I206" s="12">
        <f t="shared" si="119"/>
        <v>18054300</v>
      </c>
      <c r="J206" s="6">
        <v>3623498.6892090002</v>
      </c>
      <c r="K206" s="12">
        <f t="shared" si="120"/>
        <v>28987989.513672002</v>
      </c>
      <c r="L206" s="6">
        <f t="shared" si="121"/>
        <v>118.39830000000001</v>
      </c>
      <c r="M206" s="6">
        <f t="shared" si="122"/>
        <v>5242880</v>
      </c>
      <c r="N206" s="13">
        <f t="shared" si="123"/>
        <v>0.62282001280167443</v>
      </c>
      <c r="O206" s="13">
        <f t="shared" si="139"/>
        <v>1.3333333333333333</v>
      </c>
      <c r="P206" s="7">
        <f t="shared" si="124"/>
        <v>5.9959667159299648E-4</v>
      </c>
      <c r="Q206" s="7">
        <f t="shared" si="125"/>
        <v>4.8629381983976748E-3</v>
      </c>
      <c r="R206" s="6">
        <f t="shared" si="126"/>
        <v>5.4625348699906713E-3</v>
      </c>
      <c r="S206" s="6">
        <f t="shared" si="127"/>
        <v>4.8629381983976748E-3</v>
      </c>
      <c r="T206" s="7">
        <f t="shared" si="128"/>
        <v>0</v>
      </c>
      <c r="U206" s="7">
        <f t="shared" si="129"/>
        <v>0.38695143628383327</v>
      </c>
      <c r="V206" s="7">
        <f t="shared" si="130"/>
        <v>1.0091246653774115</v>
      </c>
      <c r="W206" s="6">
        <f t="shared" si="131"/>
        <v>1.3960761016612449</v>
      </c>
      <c r="X206" s="6">
        <v>4.5859999999999998E-3</v>
      </c>
      <c r="Y206" s="6">
        <v>1.3939012117668639</v>
      </c>
      <c r="Z206" s="3">
        <f t="shared" si="132"/>
        <v>3.9368294810292195</v>
      </c>
      <c r="AA206" s="3">
        <f t="shared" si="133"/>
        <v>50.567796796636728</v>
      </c>
      <c r="AB206" s="6">
        <f t="shared" si="134"/>
        <v>6.0387744962423691</v>
      </c>
      <c r="AC206" s="6">
        <f t="shared" si="136"/>
        <v>19.113276711527945</v>
      </c>
      <c r="AD206" s="6">
        <f t="shared" si="137"/>
        <v>0.15602898369133</v>
      </c>
    </row>
    <row r="207" spans="6:30">
      <c r="F207" s="6">
        <f t="shared" si="135"/>
        <v>118398300</v>
      </c>
      <c r="G207" s="6">
        <v>503625</v>
      </c>
      <c r="H207" s="6">
        <v>9027150</v>
      </c>
      <c r="I207" s="12">
        <f t="shared" si="119"/>
        <v>18054300</v>
      </c>
      <c r="J207" s="6">
        <v>3622756.8063960001</v>
      </c>
      <c r="K207" s="12">
        <f t="shared" si="120"/>
        <v>28982054.451168001</v>
      </c>
      <c r="L207" s="6">
        <f t="shared" si="121"/>
        <v>118.39830000000001</v>
      </c>
      <c r="M207" s="6">
        <f t="shared" si="122"/>
        <v>5242880</v>
      </c>
      <c r="N207" s="13">
        <f t="shared" si="123"/>
        <v>0.62294755640666455</v>
      </c>
      <c r="O207" s="13">
        <f t="shared" si="139"/>
        <v>1.3333333333333333</v>
      </c>
      <c r="P207" s="7">
        <f t="shared" si="124"/>
        <v>5.9959667159299648E-4</v>
      </c>
      <c r="Q207" s="7">
        <f t="shared" si="125"/>
        <v>4.8619425501086836E-3</v>
      </c>
      <c r="R207" s="6">
        <f t="shared" si="126"/>
        <v>5.4615392217016801E-3</v>
      </c>
      <c r="S207" s="6">
        <f t="shared" si="127"/>
        <v>4.8619425501086836E-3</v>
      </c>
      <c r="T207" s="7">
        <f t="shared" si="128"/>
        <v>0</v>
      </c>
      <c r="U207" s="7">
        <f t="shared" si="129"/>
        <v>0.38687221102541114</v>
      </c>
      <c r="V207" s="7">
        <f t="shared" si="130"/>
        <v>1.0146257810848767</v>
      </c>
      <c r="W207" s="6">
        <f t="shared" si="131"/>
        <v>1.4014979921102877</v>
      </c>
      <c r="X207" s="6">
        <v>4.6109999999999996E-3</v>
      </c>
      <c r="Y207" s="6">
        <v>1.4001708352922189</v>
      </c>
      <c r="Z207" s="3">
        <f t="shared" si="132"/>
        <v>3.9154847104749511</v>
      </c>
      <c r="AA207" s="3">
        <f t="shared" si="133"/>
        <v>50.283330212392976</v>
      </c>
      <c r="AB207" s="6">
        <f t="shared" si="134"/>
        <v>5.4422587314830615</v>
      </c>
      <c r="AC207" s="6">
        <f t="shared" si="136"/>
        <v>18.4458733832505</v>
      </c>
      <c r="AD207" s="6">
        <f t="shared" si="137"/>
        <v>9.4785349374303329E-2</v>
      </c>
    </row>
    <row r="208" spans="6:30">
      <c r="F208" s="6">
        <f t="shared" si="135"/>
        <v>118398300</v>
      </c>
      <c r="G208" s="6">
        <v>503625</v>
      </c>
      <c r="H208" s="6">
        <v>9027150</v>
      </c>
      <c r="I208" s="12">
        <f t="shared" si="119"/>
        <v>18054300</v>
      </c>
      <c r="J208" s="6">
        <v>3622658.1455080002</v>
      </c>
      <c r="K208" s="12">
        <f t="shared" si="120"/>
        <v>28981265.164064001</v>
      </c>
      <c r="L208" s="6">
        <f t="shared" si="121"/>
        <v>118.39830000000001</v>
      </c>
      <c r="M208" s="6">
        <f t="shared" si="122"/>
        <v>5242880</v>
      </c>
      <c r="N208" s="13">
        <f t="shared" si="123"/>
        <v>0.62296452200392038</v>
      </c>
      <c r="O208" s="13">
        <f t="shared" si="139"/>
        <v>1.3333333333333333</v>
      </c>
      <c r="P208" s="7">
        <f t="shared" si="124"/>
        <v>5.9959667159299648E-4</v>
      </c>
      <c r="Q208" s="7">
        <f t="shared" si="125"/>
        <v>4.8618101416708472E-3</v>
      </c>
      <c r="R208" s="6">
        <f t="shared" si="126"/>
        <v>5.4614068132638437E-3</v>
      </c>
      <c r="S208" s="6">
        <f t="shared" si="127"/>
        <v>4.8618101416708472E-3</v>
      </c>
      <c r="T208" s="7">
        <f t="shared" si="128"/>
        <v>0</v>
      </c>
      <c r="U208" s="7">
        <f t="shared" si="129"/>
        <v>0.38686167508333114</v>
      </c>
      <c r="V208" s="7">
        <f t="shared" si="130"/>
        <v>1.0177064058810572</v>
      </c>
      <c r="W208" s="6">
        <f t="shared" si="131"/>
        <v>1.4045680809643883</v>
      </c>
      <c r="X208" s="6">
        <v>4.6249999999999998E-3</v>
      </c>
      <c r="Y208" s="6">
        <v>1.401755882352125</v>
      </c>
      <c r="Z208" s="3">
        <f t="shared" si="132"/>
        <v>3.9036324324324325</v>
      </c>
      <c r="AA208" s="3">
        <f t="shared" si="133"/>
        <v>50.129755959462059</v>
      </c>
      <c r="AB208" s="6">
        <f t="shared" si="134"/>
        <v>5.1202192793696737</v>
      </c>
      <c r="AC208" s="6">
        <f t="shared" si="136"/>
        <v>18.084471638137167</v>
      </c>
      <c r="AD208" s="6">
        <f t="shared" si="137"/>
        <v>0.20061971186769786</v>
      </c>
    </row>
    <row r="209" spans="6:30">
      <c r="F209" s="6">
        <f t="shared" si="135"/>
        <v>118659480</v>
      </c>
      <c r="G209" s="6">
        <v>504855</v>
      </c>
      <c r="H209" s="6">
        <v>9046865</v>
      </c>
      <c r="I209" s="12">
        <f t="shared" si="119"/>
        <v>18093730</v>
      </c>
      <c r="J209" s="6">
        <v>3634238.471924</v>
      </c>
      <c r="K209" s="12">
        <f t="shared" si="120"/>
        <v>29073907.775392</v>
      </c>
      <c r="L209" s="6">
        <f t="shared" si="121"/>
        <v>118.65948</v>
      </c>
      <c r="M209" s="6">
        <f t="shared" si="122"/>
        <v>5242880</v>
      </c>
      <c r="N209" s="13">
        <f t="shared" si="123"/>
        <v>0.62233567430224968</v>
      </c>
      <c r="O209" s="13">
        <f t="shared" si="139"/>
        <v>1.3333333333333333</v>
      </c>
      <c r="P209" s="7">
        <f t="shared" si="124"/>
        <v>6.0090617108956581E-4</v>
      </c>
      <c r="Q209" s="7">
        <f t="shared" si="125"/>
        <v>4.8773515883521962E-3</v>
      </c>
      <c r="R209" s="6">
        <f t="shared" si="126"/>
        <v>5.4782577594417623E-3</v>
      </c>
      <c r="S209" s="6">
        <f t="shared" si="127"/>
        <v>4.8773515883521962E-3</v>
      </c>
      <c r="T209" s="7">
        <f t="shared" si="128"/>
        <v>0</v>
      </c>
      <c r="U209" s="7">
        <f t="shared" si="129"/>
        <v>0.38809833178549896</v>
      </c>
      <c r="V209" s="7">
        <f t="shared" si="130"/>
        <v>1.0124253348018908</v>
      </c>
      <c r="W209" s="6">
        <f t="shared" si="131"/>
        <v>1.4005236665873897</v>
      </c>
      <c r="X209" s="6">
        <v>4.6010000000000001E-3</v>
      </c>
      <c r="Y209" s="6">
        <v>1.393426382350776</v>
      </c>
      <c r="Z209" s="3">
        <f t="shared" si="132"/>
        <v>3.9325646598565531</v>
      </c>
      <c r="AA209" s="3">
        <f t="shared" si="133"/>
        <v>50.552328233674416</v>
      </c>
      <c r="AB209" s="6">
        <f t="shared" si="134"/>
        <v>6.0063374995043715</v>
      </c>
      <c r="AC209" s="6">
        <f t="shared" si="136"/>
        <v>19.066675927880077</v>
      </c>
      <c r="AD209" s="6">
        <f t="shared" si="137"/>
        <v>0.50934045217661639</v>
      </c>
    </row>
    <row r="210" spans="6:30">
      <c r="F210" s="6">
        <f t="shared" si="135"/>
        <v>118659480</v>
      </c>
      <c r="G210" s="6">
        <v>504855</v>
      </c>
      <c r="H210" s="6">
        <v>9046865</v>
      </c>
      <c r="I210" s="12">
        <f t="shared" si="119"/>
        <v>18093730</v>
      </c>
      <c r="J210" s="6">
        <v>3635232.4228520002</v>
      </c>
      <c r="K210" s="12">
        <f t="shared" si="120"/>
        <v>29081859.382816002</v>
      </c>
      <c r="L210" s="6">
        <f t="shared" si="121"/>
        <v>118.65948</v>
      </c>
      <c r="M210" s="6">
        <f t="shared" si="122"/>
        <v>5242880</v>
      </c>
      <c r="N210" s="13">
        <f t="shared" si="123"/>
        <v>0.62216551430997191</v>
      </c>
      <c r="O210" s="13">
        <f t="shared" si="139"/>
        <v>1.3333333333333333</v>
      </c>
      <c r="P210" s="7">
        <f t="shared" si="124"/>
        <v>6.0090617108956581E-4</v>
      </c>
      <c r="Q210" s="7">
        <f t="shared" si="125"/>
        <v>4.8786855261702226E-3</v>
      </c>
      <c r="R210" s="6">
        <f t="shared" si="126"/>
        <v>5.4795916972597888E-3</v>
      </c>
      <c r="S210" s="6">
        <f t="shared" si="127"/>
        <v>4.8786855261702226E-3</v>
      </c>
      <c r="T210" s="7">
        <f t="shared" si="128"/>
        <v>0</v>
      </c>
      <c r="U210" s="7">
        <f t="shared" si="129"/>
        <v>0.3882044752595758</v>
      </c>
      <c r="V210" s="7">
        <f t="shared" si="130"/>
        <v>1.0119852455452936</v>
      </c>
      <c r="W210" s="6">
        <f t="shared" si="131"/>
        <v>1.4001897208048693</v>
      </c>
      <c r="X210" s="6">
        <v>4.5989999999999998E-3</v>
      </c>
      <c r="Y210" s="6">
        <v>1.3924419352927648</v>
      </c>
      <c r="Z210" s="3">
        <f t="shared" si="132"/>
        <v>3.9342748423570342</v>
      </c>
      <c r="AA210" s="3">
        <f t="shared" si="133"/>
        <v>50.588144175370303</v>
      </c>
      <c r="AB210" s="6">
        <f t="shared" si="134"/>
        <v>6.0814421867845798</v>
      </c>
      <c r="AC210" s="6">
        <f t="shared" si="136"/>
        <v>19.147460257877562</v>
      </c>
      <c r="AD210" s="6">
        <f t="shared" si="137"/>
        <v>0.55641713422509265</v>
      </c>
    </row>
    <row r="211" spans="6:30">
      <c r="F211" s="6">
        <f t="shared" si="135"/>
        <v>118659480</v>
      </c>
      <c r="G211" s="6">
        <v>504855</v>
      </c>
      <c r="H211" s="6">
        <v>9046865</v>
      </c>
      <c r="I211" s="12">
        <f t="shared" si="119"/>
        <v>18093730</v>
      </c>
      <c r="J211" s="6">
        <v>3635627.1918950002</v>
      </c>
      <c r="K211" s="12">
        <f t="shared" si="120"/>
        <v>29085017.535160001</v>
      </c>
      <c r="L211" s="6">
        <f t="shared" si="121"/>
        <v>118.65948</v>
      </c>
      <c r="M211" s="6">
        <f t="shared" si="122"/>
        <v>5242880</v>
      </c>
      <c r="N211" s="13">
        <f t="shared" si="123"/>
        <v>0.62209795741491425</v>
      </c>
      <c r="O211" s="13">
        <f t="shared" si="139"/>
        <v>1.3333333333333333</v>
      </c>
      <c r="P211" s="7">
        <f t="shared" si="124"/>
        <v>6.0090617108956581E-4</v>
      </c>
      <c r="Q211" s="7">
        <f t="shared" si="125"/>
        <v>4.8792153283375213E-3</v>
      </c>
      <c r="R211" s="6">
        <f t="shared" si="126"/>
        <v>5.4801214994270875E-3</v>
      </c>
      <c r="S211" s="6">
        <f t="shared" si="127"/>
        <v>4.8792153283375213E-3</v>
      </c>
      <c r="T211" s="7">
        <f t="shared" si="128"/>
        <v>0</v>
      </c>
      <c r="U211" s="7">
        <f t="shared" si="129"/>
        <v>0.38824663242901097</v>
      </c>
      <c r="V211" s="7">
        <f t="shared" si="130"/>
        <v>1.0183665397659531</v>
      </c>
      <c r="W211" s="6">
        <f t="shared" si="131"/>
        <v>1.4066131721949642</v>
      </c>
      <c r="X211" s="6">
        <v>4.6280000000000002E-3</v>
      </c>
      <c r="Y211" s="6">
        <v>1.4066397647077882</v>
      </c>
      <c r="Z211" s="3">
        <f t="shared" si="132"/>
        <v>3.9096218668971479</v>
      </c>
      <c r="AA211" s="3">
        <f t="shared" si="133"/>
        <v>50.276607666655146</v>
      </c>
      <c r="AB211" s="6">
        <f t="shared" si="134"/>
        <v>5.4281618050458338</v>
      </c>
      <c r="AC211" s="6">
        <f t="shared" si="136"/>
        <v>18.41230551916783</v>
      </c>
      <c r="AD211" s="6">
        <f t="shared" si="137"/>
        <v>1.8904991520356813E-3</v>
      </c>
    </row>
    <row r="212" spans="6:30">
      <c r="F212" s="6">
        <f t="shared" si="135"/>
        <v>118659480</v>
      </c>
      <c r="G212" s="6">
        <v>504855</v>
      </c>
      <c r="H212" s="6">
        <v>9046865</v>
      </c>
      <c r="I212" s="12">
        <f t="shared" si="119"/>
        <v>18093730</v>
      </c>
      <c r="J212" s="6">
        <v>3635561.9770510001</v>
      </c>
      <c r="K212" s="12">
        <f t="shared" si="120"/>
        <v>29084495.816408001</v>
      </c>
      <c r="L212" s="6">
        <f t="shared" si="121"/>
        <v>118.65948</v>
      </c>
      <c r="M212" s="6">
        <f t="shared" si="122"/>
        <v>5242880</v>
      </c>
      <c r="N212" s="13">
        <f t="shared" si="123"/>
        <v>0.62210911663087631</v>
      </c>
      <c r="O212" s="13">
        <f t="shared" si="139"/>
        <v>1.3333333333333333</v>
      </c>
      <c r="P212" s="7">
        <f t="shared" si="124"/>
        <v>6.0090617108956581E-4</v>
      </c>
      <c r="Q212" s="7">
        <f t="shared" si="125"/>
        <v>4.8791278063640949E-3</v>
      </c>
      <c r="R212" s="6">
        <f t="shared" si="126"/>
        <v>5.480033977453661E-3</v>
      </c>
      <c r="S212" s="6">
        <f t="shared" si="127"/>
        <v>4.8791278063640949E-3</v>
      </c>
      <c r="T212" s="7">
        <f t="shared" si="128"/>
        <v>0</v>
      </c>
      <c r="U212" s="7">
        <f t="shared" si="129"/>
        <v>0.38823966817161298</v>
      </c>
      <c r="V212" s="7">
        <f t="shared" si="130"/>
        <v>1.0124253348018908</v>
      </c>
      <c r="W212" s="6">
        <f t="shared" si="131"/>
        <v>1.4006650029735037</v>
      </c>
      <c r="X212" s="6">
        <v>4.6010000000000001E-3</v>
      </c>
      <c r="Y212" s="6">
        <v>1.4004361411753881</v>
      </c>
      <c r="Z212" s="3">
        <f t="shared" si="132"/>
        <v>3.9325646598565531</v>
      </c>
      <c r="AA212" s="3">
        <f t="shared" si="133"/>
        <v>50.570738215880027</v>
      </c>
      <c r="AB212" s="6">
        <f t="shared" si="134"/>
        <v>6.0449425421450735</v>
      </c>
      <c r="AC212" s="6">
        <f t="shared" si="136"/>
        <v>19.105280970520777</v>
      </c>
      <c r="AD212" s="6">
        <f t="shared" si="137"/>
        <v>1.6342180224195712E-2</v>
      </c>
    </row>
    <row r="213" spans="6:30">
      <c r="F213" s="6">
        <f t="shared" si="135"/>
        <v>118659480</v>
      </c>
      <c r="G213" s="6">
        <v>504855</v>
      </c>
      <c r="H213" s="6">
        <v>9046865</v>
      </c>
      <c r="I213" s="12">
        <f t="shared" si="119"/>
        <v>18093730</v>
      </c>
      <c r="J213" s="6">
        <v>3635378.140869</v>
      </c>
      <c r="K213" s="12">
        <f t="shared" si="120"/>
        <v>29083025.126952</v>
      </c>
      <c r="L213" s="6">
        <f t="shared" si="121"/>
        <v>118.65948</v>
      </c>
      <c r="M213" s="6">
        <f t="shared" si="122"/>
        <v>5242880</v>
      </c>
      <c r="N213" s="13">
        <f t="shared" si="123"/>
        <v>0.62214057585199645</v>
      </c>
      <c r="O213" s="13">
        <f t="shared" si="139"/>
        <v>1.3333333333333333</v>
      </c>
      <c r="P213" s="7">
        <f t="shared" si="124"/>
        <v>6.0090617108956581E-4</v>
      </c>
      <c r="Q213" s="7">
        <f t="shared" si="125"/>
        <v>4.8788810879109162E-3</v>
      </c>
      <c r="R213" s="6">
        <f t="shared" si="126"/>
        <v>5.4797872590004824E-3</v>
      </c>
      <c r="S213" s="6">
        <f t="shared" si="127"/>
        <v>4.8788810879109162E-3</v>
      </c>
      <c r="T213" s="7">
        <f t="shared" si="128"/>
        <v>0</v>
      </c>
      <c r="U213" s="7">
        <f t="shared" si="129"/>
        <v>0.38822003640663466</v>
      </c>
      <c r="V213" s="7">
        <f t="shared" si="130"/>
        <v>1.0155059595980713</v>
      </c>
      <c r="W213" s="6">
        <f t="shared" si="131"/>
        <v>1.4037259960047059</v>
      </c>
      <c r="X213" s="6">
        <v>4.6150000000000002E-3</v>
      </c>
      <c r="Y213" s="6">
        <v>1.400978264704525</v>
      </c>
      <c r="Z213" s="3">
        <f t="shared" si="132"/>
        <v>3.9206348862405198</v>
      </c>
      <c r="AA213" s="3">
        <f t="shared" si="133"/>
        <v>50.41477811822665</v>
      </c>
      <c r="AB213" s="6">
        <f t="shared" si="134"/>
        <v>5.7179000630751045</v>
      </c>
      <c r="AC213" s="6">
        <f t="shared" si="136"/>
        <v>18.738618829912941</v>
      </c>
      <c r="AD213" s="6">
        <f t="shared" si="137"/>
        <v>0.19612947391160454</v>
      </c>
    </row>
    <row r="214" spans="6:30">
      <c r="F214" s="6">
        <f t="shared" si="135"/>
        <v>118659480</v>
      </c>
      <c r="G214" s="6">
        <v>504855</v>
      </c>
      <c r="H214" s="6">
        <v>9046865</v>
      </c>
      <c r="I214" s="12">
        <f t="shared" si="119"/>
        <v>18093730</v>
      </c>
      <c r="J214" s="6">
        <v>3636247.2927250001</v>
      </c>
      <c r="K214" s="12">
        <f t="shared" si="120"/>
        <v>29089978.341800001</v>
      </c>
      <c r="L214" s="6">
        <f t="shared" si="121"/>
        <v>118.65948</v>
      </c>
      <c r="M214" s="6">
        <f t="shared" si="122"/>
        <v>5242880</v>
      </c>
      <c r="N214" s="13">
        <f t="shared" si="123"/>
        <v>0.62199186906924364</v>
      </c>
      <c r="O214" s="13">
        <f t="shared" si="139"/>
        <v>1.3333333333333333</v>
      </c>
      <c r="P214" s="7">
        <f t="shared" si="124"/>
        <v>6.0090617108956581E-4</v>
      </c>
      <c r="Q214" s="7">
        <f t="shared" si="125"/>
        <v>4.8800475383841387E-3</v>
      </c>
      <c r="R214" s="6">
        <f t="shared" si="126"/>
        <v>5.4809537094737048E-3</v>
      </c>
      <c r="S214" s="6">
        <f t="shared" si="127"/>
        <v>4.8800475383841387E-3</v>
      </c>
      <c r="T214" s="7">
        <f t="shared" si="128"/>
        <v>0</v>
      </c>
      <c r="U214" s="7">
        <f t="shared" si="129"/>
        <v>0.38831285265630783</v>
      </c>
      <c r="V214" s="7">
        <f t="shared" si="130"/>
        <v>1.0174863612527587</v>
      </c>
      <c r="W214" s="6">
        <f t="shared" si="131"/>
        <v>1.4057992139090665</v>
      </c>
      <c r="X214" s="6">
        <v>4.6239999999999996E-3</v>
      </c>
      <c r="Y214" s="6">
        <v>1.4056959999999998</v>
      </c>
      <c r="Z214" s="3">
        <f t="shared" si="132"/>
        <v>3.9130038927335642</v>
      </c>
      <c r="AA214" s="3">
        <f t="shared" si="133"/>
        <v>50.328682252249138</v>
      </c>
      <c r="AB214" s="6">
        <f t="shared" si="134"/>
        <v>5.5373602591725577</v>
      </c>
      <c r="AC214" s="6">
        <f t="shared" si="136"/>
        <v>18.532735931524769</v>
      </c>
      <c r="AD214" s="6">
        <f t="shared" si="137"/>
        <v>7.3425483935819829E-3</v>
      </c>
    </row>
    <row r="215" spans="6:30">
      <c r="F215" s="6">
        <f t="shared" si="135"/>
        <v>118659480</v>
      </c>
      <c r="G215" s="6">
        <v>504855</v>
      </c>
      <c r="H215" s="6">
        <v>9046865</v>
      </c>
      <c r="I215" s="12">
        <f t="shared" si="119"/>
        <v>18093730</v>
      </c>
      <c r="J215" s="6">
        <v>3634713.827393</v>
      </c>
      <c r="K215" s="12">
        <f t="shared" si="120"/>
        <v>29077710.619144</v>
      </c>
      <c r="L215" s="6">
        <f t="shared" si="121"/>
        <v>118.65948</v>
      </c>
      <c r="M215" s="6">
        <f t="shared" si="122"/>
        <v>5242880</v>
      </c>
      <c r="N215" s="13">
        <f t="shared" si="123"/>
        <v>0.62225428394240789</v>
      </c>
      <c r="O215" s="13">
        <f t="shared" si="139"/>
        <v>1.3333333333333333</v>
      </c>
      <c r="P215" s="7">
        <f t="shared" si="124"/>
        <v>6.0090617108956581E-4</v>
      </c>
      <c r="Q215" s="7">
        <f t="shared" si="125"/>
        <v>4.8779895420169514E-3</v>
      </c>
      <c r="R215" s="6">
        <f t="shared" si="126"/>
        <v>5.4788957131065175E-3</v>
      </c>
      <c r="S215" s="6">
        <f t="shared" si="127"/>
        <v>4.8779895420169514E-3</v>
      </c>
      <c r="T215" s="7">
        <f t="shared" si="128"/>
        <v>0</v>
      </c>
      <c r="U215" s="7">
        <f t="shared" si="129"/>
        <v>0.38814909473513731</v>
      </c>
      <c r="V215" s="7">
        <f t="shared" si="130"/>
        <v>1.0234275662168211</v>
      </c>
      <c r="W215" s="6">
        <f t="shared" si="131"/>
        <v>1.4115766609519584</v>
      </c>
      <c r="X215" s="6">
        <v>4.6509999999999998E-3</v>
      </c>
      <c r="Y215" s="6">
        <v>1.409909611766621</v>
      </c>
      <c r="Z215" s="3">
        <f t="shared" si="132"/>
        <v>3.8902881100838531</v>
      </c>
      <c r="AA215" s="3">
        <f t="shared" si="133"/>
        <v>50.015412804375842</v>
      </c>
      <c r="AB215" s="6">
        <f t="shared" si="134"/>
        <v>4.8804459689733743</v>
      </c>
      <c r="AC215" s="6">
        <f t="shared" si="136"/>
        <v>17.800380845119712</v>
      </c>
      <c r="AD215" s="6">
        <f t="shared" si="137"/>
        <v>0.1182380183399577</v>
      </c>
    </row>
    <row r="216" spans="6:30">
      <c r="F216" s="6">
        <f t="shared" si="135"/>
        <v>118659480</v>
      </c>
      <c r="G216" s="6">
        <v>504855</v>
      </c>
      <c r="H216" s="6">
        <v>9046865</v>
      </c>
      <c r="I216" s="12">
        <f t="shared" si="119"/>
        <v>18093730</v>
      </c>
      <c r="J216" s="6">
        <v>3635067.1350099999</v>
      </c>
      <c r="K216" s="12">
        <f t="shared" si="120"/>
        <v>29080537.080079999</v>
      </c>
      <c r="L216" s="6">
        <f t="shared" si="121"/>
        <v>118.65948</v>
      </c>
      <c r="M216" s="6">
        <f t="shared" si="122"/>
        <v>5242880</v>
      </c>
      <c r="N216" s="13">
        <f t="shared" si="123"/>
        <v>0.62219380440514982</v>
      </c>
      <c r="O216" s="13">
        <f t="shared" si="139"/>
        <v>1.3333333333333333</v>
      </c>
      <c r="P216" s="7">
        <f t="shared" si="124"/>
        <v>6.0090617108956581E-4</v>
      </c>
      <c r="Q216" s="7">
        <f t="shared" si="125"/>
        <v>4.8784637006282433E-3</v>
      </c>
      <c r="R216" s="6">
        <f t="shared" si="126"/>
        <v>5.4793698717178095E-3</v>
      </c>
      <c r="S216" s="6">
        <f t="shared" si="127"/>
        <v>4.8784637006282433E-3</v>
      </c>
      <c r="T216" s="7">
        <f t="shared" si="128"/>
        <v>0</v>
      </c>
      <c r="U216" s="7">
        <f t="shared" si="129"/>
        <v>0.38818682426164586</v>
      </c>
      <c r="V216" s="7">
        <f t="shared" si="130"/>
        <v>1.012865424058488</v>
      </c>
      <c r="W216" s="6">
        <f t="shared" si="131"/>
        <v>1.4010522483201338</v>
      </c>
      <c r="X216" s="6">
        <v>4.6030000000000003E-3</v>
      </c>
      <c r="Y216" s="6">
        <v>1.3921485812500003</v>
      </c>
      <c r="Z216" s="3">
        <f t="shared" si="132"/>
        <v>3.9308559635020637</v>
      </c>
      <c r="AA216" s="3">
        <f t="shared" si="133"/>
        <v>50.541884996880285</v>
      </c>
      <c r="AB216" s="6">
        <f t="shared" si="134"/>
        <v>5.9844384233813388</v>
      </c>
      <c r="AC216" s="6">
        <f t="shared" si="136"/>
        <v>19.039102144640648</v>
      </c>
      <c r="AD216" s="6">
        <f t="shared" si="137"/>
        <v>0.63956298846628268</v>
      </c>
    </row>
    <row r="217" spans="6:30">
      <c r="F217" s="6">
        <f t="shared" si="135"/>
        <v>118659480</v>
      </c>
      <c r="G217" s="6">
        <v>504855</v>
      </c>
      <c r="H217" s="6">
        <v>9046865</v>
      </c>
      <c r="I217" s="12">
        <f t="shared" si="119"/>
        <v>18093730</v>
      </c>
      <c r="J217" s="6">
        <v>3635965.280762</v>
      </c>
      <c r="K217" s="12">
        <f t="shared" si="120"/>
        <v>29087722.246096</v>
      </c>
      <c r="L217" s="6">
        <f t="shared" si="121"/>
        <v>118.65948</v>
      </c>
      <c r="M217" s="6">
        <f t="shared" si="122"/>
        <v>5242880</v>
      </c>
      <c r="N217" s="13">
        <f t="shared" si="123"/>
        <v>0.62204011186982666</v>
      </c>
      <c r="O217" s="13">
        <f t="shared" si="139"/>
        <v>1.3333333333333333</v>
      </c>
      <c r="P217" s="7">
        <f t="shared" si="124"/>
        <v>6.0090617108956581E-4</v>
      </c>
      <c r="Q217" s="7">
        <f t="shared" si="125"/>
        <v>4.8796690625338892E-3</v>
      </c>
      <c r="R217" s="6">
        <f t="shared" si="126"/>
        <v>5.4805752336234553E-3</v>
      </c>
      <c r="S217" s="6">
        <f t="shared" si="127"/>
        <v>4.8796690625338892E-3</v>
      </c>
      <c r="T217" s="7">
        <f t="shared" si="128"/>
        <v>0</v>
      </c>
      <c r="U217" s="7">
        <f t="shared" si="129"/>
        <v>0.38828273675355973</v>
      </c>
      <c r="V217" s="7">
        <f t="shared" si="130"/>
        <v>1.0212271199338352</v>
      </c>
      <c r="W217" s="6">
        <f t="shared" si="131"/>
        <v>1.4095098566873949</v>
      </c>
      <c r="X217" s="6">
        <v>4.6410000000000002E-3</v>
      </c>
      <c r="Y217" s="6">
        <v>1.4059500000019112</v>
      </c>
      <c r="Z217" s="3">
        <f t="shared" si="132"/>
        <v>3.8986705451411332</v>
      </c>
      <c r="AA217" s="3">
        <f t="shared" si="133"/>
        <v>50.140439122768363</v>
      </c>
      <c r="AB217" s="6">
        <f t="shared" si="134"/>
        <v>5.142621472395799</v>
      </c>
      <c r="AC217" s="6">
        <f t="shared" si="136"/>
        <v>18.090395036058069</v>
      </c>
      <c r="AD217" s="6">
        <f t="shared" si="137"/>
        <v>0.25319938016849203</v>
      </c>
    </row>
    <row r="218" spans="6:30">
      <c r="F218" s="6">
        <f t="shared" si="135"/>
        <v>131187199.99999999</v>
      </c>
      <c r="G218" s="6">
        <v>1270432</v>
      </c>
      <c r="H218" s="6">
        <v>8814880</v>
      </c>
      <c r="I218" s="12">
        <f t="shared" si="119"/>
        <v>17629760</v>
      </c>
      <c r="J218" s="6">
        <v>2281565.109619</v>
      </c>
      <c r="K218" s="12">
        <f t="shared" si="120"/>
        <v>18252520.876952</v>
      </c>
      <c r="L218" s="6">
        <f t="shared" si="121"/>
        <v>131.18719999999999</v>
      </c>
      <c r="M218" s="6">
        <f t="shared" si="122"/>
        <v>5242880</v>
      </c>
      <c r="N218" s="13">
        <f t="shared" si="123"/>
        <v>0.96588082922078022</v>
      </c>
      <c r="O218" s="13">
        <f t="shared" si="139"/>
        <v>1.3333333333333333</v>
      </c>
      <c r="P218" s="7">
        <f t="shared" si="124"/>
        <v>5.8549738383561513E-4</v>
      </c>
      <c r="Q218" s="7">
        <f t="shared" si="125"/>
        <v>3.0619881709187664E-3</v>
      </c>
      <c r="R218" s="6">
        <f t="shared" si="126"/>
        <v>3.6474855547543815E-3</v>
      </c>
      <c r="S218" s="6">
        <f t="shared" si="127"/>
        <v>3.0619881709187664E-3</v>
      </c>
      <c r="T218" s="7">
        <f t="shared" si="128"/>
        <v>0</v>
      </c>
      <c r="U218" s="7">
        <f t="shared" si="129"/>
        <v>0.24364708583208522</v>
      </c>
      <c r="V218" s="7">
        <f t="shared" si="130"/>
        <v>0.67465683036352908</v>
      </c>
      <c r="W218" s="6">
        <f t="shared" si="131"/>
        <v>0.91830391619561436</v>
      </c>
      <c r="X218" s="6">
        <v>3.0660000000000001E-3</v>
      </c>
      <c r="Y218" s="6">
        <v>0.95330301818098206</v>
      </c>
      <c r="Z218" s="3">
        <f t="shared" si="132"/>
        <v>5.7500848010437053</v>
      </c>
      <c r="AA218" s="3">
        <f t="shared" si="133"/>
        <v>47.625625249711675</v>
      </c>
      <c r="AB218" s="6">
        <f t="shared" si="134"/>
        <v>0.13084895894434875</v>
      </c>
      <c r="AC218" s="6">
        <f t="shared" si="136"/>
        <v>18.965608439477542</v>
      </c>
      <c r="AD218" s="6">
        <f t="shared" si="137"/>
        <v>3.6713512196940536</v>
      </c>
    </row>
    <row r="219" spans="6:30">
      <c r="F219" s="6">
        <f t="shared" si="135"/>
        <v>131187199.99999999</v>
      </c>
      <c r="G219" s="6">
        <v>1270432</v>
      </c>
      <c r="H219" s="6">
        <v>8814880</v>
      </c>
      <c r="I219" s="12">
        <f t="shared" si="119"/>
        <v>17629760</v>
      </c>
      <c r="J219" s="6">
        <v>2279063.250244</v>
      </c>
      <c r="K219" s="12">
        <f t="shared" si="120"/>
        <v>18232506.001952</v>
      </c>
      <c r="L219" s="6">
        <f t="shared" si="121"/>
        <v>131.18719999999999</v>
      </c>
      <c r="M219" s="6">
        <f t="shared" si="122"/>
        <v>5242880</v>
      </c>
      <c r="N219" s="13">
        <f t="shared" si="123"/>
        <v>0.9669411323990531</v>
      </c>
      <c r="O219" s="13">
        <f t="shared" si="139"/>
        <v>1.3333333333333333</v>
      </c>
      <c r="P219" s="7">
        <f t="shared" si="124"/>
        <v>5.8549738383561513E-4</v>
      </c>
      <c r="Q219" s="7">
        <f t="shared" si="125"/>
        <v>3.0586305355047015E-3</v>
      </c>
      <c r="R219" s="6">
        <f t="shared" si="126"/>
        <v>3.6441279193403166E-3</v>
      </c>
      <c r="S219" s="6">
        <f t="shared" si="127"/>
        <v>3.0586305355047015E-3</v>
      </c>
      <c r="T219" s="7">
        <f t="shared" si="128"/>
        <v>0</v>
      </c>
      <c r="U219" s="7">
        <f t="shared" si="129"/>
        <v>0.24337991364256034</v>
      </c>
      <c r="V219" s="7">
        <f t="shared" si="130"/>
        <v>0.67399669647863325</v>
      </c>
      <c r="W219" s="6">
        <f t="shared" si="131"/>
        <v>0.91737661012119354</v>
      </c>
      <c r="X219" s="6">
        <v>3.0630000000000002E-3</v>
      </c>
      <c r="Y219" s="6">
        <v>0.95743254</v>
      </c>
      <c r="Z219" s="3">
        <f t="shared" si="132"/>
        <v>5.7557166176950707</v>
      </c>
      <c r="AA219" s="3">
        <f t="shared" si="133"/>
        <v>47.619996087370552</v>
      </c>
      <c r="AB219" s="6">
        <f t="shared" si="134"/>
        <v>0.1426531013809573</v>
      </c>
      <c r="AC219" s="6">
        <f t="shared" si="136"/>
        <v>18.972507977156916</v>
      </c>
      <c r="AD219" s="6">
        <f t="shared" si="137"/>
        <v>4.1836816909112429</v>
      </c>
    </row>
    <row r="220" spans="6:30">
      <c r="F220" s="6">
        <f t="shared" si="135"/>
        <v>132258048</v>
      </c>
      <c r="G220" s="6">
        <v>415863</v>
      </c>
      <c r="H220" s="6">
        <v>10328399</v>
      </c>
      <c r="I220" s="12">
        <f t="shared" si="119"/>
        <v>20656798</v>
      </c>
      <c r="J220" s="6">
        <v>4222652.8027339997</v>
      </c>
      <c r="K220" s="12">
        <f t="shared" si="120"/>
        <v>33781222.421871997</v>
      </c>
      <c r="L220" s="6">
        <f t="shared" si="121"/>
        <v>132.258048</v>
      </c>
      <c r="M220" s="6">
        <f t="shared" si="122"/>
        <v>5242880</v>
      </c>
      <c r="N220" s="13">
        <f t="shared" si="123"/>
        <v>0.61148758153362581</v>
      </c>
      <c r="O220" s="13">
        <f t="shared" si="139"/>
        <v>1.3333333333333333</v>
      </c>
      <c r="P220" s="7">
        <f t="shared" si="124"/>
        <v>6.8602755723394797E-4</v>
      </c>
      <c r="Q220" s="7">
        <f t="shared" si="125"/>
        <v>5.6670365782494035E-3</v>
      </c>
      <c r="R220" s="6">
        <f t="shared" si="126"/>
        <v>6.3530641354833514E-3</v>
      </c>
      <c r="S220" s="6">
        <f t="shared" si="127"/>
        <v>5.6670365782494035E-3</v>
      </c>
      <c r="T220" s="7">
        <f t="shared" si="128"/>
        <v>0</v>
      </c>
      <c r="U220" s="7">
        <f t="shared" si="129"/>
        <v>0.45093477522481579</v>
      </c>
      <c r="V220" s="7">
        <f t="shared" si="130"/>
        <v>1.2076049201027552</v>
      </c>
      <c r="W220" s="6">
        <f t="shared" si="131"/>
        <v>1.6585396953275711</v>
      </c>
      <c r="X220" s="6">
        <v>5.4879999999999998E-3</v>
      </c>
      <c r="Y220" s="6">
        <v>1.6399973333315039</v>
      </c>
      <c r="Z220" s="3">
        <f t="shared" si="132"/>
        <v>3.763993804664723</v>
      </c>
      <c r="AA220" s="3">
        <f t="shared" si="133"/>
        <v>49.243764463370262</v>
      </c>
      <c r="AB220" s="6">
        <f t="shared" si="134"/>
        <v>3.2623283208710587</v>
      </c>
      <c r="AC220" s="6">
        <f t="shared" si="136"/>
        <v>15.762830457058156</v>
      </c>
      <c r="AD220" s="6">
        <f t="shared" si="137"/>
        <v>1.1306336674584754</v>
      </c>
    </row>
    <row r="221" spans="6:30">
      <c r="F221" s="6">
        <f t="shared" si="135"/>
        <v>134464128</v>
      </c>
      <c r="G221" s="6">
        <v>820878</v>
      </c>
      <c r="H221" s="6">
        <v>9837214</v>
      </c>
      <c r="I221" s="12">
        <f t="shared" si="119"/>
        <v>19674428</v>
      </c>
      <c r="J221" s="6">
        <v>1995896.0214839999</v>
      </c>
      <c r="K221" s="12">
        <f t="shared" si="120"/>
        <v>15967168.171871999</v>
      </c>
      <c r="L221" s="6">
        <f t="shared" si="121"/>
        <v>134.46412799999999</v>
      </c>
      <c r="M221" s="6">
        <f t="shared" si="122"/>
        <v>5242880</v>
      </c>
      <c r="N221" s="13">
        <f t="shared" si="123"/>
        <v>1.2321801704737327</v>
      </c>
      <c r="O221" s="13">
        <f t="shared" si="139"/>
        <v>1.3333333333333333</v>
      </c>
      <c r="P221" s="7">
        <f t="shared" si="124"/>
        <v>6.5340232212248903E-4</v>
      </c>
      <c r="Q221" s="7">
        <f t="shared" si="125"/>
        <v>2.6786042538967402E-3</v>
      </c>
      <c r="R221" s="6">
        <f t="shared" si="126"/>
        <v>3.332006576019229E-3</v>
      </c>
      <c r="S221" s="6">
        <f t="shared" si="127"/>
        <v>2.6786042538967402E-3</v>
      </c>
      <c r="T221" s="7">
        <f t="shared" si="128"/>
        <v>0</v>
      </c>
      <c r="U221" s="7">
        <f t="shared" si="129"/>
        <v>0.21314064069801458</v>
      </c>
      <c r="V221" s="7">
        <f t="shared" si="130"/>
        <v>4.7850904869815079</v>
      </c>
      <c r="W221" s="6">
        <f t="shared" si="131"/>
        <v>4.9982311276795226</v>
      </c>
      <c r="X221" s="6">
        <v>2.1746000000000001E-2</v>
      </c>
      <c r="Y221" s="6">
        <v>4.9426483399999999</v>
      </c>
      <c r="Z221" s="3">
        <f t="shared" si="132"/>
        <v>0.9047377908580887</v>
      </c>
      <c r="AA221" s="3">
        <f t="shared" si="133"/>
        <v>5.8740616837568282</v>
      </c>
      <c r="AB221" s="6">
        <f t="shared" si="134"/>
        <v>87.682312821223491</v>
      </c>
      <c r="AC221" s="6">
        <f t="shared" si="136"/>
        <v>84.677611625038026</v>
      </c>
      <c r="AD221" s="6">
        <f t="shared" si="137"/>
        <v>1.1245547701563317</v>
      </c>
    </row>
    <row r="222" spans="6:30">
      <c r="F222" s="6">
        <f t="shared" si="135"/>
        <v>134724192</v>
      </c>
      <c r="G222" s="6">
        <v>914898</v>
      </c>
      <c r="H222" s="6">
        <v>9702186</v>
      </c>
      <c r="I222" s="12">
        <f t="shared" si="119"/>
        <v>19404372</v>
      </c>
      <c r="J222" s="6">
        <v>4013523.9799799998</v>
      </c>
      <c r="K222" s="12">
        <f t="shared" si="120"/>
        <v>32108191.839839999</v>
      </c>
      <c r="L222" s="6">
        <f t="shared" si="121"/>
        <v>134.72419199999999</v>
      </c>
      <c r="M222" s="6">
        <f t="shared" si="122"/>
        <v>5242880</v>
      </c>
      <c r="N222" s="13">
        <f t="shared" si="123"/>
        <v>0.60434334318144201</v>
      </c>
      <c r="O222" s="13">
        <f t="shared" si="139"/>
        <v>1.3333333333333333</v>
      </c>
      <c r="P222" s="7">
        <f t="shared" si="124"/>
        <v>6.444335623952375E-4</v>
      </c>
      <c r="Q222" s="7">
        <f t="shared" si="125"/>
        <v>5.3863739845012686E-3</v>
      </c>
      <c r="R222" s="6">
        <f t="shared" si="126"/>
        <v>6.0308075468965064E-3</v>
      </c>
      <c r="S222" s="6">
        <f t="shared" si="127"/>
        <v>5.3863739845012686E-3</v>
      </c>
      <c r="T222" s="7">
        <f t="shared" si="128"/>
        <v>0</v>
      </c>
      <c r="U222" s="7">
        <f t="shared" si="129"/>
        <v>0.42860202302208972</v>
      </c>
      <c r="V222" s="7">
        <f t="shared" si="130"/>
        <v>1.1268485415171663</v>
      </c>
      <c r="W222" s="6">
        <f t="shared" si="131"/>
        <v>1.555450564539256</v>
      </c>
      <c r="X222" s="6">
        <v>5.1209999999999997E-3</v>
      </c>
      <c r="Y222" s="6">
        <v>1.563042999998862</v>
      </c>
      <c r="Z222" s="3">
        <f t="shared" si="132"/>
        <v>3.7891763327475103</v>
      </c>
      <c r="AA222" s="3">
        <f t="shared" si="133"/>
        <v>50.159253020644407</v>
      </c>
      <c r="AB222" s="6">
        <f t="shared" si="134"/>
        <v>5.18207351105778</v>
      </c>
      <c r="AC222" s="6">
        <f t="shared" si="136"/>
        <v>17.766208687688085</v>
      </c>
      <c r="AD222" s="6">
        <f t="shared" si="137"/>
        <v>0.48574706259594269</v>
      </c>
    </row>
    <row r="223" spans="6:30">
      <c r="F223" s="6">
        <f t="shared" si="135"/>
        <v>136389400</v>
      </c>
      <c r="G223" s="6">
        <v>181343</v>
      </c>
      <c r="H223" s="6">
        <v>11063545</v>
      </c>
      <c r="I223" s="12">
        <f t="shared" ref="I223:I286" si="140">2*H223</f>
        <v>22127090</v>
      </c>
      <c r="J223" s="6">
        <v>2274086.7304690001</v>
      </c>
      <c r="K223" s="12">
        <f t="shared" ref="K223:K286" si="141">J223*8</f>
        <v>18192693.843752</v>
      </c>
      <c r="L223" s="6">
        <f t="shared" ref="L223:L286" si="142">((H223+2*G223)*8+(G223+H223)*4)/1000000</f>
        <v>136.38939999999999</v>
      </c>
      <c r="M223" s="6">
        <f t="shared" ref="M223:M286" si="143">40*2^20/8</f>
        <v>5242880</v>
      </c>
      <c r="N223" s="13">
        <f t="shared" ref="N223:N286" si="144">I223/K223</f>
        <v>1.2162624287551129</v>
      </c>
      <c r="O223" s="13">
        <f t="shared" si="139"/>
        <v>1.3333333333333333</v>
      </c>
      <c r="P223" s="7">
        <f t="shared" ref="P223:P286" si="145">$B$31*I223</f>
        <v>7.3485704325499616E-4</v>
      </c>
      <c r="Q223" s="7">
        <f t="shared" ref="Q223:Q286" si="146">$C$31*K223</f>
        <v>3.0519517672244756E-3</v>
      </c>
      <c r="R223" s="6">
        <f t="shared" ref="R223:R286" si="147">P223+Q223</f>
        <v>3.7868088104794717E-3</v>
      </c>
      <c r="S223" s="6">
        <f t="shared" ref="S223:S286" si="148">MAX(P223,Q223)</f>
        <v>3.0519517672244756E-3</v>
      </c>
      <c r="T223" s="7">
        <f t="shared" ref="T223:T286" si="149">$D$31*I223</f>
        <v>0</v>
      </c>
      <c r="U223" s="7">
        <f t="shared" ref="U223:U286" si="150">$E$31*K223</f>
        <v>0.24284847382712288</v>
      </c>
      <c r="V223" s="7">
        <f t="shared" ref="V223:V286" si="151">X223*$F$31</f>
        <v>0.63680915429616858</v>
      </c>
      <c r="W223" s="6">
        <f t="shared" ref="W223:W286" si="152">SUM(T223:V223)</f>
        <v>0.87965762812329151</v>
      </c>
      <c r="X223" s="6">
        <v>2.8939999999999999E-3</v>
      </c>
      <c r="Y223" s="6">
        <v>0.87028368</v>
      </c>
      <c r="Z223" s="3">
        <f t="shared" ref="Z223:Z286" si="153">I223/X223/1000000000</f>
        <v>7.6458500345542504</v>
      </c>
      <c r="AA223" s="3">
        <f t="shared" ref="AA223:AA286" si="154">K223*8/X223/1000000000</f>
        <v>50.290791551491367</v>
      </c>
      <c r="AB223" s="6">
        <f t="shared" ref="AB223:AB286" si="155">ABS(S223-X223)/ABS(X223)*100</f>
        <v>5.4579048799058647</v>
      </c>
      <c r="AC223" s="6">
        <f t="shared" si="136"/>
        <v>30.850338993761987</v>
      </c>
      <c r="AD223" s="6">
        <f t="shared" si="137"/>
        <v>1.0771140880513248</v>
      </c>
    </row>
    <row r="224" spans="6:30">
      <c r="F224" s="6">
        <f t="shared" ref="F224:F287" si="156">L224*1000000</f>
        <v>138833996</v>
      </c>
      <c r="G224" s="6">
        <v>2063494</v>
      </c>
      <c r="H224" s="6">
        <v>8130343</v>
      </c>
      <c r="I224" s="12">
        <f t="shared" si="140"/>
        <v>16260686</v>
      </c>
      <c r="J224" s="6">
        <v>3853114.0849609999</v>
      </c>
      <c r="K224" s="12">
        <f t="shared" si="141"/>
        <v>30824912.679687999</v>
      </c>
      <c r="L224" s="6">
        <f t="shared" si="142"/>
        <v>138.83399600000001</v>
      </c>
      <c r="M224" s="6">
        <f t="shared" si="143"/>
        <v>5242880</v>
      </c>
      <c r="N224" s="13">
        <f t="shared" si="144"/>
        <v>0.52751766627760599</v>
      </c>
      <c r="O224" s="13">
        <f t="shared" si="139"/>
        <v>1.3333333333333333</v>
      </c>
      <c r="P224" s="7">
        <f t="shared" si="145"/>
        <v>5.400294225430416E-4</v>
      </c>
      <c r="Q224" s="7">
        <f t="shared" si="146"/>
        <v>5.1710949205921435E-3</v>
      </c>
      <c r="R224" s="6">
        <f t="shared" si="147"/>
        <v>5.7111243431351849E-3</v>
      </c>
      <c r="S224" s="6">
        <f t="shared" si="148"/>
        <v>5.1710949205921435E-3</v>
      </c>
      <c r="T224" s="7">
        <f t="shared" si="149"/>
        <v>0</v>
      </c>
      <c r="U224" s="7">
        <f t="shared" si="150"/>
        <v>0.41147193837307583</v>
      </c>
      <c r="V224" s="7">
        <f t="shared" si="151"/>
        <v>1.8840221074926731</v>
      </c>
      <c r="W224" s="6">
        <f t="shared" si="152"/>
        <v>2.2954940458657491</v>
      </c>
      <c r="X224" s="6">
        <v>8.5620000000000002E-3</v>
      </c>
      <c r="Y224" s="6">
        <v>2.345880975</v>
      </c>
      <c r="Z224" s="3">
        <f t="shared" si="153"/>
        <v>1.8991691193646343</v>
      </c>
      <c r="AA224" s="3">
        <f t="shared" si="154"/>
        <v>28.801600261329593</v>
      </c>
      <c r="AB224" s="6">
        <f t="shared" si="155"/>
        <v>39.604123795933852</v>
      </c>
      <c r="AC224" s="6">
        <f t="shared" ref="AC224:AC287" si="157">ABS(R224-X224)/ABS(X224)*100</f>
        <v>33.296842523532064</v>
      </c>
      <c r="AD224" s="6">
        <f t="shared" ref="AD224:AD287" si="158">ABS(W224-Y224)/ABS(Y224)*100</f>
        <v>2.147889414306321</v>
      </c>
    </row>
    <row r="225" spans="6:30">
      <c r="F225" s="6">
        <f t="shared" si="156"/>
        <v>145879140</v>
      </c>
      <c r="G225" s="6">
        <v>589446</v>
      </c>
      <c r="H225" s="6">
        <v>11174185</v>
      </c>
      <c r="I225" s="12">
        <f t="shared" si="140"/>
        <v>22348370</v>
      </c>
      <c r="J225" s="6">
        <v>4587775.4472660003</v>
      </c>
      <c r="K225" s="12">
        <f t="shared" si="141"/>
        <v>36702203.578128003</v>
      </c>
      <c r="L225" s="6">
        <f t="shared" si="142"/>
        <v>145.87914000000001</v>
      </c>
      <c r="M225" s="6">
        <f t="shared" si="143"/>
        <v>5242880</v>
      </c>
      <c r="N225" s="13">
        <f t="shared" si="144"/>
        <v>0.60891085060947392</v>
      </c>
      <c r="O225" s="13">
        <f t="shared" ref="O225:O256" si="159">4/3</f>
        <v>1.3333333333333333</v>
      </c>
      <c r="P225" s="7">
        <f t="shared" si="145"/>
        <v>7.4220591590528435E-4</v>
      </c>
      <c r="Q225" s="7">
        <f t="shared" si="146"/>
        <v>6.157051618266499E-3</v>
      </c>
      <c r="R225" s="6">
        <f t="shared" si="147"/>
        <v>6.899257534171783E-3</v>
      </c>
      <c r="S225" s="6">
        <f t="shared" si="148"/>
        <v>6.157051618266499E-3</v>
      </c>
      <c r="T225" s="7">
        <f t="shared" si="149"/>
        <v>0</v>
      </c>
      <c r="U225" s="7">
        <f t="shared" si="150"/>
        <v>0.4899260220388863</v>
      </c>
      <c r="V225" s="7">
        <f t="shared" si="151"/>
        <v>2.4906851477119325</v>
      </c>
      <c r="W225" s="6">
        <f t="shared" si="152"/>
        <v>2.9806111697508189</v>
      </c>
      <c r="X225" s="6">
        <v>1.1318999999999999E-2</v>
      </c>
      <c r="Y225" s="6">
        <v>2.9731617300000002</v>
      </c>
      <c r="Z225" s="3">
        <f t="shared" si="153"/>
        <v>1.9744120505344998</v>
      </c>
      <c r="AA225" s="3">
        <f t="shared" si="154"/>
        <v>25.940244599790091</v>
      </c>
      <c r="AB225" s="6">
        <f t="shared" si="155"/>
        <v>45.604279368614726</v>
      </c>
      <c r="AC225" s="6">
        <f t="shared" si="157"/>
        <v>39.047110750315547</v>
      </c>
      <c r="AD225" s="6">
        <f t="shared" si="158"/>
        <v>0.25055615628480077</v>
      </c>
    </row>
    <row r="226" spans="6:30">
      <c r="F226" s="6">
        <f t="shared" si="156"/>
        <v>148597216</v>
      </c>
      <c r="G226" s="6">
        <v>22283</v>
      </c>
      <c r="H226" s="6">
        <v>12345963</v>
      </c>
      <c r="I226" s="12">
        <f t="shared" si="140"/>
        <v>24691926</v>
      </c>
      <c r="J226" s="6">
        <v>4811502.3681640001</v>
      </c>
      <c r="K226" s="12">
        <f t="shared" si="141"/>
        <v>38492018.945312001</v>
      </c>
      <c r="L226" s="6">
        <f t="shared" si="142"/>
        <v>148.597216</v>
      </c>
      <c r="M226" s="6">
        <f t="shared" si="143"/>
        <v>5242880</v>
      </c>
      <c r="N226" s="13">
        <f t="shared" si="144"/>
        <v>0.64148170650859726</v>
      </c>
      <c r="O226" s="13">
        <f t="shared" si="159"/>
        <v>1.3333333333333333</v>
      </c>
      <c r="P226" s="7">
        <f t="shared" si="145"/>
        <v>8.2003714598852186E-4</v>
      </c>
      <c r="Q226" s="7">
        <f t="shared" si="146"/>
        <v>6.4573056773847811E-3</v>
      </c>
      <c r="R226" s="6">
        <f t="shared" si="147"/>
        <v>7.2773428233733027E-3</v>
      </c>
      <c r="S226" s="6">
        <f t="shared" si="148"/>
        <v>6.4573056773847811E-3</v>
      </c>
      <c r="T226" s="7">
        <f t="shared" si="149"/>
        <v>0</v>
      </c>
      <c r="U226" s="7">
        <f t="shared" si="150"/>
        <v>0.51381769713032643</v>
      </c>
      <c r="V226" s="7">
        <f t="shared" si="151"/>
        <v>1.7104068957650722</v>
      </c>
      <c r="W226" s="6">
        <f t="shared" si="152"/>
        <v>2.2242245928953985</v>
      </c>
      <c r="X226" s="6">
        <v>7.7730000000000004E-3</v>
      </c>
      <c r="Y226" s="6">
        <v>2.2129731000000001</v>
      </c>
      <c r="Z226" s="3">
        <f t="shared" si="153"/>
        <v>3.1766275569278268</v>
      </c>
      <c r="AA226" s="3">
        <f t="shared" si="154"/>
        <v>39.616126535764316</v>
      </c>
      <c r="AB226" s="6">
        <f t="shared" si="155"/>
        <v>16.926467549404599</v>
      </c>
      <c r="AC226" s="6">
        <f t="shared" si="157"/>
        <v>6.3766522144178275</v>
      </c>
      <c r="AD226" s="6">
        <f t="shared" si="158"/>
        <v>0.50843333321125306</v>
      </c>
    </row>
    <row r="227" spans="6:30">
      <c r="F227" s="6">
        <f t="shared" si="156"/>
        <v>153632160</v>
      </c>
      <c r="G227" s="6">
        <v>1489752</v>
      </c>
      <c r="H227" s="6">
        <v>10319760</v>
      </c>
      <c r="I227" s="12">
        <f t="shared" si="140"/>
        <v>20639520</v>
      </c>
      <c r="J227" s="6">
        <v>2737644.4697270002</v>
      </c>
      <c r="K227" s="12">
        <f t="shared" si="141"/>
        <v>21901155.757816002</v>
      </c>
      <c r="L227" s="6">
        <f t="shared" si="142"/>
        <v>153.63216</v>
      </c>
      <c r="M227" s="6">
        <f t="shared" si="143"/>
        <v>5242880</v>
      </c>
      <c r="N227" s="13">
        <f t="shared" si="144"/>
        <v>0.94239410139961433</v>
      </c>
      <c r="O227" s="13">
        <f t="shared" si="159"/>
        <v>1.3333333333333333</v>
      </c>
      <c r="P227" s="7">
        <f t="shared" si="145"/>
        <v>6.8545374206017864E-4</v>
      </c>
      <c r="Q227" s="7">
        <f t="shared" si="146"/>
        <v>3.6740722178579752E-3</v>
      </c>
      <c r="R227" s="6">
        <f t="shared" si="147"/>
        <v>4.359525959918154E-3</v>
      </c>
      <c r="S227" s="6">
        <f t="shared" si="148"/>
        <v>3.6740722178579752E-3</v>
      </c>
      <c r="T227" s="7">
        <f t="shared" si="149"/>
        <v>0</v>
      </c>
      <c r="U227" s="7">
        <f t="shared" si="150"/>
        <v>0.29235155038143695</v>
      </c>
      <c r="V227" s="7">
        <f t="shared" si="151"/>
        <v>0.78797981393731165</v>
      </c>
      <c r="W227" s="6">
        <f t="shared" si="152"/>
        <v>1.0803313643187487</v>
      </c>
      <c r="X227" s="6">
        <v>3.581E-3</v>
      </c>
      <c r="Y227" s="6">
        <v>1.1189729750000001</v>
      </c>
      <c r="Z227" s="3">
        <f t="shared" si="153"/>
        <v>5.7636191008098301</v>
      </c>
      <c r="AA227" s="3">
        <f t="shared" si="154"/>
        <v>48.927463295874901</v>
      </c>
      <c r="AB227" s="6">
        <f t="shared" si="155"/>
        <v>2.5990566282595697</v>
      </c>
      <c r="AC227" s="6">
        <f t="shared" si="157"/>
        <v>21.740462438373473</v>
      </c>
      <c r="AD227" s="6">
        <f t="shared" si="158"/>
        <v>3.4533104502592198</v>
      </c>
    </row>
    <row r="228" spans="6:30">
      <c r="F228" s="6">
        <f t="shared" si="156"/>
        <v>164125896</v>
      </c>
      <c r="G228" s="6">
        <v>1465137</v>
      </c>
      <c r="H228" s="6">
        <v>11235263</v>
      </c>
      <c r="I228" s="12">
        <f t="shared" si="140"/>
        <v>22470526</v>
      </c>
      <c r="J228" s="6">
        <v>4932390.6455079997</v>
      </c>
      <c r="K228" s="12">
        <f t="shared" si="141"/>
        <v>39459125.164063998</v>
      </c>
      <c r="L228" s="6">
        <f t="shared" si="142"/>
        <v>164.12589600000001</v>
      </c>
      <c r="M228" s="6">
        <f t="shared" si="143"/>
        <v>5242880</v>
      </c>
      <c r="N228" s="13">
        <f t="shared" si="144"/>
        <v>0.5694633600357728</v>
      </c>
      <c r="O228" s="13">
        <f t="shared" si="159"/>
        <v>1.3333333333333333</v>
      </c>
      <c r="P228" s="7">
        <f t="shared" si="145"/>
        <v>7.4626280711763339E-4</v>
      </c>
      <c r="Q228" s="7">
        <f t="shared" si="146"/>
        <v>6.6195445167102508E-3</v>
      </c>
      <c r="R228" s="6">
        <f t="shared" si="147"/>
        <v>7.365807323827884E-3</v>
      </c>
      <c r="S228" s="6">
        <f t="shared" si="148"/>
        <v>6.6195445167102508E-3</v>
      </c>
      <c r="T228" s="7">
        <f t="shared" si="149"/>
        <v>0</v>
      </c>
      <c r="U228" s="7">
        <f t="shared" si="150"/>
        <v>0.52672728991904372</v>
      </c>
      <c r="V228" s="7">
        <f t="shared" si="151"/>
        <v>1.3856210243963281</v>
      </c>
      <c r="W228" s="6">
        <f t="shared" si="152"/>
        <v>1.9123483143153717</v>
      </c>
      <c r="X228" s="6">
        <v>6.2969999999999996E-3</v>
      </c>
      <c r="Y228" s="6">
        <v>1.9632328636380809</v>
      </c>
      <c r="Z228" s="3">
        <f t="shared" si="153"/>
        <v>3.5684494203589017</v>
      </c>
      <c r="AA228" s="3">
        <f t="shared" si="154"/>
        <v>50.130697365811017</v>
      </c>
      <c r="AB228" s="6">
        <f t="shared" si="155"/>
        <v>5.1221933731975717</v>
      </c>
      <c r="AC228" s="6">
        <f t="shared" si="157"/>
        <v>16.973278129710724</v>
      </c>
      <c r="AD228" s="6">
        <f t="shared" si="158"/>
        <v>2.5918753839732864</v>
      </c>
    </row>
    <row r="229" spans="6:30">
      <c r="F229" s="6">
        <f t="shared" si="156"/>
        <v>167071876</v>
      </c>
      <c r="G229" s="6">
        <v>1696415</v>
      </c>
      <c r="H229" s="6">
        <v>11095298</v>
      </c>
      <c r="I229" s="12">
        <f t="shared" si="140"/>
        <v>22190596</v>
      </c>
      <c r="J229" s="6">
        <v>5283441.1601560004</v>
      </c>
      <c r="K229" s="12">
        <f t="shared" si="141"/>
        <v>42267529.281248003</v>
      </c>
      <c r="L229" s="6">
        <f t="shared" si="142"/>
        <v>167.071876</v>
      </c>
      <c r="M229" s="6">
        <f t="shared" si="143"/>
        <v>5242880</v>
      </c>
      <c r="N229" s="13">
        <f t="shared" si="144"/>
        <v>0.52500338622453768</v>
      </c>
      <c r="O229" s="13">
        <f t="shared" si="159"/>
        <v>1.3333333333333333</v>
      </c>
      <c r="P229" s="7">
        <f t="shared" si="145"/>
        <v>7.3696612453902181E-4</v>
      </c>
      <c r="Q229" s="7">
        <f t="shared" si="146"/>
        <v>7.0906739702223725E-3</v>
      </c>
      <c r="R229" s="6">
        <f t="shared" si="147"/>
        <v>7.8276400947613935E-3</v>
      </c>
      <c r="S229" s="6">
        <f t="shared" si="148"/>
        <v>7.0906739702223725E-3</v>
      </c>
      <c r="T229" s="7">
        <f t="shared" si="149"/>
        <v>0</v>
      </c>
      <c r="U229" s="7">
        <f t="shared" si="150"/>
        <v>0.56421578170621089</v>
      </c>
      <c r="V229" s="7">
        <f t="shared" si="151"/>
        <v>3.7601226083665962</v>
      </c>
      <c r="W229" s="6">
        <f t="shared" si="152"/>
        <v>4.324338390072807</v>
      </c>
      <c r="X229" s="6">
        <v>1.7087999999999999E-2</v>
      </c>
      <c r="Y229" s="6">
        <v>4.3221959999999999</v>
      </c>
      <c r="Z229" s="3">
        <f t="shared" si="153"/>
        <v>1.2986069756554308</v>
      </c>
      <c r="AA229" s="3">
        <f t="shared" si="154"/>
        <v>19.788169139161052</v>
      </c>
      <c r="AB229" s="6">
        <f t="shared" si="155"/>
        <v>58.504951016957087</v>
      </c>
      <c r="AC229" s="6">
        <f t="shared" si="157"/>
        <v>54.192181093390722</v>
      </c>
      <c r="AD229" s="6">
        <f t="shared" si="158"/>
        <v>4.9567166153664299E-2</v>
      </c>
    </row>
    <row r="230" spans="6:30">
      <c r="F230" s="6">
        <f t="shared" si="156"/>
        <v>168986928</v>
      </c>
      <c r="G230" s="6">
        <v>986703</v>
      </c>
      <c r="H230" s="6">
        <v>12437739</v>
      </c>
      <c r="I230" s="12">
        <f t="shared" si="140"/>
        <v>24875478</v>
      </c>
      <c r="J230" s="6">
        <v>5211530.3056640001</v>
      </c>
      <c r="K230" s="12">
        <f t="shared" si="141"/>
        <v>41692242.445312001</v>
      </c>
      <c r="L230" s="6">
        <f t="shared" si="142"/>
        <v>168.98692800000001</v>
      </c>
      <c r="M230" s="6">
        <f t="shared" si="143"/>
        <v>5242880</v>
      </c>
      <c r="N230" s="13">
        <f t="shared" si="144"/>
        <v>0.59664524000188601</v>
      </c>
      <c r="O230" s="13">
        <f t="shared" si="159"/>
        <v>1.3333333333333333</v>
      </c>
      <c r="P230" s="7">
        <f t="shared" si="145"/>
        <v>8.2613304382251371E-4</v>
      </c>
      <c r="Q230" s="7">
        <f t="shared" si="146"/>
        <v>6.9941655756616166E-3</v>
      </c>
      <c r="R230" s="6">
        <f t="shared" si="147"/>
        <v>7.8202986194841305E-3</v>
      </c>
      <c r="S230" s="6">
        <f t="shared" si="148"/>
        <v>6.9941655756616166E-3</v>
      </c>
      <c r="T230" s="7">
        <f t="shared" si="149"/>
        <v>0</v>
      </c>
      <c r="U230" s="7">
        <f t="shared" si="150"/>
        <v>0.55653646102287668</v>
      </c>
      <c r="V230" s="7">
        <f t="shared" si="151"/>
        <v>1.4340308426220219</v>
      </c>
      <c r="W230" s="6">
        <f t="shared" si="152"/>
        <v>1.9905673036448985</v>
      </c>
      <c r="X230" s="6">
        <v>6.5170000000000002E-3</v>
      </c>
      <c r="Y230" s="6">
        <v>1.9883959454539528</v>
      </c>
      <c r="Z230" s="3">
        <f t="shared" si="153"/>
        <v>3.8170136565904556</v>
      </c>
      <c r="AA230" s="3">
        <f t="shared" si="154"/>
        <v>51.179674629813718</v>
      </c>
      <c r="AB230" s="6">
        <f t="shared" si="155"/>
        <v>7.3218593779594343</v>
      </c>
      <c r="AC230" s="6">
        <f t="shared" si="157"/>
        <v>19.998444368330983</v>
      </c>
      <c r="AD230" s="6">
        <f t="shared" si="158"/>
        <v>0.10920149962637309</v>
      </c>
    </row>
    <row r="231" spans="6:30">
      <c r="F231" s="6">
        <f t="shared" si="156"/>
        <v>169961244</v>
      </c>
      <c r="G231" s="6">
        <v>343791</v>
      </c>
      <c r="H231" s="6">
        <v>13590452</v>
      </c>
      <c r="I231" s="12">
        <f t="shared" si="140"/>
        <v>27180904</v>
      </c>
      <c r="J231" s="6">
        <v>5537771.9697270002</v>
      </c>
      <c r="K231" s="12">
        <f t="shared" si="141"/>
        <v>44302175.757816002</v>
      </c>
      <c r="L231" s="6">
        <f t="shared" si="142"/>
        <v>169.96124399999999</v>
      </c>
      <c r="M231" s="6">
        <f t="shared" si="143"/>
        <v>5242880</v>
      </c>
      <c r="N231" s="13">
        <f t="shared" si="144"/>
        <v>0.61353429115057889</v>
      </c>
      <c r="O231" s="13">
        <f t="shared" si="159"/>
        <v>1.3333333333333333</v>
      </c>
      <c r="P231" s="7">
        <f t="shared" si="145"/>
        <v>9.0269794837178751E-4</v>
      </c>
      <c r="Q231" s="7">
        <f t="shared" si="146"/>
        <v>7.4320001621085378E-3</v>
      </c>
      <c r="R231" s="6">
        <f t="shared" si="147"/>
        <v>8.334698110480326E-3</v>
      </c>
      <c r="S231" s="6">
        <f t="shared" si="148"/>
        <v>7.4320001621085378E-3</v>
      </c>
      <c r="T231" s="7">
        <f t="shared" si="149"/>
        <v>0</v>
      </c>
      <c r="U231" s="7">
        <f t="shared" si="150"/>
        <v>0.59137562927226917</v>
      </c>
      <c r="V231" s="7">
        <f t="shared" si="151"/>
        <v>2.2675598946171451</v>
      </c>
      <c r="W231" s="6">
        <f t="shared" si="152"/>
        <v>2.8589355238894143</v>
      </c>
      <c r="X231" s="6">
        <v>1.0305E-2</v>
      </c>
      <c r="Y231" s="6">
        <v>2.8258599999977103</v>
      </c>
      <c r="Z231" s="3">
        <f t="shared" si="153"/>
        <v>2.6376423095584669</v>
      </c>
      <c r="AA231" s="3">
        <f t="shared" si="154"/>
        <v>34.392761384039595</v>
      </c>
      <c r="AB231" s="6">
        <f t="shared" si="155"/>
        <v>27.87966848997052</v>
      </c>
      <c r="AC231" s="6">
        <f t="shared" si="157"/>
        <v>19.119863071515518</v>
      </c>
      <c r="AD231" s="6">
        <f t="shared" si="158"/>
        <v>1.170458688389757</v>
      </c>
    </row>
    <row r="232" spans="6:30">
      <c r="F232" s="6">
        <f t="shared" si="156"/>
        <v>174165804</v>
      </c>
      <c r="G232" s="6">
        <v>72000</v>
      </c>
      <c r="H232" s="6">
        <v>14393817</v>
      </c>
      <c r="I232" s="12">
        <f t="shared" si="140"/>
        <v>28787634</v>
      </c>
      <c r="J232" s="6">
        <v>5714927.5654300004</v>
      </c>
      <c r="K232" s="12">
        <f t="shared" si="141"/>
        <v>45719420.523440003</v>
      </c>
      <c r="L232" s="6">
        <f t="shared" si="142"/>
        <v>174.16580400000001</v>
      </c>
      <c r="M232" s="6">
        <f t="shared" si="143"/>
        <v>5242880</v>
      </c>
      <c r="N232" s="13">
        <f t="shared" si="144"/>
        <v>0.62965876798986975</v>
      </c>
      <c r="O232" s="13">
        <f t="shared" si="159"/>
        <v>1.3333333333333333</v>
      </c>
      <c r="P232" s="7">
        <f t="shared" si="145"/>
        <v>9.5605864140051839E-4</v>
      </c>
      <c r="Q232" s="7">
        <f t="shared" si="146"/>
        <v>7.6697528942868617E-3</v>
      </c>
      <c r="R232" s="6">
        <f t="shared" si="147"/>
        <v>8.6258115356873805E-3</v>
      </c>
      <c r="S232" s="6">
        <f t="shared" si="148"/>
        <v>7.6697528942868617E-3</v>
      </c>
      <c r="T232" s="7">
        <f t="shared" si="149"/>
        <v>0</v>
      </c>
      <c r="U232" s="7">
        <f t="shared" si="150"/>
        <v>0.61029397810654418</v>
      </c>
      <c r="V232" s="7">
        <f t="shared" si="151"/>
        <v>1.6230491783305252</v>
      </c>
      <c r="W232" s="6">
        <f t="shared" si="152"/>
        <v>2.2333431564370692</v>
      </c>
      <c r="X232" s="6">
        <v>7.3759999999999997E-3</v>
      </c>
      <c r="Y232" s="6">
        <v>2.2033246769202401</v>
      </c>
      <c r="Z232" s="3">
        <f t="shared" si="153"/>
        <v>3.9028787960954445</v>
      </c>
      <c r="AA232" s="3">
        <f t="shared" si="154"/>
        <v>49.587223995054238</v>
      </c>
      <c r="AB232" s="6">
        <f t="shared" si="155"/>
        <v>3.9825500852340294</v>
      </c>
      <c r="AC232" s="6">
        <f t="shared" si="157"/>
        <v>16.94429956192219</v>
      </c>
      <c r="AD232" s="6">
        <f t="shared" si="158"/>
        <v>1.3624174335844228</v>
      </c>
    </row>
    <row r="233" spans="6:30">
      <c r="F233" s="6">
        <f t="shared" si="156"/>
        <v>174319276</v>
      </c>
      <c r="G233" s="6">
        <v>4588484</v>
      </c>
      <c r="H233" s="6">
        <v>6879133</v>
      </c>
      <c r="I233" s="12">
        <f t="shared" si="140"/>
        <v>13758266</v>
      </c>
      <c r="J233" s="6">
        <v>6137087.5234380001</v>
      </c>
      <c r="K233" s="12">
        <f t="shared" si="141"/>
        <v>49096700.187504001</v>
      </c>
      <c r="L233" s="6">
        <f t="shared" si="142"/>
        <v>174.319276</v>
      </c>
      <c r="M233" s="6">
        <f t="shared" si="143"/>
        <v>5242880</v>
      </c>
      <c r="N233" s="13">
        <f t="shared" si="144"/>
        <v>0.28022791648840234</v>
      </c>
      <c r="O233" s="13">
        <f t="shared" si="159"/>
        <v>1.3333333333333333</v>
      </c>
      <c r="P233" s="7">
        <f t="shared" si="145"/>
        <v>4.5692220138643364E-4</v>
      </c>
      <c r="Q233" s="7">
        <f t="shared" si="146"/>
        <v>8.2363152037323809E-3</v>
      </c>
      <c r="R233" s="6">
        <f t="shared" si="147"/>
        <v>8.6932374051188147E-3</v>
      </c>
      <c r="S233" s="6">
        <f t="shared" si="148"/>
        <v>8.2363152037323809E-3</v>
      </c>
      <c r="T233" s="7">
        <f t="shared" si="149"/>
        <v>0</v>
      </c>
      <c r="U233" s="7">
        <f t="shared" si="150"/>
        <v>0.65537620832210919</v>
      </c>
      <c r="V233" s="7">
        <f t="shared" si="151"/>
        <v>2.6387751825568948</v>
      </c>
      <c r="W233" s="6">
        <f t="shared" si="152"/>
        <v>3.2941513908790041</v>
      </c>
      <c r="X233" s="6">
        <v>1.1991999999999999E-2</v>
      </c>
      <c r="Y233" s="6">
        <v>3.3373735999999998</v>
      </c>
      <c r="Z233" s="3">
        <f t="shared" si="153"/>
        <v>1.1472870246831222</v>
      </c>
      <c r="AA233" s="3">
        <f t="shared" si="154"/>
        <v>32.752968770849904</v>
      </c>
      <c r="AB233" s="6">
        <f t="shared" si="155"/>
        <v>31.318252136988146</v>
      </c>
      <c r="AC233" s="6">
        <f t="shared" si="157"/>
        <v>27.508026975326754</v>
      </c>
      <c r="AD233" s="6">
        <f t="shared" si="158"/>
        <v>1.2950965130483363</v>
      </c>
    </row>
    <row r="234" spans="6:30">
      <c r="F234" s="6">
        <f t="shared" si="156"/>
        <v>174976372</v>
      </c>
      <c r="G234" s="6">
        <v>45101</v>
      </c>
      <c r="H234" s="6">
        <v>14506196</v>
      </c>
      <c r="I234" s="12">
        <f t="shared" si="140"/>
        <v>29012392</v>
      </c>
      <c r="J234" s="6">
        <v>5575408.765137</v>
      </c>
      <c r="K234" s="12">
        <f t="shared" si="141"/>
        <v>44603270.121096</v>
      </c>
      <c r="L234" s="6">
        <f t="shared" si="142"/>
        <v>174.976372</v>
      </c>
      <c r="M234" s="6">
        <f t="shared" si="143"/>
        <v>5242880</v>
      </c>
      <c r="N234" s="13">
        <f t="shared" si="144"/>
        <v>0.65045437074978085</v>
      </c>
      <c r="O234" s="13">
        <f t="shared" si="159"/>
        <v>1.3333333333333333</v>
      </c>
      <c r="P234" s="7">
        <f t="shared" si="145"/>
        <v>9.6352302100614689E-4</v>
      </c>
      <c r="Q234" s="7">
        <f t="shared" si="146"/>
        <v>7.4825108496409014E-3</v>
      </c>
      <c r="R234" s="6">
        <f t="shared" si="147"/>
        <v>8.4460338706470479E-3</v>
      </c>
      <c r="S234" s="6">
        <f t="shared" si="148"/>
        <v>7.4825108496409014E-3</v>
      </c>
      <c r="T234" s="7">
        <f t="shared" si="149"/>
        <v>0</v>
      </c>
      <c r="U234" s="7">
        <f t="shared" si="150"/>
        <v>0.59539484199736048</v>
      </c>
      <c r="V234" s="7">
        <f t="shared" si="151"/>
        <v>1.8188888975162856</v>
      </c>
      <c r="W234" s="6">
        <f t="shared" si="152"/>
        <v>2.4142837395136461</v>
      </c>
      <c r="X234" s="6">
        <v>8.2660000000000008E-3</v>
      </c>
      <c r="Y234" s="6">
        <v>2.4300937866694223</v>
      </c>
      <c r="Z234" s="3">
        <f t="shared" si="153"/>
        <v>3.5098466005323004</v>
      </c>
      <c r="AA234" s="3">
        <f t="shared" si="154"/>
        <v>43.167936241080085</v>
      </c>
      <c r="AB234" s="6">
        <f t="shared" si="155"/>
        <v>9.4784557265799574</v>
      </c>
      <c r="AC234" s="6">
        <f t="shared" si="157"/>
        <v>2.1780047259502431</v>
      </c>
      <c r="AD234" s="6">
        <f t="shared" si="158"/>
        <v>0.65059411461830108</v>
      </c>
    </row>
    <row r="235" spans="6:30">
      <c r="F235" s="6">
        <f t="shared" si="156"/>
        <v>177187224</v>
      </c>
      <c r="G235" s="6">
        <v>4026819</v>
      </c>
      <c r="H235" s="6">
        <v>8054237</v>
      </c>
      <c r="I235" s="12">
        <f t="shared" si="140"/>
        <v>16108474</v>
      </c>
      <c r="J235" s="6">
        <v>5098340.4042969998</v>
      </c>
      <c r="K235" s="12">
        <f t="shared" si="141"/>
        <v>40786723.234375998</v>
      </c>
      <c r="L235" s="6">
        <f t="shared" si="142"/>
        <v>177.18722399999999</v>
      </c>
      <c r="M235" s="6">
        <f t="shared" si="143"/>
        <v>5242880</v>
      </c>
      <c r="N235" s="13">
        <f t="shared" si="144"/>
        <v>0.39494405832590651</v>
      </c>
      <c r="O235" s="13">
        <f t="shared" si="159"/>
        <v>1.3333333333333333</v>
      </c>
      <c r="P235" s="7">
        <f t="shared" si="145"/>
        <v>5.3497434931525025E-4</v>
      </c>
      <c r="Q235" s="7">
        <f t="shared" si="146"/>
        <v>6.8422583880946158E-3</v>
      </c>
      <c r="R235" s="6">
        <f t="shared" si="147"/>
        <v>7.3772327374098659E-3</v>
      </c>
      <c r="S235" s="6">
        <f t="shared" si="148"/>
        <v>6.8422583880946158E-3</v>
      </c>
      <c r="T235" s="7">
        <f t="shared" si="149"/>
        <v>0</v>
      </c>
      <c r="U235" s="7">
        <f t="shared" si="150"/>
        <v>0.54444897357953292</v>
      </c>
      <c r="V235" s="7">
        <f t="shared" si="151"/>
        <v>1.7365922065326063</v>
      </c>
      <c r="W235" s="6">
        <f t="shared" si="152"/>
        <v>2.2810411801121391</v>
      </c>
      <c r="X235" s="6">
        <v>7.8919999999999997E-3</v>
      </c>
      <c r="Y235" s="6">
        <v>2.3575095142823317</v>
      </c>
      <c r="Z235" s="3">
        <f t="shared" si="153"/>
        <v>2.0411142929548913</v>
      </c>
      <c r="AA235" s="3">
        <f t="shared" si="154"/>
        <v>41.344879102256463</v>
      </c>
      <c r="AB235" s="6">
        <f t="shared" si="155"/>
        <v>13.301338214715964</v>
      </c>
      <c r="AC235" s="6">
        <f t="shared" si="157"/>
        <v>6.522646510265254</v>
      </c>
      <c r="AD235" s="6">
        <f t="shared" si="158"/>
        <v>3.2436065986979039</v>
      </c>
    </row>
    <row r="236" spans="6:30">
      <c r="F236" s="6">
        <f t="shared" si="156"/>
        <v>188296236</v>
      </c>
      <c r="G236" s="6">
        <v>638802</v>
      </c>
      <c r="H236" s="6">
        <v>14626683</v>
      </c>
      <c r="I236" s="12">
        <f t="shared" si="140"/>
        <v>29253366</v>
      </c>
      <c r="J236" s="6">
        <v>6028239.9321290003</v>
      </c>
      <c r="K236" s="12">
        <f t="shared" si="141"/>
        <v>48225919.457032003</v>
      </c>
      <c r="L236" s="6">
        <f t="shared" si="142"/>
        <v>188.29623599999999</v>
      </c>
      <c r="M236" s="6">
        <f t="shared" si="143"/>
        <v>5242880</v>
      </c>
      <c r="N236" s="13">
        <f t="shared" si="144"/>
        <v>0.60659011438991772</v>
      </c>
      <c r="O236" s="13">
        <f t="shared" si="159"/>
        <v>1.3333333333333333</v>
      </c>
      <c r="P236" s="7">
        <f t="shared" si="145"/>
        <v>9.7152594597916999E-4</v>
      </c>
      <c r="Q236" s="7">
        <f t="shared" si="146"/>
        <v>8.0902356394823762E-3</v>
      </c>
      <c r="R236" s="6">
        <f t="shared" si="147"/>
        <v>9.0617615854615453E-3</v>
      </c>
      <c r="S236" s="6">
        <f t="shared" si="148"/>
        <v>8.0902356394823762E-3</v>
      </c>
      <c r="T236" s="7">
        <f t="shared" si="149"/>
        <v>0</v>
      </c>
      <c r="U236" s="7">
        <f t="shared" si="150"/>
        <v>0.64375243378660696</v>
      </c>
      <c r="V236" s="7">
        <f t="shared" si="151"/>
        <v>1.60016453698747</v>
      </c>
      <c r="W236" s="6">
        <f t="shared" si="152"/>
        <v>2.2439169707740767</v>
      </c>
      <c r="X236" s="6">
        <v>7.2719999999999998E-3</v>
      </c>
      <c r="Y236" s="6">
        <v>2.2403913230797201</v>
      </c>
      <c r="Z236" s="3">
        <f t="shared" si="153"/>
        <v>4.0227400990099014</v>
      </c>
      <c r="AA236" s="3">
        <f t="shared" si="154"/>
        <v>53.053816784413641</v>
      </c>
      <c r="AB236" s="6">
        <f t="shared" si="155"/>
        <v>11.251865229405617</v>
      </c>
      <c r="AC236" s="6">
        <f t="shared" si="157"/>
        <v>24.611682968393094</v>
      </c>
      <c r="AD236" s="6">
        <f t="shared" si="158"/>
        <v>0.15736749459956462</v>
      </c>
    </row>
    <row r="237" spans="6:30">
      <c r="F237" s="6">
        <f t="shared" si="156"/>
        <v>193758468</v>
      </c>
      <c r="G237" s="6">
        <v>540486</v>
      </c>
      <c r="H237" s="6">
        <v>15245729</v>
      </c>
      <c r="I237" s="12">
        <f t="shared" si="140"/>
        <v>30491458</v>
      </c>
      <c r="J237" s="6">
        <v>6333244.8476560004</v>
      </c>
      <c r="K237" s="12">
        <f t="shared" si="141"/>
        <v>50665958.781248003</v>
      </c>
      <c r="L237" s="6">
        <f t="shared" si="142"/>
        <v>193.75846799999999</v>
      </c>
      <c r="M237" s="6">
        <f t="shared" si="143"/>
        <v>5242880</v>
      </c>
      <c r="N237" s="13">
        <f t="shared" si="144"/>
        <v>0.60181350029608449</v>
      </c>
      <c r="O237" s="13">
        <f t="shared" si="159"/>
        <v>1.3333333333333333</v>
      </c>
      <c r="P237" s="7">
        <f t="shared" si="145"/>
        <v>1.0126438980640425E-3</v>
      </c>
      <c r="Q237" s="7">
        <f t="shared" si="146"/>
        <v>8.4995693198925346E-3</v>
      </c>
      <c r="R237" s="6">
        <f t="shared" si="147"/>
        <v>9.5122132179565767E-3</v>
      </c>
      <c r="S237" s="6">
        <f t="shared" si="148"/>
        <v>8.4995693198925346E-3</v>
      </c>
      <c r="T237" s="7">
        <f t="shared" si="149"/>
        <v>0</v>
      </c>
      <c r="U237" s="7">
        <f t="shared" si="150"/>
        <v>0.67632374131550965</v>
      </c>
      <c r="V237" s="7">
        <f t="shared" si="151"/>
        <v>2.8619004356516826</v>
      </c>
      <c r="W237" s="6">
        <f t="shared" si="152"/>
        <v>3.5382241769671925</v>
      </c>
      <c r="X237" s="6">
        <v>1.3006E-2</v>
      </c>
      <c r="Y237" s="6">
        <v>3.5121619166710021</v>
      </c>
      <c r="Z237" s="3">
        <f t="shared" si="153"/>
        <v>2.3444147316623098</v>
      </c>
      <c r="AA237" s="3">
        <f t="shared" si="154"/>
        <v>31.164667864830388</v>
      </c>
      <c r="AB237" s="6">
        <f t="shared" si="155"/>
        <v>34.648859604086311</v>
      </c>
      <c r="AC237" s="6">
        <f t="shared" si="157"/>
        <v>26.862884684325877</v>
      </c>
      <c r="AD237" s="6">
        <f t="shared" si="158"/>
        <v>0.74205748238661751</v>
      </c>
    </row>
    <row r="238" spans="6:30">
      <c r="F238" s="6">
        <f t="shared" si="156"/>
        <v>194816428</v>
      </c>
      <c r="G238" s="6">
        <v>38120</v>
      </c>
      <c r="H238" s="6">
        <v>16171169</v>
      </c>
      <c r="I238" s="12">
        <f t="shared" si="140"/>
        <v>32342338</v>
      </c>
      <c r="J238" s="6">
        <v>3039653.56543</v>
      </c>
      <c r="K238" s="12">
        <f t="shared" si="141"/>
        <v>24317228.52344</v>
      </c>
      <c r="L238" s="6">
        <f t="shared" si="142"/>
        <v>194.816428</v>
      </c>
      <c r="M238" s="6">
        <f t="shared" si="143"/>
        <v>5242880</v>
      </c>
      <c r="N238" s="13">
        <f t="shared" si="144"/>
        <v>1.3300174388222075</v>
      </c>
      <c r="O238" s="13">
        <f t="shared" si="159"/>
        <v>1.3333333333333333</v>
      </c>
      <c r="P238" s="7">
        <f t="shared" si="145"/>
        <v>1.0741129933775162E-3</v>
      </c>
      <c r="Q238" s="7">
        <f t="shared" si="146"/>
        <v>4.0793853402640605E-3</v>
      </c>
      <c r="R238" s="6">
        <f t="shared" si="147"/>
        <v>5.1534983336415765E-3</v>
      </c>
      <c r="S238" s="6">
        <f t="shared" si="148"/>
        <v>4.0793853402640605E-3</v>
      </c>
      <c r="T238" s="7">
        <f t="shared" si="149"/>
        <v>0</v>
      </c>
      <c r="U238" s="7">
        <f t="shared" si="150"/>
        <v>0.32460293595557338</v>
      </c>
      <c r="V238" s="7">
        <f t="shared" si="151"/>
        <v>1.4881618211834791</v>
      </c>
      <c r="W238" s="6">
        <f t="shared" si="152"/>
        <v>1.8127647571390524</v>
      </c>
      <c r="X238" s="6">
        <v>6.7629999999999999E-3</v>
      </c>
      <c r="Y238" s="6">
        <v>1.8104551</v>
      </c>
      <c r="Z238" s="3">
        <f t="shared" si="153"/>
        <v>4.7822472275617329</v>
      </c>
      <c r="AA238" s="3">
        <f t="shared" si="154"/>
        <v>28.765019693556113</v>
      </c>
      <c r="AB238" s="6">
        <f t="shared" si="155"/>
        <v>39.680831875438997</v>
      </c>
      <c r="AC238" s="6">
        <f t="shared" si="157"/>
        <v>23.798634723620044</v>
      </c>
      <c r="AD238" s="6">
        <f t="shared" si="158"/>
        <v>0.12757329022146979</v>
      </c>
    </row>
    <row r="239" spans="6:30">
      <c r="F239" s="6">
        <f t="shared" si="156"/>
        <v>194816428</v>
      </c>
      <c r="G239" s="6">
        <v>38120</v>
      </c>
      <c r="H239" s="6">
        <v>16171169</v>
      </c>
      <c r="I239" s="12">
        <f t="shared" si="140"/>
        <v>32342338</v>
      </c>
      <c r="J239" s="6">
        <v>3039706.4462890001</v>
      </c>
      <c r="K239" s="12">
        <f t="shared" si="141"/>
        <v>24317651.570312001</v>
      </c>
      <c r="L239" s="6">
        <f t="shared" si="142"/>
        <v>194.816428</v>
      </c>
      <c r="M239" s="6">
        <f t="shared" si="143"/>
        <v>5242880</v>
      </c>
      <c r="N239" s="13">
        <f t="shared" si="144"/>
        <v>1.3299943009087634</v>
      </c>
      <c r="O239" s="13">
        <f t="shared" si="159"/>
        <v>1.3333333333333333</v>
      </c>
      <c r="P239" s="7">
        <f t="shared" si="145"/>
        <v>1.0741129933775162E-3</v>
      </c>
      <c r="Q239" s="7">
        <f t="shared" si="146"/>
        <v>4.0794563093387729E-3</v>
      </c>
      <c r="R239" s="6">
        <f t="shared" si="147"/>
        <v>5.1535693027162889E-3</v>
      </c>
      <c r="S239" s="6">
        <f t="shared" si="148"/>
        <v>4.0794563093387729E-3</v>
      </c>
      <c r="T239" s="7">
        <f t="shared" si="149"/>
        <v>0</v>
      </c>
      <c r="U239" s="7">
        <f t="shared" si="150"/>
        <v>0.32460858307348267</v>
      </c>
      <c r="V239" s="7">
        <f t="shared" si="151"/>
        <v>1.4927827583777498</v>
      </c>
      <c r="W239" s="6">
        <f t="shared" si="152"/>
        <v>1.8173913414512324</v>
      </c>
      <c r="X239" s="6">
        <v>6.7840000000000001E-3</v>
      </c>
      <c r="Y239" s="6">
        <v>1.8235392000000001</v>
      </c>
      <c r="Z239" s="3">
        <f t="shared" si="153"/>
        <v>4.7674436910377356</v>
      </c>
      <c r="AA239" s="3">
        <f t="shared" si="154"/>
        <v>28.676475908386792</v>
      </c>
      <c r="AB239" s="6">
        <f t="shared" si="155"/>
        <v>39.866504874133653</v>
      </c>
      <c r="AC239" s="6">
        <f t="shared" si="157"/>
        <v>24.033471363262251</v>
      </c>
      <c r="AD239" s="6">
        <f t="shared" si="158"/>
        <v>0.33713882041953136</v>
      </c>
    </row>
    <row r="240" spans="6:30">
      <c r="F240" s="6">
        <f t="shared" si="156"/>
        <v>196058752</v>
      </c>
      <c r="G240" s="6">
        <v>3501776</v>
      </c>
      <c r="H240" s="6">
        <v>10501936</v>
      </c>
      <c r="I240" s="12">
        <f t="shared" si="140"/>
        <v>21003872</v>
      </c>
      <c r="J240" s="6">
        <v>10547433.670898</v>
      </c>
      <c r="K240" s="12">
        <f t="shared" si="141"/>
        <v>84379469.367183998</v>
      </c>
      <c r="L240" s="6">
        <f t="shared" si="142"/>
        <v>196.058752</v>
      </c>
      <c r="M240" s="6">
        <f t="shared" si="143"/>
        <v>5242880</v>
      </c>
      <c r="N240" s="13">
        <f t="shared" si="144"/>
        <v>0.24892159381330042</v>
      </c>
      <c r="O240" s="13">
        <f t="shared" si="159"/>
        <v>1.3333333333333333</v>
      </c>
      <c r="P240" s="7">
        <f t="shared" si="145"/>
        <v>6.9755414177040008E-4</v>
      </c>
      <c r="Q240" s="7">
        <f t="shared" si="146"/>
        <v>1.415524676358376E-2</v>
      </c>
      <c r="R240" s="6">
        <f t="shared" si="147"/>
        <v>1.4852800905354161E-2</v>
      </c>
      <c r="S240" s="6">
        <f t="shared" si="148"/>
        <v>1.415524676358376E-2</v>
      </c>
      <c r="T240" s="7">
        <f t="shared" si="149"/>
        <v>0</v>
      </c>
      <c r="U240" s="7">
        <f t="shared" si="150"/>
        <v>1.1263546528157822</v>
      </c>
      <c r="V240" s="7">
        <f t="shared" si="151"/>
        <v>3.9462803639072175</v>
      </c>
      <c r="W240" s="6">
        <f t="shared" si="152"/>
        <v>5.0726350167229999</v>
      </c>
      <c r="X240" s="6">
        <v>1.7933999999999999E-2</v>
      </c>
      <c r="Y240" s="6">
        <v>5.1501964500000001</v>
      </c>
      <c r="Z240" s="3">
        <f t="shared" si="153"/>
        <v>1.1711760901081745</v>
      </c>
      <c r="AA240" s="3">
        <f t="shared" si="154"/>
        <v>37.639999717713394</v>
      </c>
      <c r="AB240" s="6">
        <f t="shared" si="155"/>
        <v>21.070331417509973</v>
      </c>
      <c r="AC240" s="6">
        <f t="shared" si="157"/>
        <v>17.180768900668216</v>
      </c>
      <c r="AD240" s="6">
        <f t="shared" si="158"/>
        <v>1.5059898011657451</v>
      </c>
    </row>
    <row r="241" spans="6:30">
      <c r="F241" s="6">
        <f t="shared" si="156"/>
        <v>199850432</v>
      </c>
      <c r="G241" s="6">
        <v>1062400</v>
      </c>
      <c r="H241" s="6">
        <v>14883536</v>
      </c>
      <c r="I241" s="12">
        <f t="shared" si="140"/>
        <v>29767072</v>
      </c>
      <c r="J241" s="6">
        <v>6256325.5341800004</v>
      </c>
      <c r="K241" s="12">
        <f t="shared" si="141"/>
        <v>50050604.273440003</v>
      </c>
      <c r="L241" s="6">
        <f t="shared" si="142"/>
        <v>199.85043200000001</v>
      </c>
      <c r="M241" s="6">
        <f t="shared" si="143"/>
        <v>5242880</v>
      </c>
      <c r="N241" s="13">
        <f t="shared" si="144"/>
        <v>0.5947395127813927</v>
      </c>
      <c r="O241" s="13">
        <f t="shared" si="159"/>
        <v>1.3333333333333333</v>
      </c>
      <c r="P241" s="7">
        <f t="shared" si="145"/>
        <v>9.8858650262093127E-4</v>
      </c>
      <c r="Q241" s="7">
        <f t="shared" si="146"/>
        <v>8.3963392928441127E-3</v>
      </c>
      <c r="R241" s="6">
        <f t="shared" si="147"/>
        <v>9.3849257954650434E-3</v>
      </c>
      <c r="S241" s="6">
        <f t="shared" si="148"/>
        <v>8.3963392928441127E-3</v>
      </c>
      <c r="T241" s="7">
        <f t="shared" si="149"/>
        <v>0</v>
      </c>
      <c r="U241" s="7">
        <f t="shared" si="150"/>
        <v>0.66810957004613847</v>
      </c>
      <c r="V241" s="7">
        <f t="shared" si="151"/>
        <v>1.7420933222400716</v>
      </c>
      <c r="W241" s="6">
        <f t="shared" si="152"/>
        <v>2.4102028922862102</v>
      </c>
      <c r="X241" s="6">
        <v>7.9170000000000004E-3</v>
      </c>
      <c r="Y241" s="6">
        <v>2.4078990000011311</v>
      </c>
      <c r="Z241" s="3">
        <f t="shared" si="153"/>
        <v>3.7598928887204748</v>
      </c>
      <c r="AA241" s="3">
        <f t="shared" si="154"/>
        <v>50.575323252181384</v>
      </c>
      <c r="AB241" s="6">
        <f t="shared" si="155"/>
        <v>6.0545571914123064</v>
      </c>
      <c r="AC241" s="6">
        <f t="shared" si="157"/>
        <v>18.541439882089715</v>
      </c>
      <c r="AD241" s="6">
        <f t="shared" si="158"/>
        <v>9.5680603093319896E-2</v>
      </c>
    </row>
    <row r="242" spans="6:30">
      <c r="F242" s="6">
        <f t="shared" si="156"/>
        <v>201122680</v>
      </c>
      <c r="G242" s="6">
        <v>434102</v>
      </c>
      <c r="H242" s="6">
        <v>16036720</v>
      </c>
      <c r="I242" s="12">
        <f t="shared" si="140"/>
        <v>32073440</v>
      </c>
      <c r="J242" s="6">
        <v>6544206.3974609999</v>
      </c>
      <c r="K242" s="12">
        <f t="shared" si="141"/>
        <v>52353651.179687999</v>
      </c>
      <c r="L242" s="6">
        <f t="shared" si="142"/>
        <v>201.12268</v>
      </c>
      <c r="M242" s="6">
        <f t="shared" si="143"/>
        <v>5242880</v>
      </c>
      <c r="N242" s="13">
        <f t="shared" si="144"/>
        <v>0.61263043316535204</v>
      </c>
      <c r="O242" s="13">
        <f t="shared" si="159"/>
        <v>1.3333333333333333</v>
      </c>
      <c r="P242" s="7">
        <f t="shared" si="145"/>
        <v>1.065182691687724E-3</v>
      </c>
      <c r="Q242" s="7">
        <f t="shared" si="146"/>
        <v>8.7826915359968411E-3</v>
      </c>
      <c r="R242" s="6">
        <f t="shared" si="147"/>
        <v>9.8478742276845652E-3</v>
      </c>
      <c r="S242" s="6">
        <f t="shared" si="148"/>
        <v>8.7826915359968411E-3</v>
      </c>
      <c r="T242" s="7">
        <f t="shared" si="149"/>
        <v>0</v>
      </c>
      <c r="U242" s="7">
        <f t="shared" si="150"/>
        <v>0.69885220943413007</v>
      </c>
      <c r="V242" s="7">
        <f t="shared" si="151"/>
        <v>3.0971281433028937</v>
      </c>
      <c r="W242" s="6">
        <f t="shared" si="152"/>
        <v>3.7959803527370237</v>
      </c>
      <c r="X242" s="6">
        <v>1.4075000000000001E-2</v>
      </c>
      <c r="Y242" s="6">
        <v>3.738789166661975</v>
      </c>
      <c r="Z242" s="3">
        <f t="shared" si="153"/>
        <v>2.2787523978685611</v>
      </c>
      <c r="AA242" s="3">
        <f t="shared" si="154"/>
        <v>29.75695981793989</v>
      </c>
      <c r="AB242" s="6">
        <f t="shared" si="155"/>
        <v>37.600770614587276</v>
      </c>
      <c r="AC242" s="6">
        <f t="shared" si="157"/>
        <v>30.032865167427602</v>
      </c>
      <c r="AD242" s="6">
        <f t="shared" si="158"/>
        <v>1.529671332767595</v>
      </c>
    </row>
    <row r="243" spans="6:30">
      <c r="F243" s="6">
        <f t="shared" si="156"/>
        <v>207559896</v>
      </c>
      <c r="G243" s="6">
        <v>3712815</v>
      </c>
      <c r="H243" s="6">
        <v>11108633</v>
      </c>
      <c r="I243" s="12">
        <f t="shared" si="140"/>
        <v>22217266</v>
      </c>
      <c r="J243" s="6">
        <v>7610084.7705079997</v>
      </c>
      <c r="K243" s="12">
        <f t="shared" si="141"/>
        <v>60880678.164063998</v>
      </c>
      <c r="L243" s="6">
        <f t="shared" si="142"/>
        <v>207.55989600000001</v>
      </c>
      <c r="M243" s="6">
        <f t="shared" si="143"/>
        <v>5242880</v>
      </c>
      <c r="N243" s="13">
        <f t="shared" si="144"/>
        <v>0.36493131597726147</v>
      </c>
      <c r="O243" s="13">
        <f t="shared" si="159"/>
        <v>1.3333333333333333</v>
      </c>
      <c r="P243" s="7">
        <f t="shared" si="145"/>
        <v>7.3785185498724656E-4</v>
      </c>
      <c r="Q243" s="7">
        <f t="shared" si="146"/>
        <v>1.0213160014037805E-2</v>
      </c>
      <c r="R243" s="6">
        <f t="shared" si="147"/>
        <v>1.0951011869025052E-2</v>
      </c>
      <c r="S243" s="6">
        <f t="shared" si="148"/>
        <v>1.0213160014037805E-2</v>
      </c>
      <c r="T243" s="7">
        <f t="shared" si="149"/>
        <v>0</v>
      </c>
      <c r="U243" s="7">
        <f t="shared" si="150"/>
        <v>0.81267677589049248</v>
      </c>
      <c r="V243" s="7">
        <f t="shared" si="151"/>
        <v>3.9863284862575643</v>
      </c>
      <c r="W243" s="6">
        <f t="shared" si="152"/>
        <v>4.7990052621480572</v>
      </c>
      <c r="X243" s="6">
        <v>1.8116E-2</v>
      </c>
      <c r="Y243" s="6">
        <v>4.9018699058791562</v>
      </c>
      <c r="Z243" s="3">
        <f t="shared" si="153"/>
        <v>1.226389158754692</v>
      </c>
      <c r="AA243" s="3">
        <f t="shared" si="154"/>
        <v>26.884821445822034</v>
      </c>
      <c r="AB243" s="6">
        <f t="shared" si="155"/>
        <v>43.623537127192513</v>
      </c>
      <c r="AC243" s="6">
        <f t="shared" si="157"/>
        <v>39.550607921036367</v>
      </c>
      <c r="AD243" s="6">
        <f t="shared" si="158"/>
        <v>2.09847763621238</v>
      </c>
    </row>
    <row r="244" spans="6:30">
      <c r="F244" s="6">
        <f t="shared" si="156"/>
        <v>212402412</v>
      </c>
      <c r="G244" s="6">
        <v>3799275</v>
      </c>
      <c r="H244" s="6">
        <v>11368076</v>
      </c>
      <c r="I244" s="12">
        <f t="shared" si="140"/>
        <v>22736152</v>
      </c>
      <c r="J244" s="6">
        <v>11798447.90625</v>
      </c>
      <c r="K244" s="12">
        <f t="shared" si="141"/>
        <v>94387583.25</v>
      </c>
      <c r="L244" s="6">
        <f t="shared" si="142"/>
        <v>212.402412</v>
      </c>
      <c r="M244" s="6">
        <f t="shared" si="143"/>
        <v>5242880</v>
      </c>
      <c r="N244" s="13">
        <f t="shared" si="144"/>
        <v>0.24088075165331665</v>
      </c>
      <c r="O244" s="13">
        <f t="shared" si="159"/>
        <v>1.3333333333333333</v>
      </c>
      <c r="P244" s="7">
        <f t="shared" si="145"/>
        <v>7.5508444326462113E-4</v>
      </c>
      <c r="Q244" s="7">
        <f t="shared" si="146"/>
        <v>1.5834177938569376E-2</v>
      </c>
      <c r="R244" s="6">
        <f t="shared" si="147"/>
        <v>1.6589262381833999E-2</v>
      </c>
      <c r="S244" s="6">
        <f t="shared" si="148"/>
        <v>1.5834177938569376E-2</v>
      </c>
      <c r="T244" s="7">
        <f t="shared" si="149"/>
        <v>0</v>
      </c>
      <c r="U244" s="7">
        <f t="shared" si="150"/>
        <v>1.2599497763969227</v>
      </c>
      <c r="V244" s="7">
        <f t="shared" si="151"/>
        <v>4.4724070701691874</v>
      </c>
      <c r="W244" s="6">
        <f t="shared" si="152"/>
        <v>5.7323568465661099</v>
      </c>
      <c r="X244" s="6">
        <v>2.0324999999999999E-2</v>
      </c>
      <c r="Y244" s="6">
        <v>5.7796678124999996</v>
      </c>
      <c r="Z244" s="3">
        <f t="shared" si="153"/>
        <v>1.118629864698647</v>
      </c>
      <c r="AA244" s="3">
        <f t="shared" si="154"/>
        <v>37.1513242804428</v>
      </c>
      <c r="AB244" s="6">
        <f t="shared" si="155"/>
        <v>22.095065492893596</v>
      </c>
      <c r="AC244" s="6">
        <f t="shared" si="157"/>
        <v>18.380012881505536</v>
      </c>
      <c r="AD244" s="6">
        <f t="shared" si="158"/>
        <v>0.81857586748442102</v>
      </c>
    </row>
    <row r="245" spans="6:30">
      <c r="F245" s="6">
        <f t="shared" si="156"/>
        <v>215798980</v>
      </c>
      <c r="G245" s="6">
        <v>2097152</v>
      </c>
      <c r="H245" s="6">
        <v>14487995</v>
      </c>
      <c r="I245" s="12">
        <f t="shared" si="140"/>
        <v>28975990</v>
      </c>
      <c r="J245" s="6">
        <v>6414980.0512699997</v>
      </c>
      <c r="K245" s="12">
        <f t="shared" si="141"/>
        <v>51319840.410159998</v>
      </c>
      <c r="L245" s="6">
        <f t="shared" si="142"/>
        <v>215.79898</v>
      </c>
      <c r="M245" s="6">
        <f t="shared" si="143"/>
        <v>5242880</v>
      </c>
      <c r="N245" s="13">
        <f t="shared" si="144"/>
        <v>0.56461574643290402</v>
      </c>
      <c r="O245" s="13">
        <f t="shared" si="159"/>
        <v>1.3333333333333333</v>
      </c>
      <c r="P245" s="7">
        <f t="shared" si="145"/>
        <v>9.6231408363170825E-4</v>
      </c>
      <c r="Q245" s="7">
        <f t="shared" si="146"/>
        <v>8.6092625412512239E-3</v>
      </c>
      <c r="R245" s="6">
        <f t="shared" si="147"/>
        <v>9.5715766248829319E-3</v>
      </c>
      <c r="S245" s="6">
        <f t="shared" si="148"/>
        <v>8.6092625412512239E-3</v>
      </c>
      <c r="T245" s="7">
        <f t="shared" si="149"/>
        <v>0</v>
      </c>
      <c r="U245" s="7">
        <f t="shared" si="150"/>
        <v>0.6850521988495436</v>
      </c>
      <c r="V245" s="7">
        <f t="shared" si="151"/>
        <v>1.7946839884034387</v>
      </c>
      <c r="W245" s="6">
        <f t="shared" si="152"/>
        <v>2.4797361872529824</v>
      </c>
      <c r="X245" s="6">
        <v>8.1560000000000001E-3</v>
      </c>
      <c r="Y245" s="6">
        <v>2.5177028266639478</v>
      </c>
      <c r="Z245" s="3">
        <f t="shared" si="153"/>
        <v>3.5527206964198137</v>
      </c>
      <c r="AA245" s="3">
        <f t="shared" si="154"/>
        <v>50.338244639686117</v>
      </c>
      <c r="AB245" s="6">
        <f t="shared" si="155"/>
        <v>5.5574122272097082</v>
      </c>
      <c r="AC245" s="6">
        <f t="shared" si="157"/>
        <v>17.356260726862825</v>
      </c>
      <c r="AD245" s="6">
        <f t="shared" si="158"/>
        <v>1.5079873211753387</v>
      </c>
    </row>
    <row r="246" spans="6:30">
      <c r="F246" s="6">
        <f t="shared" si="156"/>
        <v>217897596</v>
      </c>
      <c r="G246" s="6">
        <v>6686493</v>
      </c>
      <c r="H246" s="6">
        <v>7013978</v>
      </c>
      <c r="I246" s="12">
        <f t="shared" si="140"/>
        <v>14027956</v>
      </c>
      <c r="J246" s="6">
        <v>5078879.9140619999</v>
      </c>
      <c r="K246" s="12">
        <f t="shared" si="141"/>
        <v>40631039.312495999</v>
      </c>
      <c r="L246" s="6">
        <f t="shared" si="142"/>
        <v>217.89759599999999</v>
      </c>
      <c r="M246" s="6">
        <f t="shared" si="143"/>
        <v>5242880</v>
      </c>
      <c r="N246" s="13">
        <f t="shared" si="144"/>
        <v>0.34525220711461663</v>
      </c>
      <c r="O246" s="13">
        <f t="shared" si="159"/>
        <v>1.3333333333333333</v>
      </c>
      <c r="P246" s="7">
        <f t="shared" si="145"/>
        <v>4.6587880598267473E-4</v>
      </c>
      <c r="Q246" s="7">
        <f t="shared" si="146"/>
        <v>6.8161413201886286E-3</v>
      </c>
      <c r="R246" s="6">
        <f t="shared" si="147"/>
        <v>7.2820201261713036E-3</v>
      </c>
      <c r="S246" s="6">
        <f t="shared" si="148"/>
        <v>6.8161413201886286E-3</v>
      </c>
      <c r="T246" s="7">
        <f t="shared" si="149"/>
        <v>0</v>
      </c>
      <c r="U246" s="7">
        <f t="shared" si="150"/>
        <v>0.54237079850811754</v>
      </c>
      <c r="V246" s="7">
        <f t="shared" si="151"/>
        <v>2.2459955210438816</v>
      </c>
      <c r="W246" s="6">
        <f t="shared" si="152"/>
        <v>2.788366319551999</v>
      </c>
      <c r="X246" s="6">
        <v>1.0207000000000001E-2</v>
      </c>
      <c r="Y246" s="6">
        <v>2.9113766333299314</v>
      </c>
      <c r="Z246" s="3">
        <f t="shared" si="153"/>
        <v>1.3743466248652885</v>
      </c>
      <c r="AA246" s="3">
        <f t="shared" si="154"/>
        <v>31.845626971682961</v>
      </c>
      <c r="AB246" s="6">
        <f t="shared" si="155"/>
        <v>33.220913880781545</v>
      </c>
      <c r="AC246" s="6">
        <f t="shared" si="157"/>
        <v>28.656606973926685</v>
      </c>
      <c r="AD246" s="6">
        <f t="shared" si="158"/>
        <v>4.225159753282675</v>
      </c>
    </row>
    <row r="247" spans="6:30">
      <c r="F247" s="6">
        <f t="shared" si="156"/>
        <v>220988592</v>
      </c>
      <c r="G247" s="6">
        <v>2380515</v>
      </c>
      <c r="H247" s="6">
        <v>14448191</v>
      </c>
      <c r="I247" s="12">
        <f t="shared" si="140"/>
        <v>28896382</v>
      </c>
      <c r="J247" s="6">
        <v>6614612.4243160002</v>
      </c>
      <c r="K247" s="12">
        <f t="shared" si="141"/>
        <v>52916899.394528002</v>
      </c>
      <c r="L247" s="6">
        <f t="shared" si="142"/>
        <v>220.98859200000001</v>
      </c>
      <c r="M247" s="6">
        <f t="shared" si="143"/>
        <v>5242880</v>
      </c>
      <c r="N247" s="13">
        <f t="shared" si="144"/>
        <v>0.5460709590061148</v>
      </c>
      <c r="O247" s="13">
        <f t="shared" si="159"/>
        <v>1.3333333333333333</v>
      </c>
      <c r="P247" s="7">
        <f t="shared" si="145"/>
        <v>9.5967024300470103E-4</v>
      </c>
      <c r="Q247" s="7">
        <f t="shared" si="146"/>
        <v>8.8771803675811393E-3</v>
      </c>
      <c r="R247" s="6">
        <f t="shared" si="147"/>
        <v>9.83685061058584E-3</v>
      </c>
      <c r="S247" s="6">
        <f t="shared" si="148"/>
        <v>8.8771803675811393E-3</v>
      </c>
      <c r="T247" s="7">
        <f t="shared" si="149"/>
        <v>0</v>
      </c>
      <c r="U247" s="7">
        <f t="shared" si="150"/>
        <v>0.70637083040002524</v>
      </c>
      <c r="V247" s="7">
        <f t="shared" si="151"/>
        <v>1.858937019866632</v>
      </c>
      <c r="W247" s="6">
        <f t="shared" si="152"/>
        <v>2.5653078502666573</v>
      </c>
      <c r="X247" s="6">
        <v>8.4480000000000006E-3</v>
      </c>
      <c r="Y247" s="6">
        <v>2.6350896000000001</v>
      </c>
      <c r="Z247" s="3">
        <f t="shared" si="153"/>
        <v>3.4204997632575753</v>
      </c>
      <c r="AA247" s="3">
        <f t="shared" si="154"/>
        <v>50.110700184212121</v>
      </c>
      <c r="AB247" s="6">
        <f t="shared" si="155"/>
        <v>5.0802600329206751</v>
      </c>
      <c r="AC247" s="6">
        <f t="shared" si="157"/>
        <v>16.439993023033132</v>
      </c>
      <c r="AD247" s="6">
        <f t="shared" si="158"/>
        <v>2.6481736990401705</v>
      </c>
    </row>
    <row r="248" spans="6:30">
      <c r="F248" s="6">
        <f t="shared" si="156"/>
        <v>221293356</v>
      </c>
      <c r="G248" s="6">
        <v>5824554</v>
      </c>
      <c r="H248" s="6">
        <v>8733523</v>
      </c>
      <c r="I248" s="12">
        <f t="shared" si="140"/>
        <v>17467046</v>
      </c>
      <c r="J248" s="6">
        <v>7715217.28125</v>
      </c>
      <c r="K248" s="12">
        <f t="shared" si="141"/>
        <v>61721738.25</v>
      </c>
      <c r="L248" s="6">
        <f t="shared" si="142"/>
        <v>221.29335599999999</v>
      </c>
      <c r="M248" s="6">
        <f t="shared" si="143"/>
        <v>5242880</v>
      </c>
      <c r="N248" s="13">
        <f t="shared" si="144"/>
        <v>0.28299666365925785</v>
      </c>
      <c r="O248" s="13">
        <f t="shared" si="159"/>
        <v>1.3333333333333333</v>
      </c>
      <c r="P248" s="7">
        <f t="shared" si="145"/>
        <v>5.8009353141145114E-4</v>
      </c>
      <c r="Q248" s="7">
        <f t="shared" si="146"/>
        <v>1.0354253732079781E-2</v>
      </c>
      <c r="R248" s="6">
        <f t="shared" si="147"/>
        <v>1.0934347263491233E-2</v>
      </c>
      <c r="S248" s="6">
        <f t="shared" si="148"/>
        <v>1.0354253732079781E-2</v>
      </c>
      <c r="T248" s="7">
        <f t="shared" si="149"/>
        <v>0</v>
      </c>
      <c r="U248" s="7">
        <f t="shared" si="150"/>
        <v>0.82390381901124587</v>
      </c>
      <c r="V248" s="7">
        <f t="shared" si="151"/>
        <v>3.328615092273028</v>
      </c>
      <c r="W248" s="6">
        <f t="shared" si="152"/>
        <v>4.1525189112842735</v>
      </c>
      <c r="X248" s="6">
        <v>1.5127E-2</v>
      </c>
      <c r="Y248" s="6">
        <v>4.2188039384568832</v>
      </c>
      <c r="Z248" s="3">
        <f t="shared" si="153"/>
        <v>1.154693329807629</v>
      </c>
      <c r="AA248" s="3">
        <f t="shared" si="154"/>
        <v>32.641892377867393</v>
      </c>
      <c r="AB248" s="6">
        <f t="shared" si="155"/>
        <v>31.551175169698016</v>
      </c>
      <c r="AC248" s="6">
        <f t="shared" si="157"/>
        <v>27.716353120306518</v>
      </c>
      <c r="AD248" s="6">
        <f t="shared" si="158"/>
        <v>1.5711805559007512</v>
      </c>
    </row>
    <row r="249" spans="6:30">
      <c r="F249" s="6">
        <f t="shared" si="156"/>
        <v>230662796</v>
      </c>
      <c r="G249" s="6">
        <v>1382908</v>
      </c>
      <c r="H249" s="6">
        <v>16917053</v>
      </c>
      <c r="I249" s="12">
        <f t="shared" si="140"/>
        <v>33834106</v>
      </c>
      <c r="J249" s="6">
        <v>3830059.0429690001</v>
      </c>
      <c r="K249" s="12">
        <f t="shared" si="141"/>
        <v>30640472.343752</v>
      </c>
      <c r="L249" s="6">
        <f t="shared" si="142"/>
        <v>230.66279599999999</v>
      </c>
      <c r="M249" s="6">
        <f t="shared" si="143"/>
        <v>5242880</v>
      </c>
      <c r="N249" s="13">
        <f t="shared" si="144"/>
        <v>1.104229256664812</v>
      </c>
      <c r="O249" s="13">
        <f t="shared" si="159"/>
        <v>1.3333333333333333</v>
      </c>
      <c r="P249" s="7">
        <f t="shared" si="145"/>
        <v>1.1236557132608095E-3</v>
      </c>
      <c r="Q249" s="7">
        <f t="shared" si="146"/>
        <v>5.1401537628921442E-3</v>
      </c>
      <c r="R249" s="6">
        <f t="shared" si="147"/>
        <v>6.2638094761529534E-3</v>
      </c>
      <c r="S249" s="6">
        <f t="shared" si="148"/>
        <v>5.1401537628921442E-3</v>
      </c>
      <c r="T249" s="7">
        <f t="shared" si="149"/>
        <v>0</v>
      </c>
      <c r="U249" s="7">
        <f t="shared" si="150"/>
        <v>0.40900990309237978</v>
      </c>
      <c r="V249" s="7">
        <f t="shared" si="151"/>
        <v>1.5614366824069152</v>
      </c>
      <c r="W249" s="6">
        <f t="shared" si="152"/>
        <v>1.970446585499295</v>
      </c>
      <c r="X249" s="6">
        <v>7.0959999999999999E-3</v>
      </c>
      <c r="Y249" s="6">
        <v>1.9743255384631759</v>
      </c>
      <c r="Z249" s="3">
        <f t="shared" si="153"/>
        <v>4.7680532694475763</v>
      </c>
      <c r="AA249" s="3">
        <f t="shared" si="154"/>
        <v>34.543937253384442</v>
      </c>
      <c r="AB249" s="6">
        <f t="shared" si="155"/>
        <v>27.562658358340698</v>
      </c>
      <c r="AC249" s="6">
        <f t="shared" si="157"/>
        <v>11.727600392433011</v>
      </c>
      <c r="AD249" s="6">
        <f t="shared" si="158"/>
        <v>0.19646977604819726</v>
      </c>
    </row>
    <row r="250" spans="6:30">
      <c r="F250" s="6">
        <f t="shared" si="156"/>
        <v>231872904</v>
      </c>
      <c r="G250" s="6">
        <v>2707524</v>
      </c>
      <c r="H250" s="6">
        <v>14810202</v>
      </c>
      <c r="I250" s="12">
        <f t="shared" si="140"/>
        <v>29620404</v>
      </c>
      <c r="J250" s="6">
        <v>4268855.8583979998</v>
      </c>
      <c r="K250" s="12">
        <f t="shared" si="141"/>
        <v>34150846.867183998</v>
      </c>
      <c r="L250" s="6">
        <f t="shared" si="142"/>
        <v>231.87290400000001</v>
      </c>
      <c r="M250" s="6">
        <f t="shared" si="143"/>
        <v>5242880</v>
      </c>
      <c r="N250" s="13">
        <f t="shared" si="144"/>
        <v>0.86734024825787381</v>
      </c>
      <c r="O250" s="13">
        <f t="shared" si="159"/>
        <v>1.3333333333333333</v>
      </c>
      <c r="P250" s="7">
        <f t="shared" si="145"/>
        <v>9.837155497382827E-4</v>
      </c>
      <c r="Q250" s="7">
        <f t="shared" si="146"/>
        <v>5.7290436668514435E-3</v>
      </c>
      <c r="R250" s="6">
        <f t="shared" si="147"/>
        <v>6.7127592165897258E-3</v>
      </c>
      <c r="S250" s="6">
        <f t="shared" si="148"/>
        <v>5.7290436668514435E-3</v>
      </c>
      <c r="T250" s="7">
        <f t="shared" si="149"/>
        <v>0</v>
      </c>
      <c r="U250" s="7">
        <f t="shared" si="150"/>
        <v>0.45586877418088817</v>
      </c>
      <c r="V250" s="7">
        <f t="shared" si="151"/>
        <v>1.4445929847803549</v>
      </c>
      <c r="W250" s="6">
        <f t="shared" si="152"/>
        <v>1.9004617589612431</v>
      </c>
      <c r="X250" s="6">
        <v>6.5649999999999997E-3</v>
      </c>
      <c r="Y250" s="6">
        <v>1.9877178749999997</v>
      </c>
      <c r="Z250" s="3">
        <f t="shared" si="153"/>
        <v>4.5118665651180505</v>
      </c>
      <c r="AA250" s="3">
        <f t="shared" si="154"/>
        <v>41.615654979051328</v>
      </c>
      <c r="AB250" s="6">
        <f t="shared" si="155"/>
        <v>12.733531350320733</v>
      </c>
      <c r="AC250" s="6">
        <f t="shared" si="157"/>
        <v>2.2507116007574428</v>
      </c>
      <c r="AD250" s="6">
        <f t="shared" si="158"/>
        <v>4.3897636146556573</v>
      </c>
    </row>
    <row r="251" spans="6:30">
      <c r="F251" s="6">
        <f t="shared" si="156"/>
        <v>233130972</v>
      </c>
      <c r="G251" s="6">
        <v>4163763</v>
      </c>
      <c r="H251" s="6">
        <v>12487976</v>
      </c>
      <c r="I251" s="12">
        <f t="shared" si="140"/>
        <v>24975952</v>
      </c>
      <c r="J251" s="6">
        <v>13507234.986328</v>
      </c>
      <c r="K251" s="12">
        <f t="shared" si="141"/>
        <v>108057879.890624</v>
      </c>
      <c r="L251" s="6">
        <f t="shared" si="142"/>
        <v>233.13097200000001</v>
      </c>
      <c r="M251" s="6">
        <f t="shared" si="143"/>
        <v>5242880</v>
      </c>
      <c r="N251" s="13">
        <f t="shared" si="144"/>
        <v>0.23113494384010325</v>
      </c>
      <c r="O251" s="13">
        <f t="shared" si="159"/>
        <v>1.3333333333333333</v>
      </c>
      <c r="P251" s="7">
        <f t="shared" si="145"/>
        <v>8.294698597600817E-4</v>
      </c>
      <c r="Q251" s="7">
        <f t="shared" si="146"/>
        <v>1.8127465911706112E-2</v>
      </c>
      <c r="R251" s="6">
        <f t="shared" si="147"/>
        <v>1.8956935771466194E-2</v>
      </c>
      <c r="S251" s="6">
        <f t="shared" si="148"/>
        <v>1.8127465911706112E-2</v>
      </c>
      <c r="T251" s="7">
        <f t="shared" si="149"/>
        <v>0</v>
      </c>
      <c r="U251" s="7">
        <f t="shared" si="150"/>
        <v>1.442430210820312</v>
      </c>
      <c r="V251" s="7">
        <f t="shared" si="151"/>
        <v>4.982250473937059</v>
      </c>
      <c r="W251" s="6">
        <f t="shared" si="152"/>
        <v>6.4246806847573712</v>
      </c>
      <c r="X251" s="6">
        <v>2.2641999999999999E-2</v>
      </c>
      <c r="Y251" s="6">
        <v>6.452064319999999</v>
      </c>
      <c r="Z251" s="3">
        <f t="shared" si="153"/>
        <v>1.1030806465859906</v>
      </c>
      <c r="AA251" s="3">
        <f t="shared" si="154"/>
        <v>38.179623669507642</v>
      </c>
      <c r="AB251" s="6">
        <f t="shared" si="155"/>
        <v>19.938760216826637</v>
      </c>
      <c r="AC251" s="6">
        <f t="shared" si="157"/>
        <v>16.275347710157252</v>
      </c>
      <c r="AD251" s="6">
        <f t="shared" si="158"/>
        <v>0.42441664999749684</v>
      </c>
    </row>
    <row r="252" spans="6:30">
      <c r="F252" s="6">
        <f t="shared" si="156"/>
        <v>233994564</v>
      </c>
      <c r="G252" s="6">
        <v>503712</v>
      </c>
      <c r="H252" s="6">
        <v>18660027</v>
      </c>
      <c r="I252" s="12">
        <f t="shared" si="140"/>
        <v>37320054</v>
      </c>
      <c r="J252" s="6">
        <v>7561680.6542969998</v>
      </c>
      <c r="K252" s="12">
        <f t="shared" si="141"/>
        <v>60493445.234375998</v>
      </c>
      <c r="L252" s="6">
        <f t="shared" si="142"/>
        <v>233.994564</v>
      </c>
      <c r="M252" s="6">
        <f t="shared" si="143"/>
        <v>5242880</v>
      </c>
      <c r="N252" s="13">
        <f t="shared" si="144"/>
        <v>0.61692723658583282</v>
      </c>
      <c r="O252" s="13">
        <f t="shared" si="159"/>
        <v>1.3333333333333333</v>
      </c>
      <c r="P252" s="7">
        <f t="shared" si="145"/>
        <v>1.2394266275663358E-3</v>
      </c>
      <c r="Q252" s="7">
        <f t="shared" si="146"/>
        <v>1.014819897889706E-2</v>
      </c>
      <c r="R252" s="6">
        <f t="shared" si="147"/>
        <v>1.1387625606463395E-2</v>
      </c>
      <c r="S252" s="6">
        <f t="shared" si="148"/>
        <v>1.014819897889706E-2</v>
      </c>
      <c r="T252" s="7">
        <f t="shared" si="149"/>
        <v>0</v>
      </c>
      <c r="U252" s="7">
        <f t="shared" si="150"/>
        <v>0.80750772688664574</v>
      </c>
      <c r="V252" s="7">
        <f t="shared" si="151"/>
        <v>2.4354539460089821</v>
      </c>
      <c r="W252" s="6">
        <f t="shared" si="152"/>
        <v>3.2429616728956279</v>
      </c>
      <c r="X252" s="6">
        <v>1.1068E-2</v>
      </c>
      <c r="Y252" s="6">
        <v>3.20872388</v>
      </c>
      <c r="Z252" s="3">
        <f t="shared" si="153"/>
        <v>3.3718877846042647</v>
      </c>
      <c r="AA252" s="3">
        <f t="shared" si="154"/>
        <v>43.724933309993489</v>
      </c>
      <c r="AB252" s="6">
        <f t="shared" si="155"/>
        <v>8.3104537504783185</v>
      </c>
      <c r="AC252" s="6">
        <f t="shared" si="157"/>
        <v>2.8878352589753851</v>
      </c>
      <c r="AD252" s="6">
        <f t="shared" si="158"/>
        <v>1.06702209900429</v>
      </c>
    </row>
    <row r="253" spans="6:30">
      <c r="F253" s="6">
        <f t="shared" si="156"/>
        <v>234880508</v>
      </c>
      <c r="G253" s="6">
        <v>4194304</v>
      </c>
      <c r="H253" s="6">
        <v>12582869</v>
      </c>
      <c r="I253" s="12">
        <f t="shared" si="140"/>
        <v>25165738</v>
      </c>
      <c r="J253" s="6">
        <v>7388940.6601560004</v>
      </c>
      <c r="K253" s="12">
        <f t="shared" si="141"/>
        <v>59111525.281248003</v>
      </c>
      <c r="L253" s="6">
        <f t="shared" si="142"/>
        <v>234.88050799999999</v>
      </c>
      <c r="M253" s="6">
        <f t="shared" si="143"/>
        <v>5242880</v>
      </c>
      <c r="N253" s="13">
        <f t="shared" si="144"/>
        <v>0.42573318621475914</v>
      </c>
      <c r="O253" s="13">
        <f t="shared" si="159"/>
        <v>1.3333333333333333</v>
      </c>
      <c r="P253" s="7">
        <f t="shared" si="145"/>
        <v>8.3577279335013768E-4</v>
      </c>
      <c r="Q253" s="7">
        <f t="shared" si="146"/>
        <v>9.9163722313392634E-3</v>
      </c>
      <c r="R253" s="6">
        <f t="shared" si="147"/>
        <v>1.0752145024689401E-2</v>
      </c>
      <c r="S253" s="6">
        <f t="shared" si="148"/>
        <v>9.9163722313392634E-3</v>
      </c>
      <c r="T253" s="7">
        <f t="shared" si="149"/>
        <v>0</v>
      </c>
      <c r="U253" s="7">
        <f t="shared" si="150"/>
        <v>0.78906091771969877</v>
      </c>
      <c r="V253" s="7">
        <f t="shared" si="151"/>
        <v>3.632276679325106</v>
      </c>
      <c r="W253" s="6">
        <f t="shared" si="152"/>
        <v>4.421337597044805</v>
      </c>
      <c r="X253" s="6">
        <v>1.6507000000000001E-2</v>
      </c>
      <c r="Y253" s="6">
        <v>4.5175257133278315</v>
      </c>
      <c r="Z253" s="3">
        <f t="shared" si="153"/>
        <v>1.5245494638638153</v>
      </c>
      <c r="AA253" s="3">
        <f t="shared" si="154"/>
        <v>28.647979781303931</v>
      </c>
      <c r="AB253" s="6">
        <f t="shared" si="155"/>
        <v>39.926260184532239</v>
      </c>
      <c r="AC253" s="6">
        <f t="shared" si="157"/>
        <v>34.863118527355667</v>
      </c>
      <c r="AD253" s="6">
        <f t="shared" si="158"/>
        <v>2.1292212238935901</v>
      </c>
    </row>
    <row r="254" spans="6:30">
      <c r="F254" s="6">
        <f t="shared" si="156"/>
        <v>248074960</v>
      </c>
      <c r="G254" s="6">
        <v>862664</v>
      </c>
      <c r="H254" s="6">
        <v>19235140</v>
      </c>
      <c r="I254" s="12">
        <f t="shared" si="140"/>
        <v>38470280</v>
      </c>
      <c r="J254" s="6">
        <v>4204977.5136719998</v>
      </c>
      <c r="K254" s="12">
        <f t="shared" si="141"/>
        <v>33639820.109375998</v>
      </c>
      <c r="L254" s="6">
        <f t="shared" si="142"/>
        <v>248.07496</v>
      </c>
      <c r="M254" s="6">
        <f t="shared" si="143"/>
        <v>5242880</v>
      </c>
      <c r="N254" s="13">
        <f t="shared" si="144"/>
        <v>1.1435935113481082</v>
      </c>
      <c r="O254" s="13">
        <f t="shared" si="159"/>
        <v>1.3333333333333333</v>
      </c>
      <c r="P254" s="7">
        <f t="shared" si="145"/>
        <v>1.2776264847294339E-3</v>
      </c>
      <c r="Q254" s="7">
        <f t="shared" si="146"/>
        <v>5.6433153503093201E-3</v>
      </c>
      <c r="R254" s="6">
        <f t="shared" si="147"/>
        <v>6.9209418350387542E-3</v>
      </c>
      <c r="S254" s="6">
        <f t="shared" si="148"/>
        <v>5.6433153503093201E-3</v>
      </c>
      <c r="T254" s="7">
        <f t="shared" si="149"/>
        <v>0</v>
      </c>
      <c r="U254" s="7">
        <f t="shared" si="150"/>
        <v>0.44904724080686742</v>
      </c>
      <c r="V254" s="7">
        <f t="shared" si="151"/>
        <v>1.3900219169623003</v>
      </c>
      <c r="W254" s="6">
        <f t="shared" si="152"/>
        <v>1.8390691577691678</v>
      </c>
      <c r="X254" s="6">
        <v>6.3169999999999997E-3</v>
      </c>
      <c r="Y254" s="6">
        <v>1.8189514363607651</v>
      </c>
      <c r="Z254" s="3">
        <f t="shared" si="153"/>
        <v>6.0899604242520189</v>
      </c>
      <c r="AA254" s="3">
        <f t="shared" si="154"/>
        <v>42.602273369480443</v>
      </c>
      <c r="AB254" s="6">
        <f t="shared" si="155"/>
        <v>10.664629566102258</v>
      </c>
      <c r="AC254" s="6">
        <f t="shared" si="157"/>
        <v>9.5605799436244183</v>
      </c>
      <c r="AD254" s="6">
        <f t="shared" si="158"/>
        <v>1.1060065159657537</v>
      </c>
    </row>
    <row r="255" spans="6:30">
      <c r="F255" s="6">
        <f t="shared" si="156"/>
        <v>250485548</v>
      </c>
      <c r="G255" s="6">
        <v>6592765</v>
      </c>
      <c r="H255" s="6">
        <v>9885854</v>
      </c>
      <c r="I255" s="12">
        <f t="shared" si="140"/>
        <v>19771708</v>
      </c>
      <c r="J255" s="6">
        <v>11309137.597656</v>
      </c>
      <c r="K255" s="12">
        <f t="shared" si="141"/>
        <v>90473100.781248003</v>
      </c>
      <c r="L255" s="6">
        <f t="shared" si="142"/>
        <v>250.48554799999999</v>
      </c>
      <c r="M255" s="6">
        <f t="shared" si="143"/>
        <v>5242880</v>
      </c>
      <c r="N255" s="13">
        <f t="shared" si="144"/>
        <v>0.21853686708279599</v>
      </c>
      <c r="O255" s="13">
        <f t="shared" si="159"/>
        <v>1.3333333333333333</v>
      </c>
      <c r="P255" s="7">
        <f t="shared" si="145"/>
        <v>6.5663306295500915E-4</v>
      </c>
      <c r="Q255" s="7">
        <f t="shared" si="146"/>
        <v>1.5177496097447762E-2</v>
      </c>
      <c r="R255" s="6">
        <f t="shared" si="147"/>
        <v>1.583412916040277E-2</v>
      </c>
      <c r="S255" s="6">
        <f t="shared" si="148"/>
        <v>1.5177496097447762E-2</v>
      </c>
      <c r="T255" s="7">
        <f t="shared" si="149"/>
        <v>0</v>
      </c>
      <c r="U255" s="7">
        <f t="shared" si="150"/>
        <v>1.2076965970973697</v>
      </c>
      <c r="V255" s="7">
        <f t="shared" si="151"/>
        <v>4.7190770984919252</v>
      </c>
      <c r="W255" s="6">
        <f t="shared" si="152"/>
        <v>5.9267736955892953</v>
      </c>
      <c r="X255" s="6">
        <v>2.1446E-2</v>
      </c>
      <c r="Y255" s="6">
        <v>5.9858168888865064</v>
      </c>
      <c r="Z255" s="3">
        <f t="shared" si="153"/>
        <v>0.92192987037209739</v>
      </c>
      <c r="AA255" s="3">
        <f t="shared" si="154"/>
        <v>33.749174962696266</v>
      </c>
      <c r="AB255" s="6">
        <f t="shared" si="155"/>
        <v>29.22924509256849</v>
      </c>
      <c r="AC255" s="6">
        <f t="shared" si="157"/>
        <v>26.1674477273022</v>
      </c>
      <c r="AD255" s="6">
        <f t="shared" si="158"/>
        <v>0.98638488936794755</v>
      </c>
    </row>
    <row r="256" spans="6:30">
      <c r="F256" s="6">
        <f t="shared" si="156"/>
        <v>252554644</v>
      </c>
      <c r="G256" s="6">
        <v>7733822</v>
      </c>
      <c r="H256" s="6">
        <v>8156517</v>
      </c>
      <c r="I256" s="12">
        <f t="shared" si="140"/>
        <v>16313034</v>
      </c>
      <c r="J256" s="6">
        <v>6449701.875</v>
      </c>
      <c r="K256" s="12">
        <f t="shared" si="141"/>
        <v>51597615</v>
      </c>
      <c r="L256" s="6">
        <f t="shared" si="142"/>
        <v>252.554644</v>
      </c>
      <c r="M256" s="6">
        <f t="shared" si="143"/>
        <v>5242880</v>
      </c>
      <c r="N256" s="13">
        <f t="shared" si="144"/>
        <v>0.31615868291586735</v>
      </c>
      <c r="O256" s="13">
        <f t="shared" si="159"/>
        <v>1.3333333333333333</v>
      </c>
      <c r="P256" s="7">
        <f t="shared" si="145"/>
        <v>5.4176793838494903E-4</v>
      </c>
      <c r="Q256" s="7">
        <f t="shared" si="146"/>
        <v>8.6558611735171875E-3</v>
      </c>
      <c r="R256" s="6">
        <f t="shared" si="147"/>
        <v>9.1976291119021357E-3</v>
      </c>
      <c r="S256" s="6">
        <f t="shared" si="148"/>
        <v>8.6558611735171875E-3</v>
      </c>
      <c r="T256" s="7">
        <f t="shared" si="149"/>
        <v>0</v>
      </c>
      <c r="U256" s="7">
        <f t="shared" si="150"/>
        <v>0.68876012334879344</v>
      </c>
      <c r="V256" s="7">
        <f t="shared" si="151"/>
        <v>3.0412368077150473</v>
      </c>
      <c r="W256" s="6">
        <f t="shared" si="152"/>
        <v>3.729996931063841</v>
      </c>
      <c r="X256" s="6">
        <v>1.3821E-2</v>
      </c>
      <c r="Y256" s="6">
        <v>3.8478815749953927</v>
      </c>
      <c r="Z256" s="3">
        <f t="shared" si="153"/>
        <v>1.1803077924896896</v>
      </c>
      <c r="AA256" s="3">
        <f t="shared" si="154"/>
        <v>29.866212285652267</v>
      </c>
      <c r="AB256" s="6">
        <f t="shared" si="155"/>
        <v>37.371672284804376</v>
      </c>
      <c r="AC256" s="6">
        <f t="shared" si="157"/>
        <v>33.451782708182215</v>
      </c>
      <c r="AD256" s="6">
        <f t="shared" si="158"/>
        <v>3.0636245329793677</v>
      </c>
    </row>
    <row r="257" spans="6:30">
      <c r="F257" s="6">
        <f t="shared" si="156"/>
        <v>252775956</v>
      </c>
      <c r="G257" s="6">
        <v>2145852</v>
      </c>
      <c r="H257" s="6">
        <v>17488243</v>
      </c>
      <c r="I257" s="12">
        <f t="shared" si="140"/>
        <v>34976486</v>
      </c>
      <c r="J257" s="6">
        <v>7592519.2167969998</v>
      </c>
      <c r="K257" s="12">
        <f t="shared" si="141"/>
        <v>60740153.734375998</v>
      </c>
      <c r="L257" s="6">
        <f t="shared" si="142"/>
        <v>252.77595600000001</v>
      </c>
      <c r="M257" s="6">
        <f t="shared" si="143"/>
        <v>5242880</v>
      </c>
      <c r="N257" s="13">
        <f t="shared" si="144"/>
        <v>0.57583795643580982</v>
      </c>
      <c r="O257" s="13">
        <f t="shared" ref="O257:O288" si="160">4/3</f>
        <v>1.3333333333333333</v>
      </c>
      <c r="P257" s="7">
        <f t="shared" si="145"/>
        <v>1.1615949989542125E-3</v>
      </c>
      <c r="Q257" s="7">
        <f t="shared" si="146"/>
        <v>1.0189586057085202E-2</v>
      </c>
      <c r="R257" s="6">
        <f t="shared" si="147"/>
        <v>1.1351181056039415E-2</v>
      </c>
      <c r="S257" s="6">
        <f t="shared" si="148"/>
        <v>1.0189586057085202E-2</v>
      </c>
      <c r="T257" s="7">
        <f t="shared" si="149"/>
        <v>0</v>
      </c>
      <c r="U257" s="7">
        <f t="shared" si="150"/>
        <v>0.81080096005044977</v>
      </c>
      <c r="V257" s="7">
        <f t="shared" si="151"/>
        <v>2.1535767771584666</v>
      </c>
      <c r="W257" s="6">
        <f t="shared" si="152"/>
        <v>2.9643777372089164</v>
      </c>
      <c r="X257" s="6">
        <v>9.7870000000000006E-3</v>
      </c>
      <c r="Y257" s="6">
        <v>2.9748809874999997</v>
      </c>
      <c r="Z257" s="3">
        <f t="shared" si="153"/>
        <v>3.573769898845407</v>
      </c>
      <c r="AA257" s="3">
        <f t="shared" si="154"/>
        <v>49.649660761725549</v>
      </c>
      <c r="AB257" s="6">
        <f t="shared" si="155"/>
        <v>4.1134776446837744</v>
      </c>
      <c r="AC257" s="6">
        <f t="shared" si="157"/>
        <v>15.982232104213894</v>
      </c>
      <c r="AD257" s="6">
        <f t="shared" si="158"/>
        <v>0.35306455401800657</v>
      </c>
    </row>
    <row r="258" spans="6:30">
      <c r="F258" s="6">
        <f t="shared" si="156"/>
        <v>255144564</v>
      </c>
      <c r="G258" s="6">
        <v>3774768</v>
      </c>
      <c r="H258" s="6">
        <v>14970767</v>
      </c>
      <c r="I258" s="12">
        <f t="shared" si="140"/>
        <v>29941534</v>
      </c>
      <c r="J258" s="6">
        <v>8318702.6796880001</v>
      </c>
      <c r="K258" s="12">
        <f t="shared" si="141"/>
        <v>66549621.437504001</v>
      </c>
      <c r="L258" s="6">
        <f t="shared" si="142"/>
        <v>255.144564</v>
      </c>
      <c r="M258" s="6">
        <f t="shared" si="143"/>
        <v>5242880</v>
      </c>
      <c r="N258" s="13">
        <f t="shared" si="144"/>
        <v>0.44991291239902481</v>
      </c>
      <c r="O258" s="13">
        <f t="shared" si="160"/>
        <v>1.3333333333333333</v>
      </c>
      <c r="P258" s="7">
        <f t="shared" si="145"/>
        <v>9.9438051482408831E-4</v>
      </c>
      <c r="Q258" s="7">
        <f t="shared" si="146"/>
        <v>1.1164164938886381E-2</v>
      </c>
      <c r="R258" s="6">
        <f t="shared" si="147"/>
        <v>1.2158545453710468E-2</v>
      </c>
      <c r="S258" s="6">
        <f t="shared" si="148"/>
        <v>1.1164164938886381E-2</v>
      </c>
      <c r="T258" s="7">
        <f t="shared" si="149"/>
        <v>0</v>
      </c>
      <c r="U258" s="7">
        <f t="shared" si="150"/>
        <v>0.88834969349088644</v>
      </c>
      <c r="V258" s="7">
        <f t="shared" si="151"/>
        <v>5.3352020577280248</v>
      </c>
      <c r="W258" s="6">
        <f t="shared" si="152"/>
        <v>6.2235517512189116</v>
      </c>
      <c r="X258" s="6">
        <v>2.4246E-2</v>
      </c>
      <c r="Y258" s="6">
        <v>6.2307811636407715</v>
      </c>
      <c r="Z258" s="3">
        <f t="shared" si="153"/>
        <v>1.2349061288459953</v>
      </c>
      <c r="AA258" s="3">
        <f t="shared" si="154"/>
        <v>21.958136249279551</v>
      </c>
      <c r="AB258" s="6">
        <f t="shared" si="155"/>
        <v>53.954611321923693</v>
      </c>
      <c r="AC258" s="6">
        <f t="shared" si="157"/>
        <v>49.853396627441768</v>
      </c>
      <c r="AD258" s="6">
        <f t="shared" si="158"/>
        <v>0.11602738456048799</v>
      </c>
    </row>
    <row r="259" spans="6:30">
      <c r="F259" s="6">
        <f t="shared" si="156"/>
        <v>270032772</v>
      </c>
      <c r="G259" s="6">
        <v>923136</v>
      </c>
      <c r="H259" s="6">
        <v>20964171</v>
      </c>
      <c r="I259" s="12">
        <f t="shared" si="140"/>
        <v>41928342</v>
      </c>
      <c r="J259" s="6">
        <v>8597880.3632810004</v>
      </c>
      <c r="K259" s="12">
        <f t="shared" si="141"/>
        <v>68783042.906248003</v>
      </c>
      <c r="L259" s="6">
        <f t="shared" si="142"/>
        <v>270.03277200000002</v>
      </c>
      <c r="M259" s="6">
        <f t="shared" si="143"/>
        <v>5242880</v>
      </c>
      <c r="N259" s="13">
        <f t="shared" si="144"/>
        <v>0.60957381686571732</v>
      </c>
      <c r="O259" s="13">
        <f t="shared" si="160"/>
        <v>1.3333333333333333</v>
      </c>
      <c r="P259" s="7">
        <f t="shared" si="145"/>
        <v>1.3924712843263289E-3</v>
      </c>
      <c r="Q259" s="7">
        <f t="shared" si="146"/>
        <v>1.1538837027419948E-2</v>
      </c>
      <c r="R259" s="6">
        <f t="shared" si="147"/>
        <v>1.2931308311746277E-2</v>
      </c>
      <c r="S259" s="6">
        <f t="shared" si="148"/>
        <v>1.1538837027419948E-2</v>
      </c>
      <c r="T259" s="7">
        <f t="shared" si="149"/>
        <v>0</v>
      </c>
      <c r="U259" s="7">
        <f t="shared" si="150"/>
        <v>0.91816292509668762</v>
      </c>
      <c r="V259" s="7">
        <f t="shared" si="151"/>
        <v>2.3881443509247817</v>
      </c>
      <c r="W259" s="6">
        <f t="shared" si="152"/>
        <v>3.3063072760214691</v>
      </c>
      <c r="X259" s="6">
        <v>1.0853E-2</v>
      </c>
      <c r="Y259" s="6">
        <v>3.2887001777753659</v>
      </c>
      <c r="Z259" s="3">
        <f t="shared" si="153"/>
        <v>3.8632951257716761</v>
      </c>
      <c r="AA259" s="3">
        <f t="shared" si="154"/>
        <v>50.701588800330235</v>
      </c>
      <c r="AB259" s="6">
        <f t="shared" si="155"/>
        <v>6.3193313131848168</v>
      </c>
      <c r="AC259" s="6">
        <f t="shared" si="157"/>
        <v>19.149620489692044</v>
      </c>
      <c r="AD259" s="6">
        <f t="shared" si="158"/>
        <v>0.53538167951854665</v>
      </c>
    </row>
    <row r="260" spans="6:30">
      <c r="F260" s="6">
        <f t="shared" si="156"/>
        <v>270625164</v>
      </c>
      <c r="G260" s="6">
        <v>7122792</v>
      </c>
      <c r="H260" s="6">
        <v>10680777</v>
      </c>
      <c r="I260" s="12">
        <f t="shared" si="140"/>
        <v>21361554</v>
      </c>
      <c r="J260" s="6">
        <v>12430456.640625</v>
      </c>
      <c r="K260" s="12">
        <f t="shared" si="141"/>
        <v>99443653.125</v>
      </c>
      <c r="L260" s="6">
        <f t="shared" si="142"/>
        <v>270.62516399999998</v>
      </c>
      <c r="M260" s="6">
        <f t="shared" si="143"/>
        <v>5242880</v>
      </c>
      <c r="N260" s="13">
        <f t="shared" si="144"/>
        <v>0.21481063223963295</v>
      </c>
      <c r="O260" s="13">
        <f t="shared" si="160"/>
        <v>1.3333333333333333</v>
      </c>
      <c r="P260" s="7">
        <f t="shared" si="145"/>
        <v>7.0943302584171417E-4</v>
      </c>
      <c r="Q260" s="7">
        <f t="shared" si="146"/>
        <v>1.6682369059837332E-2</v>
      </c>
      <c r="R260" s="6">
        <f t="shared" si="147"/>
        <v>1.7391802085679045E-2</v>
      </c>
      <c r="S260" s="6">
        <f t="shared" si="148"/>
        <v>1.6682369059837332E-2</v>
      </c>
      <c r="T260" s="7">
        <f t="shared" si="149"/>
        <v>0</v>
      </c>
      <c r="U260" s="7">
        <f t="shared" si="150"/>
        <v>1.3274416422664037</v>
      </c>
      <c r="V260" s="7">
        <f t="shared" si="151"/>
        <v>5.1468438559044181</v>
      </c>
      <c r="W260" s="6">
        <f t="shared" si="152"/>
        <v>6.474285498170822</v>
      </c>
      <c r="X260" s="6">
        <v>2.3390000000000001E-2</v>
      </c>
      <c r="Y260" s="6">
        <v>6.484643600000001</v>
      </c>
      <c r="Z260" s="3">
        <f t="shared" si="153"/>
        <v>0.91327721248396743</v>
      </c>
      <c r="AA260" s="3">
        <f t="shared" si="154"/>
        <v>34.012365327062845</v>
      </c>
      <c r="AB260" s="6">
        <f t="shared" si="155"/>
        <v>28.677344763414574</v>
      </c>
      <c r="AC260" s="6">
        <f t="shared" si="157"/>
        <v>25.644283515694553</v>
      </c>
      <c r="AD260" s="6">
        <f t="shared" si="158"/>
        <v>0.15973278514765182</v>
      </c>
    </row>
    <row r="261" spans="6:30">
      <c r="F261" s="6">
        <f t="shared" si="156"/>
        <v>273722736</v>
      </c>
      <c r="G261" s="6">
        <v>3774768</v>
      </c>
      <c r="H261" s="6">
        <v>16518948</v>
      </c>
      <c r="I261" s="12">
        <f t="shared" si="140"/>
        <v>33037896</v>
      </c>
      <c r="J261" s="6">
        <v>8871919.6445310004</v>
      </c>
      <c r="K261" s="12">
        <f t="shared" si="141"/>
        <v>70975357.156248003</v>
      </c>
      <c r="L261" s="6">
        <f t="shared" si="142"/>
        <v>273.722736</v>
      </c>
      <c r="M261" s="6">
        <f t="shared" si="143"/>
        <v>5242880</v>
      </c>
      <c r="N261" s="13">
        <f t="shared" si="144"/>
        <v>0.46548404014747047</v>
      </c>
      <c r="O261" s="13">
        <f t="shared" si="160"/>
        <v>1.3333333333333333</v>
      </c>
      <c r="P261" s="7">
        <f t="shared" si="145"/>
        <v>1.0972129895944773E-3</v>
      </c>
      <c r="Q261" s="7">
        <f t="shared" si="146"/>
        <v>1.1906613092199753E-2</v>
      </c>
      <c r="R261" s="6">
        <f t="shared" si="147"/>
        <v>1.3003826081794231E-2</v>
      </c>
      <c r="S261" s="6">
        <f t="shared" si="148"/>
        <v>1.1906613092199753E-2</v>
      </c>
      <c r="T261" s="7">
        <f t="shared" si="149"/>
        <v>0</v>
      </c>
      <c r="U261" s="7">
        <f t="shared" si="150"/>
        <v>0.94742742953646297</v>
      </c>
      <c r="V261" s="7">
        <f t="shared" si="151"/>
        <v>6.4072594867988384</v>
      </c>
      <c r="W261" s="6">
        <f t="shared" si="152"/>
        <v>7.354686916335301</v>
      </c>
      <c r="X261" s="6">
        <v>2.9118000000000002E-2</v>
      </c>
      <c r="Y261" s="6">
        <v>7.461599492312172</v>
      </c>
      <c r="Z261" s="3">
        <f t="shared" si="153"/>
        <v>1.1346210591386772</v>
      </c>
      <c r="AA261" s="3">
        <f t="shared" si="154"/>
        <v>19.50006378356975</v>
      </c>
      <c r="AB261" s="6">
        <f t="shared" si="155"/>
        <v>59.109097148843482</v>
      </c>
      <c r="AC261" s="6">
        <f t="shared" si="157"/>
        <v>55.340936596626719</v>
      </c>
      <c r="AD261" s="6">
        <f t="shared" si="158"/>
        <v>1.4328372366678892</v>
      </c>
    </row>
    <row r="262" spans="6:30">
      <c r="F262" s="6">
        <f t="shared" si="156"/>
        <v>276204032</v>
      </c>
      <c r="G262" s="6">
        <v>416800</v>
      </c>
      <c r="H262" s="6">
        <v>22322336</v>
      </c>
      <c r="I262" s="12">
        <f t="shared" si="140"/>
        <v>44644672</v>
      </c>
      <c r="J262" s="6">
        <v>4594542.937988</v>
      </c>
      <c r="K262" s="12">
        <f t="shared" si="141"/>
        <v>36756343.503904</v>
      </c>
      <c r="L262" s="6">
        <f t="shared" si="142"/>
        <v>276.20403199999998</v>
      </c>
      <c r="M262" s="6">
        <f t="shared" si="143"/>
        <v>5242880</v>
      </c>
      <c r="N262" s="13">
        <f t="shared" si="144"/>
        <v>1.2146113498819098</v>
      </c>
      <c r="O262" s="13">
        <f t="shared" si="160"/>
        <v>1.3333333333333333</v>
      </c>
      <c r="P262" s="7">
        <f t="shared" si="145"/>
        <v>1.4826826149759915E-3</v>
      </c>
      <c r="Q262" s="7">
        <f t="shared" si="146"/>
        <v>6.1661339698725094E-3</v>
      </c>
      <c r="R262" s="6">
        <f t="shared" si="147"/>
        <v>7.6488165848485005E-3</v>
      </c>
      <c r="S262" s="6">
        <f t="shared" si="148"/>
        <v>6.1661339698725094E-3</v>
      </c>
      <c r="T262" s="7">
        <f t="shared" si="149"/>
        <v>0</v>
      </c>
      <c r="U262" s="7">
        <f t="shared" si="150"/>
        <v>0.49064871865878962</v>
      </c>
      <c r="V262" s="7">
        <f t="shared" si="151"/>
        <v>1.3457929466742804</v>
      </c>
      <c r="W262" s="6">
        <f t="shared" si="152"/>
        <v>1.83644166533307</v>
      </c>
      <c r="X262" s="6">
        <v>6.1159999999999999E-3</v>
      </c>
      <c r="Y262" s="6">
        <v>1.8155067999972199</v>
      </c>
      <c r="Z262" s="3">
        <f t="shared" si="153"/>
        <v>7.2996520601700459</v>
      </c>
      <c r="AA262" s="3">
        <f t="shared" si="154"/>
        <v>48.078931986793982</v>
      </c>
      <c r="AB262" s="6">
        <f t="shared" si="155"/>
        <v>0.81971827783697693</v>
      </c>
      <c r="AC262" s="6">
        <f t="shared" si="157"/>
        <v>25.06240328398464</v>
      </c>
      <c r="AD262" s="6">
        <f t="shared" si="158"/>
        <v>1.1531141241598299</v>
      </c>
    </row>
    <row r="263" spans="6:30">
      <c r="F263" s="6">
        <f t="shared" si="156"/>
        <v>295619264</v>
      </c>
      <c r="G263" s="6">
        <v>3428755</v>
      </c>
      <c r="H263" s="6">
        <v>18920347</v>
      </c>
      <c r="I263" s="12">
        <f t="shared" si="140"/>
        <v>37840694</v>
      </c>
      <c r="J263" s="6">
        <v>5961099.5292969998</v>
      </c>
      <c r="K263" s="12">
        <f t="shared" si="141"/>
        <v>47688796.234375998</v>
      </c>
      <c r="L263" s="6">
        <f t="shared" si="142"/>
        <v>295.61926399999999</v>
      </c>
      <c r="M263" s="6">
        <f t="shared" si="143"/>
        <v>5242880</v>
      </c>
      <c r="N263" s="13">
        <f t="shared" si="144"/>
        <v>0.79349232918408008</v>
      </c>
      <c r="O263" s="13">
        <f t="shared" si="160"/>
        <v>1.3333333333333333</v>
      </c>
      <c r="P263" s="7">
        <f t="shared" si="145"/>
        <v>1.2567174674824875E-3</v>
      </c>
      <c r="Q263" s="7">
        <f t="shared" si="146"/>
        <v>8.0001294582493377E-3</v>
      </c>
      <c r="R263" s="6">
        <f t="shared" si="147"/>
        <v>9.2568469257318254E-3</v>
      </c>
      <c r="S263" s="6">
        <f t="shared" si="148"/>
        <v>8.0001294582493377E-3</v>
      </c>
      <c r="T263" s="7">
        <f t="shared" si="149"/>
        <v>0</v>
      </c>
      <c r="U263" s="7">
        <f t="shared" si="150"/>
        <v>0.6365825470178087</v>
      </c>
      <c r="V263" s="7">
        <f t="shared" si="151"/>
        <v>2.5274326006378001</v>
      </c>
      <c r="W263" s="6">
        <f t="shared" si="152"/>
        <v>3.1640151476556087</v>
      </c>
      <c r="X263" s="6">
        <v>1.1486E-2</v>
      </c>
      <c r="Y263" s="6">
        <v>3.26960476</v>
      </c>
      <c r="Z263" s="3">
        <f t="shared" si="153"/>
        <v>3.2945058331882291</v>
      </c>
      <c r="AA263" s="3">
        <f t="shared" si="154"/>
        <v>33.215250729149226</v>
      </c>
      <c r="AB263" s="6">
        <f t="shared" si="155"/>
        <v>30.34886419772473</v>
      </c>
      <c r="AC263" s="6">
        <f t="shared" si="157"/>
        <v>19.407566378793089</v>
      </c>
      <c r="AD263" s="6">
        <f t="shared" si="158"/>
        <v>3.2294304692776188</v>
      </c>
    </row>
    <row r="264" spans="6:30">
      <c r="F264" s="6">
        <f t="shared" si="156"/>
        <v>299806720</v>
      </c>
      <c r="G264" s="6">
        <v>6815744</v>
      </c>
      <c r="H264" s="6">
        <v>13624320</v>
      </c>
      <c r="I264" s="12">
        <f t="shared" si="140"/>
        <v>27248640</v>
      </c>
      <c r="J264" s="6">
        <v>10178664.167969</v>
      </c>
      <c r="K264" s="12">
        <f t="shared" si="141"/>
        <v>81429313.343751997</v>
      </c>
      <c r="L264" s="6">
        <f t="shared" si="142"/>
        <v>299.80671999999998</v>
      </c>
      <c r="M264" s="6">
        <f t="shared" si="143"/>
        <v>5242880</v>
      </c>
      <c r="N264" s="13">
        <f t="shared" si="144"/>
        <v>0.3346293721644254</v>
      </c>
      <c r="O264" s="13">
        <f t="shared" si="160"/>
        <v>1.3333333333333333</v>
      </c>
      <c r="P264" s="7">
        <f t="shared" si="145"/>
        <v>9.0494751108798391E-4</v>
      </c>
      <c r="Q264" s="7">
        <f t="shared" si="146"/>
        <v>1.3660337435332001E-2</v>
      </c>
      <c r="R264" s="6">
        <f t="shared" si="147"/>
        <v>1.4565284946419985E-2</v>
      </c>
      <c r="S264" s="6">
        <f t="shared" si="148"/>
        <v>1.3660337435332001E-2</v>
      </c>
      <c r="T264" s="7">
        <f t="shared" si="149"/>
        <v>0</v>
      </c>
      <c r="U264" s="7">
        <f t="shared" si="150"/>
        <v>1.0869739599950536</v>
      </c>
      <c r="V264" s="7">
        <f t="shared" si="151"/>
        <v>4.6112552306256083</v>
      </c>
      <c r="W264" s="6">
        <f t="shared" si="152"/>
        <v>5.6982291906206619</v>
      </c>
      <c r="X264" s="6">
        <v>2.0955999999999999E-2</v>
      </c>
      <c r="Y264" s="6">
        <v>5.7652575500000003</v>
      </c>
      <c r="Z264" s="3">
        <f t="shared" si="153"/>
        <v>1.3002786791372398</v>
      </c>
      <c r="AA264" s="3">
        <f t="shared" si="154"/>
        <v>31.085822998187439</v>
      </c>
      <c r="AB264" s="6">
        <f t="shared" si="155"/>
        <v>34.814194334166814</v>
      </c>
      <c r="AC264" s="6">
        <f t="shared" si="157"/>
        <v>30.495872559553415</v>
      </c>
      <c r="AD264" s="6">
        <f t="shared" si="158"/>
        <v>1.1626255860735724</v>
      </c>
    </row>
    <row r="265" spans="6:30">
      <c r="F265" s="6">
        <f t="shared" si="156"/>
        <v>300796656</v>
      </c>
      <c r="G265" s="6">
        <v>3523317</v>
      </c>
      <c r="H265" s="6">
        <v>19194193</v>
      </c>
      <c r="I265" s="12">
        <f t="shared" si="140"/>
        <v>38388386</v>
      </c>
      <c r="J265" s="6">
        <v>5764030.8125</v>
      </c>
      <c r="K265" s="12">
        <f t="shared" si="141"/>
        <v>46112246.5</v>
      </c>
      <c r="L265" s="6">
        <f t="shared" si="142"/>
        <v>300.79665599999998</v>
      </c>
      <c r="M265" s="6">
        <f t="shared" si="143"/>
        <v>5242880</v>
      </c>
      <c r="N265" s="13">
        <f t="shared" si="144"/>
        <v>0.83249871593221991</v>
      </c>
      <c r="O265" s="13">
        <f t="shared" si="160"/>
        <v>1.3333333333333333</v>
      </c>
      <c r="P265" s="7">
        <f t="shared" si="145"/>
        <v>1.2749067243497218E-3</v>
      </c>
      <c r="Q265" s="7">
        <f t="shared" si="146"/>
        <v>7.73565220219973E-3</v>
      </c>
      <c r="R265" s="6">
        <f t="shared" si="147"/>
        <v>9.0105589265494519E-3</v>
      </c>
      <c r="S265" s="6">
        <f t="shared" si="148"/>
        <v>7.73565220219973E-3</v>
      </c>
      <c r="T265" s="7">
        <f t="shared" si="149"/>
        <v>0</v>
      </c>
      <c r="U265" s="7">
        <f t="shared" si="150"/>
        <v>0.61553768691110955</v>
      </c>
      <c r="V265" s="7">
        <f t="shared" si="151"/>
        <v>2.2116685590292988</v>
      </c>
      <c r="W265" s="6">
        <f t="shared" si="152"/>
        <v>2.8272062459404084</v>
      </c>
      <c r="X265" s="6">
        <v>1.0050999999999999E-2</v>
      </c>
      <c r="Y265" s="6">
        <v>2.9307599222233387</v>
      </c>
      <c r="Z265" s="3">
        <f t="shared" si="153"/>
        <v>3.8193598646900813</v>
      </c>
      <c r="AA265" s="3">
        <f t="shared" si="154"/>
        <v>36.702613869266742</v>
      </c>
      <c r="AB265" s="6">
        <f t="shared" si="155"/>
        <v>23.035994406529394</v>
      </c>
      <c r="AC265" s="6">
        <f t="shared" si="157"/>
        <v>10.351617485330289</v>
      </c>
      <c r="AD265" s="6">
        <f t="shared" si="158"/>
        <v>3.5333387596064929</v>
      </c>
    </row>
    <row r="266" spans="6:30">
      <c r="F266" s="6">
        <f t="shared" si="156"/>
        <v>303892128</v>
      </c>
      <c r="G266" s="6">
        <v>952203</v>
      </c>
      <c r="H266" s="6">
        <v>23737339</v>
      </c>
      <c r="I266" s="12">
        <f t="shared" si="140"/>
        <v>47474678</v>
      </c>
      <c r="J266" s="6">
        <v>10145413.211913999</v>
      </c>
      <c r="K266" s="12">
        <f t="shared" si="141"/>
        <v>81163305.695311993</v>
      </c>
      <c r="L266" s="6">
        <f t="shared" si="142"/>
        <v>303.89212800000001</v>
      </c>
      <c r="M266" s="6">
        <f t="shared" si="143"/>
        <v>5242880</v>
      </c>
      <c r="N266" s="13">
        <f t="shared" si="144"/>
        <v>0.58492785124130475</v>
      </c>
      <c r="O266" s="13">
        <f t="shared" si="160"/>
        <v>1.3333333333333333</v>
      </c>
      <c r="P266" s="7">
        <f t="shared" si="145"/>
        <v>1.5766692097588526E-3</v>
      </c>
      <c r="Q266" s="7">
        <f t="shared" si="146"/>
        <v>1.3615712789871344E-2</v>
      </c>
      <c r="R266" s="6">
        <f t="shared" si="147"/>
        <v>1.5192381999630196E-2</v>
      </c>
      <c r="S266" s="6">
        <f t="shared" si="148"/>
        <v>1.3615712789871344E-2</v>
      </c>
      <c r="T266" s="7">
        <f t="shared" si="149"/>
        <v>0</v>
      </c>
      <c r="U266" s="7">
        <f t="shared" si="150"/>
        <v>1.0834231086475397</v>
      </c>
      <c r="V266" s="7">
        <f t="shared" si="151"/>
        <v>2.901508468745432</v>
      </c>
      <c r="W266" s="6">
        <f t="shared" si="152"/>
        <v>3.9849315773929717</v>
      </c>
      <c r="X266" s="6">
        <v>1.3186E-2</v>
      </c>
      <c r="Y266" s="6">
        <v>3.9604151000000001</v>
      </c>
      <c r="Z266" s="3">
        <f t="shared" si="153"/>
        <v>3.6003851054148339</v>
      </c>
      <c r="AA266" s="3">
        <f t="shared" si="154"/>
        <v>49.242108718526914</v>
      </c>
      <c r="AB266" s="6">
        <f t="shared" si="155"/>
        <v>3.2588562859953298</v>
      </c>
      <c r="AC266" s="6">
        <f t="shared" si="157"/>
        <v>15.216001817307722</v>
      </c>
      <c r="AD266" s="6">
        <f t="shared" si="158"/>
        <v>0.61903807489703744</v>
      </c>
    </row>
    <row r="267" spans="6:30">
      <c r="F267" s="6">
        <f t="shared" si="156"/>
        <v>314050992</v>
      </c>
      <c r="G267" s="6">
        <v>1602111</v>
      </c>
      <c r="H267" s="6">
        <v>23500731</v>
      </c>
      <c r="I267" s="12">
        <f t="shared" si="140"/>
        <v>47001462</v>
      </c>
      <c r="J267" s="6">
        <v>5383505.2451170003</v>
      </c>
      <c r="K267" s="12">
        <f t="shared" si="141"/>
        <v>43068041.960936002</v>
      </c>
      <c r="L267" s="6">
        <f t="shared" si="142"/>
        <v>314.05099200000001</v>
      </c>
      <c r="M267" s="6">
        <f t="shared" si="143"/>
        <v>5242880</v>
      </c>
      <c r="N267" s="13">
        <f t="shared" si="144"/>
        <v>1.0913303660898197</v>
      </c>
      <c r="O267" s="13">
        <f t="shared" si="160"/>
        <v>1.3333333333333333</v>
      </c>
      <c r="P267" s="7">
        <f t="shared" si="145"/>
        <v>1.5609533559985545E-3</v>
      </c>
      <c r="Q267" s="7">
        <f t="shared" si="146"/>
        <v>7.2249655769762808E-3</v>
      </c>
      <c r="R267" s="6">
        <f t="shared" si="147"/>
        <v>8.7859189329748347E-3</v>
      </c>
      <c r="S267" s="6">
        <f t="shared" si="148"/>
        <v>7.2249655769762808E-3</v>
      </c>
      <c r="T267" s="7">
        <f t="shared" si="149"/>
        <v>0</v>
      </c>
      <c r="U267" s="7">
        <f t="shared" si="150"/>
        <v>0.57490157041958811</v>
      </c>
      <c r="V267" s="7">
        <f t="shared" si="151"/>
        <v>1.466377402981917</v>
      </c>
      <c r="W267" s="6">
        <f t="shared" si="152"/>
        <v>2.0412789734015053</v>
      </c>
      <c r="X267" s="6">
        <v>6.6639999999999998E-3</v>
      </c>
      <c r="Y267" s="6">
        <v>2.0914661090878801</v>
      </c>
      <c r="Z267" s="3">
        <f t="shared" si="153"/>
        <v>7.0530405162064831</v>
      </c>
      <c r="AA267" s="3">
        <f t="shared" si="154"/>
        <v>51.702331285637456</v>
      </c>
      <c r="AB267" s="6">
        <f t="shared" si="155"/>
        <v>8.4178507949622006</v>
      </c>
      <c r="AC267" s="6">
        <f t="shared" si="157"/>
        <v>31.841520602863671</v>
      </c>
      <c r="AD267" s="6">
        <f t="shared" si="158"/>
        <v>2.3996150579873441</v>
      </c>
    </row>
    <row r="268" spans="6:30">
      <c r="F268" s="6">
        <f t="shared" si="156"/>
        <v>321327568</v>
      </c>
      <c r="G268" s="6">
        <v>1157456</v>
      </c>
      <c r="H268" s="6">
        <v>24848204</v>
      </c>
      <c r="I268" s="12">
        <f t="shared" si="140"/>
        <v>49696408</v>
      </c>
      <c r="J268" s="6">
        <v>10256470.704102</v>
      </c>
      <c r="K268" s="12">
        <f t="shared" si="141"/>
        <v>82051765.632816002</v>
      </c>
      <c r="L268" s="6">
        <f t="shared" si="142"/>
        <v>321.32756799999999</v>
      </c>
      <c r="M268" s="6">
        <f t="shared" si="143"/>
        <v>5242880</v>
      </c>
      <c r="N268" s="13">
        <f t="shared" si="144"/>
        <v>0.60567140288476973</v>
      </c>
      <c r="O268" s="13">
        <f t="shared" si="160"/>
        <v>1.3333333333333333</v>
      </c>
      <c r="P268" s="7">
        <f t="shared" si="145"/>
        <v>1.650454508174095E-3</v>
      </c>
      <c r="Q268" s="7">
        <f t="shared" si="146"/>
        <v>1.376475816488076E-2</v>
      </c>
      <c r="R268" s="6">
        <f t="shared" si="147"/>
        <v>1.5415212673054856E-2</v>
      </c>
      <c r="S268" s="6">
        <f t="shared" si="148"/>
        <v>1.376475816488076E-2</v>
      </c>
      <c r="T268" s="7">
        <f t="shared" si="149"/>
        <v>0</v>
      </c>
      <c r="U268" s="7">
        <f t="shared" si="150"/>
        <v>1.0952828772850187</v>
      </c>
      <c r="V268" s="7">
        <f t="shared" si="151"/>
        <v>3.2328956789631338</v>
      </c>
      <c r="W268" s="6">
        <f t="shared" si="152"/>
        <v>4.3281785562481527</v>
      </c>
      <c r="X268" s="6">
        <v>1.4692E-2</v>
      </c>
      <c r="Y268" s="6">
        <v>4.3361742769162959</v>
      </c>
      <c r="Z268" s="3">
        <f t="shared" si="153"/>
        <v>3.3825488701334057</v>
      </c>
      <c r="AA268" s="3">
        <f t="shared" si="154"/>
        <v>44.67833685424231</v>
      </c>
      <c r="AB268" s="6">
        <f t="shared" si="155"/>
        <v>6.3112022537383599</v>
      </c>
      <c r="AC268" s="6">
        <f t="shared" si="157"/>
        <v>4.922493010174624</v>
      </c>
      <c r="AD268" s="6">
        <f t="shared" si="158"/>
        <v>0.18439574051966737</v>
      </c>
    </row>
    <row r="269" spans="6:30">
      <c r="F269" s="6">
        <f t="shared" si="156"/>
        <v>337595076</v>
      </c>
      <c r="G269" s="6">
        <v>4690002</v>
      </c>
      <c r="H269" s="6">
        <v>20316253</v>
      </c>
      <c r="I269" s="12">
        <f t="shared" si="140"/>
        <v>40632506</v>
      </c>
      <c r="J269" s="6">
        <v>5978137.6816410003</v>
      </c>
      <c r="K269" s="12">
        <f t="shared" si="141"/>
        <v>47825101.453128003</v>
      </c>
      <c r="L269" s="6">
        <f t="shared" si="142"/>
        <v>337.59507600000001</v>
      </c>
      <c r="M269" s="6">
        <f t="shared" si="143"/>
        <v>5242880</v>
      </c>
      <c r="N269" s="13">
        <f t="shared" si="144"/>
        <v>0.84960626878800749</v>
      </c>
      <c r="O269" s="13">
        <f t="shared" si="160"/>
        <v>1.3333333333333333</v>
      </c>
      <c r="P269" s="7">
        <f t="shared" si="145"/>
        <v>1.349435611243995E-3</v>
      </c>
      <c r="Q269" s="7">
        <f t="shared" si="146"/>
        <v>8.0229956130269033E-3</v>
      </c>
      <c r="R269" s="6">
        <f t="shared" si="147"/>
        <v>9.3724312242708975E-3</v>
      </c>
      <c r="S269" s="6">
        <f t="shared" si="148"/>
        <v>8.0229956130269033E-3</v>
      </c>
      <c r="T269" s="7">
        <f t="shared" si="149"/>
        <v>0</v>
      </c>
      <c r="U269" s="7">
        <f t="shared" si="150"/>
        <v>0.63840204195533079</v>
      </c>
      <c r="V269" s="7">
        <f t="shared" si="151"/>
        <v>1.8052461305617717</v>
      </c>
      <c r="W269" s="6">
        <f t="shared" si="152"/>
        <v>2.4436481725171024</v>
      </c>
      <c r="X269" s="6">
        <v>8.2039999999999995E-3</v>
      </c>
      <c r="Y269" s="6">
        <v>2.56112472</v>
      </c>
      <c r="Z269" s="3">
        <f t="shared" si="153"/>
        <v>4.9527676743052176</v>
      </c>
      <c r="AA269" s="3">
        <f t="shared" si="154"/>
        <v>46.635886351173085</v>
      </c>
      <c r="AB269" s="6">
        <f t="shared" si="155"/>
        <v>2.206294331705219</v>
      </c>
      <c r="AC269" s="6">
        <f t="shared" si="157"/>
        <v>14.242213850205973</v>
      </c>
      <c r="AD269" s="6">
        <f t="shared" si="158"/>
        <v>4.5869124047538614</v>
      </c>
    </row>
    <row r="270" spans="6:30">
      <c r="F270" s="6">
        <f t="shared" si="156"/>
        <v>339819704</v>
      </c>
      <c r="G270" s="6">
        <v>377002</v>
      </c>
      <c r="H270" s="6">
        <v>27689972</v>
      </c>
      <c r="I270" s="12">
        <f t="shared" si="140"/>
        <v>55379944</v>
      </c>
      <c r="J270" s="6">
        <v>5599638.5434569996</v>
      </c>
      <c r="K270" s="12">
        <f t="shared" si="141"/>
        <v>44797108.347655997</v>
      </c>
      <c r="L270" s="6">
        <f t="shared" si="142"/>
        <v>339.819704</v>
      </c>
      <c r="M270" s="6">
        <f t="shared" si="143"/>
        <v>5242880</v>
      </c>
      <c r="N270" s="13">
        <f t="shared" si="144"/>
        <v>1.2362392583515438</v>
      </c>
      <c r="O270" s="13">
        <f t="shared" si="160"/>
        <v>1.3333333333333333</v>
      </c>
      <c r="P270" s="7">
        <f t="shared" si="145"/>
        <v>1.8392089471985363E-3</v>
      </c>
      <c r="Q270" s="7">
        <f t="shared" si="146"/>
        <v>7.515028569291783E-3</v>
      </c>
      <c r="R270" s="6">
        <f t="shared" si="147"/>
        <v>9.3542375164903189E-3</v>
      </c>
      <c r="S270" s="6">
        <f t="shared" si="148"/>
        <v>7.515028569291783E-3</v>
      </c>
      <c r="T270" s="7">
        <f t="shared" si="149"/>
        <v>0</v>
      </c>
      <c r="U270" s="7">
        <f t="shared" si="150"/>
        <v>0.59798232672577611</v>
      </c>
      <c r="V270" s="7">
        <f t="shared" si="151"/>
        <v>1.5350313270110825</v>
      </c>
      <c r="W270" s="6">
        <f t="shared" si="152"/>
        <v>2.1330136537368585</v>
      </c>
      <c r="X270" s="6">
        <v>6.9760000000000004E-3</v>
      </c>
      <c r="Y270" s="6">
        <v>2.1062153846148481</v>
      </c>
      <c r="Z270" s="3">
        <f t="shared" si="153"/>
        <v>7.9386387614678897</v>
      </c>
      <c r="AA270" s="3">
        <f t="shared" si="154"/>
        <v>51.372830673917427</v>
      </c>
      <c r="AB270" s="6">
        <f t="shared" si="155"/>
        <v>7.7269003625542219</v>
      </c>
      <c r="AC270" s="6">
        <f t="shared" si="157"/>
        <v>34.091707518496534</v>
      </c>
      <c r="AD270" s="6">
        <f t="shared" si="158"/>
        <v>1.2723422930894024</v>
      </c>
    </row>
    <row r="271" spans="6:30">
      <c r="F271" s="6">
        <f t="shared" si="156"/>
        <v>355243640</v>
      </c>
      <c r="G271" s="6">
        <v>1508065</v>
      </c>
      <c r="H271" s="6">
        <v>27090195</v>
      </c>
      <c r="I271" s="12">
        <f t="shared" si="140"/>
        <v>54180390</v>
      </c>
      <c r="J271" s="6">
        <v>10911625.985352</v>
      </c>
      <c r="K271" s="12">
        <f t="shared" si="141"/>
        <v>87293007.882816002</v>
      </c>
      <c r="L271" s="6">
        <f t="shared" si="142"/>
        <v>355.24364000000003</v>
      </c>
      <c r="M271" s="6">
        <f t="shared" si="143"/>
        <v>5242880</v>
      </c>
      <c r="N271" s="13">
        <f t="shared" si="144"/>
        <v>0.62067273558419378</v>
      </c>
      <c r="O271" s="13">
        <f t="shared" si="160"/>
        <v>1.3333333333333333</v>
      </c>
      <c r="P271" s="7">
        <f t="shared" si="145"/>
        <v>1.7993708706297376E-3</v>
      </c>
      <c r="Q271" s="7">
        <f t="shared" si="146"/>
        <v>1.4644013248527026E-2</v>
      </c>
      <c r="R271" s="6">
        <f t="shared" si="147"/>
        <v>1.6443384119156763E-2</v>
      </c>
      <c r="S271" s="6">
        <f t="shared" si="148"/>
        <v>1.4644013248527026E-2</v>
      </c>
      <c r="T271" s="7">
        <f t="shared" si="149"/>
        <v>0</v>
      </c>
      <c r="U271" s="7">
        <f t="shared" si="150"/>
        <v>1.1652465501914293</v>
      </c>
      <c r="V271" s="7">
        <f t="shared" si="151"/>
        <v>2.969282214261403</v>
      </c>
      <c r="W271" s="6">
        <f t="shared" si="152"/>
        <v>4.1345287644528321</v>
      </c>
      <c r="X271" s="6">
        <v>1.3494000000000001E-2</v>
      </c>
      <c r="Y271" s="6">
        <v>4.1127462999955018</v>
      </c>
      <c r="Z271" s="3">
        <f t="shared" si="153"/>
        <v>4.0151467318808356</v>
      </c>
      <c r="AA271" s="3">
        <f t="shared" si="154"/>
        <v>51.75219083018586</v>
      </c>
      <c r="AB271" s="6">
        <f t="shared" si="155"/>
        <v>8.5224043910406504</v>
      </c>
      <c r="AC271" s="6">
        <f t="shared" si="157"/>
        <v>21.857003995529581</v>
      </c>
      <c r="AD271" s="6">
        <f t="shared" si="158"/>
        <v>0.52963306920619357</v>
      </c>
    </row>
    <row r="272" spans="6:30">
      <c r="F272" s="6">
        <f t="shared" si="156"/>
        <v>355679888</v>
      </c>
      <c r="G272" s="6">
        <v>1505785</v>
      </c>
      <c r="H272" s="6">
        <v>27130349</v>
      </c>
      <c r="I272" s="12">
        <f t="shared" si="140"/>
        <v>54260698</v>
      </c>
      <c r="J272" s="6">
        <v>6322222.5903319996</v>
      </c>
      <c r="K272" s="12">
        <f t="shared" si="141"/>
        <v>50577780.722655997</v>
      </c>
      <c r="L272" s="6">
        <f t="shared" si="142"/>
        <v>355.67988800000001</v>
      </c>
      <c r="M272" s="6">
        <f t="shared" si="143"/>
        <v>5242880</v>
      </c>
      <c r="N272" s="13">
        <f t="shared" si="144"/>
        <v>1.0728169015073898</v>
      </c>
      <c r="O272" s="13">
        <f t="shared" si="160"/>
        <v>1.3333333333333333</v>
      </c>
      <c r="P272" s="7">
        <f t="shared" si="145"/>
        <v>1.8020379587750707E-3</v>
      </c>
      <c r="Q272" s="7">
        <f t="shared" si="146"/>
        <v>8.4847768331909167E-3</v>
      </c>
      <c r="R272" s="6">
        <f t="shared" si="147"/>
        <v>1.0286814791965988E-2</v>
      </c>
      <c r="S272" s="6">
        <f t="shared" si="148"/>
        <v>8.4847768331909167E-3</v>
      </c>
      <c r="T272" s="7">
        <f t="shared" si="149"/>
        <v>0</v>
      </c>
      <c r="U272" s="7">
        <f t="shared" si="150"/>
        <v>0.67514668050538329</v>
      </c>
      <c r="V272" s="7">
        <f t="shared" si="151"/>
        <v>2.0072470993398932</v>
      </c>
      <c r="W272" s="6">
        <f t="shared" si="152"/>
        <v>2.6823937798452766</v>
      </c>
      <c r="X272" s="6">
        <v>9.1219999999999999E-3</v>
      </c>
      <c r="Y272" s="6">
        <v>2.7347755999999999</v>
      </c>
      <c r="Z272" s="3">
        <f t="shared" si="153"/>
        <v>5.9483334795001097</v>
      </c>
      <c r="AA272" s="3">
        <f t="shared" si="154"/>
        <v>44.356746961329527</v>
      </c>
      <c r="AB272" s="6">
        <f t="shared" si="155"/>
        <v>6.9855642053177274</v>
      </c>
      <c r="AC272" s="6">
        <f t="shared" si="157"/>
        <v>12.76929173389594</v>
      </c>
      <c r="AD272" s="6">
        <f t="shared" si="158"/>
        <v>1.9153973786632899</v>
      </c>
    </row>
    <row r="273" spans="6:30">
      <c r="F273" s="6">
        <f t="shared" si="156"/>
        <v>356597880</v>
      </c>
      <c r="G273" s="6">
        <v>914898</v>
      </c>
      <c r="H273" s="6">
        <v>28191660</v>
      </c>
      <c r="I273" s="12">
        <f t="shared" si="140"/>
        <v>56383320</v>
      </c>
      <c r="J273" s="6">
        <v>11490497.983398</v>
      </c>
      <c r="K273" s="12">
        <f t="shared" si="141"/>
        <v>91923983.867183998</v>
      </c>
      <c r="L273" s="6">
        <f t="shared" si="142"/>
        <v>356.59787999999998</v>
      </c>
      <c r="M273" s="6">
        <f t="shared" si="143"/>
        <v>5242880</v>
      </c>
      <c r="N273" s="13">
        <f t="shared" si="144"/>
        <v>0.61336897758331732</v>
      </c>
      <c r="O273" s="13">
        <f t="shared" si="160"/>
        <v>1.3333333333333333</v>
      </c>
      <c r="P273" s="7">
        <f t="shared" si="145"/>
        <v>1.8725318071242214E-3</v>
      </c>
      <c r="Q273" s="7">
        <f t="shared" si="146"/>
        <v>1.5420891893374884E-2</v>
      </c>
      <c r="R273" s="6">
        <f t="shared" si="147"/>
        <v>1.7293423700499105E-2</v>
      </c>
      <c r="S273" s="6">
        <f t="shared" si="148"/>
        <v>1.5420891893374884E-2</v>
      </c>
      <c r="T273" s="7">
        <f t="shared" si="149"/>
        <v>0</v>
      </c>
      <c r="U273" s="7">
        <f t="shared" si="150"/>
        <v>1.227063973152134</v>
      </c>
      <c r="V273" s="7">
        <f t="shared" si="151"/>
        <v>3.1076902854612265</v>
      </c>
      <c r="W273" s="6">
        <f t="shared" si="152"/>
        <v>4.3347542586133603</v>
      </c>
      <c r="X273" s="6">
        <v>1.4123E-2</v>
      </c>
      <c r="Y273" s="6">
        <v>4.2931747230823545</v>
      </c>
      <c r="Z273" s="3">
        <f t="shared" si="153"/>
        <v>3.9923047511152019</v>
      </c>
      <c r="AA273" s="3">
        <f t="shared" si="154"/>
        <v>52.070514121466545</v>
      </c>
      <c r="AB273" s="6">
        <f t="shared" si="155"/>
        <v>9.1899164014365464</v>
      </c>
      <c r="AC273" s="6">
        <f t="shared" si="157"/>
        <v>22.448656096432099</v>
      </c>
      <c r="AD273" s="6">
        <f t="shared" si="158"/>
        <v>0.96850322227633667</v>
      </c>
    </row>
    <row r="274" spans="6:30">
      <c r="F274" s="6">
        <f t="shared" si="156"/>
        <v>379204120</v>
      </c>
      <c r="G274" s="6">
        <v>2987012</v>
      </c>
      <c r="H274" s="6">
        <v>26621990</v>
      </c>
      <c r="I274" s="12">
        <f t="shared" si="140"/>
        <v>53243980</v>
      </c>
      <c r="J274" s="6">
        <v>7533399.3105469998</v>
      </c>
      <c r="K274" s="12">
        <f t="shared" si="141"/>
        <v>60267194.484375998</v>
      </c>
      <c r="L274" s="6">
        <f t="shared" si="142"/>
        <v>379.20411999999999</v>
      </c>
      <c r="M274" s="6">
        <f t="shared" si="143"/>
        <v>5242880</v>
      </c>
      <c r="N274" s="13">
        <f t="shared" si="144"/>
        <v>0.88346538204633474</v>
      </c>
      <c r="O274" s="13">
        <f t="shared" si="160"/>
        <v>1.3333333333333333</v>
      </c>
      <c r="P274" s="7">
        <f t="shared" si="145"/>
        <v>1.7682720011500902E-3</v>
      </c>
      <c r="Q274" s="7">
        <f t="shared" si="146"/>
        <v>1.0110243831504991E-2</v>
      </c>
      <c r="R274" s="6">
        <f t="shared" si="147"/>
        <v>1.1878515832655081E-2</v>
      </c>
      <c r="S274" s="6">
        <f t="shared" si="148"/>
        <v>1.0110243831504991E-2</v>
      </c>
      <c r="T274" s="7">
        <f t="shared" si="149"/>
        <v>0</v>
      </c>
      <c r="U274" s="7">
        <f t="shared" si="150"/>
        <v>0.80448757770963908</v>
      </c>
      <c r="V274" s="7">
        <f t="shared" si="151"/>
        <v>5.2742496956893108</v>
      </c>
      <c r="W274" s="6">
        <f t="shared" si="152"/>
        <v>6.07873727339895</v>
      </c>
      <c r="X274" s="6">
        <v>2.3969000000000001E-2</v>
      </c>
      <c r="Y274" s="6">
        <v>6.1308344000043578</v>
      </c>
      <c r="Z274" s="3">
        <f t="shared" si="153"/>
        <v>2.2213684342275437</v>
      </c>
      <c r="AA274" s="3">
        <f t="shared" si="154"/>
        <v>20.11504676352822</v>
      </c>
      <c r="AB274" s="6">
        <f t="shared" si="155"/>
        <v>57.819500890713037</v>
      </c>
      <c r="AC274" s="6">
        <f t="shared" si="157"/>
        <v>50.442171835891855</v>
      </c>
      <c r="AD274" s="6">
        <f t="shared" si="158"/>
        <v>0.84975589302119703</v>
      </c>
    </row>
    <row r="275" spans="6:30">
      <c r="F275" s="6">
        <f t="shared" si="156"/>
        <v>379407072</v>
      </c>
      <c r="G275" s="6">
        <v>11548845</v>
      </c>
      <c r="H275" s="6">
        <v>12369181</v>
      </c>
      <c r="I275" s="12">
        <f t="shared" si="140"/>
        <v>24738362</v>
      </c>
      <c r="J275" s="6">
        <v>10389264.279297</v>
      </c>
      <c r="K275" s="12">
        <f t="shared" si="141"/>
        <v>83114114.234375998</v>
      </c>
      <c r="L275" s="6">
        <f t="shared" si="142"/>
        <v>379.40707200000003</v>
      </c>
      <c r="M275" s="6">
        <f t="shared" si="143"/>
        <v>5242880</v>
      </c>
      <c r="N275" s="13">
        <f t="shared" si="144"/>
        <v>0.29764333323988207</v>
      </c>
      <c r="O275" s="13">
        <f t="shared" si="160"/>
        <v>1.3333333333333333</v>
      </c>
      <c r="P275" s="7">
        <f t="shared" si="145"/>
        <v>8.2157931993279512E-4</v>
      </c>
      <c r="Q275" s="7">
        <f t="shared" si="146"/>
        <v>1.3942974580755475E-2</v>
      </c>
      <c r="R275" s="6">
        <f t="shared" si="147"/>
        <v>1.476455390068827E-2</v>
      </c>
      <c r="S275" s="6">
        <f t="shared" si="148"/>
        <v>1.3942974580755475E-2</v>
      </c>
      <c r="T275" s="7">
        <f t="shared" si="149"/>
        <v>0</v>
      </c>
      <c r="U275" s="7">
        <f t="shared" si="150"/>
        <v>1.1094638302970887</v>
      </c>
      <c r="V275" s="7">
        <f t="shared" si="151"/>
        <v>4.859905660603034</v>
      </c>
      <c r="W275" s="6">
        <f t="shared" si="152"/>
        <v>5.9693694909001227</v>
      </c>
      <c r="X275" s="6">
        <v>2.2086000000000001E-2</v>
      </c>
      <c r="Y275" s="6">
        <v>6.2073930000098168</v>
      </c>
      <c r="Z275" s="3">
        <f t="shared" si="153"/>
        <v>1.1200924567599382</v>
      </c>
      <c r="AA275" s="3">
        <f t="shared" si="154"/>
        <v>30.105628627864167</v>
      </c>
      <c r="AB275" s="6">
        <f t="shared" si="155"/>
        <v>36.869625189008993</v>
      </c>
      <c r="AC275" s="6">
        <f t="shared" si="157"/>
        <v>33.149715201085442</v>
      </c>
      <c r="AD275" s="6">
        <f t="shared" si="158"/>
        <v>3.8345165049050003</v>
      </c>
    </row>
    <row r="276" spans="6:30">
      <c r="F276" s="6">
        <f t="shared" si="156"/>
        <v>391554376</v>
      </c>
      <c r="G276" s="6">
        <v>11950757</v>
      </c>
      <c r="H276" s="6">
        <v>12711603</v>
      </c>
      <c r="I276" s="12">
        <f t="shared" si="140"/>
        <v>25423206</v>
      </c>
      <c r="J276" s="6">
        <v>9267489.3046879992</v>
      </c>
      <c r="K276" s="12">
        <f t="shared" si="141"/>
        <v>74139914.437503994</v>
      </c>
      <c r="L276" s="6">
        <f t="shared" si="142"/>
        <v>391.55437599999999</v>
      </c>
      <c r="M276" s="6">
        <f t="shared" si="143"/>
        <v>5242880</v>
      </c>
      <c r="N276" s="13">
        <f t="shared" si="144"/>
        <v>0.34290848853663586</v>
      </c>
      <c r="O276" s="13">
        <f t="shared" si="160"/>
        <v>1.3333333333333333</v>
      </c>
      <c r="P276" s="7">
        <f t="shared" si="145"/>
        <v>8.4432349627640497E-4</v>
      </c>
      <c r="Q276" s="7">
        <f t="shared" si="146"/>
        <v>1.2437489732567624E-2</v>
      </c>
      <c r="R276" s="6">
        <f t="shared" si="147"/>
        <v>1.3281813228844029E-2</v>
      </c>
      <c r="S276" s="6">
        <f t="shared" si="148"/>
        <v>1.2437489732567624E-2</v>
      </c>
      <c r="T276" s="7">
        <f t="shared" si="149"/>
        <v>0</v>
      </c>
      <c r="U276" s="7">
        <f t="shared" si="150"/>
        <v>0.98967009643845449</v>
      </c>
      <c r="V276" s="7">
        <f t="shared" si="151"/>
        <v>3.9319774630678084</v>
      </c>
      <c r="W276" s="6">
        <f t="shared" si="152"/>
        <v>4.9216475595062628</v>
      </c>
      <c r="X276" s="6">
        <v>1.7868999999999999E-2</v>
      </c>
      <c r="Y276" s="6">
        <v>5.1573087352972706</v>
      </c>
      <c r="Z276" s="3">
        <f t="shared" si="153"/>
        <v>1.4227548267950081</v>
      </c>
      <c r="AA276" s="3">
        <f t="shared" si="154"/>
        <v>33.192641753877218</v>
      </c>
      <c r="AB276" s="6">
        <f t="shared" si="155"/>
        <v>30.396274371438668</v>
      </c>
      <c r="AC276" s="6">
        <f t="shared" si="157"/>
        <v>25.67120024151307</v>
      </c>
      <c r="AD276" s="6">
        <f t="shared" si="158"/>
        <v>4.5694603113075836</v>
      </c>
    </row>
    <row r="277" spans="6:30">
      <c r="F277" s="6">
        <f t="shared" si="156"/>
        <v>404453268</v>
      </c>
      <c r="G277" s="6">
        <v>1498023</v>
      </c>
      <c r="H277" s="6">
        <v>31207734</v>
      </c>
      <c r="I277" s="12">
        <f t="shared" si="140"/>
        <v>62415468</v>
      </c>
      <c r="J277" s="6">
        <v>12925174.310547</v>
      </c>
      <c r="K277" s="12">
        <f t="shared" si="141"/>
        <v>103401394.484376</v>
      </c>
      <c r="L277" s="6">
        <f t="shared" si="142"/>
        <v>404.45326799999998</v>
      </c>
      <c r="M277" s="6">
        <f t="shared" si="143"/>
        <v>5242880</v>
      </c>
      <c r="N277" s="13">
        <f t="shared" si="144"/>
        <v>0.60362307792116876</v>
      </c>
      <c r="O277" s="13">
        <f t="shared" si="160"/>
        <v>1.3333333333333333</v>
      </c>
      <c r="P277" s="7">
        <f t="shared" si="145"/>
        <v>2.0728639088039512E-3</v>
      </c>
      <c r="Q277" s="7">
        <f t="shared" si="146"/>
        <v>1.7346307882735366E-2</v>
      </c>
      <c r="R277" s="6">
        <f t="shared" si="147"/>
        <v>1.9419171791539316E-2</v>
      </c>
      <c r="S277" s="6">
        <f t="shared" si="148"/>
        <v>1.7346307882735366E-2</v>
      </c>
      <c r="T277" s="7">
        <f t="shared" si="149"/>
        <v>0</v>
      </c>
      <c r="U277" s="7">
        <f t="shared" si="150"/>
        <v>1.3802722707143744</v>
      </c>
      <c r="V277" s="7">
        <f t="shared" si="151"/>
        <v>3.5449189618905583</v>
      </c>
      <c r="W277" s="6">
        <f t="shared" si="152"/>
        <v>4.9251912326049325</v>
      </c>
      <c r="X277" s="6">
        <v>1.6109999999999999E-2</v>
      </c>
      <c r="Y277" s="6">
        <v>4.9249509230818793</v>
      </c>
      <c r="Z277" s="3">
        <f t="shared" si="153"/>
        <v>3.8743307262569835</v>
      </c>
      <c r="AA277" s="3">
        <f t="shared" si="154"/>
        <v>51.347681928926626</v>
      </c>
      <c r="AB277" s="6">
        <f t="shared" si="155"/>
        <v>7.6741643869358569</v>
      </c>
      <c r="AC277" s="6">
        <f t="shared" si="157"/>
        <v>20.541103609803329</v>
      </c>
      <c r="AD277" s="6">
        <f t="shared" si="158"/>
        <v>4.8794298015629326E-3</v>
      </c>
    </row>
    <row r="278" spans="6:30">
      <c r="F278" s="6">
        <f t="shared" si="156"/>
        <v>416327100</v>
      </c>
      <c r="G278" s="6">
        <v>1437960</v>
      </c>
      <c r="H278" s="6">
        <v>32297325</v>
      </c>
      <c r="I278" s="12">
        <f t="shared" si="140"/>
        <v>64594650</v>
      </c>
      <c r="J278" s="6">
        <v>13382476.367187999</v>
      </c>
      <c r="K278" s="12">
        <f t="shared" si="141"/>
        <v>107059810.93750399</v>
      </c>
      <c r="L278" s="6">
        <f t="shared" si="142"/>
        <v>416.32709999999997</v>
      </c>
      <c r="M278" s="6">
        <f t="shared" si="143"/>
        <v>5242880</v>
      </c>
      <c r="N278" s="13">
        <f t="shared" si="144"/>
        <v>0.60335105614661544</v>
      </c>
      <c r="O278" s="13">
        <f t="shared" si="160"/>
        <v>1.3333333333333333</v>
      </c>
      <c r="P278" s="7">
        <f t="shared" si="145"/>
        <v>2.1452361566338517E-3</v>
      </c>
      <c r="Q278" s="7">
        <f t="shared" si="146"/>
        <v>1.7960032856906887E-2</v>
      </c>
      <c r="R278" s="6">
        <f t="shared" si="147"/>
        <v>2.010526901354074E-2</v>
      </c>
      <c r="S278" s="6">
        <f t="shared" si="148"/>
        <v>1.7960032856906887E-2</v>
      </c>
      <c r="T278" s="7">
        <f t="shared" si="149"/>
        <v>0</v>
      </c>
      <c r="U278" s="7">
        <f t="shared" si="150"/>
        <v>1.4291073063554149</v>
      </c>
      <c r="V278" s="7">
        <f t="shared" si="151"/>
        <v>3.5898080660634744</v>
      </c>
      <c r="W278" s="6">
        <f t="shared" si="152"/>
        <v>5.0189153724188893</v>
      </c>
      <c r="X278" s="6">
        <v>1.6313999999999999E-2</v>
      </c>
      <c r="Y278" s="6">
        <v>4.9858846799999998</v>
      </c>
      <c r="Z278" s="3">
        <f t="shared" si="153"/>
        <v>3.9594611989702102</v>
      </c>
      <c r="AA278" s="3">
        <f t="shared" si="154"/>
        <v>52.499600802993257</v>
      </c>
      <c r="AB278" s="6">
        <f t="shared" si="155"/>
        <v>10.089695089535908</v>
      </c>
      <c r="AC278" s="6">
        <f t="shared" si="157"/>
        <v>23.239358915905001</v>
      </c>
      <c r="AD278" s="6">
        <f t="shared" si="158"/>
        <v>0.66248408334405062</v>
      </c>
    </row>
    <row r="279" spans="6:30">
      <c r="F279" s="6">
        <f t="shared" si="156"/>
        <v>423365280</v>
      </c>
      <c r="G279" s="6">
        <v>1391349</v>
      </c>
      <c r="H279" s="6">
        <v>32961525</v>
      </c>
      <c r="I279" s="12">
        <f t="shared" si="140"/>
        <v>65923050</v>
      </c>
      <c r="J279" s="6">
        <v>13718179.478515999</v>
      </c>
      <c r="K279" s="12">
        <f t="shared" si="141"/>
        <v>109745435.828128</v>
      </c>
      <c r="L279" s="6">
        <f t="shared" si="142"/>
        <v>423.36527999999998</v>
      </c>
      <c r="M279" s="6">
        <f t="shared" si="143"/>
        <v>5242880</v>
      </c>
      <c r="N279" s="13">
        <f t="shared" si="144"/>
        <v>0.60069058455644475</v>
      </c>
      <c r="O279" s="13">
        <f t="shared" si="160"/>
        <v>1.3333333333333333</v>
      </c>
      <c r="P279" s="7">
        <f t="shared" si="145"/>
        <v>2.1893533042687163E-3</v>
      </c>
      <c r="Q279" s="7">
        <f t="shared" si="146"/>
        <v>1.8410565235532982E-2</v>
      </c>
      <c r="R279" s="6">
        <f t="shared" si="147"/>
        <v>2.0599918539801698E-2</v>
      </c>
      <c r="S279" s="6">
        <f t="shared" si="148"/>
        <v>1.8410565235532982E-2</v>
      </c>
      <c r="T279" s="7">
        <f t="shared" si="149"/>
        <v>0</v>
      </c>
      <c r="U279" s="7">
        <f t="shared" si="150"/>
        <v>1.4649568573653751</v>
      </c>
      <c r="V279" s="7">
        <f t="shared" si="151"/>
        <v>3.7878482315322208</v>
      </c>
      <c r="W279" s="6">
        <f t="shared" si="152"/>
        <v>5.2528050888975955</v>
      </c>
      <c r="X279" s="6">
        <v>1.7214E-2</v>
      </c>
      <c r="Y279" s="6">
        <v>5.2277842125000005</v>
      </c>
      <c r="Z279" s="3">
        <f t="shared" si="153"/>
        <v>3.8296183339142558</v>
      </c>
      <c r="AA279" s="3">
        <f t="shared" si="154"/>
        <v>51.002874789416985</v>
      </c>
      <c r="AB279" s="6">
        <f t="shared" si="155"/>
        <v>6.95111673947358</v>
      </c>
      <c r="AC279" s="6">
        <f t="shared" si="157"/>
        <v>19.669562796570801</v>
      </c>
      <c r="AD279" s="6">
        <f t="shared" si="158"/>
        <v>0.47861341211766745</v>
      </c>
    </row>
    <row r="280" spans="6:30">
      <c r="F280" s="6">
        <f t="shared" si="156"/>
        <v>448196456</v>
      </c>
      <c r="G280" s="6">
        <v>4194304</v>
      </c>
      <c r="H280" s="6">
        <v>30359198</v>
      </c>
      <c r="I280" s="12">
        <f t="shared" si="140"/>
        <v>60718396</v>
      </c>
      <c r="J280" s="6">
        <v>13354266.863281</v>
      </c>
      <c r="K280" s="12">
        <f t="shared" si="141"/>
        <v>106834134.906248</v>
      </c>
      <c r="L280" s="6">
        <f t="shared" si="142"/>
        <v>448.19645600000001</v>
      </c>
      <c r="M280" s="6">
        <f t="shared" si="143"/>
        <v>5242880</v>
      </c>
      <c r="N280" s="13">
        <f t="shared" si="144"/>
        <v>0.56834265614902257</v>
      </c>
      <c r="O280" s="13">
        <f t="shared" si="160"/>
        <v>1.3333333333333333</v>
      </c>
      <c r="P280" s="7">
        <f t="shared" si="145"/>
        <v>2.0165028910600529E-3</v>
      </c>
      <c r="Q280" s="7">
        <f t="shared" si="146"/>
        <v>1.7922174122607982E-2</v>
      </c>
      <c r="R280" s="6">
        <f t="shared" si="147"/>
        <v>1.9938677013668034E-2</v>
      </c>
      <c r="S280" s="6">
        <f t="shared" si="148"/>
        <v>1.7922174122607982E-2</v>
      </c>
      <c r="T280" s="7">
        <f t="shared" si="149"/>
        <v>0</v>
      </c>
      <c r="U280" s="7">
        <f t="shared" si="150"/>
        <v>1.4260948289158135</v>
      </c>
      <c r="V280" s="7">
        <f t="shared" si="151"/>
        <v>3.7062116744334377</v>
      </c>
      <c r="W280" s="6">
        <f t="shared" si="152"/>
        <v>5.132306503349251</v>
      </c>
      <c r="X280" s="6">
        <v>1.6843E-2</v>
      </c>
      <c r="Y280" s="6">
        <v>5.2113364866722813</v>
      </c>
      <c r="Z280" s="3">
        <f t="shared" si="153"/>
        <v>3.6049632488274059</v>
      </c>
      <c r="AA280" s="3">
        <f t="shared" si="154"/>
        <v>50.743518331056464</v>
      </c>
      <c r="AB280" s="6">
        <f t="shared" si="155"/>
        <v>6.4072559675116159</v>
      </c>
      <c r="AC280" s="6">
        <f t="shared" si="157"/>
        <v>18.379605852093057</v>
      </c>
      <c r="AD280" s="6">
        <f t="shared" si="158"/>
        <v>1.5165012569260374</v>
      </c>
    </row>
    <row r="281" spans="6:30">
      <c r="F281" s="6">
        <f t="shared" si="156"/>
        <v>455652228</v>
      </c>
      <c r="G281" s="6">
        <v>986703</v>
      </c>
      <c r="H281" s="6">
        <v>36326514</v>
      </c>
      <c r="I281" s="12">
        <f t="shared" si="140"/>
        <v>72653028</v>
      </c>
      <c r="J281" s="6">
        <v>14745207.863281</v>
      </c>
      <c r="K281" s="12">
        <f t="shared" si="141"/>
        <v>117961662.906248</v>
      </c>
      <c r="L281" s="6">
        <f t="shared" si="142"/>
        <v>455.65222799999998</v>
      </c>
      <c r="M281" s="6">
        <f t="shared" si="143"/>
        <v>5242880</v>
      </c>
      <c r="N281" s="13">
        <f t="shared" si="144"/>
        <v>0.61590372846593566</v>
      </c>
      <c r="O281" s="13">
        <f t="shared" si="160"/>
        <v>1.3333333333333333</v>
      </c>
      <c r="P281" s="7">
        <f t="shared" si="145"/>
        <v>2.4128608569677461E-3</v>
      </c>
      <c r="Q281" s="7">
        <f t="shared" si="146"/>
        <v>1.9788894853254645E-2</v>
      </c>
      <c r="R281" s="6">
        <f t="shared" si="147"/>
        <v>2.2201755710222391E-2</v>
      </c>
      <c r="S281" s="6">
        <f t="shared" si="148"/>
        <v>1.9788894853254645E-2</v>
      </c>
      <c r="T281" s="7">
        <f t="shared" si="149"/>
        <v>0</v>
      </c>
      <c r="U281" s="7">
        <f t="shared" si="150"/>
        <v>1.5746326548956995</v>
      </c>
      <c r="V281" s="7">
        <f t="shared" si="151"/>
        <v>3.990949423451835</v>
      </c>
      <c r="W281" s="6">
        <f t="shared" si="152"/>
        <v>5.5655820783475347</v>
      </c>
      <c r="X281" s="6">
        <v>1.8137E-2</v>
      </c>
      <c r="Y281" s="6">
        <v>5.4263770235272775</v>
      </c>
      <c r="Z281" s="3">
        <f t="shared" si="153"/>
        <v>4.0057908143573906</v>
      </c>
      <c r="AA281" s="3">
        <f t="shared" si="154"/>
        <v>52.031389052764183</v>
      </c>
      <c r="AB281" s="6">
        <f t="shared" si="155"/>
        <v>9.10787259885673</v>
      </c>
      <c r="AC281" s="6">
        <f t="shared" si="157"/>
        <v>22.411400508476547</v>
      </c>
      <c r="AD281" s="6">
        <f t="shared" si="158"/>
        <v>2.5653406355050974</v>
      </c>
    </row>
    <row r="282" spans="6:30">
      <c r="F282" s="6">
        <f t="shared" si="156"/>
        <v>457213324</v>
      </c>
      <c r="G282" s="6">
        <v>381689</v>
      </c>
      <c r="H282" s="6">
        <v>37464962</v>
      </c>
      <c r="I282" s="12">
        <f t="shared" si="140"/>
        <v>74929924</v>
      </c>
      <c r="J282" s="6">
        <v>7728083.0068359999</v>
      </c>
      <c r="K282" s="12">
        <f t="shared" si="141"/>
        <v>61824664.054687999</v>
      </c>
      <c r="L282" s="6">
        <f t="shared" si="142"/>
        <v>457.213324</v>
      </c>
      <c r="M282" s="6">
        <f t="shared" si="143"/>
        <v>5242880</v>
      </c>
      <c r="N282" s="13">
        <f t="shared" si="144"/>
        <v>1.2119746244592535</v>
      </c>
      <c r="O282" s="13">
        <f t="shared" si="160"/>
        <v>1.3333333333333333</v>
      </c>
      <c r="P282" s="7">
        <f t="shared" si="145"/>
        <v>2.4884782590915287E-3</v>
      </c>
      <c r="Q282" s="7">
        <f t="shared" si="146"/>
        <v>1.0371520256444364E-2</v>
      </c>
      <c r="R282" s="6">
        <f t="shared" si="147"/>
        <v>1.2859998515535893E-2</v>
      </c>
      <c r="S282" s="6">
        <f t="shared" si="148"/>
        <v>1.0371520256444364E-2</v>
      </c>
      <c r="T282" s="7">
        <f t="shared" si="149"/>
        <v>0</v>
      </c>
      <c r="U282" s="7">
        <f t="shared" si="150"/>
        <v>0.82527774278529387</v>
      </c>
      <c r="V282" s="7">
        <f t="shared" si="151"/>
        <v>2.1709603027940565</v>
      </c>
      <c r="W282" s="6">
        <f t="shared" si="152"/>
        <v>2.9962380455793505</v>
      </c>
      <c r="X282" s="6">
        <v>9.8659999999999998E-3</v>
      </c>
      <c r="Y282" s="6">
        <v>2.9604166250000001</v>
      </c>
      <c r="Z282" s="3">
        <f t="shared" si="153"/>
        <v>7.5947622136630857</v>
      </c>
      <c r="AA282" s="3">
        <f t="shared" si="154"/>
        <v>50.131493253345234</v>
      </c>
      <c r="AB282" s="6">
        <f t="shared" si="155"/>
        <v>5.1238623195252853</v>
      </c>
      <c r="AC282" s="6">
        <f t="shared" si="157"/>
        <v>30.34662999732306</v>
      </c>
      <c r="AD282" s="6">
        <f t="shared" si="158"/>
        <v>1.2100128163329151</v>
      </c>
    </row>
    <row r="283" spans="6:30">
      <c r="F283" s="6">
        <f t="shared" si="156"/>
        <v>458134968</v>
      </c>
      <c r="G283" s="6">
        <v>12057441</v>
      </c>
      <c r="H283" s="6">
        <v>18082179</v>
      </c>
      <c r="I283" s="12">
        <f t="shared" si="140"/>
        <v>36164358</v>
      </c>
      <c r="J283" s="6">
        <v>18188200.917969</v>
      </c>
      <c r="K283" s="12">
        <f t="shared" si="141"/>
        <v>145505607.343752</v>
      </c>
      <c r="L283" s="6">
        <f t="shared" si="142"/>
        <v>458.13496800000001</v>
      </c>
      <c r="M283" s="6">
        <f t="shared" si="143"/>
        <v>5242880</v>
      </c>
      <c r="N283" s="13">
        <f t="shared" si="144"/>
        <v>0.24854271021021854</v>
      </c>
      <c r="O283" s="13">
        <f t="shared" si="160"/>
        <v>1.3333333333333333</v>
      </c>
      <c r="P283" s="7">
        <f t="shared" si="145"/>
        <v>1.201045107652889E-3</v>
      </c>
      <c r="Q283" s="7">
        <f t="shared" si="146"/>
        <v>2.4409584379739651E-2</v>
      </c>
      <c r="R283" s="6">
        <f t="shared" si="147"/>
        <v>2.5610629487392539E-2</v>
      </c>
      <c r="S283" s="6">
        <f t="shared" si="148"/>
        <v>2.4409584379739651E-2</v>
      </c>
      <c r="T283" s="7">
        <f t="shared" si="149"/>
        <v>0</v>
      </c>
      <c r="U283" s="7">
        <f t="shared" si="150"/>
        <v>1.9423079935385335</v>
      </c>
      <c r="V283" s="7">
        <f t="shared" si="151"/>
        <v>7.4157240182913551</v>
      </c>
      <c r="W283" s="6">
        <f t="shared" si="152"/>
        <v>9.3580320118298879</v>
      </c>
      <c r="X283" s="6">
        <v>3.3701000000000002E-2</v>
      </c>
      <c r="Y283" s="6">
        <v>9.5137923000000004</v>
      </c>
      <c r="Z283" s="3">
        <f t="shared" si="153"/>
        <v>1.0730945075813774</v>
      </c>
      <c r="AA283" s="3">
        <f t="shared" si="154"/>
        <v>34.540365530696889</v>
      </c>
      <c r="AB283" s="6">
        <f t="shared" si="155"/>
        <v>27.570148126940889</v>
      </c>
      <c r="AC283" s="6">
        <f t="shared" si="157"/>
        <v>24.006321808277093</v>
      </c>
      <c r="AD283" s="6">
        <f t="shared" si="158"/>
        <v>1.6372050519760932</v>
      </c>
    </row>
    <row r="284" spans="6:30">
      <c r="F284" s="6">
        <f t="shared" si="156"/>
        <v>469761568</v>
      </c>
      <c r="G284" s="6">
        <v>8388608</v>
      </c>
      <c r="H284" s="6">
        <v>25165784</v>
      </c>
      <c r="I284" s="12">
        <f t="shared" si="140"/>
        <v>50331568</v>
      </c>
      <c r="J284" s="6">
        <v>14993623.005859001</v>
      </c>
      <c r="K284" s="12">
        <f t="shared" si="141"/>
        <v>119948984.046872</v>
      </c>
      <c r="L284" s="6">
        <f t="shared" si="142"/>
        <v>469.76156800000001</v>
      </c>
      <c r="M284" s="6">
        <f t="shared" si="143"/>
        <v>5242880</v>
      </c>
      <c r="N284" s="13">
        <f t="shared" si="144"/>
        <v>0.41960812256927599</v>
      </c>
      <c r="O284" s="13">
        <f t="shared" si="160"/>
        <v>1.3333333333333333</v>
      </c>
      <c r="P284" s="7">
        <f t="shared" si="145"/>
        <v>1.6715486420883984E-3</v>
      </c>
      <c r="Q284" s="7">
        <f t="shared" si="146"/>
        <v>2.0122281888691015E-2</v>
      </c>
      <c r="R284" s="6">
        <f t="shared" si="147"/>
        <v>2.1793830530779414E-2</v>
      </c>
      <c r="S284" s="6">
        <f t="shared" si="148"/>
        <v>2.0122281888691015E-2</v>
      </c>
      <c r="T284" s="7">
        <f t="shared" si="149"/>
        <v>0</v>
      </c>
      <c r="U284" s="7">
        <f t="shared" si="150"/>
        <v>1.6011607716303558</v>
      </c>
      <c r="V284" s="7">
        <f t="shared" si="151"/>
        <v>7.497140530761838</v>
      </c>
      <c r="W284" s="6">
        <f t="shared" si="152"/>
        <v>9.0983013023921941</v>
      </c>
      <c r="X284" s="6">
        <v>3.4070999999999997E-2</v>
      </c>
      <c r="Y284" s="6">
        <v>9.2759433199886416</v>
      </c>
      <c r="Z284" s="3">
        <f t="shared" si="153"/>
        <v>1.4772553784743623</v>
      </c>
      <c r="AA284" s="3">
        <f t="shared" si="154"/>
        <v>28.164476310497964</v>
      </c>
      <c r="AB284" s="6">
        <f t="shared" si="155"/>
        <v>40.940148840095631</v>
      </c>
      <c r="AC284" s="6">
        <f t="shared" si="157"/>
        <v>36.034074342463043</v>
      </c>
      <c r="AD284" s="6">
        <f t="shared" si="158"/>
        <v>1.9150830429682379</v>
      </c>
    </row>
    <row r="285" spans="6:30">
      <c r="F285" s="6">
        <f t="shared" si="156"/>
        <v>484837276</v>
      </c>
      <c r="G285" s="6">
        <v>14081816</v>
      </c>
      <c r="H285" s="6">
        <v>16933413</v>
      </c>
      <c r="I285" s="12">
        <f t="shared" si="140"/>
        <v>33866826</v>
      </c>
      <c r="J285" s="6">
        <v>23139798.570312001</v>
      </c>
      <c r="K285" s="12">
        <f t="shared" si="141"/>
        <v>185118388.56249601</v>
      </c>
      <c r="L285" s="6">
        <f t="shared" si="142"/>
        <v>484.83727599999997</v>
      </c>
      <c r="M285" s="6">
        <f t="shared" si="143"/>
        <v>5242880</v>
      </c>
      <c r="N285" s="13">
        <f t="shared" si="144"/>
        <v>0.18294684965111693</v>
      </c>
      <c r="O285" s="13">
        <f t="shared" si="160"/>
        <v>1.3333333333333333</v>
      </c>
      <c r="P285" s="7">
        <f t="shared" si="145"/>
        <v>1.1247423686888526E-3</v>
      </c>
      <c r="Q285" s="7">
        <f t="shared" si="146"/>
        <v>3.1054905775435113E-2</v>
      </c>
      <c r="R285" s="6">
        <f t="shared" si="147"/>
        <v>3.2179648144123968E-2</v>
      </c>
      <c r="S285" s="6">
        <f t="shared" si="148"/>
        <v>3.1054905775435113E-2</v>
      </c>
      <c r="T285" s="7">
        <f t="shared" si="149"/>
        <v>0</v>
      </c>
      <c r="U285" s="7">
        <f t="shared" si="150"/>
        <v>2.4710863891758295</v>
      </c>
      <c r="V285" s="7">
        <f t="shared" si="151"/>
        <v>9.0852026131928856</v>
      </c>
      <c r="W285" s="6">
        <f t="shared" si="152"/>
        <v>11.556289002368715</v>
      </c>
      <c r="X285" s="6">
        <v>4.1287999999999998E-2</v>
      </c>
      <c r="Y285" s="6">
        <v>11.723727599999998</v>
      </c>
      <c r="Z285" s="3">
        <f t="shared" si="153"/>
        <v>0.82025833171865914</v>
      </c>
      <c r="AA285" s="3">
        <f t="shared" si="154"/>
        <v>35.868705398662279</v>
      </c>
      <c r="AB285" s="6">
        <f t="shared" si="155"/>
        <v>24.784669212761301</v>
      </c>
      <c r="AC285" s="6">
        <f t="shared" si="157"/>
        <v>22.060530555793527</v>
      </c>
      <c r="AD285" s="6">
        <f t="shared" si="158"/>
        <v>1.4282027299174351</v>
      </c>
    </row>
    <row r="286" spans="6:30">
      <c r="F286" s="6">
        <f t="shared" si="156"/>
        <v>490447152</v>
      </c>
      <c r="G286" s="6">
        <v>943695</v>
      </c>
      <c r="H286" s="6">
        <v>39297771</v>
      </c>
      <c r="I286" s="12">
        <f t="shared" si="140"/>
        <v>78595542</v>
      </c>
      <c r="J286" s="6">
        <v>16304191.115234001</v>
      </c>
      <c r="K286" s="12">
        <f t="shared" si="141"/>
        <v>130433528.921872</v>
      </c>
      <c r="L286" s="6">
        <f t="shared" si="142"/>
        <v>490.44715200000002</v>
      </c>
      <c r="M286" s="6">
        <f t="shared" si="143"/>
        <v>5242880</v>
      </c>
      <c r="N286" s="13">
        <f t="shared" si="144"/>
        <v>0.6025716136767082</v>
      </c>
      <c r="O286" s="13">
        <f t="shared" si="160"/>
        <v>1.3333333333333333</v>
      </c>
      <c r="P286" s="7">
        <f t="shared" si="145"/>
        <v>2.610216147136558E-3</v>
      </c>
      <c r="Q286" s="7">
        <f t="shared" si="146"/>
        <v>2.188113769831538E-2</v>
      </c>
      <c r="R286" s="6">
        <f t="shared" si="147"/>
        <v>2.4491353845451938E-2</v>
      </c>
      <c r="S286" s="6">
        <f t="shared" si="148"/>
        <v>2.188113769831538E-2</v>
      </c>
      <c r="T286" s="7">
        <f t="shared" si="149"/>
        <v>0</v>
      </c>
      <c r="U286" s="7">
        <f t="shared" si="150"/>
        <v>1.7411156207326053</v>
      </c>
      <c r="V286" s="7">
        <f t="shared" si="151"/>
        <v>6.0362642434873877</v>
      </c>
      <c r="W286" s="6">
        <f t="shared" si="152"/>
        <v>7.7773798642199932</v>
      </c>
      <c r="X286" s="6">
        <v>2.7432000000000002E-2</v>
      </c>
      <c r="Y286" s="6">
        <v>7.7330807999999998</v>
      </c>
      <c r="Z286" s="3">
        <f t="shared" si="153"/>
        <v>2.865104330708661</v>
      </c>
      <c r="AA286" s="3">
        <f t="shared" si="154"/>
        <v>38.038357807486733</v>
      </c>
      <c r="AB286" s="6">
        <f t="shared" si="155"/>
        <v>20.234989434545863</v>
      </c>
      <c r="AC286" s="6">
        <f t="shared" si="157"/>
        <v>10.71976580106468</v>
      </c>
      <c r="AD286" s="6">
        <f t="shared" si="158"/>
        <v>0.57285143354500334</v>
      </c>
    </row>
    <row r="287" spans="6:30">
      <c r="F287" s="6">
        <f t="shared" si="156"/>
        <v>506899032</v>
      </c>
      <c r="G287" s="6">
        <v>2983494</v>
      </c>
      <c r="H287" s="6">
        <v>37269096</v>
      </c>
      <c r="I287" s="12">
        <f t="shared" ref="I287:I322" si="161">2*H287</f>
        <v>74538192</v>
      </c>
      <c r="J287" s="6">
        <v>12708274.914062001</v>
      </c>
      <c r="K287" s="12">
        <f t="shared" ref="K287:K322" si="162">J287*8</f>
        <v>101666199.31249601</v>
      </c>
      <c r="L287" s="6">
        <f t="shared" ref="L287:L322" si="163">((H287+2*G287)*8+(G287+H287)*4)/1000000</f>
        <v>506.89903199999998</v>
      </c>
      <c r="M287" s="6">
        <f t="shared" ref="M287:M322" si="164">40*2^20/8</f>
        <v>5242880</v>
      </c>
      <c r="N287" s="13">
        <f t="shared" ref="N287:N322" si="165">I287/K287</f>
        <v>0.73316591457194713</v>
      </c>
      <c r="O287" s="13">
        <f t="shared" si="160"/>
        <v>1.3333333333333333</v>
      </c>
      <c r="P287" s="7">
        <f t="shared" ref="P287:P322" si="166">$B$31*I287</f>
        <v>2.4754685493073515E-3</v>
      </c>
      <c r="Q287" s="7">
        <f t="shared" ref="Q287:Q322" si="167">$C$31*K287</f>
        <v>1.7055216743798993E-2</v>
      </c>
      <c r="R287" s="6">
        <f t="shared" ref="R287:R322" si="168">P287+Q287</f>
        <v>1.9530685293106344E-2</v>
      </c>
      <c r="S287" s="6">
        <f t="shared" ref="S287:S322" si="169">MAX(P287,Q287)</f>
        <v>1.7055216743798993E-2</v>
      </c>
      <c r="T287" s="7">
        <f t="shared" ref="T287:T322" si="170">$D$31*I287</f>
        <v>0</v>
      </c>
      <c r="U287" s="7">
        <f t="shared" ref="U287:U322" si="171">$E$31*K287</f>
        <v>1.3571097032077504</v>
      </c>
      <c r="V287" s="7">
        <f t="shared" ref="V287:V322" si="172">X287*$F$31</f>
        <v>10.848640264377922</v>
      </c>
      <c r="W287" s="6">
        <f t="shared" ref="W287:W322" si="173">SUM(T287:V287)</f>
        <v>12.205749967585673</v>
      </c>
      <c r="X287" s="6">
        <v>4.9301999999999999E-2</v>
      </c>
      <c r="Y287" s="6">
        <v>12.195970200013447</v>
      </c>
      <c r="Z287" s="3">
        <f t="shared" ref="Z287:Z322" si="174">I287/X287/1000000000</f>
        <v>1.511869538761105</v>
      </c>
      <c r="AA287" s="3">
        <f t="shared" ref="AA287:AA322" si="175">K287*8/X287/1000000000</f>
        <v>16.496888452800455</v>
      </c>
      <c r="AB287" s="6">
        <f t="shared" ref="AB287:AB322" si="176">ABS(S287-X287)/ABS(X287)*100</f>
        <v>65.40664325220277</v>
      </c>
      <c r="AC287" s="6">
        <f t="shared" si="157"/>
        <v>60.385612565197469</v>
      </c>
      <c r="AD287" s="6">
        <f t="shared" si="158"/>
        <v>8.0188516467639637E-2</v>
      </c>
    </row>
    <row r="288" spans="6:30">
      <c r="F288" s="6">
        <f t="shared" ref="F288:F322" si="177">L288*1000000</f>
        <v>535567620.00000006</v>
      </c>
      <c r="G288" s="6">
        <v>3148440</v>
      </c>
      <c r="H288" s="6">
        <v>39383235</v>
      </c>
      <c r="I288" s="12">
        <f t="shared" si="161"/>
        <v>78766470</v>
      </c>
      <c r="J288" s="6">
        <v>13747212.785156</v>
      </c>
      <c r="K288" s="12">
        <f t="shared" si="162"/>
        <v>109977702.281248</v>
      </c>
      <c r="L288" s="6">
        <f t="shared" si="163"/>
        <v>535.56762000000003</v>
      </c>
      <c r="M288" s="6">
        <f t="shared" si="164"/>
        <v>5242880</v>
      </c>
      <c r="N288" s="13">
        <f t="shared" si="165"/>
        <v>0.71620399741184859</v>
      </c>
      <c r="O288" s="13">
        <f t="shared" si="160"/>
        <v>1.3333333333333333</v>
      </c>
      <c r="P288" s="7">
        <f t="shared" si="166"/>
        <v>2.6158927925829089E-3</v>
      </c>
      <c r="Q288" s="7">
        <f t="shared" si="167"/>
        <v>1.8449529559241978E-2</v>
      </c>
      <c r="R288" s="6">
        <f t="shared" si="168"/>
        <v>2.1065422351824889E-2</v>
      </c>
      <c r="S288" s="6">
        <f t="shared" si="169"/>
        <v>1.8449529559241978E-2</v>
      </c>
      <c r="T288" s="7">
        <f t="shared" si="170"/>
        <v>0</v>
      </c>
      <c r="U288" s="7">
        <f t="shared" si="171"/>
        <v>1.4680573082466943</v>
      </c>
      <c r="V288" s="7">
        <f t="shared" si="172"/>
        <v>11.697572440353948</v>
      </c>
      <c r="W288" s="6">
        <f t="shared" si="173"/>
        <v>13.165629748600642</v>
      </c>
      <c r="X288" s="6">
        <v>5.3159999999999999E-2</v>
      </c>
      <c r="Y288" s="6">
        <v>13.17526300001772</v>
      </c>
      <c r="Z288" s="3">
        <f t="shared" si="174"/>
        <v>1.4816867945823926</v>
      </c>
      <c r="AA288" s="3">
        <f t="shared" si="175"/>
        <v>16.550444286117081</v>
      </c>
      <c r="AB288" s="6">
        <f t="shared" si="176"/>
        <v>65.294338677121928</v>
      </c>
      <c r="AC288" s="6">
        <f t="shared" ref="AC288:AC322" si="178">ABS(R288-X288)/ABS(X288)*100</f>
        <v>60.373547118463335</v>
      </c>
      <c r="AD288" s="6">
        <f t="shared" ref="AD288:AD322" si="179">ABS(W288-Y288)/ABS(Y288)*100</f>
        <v>7.3116198265380461E-2</v>
      </c>
    </row>
    <row r="289" spans="6:30">
      <c r="F289" s="6">
        <f t="shared" si="177"/>
        <v>560757904</v>
      </c>
      <c r="G289" s="6">
        <v>1470152</v>
      </c>
      <c r="H289" s="6">
        <v>44279572</v>
      </c>
      <c r="I289" s="12">
        <f t="shared" si="161"/>
        <v>88559144</v>
      </c>
      <c r="J289" s="6">
        <v>18211464.568358999</v>
      </c>
      <c r="K289" s="12">
        <f t="shared" si="162"/>
        <v>145691716.54687199</v>
      </c>
      <c r="L289" s="6">
        <f t="shared" si="163"/>
        <v>560.75790400000005</v>
      </c>
      <c r="M289" s="6">
        <f t="shared" si="164"/>
        <v>5242880</v>
      </c>
      <c r="N289" s="13">
        <f t="shared" si="165"/>
        <v>0.60785297955844131</v>
      </c>
      <c r="O289" s="13">
        <f t="shared" ref="O289:O322" si="180">4/3</f>
        <v>1.3333333333333333</v>
      </c>
      <c r="P289" s="7">
        <f t="shared" si="166"/>
        <v>2.9411147472638032E-3</v>
      </c>
      <c r="Q289" s="7">
        <f t="shared" si="167"/>
        <v>2.4440805501594227E-2</v>
      </c>
      <c r="R289" s="6">
        <f t="shared" si="168"/>
        <v>2.7381920248858032E-2</v>
      </c>
      <c r="S289" s="6">
        <f t="shared" si="169"/>
        <v>2.4440805501594227E-2</v>
      </c>
      <c r="T289" s="7">
        <f t="shared" si="170"/>
        <v>0</v>
      </c>
      <c r="U289" s="7">
        <f t="shared" si="171"/>
        <v>1.9447923059955583</v>
      </c>
      <c r="V289" s="7">
        <f t="shared" si="172"/>
        <v>4.8821301680611926</v>
      </c>
      <c r="W289" s="6">
        <f t="shared" si="173"/>
        <v>6.8269224740567509</v>
      </c>
      <c r="X289" s="6">
        <v>2.2186999999999998E-2</v>
      </c>
      <c r="Y289" s="6">
        <v>6.7423827777802421</v>
      </c>
      <c r="Z289" s="3">
        <f t="shared" si="174"/>
        <v>3.9914879884617118</v>
      </c>
      <c r="AA289" s="3">
        <f t="shared" si="175"/>
        <v>52.532281623246767</v>
      </c>
      <c r="AB289" s="6">
        <f t="shared" si="176"/>
        <v>10.15822554466232</v>
      </c>
      <c r="AC289" s="6">
        <f t="shared" si="178"/>
        <v>23.414252710407148</v>
      </c>
      <c r="AD289" s="6">
        <f t="shared" si="179"/>
        <v>1.2538548917025645</v>
      </c>
    </row>
    <row r="290" spans="6:30">
      <c r="F290" s="6">
        <f t="shared" si="177"/>
        <v>560757904</v>
      </c>
      <c r="G290" s="6">
        <v>1470152</v>
      </c>
      <c r="H290" s="6">
        <v>44279572</v>
      </c>
      <c r="I290" s="12">
        <f t="shared" si="161"/>
        <v>88559144</v>
      </c>
      <c r="J290" s="6">
        <v>18212380.072266001</v>
      </c>
      <c r="K290" s="12">
        <f t="shared" si="162"/>
        <v>145699040.57812801</v>
      </c>
      <c r="L290" s="6">
        <f t="shared" si="163"/>
        <v>560.75790400000005</v>
      </c>
      <c r="M290" s="6">
        <f t="shared" si="164"/>
        <v>5242880</v>
      </c>
      <c r="N290" s="13">
        <f t="shared" si="165"/>
        <v>0.60782242387184449</v>
      </c>
      <c r="O290" s="13">
        <f t="shared" si="180"/>
        <v>1.3333333333333333</v>
      </c>
      <c r="P290" s="7">
        <f t="shared" si="166"/>
        <v>2.9411147472638032E-3</v>
      </c>
      <c r="Q290" s="7">
        <f t="shared" si="167"/>
        <v>2.4442034159116142E-2</v>
      </c>
      <c r="R290" s="6">
        <f t="shared" si="168"/>
        <v>2.7383148906379946E-2</v>
      </c>
      <c r="S290" s="6">
        <f t="shared" si="169"/>
        <v>2.4442034159116142E-2</v>
      </c>
      <c r="T290" s="7">
        <f t="shared" si="170"/>
        <v>0</v>
      </c>
      <c r="U290" s="7">
        <f t="shared" si="171"/>
        <v>1.944890072155318</v>
      </c>
      <c r="V290" s="7">
        <f t="shared" si="172"/>
        <v>4.8783894093801168</v>
      </c>
      <c r="W290" s="6">
        <f t="shared" si="173"/>
        <v>6.823279481535435</v>
      </c>
      <c r="X290" s="6">
        <v>2.2169999999999999E-2</v>
      </c>
      <c r="Y290" s="6">
        <v>6.7766300000073896</v>
      </c>
      <c r="Z290" s="3">
        <f t="shared" si="174"/>
        <v>3.9945486693730268</v>
      </c>
      <c r="AA290" s="3">
        <f t="shared" si="175"/>
        <v>52.575206343032214</v>
      </c>
      <c r="AB290" s="6">
        <f t="shared" si="176"/>
        <v>10.248237073144534</v>
      </c>
      <c r="AC290" s="6">
        <f t="shared" si="178"/>
        <v>23.514428986828815</v>
      </c>
      <c r="AD290" s="6">
        <f t="shared" si="179"/>
        <v>0.68838761343019328</v>
      </c>
    </row>
    <row r="291" spans="6:30">
      <c r="F291" s="6">
        <f t="shared" si="177"/>
        <v>564509544</v>
      </c>
      <c r="G291" s="6">
        <v>1102824</v>
      </c>
      <c r="H291" s="6">
        <v>45204422</v>
      </c>
      <c r="I291" s="12">
        <f t="shared" si="161"/>
        <v>90408844</v>
      </c>
      <c r="J291" s="6">
        <v>18733101.697266001</v>
      </c>
      <c r="K291" s="12">
        <f t="shared" si="162"/>
        <v>149864813.57812801</v>
      </c>
      <c r="L291" s="6">
        <f t="shared" si="163"/>
        <v>564.50954400000001</v>
      </c>
      <c r="M291" s="6">
        <f t="shared" si="164"/>
        <v>5242880</v>
      </c>
      <c r="N291" s="13">
        <f t="shared" si="165"/>
        <v>0.60326931880422863</v>
      </c>
      <c r="O291" s="13">
        <f t="shared" si="180"/>
        <v>1.3333333333333333</v>
      </c>
      <c r="P291" s="7">
        <f t="shared" si="166"/>
        <v>3.002544653903527E-3</v>
      </c>
      <c r="Q291" s="7">
        <f t="shared" si="167"/>
        <v>2.5140871746248537E-2</v>
      </c>
      <c r="R291" s="6">
        <f t="shared" si="168"/>
        <v>2.8143416400152065E-2</v>
      </c>
      <c r="S291" s="6">
        <f t="shared" si="169"/>
        <v>2.5140871746248537E-2</v>
      </c>
      <c r="T291" s="7">
        <f t="shared" si="170"/>
        <v>0</v>
      </c>
      <c r="U291" s="7">
        <f t="shared" si="171"/>
        <v>2.0004976486939441</v>
      </c>
      <c r="V291" s="7">
        <f t="shared" si="172"/>
        <v>6.7789148639951859</v>
      </c>
      <c r="W291" s="6">
        <f t="shared" si="173"/>
        <v>8.7794125126891309</v>
      </c>
      <c r="X291" s="6">
        <v>3.0807000000000001E-2</v>
      </c>
      <c r="Y291" s="6">
        <v>8.6926351499911991</v>
      </c>
      <c r="Z291" s="3">
        <f t="shared" si="174"/>
        <v>2.9346851040347972</v>
      </c>
      <c r="AA291" s="3">
        <f t="shared" si="175"/>
        <v>38.917080813614568</v>
      </c>
      <c r="AB291" s="6">
        <f t="shared" si="176"/>
        <v>18.392340227063535</v>
      </c>
      <c r="AC291" s="6">
        <f t="shared" si="178"/>
        <v>8.6460336931474515</v>
      </c>
      <c r="AD291" s="6">
        <f t="shared" si="179"/>
        <v>0.99828603410347483</v>
      </c>
    </row>
    <row r="292" spans="6:30">
      <c r="F292" s="6">
        <f t="shared" si="177"/>
        <v>608034016</v>
      </c>
      <c r="G292" s="6">
        <v>16002413</v>
      </c>
      <c r="H292" s="6">
        <v>23998813</v>
      </c>
      <c r="I292" s="12">
        <f t="shared" si="161"/>
        <v>47997626</v>
      </c>
      <c r="J292" s="6">
        <v>26978087.253906</v>
      </c>
      <c r="K292" s="12">
        <f t="shared" si="162"/>
        <v>215824698.031248</v>
      </c>
      <c r="L292" s="6">
        <f t="shared" si="163"/>
        <v>608.03401599999995</v>
      </c>
      <c r="M292" s="6">
        <f t="shared" si="164"/>
        <v>5242880</v>
      </c>
      <c r="N292" s="13">
        <f t="shared" si="165"/>
        <v>0.2223917208634329</v>
      </c>
      <c r="O292" s="13">
        <f t="shared" si="180"/>
        <v>1.3333333333333333</v>
      </c>
      <c r="P292" s="7">
        <f t="shared" si="166"/>
        <v>1.5940367000639997E-3</v>
      </c>
      <c r="Q292" s="7">
        <f t="shared" si="167"/>
        <v>3.6206104177000258E-2</v>
      </c>
      <c r="R292" s="6">
        <f t="shared" si="168"/>
        <v>3.7800140877064257E-2</v>
      </c>
      <c r="S292" s="6">
        <f t="shared" si="169"/>
        <v>3.6206104177000258E-2</v>
      </c>
      <c r="T292" s="7">
        <f t="shared" si="170"/>
        <v>0</v>
      </c>
      <c r="U292" s="7">
        <f t="shared" si="171"/>
        <v>2.8809751310737615</v>
      </c>
      <c r="V292" s="7">
        <f t="shared" si="172"/>
        <v>11.529898433590409</v>
      </c>
      <c r="W292" s="6">
        <f t="shared" si="173"/>
        <v>14.41087356466417</v>
      </c>
      <c r="X292" s="6">
        <v>5.2398E-2</v>
      </c>
      <c r="Y292" s="6">
        <v>14.601576000017467</v>
      </c>
      <c r="Z292" s="3">
        <f t="shared" si="174"/>
        <v>0.91602019161036685</v>
      </c>
      <c r="AA292" s="3">
        <f t="shared" si="175"/>
        <v>32.951593271689454</v>
      </c>
      <c r="AB292" s="6">
        <f t="shared" si="176"/>
        <v>30.901744003587435</v>
      </c>
      <c r="AC292" s="6">
        <f t="shared" si="178"/>
        <v>27.859573119080387</v>
      </c>
      <c r="AD292" s="6">
        <f t="shared" si="179"/>
        <v>1.3060400832969559</v>
      </c>
    </row>
    <row r="293" spans="6:30">
      <c r="F293" s="6">
        <f t="shared" si="177"/>
        <v>608216464</v>
      </c>
      <c r="G293" s="6">
        <v>4802000</v>
      </c>
      <c r="H293" s="6">
        <v>42681372</v>
      </c>
      <c r="I293" s="12">
        <f t="shared" si="161"/>
        <v>85362744</v>
      </c>
      <c r="J293" s="6">
        <v>18331119.820312001</v>
      </c>
      <c r="K293" s="12">
        <f t="shared" si="162"/>
        <v>146648958.56249601</v>
      </c>
      <c r="L293" s="6">
        <f t="shared" si="163"/>
        <v>608.21646399999997</v>
      </c>
      <c r="M293" s="6">
        <f t="shared" si="164"/>
        <v>5242880</v>
      </c>
      <c r="N293" s="13">
        <f t="shared" si="165"/>
        <v>0.58208898881216231</v>
      </c>
      <c r="O293" s="13">
        <f t="shared" si="180"/>
        <v>1.3333333333333333</v>
      </c>
      <c r="P293" s="7">
        <f t="shared" si="166"/>
        <v>2.8349599364386894E-3</v>
      </c>
      <c r="Q293" s="7">
        <f t="shared" si="167"/>
        <v>2.4601389551781417E-2</v>
      </c>
      <c r="R293" s="6">
        <f t="shared" si="168"/>
        <v>2.7436349488220105E-2</v>
      </c>
      <c r="S293" s="6">
        <f t="shared" si="169"/>
        <v>2.4601389551781417E-2</v>
      </c>
      <c r="T293" s="7">
        <f t="shared" si="170"/>
        <v>0</v>
      </c>
      <c r="U293" s="7">
        <f t="shared" si="171"/>
        <v>1.9575702246795099</v>
      </c>
      <c r="V293" s="7">
        <f t="shared" si="172"/>
        <v>5.2331013501974715</v>
      </c>
      <c r="W293" s="6">
        <f t="shared" si="173"/>
        <v>7.1906715748769816</v>
      </c>
      <c r="X293" s="6">
        <v>2.3782000000000001E-2</v>
      </c>
      <c r="Y293" s="6">
        <v>7.181450540000001</v>
      </c>
      <c r="Z293" s="3">
        <f t="shared" si="174"/>
        <v>3.5893845765705152</v>
      </c>
      <c r="AA293" s="3">
        <f t="shared" si="175"/>
        <v>49.331076801781514</v>
      </c>
      <c r="AB293" s="6">
        <f t="shared" si="176"/>
        <v>3.4454190218712299</v>
      </c>
      <c r="AC293" s="6">
        <f t="shared" si="178"/>
        <v>15.366030982340023</v>
      </c>
      <c r="AD293" s="6">
        <f t="shared" si="179"/>
        <v>0.12840072942952496</v>
      </c>
    </row>
    <row r="294" spans="6:30">
      <c r="F294" s="6">
        <f t="shared" si="177"/>
        <v>611702808</v>
      </c>
      <c r="G294" s="6">
        <v>3566907</v>
      </c>
      <c r="H294" s="6">
        <v>45030389</v>
      </c>
      <c r="I294" s="12">
        <f t="shared" si="161"/>
        <v>90060778</v>
      </c>
      <c r="J294" s="6">
        <v>16563088.847656</v>
      </c>
      <c r="K294" s="12">
        <f t="shared" si="162"/>
        <v>132504710.781248</v>
      </c>
      <c r="L294" s="6">
        <f t="shared" si="163"/>
        <v>611.702808</v>
      </c>
      <c r="M294" s="6">
        <f t="shared" si="164"/>
        <v>5242880</v>
      </c>
      <c r="N294" s="13">
        <f t="shared" si="165"/>
        <v>0.67967982020413842</v>
      </c>
      <c r="O294" s="13">
        <f t="shared" si="180"/>
        <v>1.3333333333333333</v>
      </c>
      <c r="P294" s="7">
        <f t="shared" si="166"/>
        <v>2.9909851243125327E-3</v>
      </c>
      <c r="Q294" s="7">
        <f t="shared" si="167"/>
        <v>2.2228592956467636E-2</v>
      </c>
      <c r="R294" s="6">
        <f t="shared" si="168"/>
        <v>2.521957808078017E-2</v>
      </c>
      <c r="S294" s="6">
        <f t="shared" si="169"/>
        <v>2.2228592956467636E-2</v>
      </c>
      <c r="T294" s="7">
        <f t="shared" si="170"/>
        <v>0</v>
      </c>
      <c r="U294" s="7">
        <f t="shared" si="171"/>
        <v>1.7687631674833919</v>
      </c>
      <c r="V294" s="7">
        <f t="shared" si="172"/>
        <v>13.964252156457899</v>
      </c>
      <c r="W294" s="6">
        <f t="shared" si="173"/>
        <v>15.733015323941292</v>
      </c>
      <c r="X294" s="6">
        <v>6.3461000000000004E-2</v>
      </c>
      <c r="Y294" s="6">
        <v>15.814027907151925</v>
      </c>
      <c r="Z294" s="3">
        <f t="shared" si="174"/>
        <v>1.4191515734072895</v>
      </c>
      <c r="AA294" s="3">
        <f t="shared" si="175"/>
        <v>16.703765875892028</v>
      </c>
      <c r="AB294" s="6">
        <f t="shared" si="176"/>
        <v>64.972829050176287</v>
      </c>
      <c r="AC294" s="6">
        <f t="shared" si="178"/>
        <v>60.259721591559909</v>
      </c>
      <c r="AD294" s="6">
        <f t="shared" si="179"/>
        <v>0.51228304190607177</v>
      </c>
    </row>
    <row r="295" spans="6:30">
      <c r="F295" s="6">
        <f t="shared" si="177"/>
        <v>673177152</v>
      </c>
      <c r="G295" s="6">
        <v>3542400</v>
      </c>
      <c r="H295" s="6">
        <v>50194096</v>
      </c>
      <c r="I295" s="12">
        <f t="shared" si="161"/>
        <v>100388192</v>
      </c>
      <c r="J295" s="6">
        <v>21592601.132812001</v>
      </c>
      <c r="K295" s="12">
        <f t="shared" si="162"/>
        <v>172740809.06249601</v>
      </c>
      <c r="L295" s="6">
        <f t="shared" si="163"/>
        <v>673.17715199999998</v>
      </c>
      <c r="M295" s="6">
        <f t="shared" si="164"/>
        <v>5242880</v>
      </c>
      <c r="N295" s="13">
        <f t="shared" si="165"/>
        <v>0.58114925213578505</v>
      </c>
      <c r="O295" s="13">
        <f t="shared" si="180"/>
        <v>1.3333333333333333</v>
      </c>
      <c r="P295" s="7">
        <f t="shared" si="166"/>
        <v>3.3339661903501478E-3</v>
      </c>
      <c r="Q295" s="7">
        <f t="shared" si="167"/>
        <v>2.8978480153511069E-2</v>
      </c>
      <c r="R295" s="6">
        <f t="shared" si="168"/>
        <v>3.2312446343861219E-2</v>
      </c>
      <c r="S295" s="6">
        <f t="shared" si="169"/>
        <v>2.8978480153511069E-2</v>
      </c>
      <c r="T295" s="7">
        <f t="shared" si="170"/>
        <v>0</v>
      </c>
      <c r="U295" s="7">
        <f t="shared" si="171"/>
        <v>2.3058620239957821</v>
      </c>
      <c r="V295" s="7">
        <f t="shared" si="172"/>
        <v>6.0969965608978027</v>
      </c>
      <c r="W295" s="6">
        <f t="shared" si="173"/>
        <v>8.4028585848935844</v>
      </c>
      <c r="X295" s="6">
        <v>2.7708E-2</v>
      </c>
      <c r="Y295" s="6">
        <v>8.3814391000092368</v>
      </c>
      <c r="Z295" s="3">
        <f t="shared" si="174"/>
        <v>3.6230760791107262</v>
      </c>
      <c r="AA295" s="3">
        <f t="shared" si="175"/>
        <v>49.874638100908335</v>
      </c>
      <c r="AB295" s="6">
        <f t="shared" si="176"/>
        <v>4.5852466923309851</v>
      </c>
      <c r="AC295" s="6">
        <f t="shared" si="178"/>
        <v>16.61775062747661</v>
      </c>
      <c r="AD295" s="6">
        <f t="shared" si="179"/>
        <v>0.25555855776991843</v>
      </c>
    </row>
    <row r="296" spans="6:30">
      <c r="F296" s="6">
        <f t="shared" si="177"/>
        <v>696003832</v>
      </c>
      <c r="G296" s="6">
        <v>18318143</v>
      </c>
      <c r="H296" s="6">
        <v>27470081</v>
      </c>
      <c r="I296" s="12">
        <f t="shared" si="161"/>
        <v>54940162</v>
      </c>
      <c r="J296" s="6">
        <v>27030438.128906</v>
      </c>
      <c r="K296" s="12">
        <f t="shared" si="162"/>
        <v>216243505.031248</v>
      </c>
      <c r="L296" s="6">
        <f t="shared" si="163"/>
        <v>696.00383199999999</v>
      </c>
      <c r="M296" s="6">
        <f t="shared" si="164"/>
        <v>5242880</v>
      </c>
      <c r="N296" s="13">
        <f t="shared" si="165"/>
        <v>0.25406618336148845</v>
      </c>
      <c r="O296" s="13">
        <f t="shared" si="180"/>
        <v>1.3333333333333333</v>
      </c>
      <c r="P296" s="7">
        <f t="shared" si="166"/>
        <v>1.8246034613349741E-3</v>
      </c>
      <c r="Q296" s="7">
        <f t="shared" si="167"/>
        <v>3.6276361983499587E-2</v>
      </c>
      <c r="R296" s="6">
        <f t="shared" si="168"/>
        <v>3.8100965444834559E-2</v>
      </c>
      <c r="S296" s="6">
        <f t="shared" si="169"/>
        <v>3.6276361983499587E-2</v>
      </c>
      <c r="T296" s="7">
        <f t="shared" si="170"/>
        <v>0</v>
      </c>
      <c r="U296" s="7">
        <f t="shared" si="171"/>
        <v>2.8865656522825294</v>
      </c>
      <c r="V296" s="7">
        <f t="shared" si="172"/>
        <v>11.666106058507248</v>
      </c>
      <c r="W296" s="6">
        <f t="shared" si="173"/>
        <v>14.552671710789777</v>
      </c>
      <c r="X296" s="6">
        <v>5.3017000000000002E-2</v>
      </c>
      <c r="Y296" s="6">
        <v>14.706915799999999</v>
      </c>
      <c r="Z296" s="3">
        <f t="shared" si="174"/>
        <v>1.0362744402738744</v>
      </c>
      <c r="AA296" s="3">
        <f t="shared" si="175"/>
        <v>32.630062814757231</v>
      </c>
      <c r="AB296" s="6">
        <f t="shared" si="176"/>
        <v>31.575981320143377</v>
      </c>
      <c r="AC296" s="6">
        <f t="shared" si="178"/>
        <v>28.134437171408116</v>
      </c>
      <c r="AD296" s="6">
        <f t="shared" si="179"/>
        <v>1.0487861038153337</v>
      </c>
    </row>
    <row r="297" spans="6:30">
      <c r="F297" s="6">
        <f t="shared" si="177"/>
        <v>712985492</v>
      </c>
      <c r="G297" s="6">
        <v>1139905</v>
      </c>
      <c r="H297" s="6">
        <v>57515616</v>
      </c>
      <c r="I297" s="12">
        <f t="shared" si="161"/>
        <v>115031232</v>
      </c>
      <c r="J297" s="6">
        <v>24255732.007812001</v>
      </c>
      <c r="K297" s="12">
        <f t="shared" si="162"/>
        <v>194045856.06249601</v>
      </c>
      <c r="L297" s="6">
        <f t="shared" si="163"/>
        <v>712.98549200000002</v>
      </c>
      <c r="M297" s="6">
        <f t="shared" si="164"/>
        <v>5242880</v>
      </c>
      <c r="N297" s="13">
        <f t="shared" si="165"/>
        <v>0.59280437281253817</v>
      </c>
      <c r="O297" s="13">
        <f t="shared" si="180"/>
        <v>1.3333333333333333</v>
      </c>
      <c r="P297" s="7">
        <f t="shared" si="166"/>
        <v>3.8202723914215332E-3</v>
      </c>
      <c r="Q297" s="7">
        <f t="shared" si="167"/>
        <v>3.2552550953629619E-2</v>
      </c>
      <c r="R297" s="6">
        <f t="shared" si="168"/>
        <v>3.6372823345051153E-2</v>
      </c>
      <c r="S297" s="6">
        <f t="shared" si="169"/>
        <v>3.2552550953629619E-2</v>
      </c>
      <c r="T297" s="7">
        <f t="shared" si="170"/>
        <v>0</v>
      </c>
      <c r="U297" s="7">
        <f t="shared" si="171"/>
        <v>2.5902563084926884</v>
      </c>
      <c r="V297" s="7">
        <f t="shared" si="172"/>
        <v>16.650997067983891</v>
      </c>
      <c r="W297" s="6">
        <f t="shared" si="173"/>
        <v>19.241253376476578</v>
      </c>
      <c r="X297" s="6">
        <v>7.5671000000000002E-2</v>
      </c>
      <c r="Y297" s="6">
        <v>18.993866123533863</v>
      </c>
      <c r="Z297" s="3">
        <f t="shared" si="174"/>
        <v>1.5201494892362992</v>
      </c>
      <c r="AA297" s="3">
        <f t="shared" si="175"/>
        <v>20.514686584027807</v>
      </c>
      <c r="AB297" s="6">
        <f t="shared" si="176"/>
        <v>56.981471166457929</v>
      </c>
      <c r="AC297" s="6">
        <f t="shared" si="178"/>
        <v>51.932942150822434</v>
      </c>
      <c r="AD297" s="6">
        <f t="shared" si="179"/>
        <v>1.3024586534080949</v>
      </c>
    </row>
    <row r="298" spans="6:30">
      <c r="F298" s="6">
        <f t="shared" si="177"/>
        <v>739318908</v>
      </c>
      <c r="G298" s="6">
        <v>19458087</v>
      </c>
      <c r="H298" s="6">
        <v>29179764</v>
      </c>
      <c r="I298" s="12">
        <f t="shared" si="161"/>
        <v>58359528</v>
      </c>
      <c r="J298" s="6">
        <v>38989455.371094003</v>
      </c>
      <c r="K298" s="12">
        <f t="shared" si="162"/>
        <v>311915642.96875203</v>
      </c>
      <c r="L298" s="6">
        <f t="shared" si="163"/>
        <v>739.31890799999996</v>
      </c>
      <c r="M298" s="6">
        <f t="shared" si="164"/>
        <v>5242880</v>
      </c>
      <c r="N298" s="13">
        <f t="shared" si="165"/>
        <v>0.18710035650839899</v>
      </c>
      <c r="O298" s="13">
        <f t="shared" si="180"/>
        <v>1.3333333333333333</v>
      </c>
      <c r="P298" s="7">
        <f t="shared" si="166"/>
        <v>1.9381631381188017E-3</v>
      </c>
      <c r="Q298" s="7">
        <f t="shared" si="167"/>
        <v>5.2326032964621912E-2</v>
      </c>
      <c r="R298" s="6">
        <f t="shared" si="168"/>
        <v>5.4264196102740712E-2</v>
      </c>
      <c r="S298" s="6">
        <f t="shared" si="169"/>
        <v>5.2326032964621912E-2</v>
      </c>
      <c r="T298" s="7">
        <f t="shared" si="170"/>
        <v>0</v>
      </c>
      <c r="U298" s="7">
        <f t="shared" si="171"/>
        <v>4.1636625399366975</v>
      </c>
      <c r="V298" s="7">
        <f t="shared" si="172"/>
        <v>15.691602488601964</v>
      </c>
      <c r="W298" s="6">
        <f t="shared" si="173"/>
        <v>19.85526502853866</v>
      </c>
      <c r="X298" s="6">
        <v>7.1310999999999999E-2</v>
      </c>
      <c r="Y298" s="6">
        <v>20.000061337499996</v>
      </c>
      <c r="Z298" s="3">
        <f t="shared" si="174"/>
        <v>0.81838044621446904</v>
      </c>
      <c r="AA298" s="3">
        <f t="shared" si="175"/>
        <v>34.992149089902206</v>
      </c>
      <c r="AB298" s="6">
        <f t="shared" si="176"/>
        <v>26.62277493707575</v>
      </c>
      <c r="AC298" s="6">
        <f t="shared" si="178"/>
        <v>23.904872876918411</v>
      </c>
      <c r="AD298" s="6">
        <f t="shared" si="179"/>
        <v>0.72397932445258939</v>
      </c>
    </row>
    <row r="299" spans="6:30">
      <c r="F299" s="6">
        <f t="shared" si="177"/>
        <v>745120908</v>
      </c>
      <c r="G299" s="6">
        <v>1564794</v>
      </c>
      <c r="H299" s="6">
        <v>59485419</v>
      </c>
      <c r="I299" s="12">
        <f t="shared" si="161"/>
        <v>118970838</v>
      </c>
      <c r="J299" s="6">
        <v>24081503.091797002</v>
      </c>
      <c r="K299" s="12">
        <f t="shared" si="162"/>
        <v>192652024.73437601</v>
      </c>
      <c r="L299" s="6">
        <f t="shared" si="163"/>
        <v>745.12090799999999</v>
      </c>
      <c r="M299" s="6">
        <f t="shared" si="164"/>
        <v>5242880</v>
      </c>
      <c r="N299" s="13">
        <f t="shared" si="165"/>
        <v>0.61754262984795583</v>
      </c>
      <c r="O299" s="13">
        <f t="shared" si="180"/>
        <v>1.3333333333333333</v>
      </c>
      <c r="P299" s="7">
        <f t="shared" si="166"/>
        <v>3.951109623825326E-3</v>
      </c>
      <c r="Q299" s="7">
        <f t="shared" si="167"/>
        <v>3.2318725989520215E-2</v>
      </c>
      <c r="R299" s="6">
        <f t="shared" si="168"/>
        <v>3.6269835613345541E-2</v>
      </c>
      <c r="S299" s="6">
        <f t="shared" si="169"/>
        <v>3.2318725989520215E-2</v>
      </c>
      <c r="T299" s="7">
        <f t="shared" si="170"/>
        <v>0</v>
      </c>
      <c r="U299" s="7">
        <f t="shared" si="171"/>
        <v>2.5716504981760036</v>
      </c>
      <c r="V299" s="7">
        <f t="shared" si="172"/>
        <v>6.7905772292950113</v>
      </c>
      <c r="W299" s="6">
        <f t="shared" si="173"/>
        <v>9.3622277274710157</v>
      </c>
      <c r="X299" s="6">
        <v>3.0859999999999999E-2</v>
      </c>
      <c r="Y299" s="6">
        <v>9.2255969999999987</v>
      </c>
      <c r="Z299" s="3">
        <f t="shared" si="174"/>
        <v>3.8551794556059629</v>
      </c>
      <c r="AA299" s="3">
        <f t="shared" si="175"/>
        <v>49.942196949935457</v>
      </c>
      <c r="AB299" s="6">
        <f t="shared" si="176"/>
        <v>4.7269150664945458</v>
      </c>
      <c r="AC299" s="6">
        <f t="shared" si="178"/>
        <v>17.530251501443754</v>
      </c>
      <c r="AD299" s="6">
        <f t="shared" si="179"/>
        <v>1.4809960533829631</v>
      </c>
    </row>
    <row r="300" spans="6:30">
      <c r="F300" s="6">
        <f t="shared" si="177"/>
        <v>805444528</v>
      </c>
      <c r="G300" s="6">
        <v>21198119</v>
      </c>
      <c r="H300" s="6">
        <v>31790179</v>
      </c>
      <c r="I300" s="12">
        <f t="shared" si="161"/>
        <v>63580358</v>
      </c>
      <c r="J300" s="6">
        <v>42101072.351562001</v>
      </c>
      <c r="K300" s="12">
        <f t="shared" si="162"/>
        <v>336808578.81249601</v>
      </c>
      <c r="L300" s="6">
        <f t="shared" si="163"/>
        <v>805.44452799999999</v>
      </c>
      <c r="M300" s="6">
        <f t="shared" si="164"/>
        <v>5242880</v>
      </c>
      <c r="N300" s="13">
        <f t="shared" si="165"/>
        <v>0.18877297669842219</v>
      </c>
      <c r="O300" s="13">
        <f t="shared" si="180"/>
        <v>1.3333333333333333</v>
      </c>
      <c r="P300" s="7">
        <f t="shared" si="166"/>
        <v>2.1115507682652412E-3</v>
      </c>
      <c r="Q300" s="7">
        <f t="shared" si="167"/>
        <v>5.650199723864345E-2</v>
      </c>
      <c r="R300" s="6">
        <f t="shared" si="168"/>
        <v>5.861354800690869E-2</v>
      </c>
      <c r="S300" s="6">
        <f t="shared" si="169"/>
        <v>5.650199723864345E-2</v>
      </c>
      <c r="T300" s="7">
        <f t="shared" si="170"/>
        <v>0</v>
      </c>
      <c r="U300" s="7">
        <f t="shared" si="171"/>
        <v>4.4959504094874649</v>
      </c>
      <c r="V300" s="7">
        <f t="shared" si="172"/>
        <v>16.777522729255587</v>
      </c>
      <c r="W300" s="6">
        <f t="shared" si="173"/>
        <v>21.27347313874305</v>
      </c>
      <c r="X300" s="6">
        <v>7.6245999999999994E-2</v>
      </c>
      <c r="Y300" s="6">
        <v>21.353539477769303</v>
      </c>
      <c r="Z300" s="3">
        <f t="shared" si="174"/>
        <v>0.83388450541667769</v>
      </c>
      <c r="AA300" s="3">
        <f t="shared" si="175"/>
        <v>35.339147371664986</v>
      </c>
      <c r="AB300" s="6">
        <f t="shared" si="176"/>
        <v>25.895132546437249</v>
      </c>
      <c r="AC300" s="6">
        <f t="shared" si="178"/>
        <v>23.125740357646706</v>
      </c>
      <c r="AD300" s="6">
        <f t="shared" si="179"/>
        <v>0.37495581989865479</v>
      </c>
    </row>
    <row r="301" spans="6:30">
      <c r="F301" s="6">
        <f t="shared" si="177"/>
        <v>819520624</v>
      </c>
      <c r="G301" s="6">
        <v>2164760</v>
      </c>
      <c r="H301" s="6">
        <v>64685452</v>
      </c>
      <c r="I301" s="12">
        <f t="shared" si="161"/>
        <v>129370904</v>
      </c>
      <c r="J301" s="6">
        <v>26464242.808594</v>
      </c>
      <c r="K301" s="12">
        <f t="shared" si="162"/>
        <v>211713942.468752</v>
      </c>
      <c r="L301" s="6">
        <f t="shared" si="163"/>
        <v>819.520624</v>
      </c>
      <c r="M301" s="6">
        <f t="shared" si="164"/>
        <v>5242880</v>
      </c>
      <c r="N301" s="13">
        <f t="shared" si="165"/>
        <v>0.61106463982217207</v>
      </c>
      <c r="O301" s="13">
        <f t="shared" si="180"/>
        <v>1.3333333333333333</v>
      </c>
      <c r="P301" s="7">
        <f t="shared" si="166"/>
        <v>4.2965035165792673E-3</v>
      </c>
      <c r="Q301" s="7">
        <f t="shared" si="167"/>
        <v>3.5516496150210082E-2</v>
      </c>
      <c r="R301" s="6">
        <f t="shared" si="168"/>
        <v>3.9812999666789348E-2</v>
      </c>
      <c r="S301" s="6">
        <f t="shared" si="169"/>
        <v>3.5516496150210082E-2</v>
      </c>
      <c r="T301" s="7">
        <f t="shared" si="170"/>
        <v>0</v>
      </c>
      <c r="U301" s="7">
        <f t="shared" si="171"/>
        <v>2.8261019647795154</v>
      </c>
      <c r="V301" s="7">
        <f t="shared" si="172"/>
        <v>7.1162432791769508</v>
      </c>
      <c r="W301" s="6">
        <f t="shared" si="173"/>
        <v>9.942345243956467</v>
      </c>
      <c r="X301" s="6">
        <v>3.2340000000000001E-2</v>
      </c>
      <c r="Y301" s="6">
        <v>9.8050568000107798</v>
      </c>
      <c r="Z301" s="3">
        <f t="shared" si="174"/>
        <v>4.00033716759431</v>
      </c>
      <c r="AA301" s="3">
        <f t="shared" si="175"/>
        <v>52.372032769017189</v>
      </c>
      <c r="AB301" s="6">
        <f t="shared" si="176"/>
        <v>9.8221897038035912</v>
      </c>
      <c r="AC301" s="6">
        <f t="shared" si="178"/>
        <v>23.107605648699277</v>
      </c>
      <c r="AD301" s="6">
        <f t="shared" si="179"/>
        <v>1.4001799963620429</v>
      </c>
    </row>
    <row r="302" spans="6:30">
      <c r="F302" s="6">
        <f t="shared" si="177"/>
        <v>819520624</v>
      </c>
      <c r="G302" s="6">
        <v>2164760</v>
      </c>
      <c r="H302" s="6">
        <v>64685452</v>
      </c>
      <c r="I302" s="12">
        <f t="shared" si="161"/>
        <v>129370904</v>
      </c>
      <c r="J302" s="6">
        <v>26464868.0625</v>
      </c>
      <c r="K302" s="12">
        <f t="shared" si="162"/>
        <v>211718944.5</v>
      </c>
      <c r="L302" s="6">
        <f t="shared" si="163"/>
        <v>819.520624</v>
      </c>
      <c r="M302" s="6">
        <f t="shared" si="164"/>
        <v>5242880</v>
      </c>
      <c r="N302" s="13">
        <f t="shared" si="165"/>
        <v>0.61105020292598333</v>
      </c>
      <c r="O302" s="13">
        <f t="shared" si="180"/>
        <v>1.3333333333333333</v>
      </c>
      <c r="P302" s="7">
        <f t="shared" si="166"/>
        <v>4.2965035165792673E-3</v>
      </c>
      <c r="Q302" s="7">
        <f t="shared" si="167"/>
        <v>3.5517335275973325E-2</v>
      </c>
      <c r="R302" s="6">
        <f t="shared" si="168"/>
        <v>3.981383879255259E-2</v>
      </c>
      <c r="S302" s="6">
        <f t="shared" si="169"/>
        <v>3.5517335275973325E-2</v>
      </c>
      <c r="T302" s="7">
        <f t="shared" si="170"/>
        <v>0</v>
      </c>
      <c r="U302" s="7">
        <f t="shared" si="171"/>
        <v>2.8261687353009699</v>
      </c>
      <c r="V302" s="7">
        <f t="shared" si="172"/>
        <v>7.1261452874503872</v>
      </c>
      <c r="W302" s="6">
        <f t="shared" si="173"/>
        <v>9.9523140227513576</v>
      </c>
      <c r="X302" s="6">
        <v>3.2384999999999997E-2</v>
      </c>
      <c r="Y302" s="6">
        <v>9.8381003571521077</v>
      </c>
      <c r="Z302" s="3">
        <f t="shared" si="174"/>
        <v>3.9947785703257686</v>
      </c>
      <c r="AA302" s="3">
        <f t="shared" si="175"/>
        <v>52.300495785085694</v>
      </c>
      <c r="AB302" s="6">
        <f t="shared" si="176"/>
        <v>9.6721793298543393</v>
      </c>
      <c r="AC302" s="6">
        <f t="shared" si="178"/>
        <v>22.939134761626043</v>
      </c>
      <c r="AD302" s="6">
        <f t="shared" si="179"/>
        <v>1.1609321053146069</v>
      </c>
    </row>
    <row r="303" spans="6:30">
      <c r="F303" s="6">
        <f t="shared" si="177"/>
        <v>825198684</v>
      </c>
      <c r="G303" s="6">
        <v>23947347</v>
      </c>
      <c r="H303" s="6">
        <v>28854312</v>
      </c>
      <c r="I303" s="12">
        <f t="shared" si="161"/>
        <v>57708624</v>
      </c>
      <c r="J303" s="6">
        <v>25757851.445312001</v>
      </c>
      <c r="K303" s="12">
        <f t="shared" si="162"/>
        <v>206062811.56249601</v>
      </c>
      <c r="L303" s="6">
        <f t="shared" si="163"/>
        <v>825.19868399999996</v>
      </c>
      <c r="M303" s="6">
        <f t="shared" si="164"/>
        <v>5242880</v>
      </c>
      <c r="N303" s="13">
        <f t="shared" si="165"/>
        <v>0.2800535601859328</v>
      </c>
      <c r="O303" s="13">
        <f t="shared" si="180"/>
        <v>1.3333333333333333</v>
      </c>
      <c r="P303" s="7">
        <f t="shared" si="166"/>
        <v>1.9165461343066037E-3</v>
      </c>
      <c r="Q303" s="7">
        <f t="shared" si="167"/>
        <v>3.4568479374668726E-2</v>
      </c>
      <c r="R303" s="6">
        <f t="shared" si="168"/>
        <v>3.6485025508975331E-2</v>
      </c>
      <c r="S303" s="6">
        <f t="shared" si="169"/>
        <v>3.4568479374668726E-2</v>
      </c>
      <c r="T303" s="7">
        <f t="shared" si="170"/>
        <v>0</v>
      </c>
      <c r="U303" s="7">
        <f t="shared" si="171"/>
        <v>2.7506668187935417</v>
      </c>
      <c r="V303" s="7">
        <f t="shared" si="172"/>
        <v>9.2718004579901034</v>
      </c>
      <c r="W303" s="6">
        <f t="shared" si="173"/>
        <v>12.022467276783646</v>
      </c>
      <c r="X303" s="6">
        <v>4.2136E-2</v>
      </c>
      <c r="Y303" s="6">
        <v>12.539205422226903</v>
      </c>
      <c r="Z303" s="3">
        <f t="shared" si="174"/>
        <v>1.3695800265805962</v>
      </c>
      <c r="AA303" s="3">
        <f t="shared" si="175"/>
        <v>39.123374133756599</v>
      </c>
      <c r="AB303" s="6">
        <f t="shared" si="176"/>
        <v>17.959750867028845</v>
      </c>
      <c r="AC303" s="6">
        <f t="shared" si="178"/>
        <v>13.411274186027789</v>
      </c>
      <c r="AD303" s="6">
        <f t="shared" si="179"/>
        <v>4.1209799827291391</v>
      </c>
    </row>
    <row r="304" spans="6:30">
      <c r="F304" s="6">
        <f t="shared" si="177"/>
        <v>825458012</v>
      </c>
      <c r="G304" s="6">
        <v>5558326</v>
      </c>
      <c r="H304" s="6">
        <v>59524291</v>
      </c>
      <c r="I304" s="12">
        <f t="shared" si="161"/>
        <v>119048582</v>
      </c>
      <c r="J304" s="6">
        <v>15077972.765625</v>
      </c>
      <c r="K304" s="12">
        <f t="shared" si="162"/>
        <v>120623782.125</v>
      </c>
      <c r="L304" s="6">
        <f t="shared" si="163"/>
        <v>825.45801200000005</v>
      </c>
      <c r="M304" s="6">
        <f t="shared" si="164"/>
        <v>5242880</v>
      </c>
      <c r="N304" s="13">
        <f t="shared" si="165"/>
        <v>0.98694121426761716</v>
      </c>
      <c r="O304" s="13">
        <f t="shared" si="180"/>
        <v>1.3333333333333333</v>
      </c>
      <c r="P304" s="7">
        <f t="shared" si="166"/>
        <v>3.953691559632105E-3</v>
      </c>
      <c r="Q304" s="7">
        <f t="shared" si="167"/>
        <v>2.023548399085082E-2</v>
      </c>
      <c r="R304" s="6">
        <f t="shared" si="168"/>
        <v>2.4189175550482923E-2</v>
      </c>
      <c r="S304" s="6">
        <f t="shared" si="169"/>
        <v>2.023548399085082E-2</v>
      </c>
      <c r="T304" s="7">
        <f t="shared" si="170"/>
        <v>0</v>
      </c>
      <c r="U304" s="7">
        <f t="shared" si="171"/>
        <v>1.6101684361808775</v>
      </c>
      <c r="V304" s="7">
        <f t="shared" si="172"/>
        <v>11.119955291070104</v>
      </c>
      <c r="W304" s="6">
        <f t="shared" si="173"/>
        <v>12.730123727250982</v>
      </c>
      <c r="X304" s="6">
        <v>5.0534999999999997E-2</v>
      </c>
      <c r="Y304" s="6">
        <v>12.776626227258944</v>
      </c>
      <c r="Z304" s="3">
        <f t="shared" si="174"/>
        <v>2.3557649549816961</v>
      </c>
      <c r="AA304" s="3">
        <f t="shared" si="175"/>
        <v>19.095483466904128</v>
      </c>
      <c r="AB304" s="6">
        <f t="shared" si="176"/>
        <v>59.957486908378712</v>
      </c>
      <c r="AC304" s="6">
        <f t="shared" si="178"/>
        <v>52.133817056529288</v>
      </c>
      <c r="AD304" s="6">
        <f t="shared" si="179"/>
        <v>0.36396540981021486</v>
      </c>
    </row>
    <row r="305" spans="6:30">
      <c r="F305" s="6">
        <f t="shared" si="177"/>
        <v>882792944</v>
      </c>
      <c r="G305" s="6">
        <v>9845725</v>
      </c>
      <c r="H305" s="6">
        <v>57156537</v>
      </c>
      <c r="I305" s="12">
        <f t="shared" si="161"/>
        <v>114313074</v>
      </c>
      <c r="J305" s="6">
        <v>14970860.091797</v>
      </c>
      <c r="K305" s="12">
        <f t="shared" si="162"/>
        <v>119766880.734376</v>
      </c>
      <c r="L305" s="6">
        <f t="shared" si="163"/>
        <v>882.79294400000003</v>
      </c>
      <c r="M305" s="6">
        <f t="shared" si="164"/>
        <v>5242880</v>
      </c>
      <c r="N305" s="13">
        <f t="shared" si="165"/>
        <v>0.95446314790086517</v>
      </c>
      <c r="O305" s="13">
        <f t="shared" si="180"/>
        <v>1.3333333333333333</v>
      </c>
      <c r="P305" s="7">
        <f t="shared" si="166"/>
        <v>3.7964218324700433E-3</v>
      </c>
      <c r="Q305" s="7">
        <f t="shared" si="167"/>
        <v>2.0091732783035589E-2</v>
      </c>
      <c r="R305" s="6">
        <f t="shared" si="168"/>
        <v>2.3888154615505631E-2</v>
      </c>
      <c r="S305" s="6">
        <f t="shared" si="169"/>
        <v>2.0091732783035589E-2</v>
      </c>
      <c r="T305" s="7">
        <f t="shared" si="170"/>
        <v>0</v>
      </c>
      <c r="U305" s="7">
        <f t="shared" si="171"/>
        <v>1.5987299325309716</v>
      </c>
      <c r="V305" s="7">
        <f t="shared" si="172"/>
        <v>4.7694673183723069</v>
      </c>
      <c r="W305" s="6">
        <f t="shared" si="173"/>
        <v>6.3681972509032789</v>
      </c>
      <c r="X305" s="6">
        <v>2.1675E-2</v>
      </c>
      <c r="Y305" s="6">
        <v>6.5427191666763003</v>
      </c>
      <c r="Z305" s="3">
        <f t="shared" si="174"/>
        <v>5.2739595847750866</v>
      </c>
      <c r="AA305" s="3">
        <f t="shared" si="175"/>
        <v>44.204615726643965</v>
      </c>
      <c r="AB305" s="6">
        <f t="shared" si="176"/>
        <v>7.3045777022579514</v>
      </c>
      <c r="AC305" s="6">
        <f t="shared" si="178"/>
        <v>10.210632597488493</v>
      </c>
      <c r="AD305" s="6">
        <f t="shared" si="179"/>
        <v>2.6674217756724907</v>
      </c>
    </row>
    <row r="306" spans="6:30">
      <c r="F306" s="6">
        <f t="shared" si="177"/>
        <v>924876696</v>
      </c>
      <c r="G306" s="6">
        <v>4847571</v>
      </c>
      <c r="H306" s="6">
        <v>68993773</v>
      </c>
      <c r="I306" s="12">
        <f t="shared" si="161"/>
        <v>137987546</v>
      </c>
      <c r="J306" s="6">
        <v>25598153.890625</v>
      </c>
      <c r="K306" s="12">
        <f t="shared" si="162"/>
        <v>204785231.125</v>
      </c>
      <c r="L306" s="6">
        <f t="shared" si="163"/>
        <v>924.87669600000004</v>
      </c>
      <c r="M306" s="6">
        <f t="shared" si="164"/>
        <v>5242880</v>
      </c>
      <c r="N306" s="13">
        <f t="shared" si="165"/>
        <v>0.67381590577580774</v>
      </c>
      <c r="O306" s="13">
        <f t="shared" si="180"/>
        <v>1.3333333333333333</v>
      </c>
      <c r="P306" s="7">
        <f t="shared" si="166"/>
        <v>4.5826685777286017E-3</v>
      </c>
      <c r="Q306" s="7">
        <f t="shared" si="167"/>
        <v>3.4354156311384373E-2</v>
      </c>
      <c r="R306" s="6">
        <f t="shared" si="168"/>
        <v>3.8936824889112973E-2</v>
      </c>
      <c r="S306" s="6">
        <f t="shared" si="169"/>
        <v>3.4354156311384373E-2</v>
      </c>
      <c r="T306" s="7">
        <f t="shared" si="170"/>
        <v>0</v>
      </c>
      <c r="U306" s="7">
        <f t="shared" si="171"/>
        <v>2.7336128045776182</v>
      </c>
      <c r="V306" s="7">
        <f t="shared" si="172"/>
        <v>25.19973087738477</v>
      </c>
      <c r="W306" s="6">
        <f t="shared" si="173"/>
        <v>27.933343681962388</v>
      </c>
      <c r="X306" s="6">
        <v>0.114521</v>
      </c>
      <c r="Y306" s="6">
        <v>28.013598461494414</v>
      </c>
      <c r="Z306" s="3">
        <f t="shared" si="174"/>
        <v>1.2049104181765791</v>
      </c>
      <c r="AA306" s="3">
        <f t="shared" si="175"/>
        <v>14.305514700360632</v>
      </c>
      <c r="AB306" s="6">
        <f t="shared" si="176"/>
        <v>70.001871873818445</v>
      </c>
      <c r="AC306" s="6">
        <f t="shared" si="178"/>
        <v>66.000275155549659</v>
      </c>
      <c r="AD306" s="6">
        <f t="shared" si="179"/>
        <v>0.2864850784605173</v>
      </c>
    </row>
    <row r="307" spans="6:30">
      <c r="F307" s="6">
        <f t="shared" si="177"/>
        <v>929788876</v>
      </c>
      <c r="G307" s="6">
        <v>8388608</v>
      </c>
      <c r="H307" s="6">
        <v>63501393</v>
      </c>
      <c r="I307" s="12">
        <f t="shared" si="161"/>
        <v>127002786</v>
      </c>
      <c r="J307" s="6">
        <v>27799744.667969</v>
      </c>
      <c r="K307" s="12">
        <f t="shared" si="162"/>
        <v>222397957.343752</v>
      </c>
      <c r="L307" s="6">
        <f t="shared" si="163"/>
        <v>929.78887599999996</v>
      </c>
      <c r="M307" s="6">
        <f t="shared" si="164"/>
        <v>5242880</v>
      </c>
      <c r="N307" s="13">
        <f t="shared" si="165"/>
        <v>0.57106093741543074</v>
      </c>
      <c r="O307" s="13">
        <f t="shared" si="180"/>
        <v>1.3333333333333333</v>
      </c>
      <c r="P307" s="7">
        <f t="shared" si="166"/>
        <v>4.2178565642887076E-3</v>
      </c>
      <c r="Q307" s="7">
        <f t="shared" si="167"/>
        <v>3.7308814448910377E-2</v>
      </c>
      <c r="R307" s="6">
        <f t="shared" si="168"/>
        <v>4.1526671013199082E-2</v>
      </c>
      <c r="S307" s="6">
        <f t="shared" si="169"/>
        <v>3.7308814448910377E-2</v>
      </c>
      <c r="T307" s="7">
        <f t="shared" si="170"/>
        <v>0</v>
      </c>
      <c r="U307" s="7">
        <f t="shared" si="171"/>
        <v>2.9687194753595167</v>
      </c>
      <c r="V307" s="7">
        <f t="shared" si="172"/>
        <v>7.7215860516264172</v>
      </c>
      <c r="W307" s="6">
        <f t="shared" si="173"/>
        <v>10.690305526985934</v>
      </c>
      <c r="X307" s="6">
        <v>3.5090999999999997E-2</v>
      </c>
      <c r="Y307" s="6">
        <v>10.80824731875</v>
      </c>
      <c r="Z307" s="3">
        <f t="shared" si="174"/>
        <v>3.6192410019663162</v>
      </c>
      <c r="AA307" s="3">
        <f t="shared" si="175"/>
        <v>50.701993637970304</v>
      </c>
      <c r="AB307" s="6">
        <f t="shared" si="176"/>
        <v>6.3201802425419045</v>
      </c>
      <c r="AC307" s="6">
        <f t="shared" si="178"/>
        <v>18.339947602516556</v>
      </c>
      <c r="AD307" s="6">
        <f t="shared" si="179"/>
        <v>1.091220327272324</v>
      </c>
    </row>
    <row r="308" spans="6:30">
      <c r="F308" s="6">
        <f t="shared" si="177"/>
        <v>939523532</v>
      </c>
      <c r="G308" s="6">
        <v>16777216</v>
      </c>
      <c r="H308" s="6">
        <v>50331601</v>
      </c>
      <c r="I308" s="12">
        <f t="shared" si="161"/>
        <v>100663202</v>
      </c>
      <c r="J308" s="6">
        <v>30181275.949219</v>
      </c>
      <c r="K308" s="12">
        <f t="shared" si="162"/>
        <v>241450207.593752</v>
      </c>
      <c r="L308" s="6">
        <f t="shared" si="163"/>
        <v>939.52353200000005</v>
      </c>
      <c r="M308" s="6">
        <f t="shared" si="164"/>
        <v>5242880</v>
      </c>
      <c r="N308" s="13">
        <f t="shared" si="165"/>
        <v>0.41691081156314092</v>
      </c>
      <c r="O308" s="13">
        <f t="shared" si="180"/>
        <v>1.3333333333333333</v>
      </c>
      <c r="P308" s="7">
        <f t="shared" si="166"/>
        <v>3.3430994760856674E-3</v>
      </c>
      <c r="Q308" s="7">
        <f t="shared" si="167"/>
        <v>4.0504962821409918E-2</v>
      </c>
      <c r="R308" s="6">
        <f t="shared" si="168"/>
        <v>4.3848062297495584E-2</v>
      </c>
      <c r="S308" s="6">
        <f t="shared" si="169"/>
        <v>4.0504962821409918E-2</v>
      </c>
      <c r="T308" s="7">
        <f t="shared" si="170"/>
        <v>0</v>
      </c>
      <c r="U308" s="7">
        <f t="shared" si="171"/>
        <v>3.2230418937942074</v>
      </c>
      <c r="V308" s="7">
        <f t="shared" si="172"/>
        <v>15.14237109636864</v>
      </c>
      <c r="W308" s="6">
        <f t="shared" si="173"/>
        <v>18.365412990162849</v>
      </c>
      <c r="X308" s="6">
        <v>6.8815000000000001E-2</v>
      </c>
      <c r="Y308" s="6">
        <v>18.725020266689608</v>
      </c>
      <c r="Z308" s="3">
        <f t="shared" si="174"/>
        <v>1.4628090096635906</v>
      </c>
      <c r="AA308" s="3">
        <f t="shared" si="175"/>
        <v>28.06948573348857</v>
      </c>
      <c r="AB308" s="6">
        <f t="shared" si="176"/>
        <v>41.139340519639731</v>
      </c>
      <c r="AC308" s="6">
        <f t="shared" si="178"/>
        <v>36.281243482532034</v>
      </c>
      <c r="AD308" s="6">
        <f t="shared" si="179"/>
        <v>1.920464017689067</v>
      </c>
    </row>
    <row r="309" spans="6:30">
      <c r="F309" s="6">
        <f t="shared" si="177"/>
        <v>1055542903.9999999</v>
      </c>
      <c r="G309" s="6">
        <v>5363260</v>
      </c>
      <c r="H309" s="6">
        <v>79023142</v>
      </c>
      <c r="I309" s="12">
        <f t="shared" si="161"/>
        <v>158046284</v>
      </c>
      <c r="J309" s="6">
        <v>26415756.738281</v>
      </c>
      <c r="K309" s="12">
        <f t="shared" si="162"/>
        <v>211326053.906248</v>
      </c>
      <c r="L309" s="6">
        <f t="shared" si="163"/>
        <v>1055.5429039999999</v>
      </c>
      <c r="M309" s="6">
        <f t="shared" si="164"/>
        <v>5242880</v>
      </c>
      <c r="N309" s="13">
        <f t="shared" si="165"/>
        <v>0.74787883972941238</v>
      </c>
      <c r="O309" s="13">
        <f t="shared" si="180"/>
        <v>1.3333333333333333</v>
      </c>
      <c r="P309" s="7">
        <f t="shared" si="166"/>
        <v>5.2488341195195297E-3</v>
      </c>
      <c r="Q309" s="7">
        <f t="shared" si="167"/>
        <v>3.5451425128074088E-2</v>
      </c>
      <c r="R309" s="6">
        <f t="shared" si="168"/>
        <v>4.0700259247593615E-2</v>
      </c>
      <c r="S309" s="6">
        <f t="shared" si="169"/>
        <v>3.5451425128074088E-2</v>
      </c>
      <c r="T309" s="7">
        <f t="shared" si="170"/>
        <v>0</v>
      </c>
      <c r="U309" s="7">
        <f t="shared" si="171"/>
        <v>2.8209241639420961</v>
      </c>
      <c r="V309" s="7">
        <f t="shared" si="172"/>
        <v>16.684663896113577</v>
      </c>
      <c r="W309" s="6">
        <f t="shared" si="173"/>
        <v>19.505588060055672</v>
      </c>
      <c r="X309" s="6">
        <v>7.5824000000000003E-2</v>
      </c>
      <c r="Y309" s="6">
        <v>19.531419911119535</v>
      </c>
      <c r="Z309" s="3">
        <f t="shared" si="174"/>
        <v>2.0843833614686642</v>
      </c>
      <c r="AA309" s="3">
        <f t="shared" si="175"/>
        <v>22.296481737312511</v>
      </c>
      <c r="AB309" s="6">
        <f t="shared" si="176"/>
        <v>53.245113515411887</v>
      </c>
      <c r="AC309" s="6">
        <f t="shared" si="178"/>
        <v>46.322722030500088</v>
      </c>
      <c r="AD309" s="6">
        <f t="shared" si="179"/>
        <v>0.132257926875847</v>
      </c>
    </row>
    <row r="310" spans="6:30">
      <c r="F310" s="6">
        <f t="shared" si="177"/>
        <v>1293491792</v>
      </c>
      <c r="G310" s="6">
        <v>5154859</v>
      </c>
      <c r="H310" s="6">
        <v>99199551</v>
      </c>
      <c r="I310" s="12">
        <f t="shared" si="161"/>
        <v>198399102</v>
      </c>
      <c r="J310" s="6">
        <v>24642035.410156</v>
      </c>
      <c r="K310" s="12">
        <f t="shared" si="162"/>
        <v>197136283.281248</v>
      </c>
      <c r="L310" s="6">
        <f t="shared" si="163"/>
        <v>1293.491792</v>
      </c>
      <c r="M310" s="6">
        <f t="shared" si="164"/>
        <v>5242880</v>
      </c>
      <c r="N310" s="13">
        <f t="shared" si="165"/>
        <v>1.0064058158028188</v>
      </c>
      <c r="O310" s="13">
        <f t="shared" si="180"/>
        <v>1.3333333333333333</v>
      </c>
      <c r="P310" s="7">
        <f t="shared" si="166"/>
        <v>6.5889810851841061E-3</v>
      </c>
      <c r="Q310" s="7">
        <f t="shared" si="167"/>
        <v>3.3070991756995745E-2</v>
      </c>
      <c r="R310" s="6">
        <f t="shared" si="168"/>
        <v>3.9659972842179848E-2</v>
      </c>
      <c r="S310" s="6">
        <f t="shared" si="169"/>
        <v>3.3070991756995745E-2</v>
      </c>
      <c r="T310" s="7">
        <f t="shared" si="170"/>
        <v>0</v>
      </c>
      <c r="U310" s="7">
        <f t="shared" si="171"/>
        <v>2.631509436808563</v>
      </c>
      <c r="V310" s="7">
        <f t="shared" si="172"/>
        <v>8.1258080338109604</v>
      </c>
      <c r="W310" s="6">
        <f t="shared" si="173"/>
        <v>10.757317470619522</v>
      </c>
      <c r="X310" s="6">
        <v>3.6928000000000002E-2</v>
      </c>
      <c r="Y310" s="6">
        <v>10.939811388252673</v>
      </c>
      <c r="Z310" s="3">
        <f t="shared" si="174"/>
        <v>5.3725926668110917</v>
      </c>
      <c r="AA310" s="3">
        <f t="shared" si="175"/>
        <v>42.707167088658579</v>
      </c>
      <c r="AB310" s="6">
        <f t="shared" si="176"/>
        <v>10.444671368620714</v>
      </c>
      <c r="AC310" s="6">
        <f t="shared" si="178"/>
        <v>7.3981067000104135</v>
      </c>
      <c r="AD310" s="6">
        <f t="shared" si="179"/>
        <v>1.668163290540049</v>
      </c>
    </row>
    <row r="311" spans="6:30">
      <c r="F311" s="6">
        <f t="shared" si="177"/>
        <v>1360639704</v>
      </c>
      <c r="G311" s="6">
        <v>1504002</v>
      </c>
      <c r="H311" s="6">
        <v>110879972</v>
      </c>
      <c r="I311" s="12">
        <f t="shared" si="161"/>
        <v>221759944</v>
      </c>
      <c r="J311" s="6">
        <v>22565924.630858999</v>
      </c>
      <c r="K311" s="12">
        <f t="shared" si="162"/>
        <v>180527397.04687199</v>
      </c>
      <c r="L311" s="6">
        <f t="shared" si="163"/>
        <v>1360.6397039999999</v>
      </c>
      <c r="M311" s="6">
        <f t="shared" si="164"/>
        <v>5242880</v>
      </c>
      <c r="N311" s="13">
        <f t="shared" si="165"/>
        <v>1.2284004955902756</v>
      </c>
      <c r="O311" s="13">
        <f t="shared" si="180"/>
        <v>1.3333333333333333</v>
      </c>
      <c r="P311" s="7">
        <f t="shared" si="166"/>
        <v>7.3648119459103533E-3</v>
      </c>
      <c r="Q311" s="7">
        <f t="shared" si="167"/>
        <v>3.0284734805167655E-2</v>
      </c>
      <c r="R311" s="6">
        <f t="shared" si="168"/>
        <v>3.7649546751078011E-2</v>
      </c>
      <c r="S311" s="6">
        <f t="shared" si="169"/>
        <v>3.0284734805167655E-2</v>
      </c>
      <c r="T311" s="7">
        <f t="shared" si="170"/>
        <v>0</v>
      </c>
      <c r="U311" s="7">
        <f t="shared" si="171"/>
        <v>2.4098027061491147</v>
      </c>
      <c r="V311" s="7">
        <f t="shared" si="172"/>
        <v>6.093475846845025</v>
      </c>
      <c r="W311" s="6">
        <f t="shared" si="173"/>
        <v>8.5032785529941393</v>
      </c>
      <c r="X311" s="6">
        <v>2.7692000000000001E-2</v>
      </c>
      <c r="Y311" s="6">
        <v>8.3942972615448515</v>
      </c>
      <c r="Z311" s="3">
        <f t="shared" si="174"/>
        <v>8.0080869565217387</v>
      </c>
      <c r="AA311" s="3">
        <f t="shared" si="175"/>
        <v>52.152938623969945</v>
      </c>
      <c r="AB311" s="6">
        <f t="shared" si="176"/>
        <v>9.3627574937442368</v>
      </c>
      <c r="AC311" s="6">
        <f t="shared" si="178"/>
        <v>35.958207247862234</v>
      </c>
      <c r="AD311" s="6">
        <f t="shared" si="179"/>
        <v>1.2982777241942864</v>
      </c>
    </row>
    <row r="312" spans="6:30">
      <c r="F312" s="6">
        <f t="shared" si="177"/>
        <v>1594094272</v>
      </c>
      <c r="G312" s="6">
        <v>8345600</v>
      </c>
      <c r="H312" s="6">
        <v>118931856</v>
      </c>
      <c r="I312" s="12">
        <f t="shared" si="161"/>
        <v>237863712</v>
      </c>
      <c r="J312" s="6">
        <v>51290427.792969003</v>
      </c>
      <c r="K312" s="12">
        <f t="shared" si="162"/>
        <v>410323422.34375203</v>
      </c>
      <c r="L312" s="6">
        <f t="shared" si="163"/>
        <v>1594.094272</v>
      </c>
      <c r="M312" s="6">
        <f t="shared" si="164"/>
        <v>5242880</v>
      </c>
      <c r="N312" s="13">
        <f t="shared" si="165"/>
        <v>0.57969810897299345</v>
      </c>
      <c r="O312" s="13">
        <f t="shared" si="180"/>
        <v>1.3333333333333333</v>
      </c>
      <c r="P312" s="7">
        <f t="shared" si="166"/>
        <v>7.8996300054809711E-3</v>
      </c>
      <c r="Q312" s="7">
        <f t="shared" si="167"/>
        <v>6.883462695029563E-2</v>
      </c>
      <c r="R312" s="6">
        <f t="shared" si="168"/>
        <v>7.6734256955776597E-2</v>
      </c>
      <c r="S312" s="6">
        <f t="shared" si="169"/>
        <v>6.883462695029563E-2</v>
      </c>
      <c r="T312" s="7">
        <f t="shared" si="170"/>
        <v>0</v>
      </c>
      <c r="U312" s="7">
        <f t="shared" si="171"/>
        <v>5.4772766335494714</v>
      </c>
      <c r="V312" s="7">
        <f t="shared" si="172"/>
        <v>14.265493252598691</v>
      </c>
      <c r="W312" s="6">
        <f t="shared" si="173"/>
        <v>19.742769886148164</v>
      </c>
      <c r="X312" s="6">
        <v>6.4829999999999999E-2</v>
      </c>
      <c r="Y312" s="6">
        <v>19.461966</v>
      </c>
      <c r="Z312" s="3">
        <f t="shared" si="174"/>
        <v>3.6690376677464136</v>
      </c>
      <c r="AA312" s="3">
        <f t="shared" si="175"/>
        <v>50.633771074348552</v>
      </c>
      <c r="AB312" s="6">
        <f t="shared" si="176"/>
        <v>6.17712008375078</v>
      </c>
      <c r="AC312" s="6">
        <f t="shared" si="178"/>
        <v>18.362265858054293</v>
      </c>
      <c r="AD312" s="6">
        <f t="shared" si="179"/>
        <v>1.4428341214251603</v>
      </c>
    </row>
    <row r="313" spans="6:30">
      <c r="F313" s="6">
        <f t="shared" si="177"/>
        <v>1666896280</v>
      </c>
      <c r="G313" s="6">
        <v>50912018</v>
      </c>
      <c r="H313" s="6">
        <v>54054660</v>
      </c>
      <c r="I313" s="12">
        <f t="shared" si="161"/>
        <v>108109320</v>
      </c>
      <c r="J313" s="6">
        <v>43239123.6875</v>
      </c>
      <c r="K313" s="12">
        <f t="shared" si="162"/>
        <v>345912989.5</v>
      </c>
      <c r="L313" s="6">
        <f t="shared" si="163"/>
        <v>1666.8962799999999</v>
      </c>
      <c r="M313" s="6">
        <f t="shared" si="164"/>
        <v>5242880</v>
      </c>
      <c r="N313" s="13">
        <f t="shared" si="165"/>
        <v>0.31253327652212959</v>
      </c>
      <c r="O313" s="13">
        <f t="shared" si="180"/>
        <v>1.3333333333333333</v>
      </c>
      <c r="P313" s="7">
        <f t="shared" si="166"/>
        <v>3.5903905684619266E-3</v>
      </c>
      <c r="Q313" s="7">
        <f t="shared" si="167"/>
        <v>5.8029325875397705E-2</v>
      </c>
      <c r="R313" s="6">
        <f t="shared" si="168"/>
        <v>6.1619716443859635E-2</v>
      </c>
      <c r="S313" s="6">
        <f t="shared" si="169"/>
        <v>5.8029325875397705E-2</v>
      </c>
      <c r="T313" s="7">
        <f t="shared" si="170"/>
        <v>0</v>
      </c>
      <c r="U313" s="7">
        <f t="shared" si="171"/>
        <v>4.617482287039234</v>
      </c>
      <c r="V313" s="7">
        <f t="shared" si="172"/>
        <v>20.74514742210777</v>
      </c>
      <c r="W313" s="6">
        <f t="shared" si="173"/>
        <v>25.362629709147004</v>
      </c>
      <c r="X313" s="6">
        <v>9.4277E-2</v>
      </c>
      <c r="Y313" s="6">
        <v>26.138298249999998</v>
      </c>
      <c r="Z313" s="3">
        <f t="shared" si="174"/>
        <v>1.1467199847258611</v>
      </c>
      <c r="AA313" s="3">
        <f t="shared" si="175"/>
        <v>29.352905968581943</v>
      </c>
      <c r="AB313" s="6">
        <f t="shared" si="176"/>
        <v>38.448056391911386</v>
      </c>
      <c r="AC313" s="6">
        <f t="shared" si="178"/>
        <v>34.639714411935429</v>
      </c>
      <c r="AD313" s="6">
        <f t="shared" si="179"/>
        <v>2.9675556282742854</v>
      </c>
    </row>
    <row r="314" spans="6:30">
      <c r="F314" s="6">
        <f t="shared" si="177"/>
        <v>1926230720</v>
      </c>
      <c r="G314" s="6">
        <v>16777216</v>
      </c>
      <c r="H314" s="6">
        <v>132557200</v>
      </c>
      <c r="I314" s="12">
        <f t="shared" si="161"/>
        <v>265114400</v>
      </c>
      <c r="J314" s="6">
        <v>57788100.308594003</v>
      </c>
      <c r="K314" s="12">
        <f t="shared" si="162"/>
        <v>462304802.46875203</v>
      </c>
      <c r="L314" s="6">
        <f t="shared" si="163"/>
        <v>1926.23072</v>
      </c>
      <c r="M314" s="6">
        <f t="shared" si="164"/>
        <v>5242880</v>
      </c>
      <c r="N314" s="13">
        <f t="shared" si="165"/>
        <v>0.5734623533743618</v>
      </c>
      <c r="O314" s="13">
        <f t="shared" si="180"/>
        <v>1.3333333333333333</v>
      </c>
      <c r="P314" s="7">
        <f t="shared" si="166"/>
        <v>8.8046455321654296E-3</v>
      </c>
      <c r="Q314" s="7">
        <f t="shared" si="167"/>
        <v>7.7554867410437545E-2</v>
      </c>
      <c r="R314" s="6">
        <f t="shared" si="168"/>
        <v>8.6359512942602967E-2</v>
      </c>
      <c r="S314" s="6">
        <f t="shared" si="169"/>
        <v>7.7554867410437545E-2</v>
      </c>
      <c r="T314" s="7">
        <f t="shared" si="170"/>
        <v>0</v>
      </c>
      <c r="U314" s="7">
        <f t="shared" si="171"/>
        <v>6.1711595152821932</v>
      </c>
      <c r="V314" s="7">
        <f t="shared" si="172"/>
        <v>16.354376909037367</v>
      </c>
      <c r="W314" s="6">
        <f t="shared" si="173"/>
        <v>22.525536424319561</v>
      </c>
      <c r="X314" s="6">
        <v>7.4323E-2</v>
      </c>
      <c r="Y314" s="6">
        <v>22.828528047023848</v>
      </c>
      <c r="Z314" s="3">
        <f t="shared" si="174"/>
        <v>3.567057303930143</v>
      </c>
      <c r="AA314" s="3">
        <f t="shared" si="175"/>
        <v>49.761694492283894</v>
      </c>
      <c r="AB314" s="6">
        <f t="shared" si="176"/>
        <v>4.3484081784071478</v>
      </c>
      <c r="AC314" s="6">
        <f t="shared" si="178"/>
        <v>16.194869613178916</v>
      </c>
      <c r="AD314" s="6">
        <f t="shared" si="179"/>
        <v>1.3272499307890671</v>
      </c>
    </row>
    <row r="315" spans="6:30">
      <c r="F315" s="6">
        <f t="shared" si="177"/>
        <v>2477609052</v>
      </c>
      <c r="G315" s="6">
        <v>7414866</v>
      </c>
      <c r="H315" s="6">
        <v>194109311</v>
      </c>
      <c r="I315" s="12">
        <f t="shared" si="161"/>
        <v>388218622</v>
      </c>
      <c r="J315" s="6">
        <v>40629328.234375</v>
      </c>
      <c r="K315" s="12">
        <f t="shared" si="162"/>
        <v>325034625.875</v>
      </c>
      <c r="L315" s="6">
        <f t="shared" si="163"/>
        <v>2477.6090519999998</v>
      </c>
      <c r="M315" s="6">
        <f t="shared" si="164"/>
        <v>5242880</v>
      </c>
      <c r="N315" s="13">
        <f t="shared" si="165"/>
        <v>1.1943915850654598</v>
      </c>
      <c r="O315" s="13">
        <f t="shared" si="180"/>
        <v>1.3333333333333333</v>
      </c>
      <c r="P315" s="7">
        <f t="shared" si="166"/>
        <v>1.2893027899260544E-2</v>
      </c>
      <c r="Q315" s="7">
        <f t="shared" si="167"/>
        <v>5.4526834198830657E-2</v>
      </c>
      <c r="R315" s="6">
        <f t="shared" si="168"/>
        <v>6.7419862098091199E-2</v>
      </c>
      <c r="S315" s="6">
        <f t="shared" si="169"/>
        <v>5.4526834198830657E-2</v>
      </c>
      <c r="T315" s="7">
        <f t="shared" si="170"/>
        <v>0</v>
      </c>
      <c r="U315" s="7">
        <f t="shared" si="171"/>
        <v>4.3387836629715135</v>
      </c>
      <c r="V315" s="7">
        <f t="shared" si="172"/>
        <v>24.299968392271769</v>
      </c>
      <c r="W315" s="6">
        <f t="shared" si="173"/>
        <v>28.63875205524328</v>
      </c>
      <c r="X315" s="6">
        <v>0.110432</v>
      </c>
      <c r="Y315" s="6">
        <v>28.410472533370143</v>
      </c>
      <c r="Z315" s="3">
        <f t="shared" si="174"/>
        <v>3.5154540531729932</v>
      </c>
      <c r="AA315" s="3">
        <f t="shared" si="175"/>
        <v>23.546408713054188</v>
      </c>
      <c r="AB315" s="6">
        <f t="shared" si="176"/>
        <v>50.624063497146977</v>
      </c>
      <c r="AC315" s="6">
        <f t="shared" si="178"/>
        <v>38.948980279184298</v>
      </c>
      <c r="AD315" s="6">
        <f t="shared" si="179"/>
        <v>0.80350484000224398</v>
      </c>
    </row>
    <row r="316" spans="6:30">
      <c r="F316" s="6">
        <f t="shared" si="177"/>
        <v>3111593792</v>
      </c>
      <c r="G316" s="6">
        <v>16240000</v>
      </c>
      <c r="H316" s="6">
        <v>232232816</v>
      </c>
      <c r="I316" s="12">
        <f t="shared" si="161"/>
        <v>464465632</v>
      </c>
      <c r="J316" s="6">
        <v>100084853.85156199</v>
      </c>
      <c r="K316" s="12">
        <f t="shared" si="162"/>
        <v>800678830.81249595</v>
      </c>
      <c r="L316" s="6">
        <f t="shared" si="163"/>
        <v>3111.5937920000001</v>
      </c>
      <c r="M316" s="6">
        <f t="shared" si="164"/>
        <v>5242880</v>
      </c>
      <c r="N316" s="13">
        <f t="shared" si="165"/>
        <v>0.58008981145246385</v>
      </c>
      <c r="O316" s="13">
        <f t="shared" si="180"/>
        <v>1.3333333333333333</v>
      </c>
      <c r="P316" s="7">
        <f t="shared" si="166"/>
        <v>1.5425247559669305E-2</v>
      </c>
      <c r="Q316" s="7">
        <f t="shared" si="167"/>
        <v>0.13431947976833852</v>
      </c>
      <c r="R316" s="6">
        <f t="shared" si="168"/>
        <v>0.14974472732800784</v>
      </c>
      <c r="S316" s="6">
        <f t="shared" si="169"/>
        <v>0.13431947976833852</v>
      </c>
      <c r="T316" s="7">
        <f t="shared" si="170"/>
        <v>0</v>
      </c>
      <c r="U316" s="7">
        <f t="shared" si="171"/>
        <v>10.688006611801388</v>
      </c>
      <c r="V316" s="7">
        <f t="shared" si="172"/>
        <v>27.700318033370142</v>
      </c>
      <c r="W316" s="6">
        <f t="shared" si="173"/>
        <v>38.388324645171529</v>
      </c>
      <c r="X316" s="6">
        <v>0.125885</v>
      </c>
      <c r="Y316" s="6">
        <v>38.384134857106893</v>
      </c>
      <c r="Z316" s="3">
        <f t="shared" si="174"/>
        <v>3.6896026691027526</v>
      </c>
      <c r="AA316" s="3">
        <f t="shared" si="175"/>
        <v>50.883192171426046</v>
      </c>
      <c r="AB316" s="6">
        <f t="shared" si="176"/>
        <v>6.7001467755002793</v>
      </c>
      <c r="AC316" s="6">
        <f t="shared" si="178"/>
        <v>18.953590442076372</v>
      </c>
      <c r="AD316" s="6">
        <f t="shared" si="179"/>
        <v>1.0915416174503785E-2</v>
      </c>
    </row>
    <row r="317" spans="6:30">
      <c r="F317" s="6">
        <f t="shared" si="177"/>
        <v>3437224876</v>
      </c>
      <c r="G317" s="6">
        <v>2017169</v>
      </c>
      <c r="H317" s="6">
        <v>283073458</v>
      </c>
      <c r="I317" s="12">
        <f t="shared" si="161"/>
        <v>566146916</v>
      </c>
      <c r="J317" s="6">
        <v>58558108.859375</v>
      </c>
      <c r="K317" s="12">
        <f t="shared" si="162"/>
        <v>468464870.875</v>
      </c>
      <c r="L317" s="6">
        <f t="shared" si="163"/>
        <v>3437.2248760000002</v>
      </c>
      <c r="M317" s="6">
        <f t="shared" si="164"/>
        <v>5242880</v>
      </c>
      <c r="N317" s="13">
        <f t="shared" si="165"/>
        <v>1.2085151976124682</v>
      </c>
      <c r="O317" s="13">
        <f t="shared" si="180"/>
        <v>1.3333333333333333</v>
      </c>
      <c r="P317" s="7">
        <f t="shared" si="166"/>
        <v>1.8802158292829951E-2</v>
      </c>
      <c r="Q317" s="7">
        <f t="shared" si="167"/>
        <v>7.8588262014894592E-2</v>
      </c>
      <c r="R317" s="6">
        <f t="shared" si="168"/>
        <v>9.7390420307724546E-2</v>
      </c>
      <c r="S317" s="6">
        <f t="shared" si="169"/>
        <v>7.8588262014894592E-2</v>
      </c>
      <c r="T317" s="7">
        <f t="shared" si="170"/>
        <v>0</v>
      </c>
      <c r="U317" s="7">
        <f t="shared" si="171"/>
        <v>6.2533883058052506</v>
      </c>
      <c r="V317" s="7">
        <f t="shared" si="172"/>
        <v>15.87688006562939</v>
      </c>
      <c r="W317" s="6">
        <f t="shared" si="173"/>
        <v>22.130268371434639</v>
      </c>
      <c r="X317" s="6">
        <v>7.2152999999999995E-2</v>
      </c>
      <c r="Y317" s="6">
        <v>21.73654220625</v>
      </c>
      <c r="Z317" s="3">
        <f t="shared" si="174"/>
        <v>7.8464778456890221</v>
      </c>
      <c r="AA317" s="3">
        <f t="shared" si="175"/>
        <v>51.941277105595063</v>
      </c>
      <c r="AB317" s="6">
        <f t="shared" si="176"/>
        <v>8.9189112232264733</v>
      </c>
      <c r="AC317" s="6">
        <f t="shared" si="178"/>
        <v>34.97764515366589</v>
      </c>
      <c r="AD317" s="6">
        <f t="shared" si="179"/>
        <v>1.8113560172023528</v>
      </c>
    </row>
    <row r="318" spans="6:30">
      <c r="F318" s="6">
        <f t="shared" si="177"/>
        <v>3947774864</v>
      </c>
      <c r="G318" s="6">
        <v>18520486</v>
      </c>
      <c r="H318" s="6">
        <v>298113762</v>
      </c>
      <c r="I318" s="12">
        <f t="shared" si="161"/>
        <v>596227524</v>
      </c>
      <c r="J318" s="6">
        <v>67469649.703125</v>
      </c>
      <c r="K318" s="12">
        <f t="shared" si="162"/>
        <v>539757197.625</v>
      </c>
      <c r="L318" s="6">
        <f t="shared" si="163"/>
        <v>3947.774864</v>
      </c>
      <c r="M318" s="6">
        <f t="shared" si="164"/>
        <v>5242880</v>
      </c>
      <c r="N318" s="13">
        <f t="shared" si="165"/>
        <v>1.1046217199575599</v>
      </c>
      <c r="O318" s="13">
        <f t="shared" si="180"/>
        <v>1.3333333333333333</v>
      </c>
      <c r="P318" s="7">
        <f t="shared" si="166"/>
        <v>1.9801157558173587E-2</v>
      </c>
      <c r="Q318" s="7">
        <f t="shared" si="167"/>
        <v>9.0548048975687759E-2</v>
      </c>
      <c r="R318" s="6">
        <f t="shared" si="168"/>
        <v>0.11034920653386135</v>
      </c>
      <c r="S318" s="6">
        <f t="shared" si="169"/>
        <v>9.0548048975687759E-2</v>
      </c>
      <c r="T318" s="7">
        <f t="shared" si="170"/>
        <v>0</v>
      </c>
      <c r="U318" s="7">
        <f t="shared" si="171"/>
        <v>7.2050468614604393</v>
      </c>
      <c r="V318" s="7">
        <f t="shared" si="172"/>
        <v>21.340148097027203</v>
      </c>
      <c r="W318" s="6">
        <f t="shared" si="173"/>
        <v>28.545194958487642</v>
      </c>
      <c r="X318" s="6">
        <v>9.6980999999999998E-2</v>
      </c>
      <c r="Y318" s="6">
        <v>28.44276400910854</v>
      </c>
      <c r="Z318" s="3">
        <f t="shared" si="174"/>
        <v>6.1478797290190856</v>
      </c>
      <c r="AA318" s="3">
        <f t="shared" si="175"/>
        <v>44.524778884523776</v>
      </c>
      <c r="AB318" s="6">
        <f t="shared" si="176"/>
        <v>6.6332075605657179</v>
      </c>
      <c r="AC318" s="6">
        <f t="shared" si="178"/>
        <v>13.784356249019242</v>
      </c>
      <c r="AD318" s="6">
        <f t="shared" si="179"/>
        <v>0.36013008210558928</v>
      </c>
    </row>
    <row r="319" spans="6:30">
      <c r="F319" s="6">
        <f t="shared" si="177"/>
        <v>5374667712</v>
      </c>
      <c r="G319" s="6">
        <v>27993600</v>
      </c>
      <c r="H319" s="6">
        <v>401232976</v>
      </c>
      <c r="I319" s="12">
        <f t="shared" si="161"/>
        <v>802465952</v>
      </c>
      <c r="J319" s="6">
        <v>172940450.078125</v>
      </c>
      <c r="K319" s="12">
        <f t="shared" si="162"/>
        <v>1383523600.625</v>
      </c>
      <c r="L319" s="6">
        <f t="shared" si="163"/>
        <v>5374.6677120000004</v>
      </c>
      <c r="M319" s="6">
        <f t="shared" si="164"/>
        <v>5242880</v>
      </c>
      <c r="N319" s="13">
        <f t="shared" si="165"/>
        <v>0.58001609198244974</v>
      </c>
      <c r="O319" s="13">
        <f t="shared" si="180"/>
        <v>1.3333333333333333</v>
      </c>
      <c r="P319" s="7">
        <f t="shared" si="166"/>
        <v>2.6650488464571059E-2</v>
      </c>
      <c r="Q319" s="7">
        <f t="shared" si="167"/>
        <v>0.23209577065324893</v>
      </c>
      <c r="R319" s="6">
        <f t="shared" si="168"/>
        <v>0.25874625911782001</v>
      </c>
      <c r="S319" s="6">
        <f t="shared" si="169"/>
        <v>0.23209577065324893</v>
      </c>
      <c r="T319" s="7">
        <f t="shared" si="170"/>
        <v>0</v>
      </c>
      <c r="U319" s="7">
        <f t="shared" si="171"/>
        <v>18.468215746453431</v>
      </c>
      <c r="V319" s="7">
        <f t="shared" si="172"/>
        <v>47.98117128976785</v>
      </c>
      <c r="W319" s="6">
        <f t="shared" si="173"/>
        <v>66.449387036221282</v>
      </c>
      <c r="X319" s="6">
        <v>0.218052</v>
      </c>
      <c r="Y319" s="6">
        <v>66.273271199927322</v>
      </c>
      <c r="Z319" s="3">
        <f t="shared" si="174"/>
        <v>3.6801586410580964</v>
      </c>
      <c r="AA319" s="3">
        <f t="shared" si="175"/>
        <v>50.759400532900415</v>
      </c>
      <c r="AB319" s="6">
        <f t="shared" si="176"/>
        <v>6.4405603494803705</v>
      </c>
      <c r="AC319" s="6">
        <f t="shared" si="178"/>
        <v>18.662639699622115</v>
      </c>
      <c r="AD319" s="6">
        <f t="shared" si="179"/>
        <v>0.26574187919994025</v>
      </c>
    </row>
    <row r="320" spans="6:30">
      <c r="F320" s="6">
        <f t="shared" si="177"/>
        <v>8134875096</v>
      </c>
      <c r="G320" s="6">
        <v>22744080</v>
      </c>
      <c r="H320" s="6">
        <v>639999458</v>
      </c>
      <c r="I320" s="12">
        <f t="shared" si="161"/>
        <v>1279998916</v>
      </c>
      <c r="J320" s="6">
        <v>136422747.765625</v>
      </c>
      <c r="K320" s="12">
        <f t="shared" si="162"/>
        <v>1091381982.125</v>
      </c>
      <c r="L320" s="6">
        <f t="shared" si="163"/>
        <v>8134.8750959999998</v>
      </c>
      <c r="M320" s="6">
        <f t="shared" si="164"/>
        <v>5242880</v>
      </c>
      <c r="N320" s="13">
        <f t="shared" si="165"/>
        <v>1.172823939706013</v>
      </c>
      <c r="O320" s="13">
        <f t="shared" si="180"/>
        <v>1.3333333333333333</v>
      </c>
      <c r="P320" s="7">
        <f t="shared" si="166"/>
        <v>4.2509711795873754E-2</v>
      </c>
      <c r="Q320" s="7">
        <f t="shared" si="167"/>
        <v>0.18308696873977637</v>
      </c>
      <c r="R320" s="6">
        <f t="shared" si="168"/>
        <v>0.22559668053565013</v>
      </c>
      <c r="S320" s="6">
        <f t="shared" si="169"/>
        <v>0.18308696873977637</v>
      </c>
      <c r="T320" s="7">
        <f t="shared" si="170"/>
        <v>0</v>
      </c>
      <c r="U320" s="7">
        <f t="shared" si="171"/>
        <v>14.56851035903628</v>
      </c>
      <c r="V320" s="7">
        <f t="shared" si="172"/>
        <v>39.526836625907073</v>
      </c>
      <c r="W320" s="6">
        <f t="shared" si="173"/>
        <v>54.095346984943355</v>
      </c>
      <c r="X320" s="6">
        <v>0.17963100000000001</v>
      </c>
      <c r="Y320" s="6">
        <v>53.120479320000008</v>
      </c>
      <c r="Z320" s="3">
        <f t="shared" si="174"/>
        <v>7.1257128001291532</v>
      </c>
      <c r="AA320" s="3">
        <f t="shared" si="175"/>
        <v>48.605507161904121</v>
      </c>
      <c r="AB320" s="6">
        <f t="shared" si="176"/>
        <v>1.9239266829090496</v>
      </c>
      <c r="AC320" s="6">
        <f t="shared" si="178"/>
        <v>25.588946526852329</v>
      </c>
      <c r="AD320" s="6">
        <f t="shared" si="179"/>
        <v>1.8352011830892985</v>
      </c>
    </row>
    <row r="321" spans="4:30">
      <c r="F321" s="6">
        <f t="shared" si="177"/>
        <v>12025569884</v>
      </c>
      <c r="G321" s="6">
        <v>39459925</v>
      </c>
      <c r="H321" s="6">
        <v>936364282</v>
      </c>
      <c r="I321" s="12">
        <f t="shared" si="161"/>
        <v>1872728564</v>
      </c>
      <c r="J321" s="6">
        <v>203614990.46875</v>
      </c>
      <c r="K321" s="12">
        <f t="shared" si="162"/>
        <v>1628919923.75</v>
      </c>
      <c r="L321" s="6">
        <f t="shared" si="163"/>
        <v>12025.569884</v>
      </c>
      <c r="M321" s="6">
        <f t="shared" si="164"/>
        <v>5242880</v>
      </c>
      <c r="N321" s="13">
        <f t="shared" si="165"/>
        <v>1.1496750311020314</v>
      </c>
      <c r="O321" s="13">
        <f t="shared" si="180"/>
        <v>1.3333333333333333</v>
      </c>
      <c r="P321" s="7">
        <f t="shared" si="166"/>
        <v>6.2194702302029538E-2</v>
      </c>
      <c r="Q321" s="7">
        <f t="shared" si="167"/>
        <v>0.27326272198349094</v>
      </c>
      <c r="R321" s="6">
        <f t="shared" si="168"/>
        <v>0.3354574242855205</v>
      </c>
      <c r="S321" s="6">
        <f t="shared" si="169"/>
        <v>0.27326272198349094</v>
      </c>
      <c r="T321" s="7">
        <f t="shared" si="170"/>
        <v>0</v>
      </c>
      <c r="U321" s="7">
        <f t="shared" si="171"/>
        <v>21.743933079219985</v>
      </c>
      <c r="V321" s="7">
        <f t="shared" si="172"/>
        <v>88.993749245947114</v>
      </c>
      <c r="W321" s="6">
        <f t="shared" si="173"/>
        <v>110.7376823251671</v>
      </c>
      <c r="X321" s="6">
        <v>0.40443499999999999</v>
      </c>
      <c r="Y321" s="6">
        <v>109.88866618178142</v>
      </c>
      <c r="Z321" s="3">
        <f t="shared" si="174"/>
        <v>4.6304809524398234</v>
      </c>
      <c r="AA321" s="3">
        <f t="shared" si="175"/>
        <v>32.221146513036707</v>
      </c>
      <c r="AB321" s="6">
        <f t="shared" si="176"/>
        <v>32.433463477816964</v>
      </c>
      <c r="AC321" s="6">
        <f t="shared" si="178"/>
        <v>17.055293363452591</v>
      </c>
      <c r="AD321" s="6">
        <f t="shared" si="179"/>
        <v>0.77261484089834387</v>
      </c>
    </row>
    <row r="322" spans="4:30">
      <c r="F322" s="6">
        <f t="shared" si="177"/>
        <v>14601681380</v>
      </c>
      <c r="G322" s="6">
        <v>118142155</v>
      </c>
      <c r="H322" s="6">
        <v>1019903190</v>
      </c>
      <c r="I322" s="12">
        <f t="shared" si="161"/>
        <v>2039806380</v>
      </c>
      <c r="J322" s="6">
        <v>256599293.5</v>
      </c>
      <c r="K322" s="12">
        <f t="shared" si="162"/>
        <v>2052794348</v>
      </c>
      <c r="L322" s="6">
        <f t="shared" si="163"/>
        <v>14601.68138</v>
      </c>
      <c r="M322" s="6">
        <f t="shared" si="164"/>
        <v>5242880</v>
      </c>
      <c r="N322" s="13">
        <f t="shared" si="165"/>
        <v>0.99367303012469133</v>
      </c>
      <c r="O322" s="13">
        <f t="shared" si="180"/>
        <v>1.3333333333333333</v>
      </c>
      <c r="P322" s="7">
        <f t="shared" si="166"/>
        <v>6.7743480286810293E-2</v>
      </c>
      <c r="Q322" s="7">
        <f t="shared" si="167"/>
        <v>0.3443706243799976</v>
      </c>
      <c r="R322" s="6">
        <f t="shared" si="168"/>
        <v>0.41211410466680787</v>
      </c>
      <c r="S322" s="6">
        <f t="shared" si="169"/>
        <v>0.3443706243799976</v>
      </c>
      <c r="T322" s="7">
        <f t="shared" si="170"/>
        <v>0</v>
      </c>
      <c r="U322" s="7">
        <f t="shared" si="171"/>
        <v>27.402097719791623</v>
      </c>
      <c r="V322" s="7">
        <f t="shared" si="172"/>
        <v>85.052969997747368</v>
      </c>
      <c r="W322" s="6">
        <f t="shared" si="173"/>
        <v>112.45506771753899</v>
      </c>
      <c r="X322" s="6">
        <v>0.38652599999999998</v>
      </c>
      <c r="Y322" s="6">
        <v>113.55782492730786</v>
      </c>
      <c r="Z322" s="3">
        <f t="shared" si="174"/>
        <v>5.2772811660793835</v>
      </c>
      <c r="AA322" s="3">
        <f t="shared" si="175"/>
        <v>42.48706370076011</v>
      </c>
      <c r="AB322" s="6">
        <f t="shared" si="176"/>
        <v>10.906219923110575</v>
      </c>
      <c r="AC322" s="6">
        <f t="shared" si="178"/>
        <v>6.620021594099204</v>
      </c>
      <c r="AD322" s="6">
        <f t="shared" si="179"/>
        <v>0.9710975095505564</v>
      </c>
    </row>
    <row r="323" spans="4:30">
      <c r="Z323" s="3">
        <f>AVERAGE(Z108:Z322)</f>
        <v>3.837028914259998</v>
      </c>
      <c r="AA323" s="3">
        <f>AVERAGE(AA108:AA322)</f>
        <v>39.957052006861183</v>
      </c>
    </row>
    <row r="324" spans="4:30">
      <c r="E324" s="6"/>
      <c r="F324" s="6"/>
      <c r="G324" s="4" t="s">
        <v>50</v>
      </c>
      <c r="K324" s="9"/>
      <c r="L324" s="9"/>
      <c r="Z324" s="3">
        <f>STDEV(Z108:Z322)</f>
        <v>1.8948141047873202</v>
      </c>
      <c r="AA324" s="3">
        <f>STDEV(AA108:AA322)</f>
        <v>10.865621558780241</v>
      </c>
    </row>
    <row r="325" spans="4:30">
      <c r="E325" s="6"/>
      <c r="F325" s="6"/>
      <c r="G325" t="s">
        <v>32</v>
      </c>
      <c r="H325" t="s">
        <v>79</v>
      </c>
      <c r="I325" t="s">
        <v>33</v>
      </c>
      <c r="J325" t="s">
        <v>75</v>
      </c>
      <c r="K325" t="s">
        <v>63</v>
      </c>
      <c r="L325" t="s">
        <v>61</v>
      </c>
      <c r="M325" t="s">
        <v>65</v>
      </c>
      <c r="N325" s="9" t="s">
        <v>59</v>
      </c>
      <c r="O325" t="s">
        <v>64</v>
      </c>
      <c r="P325" t="s">
        <v>34</v>
      </c>
      <c r="Q325" t="s">
        <v>35</v>
      </c>
      <c r="R325" t="s">
        <v>36</v>
      </c>
      <c r="S325" t="s">
        <v>37</v>
      </c>
      <c r="T325" t="s">
        <v>38</v>
      </c>
      <c r="U325" t="s">
        <v>39</v>
      </c>
      <c r="V325" t="s">
        <v>40</v>
      </c>
      <c r="W325" t="s">
        <v>41</v>
      </c>
      <c r="X325" t="s">
        <v>42</v>
      </c>
      <c r="Y325" t="s">
        <v>43</v>
      </c>
      <c r="Z325" t="s">
        <v>25</v>
      </c>
      <c r="AA325" t="s">
        <v>98</v>
      </c>
      <c r="AB325" t="s">
        <v>44</v>
      </c>
      <c r="AC325" t="s">
        <v>77</v>
      </c>
      <c r="AD325" t="s">
        <v>45</v>
      </c>
    </row>
    <row r="326" spans="4:30">
      <c r="D326" s="6">
        <f>L326*1000000</f>
        <v>32854596</v>
      </c>
      <c r="E326" s="12">
        <f t="shared" ref="E326:E389" si="181">K326/F326</f>
        <v>6.0033112659400071E-5</v>
      </c>
      <c r="F326" s="12">
        <f t="shared" ref="F326:F389" si="182">H326*1.5</f>
        <v>3976002</v>
      </c>
      <c r="G326" s="6">
        <v>52329</v>
      </c>
      <c r="H326" s="6">
        <v>2650668</v>
      </c>
      <c r="I326" s="12">
        <f t="shared" ref="I326:I389" si="183">2*H326</f>
        <v>5301336</v>
      </c>
      <c r="J326" s="6">
        <v>29.836472000000001</v>
      </c>
      <c r="K326" s="12">
        <f t="shared" ref="K326:K389" si="184">J326*8</f>
        <v>238.691776</v>
      </c>
      <c r="L326" s="6">
        <f t="shared" ref="L326:L389" si="185">((H326+2*G326)*8+(G326+H326)*4)/1000000</f>
        <v>32.854596000000001</v>
      </c>
      <c r="M326" s="6">
        <f t="shared" ref="M326:M389" si="186">40*2^20/8</f>
        <v>5242880</v>
      </c>
      <c r="N326" s="13">
        <f t="shared" ref="N326:N389" si="187">I326/K326</f>
        <v>22209.965038761955</v>
      </c>
      <c r="O326" s="13"/>
      <c r="P326" s="7">
        <f t="shared" ref="P326:P389" si="188">$B$32*I326</f>
        <v>0</v>
      </c>
      <c r="Q326" s="7">
        <f t="shared" ref="Q326:Q389" si="189">$C$32*K326</f>
        <v>4.8434354579908987E-8</v>
      </c>
      <c r="R326" s="6">
        <f t="shared" ref="R326:R389" si="190">P326+Q326</f>
        <v>4.8434354579908987E-8</v>
      </c>
      <c r="S326" s="6">
        <f t="shared" ref="S326:S389" si="191">MAX(P326,Q326)</f>
        <v>4.8434354579908987E-8</v>
      </c>
      <c r="T326" s="7">
        <f t="shared" ref="T326:T389" si="192">$D$32*I326</f>
        <v>0</v>
      </c>
      <c r="U326" s="7">
        <f t="shared" ref="U326:U389" si="193">$E$32*K326</f>
        <v>3.1070314895947792E-6</v>
      </c>
      <c r="V326" s="7">
        <f t="shared" ref="V326:V389" si="194">X326*$F$32</f>
        <v>5.9912156035057514E-2</v>
      </c>
      <c r="W326" s="6">
        <f t="shared" ref="W326:W389" si="195">SUM(T326:V326)</f>
        <v>5.9915263066547111E-2</v>
      </c>
      <c r="X326" s="6">
        <v>2.6800000000000001E-4</v>
      </c>
      <c r="Y326" s="6">
        <v>6.4171706666755993E-2</v>
      </c>
      <c r="Z326" s="12">
        <f t="shared" ref="Z326:Z389" si="196">I326/X326/1000000000</f>
        <v>19.78110447761194</v>
      </c>
      <c r="AA326" s="12">
        <f t="shared" ref="AA326:AA389" si="197">K326*8/X326/1000000000</f>
        <v>7.125127641791045E-3</v>
      </c>
      <c r="AB326" s="6">
        <f>ABS(S326-X326)/ABS(X326)*100</f>
        <v>99.981927479634365</v>
      </c>
      <c r="AC326" s="6">
        <f>ABS(R326-X326)/ABS(X326)*100</f>
        <v>99.981927479634365</v>
      </c>
      <c r="AD326" s="6">
        <f>ABS(W326-Y326)/ABS(Y326)*100</f>
        <v>6.6328976137608668</v>
      </c>
    </row>
    <row r="327" spans="4:30">
      <c r="D327" s="6">
        <f t="shared" ref="D327:D390" si="198">L327*1000000</f>
        <v>33225288</v>
      </c>
      <c r="E327" s="12">
        <f t="shared" si="181"/>
        <v>2.8930126748449822E-5</v>
      </c>
      <c r="F327" s="12">
        <f t="shared" si="182"/>
        <v>4015986</v>
      </c>
      <c r="G327" s="6">
        <v>54870</v>
      </c>
      <c r="H327" s="6">
        <v>2677324</v>
      </c>
      <c r="I327" s="12">
        <f t="shared" si="183"/>
        <v>5354648</v>
      </c>
      <c r="J327" s="6">
        <v>14.522873000000001</v>
      </c>
      <c r="K327" s="12">
        <f t="shared" si="184"/>
        <v>116.182984</v>
      </c>
      <c r="L327" s="6">
        <f t="shared" si="185"/>
        <v>33.225287999999999</v>
      </c>
      <c r="M327" s="6">
        <f t="shared" si="186"/>
        <v>5242880</v>
      </c>
      <c r="N327" s="13">
        <f t="shared" si="187"/>
        <v>46088.057094488118</v>
      </c>
      <c r="O327" s="13"/>
      <c r="P327" s="7">
        <f t="shared" si="188"/>
        <v>0</v>
      </c>
      <c r="Q327" s="7">
        <f t="shared" si="189"/>
        <v>2.3575373804281772E-8</v>
      </c>
      <c r="R327" s="6">
        <f t="shared" si="190"/>
        <v>2.3575373804281772E-8</v>
      </c>
      <c r="S327" s="6">
        <f t="shared" si="191"/>
        <v>2.3575373804281772E-8</v>
      </c>
      <c r="T327" s="7">
        <f t="shared" si="192"/>
        <v>0</v>
      </c>
      <c r="U327" s="7">
        <f t="shared" si="193"/>
        <v>1.5123444799501027E-6</v>
      </c>
      <c r="V327" s="7">
        <f t="shared" si="194"/>
        <v>4.9628726267846146E-2</v>
      </c>
      <c r="W327" s="6">
        <f t="shared" si="195"/>
        <v>4.9630238612326093E-2</v>
      </c>
      <c r="X327" s="6">
        <v>2.22E-4</v>
      </c>
      <c r="Y327" s="6">
        <v>5.5549950000000001E-2</v>
      </c>
      <c r="Z327" s="12">
        <f t="shared" si="196"/>
        <v>24.120036036036037</v>
      </c>
      <c r="AA327" s="12">
        <f t="shared" si="197"/>
        <v>4.1867741981981982E-3</v>
      </c>
      <c r="AB327" s="6">
        <f t="shared" ref="AB326:AB389" si="199">ABS(S327-X327)/ABS(X327)*100</f>
        <v>99.989380462250324</v>
      </c>
      <c r="AC327" s="6">
        <f>ABS(R327-X327)/ABS(X327)*100</f>
        <v>99.989380462250324</v>
      </c>
      <c r="AD327" s="6">
        <f t="shared" ref="AD327:AD390" si="200">ABS(W327-Y327)/ABS(Y327)*100</f>
        <v>10.656555744287633</v>
      </c>
    </row>
    <row r="328" spans="4:30">
      <c r="D328" s="6">
        <f t="shared" si="198"/>
        <v>33428136.000000004</v>
      </c>
      <c r="E328" s="12">
        <f t="shared" si="181"/>
        <v>2.7830693250194646E-5</v>
      </c>
      <c r="F328" s="12">
        <f t="shared" si="182"/>
        <v>4047694.5</v>
      </c>
      <c r="G328" s="6">
        <v>52329</v>
      </c>
      <c r="H328" s="6">
        <v>2698463</v>
      </c>
      <c r="I328" s="12">
        <f t="shared" si="183"/>
        <v>5396926</v>
      </c>
      <c r="J328" s="6">
        <v>14.081268</v>
      </c>
      <c r="K328" s="12">
        <f t="shared" si="184"/>
        <v>112.650144</v>
      </c>
      <c r="L328" s="6">
        <f t="shared" si="185"/>
        <v>33.428136000000002</v>
      </c>
      <c r="M328" s="6">
        <f t="shared" si="186"/>
        <v>5242880</v>
      </c>
      <c r="N328" s="13">
        <f t="shared" si="187"/>
        <v>47908.735917816492</v>
      </c>
      <c r="O328" s="13"/>
      <c r="P328" s="7">
        <f t="shared" si="188"/>
        <v>0</v>
      </c>
      <c r="Q328" s="7">
        <f t="shared" si="189"/>
        <v>2.2858504425279431E-8</v>
      </c>
      <c r="R328" s="6">
        <f t="shared" si="190"/>
        <v>2.2858504425279431E-8</v>
      </c>
      <c r="S328" s="6">
        <f t="shared" si="191"/>
        <v>2.2858504425279431E-8</v>
      </c>
      <c r="T328" s="7">
        <f t="shared" si="192"/>
        <v>0</v>
      </c>
      <c r="U328" s="7">
        <f t="shared" si="193"/>
        <v>1.4663577881937012E-6</v>
      </c>
      <c r="V328" s="7">
        <f t="shared" si="194"/>
        <v>5.9017944750952178E-2</v>
      </c>
      <c r="W328" s="6">
        <f t="shared" si="195"/>
        <v>5.9019411108740372E-2</v>
      </c>
      <c r="X328" s="6">
        <v>2.6400000000000002E-4</v>
      </c>
      <c r="Y328" s="6">
        <v>6.4711680000000008E-2</v>
      </c>
      <c r="Z328" s="12">
        <f t="shared" si="196"/>
        <v>20.442901515151512</v>
      </c>
      <c r="AA328" s="12">
        <f t="shared" si="197"/>
        <v>3.4136407272727272E-3</v>
      </c>
      <c r="AB328" s="6">
        <f t="shared" si="199"/>
        <v>99.991341475596485</v>
      </c>
      <c r="AC328" s="6">
        <f t="shared" ref="AC327:AC390" si="201">ABS(R328-X328)/ABS(X328)*100</f>
        <v>99.991341475596485</v>
      </c>
      <c r="AD328" s="6">
        <f t="shared" si="200"/>
        <v>8.7963546785675106</v>
      </c>
    </row>
    <row r="329" spans="4:30">
      <c r="D329" s="6">
        <f t="shared" si="198"/>
        <v>33915812</v>
      </c>
      <c r="E329" s="12">
        <f t="shared" si="181"/>
        <v>1.1349457569694271E-4</v>
      </c>
      <c r="F329" s="12">
        <f t="shared" si="182"/>
        <v>3936496.5</v>
      </c>
      <c r="G329" s="6">
        <v>121192</v>
      </c>
      <c r="H329" s="6">
        <v>2624331</v>
      </c>
      <c r="I329" s="12">
        <f t="shared" si="183"/>
        <v>5248662</v>
      </c>
      <c r="J329" s="6">
        <v>55.846375000000002</v>
      </c>
      <c r="K329" s="12">
        <f t="shared" si="184"/>
        <v>446.77100000000002</v>
      </c>
      <c r="L329" s="6">
        <f t="shared" si="185"/>
        <v>33.915812000000003</v>
      </c>
      <c r="M329" s="6">
        <f t="shared" si="186"/>
        <v>5242880</v>
      </c>
      <c r="N329" s="13">
        <f t="shared" si="187"/>
        <v>11747.991700446089</v>
      </c>
      <c r="O329" s="13"/>
      <c r="P329" s="7">
        <f t="shared" si="188"/>
        <v>0</v>
      </c>
      <c r="Q329" s="7">
        <f t="shared" si="189"/>
        <v>9.0656935872061704E-8</v>
      </c>
      <c r="R329" s="6">
        <f t="shared" si="190"/>
        <v>9.0656935872061704E-8</v>
      </c>
      <c r="S329" s="6">
        <f t="shared" si="191"/>
        <v>9.0656935872061704E-8</v>
      </c>
      <c r="T329" s="7">
        <f t="shared" si="192"/>
        <v>0</v>
      </c>
      <c r="U329" s="7">
        <f t="shared" si="193"/>
        <v>5.8155818725725563E-6</v>
      </c>
      <c r="V329" s="7">
        <f t="shared" si="194"/>
        <v>0.13703787928914274</v>
      </c>
      <c r="W329" s="6">
        <f t="shared" si="195"/>
        <v>0.13704369487101531</v>
      </c>
      <c r="X329" s="6">
        <v>6.1300000000000005E-4</v>
      </c>
      <c r="Y329" s="6">
        <v>0.1426834125</v>
      </c>
      <c r="Z329" s="12">
        <f t="shared" si="196"/>
        <v>8.5622544861337673</v>
      </c>
      <c r="AA329" s="12">
        <f t="shared" si="197"/>
        <v>5.8306166394779769E-3</v>
      </c>
      <c r="AB329" s="6">
        <f t="shared" si="199"/>
        <v>99.985210940314516</v>
      </c>
      <c r="AC329" s="6">
        <f t="shared" si="201"/>
        <v>99.985210940314516</v>
      </c>
      <c r="AD329" s="6">
        <f t="shared" si="200"/>
        <v>3.952609157693566</v>
      </c>
    </row>
    <row r="330" spans="4:30">
      <c r="D330" s="6">
        <f t="shared" si="198"/>
        <v>34535664</v>
      </c>
      <c r="E330" s="12">
        <f t="shared" si="181"/>
        <v>2.4093158666564675E-4</v>
      </c>
      <c r="F330" s="12">
        <f t="shared" si="182"/>
        <v>4274883</v>
      </c>
      <c r="G330" s="6">
        <v>16830</v>
      </c>
      <c r="H330" s="6">
        <v>2849922</v>
      </c>
      <c r="I330" s="12">
        <f t="shared" si="183"/>
        <v>5699844</v>
      </c>
      <c r="J330" s="6">
        <v>128.744293</v>
      </c>
      <c r="K330" s="12">
        <f t="shared" si="184"/>
        <v>1029.954344</v>
      </c>
      <c r="L330" s="6">
        <f t="shared" si="185"/>
        <v>34.535663999999997</v>
      </c>
      <c r="M330" s="6">
        <f t="shared" si="186"/>
        <v>5242880</v>
      </c>
      <c r="N330" s="13">
        <f t="shared" si="187"/>
        <v>5534.0744307788464</v>
      </c>
      <c r="O330" s="13"/>
      <c r="P330" s="7">
        <f t="shared" si="188"/>
        <v>0</v>
      </c>
      <c r="Q330" s="7">
        <f t="shared" si="189"/>
        <v>2.089941041722927E-7</v>
      </c>
      <c r="R330" s="6">
        <f t="shared" si="190"/>
        <v>2.089941041722927E-7</v>
      </c>
      <c r="S330" s="6">
        <f t="shared" si="191"/>
        <v>2.089941041722927E-7</v>
      </c>
      <c r="T330" s="7">
        <f t="shared" si="192"/>
        <v>0</v>
      </c>
      <c r="U330" s="7">
        <f t="shared" si="193"/>
        <v>1.3406832163555285E-5</v>
      </c>
      <c r="V330" s="7">
        <f t="shared" si="194"/>
        <v>4.9628726267846146E-2</v>
      </c>
      <c r="W330" s="6">
        <f t="shared" si="195"/>
        <v>4.96421331000097E-2</v>
      </c>
      <c r="X330" s="6">
        <v>2.22E-4</v>
      </c>
      <c r="Y330" s="6">
        <v>5.4145800000000001E-2</v>
      </c>
      <c r="Z330" s="12">
        <f t="shared" si="196"/>
        <v>25.674972972972974</v>
      </c>
      <c r="AA330" s="12">
        <f t="shared" si="197"/>
        <v>3.7115471855855856E-2</v>
      </c>
      <c r="AB330" s="6">
        <f t="shared" si="199"/>
        <v>99.905858511634108</v>
      </c>
      <c r="AC330" s="6">
        <f t="shared" si="201"/>
        <v>99.905858511634108</v>
      </c>
      <c r="AD330" s="6">
        <f t="shared" si="200"/>
        <v>8.3176661901575031</v>
      </c>
    </row>
    <row r="331" spans="4:30">
      <c r="D331" s="6">
        <f t="shared" si="198"/>
        <v>34614480</v>
      </c>
      <c r="E331" s="12">
        <f t="shared" si="181"/>
        <v>3.2176016184331956E-5</v>
      </c>
      <c r="F331" s="12">
        <f t="shared" si="182"/>
        <v>4060717.5</v>
      </c>
      <c r="G331" s="6">
        <v>106437</v>
      </c>
      <c r="H331" s="6">
        <v>2707145</v>
      </c>
      <c r="I331" s="12">
        <f t="shared" si="183"/>
        <v>5414290</v>
      </c>
      <c r="J331" s="6">
        <v>16.332214</v>
      </c>
      <c r="K331" s="12">
        <f t="shared" si="184"/>
        <v>130.657712</v>
      </c>
      <c r="L331" s="6">
        <f t="shared" si="185"/>
        <v>34.61448</v>
      </c>
      <c r="M331" s="6">
        <f t="shared" si="186"/>
        <v>5242880</v>
      </c>
      <c r="N331" s="13">
        <f t="shared" si="187"/>
        <v>41438.732678863991</v>
      </c>
      <c r="O331" s="13"/>
      <c r="P331" s="7">
        <f t="shared" si="188"/>
        <v>0</v>
      </c>
      <c r="Q331" s="7">
        <f t="shared" si="189"/>
        <v>2.6512526144208797E-8</v>
      </c>
      <c r="R331" s="6">
        <f t="shared" si="190"/>
        <v>2.6512526144208797E-8</v>
      </c>
      <c r="S331" s="6">
        <f t="shared" si="191"/>
        <v>2.6512526144208797E-8</v>
      </c>
      <c r="T331" s="7">
        <f t="shared" si="192"/>
        <v>0</v>
      </c>
      <c r="U331" s="7">
        <f t="shared" si="193"/>
        <v>1.700760840383565E-6</v>
      </c>
      <c r="V331" s="7">
        <f t="shared" si="194"/>
        <v>7.9584804285374899E-2</v>
      </c>
      <c r="W331" s="6">
        <f t="shared" si="195"/>
        <v>7.9586505046215283E-2</v>
      </c>
      <c r="X331" s="6">
        <v>3.5599999999999998E-4</v>
      </c>
      <c r="Y331" s="6">
        <v>8.7252040000000003E-2</v>
      </c>
      <c r="Z331" s="12">
        <f t="shared" si="196"/>
        <v>15.208679775280899</v>
      </c>
      <c r="AA331" s="12">
        <f t="shared" si="197"/>
        <v>2.9361283595505622E-3</v>
      </c>
      <c r="AB331" s="6">
        <f t="shared" si="199"/>
        <v>99.992552661195447</v>
      </c>
      <c r="AC331" s="6">
        <f t="shared" si="201"/>
        <v>99.992552661195447</v>
      </c>
      <c r="AD331" s="6">
        <f t="shared" si="200"/>
        <v>8.7855079993369998</v>
      </c>
    </row>
    <row r="332" spans="4:30">
      <c r="D332" s="6">
        <f t="shared" si="198"/>
        <v>34614888</v>
      </c>
      <c r="E332" s="12">
        <f t="shared" si="181"/>
        <v>1.4321849472581359E-4</v>
      </c>
      <c r="F332" s="12">
        <f t="shared" si="182"/>
        <v>4060768.5</v>
      </c>
      <c r="G332" s="6">
        <v>106437</v>
      </c>
      <c r="H332" s="6">
        <v>2707179</v>
      </c>
      <c r="I332" s="12">
        <f t="shared" si="183"/>
        <v>5414358</v>
      </c>
      <c r="J332" s="6">
        <v>72.697143999999994</v>
      </c>
      <c r="K332" s="12">
        <f t="shared" si="184"/>
        <v>581.57715199999996</v>
      </c>
      <c r="L332" s="6">
        <f t="shared" si="185"/>
        <v>34.614888000000001</v>
      </c>
      <c r="M332" s="6">
        <f t="shared" si="186"/>
        <v>5242880</v>
      </c>
      <c r="N332" s="13">
        <f t="shared" si="187"/>
        <v>9309.7845769566957</v>
      </c>
      <c r="O332" s="13"/>
      <c r="P332" s="7">
        <f t="shared" si="188"/>
        <v>0</v>
      </c>
      <c r="Q332" s="7">
        <f t="shared" si="189"/>
        <v>1.1801124641823279E-7</v>
      </c>
      <c r="R332" s="6">
        <f t="shared" si="190"/>
        <v>1.1801124641823279E-7</v>
      </c>
      <c r="S332" s="6">
        <f t="shared" si="191"/>
        <v>1.1801124641823279E-7</v>
      </c>
      <c r="T332" s="7">
        <f t="shared" si="192"/>
        <v>0</v>
      </c>
      <c r="U332" s="7">
        <f t="shared" si="193"/>
        <v>7.570342619985571E-6</v>
      </c>
      <c r="V332" s="7">
        <f t="shared" si="194"/>
        <v>7.9584804285374899E-2</v>
      </c>
      <c r="W332" s="6">
        <f t="shared" si="195"/>
        <v>7.9592374627994886E-2</v>
      </c>
      <c r="X332" s="6">
        <v>3.5599999999999998E-4</v>
      </c>
      <c r="Y332" s="6">
        <v>8.7291199999999985E-2</v>
      </c>
      <c r="Z332" s="12">
        <f t="shared" si="196"/>
        <v>15.208870786516854</v>
      </c>
      <c r="AA332" s="12">
        <f t="shared" si="197"/>
        <v>1.3069149483146067E-2</v>
      </c>
      <c r="AB332" s="6">
        <f t="shared" si="199"/>
        <v>99.966850773478029</v>
      </c>
      <c r="AC332" s="6">
        <f t="shared" si="201"/>
        <v>99.966850773478029</v>
      </c>
      <c r="AD332" s="6">
        <f t="shared" si="200"/>
        <v>8.8197039014300422</v>
      </c>
    </row>
    <row r="333" spans="4:30">
      <c r="D333" s="6">
        <f t="shared" si="198"/>
        <v>34651580</v>
      </c>
      <c r="E333" s="12">
        <f t="shared" si="181"/>
        <v>9.3077838245450312E-4</v>
      </c>
      <c r="F333" s="12">
        <f t="shared" si="182"/>
        <v>4018125</v>
      </c>
      <c r="G333" s="6">
        <v>125329</v>
      </c>
      <c r="H333" s="6">
        <v>2678750</v>
      </c>
      <c r="I333" s="12">
        <f t="shared" si="183"/>
        <v>5357500</v>
      </c>
      <c r="J333" s="6">
        <v>467.49798600000003</v>
      </c>
      <c r="K333" s="12">
        <f t="shared" si="184"/>
        <v>3739.9838880000002</v>
      </c>
      <c r="L333" s="6">
        <f t="shared" si="185"/>
        <v>34.651580000000003</v>
      </c>
      <c r="M333" s="6">
        <f t="shared" si="186"/>
        <v>5242880</v>
      </c>
      <c r="N333" s="13">
        <f t="shared" si="187"/>
        <v>1432.4928022256763</v>
      </c>
      <c r="O333" s="13"/>
      <c r="P333" s="7">
        <f t="shared" si="188"/>
        <v>0</v>
      </c>
      <c r="Q333" s="7">
        <f t="shared" si="189"/>
        <v>7.5890216575596904E-7</v>
      </c>
      <c r="R333" s="6">
        <f t="shared" si="190"/>
        <v>7.5890216575596904E-7</v>
      </c>
      <c r="S333" s="6">
        <f t="shared" si="191"/>
        <v>7.5890216575596904E-7</v>
      </c>
      <c r="T333" s="7">
        <f t="shared" si="192"/>
        <v>0</v>
      </c>
      <c r="U333" s="7">
        <f t="shared" si="193"/>
        <v>4.868306694652569E-5</v>
      </c>
      <c r="V333" s="7">
        <f t="shared" si="194"/>
        <v>7.5784406327927226E-2</v>
      </c>
      <c r="W333" s="6">
        <f t="shared" si="195"/>
        <v>7.5833089394873751E-2</v>
      </c>
      <c r="X333" s="6">
        <v>3.39E-4</v>
      </c>
      <c r="Y333" s="6">
        <v>8.2603000000112989E-2</v>
      </c>
      <c r="Z333" s="12">
        <f t="shared" si="196"/>
        <v>15.803834808259586</v>
      </c>
      <c r="AA333" s="12">
        <f t="shared" si="197"/>
        <v>8.8259206796460182E-2</v>
      </c>
      <c r="AB333" s="6">
        <f t="shared" si="199"/>
        <v>99.776135054349282</v>
      </c>
      <c r="AC333" s="6">
        <f t="shared" si="201"/>
        <v>99.776135054349282</v>
      </c>
      <c r="AD333" s="6">
        <f t="shared" si="200"/>
        <v>8.1957200165005837</v>
      </c>
    </row>
    <row r="334" spans="4:30">
      <c r="D334" s="6">
        <f t="shared" si="198"/>
        <v>35893404</v>
      </c>
      <c r="E334" s="12">
        <f t="shared" si="181"/>
        <v>0.94243185756880843</v>
      </c>
      <c r="F334" s="12">
        <f t="shared" si="182"/>
        <v>4415830.5</v>
      </c>
      <c r="G334" s="6">
        <v>28338</v>
      </c>
      <c r="H334" s="6">
        <v>2943887</v>
      </c>
      <c r="I334" s="12">
        <f t="shared" si="183"/>
        <v>5887774</v>
      </c>
      <c r="J334" s="6">
        <v>520202.41760300001</v>
      </c>
      <c r="K334" s="12">
        <f t="shared" si="184"/>
        <v>4161619.3408240001</v>
      </c>
      <c r="L334" s="6">
        <f t="shared" si="185"/>
        <v>35.893403999999997</v>
      </c>
      <c r="M334" s="6">
        <f t="shared" si="186"/>
        <v>5242880</v>
      </c>
      <c r="N334" s="13">
        <f t="shared" si="187"/>
        <v>1.4147795648302186</v>
      </c>
      <c r="O334" s="13"/>
      <c r="P334" s="7">
        <f t="shared" si="188"/>
        <v>0</v>
      </c>
      <c r="Q334" s="7">
        <f t="shared" si="189"/>
        <v>8.4445869965824342E-4</v>
      </c>
      <c r="R334" s="6">
        <f t="shared" si="190"/>
        <v>8.4445869965824342E-4</v>
      </c>
      <c r="S334" s="6">
        <f t="shared" si="191"/>
        <v>8.4445869965824342E-4</v>
      </c>
      <c r="T334" s="7">
        <f t="shared" si="192"/>
        <v>0</v>
      </c>
      <c r="U334" s="7">
        <f t="shared" si="193"/>
        <v>5.4171461440074231E-2</v>
      </c>
      <c r="V334" s="7">
        <f t="shared" si="194"/>
        <v>0.28458274116652316</v>
      </c>
      <c r="W334" s="6">
        <f t="shared" si="195"/>
        <v>0.33875420260659739</v>
      </c>
      <c r="X334" s="6">
        <v>1.273E-3</v>
      </c>
      <c r="Y334" s="6">
        <v>0.33485557777721203</v>
      </c>
      <c r="Z334" s="12">
        <f t="shared" si="196"/>
        <v>4.6251170463472109</v>
      </c>
      <c r="AA334" s="12">
        <f t="shared" si="197"/>
        <v>26.153145896772976</v>
      </c>
      <c r="AB334" s="6">
        <f t="shared" si="199"/>
        <v>33.663888479321017</v>
      </c>
      <c r="AC334" s="6">
        <f t="shared" si="201"/>
        <v>33.663888479321017</v>
      </c>
      <c r="AD334" s="6">
        <f t="shared" si="200"/>
        <v>1.1642705357529419</v>
      </c>
    </row>
    <row r="335" spans="4:30">
      <c r="D335" s="6">
        <f t="shared" si="198"/>
        <v>35995176</v>
      </c>
      <c r="E335" s="12">
        <f t="shared" si="181"/>
        <v>2.0898466481755178E-3</v>
      </c>
      <c r="F335" s="12">
        <f t="shared" si="182"/>
        <v>4362087</v>
      </c>
      <c r="G335" s="6">
        <v>54924</v>
      </c>
      <c r="H335" s="6">
        <v>2908058</v>
      </c>
      <c r="I335" s="12">
        <f t="shared" si="183"/>
        <v>5816116</v>
      </c>
      <c r="J335" s="6">
        <v>1139.511612</v>
      </c>
      <c r="K335" s="12">
        <f t="shared" si="184"/>
        <v>9116.0928960000001</v>
      </c>
      <c r="L335" s="6">
        <f t="shared" si="185"/>
        <v>35.995176000000001</v>
      </c>
      <c r="M335" s="6">
        <f t="shared" si="186"/>
        <v>5242880</v>
      </c>
      <c r="N335" s="13">
        <f t="shared" si="187"/>
        <v>638.00534574982464</v>
      </c>
      <c r="O335" s="13"/>
      <c r="P335" s="7">
        <f t="shared" si="188"/>
        <v>0</v>
      </c>
      <c r="Q335" s="7">
        <f t="shared" si="189"/>
        <v>1.8498001192477338E-6</v>
      </c>
      <c r="R335" s="6">
        <f t="shared" si="190"/>
        <v>1.8498001192477338E-6</v>
      </c>
      <c r="S335" s="6">
        <f t="shared" si="191"/>
        <v>1.8498001192477338E-6</v>
      </c>
      <c r="T335" s="7">
        <f t="shared" si="192"/>
        <v>0</v>
      </c>
      <c r="U335" s="7">
        <f t="shared" si="193"/>
        <v>1.1866344188558581E-4</v>
      </c>
      <c r="V335" s="7">
        <f t="shared" si="194"/>
        <v>5.1417148836056817E-2</v>
      </c>
      <c r="W335" s="6">
        <f t="shared" si="195"/>
        <v>5.1535812277942405E-2</v>
      </c>
      <c r="X335" s="6">
        <v>2.3000000000000001E-4</v>
      </c>
      <c r="Y335" s="6">
        <v>5.636415384626E-2</v>
      </c>
      <c r="Z335" s="12">
        <f t="shared" si="196"/>
        <v>25.287460869565216</v>
      </c>
      <c r="AA335" s="12">
        <f t="shared" si="197"/>
        <v>0.31708149203478259</v>
      </c>
      <c r="AB335" s="6">
        <f t="shared" si="199"/>
        <v>99.195739078587934</v>
      </c>
      <c r="AC335" s="6">
        <f t="shared" si="201"/>
        <v>99.195739078587934</v>
      </c>
      <c r="AD335" s="6">
        <f t="shared" si="200"/>
        <v>8.5663338111798417</v>
      </c>
    </row>
    <row r="336" spans="4:30">
      <c r="D336" s="6">
        <f t="shared" si="198"/>
        <v>38060788</v>
      </c>
      <c r="E336" s="12">
        <f t="shared" si="181"/>
        <v>0.37596004722434295</v>
      </c>
      <c r="F336" s="12">
        <f t="shared" si="182"/>
        <v>3953046</v>
      </c>
      <c r="G336" s="6">
        <v>321821</v>
      </c>
      <c r="H336" s="6">
        <v>2635364</v>
      </c>
      <c r="I336" s="12">
        <f t="shared" si="183"/>
        <v>5270728</v>
      </c>
      <c r="J336" s="6">
        <v>185773.420105</v>
      </c>
      <c r="K336" s="12">
        <f t="shared" si="184"/>
        <v>1486187.36084</v>
      </c>
      <c r="L336" s="6">
        <f t="shared" si="185"/>
        <v>38.060788000000002</v>
      </c>
      <c r="M336" s="6">
        <f t="shared" si="186"/>
        <v>5242880</v>
      </c>
      <c r="N336" s="13">
        <f t="shared" si="187"/>
        <v>3.5464761300492826</v>
      </c>
      <c r="O336" s="13"/>
      <c r="P336" s="7">
        <f t="shared" si="188"/>
        <v>0</v>
      </c>
      <c r="Q336" s="7">
        <f t="shared" si="189"/>
        <v>3.0157103362917582E-4</v>
      </c>
      <c r="R336" s="6">
        <f t="shared" si="190"/>
        <v>3.0157103362917582E-4</v>
      </c>
      <c r="S336" s="6">
        <f t="shared" si="191"/>
        <v>3.0157103362917582E-4</v>
      </c>
      <c r="T336" s="7">
        <f t="shared" si="192"/>
        <v>0</v>
      </c>
      <c r="U336" s="7">
        <f t="shared" si="193"/>
        <v>1.9345580341937035E-2</v>
      </c>
      <c r="V336" s="7">
        <f t="shared" si="194"/>
        <v>0.24009572978228272</v>
      </c>
      <c r="W336" s="6">
        <f t="shared" si="195"/>
        <v>0.25944131012421978</v>
      </c>
      <c r="X336" s="6">
        <v>1.0740000000000001E-3</v>
      </c>
      <c r="Y336" s="6">
        <v>0.2670299625</v>
      </c>
      <c r="Z336" s="12">
        <f t="shared" si="196"/>
        <v>4.907567970204842</v>
      </c>
      <c r="AA336" s="12">
        <f t="shared" si="197"/>
        <v>11.07029691500931</v>
      </c>
      <c r="AB336" s="6">
        <f t="shared" si="199"/>
        <v>71.920760369722913</v>
      </c>
      <c r="AC336" s="6">
        <f t="shared" si="201"/>
        <v>71.920760369722913</v>
      </c>
      <c r="AD336" s="6">
        <f t="shared" si="200"/>
        <v>2.8418729886089897</v>
      </c>
    </row>
    <row r="337" spans="4:30">
      <c r="D337" s="6">
        <f t="shared" si="198"/>
        <v>38169924</v>
      </c>
      <c r="E337" s="12">
        <f t="shared" si="181"/>
        <v>2.5682715894695757E-2</v>
      </c>
      <c r="F337" s="12">
        <f t="shared" si="182"/>
        <v>4612900.5</v>
      </c>
      <c r="G337" s="6">
        <v>63336</v>
      </c>
      <c r="H337" s="6">
        <v>3075267</v>
      </c>
      <c r="I337" s="12">
        <f t="shared" si="183"/>
        <v>6150534</v>
      </c>
      <c r="J337" s="6">
        <v>14808.976624000001</v>
      </c>
      <c r="K337" s="12">
        <f t="shared" si="184"/>
        <v>118471.81299200001</v>
      </c>
      <c r="L337" s="6">
        <f t="shared" si="185"/>
        <v>38.169924000000002</v>
      </c>
      <c r="M337" s="6">
        <f t="shared" si="186"/>
        <v>5242880</v>
      </c>
      <c r="N337" s="13">
        <f t="shared" si="187"/>
        <v>51.915589410413801</v>
      </c>
      <c r="O337" s="13"/>
      <c r="P337" s="7">
        <f t="shared" si="188"/>
        <v>0</v>
      </c>
      <c r="Q337" s="7">
        <f t="shared" si="189"/>
        <v>2.40398135802517E-5</v>
      </c>
      <c r="R337" s="6">
        <f t="shared" si="190"/>
        <v>2.40398135802517E-5</v>
      </c>
      <c r="S337" s="6">
        <f t="shared" si="191"/>
        <v>2.40398135802517E-5</v>
      </c>
      <c r="T337" s="7">
        <f t="shared" si="192"/>
        <v>0</v>
      </c>
      <c r="U337" s="7">
        <f t="shared" si="193"/>
        <v>1.5421379813082788E-3</v>
      </c>
      <c r="V337" s="7">
        <f t="shared" si="194"/>
        <v>6.371255399250518E-2</v>
      </c>
      <c r="W337" s="6">
        <f t="shared" si="195"/>
        <v>6.5254691973813464E-2</v>
      </c>
      <c r="X337" s="6">
        <v>2.8499999999999999E-4</v>
      </c>
      <c r="Y337" s="6">
        <v>7.0721911764839995E-2</v>
      </c>
      <c r="Z337" s="12">
        <f t="shared" si="196"/>
        <v>21.580821052631581</v>
      </c>
      <c r="AA337" s="12">
        <f t="shared" si="197"/>
        <v>3.3255245752140357</v>
      </c>
      <c r="AB337" s="6">
        <f t="shared" si="199"/>
        <v>91.564977691139759</v>
      </c>
      <c r="AC337" s="6">
        <f t="shared" si="201"/>
        <v>91.564977691139759</v>
      </c>
      <c r="AD337" s="6">
        <f t="shared" si="200"/>
        <v>7.73058823580135</v>
      </c>
    </row>
    <row r="338" spans="4:30">
      <c r="D338" s="6">
        <f t="shared" si="198"/>
        <v>38241056</v>
      </c>
      <c r="E338" s="12">
        <f t="shared" si="181"/>
        <v>0.1067061359900425</v>
      </c>
      <c r="F338" s="12">
        <f t="shared" si="182"/>
        <v>4269342</v>
      </c>
      <c r="G338" s="6">
        <v>204316</v>
      </c>
      <c r="H338" s="6">
        <v>2846228</v>
      </c>
      <c r="I338" s="12">
        <f t="shared" si="183"/>
        <v>5692456</v>
      </c>
      <c r="J338" s="6">
        <v>56945.623505000003</v>
      </c>
      <c r="K338" s="12">
        <f t="shared" si="184"/>
        <v>455564.98804000003</v>
      </c>
      <c r="L338" s="6">
        <f t="shared" si="185"/>
        <v>38.241056</v>
      </c>
      <c r="M338" s="6">
        <f t="shared" si="186"/>
        <v>5242880</v>
      </c>
      <c r="N338" s="13">
        <f t="shared" si="187"/>
        <v>12.495376399514234</v>
      </c>
      <c r="O338" s="13"/>
      <c r="P338" s="7">
        <f t="shared" si="188"/>
        <v>0</v>
      </c>
      <c r="Q338" s="7">
        <f t="shared" si="189"/>
        <v>9.2441375797217907E-5</v>
      </c>
      <c r="R338" s="6">
        <f t="shared" si="190"/>
        <v>9.2441375797217907E-5</v>
      </c>
      <c r="S338" s="6">
        <f t="shared" si="191"/>
        <v>9.2441375797217907E-5</v>
      </c>
      <c r="T338" s="7">
        <f t="shared" si="192"/>
        <v>0</v>
      </c>
      <c r="U338" s="7">
        <f t="shared" si="193"/>
        <v>5.9300525016712305E-3</v>
      </c>
      <c r="V338" s="7">
        <f t="shared" si="194"/>
        <v>0.11803588950190436</v>
      </c>
      <c r="W338" s="6">
        <f t="shared" si="195"/>
        <v>0.12396594200357558</v>
      </c>
      <c r="X338" s="6">
        <v>5.2800000000000004E-4</v>
      </c>
      <c r="Y338" s="6">
        <v>0.1345905</v>
      </c>
      <c r="Z338" s="12">
        <f t="shared" si="196"/>
        <v>10.781166666666666</v>
      </c>
      <c r="AA338" s="12">
        <f t="shared" si="197"/>
        <v>6.902499818787879</v>
      </c>
      <c r="AB338" s="6">
        <f t="shared" si="199"/>
        <v>82.49216367476933</v>
      </c>
      <c r="AC338" s="6">
        <f t="shared" si="201"/>
        <v>82.49216367476933</v>
      </c>
      <c r="AD338" s="6">
        <f t="shared" si="200"/>
        <v>7.8939880574218995</v>
      </c>
    </row>
    <row r="339" spans="4:30">
      <c r="D339" s="6">
        <f t="shared" si="198"/>
        <v>38324800</v>
      </c>
      <c r="E339" s="12">
        <f t="shared" si="181"/>
        <v>0.63386508848904266</v>
      </c>
      <c r="F339" s="12">
        <f t="shared" si="182"/>
        <v>4681800</v>
      </c>
      <c r="G339" s="6">
        <v>43520</v>
      </c>
      <c r="H339" s="6">
        <v>3121200</v>
      </c>
      <c r="I339" s="12">
        <f t="shared" si="183"/>
        <v>6242400</v>
      </c>
      <c r="J339" s="6">
        <v>370953.69641099998</v>
      </c>
      <c r="K339" s="12">
        <f t="shared" si="184"/>
        <v>2967629.5712879999</v>
      </c>
      <c r="L339" s="6">
        <f t="shared" si="185"/>
        <v>38.324800000000003</v>
      </c>
      <c r="M339" s="6">
        <f t="shared" si="186"/>
        <v>5242880</v>
      </c>
      <c r="N339" s="13">
        <f t="shared" si="187"/>
        <v>2.1034970335905827</v>
      </c>
      <c r="O339" s="13"/>
      <c r="P339" s="7">
        <f t="shared" si="188"/>
        <v>0</v>
      </c>
      <c r="Q339" s="7">
        <f t="shared" si="189"/>
        <v>6.0217920083508142E-4</v>
      </c>
      <c r="R339" s="6">
        <f t="shared" si="190"/>
        <v>6.0217920083508142E-4</v>
      </c>
      <c r="S339" s="6">
        <f t="shared" si="191"/>
        <v>6.0217920083508142E-4</v>
      </c>
      <c r="T339" s="7">
        <f t="shared" si="192"/>
        <v>0</v>
      </c>
      <c r="U339" s="7">
        <f t="shared" si="193"/>
        <v>3.8629393446066904E-2</v>
      </c>
      <c r="V339" s="7">
        <f t="shared" si="194"/>
        <v>0.33108172794000063</v>
      </c>
      <c r="W339" s="6">
        <f t="shared" si="195"/>
        <v>0.36971112138606754</v>
      </c>
      <c r="X339" s="6">
        <v>1.4809999999999999E-3</v>
      </c>
      <c r="Y339" s="6">
        <v>0.36764343999999999</v>
      </c>
      <c r="Z339" s="12">
        <f t="shared" si="196"/>
        <v>4.2149898717083056</v>
      </c>
      <c r="AA339" s="12">
        <f t="shared" si="197"/>
        <v>16.030409568064822</v>
      </c>
      <c r="AB339" s="6">
        <f t="shared" si="199"/>
        <v>59.339689342668365</v>
      </c>
      <c r="AC339" s="6">
        <f t="shared" si="201"/>
        <v>59.339689342668365</v>
      </c>
      <c r="AD339" s="6">
        <f t="shared" si="200"/>
        <v>0.56241487297245252</v>
      </c>
    </row>
    <row r="340" spans="4:30">
      <c r="D340" s="6">
        <f t="shared" si="198"/>
        <v>38642472</v>
      </c>
      <c r="E340" s="12">
        <f t="shared" si="181"/>
        <v>4.0996298797539861E-2</v>
      </c>
      <c r="F340" s="12">
        <f t="shared" si="182"/>
        <v>4722984</v>
      </c>
      <c r="G340" s="6">
        <v>42930</v>
      </c>
      <c r="H340" s="6">
        <v>3148656</v>
      </c>
      <c r="I340" s="12">
        <f t="shared" si="183"/>
        <v>6297312</v>
      </c>
      <c r="J340" s="6">
        <v>24203.107909999999</v>
      </c>
      <c r="K340" s="12">
        <f t="shared" si="184"/>
        <v>193624.86327999999</v>
      </c>
      <c r="L340" s="6">
        <f t="shared" si="185"/>
        <v>38.642471999999998</v>
      </c>
      <c r="M340" s="6">
        <f t="shared" si="186"/>
        <v>5242880</v>
      </c>
      <c r="N340" s="13">
        <f t="shared" si="187"/>
        <v>32.523261183113078</v>
      </c>
      <c r="O340" s="13"/>
      <c r="P340" s="7">
        <f t="shared" si="188"/>
        <v>0</v>
      </c>
      <c r="Q340" s="7">
        <f t="shared" si="189"/>
        <v>3.9289561797009374E-5</v>
      </c>
      <c r="R340" s="6">
        <f t="shared" si="190"/>
        <v>3.9289561797009374E-5</v>
      </c>
      <c r="S340" s="6">
        <f t="shared" si="191"/>
        <v>3.9289561797009374E-5</v>
      </c>
      <c r="T340" s="7">
        <f t="shared" si="192"/>
        <v>0</v>
      </c>
      <c r="U340" s="7">
        <f t="shared" si="193"/>
        <v>2.5203991417762288E-3</v>
      </c>
      <c r="V340" s="7">
        <f t="shared" si="194"/>
        <v>0.14553288648814341</v>
      </c>
      <c r="W340" s="6">
        <f t="shared" si="195"/>
        <v>0.14805328562991965</v>
      </c>
      <c r="X340" s="6">
        <v>6.5099999999999999E-4</v>
      </c>
      <c r="Y340" s="6">
        <v>0.15473546666673899</v>
      </c>
      <c r="Z340" s="12">
        <f t="shared" si="196"/>
        <v>9.6732903225806446</v>
      </c>
      <c r="AA340" s="12">
        <f t="shared" si="197"/>
        <v>2.3794146025192013</v>
      </c>
      <c r="AB340" s="6">
        <f t="shared" si="199"/>
        <v>93.964737051150635</v>
      </c>
      <c r="AC340" s="6">
        <f t="shared" si="201"/>
        <v>93.964737051150635</v>
      </c>
      <c r="AD340" s="6">
        <f t="shared" si="200"/>
        <v>4.3184547025738196</v>
      </c>
    </row>
    <row r="341" spans="4:30">
      <c r="D341" s="6">
        <f t="shared" si="198"/>
        <v>38948220</v>
      </c>
      <c r="E341" s="12">
        <f t="shared" si="181"/>
        <v>3.5336329216362754E-2</v>
      </c>
      <c r="F341" s="12">
        <f t="shared" si="182"/>
        <v>4813005</v>
      </c>
      <c r="G341" s="6">
        <v>22209</v>
      </c>
      <c r="H341" s="6">
        <v>3208670</v>
      </c>
      <c r="I341" s="12">
        <f t="shared" si="183"/>
        <v>6417340</v>
      </c>
      <c r="J341" s="6">
        <v>21259.241150000002</v>
      </c>
      <c r="K341" s="12">
        <f t="shared" si="184"/>
        <v>170073.92920000001</v>
      </c>
      <c r="L341" s="6">
        <f t="shared" si="185"/>
        <v>38.948219999999999</v>
      </c>
      <c r="M341" s="6">
        <f t="shared" si="186"/>
        <v>5242880</v>
      </c>
      <c r="N341" s="13">
        <f t="shared" si="187"/>
        <v>37.73264973759423</v>
      </c>
      <c r="O341" s="13"/>
      <c r="P341" s="7">
        <f t="shared" si="188"/>
        <v>0</v>
      </c>
      <c r="Q341" s="7">
        <f t="shared" si="189"/>
        <v>3.4510703006672244E-5</v>
      </c>
      <c r="R341" s="6">
        <f t="shared" si="190"/>
        <v>3.4510703006672244E-5</v>
      </c>
      <c r="S341" s="6">
        <f t="shared" si="191"/>
        <v>3.4510703006672244E-5</v>
      </c>
      <c r="T341" s="7">
        <f t="shared" si="192"/>
        <v>0</v>
      </c>
      <c r="U341" s="7">
        <f t="shared" si="193"/>
        <v>2.213838542906116E-3</v>
      </c>
      <c r="V341" s="7">
        <f t="shared" si="194"/>
        <v>7.1760455549453206E-2</v>
      </c>
      <c r="W341" s="6">
        <f t="shared" si="195"/>
        <v>7.3974294092359325E-2</v>
      </c>
      <c r="X341" s="6">
        <v>3.21E-4</v>
      </c>
      <c r="Y341" s="6">
        <v>7.8876833333261995E-2</v>
      </c>
      <c r="Z341" s="12">
        <f t="shared" si="196"/>
        <v>19.99171339563863</v>
      </c>
      <c r="AA341" s="12">
        <f t="shared" si="197"/>
        <v>4.2386025968847356</v>
      </c>
      <c r="AB341" s="6">
        <f t="shared" si="199"/>
        <v>89.249002178606773</v>
      </c>
      <c r="AC341" s="6">
        <f t="shared" si="201"/>
        <v>89.249002178606773</v>
      </c>
      <c r="AD341" s="6">
        <f t="shared" si="200"/>
        <v>6.2154361854119866</v>
      </c>
    </row>
    <row r="342" spans="4:30">
      <c r="D342" s="6">
        <f t="shared" si="198"/>
        <v>38958456</v>
      </c>
      <c r="E342" s="12">
        <f t="shared" si="181"/>
        <v>2.2173358028896147E-2</v>
      </c>
      <c r="F342" s="12">
        <f t="shared" si="182"/>
        <v>4756482</v>
      </c>
      <c r="G342" s="6">
        <v>45330</v>
      </c>
      <c r="H342" s="6">
        <v>3170988</v>
      </c>
      <c r="I342" s="12">
        <f t="shared" si="183"/>
        <v>6341976</v>
      </c>
      <c r="J342" s="6">
        <v>13183.397293</v>
      </c>
      <c r="K342" s="12">
        <f t="shared" si="184"/>
        <v>105467.178344</v>
      </c>
      <c r="L342" s="6">
        <f t="shared" si="185"/>
        <v>38.958455999999998</v>
      </c>
      <c r="M342" s="6">
        <f t="shared" si="186"/>
        <v>5242880</v>
      </c>
      <c r="N342" s="13">
        <f t="shared" si="187"/>
        <v>60.132224067989334</v>
      </c>
      <c r="O342" s="13"/>
      <c r="P342" s="7">
        <f t="shared" si="188"/>
        <v>0</v>
      </c>
      <c r="Q342" s="7">
        <f t="shared" si="189"/>
        <v>2.1400966543798284E-5</v>
      </c>
      <c r="R342" s="6">
        <f t="shared" si="190"/>
        <v>2.1400966543798284E-5</v>
      </c>
      <c r="S342" s="6">
        <f t="shared" si="191"/>
        <v>2.1400966543798284E-5</v>
      </c>
      <c r="T342" s="7">
        <f t="shared" si="192"/>
        <v>0</v>
      </c>
      <c r="U342" s="7">
        <f t="shared" si="193"/>
        <v>1.3728577068089541E-3</v>
      </c>
      <c r="V342" s="7">
        <f t="shared" si="194"/>
        <v>5.8123733466846829E-2</v>
      </c>
      <c r="W342" s="6">
        <f t="shared" si="195"/>
        <v>5.9496591173655786E-2</v>
      </c>
      <c r="X342" s="6">
        <v>2.5999999999999998E-4</v>
      </c>
      <c r="Y342" s="6">
        <v>6.4868266666579993E-2</v>
      </c>
      <c r="Z342" s="12">
        <f t="shared" si="196"/>
        <v>24.392215384615387</v>
      </c>
      <c r="AA342" s="12">
        <f t="shared" si="197"/>
        <v>3.2451439490461542</v>
      </c>
      <c r="AB342" s="6">
        <f t="shared" si="199"/>
        <v>91.768859021616038</v>
      </c>
      <c r="AC342" s="6">
        <f t="shared" si="201"/>
        <v>91.768859021616038</v>
      </c>
      <c r="AD342" s="6">
        <f t="shared" si="200"/>
        <v>8.2808987644673486</v>
      </c>
    </row>
    <row r="343" spans="4:30">
      <c r="D343" s="6">
        <f t="shared" si="198"/>
        <v>39206012</v>
      </c>
      <c r="E343" s="12">
        <f t="shared" si="181"/>
        <v>0.64779523272787753</v>
      </c>
      <c r="F343" s="12">
        <f t="shared" si="182"/>
        <v>4127221.5</v>
      </c>
      <c r="G343" s="6">
        <v>309412</v>
      </c>
      <c r="H343" s="6">
        <v>2751481</v>
      </c>
      <c r="I343" s="12">
        <f t="shared" si="183"/>
        <v>5502962</v>
      </c>
      <c r="J343" s="6">
        <v>334199.30151399999</v>
      </c>
      <c r="K343" s="12">
        <f t="shared" si="184"/>
        <v>2673594.4121119999</v>
      </c>
      <c r="L343" s="6">
        <f t="shared" si="185"/>
        <v>39.206012000000001</v>
      </c>
      <c r="M343" s="6">
        <f t="shared" si="186"/>
        <v>5242880</v>
      </c>
      <c r="N343" s="13">
        <f t="shared" si="187"/>
        <v>2.0582635777028528</v>
      </c>
      <c r="O343" s="13"/>
      <c r="P343" s="7">
        <f t="shared" si="188"/>
        <v>0</v>
      </c>
      <c r="Q343" s="7">
        <f t="shared" si="189"/>
        <v>5.4251479430567355E-4</v>
      </c>
      <c r="R343" s="6">
        <f t="shared" si="190"/>
        <v>5.4251479430567355E-4</v>
      </c>
      <c r="S343" s="6">
        <f t="shared" si="191"/>
        <v>5.4251479430567355E-4</v>
      </c>
      <c r="T343" s="7">
        <f t="shared" si="192"/>
        <v>0</v>
      </c>
      <c r="U343" s="7">
        <f t="shared" si="193"/>
        <v>3.4801961626179469E-2</v>
      </c>
      <c r="V343" s="7">
        <f t="shared" si="194"/>
        <v>0.62773632144194591</v>
      </c>
      <c r="W343" s="6">
        <f t="shared" si="195"/>
        <v>0.66253828306812534</v>
      </c>
      <c r="X343" s="6">
        <v>2.8080000000000002E-3</v>
      </c>
      <c r="Y343" s="6">
        <v>0.65586456000000004</v>
      </c>
      <c r="Z343" s="12">
        <f t="shared" si="196"/>
        <v>1.9597443019943017</v>
      </c>
      <c r="AA343" s="12">
        <f t="shared" si="197"/>
        <v>7.6170780971851846</v>
      </c>
      <c r="AB343" s="6">
        <f t="shared" si="199"/>
        <v>80.679672567461751</v>
      </c>
      <c r="AC343" s="6">
        <f t="shared" si="201"/>
        <v>80.679672567461751</v>
      </c>
      <c r="AD343" s="6">
        <f t="shared" si="200"/>
        <v>1.0175459195607859</v>
      </c>
    </row>
    <row r="344" spans="4:30">
      <c r="D344" s="6">
        <f t="shared" si="198"/>
        <v>39523576</v>
      </c>
      <c r="E344" s="12">
        <f t="shared" si="181"/>
        <v>6.5189873767419346E-2</v>
      </c>
      <c r="F344" s="12">
        <f t="shared" si="182"/>
        <v>4631847</v>
      </c>
      <c r="G344" s="6">
        <v>123440</v>
      </c>
      <c r="H344" s="6">
        <v>3087898</v>
      </c>
      <c r="I344" s="12">
        <f t="shared" si="183"/>
        <v>6175796</v>
      </c>
      <c r="J344" s="6">
        <v>37743.690154999997</v>
      </c>
      <c r="K344" s="12">
        <f t="shared" si="184"/>
        <v>301949.52123999997</v>
      </c>
      <c r="L344" s="6">
        <f t="shared" si="185"/>
        <v>39.523575999999998</v>
      </c>
      <c r="M344" s="6">
        <f t="shared" si="186"/>
        <v>5242880</v>
      </c>
      <c r="N344" s="13">
        <f t="shared" si="187"/>
        <v>20.453074323940598</v>
      </c>
      <c r="O344" s="13"/>
      <c r="P344" s="7">
        <f t="shared" si="188"/>
        <v>0</v>
      </c>
      <c r="Q344" s="7">
        <f t="shared" si="189"/>
        <v>6.1270356365239484E-5</v>
      </c>
      <c r="R344" s="6">
        <f t="shared" si="190"/>
        <v>6.1270356365239484E-5</v>
      </c>
      <c r="S344" s="6">
        <f t="shared" si="191"/>
        <v>6.1270356365239484E-5</v>
      </c>
      <c r="T344" s="7">
        <f t="shared" si="192"/>
        <v>0</v>
      </c>
      <c r="U344" s="7">
        <f t="shared" si="193"/>
        <v>3.9304524289967471E-3</v>
      </c>
      <c r="V344" s="7">
        <f t="shared" si="194"/>
        <v>7.5784406327927226E-2</v>
      </c>
      <c r="W344" s="6">
        <f t="shared" si="195"/>
        <v>7.9714858756923967E-2</v>
      </c>
      <c r="X344" s="6">
        <v>3.39E-4</v>
      </c>
      <c r="Y344" s="6">
        <v>8.7819833333484004E-2</v>
      </c>
      <c r="Z344" s="12">
        <f t="shared" si="196"/>
        <v>18.217687315634219</v>
      </c>
      <c r="AA344" s="12">
        <f t="shared" si="197"/>
        <v>7.1256524186430674</v>
      </c>
      <c r="AB344" s="6">
        <f t="shared" si="199"/>
        <v>81.926148564826107</v>
      </c>
      <c r="AC344" s="6">
        <f t="shared" si="201"/>
        <v>81.926148564826107</v>
      </c>
      <c r="AD344" s="6">
        <f t="shared" si="200"/>
        <v>9.2290935531413343</v>
      </c>
    </row>
    <row r="345" spans="4:30">
      <c r="D345" s="6">
        <f t="shared" si="198"/>
        <v>39536280</v>
      </c>
      <c r="E345" s="12">
        <f t="shared" si="181"/>
        <v>0.33310587236395311</v>
      </c>
      <c r="F345" s="12">
        <f t="shared" si="182"/>
        <v>4919535</v>
      </c>
      <c r="G345" s="6">
        <v>9000</v>
      </c>
      <c r="H345" s="6">
        <v>3279690</v>
      </c>
      <c r="I345" s="12">
        <f t="shared" si="183"/>
        <v>6559380</v>
      </c>
      <c r="J345" s="6">
        <v>204840.749725</v>
      </c>
      <c r="K345" s="12">
        <f t="shared" si="184"/>
        <v>1638725.9978</v>
      </c>
      <c r="L345" s="6">
        <f t="shared" si="185"/>
        <v>39.536279999999998</v>
      </c>
      <c r="M345" s="6">
        <f t="shared" si="186"/>
        <v>5242880</v>
      </c>
      <c r="N345" s="13">
        <f t="shared" si="187"/>
        <v>4.0027313954901604</v>
      </c>
      <c r="O345" s="13"/>
      <c r="P345" s="7">
        <f t="shared" si="188"/>
        <v>0</v>
      </c>
      <c r="Q345" s="7">
        <f t="shared" si="189"/>
        <v>3.3252354717390996E-4</v>
      </c>
      <c r="R345" s="6">
        <f t="shared" si="190"/>
        <v>3.3252354717390996E-4</v>
      </c>
      <c r="S345" s="6">
        <f t="shared" si="191"/>
        <v>3.3252354717390996E-4</v>
      </c>
      <c r="T345" s="7">
        <f t="shared" si="192"/>
        <v>0</v>
      </c>
      <c r="U345" s="7">
        <f t="shared" si="193"/>
        <v>2.1331163407918272E-2</v>
      </c>
      <c r="V345" s="7">
        <f t="shared" si="194"/>
        <v>0.11848299514395701</v>
      </c>
      <c r="W345" s="6">
        <f t="shared" si="195"/>
        <v>0.13981415855187529</v>
      </c>
      <c r="X345" s="6">
        <v>5.2999999999999998E-4</v>
      </c>
      <c r="Y345" s="6">
        <v>0.14414675000000002</v>
      </c>
      <c r="Z345" s="12">
        <f t="shared" si="196"/>
        <v>12.376188679245283</v>
      </c>
      <c r="AA345" s="12">
        <f t="shared" si="197"/>
        <v>24.735486759245283</v>
      </c>
      <c r="AB345" s="6">
        <f t="shared" si="199"/>
        <v>37.259708080394347</v>
      </c>
      <c r="AC345" s="6">
        <f t="shared" si="201"/>
        <v>37.259708080394347</v>
      </c>
      <c r="AD345" s="6">
        <f t="shared" si="200"/>
        <v>3.0056809800600623</v>
      </c>
    </row>
    <row r="346" spans="4:30">
      <c r="D346" s="6">
        <f t="shared" si="198"/>
        <v>39858240</v>
      </c>
      <c r="E346" s="12">
        <f t="shared" si="181"/>
        <v>0.56414508731710866</v>
      </c>
      <c r="F346" s="12">
        <f t="shared" si="182"/>
        <v>4681740</v>
      </c>
      <c r="G346" s="6">
        <v>120216</v>
      </c>
      <c r="H346" s="6">
        <v>3121160</v>
      </c>
      <c r="I346" s="12">
        <f t="shared" si="183"/>
        <v>6242320</v>
      </c>
      <c r="J346" s="6">
        <v>330147.57763700001</v>
      </c>
      <c r="K346" s="12">
        <f t="shared" si="184"/>
        <v>2641180.6210960001</v>
      </c>
      <c r="L346" s="6">
        <f t="shared" si="185"/>
        <v>39.858240000000002</v>
      </c>
      <c r="M346" s="6">
        <f t="shared" si="186"/>
        <v>5242880</v>
      </c>
      <c r="N346" s="13">
        <f t="shared" si="187"/>
        <v>2.3634582012833523</v>
      </c>
      <c r="O346" s="13"/>
      <c r="P346" s="7">
        <f t="shared" si="188"/>
        <v>0</v>
      </c>
      <c r="Q346" s="7">
        <f t="shared" si="189"/>
        <v>5.359375209967348E-4</v>
      </c>
      <c r="R346" s="6">
        <f t="shared" si="190"/>
        <v>5.359375209967348E-4</v>
      </c>
      <c r="S346" s="6">
        <f t="shared" si="191"/>
        <v>5.359375209967348E-4</v>
      </c>
      <c r="T346" s="7">
        <f t="shared" si="192"/>
        <v>0</v>
      </c>
      <c r="U346" s="7">
        <f t="shared" si="193"/>
        <v>3.4380033937376916E-2</v>
      </c>
      <c r="V346" s="7">
        <f t="shared" si="194"/>
        <v>0.38071045420784683</v>
      </c>
      <c r="W346" s="6">
        <f t="shared" si="195"/>
        <v>0.41509048814522376</v>
      </c>
      <c r="X346" s="6">
        <v>1.7030000000000001E-3</v>
      </c>
      <c r="Y346" s="6">
        <v>0.41696535833390103</v>
      </c>
      <c r="Z346" s="12">
        <f t="shared" si="196"/>
        <v>3.6654844392248971</v>
      </c>
      <c r="AA346" s="12">
        <f t="shared" si="197"/>
        <v>12.407190234156195</v>
      </c>
      <c r="AB346" s="6">
        <f t="shared" si="199"/>
        <v>68.529799119393147</v>
      </c>
      <c r="AC346" s="6">
        <f t="shared" si="201"/>
        <v>68.529799119393147</v>
      </c>
      <c r="AD346" s="6">
        <f t="shared" si="200"/>
        <v>0.4496465116835664</v>
      </c>
    </row>
    <row r="347" spans="4:30">
      <c r="D347" s="6">
        <f t="shared" si="198"/>
        <v>40526976</v>
      </c>
      <c r="E347" s="12">
        <f t="shared" si="181"/>
        <v>0.11535945215237954</v>
      </c>
      <c r="F347" s="12">
        <f t="shared" si="182"/>
        <v>4532472</v>
      </c>
      <c r="G347" s="6">
        <v>213360</v>
      </c>
      <c r="H347" s="6">
        <v>3021648</v>
      </c>
      <c r="I347" s="12">
        <f t="shared" si="183"/>
        <v>6043296</v>
      </c>
      <c r="J347" s="6">
        <v>65357.935852000002</v>
      </c>
      <c r="K347" s="12">
        <f t="shared" si="184"/>
        <v>522863.48681600002</v>
      </c>
      <c r="L347" s="6">
        <f t="shared" si="185"/>
        <v>40.526975999999998</v>
      </c>
      <c r="M347" s="6">
        <f t="shared" si="186"/>
        <v>5242880</v>
      </c>
      <c r="N347" s="13">
        <f t="shared" si="187"/>
        <v>11.558076156361413</v>
      </c>
      <c r="O347" s="13"/>
      <c r="P347" s="7">
        <f t="shared" si="188"/>
        <v>0</v>
      </c>
      <c r="Q347" s="7">
        <f t="shared" si="189"/>
        <v>1.0609731068963897E-4</v>
      </c>
      <c r="R347" s="6">
        <f t="shared" si="190"/>
        <v>1.0609731068963897E-4</v>
      </c>
      <c r="S347" s="6">
        <f t="shared" si="191"/>
        <v>1.0609731068963897E-4</v>
      </c>
      <c r="T347" s="7">
        <f t="shared" si="192"/>
        <v>0</v>
      </c>
      <c r="U347" s="7">
        <f t="shared" si="193"/>
        <v>6.8060716021344477E-3</v>
      </c>
      <c r="V347" s="7">
        <f t="shared" si="194"/>
        <v>9.4339290473112944E-2</v>
      </c>
      <c r="W347" s="6">
        <f t="shared" si="195"/>
        <v>0.10114536207524739</v>
      </c>
      <c r="X347" s="6">
        <v>4.2200000000000001E-4</v>
      </c>
      <c r="Y347" s="6">
        <v>0.11090543636359801</v>
      </c>
      <c r="Z347" s="12">
        <f t="shared" si="196"/>
        <v>14.320606635071089</v>
      </c>
      <c r="AA347" s="12">
        <f t="shared" si="197"/>
        <v>9.9121040154691951</v>
      </c>
      <c r="AB347" s="6">
        <f t="shared" si="199"/>
        <v>74.858457182550012</v>
      </c>
      <c r="AC347" s="6">
        <f t="shared" si="201"/>
        <v>74.858457182550012</v>
      </c>
      <c r="AD347" s="6">
        <f t="shared" si="200"/>
        <v>8.8003569602780267</v>
      </c>
    </row>
    <row r="348" spans="4:30">
      <c r="D348" s="6">
        <f t="shared" si="198"/>
        <v>40748360</v>
      </c>
      <c r="E348" s="12">
        <f t="shared" si="181"/>
        <v>0.45409256879393567</v>
      </c>
      <c r="F348" s="12">
        <f t="shared" si="182"/>
        <v>4112902.5</v>
      </c>
      <c r="G348" s="6">
        <v>392257</v>
      </c>
      <c r="H348" s="6">
        <v>2741935</v>
      </c>
      <c r="I348" s="12">
        <f t="shared" si="183"/>
        <v>5483870</v>
      </c>
      <c r="J348" s="6">
        <v>233454.80767800001</v>
      </c>
      <c r="K348" s="12">
        <f t="shared" si="184"/>
        <v>1867638.4614240001</v>
      </c>
      <c r="L348" s="6">
        <f t="shared" si="185"/>
        <v>40.748359999999998</v>
      </c>
      <c r="M348" s="6">
        <f t="shared" si="186"/>
        <v>5242880</v>
      </c>
      <c r="N348" s="13">
        <f t="shared" si="187"/>
        <v>2.9362588709052218</v>
      </c>
      <c r="O348" s="13"/>
      <c r="P348" s="7">
        <f t="shared" si="188"/>
        <v>0</v>
      </c>
      <c r="Q348" s="7">
        <f t="shared" si="189"/>
        <v>3.7897352386236251E-4</v>
      </c>
      <c r="R348" s="6">
        <f t="shared" si="190"/>
        <v>3.7897352386236251E-4</v>
      </c>
      <c r="S348" s="6">
        <f t="shared" si="191"/>
        <v>3.7897352386236251E-4</v>
      </c>
      <c r="T348" s="7">
        <f t="shared" si="192"/>
        <v>0</v>
      </c>
      <c r="U348" s="7">
        <f t="shared" si="193"/>
        <v>2.4310898381445335E-2</v>
      </c>
      <c r="V348" s="7">
        <f t="shared" si="194"/>
        <v>0.14687420341430144</v>
      </c>
      <c r="W348" s="6">
        <f t="shared" si="195"/>
        <v>0.17118510179574678</v>
      </c>
      <c r="X348" s="6">
        <v>6.5700000000000003E-4</v>
      </c>
      <c r="Y348" s="6">
        <v>0.182536499999781</v>
      </c>
      <c r="Z348" s="12">
        <f t="shared" si="196"/>
        <v>8.3468340943683401</v>
      </c>
      <c r="AA348" s="12">
        <f t="shared" si="197"/>
        <v>22.741412011251139</v>
      </c>
      <c r="AB348" s="6">
        <f t="shared" si="199"/>
        <v>42.317576276657157</v>
      </c>
      <c r="AC348" s="6">
        <f t="shared" si="201"/>
        <v>42.317576276657157</v>
      </c>
      <c r="AD348" s="6">
        <f t="shared" si="200"/>
        <v>6.2187004812998152</v>
      </c>
    </row>
    <row r="349" spans="4:30">
      <c r="D349" s="6">
        <f t="shared" si="198"/>
        <v>41604352</v>
      </c>
      <c r="E349" s="12">
        <f t="shared" si="181"/>
        <v>0.50630912372787629</v>
      </c>
      <c r="F349" s="12">
        <f t="shared" si="182"/>
        <v>3493764</v>
      </c>
      <c r="G349" s="6">
        <v>682712</v>
      </c>
      <c r="H349" s="6">
        <v>2329176</v>
      </c>
      <c r="I349" s="12">
        <f t="shared" si="183"/>
        <v>4658352</v>
      </c>
      <c r="J349" s="6">
        <v>221115.573669</v>
      </c>
      <c r="K349" s="12">
        <f t="shared" si="184"/>
        <v>1768924.589352</v>
      </c>
      <c r="L349" s="6">
        <f t="shared" si="185"/>
        <v>41.604351999999999</v>
      </c>
      <c r="M349" s="6">
        <f t="shared" si="186"/>
        <v>5242880</v>
      </c>
      <c r="N349" s="13">
        <f t="shared" si="187"/>
        <v>2.6334373031167297</v>
      </c>
      <c r="O349" s="13"/>
      <c r="P349" s="7">
        <f t="shared" si="188"/>
        <v>0</v>
      </c>
      <c r="Q349" s="7">
        <f t="shared" si="189"/>
        <v>3.5894291048299321E-4</v>
      </c>
      <c r="R349" s="6">
        <f t="shared" si="190"/>
        <v>3.5894291048299321E-4</v>
      </c>
      <c r="S349" s="6">
        <f t="shared" si="191"/>
        <v>3.5894291048299321E-4</v>
      </c>
      <c r="T349" s="7">
        <f t="shared" si="192"/>
        <v>0</v>
      </c>
      <c r="U349" s="7">
        <f t="shared" si="193"/>
        <v>2.3025947914666223E-2</v>
      </c>
      <c r="V349" s="7">
        <f t="shared" si="194"/>
        <v>0.16073447831793414</v>
      </c>
      <c r="W349" s="6">
        <f t="shared" si="195"/>
        <v>0.18376042623260036</v>
      </c>
      <c r="X349" s="6">
        <v>7.1900000000000002E-4</v>
      </c>
      <c r="Y349" s="6">
        <v>0.19864531999999999</v>
      </c>
      <c r="Z349" s="12">
        <f t="shared" si="196"/>
        <v>6.478931849791377</v>
      </c>
      <c r="AA349" s="12">
        <f t="shared" si="197"/>
        <v>19.682053845363004</v>
      </c>
      <c r="AB349" s="6">
        <f t="shared" si="199"/>
        <v>50.07748115674643</v>
      </c>
      <c r="AC349" s="6">
        <f t="shared" si="201"/>
        <v>50.07748115674643</v>
      </c>
      <c r="AD349" s="6">
        <f t="shared" si="200"/>
        <v>7.4932013336129071</v>
      </c>
    </row>
    <row r="350" spans="4:30">
      <c r="D350" s="6">
        <f t="shared" si="198"/>
        <v>41808688</v>
      </c>
      <c r="E350" s="12">
        <f t="shared" si="181"/>
        <v>0.29641079166327844</v>
      </c>
      <c r="F350" s="12">
        <f t="shared" si="182"/>
        <v>5072713.5</v>
      </c>
      <c r="G350" s="6">
        <v>61349</v>
      </c>
      <c r="H350" s="6">
        <v>3381809</v>
      </c>
      <c r="I350" s="12">
        <f t="shared" si="183"/>
        <v>6763618</v>
      </c>
      <c r="J350" s="6">
        <v>187950.87805199999</v>
      </c>
      <c r="K350" s="12">
        <f t="shared" si="184"/>
        <v>1503607.0244159999</v>
      </c>
      <c r="L350" s="6">
        <f t="shared" si="185"/>
        <v>41.808687999999997</v>
      </c>
      <c r="M350" s="6">
        <f t="shared" si="186"/>
        <v>5242880</v>
      </c>
      <c r="N350" s="13">
        <f t="shared" si="187"/>
        <v>4.498261773302759</v>
      </c>
      <c r="O350" s="13">
        <f>4/3</f>
        <v>1.3333333333333333</v>
      </c>
      <c r="P350" s="7">
        <f t="shared" si="188"/>
        <v>0</v>
      </c>
      <c r="Q350" s="7">
        <f t="shared" si="189"/>
        <v>3.0510576019764671E-4</v>
      </c>
      <c r="R350" s="6">
        <f t="shared" si="190"/>
        <v>3.0510576019764671E-4</v>
      </c>
      <c r="S350" s="6">
        <f t="shared" si="191"/>
        <v>3.0510576019764671E-4</v>
      </c>
      <c r="T350" s="7">
        <f t="shared" si="192"/>
        <v>0</v>
      </c>
      <c r="U350" s="7">
        <f t="shared" si="193"/>
        <v>1.957233068992045E-2</v>
      </c>
      <c r="V350" s="7">
        <f t="shared" si="194"/>
        <v>0.15872250292869713</v>
      </c>
      <c r="W350" s="6">
        <f t="shared" si="195"/>
        <v>0.17829483361861759</v>
      </c>
      <c r="X350" s="6">
        <v>7.1000000000000002E-4</v>
      </c>
      <c r="Y350" s="6">
        <v>0.18493133333357004</v>
      </c>
      <c r="Z350" s="12">
        <f t="shared" si="196"/>
        <v>9.5262225352112679</v>
      </c>
      <c r="AA350" s="12">
        <f t="shared" si="197"/>
        <v>16.94205097933521</v>
      </c>
      <c r="AB350" s="6">
        <f t="shared" si="199"/>
        <v>57.027357718641312</v>
      </c>
      <c r="AC350" s="6">
        <f t="shared" si="201"/>
        <v>57.027357718641312</v>
      </c>
      <c r="AD350" s="6">
        <f t="shared" si="200"/>
        <v>3.5886291388933302</v>
      </c>
    </row>
    <row r="351" spans="4:30">
      <c r="D351" s="6">
        <f t="shared" si="198"/>
        <v>42330644</v>
      </c>
      <c r="E351" s="12">
        <f t="shared" si="181"/>
        <v>0.43183621816920537</v>
      </c>
      <c r="F351" s="12">
        <f t="shared" si="182"/>
        <v>4635970.5</v>
      </c>
      <c r="G351" s="6">
        <v>262144</v>
      </c>
      <c r="H351" s="6">
        <v>3090647</v>
      </c>
      <c r="I351" s="12">
        <f t="shared" si="183"/>
        <v>6181294</v>
      </c>
      <c r="J351" s="6">
        <v>250247.496033</v>
      </c>
      <c r="K351" s="12">
        <f t="shared" si="184"/>
        <v>2001979.968264</v>
      </c>
      <c r="L351" s="6">
        <f t="shared" si="185"/>
        <v>42.330643999999999</v>
      </c>
      <c r="M351" s="6">
        <f t="shared" si="186"/>
        <v>5242880</v>
      </c>
      <c r="N351" s="13">
        <f t="shared" si="187"/>
        <v>3.0875903345626665</v>
      </c>
      <c r="O351" s="13"/>
      <c r="P351" s="7">
        <f t="shared" si="188"/>
        <v>0</v>
      </c>
      <c r="Q351" s="7">
        <f t="shared" si="189"/>
        <v>4.0623355052154587E-4</v>
      </c>
      <c r="R351" s="6">
        <f t="shared" si="190"/>
        <v>4.0623355052154587E-4</v>
      </c>
      <c r="S351" s="6">
        <f t="shared" si="191"/>
        <v>4.0623355052154587E-4</v>
      </c>
      <c r="T351" s="7">
        <f t="shared" si="192"/>
        <v>0</v>
      </c>
      <c r="U351" s="7">
        <f t="shared" si="193"/>
        <v>2.6059610880494702E-2</v>
      </c>
      <c r="V351" s="7">
        <f t="shared" si="194"/>
        <v>0.13904985467837974</v>
      </c>
      <c r="W351" s="6">
        <f t="shared" si="195"/>
        <v>0.16510946555887446</v>
      </c>
      <c r="X351" s="6">
        <v>6.2200000000000005E-4</v>
      </c>
      <c r="Y351" s="6">
        <v>0.17352245000000002</v>
      </c>
      <c r="Z351" s="12">
        <f t="shared" si="196"/>
        <v>9.9377717041800633</v>
      </c>
      <c r="AA351" s="12">
        <f t="shared" si="197"/>
        <v>25.748938498572347</v>
      </c>
      <c r="AB351" s="6">
        <f t="shared" si="199"/>
        <v>34.689139787532824</v>
      </c>
      <c r="AC351" s="6">
        <f t="shared" si="201"/>
        <v>34.689139787532824</v>
      </c>
      <c r="AD351" s="6">
        <f t="shared" si="200"/>
        <v>4.8483550348243494</v>
      </c>
    </row>
    <row r="352" spans="4:30">
      <c r="D352" s="6">
        <f t="shared" si="198"/>
        <v>44111828</v>
      </c>
      <c r="E352" s="12">
        <f t="shared" si="181"/>
        <v>0.69096986852253917</v>
      </c>
      <c r="F352" s="12">
        <f t="shared" si="182"/>
        <v>4977066</v>
      </c>
      <c r="G352" s="6">
        <v>214765</v>
      </c>
      <c r="H352" s="6">
        <v>3318044</v>
      </c>
      <c r="I352" s="12">
        <f t="shared" si="183"/>
        <v>6636088</v>
      </c>
      <c r="J352" s="6">
        <v>429875.32995599997</v>
      </c>
      <c r="K352" s="12">
        <f t="shared" si="184"/>
        <v>3439002.6396479998</v>
      </c>
      <c r="L352" s="6">
        <f t="shared" si="185"/>
        <v>44.111828000000003</v>
      </c>
      <c r="M352" s="6">
        <f t="shared" si="186"/>
        <v>5242880</v>
      </c>
      <c r="N352" s="13">
        <f t="shared" si="187"/>
        <v>1.9296548143037304</v>
      </c>
      <c r="O352" s="13">
        <f t="shared" ref="O352:O357" si="202">4/3</f>
        <v>1.3333333333333333</v>
      </c>
      <c r="P352" s="7">
        <f t="shared" si="188"/>
        <v>0</v>
      </c>
      <c r="Q352" s="7">
        <f t="shared" si="189"/>
        <v>6.9782828734725314E-4</v>
      </c>
      <c r="R352" s="6">
        <f t="shared" si="190"/>
        <v>6.9782828734725314E-4</v>
      </c>
      <c r="S352" s="6">
        <f t="shared" si="191"/>
        <v>6.9782828734725314E-4</v>
      </c>
      <c r="T352" s="7">
        <f t="shared" si="192"/>
        <v>0</v>
      </c>
      <c r="U352" s="7">
        <f t="shared" si="193"/>
        <v>4.4765218447182287E-2</v>
      </c>
      <c r="V352" s="7">
        <f t="shared" si="194"/>
        <v>0.25194402929667842</v>
      </c>
      <c r="W352" s="6">
        <f t="shared" si="195"/>
        <v>0.2967092477438607</v>
      </c>
      <c r="X352" s="6">
        <v>1.127E-3</v>
      </c>
      <c r="Y352" s="6">
        <v>0.30298400588281699</v>
      </c>
      <c r="Z352" s="12">
        <f t="shared" si="196"/>
        <v>5.8882768411712512</v>
      </c>
      <c r="AA352" s="12">
        <f t="shared" si="197"/>
        <v>24.411731248610469</v>
      </c>
      <c r="AB352" s="6">
        <f t="shared" si="199"/>
        <v>38.080897307253494</v>
      </c>
      <c r="AC352" s="6">
        <f t="shared" si="201"/>
        <v>38.080897307253494</v>
      </c>
      <c r="AD352" s="6">
        <f t="shared" si="200"/>
        <v>2.0709865924022166</v>
      </c>
    </row>
    <row r="353" spans="4:32">
      <c r="D353" s="6">
        <f t="shared" si="198"/>
        <v>44641296</v>
      </c>
      <c r="E353" s="12">
        <f t="shared" si="181"/>
        <v>0.57123735897410233</v>
      </c>
      <c r="F353" s="12">
        <f t="shared" si="182"/>
        <v>5395782</v>
      </c>
      <c r="G353" s="6">
        <v>73752</v>
      </c>
      <c r="H353" s="6">
        <v>3597188</v>
      </c>
      <c r="I353" s="12">
        <f t="shared" si="183"/>
        <v>7194376</v>
      </c>
      <c r="J353" s="6">
        <v>385284.03240999999</v>
      </c>
      <c r="K353" s="12">
        <f t="shared" si="184"/>
        <v>3082272.2592799999</v>
      </c>
      <c r="L353" s="6">
        <f t="shared" si="185"/>
        <v>44.641295999999997</v>
      </c>
      <c r="M353" s="6">
        <f t="shared" si="186"/>
        <v>5242880</v>
      </c>
      <c r="N353" s="13">
        <f t="shared" si="187"/>
        <v>2.3341143788772776</v>
      </c>
      <c r="O353" s="13">
        <f t="shared" si="202"/>
        <v>1.3333333333333333</v>
      </c>
      <c r="P353" s="7">
        <f t="shared" si="188"/>
        <v>0</v>
      </c>
      <c r="Q353" s="7">
        <f t="shared" si="189"/>
        <v>6.2544202410134433E-4</v>
      </c>
      <c r="R353" s="6">
        <f t="shared" si="190"/>
        <v>6.2544202410134433E-4</v>
      </c>
      <c r="S353" s="6">
        <f t="shared" si="191"/>
        <v>6.2544202410134433E-4</v>
      </c>
      <c r="T353" s="7">
        <f t="shared" si="192"/>
        <v>0</v>
      </c>
      <c r="U353" s="7">
        <f t="shared" si="193"/>
        <v>4.0121688017803359E-2</v>
      </c>
      <c r="V353" s="7">
        <f t="shared" si="194"/>
        <v>0.14910973162456476</v>
      </c>
      <c r="W353" s="6">
        <f t="shared" si="195"/>
        <v>0.18923141964236811</v>
      </c>
      <c r="X353" s="6">
        <v>6.6699999999999995E-4</v>
      </c>
      <c r="Y353" s="6">
        <v>0.19139194444414798</v>
      </c>
      <c r="Z353" s="12">
        <f t="shared" si="196"/>
        <v>10.78617091454273</v>
      </c>
      <c r="AA353" s="12">
        <f t="shared" si="197"/>
        <v>36.96878272</v>
      </c>
      <c r="AB353" s="6">
        <f t="shared" si="199"/>
        <v>6.2305810942512183</v>
      </c>
      <c r="AC353" s="6">
        <f t="shared" si="201"/>
        <v>6.2305810942512183</v>
      </c>
      <c r="AD353" s="6">
        <f t="shared" si="200"/>
        <v>1.128848347329658</v>
      </c>
    </row>
    <row r="354" spans="4:32">
      <c r="D354" s="6">
        <f t="shared" si="198"/>
        <v>44829600</v>
      </c>
      <c r="E354" s="12">
        <f t="shared" si="181"/>
        <v>0.66278648268172224</v>
      </c>
      <c r="F354" s="12">
        <f t="shared" si="182"/>
        <v>5233950</v>
      </c>
      <c r="G354" s="6">
        <v>147900</v>
      </c>
      <c r="H354" s="6">
        <v>3489300</v>
      </c>
      <c r="I354" s="12">
        <f t="shared" si="183"/>
        <v>6978600</v>
      </c>
      <c r="J354" s="6">
        <v>433623.913879</v>
      </c>
      <c r="K354" s="12">
        <f t="shared" si="184"/>
        <v>3468991.311032</v>
      </c>
      <c r="L354" s="6">
        <f t="shared" si="185"/>
        <v>44.829599999999999</v>
      </c>
      <c r="M354" s="6">
        <f t="shared" si="186"/>
        <v>5242880</v>
      </c>
      <c r="N354" s="13">
        <f t="shared" si="187"/>
        <v>2.0117086998191174</v>
      </c>
      <c r="O354" s="13">
        <f t="shared" si="202"/>
        <v>1.3333333333333333</v>
      </c>
      <c r="P354" s="7">
        <f t="shared" si="188"/>
        <v>0</v>
      </c>
      <c r="Q354" s="7">
        <f t="shared" si="189"/>
        <v>7.0391346534346973E-4</v>
      </c>
      <c r="R354" s="6">
        <f t="shared" si="190"/>
        <v>7.0391346534346973E-4</v>
      </c>
      <c r="S354" s="6">
        <f t="shared" si="191"/>
        <v>7.0391346534346973E-4</v>
      </c>
      <c r="T354" s="7">
        <f t="shared" si="192"/>
        <v>0</v>
      </c>
      <c r="U354" s="7">
        <f t="shared" si="193"/>
        <v>4.5155578550419351E-2</v>
      </c>
      <c r="V354" s="7">
        <f t="shared" si="194"/>
        <v>0.15469855215022313</v>
      </c>
      <c r="W354" s="6">
        <f t="shared" si="195"/>
        <v>0.19985413070064248</v>
      </c>
      <c r="X354" s="6">
        <v>6.9200000000000002E-4</v>
      </c>
      <c r="Y354" s="6">
        <v>0.20162804000000001</v>
      </c>
      <c r="Z354" s="12">
        <f t="shared" si="196"/>
        <v>10.084682080924857</v>
      </c>
      <c r="AA354" s="12">
        <f t="shared" si="197"/>
        <v>40.103945792277457</v>
      </c>
      <c r="AB354" s="6">
        <f t="shared" si="199"/>
        <v>1.7215990380736574</v>
      </c>
      <c r="AC354" s="6">
        <f t="shared" si="201"/>
        <v>1.7215990380736574</v>
      </c>
      <c r="AD354" s="6">
        <f t="shared" si="200"/>
        <v>0.87979295903363886</v>
      </c>
      <c r="AF354" s="2">
        <v>27.228912900000001</v>
      </c>
    </row>
    <row r="355" spans="4:32">
      <c r="D355" s="6">
        <f t="shared" si="198"/>
        <v>45104964</v>
      </c>
      <c r="E355" s="12">
        <f t="shared" si="181"/>
        <v>0.5807841708128223</v>
      </c>
      <c r="F355" s="12">
        <f t="shared" si="182"/>
        <v>4824228</v>
      </c>
      <c r="G355" s="6">
        <v>325557</v>
      </c>
      <c r="H355" s="6">
        <v>3216152</v>
      </c>
      <c r="I355" s="12">
        <f t="shared" si="183"/>
        <v>6432304</v>
      </c>
      <c r="J355" s="6">
        <v>350229.40734899999</v>
      </c>
      <c r="K355" s="12">
        <f t="shared" si="184"/>
        <v>2801835.2587919999</v>
      </c>
      <c r="L355" s="6">
        <f t="shared" si="185"/>
        <v>45.104964000000002</v>
      </c>
      <c r="M355" s="6">
        <f t="shared" si="186"/>
        <v>5242880</v>
      </c>
      <c r="N355" s="13">
        <f t="shared" si="187"/>
        <v>2.2957466823989012</v>
      </c>
      <c r="O355" s="13">
        <f t="shared" si="202"/>
        <v>1.3333333333333333</v>
      </c>
      <c r="P355" s="7">
        <f t="shared" si="188"/>
        <v>0</v>
      </c>
      <c r="Q355" s="7">
        <f t="shared" si="189"/>
        <v>5.6853690006824023E-4</v>
      </c>
      <c r="R355" s="6">
        <f t="shared" si="190"/>
        <v>5.6853690006824023E-4</v>
      </c>
      <c r="S355" s="6">
        <f t="shared" si="191"/>
        <v>5.6853690006824023E-4</v>
      </c>
      <c r="T355" s="7">
        <f t="shared" si="192"/>
        <v>0</v>
      </c>
      <c r="U355" s="7">
        <f t="shared" si="193"/>
        <v>3.6471262326707395E-2</v>
      </c>
      <c r="V355" s="7">
        <f t="shared" si="194"/>
        <v>0.25999193085362643</v>
      </c>
      <c r="W355" s="6">
        <f t="shared" si="195"/>
        <v>0.29646319318033382</v>
      </c>
      <c r="X355" s="6">
        <v>1.163E-3</v>
      </c>
      <c r="Y355" s="6">
        <v>0.30451444705923397</v>
      </c>
      <c r="Z355" s="12">
        <f t="shared" si="196"/>
        <v>5.5307858985382632</v>
      </c>
      <c r="AA355" s="12">
        <f t="shared" si="197"/>
        <v>19.273157412154774</v>
      </c>
      <c r="AB355" s="6">
        <f t="shared" si="199"/>
        <v>51.11462596145828</v>
      </c>
      <c r="AC355" s="6">
        <f t="shared" si="201"/>
        <v>51.11462596145828</v>
      </c>
      <c r="AD355" s="6">
        <f t="shared" si="200"/>
        <v>2.6439645004212329</v>
      </c>
    </row>
    <row r="356" spans="4:32">
      <c r="D356" s="6">
        <f t="shared" si="198"/>
        <v>45552408</v>
      </c>
      <c r="E356" s="12">
        <f t="shared" si="181"/>
        <v>0.60347503472393926</v>
      </c>
      <c r="F356" s="12">
        <f t="shared" si="182"/>
        <v>5629776</v>
      </c>
      <c r="G356" s="6">
        <v>25710</v>
      </c>
      <c r="H356" s="6">
        <v>3753184</v>
      </c>
      <c r="I356" s="12">
        <f t="shared" si="183"/>
        <v>7506368</v>
      </c>
      <c r="J356" s="6">
        <v>424678.65838600002</v>
      </c>
      <c r="K356" s="12">
        <f t="shared" si="184"/>
        <v>3397429.2670880002</v>
      </c>
      <c r="L356" s="6">
        <f t="shared" si="185"/>
        <v>45.552408</v>
      </c>
      <c r="M356" s="6">
        <f t="shared" si="186"/>
        <v>5242880</v>
      </c>
      <c r="N356" s="13">
        <f t="shared" si="187"/>
        <v>2.2094258363865356</v>
      </c>
      <c r="O356" s="13">
        <f t="shared" si="202"/>
        <v>1.3333333333333333</v>
      </c>
      <c r="P356" s="7">
        <f t="shared" si="188"/>
        <v>0</v>
      </c>
      <c r="Q356" s="7">
        <f t="shared" si="189"/>
        <v>6.8939238938127683E-4</v>
      </c>
      <c r="R356" s="6">
        <f t="shared" si="190"/>
        <v>6.8939238938127683E-4</v>
      </c>
      <c r="S356" s="6">
        <f t="shared" si="191"/>
        <v>6.8939238938127683E-4</v>
      </c>
      <c r="T356" s="7">
        <f t="shared" si="192"/>
        <v>0</v>
      </c>
      <c r="U356" s="7">
        <f t="shared" si="193"/>
        <v>4.4224061228290194E-2</v>
      </c>
      <c r="V356" s="7">
        <f t="shared" si="194"/>
        <v>0.17012369680104014</v>
      </c>
      <c r="W356" s="6">
        <f t="shared" si="195"/>
        <v>0.21434775802933034</v>
      </c>
      <c r="X356" s="6">
        <v>7.6099999999999996E-4</v>
      </c>
      <c r="Y356" s="6">
        <v>0.21496866363650197</v>
      </c>
      <c r="Z356" s="12">
        <f t="shared" si="196"/>
        <v>9.8638212877792384</v>
      </c>
      <c r="AA356" s="12">
        <f t="shared" si="197"/>
        <v>35.715419364919846</v>
      </c>
      <c r="AB356" s="6">
        <f t="shared" si="199"/>
        <v>9.4096728802527103</v>
      </c>
      <c r="AC356" s="6">
        <f t="shared" si="201"/>
        <v>9.4096728802527103</v>
      </c>
      <c r="AD356" s="6">
        <f t="shared" si="200"/>
        <v>0.28883540357376669</v>
      </c>
    </row>
    <row r="357" spans="4:32">
      <c r="D357" s="6">
        <f t="shared" si="198"/>
        <v>45766936</v>
      </c>
      <c r="E357" s="12">
        <f t="shared" si="181"/>
        <v>0.66775220501262611</v>
      </c>
      <c r="F357" s="12">
        <f t="shared" si="182"/>
        <v>5494744.5</v>
      </c>
      <c r="G357" s="6">
        <v>90449</v>
      </c>
      <c r="H357" s="6">
        <v>3663163</v>
      </c>
      <c r="I357" s="12">
        <f t="shared" si="183"/>
        <v>7326326</v>
      </c>
      <c r="J357" s="6">
        <v>458640.96948199999</v>
      </c>
      <c r="K357" s="12">
        <f t="shared" si="184"/>
        <v>3669127.7558559999</v>
      </c>
      <c r="L357" s="6">
        <f t="shared" si="185"/>
        <v>45.766936000000001</v>
      </c>
      <c r="M357" s="6">
        <f t="shared" si="186"/>
        <v>5242880</v>
      </c>
      <c r="N357" s="13">
        <f t="shared" si="187"/>
        <v>1.9967486791123694</v>
      </c>
      <c r="O357" s="13">
        <f t="shared" si="202"/>
        <v>1.3333333333333333</v>
      </c>
      <c r="P357" s="7">
        <f t="shared" si="188"/>
        <v>0</v>
      </c>
      <c r="Q357" s="7">
        <f t="shared" si="189"/>
        <v>7.4452433051616835E-4</v>
      </c>
      <c r="R357" s="6">
        <f t="shared" si="190"/>
        <v>7.4452433051616835E-4</v>
      </c>
      <c r="S357" s="6">
        <f t="shared" si="191"/>
        <v>7.4452433051616835E-4</v>
      </c>
      <c r="T357" s="7">
        <f t="shared" si="192"/>
        <v>0</v>
      </c>
      <c r="U357" s="7">
        <f t="shared" si="193"/>
        <v>4.7760738421045626E-2</v>
      </c>
      <c r="V357" s="7">
        <f t="shared" si="194"/>
        <v>0.15402789368714412</v>
      </c>
      <c r="W357" s="6">
        <f t="shared" si="195"/>
        <v>0.20178863210818976</v>
      </c>
      <c r="X357" s="6">
        <v>6.8900000000000005E-4</v>
      </c>
      <c r="Y357" s="6">
        <v>0.200690388889042</v>
      </c>
      <c r="Z357" s="12">
        <f t="shared" si="196"/>
        <v>10.633274310595064</v>
      </c>
      <c r="AA357" s="12">
        <f t="shared" si="197"/>
        <v>42.602354204423797</v>
      </c>
      <c r="AB357" s="6">
        <f t="shared" si="199"/>
        <v>8.0586836743350219</v>
      </c>
      <c r="AC357" s="6">
        <f t="shared" si="201"/>
        <v>8.0586836743350219</v>
      </c>
      <c r="AD357" s="6">
        <f t="shared" si="200"/>
        <v>0.54723259306401184</v>
      </c>
    </row>
    <row r="358" spans="4:32">
      <c r="D358" s="6">
        <f t="shared" si="198"/>
        <v>46144888</v>
      </c>
      <c r="E358" s="12">
        <f t="shared" si="181"/>
        <v>0.97455738160731253</v>
      </c>
      <c r="F358" s="12">
        <f t="shared" si="182"/>
        <v>4457391</v>
      </c>
      <c r="G358" s="6">
        <v>524288</v>
      </c>
      <c r="H358" s="6">
        <v>2971594</v>
      </c>
      <c r="I358" s="12">
        <f t="shared" si="183"/>
        <v>5943188</v>
      </c>
      <c r="J358" s="6">
        <v>542997.91272000002</v>
      </c>
      <c r="K358" s="12">
        <f t="shared" si="184"/>
        <v>4343983.3017600002</v>
      </c>
      <c r="L358" s="6">
        <f t="shared" si="185"/>
        <v>46.144888000000002</v>
      </c>
      <c r="M358" s="6">
        <f t="shared" si="186"/>
        <v>5242880</v>
      </c>
      <c r="N358" s="13">
        <f t="shared" si="187"/>
        <v>1.3681424598460286</v>
      </c>
      <c r="O358" s="13"/>
      <c r="P358" s="7">
        <f t="shared" si="188"/>
        <v>0</v>
      </c>
      <c r="Q358" s="7">
        <f t="shared" si="189"/>
        <v>8.8146324541423502E-4</v>
      </c>
      <c r="R358" s="6">
        <f t="shared" si="190"/>
        <v>8.8146324541423502E-4</v>
      </c>
      <c r="S358" s="6">
        <f t="shared" si="191"/>
        <v>8.8146324541423502E-4</v>
      </c>
      <c r="T358" s="7">
        <f t="shared" si="192"/>
        <v>0</v>
      </c>
      <c r="U358" s="7">
        <f t="shared" si="193"/>
        <v>5.6545278329330539E-2</v>
      </c>
      <c r="V358" s="7">
        <f t="shared" si="194"/>
        <v>0.24054283542433536</v>
      </c>
      <c r="W358" s="6">
        <f t="shared" si="195"/>
        <v>0.29708811375366589</v>
      </c>
      <c r="X358" s="6">
        <v>1.0759999999999999E-3</v>
      </c>
      <c r="Y358" s="6">
        <v>0.31206689999999992</v>
      </c>
      <c r="Z358" s="12">
        <f t="shared" si="196"/>
        <v>5.5234089219330862</v>
      </c>
      <c r="AA358" s="12">
        <f t="shared" si="197"/>
        <v>32.297273619033462</v>
      </c>
      <c r="AB358" s="6">
        <f t="shared" si="199"/>
        <v>18.079624032134287</v>
      </c>
      <c r="AC358" s="6">
        <f t="shared" si="201"/>
        <v>18.079624032134287</v>
      </c>
      <c r="AD358" s="6">
        <f t="shared" si="200"/>
        <v>4.7998638261007605</v>
      </c>
    </row>
    <row r="359" spans="4:32">
      <c r="D359" s="6">
        <f t="shared" si="198"/>
        <v>46419820</v>
      </c>
      <c r="E359" s="12">
        <f t="shared" si="181"/>
        <v>0.89802651850537218</v>
      </c>
      <c r="F359" s="12">
        <f t="shared" si="182"/>
        <v>4800660</v>
      </c>
      <c r="G359" s="6">
        <v>400727</v>
      </c>
      <c r="H359" s="6">
        <v>3200440</v>
      </c>
      <c r="I359" s="12">
        <f t="shared" si="183"/>
        <v>6400880</v>
      </c>
      <c r="J359" s="6">
        <v>538889.99829100003</v>
      </c>
      <c r="K359" s="12">
        <f t="shared" si="184"/>
        <v>4311119.9863280002</v>
      </c>
      <c r="L359" s="6">
        <f t="shared" si="185"/>
        <v>46.419820000000001</v>
      </c>
      <c r="M359" s="6">
        <f t="shared" si="186"/>
        <v>5242880</v>
      </c>
      <c r="N359" s="13">
        <f t="shared" si="187"/>
        <v>1.4847371495804631</v>
      </c>
      <c r="O359" s="13">
        <f t="shared" ref="O359:O392" si="203">4/3</f>
        <v>1.3333333333333333</v>
      </c>
      <c r="P359" s="7">
        <f t="shared" si="188"/>
        <v>0</v>
      </c>
      <c r="Q359" s="7">
        <f t="shared" si="189"/>
        <v>8.7479475645756111E-4</v>
      </c>
      <c r="R359" s="6">
        <f t="shared" si="190"/>
        <v>8.7479475645756111E-4</v>
      </c>
      <c r="S359" s="6">
        <f t="shared" si="191"/>
        <v>8.7479475645756111E-4</v>
      </c>
      <c r="T359" s="7">
        <f t="shared" si="192"/>
        <v>0</v>
      </c>
      <c r="U359" s="7">
        <f t="shared" si="193"/>
        <v>5.6117499217662653E-2</v>
      </c>
      <c r="V359" s="7">
        <f t="shared" si="194"/>
        <v>0.30291407249068258</v>
      </c>
      <c r="W359" s="6">
        <f t="shared" si="195"/>
        <v>0.35903157170834521</v>
      </c>
      <c r="X359" s="6">
        <v>1.3550000000000001E-3</v>
      </c>
      <c r="Y359" s="6">
        <v>0.37331755555540502</v>
      </c>
      <c r="Z359" s="12">
        <f t="shared" si="196"/>
        <v>4.7238966789667893</v>
      </c>
      <c r="AA359" s="12">
        <f t="shared" si="197"/>
        <v>25.453106930349815</v>
      </c>
      <c r="AB359" s="6">
        <f t="shared" si="199"/>
        <v>35.439501368445683</v>
      </c>
      <c r="AC359" s="6">
        <f t="shared" si="201"/>
        <v>35.439501368445683</v>
      </c>
      <c r="AD359" s="6">
        <f t="shared" si="200"/>
        <v>3.8267645425369214</v>
      </c>
    </row>
    <row r="360" spans="4:32">
      <c r="D360" s="6">
        <f t="shared" si="198"/>
        <v>46573568</v>
      </c>
      <c r="E360" s="12">
        <f t="shared" si="181"/>
        <v>0.63484751181871002</v>
      </c>
      <c r="F360" s="12">
        <f t="shared" si="182"/>
        <v>5454973.5</v>
      </c>
      <c r="G360" s="6">
        <v>146689</v>
      </c>
      <c r="H360" s="6">
        <v>3636649</v>
      </c>
      <c r="I360" s="12">
        <f t="shared" si="183"/>
        <v>7273298</v>
      </c>
      <c r="J360" s="6">
        <v>432884.54418899998</v>
      </c>
      <c r="K360" s="12">
        <f t="shared" si="184"/>
        <v>3463076.3535119998</v>
      </c>
      <c r="L360" s="6">
        <f t="shared" si="185"/>
        <v>46.573568000000002</v>
      </c>
      <c r="M360" s="6">
        <f t="shared" si="186"/>
        <v>5242880</v>
      </c>
      <c r="N360" s="13">
        <f t="shared" si="187"/>
        <v>2.1002418825169564</v>
      </c>
      <c r="O360" s="13">
        <f t="shared" si="203"/>
        <v>1.3333333333333333</v>
      </c>
      <c r="P360" s="7">
        <f t="shared" si="188"/>
        <v>0</v>
      </c>
      <c r="Q360" s="7">
        <f t="shared" si="189"/>
        <v>7.0271322646364839E-4</v>
      </c>
      <c r="R360" s="6">
        <f t="shared" si="190"/>
        <v>7.0271322646364839E-4</v>
      </c>
      <c r="S360" s="6">
        <f t="shared" si="191"/>
        <v>7.0271322646364839E-4</v>
      </c>
      <c r="T360" s="7">
        <f t="shared" si="192"/>
        <v>0</v>
      </c>
      <c r="U360" s="7">
        <f t="shared" si="193"/>
        <v>4.5078584028101769E-2</v>
      </c>
      <c r="V360" s="7">
        <f t="shared" si="194"/>
        <v>0.27586418114649613</v>
      </c>
      <c r="W360" s="6">
        <f t="shared" si="195"/>
        <v>0.32094276517459791</v>
      </c>
      <c r="X360" s="6">
        <v>1.2340000000000001E-3</v>
      </c>
      <c r="Y360" s="6">
        <v>0.32660895000000001</v>
      </c>
      <c r="Z360" s="12">
        <f t="shared" si="196"/>
        <v>5.8940826580226897</v>
      </c>
      <c r="AA360" s="12">
        <f t="shared" si="197"/>
        <v>22.45106225939708</v>
      </c>
      <c r="AB360" s="6">
        <f t="shared" si="199"/>
        <v>43.054033511859942</v>
      </c>
      <c r="AC360" s="6">
        <f t="shared" si="201"/>
        <v>43.054033511859942</v>
      </c>
      <c r="AD360" s="6">
        <f t="shared" si="200"/>
        <v>1.7348528953055629</v>
      </c>
    </row>
    <row r="361" spans="4:32">
      <c r="D361" s="6">
        <f t="shared" si="198"/>
        <v>46850512</v>
      </c>
      <c r="E361" s="12">
        <f t="shared" si="181"/>
        <v>0.76348436515951545</v>
      </c>
      <c r="F361" s="12">
        <f t="shared" si="182"/>
        <v>5630191.5</v>
      </c>
      <c r="G361" s="6">
        <v>90449</v>
      </c>
      <c r="H361" s="6">
        <v>3753461</v>
      </c>
      <c r="I361" s="12">
        <f t="shared" si="183"/>
        <v>7506922</v>
      </c>
      <c r="J361" s="6">
        <v>537320.39788800001</v>
      </c>
      <c r="K361" s="12">
        <f t="shared" si="184"/>
        <v>4298563.1831040001</v>
      </c>
      <c r="L361" s="6">
        <f t="shared" si="185"/>
        <v>46.850512000000002</v>
      </c>
      <c r="M361" s="6">
        <f t="shared" si="186"/>
        <v>5242880</v>
      </c>
      <c r="N361" s="13">
        <f t="shared" si="187"/>
        <v>1.7463793552010183</v>
      </c>
      <c r="O361" s="13">
        <f t="shared" si="203"/>
        <v>1.3333333333333333</v>
      </c>
      <c r="P361" s="7">
        <f t="shared" si="188"/>
        <v>0</v>
      </c>
      <c r="Q361" s="7">
        <f t="shared" si="189"/>
        <v>8.7224678153386141E-4</v>
      </c>
      <c r="R361" s="6">
        <f t="shared" si="190"/>
        <v>8.7224678153386141E-4</v>
      </c>
      <c r="S361" s="6">
        <f t="shared" si="191"/>
        <v>8.7224678153386141E-4</v>
      </c>
      <c r="T361" s="7">
        <f t="shared" si="192"/>
        <v>0</v>
      </c>
      <c r="U361" s="7">
        <f t="shared" si="193"/>
        <v>5.595404832848911E-2</v>
      </c>
      <c r="V361" s="7">
        <f t="shared" si="194"/>
        <v>0.17012369680104014</v>
      </c>
      <c r="W361" s="6">
        <f t="shared" si="195"/>
        <v>0.22607774512952925</v>
      </c>
      <c r="X361" s="6">
        <v>7.6099999999999996E-4</v>
      </c>
      <c r="Y361" s="6">
        <v>0.22803364999999998</v>
      </c>
      <c r="Z361" s="12">
        <f t="shared" si="196"/>
        <v>9.8645492772667538</v>
      </c>
      <c r="AA361" s="12">
        <f t="shared" si="197"/>
        <v>45.188574855232588</v>
      </c>
      <c r="AB361" s="6">
        <f t="shared" si="199"/>
        <v>14.618499544528444</v>
      </c>
      <c r="AC361" s="6">
        <f t="shared" si="201"/>
        <v>14.618499544528444</v>
      </c>
      <c r="AD361" s="6">
        <f t="shared" si="200"/>
        <v>0.85772642347773309</v>
      </c>
    </row>
    <row r="362" spans="4:32">
      <c r="D362" s="6">
        <f t="shared" si="198"/>
        <v>47340384</v>
      </c>
      <c r="E362" s="12">
        <f t="shared" si="181"/>
        <v>0.57756921164554398</v>
      </c>
      <c r="F362" s="12">
        <f t="shared" si="182"/>
        <v>5749615.5</v>
      </c>
      <c r="G362" s="6">
        <v>67173</v>
      </c>
      <c r="H362" s="6">
        <v>3833077</v>
      </c>
      <c r="I362" s="12">
        <f t="shared" si="183"/>
        <v>7666154</v>
      </c>
      <c r="J362" s="6">
        <v>415100.11145000003</v>
      </c>
      <c r="K362" s="12">
        <f t="shared" si="184"/>
        <v>3320800.8916000002</v>
      </c>
      <c r="L362" s="6">
        <f t="shared" si="185"/>
        <v>47.340384</v>
      </c>
      <c r="M362" s="6">
        <f t="shared" si="186"/>
        <v>5242880</v>
      </c>
      <c r="N362" s="13">
        <f t="shared" si="187"/>
        <v>2.3085256389178932</v>
      </c>
      <c r="O362" s="13">
        <f t="shared" si="203"/>
        <v>1.3333333333333333</v>
      </c>
      <c r="P362" s="7">
        <f t="shared" si="188"/>
        <v>0</v>
      </c>
      <c r="Q362" s="7">
        <f t="shared" si="189"/>
        <v>6.7384327423594312E-4</v>
      </c>
      <c r="R362" s="6">
        <f t="shared" si="190"/>
        <v>6.7384327423594312E-4</v>
      </c>
      <c r="S362" s="6">
        <f t="shared" si="191"/>
        <v>6.7384327423594312E-4</v>
      </c>
      <c r="T362" s="7">
        <f t="shared" si="192"/>
        <v>0</v>
      </c>
      <c r="U362" s="7">
        <f t="shared" si="193"/>
        <v>4.3226595879347005E-2</v>
      </c>
      <c r="V362" s="7">
        <f t="shared" si="194"/>
        <v>0.22645900769967633</v>
      </c>
      <c r="W362" s="6">
        <f t="shared" si="195"/>
        <v>0.26968560357902333</v>
      </c>
      <c r="X362" s="6">
        <v>1.013E-3</v>
      </c>
      <c r="Y362" s="6">
        <v>0.27450129285757702</v>
      </c>
      <c r="Z362" s="12">
        <f t="shared" si="196"/>
        <v>7.5677729516288252</v>
      </c>
      <c r="AA362" s="12">
        <f t="shared" si="197"/>
        <v>26.225475945508393</v>
      </c>
      <c r="AB362" s="6">
        <f t="shared" si="199"/>
        <v>33.480427025079649</v>
      </c>
      <c r="AC362" s="6">
        <f t="shared" si="201"/>
        <v>33.480427025079649</v>
      </c>
      <c r="AD362" s="6">
        <f t="shared" si="200"/>
        <v>1.7543412012461002</v>
      </c>
    </row>
    <row r="363" spans="4:32">
      <c r="D363" s="6">
        <f t="shared" si="198"/>
        <v>47922336</v>
      </c>
      <c r="E363" s="12">
        <f t="shared" si="181"/>
        <v>0.831749091103409</v>
      </c>
      <c r="F363" s="12">
        <f t="shared" si="182"/>
        <v>5707602</v>
      </c>
      <c r="G363" s="6">
        <v>113076</v>
      </c>
      <c r="H363" s="6">
        <v>3805068</v>
      </c>
      <c r="I363" s="12">
        <f t="shared" si="183"/>
        <v>7610136</v>
      </c>
      <c r="J363" s="6">
        <v>593411.59698499995</v>
      </c>
      <c r="K363" s="12">
        <f t="shared" si="184"/>
        <v>4747292.7758799996</v>
      </c>
      <c r="L363" s="6">
        <f t="shared" si="185"/>
        <v>47.922336000000001</v>
      </c>
      <c r="M363" s="6">
        <f t="shared" si="186"/>
        <v>5242880</v>
      </c>
      <c r="N363" s="13">
        <f t="shared" si="187"/>
        <v>1.6030475387289167</v>
      </c>
      <c r="O363" s="13">
        <f t="shared" si="203"/>
        <v>1.3333333333333333</v>
      </c>
      <c r="P363" s="7">
        <f t="shared" si="188"/>
        <v>0</v>
      </c>
      <c r="Q363" s="7">
        <f t="shared" si="189"/>
        <v>9.6330114700563581E-4</v>
      </c>
      <c r="R363" s="6">
        <f t="shared" si="190"/>
        <v>9.6330114700563581E-4</v>
      </c>
      <c r="S363" s="6">
        <f t="shared" si="191"/>
        <v>9.6330114700563581E-4</v>
      </c>
      <c r="T363" s="7">
        <f t="shared" si="192"/>
        <v>0</v>
      </c>
      <c r="U363" s="7">
        <f t="shared" si="193"/>
        <v>6.1795125044379277E-2</v>
      </c>
      <c r="V363" s="7">
        <f t="shared" si="194"/>
        <v>0.26066258931670544</v>
      </c>
      <c r="W363" s="6">
        <f t="shared" si="195"/>
        <v>0.32245771436108472</v>
      </c>
      <c r="X363" s="6">
        <v>1.1659999999999999E-3</v>
      </c>
      <c r="Y363" s="6">
        <v>0.32445664705841198</v>
      </c>
      <c r="Z363" s="12">
        <f t="shared" si="196"/>
        <v>6.5267032590051457</v>
      </c>
      <c r="AA363" s="12">
        <f t="shared" si="197"/>
        <v>32.571477021475125</v>
      </c>
      <c r="AB363" s="6">
        <f t="shared" si="199"/>
        <v>17.384121183050098</v>
      </c>
      <c r="AC363" s="6">
        <f t="shared" si="201"/>
        <v>17.384121183050098</v>
      </c>
      <c r="AD363" s="6">
        <f t="shared" si="200"/>
        <v>0.61608622151833803</v>
      </c>
    </row>
    <row r="364" spans="4:32">
      <c r="D364" s="6">
        <f t="shared" si="198"/>
        <v>47922336</v>
      </c>
      <c r="E364" s="12">
        <f t="shared" si="181"/>
        <v>0.83898796186980107</v>
      </c>
      <c r="F364" s="12">
        <f t="shared" si="182"/>
        <v>5707602</v>
      </c>
      <c r="G364" s="6">
        <v>113076</v>
      </c>
      <c r="H364" s="6">
        <v>3805068</v>
      </c>
      <c r="I364" s="12">
        <f t="shared" si="183"/>
        <v>7610136</v>
      </c>
      <c r="J364" s="6">
        <v>598576.17114300001</v>
      </c>
      <c r="K364" s="12">
        <f t="shared" si="184"/>
        <v>4788609.3691440001</v>
      </c>
      <c r="L364" s="6">
        <f t="shared" si="185"/>
        <v>47.922336000000001</v>
      </c>
      <c r="M364" s="6">
        <f t="shared" si="186"/>
        <v>5242880</v>
      </c>
      <c r="N364" s="13">
        <f t="shared" si="187"/>
        <v>1.5892162866816528</v>
      </c>
      <c r="O364" s="13">
        <f t="shared" si="203"/>
        <v>1.3333333333333333</v>
      </c>
      <c r="P364" s="7">
        <f t="shared" si="188"/>
        <v>0</v>
      </c>
      <c r="Q364" s="7">
        <f t="shared" si="189"/>
        <v>9.7168494037178218E-4</v>
      </c>
      <c r="R364" s="6">
        <f t="shared" si="190"/>
        <v>9.7168494037178218E-4</v>
      </c>
      <c r="S364" s="6">
        <f t="shared" si="191"/>
        <v>9.7168494037178218E-4</v>
      </c>
      <c r="T364" s="7">
        <f t="shared" si="192"/>
        <v>0</v>
      </c>
      <c r="U364" s="7">
        <f t="shared" si="193"/>
        <v>6.2332939788000898E-2</v>
      </c>
      <c r="V364" s="7">
        <f t="shared" si="194"/>
        <v>0.26222745906388978</v>
      </c>
      <c r="W364" s="6">
        <f t="shared" si="195"/>
        <v>0.3245603988518907</v>
      </c>
      <c r="X364" s="6">
        <v>1.173E-3</v>
      </c>
      <c r="Y364" s="6">
        <v>0.32652179999958603</v>
      </c>
      <c r="Z364" s="12">
        <f t="shared" si="196"/>
        <v>6.4877544757033254</v>
      </c>
      <c r="AA364" s="12">
        <f t="shared" si="197"/>
        <v>32.658887428092072</v>
      </c>
      <c r="AB364" s="6">
        <f t="shared" si="199"/>
        <v>17.162409175466138</v>
      </c>
      <c r="AC364" s="6">
        <f t="shared" si="201"/>
        <v>17.162409175466138</v>
      </c>
      <c r="AD364" s="6">
        <f t="shared" si="200"/>
        <v>0.60069531274720911</v>
      </c>
    </row>
    <row r="365" spans="4:32">
      <c r="D365" s="6">
        <f t="shared" si="198"/>
        <v>47922336</v>
      </c>
      <c r="E365" s="12">
        <f t="shared" si="181"/>
        <v>0.83031081416959351</v>
      </c>
      <c r="F365" s="12">
        <f t="shared" si="182"/>
        <v>5707602</v>
      </c>
      <c r="G365" s="6">
        <v>113076</v>
      </c>
      <c r="H365" s="6">
        <v>3805068</v>
      </c>
      <c r="I365" s="12">
        <f t="shared" si="183"/>
        <v>7610136</v>
      </c>
      <c r="J365" s="6">
        <v>592385.45794700005</v>
      </c>
      <c r="K365" s="12">
        <f t="shared" si="184"/>
        <v>4739083.6635760004</v>
      </c>
      <c r="L365" s="6">
        <f t="shared" si="185"/>
        <v>47.922336000000001</v>
      </c>
      <c r="M365" s="6">
        <f t="shared" si="186"/>
        <v>5242880</v>
      </c>
      <c r="N365" s="13">
        <f t="shared" si="187"/>
        <v>1.6058243618888912</v>
      </c>
      <c r="O365" s="13">
        <f t="shared" si="203"/>
        <v>1.3333333333333333</v>
      </c>
      <c r="P365" s="7">
        <f t="shared" si="188"/>
        <v>0</v>
      </c>
      <c r="Q365" s="7">
        <f t="shared" si="189"/>
        <v>9.6163538766201194E-4</v>
      </c>
      <c r="R365" s="6">
        <f t="shared" si="190"/>
        <v>9.6163538766201194E-4</v>
      </c>
      <c r="S365" s="6">
        <f t="shared" si="191"/>
        <v>9.6163538766201194E-4</v>
      </c>
      <c r="T365" s="7">
        <f t="shared" si="192"/>
        <v>0</v>
      </c>
      <c r="U365" s="7">
        <f t="shared" si="193"/>
        <v>6.1688267695301002E-2</v>
      </c>
      <c r="V365" s="7">
        <f t="shared" si="194"/>
        <v>0.25932127239054742</v>
      </c>
      <c r="W365" s="6">
        <f t="shared" si="195"/>
        <v>0.32100954008584842</v>
      </c>
      <c r="X365" s="6">
        <v>1.16E-3</v>
      </c>
      <c r="Y365" s="6">
        <v>0.32488188235260002</v>
      </c>
      <c r="Z365" s="12">
        <f t="shared" si="196"/>
        <v>6.5604620689655171</v>
      </c>
      <c r="AA365" s="12">
        <f t="shared" si="197"/>
        <v>32.683335610868966</v>
      </c>
      <c r="AB365" s="6">
        <f t="shared" si="199"/>
        <v>17.100397615343798</v>
      </c>
      <c r="AC365" s="6">
        <f t="shared" si="201"/>
        <v>17.100397615343798</v>
      </c>
      <c r="AD365" s="6">
        <f t="shared" si="200"/>
        <v>1.1919231194766573</v>
      </c>
    </row>
    <row r="366" spans="4:32">
      <c r="D366" s="6">
        <f t="shared" si="198"/>
        <v>47922336</v>
      </c>
      <c r="E366" s="12">
        <f t="shared" si="181"/>
        <v>0.84591501080839193</v>
      </c>
      <c r="F366" s="12">
        <f t="shared" si="182"/>
        <v>5707602</v>
      </c>
      <c r="G366" s="6">
        <v>113076</v>
      </c>
      <c r="H366" s="6">
        <v>3805068</v>
      </c>
      <c r="I366" s="12">
        <f t="shared" si="183"/>
        <v>7610136</v>
      </c>
      <c r="J366" s="6">
        <v>603518.27593999996</v>
      </c>
      <c r="K366" s="12">
        <f t="shared" si="184"/>
        <v>4828146.2075199997</v>
      </c>
      <c r="L366" s="6">
        <f t="shared" si="185"/>
        <v>47.922336000000001</v>
      </c>
      <c r="M366" s="6">
        <f t="shared" si="186"/>
        <v>5242880</v>
      </c>
      <c r="N366" s="13">
        <f t="shared" si="187"/>
        <v>1.576202474595106</v>
      </c>
      <c r="O366" s="13">
        <f t="shared" si="203"/>
        <v>1.3333333333333333</v>
      </c>
      <c r="P366" s="7">
        <f t="shared" si="188"/>
        <v>0</v>
      </c>
      <c r="Q366" s="7">
        <f t="shared" si="189"/>
        <v>9.7970759318773723E-4</v>
      </c>
      <c r="R366" s="6">
        <f t="shared" si="190"/>
        <v>9.7970759318773723E-4</v>
      </c>
      <c r="S366" s="6">
        <f t="shared" si="191"/>
        <v>9.7970759318773723E-4</v>
      </c>
      <c r="T366" s="7">
        <f t="shared" si="192"/>
        <v>0</v>
      </c>
      <c r="U366" s="7">
        <f t="shared" si="193"/>
        <v>6.2847587606588706E-2</v>
      </c>
      <c r="V366" s="7">
        <f t="shared" si="194"/>
        <v>0.26043903649567912</v>
      </c>
      <c r="W366" s="6">
        <f t="shared" si="195"/>
        <v>0.32328662410226783</v>
      </c>
      <c r="X366" s="6">
        <v>1.165E-3</v>
      </c>
      <c r="Y366" s="6">
        <v>0.326748235293775</v>
      </c>
      <c r="Z366" s="12">
        <f t="shared" si="196"/>
        <v>6.5323055793991411</v>
      </c>
      <c r="AA366" s="12">
        <f t="shared" si="197"/>
        <v>33.154652068806868</v>
      </c>
      <c r="AB366" s="6">
        <f t="shared" si="199"/>
        <v>15.904927623370197</v>
      </c>
      <c r="AC366" s="6">
        <f t="shared" si="201"/>
        <v>15.904927623370197</v>
      </c>
      <c r="AD366" s="6">
        <f t="shared" si="200"/>
        <v>1.0594123602212835</v>
      </c>
    </row>
    <row r="367" spans="4:32">
      <c r="D367" s="6">
        <f t="shared" si="198"/>
        <v>48486608</v>
      </c>
      <c r="E367" s="12">
        <f t="shared" si="181"/>
        <v>0.92785855999917377</v>
      </c>
      <c r="F367" s="12">
        <f t="shared" si="182"/>
        <v>5035236</v>
      </c>
      <c r="G367" s="6">
        <v>410236</v>
      </c>
      <c r="H367" s="6">
        <v>3356824</v>
      </c>
      <c r="I367" s="12">
        <f t="shared" si="183"/>
        <v>6713648</v>
      </c>
      <c r="J367" s="6">
        <v>583998.35302699998</v>
      </c>
      <c r="K367" s="12">
        <f t="shared" si="184"/>
        <v>4671986.8242159998</v>
      </c>
      <c r="L367" s="6">
        <f t="shared" si="185"/>
        <v>48.486607999999997</v>
      </c>
      <c r="M367" s="6">
        <f t="shared" si="186"/>
        <v>5242880</v>
      </c>
      <c r="N367" s="13">
        <f t="shared" si="187"/>
        <v>1.437000627913074</v>
      </c>
      <c r="O367" s="13">
        <f t="shared" si="203"/>
        <v>1.3333333333333333</v>
      </c>
      <c r="P367" s="7">
        <f t="shared" si="188"/>
        <v>0</v>
      </c>
      <c r="Q367" s="7">
        <f t="shared" si="189"/>
        <v>9.4802037266981769E-4</v>
      </c>
      <c r="R367" s="6">
        <f t="shared" si="190"/>
        <v>9.4802037266981769E-4</v>
      </c>
      <c r="S367" s="6">
        <f t="shared" si="191"/>
        <v>9.4802037266981769E-4</v>
      </c>
      <c r="T367" s="7">
        <f t="shared" si="192"/>
        <v>0</v>
      </c>
      <c r="U367" s="7">
        <f t="shared" si="193"/>
        <v>6.0814873579100683E-2</v>
      </c>
      <c r="V367" s="7">
        <f t="shared" si="194"/>
        <v>0.30023143863836654</v>
      </c>
      <c r="W367" s="6">
        <f t="shared" si="195"/>
        <v>0.36104631221746725</v>
      </c>
      <c r="X367" s="6">
        <v>1.343E-3</v>
      </c>
      <c r="Y367" s="6">
        <v>0.37812911111170799</v>
      </c>
      <c r="Z367" s="12">
        <f t="shared" si="196"/>
        <v>4.9989932985852565</v>
      </c>
      <c r="AA367" s="12">
        <f t="shared" si="197"/>
        <v>27.830152340825016</v>
      </c>
      <c r="AB367" s="6">
        <f t="shared" si="199"/>
        <v>29.410247753550433</v>
      </c>
      <c r="AC367" s="6">
        <f t="shared" si="201"/>
        <v>29.410247753550433</v>
      </c>
      <c r="AD367" s="6">
        <f t="shared" si="200"/>
        <v>4.5177158785836236</v>
      </c>
    </row>
    <row r="368" spans="4:32">
      <c r="D368" s="6">
        <f t="shared" si="198"/>
        <v>48716536</v>
      </c>
      <c r="E368" s="12">
        <f t="shared" si="181"/>
        <v>0.9490387330934632</v>
      </c>
      <c r="F368" s="12">
        <f t="shared" si="182"/>
        <v>5081082</v>
      </c>
      <c r="G368" s="6">
        <v>403394</v>
      </c>
      <c r="H368" s="6">
        <v>3387388</v>
      </c>
      <c r="I368" s="12">
        <f t="shared" si="183"/>
        <v>6774776</v>
      </c>
      <c r="J368" s="6">
        <v>602767.953003</v>
      </c>
      <c r="K368" s="12">
        <f t="shared" si="184"/>
        <v>4822143.624024</v>
      </c>
      <c r="L368" s="6">
        <f t="shared" si="185"/>
        <v>48.716535999999998</v>
      </c>
      <c r="M368" s="6">
        <f t="shared" si="186"/>
        <v>5242880</v>
      </c>
      <c r="N368" s="13">
        <f t="shared" si="187"/>
        <v>1.4049303646303593</v>
      </c>
      <c r="O368" s="13">
        <f t="shared" si="203"/>
        <v>1.3333333333333333</v>
      </c>
      <c r="P368" s="7">
        <f t="shared" si="188"/>
        <v>0</v>
      </c>
      <c r="Q368" s="7">
        <f t="shared" si="189"/>
        <v>9.7848957360485581E-4</v>
      </c>
      <c r="R368" s="6">
        <f t="shared" si="190"/>
        <v>9.7848957360485581E-4</v>
      </c>
      <c r="S368" s="6">
        <f t="shared" si="191"/>
        <v>9.7848957360485581E-4</v>
      </c>
      <c r="T368" s="7">
        <f t="shared" si="192"/>
        <v>0</v>
      </c>
      <c r="U368" s="7">
        <f t="shared" si="193"/>
        <v>6.2769452464048262E-2</v>
      </c>
      <c r="V368" s="7">
        <f t="shared" si="194"/>
        <v>0.30134920274349825</v>
      </c>
      <c r="W368" s="6">
        <f t="shared" si="195"/>
        <v>0.36411865520754649</v>
      </c>
      <c r="X368" s="6">
        <v>1.348E-3</v>
      </c>
      <c r="Y368" s="6">
        <v>0.37876104000000005</v>
      </c>
      <c r="Z368" s="12">
        <f t="shared" si="196"/>
        <v>5.0257982195845701</v>
      </c>
      <c r="AA368" s="12">
        <f t="shared" si="197"/>
        <v>28.618063050587537</v>
      </c>
      <c r="AB368" s="6">
        <f t="shared" si="199"/>
        <v>27.411752699936514</v>
      </c>
      <c r="AC368" s="6">
        <f t="shared" si="201"/>
        <v>27.411752699936514</v>
      </c>
      <c r="AD368" s="6">
        <f t="shared" si="200"/>
        <v>3.8658634986464167</v>
      </c>
    </row>
    <row r="369" spans="4:30">
      <c r="D369" s="6">
        <f t="shared" si="198"/>
        <v>49083184</v>
      </c>
      <c r="E369" s="12">
        <f t="shared" si="181"/>
        <v>0.87885666431835807</v>
      </c>
      <c r="F369" s="12">
        <f t="shared" si="182"/>
        <v>5846335.5</v>
      </c>
      <c r="G369" s="6">
        <v>115625</v>
      </c>
      <c r="H369" s="6">
        <v>3897557</v>
      </c>
      <c r="I369" s="12">
        <f t="shared" si="183"/>
        <v>7795114</v>
      </c>
      <c r="J369" s="6">
        <v>642261.36450200004</v>
      </c>
      <c r="K369" s="12">
        <f t="shared" si="184"/>
        <v>5138090.9160160003</v>
      </c>
      <c r="L369" s="6">
        <f t="shared" si="185"/>
        <v>49.083184000000003</v>
      </c>
      <c r="M369" s="6">
        <f t="shared" si="186"/>
        <v>5242880</v>
      </c>
      <c r="N369" s="13">
        <f t="shared" si="187"/>
        <v>1.5171226292827484</v>
      </c>
      <c r="O369" s="13">
        <f t="shared" si="203"/>
        <v>1.3333333333333333</v>
      </c>
      <c r="P369" s="7">
        <f t="shared" si="188"/>
        <v>0</v>
      </c>
      <c r="Q369" s="7">
        <f t="shared" si="189"/>
        <v>1.0426003001047189E-3</v>
      </c>
      <c r="R369" s="6">
        <f t="shared" si="190"/>
        <v>1.0426003001047189E-3</v>
      </c>
      <c r="S369" s="6">
        <f t="shared" si="191"/>
        <v>1.0426003001047189E-3</v>
      </c>
      <c r="T369" s="7">
        <f t="shared" si="192"/>
        <v>0</v>
      </c>
      <c r="U369" s="7">
        <f t="shared" si="193"/>
        <v>6.6882112739663879E-2</v>
      </c>
      <c r="V369" s="7">
        <f t="shared" si="194"/>
        <v>0.22981230001507136</v>
      </c>
      <c r="W369" s="6">
        <f t="shared" si="195"/>
        <v>0.29669441275473524</v>
      </c>
      <c r="X369" s="6">
        <v>1.0280000000000001E-3</v>
      </c>
      <c r="Y369" s="6">
        <v>0.29801034666632398</v>
      </c>
      <c r="Z369" s="12">
        <f t="shared" si="196"/>
        <v>7.5827957198443574</v>
      </c>
      <c r="AA369" s="12">
        <f t="shared" si="197"/>
        <v>39.985143315299617</v>
      </c>
      <c r="AB369" s="6">
        <f t="shared" si="199"/>
        <v>1.4202626561010587</v>
      </c>
      <c r="AC369" s="6">
        <f t="shared" si="201"/>
        <v>1.4202626561010587</v>
      </c>
      <c r="AD369" s="6">
        <f t="shared" si="200"/>
        <v>0.44157322935574589</v>
      </c>
    </row>
    <row r="370" spans="4:30">
      <c r="D370" s="6">
        <f t="shared" si="198"/>
        <v>49083184</v>
      </c>
      <c r="E370" s="12">
        <f t="shared" si="181"/>
        <v>0.87597919009745506</v>
      </c>
      <c r="F370" s="12">
        <f t="shared" si="182"/>
        <v>5846335.5</v>
      </c>
      <c r="G370" s="6">
        <v>115625</v>
      </c>
      <c r="H370" s="6">
        <v>3897557</v>
      </c>
      <c r="I370" s="12">
        <f t="shared" si="183"/>
        <v>7795114</v>
      </c>
      <c r="J370" s="6">
        <v>640158.52954100003</v>
      </c>
      <c r="K370" s="12">
        <f t="shared" si="184"/>
        <v>5121268.2363280002</v>
      </c>
      <c r="L370" s="6">
        <f t="shared" si="185"/>
        <v>49.083184000000003</v>
      </c>
      <c r="M370" s="6">
        <f t="shared" si="186"/>
        <v>5242880</v>
      </c>
      <c r="N370" s="13">
        <f t="shared" si="187"/>
        <v>1.522106173760813</v>
      </c>
      <c r="O370" s="13">
        <f t="shared" si="203"/>
        <v>1.3333333333333333</v>
      </c>
      <c r="P370" s="7">
        <f t="shared" si="188"/>
        <v>0</v>
      </c>
      <c r="Q370" s="7">
        <f t="shared" si="189"/>
        <v>1.0391867110542405E-3</v>
      </c>
      <c r="R370" s="6">
        <f t="shared" si="190"/>
        <v>1.0391867110542405E-3</v>
      </c>
      <c r="S370" s="6">
        <f t="shared" si="191"/>
        <v>1.0391867110542405E-3</v>
      </c>
      <c r="T370" s="7">
        <f t="shared" si="192"/>
        <v>0</v>
      </c>
      <c r="U370" s="7">
        <f t="shared" si="193"/>
        <v>6.6663133282533427E-2</v>
      </c>
      <c r="V370" s="7">
        <f t="shared" si="194"/>
        <v>0.23025940565712402</v>
      </c>
      <c r="W370" s="6">
        <f t="shared" si="195"/>
        <v>0.29692253893965748</v>
      </c>
      <c r="X370" s="6">
        <v>1.0300000000000001E-3</v>
      </c>
      <c r="Y370" s="6">
        <v>0.30041666666701006</v>
      </c>
      <c r="Z370" s="12">
        <f t="shared" si="196"/>
        <v>7.5680718446601931</v>
      </c>
      <c r="AA370" s="12">
        <f t="shared" si="197"/>
        <v>39.776840670508733</v>
      </c>
      <c r="AB370" s="6">
        <f t="shared" si="199"/>
        <v>0.89191369458645109</v>
      </c>
      <c r="AC370" s="6">
        <f t="shared" si="201"/>
        <v>0.89191369458645109</v>
      </c>
      <c r="AD370" s="6">
        <f t="shared" si="200"/>
        <v>1.1630938343462702</v>
      </c>
    </row>
    <row r="371" spans="4:30">
      <c r="D371" s="6">
        <f t="shared" si="198"/>
        <v>49083184</v>
      </c>
      <c r="E371" s="12">
        <f t="shared" si="181"/>
        <v>0.8783328329959853</v>
      </c>
      <c r="F371" s="12">
        <f t="shared" si="182"/>
        <v>5846335.5</v>
      </c>
      <c r="G371" s="6">
        <v>115625</v>
      </c>
      <c r="H371" s="6">
        <v>3897557</v>
      </c>
      <c r="I371" s="12">
        <f t="shared" si="183"/>
        <v>7795114</v>
      </c>
      <c r="J371" s="6">
        <v>641878.55279500003</v>
      </c>
      <c r="K371" s="12">
        <f t="shared" si="184"/>
        <v>5135028.4223600002</v>
      </c>
      <c r="L371" s="6">
        <f t="shared" si="185"/>
        <v>49.083184000000003</v>
      </c>
      <c r="M371" s="6">
        <f t="shared" si="186"/>
        <v>5242880</v>
      </c>
      <c r="N371" s="13">
        <f t="shared" si="187"/>
        <v>1.5180274302001731</v>
      </c>
      <c r="O371" s="13">
        <f t="shared" si="203"/>
        <v>1.3333333333333333</v>
      </c>
      <c r="P371" s="7">
        <f t="shared" si="188"/>
        <v>0</v>
      </c>
      <c r="Q371" s="7">
        <f t="shared" si="189"/>
        <v>1.0419788714735396E-3</v>
      </c>
      <c r="R371" s="6">
        <f t="shared" si="190"/>
        <v>1.0419788714735396E-3</v>
      </c>
      <c r="S371" s="6">
        <f t="shared" si="191"/>
        <v>1.0419788714735396E-3</v>
      </c>
      <c r="T371" s="7">
        <f t="shared" si="192"/>
        <v>0</v>
      </c>
      <c r="U371" s="7">
        <f t="shared" si="193"/>
        <v>6.6842248508120872E-2</v>
      </c>
      <c r="V371" s="7">
        <f t="shared" si="194"/>
        <v>0.23115361694122935</v>
      </c>
      <c r="W371" s="6">
        <f t="shared" si="195"/>
        <v>0.29799586544935019</v>
      </c>
      <c r="X371" s="6">
        <v>1.034E-3</v>
      </c>
      <c r="Y371" s="6">
        <v>0.30205208</v>
      </c>
      <c r="Z371" s="12">
        <f t="shared" si="196"/>
        <v>7.5387949709864603</v>
      </c>
      <c r="AA371" s="12">
        <f t="shared" si="197"/>
        <v>39.729426865454542</v>
      </c>
      <c r="AB371" s="6">
        <f t="shared" si="199"/>
        <v>0.77165101291486116</v>
      </c>
      <c r="AC371" s="6">
        <f t="shared" si="201"/>
        <v>0.77165101291486116</v>
      </c>
      <c r="AD371" s="6">
        <f t="shared" si="200"/>
        <v>1.342885819773135</v>
      </c>
    </row>
    <row r="372" spans="4:30">
      <c r="D372" s="6">
        <f t="shared" si="198"/>
        <v>49083184</v>
      </c>
      <c r="E372" s="12">
        <f t="shared" si="181"/>
        <v>0.88071981041252256</v>
      </c>
      <c r="F372" s="12">
        <f t="shared" si="182"/>
        <v>5846335.5</v>
      </c>
      <c r="G372" s="6">
        <v>115625</v>
      </c>
      <c r="H372" s="6">
        <v>3897557</v>
      </c>
      <c r="I372" s="12">
        <f t="shared" si="183"/>
        <v>7795114</v>
      </c>
      <c r="J372" s="6">
        <v>643622.93664600002</v>
      </c>
      <c r="K372" s="12">
        <f t="shared" si="184"/>
        <v>5148983.4931680001</v>
      </c>
      <c r="L372" s="6">
        <f t="shared" si="185"/>
        <v>49.083184000000003</v>
      </c>
      <c r="M372" s="6">
        <f t="shared" si="186"/>
        <v>5242880</v>
      </c>
      <c r="N372" s="13">
        <f t="shared" si="187"/>
        <v>1.5139131850671215</v>
      </c>
      <c r="O372" s="13">
        <f t="shared" si="203"/>
        <v>1.3333333333333333</v>
      </c>
      <c r="P372" s="7">
        <f t="shared" si="188"/>
        <v>0</v>
      </c>
      <c r="Q372" s="7">
        <f t="shared" si="189"/>
        <v>1.0448105771109486E-3</v>
      </c>
      <c r="R372" s="6">
        <f t="shared" si="190"/>
        <v>1.0448105771109486E-3</v>
      </c>
      <c r="S372" s="6">
        <f t="shared" si="191"/>
        <v>1.0448105771109486E-3</v>
      </c>
      <c r="T372" s="7">
        <f t="shared" si="192"/>
        <v>0</v>
      </c>
      <c r="U372" s="7">
        <f t="shared" si="193"/>
        <v>6.7023900533031769E-2</v>
      </c>
      <c r="V372" s="7">
        <f t="shared" si="194"/>
        <v>0.22981230001507136</v>
      </c>
      <c r="W372" s="6">
        <f t="shared" si="195"/>
        <v>0.29683620054810311</v>
      </c>
      <c r="X372" s="6">
        <v>1.0280000000000001E-3</v>
      </c>
      <c r="Y372" s="6">
        <v>0.30075168000000002</v>
      </c>
      <c r="Z372" s="12">
        <f t="shared" si="196"/>
        <v>7.5827957198443574</v>
      </c>
      <c r="AA372" s="12">
        <f t="shared" si="197"/>
        <v>40.069910452669255</v>
      </c>
      <c r="AB372" s="6">
        <f t="shared" si="199"/>
        <v>1.6352701469794328</v>
      </c>
      <c r="AC372" s="6">
        <f t="shared" si="201"/>
        <v>1.6352701469794328</v>
      </c>
      <c r="AD372" s="6">
        <f t="shared" si="200"/>
        <v>1.3018977822158493</v>
      </c>
    </row>
    <row r="373" spans="4:30">
      <c r="D373" s="6">
        <f t="shared" si="198"/>
        <v>49337616</v>
      </c>
      <c r="E373" s="12">
        <f t="shared" si="181"/>
        <v>0.86803403483886288</v>
      </c>
      <c r="F373" s="12">
        <f t="shared" si="182"/>
        <v>6011074.5</v>
      </c>
      <c r="G373" s="6">
        <v>62451</v>
      </c>
      <c r="H373" s="6">
        <v>4007383</v>
      </c>
      <c r="I373" s="12">
        <f t="shared" si="183"/>
        <v>8014766</v>
      </c>
      <c r="J373" s="6">
        <v>652227.156494</v>
      </c>
      <c r="K373" s="12">
        <f t="shared" si="184"/>
        <v>5217817.251952</v>
      </c>
      <c r="L373" s="6">
        <f t="shared" si="185"/>
        <v>49.337615999999997</v>
      </c>
      <c r="M373" s="6">
        <f t="shared" si="186"/>
        <v>5242880</v>
      </c>
      <c r="N373" s="13">
        <f t="shared" si="187"/>
        <v>1.536038081249713</v>
      </c>
      <c r="O373" s="13">
        <f t="shared" si="203"/>
        <v>1.3333333333333333</v>
      </c>
      <c r="P373" s="7">
        <f t="shared" si="188"/>
        <v>0</v>
      </c>
      <c r="Q373" s="7">
        <f t="shared" si="189"/>
        <v>1.0587780406569579E-3</v>
      </c>
      <c r="R373" s="6">
        <f t="shared" si="190"/>
        <v>1.0587780406569579E-3</v>
      </c>
      <c r="S373" s="6">
        <f t="shared" si="191"/>
        <v>1.0587780406569579E-3</v>
      </c>
      <c r="T373" s="7">
        <f t="shared" si="192"/>
        <v>0</v>
      </c>
      <c r="U373" s="7">
        <f t="shared" si="193"/>
        <v>6.7919903988505073E-2</v>
      </c>
      <c r="V373" s="7">
        <f t="shared" si="194"/>
        <v>0.1933731901877789</v>
      </c>
      <c r="W373" s="6">
        <f t="shared" si="195"/>
        <v>0.26129309417628399</v>
      </c>
      <c r="X373" s="6">
        <v>8.6499999999999999E-4</v>
      </c>
      <c r="Y373" s="6">
        <v>0.25869488461518497</v>
      </c>
      <c r="Z373" s="12">
        <f t="shared" si="196"/>
        <v>9.2656254335260115</v>
      </c>
      <c r="AA373" s="12">
        <f t="shared" si="197"/>
        <v>48.257269382215028</v>
      </c>
      <c r="AB373" s="6">
        <f t="shared" si="199"/>
        <v>22.402085625081831</v>
      </c>
      <c r="AC373" s="6">
        <f t="shared" si="201"/>
        <v>22.402085625081831</v>
      </c>
      <c r="AD373" s="6">
        <f t="shared" si="200"/>
        <v>1.0043528943233337</v>
      </c>
    </row>
    <row r="374" spans="4:30">
      <c r="D374" s="15">
        <f t="shared" si="198"/>
        <v>49549536</v>
      </c>
      <c r="E374" s="16">
        <f t="shared" si="181"/>
        <v>0.88359507296511464</v>
      </c>
      <c r="F374" s="16">
        <f t="shared" si="182"/>
        <v>5800032</v>
      </c>
      <c r="G374" s="15">
        <v>157464</v>
      </c>
      <c r="H374" s="15">
        <v>3866688</v>
      </c>
      <c r="I374" s="16">
        <f t="shared" si="183"/>
        <v>7733376</v>
      </c>
      <c r="J374" s="15">
        <v>640609.96227999998</v>
      </c>
      <c r="K374" s="16">
        <f t="shared" si="184"/>
        <v>5124879.6982399998</v>
      </c>
      <c r="L374" s="15">
        <f t="shared" si="185"/>
        <v>49.549536000000003</v>
      </c>
      <c r="M374" s="15">
        <f t="shared" si="186"/>
        <v>5242880</v>
      </c>
      <c r="N374" s="17">
        <f t="shared" si="187"/>
        <v>1.5089868358579845</v>
      </c>
      <c r="O374" s="17">
        <f t="shared" si="203"/>
        <v>1.3333333333333333</v>
      </c>
      <c r="P374" s="18">
        <f t="shared" si="188"/>
        <v>0</v>
      </c>
      <c r="Q374" s="18">
        <f t="shared" si="189"/>
        <v>1.039919534068627E-3</v>
      </c>
      <c r="R374" s="15">
        <f t="shared" si="190"/>
        <v>1.039919534068627E-3</v>
      </c>
      <c r="S374" s="15">
        <f t="shared" si="191"/>
        <v>1.039919534068627E-3</v>
      </c>
      <c r="T374" s="18">
        <f t="shared" si="192"/>
        <v>0</v>
      </c>
      <c r="U374" s="18">
        <f t="shared" si="193"/>
        <v>6.6710143389341864E-2</v>
      </c>
      <c r="V374" s="18">
        <f t="shared" si="194"/>
        <v>0.19314963736675256</v>
      </c>
      <c r="W374" s="15">
        <f t="shared" si="195"/>
        <v>0.25985978075609439</v>
      </c>
      <c r="X374" s="15">
        <v>8.6399999999999997E-4</v>
      </c>
      <c r="Y374" s="15">
        <v>0.26182079999971197</v>
      </c>
      <c r="Z374" s="16">
        <f t="shared" si="196"/>
        <v>8.9506666666666685</v>
      </c>
      <c r="AA374" s="16">
        <f t="shared" si="197"/>
        <v>47.452589798518517</v>
      </c>
      <c r="AB374" s="15">
        <f t="shared" si="199"/>
        <v>20.361057183868876</v>
      </c>
      <c r="AC374" s="15">
        <f t="shared" si="201"/>
        <v>20.361057183868876</v>
      </c>
      <c r="AD374" s="15">
        <f t="shared" si="200"/>
        <v>0.74899291562004855</v>
      </c>
    </row>
    <row r="375" spans="4:30">
      <c r="D375" s="6">
        <f t="shared" si="198"/>
        <v>51159780</v>
      </c>
      <c r="E375" s="12">
        <f t="shared" si="181"/>
        <v>0.88870646321581814</v>
      </c>
      <c r="F375" s="12">
        <f t="shared" si="182"/>
        <v>6255997.5</v>
      </c>
      <c r="G375" s="6">
        <v>55590</v>
      </c>
      <c r="H375" s="6">
        <v>4170665</v>
      </c>
      <c r="I375" s="12">
        <f t="shared" si="183"/>
        <v>8341330</v>
      </c>
      <c r="J375" s="6">
        <v>694968.17651400005</v>
      </c>
      <c r="K375" s="12">
        <f t="shared" si="184"/>
        <v>5559745.4121120004</v>
      </c>
      <c r="L375" s="6">
        <f t="shared" si="185"/>
        <v>51.159779999999998</v>
      </c>
      <c r="M375" s="6">
        <f t="shared" si="186"/>
        <v>5242880</v>
      </c>
      <c r="N375" s="13">
        <f t="shared" si="187"/>
        <v>1.5003079065146168</v>
      </c>
      <c r="O375" s="13">
        <f t="shared" si="203"/>
        <v>1.3333333333333333</v>
      </c>
      <c r="P375" s="7">
        <f t="shared" si="188"/>
        <v>0</v>
      </c>
      <c r="Q375" s="7">
        <f t="shared" si="189"/>
        <v>1.1281606981895129E-3</v>
      </c>
      <c r="R375" s="6">
        <f t="shared" si="190"/>
        <v>1.1281606981895129E-3</v>
      </c>
      <c r="S375" s="6">
        <f t="shared" si="191"/>
        <v>1.1281606981895129E-3</v>
      </c>
      <c r="T375" s="7">
        <f t="shared" si="192"/>
        <v>0</v>
      </c>
      <c r="U375" s="7">
        <f t="shared" si="193"/>
        <v>7.2370755117939584E-2</v>
      </c>
      <c r="V375" s="7">
        <f t="shared" si="194"/>
        <v>0.23025940565712402</v>
      </c>
      <c r="W375" s="6">
        <f t="shared" si="195"/>
        <v>0.30263016077506361</v>
      </c>
      <c r="X375" s="6">
        <v>1.0300000000000001E-3</v>
      </c>
      <c r="Y375" s="6">
        <v>0.29707260000000002</v>
      </c>
      <c r="Z375" s="12">
        <f t="shared" si="196"/>
        <v>8.0983786407766978</v>
      </c>
      <c r="AA375" s="12">
        <f t="shared" si="197"/>
        <v>43.182488637763107</v>
      </c>
      <c r="AB375" s="6">
        <f t="shared" si="199"/>
        <v>9.5301648727682355</v>
      </c>
      <c r="AC375" s="6">
        <f t="shared" si="201"/>
        <v>9.5301648727682355</v>
      </c>
      <c r="AD375" s="6">
        <f t="shared" si="200"/>
        <v>1.8707752835716203</v>
      </c>
    </row>
    <row r="376" spans="4:30">
      <c r="D376" s="6">
        <f t="shared" si="198"/>
        <v>52219224</v>
      </c>
      <c r="E376" s="12">
        <f t="shared" si="181"/>
        <v>0.90801440421402635</v>
      </c>
      <c r="F376" s="12">
        <f t="shared" si="182"/>
        <v>6372243</v>
      </c>
      <c r="G376" s="6">
        <v>62064</v>
      </c>
      <c r="H376" s="6">
        <v>4248162</v>
      </c>
      <c r="I376" s="12">
        <f t="shared" si="183"/>
        <v>8496324</v>
      </c>
      <c r="J376" s="6">
        <v>723261.05389400001</v>
      </c>
      <c r="K376" s="12">
        <f t="shared" si="184"/>
        <v>5786088.4311520001</v>
      </c>
      <c r="L376" s="6">
        <f t="shared" si="185"/>
        <v>52.219223999999997</v>
      </c>
      <c r="M376" s="6">
        <f t="shared" si="186"/>
        <v>5242880</v>
      </c>
      <c r="N376" s="13">
        <f t="shared" si="187"/>
        <v>1.4684054869013463</v>
      </c>
      <c r="O376" s="13">
        <f t="shared" si="203"/>
        <v>1.3333333333333333</v>
      </c>
      <c r="P376" s="7">
        <f t="shared" si="188"/>
        <v>0</v>
      </c>
      <c r="Q376" s="7">
        <f t="shared" si="189"/>
        <v>1.1740892937389066E-3</v>
      </c>
      <c r="R376" s="6">
        <f t="shared" si="190"/>
        <v>1.1740892937389066E-3</v>
      </c>
      <c r="S376" s="6">
        <f t="shared" si="191"/>
        <v>1.1740892937389066E-3</v>
      </c>
      <c r="T376" s="7">
        <f t="shared" si="192"/>
        <v>0</v>
      </c>
      <c r="U376" s="7">
        <f t="shared" si="193"/>
        <v>7.5317043839706138E-2</v>
      </c>
      <c r="V376" s="7">
        <f t="shared" si="194"/>
        <v>0.26625140984236378</v>
      </c>
      <c r="W376" s="6">
        <f t="shared" si="195"/>
        <v>0.34156845368206989</v>
      </c>
      <c r="X376" s="6">
        <v>1.191E-3</v>
      </c>
      <c r="Y376" s="6">
        <v>0.33942838333280401</v>
      </c>
      <c r="Z376" s="12">
        <f t="shared" si="196"/>
        <v>7.1337732997481105</v>
      </c>
      <c r="AA376" s="12">
        <f t="shared" si="197"/>
        <v>38.865413475412261</v>
      </c>
      <c r="AB376" s="6">
        <f t="shared" si="199"/>
        <v>1.4198745811161559</v>
      </c>
      <c r="AC376" s="6">
        <f t="shared" si="201"/>
        <v>1.4198745811161559</v>
      </c>
      <c r="AD376" s="6">
        <f t="shared" si="200"/>
        <v>0.63049245565524303</v>
      </c>
    </row>
    <row r="377" spans="4:30">
      <c r="D377" s="6">
        <f t="shared" si="198"/>
        <v>52464528</v>
      </c>
      <c r="E377" s="12">
        <f t="shared" si="181"/>
        <v>0.91802955086231519</v>
      </c>
      <c r="F377" s="12">
        <f t="shared" si="182"/>
        <v>6356376</v>
      </c>
      <c r="G377" s="6">
        <v>80676</v>
      </c>
      <c r="H377" s="6">
        <v>4237584</v>
      </c>
      <c r="I377" s="12">
        <f t="shared" si="183"/>
        <v>8475168</v>
      </c>
      <c r="J377" s="6">
        <v>729417.62554899999</v>
      </c>
      <c r="K377" s="12">
        <f t="shared" si="184"/>
        <v>5835341.0043919999</v>
      </c>
      <c r="L377" s="6">
        <f t="shared" si="185"/>
        <v>52.464528000000001</v>
      </c>
      <c r="M377" s="6">
        <f t="shared" si="186"/>
        <v>5242880</v>
      </c>
      <c r="N377" s="13">
        <f t="shared" si="187"/>
        <v>1.452386071974392</v>
      </c>
      <c r="O377" s="13">
        <f t="shared" si="203"/>
        <v>1.3333333333333333</v>
      </c>
      <c r="P377" s="7">
        <f t="shared" si="188"/>
        <v>0</v>
      </c>
      <c r="Q377" s="7">
        <f t="shared" si="189"/>
        <v>1.1840834235587756E-3</v>
      </c>
      <c r="R377" s="6">
        <f t="shared" si="190"/>
        <v>1.1840834235587756E-3</v>
      </c>
      <c r="S377" s="6">
        <f t="shared" si="191"/>
        <v>1.1840834235587756E-3</v>
      </c>
      <c r="T377" s="7">
        <f t="shared" si="192"/>
        <v>0</v>
      </c>
      <c r="U377" s="7">
        <f t="shared" si="193"/>
        <v>7.595816059104428E-2</v>
      </c>
      <c r="V377" s="7">
        <f t="shared" si="194"/>
        <v>0.22489413795249197</v>
      </c>
      <c r="W377" s="6">
        <f t="shared" si="195"/>
        <v>0.30085229854353623</v>
      </c>
      <c r="X377" s="6">
        <v>1.0059999999999999E-3</v>
      </c>
      <c r="Y377" s="6">
        <v>0.29471105333299796</v>
      </c>
      <c r="Z377" s="12">
        <f t="shared" si="196"/>
        <v>8.4246202783300195</v>
      </c>
      <c r="AA377" s="12">
        <f t="shared" si="197"/>
        <v>46.404302221805168</v>
      </c>
      <c r="AB377" s="6">
        <f t="shared" si="199"/>
        <v>17.702129578407121</v>
      </c>
      <c r="AC377" s="6">
        <f t="shared" si="201"/>
        <v>17.702129578407121</v>
      </c>
      <c r="AD377" s="6">
        <f t="shared" si="200"/>
        <v>2.0838190970730901</v>
      </c>
    </row>
    <row r="378" spans="4:30">
      <c r="D378" s="6">
        <f t="shared" si="198"/>
        <v>52865520</v>
      </c>
      <c r="E378" s="12">
        <f t="shared" si="181"/>
        <v>0.91871003474326773</v>
      </c>
      <c r="F378" s="12">
        <f t="shared" si="182"/>
        <v>6517147.5</v>
      </c>
      <c r="G378" s="6">
        <v>36417</v>
      </c>
      <c r="H378" s="6">
        <v>4344765</v>
      </c>
      <c r="I378" s="12">
        <f t="shared" si="183"/>
        <v>8689530</v>
      </c>
      <c r="J378" s="6">
        <v>748421.10076900001</v>
      </c>
      <c r="K378" s="12">
        <f t="shared" si="184"/>
        <v>5987368.8061520001</v>
      </c>
      <c r="L378" s="6">
        <f t="shared" si="185"/>
        <v>52.865519999999997</v>
      </c>
      <c r="M378" s="6">
        <f t="shared" si="186"/>
        <v>5242880</v>
      </c>
      <c r="N378" s="13">
        <f t="shared" si="187"/>
        <v>1.4513102969490603</v>
      </c>
      <c r="O378" s="13">
        <f t="shared" si="203"/>
        <v>1.3333333333333333</v>
      </c>
      <c r="P378" s="7">
        <f t="shared" si="188"/>
        <v>0</v>
      </c>
      <c r="Q378" s="7">
        <f t="shared" si="189"/>
        <v>1.2149322805233656E-3</v>
      </c>
      <c r="R378" s="6">
        <f t="shared" si="190"/>
        <v>1.2149322805233656E-3</v>
      </c>
      <c r="S378" s="6">
        <f t="shared" si="191"/>
        <v>1.2149322805233656E-3</v>
      </c>
      <c r="T378" s="7">
        <f t="shared" si="192"/>
        <v>0</v>
      </c>
      <c r="U378" s="7">
        <f t="shared" si="193"/>
        <v>7.7937094156657338E-2</v>
      </c>
      <c r="V378" s="7">
        <f t="shared" si="194"/>
        <v>0.21908176460580731</v>
      </c>
      <c r="W378" s="6">
        <f t="shared" si="195"/>
        <v>0.29701885876246464</v>
      </c>
      <c r="X378" s="6">
        <v>9.7999999999999997E-4</v>
      </c>
      <c r="Y378" s="6">
        <v>0.29397900000041999</v>
      </c>
      <c r="Z378" s="12">
        <f t="shared" si="196"/>
        <v>8.8668673469387755</v>
      </c>
      <c r="AA378" s="12">
        <f t="shared" si="197"/>
        <v>48.876480050220415</v>
      </c>
      <c r="AB378" s="6">
        <f t="shared" si="199"/>
        <v>23.972681686057715</v>
      </c>
      <c r="AC378" s="6">
        <f t="shared" si="201"/>
        <v>23.972681686057715</v>
      </c>
      <c r="AD378" s="6">
        <f t="shared" si="200"/>
        <v>1.0340394252787828</v>
      </c>
    </row>
    <row r="379" spans="4:30">
      <c r="D379" s="6">
        <f t="shared" si="198"/>
        <v>53129388</v>
      </c>
      <c r="E379" s="12">
        <f t="shared" si="181"/>
        <v>1.0000060877866157</v>
      </c>
      <c r="F379" s="12">
        <f t="shared" si="182"/>
        <v>6594433.5</v>
      </c>
      <c r="G379" s="6">
        <v>18696</v>
      </c>
      <c r="H379" s="6">
        <v>4396289</v>
      </c>
      <c r="I379" s="12">
        <f t="shared" si="183"/>
        <v>8792578</v>
      </c>
      <c r="J379" s="6">
        <v>824309.20568799996</v>
      </c>
      <c r="K379" s="12">
        <f t="shared" si="184"/>
        <v>6594473.6455039997</v>
      </c>
      <c r="L379" s="6">
        <f t="shared" si="185"/>
        <v>53.129387999999999</v>
      </c>
      <c r="M379" s="6">
        <f t="shared" si="186"/>
        <v>5242880</v>
      </c>
      <c r="N379" s="13">
        <f t="shared" si="187"/>
        <v>1.3333252163339269</v>
      </c>
      <c r="O379" s="13">
        <f t="shared" si="203"/>
        <v>1.3333333333333333</v>
      </c>
      <c r="P379" s="7">
        <f t="shared" si="188"/>
        <v>0</v>
      </c>
      <c r="Q379" s="7">
        <f t="shared" si="189"/>
        <v>1.3381235003848886E-3</v>
      </c>
      <c r="R379" s="6">
        <f t="shared" si="190"/>
        <v>1.3381235003848886E-3</v>
      </c>
      <c r="S379" s="6">
        <f t="shared" si="191"/>
        <v>1.3381235003848886E-3</v>
      </c>
      <c r="T379" s="7">
        <f t="shared" si="192"/>
        <v>0</v>
      </c>
      <c r="U379" s="7">
        <f t="shared" si="193"/>
        <v>8.5839728612534208E-2</v>
      </c>
      <c r="V379" s="7">
        <f t="shared" si="194"/>
        <v>0.41558469428795486</v>
      </c>
      <c r="W379" s="6">
        <f t="shared" si="195"/>
        <v>0.50142442290048905</v>
      </c>
      <c r="X379" s="6">
        <v>1.859E-3</v>
      </c>
      <c r="Y379" s="6">
        <v>0.50048569999985704</v>
      </c>
      <c r="Z379" s="12">
        <f t="shared" si="196"/>
        <v>4.7297353415814953</v>
      </c>
      <c r="AA379" s="12">
        <f t="shared" si="197"/>
        <v>28.378584811206025</v>
      </c>
      <c r="AB379" s="6">
        <f t="shared" si="199"/>
        <v>28.019176956165222</v>
      </c>
      <c r="AC379" s="6">
        <f t="shared" si="201"/>
        <v>28.019176956165222</v>
      </c>
      <c r="AD379" s="6">
        <f t="shared" si="200"/>
        <v>0.18756238202855435</v>
      </c>
    </row>
    <row r="380" spans="4:30">
      <c r="D380" s="6">
        <f t="shared" si="198"/>
        <v>53385744</v>
      </c>
      <c r="E380" s="12">
        <f t="shared" si="181"/>
        <v>0.6369960011314838</v>
      </c>
      <c r="F380" s="12">
        <f t="shared" si="182"/>
        <v>6600183</v>
      </c>
      <c r="G380" s="6">
        <v>29214</v>
      </c>
      <c r="H380" s="6">
        <v>4400122</v>
      </c>
      <c r="I380" s="12">
        <f t="shared" si="183"/>
        <v>8800244</v>
      </c>
      <c r="J380" s="6">
        <v>525536.27221700002</v>
      </c>
      <c r="K380" s="12">
        <f t="shared" si="184"/>
        <v>4204290.1777360002</v>
      </c>
      <c r="L380" s="6">
        <f t="shared" si="185"/>
        <v>53.385744000000003</v>
      </c>
      <c r="M380" s="6">
        <f t="shared" si="186"/>
        <v>5242880</v>
      </c>
      <c r="N380" s="13">
        <f t="shared" si="187"/>
        <v>2.0931580904196556</v>
      </c>
      <c r="O380" s="13">
        <f t="shared" si="203"/>
        <v>1.3333333333333333</v>
      </c>
      <c r="P380" s="7">
        <f t="shared" si="188"/>
        <v>0</v>
      </c>
      <c r="Q380" s="7">
        <f t="shared" si="189"/>
        <v>8.531172905818674E-4</v>
      </c>
      <c r="R380" s="6">
        <f t="shared" si="190"/>
        <v>8.531172905818674E-4</v>
      </c>
      <c r="S380" s="6">
        <f t="shared" si="191"/>
        <v>8.531172905818674E-4</v>
      </c>
      <c r="T380" s="7">
        <f t="shared" si="192"/>
        <v>0</v>
      </c>
      <c r="U380" s="7">
        <f t="shared" si="193"/>
        <v>5.4726904263428765E-2</v>
      </c>
      <c r="V380" s="7">
        <f t="shared" si="194"/>
        <v>0.47124934672351204</v>
      </c>
      <c r="W380" s="6">
        <f t="shared" si="195"/>
        <v>0.52597625098694079</v>
      </c>
      <c r="X380" s="6">
        <v>2.1080000000000001E-3</v>
      </c>
      <c r="Y380" s="6">
        <v>0.52352882666596401</v>
      </c>
      <c r="Z380" s="12">
        <f t="shared" si="196"/>
        <v>4.1746888045540791</v>
      </c>
      <c r="AA380" s="12">
        <f t="shared" si="197"/>
        <v>15.955560446815939</v>
      </c>
      <c r="AB380" s="6">
        <f t="shared" si="199"/>
        <v>59.529540294977821</v>
      </c>
      <c r="AC380" s="6">
        <f t="shared" si="201"/>
        <v>59.529540294977821</v>
      </c>
      <c r="AD380" s="6">
        <f t="shared" si="200"/>
        <v>0.46748606692069472</v>
      </c>
    </row>
    <row r="381" spans="4:30">
      <c r="D381" s="6">
        <f t="shared" si="198"/>
        <v>53385744</v>
      </c>
      <c r="E381" s="12">
        <f t="shared" si="181"/>
        <v>0.63580294768190515</v>
      </c>
      <c r="F381" s="12">
        <f t="shared" si="182"/>
        <v>6600183</v>
      </c>
      <c r="G381" s="6">
        <v>29214</v>
      </c>
      <c r="H381" s="6">
        <v>4400122</v>
      </c>
      <c r="I381" s="12">
        <f t="shared" si="183"/>
        <v>8800244</v>
      </c>
      <c r="J381" s="6">
        <v>524551.97583000001</v>
      </c>
      <c r="K381" s="12">
        <f t="shared" si="184"/>
        <v>4196415.8066400001</v>
      </c>
      <c r="L381" s="6">
        <f t="shared" si="185"/>
        <v>53.385744000000003</v>
      </c>
      <c r="M381" s="6">
        <f t="shared" si="186"/>
        <v>5242880</v>
      </c>
      <c r="N381" s="13">
        <f t="shared" si="187"/>
        <v>2.0970858002382293</v>
      </c>
      <c r="O381" s="13">
        <f t="shared" si="203"/>
        <v>1.3333333333333333</v>
      </c>
      <c r="P381" s="7">
        <f t="shared" si="188"/>
        <v>0</v>
      </c>
      <c r="Q381" s="7">
        <f t="shared" si="189"/>
        <v>8.5151945554896933E-4</v>
      </c>
      <c r="R381" s="6">
        <f t="shared" si="190"/>
        <v>8.5151945554896933E-4</v>
      </c>
      <c r="S381" s="6">
        <f t="shared" si="191"/>
        <v>8.5151945554896933E-4</v>
      </c>
      <c r="T381" s="7">
        <f t="shared" si="192"/>
        <v>0</v>
      </c>
      <c r="U381" s="7">
        <f t="shared" si="193"/>
        <v>5.4624404213506526E-2</v>
      </c>
      <c r="V381" s="7">
        <f t="shared" si="194"/>
        <v>0.46767250158709073</v>
      </c>
      <c r="W381" s="6">
        <f t="shared" si="195"/>
        <v>0.52229690580059729</v>
      </c>
      <c r="X381" s="6">
        <v>2.0920000000000001E-3</v>
      </c>
      <c r="Y381" s="6">
        <v>0.52322314666736403</v>
      </c>
      <c r="Z381" s="12">
        <f t="shared" si="196"/>
        <v>4.2066175908221792</v>
      </c>
      <c r="AA381" s="12">
        <f t="shared" si="197"/>
        <v>16.047479184091777</v>
      </c>
      <c r="AB381" s="6">
        <f t="shared" si="199"/>
        <v>59.296393138194581</v>
      </c>
      <c r="AC381" s="6">
        <f t="shared" si="201"/>
        <v>59.296393138194581</v>
      </c>
      <c r="AD381" s="6">
        <f t="shared" si="200"/>
        <v>0.17702597307981649</v>
      </c>
    </row>
    <row r="382" spans="4:30">
      <c r="D382" s="6">
        <f t="shared" si="198"/>
        <v>53804148</v>
      </c>
      <c r="E382" s="12">
        <f t="shared" si="181"/>
        <v>0.99643479651643574</v>
      </c>
      <c r="F382" s="12">
        <f t="shared" si="182"/>
        <v>6620173.5</v>
      </c>
      <c r="G382" s="6">
        <v>42138</v>
      </c>
      <c r="H382" s="6">
        <v>4413449</v>
      </c>
      <c r="I382" s="12">
        <f t="shared" si="183"/>
        <v>8826898</v>
      </c>
      <c r="J382" s="6">
        <v>824571.40429700003</v>
      </c>
      <c r="K382" s="12">
        <f t="shared" si="184"/>
        <v>6596571.2343760002</v>
      </c>
      <c r="L382" s="6">
        <f t="shared" si="185"/>
        <v>53.804147999999998</v>
      </c>
      <c r="M382" s="6">
        <f t="shared" si="186"/>
        <v>5242880</v>
      </c>
      <c r="N382" s="13">
        <f t="shared" si="187"/>
        <v>1.3381039461836384</v>
      </c>
      <c r="O382" s="13">
        <f t="shared" si="203"/>
        <v>1.3333333333333333</v>
      </c>
      <c r="P382" s="7">
        <f t="shared" si="188"/>
        <v>0</v>
      </c>
      <c r="Q382" s="7">
        <f t="shared" si="189"/>
        <v>1.3385491345013708E-3</v>
      </c>
      <c r="R382" s="6">
        <f t="shared" si="190"/>
        <v>1.3385491345013708E-3</v>
      </c>
      <c r="S382" s="6">
        <f t="shared" si="191"/>
        <v>1.3385491345013708E-3</v>
      </c>
      <c r="T382" s="7">
        <f t="shared" si="192"/>
        <v>0</v>
      </c>
      <c r="U382" s="7">
        <f t="shared" si="193"/>
        <v>8.5867032756760484E-2</v>
      </c>
      <c r="V382" s="7">
        <f t="shared" si="194"/>
        <v>0.43816352921161461</v>
      </c>
      <c r="W382" s="6">
        <f t="shared" si="195"/>
        <v>0.52403056196837505</v>
      </c>
      <c r="X382" s="6">
        <v>1.9599999999999999E-3</v>
      </c>
      <c r="Y382" s="6">
        <v>0.51753800000000005</v>
      </c>
      <c r="Z382" s="12">
        <f t="shared" si="196"/>
        <v>4.5035193877551025</v>
      </c>
      <c r="AA382" s="12">
        <f t="shared" si="197"/>
        <v>26.924780548473471</v>
      </c>
      <c r="AB382" s="6">
        <f t="shared" si="199"/>
        <v>31.706676811154548</v>
      </c>
      <c r="AC382" s="6">
        <f t="shared" si="201"/>
        <v>31.706676811154548</v>
      </c>
      <c r="AD382" s="6">
        <f t="shared" si="200"/>
        <v>1.2545092279938861</v>
      </c>
    </row>
    <row r="383" spans="4:30">
      <c r="D383" s="6">
        <f t="shared" si="198"/>
        <v>53808680</v>
      </c>
      <c r="E383" s="12">
        <f t="shared" si="181"/>
        <v>0.9329090860286382</v>
      </c>
      <c r="F383" s="12">
        <f t="shared" si="182"/>
        <v>6528157.5</v>
      </c>
      <c r="G383" s="6">
        <v>79171</v>
      </c>
      <c r="H383" s="6">
        <v>4352105</v>
      </c>
      <c r="I383" s="12">
        <f t="shared" si="183"/>
        <v>8704210</v>
      </c>
      <c r="J383" s="6">
        <v>761272.18084699998</v>
      </c>
      <c r="K383" s="12">
        <f t="shared" si="184"/>
        <v>6090177.4467759999</v>
      </c>
      <c r="L383" s="6">
        <f t="shared" si="185"/>
        <v>53.808680000000003</v>
      </c>
      <c r="M383" s="6">
        <f t="shared" si="186"/>
        <v>5242880</v>
      </c>
      <c r="N383" s="13">
        <f t="shared" si="187"/>
        <v>1.4292210819912659</v>
      </c>
      <c r="O383" s="13">
        <f t="shared" si="203"/>
        <v>1.3333333333333333</v>
      </c>
      <c r="P383" s="7">
        <f t="shared" si="188"/>
        <v>0</v>
      </c>
      <c r="Q383" s="7">
        <f t="shared" si="189"/>
        <v>1.2357937875149647E-3</v>
      </c>
      <c r="R383" s="6">
        <f t="shared" si="190"/>
        <v>1.2357937875149647E-3</v>
      </c>
      <c r="S383" s="6">
        <f t="shared" si="191"/>
        <v>1.2357937875149647E-3</v>
      </c>
      <c r="T383" s="7">
        <f t="shared" si="192"/>
        <v>0</v>
      </c>
      <c r="U383" s="7">
        <f t="shared" si="193"/>
        <v>7.9275345893580193E-2</v>
      </c>
      <c r="V383" s="7">
        <f t="shared" si="194"/>
        <v>0.23987217696125634</v>
      </c>
      <c r="W383" s="6">
        <f t="shared" si="195"/>
        <v>0.31914752285483655</v>
      </c>
      <c r="X383" s="6">
        <v>1.073E-3</v>
      </c>
      <c r="Y383" s="6">
        <v>0.31825180000000003</v>
      </c>
      <c r="Z383" s="12">
        <f t="shared" si="196"/>
        <v>8.1120316868592734</v>
      </c>
      <c r="AA383" s="12">
        <f t="shared" si="197"/>
        <v>45.406728400939421</v>
      </c>
      <c r="AB383" s="6">
        <f t="shared" si="199"/>
        <v>15.171834810341542</v>
      </c>
      <c r="AC383" s="6">
        <f t="shared" si="201"/>
        <v>15.171834810341542</v>
      </c>
      <c r="AD383" s="6">
        <f t="shared" si="200"/>
        <v>0.2814509940985479</v>
      </c>
    </row>
    <row r="384" spans="4:30">
      <c r="D384" s="6">
        <f t="shared" si="198"/>
        <v>53808680</v>
      </c>
      <c r="E384" s="12">
        <f t="shared" si="181"/>
        <v>0.92946592985233589</v>
      </c>
      <c r="F384" s="12">
        <f t="shared" si="182"/>
        <v>6528157.5</v>
      </c>
      <c r="G384" s="6">
        <v>79171</v>
      </c>
      <c r="H384" s="6">
        <v>4352105</v>
      </c>
      <c r="I384" s="12">
        <f t="shared" si="183"/>
        <v>8704210</v>
      </c>
      <c r="J384" s="6">
        <v>758462.49762000004</v>
      </c>
      <c r="K384" s="12">
        <f t="shared" si="184"/>
        <v>6067699.9809600003</v>
      </c>
      <c r="L384" s="6">
        <f t="shared" si="185"/>
        <v>53.808680000000003</v>
      </c>
      <c r="M384" s="6">
        <f t="shared" si="186"/>
        <v>5242880</v>
      </c>
      <c r="N384" s="13">
        <f t="shared" si="187"/>
        <v>1.4345155540506578</v>
      </c>
      <c r="O384" s="13">
        <f t="shared" si="203"/>
        <v>1.3333333333333333</v>
      </c>
      <c r="P384" s="7">
        <f t="shared" si="188"/>
        <v>0</v>
      </c>
      <c r="Q384" s="7">
        <f t="shared" si="189"/>
        <v>1.2312327524946801E-3</v>
      </c>
      <c r="R384" s="6">
        <f t="shared" si="190"/>
        <v>1.2312327524946801E-3</v>
      </c>
      <c r="S384" s="6">
        <f t="shared" si="191"/>
        <v>1.2312327524946801E-3</v>
      </c>
      <c r="T384" s="7">
        <f t="shared" si="192"/>
        <v>0</v>
      </c>
      <c r="U384" s="7">
        <f t="shared" si="193"/>
        <v>7.8982758544041173E-2</v>
      </c>
      <c r="V384" s="7">
        <f t="shared" si="194"/>
        <v>0.24255481081357239</v>
      </c>
      <c r="W384" s="6">
        <f t="shared" si="195"/>
        <v>0.32153756935761357</v>
      </c>
      <c r="X384" s="6">
        <v>1.085E-3</v>
      </c>
      <c r="Y384" s="6">
        <v>0.32212926666630498</v>
      </c>
      <c r="Z384" s="12">
        <f t="shared" si="196"/>
        <v>8.0223133640553002</v>
      </c>
      <c r="AA384" s="12">
        <f t="shared" si="197"/>
        <v>44.738801702930878</v>
      </c>
      <c r="AB384" s="6">
        <f t="shared" si="199"/>
        <v>13.477673040984342</v>
      </c>
      <c r="AC384" s="6">
        <f t="shared" si="201"/>
        <v>13.477673040984342</v>
      </c>
      <c r="AD384" s="6">
        <f t="shared" si="200"/>
        <v>0.18368318868224712</v>
      </c>
    </row>
    <row r="385" spans="4:30">
      <c r="D385" s="6">
        <f t="shared" si="198"/>
        <v>53808680</v>
      </c>
      <c r="E385" s="12">
        <f t="shared" si="181"/>
        <v>0.93220311501859443</v>
      </c>
      <c r="F385" s="12">
        <f t="shared" si="182"/>
        <v>6528157.5</v>
      </c>
      <c r="G385" s="6">
        <v>79171</v>
      </c>
      <c r="H385" s="6">
        <v>4352105</v>
      </c>
      <c r="I385" s="12">
        <f t="shared" si="183"/>
        <v>8704210</v>
      </c>
      <c r="J385" s="6">
        <v>760696.09460399998</v>
      </c>
      <c r="K385" s="12">
        <f t="shared" si="184"/>
        <v>6085568.7568319999</v>
      </c>
      <c r="L385" s="6">
        <f t="shared" si="185"/>
        <v>53.808680000000003</v>
      </c>
      <c r="M385" s="6">
        <f t="shared" si="186"/>
        <v>5242880</v>
      </c>
      <c r="N385" s="13">
        <f t="shared" si="187"/>
        <v>1.4303034519539635</v>
      </c>
      <c r="O385" s="13">
        <f t="shared" si="203"/>
        <v>1.3333333333333333</v>
      </c>
      <c r="P385" s="7">
        <f t="shared" si="188"/>
        <v>0</v>
      </c>
      <c r="Q385" s="7">
        <f t="shared" si="189"/>
        <v>1.2348586110851889E-3</v>
      </c>
      <c r="R385" s="6">
        <f t="shared" si="190"/>
        <v>1.2348586110851889E-3</v>
      </c>
      <c r="S385" s="6">
        <f t="shared" si="191"/>
        <v>1.2348586110851889E-3</v>
      </c>
      <c r="T385" s="7">
        <f t="shared" si="192"/>
        <v>0</v>
      </c>
      <c r="U385" s="7">
        <f t="shared" si="193"/>
        <v>7.9215354950357308E-2</v>
      </c>
      <c r="V385" s="7">
        <f t="shared" si="194"/>
        <v>0.23942507131920368</v>
      </c>
      <c r="W385" s="6">
        <f t="shared" si="195"/>
        <v>0.31864042626956102</v>
      </c>
      <c r="X385" s="6">
        <v>1.0709999999999999E-3</v>
      </c>
      <c r="Y385" s="6">
        <v>0.31812269999964293</v>
      </c>
      <c r="Z385" s="12">
        <f t="shared" si="196"/>
        <v>8.1271802054155007</v>
      </c>
      <c r="AA385" s="12">
        <f t="shared" si="197"/>
        <v>45.457096222834743</v>
      </c>
      <c r="AB385" s="6">
        <f t="shared" si="199"/>
        <v>15.299590204032585</v>
      </c>
      <c r="AC385" s="6">
        <f t="shared" si="201"/>
        <v>15.299590204032585</v>
      </c>
      <c r="AD385" s="6">
        <f t="shared" si="200"/>
        <v>0.16274420841979059</v>
      </c>
    </row>
    <row r="386" spans="4:30">
      <c r="D386" s="6">
        <f t="shared" si="198"/>
        <v>53808680</v>
      </c>
      <c r="E386" s="12">
        <f t="shared" si="181"/>
        <v>0.93113592423099467</v>
      </c>
      <c r="F386" s="12">
        <f t="shared" si="182"/>
        <v>6528157.5</v>
      </c>
      <c r="G386" s="6">
        <v>79171</v>
      </c>
      <c r="H386" s="6">
        <v>4352105</v>
      </c>
      <c r="I386" s="12">
        <f t="shared" si="183"/>
        <v>8704210</v>
      </c>
      <c r="J386" s="6">
        <v>759825.24591099995</v>
      </c>
      <c r="K386" s="12">
        <f t="shared" si="184"/>
        <v>6078601.9672879996</v>
      </c>
      <c r="L386" s="6">
        <f t="shared" si="185"/>
        <v>53.808680000000003</v>
      </c>
      <c r="M386" s="6">
        <f t="shared" si="186"/>
        <v>5242880</v>
      </c>
      <c r="N386" s="13">
        <f t="shared" si="187"/>
        <v>1.4319427471714239</v>
      </c>
      <c r="O386" s="13">
        <f t="shared" si="203"/>
        <v>1.3333333333333333</v>
      </c>
      <c r="P386" s="7">
        <f t="shared" si="188"/>
        <v>0</v>
      </c>
      <c r="Q386" s="7">
        <f t="shared" si="189"/>
        <v>1.2334449387722487E-3</v>
      </c>
      <c r="R386" s="6">
        <f t="shared" si="190"/>
        <v>1.2334449387722487E-3</v>
      </c>
      <c r="S386" s="6">
        <f t="shared" si="191"/>
        <v>1.2334449387722487E-3</v>
      </c>
      <c r="T386" s="7">
        <f t="shared" si="192"/>
        <v>0</v>
      </c>
      <c r="U386" s="7">
        <f t="shared" si="193"/>
        <v>7.9124668815889948E-2</v>
      </c>
      <c r="V386" s="7">
        <f t="shared" si="194"/>
        <v>0.23830730721407206</v>
      </c>
      <c r="W386" s="6">
        <f t="shared" si="195"/>
        <v>0.31743197602996198</v>
      </c>
      <c r="X386" s="6">
        <v>1.0660000000000001E-3</v>
      </c>
      <c r="Y386" s="6">
        <v>0.31665530000000003</v>
      </c>
      <c r="Z386" s="12">
        <f t="shared" si="196"/>
        <v>8.1653001876172606</v>
      </c>
      <c r="AA386" s="12">
        <f t="shared" si="197"/>
        <v>45.618026020923075</v>
      </c>
      <c r="AB386" s="6">
        <f t="shared" si="199"/>
        <v>15.707780372631202</v>
      </c>
      <c r="AC386" s="6">
        <f t="shared" si="201"/>
        <v>15.707780372631202</v>
      </c>
      <c r="AD386" s="6">
        <f t="shared" si="200"/>
        <v>0.24527491880349181</v>
      </c>
    </row>
    <row r="387" spans="4:30">
      <c r="D387" s="6">
        <f t="shared" si="198"/>
        <v>54235296</v>
      </c>
      <c r="E387" s="12">
        <f t="shared" si="181"/>
        <v>0.93121594372021654</v>
      </c>
      <c r="F387" s="12">
        <f t="shared" si="182"/>
        <v>6705072</v>
      </c>
      <c r="G387" s="6">
        <v>29736</v>
      </c>
      <c r="H387" s="6">
        <v>4470048</v>
      </c>
      <c r="I387" s="12">
        <f t="shared" si="183"/>
        <v>8940096</v>
      </c>
      <c r="J387" s="6">
        <v>780483.74377399997</v>
      </c>
      <c r="K387" s="12">
        <f t="shared" si="184"/>
        <v>6243869.9501919998</v>
      </c>
      <c r="L387" s="6">
        <f t="shared" si="185"/>
        <v>54.235295999999998</v>
      </c>
      <c r="M387" s="6">
        <f t="shared" si="186"/>
        <v>5242880</v>
      </c>
      <c r="N387" s="13">
        <f t="shared" si="187"/>
        <v>1.4318197001725013</v>
      </c>
      <c r="O387" s="13">
        <f t="shared" si="203"/>
        <v>1.3333333333333333</v>
      </c>
      <c r="P387" s="7">
        <f t="shared" si="188"/>
        <v>0</v>
      </c>
      <c r="Q387" s="7">
        <f t="shared" si="189"/>
        <v>1.2669804389005761E-3</v>
      </c>
      <c r="R387" s="6">
        <f t="shared" si="190"/>
        <v>1.2669804389005761E-3</v>
      </c>
      <c r="S387" s="6">
        <f t="shared" si="191"/>
        <v>1.2669804389005761E-3</v>
      </c>
      <c r="T387" s="7">
        <f t="shared" si="192"/>
        <v>0</v>
      </c>
      <c r="U387" s="7">
        <f t="shared" si="193"/>
        <v>8.1275948745637247E-2</v>
      </c>
      <c r="V387" s="7">
        <f t="shared" si="194"/>
        <v>0.23473046207765066</v>
      </c>
      <c r="W387" s="6">
        <f t="shared" si="195"/>
        <v>0.3160064108232879</v>
      </c>
      <c r="X387" s="6">
        <v>1.0499999999999999E-3</v>
      </c>
      <c r="Y387" s="6">
        <v>0.30950062499999997</v>
      </c>
      <c r="Z387" s="12">
        <f t="shared" si="196"/>
        <v>8.5143771428571426</v>
      </c>
      <c r="AA387" s="12">
        <f t="shared" si="197"/>
        <v>47.572342477653336</v>
      </c>
      <c r="AB387" s="6">
        <f t="shared" si="199"/>
        <v>20.664803704816777</v>
      </c>
      <c r="AC387" s="6">
        <f t="shared" si="201"/>
        <v>20.664803704816777</v>
      </c>
      <c r="AD387" s="6">
        <f t="shared" si="200"/>
        <v>2.1020267158710664</v>
      </c>
    </row>
    <row r="388" spans="4:30">
      <c r="D388" s="6">
        <f t="shared" si="198"/>
        <v>54612000</v>
      </c>
      <c r="E388" s="12">
        <f t="shared" si="181"/>
        <v>1.1475880537339185</v>
      </c>
      <c r="F388" s="12">
        <f t="shared" si="182"/>
        <v>5511937.5</v>
      </c>
      <c r="G388" s="6">
        <v>525825</v>
      </c>
      <c r="H388" s="6">
        <v>3674625</v>
      </c>
      <c r="I388" s="12">
        <f t="shared" si="183"/>
        <v>7349250</v>
      </c>
      <c r="J388" s="6">
        <v>790679.20349099999</v>
      </c>
      <c r="K388" s="12">
        <f t="shared" si="184"/>
        <v>6325433.6279279999</v>
      </c>
      <c r="L388" s="6">
        <f t="shared" si="185"/>
        <v>54.612000000000002</v>
      </c>
      <c r="M388" s="6">
        <f t="shared" si="186"/>
        <v>5242880</v>
      </c>
      <c r="N388" s="13">
        <f t="shared" si="187"/>
        <v>1.1618571045551178</v>
      </c>
      <c r="O388" s="13">
        <f t="shared" si="203"/>
        <v>1.3333333333333333</v>
      </c>
      <c r="P388" s="7">
        <f t="shared" si="188"/>
        <v>0</v>
      </c>
      <c r="Q388" s="7">
        <f t="shared" si="189"/>
        <v>1.2835310053026076E-3</v>
      </c>
      <c r="R388" s="6">
        <f t="shared" si="190"/>
        <v>1.2835310053026076E-3</v>
      </c>
      <c r="S388" s="6">
        <f t="shared" si="191"/>
        <v>1.2835310053026076E-3</v>
      </c>
      <c r="T388" s="7">
        <f t="shared" si="192"/>
        <v>0</v>
      </c>
      <c r="U388" s="7">
        <f t="shared" si="193"/>
        <v>8.2337656523675293E-2</v>
      </c>
      <c r="V388" s="7">
        <f t="shared" si="194"/>
        <v>0.26423943445312681</v>
      </c>
      <c r="W388" s="6">
        <f t="shared" si="195"/>
        <v>0.34657709097680212</v>
      </c>
      <c r="X388" s="6">
        <v>1.1820000000000001E-3</v>
      </c>
      <c r="Y388" s="6">
        <v>0.36826252941127802</v>
      </c>
      <c r="Z388" s="12">
        <f t="shared" si="196"/>
        <v>6.2176395939086282</v>
      </c>
      <c r="AA388" s="12">
        <f t="shared" si="197"/>
        <v>42.811733522355325</v>
      </c>
      <c r="AB388" s="6">
        <f t="shared" si="199"/>
        <v>8.5897635619803285</v>
      </c>
      <c r="AC388" s="6">
        <f t="shared" si="201"/>
        <v>8.5897635619803285</v>
      </c>
      <c r="AD388" s="6">
        <f t="shared" si="200"/>
        <v>5.8885812980058745</v>
      </c>
    </row>
    <row r="389" spans="4:30">
      <c r="D389" s="6">
        <f t="shared" si="198"/>
        <v>56107856</v>
      </c>
      <c r="E389" s="12">
        <f t="shared" si="181"/>
        <v>1.0099131734910201</v>
      </c>
      <c r="F389" s="12">
        <f t="shared" si="182"/>
        <v>6364009.5</v>
      </c>
      <c r="G389" s="6">
        <v>259789</v>
      </c>
      <c r="H389" s="6">
        <v>4242673</v>
      </c>
      <c r="I389" s="12">
        <f t="shared" si="183"/>
        <v>8485346</v>
      </c>
      <c r="J389" s="6">
        <v>803387.12878399994</v>
      </c>
      <c r="K389" s="12">
        <f t="shared" si="184"/>
        <v>6427097.0302719995</v>
      </c>
      <c r="L389" s="6">
        <f t="shared" si="185"/>
        <v>56.107855999999998</v>
      </c>
      <c r="M389" s="6">
        <f t="shared" si="186"/>
        <v>5242880</v>
      </c>
      <c r="N389" s="13">
        <f t="shared" si="187"/>
        <v>1.3202455105366433</v>
      </c>
      <c r="O389" s="13">
        <f t="shared" si="203"/>
        <v>1.3333333333333333</v>
      </c>
      <c r="P389" s="7">
        <f t="shared" si="188"/>
        <v>0</v>
      </c>
      <c r="Q389" s="7">
        <f t="shared" si="189"/>
        <v>1.3041601252473569E-3</v>
      </c>
      <c r="R389" s="6">
        <f t="shared" si="190"/>
        <v>1.3041601252473569E-3</v>
      </c>
      <c r="S389" s="6">
        <f t="shared" si="191"/>
        <v>1.3041601252473569E-3</v>
      </c>
      <c r="T389" s="7">
        <f t="shared" si="192"/>
        <v>0</v>
      </c>
      <c r="U389" s="7">
        <f t="shared" si="193"/>
        <v>8.3661000786789536E-2</v>
      </c>
      <c r="V389" s="7">
        <f t="shared" si="194"/>
        <v>0.2946426181127082</v>
      </c>
      <c r="W389" s="6">
        <f t="shared" si="195"/>
        <v>0.37830361889949771</v>
      </c>
      <c r="X389" s="6">
        <v>1.3179999999999999E-3</v>
      </c>
      <c r="Y389" s="6">
        <v>0.38681835555570199</v>
      </c>
      <c r="Z389" s="12">
        <f t="shared" si="196"/>
        <v>6.4380470409711688</v>
      </c>
      <c r="AA389" s="12">
        <f t="shared" si="197"/>
        <v>39.011211109389983</v>
      </c>
      <c r="AB389" s="6">
        <f t="shared" si="199"/>
        <v>1.0500663696997736</v>
      </c>
      <c r="AC389" s="6">
        <f t="shared" si="201"/>
        <v>1.0500663696997736</v>
      </c>
      <c r="AD389" s="6">
        <f t="shared" si="200"/>
        <v>2.2012235287986881</v>
      </c>
    </row>
    <row r="390" spans="4:30">
      <c r="D390" s="6">
        <f t="shared" si="198"/>
        <v>56429160</v>
      </c>
      <c r="E390" s="12">
        <f t="shared" ref="E390:E453" si="204">K390/F390</f>
        <v>0.95105077421000539</v>
      </c>
      <c r="F390" s="12">
        <f t="shared" ref="F390:F453" si="205">H390*1.5</f>
        <v>6966345</v>
      </c>
      <c r="G390" s="6">
        <v>34920</v>
      </c>
      <c r="H390" s="6">
        <v>4644230</v>
      </c>
      <c r="I390" s="12">
        <f t="shared" ref="I390:I453" si="206">2*H390</f>
        <v>9288460</v>
      </c>
      <c r="J390" s="6">
        <v>828168.47570800001</v>
      </c>
      <c r="K390" s="12">
        <f t="shared" ref="K390:K453" si="207">J390*8</f>
        <v>6625347.8056640001</v>
      </c>
      <c r="L390" s="6">
        <f t="shared" ref="L390:L453" si="208">((H390+2*G390)*8+(G390+H390)*4)/1000000</f>
        <v>56.429160000000003</v>
      </c>
      <c r="M390" s="6">
        <f t="shared" ref="M390:M453" si="209">40*2^20/8</f>
        <v>5242880</v>
      </c>
      <c r="N390" s="13">
        <f t="shared" ref="N390:N453" si="210">I390/K390</f>
        <v>1.4019580967597367</v>
      </c>
      <c r="O390" s="13">
        <f t="shared" si="203"/>
        <v>1.3333333333333333</v>
      </c>
      <c r="P390" s="7">
        <f t="shared" ref="P390:P453" si="211">$B$32*I390</f>
        <v>0</v>
      </c>
      <c r="Q390" s="7">
        <f t="shared" ref="Q390:Q453" si="212">$C$32*K390</f>
        <v>1.3443883581257198E-3</v>
      </c>
      <c r="R390" s="6">
        <f t="shared" ref="R390:R453" si="213">P390+Q390</f>
        <v>1.3443883581257198E-3</v>
      </c>
      <c r="S390" s="6">
        <f t="shared" ref="S390:S453" si="214">MAX(P390,Q390)</f>
        <v>1.3443883581257198E-3</v>
      </c>
      <c r="T390" s="7">
        <f t="shared" ref="T390:T453" si="215">$D$32*I390</f>
        <v>0</v>
      </c>
      <c r="U390" s="7">
        <f t="shared" ref="U390:U453" si="216">$E$32*K390</f>
        <v>8.6241615051352749E-2</v>
      </c>
      <c r="V390" s="7">
        <f t="shared" ref="V390:V453" si="217">X390*$F$32</f>
        <v>0.25753284982233676</v>
      </c>
      <c r="W390" s="6">
        <f t="shared" ref="W390:W453" si="218">SUM(T390:V390)</f>
        <v>0.34377446487368951</v>
      </c>
      <c r="X390" s="6">
        <v>1.152E-3</v>
      </c>
      <c r="Y390" s="6">
        <v>0.337888376470656</v>
      </c>
      <c r="Z390" s="12">
        <f t="shared" ref="Z390:Z453" si="219">I390/X390/1000000000</f>
        <v>8.0628993055555558</v>
      </c>
      <c r="AA390" s="12">
        <f t="shared" ref="AA390:AA453" si="220">K390*8/X390/1000000000</f>
        <v>46.009359761555558</v>
      </c>
      <c r="AB390" s="6">
        <f t="shared" ref="AB390:AB453" si="221">ABS(S390-X390)/ABS(X390)*100</f>
        <v>16.700378309524286</v>
      </c>
      <c r="AC390" s="6">
        <f t="shared" si="201"/>
        <v>16.700378309524286</v>
      </c>
      <c r="AD390" s="6">
        <f t="shared" si="200"/>
        <v>1.7420215707078892</v>
      </c>
    </row>
    <row r="391" spans="4:30">
      <c r="D391" s="6">
        <f t="shared" ref="D391:D454" si="222">L391*1000000</f>
        <v>57285072</v>
      </c>
      <c r="E391" s="12">
        <f t="shared" si="204"/>
        <v>1.4288556781383941</v>
      </c>
      <c r="F391" s="12">
        <f t="shared" si="205"/>
        <v>4433334</v>
      </c>
      <c r="G391" s="6">
        <v>1090920</v>
      </c>
      <c r="H391" s="6">
        <v>2955556</v>
      </c>
      <c r="I391" s="12">
        <f t="shared" si="206"/>
        <v>5911112</v>
      </c>
      <c r="J391" s="6">
        <v>791824.30737299996</v>
      </c>
      <c r="K391" s="12">
        <f t="shared" si="207"/>
        <v>6334594.4589839997</v>
      </c>
      <c r="L391" s="6">
        <f t="shared" si="208"/>
        <v>57.285072</v>
      </c>
      <c r="M391" s="6">
        <f t="shared" si="209"/>
        <v>5242880</v>
      </c>
      <c r="N391" s="13">
        <f t="shared" si="210"/>
        <v>0.93314766056043286</v>
      </c>
      <c r="O391" s="13">
        <f t="shared" si="203"/>
        <v>1.3333333333333333</v>
      </c>
      <c r="P391" s="7">
        <f t="shared" si="211"/>
        <v>0</v>
      </c>
      <c r="Q391" s="7">
        <f t="shared" si="212"/>
        <v>1.2853898835054869E-3</v>
      </c>
      <c r="R391" s="6">
        <f t="shared" si="213"/>
        <v>1.2853898835054869E-3</v>
      </c>
      <c r="S391" s="6">
        <f t="shared" si="214"/>
        <v>1.2853898835054869E-3</v>
      </c>
      <c r="T391" s="7">
        <f t="shared" si="215"/>
        <v>0</v>
      </c>
      <c r="U391" s="7">
        <f t="shared" si="216"/>
        <v>8.2456902318561204E-2</v>
      </c>
      <c r="V391" s="7">
        <f t="shared" si="217"/>
        <v>0.38875835576479484</v>
      </c>
      <c r="W391" s="6">
        <f t="shared" si="218"/>
        <v>0.47121525808335607</v>
      </c>
      <c r="X391" s="6">
        <v>1.7390000000000001E-3</v>
      </c>
      <c r="Y391" s="6">
        <v>0.50265126153819395</v>
      </c>
      <c r="Z391" s="12">
        <f t="shared" si="219"/>
        <v>3.3991443358251869</v>
      </c>
      <c r="AA391" s="12">
        <f t="shared" si="220"/>
        <v>29.141320110334672</v>
      </c>
      <c r="AB391" s="6">
        <f t="shared" si="221"/>
        <v>26.084538038787414</v>
      </c>
      <c r="AC391" s="6">
        <f t="shared" ref="AC391:AC454" si="223">ABS(R391-X391)/ABS(X391)*100</f>
        <v>26.084538038787414</v>
      </c>
      <c r="AD391" s="6">
        <f t="shared" ref="AD391:AD454" si="224">ABS(W391-Y391)/ABS(Y391)*100</f>
        <v>6.2540385074611446</v>
      </c>
    </row>
    <row r="392" spans="4:30">
      <c r="D392" s="6">
        <f t="shared" si="222"/>
        <v>58331624</v>
      </c>
      <c r="E392" s="12">
        <f t="shared" si="204"/>
        <v>1.0202097939843424</v>
      </c>
      <c r="F392" s="12">
        <f t="shared" si="205"/>
        <v>6643563</v>
      </c>
      <c r="G392" s="6">
        <v>259156</v>
      </c>
      <c r="H392" s="6">
        <v>4429042</v>
      </c>
      <c r="I392" s="12">
        <f t="shared" si="206"/>
        <v>8858084</v>
      </c>
      <c r="J392" s="6">
        <v>847228.50494400004</v>
      </c>
      <c r="K392" s="12">
        <f t="shared" si="207"/>
        <v>6777828.0395520004</v>
      </c>
      <c r="L392" s="6">
        <f t="shared" si="208"/>
        <v>58.331623999999998</v>
      </c>
      <c r="M392" s="6">
        <f t="shared" si="209"/>
        <v>5242880</v>
      </c>
      <c r="N392" s="13">
        <f t="shared" si="210"/>
        <v>1.3069207345345251</v>
      </c>
      <c r="O392" s="13">
        <f t="shared" si="203"/>
        <v>1.3333333333333333</v>
      </c>
      <c r="P392" s="7">
        <f t="shared" si="211"/>
        <v>0</v>
      </c>
      <c r="Q392" s="7">
        <f t="shared" si="212"/>
        <v>1.3753290207590184E-3</v>
      </c>
      <c r="R392" s="6">
        <f t="shared" si="213"/>
        <v>1.3753290207590184E-3</v>
      </c>
      <c r="S392" s="6">
        <f t="shared" si="214"/>
        <v>1.3753290207590184E-3</v>
      </c>
      <c r="T392" s="7">
        <f t="shared" si="215"/>
        <v>0</v>
      </c>
      <c r="U392" s="7">
        <f t="shared" si="216"/>
        <v>8.8226437889282416E-2</v>
      </c>
      <c r="V392" s="7">
        <f t="shared" si="217"/>
        <v>0.25954482521157374</v>
      </c>
      <c r="W392" s="6">
        <f t="shared" si="218"/>
        <v>0.34777126310085615</v>
      </c>
      <c r="X392" s="6">
        <v>1.1609999999999999E-3</v>
      </c>
      <c r="Y392" s="6">
        <v>0.35517721764733196</v>
      </c>
      <c r="Z392" s="12">
        <f t="shared" si="219"/>
        <v>7.6297019810508182</v>
      </c>
      <c r="AA392" s="12">
        <f t="shared" si="220"/>
        <v>46.70338011749871</v>
      </c>
      <c r="AB392" s="6">
        <f t="shared" si="221"/>
        <v>18.460725302241045</v>
      </c>
      <c r="AC392" s="6">
        <f t="shared" si="223"/>
        <v>18.460725302241045</v>
      </c>
      <c r="AD392" s="6">
        <f t="shared" si="224"/>
        <v>2.0851434659948929</v>
      </c>
    </row>
    <row r="393" spans="4:30">
      <c r="D393" s="6">
        <f t="shared" si="222"/>
        <v>59330224</v>
      </c>
      <c r="E393" s="12">
        <f t="shared" si="204"/>
        <v>1.8481548237843264</v>
      </c>
      <c r="F393" s="12">
        <f t="shared" si="205"/>
        <v>3813040.5</v>
      </c>
      <c r="G393" s="6">
        <v>1441295</v>
      </c>
      <c r="H393" s="6">
        <v>2542027</v>
      </c>
      <c r="I393" s="12">
        <f t="shared" si="206"/>
        <v>5084054</v>
      </c>
      <c r="J393" s="6">
        <v>880886.14916999999</v>
      </c>
      <c r="K393" s="12">
        <f t="shared" si="207"/>
        <v>7047089.1933599999</v>
      </c>
      <c r="L393" s="6">
        <f t="shared" si="208"/>
        <v>59.330224000000001</v>
      </c>
      <c r="M393" s="6">
        <f t="shared" si="209"/>
        <v>5242880</v>
      </c>
      <c r="N393" s="13">
        <f t="shared" si="210"/>
        <v>0.72144027988043113</v>
      </c>
      <c r="O393" s="13"/>
      <c r="P393" s="7">
        <f t="shared" si="211"/>
        <v>0</v>
      </c>
      <c r="Q393" s="7">
        <f t="shared" si="212"/>
        <v>1.4299663878970133E-3</v>
      </c>
      <c r="R393" s="6">
        <f t="shared" si="213"/>
        <v>1.4299663878970133E-3</v>
      </c>
      <c r="S393" s="6">
        <f t="shared" si="214"/>
        <v>1.4299663878970133E-3</v>
      </c>
      <c r="T393" s="7">
        <f t="shared" si="215"/>
        <v>0</v>
      </c>
      <c r="U393" s="7">
        <f t="shared" si="216"/>
        <v>9.1731388490538482E-2</v>
      </c>
      <c r="V393" s="7">
        <f t="shared" si="217"/>
        <v>0.47259066364967006</v>
      </c>
      <c r="W393" s="6">
        <f t="shared" si="218"/>
        <v>0.56432205214020859</v>
      </c>
      <c r="X393" s="6">
        <v>2.114E-3</v>
      </c>
      <c r="Y393" s="6">
        <v>0.59881163999999998</v>
      </c>
      <c r="Z393" s="12">
        <f t="shared" si="219"/>
        <v>2.4049451277199623</v>
      </c>
      <c r="AA393" s="12">
        <f t="shared" si="220"/>
        <v>26.668265632393567</v>
      </c>
      <c r="AB393" s="6">
        <f t="shared" si="221"/>
        <v>32.357313722941662</v>
      </c>
      <c r="AC393" s="6">
        <f t="shared" si="223"/>
        <v>32.357313722941662</v>
      </c>
      <c r="AD393" s="6">
        <f t="shared" si="224"/>
        <v>5.7596722501572275</v>
      </c>
    </row>
    <row r="394" spans="4:30">
      <c r="D394" s="6">
        <f t="shared" si="222"/>
        <v>59659672</v>
      </c>
      <c r="E394" s="12">
        <f t="shared" si="204"/>
        <v>0.98807089605856402</v>
      </c>
      <c r="F394" s="12">
        <f t="shared" si="205"/>
        <v>7231336.5</v>
      </c>
      <c r="G394" s="6">
        <v>90449</v>
      </c>
      <c r="H394" s="6">
        <v>4820891</v>
      </c>
      <c r="I394" s="12">
        <f t="shared" si="206"/>
        <v>9641782</v>
      </c>
      <c r="J394" s="6">
        <v>893134.14190699998</v>
      </c>
      <c r="K394" s="12">
        <f t="shared" si="207"/>
        <v>7145073.1352559999</v>
      </c>
      <c r="L394" s="6">
        <f t="shared" si="208"/>
        <v>59.659672</v>
      </c>
      <c r="M394" s="6">
        <f t="shared" si="209"/>
        <v>5242880</v>
      </c>
      <c r="N394" s="13">
        <f t="shared" si="210"/>
        <v>1.3494308340140657</v>
      </c>
      <c r="O394" s="13">
        <f t="shared" ref="O394:O457" si="225">4/3</f>
        <v>1.3333333333333333</v>
      </c>
      <c r="P394" s="7">
        <f t="shared" si="211"/>
        <v>0</v>
      </c>
      <c r="Q394" s="7">
        <f t="shared" si="212"/>
        <v>1.449848886843806E-3</v>
      </c>
      <c r="R394" s="6">
        <f t="shared" si="213"/>
        <v>1.449848886843806E-3</v>
      </c>
      <c r="S394" s="6">
        <f t="shared" si="214"/>
        <v>1.449848886843806E-3</v>
      </c>
      <c r="T394" s="7">
        <f t="shared" si="215"/>
        <v>0</v>
      </c>
      <c r="U394" s="7">
        <f t="shared" si="216"/>
        <v>9.3006837515416066E-2</v>
      </c>
      <c r="V394" s="7">
        <f t="shared" si="217"/>
        <v>0.25976837803260011</v>
      </c>
      <c r="W394" s="6">
        <f t="shared" si="218"/>
        <v>0.35277521554801616</v>
      </c>
      <c r="X394" s="6">
        <v>1.1620000000000001E-3</v>
      </c>
      <c r="Y394" s="6">
        <v>0.35123158823488398</v>
      </c>
      <c r="Z394" s="12">
        <f t="shared" si="219"/>
        <v>8.2975748709122197</v>
      </c>
      <c r="AA394" s="12">
        <f t="shared" si="220"/>
        <v>49.191553426891566</v>
      </c>
      <c r="AB394" s="6">
        <f t="shared" si="221"/>
        <v>24.77184912597297</v>
      </c>
      <c r="AC394" s="6">
        <f t="shared" si="223"/>
        <v>24.77184912597297</v>
      </c>
      <c r="AD394" s="6">
        <f t="shared" si="224"/>
        <v>0.43948988782292764</v>
      </c>
    </row>
    <row r="395" spans="4:30">
      <c r="D395" s="6">
        <f t="shared" si="222"/>
        <v>60118516</v>
      </c>
      <c r="E395" s="12">
        <f t="shared" si="204"/>
        <v>1.1871217838222092</v>
      </c>
      <c r="F395" s="12">
        <f t="shared" si="205"/>
        <v>5807659.5</v>
      </c>
      <c r="G395" s="6">
        <v>682862</v>
      </c>
      <c r="H395" s="6">
        <v>3871773</v>
      </c>
      <c r="I395" s="12">
        <f t="shared" si="206"/>
        <v>7743546</v>
      </c>
      <c r="J395" s="6">
        <v>861799.88818400004</v>
      </c>
      <c r="K395" s="12">
        <f t="shared" si="207"/>
        <v>6894399.1054720003</v>
      </c>
      <c r="L395" s="6">
        <f t="shared" si="208"/>
        <v>60.118516</v>
      </c>
      <c r="M395" s="6">
        <f t="shared" si="209"/>
        <v>5242880</v>
      </c>
      <c r="N395" s="13">
        <f t="shared" si="210"/>
        <v>1.1231647430816765</v>
      </c>
      <c r="O395" s="13">
        <f t="shared" si="225"/>
        <v>1.3333333333333333</v>
      </c>
      <c r="P395" s="7">
        <f t="shared" si="211"/>
        <v>0</v>
      </c>
      <c r="Q395" s="7">
        <f t="shared" si="212"/>
        <v>1.3989831425521681E-3</v>
      </c>
      <c r="R395" s="6">
        <f t="shared" si="213"/>
        <v>1.3989831425521681E-3</v>
      </c>
      <c r="S395" s="6">
        <f t="shared" si="214"/>
        <v>1.3989831425521681E-3</v>
      </c>
      <c r="T395" s="7">
        <f t="shared" si="215"/>
        <v>0</v>
      </c>
      <c r="U395" s="7">
        <f t="shared" si="216"/>
        <v>8.9743834000110587E-2</v>
      </c>
      <c r="V395" s="7">
        <f t="shared" si="217"/>
        <v>0.5892852362254164</v>
      </c>
      <c r="W395" s="6">
        <f t="shared" si="218"/>
        <v>0.67902907022552694</v>
      </c>
      <c r="X395" s="6">
        <v>2.6359999999999999E-3</v>
      </c>
      <c r="Y395" s="6">
        <v>0.69200857777719194</v>
      </c>
      <c r="Z395" s="12">
        <f t="shared" si="219"/>
        <v>2.9376122913505309</v>
      </c>
      <c r="AA395" s="12">
        <f t="shared" si="220"/>
        <v>20.923821260916544</v>
      </c>
      <c r="AB395" s="6">
        <f t="shared" si="221"/>
        <v>46.927801875866152</v>
      </c>
      <c r="AC395" s="6">
        <f t="shared" si="223"/>
        <v>46.927801875866152</v>
      </c>
      <c r="AD395" s="6">
        <f t="shared" si="224"/>
        <v>1.8756281307027445</v>
      </c>
    </row>
    <row r="396" spans="4:30">
      <c r="D396" s="6">
        <f t="shared" si="222"/>
        <v>63466248</v>
      </c>
      <c r="E396" s="12">
        <f t="shared" si="204"/>
        <v>1.0050084960520607</v>
      </c>
      <c r="F396" s="12">
        <f t="shared" si="205"/>
        <v>7713771</v>
      </c>
      <c r="G396" s="6">
        <v>87804</v>
      </c>
      <c r="H396" s="6">
        <v>5142514</v>
      </c>
      <c r="I396" s="12">
        <f t="shared" si="206"/>
        <v>10285028</v>
      </c>
      <c r="J396" s="6">
        <v>969050.67394999997</v>
      </c>
      <c r="K396" s="12">
        <f t="shared" si="207"/>
        <v>7752405.3915999997</v>
      </c>
      <c r="L396" s="6">
        <f t="shared" si="208"/>
        <v>63.466248</v>
      </c>
      <c r="M396" s="6">
        <f t="shared" si="209"/>
        <v>5242880</v>
      </c>
      <c r="N396" s="13">
        <f t="shared" si="210"/>
        <v>1.326688618624638</v>
      </c>
      <c r="O396" s="13">
        <f t="shared" si="225"/>
        <v>1.3333333333333333</v>
      </c>
      <c r="P396" s="7">
        <f t="shared" si="211"/>
        <v>0</v>
      </c>
      <c r="Q396" s="7">
        <f t="shared" si="212"/>
        <v>1.5730862532270596E-3</v>
      </c>
      <c r="R396" s="6">
        <f t="shared" si="213"/>
        <v>1.5730862532270596E-3</v>
      </c>
      <c r="S396" s="6">
        <f t="shared" si="214"/>
        <v>1.5730862532270596E-3</v>
      </c>
      <c r="T396" s="7">
        <f t="shared" si="215"/>
        <v>0</v>
      </c>
      <c r="U396" s="7">
        <f t="shared" si="216"/>
        <v>0.10091243223983362</v>
      </c>
      <c r="V396" s="7">
        <f t="shared" si="217"/>
        <v>0.28927735040807617</v>
      </c>
      <c r="W396" s="6">
        <f t="shared" si="218"/>
        <v>0.39018978264790982</v>
      </c>
      <c r="X396" s="6">
        <v>1.294E-3</v>
      </c>
      <c r="Y396" s="6">
        <v>0.38321809999999995</v>
      </c>
      <c r="Z396" s="12">
        <f t="shared" si="219"/>
        <v>7.9482442040185468</v>
      </c>
      <c r="AA396" s="12">
        <f t="shared" si="220"/>
        <v>47.928317722411123</v>
      </c>
      <c r="AB396" s="6">
        <f t="shared" si="221"/>
        <v>21.567716632693937</v>
      </c>
      <c r="AC396" s="6">
        <f t="shared" si="223"/>
        <v>21.567716632693937</v>
      </c>
      <c r="AD396" s="6">
        <f t="shared" si="224"/>
        <v>1.8192467025722094</v>
      </c>
    </row>
    <row r="397" spans="4:30">
      <c r="D397" s="6">
        <f t="shared" si="222"/>
        <v>63827928</v>
      </c>
      <c r="E397" s="12">
        <f t="shared" si="204"/>
        <v>1.0066871082062303</v>
      </c>
      <c r="F397" s="12">
        <f t="shared" si="205"/>
        <v>7734568.5</v>
      </c>
      <c r="G397" s="6">
        <v>97569</v>
      </c>
      <c r="H397" s="6">
        <v>5156379</v>
      </c>
      <c r="I397" s="12">
        <f t="shared" si="206"/>
        <v>10312758</v>
      </c>
      <c r="J397" s="6">
        <v>973286.29956099996</v>
      </c>
      <c r="K397" s="12">
        <f t="shared" si="207"/>
        <v>7786290.3964879997</v>
      </c>
      <c r="L397" s="6">
        <f t="shared" si="208"/>
        <v>63.827928</v>
      </c>
      <c r="M397" s="6">
        <f t="shared" si="209"/>
        <v>5242880</v>
      </c>
      <c r="N397" s="13">
        <f t="shared" si="210"/>
        <v>1.3244764162214604</v>
      </c>
      <c r="O397" s="13">
        <f t="shared" si="225"/>
        <v>1.3333333333333333</v>
      </c>
      <c r="P397" s="7">
        <f t="shared" si="211"/>
        <v>0</v>
      </c>
      <c r="Q397" s="7">
        <f t="shared" si="212"/>
        <v>1.579962059210787E-3</v>
      </c>
      <c r="R397" s="6">
        <f t="shared" si="213"/>
        <v>1.579962059210787E-3</v>
      </c>
      <c r="S397" s="6">
        <f t="shared" si="214"/>
        <v>1.579962059210787E-3</v>
      </c>
      <c r="T397" s="7">
        <f t="shared" si="215"/>
        <v>0</v>
      </c>
      <c r="U397" s="7">
        <f t="shared" si="216"/>
        <v>0.10135351060028827</v>
      </c>
      <c r="V397" s="7">
        <f t="shared" si="217"/>
        <v>0.30134920274349825</v>
      </c>
      <c r="W397" s="6">
        <f t="shared" si="218"/>
        <v>0.40270271334378649</v>
      </c>
      <c r="X397" s="6">
        <v>1.348E-3</v>
      </c>
      <c r="Y397" s="6">
        <v>0.40179386666711597</v>
      </c>
      <c r="Z397" s="12">
        <f t="shared" si="219"/>
        <v>7.6504139465875367</v>
      </c>
      <c r="AA397" s="12">
        <f t="shared" si="220"/>
        <v>46.209438554824921</v>
      </c>
      <c r="AB397" s="6">
        <f t="shared" si="221"/>
        <v>17.207867893975294</v>
      </c>
      <c r="AC397" s="6">
        <f t="shared" si="223"/>
        <v>17.207867893975294</v>
      </c>
      <c r="AD397" s="6">
        <f t="shared" si="224"/>
        <v>0.22619724990065379</v>
      </c>
    </row>
    <row r="398" spans="4:30">
      <c r="D398" s="6">
        <f t="shared" si="222"/>
        <v>64961519.999999993</v>
      </c>
      <c r="E398" s="12">
        <f t="shared" si="204"/>
        <v>0.99557180759454134</v>
      </c>
      <c r="F398" s="12">
        <f t="shared" si="205"/>
        <v>7941427.5</v>
      </c>
      <c r="G398" s="6">
        <v>71505</v>
      </c>
      <c r="H398" s="6">
        <v>5294285</v>
      </c>
      <c r="I398" s="12">
        <f t="shared" si="206"/>
        <v>10588570</v>
      </c>
      <c r="J398" s="6">
        <v>988282.66638199997</v>
      </c>
      <c r="K398" s="12">
        <f t="shared" si="207"/>
        <v>7906261.3310559997</v>
      </c>
      <c r="L398" s="6">
        <f t="shared" si="208"/>
        <v>64.961519999999993</v>
      </c>
      <c r="M398" s="6">
        <f t="shared" si="209"/>
        <v>5242880</v>
      </c>
      <c r="N398" s="13">
        <f t="shared" si="210"/>
        <v>1.3392638513487813</v>
      </c>
      <c r="O398" s="13">
        <f t="shared" si="225"/>
        <v>1.3333333333333333</v>
      </c>
      <c r="P398" s="7">
        <f t="shared" si="211"/>
        <v>0</v>
      </c>
      <c r="Q398" s="7">
        <f t="shared" si="212"/>
        <v>1.6043060683824711E-3</v>
      </c>
      <c r="R398" s="6">
        <f t="shared" si="213"/>
        <v>1.6043060683824711E-3</v>
      </c>
      <c r="S398" s="6">
        <f t="shared" si="214"/>
        <v>1.6043060683824711E-3</v>
      </c>
      <c r="T398" s="7">
        <f t="shared" si="215"/>
        <v>0</v>
      </c>
      <c r="U398" s="7">
        <f t="shared" si="216"/>
        <v>0.10291516252556822</v>
      </c>
      <c r="V398" s="7">
        <f t="shared" si="217"/>
        <v>0.35120148183237065</v>
      </c>
      <c r="W398" s="6">
        <f t="shared" si="218"/>
        <v>0.45411664435793886</v>
      </c>
      <c r="X398" s="6">
        <v>1.5709999999999999E-3</v>
      </c>
      <c r="Y398" s="6">
        <v>0.44869331000000001</v>
      </c>
      <c r="Z398" s="12">
        <f t="shared" si="219"/>
        <v>6.7400190961171234</v>
      </c>
      <c r="AA398" s="12">
        <f t="shared" si="220"/>
        <v>40.261037968458304</v>
      </c>
      <c r="AB398" s="6">
        <f t="shared" si="221"/>
        <v>2.1200552757779261</v>
      </c>
      <c r="AC398" s="6">
        <f t="shared" si="223"/>
        <v>2.1200552757779261</v>
      </c>
      <c r="AD398" s="6">
        <f t="shared" si="224"/>
        <v>1.2086951681848894</v>
      </c>
    </row>
    <row r="399" spans="4:30">
      <c r="D399" s="6">
        <f t="shared" si="222"/>
        <v>65895551.999999993</v>
      </c>
      <c r="E399" s="12">
        <f t="shared" si="204"/>
        <v>0.73611638601765061</v>
      </c>
      <c r="F399" s="12">
        <f t="shared" si="205"/>
        <v>8066641.5</v>
      </c>
      <c r="G399" s="6">
        <v>68121</v>
      </c>
      <c r="H399" s="6">
        <v>5377761</v>
      </c>
      <c r="I399" s="12">
        <f t="shared" si="206"/>
        <v>10755522</v>
      </c>
      <c r="J399" s="6">
        <v>742248.37353500002</v>
      </c>
      <c r="K399" s="12">
        <f t="shared" si="207"/>
        <v>5937986.9882800002</v>
      </c>
      <c r="L399" s="6">
        <f t="shared" si="208"/>
        <v>65.895551999999995</v>
      </c>
      <c r="M399" s="6">
        <f t="shared" si="209"/>
        <v>5242880</v>
      </c>
      <c r="N399" s="13">
        <f t="shared" si="210"/>
        <v>1.811307775047087</v>
      </c>
      <c r="O399" s="13">
        <f t="shared" si="225"/>
        <v>1.3333333333333333</v>
      </c>
      <c r="P399" s="7">
        <f t="shared" si="211"/>
        <v>0</v>
      </c>
      <c r="Q399" s="7">
        <f t="shared" si="212"/>
        <v>1.2049119249137406E-3</v>
      </c>
      <c r="R399" s="6">
        <f t="shared" si="213"/>
        <v>1.2049119249137406E-3</v>
      </c>
      <c r="S399" s="6">
        <f t="shared" si="214"/>
        <v>1.2049119249137406E-3</v>
      </c>
      <c r="T399" s="7">
        <f t="shared" si="215"/>
        <v>0</v>
      </c>
      <c r="U399" s="7">
        <f t="shared" si="216"/>
        <v>7.7294295038426566E-2</v>
      </c>
      <c r="V399" s="7">
        <f t="shared" si="217"/>
        <v>1.1698519124308058</v>
      </c>
      <c r="W399" s="6">
        <f t="shared" si="218"/>
        <v>1.2471462074692323</v>
      </c>
      <c r="X399" s="6">
        <v>5.2329999999999998E-3</v>
      </c>
      <c r="Y399" s="6">
        <v>1.230103866668411</v>
      </c>
      <c r="Z399" s="12">
        <f t="shared" si="219"/>
        <v>2.0553261991209633</v>
      </c>
      <c r="AA399" s="12">
        <f t="shared" si="220"/>
        <v>9.0777557627059053</v>
      </c>
      <c r="AB399" s="6">
        <f t="shared" si="221"/>
        <v>76.974738679271155</v>
      </c>
      <c r="AC399" s="6">
        <f t="shared" si="223"/>
        <v>76.974738679271155</v>
      </c>
      <c r="AD399" s="6">
        <f t="shared" si="224"/>
        <v>1.3854391700254127</v>
      </c>
    </row>
    <row r="400" spans="4:30">
      <c r="D400" s="6">
        <f t="shared" si="222"/>
        <v>66979256.000000007</v>
      </c>
      <c r="E400" s="12">
        <f t="shared" si="204"/>
        <v>1.0144670074356561</v>
      </c>
      <c r="F400" s="12">
        <f t="shared" si="205"/>
        <v>7989342</v>
      </c>
      <c r="G400" s="6">
        <v>153226</v>
      </c>
      <c r="H400" s="6">
        <v>5326228</v>
      </c>
      <c r="I400" s="12">
        <f t="shared" si="206"/>
        <v>10652456</v>
      </c>
      <c r="J400" s="6">
        <v>1013115.483765</v>
      </c>
      <c r="K400" s="12">
        <f t="shared" si="207"/>
        <v>8104923.8701200001</v>
      </c>
      <c r="L400" s="6">
        <f t="shared" si="208"/>
        <v>66.979256000000007</v>
      </c>
      <c r="M400" s="6">
        <f t="shared" si="209"/>
        <v>5242880</v>
      </c>
      <c r="N400" s="13">
        <f t="shared" si="210"/>
        <v>1.314319069580882</v>
      </c>
      <c r="O400" s="13">
        <f t="shared" si="225"/>
        <v>1.3333333333333333</v>
      </c>
      <c r="P400" s="7">
        <f t="shared" si="211"/>
        <v>0</v>
      </c>
      <c r="Q400" s="7">
        <f t="shared" si="212"/>
        <v>1.6446178546535273E-3</v>
      </c>
      <c r="R400" s="6">
        <f t="shared" si="213"/>
        <v>1.6446178546535273E-3</v>
      </c>
      <c r="S400" s="6">
        <f t="shared" si="214"/>
        <v>1.6446178546535273E-3</v>
      </c>
      <c r="T400" s="7">
        <f t="shared" si="215"/>
        <v>0</v>
      </c>
      <c r="U400" s="7">
        <f t="shared" si="216"/>
        <v>0.10550113668445463</v>
      </c>
      <c r="V400" s="7">
        <f t="shared" si="217"/>
        <v>0.33912962949694864</v>
      </c>
      <c r="W400" s="6">
        <f t="shared" si="218"/>
        <v>0.44463076618140329</v>
      </c>
      <c r="X400" s="6">
        <v>1.5169999999999999E-3</v>
      </c>
      <c r="Y400" s="6">
        <v>0.44688061818209396</v>
      </c>
      <c r="Z400" s="12">
        <f t="shared" si="219"/>
        <v>7.0220540540540544</v>
      </c>
      <c r="AA400" s="12">
        <f t="shared" si="220"/>
        <v>42.741852973605802</v>
      </c>
      <c r="AB400" s="6">
        <f t="shared" si="221"/>
        <v>8.4125151386636414</v>
      </c>
      <c r="AC400" s="6">
        <f t="shared" si="223"/>
        <v>8.4125151386636414</v>
      </c>
      <c r="AD400" s="6">
        <f t="shared" si="224"/>
        <v>0.50345705522943518</v>
      </c>
    </row>
    <row r="401" spans="4:30">
      <c r="D401" s="6">
        <f t="shared" si="222"/>
        <v>68114776</v>
      </c>
      <c r="E401" s="12">
        <f t="shared" si="204"/>
        <v>1.0162343742684659</v>
      </c>
      <c r="F401" s="12">
        <f t="shared" si="205"/>
        <v>8124537</v>
      </c>
      <c r="G401" s="6">
        <v>155924</v>
      </c>
      <c r="H401" s="6">
        <v>5416358</v>
      </c>
      <c r="I401" s="12">
        <f t="shared" si="206"/>
        <v>10832716</v>
      </c>
      <c r="J401" s="6">
        <v>1032054.221802</v>
      </c>
      <c r="K401" s="12">
        <f t="shared" si="207"/>
        <v>8256433.7744159997</v>
      </c>
      <c r="L401" s="6">
        <f t="shared" si="208"/>
        <v>68.114776000000006</v>
      </c>
      <c r="M401" s="6">
        <f t="shared" si="209"/>
        <v>5242880</v>
      </c>
      <c r="N401" s="13">
        <f t="shared" si="210"/>
        <v>1.3120332937892702</v>
      </c>
      <c r="O401" s="13">
        <f t="shared" si="225"/>
        <v>1.3333333333333333</v>
      </c>
      <c r="P401" s="7">
        <f t="shared" si="211"/>
        <v>0</v>
      </c>
      <c r="Q401" s="7">
        <f t="shared" si="212"/>
        <v>1.6753616219923758E-3</v>
      </c>
      <c r="R401" s="6">
        <f t="shared" si="213"/>
        <v>1.6753616219923758E-3</v>
      </c>
      <c r="S401" s="6">
        <f t="shared" si="214"/>
        <v>1.6753616219923758E-3</v>
      </c>
      <c r="T401" s="7">
        <f t="shared" si="215"/>
        <v>0</v>
      </c>
      <c r="U401" s="7">
        <f t="shared" si="216"/>
        <v>0.10747332882078177</v>
      </c>
      <c r="V401" s="7">
        <f t="shared" si="217"/>
        <v>0.3786984788186098</v>
      </c>
      <c r="W401" s="6">
        <f t="shared" si="218"/>
        <v>0.48617180763939155</v>
      </c>
      <c r="X401" s="6">
        <v>1.694E-3</v>
      </c>
      <c r="Y401" s="6">
        <v>0.46960503333389803</v>
      </c>
      <c r="Z401" s="12">
        <f t="shared" si="219"/>
        <v>6.3947556080283352</v>
      </c>
      <c r="AA401" s="12">
        <f t="shared" si="220"/>
        <v>38.991422783546632</v>
      </c>
      <c r="AB401" s="6">
        <f t="shared" si="221"/>
        <v>1.100258442008512</v>
      </c>
      <c r="AC401" s="6">
        <f t="shared" si="223"/>
        <v>1.100258442008512</v>
      </c>
      <c r="AD401" s="6">
        <f t="shared" si="224"/>
        <v>3.5278102084809291</v>
      </c>
    </row>
    <row r="402" spans="4:30">
      <c r="D402" s="6">
        <f t="shared" si="222"/>
        <v>68114776</v>
      </c>
      <c r="E402" s="12">
        <f t="shared" si="204"/>
        <v>1.0167082922598543</v>
      </c>
      <c r="F402" s="12">
        <f t="shared" si="205"/>
        <v>8124537</v>
      </c>
      <c r="G402" s="6">
        <v>155924</v>
      </c>
      <c r="H402" s="6">
        <v>5416358</v>
      </c>
      <c r="I402" s="12">
        <f t="shared" si="206"/>
        <v>10832716</v>
      </c>
      <c r="J402" s="6">
        <v>1032535.517334</v>
      </c>
      <c r="K402" s="12">
        <f t="shared" si="207"/>
        <v>8260284.1386719998</v>
      </c>
      <c r="L402" s="6">
        <f t="shared" si="208"/>
        <v>68.114776000000006</v>
      </c>
      <c r="M402" s="6">
        <f t="shared" si="209"/>
        <v>5242880</v>
      </c>
      <c r="N402" s="13">
        <f t="shared" si="210"/>
        <v>1.3114217160260504</v>
      </c>
      <c r="O402" s="13">
        <f t="shared" si="225"/>
        <v>1.3333333333333333</v>
      </c>
      <c r="P402" s="7">
        <f t="shared" si="211"/>
        <v>0</v>
      </c>
      <c r="Q402" s="7">
        <f t="shared" si="212"/>
        <v>1.6761429220889358E-3</v>
      </c>
      <c r="R402" s="6">
        <f t="shared" si="213"/>
        <v>1.6761429220889358E-3</v>
      </c>
      <c r="S402" s="6">
        <f t="shared" si="214"/>
        <v>1.6761429220889358E-3</v>
      </c>
      <c r="T402" s="7">
        <f t="shared" si="215"/>
        <v>0</v>
      </c>
      <c r="U402" s="7">
        <f t="shared" si="216"/>
        <v>0.10752344870002639</v>
      </c>
      <c r="V402" s="7">
        <f t="shared" si="217"/>
        <v>0.38294598241811012</v>
      </c>
      <c r="W402" s="6">
        <f t="shared" si="218"/>
        <v>0.49046943111813651</v>
      </c>
      <c r="X402" s="6">
        <v>1.7129999999999999E-3</v>
      </c>
      <c r="Y402" s="6">
        <v>0.48866619230729696</v>
      </c>
      <c r="Z402" s="12">
        <f t="shared" si="219"/>
        <v>6.3238272037361352</v>
      </c>
      <c r="AA402" s="12">
        <f t="shared" si="220"/>
        <v>38.576925341141859</v>
      </c>
      <c r="AB402" s="6">
        <f t="shared" si="221"/>
        <v>2.151609918917925</v>
      </c>
      <c r="AC402" s="6">
        <f t="shared" si="223"/>
        <v>2.151609918917925</v>
      </c>
      <c r="AD402" s="6">
        <f t="shared" si="224"/>
        <v>0.36901239316870588</v>
      </c>
    </row>
    <row r="403" spans="4:30">
      <c r="D403" s="6">
        <f t="shared" si="222"/>
        <v>68114776</v>
      </c>
      <c r="E403" s="12">
        <f t="shared" si="204"/>
        <v>1.0157333014841339</v>
      </c>
      <c r="F403" s="12">
        <f t="shared" si="205"/>
        <v>8124537</v>
      </c>
      <c r="G403" s="6">
        <v>155924</v>
      </c>
      <c r="H403" s="6">
        <v>5416358</v>
      </c>
      <c r="I403" s="12">
        <f t="shared" si="206"/>
        <v>10832716</v>
      </c>
      <c r="J403" s="6">
        <v>1031545.348755</v>
      </c>
      <c r="K403" s="12">
        <f t="shared" si="207"/>
        <v>8252362.7900400003</v>
      </c>
      <c r="L403" s="6">
        <f t="shared" si="208"/>
        <v>68.114776000000006</v>
      </c>
      <c r="M403" s="6">
        <f t="shared" si="209"/>
        <v>5242880</v>
      </c>
      <c r="N403" s="13">
        <f t="shared" si="210"/>
        <v>1.3126805347281021</v>
      </c>
      <c r="O403" s="13">
        <f t="shared" si="225"/>
        <v>1.3333333333333333</v>
      </c>
      <c r="P403" s="7">
        <f t="shared" si="211"/>
        <v>0</v>
      </c>
      <c r="Q403" s="7">
        <f t="shared" si="212"/>
        <v>1.6745355545674284E-3</v>
      </c>
      <c r="R403" s="6">
        <f t="shared" si="213"/>
        <v>1.6745355545674284E-3</v>
      </c>
      <c r="S403" s="6">
        <f t="shared" si="214"/>
        <v>1.6745355545674284E-3</v>
      </c>
      <c r="T403" s="7">
        <f t="shared" si="215"/>
        <v>0</v>
      </c>
      <c r="U403" s="7">
        <f t="shared" si="216"/>
        <v>0.10742033714732806</v>
      </c>
      <c r="V403" s="7">
        <f t="shared" si="217"/>
        <v>0.37847492599758348</v>
      </c>
      <c r="W403" s="6">
        <f t="shared" si="218"/>
        <v>0.48589526314491155</v>
      </c>
      <c r="X403" s="6">
        <v>1.6930000000000001E-3</v>
      </c>
      <c r="Y403" s="6">
        <v>0.48409924166723101</v>
      </c>
      <c r="Z403" s="12">
        <f t="shared" si="219"/>
        <v>6.3985327820437092</v>
      </c>
      <c r="AA403" s="12">
        <f t="shared" si="220"/>
        <v>38.995216964158303</v>
      </c>
      <c r="AB403" s="6">
        <f t="shared" si="221"/>
        <v>1.0906346977301609</v>
      </c>
      <c r="AC403" s="6">
        <f t="shared" si="223"/>
        <v>1.0906346977301609</v>
      </c>
      <c r="AD403" s="6">
        <f t="shared" si="224"/>
        <v>0.37100274553107537</v>
      </c>
    </row>
    <row r="404" spans="4:30">
      <c r="D404" s="6">
        <f t="shared" si="222"/>
        <v>68114776</v>
      </c>
      <c r="E404" s="12">
        <f t="shared" si="204"/>
        <v>1.0164721782038779</v>
      </c>
      <c r="F404" s="12">
        <f t="shared" si="205"/>
        <v>8124537</v>
      </c>
      <c r="G404" s="6">
        <v>155924</v>
      </c>
      <c r="H404" s="6">
        <v>5416358</v>
      </c>
      <c r="I404" s="12">
        <f t="shared" si="206"/>
        <v>10832716</v>
      </c>
      <c r="J404" s="6">
        <v>1032295.727661</v>
      </c>
      <c r="K404" s="12">
        <f t="shared" si="207"/>
        <v>8258365.8212879999</v>
      </c>
      <c r="L404" s="6">
        <f t="shared" si="208"/>
        <v>68.114776000000006</v>
      </c>
      <c r="M404" s="6">
        <f t="shared" si="209"/>
        <v>5242880</v>
      </c>
      <c r="N404" s="13">
        <f t="shared" si="210"/>
        <v>1.3117263432525561</v>
      </c>
      <c r="O404" s="13">
        <f t="shared" si="225"/>
        <v>1.3333333333333333</v>
      </c>
      <c r="P404" s="7">
        <f t="shared" si="211"/>
        <v>0</v>
      </c>
      <c r="Q404" s="7">
        <f t="shared" si="212"/>
        <v>1.6757536650063062E-3</v>
      </c>
      <c r="R404" s="6">
        <f t="shared" si="213"/>
        <v>1.6757536650063062E-3</v>
      </c>
      <c r="S404" s="6">
        <f t="shared" si="214"/>
        <v>1.6757536650063062E-3</v>
      </c>
      <c r="T404" s="7">
        <f t="shared" si="215"/>
        <v>0</v>
      </c>
      <c r="U404" s="7">
        <f t="shared" si="216"/>
        <v>0.10749847811821998</v>
      </c>
      <c r="V404" s="7">
        <f t="shared" si="217"/>
        <v>0.38048690138682045</v>
      </c>
      <c r="W404" s="6">
        <f t="shared" si="218"/>
        <v>0.48798537950504045</v>
      </c>
      <c r="X404" s="6">
        <v>1.702E-3</v>
      </c>
      <c r="Y404" s="6">
        <v>0.48719750000000001</v>
      </c>
      <c r="Z404" s="12">
        <f t="shared" si="219"/>
        <v>6.3646980023501767</v>
      </c>
      <c r="AA404" s="12">
        <f t="shared" si="220"/>
        <v>38.817230652352521</v>
      </c>
      <c r="AB404" s="6">
        <f t="shared" si="221"/>
        <v>1.5420878374673186</v>
      </c>
      <c r="AC404" s="6">
        <f t="shared" si="223"/>
        <v>1.5420878374673186</v>
      </c>
      <c r="AD404" s="6">
        <f t="shared" si="224"/>
        <v>0.16171665598457408</v>
      </c>
    </row>
    <row r="405" spans="4:30">
      <c r="D405" s="6">
        <f t="shared" si="222"/>
        <v>68114776</v>
      </c>
      <c r="E405" s="12">
        <f t="shared" si="204"/>
        <v>1.0163166617696491</v>
      </c>
      <c r="F405" s="12">
        <f t="shared" si="205"/>
        <v>8124537</v>
      </c>
      <c r="G405" s="6">
        <v>155924</v>
      </c>
      <c r="H405" s="6">
        <v>5416358</v>
      </c>
      <c r="I405" s="12">
        <f t="shared" si="206"/>
        <v>10832716</v>
      </c>
      <c r="J405" s="6">
        <v>1032137.790283</v>
      </c>
      <c r="K405" s="12">
        <f t="shared" si="207"/>
        <v>8257102.3222639998</v>
      </c>
      <c r="L405" s="6">
        <f t="shared" si="208"/>
        <v>68.114776000000006</v>
      </c>
      <c r="M405" s="6">
        <f t="shared" si="209"/>
        <v>5242880</v>
      </c>
      <c r="N405" s="13">
        <f t="shared" si="210"/>
        <v>1.3119270631770248</v>
      </c>
      <c r="O405" s="13">
        <f t="shared" si="225"/>
        <v>1.3333333333333333</v>
      </c>
      <c r="P405" s="7">
        <f t="shared" si="211"/>
        <v>0</v>
      </c>
      <c r="Q405" s="7">
        <f t="shared" si="212"/>
        <v>1.6754972809751288E-3</v>
      </c>
      <c r="R405" s="6">
        <f t="shared" si="213"/>
        <v>1.6754972809751288E-3</v>
      </c>
      <c r="S405" s="6">
        <f t="shared" si="214"/>
        <v>1.6754972809751288E-3</v>
      </c>
      <c r="T405" s="7">
        <f t="shared" si="215"/>
        <v>0</v>
      </c>
      <c r="U405" s="7">
        <f t="shared" si="216"/>
        <v>0.10748203125389802</v>
      </c>
      <c r="V405" s="7">
        <f t="shared" si="217"/>
        <v>0.38071045420784683</v>
      </c>
      <c r="W405" s="6">
        <f t="shared" si="218"/>
        <v>0.48819248546174487</v>
      </c>
      <c r="X405" s="6">
        <v>1.7030000000000001E-3</v>
      </c>
      <c r="Y405" s="6">
        <v>0.48843459166609904</v>
      </c>
      <c r="Z405" s="12">
        <f t="shared" si="219"/>
        <v>6.3609606576629476</v>
      </c>
      <c r="AA405" s="12">
        <f t="shared" si="220"/>
        <v>38.788501807464471</v>
      </c>
      <c r="AB405" s="6">
        <f t="shared" si="221"/>
        <v>1.6149570772091206</v>
      </c>
      <c r="AC405" s="6">
        <f t="shared" si="223"/>
        <v>1.6149570772091206</v>
      </c>
      <c r="AD405" s="6">
        <f t="shared" si="224"/>
        <v>4.9567784199787336E-2</v>
      </c>
    </row>
    <row r="406" spans="4:30">
      <c r="D406" s="6">
        <f t="shared" si="222"/>
        <v>68114776</v>
      </c>
      <c r="E406" s="12">
        <f t="shared" si="204"/>
        <v>1.0162945047379315</v>
      </c>
      <c r="F406" s="12">
        <f t="shared" si="205"/>
        <v>8124537</v>
      </c>
      <c r="G406" s="6">
        <v>155924</v>
      </c>
      <c r="H406" s="6">
        <v>5416358</v>
      </c>
      <c r="I406" s="12">
        <f t="shared" si="206"/>
        <v>10832716</v>
      </c>
      <c r="J406" s="6">
        <v>1032115.28833</v>
      </c>
      <c r="K406" s="12">
        <f t="shared" si="207"/>
        <v>8256922.3066400001</v>
      </c>
      <c r="L406" s="6">
        <f t="shared" si="208"/>
        <v>68.114776000000006</v>
      </c>
      <c r="M406" s="6">
        <f t="shared" si="209"/>
        <v>5242880</v>
      </c>
      <c r="N406" s="13">
        <f t="shared" si="210"/>
        <v>1.3119556655254725</v>
      </c>
      <c r="O406" s="13">
        <f t="shared" si="225"/>
        <v>1.3333333333333333</v>
      </c>
      <c r="P406" s="7">
        <f t="shared" si="211"/>
        <v>0</v>
      </c>
      <c r="Q406" s="7">
        <f t="shared" si="212"/>
        <v>1.6754607529442563E-3</v>
      </c>
      <c r="R406" s="6">
        <f t="shared" si="213"/>
        <v>1.6754607529442563E-3</v>
      </c>
      <c r="S406" s="6">
        <f t="shared" si="214"/>
        <v>1.6754607529442563E-3</v>
      </c>
      <c r="T406" s="7">
        <f t="shared" si="215"/>
        <v>0</v>
      </c>
      <c r="U406" s="7">
        <f t="shared" si="216"/>
        <v>0.1074796880051202</v>
      </c>
      <c r="V406" s="7">
        <f t="shared" si="217"/>
        <v>0.37758071471347809</v>
      </c>
      <c r="W406" s="6">
        <f t="shared" si="218"/>
        <v>0.48506040271859829</v>
      </c>
      <c r="X406" s="6">
        <v>1.689E-3</v>
      </c>
      <c r="Y406" s="6">
        <v>0.48489782500056305</v>
      </c>
      <c r="Z406" s="12">
        <f t="shared" si="219"/>
        <v>6.4136862048549439</v>
      </c>
      <c r="AA406" s="12">
        <f t="shared" si="220"/>
        <v>39.109164270645358</v>
      </c>
      <c r="AB406" s="6">
        <f t="shared" si="221"/>
        <v>0.80161320637913636</v>
      </c>
      <c r="AC406" s="6">
        <f t="shared" si="223"/>
        <v>0.80161320637913636</v>
      </c>
      <c r="AD406" s="6">
        <f t="shared" si="224"/>
        <v>3.3528242374576682E-2</v>
      </c>
    </row>
    <row r="407" spans="4:30">
      <c r="D407" s="6">
        <f t="shared" si="222"/>
        <v>71275120</v>
      </c>
      <c r="E407" s="12">
        <f t="shared" si="204"/>
        <v>1.2082332569506693</v>
      </c>
      <c r="F407" s="12">
        <f t="shared" si="205"/>
        <v>7299405</v>
      </c>
      <c r="G407" s="6">
        <v>643994</v>
      </c>
      <c r="H407" s="6">
        <v>4866270</v>
      </c>
      <c r="I407" s="12">
        <f t="shared" si="206"/>
        <v>9732540</v>
      </c>
      <c r="J407" s="6">
        <v>1102422.984619</v>
      </c>
      <c r="K407" s="12">
        <f t="shared" si="207"/>
        <v>8819383.876952</v>
      </c>
      <c r="L407" s="6">
        <f t="shared" si="208"/>
        <v>71.275120000000001</v>
      </c>
      <c r="M407" s="6">
        <f t="shared" si="209"/>
        <v>5242880</v>
      </c>
      <c r="N407" s="13">
        <f t="shared" si="210"/>
        <v>1.1035396730416036</v>
      </c>
      <c r="O407" s="13">
        <f t="shared" si="225"/>
        <v>1.3333333333333333</v>
      </c>
      <c r="P407" s="7">
        <f t="shared" si="211"/>
        <v>0</v>
      </c>
      <c r="Q407" s="7">
        <f t="shared" si="212"/>
        <v>1.7895931440579903E-3</v>
      </c>
      <c r="R407" s="6">
        <f t="shared" si="213"/>
        <v>1.7895931440579903E-3</v>
      </c>
      <c r="S407" s="6">
        <f t="shared" si="214"/>
        <v>1.7895931440579903E-3</v>
      </c>
      <c r="T407" s="7">
        <f t="shared" si="215"/>
        <v>0</v>
      </c>
      <c r="U407" s="7">
        <f t="shared" si="216"/>
        <v>0.11480120464860234</v>
      </c>
      <c r="V407" s="7">
        <f t="shared" si="217"/>
        <v>0.73526522835561248</v>
      </c>
      <c r="W407" s="6">
        <f t="shared" si="218"/>
        <v>0.85006643300421481</v>
      </c>
      <c r="X407" s="6">
        <v>3.2889999999999998E-3</v>
      </c>
      <c r="Y407" s="6">
        <v>0.86440899999940202</v>
      </c>
      <c r="Z407" s="12">
        <f t="shared" si="219"/>
        <v>2.9591182730313168</v>
      </c>
      <c r="AA407" s="12">
        <f t="shared" si="220"/>
        <v>21.451830652361206</v>
      </c>
      <c r="AB407" s="6">
        <f t="shared" si="221"/>
        <v>45.588533169413488</v>
      </c>
      <c r="AC407" s="6">
        <f t="shared" si="223"/>
        <v>45.588533169413488</v>
      </c>
      <c r="AD407" s="6">
        <f t="shared" si="224"/>
        <v>1.6592338806279356</v>
      </c>
    </row>
    <row r="408" spans="4:30">
      <c r="D408" s="6">
        <f t="shared" si="222"/>
        <v>71302460</v>
      </c>
      <c r="E408" s="12">
        <f t="shared" si="204"/>
        <v>1.3946114487115877</v>
      </c>
      <c r="F408" s="12">
        <f t="shared" si="205"/>
        <v>6291367.5</v>
      </c>
      <c r="G408" s="6">
        <v>1048576</v>
      </c>
      <c r="H408" s="6">
        <v>4194245</v>
      </c>
      <c r="I408" s="12">
        <f t="shared" si="206"/>
        <v>8388490</v>
      </c>
      <c r="J408" s="6">
        <v>1096751.642944</v>
      </c>
      <c r="K408" s="12">
        <f t="shared" si="207"/>
        <v>8774013.1435519997</v>
      </c>
      <c r="L408" s="6">
        <f t="shared" si="208"/>
        <v>71.302459999999996</v>
      </c>
      <c r="M408" s="6">
        <f t="shared" si="209"/>
        <v>5242880</v>
      </c>
      <c r="N408" s="13">
        <f t="shared" si="210"/>
        <v>0.95606079712391134</v>
      </c>
      <c r="O408" s="13">
        <f t="shared" si="225"/>
        <v>1.3333333333333333</v>
      </c>
      <c r="P408" s="7">
        <f t="shared" si="211"/>
        <v>0</v>
      </c>
      <c r="Q408" s="7">
        <f t="shared" si="212"/>
        <v>1.7803867012308771E-3</v>
      </c>
      <c r="R408" s="6">
        <f t="shared" si="213"/>
        <v>1.7803867012308771E-3</v>
      </c>
      <c r="S408" s="6">
        <f t="shared" si="214"/>
        <v>1.7803867012308771E-3</v>
      </c>
      <c r="T408" s="7">
        <f t="shared" si="215"/>
        <v>0</v>
      </c>
      <c r="U408" s="7">
        <f t="shared" si="216"/>
        <v>0.11421061749163297</v>
      </c>
      <c r="V408" s="7">
        <f t="shared" si="217"/>
        <v>0.49427528728922443</v>
      </c>
      <c r="W408" s="6">
        <f t="shared" si="218"/>
        <v>0.6084859047808574</v>
      </c>
      <c r="X408" s="6">
        <v>2.2109999999999999E-3</v>
      </c>
      <c r="Y408" s="6">
        <v>0.62661121874999992</v>
      </c>
      <c r="Z408" s="12">
        <f t="shared" si="219"/>
        <v>3.7939800995024875</v>
      </c>
      <c r="AA408" s="12">
        <f t="shared" si="220"/>
        <v>31.74676849770059</v>
      </c>
      <c r="AB408" s="6">
        <f t="shared" si="221"/>
        <v>19.475952002221746</v>
      </c>
      <c r="AC408" s="6">
        <f t="shared" si="223"/>
        <v>19.475952002221746</v>
      </c>
      <c r="AD408" s="6">
        <f t="shared" si="224"/>
        <v>2.8925932742314986</v>
      </c>
    </row>
    <row r="409" spans="4:30">
      <c r="D409" s="6">
        <f t="shared" si="222"/>
        <v>71302460</v>
      </c>
      <c r="E409" s="12">
        <f t="shared" si="204"/>
        <v>1.3960067523825306</v>
      </c>
      <c r="F409" s="12">
        <f t="shared" si="205"/>
        <v>6291367.5</v>
      </c>
      <c r="G409" s="6">
        <v>1048576</v>
      </c>
      <c r="H409" s="6">
        <v>4194245</v>
      </c>
      <c r="I409" s="12">
        <f t="shared" si="206"/>
        <v>8388490</v>
      </c>
      <c r="J409" s="6">
        <v>1097848.938965</v>
      </c>
      <c r="K409" s="12">
        <f t="shared" si="207"/>
        <v>8782791.5117199998</v>
      </c>
      <c r="L409" s="6">
        <f t="shared" si="208"/>
        <v>71.302459999999996</v>
      </c>
      <c r="M409" s="6">
        <f t="shared" si="209"/>
        <v>5242880</v>
      </c>
      <c r="N409" s="13">
        <f t="shared" si="210"/>
        <v>0.95510521783491809</v>
      </c>
      <c r="O409" s="13">
        <f t="shared" si="225"/>
        <v>1.3333333333333333</v>
      </c>
      <c r="P409" s="7">
        <f t="shared" si="211"/>
        <v>0</v>
      </c>
      <c r="Q409" s="7">
        <f t="shared" si="212"/>
        <v>1.7821679716357773E-3</v>
      </c>
      <c r="R409" s="6">
        <f t="shared" si="213"/>
        <v>1.7821679716357773E-3</v>
      </c>
      <c r="S409" s="6">
        <f t="shared" si="214"/>
        <v>1.7821679716357773E-3</v>
      </c>
      <c r="T409" s="7">
        <f t="shared" si="215"/>
        <v>0</v>
      </c>
      <c r="U409" s="7">
        <f t="shared" si="216"/>
        <v>0.11432488479812464</v>
      </c>
      <c r="V409" s="7">
        <f t="shared" si="217"/>
        <v>0.49181620625793482</v>
      </c>
      <c r="W409" s="6">
        <f t="shared" si="218"/>
        <v>0.6061410910560594</v>
      </c>
      <c r="X409" s="6">
        <v>2.2000000000000001E-3</v>
      </c>
      <c r="Y409" s="6">
        <v>0.62438749999999998</v>
      </c>
      <c r="Z409" s="12">
        <f t="shared" si="219"/>
        <v>3.8129499999999998</v>
      </c>
      <c r="AA409" s="12">
        <f t="shared" si="220"/>
        <v>31.937423678981816</v>
      </c>
      <c r="AB409" s="6">
        <f t="shared" si="221"/>
        <v>18.992364925646491</v>
      </c>
      <c r="AC409" s="6">
        <f t="shared" si="223"/>
        <v>18.992364925646491</v>
      </c>
      <c r="AD409" s="6">
        <f t="shared" si="224"/>
        <v>2.9222892745195224</v>
      </c>
    </row>
    <row r="410" spans="4:30">
      <c r="D410" s="6">
        <f t="shared" si="222"/>
        <v>72117960</v>
      </c>
      <c r="E410" s="12">
        <f t="shared" si="204"/>
        <v>1.2144931273059119</v>
      </c>
      <c r="F410" s="12">
        <f t="shared" si="205"/>
        <v>7226805</v>
      </c>
      <c r="G410" s="6">
        <v>715176</v>
      </c>
      <c r="H410" s="6">
        <v>4817870</v>
      </c>
      <c r="I410" s="12">
        <f t="shared" si="206"/>
        <v>9635740</v>
      </c>
      <c r="J410" s="6">
        <v>1097113.12561</v>
      </c>
      <c r="K410" s="12">
        <f t="shared" si="207"/>
        <v>8776905.0048799999</v>
      </c>
      <c r="L410" s="6">
        <f t="shared" si="208"/>
        <v>72.117959999999997</v>
      </c>
      <c r="M410" s="6">
        <f t="shared" si="209"/>
        <v>5242880</v>
      </c>
      <c r="N410" s="13">
        <f t="shared" si="210"/>
        <v>1.0978516908457461</v>
      </c>
      <c r="O410" s="13">
        <f t="shared" si="225"/>
        <v>1.3333333333333333</v>
      </c>
      <c r="P410" s="7">
        <f t="shared" si="211"/>
        <v>0</v>
      </c>
      <c r="Q410" s="7">
        <f t="shared" si="212"/>
        <v>1.7809735058510593E-3</v>
      </c>
      <c r="R410" s="6">
        <f t="shared" si="213"/>
        <v>1.7809735058510593E-3</v>
      </c>
      <c r="S410" s="6">
        <f t="shared" si="214"/>
        <v>1.7809735058510593E-3</v>
      </c>
      <c r="T410" s="7">
        <f t="shared" si="215"/>
        <v>0</v>
      </c>
      <c r="U410" s="7">
        <f t="shared" si="216"/>
        <v>0.11424826061600118</v>
      </c>
      <c r="V410" s="7">
        <f t="shared" si="217"/>
        <v>0.33555278436052732</v>
      </c>
      <c r="W410" s="6">
        <f t="shared" si="218"/>
        <v>0.44980104497652851</v>
      </c>
      <c r="X410" s="6">
        <v>1.5009999999999999E-3</v>
      </c>
      <c r="Y410" s="6">
        <v>0.46804182</v>
      </c>
      <c r="Z410" s="12">
        <f t="shared" si="219"/>
        <v>6.4195469686875422</v>
      </c>
      <c r="AA410" s="12">
        <f t="shared" si="220"/>
        <v>46.778974043331118</v>
      </c>
      <c r="AB410" s="6">
        <f t="shared" si="221"/>
        <v>18.652465413128542</v>
      </c>
      <c r="AC410" s="6">
        <f t="shared" si="223"/>
        <v>18.652465413128542</v>
      </c>
      <c r="AD410" s="6">
        <f t="shared" si="224"/>
        <v>3.8972532461888747</v>
      </c>
    </row>
    <row r="411" spans="4:30">
      <c r="D411" s="6">
        <f t="shared" si="222"/>
        <v>72300996</v>
      </c>
      <c r="E411" s="12">
        <f t="shared" si="204"/>
        <v>1.5507773618013287</v>
      </c>
      <c r="F411" s="12">
        <f t="shared" si="205"/>
        <v>5554167</v>
      </c>
      <c r="G411" s="6">
        <v>1393383</v>
      </c>
      <c r="H411" s="6">
        <v>3702778</v>
      </c>
      <c r="I411" s="12">
        <f t="shared" si="206"/>
        <v>7405556</v>
      </c>
      <c r="J411" s="6">
        <v>1076659.5559080001</v>
      </c>
      <c r="K411" s="12">
        <f t="shared" si="207"/>
        <v>8613276.4472640008</v>
      </c>
      <c r="L411" s="6">
        <f t="shared" si="208"/>
        <v>72.300995999999998</v>
      </c>
      <c r="M411" s="6">
        <f t="shared" si="209"/>
        <v>5242880</v>
      </c>
      <c r="N411" s="13">
        <f t="shared" si="210"/>
        <v>0.85978385174811933</v>
      </c>
      <c r="O411" s="13">
        <f t="shared" si="225"/>
        <v>1.3333333333333333</v>
      </c>
      <c r="P411" s="7">
        <f t="shared" si="211"/>
        <v>0</v>
      </c>
      <c r="Q411" s="7">
        <f t="shared" si="212"/>
        <v>1.7477706711670005E-3</v>
      </c>
      <c r="R411" s="6">
        <f t="shared" si="213"/>
        <v>1.7477706711670005E-3</v>
      </c>
      <c r="S411" s="6">
        <f t="shared" si="214"/>
        <v>1.7477706711670005E-3</v>
      </c>
      <c r="T411" s="7">
        <f t="shared" si="215"/>
        <v>0</v>
      </c>
      <c r="U411" s="7">
        <f t="shared" si="216"/>
        <v>0.11211832095226563</v>
      </c>
      <c r="V411" s="7">
        <f t="shared" si="217"/>
        <v>0.49785213242564574</v>
      </c>
      <c r="W411" s="6">
        <f t="shared" si="218"/>
        <v>0.60997045337791134</v>
      </c>
      <c r="X411" s="6">
        <v>2.2269999999999998E-3</v>
      </c>
      <c r="Y411" s="6">
        <v>0.65082683124999985</v>
      </c>
      <c r="Z411" s="12">
        <f t="shared" si="219"/>
        <v>3.3253506960035923</v>
      </c>
      <c r="AA411" s="12">
        <f t="shared" si="220"/>
        <v>30.941271476475983</v>
      </c>
      <c r="AB411" s="6">
        <f t="shared" si="221"/>
        <v>21.519053831746714</v>
      </c>
      <c r="AC411" s="6">
        <f t="shared" si="223"/>
        <v>21.519053831746714</v>
      </c>
      <c r="AD411" s="6">
        <f t="shared" si="224"/>
        <v>6.277611172486294</v>
      </c>
    </row>
    <row r="412" spans="4:30">
      <c r="D412" s="6">
        <f t="shared" si="222"/>
        <v>72878344</v>
      </c>
      <c r="E412" s="12">
        <f t="shared" si="204"/>
        <v>1.001432233616097</v>
      </c>
      <c r="F412" s="12">
        <f t="shared" si="205"/>
        <v>8956420.5</v>
      </c>
      <c r="G412" s="6">
        <v>61349</v>
      </c>
      <c r="H412" s="6">
        <v>5970947</v>
      </c>
      <c r="I412" s="12">
        <f t="shared" si="206"/>
        <v>11941894</v>
      </c>
      <c r="J412" s="6">
        <v>1121156.0233150001</v>
      </c>
      <c r="K412" s="12">
        <f t="shared" si="207"/>
        <v>8969248.1865200009</v>
      </c>
      <c r="L412" s="6">
        <f t="shared" si="208"/>
        <v>72.878343999999998</v>
      </c>
      <c r="M412" s="6">
        <f t="shared" si="209"/>
        <v>5242880</v>
      </c>
      <c r="N412" s="13">
        <f t="shared" si="210"/>
        <v>1.3314264196577397</v>
      </c>
      <c r="O412" s="13">
        <f t="shared" si="225"/>
        <v>1.3333333333333333</v>
      </c>
      <c r="P412" s="7">
        <f t="shared" si="211"/>
        <v>0</v>
      </c>
      <c r="Q412" s="7">
        <f t="shared" si="212"/>
        <v>1.8200029940751514E-3</v>
      </c>
      <c r="R412" s="6">
        <f t="shared" si="213"/>
        <v>1.8200029940751514E-3</v>
      </c>
      <c r="S412" s="6">
        <f t="shared" si="214"/>
        <v>1.8200029940751514E-3</v>
      </c>
      <c r="T412" s="7">
        <f t="shared" si="215"/>
        <v>0</v>
      </c>
      <c r="U412" s="7">
        <f t="shared" si="216"/>
        <v>0.11675197621181765</v>
      </c>
      <c r="V412" s="7">
        <f t="shared" si="217"/>
        <v>0.3731096582929514</v>
      </c>
      <c r="W412" s="6">
        <f t="shared" si="218"/>
        <v>0.48986163450476905</v>
      </c>
      <c r="X412" s="6">
        <v>1.6689999999999999E-3</v>
      </c>
      <c r="Y412" s="6">
        <v>0.48478886666722304</v>
      </c>
      <c r="Z412" s="12">
        <f t="shared" si="219"/>
        <v>7.1551192330736972</v>
      </c>
      <c r="AA412" s="12">
        <f t="shared" si="220"/>
        <v>42.992202212198926</v>
      </c>
      <c r="AB412" s="6">
        <f t="shared" si="221"/>
        <v>9.0475131261325075</v>
      </c>
      <c r="AC412" s="6">
        <f t="shared" si="223"/>
        <v>9.0475131261325075</v>
      </c>
      <c r="AD412" s="6">
        <f t="shared" si="224"/>
        <v>1.0463870328581917</v>
      </c>
    </row>
    <row r="413" spans="4:30">
      <c r="D413" s="6">
        <f t="shared" si="222"/>
        <v>73374112</v>
      </c>
      <c r="E413" s="12">
        <f t="shared" si="204"/>
        <v>1.3025289282880543</v>
      </c>
      <c r="F413" s="12">
        <f t="shared" si="205"/>
        <v>6877201.5</v>
      </c>
      <c r="G413" s="6">
        <v>917825</v>
      </c>
      <c r="H413" s="6">
        <v>4584801</v>
      </c>
      <c r="I413" s="12">
        <f t="shared" si="206"/>
        <v>9169602</v>
      </c>
      <c r="J413" s="6">
        <v>1119719.237427</v>
      </c>
      <c r="K413" s="12">
        <f t="shared" si="207"/>
        <v>8957753.8994159997</v>
      </c>
      <c r="L413" s="6">
        <f t="shared" si="208"/>
        <v>73.374111999999997</v>
      </c>
      <c r="M413" s="6">
        <f t="shared" si="209"/>
        <v>5242880</v>
      </c>
      <c r="N413" s="13">
        <f t="shared" si="210"/>
        <v>1.0236496897506653</v>
      </c>
      <c r="O413" s="13">
        <f t="shared" si="225"/>
        <v>1.3333333333333333</v>
      </c>
      <c r="P413" s="7">
        <f t="shared" si="211"/>
        <v>0</v>
      </c>
      <c r="Q413" s="7">
        <f t="shared" si="212"/>
        <v>1.8176706205574376E-3</v>
      </c>
      <c r="R413" s="6">
        <f t="shared" si="213"/>
        <v>1.8176706205574376E-3</v>
      </c>
      <c r="S413" s="6">
        <f t="shared" si="214"/>
        <v>1.8176706205574376E-3</v>
      </c>
      <c r="T413" s="7">
        <f t="shared" si="215"/>
        <v>0</v>
      </c>
      <c r="U413" s="7">
        <f t="shared" si="216"/>
        <v>0.11660235600880499</v>
      </c>
      <c r="V413" s="7">
        <f t="shared" si="217"/>
        <v>0.36841504905139838</v>
      </c>
      <c r="W413" s="6">
        <f t="shared" si="218"/>
        <v>0.48501740506020335</v>
      </c>
      <c r="X413" s="6">
        <v>1.6479999999999999E-3</v>
      </c>
      <c r="Y413" s="6">
        <v>0.50974138181803197</v>
      </c>
      <c r="Z413" s="12">
        <f t="shared" si="219"/>
        <v>5.5640788834951458</v>
      </c>
      <c r="AA413" s="12">
        <f t="shared" si="220"/>
        <v>43.484242230174758</v>
      </c>
      <c r="AB413" s="6">
        <f t="shared" si="221"/>
        <v>10.295547363922191</v>
      </c>
      <c r="AC413" s="6">
        <f t="shared" si="223"/>
        <v>10.295547363922191</v>
      </c>
      <c r="AD413" s="6">
        <f t="shared" si="224"/>
        <v>4.8502981393522822</v>
      </c>
    </row>
    <row r="414" spans="4:30">
      <c r="D414" s="6">
        <f t="shared" si="222"/>
        <v>73792440</v>
      </c>
      <c r="E414" s="12">
        <f t="shared" si="204"/>
        <v>1.0145919471944558</v>
      </c>
      <c r="F414" s="12">
        <f t="shared" si="205"/>
        <v>9015720</v>
      </c>
      <c r="G414" s="6">
        <v>83334</v>
      </c>
      <c r="H414" s="6">
        <v>6010480</v>
      </c>
      <c r="I414" s="12">
        <f t="shared" si="206"/>
        <v>12020960</v>
      </c>
      <c r="J414" s="6">
        <v>1143409.6137699999</v>
      </c>
      <c r="K414" s="12">
        <f t="shared" si="207"/>
        <v>9147276.9101599995</v>
      </c>
      <c r="L414" s="6">
        <f t="shared" si="208"/>
        <v>73.792439999999999</v>
      </c>
      <c r="M414" s="6">
        <f t="shared" si="209"/>
        <v>5242880</v>
      </c>
      <c r="N414" s="13">
        <f t="shared" si="210"/>
        <v>1.3141572205656269</v>
      </c>
      <c r="O414" s="13">
        <f t="shared" si="225"/>
        <v>1.3333333333333333</v>
      </c>
      <c r="P414" s="7">
        <f t="shared" si="211"/>
        <v>0</v>
      </c>
      <c r="Q414" s="7">
        <f t="shared" si="212"/>
        <v>1.8561278512892866E-3</v>
      </c>
      <c r="R414" s="6">
        <f t="shared" si="213"/>
        <v>1.8561278512892866E-3</v>
      </c>
      <c r="S414" s="6">
        <f t="shared" si="214"/>
        <v>1.8561278512892866E-3</v>
      </c>
      <c r="T414" s="7">
        <f t="shared" si="215"/>
        <v>0</v>
      </c>
      <c r="U414" s="7">
        <f t="shared" si="216"/>
        <v>0.11906936166879227</v>
      </c>
      <c r="V414" s="7">
        <f t="shared" si="217"/>
        <v>0.33041106947692161</v>
      </c>
      <c r="W414" s="6">
        <f t="shared" si="218"/>
        <v>0.4494804311457139</v>
      </c>
      <c r="X414" s="6">
        <v>1.4779999999999999E-3</v>
      </c>
      <c r="Y414" s="6">
        <v>0.44485112727299597</v>
      </c>
      <c r="Z414" s="12">
        <f t="shared" si="219"/>
        <v>8.1332611637347778</v>
      </c>
      <c r="AA414" s="12">
        <f t="shared" si="220"/>
        <v>49.511647686928285</v>
      </c>
      <c r="AB414" s="6">
        <f t="shared" si="221"/>
        <v>25.583751778706816</v>
      </c>
      <c r="AC414" s="6">
        <f t="shared" si="223"/>
        <v>25.583751778706816</v>
      </c>
      <c r="AD414" s="6">
        <f t="shared" si="224"/>
        <v>1.0406411468700223</v>
      </c>
    </row>
    <row r="415" spans="4:30">
      <c r="D415" s="6">
        <f t="shared" si="222"/>
        <v>75505792</v>
      </c>
      <c r="E415" s="12">
        <f t="shared" si="204"/>
        <v>1.2232550122734656</v>
      </c>
      <c r="F415" s="12">
        <f t="shared" si="205"/>
        <v>7621441.5</v>
      </c>
      <c r="G415" s="6">
        <v>726713</v>
      </c>
      <c r="H415" s="6">
        <v>5080961</v>
      </c>
      <c r="I415" s="12">
        <f t="shared" si="206"/>
        <v>10161922</v>
      </c>
      <c r="J415" s="6">
        <v>1165370.814453</v>
      </c>
      <c r="K415" s="12">
        <f t="shared" si="207"/>
        <v>9322966.5156239998</v>
      </c>
      <c r="L415" s="6">
        <f t="shared" si="208"/>
        <v>75.505792</v>
      </c>
      <c r="M415" s="6">
        <f t="shared" si="209"/>
        <v>5242880</v>
      </c>
      <c r="N415" s="13">
        <f t="shared" si="210"/>
        <v>1.0899880400696524</v>
      </c>
      <c r="O415" s="13">
        <f t="shared" si="225"/>
        <v>1.3333333333333333</v>
      </c>
      <c r="P415" s="7">
        <f t="shared" si="211"/>
        <v>0</v>
      </c>
      <c r="Q415" s="7">
        <f t="shared" si="212"/>
        <v>1.8917780642528355E-3</v>
      </c>
      <c r="R415" s="6">
        <f t="shared" si="213"/>
        <v>1.8917780642528355E-3</v>
      </c>
      <c r="S415" s="6">
        <f t="shared" si="214"/>
        <v>1.8917780642528355E-3</v>
      </c>
      <c r="T415" s="7">
        <f t="shared" si="215"/>
        <v>0</v>
      </c>
      <c r="U415" s="7">
        <f t="shared" si="216"/>
        <v>0.1213562990141792</v>
      </c>
      <c r="V415" s="7">
        <f t="shared" si="217"/>
        <v>0.38786414448068945</v>
      </c>
      <c r="W415" s="6">
        <f t="shared" si="218"/>
        <v>0.50922044349486861</v>
      </c>
      <c r="X415" s="6">
        <v>1.735E-3</v>
      </c>
      <c r="Y415" s="6">
        <v>0.52544475000000002</v>
      </c>
      <c r="Z415" s="12">
        <f t="shared" si="219"/>
        <v>5.8570155619596536</v>
      </c>
      <c r="AA415" s="12">
        <f t="shared" si="220"/>
        <v>42.987741858785014</v>
      </c>
      <c r="AB415" s="6">
        <f t="shared" si="221"/>
        <v>9.0361996687513244</v>
      </c>
      <c r="AC415" s="6">
        <f t="shared" si="223"/>
        <v>9.0361996687513244</v>
      </c>
      <c r="AD415" s="6">
        <f t="shared" si="224"/>
        <v>3.0877283491996832</v>
      </c>
    </row>
    <row r="416" spans="4:30">
      <c r="D416" s="6">
        <f t="shared" si="222"/>
        <v>75521600</v>
      </c>
      <c r="E416" s="12">
        <f t="shared" si="204"/>
        <v>1.1932312980874444</v>
      </c>
      <c r="F416" s="12">
        <f t="shared" si="205"/>
        <v>8340150</v>
      </c>
      <c r="G416" s="6">
        <v>440020</v>
      </c>
      <c r="H416" s="6">
        <v>5560100</v>
      </c>
      <c r="I416" s="12">
        <f t="shared" si="206"/>
        <v>11120200</v>
      </c>
      <c r="J416" s="6">
        <v>1243966.001343</v>
      </c>
      <c r="K416" s="12">
        <f t="shared" si="207"/>
        <v>9951728.0107439999</v>
      </c>
      <c r="L416" s="6">
        <f t="shared" si="208"/>
        <v>75.521600000000007</v>
      </c>
      <c r="M416" s="6">
        <f t="shared" si="209"/>
        <v>5242880</v>
      </c>
      <c r="N416" s="13">
        <f t="shared" si="210"/>
        <v>1.1174139795615901</v>
      </c>
      <c r="O416" s="13">
        <f t="shared" si="225"/>
        <v>1.3333333333333333</v>
      </c>
      <c r="P416" s="7">
        <f t="shared" si="211"/>
        <v>0</v>
      </c>
      <c r="Q416" s="7">
        <f t="shared" si="212"/>
        <v>2.0193637637317976E-3</v>
      </c>
      <c r="R416" s="6">
        <f t="shared" si="213"/>
        <v>2.0193637637317976E-3</v>
      </c>
      <c r="S416" s="6">
        <f t="shared" si="214"/>
        <v>2.0193637637317976E-3</v>
      </c>
      <c r="T416" s="7">
        <f t="shared" si="215"/>
        <v>0</v>
      </c>
      <c r="U416" s="7">
        <f t="shared" si="216"/>
        <v>0.12954083640177036</v>
      </c>
      <c r="V416" s="7">
        <f t="shared" si="217"/>
        <v>0.40463060605766449</v>
      </c>
      <c r="W416" s="6">
        <f t="shared" si="218"/>
        <v>0.53417144245943482</v>
      </c>
      <c r="X416" s="6">
        <v>1.81E-3</v>
      </c>
      <c r="Y416" s="6">
        <v>0.55347015384684994</v>
      </c>
      <c r="Z416" s="12">
        <f t="shared" si="219"/>
        <v>6.143756906077348</v>
      </c>
      <c r="AA416" s="12">
        <f t="shared" si="220"/>
        <v>43.985538169034257</v>
      </c>
      <c r="AB416" s="6">
        <f t="shared" si="221"/>
        <v>11.567058769712574</v>
      </c>
      <c r="AC416" s="6">
        <f t="shared" si="223"/>
        <v>11.567058769712574</v>
      </c>
      <c r="AD416" s="6">
        <f t="shared" si="224"/>
        <v>3.4868567443575733</v>
      </c>
    </row>
    <row r="417" spans="4:30">
      <c r="D417" s="6">
        <f t="shared" si="222"/>
        <v>75649216</v>
      </c>
      <c r="E417" s="12">
        <f t="shared" si="204"/>
        <v>1.0233232014779174</v>
      </c>
      <c r="F417" s="12">
        <f t="shared" si="205"/>
        <v>9173449.5</v>
      </c>
      <c r="G417" s="6">
        <v>113081</v>
      </c>
      <c r="H417" s="6">
        <v>6115633</v>
      </c>
      <c r="I417" s="12">
        <f t="shared" si="206"/>
        <v>12231266</v>
      </c>
      <c r="J417" s="6">
        <v>1173425.4638670001</v>
      </c>
      <c r="K417" s="12">
        <f t="shared" si="207"/>
        <v>9387403.7109360006</v>
      </c>
      <c r="L417" s="6">
        <f t="shared" si="208"/>
        <v>75.649215999999996</v>
      </c>
      <c r="M417" s="6">
        <f t="shared" si="209"/>
        <v>5242880</v>
      </c>
      <c r="N417" s="13">
        <f t="shared" si="210"/>
        <v>1.302944496330865</v>
      </c>
      <c r="O417" s="13">
        <f t="shared" si="225"/>
        <v>1.3333333333333333</v>
      </c>
      <c r="P417" s="7">
        <f t="shared" si="211"/>
        <v>0</v>
      </c>
      <c r="Q417" s="7">
        <f t="shared" si="212"/>
        <v>1.9048533952012979E-3</v>
      </c>
      <c r="R417" s="6">
        <f t="shared" si="213"/>
        <v>1.9048533952012979E-3</v>
      </c>
      <c r="S417" s="6">
        <f t="shared" si="214"/>
        <v>1.9048533952012979E-3</v>
      </c>
      <c r="T417" s="7">
        <f t="shared" si="215"/>
        <v>0</v>
      </c>
      <c r="U417" s="7">
        <f t="shared" si="216"/>
        <v>0.12219507275951158</v>
      </c>
      <c r="V417" s="7">
        <f t="shared" si="217"/>
        <v>0.36483820391497707</v>
      </c>
      <c r="W417" s="6">
        <f t="shared" si="218"/>
        <v>0.48703327667448865</v>
      </c>
      <c r="X417" s="6">
        <v>1.632E-3</v>
      </c>
      <c r="Y417" s="6">
        <v>0.48341199999945594</v>
      </c>
      <c r="Z417" s="12">
        <f t="shared" si="219"/>
        <v>7.4946482843137252</v>
      </c>
      <c r="AA417" s="12">
        <f t="shared" si="220"/>
        <v>46.016684857529413</v>
      </c>
      <c r="AB417" s="6">
        <f t="shared" si="221"/>
        <v>16.718958039295213</v>
      </c>
      <c r="AC417" s="6">
        <f t="shared" si="223"/>
        <v>16.718958039295213</v>
      </c>
      <c r="AD417" s="6">
        <f t="shared" si="224"/>
        <v>0.74910773316276358</v>
      </c>
    </row>
    <row r="418" spans="4:30">
      <c r="D418" s="6">
        <f t="shared" si="222"/>
        <v>76607116</v>
      </c>
      <c r="E418" s="12">
        <f t="shared" si="204"/>
        <v>1.2960010356155192</v>
      </c>
      <c r="F418" s="12">
        <f t="shared" si="205"/>
        <v>7737582</v>
      </c>
      <c r="G418" s="6">
        <v>735323</v>
      </c>
      <c r="H418" s="6">
        <v>5158388</v>
      </c>
      <c r="I418" s="12">
        <f t="shared" si="206"/>
        <v>10316776</v>
      </c>
      <c r="J418" s="6">
        <v>1253489.2856449999</v>
      </c>
      <c r="K418" s="12">
        <f t="shared" si="207"/>
        <v>10027914.28516</v>
      </c>
      <c r="L418" s="6">
        <f t="shared" si="208"/>
        <v>76.607116000000005</v>
      </c>
      <c r="M418" s="6">
        <f t="shared" si="209"/>
        <v>5242880</v>
      </c>
      <c r="N418" s="13">
        <f t="shared" si="210"/>
        <v>1.0288057622578084</v>
      </c>
      <c r="O418" s="13">
        <f t="shared" si="225"/>
        <v>1.3333333333333333</v>
      </c>
      <c r="P418" s="7">
        <f t="shared" si="211"/>
        <v>0</v>
      </c>
      <c r="Q418" s="7">
        <f t="shared" si="212"/>
        <v>2.034823169543864E-3</v>
      </c>
      <c r="R418" s="6">
        <f t="shared" si="213"/>
        <v>2.034823169543864E-3</v>
      </c>
      <c r="S418" s="6">
        <f t="shared" si="214"/>
        <v>2.034823169543864E-3</v>
      </c>
      <c r="T418" s="7">
        <f t="shared" si="215"/>
        <v>0</v>
      </c>
      <c r="U418" s="7">
        <f t="shared" si="216"/>
        <v>0.13053254695691499</v>
      </c>
      <c r="V418" s="7">
        <f t="shared" si="217"/>
        <v>0.47437908621788077</v>
      </c>
      <c r="W418" s="6">
        <f t="shared" si="218"/>
        <v>0.60491163317479579</v>
      </c>
      <c r="X418" s="6">
        <v>2.1220000000000002E-3</v>
      </c>
      <c r="Y418" s="6">
        <v>0.62756028000000008</v>
      </c>
      <c r="Z418" s="12">
        <f t="shared" si="219"/>
        <v>4.8618171536286514</v>
      </c>
      <c r="AA418" s="12">
        <f t="shared" si="220"/>
        <v>37.805520396456167</v>
      </c>
      <c r="AB418" s="6">
        <f t="shared" si="221"/>
        <v>4.1082389470375187</v>
      </c>
      <c r="AC418" s="6">
        <f t="shared" si="223"/>
        <v>4.1082389470375187</v>
      </c>
      <c r="AD418" s="6">
        <f t="shared" si="224"/>
        <v>3.6089994136028314</v>
      </c>
    </row>
    <row r="419" spans="4:30">
      <c r="D419" s="6">
        <f t="shared" si="222"/>
        <v>79589028</v>
      </c>
      <c r="E419" s="12">
        <f t="shared" si="204"/>
        <v>1.2409118935190635</v>
      </c>
      <c r="F419" s="12">
        <f t="shared" si="205"/>
        <v>7657558.5</v>
      </c>
      <c r="G419" s="6">
        <v>916428</v>
      </c>
      <c r="H419" s="6">
        <v>5105039</v>
      </c>
      <c r="I419" s="12">
        <f t="shared" si="206"/>
        <v>10210078</v>
      </c>
      <c r="J419" s="6">
        <v>1187794.4272459999</v>
      </c>
      <c r="K419" s="12">
        <f t="shared" si="207"/>
        <v>9502355.4179679994</v>
      </c>
      <c r="L419" s="6">
        <f t="shared" si="208"/>
        <v>79.589027999999999</v>
      </c>
      <c r="M419" s="6">
        <f t="shared" si="209"/>
        <v>5242880</v>
      </c>
      <c r="N419" s="13">
        <f t="shared" si="210"/>
        <v>1.0744786477565098</v>
      </c>
      <c r="O419" s="13">
        <f t="shared" si="225"/>
        <v>1.3333333333333333</v>
      </c>
      <c r="P419" s="7">
        <f t="shared" si="211"/>
        <v>0</v>
      </c>
      <c r="Q419" s="7">
        <f t="shared" si="212"/>
        <v>1.9281789233416293E-3</v>
      </c>
      <c r="R419" s="6">
        <f t="shared" si="213"/>
        <v>1.9281789233416293E-3</v>
      </c>
      <c r="S419" s="6">
        <f t="shared" si="214"/>
        <v>1.9281789233416293E-3</v>
      </c>
      <c r="T419" s="7">
        <f t="shared" si="215"/>
        <v>0</v>
      </c>
      <c r="U419" s="7">
        <f t="shared" si="216"/>
        <v>0.12369138980702934</v>
      </c>
      <c r="V419" s="7">
        <f t="shared" si="217"/>
        <v>0.64517344148199995</v>
      </c>
      <c r="W419" s="6">
        <f t="shared" si="218"/>
        <v>0.76886483128902927</v>
      </c>
      <c r="X419" s="6">
        <v>2.8860000000000001E-3</v>
      </c>
      <c r="Y419" s="6">
        <v>0.81191837999999994</v>
      </c>
      <c r="Z419" s="12">
        <f t="shared" si="219"/>
        <v>3.5377955647955646</v>
      </c>
      <c r="AA419" s="12">
        <f t="shared" si="220"/>
        <v>26.340555559162855</v>
      </c>
      <c r="AB419" s="6">
        <f t="shared" si="221"/>
        <v>33.188533494746039</v>
      </c>
      <c r="AC419" s="6">
        <f t="shared" si="223"/>
        <v>33.188533494746039</v>
      </c>
      <c r="AD419" s="6">
        <f t="shared" si="224"/>
        <v>5.3026941834930099</v>
      </c>
    </row>
    <row r="420" spans="4:30">
      <c r="D420" s="6">
        <f t="shared" si="222"/>
        <v>79952000</v>
      </c>
      <c r="E420" s="12">
        <f t="shared" si="204"/>
        <v>1.3597511837598077</v>
      </c>
      <c r="F420" s="12">
        <f t="shared" si="205"/>
        <v>7494000</v>
      </c>
      <c r="G420" s="6">
        <v>1000000</v>
      </c>
      <c r="H420" s="6">
        <v>4996000</v>
      </c>
      <c r="I420" s="12">
        <f t="shared" si="206"/>
        <v>9992000</v>
      </c>
      <c r="J420" s="6">
        <v>1273746.921387</v>
      </c>
      <c r="K420" s="12">
        <f t="shared" si="207"/>
        <v>10189975.371096</v>
      </c>
      <c r="L420" s="6">
        <f t="shared" si="208"/>
        <v>79.951999999999998</v>
      </c>
      <c r="M420" s="6">
        <f t="shared" si="209"/>
        <v>5242880</v>
      </c>
      <c r="N420" s="13">
        <f t="shared" si="210"/>
        <v>0.98057155548603581</v>
      </c>
      <c r="O420" s="13">
        <f t="shared" si="225"/>
        <v>1.3333333333333333</v>
      </c>
      <c r="P420" s="7">
        <f t="shared" si="211"/>
        <v>0</v>
      </c>
      <c r="Q420" s="7">
        <f t="shared" si="212"/>
        <v>2.0677079393141861E-3</v>
      </c>
      <c r="R420" s="6">
        <f t="shared" si="213"/>
        <v>2.0677079393141861E-3</v>
      </c>
      <c r="S420" s="6">
        <f t="shared" si="214"/>
        <v>2.0677079393141861E-3</v>
      </c>
      <c r="T420" s="7">
        <f t="shared" si="215"/>
        <v>0</v>
      </c>
      <c r="U420" s="7">
        <f t="shared" si="216"/>
        <v>0.13264208296891852</v>
      </c>
      <c r="V420" s="7">
        <f t="shared" si="217"/>
        <v>0.40284218348945383</v>
      </c>
      <c r="W420" s="6">
        <f t="shared" si="218"/>
        <v>0.53548426645837233</v>
      </c>
      <c r="X420" s="6">
        <v>1.802E-3</v>
      </c>
      <c r="Y420" s="6">
        <v>0.55744870000000002</v>
      </c>
      <c r="Z420" s="12">
        <f t="shared" si="219"/>
        <v>5.5449500554938957</v>
      </c>
      <c r="AA420" s="12">
        <f t="shared" si="220"/>
        <v>45.238514411081027</v>
      </c>
      <c r="AB420" s="6">
        <f t="shared" si="221"/>
        <v>14.745168663384359</v>
      </c>
      <c r="AC420" s="6">
        <f t="shared" si="223"/>
        <v>14.745168663384359</v>
      </c>
      <c r="AD420" s="6">
        <f t="shared" si="224"/>
        <v>3.9401712734512957</v>
      </c>
    </row>
    <row r="421" spans="4:30">
      <c r="D421" s="6">
        <f t="shared" si="222"/>
        <v>80405844</v>
      </c>
      <c r="E421" s="12">
        <f t="shared" si="204"/>
        <v>1.0553002784401646</v>
      </c>
      <c r="F421" s="12">
        <f t="shared" si="205"/>
        <v>9813498</v>
      </c>
      <c r="G421" s="6">
        <v>94893</v>
      </c>
      <c r="H421" s="6">
        <v>6542332</v>
      </c>
      <c r="I421" s="12">
        <f t="shared" si="206"/>
        <v>13084664</v>
      </c>
      <c r="J421" s="6">
        <v>1294523.3964839999</v>
      </c>
      <c r="K421" s="12">
        <f t="shared" si="207"/>
        <v>10356187.171871999</v>
      </c>
      <c r="L421" s="6">
        <f t="shared" si="208"/>
        <v>80.405844000000002</v>
      </c>
      <c r="M421" s="6">
        <f t="shared" si="209"/>
        <v>5242880</v>
      </c>
      <c r="N421" s="13">
        <f t="shared" si="210"/>
        <v>1.263463452605289</v>
      </c>
      <c r="O421" s="13">
        <f t="shared" si="225"/>
        <v>1.3333333333333333</v>
      </c>
      <c r="P421" s="7">
        <f t="shared" si="211"/>
        <v>0</v>
      </c>
      <c r="Q421" s="7">
        <f t="shared" si="212"/>
        <v>2.1014349550876575E-3</v>
      </c>
      <c r="R421" s="6">
        <f t="shared" si="213"/>
        <v>2.1014349550876575E-3</v>
      </c>
      <c r="S421" s="6">
        <f t="shared" si="214"/>
        <v>2.1014349550876575E-3</v>
      </c>
      <c r="T421" s="7">
        <f t="shared" si="215"/>
        <v>0</v>
      </c>
      <c r="U421" s="7">
        <f t="shared" si="216"/>
        <v>0.13480564849935928</v>
      </c>
      <c r="V421" s="7">
        <f t="shared" si="217"/>
        <v>0.3827224295970838</v>
      </c>
      <c r="W421" s="6">
        <f t="shared" si="218"/>
        <v>0.51752807809644308</v>
      </c>
      <c r="X421" s="6">
        <v>1.712E-3</v>
      </c>
      <c r="Y421" s="6">
        <v>0.50693746666609607</v>
      </c>
      <c r="Z421" s="12">
        <f t="shared" si="219"/>
        <v>7.642911214953271</v>
      </c>
      <c r="AA421" s="12">
        <f t="shared" si="220"/>
        <v>48.393397999401863</v>
      </c>
      <c r="AB421" s="6">
        <f t="shared" si="221"/>
        <v>22.747368871942612</v>
      </c>
      <c r="AC421" s="6">
        <f t="shared" si="223"/>
        <v>22.747368871942612</v>
      </c>
      <c r="AD421" s="6">
        <f t="shared" si="224"/>
        <v>2.0891356679546265</v>
      </c>
    </row>
    <row r="422" spans="4:30">
      <c r="D422" s="6">
        <f t="shared" si="222"/>
        <v>81645720</v>
      </c>
      <c r="E422" s="12">
        <f t="shared" si="204"/>
        <v>1.001276403340285</v>
      </c>
      <c r="F422" s="12">
        <f t="shared" si="205"/>
        <v>10141650</v>
      </c>
      <c r="G422" s="6">
        <v>25626</v>
      </c>
      <c r="H422" s="6">
        <v>6761100</v>
      </c>
      <c r="I422" s="12">
        <f t="shared" si="206"/>
        <v>13522200</v>
      </c>
      <c r="J422" s="6">
        <v>1269324.3544920001</v>
      </c>
      <c r="K422" s="12">
        <f t="shared" si="207"/>
        <v>10154594.835936001</v>
      </c>
      <c r="L422" s="6">
        <f t="shared" si="208"/>
        <v>81.645719999999997</v>
      </c>
      <c r="M422" s="6">
        <f t="shared" si="209"/>
        <v>5242880</v>
      </c>
      <c r="N422" s="13">
        <f t="shared" si="210"/>
        <v>1.331633631717773</v>
      </c>
      <c r="O422" s="13">
        <f t="shared" si="225"/>
        <v>1.3333333333333333</v>
      </c>
      <c r="P422" s="7">
        <f t="shared" si="211"/>
        <v>0</v>
      </c>
      <c r="Q422" s="7">
        <f t="shared" si="212"/>
        <v>2.0605286664716802E-3</v>
      </c>
      <c r="R422" s="6">
        <f t="shared" si="213"/>
        <v>2.0605286664716802E-3</v>
      </c>
      <c r="S422" s="6">
        <f t="shared" si="214"/>
        <v>2.0605286664716802E-3</v>
      </c>
      <c r="T422" s="7">
        <f t="shared" si="215"/>
        <v>0</v>
      </c>
      <c r="U422" s="7">
        <f t="shared" si="216"/>
        <v>0.13218153741220512</v>
      </c>
      <c r="V422" s="7">
        <f t="shared" si="217"/>
        <v>0.71268639343195272</v>
      </c>
      <c r="W422" s="6">
        <f t="shared" si="218"/>
        <v>0.84486793084415779</v>
      </c>
      <c r="X422" s="6">
        <v>3.1879999999999999E-3</v>
      </c>
      <c r="Y422" s="6">
        <v>0.83977716363578392</v>
      </c>
      <c r="Z422" s="12">
        <f t="shared" si="219"/>
        <v>4.2415934755332501</v>
      </c>
      <c r="AA422" s="12">
        <f t="shared" si="220"/>
        <v>25.482044757681308</v>
      </c>
      <c r="AB422" s="6">
        <f t="shared" si="221"/>
        <v>35.366102055467998</v>
      </c>
      <c r="AC422" s="6">
        <f t="shared" si="223"/>
        <v>35.366102055467998</v>
      </c>
      <c r="AD422" s="6">
        <f t="shared" si="224"/>
        <v>0.60620453006052022</v>
      </c>
    </row>
    <row r="423" spans="4:30">
      <c r="D423" s="6">
        <f t="shared" si="222"/>
        <v>82139168</v>
      </c>
      <c r="E423" s="12">
        <f t="shared" si="204"/>
        <v>1.0717532016847329</v>
      </c>
      <c r="F423" s="12">
        <f t="shared" si="205"/>
        <v>9980098.5</v>
      </c>
      <c r="G423" s="6">
        <v>114919</v>
      </c>
      <c r="H423" s="6">
        <v>6653399</v>
      </c>
      <c r="I423" s="12">
        <f t="shared" si="206"/>
        <v>13306798</v>
      </c>
      <c r="J423" s="6">
        <v>1337025.315063</v>
      </c>
      <c r="K423" s="12">
        <f t="shared" si="207"/>
        <v>10696202.520504</v>
      </c>
      <c r="L423" s="6">
        <f t="shared" si="208"/>
        <v>82.139167999999998</v>
      </c>
      <c r="M423" s="6">
        <f t="shared" si="209"/>
        <v>5242880</v>
      </c>
      <c r="N423" s="13">
        <f t="shared" si="210"/>
        <v>1.2440675066213116</v>
      </c>
      <c r="O423" s="13">
        <f t="shared" si="225"/>
        <v>1.3333333333333333</v>
      </c>
      <c r="P423" s="7">
        <f t="shared" si="211"/>
        <v>0</v>
      </c>
      <c r="Q423" s="7">
        <f t="shared" si="212"/>
        <v>2.1704294727632632E-3</v>
      </c>
      <c r="R423" s="6">
        <f t="shared" si="213"/>
        <v>2.1704294727632632E-3</v>
      </c>
      <c r="S423" s="6">
        <f t="shared" si="214"/>
        <v>2.1704294727632632E-3</v>
      </c>
      <c r="T423" s="7">
        <f t="shared" si="215"/>
        <v>0</v>
      </c>
      <c r="U423" s="7">
        <f t="shared" si="216"/>
        <v>0.13923160071626839</v>
      </c>
      <c r="V423" s="7">
        <f t="shared" si="217"/>
        <v>0.38562861627042611</v>
      </c>
      <c r="W423" s="6">
        <f t="shared" si="218"/>
        <v>0.52486021698669449</v>
      </c>
      <c r="X423" s="6">
        <v>1.725E-3</v>
      </c>
      <c r="Y423" s="6">
        <v>0.51862124999999992</v>
      </c>
      <c r="Z423" s="12">
        <f t="shared" si="219"/>
        <v>7.7140857971014487</v>
      </c>
      <c r="AA423" s="12">
        <f t="shared" si="220"/>
        <v>49.605576906685222</v>
      </c>
      <c r="AB423" s="6">
        <f t="shared" si="221"/>
        <v>25.821998421058741</v>
      </c>
      <c r="AC423" s="6">
        <f t="shared" si="223"/>
        <v>25.821998421058741</v>
      </c>
      <c r="AD423" s="6">
        <f t="shared" si="224"/>
        <v>1.2029910048411192</v>
      </c>
    </row>
    <row r="424" spans="4:30">
      <c r="D424" s="6">
        <f t="shared" si="222"/>
        <v>83126304</v>
      </c>
      <c r="E424" s="12">
        <f t="shared" si="204"/>
        <v>1.0726243538298661</v>
      </c>
      <c r="F424" s="12">
        <f t="shared" si="205"/>
        <v>10072728</v>
      </c>
      <c r="G424" s="6">
        <v>127224</v>
      </c>
      <c r="H424" s="6">
        <v>6715152</v>
      </c>
      <c r="I424" s="12">
        <f t="shared" si="206"/>
        <v>13430304</v>
      </c>
      <c r="J424" s="6">
        <v>1350531.670288</v>
      </c>
      <c r="K424" s="12">
        <f t="shared" si="207"/>
        <v>10804253.362304</v>
      </c>
      <c r="L424" s="6">
        <f t="shared" si="208"/>
        <v>83.126304000000005</v>
      </c>
      <c r="M424" s="6">
        <f t="shared" si="209"/>
        <v>5242880</v>
      </c>
      <c r="N424" s="13">
        <f t="shared" si="210"/>
        <v>1.2430571136787925</v>
      </c>
      <c r="O424" s="13">
        <f t="shared" si="225"/>
        <v>1.3333333333333333</v>
      </c>
      <c r="P424" s="7">
        <f t="shared" si="211"/>
        <v>0</v>
      </c>
      <c r="Q424" s="7">
        <f t="shared" si="212"/>
        <v>2.1923547056812123E-3</v>
      </c>
      <c r="R424" s="6">
        <f t="shared" si="213"/>
        <v>2.1923547056812123E-3</v>
      </c>
      <c r="S424" s="6">
        <f t="shared" si="214"/>
        <v>2.1923547056812123E-3</v>
      </c>
      <c r="T424" s="7">
        <f t="shared" si="215"/>
        <v>0</v>
      </c>
      <c r="U424" s="7">
        <f t="shared" si="216"/>
        <v>0.14063808976074146</v>
      </c>
      <c r="V424" s="7">
        <f t="shared" si="217"/>
        <v>0.37512163368218843</v>
      </c>
      <c r="W424" s="6">
        <f t="shared" si="218"/>
        <v>0.51575972344292986</v>
      </c>
      <c r="X424" s="6">
        <v>1.678E-3</v>
      </c>
      <c r="Y424" s="6">
        <v>0.50731533333277401</v>
      </c>
      <c r="Z424" s="12">
        <f t="shared" si="219"/>
        <v>8.0037568533969008</v>
      </c>
      <c r="AA424" s="12">
        <f t="shared" si="220"/>
        <v>51.510147138517283</v>
      </c>
      <c r="AB424" s="6">
        <f t="shared" si="221"/>
        <v>30.652843008415516</v>
      </c>
      <c r="AC424" s="6">
        <f t="shared" si="223"/>
        <v>30.652843008415516</v>
      </c>
      <c r="AD424" s="6">
        <f t="shared" si="224"/>
        <v>1.6645249128744048</v>
      </c>
    </row>
    <row r="425" spans="4:30">
      <c r="D425" s="6">
        <f t="shared" si="222"/>
        <v>83127792</v>
      </c>
      <c r="E425" s="12">
        <f t="shared" si="204"/>
        <v>1.0292038048485332</v>
      </c>
      <c r="F425" s="12">
        <f t="shared" si="205"/>
        <v>10345974</v>
      </c>
      <c r="G425" s="6">
        <v>18000</v>
      </c>
      <c r="H425" s="6">
        <v>6897316</v>
      </c>
      <c r="I425" s="12">
        <f t="shared" si="206"/>
        <v>13794632</v>
      </c>
      <c r="J425" s="6">
        <v>1331014.4757079999</v>
      </c>
      <c r="K425" s="12">
        <f t="shared" si="207"/>
        <v>10648115.805663999</v>
      </c>
      <c r="L425" s="6">
        <f t="shared" si="208"/>
        <v>83.127791999999999</v>
      </c>
      <c r="M425" s="6">
        <f t="shared" si="209"/>
        <v>5242880</v>
      </c>
      <c r="N425" s="13">
        <f t="shared" si="210"/>
        <v>1.2954998097092718</v>
      </c>
      <c r="O425" s="13">
        <f t="shared" si="225"/>
        <v>1.3333333333333333</v>
      </c>
      <c r="P425" s="7">
        <f t="shared" si="211"/>
        <v>0</v>
      </c>
      <c r="Q425" s="7">
        <f t="shared" si="212"/>
        <v>2.160671914140282E-3</v>
      </c>
      <c r="R425" s="6">
        <f t="shared" si="213"/>
        <v>2.160671914140282E-3</v>
      </c>
      <c r="S425" s="6">
        <f t="shared" si="214"/>
        <v>2.160671914140282E-3</v>
      </c>
      <c r="T425" s="7">
        <f t="shared" si="215"/>
        <v>0</v>
      </c>
      <c r="U425" s="7">
        <f t="shared" si="216"/>
        <v>0.13860565984916853</v>
      </c>
      <c r="V425" s="7">
        <f t="shared" si="217"/>
        <v>0.4053012645207435</v>
      </c>
      <c r="W425" s="6">
        <f t="shared" si="218"/>
        <v>0.54390692436991206</v>
      </c>
      <c r="X425" s="6">
        <v>1.8129999999999999E-3</v>
      </c>
      <c r="Y425" s="6">
        <v>0.53183657692279795</v>
      </c>
      <c r="Z425" s="12">
        <f t="shared" si="219"/>
        <v>7.6087324875896307</v>
      </c>
      <c r="AA425" s="12">
        <f t="shared" si="220"/>
        <v>46.985618557811364</v>
      </c>
      <c r="AB425" s="6">
        <f t="shared" si="221"/>
        <v>19.176608612260456</v>
      </c>
      <c r="AC425" s="6">
        <f t="shared" si="223"/>
        <v>19.176608612260456</v>
      </c>
      <c r="AD425" s="6">
        <f t="shared" si="224"/>
        <v>2.2695594795215168</v>
      </c>
    </row>
    <row r="426" spans="4:30">
      <c r="D426" s="6">
        <f t="shared" si="222"/>
        <v>84692044</v>
      </c>
      <c r="E426" s="12">
        <f t="shared" si="204"/>
        <v>1.2516792032498769</v>
      </c>
      <c r="F426" s="12">
        <f t="shared" si="205"/>
        <v>8938923</v>
      </c>
      <c r="G426" s="6">
        <v>659033</v>
      </c>
      <c r="H426" s="6">
        <v>5959282</v>
      </c>
      <c r="I426" s="12">
        <f t="shared" si="206"/>
        <v>11918564</v>
      </c>
      <c r="J426" s="6">
        <v>1398583.002319</v>
      </c>
      <c r="K426" s="12">
        <f t="shared" si="207"/>
        <v>11188664.018552</v>
      </c>
      <c r="L426" s="6">
        <f t="shared" si="208"/>
        <v>84.692043999999996</v>
      </c>
      <c r="M426" s="6">
        <f t="shared" si="209"/>
        <v>5242880</v>
      </c>
      <c r="N426" s="13">
        <f t="shared" si="210"/>
        <v>1.0652356689089733</v>
      </c>
      <c r="O426" s="13">
        <f t="shared" si="225"/>
        <v>1.3333333333333333</v>
      </c>
      <c r="P426" s="7">
        <f t="shared" si="211"/>
        <v>0</v>
      </c>
      <c r="Q426" s="7">
        <f t="shared" si="212"/>
        <v>2.2703577367911365E-3</v>
      </c>
      <c r="R426" s="6">
        <f t="shared" si="213"/>
        <v>2.2703577367911365E-3</v>
      </c>
      <c r="S426" s="6">
        <f t="shared" si="214"/>
        <v>2.2703577367911365E-3</v>
      </c>
      <c r="T426" s="7">
        <f t="shared" si="215"/>
        <v>0</v>
      </c>
      <c r="U426" s="7">
        <f t="shared" si="216"/>
        <v>0.14564193209629947</v>
      </c>
      <c r="V426" s="7">
        <f t="shared" si="217"/>
        <v>0.4301156276546666</v>
      </c>
      <c r="W426" s="6">
        <f t="shared" si="218"/>
        <v>0.5757575597509661</v>
      </c>
      <c r="X426" s="6">
        <v>1.9239999999999999E-3</v>
      </c>
      <c r="Y426" s="6">
        <v>0.58976097142939599</v>
      </c>
      <c r="Z426" s="12">
        <f t="shared" si="219"/>
        <v>6.1946798336798343</v>
      </c>
      <c r="AA426" s="12">
        <f t="shared" si="220"/>
        <v>46.522511511650727</v>
      </c>
      <c r="AB426" s="6">
        <f t="shared" si="221"/>
        <v>18.001961371680697</v>
      </c>
      <c r="AC426" s="6">
        <f t="shared" si="223"/>
        <v>18.001961371680697</v>
      </c>
      <c r="AD426" s="6">
        <f t="shared" si="224"/>
        <v>2.374421563449681</v>
      </c>
    </row>
    <row r="427" spans="4:30">
      <c r="D427" s="6">
        <f t="shared" si="222"/>
        <v>86984404</v>
      </c>
      <c r="E427" s="12">
        <f t="shared" si="204"/>
        <v>1.1946766426496715</v>
      </c>
      <c r="F427" s="12">
        <f t="shared" si="205"/>
        <v>9263065.5</v>
      </c>
      <c r="G427" s="6">
        <v>643994</v>
      </c>
      <c r="H427" s="6">
        <v>6175377</v>
      </c>
      <c r="I427" s="12">
        <f t="shared" si="206"/>
        <v>12350754</v>
      </c>
      <c r="J427" s="6">
        <v>1383295.999023</v>
      </c>
      <c r="K427" s="12">
        <f t="shared" si="207"/>
        <v>11066367.992184</v>
      </c>
      <c r="L427" s="6">
        <f t="shared" si="208"/>
        <v>86.984403999999998</v>
      </c>
      <c r="M427" s="6">
        <f t="shared" si="209"/>
        <v>5242880</v>
      </c>
      <c r="N427" s="13">
        <f t="shared" si="210"/>
        <v>1.1160621089704537</v>
      </c>
      <c r="O427" s="13">
        <f t="shared" si="225"/>
        <v>1.3333333333333333</v>
      </c>
      <c r="P427" s="7">
        <f t="shared" si="211"/>
        <v>0</v>
      </c>
      <c r="Q427" s="7">
        <f t="shared" si="212"/>
        <v>2.2455419295434602E-3</v>
      </c>
      <c r="R427" s="6">
        <f t="shared" si="213"/>
        <v>2.2455419295434602E-3</v>
      </c>
      <c r="S427" s="6">
        <f t="shared" si="214"/>
        <v>2.2455419295434602E-3</v>
      </c>
      <c r="T427" s="7">
        <f t="shared" si="215"/>
        <v>0</v>
      </c>
      <c r="U427" s="7">
        <f t="shared" si="216"/>
        <v>0.14405001463963063</v>
      </c>
      <c r="V427" s="7">
        <f t="shared" si="217"/>
        <v>0.80881410647327634</v>
      </c>
      <c r="W427" s="6">
        <f t="shared" si="218"/>
        <v>0.95286412111290697</v>
      </c>
      <c r="X427" s="6">
        <v>3.6180000000000001E-3</v>
      </c>
      <c r="Y427" s="6">
        <v>0.96177572307775794</v>
      </c>
      <c r="Z427" s="12">
        <f t="shared" si="219"/>
        <v>3.4136965174129354</v>
      </c>
      <c r="AA427" s="12">
        <f t="shared" si="220"/>
        <v>24.469580966686564</v>
      </c>
      <c r="AB427" s="6">
        <f t="shared" si="221"/>
        <v>37.934164468118844</v>
      </c>
      <c r="AC427" s="6">
        <f t="shared" si="223"/>
        <v>37.934164468118844</v>
      </c>
      <c r="AD427" s="6">
        <f t="shared" si="224"/>
        <v>0.92657796937659653</v>
      </c>
    </row>
    <row r="428" spans="4:30">
      <c r="D428" s="6">
        <f t="shared" si="222"/>
        <v>87964500</v>
      </c>
      <c r="E428" s="12">
        <f t="shared" si="204"/>
        <v>1.1187614724887265</v>
      </c>
      <c r="F428" s="12">
        <f t="shared" si="205"/>
        <v>9873825</v>
      </c>
      <c r="G428" s="6">
        <v>448695</v>
      </c>
      <c r="H428" s="6">
        <v>6582550</v>
      </c>
      <c r="I428" s="12">
        <f t="shared" si="206"/>
        <v>13165100</v>
      </c>
      <c r="J428" s="6">
        <v>1380806.874512</v>
      </c>
      <c r="K428" s="12">
        <f t="shared" si="207"/>
        <v>11046454.996096</v>
      </c>
      <c r="L428" s="6">
        <f t="shared" si="208"/>
        <v>87.964500000000001</v>
      </c>
      <c r="M428" s="6">
        <f t="shared" si="209"/>
        <v>5242880</v>
      </c>
      <c r="N428" s="13">
        <f t="shared" si="210"/>
        <v>1.1917941099341611</v>
      </c>
      <c r="O428" s="13">
        <f t="shared" si="225"/>
        <v>1.3333333333333333</v>
      </c>
      <c r="P428" s="7">
        <f t="shared" si="211"/>
        <v>0</v>
      </c>
      <c r="Q428" s="7">
        <f t="shared" si="212"/>
        <v>2.2415012661848926E-3</v>
      </c>
      <c r="R428" s="6">
        <f t="shared" si="213"/>
        <v>2.2415012661848926E-3</v>
      </c>
      <c r="S428" s="6">
        <f t="shared" si="214"/>
        <v>2.2415012661848926E-3</v>
      </c>
      <c r="T428" s="7">
        <f t="shared" si="215"/>
        <v>0</v>
      </c>
      <c r="U428" s="7">
        <f t="shared" si="216"/>
        <v>0.14379080878455505</v>
      </c>
      <c r="V428" s="7">
        <f t="shared" si="217"/>
        <v>0.59554471521415375</v>
      </c>
      <c r="W428" s="6">
        <f t="shared" si="218"/>
        <v>0.73933552399870883</v>
      </c>
      <c r="X428" s="6">
        <v>2.6640000000000001E-3</v>
      </c>
      <c r="Y428" s="6">
        <v>0.74227919999911207</v>
      </c>
      <c r="Z428" s="12">
        <f t="shared" si="219"/>
        <v>4.9418543543543541</v>
      </c>
      <c r="AA428" s="12">
        <f t="shared" si="220"/>
        <v>33.172537525813816</v>
      </c>
      <c r="AB428" s="6">
        <f t="shared" si="221"/>
        <v>15.859562080146677</v>
      </c>
      <c r="AC428" s="6">
        <f t="shared" si="223"/>
        <v>15.859562080146677</v>
      </c>
      <c r="AD428" s="6">
        <f t="shared" si="224"/>
        <v>0.39657261046877784</v>
      </c>
    </row>
    <row r="429" spans="4:30">
      <c r="D429" s="6">
        <f t="shared" si="222"/>
        <v>88891036</v>
      </c>
      <c r="E429" s="12">
        <f t="shared" si="204"/>
        <v>1.200202496975229</v>
      </c>
      <c r="F429" s="12">
        <f t="shared" si="205"/>
        <v>9800659.5</v>
      </c>
      <c r="G429" s="6">
        <v>524288</v>
      </c>
      <c r="H429" s="6">
        <v>6533773</v>
      </c>
      <c r="I429" s="12">
        <f t="shared" si="206"/>
        <v>13067546</v>
      </c>
      <c r="J429" s="6">
        <v>1470347.000488</v>
      </c>
      <c r="K429" s="12">
        <f t="shared" si="207"/>
        <v>11762776.003904</v>
      </c>
      <c r="L429" s="6">
        <f t="shared" si="208"/>
        <v>88.891036</v>
      </c>
      <c r="M429" s="6">
        <f t="shared" si="209"/>
        <v>5242880</v>
      </c>
      <c r="N429" s="13">
        <f t="shared" si="210"/>
        <v>1.1109236455461664</v>
      </c>
      <c r="O429" s="13">
        <f t="shared" si="225"/>
        <v>1.3333333333333333</v>
      </c>
      <c r="P429" s="7">
        <f t="shared" si="211"/>
        <v>0</v>
      </c>
      <c r="Q429" s="7">
        <f t="shared" si="212"/>
        <v>2.3868541822619446E-3</v>
      </c>
      <c r="R429" s="6">
        <f t="shared" si="213"/>
        <v>2.3868541822619446E-3</v>
      </c>
      <c r="S429" s="6">
        <f t="shared" si="214"/>
        <v>2.3868541822619446E-3</v>
      </c>
      <c r="T429" s="7">
        <f t="shared" si="215"/>
        <v>0</v>
      </c>
      <c r="U429" s="7">
        <f t="shared" si="216"/>
        <v>0.15311510124747477</v>
      </c>
      <c r="V429" s="7">
        <f t="shared" si="217"/>
        <v>0.46275433952451128</v>
      </c>
      <c r="W429" s="6">
        <f t="shared" si="218"/>
        <v>0.61586944077198602</v>
      </c>
      <c r="X429" s="6">
        <v>2.0699999999999998E-3</v>
      </c>
      <c r="Y429" s="6">
        <v>0.62749092857201993</v>
      </c>
      <c r="Z429" s="12">
        <f t="shared" si="219"/>
        <v>6.3128241545893724</v>
      </c>
      <c r="AA429" s="12">
        <f t="shared" si="220"/>
        <v>45.460003879822224</v>
      </c>
      <c r="AB429" s="6">
        <f t="shared" si="221"/>
        <v>15.306965326664002</v>
      </c>
      <c r="AC429" s="6">
        <f t="shared" si="223"/>
        <v>15.306965326664002</v>
      </c>
      <c r="AD429" s="6">
        <f t="shared" si="224"/>
        <v>1.852056702473917</v>
      </c>
    </row>
    <row r="430" spans="4:30">
      <c r="D430" s="6">
        <f t="shared" si="222"/>
        <v>90902944</v>
      </c>
      <c r="E430" s="12">
        <f t="shared" si="204"/>
        <v>1.0888462418566582</v>
      </c>
      <c r="F430" s="12">
        <f t="shared" si="205"/>
        <v>11009500.5</v>
      </c>
      <c r="G430" s="6">
        <v>141347</v>
      </c>
      <c r="H430" s="6">
        <v>7339667</v>
      </c>
      <c r="I430" s="12">
        <f t="shared" si="206"/>
        <v>14679334</v>
      </c>
      <c r="J430" s="6">
        <v>1498456.655518</v>
      </c>
      <c r="K430" s="12">
        <f t="shared" si="207"/>
        <v>11987653.244144</v>
      </c>
      <c r="L430" s="6">
        <f t="shared" si="208"/>
        <v>90.902944000000005</v>
      </c>
      <c r="M430" s="6">
        <f t="shared" si="209"/>
        <v>5242880</v>
      </c>
      <c r="N430" s="13">
        <f t="shared" si="210"/>
        <v>1.224537755725533</v>
      </c>
      <c r="O430" s="13">
        <f t="shared" si="225"/>
        <v>1.3333333333333333</v>
      </c>
      <c r="P430" s="7">
        <f t="shared" si="211"/>
        <v>0</v>
      </c>
      <c r="Q430" s="7">
        <f t="shared" si="212"/>
        <v>2.4324853479990309E-3</v>
      </c>
      <c r="R430" s="6">
        <f t="shared" si="213"/>
        <v>2.4324853479990309E-3</v>
      </c>
      <c r="S430" s="6">
        <f t="shared" si="214"/>
        <v>2.4324853479990309E-3</v>
      </c>
      <c r="T430" s="7">
        <f t="shared" si="215"/>
        <v>0</v>
      </c>
      <c r="U430" s="7">
        <f t="shared" si="216"/>
        <v>0.15604231004548066</v>
      </c>
      <c r="V430" s="7">
        <f t="shared" si="217"/>
        <v>0.43391602561211429</v>
      </c>
      <c r="W430" s="6">
        <f t="shared" si="218"/>
        <v>0.58995833565759492</v>
      </c>
      <c r="X430" s="6">
        <v>1.941E-3</v>
      </c>
      <c r="Y430" s="6">
        <v>0.58687521428543699</v>
      </c>
      <c r="Z430" s="12">
        <f t="shared" si="219"/>
        <v>7.5627686759402373</v>
      </c>
      <c r="AA430" s="12">
        <f t="shared" si="220"/>
        <v>49.408153504972695</v>
      </c>
      <c r="AB430" s="6">
        <f t="shared" si="221"/>
        <v>25.321244100928947</v>
      </c>
      <c r="AC430" s="6">
        <f t="shared" si="223"/>
        <v>25.321244100928947</v>
      </c>
      <c r="AD430" s="6">
        <f t="shared" si="224"/>
        <v>0.52534530290427428</v>
      </c>
    </row>
    <row r="431" spans="4:30">
      <c r="D431" s="6">
        <f t="shared" si="222"/>
        <v>91042320</v>
      </c>
      <c r="E431" s="12">
        <f t="shared" si="204"/>
        <v>1.0706273469765202</v>
      </c>
      <c r="F431" s="12">
        <f t="shared" si="205"/>
        <v>11143657.5</v>
      </c>
      <c r="G431" s="6">
        <v>94653</v>
      </c>
      <c r="H431" s="6">
        <v>7429105</v>
      </c>
      <c r="I431" s="12">
        <f t="shared" si="206"/>
        <v>14858210</v>
      </c>
      <c r="J431" s="6">
        <v>1491338.0581050001</v>
      </c>
      <c r="K431" s="12">
        <f t="shared" si="207"/>
        <v>11930704.46484</v>
      </c>
      <c r="L431" s="6">
        <f t="shared" si="208"/>
        <v>91.042320000000004</v>
      </c>
      <c r="M431" s="6">
        <f t="shared" si="209"/>
        <v>5242880</v>
      </c>
      <c r="N431" s="13">
        <f t="shared" si="210"/>
        <v>1.2453757482458316</v>
      </c>
      <c r="O431" s="13">
        <f t="shared" si="225"/>
        <v>1.3333333333333333</v>
      </c>
      <c r="P431" s="7">
        <f t="shared" si="211"/>
        <v>0</v>
      </c>
      <c r="Q431" s="7">
        <f t="shared" si="212"/>
        <v>2.4209295356626107E-3</v>
      </c>
      <c r="R431" s="6">
        <f t="shared" si="213"/>
        <v>2.4209295356626107E-3</v>
      </c>
      <c r="S431" s="6">
        <f t="shared" si="214"/>
        <v>2.4209295356626107E-3</v>
      </c>
      <c r="T431" s="7">
        <f t="shared" si="215"/>
        <v>0</v>
      </c>
      <c r="U431" s="7">
        <f t="shared" si="216"/>
        <v>0.15530101240399211</v>
      </c>
      <c r="V431" s="7">
        <f t="shared" si="217"/>
        <v>0.48555672726919741</v>
      </c>
      <c r="W431" s="6">
        <f t="shared" si="218"/>
        <v>0.64085773967318949</v>
      </c>
      <c r="X431" s="6">
        <v>2.1719999999999999E-3</v>
      </c>
      <c r="Y431" s="6">
        <v>0.62721929999999992</v>
      </c>
      <c r="Z431" s="12">
        <f t="shared" si="219"/>
        <v>6.8407965009208107</v>
      </c>
      <c r="AA431" s="12">
        <f t="shared" si="220"/>
        <v>43.943662853922653</v>
      </c>
      <c r="AB431" s="6">
        <f t="shared" si="221"/>
        <v>11.460844183361454</v>
      </c>
      <c r="AC431" s="6">
        <f t="shared" si="223"/>
        <v>11.460844183361454</v>
      </c>
      <c r="AD431" s="6">
        <f t="shared" si="224"/>
        <v>2.1744292105152958</v>
      </c>
    </row>
    <row r="432" spans="4:30">
      <c r="D432" s="6">
        <f t="shared" si="222"/>
        <v>92284316</v>
      </c>
      <c r="E432" s="12">
        <f t="shared" si="204"/>
        <v>1.4744031487528269</v>
      </c>
      <c r="F432" s="12">
        <f t="shared" si="205"/>
        <v>8914099.5</v>
      </c>
      <c r="G432" s="6">
        <v>1048576</v>
      </c>
      <c r="H432" s="6">
        <v>5942733</v>
      </c>
      <c r="I432" s="12">
        <f t="shared" si="206"/>
        <v>11885466</v>
      </c>
      <c r="J432" s="6">
        <v>1642872.046387</v>
      </c>
      <c r="K432" s="12">
        <f t="shared" si="207"/>
        <v>13142976.371096</v>
      </c>
      <c r="L432" s="6">
        <f t="shared" si="208"/>
        <v>92.284316000000004</v>
      </c>
      <c r="M432" s="6">
        <f t="shared" si="209"/>
        <v>5242880</v>
      </c>
      <c r="N432" s="13">
        <f t="shared" si="210"/>
        <v>0.90432073104372968</v>
      </c>
      <c r="O432" s="13">
        <f t="shared" si="225"/>
        <v>1.3333333333333333</v>
      </c>
      <c r="P432" s="7">
        <f t="shared" si="211"/>
        <v>0</v>
      </c>
      <c r="Q432" s="7">
        <f t="shared" si="212"/>
        <v>2.6669187705613668E-3</v>
      </c>
      <c r="R432" s="6">
        <f t="shared" si="213"/>
        <v>2.6669187705613668E-3</v>
      </c>
      <c r="S432" s="6">
        <f t="shared" si="214"/>
        <v>2.6669187705613668E-3</v>
      </c>
      <c r="T432" s="7">
        <f t="shared" si="215"/>
        <v>0</v>
      </c>
      <c r="U432" s="7">
        <f t="shared" si="216"/>
        <v>0.17108105748894922</v>
      </c>
      <c r="V432" s="7">
        <f t="shared" si="217"/>
        <v>0.78355263769730055</v>
      </c>
      <c r="W432" s="6">
        <f t="shared" si="218"/>
        <v>0.95463369518624974</v>
      </c>
      <c r="X432" s="6">
        <v>3.5049999999999999E-3</v>
      </c>
      <c r="Y432" s="6">
        <v>0.98175050000000008</v>
      </c>
      <c r="Z432" s="12">
        <f t="shared" si="219"/>
        <v>3.391003138373752</v>
      </c>
      <c r="AA432" s="12">
        <f t="shared" si="220"/>
        <v>29.998234227893867</v>
      </c>
      <c r="AB432" s="6">
        <f t="shared" si="221"/>
        <v>23.911019384839747</v>
      </c>
      <c r="AC432" s="6">
        <f t="shared" si="223"/>
        <v>23.911019384839747</v>
      </c>
      <c r="AD432" s="6">
        <f t="shared" si="224"/>
        <v>2.7620871915777316</v>
      </c>
    </row>
    <row r="433" spans="4:30">
      <c r="D433" s="6">
        <f t="shared" si="222"/>
        <v>93513284</v>
      </c>
      <c r="E433" s="12">
        <f t="shared" si="204"/>
        <v>1.2588733061338526</v>
      </c>
      <c r="F433" s="12">
        <f t="shared" si="205"/>
        <v>9091203</v>
      </c>
      <c r="G433" s="6">
        <v>1039183</v>
      </c>
      <c r="H433" s="6">
        <v>6060802</v>
      </c>
      <c r="I433" s="12">
        <f t="shared" si="206"/>
        <v>12121604</v>
      </c>
      <c r="J433" s="6">
        <v>1430584.0971679999</v>
      </c>
      <c r="K433" s="12">
        <f t="shared" si="207"/>
        <v>11444672.777344</v>
      </c>
      <c r="L433" s="6">
        <f t="shared" si="208"/>
        <v>93.513283999999999</v>
      </c>
      <c r="M433" s="6">
        <f t="shared" si="209"/>
        <v>5242880</v>
      </c>
      <c r="N433" s="13">
        <f t="shared" si="210"/>
        <v>1.0591481500455007</v>
      </c>
      <c r="O433" s="13">
        <f t="shared" si="225"/>
        <v>1.3333333333333333</v>
      </c>
      <c r="P433" s="7">
        <f t="shared" si="211"/>
        <v>0</v>
      </c>
      <c r="Q433" s="7">
        <f t="shared" si="212"/>
        <v>2.3223059823766659E-3</v>
      </c>
      <c r="R433" s="6">
        <f t="shared" si="213"/>
        <v>2.3223059823766659E-3</v>
      </c>
      <c r="S433" s="6">
        <f t="shared" si="214"/>
        <v>2.3223059823766659E-3</v>
      </c>
      <c r="T433" s="7">
        <f t="shared" si="215"/>
        <v>0</v>
      </c>
      <c r="U433" s="7">
        <f t="shared" si="216"/>
        <v>0.14897437734644006</v>
      </c>
      <c r="V433" s="7">
        <f t="shared" si="217"/>
        <v>0.7225227175571115</v>
      </c>
      <c r="W433" s="6">
        <f t="shared" si="218"/>
        <v>0.87149709490355154</v>
      </c>
      <c r="X433" s="6">
        <v>3.2320000000000001E-3</v>
      </c>
      <c r="Y433" s="6">
        <v>0.91113018181788796</v>
      </c>
      <c r="Z433" s="12">
        <f t="shared" si="219"/>
        <v>3.7504962871287129</v>
      </c>
      <c r="AA433" s="12">
        <f t="shared" si="220"/>
        <v>28.328397963722772</v>
      </c>
      <c r="AB433" s="6">
        <f t="shared" si="221"/>
        <v>28.146473317553657</v>
      </c>
      <c r="AC433" s="6">
        <f t="shared" si="223"/>
        <v>28.146473317553657</v>
      </c>
      <c r="AD433" s="6">
        <f t="shared" si="224"/>
        <v>4.3498819054880222</v>
      </c>
    </row>
    <row r="434" spans="4:30">
      <c r="D434" s="6">
        <f t="shared" si="222"/>
        <v>95118104</v>
      </c>
      <c r="E434" s="12">
        <f t="shared" si="204"/>
        <v>1.6354291376877064</v>
      </c>
      <c r="F434" s="12">
        <f t="shared" si="205"/>
        <v>8271363</v>
      </c>
      <c r="G434" s="6">
        <v>1447360</v>
      </c>
      <c r="H434" s="6">
        <v>5514242</v>
      </c>
      <c r="I434" s="12">
        <f t="shared" si="206"/>
        <v>11028484</v>
      </c>
      <c r="J434" s="6">
        <v>1690903.5073239999</v>
      </c>
      <c r="K434" s="12">
        <f t="shared" si="207"/>
        <v>13527228.058591999</v>
      </c>
      <c r="L434" s="6">
        <f t="shared" si="208"/>
        <v>95.118104000000002</v>
      </c>
      <c r="M434" s="6">
        <f t="shared" si="209"/>
        <v>5242880</v>
      </c>
      <c r="N434" s="13">
        <f t="shared" si="210"/>
        <v>0.81528040720767703</v>
      </c>
      <c r="O434" s="13">
        <f t="shared" si="225"/>
        <v>1.3333333333333333</v>
      </c>
      <c r="P434" s="7">
        <f t="shared" si="211"/>
        <v>0</v>
      </c>
      <c r="Q434" s="7">
        <f t="shared" si="212"/>
        <v>2.7448895443852191E-3</v>
      </c>
      <c r="R434" s="6">
        <f t="shared" si="213"/>
        <v>2.7448895443852191E-3</v>
      </c>
      <c r="S434" s="6">
        <f t="shared" si="214"/>
        <v>2.7448895443852191E-3</v>
      </c>
      <c r="T434" s="7">
        <f t="shared" si="215"/>
        <v>0</v>
      </c>
      <c r="U434" s="7">
        <f t="shared" si="216"/>
        <v>0.17608283054115526</v>
      </c>
      <c r="V434" s="7">
        <f t="shared" si="217"/>
        <v>0.66372832562718553</v>
      </c>
      <c r="W434" s="6">
        <f t="shared" si="218"/>
        <v>0.83981115616834079</v>
      </c>
      <c r="X434" s="6">
        <v>2.9689999999999999E-3</v>
      </c>
      <c r="Y434" s="6">
        <v>0.88672154000000003</v>
      </c>
      <c r="Z434" s="12">
        <f t="shared" si="219"/>
        <v>3.7145449646345572</v>
      </c>
      <c r="AA434" s="12">
        <f t="shared" si="220"/>
        <v>36.449250410487032</v>
      </c>
      <c r="AB434" s="6">
        <f t="shared" si="221"/>
        <v>7.5483481177090184</v>
      </c>
      <c r="AC434" s="6">
        <f t="shared" si="223"/>
        <v>7.5483481177090184</v>
      </c>
      <c r="AD434" s="6">
        <f t="shared" si="224"/>
        <v>5.2903173900184317</v>
      </c>
    </row>
    <row r="435" spans="4:30">
      <c r="D435" s="6">
        <f t="shared" si="222"/>
        <v>95531796</v>
      </c>
      <c r="E435" s="12">
        <f t="shared" si="204"/>
        <v>2.2122921454690174</v>
      </c>
      <c r="F435" s="12">
        <f t="shared" si="205"/>
        <v>6399754.5</v>
      </c>
      <c r="G435" s="6">
        <v>2216688</v>
      </c>
      <c r="H435" s="6">
        <v>4266503</v>
      </c>
      <c r="I435" s="12">
        <f t="shared" si="206"/>
        <v>8533006</v>
      </c>
      <c r="J435" s="6">
        <v>1769765.82666</v>
      </c>
      <c r="K435" s="12">
        <f t="shared" si="207"/>
        <v>14158126.61328</v>
      </c>
      <c r="L435" s="6">
        <f t="shared" si="208"/>
        <v>95.531796</v>
      </c>
      <c r="M435" s="6">
        <f t="shared" si="209"/>
        <v>5242880</v>
      </c>
      <c r="N435" s="13">
        <f t="shared" si="210"/>
        <v>0.60269315518030719</v>
      </c>
      <c r="O435" s="13">
        <f t="shared" si="225"/>
        <v>1.3333333333333333</v>
      </c>
      <c r="P435" s="7">
        <f t="shared" si="211"/>
        <v>0</v>
      </c>
      <c r="Q435" s="7">
        <f t="shared" si="212"/>
        <v>2.8729088872121405E-3</v>
      </c>
      <c r="R435" s="6">
        <f t="shared" si="213"/>
        <v>2.8729088872121405E-3</v>
      </c>
      <c r="S435" s="6">
        <f t="shared" si="214"/>
        <v>2.8729088872121405E-3</v>
      </c>
      <c r="T435" s="7">
        <f t="shared" si="215"/>
        <v>0</v>
      </c>
      <c r="U435" s="7">
        <f t="shared" si="216"/>
        <v>0.18429518585982135</v>
      </c>
      <c r="V435" s="7">
        <f t="shared" si="217"/>
        <v>0.87811548099143988</v>
      </c>
      <c r="W435" s="6">
        <f t="shared" si="218"/>
        <v>1.0624106668512612</v>
      </c>
      <c r="X435" s="6">
        <v>3.9280000000000001E-3</v>
      </c>
      <c r="Y435" s="6">
        <v>1.1135094400000001</v>
      </c>
      <c r="Z435" s="12">
        <f t="shared" si="219"/>
        <v>2.1723538696537674</v>
      </c>
      <c r="AA435" s="12">
        <f t="shared" si="220"/>
        <v>28.83528841808554</v>
      </c>
      <c r="AB435" s="6">
        <f t="shared" si="221"/>
        <v>26.860771710485221</v>
      </c>
      <c r="AC435" s="6">
        <f t="shared" si="223"/>
        <v>26.860771710485221</v>
      </c>
      <c r="AD435" s="6">
        <f t="shared" si="224"/>
        <v>4.5889842791758371</v>
      </c>
    </row>
    <row r="436" spans="4:30">
      <c r="D436" s="6">
        <f t="shared" si="222"/>
        <v>96415064</v>
      </c>
      <c r="E436" s="12">
        <f t="shared" si="204"/>
        <v>1.0806132491603788</v>
      </c>
      <c r="F436" s="12">
        <f t="shared" si="205"/>
        <v>11499085.5</v>
      </c>
      <c r="G436" s="6">
        <v>221119</v>
      </c>
      <c r="H436" s="6">
        <v>7666057</v>
      </c>
      <c r="I436" s="12">
        <f t="shared" si="206"/>
        <v>15332114</v>
      </c>
      <c r="J436" s="6">
        <v>1553258.018066</v>
      </c>
      <c r="K436" s="12">
        <f t="shared" si="207"/>
        <v>12426064.144528</v>
      </c>
      <c r="L436" s="6">
        <f t="shared" si="208"/>
        <v>96.415064000000001</v>
      </c>
      <c r="M436" s="6">
        <f t="shared" si="209"/>
        <v>5242880</v>
      </c>
      <c r="N436" s="13">
        <f t="shared" si="210"/>
        <v>1.2338672826465105</v>
      </c>
      <c r="O436" s="13">
        <f t="shared" si="225"/>
        <v>1.3333333333333333</v>
      </c>
      <c r="P436" s="7">
        <f t="shared" si="211"/>
        <v>0</v>
      </c>
      <c r="Q436" s="7">
        <f t="shared" si="212"/>
        <v>2.5214458868024116E-3</v>
      </c>
      <c r="R436" s="6">
        <f t="shared" si="213"/>
        <v>2.5214458868024116E-3</v>
      </c>
      <c r="S436" s="6">
        <f t="shared" si="214"/>
        <v>2.5214458868024116E-3</v>
      </c>
      <c r="T436" s="7">
        <f t="shared" si="215"/>
        <v>0</v>
      </c>
      <c r="U436" s="7">
        <f t="shared" si="216"/>
        <v>0.16174906917938012</v>
      </c>
      <c r="V436" s="7">
        <f t="shared" si="217"/>
        <v>0.45515354360961602</v>
      </c>
      <c r="W436" s="6">
        <f t="shared" si="218"/>
        <v>0.61690261278899616</v>
      </c>
      <c r="X436" s="6">
        <v>2.036E-3</v>
      </c>
      <c r="Y436" s="6">
        <v>0.61783098666598801</v>
      </c>
      <c r="Z436" s="12">
        <f t="shared" si="219"/>
        <v>7.5305078585461684</v>
      </c>
      <c r="AA436" s="12">
        <f t="shared" si="220"/>
        <v>48.825399389108057</v>
      </c>
      <c r="AB436" s="6">
        <f t="shared" si="221"/>
        <v>23.843118212299196</v>
      </c>
      <c r="AC436" s="6">
        <f t="shared" si="223"/>
        <v>23.843118212299196</v>
      </c>
      <c r="AD436" s="6">
        <f t="shared" si="224"/>
        <v>0.15026340488385834</v>
      </c>
    </row>
    <row r="437" spans="4:30">
      <c r="D437" s="6">
        <f t="shared" si="222"/>
        <v>96578328</v>
      </c>
      <c r="E437" s="12">
        <f t="shared" si="204"/>
        <v>1.0759338887044196</v>
      </c>
      <c r="F437" s="12">
        <f t="shared" si="205"/>
        <v>11720106</v>
      </c>
      <c r="G437" s="6">
        <v>140874</v>
      </c>
      <c r="H437" s="6">
        <v>7813404</v>
      </c>
      <c r="I437" s="12">
        <f t="shared" si="206"/>
        <v>15626808</v>
      </c>
      <c r="J437" s="6">
        <v>1576257.403076</v>
      </c>
      <c r="K437" s="12">
        <f t="shared" si="207"/>
        <v>12610059.224608</v>
      </c>
      <c r="L437" s="6">
        <f t="shared" si="208"/>
        <v>96.578327999999999</v>
      </c>
      <c r="M437" s="6">
        <f t="shared" si="209"/>
        <v>5242880</v>
      </c>
      <c r="N437" s="13">
        <f t="shared" si="210"/>
        <v>1.2392335136305261</v>
      </c>
      <c r="O437" s="13">
        <f t="shared" si="225"/>
        <v>1.3333333333333333</v>
      </c>
      <c r="P437" s="7">
        <f t="shared" si="211"/>
        <v>0</v>
      </c>
      <c r="Q437" s="7">
        <f t="shared" si="212"/>
        <v>2.5587814125540547E-3</v>
      </c>
      <c r="R437" s="6">
        <f t="shared" si="213"/>
        <v>2.5587814125540547E-3</v>
      </c>
      <c r="S437" s="6">
        <f t="shared" si="214"/>
        <v>2.5587814125540547E-3</v>
      </c>
      <c r="T437" s="7">
        <f t="shared" si="215"/>
        <v>0</v>
      </c>
      <c r="U437" s="7">
        <f t="shared" si="216"/>
        <v>0.16414411821424538</v>
      </c>
      <c r="V437" s="7">
        <f t="shared" si="217"/>
        <v>0.48242698777482879</v>
      </c>
      <c r="W437" s="6">
        <f t="shared" si="218"/>
        <v>0.64657110598907419</v>
      </c>
      <c r="X437" s="6">
        <v>2.1580000000000002E-3</v>
      </c>
      <c r="Y437" s="6">
        <v>0.64114180000000009</v>
      </c>
      <c r="Z437" s="12">
        <f t="shared" si="219"/>
        <v>7.2413382761816489</v>
      </c>
      <c r="AA437" s="12">
        <f t="shared" si="220"/>
        <v>46.747207505497684</v>
      </c>
      <c r="AB437" s="6">
        <f t="shared" si="221"/>
        <v>18.571891221225879</v>
      </c>
      <c r="AC437" s="6">
        <f t="shared" si="223"/>
        <v>18.571891221225879</v>
      </c>
      <c r="AD437" s="6">
        <f t="shared" si="224"/>
        <v>0.84681828404794302</v>
      </c>
    </row>
    <row r="438" spans="4:30">
      <c r="D438" s="6">
        <f t="shared" si="222"/>
        <v>96966040</v>
      </c>
      <c r="E438" s="12">
        <f t="shared" si="204"/>
        <v>1.0678136179128874</v>
      </c>
      <c r="F438" s="12">
        <f t="shared" si="205"/>
        <v>11838292.5</v>
      </c>
      <c r="G438" s="6">
        <v>112985</v>
      </c>
      <c r="H438" s="6">
        <v>7892195</v>
      </c>
      <c r="I438" s="12">
        <f t="shared" si="206"/>
        <v>15784390</v>
      </c>
      <c r="J438" s="6">
        <v>1580136.2430420001</v>
      </c>
      <c r="K438" s="12">
        <f t="shared" si="207"/>
        <v>12641089.944336001</v>
      </c>
      <c r="L438" s="6">
        <f t="shared" si="208"/>
        <v>96.966040000000007</v>
      </c>
      <c r="M438" s="6">
        <f t="shared" si="209"/>
        <v>5242880</v>
      </c>
      <c r="N438" s="13">
        <f t="shared" si="210"/>
        <v>1.2486573602043227</v>
      </c>
      <c r="O438" s="13">
        <f t="shared" si="225"/>
        <v>1.3333333333333333</v>
      </c>
      <c r="P438" s="7">
        <f t="shared" si="211"/>
        <v>0</v>
      </c>
      <c r="Q438" s="7">
        <f t="shared" si="212"/>
        <v>2.5650780387192385E-3</v>
      </c>
      <c r="R438" s="6">
        <f t="shared" si="213"/>
        <v>2.5650780387192385E-3</v>
      </c>
      <c r="S438" s="6">
        <f t="shared" si="214"/>
        <v>2.5650780387192385E-3</v>
      </c>
      <c r="T438" s="7">
        <f t="shared" si="215"/>
        <v>0</v>
      </c>
      <c r="U438" s="7">
        <f t="shared" si="216"/>
        <v>0.16454804257626315</v>
      </c>
      <c r="V438" s="7">
        <f t="shared" si="217"/>
        <v>0.46811960722914336</v>
      </c>
      <c r="W438" s="6">
        <f t="shared" si="218"/>
        <v>0.63266764980540646</v>
      </c>
      <c r="X438" s="6">
        <v>2.0939999999999999E-3</v>
      </c>
      <c r="Y438" s="6">
        <v>0.62620372000069802</v>
      </c>
      <c r="Z438" s="12">
        <f t="shared" si="219"/>
        <v>7.5379130850047762</v>
      </c>
      <c r="AA438" s="12">
        <f t="shared" si="220"/>
        <v>48.294517456871063</v>
      </c>
      <c r="AB438" s="6">
        <f t="shared" si="221"/>
        <v>22.496563453640807</v>
      </c>
      <c r="AC438" s="6">
        <f t="shared" si="223"/>
        <v>22.496563453640807</v>
      </c>
      <c r="AD438" s="6">
        <f t="shared" si="224"/>
        <v>1.0322407226678949</v>
      </c>
    </row>
    <row r="439" spans="4:30">
      <c r="D439" s="6">
        <f t="shared" si="222"/>
        <v>98658416</v>
      </c>
      <c r="E439" s="12">
        <f t="shared" si="204"/>
        <v>1.1329387694814015</v>
      </c>
      <c r="F439" s="12">
        <f t="shared" si="205"/>
        <v>11219014.5</v>
      </c>
      <c r="G439" s="6">
        <v>445315</v>
      </c>
      <c r="H439" s="6">
        <v>7479343</v>
      </c>
      <c r="I439" s="12">
        <f t="shared" si="206"/>
        <v>14958686</v>
      </c>
      <c r="J439" s="6">
        <v>1588807.060303</v>
      </c>
      <c r="K439" s="12">
        <f t="shared" si="207"/>
        <v>12710456.482424</v>
      </c>
      <c r="L439" s="6">
        <f t="shared" si="208"/>
        <v>98.658416000000003</v>
      </c>
      <c r="M439" s="6">
        <f t="shared" si="209"/>
        <v>5242880</v>
      </c>
      <c r="N439" s="13">
        <f t="shared" si="210"/>
        <v>1.1768803127318714</v>
      </c>
      <c r="O439" s="13">
        <f t="shared" si="225"/>
        <v>1.3333333333333333</v>
      </c>
      <c r="P439" s="7">
        <f t="shared" si="211"/>
        <v>0</v>
      </c>
      <c r="Q439" s="7">
        <f t="shared" si="212"/>
        <v>2.5791536116528237E-3</v>
      </c>
      <c r="R439" s="6">
        <f t="shared" si="213"/>
        <v>2.5791536116528237E-3</v>
      </c>
      <c r="S439" s="6">
        <f t="shared" si="214"/>
        <v>2.5791536116528237E-3</v>
      </c>
      <c r="T439" s="7">
        <f t="shared" si="215"/>
        <v>0</v>
      </c>
      <c r="U439" s="7">
        <f t="shared" si="216"/>
        <v>0.16545098117672666</v>
      </c>
      <c r="V439" s="7">
        <f t="shared" si="217"/>
        <v>0.56737705976483566</v>
      </c>
      <c r="W439" s="6">
        <f t="shared" si="218"/>
        <v>0.73282804094156229</v>
      </c>
      <c r="X439" s="6">
        <v>2.5379999999999999E-3</v>
      </c>
      <c r="Y439" s="6">
        <v>0.74036632499999988</v>
      </c>
      <c r="Z439" s="12">
        <f t="shared" si="219"/>
        <v>5.8938873128447602</v>
      </c>
      <c r="AA439" s="12">
        <f t="shared" si="220"/>
        <v>40.06448063805832</v>
      </c>
      <c r="AB439" s="6">
        <f t="shared" si="221"/>
        <v>1.6214977010568878</v>
      </c>
      <c r="AC439" s="6">
        <f t="shared" si="223"/>
        <v>1.6214977010568878</v>
      </c>
      <c r="AD439" s="6">
        <f t="shared" si="224"/>
        <v>1.0181829999409542</v>
      </c>
    </row>
    <row r="440" spans="4:30">
      <c r="D440" s="6">
        <f t="shared" si="222"/>
        <v>99466968</v>
      </c>
      <c r="E440" s="12">
        <f t="shared" si="204"/>
        <v>1.0653863641038364</v>
      </c>
      <c r="F440" s="12">
        <f t="shared" si="205"/>
        <v>12129051</v>
      </c>
      <c r="G440" s="6">
        <v>121728</v>
      </c>
      <c r="H440" s="6">
        <v>8086034</v>
      </c>
      <c r="I440" s="12">
        <f t="shared" si="206"/>
        <v>16172068</v>
      </c>
      <c r="J440" s="6">
        <v>1615265.6931149999</v>
      </c>
      <c r="K440" s="12">
        <f t="shared" si="207"/>
        <v>12922125.544919999</v>
      </c>
      <c r="L440" s="6">
        <f t="shared" si="208"/>
        <v>99.466967999999994</v>
      </c>
      <c r="M440" s="6">
        <f t="shared" si="209"/>
        <v>5242880</v>
      </c>
      <c r="N440" s="13">
        <f t="shared" si="210"/>
        <v>1.251502157581005</v>
      </c>
      <c r="O440" s="13">
        <f t="shared" si="225"/>
        <v>1.3333333333333333</v>
      </c>
      <c r="P440" s="7">
        <f t="shared" si="211"/>
        <v>0</v>
      </c>
      <c r="Q440" s="7">
        <f t="shared" si="212"/>
        <v>2.6221046282246226E-3</v>
      </c>
      <c r="R440" s="6">
        <f t="shared" si="213"/>
        <v>2.6221046282246226E-3</v>
      </c>
      <c r="S440" s="6">
        <f t="shared" si="214"/>
        <v>2.6221046282246226E-3</v>
      </c>
      <c r="T440" s="7">
        <f t="shared" si="215"/>
        <v>0</v>
      </c>
      <c r="U440" s="7">
        <f t="shared" si="216"/>
        <v>0.1682062601962605</v>
      </c>
      <c r="V440" s="7">
        <f t="shared" si="217"/>
        <v>0.52132517863341088</v>
      </c>
      <c r="W440" s="6">
        <f t="shared" si="218"/>
        <v>0.68953143882967138</v>
      </c>
      <c r="X440" s="6">
        <v>2.3319999999999999E-3</v>
      </c>
      <c r="Y440" s="6">
        <v>0.67964082353037203</v>
      </c>
      <c r="Z440" s="12">
        <f t="shared" si="219"/>
        <v>6.9348490566037739</v>
      </c>
      <c r="AA440" s="12">
        <f t="shared" si="220"/>
        <v>44.329761732144078</v>
      </c>
      <c r="AB440" s="6">
        <f t="shared" si="221"/>
        <v>12.440164160575589</v>
      </c>
      <c r="AC440" s="6">
        <f t="shared" si="223"/>
        <v>12.440164160575589</v>
      </c>
      <c r="AD440" s="6">
        <f t="shared" si="224"/>
        <v>1.4552709250046041</v>
      </c>
    </row>
    <row r="441" spans="4:30">
      <c r="D441" s="6">
        <f t="shared" si="222"/>
        <v>101443032</v>
      </c>
      <c r="E441" s="12">
        <f t="shared" si="204"/>
        <v>1.0753050891072142</v>
      </c>
      <c r="F441" s="12">
        <f t="shared" si="205"/>
        <v>12277704</v>
      </c>
      <c r="G441" s="6">
        <v>161070</v>
      </c>
      <c r="H441" s="6">
        <v>8185136</v>
      </c>
      <c r="I441" s="12">
        <f t="shared" si="206"/>
        <v>16370272</v>
      </c>
      <c r="J441" s="6">
        <v>1650284.6992190001</v>
      </c>
      <c r="K441" s="12">
        <f t="shared" si="207"/>
        <v>13202277.593752</v>
      </c>
      <c r="L441" s="6">
        <f t="shared" si="208"/>
        <v>101.443032</v>
      </c>
      <c r="M441" s="6">
        <f t="shared" si="209"/>
        <v>5242880</v>
      </c>
      <c r="N441" s="13">
        <f t="shared" si="210"/>
        <v>1.2399581726525171</v>
      </c>
      <c r="O441" s="13">
        <f t="shared" si="225"/>
        <v>1.3333333333333333</v>
      </c>
      <c r="P441" s="7">
        <f t="shared" si="211"/>
        <v>0</v>
      </c>
      <c r="Q441" s="7">
        <f t="shared" si="212"/>
        <v>2.6789519310383447E-3</v>
      </c>
      <c r="R441" s="6">
        <f t="shared" si="213"/>
        <v>2.6789519310383447E-3</v>
      </c>
      <c r="S441" s="6">
        <f t="shared" si="214"/>
        <v>2.6789519310383447E-3</v>
      </c>
      <c r="T441" s="7">
        <f t="shared" si="215"/>
        <v>0</v>
      </c>
      <c r="U441" s="7">
        <f t="shared" si="216"/>
        <v>0.17185297669476074</v>
      </c>
      <c r="V441" s="7">
        <f t="shared" si="217"/>
        <v>0.54256269663091261</v>
      </c>
      <c r="W441" s="6">
        <f t="shared" si="218"/>
        <v>0.71441567332567335</v>
      </c>
      <c r="X441" s="6">
        <v>2.4269999999999999E-3</v>
      </c>
      <c r="Y441" s="6">
        <v>0.71260765000080895</v>
      </c>
      <c r="Z441" s="12">
        <f t="shared" si="219"/>
        <v>6.7450646889163579</v>
      </c>
      <c r="AA441" s="12">
        <f t="shared" si="220"/>
        <v>43.518014318094771</v>
      </c>
      <c r="AB441" s="6">
        <f t="shared" si="221"/>
        <v>10.381208530628133</v>
      </c>
      <c r="AC441" s="6">
        <f t="shared" si="223"/>
        <v>10.381208530628133</v>
      </c>
      <c r="AD441" s="6">
        <f t="shared" si="224"/>
        <v>0.25371932575553363</v>
      </c>
    </row>
    <row r="442" spans="4:30">
      <c r="D442" s="6">
        <f t="shared" si="222"/>
        <v>102368140</v>
      </c>
      <c r="E442" s="12">
        <f t="shared" si="204"/>
        <v>1.7050004405309478</v>
      </c>
      <c r="F442" s="12">
        <f t="shared" si="205"/>
        <v>7867815</v>
      </c>
      <c r="G442" s="6">
        <v>1971281</v>
      </c>
      <c r="H442" s="6">
        <v>5245210</v>
      </c>
      <c r="I442" s="12">
        <f t="shared" si="206"/>
        <v>10490420</v>
      </c>
      <c r="J442" s="6">
        <v>1676828.5051269999</v>
      </c>
      <c r="K442" s="12">
        <f t="shared" si="207"/>
        <v>13414628.041015999</v>
      </c>
      <c r="L442" s="6">
        <f t="shared" si="208"/>
        <v>102.36814</v>
      </c>
      <c r="M442" s="6">
        <f t="shared" si="209"/>
        <v>5242880</v>
      </c>
      <c r="N442" s="13">
        <f t="shared" si="210"/>
        <v>0.78201348318603658</v>
      </c>
      <c r="O442" s="13">
        <f t="shared" si="225"/>
        <v>1.3333333333333333</v>
      </c>
      <c r="P442" s="7">
        <f t="shared" si="211"/>
        <v>0</v>
      </c>
      <c r="Q442" s="7">
        <f t="shared" si="212"/>
        <v>2.7220412114079655E-3</v>
      </c>
      <c r="R442" s="6">
        <f t="shared" si="213"/>
        <v>2.7220412114079655E-3</v>
      </c>
      <c r="S442" s="6">
        <f t="shared" si="214"/>
        <v>2.7220412114079655E-3</v>
      </c>
      <c r="T442" s="7">
        <f t="shared" si="215"/>
        <v>0</v>
      </c>
      <c r="U442" s="7">
        <f t="shared" si="216"/>
        <v>0.17461712524455736</v>
      </c>
      <c r="V442" s="7">
        <f t="shared" si="217"/>
        <v>0.73705365092382313</v>
      </c>
      <c r="W442" s="6">
        <f t="shared" si="218"/>
        <v>0.91167077616838044</v>
      </c>
      <c r="X442" s="6">
        <v>3.297E-3</v>
      </c>
      <c r="Y442" s="6">
        <v>0.97267494545394606</v>
      </c>
      <c r="Z442" s="12">
        <f t="shared" si="219"/>
        <v>3.181807703973309</v>
      </c>
      <c r="AA442" s="12">
        <f t="shared" si="220"/>
        <v>32.549901221755533</v>
      </c>
      <c r="AB442" s="6">
        <f t="shared" si="221"/>
        <v>17.438847091053518</v>
      </c>
      <c r="AC442" s="6">
        <f t="shared" si="223"/>
        <v>17.438847091053518</v>
      </c>
      <c r="AD442" s="6">
        <f t="shared" si="224"/>
        <v>6.2717940428798702</v>
      </c>
    </row>
    <row r="443" spans="4:30">
      <c r="D443" s="6">
        <f t="shared" si="222"/>
        <v>103676440</v>
      </c>
      <c r="E443" s="12">
        <f t="shared" si="204"/>
        <v>1.0679502704785029</v>
      </c>
      <c r="F443" s="12">
        <f t="shared" si="205"/>
        <v>12677092.5</v>
      </c>
      <c r="G443" s="6">
        <v>112985</v>
      </c>
      <c r="H443" s="6">
        <v>8451395</v>
      </c>
      <c r="I443" s="12">
        <f t="shared" si="206"/>
        <v>16902790</v>
      </c>
      <c r="J443" s="6">
        <v>1692313.045532</v>
      </c>
      <c r="K443" s="12">
        <f t="shared" si="207"/>
        <v>13538504.364256</v>
      </c>
      <c r="L443" s="6">
        <f t="shared" si="208"/>
        <v>103.67644</v>
      </c>
      <c r="M443" s="6">
        <f t="shared" si="209"/>
        <v>5242880</v>
      </c>
      <c r="N443" s="13">
        <f t="shared" si="210"/>
        <v>1.2484975847573161</v>
      </c>
      <c r="O443" s="13">
        <f t="shared" si="225"/>
        <v>1.3333333333333333</v>
      </c>
      <c r="P443" s="7">
        <f t="shared" si="211"/>
        <v>0</v>
      </c>
      <c r="Q443" s="7">
        <f t="shared" si="212"/>
        <v>2.7471776860046506E-3</v>
      </c>
      <c r="R443" s="6">
        <f t="shared" si="213"/>
        <v>2.7471776860046506E-3</v>
      </c>
      <c r="S443" s="6">
        <f t="shared" si="214"/>
        <v>2.7471776860046506E-3</v>
      </c>
      <c r="T443" s="7">
        <f t="shared" si="215"/>
        <v>0</v>
      </c>
      <c r="U443" s="7">
        <f t="shared" si="216"/>
        <v>0.17622961329744238</v>
      </c>
      <c r="V443" s="7">
        <f t="shared" si="217"/>
        <v>0.4904748893317768</v>
      </c>
      <c r="W443" s="6">
        <f t="shared" si="218"/>
        <v>0.66670450262921921</v>
      </c>
      <c r="X443" s="6">
        <v>2.1940000000000002E-3</v>
      </c>
      <c r="Y443" s="6">
        <v>0.66147728750000001</v>
      </c>
      <c r="Z443" s="12">
        <f t="shared" si="219"/>
        <v>7.7040975387420225</v>
      </c>
      <c r="AA443" s="12">
        <f t="shared" si="220"/>
        <v>49.365558301753865</v>
      </c>
      <c r="AB443" s="6">
        <f t="shared" si="221"/>
        <v>25.213203555362369</v>
      </c>
      <c r="AC443" s="6">
        <f t="shared" si="223"/>
        <v>25.213203555362369</v>
      </c>
      <c r="AD443" s="6">
        <f t="shared" si="224"/>
        <v>0.79023350128543879</v>
      </c>
    </row>
    <row r="444" spans="4:30">
      <c r="D444" s="6">
        <f t="shared" si="222"/>
        <v>104521160</v>
      </c>
      <c r="E444" s="12">
        <f t="shared" si="204"/>
        <v>1.0734099621569111</v>
      </c>
      <c r="F444" s="12">
        <f t="shared" si="205"/>
        <v>12774750</v>
      </c>
      <c r="G444" s="6">
        <v>116158</v>
      </c>
      <c r="H444" s="6">
        <v>8516500</v>
      </c>
      <c r="I444" s="12">
        <f t="shared" si="206"/>
        <v>17033000</v>
      </c>
      <c r="J444" s="6">
        <v>1714067.9892579999</v>
      </c>
      <c r="K444" s="12">
        <f t="shared" si="207"/>
        <v>13712543.914063999</v>
      </c>
      <c r="L444" s="6">
        <f t="shared" si="208"/>
        <v>104.52115999999999</v>
      </c>
      <c r="M444" s="6">
        <f t="shared" si="209"/>
        <v>5242880</v>
      </c>
      <c r="N444" s="13">
        <f t="shared" si="210"/>
        <v>1.2421473438295021</v>
      </c>
      <c r="O444" s="13">
        <f t="shared" si="225"/>
        <v>1.3333333333333333</v>
      </c>
      <c r="P444" s="7">
        <f t="shared" si="211"/>
        <v>0</v>
      </c>
      <c r="Q444" s="7">
        <f t="shared" si="212"/>
        <v>2.7824930764533285E-3</v>
      </c>
      <c r="R444" s="6">
        <f t="shared" si="213"/>
        <v>2.7824930764533285E-3</v>
      </c>
      <c r="S444" s="6">
        <f t="shared" si="214"/>
        <v>2.7824930764533285E-3</v>
      </c>
      <c r="T444" s="7">
        <f t="shared" si="215"/>
        <v>0</v>
      </c>
      <c r="U444" s="7">
        <f t="shared" si="216"/>
        <v>0.17849507200217946</v>
      </c>
      <c r="V444" s="7">
        <f t="shared" si="217"/>
        <v>0.53116150275856955</v>
      </c>
      <c r="W444" s="6">
        <f t="shared" si="218"/>
        <v>0.70965657476074906</v>
      </c>
      <c r="X444" s="6">
        <v>2.3760000000000001E-3</v>
      </c>
      <c r="Y444" s="6">
        <v>0.70539247058781607</v>
      </c>
      <c r="Z444" s="12">
        <f t="shared" si="219"/>
        <v>7.1687710437710441</v>
      </c>
      <c r="AA444" s="12">
        <f t="shared" si="220"/>
        <v>46.170181528835016</v>
      </c>
      <c r="AB444" s="6">
        <f t="shared" si="221"/>
        <v>17.108294463523922</v>
      </c>
      <c r="AC444" s="6">
        <f t="shared" si="223"/>
        <v>17.108294463523922</v>
      </c>
      <c r="AD444" s="6">
        <f t="shared" si="224"/>
        <v>0.60450094815722066</v>
      </c>
    </row>
    <row r="445" spans="4:30">
      <c r="D445" s="6">
        <f t="shared" si="222"/>
        <v>104669432</v>
      </c>
      <c r="E445" s="12">
        <f t="shared" si="204"/>
        <v>1.2097115771241376</v>
      </c>
      <c r="F445" s="12">
        <f t="shared" si="205"/>
        <v>11375064</v>
      </c>
      <c r="G445" s="6">
        <v>683446</v>
      </c>
      <c r="H445" s="6">
        <v>7583376</v>
      </c>
      <c r="I445" s="12">
        <f t="shared" si="206"/>
        <v>15166752</v>
      </c>
      <c r="J445" s="6">
        <v>1720068.326416</v>
      </c>
      <c r="K445" s="12">
        <f t="shared" si="207"/>
        <v>13760546.611328</v>
      </c>
      <c r="L445" s="6">
        <f t="shared" si="208"/>
        <v>104.669432</v>
      </c>
      <c r="M445" s="6">
        <f t="shared" si="209"/>
        <v>5242880</v>
      </c>
      <c r="N445" s="13">
        <f t="shared" si="210"/>
        <v>1.1021910995537327</v>
      </c>
      <c r="O445" s="13">
        <f t="shared" si="225"/>
        <v>1.3333333333333333</v>
      </c>
      <c r="P445" s="7">
        <f t="shared" si="211"/>
        <v>0</v>
      </c>
      <c r="Q445" s="7">
        <f t="shared" si="212"/>
        <v>2.7922335865749534E-3</v>
      </c>
      <c r="R445" s="6">
        <f t="shared" si="213"/>
        <v>2.7922335865749534E-3</v>
      </c>
      <c r="S445" s="6">
        <f t="shared" si="214"/>
        <v>2.7922335865749534E-3</v>
      </c>
      <c r="T445" s="7">
        <f t="shared" si="215"/>
        <v>0</v>
      </c>
      <c r="U445" s="7">
        <f t="shared" si="216"/>
        <v>0.17911991921930659</v>
      </c>
      <c r="V445" s="7">
        <f t="shared" si="217"/>
        <v>0.67423530821542332</v>
      </c>
      <c r="W445" s="6">
        <f t="shared" si="218"/>
        <v>0.85335522743472991</v>
      </c>
      <c r="X445" s="6">
        <v>3.016E-3</v>
      </c>
      <c r="Y445" s="6">
        <v>0.85657141818154403</v>
      </c>
      <c r="Z445" s="12">
        <f t="shared" si="219"/>
        <v>5.028763925729443</v>
      </c>
      <c r="AA445" s="12">
        <f t="shared" si="220"/>
        <v>36.5001236374748</v>
      </c>
      <c r="AB445" s="6">
        <f t="shared" si="221"/>
        <v>7.4193107899551265</v>
      </c>
      <c r="AC445" s="6">
        <f t="shared" si="223"/>
        <v>7.4193107899551265</v>
      </c>
      <c r="AD445" s="6">
        <f t="shared" si="224"/>
        <v>0.37547257339521339</v>
      </c>
    </row>
    <row r="446" spans="4:30">
      <c r="D446" s="6">
        <f t="shared" si="222"/>
        <v>104911740</v>
      </c>
      <c r="E446" s="12">
        <f t="shared" si="204"/>
        <v>1.2087536473636604</v>
      </c>
      <c r="F446" s="12">
        <f t="shared" si="205"/>
        <v>11400892.5</v>
      </c>
      <c r="G446" s="6">
        <v>685230</v>
      </c>
      <c r="H446" s="6">
        <v>7600595</v>
      </c>
      <c r="I446" s="12">
        <f t="shared" si="206"/>
        <v>15201190</v>
      </c>
      <c r="J446" s="6">
        <v>1722608.799072</v>
      </c>
      <c r="K446" s="12">
        <f t="shared" si="207"/>
        <v>13780870.392576</v>
      </c>
      <c r="L446" s="6">
        <f t="shared" si="208"/>
        <v>104.91173999999999</v>
      </c>
      <c r="M446" s="6">
        <f t="shared" si="209"/>
        <v>5242880</v>
      </c>
      <c r="N446" s="13">
        <f t="shared" si="210"/>
        <v>1.1030645791567093</v>
      </c>
      <c r="O446" s="13">
        <f t="shared" si="225"/>
        <v>1.3333333333333333</v>
      </c>
      <c r="P446" s="7">
        <f t="shared" si="211"/>
        <v>0</v>
      </c>
      <c r="Q446" s="7">
        <f t="shared" si="212"/>
        <v>2.7963576047705789E-3</v>
      </c>
      <c r="R446" s="6">
        <f t="shared" si="213"/>
        <v>2.7963576047705789E-3</v>
      </c>
      <c r="S446" s="6">
        <f t="shared" si="214"/>
        <v>2.7963576047705789E-3</v>
      </c>
      <c r="T446" s="7">
        <f t="shared" si="215"/>
        <v>0</v>
      </c>
      <c r="U446" s="7">
        <f t="shared" si="216"/>
        <v>0.17938447223149404</v>
      </c>
      <c r="V446" s="7">
        <f t="shared" si="217"/>
        <v>0.66126924459589598</v>
      </c>
      <c r="W446" s="6">
        <f t="shared" si="218"/>
        <v>0.84065371682738999</v>
      </c>
      <c r="X446" s="6">
        <v>2.9580000000000001E-3</v>
      </c>
      <c r="Y446" s="6">
        <v>0.84060444000000001</v>
      </c>
      <c r="Z446" s="12">
        <f t="shared" si="219"/>
        <v>5.1390094658553078</v>
      </c>
      <c r="AA446" s="12">
        <f t="shared" si="220"/>
        <v>37.270778614133874</v>
      </c>
      <c r="AB446" s="6">
        <f t="shared" si="221"/>
        <v>5.4645840172218145</v>
      </c>
      <c r="AC446" s="6">
        <f t="shared" si="223"/>
        <v>5.4645840172218145</v>
      </c>
      <c r="AD446" s="6">
        <f t="shared" si="224"/>
        <v>5.8620707963399346E-3</v>
      </c>
    </row>
    <row r="447" spans="4:30">
      <c r="D447" s="6">
        <f t="shared" si="222"/>
        <v>106097308</v>
      </c>
      <c r="E447" s="12">
        <f t="shared" si="204"/>
        <v>1.0005999638078822</v>
      </c>
      <c r="F447" s="12">
        <f t="shared" si="205"/>
        <v>13172923.5</v>
      </c>
      <c r="G447" s="6">
        <v>35696</v>
      </c>
      <c r="H447" s="6">
        <v>8781949</v>
      </c>
      <c r="I447" s="12">
        <f t="shared" si="206"/>
        <v>17563898</v>
      </c>
      <c r="J447" s="6">
        <v>1647603.3471679999</v>
      </c>
      <c r="K447" s="12">
        <f t="shared" si="207"/>
        <v>13180826.777344</v>
      </c>
      <c r="L447" s="6">
        <f t="shared" si="208"/>
        <v>106.097308</v>
      </c>
      <c r="M447" s="6">
        <f t="shared" si="209"/>
        <v>5242880</v>
      </c>
      <c r="N447" s="13">
        <f t="shared" si="210"/>
        <v>1.3325338612438096</v>
      </c>
      <c r="O447" s="13">
        <f t="shared" si="225"/>
        <v>1.3333333333333333</v>
      </c>
      <c r="P447" s="7">
        <f t="shared" si="211"/>
        <v>0</v>
      </c>
      <c r="Q447" s="7">
        <f t="shared" si="212"/>
        <v>2.6745992194981967E-3</v>
      </c>
      <c r="R447" s="6">
        <f t="shared" si="213"/>
        <v>2.6745992194981967E-3</v>
      </c>
      <c r="S447" s="6">
        <f t="shared" si="214"/>
        <v>2.6745992194981967E-3</v>
      </c>
      <c r="T447" s="7">
        <f t="shared" si="215"/>
        <v>0</v>
      </c>
      <c r="U447" s="7">
        <f t="shared" si="216"/>
        <v>0.17157375315730139</v>
      </c>
      <c r="V447" s="7">
        <f t="shared" si="217"/>
        <v>0.80881410647327634</v>
      </c>
      <c r="W447" s="6">
        <f t="shared" si="218"/>
        <v>0.98038785963057773</v>
      </c>
      <c r="X447" s="6">
        <v>3.6180000000000001E-3</v>
      </c>
      <c r="Y447" s="6">
        <v>0.9759694153851719</v>
      </c>
      <c r="Z447" s="12">
        <f t="shared" si="219"/>
        <v>4.8545876174682139</v>
      </c>
      <c r="AA447" s="12">
        <f t="shared" si="220"/>
        <v>29.145001166045326</v>
      </c>
      <c r="AB447" s="6">
        <f t="shared" si="221"/>
        <v>26.075201230011153</v>
      </c>
      <c r="AC447" s="6">
        <f t="shared" si="223"/>
        <v>26.075201230011153</v>
      </c>
      <c r="AD447" s="6">
        <f t="shared" si="224"/>
        <v>0.45272363823635431</v>
      </c>
    </row>
    <row r="448" spans="4:30">
      <c r="D448" s="6">
        <f t="shared" si="222"/>
        <v>106345872</v>
      </c>
      <c r="E448" s="12">
        <f t="shared" si="204"/>
        <v>1.0228399989305919</v>
      </c>
      <c r="F448" s="12">
        <f t="shared" si="205"/>
        <v>13151199</v>
      </c>
      <c r="G448" s="6">
        <v>56814</v>
      </c>
      <c r="H448" s="6">
        <v>8767466</v>
      </c>
      <c r="I448" s="12">
        <f t="shared" si="206"/>
        <v>17534932</v>
      </c>
      <c r="J448" s="6">
        <v>1681446.546387</v>
      </c>
      <c r="K448" s="12">
        <f t="shared" si="207"/>
        <v>13451572.371096</v>
      </c>
      <c r="L448" s="6">
        <f t="shared" si="208"/>
        <v>106.345872</v>
      </c>
      <c r="M448" s="6">
        <f t="shared" si="209"/>
        <v>5242880</v>
      </c>
      <c r="N448" s="13">
        <f t="shared" si="210"/>
        <v>1.3035600237841414</v>
      </c>
      <c r="O448" s="13">
        <f t="shared" si="225"/>
        <v>1.3333333333333333</v>
      </c>
      <c r="P448" s="7">
        <f t="shared" si="211"/>
        <v>0</v>
      </c>
      <c r="Q448" s="7">
        <f t="shared" si="212"/>
        <v>2.7295378030911745E-3</v>
      </c>
      <c r="R448" s="6">
        <f t="shared" si="213"/>
        <v>2.7295378030911745E-3</v>
      </c>
      <c r="S448" s="6">
        <f t="shared" si="214"/>
        <v>2.7295378030911745E-3</v>
      </c>
      <c r="T448" s="7">
        <f t="shared" si="215"/>
        <v>0</v>
      </c>
      <c r="U448" s="7">
        <f t="shared" si="216"/>
        <v>0.17509802659291612</v>
      </c>
      <c r="V448" s="7">
        <f t="shared" si="217"/>
        <v>1.0976443512392999</v>
      </c>
      <c r="W448" s="6">
        <f t="shared" si="218"/>
        <v>1.272742377832216</v>
      </c>
      <c r="X448" s="6">
        <v>4.9100000000000003E-3</v>
      </c>
      <c r="Y448" s="6">
        <v>1.2561621250000001</v>
      </c>
      <c r="Z448" s="12">
        <f t="shared" si="219"/>
        <v>3.5712692464358451</v>
      </c>
      <c r="AA448" s="12">
        <f t="shared" si="220"/>
        <v>21.917022193231769</v>
      </c>
      <c r="AB448" s="6">
        <f t="shared" si="221"/>
        <v>44.408598715047361</v>
      </c>
      <c r="AC448" s="6">
        <f t="shared" si="223"/>
        <v>44.408598715047361</v>
      </c>
      <c r="AD448" s="6">
        <f t="shared" si="224"/>
        <v>1.3199134492465188</v>
      </c>
    </row>
    <row r="449" spans="4:30">
      <c r="D449" s="6">
        <f t="shared" si="222"/>
        <v>108144620</v>
      </c>
      <c r="E449" s="12">
        <f t="shared" si="204"/>
        <v>2.2643024299113863</v>
      </c>
      <c r="F449" s="12">
        <f t="shared" si="205"/>
        <v>7532115</v>
      </c>
      <c r="G449" s="6">
        <v>2394385</v>
      </c>
      <c r="H449" s="6">
        <v>5021410</v>
      </c>
      <c r="I449" s="12">
        <f t="shared" si="206"/>
        <v>10042820</v>
      </c>
      <c r="J449" s="6">
        <v>2131873.2871090001</v>
      </c>
      <c r="K449" s="12">
        <f t="shared" si="207"/>
        <v>17054986.296872001</v>
      </c>
      <c r="L449" s="6">
        <f t="shared" si="208"/>
        <v>108.14462</v>
      </c>
      <c r="M449" s="6">
        <f t="shared" si="209"/>
        <v>5242880</v>
      </c>
      <c r="N449" s="13">
        <f t="shared" si="210"/>
        <v>0.58884949100439443</v>
      </c>
      <c r="O449" s="13">
        <f t="shared" si="225"/>
        <v>1.3333333333333333</v>
      </c>
      <c r="P449" s="7">
        <f t="shared" si="211"/>
        <v>0</v>
      </c>
      <c r="Q449" s="7">
        <f t="shared" si="212"/>
        <v>3.4607277531764958E-3</v>
      </c>
      <c r="R449" s="6">
        <f t="shared" si="213"/>
        <v>3.4607277531764958E-3</v>
      </c>
      <c r="S449" s="6">
        <f t="shared" si="214"/>
        <v>3.4607277531764958E-3</v>
      </c>
      <c r="T449" s="7">
        <f t="shared" si="215"/>
        <v>0</v>
      </c>
      <c r="U449" s="7">
        <f t="shared" si="216"/>
        <v>0.22200337341739315</v>
      </c>
      <c r="V449" s="7">
        <f t="shared" si="217"/>
        <v>7.5469196850280085</v>
      </c>
      <c r="W449" s="6">
        <f t="shared" si="218"/>
        <v>7.7689230584454014</v>
      </c>
      <c r="X449" s="6">
        <v>3.3758999999999997E-2</v>
      </c>
      <c r="Y449" s="6">
        <v>7.5875462437499994</v>
      </c>
      <c r="Z449" s="12">
        <f t="shared" si="219"/>
        <v>0.29748570751503306</v>
      </c>
      <c r="AA449" s="12">
        <f t="shared" si="220"/>
        <v>4.0415856623411841</v>
      </c>
      <c r="AB449" s="6">
        <f t="shared" si="221"/>
        <v>89.74872551563584</v>
      </c>
      <c r="AC449" s="6">
        <f t="shared" si="223"/>
        <v>89.74872551563584</v>
      </c>
      <c r="AD449" s="6">
        <f t="shared" si="224"/>
        <v>2.3904541582834558</v>
      </c>
    </row>
    <row r="450" spans="4:30">
      <c r="D450" s="6">
        <f t="shared" si="222"/>
        <v>109280528</v>
      </c>
      <c r="E450" s="12">
        <f t="shared" si="204"/>
        <v>1.0687328259350564</v>
      </c>
      <c r="F450" s="12">
        <f t="shared" si="205"/>
        <v>13327258.5</v>
      </c>
      <c r="G450" s="6">
        <v>133123</v>
      </c>
      <c r="H450" s="6">
        <v>8884839</v>
      </c>
      <c r="I450" s="12">
        <f t="shared" si="206"/>
        <v>17769678</v>
      </c>
      <c r="J450" s="6">
        <v>1780409.829834</v>
      </c>
      <c r="K450" s="12">
        <f t="shared" si="207"/>
        <v>14243278.638672</v>
      </c>
      <c r="L450" s="6">
        <f t="shared" si="208"/>
        <v>109.280528</v>
      </c>
      <c r="M450" s="6">
        <f t="shared" si="209"/>
        <v>5242880</v>
      </c>
      <c r="N450" s="13">
        <f t="shared" si="210"/>
        <v>1.2475834006191142</v>
      </c>
      <c r="O450" s="13">
        <f t="shared" si="225"/>
        <v>1.3333333333333333</v>
      </c>
      <c r="P450" s="7">
        <f t="shared" si="211"/>
        <v>0</v>
      </c>
      <c r="Q450" s="7">
        <f t="shared" si="212"/>
        <v>2.8901875863786902E-3</v>
      </c>
      <c r="R450" s="6">
        <f t="shared" si="213"/>
        <v>2.8901875863786902E-3</v>
      </c>
      <c r="S450" s="6">
        <f t="shared" si="214"/>
        <v>2.8901875863786902E-3</v>
      </c>
      <c r="T450" s="7">
        <f t="shared" si="215"/>
        <v>0</v>
      </c>
      <c r="U450" s="7">
        <f t="shared" si="216"/>
        <v>0.18540360286827209</v>
      </c>
      <c r="V450" s="7">
        <f t="shared" si="217"/>
        <v>0.54010361559962294</v>
      </c>
      <c r="W450" s="6">
        <f t="shared" si="218"/>
        <v>0.72550721846789501</v>
      </c>
      <c r="X450" s="6">
        <v>2.4160000000000002E-3</v>
      </c>
      <c r="Y450" s="6">
        <v>0.72314906666747203</v>
      </c>
      <c r="Z450" s="12">
        <f t="shared" si="219"/>
        <v>7.3549991721854298</v>
      </c>
      <c r="AA450" s="12">
        <f t="shared" si="220"/>
        <v>47.163174300238403</v>
      </c>
      <c r="AB450" s="6">
        <f t="shared" si="221"/>
        <v>19.626969634879551</v>
      </c>
      <c r="AC450" s="6">
        <f t="shared" si="223"/>
        <v>19.626969634879551</v>
      </c>
      <c r="AD450" s="6">
        <f t="shared" si="224"/>
        <v>0.32609484117710091</v>
      </c>
    </row>
    <row r="451" spans="4:30">
      <c r="D451" s="6">
        <f t="shared" si="222"/>
        <v>110399656</v>
      </c>
      <c r="E451" s="12">
        <f t="shared" si="204"/>
        <v>1.0816981985749119</v>
      </c>
      <c r="F451" s="12">
        <f t="shared" si="205"/>
        <v>13415592</v>
      </c>
      <c r="G451" s="6">
        <v>153746</v>
      </c>
      <c r="H451" s="6">
        <v>8943728</v>
      </c>
      <c r="I451" s="12">
        <f t="shared" si="206"/>
        <v>17887456</v>
      </c>
      <c r="J451" s="6">
        <v>1813952.7124020001</v>
      </c>
      <c r="K451" s="12">
        <f t="shared" si="207"/>
        <v>14511621.699216001</v>
      </c>
      <c r="L451" s="6">
        <f t="shared" si="208"/>
        <v>110.39965599999999</v>
      </c>
      <c r="M451" s="6">
        <f t="shared" si="209"/>
        <v>5242880</v>
      </c>
      <c r="N451" s="13">
        <f t="shared" si="210"/>
        <v>1.2326297067795242</v>
      </c>
      <c r="O451" s="13">
        <f t="shared" si="225"/>
        <v>1.3333333333333333</v>
      </c>
      <c r="P451" s="7">
        <f t="shared" si="211"/>
        <v>0</v>
      </c>
      <c r="Q451" s="7">
        <f t="shared" si="212"/>
        <v>2.9446386578033134E-3</v>
      </c>
      <c r="R451" s="6">
        <f t="shared" si="213"/>
        <v>2.9446386578033134E-3</v>
      </c>
      <c r="S451" s="6">
        <f t="shared" si="214"/>
        <v>2.9446386578033134E-3</v>
      </c>
      <c r="T451" s="7">
        <f t="shared" si="215"/>
        <v>0</v>
      </c>
      <c r="U451" s="7">
        <f t="shared" si="216"/>
        <v>0.18889660272397071</v>
      </c>
      <c r="V451" s="7">
        <f t="shared" si="217"/>
        <v>0.55441099614530831</v>
      </c>
      <c r="W451" s="6">
        <f t="shared" si="218"/>
        <v>0.743307598869279</v>
      </c>
      <c r="X451" s="6">
        <v>2.48E-3</v>
      </c>
      <c r="Y451" s="6">
        <v>0.72862400000000005</v>
      </c>
      <c r="Z451" s="12">
        <f t="shared" si="219"/>
        <v>7.2126838709677417</v>
      </c>
      <c r="AA451" s="12">
        <f t="shared" si="220"/>
        <v>46.811682900696781</v>
      </c>
      <c r="AB451" s="6">
        <f t="shared" si="221"/>
        <v>18.735429750133605</v>
      </c>
      <c r="AC451" s="6">
        <f t="shared" si="223"/>
        <v>18.735429750133605</v>
      </c>
      <c r="AD451" s="6">
        <f t="shared" si="224"/>
        <v>2.0152505090799844</v>
      </c>
    </row>
    <row r="452" spans="4:30">
      <c r="D452" s="6">
        <f t="shared" si="222"/>
        <v>112020488</v>
      </c>
      <c r="E452" s="12">
        <f t="shared" si="204"/>
        <v>1.0188024867618366</v>
      </c>
      <c r="F452" s="12">
        <f t="shared" si="205"/>
        <v>13960603.5</v>
      </c>
      <c r="G452" s="6">
        <v>16783</v>
      </c>
      <c r="H452" s="6">
        <v>9307069</v>
      </c>
      <c r="I452" s="12">
        <f t="shared" si="206"/>
        <v>18614138</v>
      </c>
      <c r="J452" s="6">
        <v>1777887.1953120001</v>
      </c>
      <c r="K452" s="12">
        <f t="shared" si="207"/>
        <v>14223097.562496001</v>
      </c>
      <c r="L452" s="6">
        <f t="shared" si="208"/>
        <v>112.020488</v>
      </c>
      <c r="M452" s="6">
        <f t="shared" si="209"/>
        <v>5242880</v>
      </c>
      <c r="N452" s="13">
        <f t="shared" si="210"/>
        <v>1.3087260294889953</v>
      </c>
      <c r="O452" s="13">
        <f t="shared" si="225"/>
        <v>1.3333333333333333</v>
      </c>
      <c r="P452" s="7">
        <f t="shared" si="211"/>
        <v>0</v>
      </c>
      <c r="Q452" s="7">
        <f t="shared" si="212"/>
        <v>2.8860925253100071E-3</v>
      </c>
      <c r="R452" s="6">
        <f t="shared" si="213"/>
        <v>2.8860925253100071E-3</v>
      </c>
      <c r="S452" s="6">
        <f t="shared" si="214"/>
        <v>2.8860925253100071E-3</v>
      </c>
      <c r="T452" s="7">
        <f t="shared" si="215"/>
        <v>0</v>
      </c>
      <c r="U452" s="7">
        <f t="shared" si="216"/>
        <v>0.18514090743643308</v>
      </c>
      <c r="V452" s="7">
        <f t="shared" si="217"/>
        <v>1.4799196751943311</v>
      </c>
      <c r="W452" s="6">
        <f t="shared" si="218"/>
        <v>1.6650605826307641</v>
      </c>
      <c r="X452" s="6">
        <v>6.62E-3</v>
      </c>
      <c r="Y452" s="6">
        <v>1.62081672727032</v>
      </c>
      <c r="Z452" s="12">
        <f t="shared" si="219"/>
        <v>2.8118033232628399</v>
      </c>
      <c r="AA452" s="12">
        <f t="shared" si="220"/>
        <v>17.188033308152267</v>
      </c>
      <c r="AB452" s="6">
        <f t="shared" si="221"/>
        <v>56.403436173564849</v>
      </c>
      <c r="AC452" s="6">
        <f t="shared" si="223"/>
        <v>56.403436173564849</v>
      </c>
      <c r="AD452" s="6">
        <f t="shared" si="224"/>
        <v>2.7297259841929722</v>
      </c>
    </row>
    <row r="453" spans="4:30">
      <c r="D453" s="6">
        <f t="shared" si="222"/>
        <v>112265808</v>
      </c>
      <c r="E453" s="12">
        <f t="shared" si="204"/>
        <v>1.026471117081647</v>
      </c>
      <c r="F453" s="12">
        <f t="shared" si="205"/>
        <v>13985121</v>
      </c>
      <c r="G453" s="6">
        <v>19242</v>
      </c>
      <c r="H453" s="6">
        <v>9323414</v>
      </c>
      <c r="I453" s="12">
        <f t="shared" si="206"/>
        <v>18646828</v>
      </c>
      <c r="J453" s="6">
        <v>1794415.346924</v>
      </c>
      <c r="K453" s="12">
        <f t="shared" si="207"/>
        <v>14355322.775392</v>
      </c>
      <c r="L453" s="6">
        <f t="shared" si="208"/>
        <v>112.26580800000001</v>
      </c>
      <c r="M453" s="6">
        <f t="shared" si="209"/>
        <v>5242880</v>
      </c>
      <c r="N453" s="13">
        <f t="shared" si="210"/>
        <v>1.2989487099492134</v>
      </c>
      <c r="O453" s="13">
        <f t="shared" si="225"/>
        <v>1.3333333333333333</v>
      </c>
      <c r="P453" s="7">
        <f t="shared" si="211"/>
        <v>0</v>
      </c>
      <c r="Q453" s="7">
        <f t="shared" si="212"/>
        <v>2.9129231222963427E-3</v>
      </c>
      <c r="R453" s="6">
        <f t="shared" si="213"/>
        <v>2.9129231222963427E-3</v>
      </c>
      <c r="S453" s="6">
        <f t="shared" si="214"/>
        <v>2.9129231222963427E-3</v>
      </c>
      <c r="T453" s="7">
        <f t="shared" si="215"/>
        <v>0</v>
      </c>
      <c r="U453" s="7">
        <f t="shared" si="216"/>
        <v>0.18686207230885099</v>
      </c>
      <c r="V453" s="7">
        <f t="shared" si="217"/>
        <v>0.61186407114907604</v>
      </c>
      <c r="W453" s="6">
        <f t="shared" si="218"/>
        <v>0.79872614345792703</v>
      </c>
      <c r="X453" s="6">
        <v>2.7369999999999998E-3</v>
      </c>
      <c r="Y453" s="6">
        <v>0.78354835999999983</v>
      </c>
      <c r="Z453" s="12">
        <f t="shared" si="219"/>
        <v>6.8128710266715382</v>
      </c>
      <c r="AA453" s="12">
        <f t="shared" si="220"/>
        <v>41.959291999684325</v>
      </c>
      <c r="AB453" s="6">
        <f t="shared" si="221"/>
        <v>6.427589415284725</v>
      </c>
      <c r="AC453" s="6">
        <f t="shared" si="223"/>
        <v>6.427589415284725</v>
      </c>
      <c r="AD453" s="6">
        <f t="shared" si="224"/>
        <v>1.9370576511610849</v>
      </c>
    </row>
    <row r="454" spans="4:30">
      <c r="D454" s="6">
        <f t="shared" si="222"/>
        <v>118994400</v>
      </c>
      <c r="E454" s="12">
        <f t="shared" ref="E454:E517" si="226">K454/F454</f>
        <v>1.0706945707069992</v>
      </c>
      <c r="F454" s="12">
        <f t="shared" ref="F454:F517" si="227">H454*1.5</f>
        <v>14630355</v>
      </c>
      <c r="G454" s="6">
        <v>97578</v>
      </c>
      <c r="H454" s="6">
        <v>9753570</v>
      </c>
      <c r="I454" s="12">
        <f t="shared" ref="I454:I517" si="228">2*H454</f>
        <v>19507140</v>
      </c>
      <c r="J454" s="6">
        <v>1958080.2082519999</v>
      </c>
      <c r="K454" s="12">
        <f t="shared" ref="K454:K517" si="229">J454*8</f>
        <v>15664641.666015999</v>
      </c>
      <c r="L454" s="6">
        <f t="shared" ref="L454:L517" si="230">((H454+2*G454)*8+(G454+H454)*4)/1000000</f>
        <v>118.9944</v>
      </c>
      <c r="M454" s="6">
        <f t="shared" ref="M454:M517" si="231">40*2^20/8</f>
        <v>5242880</v>
      </c>
      <c r="N454" s="13">
        <f t="shared" ref="N454:N517" si="232">I454/K454</f>
        <v>1.2452975571295826</v>
      </c>
      <c r="O454" s="13">
        <f t="shared" si="225"/>
        <v>1.3333333333333333</v>
      </c>
      <c r="P454" s="7">
        <f t="shared" ref="P454:P517" si="233">$B$32*I454</f>
        <v>0</v>
      </c>
      <c r="Q454" s="7">
        <f t="shared" ref="Q454:Q517" si="234">$C$32*K454</f>
        <v>3.1786047325695677E-3</v>
      </c>
      <c r="R454" s="6">
        <f t="shared" ref="R454:R517" si="235">P454+Q454</f>
        <v>3.1786047325695677E-3</v>
      </c>
      <c r="S454" s="6">
        <f t="shared" ref="S454:S517" si="236">MAX(P454,Q454)</f>
        <v>3.1786047325695677E-3</v>
      </c>
      <c r="T454" s="7">
        <f t="shared" ref="T454:T517" si="237">$D$32*I454</f>
        <v>0</v>
      </c>
      <c r="U454" s="7">
        <f t="shared" ref="U454:U517" si="238">$E$32*K454</f>
        <v>0.20390537011853366</v>
      </c>
      <c r="V454" s="7">
        <f t="shared" ref="V454:V517" si="239">X454*$F$32</f>
        <v>0.56223534488122995</v>
      </c>
      <c r="W454" s="6">
        <f t="shared" ref="W454:W517" si="240">SUM(T454:V454)</f>
        <v>0.76614071499976366</v>
      </c>
      <c r="X454" s="6">
        <v>2.5149999999999999E-3</v>
      </c>
      <c r="Y454" s="6">
        <v>0.74522244444416497</v>
      </c>
      <c r="Z454" s="12">
        <f t="shared" ref="Z454:Z517" si="241">I454/X454/1000000000</f>
        <v>7.756318091451293</v>
      </c>
      <c r="AA454" s="12">
        <f t="shared" ref="AA454:AA517" si="242">K454*8/X454/1000000000</f>
        <v>49.827886015160239</v>
      </c>
      <c r="AB454" s="6">
        <f t="shared" ref="AB454:AB517" si="243">ABS(S454-X454)/ABS(X454)*100</f>
        <v>26.385874058432123</v>
      </c>
      <c r="AC454" s="6">
        <f t="shared" si="223"/>
        <v>26.385874058432123</v>
      </c>
      <c r="AD454" s="6">
        <f t="shared" si="224"/>
        <v>2.8069834331413479</v>
      </c>
    </row>
    <row r="455" spans="4:30">
      <c r="D455" s="6">
        <f t="shared" ref="D455:D518" si="244">L455*1000000</f>
        <v>123192048</v>
      </c>
      <c r="E455" s="12">
        <f t="shared" si="226"/>
        <v>1.255228285072721</v>
      </c>
      <c r="F455" s="12">
        <f t="shared" si="227"/>
        <v>13382683.5</v>
      </c>
      <c r="G455" s="6">
        <v>806529</v>
      </c>
      <c r="H455" s="6">
        <v>8921789</v>
      </c>
      <c r="I455" s="12">
        <f t="shared" si="228"/>
        <v>17843578</v>
      </c>
      <c r="J455" s="6">
        <v>2099790.3574219998</v>
      </c>
      <c r="K455" s="12">
        <f t="shared" si="229"/>
        <v>16798322.859375998</v>
      </c>
      <c r="L455" s="6">
        <f t="shared" si="230"/>
        <v>123.192048</v>
      </c>
      <c r="M455" s="6">
        <f t="shared" si="231"/>
        <v>5242880</v>
      </c>
      <c r="N455" s="13">
        <f t="shared" si="232"/>
        <v>1.0622237796817073</v>
      </c>
      <c r="O455" s="13">
        <f t="shared" si="225"/>
        <v>1.3333333333333333</v>
      </c>
      <c r="P455" s="7">
        <f t="shared" si="233"/>
        <v>0</v>
      </c>
      <c r="Q455" s="7">
        <f t="shared" si="234"/>
        <v>3.4086466628779357E-3</v>
      </c>
      <c r="R455" s="6">
        <f t="shared" si="235"/>
        <v>3.4086466628779357E-3</v>
      </c>
      <c r="S455" s="6">
        <f t="shared" si="236"/>
        <v>3.4086466628779357E-3</v>
      </c>
      <c r="T455" s="7">
        <f t="shared" si="237"/>
        <v>0</v>
      </c>
      <c r="U455" s="7">
        <f t="shared" si="238"/>
        <v>0.2186624062676589</v>
      </c>
      <c r="V455" s="7">
        <f t="shared" si="239"/>
        <v>0.64383212455584193</v>
      </c>
      <c r="W455" s="6">
        <f t="shared" si="240"/>
        <v>0.8624945308235008</v>
      </c>
      <c r="X455" s="6">
        <v>2.8800000000000002E-3</v>
      </c>
      <c r="Y455" s="6">
        <v>0.8920224000000001</v>
      </c>
      <c r="Z455" s="12">
        <f t="shared" si="241"/>
        <v>6.195686805555555</v>
      </c>
      <c r="AA455" s="12">
        <f t="shared" si="242"/>
        <v>46.662007942711107</v>
      </c>
      <c r="AB455" s="6">
        <f t="shared" si="243"/>
        <v>18.355786905483871</v>
      </c>
      <c r="AC455" s="6">
        <f t="shared" ref="AC455:AC518" si="245">ABS(R455-X455)/ABS(X455)*100</f>
        <v>18.355786905483871</v>
      </c>
      <c r="AD455" s="6">
        <f t="shared" ref="AD455:AD518" si="246">ABS(W455-Y455)/ABS(Y455)*100</f>
        <v>3.3102161085303798</v>
      </c>
    </row>
    <row r="456" spans="4:30">
      <c r="D456" s="6">
        <f t="shared" si="244"/>
        <v>123639472</v>
      </c>
      <c r="E456" s="12">
        <f t="shared" si="226"/>
        <v>1.4588252959291856</v>
      </c>
      <c r="F456" s="12">
        <f t="shared" si="227"/>
        <v>11491239</v>
      </c>
      <c r="G456" s="6">
        <v>1585478</v>
      </c>
      <c r="H456" s="6">
        <v>7660826</v>
      </c>
      <c r="I456" s="12">
        <f t="shared" si="228"/>
        <v>15321652</v>
      </c>
      <c r="J456" s="6">
        <v>2095463.766846</v>
      </c>
      <c r="K456" s="12">
        <f t="shared" si="229"/>
        <v>16763710.134768</v>
      </c>
      <c r="L456" s="6">
        <f t="shared" si="230"/>
        <v>123.639472</v>
      </c>
      <c r="M456" s="6">
        <f t="shared" si="231"/>
        <v>5242880</v>
      </c>
      <c r="N456" s="13">
        <f t="shared" si="232"/>
        <v>0.91397738787088867</v>
      </c>
      <c r="O456" s="13">
        <f t="shared" si="225"/>
        <v>1.3333333333333333</v>
      </c>
      <c r="P456" s="7">
        <f t="shared" si="233"/>
        <v>0</v>
      </c>
      <c r="Q456" s="7">
        <f t="shared" si="234"/>
        <v>3.4016231909982822E-3</v>
      </c>
      <c r="R456" s="6">
        <f t="shared" si="235"/>
        <v>3.4016231909982822E-3</v>
      </c>
      <c r="S456" s="6">
        <f t="shared" si="236"/>
        <v>3.4016231909982822E-3</v>
      </c>
      <c r="T456" s="7">
        <f t="shared" si="237"/>
        <v>0</v>
      </c>
      <c r="U456" s="7">
        <f t="shared" si="238"/>
        <v>0.21821185523862921</v>
      </c>
      <c r="V456" s="7">
        <f t="shared" si="239"/>
        <v>0.82736899061846203</v>
      </c>
      <c r="W456" s="6">
        <f t="shared" si="240"/>
        <v>1.0455808458570912</v>
      </c>
      <c r="X456" s="6">
        <v>3.7009999999999999E-3</v>
      </c>
      <c r="Y456" s="6">
        <v>1.0887487923079771</v>
      </c>
      <c r="Z456" s="12">
        <f t="shared" si="241"/>
        <v>4.1398681437449341</v>
      </c>
      <c r="AA456" s="12">
        <f t="shared" si="242"/>
        <v>36.236066219439074</v>
      </c>
      <c r="AB456" s="6">
        <f t="shared" si="243"/>
        <v>8.0890788706219308</v>
      </c>
      <c r="AC456" s="6">
        <f t="shared" si="245"/>
        <v>8.0890788706219308</v>
      </c>
      <c r="AD456" s="6">
        <f t="shared" si="246"/>
        <v>3.9649133717408356</v>
      </c>
    </row>
    <row r="457" spans="4:30">
      <c r="D457" s="6">
        <f t="shared" si="244"/>
        <v>124179168</v>
      </c>
      <c r="E457" s="12">
        <f t="shared" si="226"/>
        <v>1.0704617090545441</v>
      </c>
      <c r="F457" s="12">
        <f t="shared" si="227"/>
        <v>15251436</v>
      </c>
      <c r="G457" s="6">
        <v>108384</v>
      </c>
      <c r="H457" s="6">
        <v>10167624</v>
      </c>
      <c r="I457" s="12">
        <f t="shared" si="228"/>
        <v>20335248</v>
      </c>
      <c r="J457" s="6">
        <v>2040759.780762</v>
      </c>
      <c r="K457" s="12">
        <f t="shared" si="229"/>
        <v>16326078.246096</v>
      </c>
      <c r="L457" s="6">
        <f t="shared" si="230"/>
        <v>124.179168</v>
      </c>
      <c r="M457" s="6">
        <f t="shared" si="231"/>
        <v>5242880</v>
      </c>
      <c r="N457" s="13">
        <f t="shared" si="232"/>
        <v>1.24556845149647</v>
      </c>
      <c r="O457" s="13">
        <f t="shared" si="225"/>
        <v>1.3333333333333333</v>
      </c>
      <c r="P457" s="7">
        <f t="shared" si="233"/>
        <v>0</v>
      </c>
      <c r="Q457" s="7">
        <f t="shared" si="234"/>
        <v>3.3128207260511239E-3</v>
      </c>
      <c r="R457" s="6">
        <f t="shared" si="235"/>
        <v>3.3128207260511239E-3</v>
      </c>
      <c r="S457" s="6">
        <f t="shared" si="236"/>
        <v>3.3128207260511239E-3</v>
      </c>
      <c r="T457" s="7">
        <f t="shared" si="237"/>
        <v>0</v>
      </c>
      <c r="U457" s="7">
        <f t="shared" si="238"/>
        <v>0.21251523643700473</v>
      </c>
      <c r="V457" s="7">
        <f t="shared" si="239"/>
        <v>0.57855470081615235</v>
      </c>
      <c r="W457" s="6">
        <f t="shared" si="240"/>
        <v>0.79106993725315711</v>
      </c>
      <c r="X457" s="6">
        <v>2.588E-3</v>
      </c>
      <c r="Y457" s="6">
        <v>0.7782116</v>
      </c>
      <c r="Z457" s="12">
        <f t="shared" si="241"/>
        <v>7.8575146831530143</v>
      </c>
      <c r="AA457" s="12">
        <f t="shared" si="242"/>
        <v>50.467011579894894</v>
      </c>
      <c r="AB457" s="6">
        <f t="shared" si="243"/>
        <v>28.006983232269082</v>
      </c>
      <c r="AC457" s="6">
        <f t="shared" si="245"/>
        <v>28.006983232269082</v>
      </c>
      <c r="AD457" s="6">
        <f t="shared" si="246"/>
        <v>1.6522931877598721</v>
      </c>
    </row>
    <row r="458" spans="4:30">
      <c r="D458" s="6">
        <f t="shared" si="244"/>
        <v>124911200</v>
      </c>
      <c r="E458" s="12">
        <f t="shared" si="226"/>
        <v>1.0233129693900582</v>
      </c>
      <c r="F458" s="12">
        <f t="shared" si="227"/>
        <v>15447742.5</v>
      </c>
      <c r="G458" s="6">
        <v>66463</v>
      </c>
      <c r="H458" s="6">
        <v>10298495</v>
      </c>
      <c r="I458" s="12">
        <f t="shared" si="228"/>
        <v>20596990</v>
      </c>
      <c r="J458" s="6">
        <v>1975984.406006</v>
      </c>
      <c r="K458" s="12">
        <f t="shared" si="229"/>
        <v>15807875.248048</v>
      </c>
      <c r="L458" s="6">
        <f t="shared" si="230"/>
        <v>124.91119999999999</v>
      </c>
      <c r="M458" s="6">
        <f t="shared" si="231"/>
        <v>5242880</v>
      </c>
      <c r="N458" s="13">
        <f t="shared" si="232"/>
        <v>1.3029575244493008</v>
      </c>
      <c r="O458" s="13">
        <f t="shared" ref="O458:O521" si="247">4/3</f>
        <v>1.3333333333333333</v>
      </c>
      <c r="P458" s="7">
        <f t="shared" si="233"/>
        <v>0</v>
      </c>
      <c r="Q458" s="7">
        <f t="shared" si="234"/>
        <v>3.2076691025958244E-3</v>
      </c>
      <c r="R458" s="6">
        <f t="shared" si="235"/>
        <v>3.2076691025958244E-3</v>
      </c>
      <c r="S458" s="6">
        <f t="shared" si="236"/>
        <v>3.2076691025958244E-3</v>
      </c>
      <c r="T458" s="7">
        <f t="shared" si="237"/>
        <v>0</v>
      </c>
      <c r="U458" s="7">
        <f t="shared" si="238"/>
        <v>0.20576983003918414</v>
      </c>
      <c r="V458" s="7">
        <f t="shared" si="239"/>
        <v>0.93713342574239211</v>
      </c>
      <c r="W458" s="6">
        <f t="shared" si="240"/>
        <v>1.1429032557815764</v>
      </c>
      <c r="X458" s="6">
        <v>4.1920000000000004E-3</v>
      </c>
      <c r="Y458" s="6">
        <v>1.1241826133319361</v>
      </c>
      <c r="Z458" s="12">
        <f t="shared" si="241"/>
        <v>4.9134041030534341</v>
      </c>
      <c r="AA458" s="12">
        <f t="shared" si="242"/>
        <v>30.167700855053432</v>
      </c>
      <c r="AB458" s="6">
        <f t="shared" si="243"/>
        <v>23.481175987695035</v>
      </c>
      <c r="AC458" s="6">
        <f t="shared" si="245"/>
        <v>23.481175987695035</v>
      </c>
      <c r="AD458" s="6">
        <f t="shared" si="246"/>
        <v>1.6652670329204426</v>
      </c>
    </row>
    <row r="459" spans="4:30">
      <c r="D459" s="6">
        <f t="shared" si="244"/>
        <v>124954352</v>
      </c>
      <c r="E459" s="12">
        <f t="shared" si="226"/>
        <v>1.0860065223790354</v>
      </c>
      <c r="F459" s="12">
        <f t="shared" si="227"/>
        <v>15169644</v>
      </c>
      <c r="G459" s="6">
        <v>179860</v>
      </c>
      <c r="H459" s="6">
        <v>10113096</v>
      </c>
      <c r="I459" s="12">
        <f t="shared" si="228"/>
        <v>20226192</v>
      </c>
      <c r="J459" s="6">
        <v>2059291.5407710001</v>
      </c>
      <c r="K459" s="12">
        <f t="shared" si="229"/>
        <v>16474332.326168001</v>
      </c>
      <c r="L459" s="6">
        <f t="shared" si="230"/>
        <v>124.954352</v>
      </c>
      <c r="M459" s="6">
        <f t="shared" si="231"/>
        <v>5242880</v>
      </c>
      <c r="N459" s="13">
        <f t="shared" si="232"/>
        <v>1.2277397104508148</v>
      </c>
      <c r="O459" s="13">
        <f t="shared" si="247"/>
        <v>1.3333333333333333</v>
      </c>
      <c r="P459" s="7">
        <f t="shared" si="233"/>
        <v>0</v>
      </c>
      <c r="Q459" s="7">
        <f t="shared" si="234"/>
        <v>3.3429038349141855E-3</v>
      </c>
      <c r="R459" s="6">
        <f t="shared" si="235"/>
        <v>3.3429038349141855E-3</v>
      </c>
      <c r="S459" s="6">
        <f t="shared" si="236"/>
        <v>3.3429038349141855E-3</v>
      </c>
      <c r="T459" s="7">
        <f t="shared" si="237"/>
        <v>0</v>
      </c>
      <c r="U459" s="7">
        <f t="shared" si="238"/>
        <v>0.2144450477734649</v>
      </c>
      <c r="V459" s="7">
        <f t="shared" si="239"/>
        <v>0.58682615519412673</v>
      </c>
      <c r="W459" s="6">
        <f t="shared" si="240"/>
        <v>0.80127120296759169</v>
      </c>
      <c r="X459" s="6">
        <v>2.6250000000000002E-3</v>
      </c>
      <c r="Y459" s="6">
        <v>0.79047499999912507</v>
      </c>
      <c r="Z459" s="12">
        <f t="shared" si="241"/>
        <v>7.7052159999999992</v>
      </c>
      <c r="AA459" s="12">
        <f t="shared" si="242"/>
        <v>50.207488994035806</v>
      </c>
      <c r="AB459" s="6">
        <f t="shared" si="243"/>
        <v>27.34871752054039</v>
      </c>
      <c r="AC459" s="6">
        <f t="shared" si="245"/>
        <v>27.34871752054039</v>
      </c>
      <c r="AD459" s="6">
        <f t="shared" si="246"/>
        <v>1.3657867697876045</v>
      </c>
    </row>
    <row r="460" spans="4:30">
      <c r="D460" s="6">
        <f t="shared" si="244"/>
        <v>127524656</v>
      </c>
      <c r="E460" s="12">
        <f t="shared" si="226"/>
        <v>1.3510394694738992</v>
      </c>
      <c r="F460" s="12">
        <f t="shared" si="227"/>
        <v>12870469.5</v>
      </c>
      <c r="G460" s="6">
        <v>1228045</v>
      </c>
      <c r="H460" s="6">
        <v>8580313</v>
      </c>
      <c r="I460" s="12">
        <f t="shared" si="228"/>
        <v>17160626</v>
      </c>
      <c r="J460" s="6">
        <v>2173564.0356450002</v>
      </c>
      <c r="K460" s="12">
        <f t="shared" si="229"/>
        <v>17388512.285160001</v>
      </c>
      <c r="L460" s="6">
        <f t="shared" si="230"/>
        <v>127.52465599999999</v>
      </c>
      <c r="M460" s="6">
        <f t="shared" si="231"/>
        <v>5242880</v>
      </c>
      <c r="N460" s="13">
        <f t="shared" si="232"/>
        <v>0.98689443458860548</v>
      </c>
      <c r="O460" s="13">
        <f t="shared" si="247"/>
        <v>1.3333333333333333</v>
      </c>
      <c r="P460" s="7">
        <f t="shared" si="233"/>
        <v>0</v>
      </c>
      <c r="Q460" s="7">
        <f t="shared" si="234"/>
        <v>3.5284054765110256E-3</v>
      </c>
      <c r="R460" s="6">
        <f t="shared" si="235"/>
        <v>3.5284054765110256E-3</v>
      </c>
      <c r="S460" s="6">
        <f t="shared" si="236"/>
        <v>3.5284054765110256E-3</v>
      </c>
      <c r="T460" s="7">
        <f t="shared" si="237"/>
        <v>0</v>
      </c>
      <c r="U460" s="7">
        <f t="shared" si="238"/>
        <v>0.22634485415701039</v>
      </c>
      <c r="V460" s="7">
        <f t="shared" si="239"/>
        <v>1.1356483308137768</v>
      </c>
      <c r="W460" s="6">
        <f t="shared" si="240"/>
        <v>1.3619931849707871</v>
      </c>
      <c r="X460" s="6">
        <v>5.0800000000000003E-3</v>
      </c>
      <c r="Y460" s="6">
        <v>1.3869035000000001</v>
      </c>
      <c r="Z460" s="12">
        <f t="shared" si="241"/>
        <v>3.3780759842519683</v>
      </c>
      <c r="AA460" s="12">
        <f t="shared" si="242"/>
        <v>27.383483913637793</v>
      </c>
      <c r="AB460" s="6">
        <f t="shared" si="243"/>
        <v>30.543199281279026</v>
      </c>
      <c r="AC460" s="6">
        <f t="shared" si="245"/>
        <v>30.543199281279026</v>
      </c>
      <c r="AD460" s="6">
        <f t="shared" si="246"/>
        <v>1.7961101856915729</v>
      </c>
    </row>
    <row r="461" spans="4:30">
      <c r="D461" s="6">
        <f t="shared" si="244"/>
        <v>128426600.00000001</v>
      </c>
      <c r="E461" s="12">
        <f t="shared" si="226"/>
        <v>1.0573187493168748</v>
      </c>
      <c r="F461" s="12">
        <f t="shared" si="227"/>
        <v>15921315</v>
      </c>
      <c r="G461" s="6">
        <v>52804</v>
      </c>
      <c r="H461" s="6">
        <v>10614210</v>
      </c>
      <c r="I461" s="12">
        <f t="shared" si="228"/>
        <v>21228420</v>
      </c>
      <c r="J461" s="6">
        <v>2104238.1079099998</v>
      </c>
      <c r="K461" s="12">
        <f t="shared" si="229"/>
        <v>16833904.863279998</v>
      </c>
      <c r="L461" s="6">
        <f t="shared" si="230"/>
        <v>128.42660000000001</v>
      </c>
      <c r="M461" s="6">
        <f t="shared" si="231"/>
        <v>5242880</v>
      </c>
      <c r="N461" s="13">
        <f t="shared" si="232"/>
        <v>1.2610514418615857</v>
      </c>
      <c r="O461" s="13">
        <f t="shared" si="247"/>
        <v>1.3333333333333333</v>
      </c>
      <c r="P461" s="7">
        <f t="shared" si="233"/>
        <v>0</v>
      </c>
      <c r="Q461" s="7">
        <f t="shared" si="234"/>
        <v>3.4158668169302899E-3</v>
      </c>
      <c r="R461" s="6">
        <f t="shared" si="235"/>
        <v>3.4158668169302899E-3</v>
      </c>
      <c r="S461" s="6">
        <f t="shared" si="236"/>
        <v>3.4158668169302899E-3</v>
      </c>
      <c r="T461" s="7">
        <f t="shared" si="237"/>
        <v>0</v>
      </c>
      <c r="U461" s="7">
        <f t="shared" si="238"/>
        <v>0.21912557432667329</v>
      </c>
      <c r="V461" s="7">
        <f t="shared" si="239"/>
        <v>0.70128519955960977</v>
      </c>
      <c r="W461" s="6">
        <f t="shared" si="240"/>
        <v>0.92041077388628301</v>
      </c>
      <c r="X461" s="6">
        <v>3.137E-3</v>
      </c>
      <c r="Y461" s="6">
        <v>0.90308526363693409</v>
      </c>
      <c r="Z461" s="12">
        <f t="shared" si="241"/>
        <v>6.7671087025820844</v>
      </c>
      <c r="AA461" s="12">
        <f t="shared" si="242"/>
        <v>42.929945459432574</v>
      </c>
      <c r="AB461" s="6">
        <f t="shared" si="243"/>
        <v>8.889602069821164</v>
      </c>
      <c r="AC461" s="6">
        <f t="shared" si="245"/>
        <v>8.889602069821164</v>
      </c>
      <c r="AD461" s="6">
        <f t="shared" si="246"/>
        <v>1.9184800092490784</v>
      </c>
    </row>
    <row r="462" spans="4:30">
      <c r="D462" s="6">
        <f t="shared" si="244"/>
        <v>130703424.00000001</v>
      </c>
      <c r="E462" s="12">
        <f t="shared" si="226"/>
        <v>1.0810063490109578</v>
      </c>
      <c r="F462" s="12">
        <f t="shared" si="227"/>
        <v>15966003</v>
      </c>
      <c r="G462" s="6">
        <v>148770</v>
      </c>
      <c r="H462" s="6">
        <v>10644002</v>
      </c>
      <c r="I462" s="12">
        <f t="shared" si="228"/>
        <v>21288004</v>
      </c>
      <c r="J462" s="6">
        <v>2157418.8264159998</v>
      </c>
      <c r="K462" s="12">
        <f t="shared" si="229"/>
        <v>17259350.611327998</v>
      </c>
      <c r="L462" s="6">
        <f t="shared" si="230"/>
        <v>130.70342400000001</v>
      </c>
      <c r="M462" s="6">
        <f t="shared" si="231"/>
        <v>5242880</v>
      </c>
      <c r="N462" s="13">
        <f t="shared" si="232"/>
        <v>1.2334185960639699</v>
      </c>
      <c r="O462" s="13">
        <f t="shared" si="247"/>
        <v>1.3333333333333333</v>
      </c>
      <c r="P462" s="7">
        <f t="shared" si="233"/>
        <v>0</v>
      </c>
      <c r="Q462" s="7">
        <f t="shared" si="234"/>
        <v>3.5021965202857645E-3</v>
      </c>
      <c r="R462" s="6">
        <f t="shared" si="235"/>
        <v>3.5021965202857645E-3</v>
      </c>
      <c r="S462" s="6">
        <f t="shared" si="236"/>
        <v>3.5021965202857645E-3</v>
      </c>
      <c r="T462" s="7">
        <f t="shared" si="237"/>
        <v>0</v>
      </c>
      <c r="U462" s="7">
        <f t="shared" si="238"/>
        <v>0.22466356712412661</v>
      </c>
      <c r="V462" s="7">
        <f t="shared" si="239"/>
        <v>0.60180419420289111</v>
      </c>
      <c r="W462" s="6">
        <f t="shared" si="240"/>
        <v>0.82646776132701771</v>
      </c>
      <c r="X462" s="6">
        <v>2.6919999999999999E-3</v>
      </c>
      <c r="Y462" s="6">
        <v>0.81041164444324809</v>
      </c>
      <c r="Z462" s="12">
        <f t="shared" si="241"/>
        <v>7.9078766716196141</v>
      </c>
      <c r="AA462" s="12">
        <f t="shared" si="242"/>
        <v>51.290789335298662</v>
      </c>
      <c r="AB462" s="6">
        <f t="shared" si="243"/>
        <v>30.096453205266144</v>
      </c>
      <c r="AC462" s="6">
        <f t="shared" si="245"/>
        <v>30.096453205266144</v>
      </c>
      <c r="AD462" s="6">
        <f t="shared" si="246"/>
        <v>1.9812297853642216</v>
      </c>
    </row>
    <row r="463" spans="4:30">
      <c r="D463" s="6">
        <f t="shared" si="244"/>
        <v>131187199.99999999</v>
      </c>
      <c r="E463" s="12">
        <f t="shared" si="226"/>
        <v>1.382637687282716</v>
      </c>
      <c r="F463" s="12">
        <f t="shared" si="227"/>
        <v>13222320</v>
      </c>
      <c r="G463" s="6">
        <v>1270432</v>
      </c>
      <c r="H463" s="6">
        <v>8814880</v>
      </c>
      <c r="I463" s="12">
        <f t="shared" si="228"/>
        <v>17629760</v>
      </c>
      <c r="J463" s="6">
        <v>2285209.7431640001</v>
      </c>
      <c r="K463" s="12">
        <f t="shared" si="229"/>
        <v>18281677.945312001</v>
      </c>
      <c r="L463" s="6">
        <f t="shared" si="230"/>
        <v>131.18719999999999</v>
      </c>
      <c r="M463" s="6">
        <f t="shared" si="231"/>
        <v>5242880</v>
      </c>
      <c r="N463" s="13">
        <f t="shared" si="232"/>
        <v>0.96434036595206662</v>
      </c>
      <c r="O463" s="13">
        <f t="shared" si="247"/>
        <v>1.3333333333333333</v>
      </c>
      <c r="P463" s="7">
        <f t="shared" si="233"/>
        <v>0</v>
      </c>
      <c r="Q463" s="7">
        <f t="shared" si="234"/>
        <v>3.7096429829192919E-3</v>
      </c>
      <c r="R463" s="6">
        <f t="shared" si="235"/>
        <v>3.7096429829192919E-3</v>
      </c>
      <c r="S463" s="6">
        <f t="shared" si="236"/>
        <v>3.7096429829192919E-3</v>
      </c>
      <c r="T463" s="7">
        <f t="shared" si="237"/>
        <v>0</v>
      </c>
      <c r="U463" s="7">
        <f t="shared" si="238"/>
        <v>0.23797111911687635</v>
      </c>
      <c r="V463" s="7">
        <f t="shared" si="239"/>
        <v>0.68876624158213506</v>
      </c>
      <c r="W463" s="6">
        <f t="shared" si="240"/>
        <v>0.92673736069901147</v>
      </c>
      <c r="X463" s="6">
        <v>3.081E-3</v>
      </c>
      <c r="Y463" s="6">
        <v>0.97276413000000006</v>
      </c>
      <c r="Z463" s="12">
        <f t="shared" si="241"/>
        <v>5.7220902304446613</v>
      </c>
      <c r="AA463" s="12">
        <f t="shared" si="242"/>
        <v>47.469465615870178</v>
      </c>
      <c r="AB463" s="6">
        <f t="shared" si="243"/>
        <v>20.403861827954948</v>
      </c>
      <c r="AC463" s="6">
        <f t="shared" si="245"/>
        <v>20.403861827954948</v>
      </c>
      <c r="AD463" s="6">
        <f t="shared" si="246"/>
        <v>4.7315446655078235</v>
      </c>
    </row>
    <row r="464" spans="4:30">
      <c r="D464" s="6">
        <f t="shared" si="244"/>
        <v>131187199.99999999</v>
      </c>
      <c r="E464" s="12">
        <f t="shared" si="226"/>
        <v>1.3771361479704014</v>
      </c>
      <c r="F464" s="12">
        <f t="shared" si="227"/>
        <v>13222320</v>
      </c>
      <c r="G464" s="6">
        <v>1270432</v>
      </c>
      <c r="H464" s="6">
        <v>8814880</v>
      </c>
      <c r="I464" s="12">
        <f t="shared" si="228"/>
        <v>17629760</v>
      </c>
      <c r="J464" s="6">
        <v>2276116.8540039998</v>
      </c>
      <c r="K464" s="12">
        <f t="shared" si="229"/>
        <v>18208934.832031999</v>
      </c>
      <c r="L464" s="6">
        <f t="shared" si="230"/>
        <v>131.18719999999999</v>
      </c>
      <c r="M464" s="6">
        <f t="shared" si="231"/>
        <v>5242880</v>
      </c>
      <c r="N464" s="13">
        <f t="shared" si="232"/>
        <v>0.96819282196489875</v>
      </c>
      <c r="O464" s="13">
        <f t="shared" si="247"/>
        <v>1.3333333333333333</v>
      </c>
      <c r="P464" s="7">
        <f t="shared" si="233"/>
        <v>0</v>
      </c>
      <c r="Q464" s="7">
        <f t="shared" si="234"/>
        <v>3.6948822492195682E-3</v>
      </c>
      <c r="R464" s="6">
        <f t="shared" si="235"/>
        <v>3.6948822492195682E-3</v>
      </c>
      <c r="S464" s="6">
        <f t="shared" si="236"/>
        <v>3.6948822492195682E-3</v>
      </c>
      <c r="T464" s="7">
        <f t="shared" si="237"/>
        <v>0</v>
      </c>
      <c r="U464" s="7">
        <f t="shared" si="238"/>
        <v>0.23702422791098859</v>
      </c>
      <c r="V464" s="7">
        <f t="shared" si="239"/>
        <v>0.68295386823545035</v>
      </c>
      <c r="W464" s="6">
        <f t="shared" si="240"/>
        <v>0.919978096146439</v>
      </c>
      <c r="X464" s="6">
        <v>3.055E-3</v>
      </c>
      <c r="Y464" s="6">
        <v>0.9676573636349749</v>
      </c>
      <c r="Z464" s="12">
        <f t="shared" si="241"/>
        <v>5.7707888707037638</v>
      </c>
      <c r="AA464" s="12">
        <f t="shared" si="242"/>
        <v>47.682971736908669</v>
      </c>
      <c r="AB464" s="6">
        <f t="shared" si="243"/>
        <v>20.945409139756734</v>
      </c>
      <c r="AC464" s="6">
        <f t="shared" si="245"/>
        <v>20.945409139756734</v>
      </c>
      <c r="AD464" s="6">
        <f t="shared" si="246"/>
        <v>4.9272882406878207</v>
      </c>
    </row>
    <row r="465" spans="4:30">
      <c r="D465" s="6">
        <f t="shared" si="244"/>
        <v>132746952</v>
      </c>
      <c r="E465" s="3">
        <f t="shared" si="226"/>
        <v>1.0825133297597713</v>
      </c>
      <c r="F465" s="3">
        <f t="shared" si="227"/>
        <v>15992446.5</v>
      </c>
      <c r="G465">
        <v>240369</v>
      </c>
      <c r="H465">
        <v>10661631</v>
      </c>
      <c r="I465" s="3">
        <f t="shared" si="228"/>
        <v>21323262</v>
      </c>
      <c r="J465">
        <v>2164004.5639650002</v>
      </c>
      <c r="K465" s="12">
        <f t="shared" si="229"/>
        <v>17312036.511720002</v>
      </c>
      <c r="L465" s="6">
        <f t="shared" si="230"/>
        <v>132.74695199999999</v>
      </c>
      <c r="M465" s="6">
        <f t="shared" si="231"/>
        <v>5242880</v>
      </c>
      <c r="N465" s="13">
        <f t="shared" si="232"/>
        <v>1.2317015381503185</v>
      </c>
      <c r="O465" s="13">
        <f t="shared" si="247"/>
        <v>1.3333333333333333</v>
      </c>
      <c r="P465" s="7">
        <f t="shared" si="233"/>
        <v>0</v>
      </c>
      <c r="Q465" s="7">
        <f t="shared" si="234"/>
        <v>3.5128873267463445E-3</v>
      </c>
      <c r="R465" s="6">
        <f t="shared" si="235"/>
        <v>3.5128873267463445E-3</v>
      </c>
      <c r="S465">
        <f t="shared" si="236"/>
        <v>3.5128873267463445E-3</v>
      </c>
      <c r="T465" s="1">
        <f t="shared" si="237"/>
        <v>0</v>
      </c>
      <c r="U465" s="1">
        <f t="shared" si="238"/>
        <v>0.22534937521654957</v>
      </c>
      <c r="V465" s="1">
        <f t="shared" si="239"/>
        <v>0.62550079323168251</v>
      </c>
      <c r="W465">
        <f t="shared" si="240"/>
        <v>0.85085016844823214</v>
      </c>
      <c r="X465" s="6">
        <v>2.7980000000000001E-3</v>
      </c>
      <c r="Y465" s="6">
        <v>0.84784996000000001</v>
      </c>
      <c r="Z465" s="3">
        <f t="shared" si="241"/>
        <v>7.620894210150106</v>
      </c>
      <c r="AA465" s="3">
        <f t="shared" si="242"/>
        <v>49.498317403059332</v>
      </c>
      <c r="AB465">
        <f t="shared" si="243"/>
        <v>25.549940198225318</v>
      </c>
      <c r="AC465" s="6">
        <f t="shared" si="245"/>
        <v>25.549940198225318</v>
      </c>
      <c r="AD465" s="6">
        <f t="shared" si="246"/>
        <v>0.35386077605430594</v>
      </c>
    </row>
    <row r="466" spans="4:30">
      <c r="D466" s="6">
        <f t="shared" si="244"/>
        <v>133632072</v>
      </c>
      <c r="E466" s="3">
        <f t="shared" si="226"/>
        <v>1.0978974804328749</v>
      </c>
      <c r="F466" s="3">
        <f t="shared" si="227"/>
        <v>16152654</v>
      </c>
      <c r="G466">
        <v>220542</v>
      </c>
      <c r="H466">
        <v>10768436</v>
      </c>
      <c r="I466" s="3">
        <f t="shared" si="228"/>
        <v>21536872</v>
      </c>
      <c r="J466">
        <v>2216744.766113</v>
      </c>
      <c r="K466" s="12">
        <f t="shared" si="229"/>
        <v>17733958.128904</v>
      </c>
      <c r="L466" s="6">
        <f t="shared" si="230"/>
        <v>133.63207199999999</v>
      </c>
      <c r="M466" s="6">
        <f t="shared" si="231"/>
        <v>5242880</v>
      </c>
      <c r="N466" s="13">
        <f t="shared" si="232"/>
        <v>1.2144424749090703</v>
      </c>
      <c r="O466" s="13">
        <f t="shared" si="247"/>
        <v>1.3333333333333333</v>
      </c>
      <c r="P466" s="7">
        <f t="shared" si="233"/>
        <v>0</v>
      </c>
      <c r="Q466" s="7">
        <f t="shared" si="234"/>
        <v>3.5985019279449145E-3</v>
      </c>
      <c r="R466" s="6">
        <f t="shared" si="235"/>
        <v>3.5985019279449145E-3</v>
      </c>
      <c r="S466">
        <f t="shared" si="236"/>
        <v>3.5985019279449145E-3</v>
      </c>
      <c r="T466" s="1">
        <f t="shared" si="237"/>
        <v>0</v>
      </c>
      <c r="U466" s="1">
        <f t="shared" si="238"/>
        <v>0.23084149468836343</v>
      </c>
      <c r="V466" s="1">
        <f t="shared" si="239"/>
        <v>0.6322073778624725</v>
      </c>
      <c r="W466">
        <f t="shared" si="240"/>
        <v>0.86304887255083595</v>
      </c>
      <c r="X466" s="6">
        <v>2.8279999999999998E-3</v>
      </c>
      <c r="Y466" s="6">
        <v>0.86002307999999994</v>
      </c>
      <c r="Z466" s="3">
        <f t="shared" si="241"/>
        <v>7.6155841584158424</v>
      </c>
      <c r="AA466" s="3">
        <f t="shared" si="242"/>
        <v>50.166783957295614</v>
      </c>
      <c r="AB466">
        <f t="shared" si="243"/>
        <v>27.245471285180862</v>
      </c>
      <c r="AC466" s="6">
        <f t="shared" si="245"/>
        <v>27.245471285180862</v>
      </c>
      <c r="AD466" s="6">
        <f t="shared" si="246"/>
        <v>0.35182690106828474</v>
      </c>
    </row>
    <row r="467" spans="4:30">
      <c r="D467" s="6">
        <f t="shared" si="244"/>
        <v>134464128</v>
      </c>
      <c r="E467" s="3">
        <f t="shared" si="226"/>
        <v>1.0824115138610044</v>
      </c>
      <c r="F467" s="3">
        <f t="shared" si="227"/>
        <v>14755821</v>
      </c>
      <c r="G467">
        <v>820878</v>
      </c>
      <c r="H467">
        <v>9837214</v>
      </c>
      <c r="I467" s="3">
        <f t="shared" si="228"/>
        <v>19674428</v>
      </c>
      <c r="J467">
        <v>1996483.8183589999</v>
      </c>
      <c r="K467" s="12">
        <f t="shared" si="229"/>
        <v>15971870.546871999</v>
      </c>
      <c r="L467" s="6">
        <f t="shared" si="230"/>
        <v>134.46412799999999</v>
      </c>
      <c r="M467" s="6">
        <f t="shared" si="231"/>
        <v>5242880</v>
      </c>
      <c r="N467" s="13">
        <f t="shared" si="232"/>
        <v>1.2318173968579482</v>
      </c>
      <c r="O467" s="13">
        <f t="shared" si="247"/>
        <v>1.3333333333333333</v>
      </c>
      <c r="P467" s="7">
        <f t="shared" si="233"/>
        <v>0</v>
      </c>
      <c r="Q467" s="7">
        <f t="shared" si="234"/>
        <v>3.240946354899145E-3</v>
      </c>
      <c r="R467" s="6">
        <f t="shared" si="235"/>
        <v>3.240946354899145E-3</v>
      </c>
      <c r="S467">
        <f t="shared" si="236"/>
        <v>3.240946354899145E-3</v>
      </c>
      <c r="T467" s="1">
        <f t="shared" si="237"/>
        <v>0</v>
      </c>
      <c r="U467" s="1">
        <f t="shared" si="238"/>
        <v>0.20790454354348048</v>
      </c>
      <c r="V467" s="1">
        <f t="shared" si="239"/>
        <v>4.9309045733778492</v>
      </c>
      <c r="W467">
        <f t="shared" si="240"/>
        <v>5.1388091169213297</v>
      </c>
      <c r="X467" s="6">
        <v>2.2057E-2</v>
      </c>
      <c r="Y467" s="6">
        <v>5.0145364111013082</v>
      </c>
      <c r="Z467" s="3">
        <f t="shared" si="241"/>
        <v>0.89198113977422133</v>
      </c>
      <c r="AA467" s="3">
        <f t="shared" si="242"/>
        <v>5.7929439350308742</v>
      </c>
      <c r="AB467">
        <f t="shared" si="243"/>
        <v>85.306495194726637</v>
      </c>
      <c r="AC467" s="6">
        <f t="shared" si="245"/>
        <v>85.306495194726637</v>
      </c>
      <c r="AD467" s="6">
        <f t="shared" si="246"/>
        <v>2.4782491467187957</v>
      </c>
    </row>
    <row r="468" spans="4:30">
      <c r="D468" s="6">
        <f t="shared" si="244"/>
        <v>136389400</v>
      </c>
      <c r="E468" s="3">
        <f t="shared" si="226"/>
        <v>1.0953232744058075</v>
      </c>
      <c r="F468" s="3">
        <f t="shared" si="227"/>
        <v>16595317.5</v>
      </c>
      <c r="G468">
        <v>181343</v>
      </c>
      <c r="H468">
        <v>11063545</v>
      </c>
      <c r="I468" s="3">
        <f t="shared" si="228"/>
        <v>22127090</v>
      </c>
      <c r="J468">
        <v>2272154.687988</v>
      </c>
      <c r="K468" s="12">
        <f t="shared" si="229"/>
        <v>18177237.503904</v>
      </c>
      <c r="L468" s="6">
        <f t="shared" si="230"/>
        <v>136.38939999999999</v>
      </c>
      <c r="M468" s="6">
        <f t="shared" si="231"/>
        <v>5242880</v>
      </c>
      <c r="N468" s="13">
        <f t="shared" si="232"/>
        <v>1.2172966324089496</v>
      </c>
      <c r="O468" s="13">
        <f t="shared" si="247"/>
        <v>1.3333333333333333</v>
      </c>
      <c r="P468" s="7">
        <f t="shared" si="233"/>
        <v>0</v>
      </c>
      <c r="Q468" s="7">
        <f t="shared" si="234"/>
        <v>3.6884503576164523E-3</v>
      </c>
      <c r="R468" s="6">
        <f t="shared" si="235"/>
        <v>3.6884503576164523E-3</v>
      </c>
      <c r="S468">
        <f t="shared" si="236"/>
        <v>3.6884503576164523E-3</v>
      </c>
      <c r="T468" s="1">
        <f t="shared" si="237"/>
        <v>0</v>
      </c>
      <c r="U468" s="1">
        <f t="shared" si="238"/>
        <v>0.23661162636149194</v>
      </c>
      <c r="V468" s="1">
        <f t="shared" si="239"/>
        <v>0.64830318097636852</v>
      </c>
      <c r="W468">
        <f t="shared" si="240"/>
        <v>0.88491480733786043</v>
      </c>
      <c r="X468" s="6">
        <v>2.8999999999999998E-3</v>
      </c>
      <c r="Y468" s="6">
        <v>0.87530699999999995</v>
      </c>
      <c r="Z468" s="3">
        <f t="shared" si="241"/>
        <v>7.6300310344827595</v>
      </c>
      <c r="AA468" s="3">
        <f t="shared" si="242"/>
        <v>50.144103459045517</v>
      </c>
      <c r="AB468">
        <f t="shared" si="243"/>
        <v>27.187943366084571</v>
      </c>
      <c r="AC468" s="6">
        <f t="shared" si="245"/>
        <v>27.187943366084571</v>
      </c>
      <c r="AD468" s="6">
        <f t="shared" si="246"/>
        <v>1.0976500059819567</v>
      </c>
    </row>
    <row r="469" spans="4:30">
      <c r="D469" s="6">
        <f t="shared" si="244"/>
        <v>137242224</v>
      </c>
      <c r="E469" s="3">
        <f t="shared" si="226"/>
        <v>1.0913443506610492</v>
      </c>
      <c r="F469" s="3">
        <f t="shared" si="227"/>
        <v>16650723</v>
      </c>
      <c r="G469">
        <v>201822</v>
      </c>
      <c r="H469">
        <v>11100482</v>
      </c>
      <c r="I469" s="3">
        <f t="shared" si="228"/>
        <v>22200964</v>
      </c>
      <c r="J469">
        <v>2271459.0600589998</v>
      </c>
      <c r="K469" s="12">
        <f t="shared" si="229"/>
        <v>18171672.480471998</v>
      </c>
      <c r="L469" s="6">
        <f t="shared" si="230"/>
        <v>137.24222399999999</v>
      </c>
      <c r="M469" s="6">
        <f t="shared" si="231"/>
        <v>5242880</v>
      </c>
      <c r="N469" s="13">
        <f t="shared" si="232"/>
        <v>1.2217347645825136</v>
      </c>
      <c r="O469" s="13">
        <f t="shared" si="247"/>
        <v>1.3333333333333333</v>
      </c>
      <c r="P469" s="7">
        <f t="shared" si="233"/>
        <v>0</v>
      </c>
      <c r="Q469" s="7">
        <f t="shared" si="234"/>
        <v>3.6873211259241499E-3</v>
      </c>
      <c r="R469" s="6">
        <f t="shared" si="235"/>
        <v>3.6873211259241499E-3</v>
      </c>
      <c r="S469">
        <f t="shared" si="236"/>
        <v>3.6873211259241499E-3</v>
      </c>
      <c r="T469" s="1">
        <f t="shared" si="237"/>
        <v>0</v>
      </c>
      <c r="U469" s="1">
        <f t="shared" si="238"/>
        <v>0.23653918690281717</v>
      </c>
      <c r="V469" s="1">
        <f t="shared" si="239"/>
        <v>0.65411555432305335</v>
      </c>
      <c r="W469">
        <f t="shared" si="240"/>
        <v>0.89065474122587052</v>
      </c>
      <c r="X469" s="6">
        <v>2.9260000000000002E-3</v>
      </c>
      <c r="Y469" s="6">
        <v>0.8646330000000001</v>
      </c>
      <c r="Z469" s="3">
        <f t="shared" si="241"/>
        <v>7.5874791524265204</v>
      </c>
      <c r="AA469" s="3">
        <f t="shared" si="242"/>
        <v>49.683315052555017</v>
      </c>
      <c r="AB469">
        <f t="shared" si="243"/>
        <v>26.019177235958637</v>
      </c>
      <c r="AC469" s="6">
        <f t="shared" si="245"/>
        <v>26.019177235958637</v>
      </c>
      <c r="AD469" s="6">
        <f t="shared" si="246"/>
        <v>3.0095706763297745</v>
      </c>
    </row>
    <row r="470" spans="4:30">
      <c r="D470" s="6">
        <f t="shared" si="244"/>
        <v>138508656</v>
      </c>
      <c r="E470" s="3">
        <f t="shared" si="226"/>
        <v>1.0640532748569305</v>
      </c>
      <c r="F470" s="3">
        <f t="shared" si="227"/>
        <v>16925254.5</v>
      </c>
      <c r="G470">
        <v>155331</v>
      </c>
      <c r="H470">
        <v>11283503</v>
      </c>
      <c r="I470" s="3">
        <f t="shared" si="228"/>
        <v>22567006</v>
      </c>
      <c r="J470">
        <v>2251171.559814</v>
      </c>
      <c r="K470" s="12">
        <f t="shared" si="229"/>
        <v>18009372.478512</v>
      </c>
      <c r="L470" s="6">
        <f t="shared" si="230"/>
        <v>138.508656</v>
      </c>
      <c r="M470" s="6">
        <f t="shared" si="231"/>
        <v>5242880</v>
      </c>
      <c r="N470" s="13">
        <f t="shared" si="232"/>
        <v>1.2530700904168632</v>
      </c>
      <c r="O470" s="13">
        <f t="shared" si="247"/>
        <v>1.3333333333333333</v>
      </c>
      <c r="P470" s="7">
        <f t="shared" si="233"/>
        <v>0</v>
      </c>
      <c r="Q470" s="7">
        <f t="shared" si="234"/>
        <v>3.6543878762957654E-3</v>
      </c>
      <c r="R470" s="6">
        <f t="shared" si="235"/>
        <v>3.6543878762957654E-3</v>
      </c>
      <c r="S470">
        <f t="shared" si="236"/>
        <v>3.6543878762957654E-3</v>
      </c>
      <c r="T470" s="1">
        <f t="shared" si="237"/>
        <v>0</v>
      </c>
      <c r="U470" s="1">
        <f t="shared" si="238"/>
        <v>0.23442654094030604</v>
      </c>
      <c r="V470" s="1">
        <f t="shared" si="239"/>
        <v>0.82669833215538302</v>
      </c>
      <c r="W470">
        <f t="shared" si="240"/>
        <v>1.061124873095689</v>
      </c>
      <c r="X470" s="6">
        <v>3.6979999999999999E-3</v>
      </c>
      <c r="Y470" s="6">
        <v>1.060501061538746</v>
      </c>
      <c r="Z470" s="3">
        <f t="shared" si="241"/>
        <v>6.102489453758789</v>
      </c>
      <c r="AA470" s="3">
        <f t="shared" si="242"/>
        <v>38.96024332831152</v>
      </c>
      <c r="AB470">
        <f t="shared" si="243"/>
        <v>1.1793435290490677</v>
      </c>
      <c r="AC470" s="6">
        <f t="shared" si="245"/>
        <v>1.1793435290490677</v>
      </c>
      <c r="AD470" s="6">
        <f t="shared" si="246"/>
        <v>5.8822341586145604E-2</v>
      </c>
    </row>
    <row r="471" spans="4:30">
      <c r="D471" s="6">
        <f t="shared" si="244"/>
        <v>140010800</v>
      </c>
      <c r="E471" s="3">
        <f t="shared" si="226"/>
        <v>1.094744272578692</v>
      </c>
      <c r="F471" s="3">
        <f t="shared" si="227"/>
        <v>16932945</v>
      </c>
      <c r="G471">
        <v>227362</v>
      </c>
      <c r="H471">
        <v>11288630</v>
      </c>
      <c r="I471" s="3">
        <f t="shared" si="228"/>
        <v>22577260</v>
      </c>
      <c r="J471">
        <v>2317155.5695799999</v>
      </c>
      <c r="K471" s="12">
        <f t="shared" si="229"/>
        <v>18537244.556639999</v>
      </c>
      <c r="L471" s="6">
        <f t="shared" si="230"/>
        <v>140.01079999999999</v>
      </c>
      <c r="M471" s="6">
        <f t="shared" si="231"/>
        <v>5242880</v>
      </c>
      <c r="N471" s="13">
        <f t="shared" si="232"/>
        <v>1.2179404512367442</v>
      </c>
      <c r="O471" s="13">
        <f t="shared" si="247"/>
        <v>1.3333333333333333</v>
      </c>
      <c r="P471" s="7">
        <f t="shared" si="233"/>
        <v>0</v>
      </c>
      <c r="Q471" s="7">
        <f t="shared" si="234"/>
        <v>3.7615015097578791E-3</v>
      </c>
      <c r="R471" s="6">
        <f t="shared" si="235"/>
        <v>3.7615015097578791E-3</v>
      </c>
      <c r="S471">
        <f t="shared" si="236"/>
        <v>3.7615015097578791E-3</v>
      </c>
      <c r="T471" s="1">
        <f t="shared" si="237"/>
        <v>0</v>
      </c>
      <c r="U471" s="1">
        <f t="shared" si="238"/>
        <v>0.24129780896933745</v>
      </c>
      <c r="V471" s="1">
        <f t="shared" si="239"/>
        <v>0.66819938204771223</v>
      </c>
      <c r="W471">
        <f t="shared" si="240"/>
        <v>0.90949719101704973</v>
      </c>
      <c r="X471" s="6">
        <v>2.9889999999999999E-3</v>
      </c>
      <c r="Y471" s="6">
        <v>0.90312634999999986</v>
      </c>
      <c r="Z471" s="3">
        <f t="shared" si="241"/>
        <v>7.5534493141518908</v>
      </c>
      <c r="AA471" s="3">
        <f t="shared" si="242"/>
        <v>49.614572249287384</v>
      </c>
      <c r="AB471">
        <f t="shared" si="243"/>
        <v>25.844814645629953</v>
      </c>
      <c r="AC471" s="6">
        <f t="shared" si="245"/>
        <v>25.844814645629953</v>
      </c>
      <c r="AD471" s="6">
        <f t="shared" si="246"/>
        <v>0.70542078824849686</v>
      </c>
    </row>
    <row r="472" spans="4:30">
      <c r="D472" s="6">
        <f t="shared" si="244"/>
        <v>142183516</v>
      </c>
      <c r="E472" s="3">
        <f t="shared" si="226"/>
        <v>1.1026775941782134</v>
      </c>
      <c r="F472" s="3">
        <f t="shared" si="227"/>
        <v>17274972</v>
      </c>
      <c r="G472">
        <v>199187</v>
      </c>
      <c r="H472">
        <v>11516648</v>
      </c>
      <c r="I472" s="3">
        <f t="shared" si="228"/>
        <v>23033296</v>
      </c>
      <c r="J472">
        <v>2381090.5705570001</v>
      </c>
      <c r="K472" s="12">
        <f t="shared" si="229"/>
        <v>19048724.564456001</v>
      </c>
      <c r="L472" s="6">
        <f t="shared" si="230"/>
        <v>142.183516</v>
      </c>
      <c r="M472" s="6">
        <f t="shared" si="231"/>
        <v>5242880</v>
      </c>
      <c r="N472" s="13">
        <f t="shared" si="232"/>
        <v>1.2091778597596512</v>
      </c>
      <c r="O472" s="13">
        <f t="shared" si="247"/>
        <v>1.3333333333333333</v>
      </c>
      <c r="P472" s="7">
        <f t="shared" si="233"/>
        <v>0</v>
      </c>
      <c r="Q472" s="7">
        <f t="shared" si="234"/>
        <v>3.865288931655041E-3</v>
      </c>
      <c r="R472" s="6">
        <f t="shared" si="235"/>
        <v>3.865288931655041E-3</v>
      </c>
      <c r="S472">
        <f t="shared" si="236"/>
        <v>3.865288931655041E-3</v>
      </c>
      <c r="T472" s="1">
        <f t="shared" si="237"/>
        <v>0</v>
      </c>
      <c r="U472" s="1">
        <f t="shared" si="238"/>
        <v>0.24795570274856218</v>
      </c>
      <c r="V472" s="1">
        <f t="shared" si="239"/>
        <v>0.66730517076360696</v>
      </c>
      <c r="W472">
        <f t="shared" si="240"/>
        <v>0.91526087351216912</v>
      </c>
      <c r="X472" s="6">
        <v>2.9849999999999998E-3</v>
      </c>
      <c r="Y472" s="6">
        <v>0.89135085000000003</v>
      </c>
      <c r="Z472" s="3">
        <f t="shared" si="241"/>
        <v>7.7163470686767175</v>
      </c>
      <c r="AA472" s="3">
        <f t="shared" si="242"/>
        <v>51.05185812919531</v>
      </c>
      <c r="AB472">
        <f t="shared" si="243"/>
        <v>29.490416470855653</v>
      </c>
      <c r="AC472" s="6">
        <f t="shared" si="245"/>
        <v>29.490416470855653</v>
      </c>
      <c r="AD472" s="6">
        <f t="shared" si="246"/>
        <v>2.6824480519841414</v>
      </c>
    </row>
    <row r="473" spans="4:30">
      <c r="D473" s="6">
        <f t="shared" si="244"/>
        <v>143971448</v>
      </c>
      <c r="E473" s="3">
        <f t="shared" si="226"/>
        <v>1.0885216750328737</v>
      </c>
      <c r="F473" s="3">
        <f t="shared" si="227"/>
        <v>17451636</v>
      </c>
      <c r="G473">
        <v>217918</v>
      </c>
      <c r="H473">
        <v>11634424</v>
      </c>
      <c r="I473" s="3">
        <f t="shared" si="228"/>
        <v>23268848</v>
      </c>
      <c r="J473">
        <v>2374560.5063479999</v>
      </c>
      <c r="K473" s="12">
        <f t="shared" si="229"/>
        <v>18996484.050783999</v>
      </c>
      <c r="L473" s="6">
        <f t="shared" si="230"/>
        <v>143.97144800000001</v>
      </c>
      <c r="M473" s="6">
        <f t="shared" si="231"/>
        <v>5242880</v>
      </c>
      <c r="N473" s="13">
        <f t="shared" si="232"/>
        <v>1.2249028787534859</v>
      </c>
      <c r="O473" s="13">
        <f t="shared" si="247"/>
        <v>1.3333333333333333</v>
      </c>
      <c r="P473" s="7">
        <f t="shared" si="233"/>
        <v>0</v>
      </c>
      <c r="Q473" s="7">
        <f t="shared" si="234"/>
        <v>3.8546885012379229E-3</v>
      </c>
      <c r="R473" s="6">
        <f t="shared" si="235"/>
        <v>3.8546885012379229E-3</v>
      </c>
      <c r="S473">
        <f t="shared" si="236"/>
        <v>3.8546885012379229E-3</v>
      </c>
      <c r="T473" s="1">
        <f t="shared" si="237"/>
        <v>0</v>
      </c>
      <c r="U473" s="1">
        <f t="shared" si="238"/>
        <v>0.24727569221895132</v>
      </c>
      <c r="V473" s="1">
        <f t="shared" si="239"/>
        <v>0.6610456917748696</v>
      </c>
      <c r="W473">
        <f t="shared" si="240"/>
        <v>0.9083213839938209</v>
      </c>
      <c r="X473" s="6">
        <v>2.957E-3</v>
      </c>
      <c r="Y473" s="6">
        <v>0.90256511000000006</v>
      </c>
      <c r="Z473" s="3">
        <f t="shared" si="241"/>
        <v>7.8690727088265131</v>
      </c>
      <c r="AA473" s="3">
        <f t="shared" si="242"/>
        <v>51.393937235803854</v>
      </c>
      <c r="AB473">
        <f t="shared" si="243"/>
        <v>30.35808255792773</v>
      </c>
      <c r="AC473" s="6">
        <f t="shared" si="245"/>
        <v>30.35808255792773</v>
      </c>
      <c r="AD473" s="6">
        <f t="shared" si="246"/>
        <v>0.63776828176095091</v>
      </c>
    </row>
    <row r="474" spans="4:30">
      <c r="D474" s="6">
        <f t="shared" si="244"/>
        <v>145685724</v>
      </c>
      <c r="E474" s="3">
        <f t="shared" si="226"/>
        <v>1.0902071376025104</v>
      </c>
      <c r="F474" s="3">
        <f t="shared" si="227"/>
        <v>17677083</v>
      </c>
      <c r="G474">
        <v>213453</v>
      </c>
      <c r="H474">
        <v>11784722</v>
      </c>
      <c r="I474" s="3">
        <f t="shared" si="228"/>
        <v>23569444</v>
      </c>
      <c r="J474">
        <v>2408960.2573239999</v>
      </c>
      <c r="K474" s="12">
        <f t="shared" si="229"/>
        <v>19271682.058591999</v>
      </c>
      <c r="L474" s="6">
        <f t="shared" si="230"/>
        <v>145.68572399999999</v>
      </c>
      <c r="M474" s="6">
        <f t="shared" si="231"/>
        <v>5242880</v>
      </c>
      <c r="N474" s="13">
        <f t="shared" si="232"/>
        <v>1.223009176279551</v>
      </c>
      <c r="O474" s="13">
        <f t="shared" si="247"/>
        <v>1.3333333333333333</v>
      </c>
      <c r="P474" s="7">
        <f t="shared" si="233"/>
        <v>0</v>
      </c>
      <c r="Q474" s="7">
        <f t="shared" si="234"/>
        <v>3.9105305503995044E-3</v>
      </c>
      <c r="R474" s="6">
        <f t="shared" si="235"/>
        <v>3.9105305503995044E-3</v>
      </c>
      <c r="S474">
        <f t="shared" si="236"/>
        <v>3.9105305503995044E-3</v>
      </c>
      <c r="T474" s="1">
        <f t="shared" si="237"/>
        <v>0</v>
      </c>
      <c r="U474" s="1">
        <f t="shared" si="238"/>
        <v>0.25085792236722926</v>
      </c>
      <c r="V474" s="1">
        <f t="shared" si="239"/>
        <v>0.67602373078363398</v>
      </c>
      <c r="W474">
        <f t="shared" si="240"/>
        <v>0.92688165315086324</v>
      </c>
      <c r="X474" s="6">
        <v>3.0240000000000002E-3</v>
      </c>
      <c r="Y474" s="6">
        <v>0.90139391999999996</v>
      </c>
      <c r="Z474" s="3">
        <f t="shared" si="241"/>
        <v>7.7941283068783065</v>
      </c>
      <c r="AA474" s="3">
        <f t="shared" si="242"/>
        <v>50.983285869291002</v>
      </c>
      <c r="AB474">
        <f t="shared" si="243"/>
        <v>29.316486455010054</v>
      </c>
      <c r="AC474" s="6">
        <f t="shared" si="245"/>
        <v>29.316486455010054</v>
      </c>
      <c r="AD474" s="6">
        <f t="shared" si="246"/>
        <v>2.8275909771904475</v>
      </c>
    </row>
    <row r="475" spans="4:30">
      <c r="D475" s="6">
        <f t="shared" si="244"/>
        <v>150530504</v>
      </c>
      <c r="E475" s="3">
        <f t="shared" si="226"/>
        <v>1.1038227649093699</v>
      </c>
      <c r="F475" s="3">
        <f t="shared" si="227"/>
        <v>18254770.5</v>
      </c>
      <c r="G475">
        <v>224617</v>
      </c>
      <c r="H475">
        <v>12169847</v>
      </c>
      <c r="I475" s="3">
        <f t="shared" si="228"/>
        <v>24339694</v>
      </c>
      <c r="J475">
        <v>2518753.905762</v>
      </c>
      <c r="K475" s="12">
        <f t="shared" si="229"/>
        <v>20150031.246096</v>
      </c>
      <c r="L475" s="6">
        <f t="shared" si="230"/>
        <v>150.53050400000001</v>
      </c>
      <c r="M475" s="6">
        <f t="shared" si="231"/>
        <v>5242880</v>
      </c>
      <c r="N475" s="13">
        <f t="shared" si="232"/>
        <v>1.2079233874496216</v>
      </c>
      <c r="O475" s="13">
        <f t="shared" si="247"/>
        <v>1.3333333333333333</v>
      </c>
      <c r="P475" s="7">
        <f t="shared" si="233"/>
        <v>0</v>
      </c>
      <c r="Q475" s="7">
        <f t="shared" si="234"/>
        <v>4.0887615590478451E-3</v>
      </c>
      <c r="R475" s="6">
        <f t="shared" si="235"/>
        <v>4.0887615590478451E-3</v>
      </c>
      <c r="S475">
        <f t="shared" si="236"/>
        <v>4.0887615590478451E-3</v>
      </c>
      <c r="T475" s="1">
        <f t="shared" si="237"/>
        <v>0</v>
      </c>
      <c r="U475" s="1">
        <f t="shared" si="238"/>
        <v>0.26229132250429521</v>
      </c>
      <c r="V475" s="1">
        <f t="shared" si="239"/>
        <v>0.73414746425048083</v>
      </c>
      <c r="W475">
        <f t="shared" si="240"/>
        <v>0.99643878675477604</v>
      </c>
      <c r="X475" s="6">
        <v>3.284E-3</v>
      </c>
      <c r="Y475" s="6">
        <v>0.97334774545484404</v>
      </c>
      <c r="Z475" s="3">
        <f t="shared" si="241"/>
        <v>7.41159987819732</v>
      </c>
      <c r="AA475" s="3">
        <f t="shared" si="242"/>
        <v>49.086556019722288</v>
      </c>
      <c r="AB475">
        <f t="shared" si="243"/>
        <v>24.505528594635965</v>
      </c>
      <c r="AC475" s="6">
        <f t="shared" si="245"/>
        <v>24.505528594635965</v>
      </c>
      <c r="AD475" s="6">
        <f t="shared" si="246"/>
        <v>2.3723321297817965</v>
      </c>
    </row>
    <row r="476" spans="4:30">
      <c r="D476" s="6">
        <f t="shared" si="244"/>
        <v>153632160</v>
      </c>
      <c r="E476" s="3">
        <f t="shared" si="226"/>
        <v>1.4111840612691251</v>
      </c>
      <c r="F476" s="3">
        <f t="shared" si="227"/>
        <v>15479640</v>
      </c>
      <c r="G476">
        <v>1489752</v>
      </c>
      <c r="H476">
        <v>10319760</v>
      </c>
      <c r="I476" s="3">
        <f t="shared" si="228"/>
        <v>20639520</v>
      </c>
      <c r="J476">
        <v>2730577.6552729998</v>
      </c>
      <c r="K476" s="12">
        <f t="shared" si="229"/>
        <v>21844621.242183998</v>
      </c>
      <c r="L476" s="6">
        <f t="shared" si="230"/>
        <v>153.63216</v>
      </c>
      <c r="M476" s="6">
        <f t="shared" si="231"/>
        <v>5242880</v>
      </c>
      <c r="N476" s="13">
        <f t="shared" si="232"/>
        <v>0.94483304476541641</v>
      </c>
      <c r="O476" s="13">
        <f t="shared" si="247"/>
        <v>1.3333333333333333</v>
      </c>
      <c r="P476" s="7">
        <f t="shared" si="233"/>
        <v>0</v>
      </c>
      <c r="Q476" s="7">
        <f t="shared" si="234"/>
        <v>4.4326207992509623E-3</v>
      </c>
      <c r="R476" s="6">
        <f t="shared" si="235"/>
        <v>4.4326207992509623E-3</v>
      </c>
      <c r="S476">
        <f t="shared" si="236"/>
        <v>4.4326207992509623E-3</v>
      </c>
      <c r="T476" s="1">
        <f t="shared" si="237"/>
        <v>0</v>
      </c>
      <c r="U476" s="1">
        <f t="shared" si="238"/>
        <v>0.28434966304719567</v>
      </c>
      <c r="V476" s="1">
        <f t="shared" si="239"/>
        <v>0.80881410647327634</v>
      </c>
      <c r="W476">
        <f t="shared" si="240"/>
        <v>1.0931637695204719</v>
      </c>
      <c r="X476" s="6">
        <v>3.6180000000000001E-3</v>
      </c>
      <c r="Y476" s="6">
        <v>1.140544350001206</v>
      </c>
      <c r="Z476" s="3">
        <f t="shared" si="241"/>
        <v>5.7046766169154228</v>
      </c>
      <c r="AA476" s="3">
        <f t="shared" si="242"/>
        <v>48.302092298914317</v>
      </c>
      <c r="AB476">
        <f t="shared" si="243"/>
        <v>22.515776651491489</v>
      </c>
      <c r="AC476" s="6">
        <f t="shared" si="245"/>
        <v>22.515776651491489</v>
      </c>
      <c r="AD476" s="6">
        <f t="shared" si="246"/>
        <v>4.1542076360892084</v>
      </c>
    </row>
    <row r="477" spans="4:30">
      <c r="D477" s="6">
        <f t="shared" si="244"/>
        <v>159319440</v>
      </c>
      <c r="E477" s="3">
        <f t="shared" si="226"/>
        <v>1.047124929169994</v>
      </c>
      <c r="F477" s="3">
        <f t="shared" si="227"/>
        <v>19703895</v>
      </c>
      <c r="G477">
        <v>84414</v>
      </c>
      <c r="H477">
        <v>13135930</v>
      </c>
      <c r="I477" s="3">
        <f t="shared" si="228"/>
        <v>26271860</v>
      </c>
      <c r="J477">
        <v>2579054.9570309999</v>
      </c>
      <c r="K477" s="12">
        <f t="shared" si="229"/>
        <v>20632439.656248</v>
      </c>
      <c r="L477" s="6">
        <f t="shared" si="230"/>
        <v>159.31943999999999</v>
      </c>
      <c r="M477" s="6">
        <f t="shared" si="231"/>
        <v>5242880</v>
      </c>
      <c r="N477" s="13">
        <f t="shared" si="232"/>
        <v>1.2733278486552728</v>
      </c>
      <c r="O477" s="13">
        <f t="shared" si="247"/>
        <v>1.3333333333333333</v>
      </c>
      <c r="P477" s="7">
        <f t="shared" si="233"/>
        <v>0</v>
      </c>
      <c r="Q477" s="7">
        <f t="shared" si="234"/>
        <v>4.1866498917804825E-3</v>
      </c>
      <c r="R477" s="6">
        <f t="shared" si="235"/>
        <v>4.1866498917804825E-3</v>
      </c>
      <c r="S477">
        <f t="shared" si="236"/>
        <v>4.1866498917804825E-3</v>
      </c>
      <c r="T477" s="1">
        <f t="shared" si="237"/>
        <v>0</v>
      </c>
      <c r="U477" s="1">
        <f t="shared" si="238"/>
        <v>0.26857079365451875</v>
      </c>
      <c r="V477" s="1">
        <f t="shared" si="239"/>
        <v>1.619863741156816</v>
      </c>
      <c r="W477">
        <f t="shared" si="240"/>
        <v>1.8884345348113347</v>
      </c>
      <c r="X477" s="6">
        <v>7.2459999999999998E-3</v>
      </c>
      <c r="Y477" s="6">
        <v>1.857205538463768</v>
      </c>
      <c r="Z477" s="3">
        <f t="shared" si="241"/>
        <v>3.6257052166712671</v>
      </c>
      <c r="AA477" s="3">
        <f t="shared" si="242"/>
        <v>22.779397909189072</v>
      </c>
      <c r="AB477">
        <f t="shared" si="243"/>
        <v>42.221226997233195</v>
      </c>
      <c r="AC477" s="6">
        <f t="shared" si="245"/>
        <v>42.221226997233195</v>
      </c>
      <c r="AD477" s="6">
        <f t="shared" si="246"/>
        <v>1.6815045885227393</v>
      </c>
    </row>
    <row r="478" spans="4:30">
      <c r="D478" s="6">
        <f t="shared" si="244"/>
        <v>162723432</v>
      </c>
      <c r="E478" s="3">
        <f t="shared" si="226"/>
        <v>1.0861557966815345</v>
      </c>
      <c r="F478" s="3">
        <f t="shared" si="227"/>
        <v>19725744</v>
      </c>
      <c r="G478">
        <v>245874</v>
      </c>
      <c r="H478">
        <v>13150496</v>
      </c>
      <c r="I478" s="3">
        <f t="shared" si="228"/>
        <v>26300992</v>
      </c>
      <c r="J478">
        <v>2678153.8986820001</v>
      </c>
      <c r="K478" s="12">
        <f t="shared" si="229"/>
        <v>21425231.189456001</v>
      </c>
      <c r="L478" s="6">
        <f t="shared" si="230"/>
        <v>162.723432</v>
      </c>
      <c r="M478" s="6">
        <f t="shared" si="231"/>
        <v>5242880</v>
      </c>
      <c r="N478" s="13">
        <f t="shared" si="232"/>
        <v>1.2275709777611878</v>
      </c>
      <c r="O478" s="13">
        <f t="shared" si="247"/>
        <v>1.3333333333333333</v>
      </c>
      <c r="P478" s="7">
        <f t="shared" si="233"/>
        <v>0</v>
      </c>
      <c r="Q478" s="7">
        <f t="shared" si="234"/>
        <v>4.3475198927114987E-3</v>
      </c>
      <c r="R478" s="6">
        <f t="shared" si="235"/>
        <v>4.3475198927114987E-3</v>
      </c>
      <c r="S478">
        <f t="shared" si="236"/>
        <v>4.3475198927114987E-3</v>
      </c>
      <c r="T478" s="1">
        <f t="shared" si="237"/>
        <v>0</v>
      </c>
      <c r="U478" s="1">
        <f t="shared" si="238"/>
        <v>0.27889049674458827</v>
      </c>
      <c r="V478" s="1">
        <f t="shared" si="239"/>
        <v>0.72833509090379611</v>
      </c>
      <c r="W478">
        <f t="shared" si="240"/>
        <v>1.0072255876483844</v>
      </c>
      <c r="X478" s="6">
        <v>3.258E-3</v>
      </c>
      <c r="Y478" s="6">
        <v>0.99632354999891404</v>
      </c>
      <c r="Z478" s="3">
        <f t="shared" si="241"/>
        <v>8.0727415592387963</v>
      </c>
      <c r="AA478" s="3">
        <f t="shared" si="242"/>
        <v>52.609530238074896</v>
      </c>
      <c r="AB478">
        <f t="shared" si="243"/>
        <v>33.441371783655576</v>
      </c>
      <c r="AC478" s="6">
        <f t="shared" si="245"/>
        <v>33.441371783655576</v>
      </c>
      <c r="AD478" s="6">
        <f t="shared" si="246"/>
        <v>1.0942266344584828</v>
      </c>
    </row>
    <row r="479" spans="4:30">
      <c r="D479" s="6">
        <f t="shared" si="244"/>
        <v>171063056</v>
      </c>
      <c r="E479" s="3">
        <f t="shared" si="226"/>
        <v>1.0572973685955431</v>
      </c>
      <c r="F479" s="3">
        <f t="shared" si="227"/>
        <v>21223287</v>
      </c>
      <c r="G479">
        <v>63838</v>
      </c>
      <c r="H479">
        <v>14148858</v>
      </c>
      <c r="I479" s="3">
        <f t="shared" si="228"/>
        <v>28297716</v>
      </c>
      <c r="J479">
        <v>2804915.687256</v>
      </c>
      <c r="K479" s="12">
        <f t="shared" si="229"/>
        <v>22439325.498048</v>
      </c>
      <c r="L479" s="6">
        <f t="shared" si="230"/>
        <v>171.06305599999999</v>
      </c>
      <c r="M479" s="6">
        <f t="shared" si="231"/>
        <v>5242880</v>
      </c>
      <c r="N479" s="13">
        <f t="shared" si="232"/>
        <v>1.2610769429081825</v>
      </c>
      <c r="O479" s="13">
        <f t="shared" si="247"/>
        <v>1.3333333333333333</v>
      </c>
      <c r="P479" s="7">
        <f t="shared" si="233"/>
        <v>0</v>
      </c>
      <c r="Q479" s="7">
        <f t="shared" si="234"/>
        <v>4.553295743655825E-3</v>
      </c>
      <c r="R479" s="6">
        <f t="shared" si="235"/>
        <v>4.553295743655825E-3</v>
      </c>
      <c r="S479">
        <f t="shared" si="236"/>
        <v>4.553295743655825E-3</v>
      </c>
      <c r="T479" s="1">
        <f t="shared" si="237"/>
        <v>0</v>
      </c>
      <c r="U479" s="1">
        <f t="shared" si="238"/>
        <v>0.29209088011353262</v>
      </c>
      <c r="V479" s="1">
        <f t="shared" si="239"/>
        <v>0.93869829548957628</v>
      </c>
      <c r="W479">
        <f t="shared" si="240"/>
        <v>1.2307891756031089</v>
      </c>
      <c r="X479" s="6">
        <v>4.1989999999999996E-3</v>
      </c>
      <c r="Y479" s="6">
        <v>1.2079998125</v>
      </c>
      <c r="Z479" s="3">
        <f t="shared" si="241"/>
        <v>6.7391559895213158</v>
      </c>
      <c r="AA479" s="3">
        <f t="shared" si="242"/>
        <v>42.751751365654684</v>
      </c>
      <c r="AB479">
        <f t="shared" si="243"/>
        <v>8.4376219017819825</v>
      </c>
      <c r="AC479" s="6">
        <f t="shared" si="245"/>
        <v>8.4376219017819825</v>
      </c>
      <c r="AD479" s="6">
        <f t="shared" si="246"/>
        <v>1.8865369735402058</v>
      </c>
    </row>
    <row r="480" spans="4:30">
      <c r="D480" s="6">
        <f t="shared" si="244"/>
        <v>171371352</v>
      </c>
      <c r="E480" s="3">
        <f t="shared" si="226"/>
        <v>1.053840651578219</v>
      </c>
      <c r="F480" s="3">
        <f t="shared" si="227"/>
        <v>21331419</v>
      </c>
      <c r="G480">
        <v>36000</v>
      </c>
      <c r="H480">
        <v>14220946</v>
      </c>
      <c r="I480" s="3">
        <f t="shared" si="228"/>
        <v>28441892</v>
      </c>
      <c r="J480">
        <v>2809989.562256</v>
      </c>
      <c r="K480" s="12">
        <f t="shared" si="229"/>
        <v>22479916.498048</v>
      </c>
      <c r="L480" s="6">
        <f t="shared" si="230"/>
        <v>171.371352</v>
      </c>
      <c r="M480" s="6">
        <f t="shared" si="231"/>
        <v>5242880</v>
      </c>
      <c r="N480" s="13">
        <f t="shared" si="232"/>
        <v>1.2652134184960027</v>
      </c>
      <c r="O480" s="13">
        <f t="shared" si="247"/>
        <v>1.3333333333333333</v>
      </c>
      <c r="P480" s="7">
        <f t="shared" si="233"/>
        <v>0</v>
      </c>
      <c r="Q480" s="7">
        <f t="shared" si="234"/>
        <v>4.5615323026177608E-3</v>
      </c>
      <c r="R480" s="6">
        <f t="shared" si="235"/>
        <v>4.5615323026177608E-3</v>
      </c>
      <c r="S480">
        <f t="shared" si="236"/>
        <v>4.5615323026177608E-3</v>
      </c>
      <c r="T480" s="1">
        <f t="shared" si="237"/>
        <v>0</v>
      </c>
      <c r="U480" s="1">
        <f t="shared" si="238"/>
        <v>0.29261924986848448</v>
      </c>
      <c r="V480" s="1">
        <f t="shared" si="239"/>
        <v>0.85374822349956947</v>
      </c>
      <c r="W480">
        <f t="shared" si="240"/>
        <v>1.146367473368054</v>
      </c>
      <c r="X480" s="6">
        <v>3.8189999999999999E-3</v>
      </c>
      <c r="Y480" s="6">
        <v>1.122649607141766</v>
      </c>
      <c r="Z480" s="3">
        <f t="shared" si="241"/>
        <v>7.4474710657240113</v>
      </c>
      <c r="AA480" s="3">
        <f t="shared" si="242"/>
        <v>47.090686563075153</v>
      </c>
      <c r="AB480">
        <f t="shared" si="243"/>
        <v>19.443108212038776</v>
      </c>
      <c r="AC480" s="6">
        <f t="shared" si="245"/>
        <v>19.443108212038776</v>
      </c>
      <c r="AD480" s="6">
        <f t="shared" si="246"/>
        <v>2.1126686434846786</v>
      </c>
    </row>
    <row r="481" spans="4:30">
      <c r="D481" s="6">
        <f t="shared" si="244"/>
        <v>179543124</v>
      </c>
      <c r="E481" s="3">
        <f t="shared" si="226"/>
        <v>1.0687360181055447</v>
      </c>
      <c r="F481" s="3">
        <f t="shared" si="227"/>
        <v>22063075.5</v>
      </c>
      <c r="G481">
        <v>151926</v>
      </c>
      <c r="H481">
        <v>14708717</v>
      </c>
      <c r="I481" s="3">
        <f t="shared" si="228"/>
        <v>29417434</v>
      </c>
      <c r="J481">
        <v>2947450.4321289998</v>
      </c>
      <c r="K481" s="12">
        <f t="shared" si="229"/>
        <v>23579603.457031999</v>
      </c>
      <c r="L481" s="6">
        <f t="shared" si="230"/>
        <v>179.54312400000001</v>
      </c>
      <c r="M481" s="6">
        <f t="shared" si="231"/>
        <v>5242880</v>
      </c>
      <c r="N481" s="13">
        <f t="shared" si="232"/>
        <v>1.2475796742555916</v>
      </c>
      <c r="O481" s="13">
        <f t="shared" si="247"/>
        <v>1.3333333333333333</v>
      </c>
      <c r="P481" s="7">
        <f t="shared" si="233"/>
        <v>0</v>
      </c>
      <c r="Q481" s="7">
        <f t="shared" si="234"/>
        <v>4.7846762625434382E-3</v>
      </c>
      <c r="R481" s="6">
        <f t="shared" si="235"/>
        <v>4.7846762625434382E-3</v>
      </c>
      <c r="S481">
        <f t="shared" si="236"/>
        <v>4.7846762625434382E-3</v>
      </c>
      <c r="T481" s="1">
        <f t="shared" si="237"/>
        <v>0</v>
      </c>
      <c r="U481" s="1">
        <f t="shared" si="238"/>
        <v>0.30693378582576858</v>
      </c>
      <c r="V481" s="1">
        <f t="shared" si="239"/>
        <v>0.9201434113443907</v>
      </c>
      <c r="W481">
        <f t="shared" si="240"/>
        <v>1.2270771971701593</v>
      </c>
      <c r="X481" s="6">
        <v>4.1159999999999999E-3</v>
      </c>
      <c r="Y481" s="6">
        <v>1.1938869599999999</v>
      </c>
      <c r="Z481" s="3">
        <f t="shared" si="241"/>
        <v>7.1470928085519922</v>
      </c>
      <c r="AA481" s="3">
        <f t="shared" si="242"/>
        <v>45.830133055455782</v>
      </c>
      <c r="AB481">
        <f t="shared" si="243"/>
        <v>16.245778973358561</v>
      </c>
      <c r="AC481" s="6">
        <f t="shared" si="245"/>
        <v>16.245778973358561</v>
      </c>
      <c r="AD481" s="6">
        <f t="shared" si="246"/>
        <v>2.7800150501819156</v>
      </c>
    </row>
    <row r="482" spans="4:30">
      <c r="D482" s="6">
        <f t="shared" si="244"/>
        <v>183847960</v>
      </c>
      <c r="E482" s="3">
        <f t="shared" si="226"/>
        <v>1.0718085148609839</v>
      </c>
      <c r="F482" s="3">
        <f t="shared" si="227"/>
        <v>22516897.5</v>
      </c>
      <c r="G482">
        <v>185639</v>
      </c>
      <c r="H482">
        <v>15011265</v>
      </c>
      <c r="I482" s="3">
        <f t="shared" si="228"/>
        <v>30022530</v>
      </c>
      <c r="J482">
        <v>3016725.3085940001</v>
      </c>
      <c r="K482" s="12">
        <f t="shared" si="229"/>
        <v>24133802.468752</v>
      </c>
      <c r="L482" s="6">
        <f t="shared" si="230"/>
        <v>183.84796</v>
      </c>
      <c r="M482" s="6">
        <f t="shared" si="231"/>
        <v>5242880</v>
      </c>
      <c r="N482" s="13">
        <f t="shared" si="232"/>
        <v>1.2440033036183427</v>
      </c>
      <c r="O482" s="13">
        <f t="shared" si="247"/>
        <v>1.3333333333333333</v>
      </c>
      <c r="P482" s="7">
        <f t="shared" si="233"/>
        <v>0</v>
      </c>
      <c r="Q482" s="7">
        <f t="shared" si="234"/>
        <v>4.8971320492123584E-3</v>
      </c>
      <c r="R482" s="6">
        <f t="shared" si="235"/>
        <v>4.8971320492123584E-3</v>
      </c>
      <c r="S482">
        <f t="shared" si="236"/>
        <v>4.8971320492123584E-3</v>
      </c>
      <c r="T482" s="1">
        <f t="shared" si="237"/>
        <v>0</v>
      </c>
      <c r="U482" s="1">
        <f t="shared" si="238"/>
        <v>0.31414774941417623</v>
      </c>
      <c r="V482" s="1">
        <f t="shared" si="239"/>
        <v>0.91589590774489038</v>
      </c>
      <c r="W482">
        <f t="shared" si="240"/>
        <v>1.2300436571590665</v>
      </c>
      <c r="X482" s="6">
        <v>4.0969999999999999E-3</v>
      </c>
      <c r="Y482" s="6">
        <v>1.2191033200000001</v>
      </c>
      <c r="Z482" s="3">
        <f t="shared" si="241"/>
        <v>7.3279301928240175</v>
      </c>
      <c r="AA482" s="3">
        <f t="shared" si="242"/>
        <v>47.124827861854044</v>
      </c>
      <c r="AB482">
        <f t="shared" si="243"/>
        <v>19.529705863128104</v>
      </c>
      <c r="AC482" s="6">
        <f t="shared" si="245"/>
        <v>19.529705863128104</v>
      </c>
      <c r="AD482" s="6">
        <f t="shared" si="246"/>
        <v>0.89740852802093851</v>
      </c>
    </row>
    <row r="483" spans="4:30">
      <c r="D483" s="6">
        <f t="shared" si="244"/>
        <v>184602352</v>
      </c>
      <c r="E483" s="3">
        <f t="shared" si="226"/>
        <v>1.6041552502632566</v>
      </c>
      <c r="F483" s="3">
        <f t="shared" si="227"/>
        <v>17832414</v>
      </c>
      <c r="G483">
        <v>2097152</v>
      </c>
      <c r="H483">
        <v>11888276</v>
      </c>
      <c r="I483" s="3">
        <f t="shared" si="228"/>
        <v>23776552</v>
      </c>
      <c r="J483">
        <v>3575745.0678710002</v>
      </c>
      <c r="K483" s="12">
        <f t="shared" si="229"/>
        <v>28605960.542968001</v>
      </c>
      <c r="L483" s="6">
        <f t="shared" si="230"/>
        <v>184.602352</v>
      </c>
      <c r="M483" s="6">
        <f t="shared" si="231"/>
        <v>5242880</v>
      </c>
      <c r="N483" s="13">
        <f t="shared" si="232"/>
        <v>0.83117474640594857</v>
      </c>
      <c r="O483" s="13">
        <f t="shared" si="247"/>
        <v>1.3333333333333333</v>
      </c>
      <c r="P483" s="7">
        <f t="shared" si="233"/>
        <v>0</v>
      </c>
      <c r="Q483" s="7">
        <f t="shared" si="234"/>
        <v>5.804603992879076E-3</v>
      </c>
      <c r="R483" s="6">
        <f t="shared" si="235"/>
        <v>5.804603992879076E-3</v>
      </c>
      <c r="S483">
        <f t="shared" si="236"/>
        <v>5.804603992879076E-3</v>
      </c>
      <c r="T483" s="1">
        <f t="shared" si="237"/>
        <v>0</v>
      </c>
      <c r="U483" s="1">
        <f t="shared" si="238"/>
        <v>0.37236146836121969</v>
      </c>
      <c r="V483" s="1">
        <f t="shared" si="239"/>
        <v>1.801388631830199</v>
      </c>
      <c r="W483">
        <f t="shared" si="240"/>
        <v>2.1737501001914188</v>
      </c>
      <c r="X483" s="6">
        <v>8.0579999999999992E-3</v>
      </c>
      <c r="Y483" s="6">
        <v>2.2172162571417058</v>
      </c>
      <c r="Z483" s="3">
        <f t="shared" si="241"/>
        <v>2.9506765946885083</v>
      </c>
      <c r="AA483" s="3">
        <f t="shared" si="242"/>
        <v>28.400060107190868</v>
      </c>
      <c r="AB483">
        <f t="shared" si="243"/>
        <v>27.964705970723795</v>
      </c>
      <c r="AC483" s="6">
        <f t="shared" si="245"/>
        <v>27.964705970723795</v>
      </c>
      <c r="AD483" s="6">
        <f t="shared" si="246"/>
        <v>1.9603932097413357</v>
      </c>
    </row>
    <row r="484" spans="4:30">
      <c r="D484" s="6">
        <f t="shared" si="244"/>
        <v>186270764</v>
      </c>
      <c r="E484" s="3">
        <f t="shared" si="226"/>
        <v>1.1907096307182627</v>
      </c>
      <c r="F484" s="3">
        <f t="shared" si="227"/>
        <v>20662405.5</v>
      </c>
      <c r="G484">
        <v>1048576</v>
      </c>
      <c r="H484">
        <v>13774937</v>
      </c>
      <c r="I484" s="3">
        <f t="shared" si="228"/>
        <v>27549874</v>
      </c>
      <c r="J484">
        <v>3075365.6528320001</v>
      </c>
      <c r="K484" s="12">
        <f t="shared" si="229"/>
        <v>24602925.222656</v>
      </c>
      <c r="L484" s="6">
        <f t="shared" si="230"/>
        <v>186.27076400000001</v>
      </c>
      <c r="M484" s="6">
        <f t="shared" si="231"/>
        <v>5242880</v>
      </c>
      <c r="N484" s="13">
        <f t="shared" si="232"/>
        <v>1.1197804224771717</v>
      </c>
      <c r="O484" s="13">
        <f t="shared" si="247"/>
        <v>1.3333333333333333</v>
      </c>
      <c r="P484" s="7">
        <f t="shared" si="233"/>
        <v>0</v>
      </c>
      <c r="Q484" s="7">
        <f t="shared" si="234"/>
        <v>4.9923245111599783E-3</v>
      </c>
      <c r="R484" s="6">
        <f t="shared" si="235"/>
        <v>4.9923245111599783E-3</v>
      </c>
      <c r="S484">
        <f t="shared" si="236"/>
        <v>4.9923245111599783E-3</v>
      </c>
      <c r="T484" s="1">
        <f t="shared" si="237"/>
        <v>0</v>
      </c>
      <c r="U484" s="1">
        <f t="shared" si="238"/>
        <v>0.3202542822545249</v>
      </c>
      <c r="V484" s="1">
        <f t="shared" si="239"/>
        <v>0.89823523488380996</v>
      </c>
      <c r="W484">
        <f t="shared" si="240"/>
        <v>1.2184895171383348</v>
      </c>
      <c r="X484" s="6">
        <v>4.0179999999999999E-3</v>
      </c>
      <c r="Y484" s="6">
        <v>1.2397252000005738</v>
      </c>
      <c r="Z484" s="3">
        <f t="shared" si="241"/>
        <v>6.856613738178198</v>
      </c>
      <c r="AA484" s="3">
        <f t="shared" si="242"/>
        <v>48.985416072983575</v>
      </c>
      <c r="AB484">
        <f t="shared" si="243"/>
        <v>24.248992313588314</v>
      </c>
      <c r="AC484" s="6">
        <f t="shared" si="245"/>
        <v>24.248992313588314</v>
      </c>
      <c r="AD484" s="6">
        <f t="shared" si="246"/>
        <v>1.7129346779616372</v>
      </c>
    </row>
    <row r="485" spans="4:30">
      <c r="D485" s="6">
        <f t="shared" si="244"/>
        <v>186926896</v>
      </c>
      <c r="E485" s="3">
        <f t="shared" si="226"/>
        <v>1.3167065486862259</v>
      </c>
      <c r="F485" s="3">
        <f t="shared" si="227"/>
        <v>20316927</v>
      </c>
      <c r="G485">
        <v>1219574</v>
      </c>
      <c r="H485">
        <v>13544618</v>
      </c>
      <c r="I485" s="3">
        <f t="shared" si="228"/>
        <v>27089236</v>
      </c>
      <c r="J485">
        <v>3343928.8537599999</v>
      </c>
      <c r="K485" s="12">
        <f t="shared" si="229"/>
        <v>26751430.830079999</v>
      </c>
      <c r="L485" s="6">
        <f t="shared" si="230"/>
        <v>186.926896</v>
      </c>
      <c r="M485" s="6">
        <f t="shared" si="231"/>
        <v>5242880</v>
      </c>
      <c r="N485" s="13">
        <f t="shared" si="232"/>
        <v>1.0126275552162303</v>
      </c>
      <c r="O485" s="13">
        <f t="shared" si="247"/>
        <v>1.3333333333333333</v>
      </c>
      <c r="P485" s="7">
        <f t="shared" si="233"/>
        <v>0</v>
      </c>
      <c r="Q485" s="7">
        <f t="shared" si="234"/>
        <v>5.4282904424155934E-3</v>
      </c>
      <c r="R485" s="6">
        <f t="shared" si="235"/>
        <v>5.4282904424155934E-3</v>
      </c>
      <c r="S485">
        <f t="shared" si="236"/>
        <v>5.4282904424155934E-3</v>
      </c>
      <c r="T485" s="1">
        <f t="shared" si="237"/>
        <v>0</v>
      </c>
      <c r="U485" s="1">
        <f t="shared" si="238"/>
        <v>0.34822120549630986</v>
      </c>
      <c r="V485" s="1">
        <f t="shared" si="239"/>
        <v>1.0120236207862139</v>
      </c>
      <c r="W485">
        <f t="shared" si="240"/>
        <v>1.3602448262825237</v>
      </c>
      <c r="X485" s="6">
        <v>4.5269999999999998E-3</v>
      </c>
      <c r="Y485" s="6">
        <v>1.4055003529398449</v>
      </c>
      <c r="Z485" s="3">
        <f t="shared" si="241"/>
        <v>5.9839266622487299</v>
      </c>
      <c r="AA485" s="3">
        <f t="shared" si="242"/>
        <v>47.274452538246081</v>
      </c>
      <c r="AB485">
        <f t="shared" si="243"/>
        <v>19.90922117109772</v>
      </c>
      <c r="AC485" s="6">
        <f t="shared" si="245"/>
        <v>19.90922117109772</v>
      </c>
      <c r="AD485" s="6">
        <f t="shared" si="246"/>
        <v>3.219887249594882</v>
      </c>
    </row>
    <row r="486" spans="4:30">
      <c r="D486" s="6">
        <f t="shared" si="244"/>
        <v>194816428</v>
      </c>
      <c r="E486" s="3">
        <f t="shared" si="226"/>
        <v>1.0024656614253016</v>
      </c>
      <c r="F486" s="3">
        <f t="shared" si="227"/>
        <v>24256753.5</v>
      </c>
      <c r="G486">
        <v>38120</v>
      </c>
      <c r="H486">
        <v>16171169</v>
      </c>
      <c r="I486" s="3">
        <f t="shared" si="228"/>
        <v>32342338</v>
      </c>
      <c r="J486">
        <v>3039570.3051760001</v>
      </c>
      <c r="K486" s="12">
        <f t="shared" si="229"/>
        <v>24316562.441408001</v>
      </c>
      <c r="L486" s="6">
        <f t="shared" si="230"/>
        <v>194.816428</v>
      </c>
      <c r="M486" s="6">
        <f t="shared" si="231"/>
        <v>5242880</v>
      </c>
      <c r="N486" s="13">
        <f t="shared" si="232"/>
        <v>1.3300538708105027</v>
      </c>
      <c r="O486" s="13">
        <f t="shared" si="247"/>
        <v>1.3333333333333333</v>
      </c>
      <c r="P486" s="7">
        <f t="shared" si="233"/>
        <v>0</v>
      </c>
      <c r="Q486" s="7">
        <f t="shared" si="234"/>
        <v>4.9342169520396563E-3</v>
      </c>
      <c r="R486" s="6">
        <f t="shared" si="235"/>
        <v>4.9342169520396563E-3</v>
      </c>
      <c r="S486">
        <f t="shared" si="236"/>
        <v>4.9342169520396563E-3</v>
      </c>
      <c r="T486" s="1">
        <f t="shared" si="237"/>
        <v>0</v>
      </c>
      <c r="U486" s="1">
        <f t="shared" si="238"/>
        <v>0.3165267211558741</v>
      </c>
      <c r="V486" s="1">
        <f t="shared" si="239"/>
        <v>1.516135232200597</v>
      </c>
      <c r="W486">
        <f t="shared" si="240"/>
        <v>1.832661953356471</v>
      </c>
      <c r="X486" s="6">
        <v>6.7819999999999998E-3</v>
      </c>
      <c r="Y486" s="6">
        <v>1.81842375</v>
      </c>
      <c r="Z486" s="3">
        <f t="shared" si="241"/>
        <v>4.7688496018873492</v>
      </c>
      <c r="AA486" s="3">
        <f t="shared" si="242"/>
        <v>28.68364782236273</v>
      </c>
      <c r="AB486">
        <f t="shared" si="243"/>
        <v>27.245400294313534</v>
      </c>
      <c r="AC486" s="6">
        <f t="shared" si="245"/>
        <v>27.245400294313534</v>
      </c>
      <c r="AD486" s="6">
        <f t="shared" si="246"/>
        <v>0.78299699706798098</v>
      </c>
    </row>
    <row r="487" spans="4:30">
      <c r="D487" s="6">
        <f t="shared" si="244"/>
        <v>194816428</v>
      </c>
      <c r="E487" s="3">
        <f t="shared" si="226"/>
        <v>1.0024507044117013</v>
      </c>
      <c r="F487" s="3">
        <f t="shared" si="227"/>
        <v>24256753.5</v>
      </c>
      <c r="G487">
        <v>38120</v>
      </c>
      <c r="H487">
        <v>16171169</v>
      </c>
      <c r="I487" s="3">
        <f t="shared" si="228"/>
        <v>32342338</v>
      </c>
      <c r="J487">
        <v>3039524.9541020002</v>
      </c>
      <c r="K487" s="12">
        <f t="shared" si="229"/>
        <v>24316199.632816002</v>
      </c>
      <c r="L487" s="6">
        <f t="shared" si="230"/>
        <v>194.816428</v>
      </c>
      <c r="M487" s="6">
        <f t="shared" si="231"/>
        <v>5242880</v>
      </c>
      <c r="N487" s="13">
        <f t="shared" si="232"/>
        <v>1.3300737158101095</v>
      </c>
      <c r="O487" s="13">
        <f t="shared" si="247"/>
        <v>1.3333333333333333</v>
      </c>
      <c r="P487" s="7">
        <f t="shared" si="233"/>
        <v>0</v>
      </c>
      <c r="Q487" s="7">
        <f t="shared" si="234"/>
        <v>4.9341433324106773E-3</v>
      </c>
      <c r="R487" s="6">
        <f t="shared" si="235"/>
        <v>4.9341433324106773E-3</v>
      </c>
      <c r="S487">
        <f t="shared" si="236"/>
        <v>4.9341433324106773E-3</v>
      </c>
      <c r="T487" s="1">
        <f t="shared" si="237"/>
        <v>0</v>
      </c>
      <c r="U487" s="1">
        <f t="shared" si="238"/>
        <v>0.31652199850585688</v>
      </c>
      <c r="V487" s="1">
        <f t="shared" si="239"/>
        <v>1.5136761511693075</v>
      </c>
      <c r="W487">
        <f t="shared" si="240"/>
        <v>1.8301981496751645</v>
      </c>
      <c r="X487" s="6">
        <v>6.7710000000000001E-3</v>
      </c>
      <c r="Y487" s="6">
        <v>1.819254849997743</v>
      </c>
      <c r="Z487" s="3">
        <f t="shared" si="241"/>
        <v>4.7765969576133509</v>
      </c>
      <c r="AA487" s="3">
        <f t="shared" si="242"/>
        <v>28.729817909101762</v>
      </c>
      <c r="AB487">
        <f t="shared" si="243"/>
        <v>27.128292240279468</v>
      </c>
      <c r="AC487" s="6">
        <f t="shared" si="245"/>
        <v>27.128292240279468</v>
      </c>
      <c r="AD487" s="6">
        <f t="shared" si="246"/>
        <v>0.6015264808795231</v>
      </c>
    </row>
    <row r="488" spans="4:30">
      <c r="D488" s="6">
        <f t="shared" si="244"/>
        <v>216621836</v>
      </c>
      <c r="E488" s="3">
        <f t="shared" si="226"/>
        <v>1.4104415992370454</v>
      </c>
      <c r="F488" s="3">
        <f t="shared" si="227"/>
        <v>21918994.5</v>
      </c>
      <c r="G488">
        <v>2063494</v>
      </c>
      <c r="H488">
        <v>14612663</v>
      </c>
      <c r="I488" s="3">
        <f t="shared" si="228"/>
        <v>29225326</v>
      </c>
      <c r="J488">
        <v>3864432.7070309999</v>
      </c>
      <c r="K488" s="12">
        <f t="shared" si="229"/>
        <v>30915461.656248</v>
      </c>
      <c r="L488" s="6">
        <f t="shared" si="230"/>
        <v>216.621836</v>
      </c>
      <c r="M488" s="6">
        <f t="shared" si="231"/>
        <v>5242880</v>
      </c>
      <c r="N488" s="13">
        <f t="shared" si="232"/>
        <v>0.94533040861427908</v>
      </c>
      <c r="O488" s="13">
        <f t="shared" si="247"/>
        <v>1.3333333333333333</v>
      </c>
      <c r="P488" s="7">
        <f t="shared" si="233"/>
        <v>0</v>
      </c>
      <c r="Q488" s="7">
        <f t="shared" si="234"/>
        <v>6.2732384707728508E-3</v>
      </c>
      <c r="R488" s="6">
        <f t="shared" si="235"/>
        <v>6.2732384707728508E-3</v>
      </c>
      <c r="S488">
        <f t="shared" si="236"/>
        <v>6.2732384707728508E-3</v>
      </c>
      <c r="T488" s="1">
        <f t="shared" si="237"/>
        <v>0</v>
      </c>
      <c r="U488" s="1">
        <f t="shared" si="238"/>
        <v>0.40242405704552847</v>
      </c>
      <c r="V488" s="1">
        <f t="shared" si="239"/>
        <v>2.0057159102482687</v>
      </c>
      <c r="W488">
        <f t="shared" si="240"/>
        <v>2.4081399672937973</v>
      </c>
      <c r="X488" s="6">
        <v>8.9720000000000008E-3</v>
      </c>
      <c r="Y488" s="6">
        <v>2.4738970588266964</v>
      </c>
      <c r="Z488" s="3">
        <f t="shared" si="241"/>
        <v>3.2573925546143556</v>
      </c>
      <c r="AA488" s="3">
        <f t="shared" si="242"/>
        <v>27.566171784438694</v>
      </c>
      <c r="AB488">
        <f t="shared" si="243"/>
        <v>30.079820878590613</v>
      </c>
      <c r="AC488" s="6">
        <f t="shared" si="245"/>
        <v>30.079820878590613</v>
      </c>
      <c r="AD488" s="6">
        <f t="shared" si="246"/>
        <v>2.6580366914735709</v>
      </c>
    </row>
    <row r="489" spans="4:30">
      <c r="D489" s="6">
        <f t="shared" si="244"/>
        <v>217107456</v>
      </c>
      <c r="E489" s="3">
        <f t="shared" si="226"/>
        <v>1.0459239309919623</v>
      </c>
      <c r="F489" s="3">
        <f t="shared" si="227"/>
        <v>27102582</v>
      </c>
      <c r="G489">
        <v>14340</v>
      </c>
      <c r="H489">
        <v>18068388</v>
      </c>
      <c r="I489" s="3">
        <f t="shared" si="228"/>
        <v>36136776</v>
      </c>
      <c r="J489">
        <v>3543404.8881839998</v>
      </c>
      <c r="K489" s="12">
        <f t="shared" si="229"/>
        <v>28347239.105471998</v>
      </c>
      <c r="L489" s="6">
        <f t="shared" si="230"/>
        <v>217.10745600000001</v>
      </c>
      <c r="M489" s="6">
        <f t="shared" si="231"/>
        <v>5242880</v>
      </c>
      <c r="N489" s="13">
        <f t="shared" si="232"/>
        <v>1.274789966865745</v>
      </c>
      <c r="O489" s="13">
        <f t="shared" si="247"/>
        <v>1.3333333333333333</v>
      </c>
      <c r="P489" s="7">
        <f t="shared" si="233"/>
        <v>0</v>
      </c>
      <c r="Q489" s="7">
        <f t="shared" si="234"/>
        <v>5.7521053016752989E-3</v>
      </c>
      <c r="R489" s="6">
        <f t="shared" si="235"/>
        <v>5.7521053016752989E-3</v>
      </c>
      <c r="S489">
        <f t="shared" si="236"/>
        <v>5.7521053016752989E-3</v>
      </c>
      <c r="T489" s="1">
        <f t="shared" si="237"/>
        <v>0</v>
      </c>
      <c r="U489" s="1">
        <f t="shared" si="238"/>
        <v>0.36899371239239526</v>
      </c>
      <c r="V489" s="1">
        <f t="shared" si="239"/>
        <v>1.1649337503682264</v>
      </c>
      <c r="W489">
        <f t="shared" si="240"/>
        <v>1.5339274627606216</v>
      </c>
      <c r="X489" s="6">
        <v>5.2110000000000004E-3</v>
      </c>
      <c r="Y489" s="6">
        <v>1.5175589999988421</v>
      </c>
      <c r="Z489" s="3">
        <f t="shared" si="241"/>
        <v>6.9347104202648238</v>
      </c>
      <c r="AA489" s="3">
        <f t="shared" si="242"/>
        <v>43.519077498325842</v>
      </c>
      <c r="AB489">
        <f t="shared" si="243"/>
        <v>10.383905232686596</v>
      </c>
      <c r="AC489" s="6">
        <f t="shared" si="245"/>
        <v>10.383905232686596</v>
      </c>
      <c r="AD489" s="6">
        <f t="shared" si="246"/>
        <v>1.0786047041197073</v>
      </c>
    </row>
    <row r="490" spans="4:30">
      <c r="D490" s="6">
        <f t="shared" si="244"/>
        <v>220680600</v>
      </c>
      <c r="E490" s="3">
        <f t="shared" si="226"/>
        <v>1.1014151776451522</v>
      </c>
      <c r="F490" s="3">
        <f t="shared" si="227"/>
        <v>26326012.5</v>
      </c>
      <c r="G490">
        <v>503625</v>
      </c>
      <c r="H490">
        <v>17550675</v>
      </c>
      <c r="I490" s="3">
        <f t="shared" si="228"/>
        <v>35101350</v>
      </c>
      <c r="J490">
        <v>3624483.7167969998</v>
      </c>
      <c r="K490" s="12">
        <f t="shared" si="229"/>
        <v>28995869.734375998</v>
      </c>
      <c r="L490" s="6">
        <f t="shared" si="230"/>
        <v>220.6806</v>
      </c>
      <c r="M490" s="6">
        <f t="shared" si="231"/>
        <v>5242880</v>
      </c>
      <c r="N490" s="13">
        <f t="shared" si="232"/>
        <v>1.2105637913797653</v>
      </c>
      <c r="O490" s="13">
        <f t="shared" si="247"/>
        <v>1.3333333333333333</v>
      </c>
      <c r="P490" s="7">
        <f t="shared" si="233"/>
        <v>0</v>
      </c>
      <c r="Q490" s="7">
        <f t="shared" si="234"/>
        <v>5.8837227641542981E-3</v>
      </c>
      <c r="R490" s="6">
        <f t="shared" si="235"/>
        <v>5.8837227641542981E-3</v>
      </c>
      <c r="S490">
        <f t="shared" si="236"/>
        <v>5.8837227641542981E-3</v>
      </c>
      <c r="T490" s="1">
        <f t="shared" si="237"/>
        <v>0</v>
      </c>
      <c r="U490" s="1">
        <f t="shared" si="238"/>
        <v>0.37743688468300823</v>
      </c>
      <c r="V490" s="1">
        <f t="shared" si="239"/>
        <v>1.0328140331416631</v>
      </c>
      <c r="W490">
        <f t="shared" si="240"/>
        <v>1.4102509178246714</v>
      </c>
      <c r="X490" s="6">
        <v>4.62E-3</v>
      </c>
      <c r="Y490" s="6">
        <v>1.4070074117668798</v>
      </c>
      <c r="Z490" s="3">
        <f t="shared" si="241"/>
        <v>7.5976948051948048</v>
      </c>
      <c r="AA490" s="3">
        <f t="shared" si="242"/>
        <v>50.209298241343717</v>
      </c>
      <c r="AB490">
        <f t="shared" si="243"/>
        <v>27.353306583426367</v>
      </c>
      <c r="AC490" s="6">
        <f t="shared" si="245"/>
        <v>27.353306583426367</v>
      </c>
      <c r="AD490" s="6">
        <f t="shared" si="246"/>
        <v>0.23052515791075001</v>
      </c>
    </row>
    <row r="491" spans="4:30">
      <c r="D491" s="6">
        <f t="shared" si="244"/>
        <v>220680600</v>
      </c>
      <c r="E491" s="3">
        <f t="shared" si="226"/>
        <v>1.1012197963154504</v>
      </c>
      <c r="F491" s="3">
        <f t="shared" si="227"/>
        <v>26326012.5</v>
      </c>
      <c r="G491">
        <v>503625</v>
      </c>
      <c r="H491">
        <v>17550675</v>
      </c>
      <c r="I491" s="3">
        <f t="shared" si="228"/>
        <v>35101350</v>
      </c>
      <c r="J491">
        <v>3623840.765381</v>
      </c>
      <c r="K491" s="12">
        <f t="shared" si="229"/>
        <v>28990726.123048</v>
      </c>
      <c r="L491" s="6">
        <f t="shared" si="230"/>
        <v>220.6806</v>
      </c>
      <c r="M491" s="6">
        <f t="shared" si="231"/>
        <v>5242880</v>
      </c>
      <c r="N491" s="13">
        <f t="shared" si="232"/>
        <v>1.2107785728103573</v>
      </c>
      <c r="O491" s="13">
        <f t="shared" si="247"/>
        <v>1.3333333333333333</v>
      </c>
      <c r="P491" s="7">
        <f t="shared" si="233"/>
        <v>0</v>
      </c>
      <c r="Q491" s="7">
        <f t="shared" si="234"/>
        <v>5.8826790436748728E-3</v>
      </c>
      <c r="R491" s="6">
        <f t="shared" si="235"/>
        <v>5.8826790436748728E-3</v>
      </c>
      <c r="S491">
        <f t="shared" si="236"/>
        <v>5.8826790436748728E-3</v>
      </c>
      <c r="T491" s="1">
        <f t="shared" si="237"/>
        <v>0</v>
      </c>
      <c r="U491" s="1">
        <f t="shared" si="238"/>
        <v>0.37736993071151348</v>
      </c>
      <c r="V491" s="1">
        <f t="shared" si="239"/>
        <v>1.0359437726360317</v>
      </c>
      <c r="W491">
        <f t="shared" si="240"/>
        <v>1.4133137033475451</v>
      </c>
      <c r="X491" s="6">
        <v>4.6340000000000001E-3</v>
      </c>
      <c r="Y491" s="6">
        <v>1.4115436588238022</v>
      </c>
      <c r="Z491" s="3">
        <f t="shared" si="241"/>
        <v>7.5747410444540346</v>
      </c>
      <c r="AA491" s="3">
        <f t="shared" si="242"/>
        <v>50.048728740695722</v>
      </c>
      <c r="AB491">
        <f t="shared" si="243"/>
        <v>26.946030290782751</v>
      </c>
      <c r="AC491" s="6">
        <f t="shared" si="245"/>
        <v>26.946030290782751</v>
      </c>
      <c r="AD491" s="6">
        <f t="shared" si="246"/>
        <v>0.12539778792374653</v>
      </c>
    </row>
    <row r="492" spans="4:30">
      <c r="D492" s="6">
        <f t="shared" si="244"/>
        <v>220680600</v>
      </c>
      <c r="E492" s="3">
        <f t="shared" si="226"/>
        <v>1.1014402091045121</v>
      </c>
      <c r="F492" s="3">
        <f t="shared" si="227"/>
        <v>26326012.5</v>
      </c>
      <c r="G492">
        <v>503625</v>
      </c>
      <c r="H492">
        <v>17550675</v>
      </c>
      <c r="I492" s="3">
        <f t="shared" si="228"/>
        <v>35101350</v>
      </c>
      <c r="J492">
        <v>3624566.0891109998</v>
      </c>
      <c r="K492" s="12">
        <f t="shared" si="229"/>
        <v>28996528.712887999</v>
      </c>
      <c r="L492" s="6">
        <f t="shared" si="230"/>
        <v>220.6806</v>
      </c>
      <c r="M492" s="6">
        <f t="shared" si="231"/>
        <v>5242880</v>
      </c>
      <c r="N492" s="13">
        <f t="shared" si="232"/>
        <v>1.2105362799650776</v>
      </c>
      <c r="O492" s="13">
        <f t="shared" si="247"/>
        <v>1.3333333333333333</v>
      </c>
      <c r="P492" s="7">
        <f t="shared" si="233"/>
        <v>0</v>
      </c>
      <c r="Q492" s="7">
        <f t="shared" si="234"/>
        <v>5.8838564813667033E-3</v>
      </c>
      <c r="R492" s="6">
        <f t="shared" si="235"/>
        <v>5.8838564813667033E-3</v>
      </c>
      <c r="S492">
        <f t="shared" si="236"/>
        <v>5.8838564813667033E-3</v>
      </c>
      <c r="T492" s="1">
        <f t="shared" si="237"/>
        <v>0</v>
      </c>
      <c r="U492" s="1">
        <f t="shared" si="238"/>
        <v>0.37744546255285383</v>
      </c>
      <c r="V492" s="1">
        <f t="shared" si="239"/>
        <v>1.0343789028888473</v>
      </c>
      <c r="W492">
        <f t="shared" si="240"/>
        <v>1.4118243654417011</v>
      </c>
      <c r="X492" s="6">
        <v>4.627E-3</v>
      </c>
      <c r="Y492" s="6">
        <v>1.40999149375</v>
      </c>
      <c r="Z492" s="3">
        <f t="shared" si="241"/>
        <v>7.5862005619191706</v>
      </c>
      <c r="AA492" s="3">
        <f t="shared" si="242"/>
        <v>50.134477999374106</v>
      </c>
      <c r="AB492">
        <f t="shared" si="243"/>
        <v>27.163528881925725</v>
      </c>
      <c r="AC492" s="6">
        <f t="shared" si="245"/>
        <v>27.163528881925725</v>
      </c>
      <c r="AD492" s="6">
        <f t="shared" si="246"/>
        <v>0.12999168433466296</v>
      </c>
    </row>
    <row r="493" spans="4:30">
      <c r="D493" s="6">
        <f t="shared" si="244"/>
        <v>220680600</v>
      </c>
      <c r="E493" s="3">
        <f t="shared" si="226"/>
        <v>1.1016426042760559</v>
      </c>
      <c r="F493" s="3">
        <f t="shared" si="227"/>
        <v>26326012.5</v>
      </c>
      <c r="G493">
        <v>503625</v>
      </c>
      <c r="H493">
        <v>17550675</v>
      </c>
      <c r="I493" s="3">
        <f t="shared" si="228"/>
        <v>35101350</v>
      </c>
      <c r="J493">
        <v>3625232.1213380001</v>
      </c>
      <c r="K493" s="12">
        <f t="shared" si="229"/>
        <v>29001856.970704</v>
      </c>
      <c r="L493" s="6">
        <f t="shared" si="230"/>
        <v>220.6806</v>
      </c>
      <c r="M493" s="6">
        <f t="shared" si="231"/>
        <v>5242880</v>
      </c>
      <c r="N493" s="13">
        <f t="shared" si="232"/>
        <v>1.2103138787098136</v>
      </c>
      <c r="O493" s="13">
        <f t="shared" si="247"/>
        <v>1.3333333333333333</v>
      </c>
      <c r="P493" s="7">
        <f t="shared" si="233"/>
        <v>0</v>
      </c>
      <c r="Q493" s="7">
        <f t="shared" si="234"/>
        <v>5.884937669552899E-3</v>
      </c>
      <c r="R493" s="6">
        <f t="shared" si="235"/>
        <v>5.884937669552899E-3</v>
      </c>
      <c r="S493">
        <f t="shared" si="236"/>
        <v>5.884937669552899E-3</v>
      </c>
      <c r="T493" s="1">
        <f t="shared" si="237"/>
        <v>0</v>
      </c>
      <c r="U493" s="1">
        <f t="shared" si="238"/>
        <v>0.37751482005270753</v>
      </c>
      <c r="V493" s="1">
        <f t="shared" si="239"/>
        <v>1.0258838956898466</v>
      </c>
      <c r="W493">
        <f t="shared" si="240"/>
        <v>1.4033987157425543</v>
      </c>
      <c r="X493" s="6">
        <v>4.5890000000000002E-3</v>
      </c>
      <c r="Y493" s="6">
        <v>1.3990241352924981</v>
      </c>
      <c r="Z493" s="3">
        <f t="shared" si="241"/>
        <v>7.6490193942035303</v>
      </c>
      <c r="AA493" s="3">
        <f t="shared" si="242"/>
        <v>50.558913873530614</v>
      </c>
      <c r="AB493">
        <f t="shared" si="243"/>
        <v>28.240088680603591</v>
      </c>
      <c r="AC493" s="6">
        <f t="shared" si="245"/>
        <v>28.240088680603591</v>
      </c>
      <c r="AD493" s="6">
        <f t="shared" si="246"/>
        <v>0.31268799012831278</v>
      </c>
    </row>
    <row r="494" spans="4:30">
      <c r="D494" s="6">
        <f t="shared" si="244"/>
        <v>220680600</v>
      </c>
      <c r="E494" s="3">
        <f t="shared" si="226"/>
        <v>1.1014454860118297</v>
      </c>
      <c r="F494" s="3">
        <f t="shared" si="227"/>
        <v>26326012.5</v>
      </c>
      <c r="G494">
        <v>503625</v>
      </c>
      <c r="H494">
        <v>17550675</v>
      </c>
      <c r="I494" s="3">
        <f t="shared" si="228"/>
        <v>35101350</v>
      </c>
      <c r="J494">
        <v>3624583.4541020002</v>
      </c>
      <c r="K494" s="12">
        <f t="shared" si="229"/>
        <v>28996667.632816002</v>
      </c>
      <c r="L494" s="6">
        <f t="shared" si="230"/>
        <v>220.6806</v>
      </c>
      <c r="M494" s="6">
        <f t="shared" si="231"/>
        <v>5242880</v>
      </c>
      <c r="N494" s="13">
        <f t="shared" si="232"/>
        <v>1.210530480415454</v>
      </c>
      <c r="O494" s="13">
        <f t="shared" si="247"/>
        <v>1.3333333333333333</v>
      </c>
      <c r="P494" s="7">
        <f t="shared" si="233"/>
        <v>0</v>
      </c>
      <c r="Q494" s="7">
        <f t="shared" si="234"/>
        <v>5.8838846704277756E-3</v>
      </c>
      <c r="R494" s="6">
        <f t="shared" si="235"/>
        <v>5.8838846704277756E-3</v>
      </c>
      <c r="S494">
        <f t="shared" si="236"/>
        <v>5.8838846704277756E-3</v>
      </c>
      <c r="T494" s="1">
        <f t="shared" si="237"/>
        <v>0</v>
      </c>
      <c r="U494" s="1">
        <f t="shared" si="238"/>
        <v>0.37744727086228985</v>
      </c>
      <c r="V494" s="1">
        <f t="shared" si="239"/>
        <v>1.0368379839201369</v>
      </c>
      <c r="W494">
        <f t="shared" si="240"/>
        <v>1.4142852547824267</v>
      </c>
      <c r="X494" s="6">
        <v>4.6379999999999998E-3</v>
      </c>
      <c r="Y494" s="6">
        <v>1.414753694119284</v>
      </c>
      <c r="Z494" s="3">
        <f t="shared" si="241"/>
        <v>7.5682082794307899</v>
      </c>
      <c r="AA494" s="3">
        <f t="shared" si="242"/>
        <v>50.01581307945839</v>
      </c>
      <c r="AB494">
        <f t="shared" si="243"/>
        <v>26.862541406377225</v>
      </c>
      <c r="AC494" s="6">
        <f t="shared" si="245"/>
        <v>26.862541406377225</v>
      </c>
      <c r="AD494" s="6">
        <f t="shared" si="246"/>
        <v>3.3111017048721367E-2</v>
      </c>
    </row>
    <row r="495" spans="4:30">
      <c r="D495" s="6">
        <f t="shared" si="244"/>
        <v>220680600</v>
      </c>
      <c r="E495" s="3">
        <f t="shared" si="226"/>
        <v>1.1016010067247366</v>
      </c>
      <c r="F495" s="3">
        <f t="shared" si="227"/>
        <v>26326012.5</v>
      </c>
      <c r="G495">
        <v>503625</v>
      </c>
      <c r="H495">
        <v>17550675</v>
      </c>
      <c r="I495" s="3">
        <f t="shared" si="228"/>
        <v>35101350</v>
      </c>
      <c r="J495">
        <v>3625095.234131</v>
      </c>
      <c r="K495" s="12">
        <f t="shared" si="229"/>
        <v>29000761.873048</v>
      </c>
      <c r="L495" s="6">
        <f t="shared" si="230"/>
        <v>220.6806</v>
      </c>
      <c r="M495" s="6">
        <f t="shared" si="231"/>
        <v>5242880</v>
      </c>
      <c r="N495" s="13">
        <f t="shared" si="232"/>
        <v>1.2103595813674679</v>
      </c>
      <c r="O495" s="13">
        <f t="shared" si="247"/>
        <v>1.3333333333333333</v>
      </c>
      <c r="P495" s="7">
        <f t="shared" si="233"/>
        <v>0</v>
      </c>
      <c r="Q495" s="7">
        <f t="shared" si="234"/>
        <v>5.8847154568354813E-3</v>
      </c>
      <c r="R495" s="6">
        <f t="shared" si="235"/>
        <v>5.8847154568354813E-3</v>
      </c>
      <c r="S495">
        <f t="shared" si="236"/>
        <v>5.8847154568354813E-3</v>
      </c>
      <c r="T495" s="1">
        <f t="shared" si="237"/>
        <v>0</v>
      </c>
      <c r="U495" s="1">
        <f t="shared" si="238"/>
        <v>0.37750056525533499</v>
      </c>
      <c r="V495" s="1">
        <f t="shared" si="239"/>
        <v>1.0292371880052416</v>
      </c>
      <c r="W495">
        <f t="shared" si="240"/>
        <v>1.4067377532605765</v>
      </c>
      <c r="X495" s="6">
        <v>4.6039999999999996E-3</v>
      </c>
      <c r="Y495" s="6">
        <v>1.4077407058807279</v>
      </c>
      <c r="Z495" s="3">
        <f t="shared" si="241"/>
        <v>7.624098609904431</v>
      </c>
      <c r="AA495" s="3">
        <f t="shared" si="242"/>
        <v>50.392288224236317</v>
      </c>
      <c r="AB495">
        <f t="shared" si="243"/>
        <v>27.817451277920981</v>
      </c>
      <c r="AC495" s="6">
        <f t="shared" si="245"/>
        <v>27.817451277920981</v>
      </c>
      <c r="AD495" s="6">
        <f t="shared" si="246"/>
        <v>7.1245550829184615E-2</v>
      </c>
    </row>
    <row r="496" spans="4:30">
      <c r="D496" s="6">
        <f t="shared" si="244"/>
        <v>221163600</v>
      </c>
      <c r="E496" s="3">
        <f t="shared" si="226"/>
        <v>1.1021493178690129</v>
      </c>
      <c r="F496" s="3">
        <f t="shared" si="227"/>
        <v>26383312.5</v>
      </c>
      <c r="G496">
        <v>504855</v>
      </c>
      <c r="H496">
        <v>17588875</v>
      </c>
      <c r="I496" s="3">
        <f t="shared" si="228"/>
        <v>35177750</v>
      </c>
      <c r="J496">
        <v>3634793.734375</v>
      </c>
      <c r="K496" s="12">
        <f t="shared" si="229"/>
        <v>29078349.875</v>
      </c>
      <c r="L496" s="6">
        <f t="shared" si="230"/>
        <v>221.1636</v>
      </c>
      <c r="M496" s="6">
        <f t="shared" si="231"/>
        <v>5242880</v>
      </c>
      <c r="N496" s="13">
        <f t="shared" si="232"/>
        <v>1.2097574364164294</v>
      </c>
      <c r="O496" s="13">
        <f t="shared" si="247"/>
        <v>1.3333333333333333</v>
      </c>
      <c r="P496" s="7">
        <f t="shared" si="233"/>
        <v>0</v>
      </c>
      <c r="Q496" s="7">
        <f t="shared" si="234"/>
        <v>5.9004592954405022E-3</v>
      </c>
      <c r="R496" s="6">
        <f t="shared" si="235"/>
        <v>5.9004592954405022E-3</v>
      </c>
      <c r="S496">
        <f t="shared" si="236"/>
        <v>5.9004592954405022E-3</v>
      </c>
      <c r="T496" s="1">
        <f t="shared" si="237"/>
        <v>0</v>
      </c>
      <c r="U496" s="1">
        <f t="shared" si="238"/>
        <v>0.37851052198413154</v>
      </c>
      <c r="V496" s="1">
        <f t="shared" si="239"/>
        <v>1.0294607408262679</v>
      </c>
      <c r="W496">
        <f t="shared" si="240"/>
        <v>1.4079712628103995</v>
      </c>
      <c r="X496" s="6">
        <v>4.6049999999999997E-3</v>
      </c>
      <c r="Y496" s="6">
        <v>1.3975311562499999</v>
      </c>
      <c r="Z496" s="3">
        <f t="shared" si="241"/>
        <v>7.6390336590662331</v>
      </c>
      <c r="AA496" s="3">
        <f t="shared" si="242"/>
        <v>50.516134419109662</v>
      </c>
      <c r="AB496">
        <f t="shared" si="243"/>
        <v>28.131580791324701</v>
      </c>
      <c r="AC496" s="6">
        <f t="shared" si="245"/>
        <v>28.131580791324701</v>
      </c>
      <c r="AD496" s="6">
        <f t="shared" si="246"/>
        <v>0.74703927091068179</v>
      </c>
    </row>
    <row r="497" spans="4:30">
      <c r="D497" s="6">
        <f t="shared" si="244"/>
        <v>221163600</v>
      </c>
      <c r="E497" s="3">
        <f t="shared" si="226"/>
        <v>1.102349505072951</v>
      </c>
      <c r="F497" s="3">
        <f t="shared" si="227"/>
        <v>26383312.5</v>
      </c>
      <c r="G497">
        <v>504855</v>
      </c>
      <c r="H497">
        <v>17588875</v>
      </c>
      <c r="I497" s="3">
        <f t="shared" si="228"/>
        <v>35177750</v>
      </c>
      <c r="J497">
        <v>3635453.93457</v>
      </c>
      <c r="K497" s="12">
        <f t="shared" si="229"/>
        <v>29083631.47656</v>
      </c>
      <c r="L497" s="6">
        <f t="shared" si="230"/>
        <v>221.1636</v>
      </c>
      <c r="M497" s="6">
        <f t="shared" si="231"/>
        <v>5242880</v>
      </c>
      <c r="N497" s="13">
        <f t="shared" si="232"/>
        <v>1.2095377438801467</v>
      </c>
      <c r="O497" s="13">
        <f t="shared" si="247"/>
        <v>1.3333333333333333</v>
      </c>
      <c r="P497" s="7">
        <f t="shared" si="233"/>
        <v>0</v>
      </c>
      <c r="Q497" s="7">
        <f t="shared" si="234"/>
        <v>5.901531016330906E-3</v>
      </c>
      <c r="R497" s="6">
        <f t="shared" si="235"/>
        <v>5.901531016330906E-3</v>
      </c>
      <c r="S497">
        <f t="shared" si="236"/>
        <v>5.901531016330906E-3</v>
      </c>
      <c r="T497" s="1">
        <f t="shared" si="237"/>
        <v>0</v>
      </c>
      <c r="U497" s="1">
        <f t="shared" si="238"/>
        <v>0.37857927216328485</v>
      </c>
      <c r="V497" s="1">
        <f t="shared" si="239"/>
        <v>1.0303549521103734</v>
      </c>
      <c r="W497">
        <f t="shared" si="240"/>
        <v>1.4089342242736582</v>
      </c>
      <c r="X497" s="6">
        <v>4.6090000000000002E-3</v>
      </c>
      <c r="Y497" s="6">
        <v>1.4005937647050692</v>
      </c>
      <c r="Z497" s="3">
        <f t="shared" si="241"/>
        <v>7.6324039921891949</v>
      </c>
      <c r="AA497" s="3">
        <f t="shared" si="242"/>
        <v>50.481460579839442</v>
      </c>
      <c r="AB497">
        <f t="shared" si="243"/>
        <v>28.043632378626725</v>
      </c>
      <c r="AC497" s="6">
        <f t="shared" si="245"/>
        <v>28.043632378626725</v>
      </c>
      <c r="AD497" s="6">
        <f t="shared" si="246"/>
        <v>0.59549455229406023</v>
      </c>
    </row>
    <row r="498" spans="4:30">
      <c r="D498" s="6">
        <f t="shared" si="244"/>
        <v>221163600</v>
      </c>
      <c r="E498" s="3">
        <f t="shared" si="226"/>
        <v>1.1020838319913013</v>
      </c>
      <c r="F498" s="3">
        <f t="shared" si="227"/>
        <v>26383312.5</v>
      </c>
      <c r="G498">
        <v>504855</v>
      </c>
      <c r="H498">
        <v>17588875</v>
      </c>
      <c r="I498" s="3">
        <f t="shared" si="228"/>
        <v>35177750</v>
      </c>
      <c r="J498">
        <v>3634577.7675780002</v>
      </c>
      <c r="K498" s="12">
        <f t="shared" si="229"/>
        <v>29076622.140624002</v>
      </c>
      <c r="L498" s="6">
        <f t="shared" si="230"/>
        <v>221.1636</v>
      </c>
      <c r="M498" s="6">
        <f t="shared" si="231"/>
        <v>5242880</v>
      </c>
      <c r="N498" s="13">
        <f t="shared" si="232"/>
        <v>1.2098293202652275</v>
      </c>
      <c r="O498" s="13">
        <f t="shared" si="247"/>
        <v>1.3333333333333333</v>
      </c>
      <c r="P498" s="7">
        <f t="shared" si="233"/>
        <v>0</v>
      </c>
      <c r="Q498" s="7">
        <f t="shared" si="234"/>
        <v>5.9001087106788927E-3</v>
      </c>
      <c r="R498" s="6">
        <f t="shared" si="235"/>
        <v>5.9001087106788927E-3</v>
      </c>
      <c r="S498">
        <f t="shared" si="236"/>
        <v>5.9001087106788927E-3</v>
      </c>
      <c r="T498" s="1">
        <f t="shared" si="237"/>
        <v>0</v>
      </c>
      <c r="U498" s="1">
        <f t="shared" si="238"/>
        <v>0.37848803220588345</v>
      </c>
      <c r="V498" s="1">
        <f t="shared" si="239"/>
        <v>1.0346024557098736</v>
      </c>
      <c r="W498">
        <f t="shared" si="240"/>
        <v>1.4130904879157571</v>
      </c>
      <c r="X498" s="6">
        <v>4.6280000000000002E-3</v>
      </c>
      <c r="Y498" s="6">
        <v>1.4069120000000002</v>
      </c>
      <c r="Z498" s="3">
        <f t="shared" si="241"/>
        <v>7.6010695764909251</v>
      </c>
      <c r="AA498" s="3">
        <f t="shared" si="242"/>
        <v>50.262095316549697</v>
      </c>
      <c r="AB498">
        <f t="shared" si="243"/>
        <v>27.487223653390068</v>
      </c>
      <c r="AC498" s="6">
        <f t="shared" si="245"/>
        <v>27.487223653390068</v>
      </c>
      <c r="AD498" s="6">
        <f t="shared" si="246"/>
        <v>0.43915240724060384</v>
      </c>
    </row>
    <row r="499" spans="4:30">
      <c r="D499" s="6">
        <f t="shared" si="244"/>
        <v>221163600</v>
      </c>
      <c r="E499" s="3">
        <f t="shared" si="226"/>
        <v>1.1022579457332358</v>
      </c>
      <c r="F499" s="3">
        <f t="shared" si="227"/>
        <v>26383312.5</v>
      </c>
      <c r="G499">
        <v>504855</v>
      </c>
      <c r="H499">
        <v>17588875</v>
      </c>
      <c r="I499" s="3">
        <f t="shared" si="228"/>
        <v>35177750</v>
      </c>
      <c r="J499">
        <v>3635151.9797359998</v>
      </c>
      <c r="K499" s="12">
        <f t="shared" si="229"/>
        <v>29081215.837887999</v>
      </c>
      <c r="L499" s="6">
        <f t="shared" si="230"/>
        <v>221.1636</v>
      </c>
      <c r="M499" s="6">
        <f t="shared" si="231"/>
        <v>5242880</v>
      </c>
      <c r="N499" s="13">
        <f t="shared" si="232"/>
        <v>1.2096382144438826</v>
      </c>
      <c r="O499" s="13">
        <f t="shared" si="247"/>
        <v>1.3333333333333333</v>
      </c>
      <c r="P499" s="7">
        <f t="shared" si="233"/>
        <v>0</v>
      </c>
      <c r="Q499" s="7">
        <f t="shared" si="234"/>
        <v>5.9010408448556366E-3</v>
      </c>
      <c r="R499" s="6">
        <f t="shared" si="235"/>
        <v>5.9010408448556366E-3</v>
      </c>
      <c r="S499">
        <f t="shared" si="236"/>
        <v>5.9010408448556366E-3</v>
      </c>
      <c r="T499" s="1">
        <f t="shared" si="237"/>
        <v>0</v>
      </c>
      <c r="U499" s="1">
        <f t="shared" si="238"/>
        <v>0.37854782799060671</v>
      </c>
      <c r="V499" s="1">
        <f t="shared" si="239"/>
        <v>1.0312491633944787</v>
      </c>
      <c r="W499">
        <f t="shared" si="240"/>
        <v>1.4097969913850854</v>
      </c>
      <c r="X499" s="6">
        <v>4.6129999999999999E-3</v>
      </c>
      <c r="Y499" s="6">
        <v>1.4037630352943891</v>
      </c>
      <c r="Z499" s="3">
        <f t="shared" si="241"/>
        <v>7.6257858226750486</v>
      </c>
      <c r="AA499" s="3">
        <f t="shared" si="242"/>
        <v>50.433498093020589</v>
      </c>
      <c r="AB499">
        <f t="shared" si="243"/>
        <v>27.921977993835611</v>
      </c>
      <c r="AC499" s="6">
        <f t="shared" si="245"/>
        <v>27.921977993835611</v>
      </c>
      <c r="AD499" s="6">
        <f t="shared" si="246"/>
        <v>0.42984150023803269</v>
      </c>
    </row>
    <row r="500" spans="4:30">
      <c r="D500" s="6">
        <f t="shared" si="244"/>
        <v>221163600</v>
      </c>
      <c r="E500" s="3">
        <f t="shared" si="226"/>
        <v>1.1019152451656706</v>
      </c>
      <c r="F500" s="3">
        <f t="shared" si="227"/>
        <v>26383312.5</v>
      </c>
      <c r="G500">
        <v>504855</v>
      </c>
      <c r="H500">
        <v>17588875</v>
      </c>
      <c r="I500" s="3">
        <f t="shared" si="228"/>
        <v>35177750</v>
      </c>
      <c r="J500">
        <v>3634021.7827150002</v>
      </c>
      <c r="K500" s="12">
        <f t="shared" si="229"/>
        <v>29072174.261720002</v>
      </c>
      <c r="L500" s="6">
        <f t="shared" si="230"/>
        <v>221.1636</v>
      </c>
      <c r="M500" s="6">
        <f t="shared" si="231"/>
        <v>5242880</v>
      </c>
      <c r="N500" s="13">
        <f t="shared" si="232"/>
        <v>1.2100144173364891</v>
      </c>
      <c r="O500" s="13">
        <f t="shared" si="247"/>
        <v>1.3333333333333333</v>
      </c>
      <c r="P500" s="7">
        <f t="shared" si="233"/>
        <v>0</v>
      </c>
      <c r="Q500" s="7">
        <f t="shared" si="234"/>
        <v>5.8992061653647017E-3</v>
      </c>
      <c r="R500" s="6">
        <f t="shared" si="235"/>
        <v>5.8992061653647017E-3</v>
      </c>
      <c r="S500">
        <f t="shared" si="236"/>
        <v>5.8992061653647017E-3</v>
      </c>
      <c r="T500" s="1">
        <f t="shared" si="237"/>
        <v>0</v>
      </c>
      <c r="U500" s="1">
        <f t="shared" si="238"/>
        <v>0.37843013452692603</v>
      </c>
      <c r="V500" s="1">
        <f t="shared" si="239"/>
        <v>1.0375086423832161</v>
      </c>
      <c r="W500">
        <f t="shared" si="240"/>
        <v>1.4159387769101421</v>
      </c>
      <c r="X500" s="6">
        <v>4.6410000000000002E-3</v>
      </c>
      <c r="Y500" s="6">
        <v>1.4152047000016381</v>
      </c>
      <c r="Z500" s="3">
        <f t="shared" si="241"/>
        <v>7.5797780650721824</v>
      </c>
      <c r="AA500" s="3">
        <f t="shared" si="242"/>
        <v>50.113638029252321</v>
      </c>
      <c r="AB500">
        <f t="shared" si="243"/>
        <v>27.110669367909967</v>
      </c>
      <c r="AC500" s="6">
        <f t="shared" si="245"/>
        <v>27.110669367909967</v>
      </c>
      <c r="AD500" s="6">
        <f t="shared" si="246"/>
        <v>5.1870722906952785E-2</v>
      </c>
    </row>
    <row r="501" spans="4:30">
      <c r="D501" s="6">
        <f t="shared" si="244"/>
        <v>221163600</v>
      </c>
      <c r="E501" s="3">
        <f t="shared" si="226"/>
        <v>1.1020876254491547</v>
      </c>
      <c r="F501" s="3">
        <f t="shared" si="227"/>
        <v>26383312.5</v>
      </c>
      <c r="G501">
        <v>504855</v>
      </c>
      <c r="H501">
        <v>17588875</v>
      </c>
      <c r="I501" s="3">
        <f t="shared" si="228"/>
        <v>35177750</v>
      </c>
      <c r="J501">
        <v>3634590.278076</v>
      </c>
      <c r="K501" s="12">
        <f t="shared" si="229"/>
        <v>29076722.224608</v>
      </c>
      <c r="L501" s="6">
        <f t="shared" si="230"/>
        <v>221.1636</v>
      </c>
      <c r="M501" s="6">
        <f t="shared" si="231"/>
        <v>5242880</v>
      </c>
      <c r="N501" s="13">
        <f t="shared" si="232"/>
        <v>1.2098251559533977</v>
      </c>
      <c r="O501" s="13">
        <f t="shared" si="247"/>
        <v>1.3333333333333333</v>
      </c>
      <c r="P501" s="7">
        <f t="shared" si="233"/>
        <v>0</v>
      </c>
      <c r="Q501" s="7">
        <f t="shared" si="234"/>
        <v>5.9001290193097557E-3</v>
      </c>
      <c r="R501" s="6">
        <f t="shared" si="235"/>
        <v>5.9001290193097557E-3</v>
      </c>
      <c r="S501">
        <f t="shared" si="236"/>
        <v>5.9001290193097557E-3</v>
      </c>
      <c r="T501" s="1">
        <f t="shared" si="237"/>
        <v>0</v>
      </c>
      <c r="U501" s="1">
        <f t="shared" si="238"/>
        <v>0.37848933499098608</v>
      </c>
      <c r="V501" s="1">
        <f t="shared" si="239"/>
        <v>1.0363908782780844</v>
      </c>
      <c r="W501">
        <f t="shared" si="240"/>
        <v>1.4148802132690705</v>
      </c>
      <c r="X501" s="6">
        <v>4.6360000000000004E-3</v>
      </c>
      <c r="Y501" s="6">
        <v>1.4147708470574603</v>
      </c>
      <c r="Z501" s="3">
        <f t="shared" si="241"/>
        <v>7.587952976704055</v>
      </c>
      <c r="AA501" s="3">
        <f t="shared" si="242"/>
        <v>50.175534468693698</v>
      </c>
      <c r="AB501">
        <f t="shared" si="243"/>
        <v>27.267666507975736</v>
      </c>
      <c r="AC501" s="6">
        <f t="shared" si="245"/>
        <v>27.267666507975736</v>
      </c>
      <c r="AD501" s="6">
        <f t="shared" si="246"/>
        <v>7.7303127808826429E-3</v>
      </c>
    </row>
    <row r="502" spans="4:30">
      <c r="D502" s="6">
        <f t="shared" si="244"/>
        <v>221163600</v>
      </c>
      <c r="E502" s="3">
        <f t="shared" si="226"/>
        <v>1.1021788908946137</v>
      </c>
      <c r="F502" s="3">
        <f t="shared" si="227"/>
        <v>26383312.5</v>
      </c>
      <c r="G502">
        <v>504855</v>
      </c>
      <c r="H502">
        <v>17588875</v>
      </c>
      <c r="I502" s="3">
        <f t="shared" si="228"/>
        <v>35177750</v>
      </c>
      <c r="J502">
        <v>3634891.2636719998</v>
      </c>
      <c r="K502" s="12">
        <f t="shared" si="229"/>
        <v>29079130.109375998</v>
      </c>
      <c r="L502" s="6">
        <f t="shared" si="230"/>
        <v>221.1636</v>
      </c>
      <c r="M502" s="6">
        <f t="shared" si="231"/>
        <v>5242880</v>
      </c>
      <c r="N502" s="13">
        <f t="shared" si="232"/>
        <v>1.2097249769056062</v>
      </c>
      <c r="O502" s="13">
        <f t="shared" si="247"/>
        <v>1.3333333333333333</v>
      </c>
      <c r="P502" s="7">
        <f t="shared" si="233"/>
        <v>0</v>
      </c>
      <c r="Q502" s="7">
        <f t="shared" si="234"/>
        <v>5.90061761739468E-3</v>
      </c>
      <c r="R502" s="6">
        <f t="shared" si="235"/>
        <v>5.90061761739468E-3</v>
      </c>
      <c r="S502">
        <f t="shared" si="236"/>
        <v>5.90061761739468E-3</v>
      </c>
      <c r="T502" s="1">
        <f t="shared" si="237"/>
        <v>0</v>
      </c>
      <c r="U502" s="1">
        <f t="shared" si="238"/>
        <v>0.37852067823172464</v>
      </c>
      <c r="V502" s="1">
        <f t="shared" si="239"/>
        <v>1.0314727162155051</v>
      </c>
      <c r="W502">
        <f t="shared" si="240"/>
        <v>1.4099933944472296</v>
      </c>
      <c r="X502" s="6">
        <v>4.614E-3</v>
      </c>
      <c r="Y502" s="6">
        <v>1.408138517646516</v>
      </c>
      <c r="Z502" s="3">
        <f t="shared" si="241"/>
        <v>7.6241330732553099</v>
      </c>
      <c r="AA502" s="3">
        <f t="shared" si="242"/>
        <v>50.41895120828088</v>
      </c>
      <c r="AB502">
        <f t="shared" si="243"/>
        <v>27.885080567721715</v>
      </c>
      <c r="AC502" s="6">
        <f t="shared" si="245"/>
        <v>27.885080567721715</v>
      </c>
      <c r="AD502" s="6">
        <f t="shared" si="246"/>
        <v>0.13172545012217612</v>
      </c>
    </row>
    <row r="503" spans="4:30">
      <c r="D503" s="6">
        <f t="shared" si="244"/>
        <v>221163600</v>
      </c>
      <c r="E503" s="3">
        <f t="shared" si="226"/>
        <v>1.1023838774598147</v>
      </c>
      <c r="F503" s="3">
        <f t="shared" si="227"/>
        <v>26383312.5</v>
      </c>
      <c r="G503">
        <v>504855</v>
      </c>
      <c r="H503">
        <v>17588875</v>
      </c>
      <c r="I503" s="3">
        <f t="shared" si="228"/>
        <v>35177750</v>
      </c>
      <c r="J503">
        <v>3635567.2917479998</v>
      </c>
      <c r="K503" s="12">
        <f t="shared" si="229"/>
        <v>29084538.333983999</v>
      </c>
      <c r="L503" s="6">
        <f t="shared" si="230"/>
        <v>221.1636</v>
      </c>
      <c r="M503" s="6">
        <f t="shared" si="231"/>
        <v>5242880</v>
      </c>
      <c r="N503" s="13">
        <f t="shared" si="232"/>
        <v>1.2095000304301324</v>
      </c>
      <c r="O503" s="13">
        <f t="shared" si="247"/>
        <v>1.3333333333333333</v>
      </c>
      <c r="P503" s="7">
        <f t="shared" si="233"/>
        <v>0</v>
      </c>
      <c r="Q503" s="7">
        <f t="shared" si="234"/>
        <v>5.9017150321137848E-3</v>
      </c>
      <c r="R503" s="6">
        <f t="shared" si="235"/>
        <v>5.9017150321137848E-3</v>
      </c>
      <c r="S503">
        <f t="shared" si="236"/>
        <v>5.9017150321137848E-3</v>
      </c>
      <c r="T503" s="1">
        <f t="shared" si="237"/>
        <v>0</v>
      </c>
      <c r="U503" s="1">
        <f t="shared" si="238"/>
        <v>0.37859107665282427</v>
      </c>
      <c r="V503" s="1">
        <f t="shared" si="239"/>
        <v>1.0278958710790835</v>
      </c>
      <c r="W503">
        <f t="shared" si="240"/>
        <v>1.4064869477319077</v>
      </c>
      <c r="X503" s="6">
        <v>4.5979999999999997E-3</v>
      </c>
      <c r="Y503" s="6">
        <v>1.4040855124999998</v>
      </c>
      <c r="Z503" s="3">
        <f t="shared" si="241"/>
        <v>7.650663331883429</v>
      </c>
      <c r="AA503" s="3">
        <f t="shared" si="242"/>
        <v>50.603807453647676</v>
      </c>
      <c r="AB503">
        <f t="shared" si="243"/>
        <v>28.353958941143652</v>
      </c>
      <c r="AC503" s="6">
        <f t="shared" si="245"/>
        <v>28.353958941143652</v>
      </c>
      <c r="AD503" s="6">
        <f t="shared" si="246"/>
        <v>0.1710319785033709</v>
      </c>
    </row>
    <row r="504" spans="4:30">
      <c r="D504" s="6">
        <f t="shared" si="244"/>
        <v>221163600</v>
      </c>
      <c r="E504" s="3">
        <f t="shared" si="226"/>
        <v>1.1019857903195438</v>
      </c>
      <c r="F504" s="3">
        <f t="shared" si="227"/>
        <v>26383312.5</v>
      </c>
      <c r="G504">
        <v>504855</v>
      </c>
      <c r="H504">
        <v>17588875</v>
      </c>
      <c r="I504" s="3">
        <f t="shared" si="228"/>
        <v>35177750</v>
      </c>
      <c r="J504">
        <v>3634254.43457</v>
      </c>
      <c r="K504" s="12">
        <f t="shared" si="229"/>
        <v>29074035.47656</v>
      </c>
      <c r="L504" s="6">
        <f t="shared" si="230"/>
        <v>221.1636</v>
      </c>
      <c r="M504" s="6">
        <f t="shared" si="231"/>
        <v>5242880</v>
      </c>
      <c r="N504" s="13">
        <f t="shared" si="232"/>
        <v>1.2099369565797262</v>
      </c>
      <c r="O504" s="13">
        <f t="shared" si="247"/>
        <v>1.3333333333333333</v>
      </c>
      <c r="P504" s="7">
        <f t="shared" si="233"/>
        <v>0</v>
      </c>
      <c r="Q504" s="7">
        <f t="shared" si="234"/>
        <v>5.8995838354336944E-3</v>
      </c>
      <c r="R504" s="6">
        <f t="shared" si="235"/>
        <v>5.8995838354336944E-3</v>
      </c>
      <c r="S504">
        <f t="shared" si="236"/>
        <v>5.8995838354336944E-3</v>
      </c>
      <c r="T504" s="1">
        <f t="shared" si="237"/>
        <v>0</v>
      </c>
      <c r="U504" s="1">
        <f t="shared" si="238"/>
        <v>0.37845436180954833</v>
      </c>
      <c r="V504" s="1">
        <f t="shared" si="239"/>
        <v>1.0323669274996103</v>
      </c>
      <c r="W504">
        <f t="shared" si="240"/>
        <v>1.4108212893091587</v>
      </c>
      <c r="X504" s="6">
        <v>4.6179999999999997E-3</v>
      </c>
      <c r="Y504" s="6">
        <v>1.4110978117630759</v>
      </c>
      <c r="Z504" s="3">
        <f t="shared" si="241"/>
        <v>7.6175292334343876</v>
      </c>
      <c r="AA504" s="3">
        <f t="shared" si="242"/>
        <v>50.366453835530535</v>
      </c>
      <c r="AB504">
        <f t="shared" si="243"/>
        <v>27.751923677646051</v>
      </c>
      <c r="AC504" s="6">
        <f t="shared" si="245"/>
        <v>27.751923677646051</v>
      </c>
      <c r="AD504" s="6">
        <f t="shared" si="246"/>
        <v>1.959626410104668E-2</v>
      </c>
    </row>
    <row r="505" spans="4:30">
      <c r="D505" s="6">
        <f t="shared" si="244"/>
        <v>227223632</v>
      </c>
      <c r="E505" s="3">
        <f t="shared" si="226"/>
        <v>1.0815435451578235</v>
      </c>
      <c r="F505" s="3">
        <f t="shared" si="227"/>
        <v>27732714</v>
      </c>
      <c r="G505">
        <v>268096</v>
      </c>
      <c r="H505">
        <v>18488476</v>
      </c>
      <c r="I505" s="3">
        <f t="shared" si="228"/>
        <v>36976952</v>
      </c>
      <c r="J505">
        <v>3749267.2270510001</v>
      </c>
      <c r="K505" s="12">
        <f t="shared" si="229"/>
        <v>29994137.816408001</v>
      </c>
      <c r="L505" s="6">
        <f t="shared" si="230"/>
        <v>227.22363200000001</v>
      </c>
      <c r="M505" s="6">
        <f t="shared" si="231"/>
        <v>5242880</v>
      </c>
      <c r="N505" s="13">
        <f t="shared" si="232"/>
        <v>1.232805964496573</v>
      </c>
      <c r="O505" s="13">
        <f t="shared" si="247"/>
        <v>1.3333333333333333</v>
      </c>
      <c r="P505" s="7">
        <f t="shared" si="233"/>
        <v>0</v>
      </c>
      <c r="Q505" s="7">
        <f t="shared" si="234"/>
        <v>6.0862872222231992E-3</v>
      </c>
      <c r="R505" s="6">
        <f t="shared" si="235"/>
        <v>6.0862872222231992E-3</v>
      </c>
      <c r="S505">
        <f t="shared" si="236"/>
        <v>6.0862872222231992E-3</v>
      </c>
      <c r="T505" s="1">
        <f t="shared" si="237"/>
        <v>0</v>
      </c>
      <c r="U505" s="1">
        <f t="shared" si="238"/>
        <v>0.39043125934437406</v>
      </c>
      <c r="V505" s="1">
        <f t="shared" si="239"/>
        <v>1.1023389604808529</v>
      </c>
      <c r="W505">
        <f t="shared" si="240"/>
        <v>1.4927702198252271</v>
      </c>
      <c r="X505" s="6">
        <v>4.9309999999999996E-3</v>
      </c>
      <c r="Y505" s="6">
        <v>1.480121833334977</v>
      </c>
      <c r="Z505" s="3">
        <f t="shared" si="241"/>
        <v>7.4988748732508625</v>
      </c>
      <c r="AA505" s="3">
        <f t="shared" si="242"/>
        <v>48.662158290663974</v>
      </c>
      <c r="AB505">
        <f t="shared" si="243"/>
        <v>23.429065549040757</v>
      </c>
      <c r="AC505" s="6">
        <f t="shared" si="245"/>
        <v>23.429065549040757</v>
      </c>
      <c r="AD505" s="6">
        <f t="shared" si="246"/>
        <v>0.85455036236787074</v>
      </c>
    </row>
    <row r="506" spans="4:30">
      <c r="D506" s="6">
        <f t="shared" si="244"/>
        <v>230662796</v>
      </c>
      <c r="E506" s="3">
        <f t="shared" si="226"/>
        <v>1.2074080216447469</v>
      </c>
      <c r="F506" s="3">
        <f t="shared" si="227"/>
        <v>25375579.5</v>
      </c>
      <c r="G506">
        <v>1382908</v>
      </c>
      <c r="H506">
        <v>16917053</v>
      </c>
      <c r="I506" s="3">
        <f t="shared" si="228"/>
        <v>33834106</v>
      </c>
      <c r="J506">
        <v>3829834.7802729998</v>
      </c>
      <c r="K506" s="12">
        <f t="shared" si="229"/>
        <v>30638678.242183998</v>
      </c>
      <c r="L506" s="6">
        <f t="shared" si="230"/>
        <v>230.66279599999999</v>
      </c>
      <c r="M506" s="6">
        <f t="shared" si="231"/>
        <v>5242880</v>
      </c>
      <c r="N506" s="13">
        <f t="shared" si="232"/>
        <v>1.1042939167465935</v>
      </c>
      <c r="O506" s="13">
        <f t="shared" si="247"/>
        <v>1.3333333333333333</v>
      </c>
      <c r="P506" s="7">
        <f t="shared" si="233"/>
        <v>0</v>
      </c>
      <c r="Q506" s="7">
        <f t="shared" si="234"/>
        <v>6.2170747174870502E-3</v>
      </c>
      <c r="R506" s="6">
        <f t="shared" si="235"/>
        <v>6.2170747174870502E-3</v>
      </c>
      <c r="S506">
        <f t="shared" si="236"/>
        <v>6.2170747174870502E-3</v>
      </c>
      <c r="T506" s="1">
        <f t="shared" si="237"/>
        <v>0</v>
      </c>
      <c r="U506" s="1">
        <f t="shared" si="238"/>
        <v>0.39882118979259717</v>
      </c>
      <c r="V506" s="1">
        <f t="shared" si="239"/>
        <v>1.6578677207312928</v>
      </c>
      <c r="W506">
        <f t="shared" si="240"/>
        <v>2.0566889105238899</v>
      </c>
      <c r="X506" s="6">
        <v>7.4159999999999998E-3</v>
      </c>
      <c r="Y506" s="6">
        <v>2.0632901142825357</v>
      </c>
      <c r="Z506" s="3">
        <f t="shared" si="241"/>
        <v>4.5623120280474652</v>
      </c>
      <c r="AA506" s="3">
        <f t="shared" si="242"/>
        <v>33.051432839464937</v>
      </c>
      <c r="AB506">
        <f t="shared" si="243"/>
        <v>16.166737897963181</v>
      </c>
      <c r="AC506" s="6">
        <f t="shared" si="245"/>
        <v>16.166737897963181</v>
      </c>
      <c r="AD506" s="6">
        <f t="shared" si="246"/>
        <v>0.31993580122111126</v>
      </c>
    </row>
    <row r="507" spans="4:30">
      <c r="D507" s="6">
        <f t="shared" si="244"/>
        <v>231872904</v>
      </c>
      <c r="E507" s="3">
        <f t="shared" si="226"/>
        <v>1.5392995664900002</v>
      </c>
      <c r="F507" s="3">
        <f t="shared" si="227"/>
        <v>22215303</v>
      </c>
      <c r="G507">
        <v>2707524</v>
      </c>
      <c r="H507">
        <v>14810202</v>
      </c>
      <c r="I507" s="3">
        <f t="shared" si="228"/>
        <v>29620404</v>
      </c>
      <c r="J507">
        <v>4274500.7846680004</v>
      </c>
      <c r="K507" s="12">
        <f t="shared" si="229"/>
        <v>34196006.277344003</v>
      </c>
      <c r="L507" s="6">
        <f t="shared" si="230"/>
        <v>231.87290400000001</v>
      </c>
      <c r="M507" s="6">
        <f t="shared" si="231"/>
        <v>5242880</v>
      </c>
      <c r="N507" s="13">
        <f t="shared" si="232"/>
        <v>0.8661948345595113</v>
      </c>
      <c r="O507" s="13">
        <f t="shared" si="247"/>
        <v>1.3333333333333333</v>
      </c>
      <c r="P507" s="7">
        <f t="shared" si="233"/>
        <v>0</v>
      </c>
      <c r="Q507" s="7">
        <f t="shared" si="234"/>
        <v>6.9389131079810344E-3</v>
      </c>
      <c r="R507" s="6">
        <f t="shared" si="235"/>
        <v>6.9389131079810344E-3</v>
      </c>
      <c r="S507">
        <f t="shared" si="236"/>
        <v>6.9389131079810344E-3</v>
      </c>
      <c r="T507" s="1">
        <f t="shared" si="237"/>
        <v>0</v>
      </c>
      <c r="U507" s="1">
        <f t="shared" si="238"/>
        <v>0.44512664031662552</v>
      </c>
      <c r="V507" s="1">
        <f t="shared" si="239"/>
        <v>1.489308893677437</v>
      </c>
      <c r="W507">
        <f t="shared" si="240"/>
        <v>1.9344355339940624</v>
      </c>
      <c r="X507" s="6">
        <v>6.6620000000000004E-3</v>
      </c>
      <c r="Y507" s="6">
        <v>2.0234714666644464</v>
      </c>
      <c r="Z507" s="3">
        <f t="shared" si="241"/>
        <v>4.4461729210447309</v>
      </c>
      <c r="AA507" s="3">
        <f t="shared" si="242"/>
        <v>41.063952299422397</v>
      </c>
      <c r="AB507">
        <f t="shared" si="243"/>
        <v>4.1566062440863698</v>
      </c>
      <c r="AC507" s="6">
        <f t="shared" si="245"/>
        <v>4.1566062440863698</v>
      </c>
      <c r="AD507" s="6">
        <f t="shared" si="246"/>
        <v>4.400157557801081</v>
      </c>
    </row>
    <row r="508" spans="4:30">
      <c r="D508" s="6">
        <f t="shared" si="244"/>
        <v>240171648</v>
      </c>
      <c r="E508" s="3">
        <f t="shared" si="226"/>
        <v>1.1561210912096977</v>
      </c>
      <c r="F508" s="3">
        <f t="shared" si="227"/>
        <v>27734211</v>
      </c>
      <c r="G508">
        <v>914898</v>
      </c>
      <c r="H508">
        <v>18489474</v>
      </c>
      <c r="I508" s="3">
        <f t="shared" si="228"/>
        <v>36978948</v>
      </c>
      <c r="J508">
        <v>4008013.2856450002</v>
      </c>
      <c r="K508" s="12">
        <f t="shared" si="229"/>
        <v>32064106.285160001</v>
      </c>
      <c r="L508" s="6">
        <f t="shared" si="230"/>
        <v>240.171648</v>
      </c>
      <c r="M508" s="6">
        <f t="shared" si="231"/>
        <v>5242880</v>
      </c>
      <c r="N508" s="13">
        <f t="shared" si="232"/>
        <v>1.153281731015054</v>
      </c>
      <c r="O508" s="13">
        <f t="shared" si="247"/>
        <v>1.3333333333333333</v>
      </c>
      <c r="P508" s="7">
        <f t="shared" si="233"/>
        <v>0</v>
      </c>
      <c r="Q508" s="7">
        <f t="shared" si="234"/>
        <v>6.5063167199498643E-3</v>
      </c>
      <c r="R508" s="6">
        <f t="shared" si="235"/>
        <v>6.5063167199498643E-3</v>
      </c>
      <c r="S508">
        <f t="shared" si="236"/>
        <v>6.5063167199498643E-3</v>
      </c>
      <c r="T508" s="1">
        <f t="shared" si="237"/>
        <v>0</v>
      </c>
      <c r="U508" s="1">
        <f t="shared" si="238"/>
        <v>0.41737587102165596</v>
      </c>
      <c r="V508" s="1">
        <f t="shared" si="239"/>
        <v>1.1369896477399346</v>
      </c>
      <c r="W508">
        <f t="shared" si="240"/>
        <v>1.5543655187615906</v>
      </c>
      <c r="X508" s="6">
        <v>5.0860000000000002E-3</v>
      </c>
      <c r="Y508" s="6">
        <v>1.5680703111105461</v>
      </c>
      <c r="Z508" s="3">
        <f t="shared" si="241"/>
        <v>7.2707329925285089</v>
      </c>
      <c r="AA508" s="3">
        <f t="shared" si="242"/>
        <v>50.43508656729847</v>
      </c>
      <c r="AB508">
        <f t="shared" si="243"/>
        <v>27.926007077268267</v>
      </c>
      <c r="AC508" s="6">
        <f t="shared" si="245"/>
        <v>27.926007077268267</v>
      </c>
      <c r="AD508" s="6">
        <f t="shared" si="246"/>
        <v>0.87399093343266121</v>
      </c>
    </row>
    <row r="509" spans="4:30">
      <c r="D509" s="6">
        <f t="shared" si="244"/>
        <v>245410156</v>
      </c>
      <c r="E509" s="3">
        <f t="shared" si="226"/>
        <v>2.5426595751857994</v>
      </c>
      <c r="F509" s="3">
        <f t="shared" si="227"/>
        <v>19205059.5</v>
      </c>
      <c r="G509">
        <v>4588484</v>
      </c>
      <c r="H509">
        <v>12803373</v>
      </c>
      <c r="I509" s="3">
        <f t="shared" si="228"/>
        <v>25606746</v>
      </c>
      <c r="J509">
        <v>6103991.0537109999</v>
      </c>
      <c r="K509" s="12">
        <f t="shared" si="229"/>
        <v>48831928.429687999</v>
      </c>
      <c r="L509" s="6">
        <f t="shared" si="230"/>
        <v>245.410156</v>
      </c>
      <c r="M509" s="6">
        <f t="shared" si="231"/>
        <v>5242880</v>
      </c>
      <c r="N509" s="13">
        <f t="shared" si="232"/>
        <v>0.52438531148468936</v>
      </c>
      <c r="O509" s="13">
        <f t="shared" si="247"/>
        <v>1.3333333333333333</v>
      </c>
      <c r="P509" s="7">
        <f t="shared" si="233"/>
        <v>0</v>
      </c>
      <c r="Q509" s="7">
        <f t="shared" si="234"/>
        <v>9.9087743030754731E-3</v>
      </c>
      <c r="R509" s="6">
        <f t="shared" si="235"/>
        <v>9.9087743030754731E-3</v>
      </c>
      <c r="S509">
        <f t="shared" si="236"/>
        <v>9.9087743030754731E-3</v>
      </c>
      <c r="T509" s="1">
        <f t="shared" si="237"/>
        <v>0</v>
      </c>
      <c r="U509" s="1">
        <f t="shared" si="238"/>
        <v>0.63564125195783516</v>
      </c>
      <c r="V509" s="1">
        <f t="shared" si="239"/>
        <v>3.0074561012672709</v>
      </c>
      <c r="W509">
        <f t="shared" si="240"/>
        <v>3.6430973532251061</v>
      </c>
      <c r="X509" s="6">
        <v>1.3453E-2</v>
      </c>
      <c r="Y509" s="6">
        <v>3.678661699993885</v>
      </c>
      <c r="Z509" s="3">
        <f t="shared" si="241"/>
        <v>1.9034227309893703</v>
      </c>
      <c r="AA509" s="3">
        <f t="shared" si="242"/>
        <v>29.038536195458562</v>
      </c>
      <c r="AB509">
        <f t="shared" si="243"/>
        <v>26.345244160592628</v>
      </c>
      <c r="AC509" s="6">
        <f t="shared" si="245"/>
        <v>26.345244160592628</v>
      </c>
      <c r="AD509" s="6">
        <f t="shared" si="246"/>
        <v>0.96677405179275044</v>
      </c>
    </row>
    <row r="510" spans="4:30">
      <c r="D510" s="6">
        <f t="shared" si="244"/>
        <v>248074960</v>
      </c>
      <c r="E510" s="3">
        <f t="shared" si="226"/>
        <v>1.165746958187567</v>
      </c>
      <c r="F510" s="3">
        <f t="shared" si="227"/>
        <v>28852710</v>
      </c>
      <c r="G510">
        <v>862664</v>
      </c>
      <c r="H510">
        <v>19235140</v>
      </c>
      <c r="I510" s="3">
        <f t="shared" si="228"/>
        <v>38470280</v>
      </c>
      <c r="J510">
        <v>4204369.8647459997</v>
      </c>
      <c r="K510" s="12">
        <f t="shared" si="229"/>
        <v>33634958.917967997</v>
      </c>
      <c r="L510" s="6">
        <f t="shared" si="230"/>
        <v>248.07496</v>
      </c>
      <c r="M510" s="6">
        <f t="shared" si="231"/>
        <v>5242880</v>
      </c>
      <c r="N510" s="13">
        <f t="shared" si="232"/>
        <v>1.1437587925653432</v>
      </c>
      <c r="O510" s="13">
        <f t="shared" si="247"/>
        <v>1.3333333333333333</v>
      </c>
      <c r="P510" s="7">
        <f t="shared" si="233"/>
        <v>0</v>
      </c>
      <c r="Q510" s="7">
        <f t="shared" si="234"/>
        <v>6.8250676827404976E-3</v>
      </c>
      <c r="R510" s="6">
        <f t="shared" si="235"/>
        <v>6.8250676827404976E-3</v>
      </c>
      <c r="S510">
        <f t="shared" si="236"/>
        <v>6.8250676827404976E-3</v>
      </c>
      <c r="T510" s="1">
        <f t="shared" si="237"/>
        <v>0</v>
      </c>
      <c r="U510" s="1">
        <f t="shared" si="238"/>
        <v>0.43782353234220062</v>
      </c>
      <c r="V510" s="1">
        <f t="shared" si="239"/>
        <v>1.4495164915347496</v>
      </c>
      <c r="W510">
        <f t="shared" si="240"/>
        <v>1.8873400238769502</v>
      </c>
      <c r="X510" s="6">
        <v>6.4840000000000002E-3</v>
      </c>
      <c r="Y510" s="6">
        <v>1.8707961</v>
      </c>
      <c r="Z510" s="3">
        <f t="shared" si="241"/>
        <v>5.9331091918568779</v>
      </c>
      <c r="AA510" s="3">
        <f t="shared" si="242"/>
        <v>41.499023958011101</v>
      </c>
      <c r="AB510">
        <f t="shared" si="243"/>
        <v>5.2601431637954565</v>
      </c>
      <c r="AC510" s="6">
        <f t="shared" si="245"/>
        <v>5.2601431637954565</v>
      </c>
      <c r="AD510" s="6">
        <f t="shared" si="246"/>
        <v>0.88432533491759213</v>
      </c>
    </row>
    <row r="511" spans="4:30">
      <c r="D511" s="6">
        <f t="shared" si="244"/>
        <v>251208480</v>
      </c>
      <c r="E511" s="3">
        <f t="shared" si="226"/>
        <v>1.1103903175513712</v>
      </c>
      <c r="F511" s="3">
        <f t="shared" si="227"/>
        <v>30361402.5</v>
      </c>
      <c r="G511">
        <v>415863</v>
      </c>
      <c r="H511">
        <v>20240935</v>
      </c>
      <c r="I511" s="3">
        <f t="shared" si="228"/>
        <v>40481870</v>
      </c>
      <c r="J511">
        <v>4214125.9204099998</v>
      </c>
      <c r="K511" s="12">
        <f t="shared" si="229"/>
        <v>33713007.363279998</v>
      </c>
      <c r="L511" s="6">
        <f t="shared" si="230"/>
        <v>251.20848000000001</v>
      </c>
      <c r="M511" s="6">
        <f t="shared" si="231"/>
        <v>5242880</v>
      </c>
      <c r="N511" s="13">
        <f t="shared" si="232"/>
        <v>1.2007789623684717</v>
      </c>
      <c r="O511" s="13">
        <f t="shared" si="247"/>
        <v>1.3333333333333333</v>
      </c>
      <c r="P511" s="7">
        <f t="shared" si="233"/>
        <v>0</v>
      </c>
      <c r="Q511" s="7">
        <f t="shared" si="234"/>
        <v>6.8409049526205121E-3</v>
      </c>
      <c r="R511" s="6">
        <f t="shared" si="235"/>
        <v>6.8409049526205121E-3</v>
      </c>
      <c r="S511">
        <f t="shared" si="236"/>
        <v>6.8409049526205121E-3</v>
      </c>
      <c r="T511" s="1">
        <f t="shared" si="237"/>
        <v>0</v>
      </c>
      <c r="U511" s="1">
        <f t="shared" si="238"/>
        <v>0.43883948262487105</v>
      </c>
      <c r="V511" s="1">
        <f t="shared" si="239"/>
        <v>1.2246223535822576</v>
      </c>
      <c r="W511">
        <f t="shared" si="240"/>
        <v>1.6634618362071287</v>
      </c>
      <c r="X511" s="6">
        <v>5.4780000000000002E-3</v>
      </c>
      <c r="Y511" s="6">
        <v>1.65309606</v>
      </c>
      <c r="Z511" s="3">
        <f t="shared" si="241"/>
        <v>7.3898995983935736</v>
      </c>
      <c r="AA511" s="3">
        <f t="shared" si="242"/>
        <v>49.234037770397947</v>
      </c>
      <c r="AB511">
        <f t="shared" si="243"/>
        <v>24.879608481571957</v>
      </c>
      <c r="AC511" s="6">
        <f t="shared" si="245"/>
        <v>24.879608481571957</v>
      </c>
      <c r="AD511" s="6">
        <f t="shared" si="246"/>
        <v>0.62705226017710991</v>
      </c>
    </row>
    <row r="512" spans="4:30">
      <c r="D512" s="6">
        <f t="shared" si="244"/>
        <v>255144564</v>
      </c>
      <c r="E512" s="3">
        <f t="shared" si="226"/>
        <v>2.9648106435528208</v>
      </c>
      <c r="F512" s="3">
        <f t="shared" si="227"/>
        <v>22456150.5</v>
      </c>
      <c r="G512">
        <v>3774768</v>
      </c>
      <c r="H512">
        <v>14970767</v>
      </c>
      <c r="I512" s="3">
        <f t="shared" si="228"/>
        <v>29941534</v>
      </c>
      <c r="J512">
        <v>8322279.2519530002</v>
      </c>
      <c r="K512" s="12">
        <f t="shared" si="229"/>
        <v>66578234.015624002</v>
      </c>
      <c r="L512" s="6">
        <f t="shared" si="230"/>
        <v>255.144564</v>
      </c>
      <c r="M512" s="6">
        <f t="shared" si="231"/>
        <v>5242880</v>
      </c>
      <c r="N512" s="13">
        <f t="shared" si="232"/>
        <v>0.44971955839161459</v>
      </c>
      <c r="O512" s="13">
        <f t="shared" si="247"/>
        <v>1.3333333333333333</v>
      </c>
      <c r="P512" s="7">
        <f t="shared" si="233"/>
        <v>0</v>
      </c>
      <c r="Q512" s="7">
        <f t="shared" si="234"/>
        <v>1.3509781726274853E-2</v>
      </c>
      <c r="R512" s="6">
        <f t="shared" si="235"/>
        <v>1.3509781726274853E-2</v>
      </c>
      <c r="S512">
        <f t="shared" si="236"/>
        <v>1.3509781726274853E-2</v>
      </c>
      <c r="T512" s="1">
        <f t="shared" si="237"/>
        <v>0</v>
      </c>
      <c r="U512" s="1">
        <f t="shared" si="238"/>
        <v>0.86664347249296947</v>
      </c>
      <c r="V512" s="1">
        <f t="shared" si="239"/>
        <v>5.4412756637809689</v>
      </c>
      <c r="W512">
        <f t="shared" si="240"/>
        <v>6.307919136273938</v>
      </c>
      <c r="X512" s="6">
        <v>2.4340000000000001E-2</v>
      </c>
      <c r="Y512" s="6">
        <v>6.3255234545498809</v>
      </c>
      <c r="Z512" s="3">
        <f t="shared" si="241"/>
        <v>1.230136976170912</v>
      </c>
      <c r="AA512" s="3">
        <f t="shared" si="242"/>
        <v>21.882739199876418</v>
      </c>
      <c r="AB512">
        <f t="shared" si="243"/>
        <v>44.495555767153441</v>
      </c>
      <c r="AC512" s="6">
        <f t="shared" si="245"/>
        <v>44.495555767153441</v>
      </c>
      <c r="AD512" s="6">
        <f t="shared" si="246"/>
        <v>0.27830611019678209</v>
      </c>
    </row>
    <row r="513" spans="4:30">
      <c r="D513" s="6">
        <f t="shared" si="244"/>
        <v>259825020</v>
      </c>
      <c r="E513" s="3">
        <f t="shared" si="226"/>
        <v>1.8222001928007039</v>
      </c>
      <c r="F513" s="3">
        <f t="shared" si="227"/>
        <v>22411080</v>
      </c>
      <c r="G513">
        <v>4026819</v>
      </c>
      <c r="H513">
        <v>14940720</v>
      </c>
      <c r="I513" s="3">
        <f t="shared" si="228"/>
        <v>29881440</v>
      </c>
      <c r="J513">
        <v>5104684.2871089997</v>
      </c>
      <c r="K513" s="12">
        <f t="shared" si="229"/>
        <v>40837474.296871997</v>
      </c>
      <c r="L513" s="6">
        <f t="shared" si="230"/>
        <v>259.82501999999999</v>
      </c>
      <c r="M513" s="6">
        <f t="shared" si="231"/>
        <v>5242880</v>
      </c>
      <c r="N513" s="13">
        <f t="shared" si="232"/>
        <v>0.73171616302159048</v>
      </c>
      <c r="O513" s="13">
        <f t="shared" si="247"/>
        <v>1.3333333333333333</v>
      </c>
      <c r="P513" s="7">
        <f t="shared" si="233"/>
        <v>0</v>
      </c>
      <c r="Q513" s="7">
        <f t="shared" si="234"/>
        <v>8.286572513678132E-3</v>
      </c>
      <c r="R513" s="6">
        <f t="shared" si="235"/>
        <v>8.286572513678132E-3</v>
      </c>
      <c r="S513">
        <f t="shared" si="236"/>
        <v>8.286572513678132E-3</v>
      </c>
      <c r="T513" s="1">
        <f t="shared" si="237"/>
        <v>0</v>
      </c>
      <c r="U513" s="1">
        <f t="shared" si="238"/>
        <v>0.53157809088444963</v>
      </c>
      <c r="V513" s="1">
        <f t="shared" si="239"/>
        <v>1.8498995939929137</v>
      </c>
      <c r="W513">
        <f t="shared" si="240"/>
        <v>2.3814776848773631</v>
      </c>
      <c r="X513" s="6">
        <v>8.2749999999999994E-3</v>
      </c>
      <c r="Y513" s="6">
        <v>2.4536478333305749</v>
      </c>
      <c r="Z513" s="3">
        <f t="shared" si="241"/>
        <v>3.6110501510574022</v>
      </c>
      <c r="AA513" s="3">
        <f t="shared" si="242"/>
        <v>39.480337688818857</v>
      </c>
      <c r="AB513">
        <f t="shared" si="243"/>
        <v>0.13984910789284158</v>
      </c>
      <c r="AC513" s="6">
        <f t="shared" si="245"/>
        <v>0.13984910789284158</v>
      </c>
      <c r="AD513" s="6">
        <f t="shared" si="246"/>
        <v>2.9413409484786666</v>
      </c>
    </row>
    <row r="514" spans="4:30">
      <c r="D514" s="6">
        <f t="shared" si="244"/>
        <v>267559284</v>
      </c>
      <c r="E514" s="3">
        <f t="shared" si="226"/>
        <v>2.4198493038419415</v>
      </c>
      <c r="F514" s="3">
        <f t="shared" si="227"/>
        <v>16728678</v>
      </c>
      <c r="G514">
        <v>6686493</v>
      </c>
      <c r="H514">
        <v>11152452</v>
      </c>
      <c r="I514" s="3">
        <f t="shared" si="228"/>
        <v>22304904</v>
      </c>
      <c r="J514">
        <v>5060109.9765619999</v>
      </c>
      <c r="K514" s="12">
        <f t="shared" si="229"/>
        <v>40480879.812495999</v>
      </c>
      <c r="L514" s="6">
        <f t="shared" si="230"/>
        <v>267.55928399999999</v>
      </c>
      <c r="M514" s="6">
        <f t="shared" si="231"/>
        <v>5242880</v>
      </c>
      <c r="N514" s="13">
        <f t="shared" si="232"/>
        <v>0.55099849863230299</v>
      </c>
      <c r="O514" s="13">
        <f t="shared" si="247"/>
        <v>1.3333333333333333</v>
      </c>
      <c r="P514" s="7">
        <f t="shared" si="233"/>
        <v>0</v>
      </c>
      <c r="Q514" s="7">
        <f t="shared" si="234"/>
        <v>8.2142138258886263E-3</v>
      </c>
      <c r="R514" s="6">
        <f t="shared" si="235"/>
        <v>8.2142138258886263E-3</v>
      </c>
      <c r="S514">
        <f t="shared" si="236"/>
        <v>8.2142138258886263E-3</v>
      </c>
      <c r="T514" s="1">
        <f t="shared" si="237"/>
        <v>0</v>
      </c>
      <c r="U514" s="1">
        <f t="shared" si="238"/>
        <v>0.52693632940217705</v>
      </c>
      <c r="V514" s="1">
        <f t="shared" si="239"/>
        <v>2.5518554520156025</v>
      </c>
      <c r="W514">
        <f t="shared" si="240"/>
        <v>3.0787917814177796</v>
      </c>
      <c r="X514" s="6">
        <v>1.1415E-2</v>
      </c>
      <c r="Y514" s="6">
        <v>3.2037339</v>
      </c>
      <c r="Z514" s="3">
        <f t="shared" si="241"/>
        <v>1.9539994743758213</v>
      </c>
      <c r="AA514" s="3">
        <f t="shared" si="242"/>
        <v>28.370305606655101</v>
      </c>
      <c r="AB514">
        <f t="shared" si="243"/>
        <v>28.040176733345369</v>
      </c>
      <c r="AC514" s="6">
        <f t="shared" si="245"/>
        <v>28.040176733345369</v>
      </c>
      <c r="AD514" s="6">
        <f t="shared" si="246"/>
        <v>3.8998906426723012</v>
      </c>
    </row>
    <row r="515" spans="4:30">
      <c r="D515" s="6">
        <f t="shared" si="244"/>
        <v>269736716</v>
      </c>
      <c r="E515" s="3">
        <f t="shared" si="226"/>
        <v>1.4181768463923108</v>
      </c>
      <c r="F515" s="3">
        <f t="shared" si="227"/>
        <v>29629617</v>
      </c>
      <c r="G515">
        <v>1634989</v>
      </c>
      <c r="H515">
        <v>19753078</v>
      </c>
      <c r="I515" s="3">
        <f t="shared" si="228"/>
        <v>39506156</v>
      </c>
      <c r="J515">
        <v>5252504.5996089997</v>
      </c>
      <c r="K515" s="12">
        <f t="shared" si="229"/>
        <v>42020036.796871997</v>
      </c>
      <c r="L515" s="6">
        <f t="shared" si="230"/>
        <v>269.736716</v>
      </c>
      <c r="M515" s="6">
        <f t="shared" si="231"/>
        <v>5242880</v>
      </c>
      <c r="N515" s="13">
        <f t="shared" si="232"/>
        <v>0.94017423618583951</v>
      </c>
      <c r="O515" s="13">
        <f t="shared" si="247"/>
        <v>1.3333333333333333</v>
      </c>
      <c r="P515" s="7">
        <f t="shared" si="233"/>
        <v>0</v>
      </c>
      <c r="Q515" s="7">
        <f t="shared" si="234"/>
        <v>8.5265332379131538E-3</v>
      </c>
      <c r="R515" s="6">
        <f t="shared" si="235"/>
        <v>8.5265332379131538E-3</v>
      </c>
      <c r="S515">
        <f t="shared" si="236"/>
        <v>8.5265332379131538E-3</v>
      </c>
      <c r="T515" s="1">
        <f t="shared" si="237"/>
        <v>0</v>
      </c>
      <c r="U515" s="1">
        <f t="shared" si="238"/>
        <v>0.54697141103769165</v>
      </c>
      <c r="V515" s="1">
        <f t="shared" si="239"/>
        <v>4.7931960356256278</v>
      </c>
      <c r="W515">
        <f t="shared" si="240"/>
        <v>5.3401674466633198</v>
      </c>
      <c r="X515" s="6">
        <v>2.1441000000000002E-2</v>
      </c>
      <c r="Y515" s="6">
        <v>5.2737713000071471</v>
      </c>
      <c r="Z515" s="3">
        <f t="shared" si="241"/>
        <v>1.8425519332120703</v>
      </c>
      <c r="AA515" s="3">
        <f t="shared" si="242"/>
        <v>15.678386939740495</v>
      </c>
      <c r="AB515">
        <f t="shared" si="243"/>
        <v>60.232576661941359</v>
      </c>
      <c r="AC515" s="6">
        <f t="shared" si="245"/>
        <v>60.232576661941359</v>
      </c>
      <c r="AD515" s="6">
        <f t="shared" si="246"/>
        <v>1.2589879780354274</v>
      </c>
    </row>
    <row r="516" spans="4:30">
      <c r="D516" s="6">
        <f t="shared" si="244"/>
        <v>272896008</v>
      </c>
      <c r="E516" s="3">
        <f t="shared" si="226"/>
        <v>1.1225144649750758</v>
      </c>
      <c r="F516" s="3">
        <f t="shared" si="227"/>
        <v>32638386</v>
      </c>
      <c r="G516">
        <v>589446</v>
      </c>
      <c r="H516">
        <v>21758924</v>
      </c>
      <c r="I516" s="3">
        <f t="shared" si="228"/>
        <v>43517848</v>
      </c>
      <c r="J516">
        <v>4579632.5498050004</v>
      </c>
      <c r="K516" s="12">
        <f t="shared" si="229"/>
        <v>36637060.398440003</v>
      </c>
      <c r="L516" s="6">
        <f t="shared" si="230"/>
        <v>272.89600799999999</v>
      </c>
      <c r="M516" s="6">
        <f t="shared" si="231"/>
        <v>5242880</v>
      </c>
      <c r="N516" s="13">
        <f t="shared" si="232"/>
        <v>1.1878094892638542</v>
      </c>
      <c r="O516" s="13">
        <f t="shared" si="247"/>
        <v>1.3333333333333333</v>
      </c>
      <c r="P516" s="7">
        <f t="shared" si="233"/>
        <v>0</v>
      </c>
      <c r="Q516" s="7">
        <f t="shared" si="234"/>
        <v>7.4342417817679007E-3</v>
      </c>
      <c r="R516" s="6">
        <f t="shared" si="235"/>
        <v>7.4342417817679007E-3</v>
      </c>
      <c r="S516">
        <f t="shared" si="236"/>
        <v>7.4342417817679007E-3</v>
      </c>
      <c r="T516" s="1">
        <f t="shared" si="237"/>
        <v>0</v>
      </c>
      <c r="U516" s="1">
        <f t="shared" si="238"/>
        <v>0.47690164383434364</v>
      </c>
      <c r="V516" s="1">
        <f t="shared" si="239"/>
        <v>2.5820350828541576</v>
      </c>
      <c r="W516">
        <f t="shared" si="240"/>
        <v>3.0589367266885015</v>
      </c>
      <c r="X516" s="6">
        <v>1.155E-2</v>
      </c>
      <c r="Y516" s="6">
        <v>3.0407684999999995</v>
      </c>
      <c r="Z516" s="3">
        <f t="shared" si="241"/>
        <v>3.7677790476190478</v>
      </c>
      <c r="AA516" s="3">
        <f t="shared" si="242"/>
        <v>25.376318890694375</v>
      </c>
      <c r="AB516">
        <f t="shared" si="243"/>
        <v>35.634270287723801</v>
      </c>
      <c r="AC516" s="6">
        <f t="shared" si="245"/>
        <v>35.634270287723801</v>
      </c>
      <c r="AD516" s="6">
        <f t="shared" si="246"/>
        <v>0.59748799319980905</v>
      </c>
    </row>
    <row r="517" spans="4:30">
      <c r="D517" s="6">
        <f t="shared" si="244"/>
        <v>273722736</v>
      </c>
      <c r="E517" s="3">
        <f t="shared" si="226"/>
        <v>2.864626128254979</v>
      </c>
      <c r="F517" s="3">
        <f t="shared" si="227"/>
        <v>24778422</v>
      </c>
      <c r="G517">
        <v>3774768</v>
      </c>
      <c r="H517">
        <v>16518948</v>
      </c>
      <c r="I517" s="3">
        <f t="shared" si="228"/>
        <v>33037896</v>
      </c>
      <c r="J517">
        <v>8872614.3847659994</v>
      </c>
      <c r="K517" s="12">
        <f t="shared" si="229"/>
        <v>70980915.078127995</v>
      </c>
      <c r="L517" s="6">
        <f t="shared" si="230"/>
        <v>273.722736</v>
      </c>
      <c r="M517" s="6">
        <f t="shared" si="231"/>
        <v>5242880</v>
      </c>
      <c r="N517" s="13">
        <f t="shared" si="232"/>
        <v>0.46544759198490909</v>
      </c>
      <c r="O517" s="13">
        <f t="shared" si="247"/>
        <v>1.3333333333333333</v>
      </c>
      <c r="P517" s="7">
        <f t="shared" si="233"/>
        <v>0</v>
      </c>
      <c r="Q517" s="7">
        <f t="shared" si="234"/>
        <v>1.4403155680154055E-2</v>
      </c>
      <c r="R517" s="6">
        <f t="shared" si="235"/>
        <v>1.4403155680154055E-2</v>
      </c>
      <c r="S517">
        <f t="shared" si="236"/>
        <v>1.4403155680154055E-2</v>
      </c>
      <c r="T517" s="1">
        <f t="shared" si="237"/>
        <v>0</v>
      </c>
      <c r="U517" s="1">
        <f t="shared" si="238"/>
        <v>0.92395281481334546</v>
      </c>
      <c r="V517" s="1">
        <f t="shared" si="239"/>
        <v>6.5125407821391619</v>
      </c>
      <c r="W517">
        <f t="shared" si="240"/>
        <v>7.4364935969525074</v>
      </c>
      <c r="X517" s="6">
        <v>2.9132000000000002E-2</v>
      </c>
      <c r="Y517" s="6">
        <v>7.5216583076833441</v>
      </c>
      <c r="Z517" s="3">
        <f t="shared" si="241"/>
        <v>1.1340757929424687</v>
      </c>
      <c r="AA517" s="3">
        <f t="shared" si="242"/>
        <v>19.492218887306876</v>
      </c>
      <c r="AB517">
        <f t="shared" si="243"/>
        <v>50.558987779232268</v>
      </c>
      <c r="AC517" s="6">
        <f t="shared" si="245"/>
        <v>50.558987779232268</v>
      </c>
      <c r="AD517" s="6">
        <f t="shared" si="246"/>
        <v>1.1322597656934406</v>
      </c>
    </row>
    <row r="518" spans="4:30">
      <c r="D518" s="6">
        <f t="shared" si="244"/>
        <v>276204032</v>
      </c>
      <c r="E518" s="3">
        <f t="shared" ref="E518:E581" si="248">K518/F518</f>
        <v>1.097776511060969</v>
      </c>
      <c r="F518" s="3">
        <f t="shared" ref="F518:F581" si="249">H518*1.5</f>
        <v>33483504</v>
      </c>
      <c r="G518">
        <v>416800</v>
      </c>
      <c r="H518">
        <v>22322336</v>
      </c>
      <c r="I518" s="3">
        <f t="shared" ref="I518:I581" si="250">2*H518</f>
        <v>44644672</v>
      </c>
      <c r="J518">
        <v>4594675.5249020001</v>
      </c>
      <c r="K518" s="12">
        <f t="shared" ref="K518:K581" si="251">J518*8</f>
        <v>36757404.199216001</v>
      </c>
      <c r="L518" s="6">
        <f t="shared" ref="L518:L581" si="252">((H518+2*G518)*8+(G518+H518)*4)/1000000</f>
        <v>276.20403199999998</v>
      </c>
      <c r="M518" s="6">
        <f t="shared" ref="M518:M581" si="253">40*2^20/8</f>
        <v>5242880</v>
      </c>
      <c r="N518" s="13">
        <f t="shared" ref="N518:N581" si="254">I518/K518</f>
        <v>1.2145763002750947</v>
      </c>
      <c r="O518" s="13">
        <f t="shared" si="247"/>
        <v>1.3333333333333333</v>
      </c>
      <c r="P518" s="7">
        <f t="shared" ref="P518:P581" si="255">$B$32*I518</f>
        <v>0</v>
      </c>
      <c r="Q518" s="7">
        <f t="shared" ref="Q518:Q581" si="256">$C$32*K518</f>
        <v>7.4586614514186838E-3</v>
      </c>
      <c r="R518" s="6">
        <f t="shared" ref="R518:R581" si="257">P518+Q518</f>
        <v>7.4586614514186838E-3</v>
      </c>
      <c r="S518">
        <f t="shared" ref="S518:S581" si="258">MAX(P518,Q518)</f>
        <v>7.4586614514186838E-3</v>
      </c>
      <c r="T518" s="1">
        <f t="shared" ref="T518:T581" si="259">$D$32*I518</f>
        <v>0</v>
      </c>
      <c r="U518" s="1">
        <f t="shared" ref="U518:U581" si="260">$E$32*K518</f>
        <v>0.47846814932881254</v>
      </c>
      <c r="V518" s="1">
        <f t="shared" ref="V518:V581" si="261">X518*$F$32</f>
        <v>1.3587540461980581</v>
      </c>
      <c r="W518">
        <f t="shared" ref="W518:W581" si="262">SUM(T518:V518)</f>
        <v>1.8372221955268706</v>
      </c>
      <c r="X518" s="6">
        <v>6.0780000000000001E-3</v>
      </c>
      <c r="Y518" s="6">
        <v>1.8049836600000002</v>
      </c>
      <c r="Z518" s="3">
        <f t="shared" ref="Z518:Z581" si="263">I518/X518/1000000000</f>
        <v>7.3452898979927603</v>
      </c>
      <c r="AA518" s="3">
        <f t="shared" ref="AA518:AA581" si="264">K518*8/X518/1000000000</f>
        <v>48.380920301699241</v>
      </c>
      <c r="AB518">
        <f t="shared" ref="AB518:AB581" si="265">ABS(S518-X518)/ABS(X518)*100</f>
        <v>22.715719832489036</v>
      </c>
      <c r="AC518" s="6">
        <f t="shared" si="245"/>
        <v>22.715719832489036</v>
      </c>
      <c r="AD518" s="6">
        <f t="shared" si="246"/>
        <v>1.7860846190081516</v>
      </c>
    </row>
    <row r="519" spans="4:30">
      <c r="D519" s="6">
        <f t="shared" ref="D519:D582" si="266">L519*1000000</f>
        <v>281367408</v>
      </c>
      <c r="E519" s="3">
        <f t="shared" si="248"/>
        <v>1.2525247300822979</v>
      </c>
      <c r="F519" s="3">
        <f t="shared" si="249"/>
        <v>31508083.5</v>
      </c>
      <c r="G519">
        <v>1465137</v>
      </c>
      <c r="H519">
        <v>21005389</v>
      </c>
      <c r="I519" s="3">
        <f t="shared" si="250"/>
        <v>42010778</v>
      </c>
      <c r="J519">
        <v>4933081.7226560004</v>
      </c>
      <c r="K519" s="12">
        <f t="shared" si="251"/>
        <v>39464653.781248003</v>
      </c>
      <c r="L519" s="6">
        <f t="shared" si="252"/>
        <v>281.36740800000001</v>
      </c>
      <c r="M519" s="6">
        <f t="shared" si="253"/>
        <v>5242880</v>
      </c>
      <c r="N519" s="13">
        <f t="shared" si="254"/>
        <v>1.0645165730545902</v>
      </c>
      <c r="O519" s="13">
        <f t="shared" si="247"/>
        <v>1.3333333333333333</v>
      </c>
      <c r="P519" s="7">
        <f t="shared" si="255"/>
        <v>0</v>
      </c>
      <c r="Q519" s="7">
        <f t="shared" si="256"/>
        <v>8.0080054145405984E-3</v>
      </c>
      <c r="R519" s="6">
        <f t="shared" si="257"/>
        <v>8.0080054145405984E-3</v>
      </c>
      <c r="S519">
        <f t="shared" si="258"/>
        <v>8.0080054145405984E-3</v>
      </c>
      <c r="T519" s="1">
        <f t="shared" si="259"/>
        <v>0</v>
      </c>
      <c r="U519" s="1">
        <f t="shared" si="260"/>
        <v>0.51370819757230857</v>
      </c>
      <c r="V519" s="1">
        <f t="shared" si="261"/>
        <v>1.4164306740228521</v>
      </c>
      <c r="W519">
        <f t="shared" si="262"/>
        <v>1.9301388715951606</v>
      </c>
      <c r="X519" s="6">
        <v>6.3359999999999996E-3</v>
      </c>
      <c r="Y519" s="6">
        <v>1.9791360000023039</v>
      </c>
      <c r="Z519" s="3">
        <f t="shared" si="263"/>
        <v>6.6304889520202028</v>
      </c>
      <c r="AA519" s="3">
        <f t="shared" si="264"/>
        <v>49.829108309656569</v>
      </c>
      <c r="AB519">
        <f t="shared" si="265"/>
        <v>26.388974345653395</v>
      </c>
      <c r="AC519" s="6">
        <f t="shared" ref="AC519:AC582" si="267">ABS(R519-X519)/ABS(X519)*100</f>
        <v>26.388974345653395</v>
      </c>
      <c r="AD519" s="6">
        <f t="shared" ref="AD519:AD582" si="268">ABS(W519-Y519)/ABS(Y519)*100</f>
        <v>2.4756827427264363</v>
      </c>
    </row>
    <row r="520" spans="4:30">
      <c r="D520" s="6">
        <f t="shared" si="266"/>
        <v>295619264</v>
      </c>
      <c r="E520" s="3">
        <f t="shared" si="248"/>
        <v>1.6828357276669397</v>
      </c>
      <c r="F520" s="3">
        <f t="shared" si="249"/>
        <v>28380520.5</v>
      </c>
      <c r="G520">
        <v>3428755</v>
      </c>
      <c r="H520">
        <v>18920347</v>
      </c>
      <c r="I520" s="3">
        <f t="shared" si="250"/>
        <v>37840694</v>
      </c>
      <c r="J520">
        <v>5969969.2333979998</v>
      </c>
      <c r="K520" s="12">
        <f t="shared" si="251"/>
        <v>47759753.867183998</v>
      </c>
      <c r="L520" s="6">
        <f t="shared" si="252"/>
        <v>295.61926399999999</v>
      </c>
      <c r="M520" s="6">
        <f t="shared" si="253"/>
        <v>5242880</v>
      </c>
      <c r="N520" s="13">
        <f t="shared" si="254"/>
        <v>0.79231342157314921</v>
      </c>
      <c r="O520" s="13">
        <f t="shared" si="247"/>
        <v>1.3333333333333333</v>
      </c>
      <c r="P520" s="7">
        <f t="shared" si="255"/>
        <v>0</v>
      </c>
      <c r="Q520" s="7">
        <f t="shared" si="256"/>
        <v>9.6912130456156525E-3</v>
      </c>
      <c r="R520" s="6">
        <f t="shared" si="257"/>
        <v>9.6912130456156525E-3</v>
      </c>
      <c r="S520">
        <f t="shared" si="258"/>
        <v>9.6912130456156525E-3</v>
      </c>
      <c r="T520" s="1">
        <f t="shared" si="259"/>
        <v>0</v>
      </c>
      <c r="U520" s="1">
        <f t="shared" si="260"/>
        <v>0.62168484263419577</v>
      </c>
      <c r="V520" s="1">
        <f t="shared" si="261"/>
        <v>2.5885181146639216</v>
      </c>
      <c r="W520">
        <f t="shared" si="262"/>
        <v>3.2102029572981174</v>
      </c>
      <c r="X520" s="6">
        <v>1.1579000000000001E-2</v>
      </c>
      <c r="Y520" s="6">
        <v>3.2965412999999999</v>
      </c>
      <c r="Z520" s="3">
        <f t="shared" si="263"/>
        <v>3.2680450816132649</v>
      </c>
      <c r="AA520" s="3">
        <f t="shared" si="264"/>
        <v>32.997498137790132</v>
      </c>
      <c r="AB520">
        <f t="shared" si="265"/>
        <v>16.303540499044374</v>
      </c>
      <c r="AC520" s="6">
        <f t="shared" si="267"/>
        <v>16.303540499044374</v>
      </c>
      <c r="AD520" s="6">
        <f t="shared" si="268"/>
        <v>2.6190584265357897</v>
      </c>
    </row>
    <row r="521" spans="4:30">
      <c r="D521" s="6">
        <f t="shared" si="266"/>
        <v>296481376</v>
      </c>
      <c r="E521" s="3">
        <f t="shared" si="248"/>
        <v>1.0401311538875533</v>
      </c>
      <c r="F521" s="3">
        <f t="shared" si="249"/>
        <v>37004464.5</v>
      </c>
      <c r="G521">
        <v>22283</v>
      </c>
      <c r="H521">
        <v>24669643</v>
      </c>
      <c r="I521" s="3">
        <f t="shared" si="250"/>
        <v>49339286</v>
      </c>
      <c r="J521">
        <v>4811187.0449219998</v>
      </c>
      <c r="K521" s="12">
        <f t="shared" si="251"/>
        <v>38489496.359375998</v>
      </c>
      <c r="L521" s="6">
        <f t="shared" si="252"/>
        <v>296.48137600000001</v>
      </c>
      <c r="M521" s="6">
        <f t="shared" si="253"/>
        <v>5242880</v>
      </c>
      <c r="N521" s="13">
        <f t="shared" si="254"/>
        <v>1.281889623582487</v>
      </c>
      <c r="O521" s="13">
        <f t="shared" si="247"/>
        <v>1.3333333333333333</v>
      </c>
      <c r="P521" s="7">
        <f t="shared" si="255"/>
        <v>0</v>
      </c>
      <c r="Q521" s="7">
        <f t="shared" si="256"/>
        <v>7.8101304766869436E-3</v>
      </c>
      <c r="R521" s="6">
        <f t="shared" si="257"/>
        <v>7.8101304766869436E-3</v>
      </c>
      <c r="S521">
        <f t="shared" si="258"/>
        <v>7.8101304766869436E-3</v>
      </c>
      <c r="T521" s="1">
        <f t="shared" si="259"/>
        <v>0</v>
      </c>
      <c r="U521" s="1">
        <f t="shared" si="260"/>
        <v>0.50101465249990362</v>
      </c>
      <c r="V521" s="1">
        <f t="shared" si="261"/>
        <v>1.7287339649966409</v>
      </c>
      <c r="W521">
        <f t="shared" si="262"/>
        <v>2.2297486174965444</v>
      </c>
      <c r="X521" s="6">
        <v>7.7330000000000003E-3</v>
      </c>
      <c r="Y521" s="6">
        <v>2.2125770071395432</v>
      </c>
      <c r="Z521" s="3">
        <f t="shared" si="263"/>
        <v>6.380355101512996</v>
      </c>
      <c r="AA521" s="3">
        <f t="shared" si="264"/>
        <v>39.818436683694301</v>
      </c>
      <c r="AB521">
        <f t="shared" si="265"/>
        <v>0.9974198459452126</v>
      </c>
      <c r="AC521" s="6">
        <f t="shared" si="267"/>
        <v>0.9974198459452126</v>
      </c>
      <c r="AD521" s="6">
        <f t="shared" si="268"/>
        <v>0.77609097001333105</v>
      </c>
    </row>
    <row r="522" spans="4:30">
      <c r="D522" s="6">
        <f t="shared" si="266"/>
        <v>299947876</v>
      </c>
      <c r="E522" s="3">
        <f t="shared" si="248"/>
        <v>1.2711368450662293</v>
      </c>
      <c r="F522" s="3">
        <f t="shared" si="249"/>
        <v>33252447</v>
      </c>
      <c r="G522">
        <v>1696415</v>
      </c>
      <c r="H522">
        <v>22168298</v>
      </c>
      <c r="I522" s="3">
        <f t="shared" si="250"/>
        <v>44336596</v>
      </c>
      <c r="J522">
        <v>5283551.3212890001</v>
      </c>
      <c r="K522" s="12">
        <f t="shared" si="251"/>
        <v>42268410.570312001</v>
      </c>
      <c r="L522" s="6">
        <f t="shared" si="252"/>
        <v>299.94787600000001</v>
      </c>
      <c r="M522" s="6">
        <f t="shared" si="253"/>
        <v>5242880</v>
      </c>
      <c r="N522" s="13">
        <f t="shared" si="254"/>
        <v>1.0489298131106124</v>
      </c>
      <c r="O522" s="13">
        <f t="shared" ref="O522:O585" si="269">4/3</f>
        <v>1.3333333333333333</v>
      </c>
      <c r="P522" s="7">
        <f t="shared" si="255"/>
        <v>0</v>
      </c>
      <c r="Q522" s="7">
        <f t="shared" si="256"/>
        <v>8.5769322236375015E-3</v>
      </c>
      <c r="R522" s="6">
        <f t="shared" si="257"/>
        <v>8.5769322236375015E-3</v>
      </c>
      <c r="S522">
        <f t="shared" si="258"/>
        <v>8.5769322236375015E-3</v>
      </c>
      <c r="T522" s="1">
        <f t="shared" si="259"/>
        <v>0</v>
      </c>
      <c r="U522" s="1">
        <f t="shared" si="260"/>
        <v>0.55020447230272485</v>
      </c>
      <c r="V522" s="1">
        <f t="shared" si="261"/>
        <v>3.8471204970421811</v>
      </c>
      <c r="W522">
        <f t="shared" si="262"/>
        <v>4.3973249693449059</v>
      </c>
      <c r="X522" s="6">
        <v>1.7208999999999999E-2</v>
      </c>
      <c r="Y522" s="6">
        <v>4.3880798875</v>
      </c>
      <c r="Z522" s="3">
        <f t="shared" si="263"/>
        <v>2.5763609739090012</v>
      </c>
      <c r="AA522" s="3">
        <f t="shared" si="264"/>
        <v>19.649444160758673</v>
      </c>
      <c r="AB522">
        <f t="shared" si="265"/>
        <v>50.160193947135213</v>
      </c>
      <c r="AC522" s="6">
        <f t="shared" si="267"/>
        <v>50.160193947135213</v>
      </c>
      <c r="AD522" s="6">
        <f t="shared" si="268"/>
        <v>0.21068627012105443</v>
      </c>
    </row>
    <row r="523" spans="4:30">
      <c r="D523" s="6">
        <f t="shared" si="266"/>
        <v>300796656</v>
      </c>
      <c r="E523" s="3">
        <f t="shared" si="248"/>
        <v>1.6039875301846416</v>
      </c>
      <c r="F523" s="3">
        <f t="shared" si="249"/>
        <v>28791289.5</v>
      </c>
      <c r="G523">
        <v>3523317</v>
      </c>
      <c r="H523">
        <v>19194193</v>
      </c>
      <c r="I523" s="3">
        <f t="shared" si="250"/>
        <v>38388386</v>
      </c>
      <c r="J523">
        <v>5772608.6669920003</v>
      </c>
      <c r="K523" s="12">
        <f t="shared" si="251"/>
        <v>46180869.335936002</v>
      </c>
      <c r="L523" s="6">
        <f t="shared" si="252"/>
        <v>300.79665599999998</v>
      </c>
      <c r="M523" s="6">
        <f t="shared" si="253"/>
        <v>5242880</v>
      </c>
      <c r="N523" s="13">
        <f t="shared" si="254"/>
        <v>0.83126165773860339</v>
      </c>
      <c r="O523" s="13">
        <f t="shared" si="269"/>
        <v>1.3333333333333333</v>
      </c>
      <c r="P523" s="7">
        <f t="shared" si="255"/>
        <v>0</v>
      </c>
      <c r="Q523" s="7">
        <f t="shared" si="256"/>
        <v>9.3708322829906404E-3</v>
      </c>
      <c r="R523" s="6">
        <f t="shared" si="257"/>
        <v>9.3708322829906404E-3</v>
      </c>
      <c r="S523">
        <f t="shared" si="258"/>
        <v>9.3708322829906404E-3</v>
      </c>
      <c r="T523" s="1">
        <f t="shared" si="259"/>
        <v>0</v>
      </c>
      <c r="U523" s="1">
        <f t="shared" si="260"/>
        <v>0.601132630743068</v>
      </c>
      <c r="V523" s="1">
        <f t="shared" si="261"/>
        <v>2.3247257858528472</v>
      </c>
      <c r="W523">
        <f t="shared" si="262"/>
        <v>2.9258584165959149</v>
      </c>
      <c r="X523" s="6">
        <v>1.0399E-2</v>
      </c>
      <c r="Y523" s="6">
        <v>3.024809125</v>
      </c>
      <c r="Z523" s="3">
        <f t="shared" si="263"/>
        <v>3.6915459178767192</v>
      </c>
      <c r="AA523" s="3">
        <f t="shared" si="264"/>
        <v>35.527161716269646</v>
      </c>
      <c r="AB523">
        <f t="shared" si="265"/>
        <v>9.8871787384302312</v>
      </c>
      <c r="AC523" s="6">
        <f t="shared" si="267"/>
        <v>9.8871787384302312</v>
      </c>
      <c r="AD523" s="6">
        <f t="shared" si="268"/>
        <v>3.2713042150745641</v>
      </c>
    </row>
    <row r="524" spans="4:30">
      <c r="D524" s="6">
        <f t="shared" si="266"/>
        <v>306399360</v>
      </c>
      <c r="E524" s="3">
        <f t="shared" si="248"/>
        <v>1.1628175229528235</v>
      </c>
      <c r="F524" s="3">
        <f t="shared" si="249"/>
        <v>35833162.5</v>
      </c>
      <c r="G524">
        <v>986703</v>
      </c>
      <c r="H524">
        <v>23888775</v>
      </c>
      <c r="I524" s="3">
        <f t="shared" si="250"/>
        <v>47777550</v>
      </c>
      <c r="J524">
        <v>5208428.6572270002</v>
      </c>
      <c r="K524" s="12">
        <f t="shared" si="251"/>
        <v>41667429.257816002</v>
      </c>
      <c r="L524" s="6">
        <f t="shared" si="252"/>
        <v>306.39936</v>
      </c>
      <c r="M524" s="6">
        <f t="shared" si="253"/>
        <v>5242880</v>
      </c>
      <c r="N524" s="13">
        <f t="shared" si="254"/>
        <v>1.1466402139757124</v>
      </c>
      <c r="O524" s="13">
        <f t="shared" si="269"/>
        <v>1.3333333333333333</v>
      </c>
      <c r="P524" s="7">
        <f t="shared" si="255"/>
        <v>0</v>
      </c>
      <c r="Q524" s="7">
        <f t="shared" si="256"/>
        <v>8.4549835646886059E-3</v>
      </c>
      <c r="R524" s="6">
        <f t="shared" si="257"/>
        <v>8.4549835646886059E-3</v>
      </c>
      <c r="S524">
        <f t="shared" si="258"/>
        <v>8.4549835646886059E-3</v>
      </c>
      <c r="T524" s="1">
        <f t="shared" si="259"/>
        <v>0</v>
      </c>
      <c r="U524" s="1">
        <f t="shared" si="260"/>
        <v>0.54238154729929666</v>
      </c>
      <c r="V524" s="1">
        <f t="shared" si="261"/>
        <v>1.458458604375803</v>
      </c>
      <c r="W524">
        <f t="shared" si="262"/>
        <v>2.0008401516750998</v>
      </c>
      <c r="X524" s="6">
        <v>6.5240000000000003E-3</v>
      </c>
      <c r="Y524" s="6">
        <v>2.0095699272709484</v>
      </c>
      <c r="Z524" s="3">
        <f t="shared" si="263"/>
        <v>7.3233522378908642</v>
      </c>
      <c r="AA524" s="3">
        <f t="shared" si="264"/>
        <v>51.094333853851623</v>
      </c>
      <c r="AB524">
        <f t="shared" si="265"/>
        <v>29.598153965184022</v>
      </c>
      <c r="AC524" s="6">
        <f t="shared" si="267"/>
        <v>29.598153965184022</v>
      </c>
      <c r="AD524" s="6">
        <f t="shared" si="268"/>
        <v>0.43441014305503267</v>
      </c>
    </row>
    <row r="525" spans="4:30">
      <c r="D525" s="6">
        <f t="shared" si="266"/>
        <v>311573340</v>
      </c>
      <c r="E525" s="3">
        <f t="shared" si="248"/>
        <v>2.5185926215178358</v>
      </c>
      <c r="F525" s="3">
        <f t="shared" si="249"/>
        <v>24385282.5</v>
      </c>
      <c r="G525">
        <v>5824554</v>
      </c>
      <c r="H525">
        <v>16256855</v>
      </c>
      <c r="I525" s="3">
        <f t="shared" si="250"/>
        <v>32513710</v>
      </c>
      <c r="J525">
        <v>7677074.0722660003</v>
      </c>
      <c r="K525" s="12">
        <f t="shared" si="251"/>
        <v>61416592.578128003</v>
      </c>
      <c r="L525" s="6">
        <f t="shared" si="252"/>
        <v>311.57333999999997</v>
      </c>
      <c r="M525" s="6">
        <f t="shared" si="253"/>
        <v>5242880</v>
      </c>
      <c r="N525" s="13">
        <f t="shared" si="254"/>
        <v>0.52939618814963285</v>
      </c>
      <c r="O525" s="13">
        <f t="shared" si="269"/>
        <v>1.3333333333333333</v>
      </c>
      <c r="P525" s="7">
        <f t="shared" si="255"/>
        <v>0</v>
      </c>
      <c r="Q525" s="7">
        <f t="shared" si="256"/>
        <v>1.2462402651102895E-2</v>
      </c>
      <c r="R525" s="6">
        <f t="shared" si="257"/>
        <v>1.2462402651102895E-2</v>
      </c>
      <c r="S525">
        <f t="shared" si="258"/>
        <v>1.2462402651102895E-2</v>
      </c>
      <c r="T525" s="1">
        <f t="shared" si="259"/>
        <v>0</v>
      </c>
      <c r="U525" s="1">
        <f t="shared" si="260"/>
        <v>0.79945480452521622</v>
      </c>
      <c r="V525" s="1">
        <f t="shared" si="261"/>
        <v>3.7914558446066242</v>
      </c>
      <c r="W525">
        <f t="shared" si="262"/>
        <v>4.5909106491318408</v>
      </c>
      <c r="X525" s="6">
        <v>1.6959999999999999E-2</v>
      </c>
      <c r="Y525" s="6">
        <v>4.6072405333276798</v>
      </c>
      <c r="Z525" s="3">
        <f t="shared" si="263"/>
        <v>1.91708195754717</v>
      </c>
      <c r="AA525" s="3">
        <f t="shared" si="264"/>
        <v>28.970090838739623</v>
      </c>
      <c r="AB525">
        <f t="shared" si="265"/>
        <v>26.518852293025379</v>
      </c>
      <c r="AC525" s="6">
        <f t="shared" si="267"/>
        <v>26.518852293025379</v>
      </c>
      <c r="AD525" s="6">
        <f t="shared" si="268"/>
        <v>0.35443958433931416</v>
      </c>
    </row>
    <row r="526" spans="4:30">
      <c r="D526" s="6">
        <f t="shared" si="266"/>
        <v>314050992</v>
      </c>
      <c r="E526" s="3">
        <f t="shared" si="248"/>
        <v>1.2216041721877218</v>
      </c>
      <c r="F526" s="3">
        <f t="shared" si="249"/>
        <v>35251096.5</v>
      </c>
      <c r="G526">
        <v>1602111</v>
      </c>
      <c r="H526">
        <v>23500731</v>
      </c>
      <c r="I526" s="3">
        <f t="shared" si="250"/>
        <v>47001462</v>
      </c>
      <c r="J526">
        <v>5382860.8198239999</v>
      </c>
      <c r="K526" s="12">
        <f t="shared" si="251"/>
        <v>43062886.558591999</v>
      </c>
      <c r="L526" s="6">
        <f t="shared" si="252"/>
        <v>314.05099200000001</v>
      </c>
      <c r="M526" s="6">
        <f t="shared" si="253"/>
        <v>5242880</v>
      </c>
      <c r="N526" s="13">
        <f t="shared" si="254"/>
        <v>1.0914610179707558</v>
      </c>
      <c r="O526" s="13">
        <f t="shared" si="269"/>
        <v>1.3333333333333333</v>
      </c>
      <c r="P526" s="7">
        <f t="shared" si="255"/>
        <v>0</v>
      </c>
      <c r="Q526" s="7">
        <f t="shared" si="256"/>
        <v>8.7381440272715615E-3</v>
      </c>
      <c r="R526" s="6">
        <f t="shared" si="257"/>
        <v>8.7381440272715615E-3</v>
      </c>
      <c r="S526">
        <f t="shared" si="258"/>
        <v>8.7381440272715615E-3</v>
      </c>
      <c r="T526" s="1">
        <f t="shared" si="259"/>
        <v>0</v>
      </c>
      <c r="U526" s="1">
        <f t="shared" si="260"/>
        <v>0.56054610180785236</v>
      </c>
      <c r="V526" s="1">
        <f t="shared" si="261"/>
        <v>1.4859556013620421</v>
      </c>
      <c r="W526">
        <f t="shared" si="262"/>
        <v>2.0465017031698944</v>
      </c>
      <c r="X526" s="6">
        <v>6.6470000000000001E-3</v>
      </c>
      <c r="Y526" s="6">
        <v>2.0927525583355493</v>
      </c>
      <c r="Z526" s="3">
        <f t="shared" si="263"/>
        <v>7.0710789829998495</v>
      </c>
      <c r="AA526" s="3">
        <f t="shared" si="264"/>
        <v>51.828357525009181</v>
      </c>
      <c r="AB526">
        <f t="shared" si="265"/>
        <v>31.459967312645727</v>
      </c>
      <c r="AC526" s="6">
        <f t="shared" si="267"/>
        <v>31.459967312645727</v>
      </c>
      <c r="AD526" s="6">
        <f t="shared" si="268"/>
        <v>2.2100489129226073</v>
      </c>
    </row>
    <row r="527" spans="4:30">
      <c r="D527" s="6">
        <f t="shared" si="266"/>
        <v>315111244</v>
      </c>
      <c r="E527" s="3">
        <f t="shared" si="248"/>
        <v>2.7457095992807186</v>
      </c>
      <c r="F527" s="3">
        <f t="shared" si="249"/>
        <v>30634465.5</v>
      </c>
      <c r="G527">
        <v>3501776</v>
      </c>
      <c r="H527">
        <v>20422977</v>
      </c>
      <c r="I527" s="3">
        <f t="shared" si="250"/>
        <v>40845954</v>
      </c>
      <c r="J527">
        <v>10514168.249023</v>
      </c>
      <c r="K527" s="12">
        <f t="shared" si="251"/>
        <v>84113345.992183998</v>
      </c>
      <c r="L527" s="6">
        <f t="shared" si="252"/>
        <v>315.111244</v>
      </c>
      <c r="M527" s="6">
        <f t="shared" si="253"/>
        <v>5242880</v>
      </c>
      <c r="N527" s="13">
        <f t="shared" si="254"/>
        <v>0.48560610112687108</v>
      </c>
      <c r="O527" s="13">
        <f t="shared" si="269"/>
        <v>1.3333333333333333</v>
      </c>
      <c r="P527" s="7">
        <f t="shared" si="255"/>
        <v>0</v>
      </c>
      <c r="Q527" s="7">
        <f t="shared" si="256"/>
        <v>1.7067934609896262E-2</v>
      </c>
      <c r="R527" s="6">
        <f t="shared" si="257"/>
        <v>1.7067934609896262E-2</v>
      </c>
      <c r="S527">
        <f t="shared" si="258"/>
        <v>1.7067934609896262E-2</v>
      </c>
      <c r="T527" s="1">
        <f t="shared" si="259"/>
        <v>0</v>
      </c>
      <c r="U527" s="1">
        <f t="shared" si="260"/>
        <v>1.0948966029432723</v>
      </c>
      <c r="V527" s="1">
        <f t="shared" si="261"/>
        <v>4.2973558785892187</v>
      </c>
      <c r="W527">
        <f t="shared" si="262"/>
        <v>5.3922524815324913</v>
      </c>
      <c r="X527" s="6">
        <v>1.9223000000000001E-2</v>
      </c>
      <c r="Y527" s="6">
        <v>5.3944009777735058</v>
      </c>
      <c r="Z527" s="3">
        <f t="shared" si="263"/>
        <v>2.1248480466108308</v>
      </c>
      <c r="AA527" s="3">
        <f t="shared" si="264"/>
        <v>35.00529407155345</v>
      </c>
      <c r="AB527">
        <f t="shared" si="265"/>
        <v>11.210869219704202</v>
      </c>
      <c r="AC527" s="6">
        <f t="shared" si="267"/>
        <v>11.210869219704202</v>
      </c>
      <c r="AD527" s="6">
        <f t="shared" si="268"/>
        <v>3.9828263598997701E-2</v>
      </c>
    </row>
    <row r="528" spans="4:30">
      <c r="D528" s="6">
        <f t="shared" si="266"/>
        <v>315570460</v>
      </c>
      <c r="E528" s="3">
        <f t="shared" si="248"/>
        <v>2.5546255654031143</v>
      </c>
      <c r="F528" s="3">
        <f t="shared" si="249"/>
        <v>20111752.5</v>
      </c>
      <c r="G528">
        <v>7733822</v>
      </c>
      <c r="H528">
        <v>13407835</v>
      </c>
      <c r="I528" s="3">
        <f t="shared" si="250"/>
        <v>26815670</v>
      </c>
      <c r="J528">
        <v>6422249.6376949996</v>
      </c>
      <c r="K528" s="12">
        <f t="shared" si="251"/>
        <v>51377997.101559997</v>
      </c>
      <c r="L528" s="6">
        <f t="shared" si="252"/>
        <v>315.57046000000003</v>
      </c>
      <c r="M528" s="6">
        <f t="shared" si="253"/>
        <v>5242880</v>
      </c>
      <c r="N528" s="13">
        <f t="shared" si="254"/>
        <v>0.52192906521818838</v>
      </c>
      <c r="O528" s="13">
        <f t="shared" si="269"/>
        <v>1.3333333333333333</v>
      </c>
      <c r="P528" s="7">
        <f t="shared" si="255"/>
        <v>0</v>
      </c>
      <c r="Q528" s="7">
        <f t="shared" si="256"/>
        <v>1.0425412098079546E-2</v>
      </c>
      <c r="R528" s="6">
        <f t="shared" si="257"/>
        <v>1.0425412098079546E-2</v>
      </c>
      <c r="S528">
        <f t="shared" si="258"/>
        <v>1.0425412098079546E-2</v>
      </c>
      <c r="T528" s="1">
        <f t="shared" si="259"/>
        <v>0</v>
      </c>
      <c r="U528" s="1">
        <f t="shared" si="260"/>
        <v>0.66878322136601887</v>
      </c>
      <c r="V528" s="1">
        <f t="shared" si="261"/>
        <v>3.5220746952698923</v>
      </c>
      <c r="W528">
        <f t="shared" si="262"/>
        <v>4.1908579166359115</v>
      </c>
      <c r="X528" s="6">
        <v>1.5755000000000002E-2</v>
      </c>
      <c r="Y528" s="6">
        <v>4.3425281428638947</v>
      </c>
      <c r="Z528" s="3">
        <f t="shared" si="263"/>
        <v>1.7020418914630275</v>
      </c>
      <c r="AA528" s="3">
        <f t="shared" si="264"/>
        <v>26.088478375911137</v>
      </c>
      <c r="AB528">
        <f t="shared" si="265"/>
        <v>33.827914325106029</v>
      </c>
      <c r="AC528" s="6">
        <f t="shared" si="267"/>
        <v>33.827914325106029</v>
      </c>
      <c r="AD528" s="6">
        <f t="shared" si="268"/>
        <v>3.4926711177962977</v>
      </c>
    </row>
    <row r="529" spans="4:30">
      <c r="D529" s="6">
        <f t="shared" si="266"/>
        <v>328272168</v>
      </c>
      <c r="E529" s="3">
        <f t="shared" si="248"/>
        <v>1.921634371577952</v>
      </c>
      <c r="F529" s="3">
        <f t="shared" si="249"/>
        <v>31751983.5</v>
      </c>
      <c r="G529">
        <v>3712815</v>
      </c>
      <c r="H529">
        <v>21167989</v>
      </c>
      <c r="I529" s="3">
        <f t="shared" si="250"/>
        <v>42335978</v>
      </c>
      <c r="J529">
        <v>7626962.8574219998</v>
      </c>
      <c r="K529" s="12">
        <f t="shared" si="251"/>
        <v>61015702.859375998</v>
      </c>
      <c r="L529" s="6">
        <f t="shared" si="252"/>
        <v>328.27216800000002</v>
      </c>
      <c r="M529" s="6">
        <f t="shared" si="253"/>
        <v>5242880</v>
      </c>
      <c r="N529" s="13">
        <f t="shared" si="254"/>
        <v>0.69385381165849225</v>
      </c>
      <c r="O529" s="13">
        <f t="shared" si="269"/>
        <v>1.3333333333333333</v>
      </c>
      <c r="P529" s="7">
        <f t="shared" si="255"/>
        <v>0</v>
      </c>
      <c r="Q529" s="7">
        <f t="shared" si="256"/>
        <v>1.2381055756329803E-2</v>
      </c>
      <c r="R529" s="6">
        <f t="shared" si="257"/>
        <v>1.2381055756329803E-2</v>
      </c>
      <c r="S529">
        <f t="shared" si="258"/>
        <v>1.2381055756329803E-2</v>
      </c>
      <c r="T529" s="1">
        <f t="shared" si="259"/>
        <v>0</v>
      </c>
      <c r="U529" s="1">
        <f t="shared" si="260"/>
        <v>0.79423645556954348</v>
      </c>
      <c r="V529" s="1">
        <f t="shared" si="261"/>
        <v>4.154058520311338</v>
      </c>
      <c r="W529">
        <f t="shared" si="262"/>
        <v>4.9482949758808816</v>
      </c>
      <c r="X529" s="6">
        <v>1.8582000000000001E-2</v>
      </c>
      <c r="Y529" s="6">
        <v>5.0267589176503389</v>
      </c>
      <c r="Z529" s="3">
        <f t="shared" si="263"/>
        <v>2.2783326875470888</v>
      </c>
      <c r="AA529" s="3">
        <f t="shared" si="264"/>
        <v>26.268734413680331</v>
      </c>
      <c r="AB529">
        <f t="shared" si="265"/>
        <v>33.370704142020223</v>
      </c>
      <c r="AC529" s="6">
        <f t="shared" si="267"/>
        <v>33.370704142020223</v>
      </c>
      <c r="AD529" s="6">
        <f t="shared" si="268"/>
        <v>1.560925102135865</v>
      </c>
    </row>
    <row r="530" spans="4:30">
      <c r="D530" s="6">
        <f t="shared" si="266"/>
        <v>328921176</v>
      </c>
      <c r="E530" s="3">
        <f t="shared" si="248"/>
        <v>1.1006807929640816</v>
      </c>
      <c r="F530" s="3">
        <f t="shared" si="249"/>
        <v>40255669.5</v>
      </c>
      <c r="G530">
        <v>343791</v>
      </c>
      <c r="H530">
        <v>26837113</v>
      </c>
      <c r="I530" s="3">
        <f t="shared" si="250"/>
        <v>53674226</v>
      </c>
      <c r="J530">
        <v>5538580.2783199996</v>
      </c>
      <c r="K530" s="12">
        <f t="shared" si="251"/>
        <v>44308642.226559997</v>
      </c>
      <c r="L530" s="6">
        <f t="shared" si="252"/>
        <v>328.921176</v>
      </c>
      <c r="M530" s="6">
        <f t="shared" si="253"/>
        <v>5242880</v>
      </c>
      <c r="N530" s="13">
        <f t="shared" si="254"/>
        <v>1.2113714910412212</v>
      </c>
      <c r="O530" s="13">
        <f t="shared" si="269"/>
        <v>1.3333333333333333</v>
      </c>
      <c r="P530" s="7">
        <f t="shared" si="255"/>
        <v>0</v>
      </c>
      <c r="Q530" s="7">
        <f t="shared" si="256"/>
        <v>8.9909276495371785E-3</v>
      </c>
      <c r="R530" s="6">
        <f t="shared" si="257"/>
        <v>8.9909276495371785E-3</v>
      </c>
      <c r="S530">
        <f t="shared" si="258"/>
        <v>8.9909276495371785E-3</v>
      </c>
      <c r="T530" s="1">
        <f t="shared" si="259"/>
        <v>0</v>
      </c>
      <c r="U530" s="1">
        <f t="shared" si="260"/>
        <v>0.57676200230338404</v>
      </c>
      <c r="V530" s="1">
        <f t="shared" si="261"/>
        <v>2.3786020157201935</v>
      </c>
      <c r="W530">
        <f t="shared" si="262"/>
        <v>2.9553640180235776</v>
      </c>
      <c r="X530" s="6">
        <v>1.064E-2</v>
      </c>
      <c r="Y530" s="6">
        <v>2.9009368888841598</v>
      </c>
      <c r="Z530" s="3">
        <f t="shared" si="263"/>
        <v>5.0445701127819547</v>
      </c>
      <c r="AA530" s="3">
        <f t="shared" si="264"/>
        <v>33.314768591398497</v>
      </c>
      <c r="AB530">
        <f t="shared" si="265"/>
        <v>15.498800286304714</v>
      </c>
      <c r="AC530" s="6">
        <f t="shared" si="267"/>
        <v>15.498800286304714</v>
      </c>
      <c r="AD530" s="6">
        <f t="shared" si="268"/>
        <v>1.8761914245005558</v>
      </c>
    </row>
    <row r="531" spans="4:30">
      <c r="D531" s="6">
        <f t="shared" si="266"/>
        <v>337595076</v>
      </c>
      <c r="E531" s="3">
        <f t="shared" si="248"/>
        <v>1.5843282472024083</v>
      </c>
      <c r="F531" s="3">
        <f t="shared" si="249"/>
        <v>30474379.5</v>
      </c>
      <c r="G531">
        <v>4690002</v>
      </c>
      <c r="H531">
        <v>20316253</v>
      </c>
      <c r="I531" s="3">
        <f t="shared" si="250"/>
        <v>40632506</v>
      </c>
      <c r="J531">
        <v>6035177.5322270002</v>
      </c>
      <c r="K531" s="12">
        <f t="shared" si="251"/>
        <v>48281420.257816002</v>
      </c>
      <c r="L531" s="6">
        <f t="shared" si="252"/>
        <v>337.59507600000001</v>
      </c>
      <c r="M531" s="6">
        <f t="shared" si="253"/>
        <v>5242880</v>
      </c>
      <c r="N531" s="13">
        <f t="shared" si="254"/>
        <v>0.84157644458319836</v>
      </c>
      <c r="O531" s="13">
        <f t="shared" si="269"/>
        <v>1.3333333333333333</v>
      </c>
      <c r="P531" s="7">
        <f t="shared" si="255"/>
        <v>0</v>
      </c>
      <c r="Q531" s="7">
        <f t="shared" si="256"/>
        <v>9.7970674464656089E-3</v>
      </c>
      <c r="R531" s="6">
        <f t="shared" si="257"/>
        <v>9.7970674464656089E-3</v>
      </c>
      <c r="S531">
        <f t="shared" si="258"/>
        <v>9.7970674464656089E-3</v>
      </c>
      <c r="T531" s="1">
        <f t="shared" si="259"/>
        <v>0</v>
      </c>
      <c r="U531" s="1">
        <f t="shared" si="260"/>
        <v>0.62847533173239112</v>
      </c>
      <c r="V531" s="1">
        <f t="shared" si="261"/>
        <v>1.8858915981781537</v>
      </c>
      <c r="W531">
        <f t="shared" si="262"/>
        <v>2.5143669299105449</v>
      </c>
      <c r="X531" s="6">
        <v>8.4360000000000008E-3</v>
      </c>
      <c r="Y531" s="6">
        <v>2.647441760002812</v>
      </c>
      <c r="Z531" s="3">
        <f t="shared" si="263"/>
        <v>4.8165606922712181</v>
      </c>
      <c r="AA531" s="3">
        <f t="shared" si="264"/>
        <v>45.786078954780464</v>
      </c>
      <c r="AB531">
        <f t="shared" si="265"/>
        <v>16.134038009312565</v>
      </c>
      <c r="AC531" s="6">
        <f t="shared" si="267"/>
        <v>16.134038009312565</v>
      </c>
      <c r="AD531" s="6">
        <f t="shared" si="268"/>
        <v>5.0265441945784559</v>
      </c>
    </row>
    <row r="532" spans="4:30">
      <c r="D532" s="6">
        <f t="shared" si="266"/>
        <v>339819704</v>
      </c>
      <c r="E532" s="3">
        <f t="shared" si="248"/>
        <v>1.0792585869963323</v>
      </c>
      <c r="F532" s="3">
        <f t="shared" si="249"/>
        <v>41534958</v>
      </c>
      <c r="G532">
        <v>377002</v>
      </c>
      <c r="H532">
        <v>27689972</v>
      </c>
      <c r="I532" s="3">
        <f t="shared" si="250"/>
        <v>55379944</v>
      </c>
      <c r="J532">
        <v>5603370.0102540003</v>
      </c>
      <c r="K532" s="12">
        <f t="shared" si="251"/>
        <v>44826960.082032003</v>
      </c>
      <c r="L532" s="6">
        <f t="shared" si="252"/>
        <v>339.819704</v>
      </c>
      <c r="M532" s="6">
        <f t="shared" si="253"/>
        <v>5242880</v>
      </c>
      <c r="N532" s="13">
        <f t="shared" si="254"/>
        <v>1.2354160063197761</v>
      </c>
      <c r="O532" s="13">
        <f t="shared" si="269"/>
        <v>1.3333333333333333</v>
      </c>
      <c r="P532" s="7">
        <f t="shared" si="255"/>
        <v>0</v>
      </c>
      <c r="Q532" s="7">
        <f t="shared" si="256"/>
        <v>9.096102579389094E-3</v>
      </c>
      <c r="R532" s="6">
        <f t="shared" si="257"/>
        <v>9.096102579389094E-3</v>
      </c>
      <c r="S532">
        <f t="shared" si="258"/>
        <v>9.096102579389094E-3</v>
      </c>
      <c r="T532" s="1">
        <f t="shared" si="259"/>
        <v>0</v>
      </c>
      <c r="U532" s="1">
        <f t="shared" si="260"/>
        <v>0.58350890379097764</v>
      </c>
      <c r="V532" s="1">
        <f t="shared" si="261"/>
        <v>1.5610693492268901</v>
      </c>
      <c r="W532">
        <f t="shared" si="262"/>
        <v>2.1445782530178676</v>
      </c>
      <c r="X532" s="6">
        <v>6.9829999999999996E-3</v>
      </c>
      <c r="Y532" s="6">
        <v>2.1116010083356609</v>
      </c>
      <c r="Z532" s="3">
        <f t="shared" si="263"/>
        <v>7.9306807962193897</v>
      </c>
      <c r="AA532" s="3">
        <f t="shared" si="264"/>
        <v>51.355532100280115</v>
      </c>
      <c r="AB532">
        <f t="shared" si="265"/>
        <v>30.260669903896524</v>
      </c>
      <c r="AC532" s="6">
        <f t="shared" si="267"/>
        <v>30.260669903896524</v>
      </c>
      <c r="AD532" s="6">
        <f t="shared" si="268"/>
        <v>1.5617176044161405</v>
      </c>
    </row>
    <row r="533" spans="4:30">
      <c r="D533" s="6">
        <f t="shared" si="266"/>
        <v>341310552</v>
      </c>
      <c r="E533" s="3">
        <f t="shared" si="248"/>
        <v>2.8417247181959433</v>
      </c>
      <c r="F533" s="3">
        <f t="shared" si="249"/>
        <v>33165631.5</v>
      </c>
      <c r="G533">
        <v>3799275</v>
      </c>
      <c r="H533">
        <v>22110421</v>
      </c>
      <c r="I533" s="3">
        <f t="shared" si="250"/>
        <v>44220842</v>
      </c>
      <c r="J533">
        <v>11780949.353515999</v>
      </c>
      <c r="K533" s="12">
        <f t="shared" si="251"/>
        <v>94247594.828127995</v>
      </c>
      <c r="L533" s="6">
        <f t="shared" si="252"/>
        <v>341.31055199999997</v>
      </c>
      <c r="M533" s="6">
        <f t="shared" si="253"/>
        <v>5242880</v>
      </c>
      <c r="N533" s="13">
        <f t="shared" si="254"/>
        <v>0.46919862603010831</v>
      </c>
      <c r="O533" s="13">
        <f t="shared" si="269"/>
        <v>1.3333333333333333</v>
      </c>
      <c r="P533" s="7">
        <f t="shared" si="255"/>
        <v>0</v>
      </c>
      <c r="Q533" s="7">
        <f t="shared" si="256"/>
        <v>1.9124334749636065E-2</v>
      </c>
      <c r="R533" s="6">
        <f t="shared" si="257"/>
        <v>1.9124334749636065E-2</v>
      </c>
      <c r="S533">
        <f t="shared" si="258"/>
        <v>1.9124334749636065E-2</v>
      </c>
      <c r="T533" s="1">
        <f t="shared" si="259"/>
        <v>0</v>
      </c>
      <c r="U533" s="1">
        <f t="shared" si="260"/>
        <v>1.2268132981237012</v>
      </c>
      <c r="V533" s="1">
        <f t="shared" si="261"/>
        <v>4.8045972294979702</v>
      </c>
      <c r="W533">
        <f t="shared" si="262"/>
        <v>6.0314105276216718</v>
      </c>
      <c r="X533" s="6">
        <v>2.1492000000000001E-2</v>
      </c>
      <c r="Y533" s="6">
        <v>6.0471324000071647</v>
      </c>
      <c r="Z533" s="3">
        <f t="shared" si="263"/>
        <v>2.0575489484459335</v>
      </c>
      <c r="AA533" s="3">
        <f t="shared" si="264"/>
        <v>35.081926234181275</v>
      </c>
      <c r="AB533">
        <f t="shared" si="265"/>
        <v>11.016495674501842</v>
      </c>
      <c r="AC533" s="6">
        <f t="shared" si="267"/>
        <v>11.016495674501842</v>
      </c>
      <c r="AD533" s="6">
        <f t="shared" si="268"/>
        <v>0.25998888970041739</v>
      </c>
    </row>
    <row r="534" spans="4:30">
      <c r="D534" s="6">
        <f t="shared" si="266"/>
        <v>346027608</v>
      </c>
      <c r="E534" s="3">
        <f t="shared" si="248"/>
        <v>1.0602058034904145</v>
      </c>
      <c r="F534" s="3">
        <f t="shared" si="249"/>
        <v>43073451</v>
      </c>
      <c r="G534">
        <v>72000</v>
      </c>
      <c r="H534">
        <v>28715634</v>
      </c>
      <c r="I534" s="3">
        <f t="shared" si="250"/>
        <v>57431268</v>
      </c>
      <c r="J534">
        <v>5708340.3408199996</v>
      </c>
      <c r="K534" s="12">
        <f t="shared" si="251"/>
        <v>45666722.726559997</v>
      </c>
      <c r="L534" s="6">
        <f t="shared" si="252"/>
        <v>346.02760799999999</v>
      </c>
      <c r="M534" s="6">
        <f t="shared" si="253"/>
        <v>5242880</v>
      </c>
      <c r="N534" s="13">
        <f t="shared" si="254"/>
        <v>1.2576174634620252</v>
      </c>
      <c r="O534" s="13">
        <f t="shared" si="269"/>
        <v>1.3333333333333333</v>
      </c>
      <c r="P534" s="7">
        <f t="shared" si="255"/>
        <v>0</v>
      </c>
      <c r="Q534" s="7">
        <f t="shared" si="256"/>
        <v>9.2665037652599931E-3</v>
      </c>
      <c r="R534" s="6">
        <f t="shared" si="257"/>
        <v>9.2665037652599931E-3</v>
      </c>
      <c r="S534">
        <f t="shared" si="258"/>
        <v>9.2665037652599931E-3</v>
      </c>
      <c r="T534" s="1">
        <f t="shared" si="259"/>
        <v>0</v>
      </c>
      <c r="U534" s="1">
        <f t="shared" si="260"/>
        <v>0.59444002602760582</v>
      </c>
      <c r="V534" s="1">
        <f t="shared" si="261"/>
        <v>1.6522789002056344</v>
      </c>
      <c r="W534">
        <f t="shared" si="262"/>
        <v>2.2467189262332403</v>
      </c>
      <c r="X534" s="6">
        <v>7.391E-3</v>
      </c>
      <c r="Y534" s="6">
        <v>2.2077485538484281</v>
      </c>
      <c r="Z534" s="3">
        <f t="shared" si="263"/>
        <v>7.7704326884048163</v>
      </c>
      <c r="AA534" s="3">
        <f t="shared" si="264"/>
        <v>49.429546991270463</v>
      </c>
      <c r="AB534">
        <f t="shared" si="265"/>
        <v>25.375507580300273</v>
      </c>
      <c r="AC534" s="6">
        <f t="shared" si="267"/>
        <v>25.375507580300273</v>
      </c>
      <c r="AD534" s="6">
        <f t="shared" si="268"/>
        <v>1.7651635335410465</v>
      </c>
    </row>
    <row r="535" spans="4:30">
      <c r="D535" s="6">
        <f t="shared" si="266"/>
        <v>348509512</v>
      </c>
      <c r="E535" s="3">
        <f t="shared" si="248"/>
        <v>1.0267752268052497</v>
      </c>
      <c r="F535" s="3">
        <f t="shared" si="249"/>
        <v>43450936.5</v>
      </c>
      <c r="G535">
        <v>45101</v>
      </c>
      <c r="H535">
        <v>28967291</v>
      </c>
      <c r="I535" s="3">
        <f t="shared" si="250"/>
        <v>57934582</v>
      </c>
      <c r="J535">
        <v>5576793.1474609999</v>
      </c>
      <c r="K535" s="12">
        <f t="shared" si="251"/>
        <v>44614345.179687999</v>
      </c>
      <c r="L535" s="6">
        <f t="shared" si="252"/>
        <v>348.50951199999997</v>
      </c>
      <c r="M535" s="6">
        <f t="shared" si="253"/>
        <v>5242880</v>
      </c>
      <c r="N535" s="13">
        <f t="shared" si="254"/>
        <v>1.2985639880326303</v>
      </c>
      <c r="O535" s="13">
        <f t="shared" si="269"/>
        <v>1.3333333333333333</v>
      </c>
      <c r="P535" s="7">
        <f t="shared" si="255"/>
        <v>0</v>
      </c>
      <c r="Q535" s="7">
        <f t="shared" si="256"/>
        <v>9.0529596368810871E-3</v>
      </c>
      <c r="R535" s="6">
        <f t="shared" si="257"/>
        <v>9.0529596368810871E-3</v>
      </c>
      <c r="S535">
        <f t="shared" si="258"/>
        <v>9.0529596368810871E-3</v>
      </c>
      <c r="T535" s="1">
        <f t="shared" si="259"/>
        <v>0</v>
      </c>
      <c r="U535" s="1">
        <f t="shared" si="260"/>
        <v>0.58074131285085273</v>
      </c>
      <c r="V535" s="1">
        <f t="shared" si="261"/>
        <v>1.8279914175323331</v>
      </c>
      <c r="W535">
        <f t="shared" si="262"/>
        <v>2.4087327303831856</v>
      </c>
      <c r="X535" s="6">
        <v>8.1770000000000002E-3</v>
      </c>
      <c r="Y535" s="6">
        <v>2.4082900399999998</v>
      </c>
      <c r="Z535" s="3">
        <f t="shared" si="263"/>
        <v>7.0850656720068486</v>
      </c>
      <c r="AA535" s="3">
        <f t="shared" si="264"/>
        <v>43.64861947382952</v>
      </c>
      <c r="AB535">
        <f t="shared" si="265"/>
        <v>10.712481801162857</v>
      </c>
      <c r="AC535" s="6">
        <f t="shared" si="267"/>
        <v>10.712481801162857</v>
      </c>
      <c r="AD535" s="6">
        <f t="shared" si="268"/>
        <v>1.838193804869883E-2</v>
      </c>
    </row>
    <row r="536" spans="4:30">
      <c r="D536" s="6">
        <f t="shared" si="266"/>
        <v>355679888</v>
      </c>
      <c r="E536" s="3">
        <f t="shared" si="248"/>
        <v>1.2442958731151843</v>
      </c>
      <c r="F536" s="3">
        <f t="shared" si="249"/>
        <v>40695523.5</v>
      </c>
      <c r="G536">
        <v>1505785</v>
      </c>
      <c r="H536">
        <v>27130349</v>
      </c>
      <c r="I536" s="3">
        <f t="shared" si="250"/>
        <v>54260698</v>
      </c>
      <c r="J536">
        <v>6329658.9931640001</v>
      </c>
      <c r="K536" s="12">
        <f t="shared" si="251"/>
        <v>50637271.945312001</v>
      </c>
      <c r="L536" s="6">
        <f t="shared" si="252"/>
        <v>355.67988800000001</v>
      </c>
      <c r="M536" s="6">
        <f t="shared" si="253"/>
        <v>5242880</v>
      </c>
      <c r="N536" s="13">
        <f t="shared" si="254"/>
        <v>1.0715565020683042</v>
      </c>
      <c r="O536" s="13">
        <f t="shared" si="269"/>
        <v>1.3333333333333333</v>
      </c>
      <c r="P536" s="7">
        <f t="shared" si="255"/>
        <v>0</v>
      </c>
      <c r="Q536" s="7">
        <f t="shared" si="256"/>
        <v>1.0275107192459446E-2</v>
      </c>
      <c r="R536" s="6">
        <f t="shared" si="257"/>
        <v>1.0275107192459446E-2</v>
      </c>
      <c r="S536">
        <f t="shared" si="258"/>
        <v>1.0275107192459446E-2</v>
      </c>
      <c r="T536" s="1">
        <f t="shared" si="259"/>
        <v>0</v>
      </c>
      <c r="U536" s="1">
        <f t="shared" si="260"/>
        <v>0.65914126208210311</v>
      </c>
      <c r="V536" s="1">
        <f t="shared" si="261"/>
        <v>2.0620512211469046</v>
      </c>
      <c r="W536">
        <f t="shared" si="262"/>
        <v>2.7211924832290078</v>
      </c>
      <c r="X536" s="6">
        <v>9.2239999999999996E-3</v>
      </c>
      <c r="Y536" s="6">
        <v>2.7530384470555678</v>
      </c>
      <c r="Z536" s="3">
        <f t="shared" si="263"/>
        <v>5.8825561578490895</v>
      </c>
      <c r="AA536" s="3">
        <f t="shared" si="264"/>
        <v>43.917842103479622</v>
      </c>
      <c r="AB536">
        <f t="shared" si="265"/>
        <v>11.395351175839624</v>
      </c>
      <c r="AC536" s="6">
        <f t="shared" si="267"/>
        <v>11.395351175839624</v>
      </c>
      <c r="AD536" s="6">
        <f t="shared" si="268"/>
        <v>1.1567569592288094</v>
      </c>
    </row>
    <row r="537" spans="4:30">
      <c r="D537" s="6">
        <f t="shared" si="266"/>
        <v>356150808</v>
      </c>
      <c r="E537" s="3">
        <f t="shared" si="248"/>
        <v>1.1241034147563924</v>
      </c>
      <c r="F537" s="3">
        <f t="shared" si="249"/>
        <v>42921846</v>
      </c>
      <c r="G537">
        <v>638802</v>
      </c>
      <c r="H537">
        <v>28614564</v>
      </c>
      <c r="I537" s="3">
        <f t="shared" si="250"/>
        <v>57229128</v>
      </c>
      <c r="J537">
        <v>6031074.2070310004</v>
      </c>
      <c r="K537" s="12">
        <f t="shared" si="251"/>
        <v>48248593.656248003</v>
      </c>
      <c r="L537" s="6">
        <f t="shared" si="252"/>
        <v>356.15080799999998</v>
      </c>
      <c r="M537" s="6">
        <f t="shared" si="253"/>
        <v>5242880</v>
      </c>
      <c r="N537" s="13">
        <f t="shared" si="254"/>
        <v>1.1861304892684483</v>
      </c>
      <c r="O537" s="13">
        <f t="shared" si="269"/>
        <v>1.3333333333333333</v>
      </c>
      <c r="P537" s="7">
        <f t="shared" si="255"/>
        <v>0</v>
      </c>
      <c r="Q537" s="7">
        <f t="shared" si="256"/>
        <v>9.7904064073353874E-3</v>
      </c>
      <c r="R537" s="6">
        <f t="shared" si="257"/>
        <v>9.7904064073353874E-3</v>
      </c>
      <c r="S537">
        <f t="shared" si="258"/>
        <v>9.7904064073353874E-3</v>
      </c>
      <c r="T537" s="1">
        <f t="shared" si="259"/>
        <v>0</v>
      </c>
      <c r="U537" s="1">
        <f t="shared" si="260"/>
        <v>0.62804803052211333</v>
      </c>
      <c r="V537" s="1">
        <f t="shared" si="261"/>
        <v>1.6276880898927377</v>
      </c>
      <c r="W537">
        <f t="shared" si="262"/>
        <v>2.2557361204148512</v>
      </c>
      <c r="X537" s="6">
        <v>7.2810000000000001E-3</v>
      </c>
      <c r="Y537" s="6">
        <v>2.2329706846181847</v>
      </c>
      <c r="Z537" s="3">
        <f t="shared" si="263"/>
        <v>7.8600642768850433</v>
      </c>
      <c r="AA537" s="3">
        <f t="shared" si="264"/>
        <v>53.013150563107267</v>
      </c>
      <c r="AB537">
        <f t="shared" si="265"/>
        <v>34.465134010924146</v>
      </c>
      <c r="AC537" s="6">
        <f t="shared" si="267"/>
        <v>34.465134010924146</v>
      </c>
      <c r="AD537" s="6">
        <f t="shared" si="268"/>
        <v>1.0195134201038163</v>
      </c>
    </row>
    <row r="538" spans="4:30">
      <c r="D538" s="6">
        <f t="shared" si="266"/>
        <v>358346288</v>
      </c>
      <c r="E538" s="3">
        <f t="shared" si="248"/>
        <v>3.1842871635582073</v>
      </c>
      <c r="F538" s="3">
        <f t="shared" si="249"/>
        <v>28311373.5</v>
      </c>
      <c r="G538">
        <v>6592765</v>
      </c>
      <c r="H538">
        <v>18874249</v>
      </c>
      <c r="I538" s="3">
        <f t="shared" si="250"/>
        <v>37748498</v>
      </c>
      <c r="J538">
        <v>11268942.902344</v>
      </c>
      <c r="K538" s="12">
        <f t="shared" si="251"/>
        <v>90151543.218751997</v>
      </c>
      <c r="L538" s="6">
        <f t="shared" si="252"/>
        <v>358.34628800000002</v>
      </c>
      <c r="M538" s="6">
        <f t="shared" si="253"/>
        <v>5242880</v>
      </c>
      <c r="N538" s="13">
        <f t="shared" si="254"/>
        <v>0.41872270459534533</v>
      </c>
      <c r="O538" s="13">
        <f t="shared" si="269"/>
        <v>1.3333333333333333</v>
      </c>
      <c r="P538" s="7">
        <f t="shared" si="255"/>
        <v>0</v>
      </c>
      <c r="Q538" s="7">
        <f t="shared" si="256"/>
        <v>1.8293180784674474E-2</v>
      </c>
      <c r="R538" s="6">
        <f t="shared" si="257"/>
        <v>1.8293180784674474E-2</v>
      </c>
      <c r="S538">
        <f t="shared" si="258"/>
        <v>1.8293180784674474E-2</v>
      </c>
      <c r="T538" s="1">
        <f t="shared" si="259"/>
        <v>0</v>
      </c>
      <c r="U538" s="1">
        <f t="shared" si="260"/>
        <v>1.1734953265261518</v>
      </c>
      <c r="V538" s="1">
        <f t="shared" si="261"/>
        <v>5.2358306212577688</v>
      </c>
      <c r="W538">
        <f t="shared" si="262"/>
        <v>6.4093259477839206</v>
      </c>
      <c r="X538" s="6">
        <v>2.3421000000000001E-2</v>
      </c>
      <c r="Y538" s="6">
        <v>6.4344513300000008</v>
      </c>
      <c r="Z538" s="3">
        <f t="shared" si="263"/>
        <v>1.611737244353358</v>
      </c>
      <c r="AA538" s="3">
        <f t="shared" si="264"/>
        <v>30.793405309338453</v>
      </c>
      <c r="AB538">
        <f t="shared" si="265"/>
        <v>21.89410877129724</v>
      </c>
      <c r="AC538" s="6">
        <f t="shared" si="267"/>
        <v>21.89410877129724</v>
      </c>
      <c r="AD538" s="6">
        <f t="shared" si="268"/>
        <v>0.39048212392151516</v>
      </c>
    </row>
    <row r="539" spans="4:30">
      <c r="D539" s="6">
        <f t="shared" si="266"/>
        <v>365704064</v>
      </c>
      <c r="E539" s="3">
        <f t="shared" si="248"/>
        <v>1.1634613157441873</v>
      </c>
      <c r="F539" s="3">
        <f t="shared" si="249"/>
        <v>43057008</v>
      </c>
      <c r="G539">
        <v>1062400</v>
      </c>
      <c r="H539">
        <v>28704672</v>
      </c>
      <c r="I539" s="3">
        <f t="shared" si="250"/>
        <v>57409344</v>
      </c>
      <c r="J539">
        <v>6261895.3974609999</v>
      </c>
      <c r="K539" s="12">
        <f t="shared" si="251"/>
        <v>50095163.179687999</v>
      </c>
      <c r="L539" s="6">
        <f t="shared" si="252"/>
        <v>365.70406400000002</v>
      </c>
      <c r="M539" s="6">
        <f t="shared" si="253"/>
        <v>5242880</v>
      </c>
      <c r="N539" s="13">
        <f t="shared" si="254"/>
        <v>1.1460057290177201</v>
      </c>
      <c r="O539" s="13">
        <f t="shared" si="269"/>
        <v>1.3333333333333333</v>
      </c>
      <c r="P539" s="7">
        <f t="shared" si="255"/>
        <v>0</v>
      </c>
      <c r="Q539" s="7">
        <f t="shared" si="256"/>
        <v>1.0165104708858546E-2</v>
      </c>
      <c r="R539" s="6">
        <f t="shared" si="257"/>
        <v>1.0165104708858546E-2</v>
      </c>
      <c r="S539">
        <f t="shared" si="258"/>
        <v>1.0165104708858546E-2</v>
      </c>
      <c r="T539" s="1">
        <f t="shared" si="259"/>
        <v>0</v>
      </c>
      <c r="U539" s="1">
        <f t="shared" si="260"/>
        <v>0.65208467624657307</v>
      </c>
      <c r="V539" s="1">
        <f t="shared" si="261"/>
        <v>1.7721032122757496</v>
      </c>
      <c r="W539">
        <f t="shared" si="262"/>
        <v>2.4241878885223227</v>
      </c>
      <c r="X539" s="6">
        <v>7.927E-3</v>
      </c>
      <c r="Y539" s="6">
        <v>2.4121861</v>
      </c>
      <c r="Z539" s="3">
        <f t="shared" si="263"/>
        <v>7.2422535637693954</v>
      </c>
      <c r="AA539" s="3">
        <f t="shared" si="264"/>
        <v>50.556491161537025</v>
      </c>
      <c r="AB539">
        <f t="shared" si="265"/>
        <v>28.233943596045741</v>
      </c>
      <c r="AC539" s="6">
        <f t="shared" si="267"/>
        <v>28.233943596045741</v>
      </c>
      <c r="AD539" s="6">
        <f t="shared" si="268"/>
        <v>0.49754820004653444</v>
      </c>
    </row>
    <row r="540" spans="4:30">
      <c r="D540" s="6">
        <f t="shared" si="266"/>
        <v>365800704</v>
      </c>
      <c r="E540" s="3">
        <f t="shared" si="248"/>
        <v>1.3305089143064415</v>
      </c>
      <c r="F540" s="3">
        <f t="shared" si="249"/>
        <v>39773800.5</v>
      </c>
      <c r="G540">
        <v>2380515</v>
      </c>
      <c r="H540">
        <v>26515867</v>
      </c>
      <c r="I540" s="3">
        <f t="shared" si="250"/>
        <v>53031734</v>
      </c>
      <c r="J540">
        <v>6614924.515137</v>
      </c>
      <c r="K540" s="12">
        <f t="shared" si="251"/>
        <v>52919396.121096</v>
      </c>
      <c r="L540" s="6">
        <f t="shared" si="252"/>
        <v>365.800704</v>
      </c>
      <c r="M540" s="6">
        <f t="shared" si="253"/>
        <v>5242880</v>
      </c>
      <c r="N540" s="13">
        <f t="shared" si="254"/>
        <v>1.0021228110511113</v>
      </c>
      <c r="O540" s="13">
        <f t="shared" si="269"/>
        <v>1.3333333333333333</v>
      </c>
      <c r="P540" s="7">
        <f t="shared" si="255"/>
        <v>0</v>
      </c>
      <c r="Q540" s="7">
        <f t="shared" si="256"/>
        <v>1.0738186454667897E-2</v>
      </c>
      <c r="R540" s="6">
        <f t="shared" si="257"/>
        <v>1.0738186454667897E-2</v>
      </c>
      <c r="S540">
        <f t="shared" si="258"/>
        <v>1.0738186454667897E-2</v>
      </c>
      <c r="T540" s="1">
        <f t="shared" si="259"/>
        <v>0</v>
      </c>
      <c r="U540" s="1">
        <f t="shared" si="260"/>
        <v>0.68884748739137569</v>
      </c>
      <c r="V540" s="1">
        <f t="shared" si="261"/>
        <v>1.8939394997351016</v>
      </c>
      <c r="W540">
        <f t="shared" si="262"/>
        <v>2.582786987126477</v>
      </c>
      <c r="X540" s="6">
        <v>8.4720000000000004E-3</v>
      </c>
      <c r="Y540" s="6">
        <v>2.6725982999999998</v>
      </c>
      <c r="Z540" s="3">
        <f t="shared" si="263"/>
        <v>6.2596475448536344</v>
      </c>
      <c r="AA540" s="3">
        <f t="shared" si="264"/>
        <v>49.971101153065156</v>
      </c>
      <c r="AB540">
        <f t="shared" si="265"/>
        <v>26.74913190117914</v>
      </c>
      <c r="AC540" s="6">
        <f t="shared" si="267"/>
        <v>26.74913190117914</v>
      </c>
      <c r="AD540" s="6">
        <f t="shared" si="268"/>
        <v>3.3604493751837952</v>
      </c>
    </row>
    <row r="541" spans="4:30">
      <c r="D541" s="6">
        <f t="shared" si="266"/>
        <v>369142880</v>
      </c>
      <c r="E541" s="3">
        <f t="shared" si="248"/>
        <v>1.6572750408579497</v>
      </c>
      <c r="F541" s="3">
        <f t="shared" si="249"/>
        <v>35657100</v>
      </c>
      <c r="G541">
        <v>4194304</v>
      </c>
      <c r="H541">
        <v>23771400</v>
      </c>
      <c r="I541" s="3">
        <f t="shared" si="250"/>
        <v>47542800</v>
      </c>
      <c r="J541">
        <v>7386702.7324219998</v>
      </c>
      <c r="K541" s="12">
        <f t="shared" si="251"/>
        <v>59093621.859375998</v>
      </c>
      <c r="L541" s="6">
        <f t="shared" si="252"/>
        <v>369.14287999999999</v>
      </c>
      <c r="M541" s="6">
        <f t="shared" si="253"/>
        <v>5242880</v>
      </c>
      <c r="N541" s="13">
        <f t="shared" si="254"/>
        <v>0.80453352670000033</v>
      </c>
      <c r="O541" s="13">
        <f t="shared" si="269"/>
        <v>1.3333333333333333</v>
      </c>
      <c r="P541" s="7">
        <f t="shared" si="255"/>
        <v>0</v>
      </c>
      <c r="Q541" s="7">
        <f t="shared" si="256"/>
        <v>1.1991034976203276E-2</v>
      </c>
      <c r="R541" s="6">
        <f t="shared" si="257"/>
        <v>1.1991034976203276E-2</v>
      </c>
      <c r="S541">
        <f t="shared" si="258"/>
        <v>1.1991034976203276E-2</v>
      </c>
      <c r="T541" s="1">
        <f t="shared" si="259"/>
        <v>0</v>
      </c>
      <c r="U541" s="1">
        <f t="shared" si="260"/>
        <v>0.76921688307890257</v>
      </c>
      <c r="V541" s="1">
        <f t="shared" si="261"/>
        <v>3.9025615966567124</v>
      </c>
      <c r="W541">
        <f t="shared" si="262"/>
        <v>4.6717784797356146</v>
      </c>
      <c r="X541" s="6">
        <v>1.7457E-2</v>
      </c>
      <c r="Y541" s="6">
        <v>4.7652154687500001</v>
      </c>
      <c r="Z541" s="3">
        <f t="shared" si="263"/>
        <v>2.7234232686028528</v>
      </c>
      <c r="AA541" s="3">
        <f t="shared" si="264"/>
        <v>27.080768452483699</v>
      </c>
      <c r="AB541">
        <f t="shared" si="265"/>
        <v>31.311021503103191</v>
      </c>
      <c r="AC541" s="6">
        <f t="shared" si="267"/>
        <v>31.311021503103191</v>
      </c>
      <c r="AD541" s="6">
        <f t="shared" si="268"/>
        <v>1.9608135167683349</v>
      </c>
    </row>
    <row r="542" spans="4:30">
      <c r="D542" s="6">
        <f t="shared" si="266"/>
        <v>372352452</v>
      </c>
      <c r="E542" s="3">
        <f t="shared" si="248"/>
        <v>1.1208465300445427</v>
      </c>
      <c r="F542" s="3">
        <f t="shared" si="249"/>
        <v>45192841.5</v>
      </c>
      <c r="G542">
        <v>540486</v>
      </c>
      <c r="H542">
        <v>30128561</v>
      </c>
      <c r="I542" s="3">
        <f t="shared" si="250"/>
        <v>60257122</v>
      </c>
      <c r="J542">
        <v>6331779.9472660003</v>
      </c>
      <c r="K542" s="12">
        <f t="shared" si="251"/>
        <v>50654239.578128003</v>
      </c>
      <c r="L542" s="6">
        <f t="shared" si="252"/>
        <v>372.35245200000003</v>
      </c>
      <c r="M542" s="6">
        <f t="shared" si="253"/>
        <v>5242880</v>
      </c>
      <c r="N542" s="13">
        <f t="shared" si="254"/>
        <v>1.1895770719657279</v>
      </c>
      <c r="O542" s="13">
        <f t="shared" si="269"/>
        <v>1.3333333333333333</v>
      </c>
      <c r="P542" s="7">
        <f t="shared" si="255"/>
        <v>0</v>
      </c>
      <c r="Q542" s="7">
        <f t="shared" si="256"/>
        <v>1.0278550194803155E-2</v>
      </c>
      <c r="R542" s="6">
        <f t="shared" si="257"/>
        <v>1.0278550194803155E-2</v>
      </c>
      <c r="S542">
        <f t="shared" si="258"/>
        <v>1.0278550194803155E-2</v>
      </c>
      <c r="T542" s="1">
        <f t="shared" si="259"/>
        <v>0</v>
      </c>
      <c r="U542" s="1">
        <f t="shared" si="260"/>
        <v>0.65936212838234465</v>
      </c>
      <c r="V542" s="1">
        <f t="shared" si="261"/>
        <v>2.8967974548592359</v>
      </c>
      <c r="W542">
        <f t="shared" si="262"/>
        <v>3.5561595832415804</v>
      </c>
      <c r="X542" s="6">
        <v>1.2958000000000001E-2</v>
      </c>
      <c r="Y542" s="6">
        <v>3.513267199996466</v>
      </c>
      <c r="Z542" s="3">
        <f t="shared" si="263"/>
        <v>4.650186911560426</v>
      </c>
      <c r="AA542" s="3">
        <f t="shared" si="264"/>
        <v>31.27287518328631</v>
      </c>
      <c r="AB542">
        <f t="shared" si="265"/>
        <v>20.677958058317991</v>
      </c>
      <c r="AC542" s="6">
        <f t="shared" si="267"/>
        <v>20.677958058317991</v>
      </c>
      <c r="AD542" s="6">
        <f t="shared" si="268"/>
        <v>1.220868803977039</v>
      </c>
    </row>
    <row r="543" spans="4:30">
      <c r="D543" s="6">
        <f t="shared" si="266"/>
        <v>374685360</v>
      </c>
      <c r="E543" s="3">
        <f t="shared" si="248"/>
        <v>2.9589437308451836</v>
      </c>
      <c r="F543" s="3">
        <f t="shared" si="249"/>
        <v>36426262.5</v>
      </c>
      <c r="G543">
        <v>4163763</v>
      </c>
      <c r="H543">
        <v>24284175</v>
      </c>
      <c r="I543" s="3">
        <f t="shared" si="250"/>
        <v>48568350</v>
      </c>
      <c r="J543">
        <v>13472907.632812001</v>
      </c>
      <c r="K543" s="12">
        <f t="shared" si="251"/>
        <v>107783261.06249601</v>
      </c>
      <c r="L543" s="6">
        <f t="shared" si="252"/>
        <v>374.68536</v>
      </c>
      <c r="M543" s="6">
        <f t="shared" si="253"/>
        <v>5242880</v>
      </c>
      <c r="N543" s="13">
        <f t="shared" si="254"/>
        <v>0.45061125003295827</v>
      </c>
      <c r="O543" s="13">
        <f t="shared" si="269"/>
        <v>1.3333333333333333</v>
      </c>
      <c r="P543" s="7">
        <f t="shared" si="255"/>
        <v>0</v>
      </c>
      <c r="Q543" s="7">
        <f t="shared" si="256"/>
        <v>2.1870936533983597E-2</v>
      </c>
      <c r="R543" s="6">
        <f t="shared" si="257"/>
        <v>2.1870936533983597E-2</v>
      </c>
      <c r="S543">
        <f t="shared" si="258"/>
        <v>2.1870936533983597E-2</v>
      </c>
      <c r="T543" s="1">
        <f t="shared" si="259"/>
        <v>0</v>
      </c>
      <c r="U543" s="1">
        <f t="shared" si="260"/>
        <v>1.4030059677145723</v>
      </c>
      <c r="V543" s="1">
        <f t="shared" si="261"/>
        <v>5.359902436927384</v>
      </c>
      <c r="W543">
        <f t="shared" si="262"/>
        <v>6.7629084046419567</v>
      </c>
      <c r="X543" s="6">
        <v>2.3976000000000001E-2</v>
      </c>
      <c r="Y543" s="6">
        <v>6.7362969599999998</v>
      </c>
      <c r="Z543" s="3">
        <f t="shared" si="263"/>
        <v>2.0257069569569568</v>
      </c>
      <c r="AA543" s="3">
        <f t="shared" si="264"/>
        <v>35.963717404903569</v>
      </c>
      <c r="AB543">
        <f t="shared" si="265"/>
        <v>8.7798776527210673</v>
      </c>
      <c r="AC543" s="6">
        <f t="shared" si="267"/>
        <v>8.7798776527210673</v>
      </c>
      <c r="AD543" s="6">
        <f t="shared" si="268"/>
        <v>0.39504559849387899</v>
      </c>
    </row>
    <row r="544" spans="4:30">
      <c r="D544" s="6">
        <f t="shared" si="266"/>
        <v>379204120</v>
      </c>
      <c r="E544" s="3">
        <f t="shared" si="248"/>
        <v>1.5075725204051738</v>
      </c>
      <c r="F544" s="3">
        <f t="shared" si="249"/>
        <v>39932985</v>
      </c>
      <c r="G544">
        <v>2987012</v>
      </c>
      <c r="H544">
        <v>26621990</v>
      </c>
      <c r="I544" s="3">
        <f t="shared" si="250"/>
        <v>53243980</v>
      </c>
      <c r="J544">
        <v>7525233.8554689996</v>
      </c>
      <c r="K544" s="12">
        <f t="shared" si="251"/>
        <v>60201870.843751997</v>
      </c>
      <c r="L544" s="6">
        <f t="shared" si="252"/>
        <v>379.20411999999999</v>
      </c>
      <c r="M544" s="6">
        <f t="shared" si="253"/>
        <v>5242880</v>
      </c>
      <c r="N544" s="13">
        <f t="shared" si="254"/>
        <v>0.88442400964896062</v>
      </c>
      <c r="O544" s="13">
        <f t="shared" si="269"/>
        <v>1.3333333333333333</v>
      </c>
      <c r="P544" s="7">
        <f t="shared" si="255"/>
        <v>0</v>
      </c>
      <c r="Q544" s="7">
        <f t="shared" si="256"/>
        <v>1.2215916307146539E-2</v>
      </c>
      <c r="R544" s="6">
        <f t="shared" si="257"/>
        <v>1.2215916307146539E-2</v>
      </c>
      <c r="S544">
        <f t="shared" si="258"/>
        <v>1.2215916307146539E-2</v>
      </c>
      <c r="T544" s="1">
        <f t="shared" si="259"/>
        <v>0</v>
      </c>
      <c r="U544" s="1">
        <f t="shared" si="260"/>
        <v>0.78364287022630918</v>
      </c>
      <c r="V544" s="1">
        <f t="shared" si="261"/>
        <v>5.4356868432553105</v>
      </c>
      <c r="W544">
        <f t="shared" si="262"/>
        <v>6.2193297134816197</v>
      </c>
      <c r="X544" s="6">
        <v>2.4315E-2</v>
      </c>
      <c r="Y544" s="6">
        <v>6.1901127000000002</v>
      </c>
      <c r="Z544" s="3">
        <f t="shared" si="263"/>
        <v>2.1897585852354511</v>
      </c>
      <c r="AA544" s="3">
        <f t="shared" si="264"/>
        <v>19.80731921653366</v>
      </c>
      <c r="AB544">
        <f t="shared" si="265"/>
        <v>49.759751975543743</v>
      </c>
      <c r="AC544" s="6">
        <f t="shared" si="267"/>
        <v>49.759751975543743</v>
      </c>
      <c r="AD544" s="6">
        <f t="shared" si="268"/>
        <v>0.4719948553056138</v>
      </c>
    </row>
    <row r="545" spans="4:30">
      <c r="D545" s="6">
        <f t="shared" si="266"/>
        <v>387174828</v>
      </c>
      <c r="E545" s="3">
        <f t="shared" si="248"/>
        <v>3.2366960997730181</v>
      </c>
      <c r="F545" s="3">
        <f t="shared" si="249"/>
        <v>30589873.5</v>
      </c>
      <c r="G545">
        <v>7122792</v>
      </c>
      <c r="H545">
        <v>20393249</v>
      </c>
      <c r="I545" s="3">
        <f t="shared" si="250"/>
        <v>40786498</v>
      </c>
      <c r="J545">
        <v>12376265.53125</v>
      </c>
      <c r="K545" s="12">
        <f t="shared" si="251"/>
        <v>99010124.25</v>
      </c>
      <c r="L545" s="6">
        <f t="shared" si="252"/>
        <v>387.17482799999999</v>
      </c>
      <c r="M545" s="6">
        <f t="shared" si="253"/>
        <v>5242880</v>
      </c>
      <c r="N545" s="13">
        <f t="shared" si="254"/>
        <v>0.41194270090010515</v>
      </c>
      <c r="O545" s="13">
        <f t="shared" si="269"/>
        <v>1.3333333333333333</v>
      </c>
      <c r="P545" s="7">
        <f t="shared" si="255"/>
        <v>0</v>
      </c>
      <c r="Q545" s="7">
        <f t="shared" si="256"/>
        <v>2.0090727654250413E-2</v>
      </c>
      <c r="R545" s="6">
        <f t="shared" si="257"/>
        <v>2.0090727654250413E-2</v>
      </c>
      <c r="S545">
        <f t="shared" si="258"/>
        <v>2.0090727654250413E-2</v>
      </c>
      <c r="T545" s="1">
        <f t="shared" si="259"/>
        <v>0</v>
      </c>
      <c r="U545" s="1">
        <f t="shared" si="260"/>
        <v>1.2888067573532223</v>
      </c>
      <c r="V545" s="1">
        <f t="shared" si="261"/>
        <v>5.7768284481414964</v>
      </c>
      <c r="W545">
        <f t="shared" si="262"/>
        <v>7.0656352054947185</v>
      </c>
      <c r="X545" s="6">
        <v>2.5840999999999999E-2</v>
      </c>
      <c r="Y545" s="6">
        <v>7.0642833749999996</v>
      </c>
      <c r="Z545" s="3">
        <f t="shared" si="263"/>
        <v>1.5783637630122673</v>
      </c>
      <c r="AA545" s="3">
        <f t="shared" si="264"/>
        <v>30.652103014589219</v>
      </c>
      <c r="AB545">
        <f t="shared" si="265"/>
        <v>22.252514785610412</v>
      </c>
      <c r="AC545" s="6">
        <f t="shared" si="267"/>
        <v>22.252514785610412</v>
      </c>
      <c r="AD545" s="6">
        <f t="shared" si="268"/>
        <v>1.9136130630077894E-2</v>
      </c>
    </row>
    <row r="546" spans="4:30">
      <c r="D546" s="6">
        <f t="shared" si="266"/>
        <v>389509516</v>
      </c>
      <c r="E546" s="3">
        <f t="shared" si="248"/>
        <v>1.1808218181692298</v>
      </c>
      <c r="F546" s="3">
        <f t="shared" si="249"/>
        <v>43445809.5</v>
      </c>
      <c r="G546">
        <v>2097152</v>
      </c>
      <c r="H546">
        <v>28963873</v>
      </c>
      <c r="I546" s="3">
        <f t="shared" si="250"/>
        <v>57927746</v>
      </c>
      <c r="J546">
        <v>6412719.9707030002</v>
      </c>
      <c r="K546" s="12">
        <f t="shared" si="251"/>
        <v>51301759.765624002</v>
      </c>
      <c r="L546" s="6">
        <f t="shared" si="252"/>
        <v>389.50951600000002</v>
      </c>
      <c r="M546" s="6">
        <f t="shared" si="253"/>
        <v>5242880</v>
      </c>
      <c r="N546" s="13">
        <f t="shared" si="254"/>
        <v>1.1291570945060623</v>
      </c>
      <c r="O546" s="13">
        <f t="shared" si="269"/>
        <v>1.3333333333333333</v>
      </c>
      <c r="P546" s="7">
        <f t="shared" si="255"/>
        <v>0</v>
      </c>
      <c r="Q546" s="7">
        <f t="shared" si="256"/>
        <v>1.0409942331073617E-2</v>
      </c>
      <c r="R546" s="6">
        <f t="shared" si="257"/>
        <v>1.0409942331073617E-2</v>
      </c>
      <c r="S546">
        <f t="shared" si="258"/>
        <v>1.0409942331073617E-2</v>
      </c>
      <c r="T546" s="1">
        <f t="shared" si="259"/>
        <v>0</v>
      </c>
      <c r="U546" s="1">
        <f t="shared" si="260"/>
        <v>0.66779084614720974</v>
      </c>
      <c r="V546" s="1">
        <f t="shared" si="261"/>
        <v>1.8376041888364654</v>
      </c>
      <c r="W546">
        <f t="shared" si="262"/>
        <v>2.5053950349836751</v>
      </c>
      <c r="X546" s="6">
        <v>8.2199999999999999E-3</v>
      </c>
      <c r="Y546" s="6">
        <v>2.5434323999999999</v>
      </c>
      <c r="Z546" s="3">
        <f t="shared" si="263"/>
        <v>7.0471710462287103</v>
      </c>
      <c r="AA546" s="3">
        <f t="shared" si="264"/>
        <v>49.928719966544044</v>
      </c>
      <c r="AB546">
        <f t="shared" si="265"/>
        <v>26.641634197975872</v>
      </c>
      <c r="AC546" s="6">
        <f t="shared" si="267"/>
        <v>26.641634197975872</v>
      </c>
      <c r="AD546" s="6">
        <f t="shared" si="268"/>
        <v>1.4955131111927655</v>
      </c>
    </row>
    <row r="547" spans="4:30">
      <c r="D547" s="6">
        <f t="shared" si="266"/>
        <v>437739520</v>
      </c>
      <c r="E547" s="3">
        <f t="shared" si="248"/>
        <v>2.1693291501484153</v>
      </c>
      <c r="F547" s="3">
        <f t="shared" si="249"/>
        <v>37678080</v>
      </c>
      <c r="G547">
        <v>6815744</v>
      </c>
      <c r="H547">
        <v>25118720</v>
      </c>
      <c r="I547" s="3">
        <f t="shared" si="250"/>
        <v>50237440</v>
      </c>
      <c r="J547">
        <v>10217019.658203</v>
      </c>
      <c r="K547" s="12">
        <f t="shared" si="251"/>
        <v>81736157.265624002</v>
      </c>
      <c r="L547" s="6">
        <f t="shared" si="252"/>
        <v>437.73952000000003</v>
      </c>
      <c r="M547" s="6">
        <f t="shared" si="253"/>
        <v>5242880</v>
      </c>
      <c r="N547" s="13">
        <f t="shared" si="254"/>
        <v>0.61462933517585971</v>
      </c>
      <c r="O547" s="13">
        <f t="shared" si="269"/>
        <v>1.3333333333333333</v>
      </c>
      <c r="P547" s="7">
        <f t="shared" si="255"/>
        <v>0</v>
      </c>
      <c r="Q547" s="7">
        <f t="shared" si="256"/>
        <v>1.6585565239593494E-2</v>
      </c>
      <c r="R547" s="6">
        <f t="shared" si="257"/>
        <v>1.6585565239593494E-2</v>
      </c>
      <c r="S547">
        <f t="shared" si="258"/>
        <v>1.6585565239593494E-2</v>
      </c>
      <c r="T547" s="1">
        <f t="shared" si="259"/>
        <v>0</v>
      </c>
      <c r="U547" s="1">
        <f t="shared" si="260"/>
        <v>1.06395293008656</v>
      </c>
      <c r="V547" s="1">
        <f t="shared" si="261"/>
        <v>4.8182339515805763</v>
      </c>
      <c r="W547">
        <f t="shared" si="262"/>
        <v>5.8821868816671365</v>
      </c>
      <c r="X547" s="6">
        <v>2.1552999999999999E-2</v>
      </c>
      <c r="Y547" s="6">
        <v>6.0025104999999996</v>
      </c>
      <c r="Z547" s="3">
        <f t="shared" si="263"/>
        <v>2.3308792279497057</v>
      </c>
      <c r="AA547" s="3">
        <f t="shared" si="264"/>
        <v>30.338665528000373</v>
      </c>
      <c r="AB547">
        <f t="shared" si="265"/>
        <v>23.047532874340025</v>
      </c>
      <c r="AC547" s="6">
        <f t="shared" si="267"/>
        <v>23.047532874340025</v>
      </c>
      <c r="AD547" s="6">
        <f t="shared" si="268"/>
        <v>2.0045548997017679</v>
      </c>
    </row>
    <row r="548" spans="4:30">
      <c r="D548" s="6">
        <f t="shared" si="266"/>
        <v>451434516</v>
      </c>
      <c r="E548" s="3">
        <f t="shared" si="248"/>
        <v>1.1869428261620611</v>
      </c>
      <c r="F548" s="3">
        <f t="shared" si="249"/>
        <v>51064684.5</v>
      </c>
      <c r="G548">
        <v>2145852</v>
      </c>
      <c r="H548">
        <v>34043123</v>
      </c>
      <c r="I548" s="3">
        <f t="shared" si="250"/>
        <v>68086246</v>
      </c>
      <c r="J548">
        <v>7576357.6171880001</v>
      </c>
      <c r="K548" s="12">
        <f t="shared" si="251"/>
        <v>60610860.937504001</v>
      </c>
      <c r="L548" s="6">
        <f t="shared" si="252"/>
        <v>451.43451599999997</v>
      </c>
      <c r="M548" s="6">
        <f t="shared" si="253"/>
        <v>5242880</v>
      </c>
      <c r="N548" s="13">
        <f t="shared" si="254"/>
        <v>1.1233340847971767</v>
      </c>
      <c r="O548" s="13">
        <f t="shared" si="269"/>
        <v>1.3333333333333333</v>
      </c>
      <c r="P548" s="7">
        <f t="shared" si="255"/>
        <v>0</v>
      </c>
      <c r="Q548" s="7">
        <f t="shared" si="256"/>
        <v>1.2298906896736248E-2</v>
      </c>
      <c r="R548" s="6">
        <f t="shared" si="257"/>
        <v>1.2298906896736248E-2</v>
      </c>
      <c r="S548">
        <f t="shared" si="258"/>
        <v>1.2298906896736248E-2</v>
      </c>
      <c r="T548" s="1">
        <f t="shared" si="259"/>
        <v>0</v>
      </c>
      <c r="U548" s="1">
        <f t="shared" si="260"/>
        <v>0.78896666110639302</v>
      </c>
      <c r="V548" s="1">
        <f t="shared" si="261"/>
        <v>2.1780751352595722</v>
      </c>
      <c r="W548">
        <f t="shared" si="262"/>
        <v>2.9670417963659652</v>
      </c>
      <c r="X548" s="6">
        <v>9.7429999999999999E-3</v>
      </c>
      <c r="Y548" s="6">
        <v>3.0017100444455269</v>
      </c>
      <c r="Z548" s="3">
        <f t="shared" si="263"/>
        <v>6.98822190290465</v>
      </c>
      <c r="AA548" s="3">
        <f t="shared" si="264"/>
        <v>49.767719131687571</v>
      </c>
      <c r="AB548">
        <f t="shared" si="265"/>
        <v>26.233263848262833</v>
      </c>
      <c r="AC548" s="6">
        <f t="shared" si="267"/>
        <v>26.233263848262833</v>
      </c>
      <c r="AD548" s="6">
        <f t="shared" si="268"/>
        <v>1.1549499307474114</v>
      </c>
    </row>
    <row r="549" spans="4:30">
      <c r="D549" s="6">
        <f t="shared" si="266"/>
        <v>451870344</v>
      </c>
      <c r="E549" s="3">
        <f t="shared" si="248"/>
        <v>1.0953079815694164</v>
      </c>
      <c r="F549" s="3">
        <f t="shared" si="249"/>
        <v>55224513</v>
      </c>
      <c r="G549">
        <v>503712</v>
      </c>
      <c r="H549">
        <v>36816342</v>
      </c>
      <c r="I549" s="3">
        <f t="shared" si="250"/>
        <v>73632684</v>
      </c>
      <c r="J549">
        <v>7560981.2333979998</v>
      </c>
      <c r="K549" s="12">
        <f t="shared" si="251"/>
        <v>60487849.867183998</v>
      </c>
      <c r="L549" s="6">
        <f t="shared" si="252"/>
        <v>451.87034399999999</v>
      </c>
      <c r="M549" s="6">
        <f t="shared" si="253"/>
        <v>5242880</v>
      </c>
      <c r="N549" s="13">
        <f t="shared" si="254"/>
        <v>1.2173136284671835</v>
      </c>
      <c r="O549" s="13">
        <f t="shared" si="269"/>
        <v>1.3333333333333333</v>
      </c>
      <c r="P549" s="7">
        <f t="shared" si="255"/>
        <v>0</v>
      </c>
      <c r="Q549" s="7">
        <f t="shared" si="256"/>
        <v>1.2273945995707412E-2</v>
      </c>
      <c r="R549" s="6">
        <f t="shared" si="257"/>
        <v>1.2273945995707412E-2</v>
      </c>
      <c r="S549">
        <f t="shared" si="258"/>
        <v>1.2273945995707412E-2</v>
      </c>
      <c r="T549" s="1">
        <f t="shared" si="259"/>
        <v>0</v>
      </c>
      <c r="U549" s="1">
        <f t="shared" si="260"/>
        <v>0.78736543598059305</v>
      </c>
      <c r="V549" s="1">
        <f t="shared" si="261"/>
        <v>2.487248686738992</v>
      </c>
      <c r="W549">
        <f t="shared" si="262"/>
        <v>3.2746141227195853</v>
      </c>
      <c r="X549" s="6">
        <v>1.1126E-2</v>
      </c>
      <c r="Y549" s="6">
        <v>3.2229796800000003</v>
      </c>
      <c r="Z549" s="3">
        <f t="shared" si="263"/>
        <v>6.6180733417220914</v>
      </c>
      <c r="AA549" s="3">
        <f t="shared" si="264"/>
        <v>43.492971322799924</v>
      </c>
      <c r="AB549">
        <f t="shared" si="265"/>
        <v>10.31768825909951</v>
      </c>
      <c r="AC549" s="6">
        <f t="shared" si="267"/>
        <v>10.31768825909951</v>
      </c>
      <c r="AD549" s="6">
        <f t="shared" si="268"/>
        <v>1.6020716183846664</v>
      </c>
    </row>
    <row r="550" spans="4:30">
      <c r="D550" s="6">
        <f t="shared" si="266"/>
        <v>457213324</v>
      </c>
      <c r="E550" s="3">
        <f t="shared" si="248"/>
        <v>1.100076620840418</v>
      </c>
      <c r="F550" s="3">
        <f t="shared" si="249"/>
        <v>56197443</v>
      </c>
      <c r="G550">
        <v>381689</v>
      </c>
      <c r="H550">
        <v>37464962</v>
      </c>
      <c r="I550" s="3">
        <f t="shared" si="250"/>
        <v>74929924</v>
      </c>
      <c r="J550">
        <v>7727686.6494140001</v>
      </c>
      <c r="K550" s="12">
        <f t="shared" si="251"/>
        <v>61821493.195312001</v>
      </c>
      <c r="L550" s="6">
        <f t="shared" si="252"/>
        <v>457.213324</v>
      </c>
      <c r="M550" s="6">
        <f t="shared" si="253"/>
        <v>5242880</v>
      </c>
      <c r="N550" s="13">
        <f t="shared" si="254"/>
        <v>1.212036787323701</v>
      </c>
      <c r="O550" s="13">
        <f t="shared" si="269"/>
        <v>1.3333333333333333</v>
      </c>
      <c r="P550" s="7">
        <f t="shared" si="255"/>
        <v>0</v>
      </c>
      <c r="Q550" s="7">
        <f t="shared" si="256"/>
        <v>1.2544563420908025E-2</v>
      </c>
      <c r="R550" s="6">
        <f t="shared" si="257"/>
        <v>1.2544563420908025E-2</v>
      </c>
      <c r="S550">
        <f t="shared" si="258"/>
        <v>1.2544563420908025E-2</v>
      </c>
      <c r="T550" s="1">
        <f t="shared" si="259"/>
        <v>0</v>
      </c>
      <c r="U550" s="1">
        <f t="shared" si="260"/>
        <v>0.8047253630204827</v>
      </c>
      <c r="V550" s="1">
        <f t="shared" si="261"/>
        <v>2.2158555620130227</v>
      </c>
      <c r="W550">
        <f t="shared" si="262"/>
        <v>3.0205809250335056</v>
      </c>
      <c r="X550" s="6">
        <v>9.9120000000000007E-3</v>
      </c>
      <c r="Y550" s="6">
        <v>2.9672811000000001</v>
      </c>
      <c r="Z550" s="3">
        <f t="shared" si="263"/>
        <v>7.5595161420500405</v>
      </c>
      <c r="AA550" s="3">
        <f t="shared" si="264"/>
        <v>49.896281836410004</v>
      </c>
      <c r="AB550">
        <f t="shared" si="265"/>
        <v>26.559356546691127</v>
      </c>
      <c r="AC550" s="6">
        <f t="shared" si="267"/>
        <v>26.559356546691127</v>
      </c>
      <c r="AD550" s="6">
        <f t="shared" si="268"/>
        <v>1.7962512898931451</v>
      </c>
    </row>
    <row r="551" spans="4:30">
      <c r="D551" s="6">
        <f t="shared" si="266"/>
        <v>475599012</v>
      </c>
      <c r="E551" s="3">
        <f t="shared" si="248"/>
        <v>2.7036314377621595</v>
      </c>
      <c r="F551" s="3">
        <f t="shared" si="249"/>
        <v>30577764</v>
      </c>
      <c r="G551">
        <v>11548845</v>
      </c>
      <c r="H551">
        <v>20385176</v>
      </c>
      <c r="I551" s="3">
        <f t="shared" si="250"/>
        <v>40770352</v>
      </c>
      <c r="J551">
        <v>10333875.505859001</v>
      </c>
      <c r="K551" s="12">
        <f t="shared" si="251"/>
        <v>82671004.046872005</v>
      </c>
      <c r="L551" s="6">
        <f t="shared" si="252"/>
        <v>475.59901200000002</v>
      </c>
      <c r="M551" s="6">
        <f t="shared" si="253"/>
        <v>5242880</v>
      </c>
      <c r="N551" s="13">
        <f t="shared" si="254"/>
        <v>0.49316386646138255</v>
      </c>
      <c r="O551" s="13">
        <f t="shared" si="269"/>
        <v>1.3333333333333333</v>
      </c>
      <c r="P551" s="7">
        <f t="shared" si="255"/>
        <v>0</v>
      </c>
      <c r="Q551" s="7">
        <f t="shared" si="256"/>
        <v>1.6775260507858006E-2</v>
      </c>
      <c r="R551" s="6">
        <f t="shared" si="257"/>
        <v>1.6775260507858006E-2</v>
      </c>
      <c r="S551">
        <f t="shared" si="258"/>
        <v>1.6775260507858006E-2</v>
      </c>
      <c r="T551" s="1">
        <f t="shared" si="259"/>
        <v>0</v>
      </c>
      <c r="U551" s="1">
        <f t="shared" si="260"/>
        <v>1.0761217548192725</v>
      </c>
      <c r="V551" s="1">
        <f t="shared" si="261"/>
        <v>5.6151997585394575</v>
      </c>
      <c r="W551">
        <f t="shared" si="262"/>
        <v>6.69132151335873</v>
      </c>
      <c r="X551" s="6">
        <v>2.5118000000000001E-2</v>
      </c>
      <c r="Y551" s="6">
        <v>6.9332530363567866</v>
      </c>
      <c r="Z551" s="3">
        <f t="shared" si="263"/>
        <v>1.6231527987897125</v>
      </c>
      <c r="AA551" s="3">
        <f t="shared" si="264"/>
        <v>26.330441610597024</v>
      </c>
      <c r="AB551">
        <f t="shared" si="265"/>
        <v>33.214187005900129</v>
      </c>
      <c r="AC551" s="6">
        <f t="shared" si="267"/>
        <v>33.214187005900129</v>
      </c>
      <c r="AD551" s="6">
        <f t="shared" si="268"/>
        <v>3.4894373785207211</v>
      </c>
    </row>
    <row r="552" spans="4:30">
      <c r="D552" s="6">
        <f t="shared" si="266"/>
        <v>483370348</v>
      </c>
      <c r="E552" s="3">
        <f t="shared" si="248"/>
        <v>2.4191240907579759</v>
      </c>
      <c r="F552" s="3">
        <f t="shared" si="249"/>
        <v>30544401</v>
      </c>
      <c r="G552">
        <v>11950757</v>
      </c>
      <c r="H552">
        <v>20362934</v>
      </c>
      <c r="I552" s="3">
        <f t="shared" si="250"/>
        <v>40725868</v>
      </c>
      <c r="J552">
        <v>9236337.0371090006</v>
      </c>
      <c r="K552" s="12">
        <f t="shared" si="251"/>
        <v>73890696.296872005</v>
      </c>
      <c r="L552" s="6">
        <f t="shared" si="252"/>
        <v>483.37034799999998</v>
      </c>
      <c r="M552" s="6">
        <f t="shared" si="253"/>
        <v>5242880</v>
      </c>
      <c r="N552" s="13">
        <f t="shared" si="254"/>
        <v>0.55116367879895101</v>
      </c>
      <c r="O552" s="13">
        <f t="shared" si="269"/>
        <v>1.3333333333333333</v>
      </c>
      <c r="P552" s="7">
        <f t="shared" si="255"/>
        <v>0</v>
      </c>
      <c r="Q552" s="7">
        <f t="shared" si="256"/>
        <v>1.4993596530946531E-2</v>
      </c>
      <c r="R552" s="6">
        <f t="shared" si="257"/>
        <v>1.4993596530946531E-2</v>
      </c>
      <c r="S552">
        <f t="shared" si="258"/>
        <v>1.4993596530946531E-2</v>
      </c>
      <c r="T552" s="1">
        <f t="shared" si="259"/>
        <v>0</v>
      </c>
      <c r="U552" s="1">
        <f t="shared" si="260"/>
        <v>0.96182920094601687</v>
      </c>
      <c r="V552" s="1">
        <f t="shared" si="261"/>
        <v>4.4947530195554712</v>
      </c>
      <c r="W552">
        <f t="shared" si="262"/>
        <v>5.4565822205014882</v>
      </c>
      <c r="X552" s="6">
        <v>2.0105999999999999E-2</v>
      </c>
      <c r="Y552" s="6">
        <v>5.6849714999999996</v>
      </c>
      <c r="Z552" s="3">
        <f t="shared" si="263"/>
        <v>2.0255579429026165</v>
      </c>
      <c r="AA552" s="3">
        <f t="shared" si="264"/>
        <v>29.400456101411322</v>
      </c>
      <c r="AB552">
        <f t="shared" si="265"/>
        <v>25.427252904871523</v>
      </c>
      <c r="AC552" s="6">
        <f t="shared" si="267"/>
        <v>25.427252904871523</v>
      </c>
      <c r="AD552" s="6">
        <f t="shared" si="268"/>
        <v>4.0174217144010562</v>
      </c>
    </row>
    <row r="553" spans="4:30">
      <c r="D553" s="6">
        <f t="shared" si="266"/>
        <v>506899032</v>
      </c>
      <c r="E553" s="3">
        <f t="shared" si="248"/>
        <v>1.819055172525927</v>
      </c>
      <c r="F553" s="3">
        <f t="shared" si="249"/>
        <v>55903644</v>
      </c>
      <c r="G553">
        <v>2983494</v>
      </c>
      <c r="H553">
        <v>37269096</v>
      </c>
      <c r="I553" s="3">
        <f t="shared" si="250"/>
        <v>74538192</v>
      </c>
      <c r="J553">
        <v>12711476.597656</v>
      </c>
      <c r="K553" s="12">
        <f t="shared" si="251"/>
        <v>101691812.781248</v>
      </c>
      <c r="L553" s="6">
        <f t="shared" si="252"/>
        <v>506.89903199999998</v>
      </c>
      <c r="M553" s="6">
        <f t="shared" si="253"/>
        <v>5242880</v>
      </c>
      <c r="N553" s="13">
        <f t="shared" si="254"/>
        <v>0.73298124953619537</v>
      </c>
      <c r="O553" s="13">
        <f t="shared" si="269"/>
        <v>1.3333333333333333</v>
      </c>
      <c r="P553" s="7">
        <f t="shared" si="255"/>
        <v>0</v>
      </c>
      <c r="Q553" s="7">
        <f t="shared" si="256"/>
        <v>2.0634884873958481E-2</v>
      </c>
      <c r="R553" s="6">
        <f t="shared" si="257"/>
        <v>2.0634884873958481E-2</v>
      </c>
      <c r="S553">
        <f t="shared" si="258"/>
        <v>2.0634884873958481E-2</v>
      </c>
      <c r="T553" s="1">
        <f t="shared" si="259"/>
        <v>0</v>
      </c>
      <c r="U553" s="1">
        <f t="shared" si="260"/>
        <v>1.3237140794717384</v>
      </c>
      <c r="V553" s="1">
        <f t="shared" si="261"/>
        <v>11.235317679141493</v>
      </c>
      <c r="W553">
        <f t="shared" si="262"/>
        <v>12.559031758613232</v>
      </c>
      <c r="X553" s="6">
        <v>5.0257999999999997E-2</v>
      </c>
      <c r="Y553" s="6">
        <v>12.493225018190955</v>
      </c>
      <c r="Z553" s="3">
        <f t="shared" si="263"/>
        <v>1.4831109873055035</v>
      </c>
      <c r="AA553" s="3">
        <f t="shared" si="264"/>
        <v>16.187164277328666</v>
      </c>
      <c r="AB553">
        <f t="shared" si="265"/>
        <v>58.942089072469095</v>
      </c>
      <c r="AC553" s="6">
        <f t="shared" si="267"/>
        <v>58.942089072469095</v>
      </c>
      <c r="AD553" s="6">
        <f t="shared" si="268"/>
        <v>0.52673941537479474</v>
      </c>
    </row>
    <row r="554" spans="4:30">
      <c r="D554" s="6">
        <f t="shared" si="266"/>
        <v>510525192</v>
      </c>
      <c r="E554" s="3">
        <f t="shared" si="248"/>
        <v>1.1186918685601044</v>
      </c>
      <c r="F554" s="3">
        <f t="shared" si="249"/>
        <v>61507809</v>
      </c>
      <c r="G554">
        <v>923136</v>
      </c>
      <c r="H554">
        <v>41005206</v>
      </c>
      <c r="I554" s="3">
        <f t="shared" si="250"/>
        <v>82010412</v>
      </c>
      <c r="J554">
        <v>8601035.7226560004</v>
      </c>
      <c r="K554" s="12">
        <f t="shared" si="251"/>
        <v>68808285.781248003</v>
      </c>
      <c r="L554" s="6">
        <f t="shared" si="252"/>
        <v>510.525192</v>
      </c>
      <c r="M554" s="6">
        <f t="shared" si="253"/>
        <v>5242880</v>
      </c>
      <c r="N554" s="13">
        <f t="shared" si="254"/>
        <v>1.1918682622137045</v>
      </c>
      <c r="O554" s="13">
        <f t="shared" si="269"/>
        <v>1.3333333333333333</v>
      </c>
      <c r="P554" s="7">
        <f t="shared" si="255"/>
        <v>0</v>
      </c>
      <c r="Q554" s="7">
        <f t="shared" si="256"/>
        <v>1.396229466894023E-2</v>
      </c>
      <c r="R554" s="6">
        <f t="shared" si="257"/>
        <v>1.396229466894023E-2</v>
      </c>
      <c r="S554">
        <f t="shared" si="258"/>
        <v>1.396229466894023E-2</v>
      </c>
      <c r="T554" s="1">
        <f t="shared" si="259"/>
        <v>0</v>
      </c>
      <c r="U554" s="1">
        <f t="shared" si="260"/>
        <v>0.89567187546241323</v>
      </c>
      <c r="V554" s="1">
        <f t="shared" si="261"/>
        <v>2.4186179706839077</v>
      </c>
      <c r="W554">
        <f t="shared" si="262"/>
        <v>3.3142898461463211</v>
      </c>
      <c r="X554" s="6">
        <v>1.0819E-2</v>
      </c>
      <c r="Y554" s="6">
        <v>3.2624093444396363</v>
      </c>
      <c r="Z554" s="3">
        <f t="shared" si="263"/>
        <v>7.5802210925224145</v>
      </c>
      <c r="AA554" s="3">
        <f t="shared" si="264"/>
        <v>50.879590188555689</v>
      </c>
      <c r="AB554">
        <f t="shared" si="265"/>
        <v>29.053467685925032</v>
      </c>
      <c r="AC554" s="6">
        <f t="shared" si="267"/>
        <v>29.053467685925032</v>
      </c>
      <c r="AD554" s="6">
        <f t="shared" si="268"/>
        <v>1.5902511374027464</v>
      </c>
    </row>
    <row r="555" spans="4:30">
      <c r="D555" s="6">
        <f t="shared" si="266"/>
        <v>535567620.00000006</v>
      </c>
      <c r="E555" s="3">
        <f t="shared" si="248"/>
        <v>1.8628448469252803</v>
      </c>
      <c r="F555" s="3">
        <f t="shared" si="249"/>
        <v>59074852.5</v>
      </c>
      <c r="G555">
        <v>3148440</v>
      </c>
      <c r="H555">
        <v>39383235</v>
      </c>
      <c r="I555" s="3">
        <f t="shared" si="250"/>
        <v>78766470</v>
      </c>
      <c r="J555">
        <v>13755910.570312001</v>
      </c>
      <c r="K555" s="12">
        <f t="shared" si="251"/>
        <v>110047284.56249601</v>
      </c>
      <c r="L555" s="6">
        <f t="shared" si="252"/>
        <v>535.56762000000003</v>
      </c>
      <c r="M555" s="6">
        <f t="shared" si="253"/>
        <v>5242880</v>
      </c>
      <c r="N555" s="13">
        <f t="shared" si="254"/>
        <v>0.71575114563838615</v>
      </c>
      <c r="O555" s="13">
        <f t="shared" si="269"/>
        <v>1.3333333333333333</v>
      </c>
      <c r="P555" s="7">
        <f t="shared" si="255"/>
        <v>0</v>
      </c>
      <c r="Q555" s="7">
        <f t="shared" si="256"/>
        <v>2.23303428814241E-2</v>
      </c>
      <c r="R555" s="6">
        <f t="shared" si="257"/>
        <v>2.23303428814241E-2</v>
      </c>
      <c r="S555">
        <f t="shared" si="258"/>
        <v>2.23303428814241E-2</v>
      </c>
      <c r="T555" s="1">
        <f t="shared" si="259"/>
        <v>0</v>
      </c>
      <c r="U555" s="1">
        <f t="shared" si="260"/>
        <v>1.432476577995182</v>
      </c>
      <c r="V555" s="1">
        <f t="shared" si="261"/>
        <v>12.104043941649827</v>
      </c>
      <c r="W555">
        <f t="shared" si="262"/>
        <v>13.536520519645009</v>
      </c>
      <c r="X555" s="6">
        <v>5.4143999999999998E-2</v>
      </c>
      <c r="Y555" s="6">
        <v>13.4710272</v>
      </c>
      <c r="Z555" s="3">
        <f t="shared" si="263"/>
        <v>1.45475897606383</v>
      </c>
      <c r="AA555" s="3">
        <f t="shared" si="264"/>
        <v>16.259941572472815</v>
      </c>
      <c r="AB555">
        <f t="shared" si="265"/>
        <v>58.757493200679477</v>
      </c>
      <c r="AC555" s="6">
        <f t="shared" si="267"/>
        <v>58.757493200679477</v>
      </c>
      <c r="AD555" s="6">
        <f t="shared" si="268"/>
        <v>0.48617910626005678</v>
      </c>
    </row>
    <row r="556" spans="4:30">
      <c r="D556" s="6">
        <f t="shared" si="266"/>
        <v>577313760</v>
      </c>
      <c r="E556" s="3">
        <f t="shared" si="248"/>
        <v>1.1662065874029846</v>
      </c>
      <c r="F556" s="3">
        <f t="shared" si="249"/>
        <v>69783712.5</v>
      </c>
      <c r="G556">
        <v>952203</v>
      </c>
      <c r="H556">
        <v>46522475</v>
      </c>
      <c r="I556" s="3">
        <f t="shared" si="250"/>
        <v>93044950</v>
      </c>
      <c r="J556">
        <v>10172778.151366999</v>
      </c>
      <c r="K556" s="12">
        <f t="shared" si="251"/>
        <v>81382225.210935995</v>
      </c>
      <c r="L556" s="6">
        <f t="shared" si="252"/>
        <v>577.31376</v>
      </c>
      <c r="M556" s="6">
        <f t="shared" si="253"/>
        <v>5242880</v>
      </c>
      <c r="N556" s="13">
        <f t="shared" si="254"/>
        <v>1.1433080105494189</v>
      </c>
      <c r="O556" s="13">
        <f t="shared" si="269"/>
        <v>1.3333333333333333</v>
      </c>
      <c r="P556" s="7">
        <f t="shared" si="255"/>
        <v>0</v>
      </c>
      <c r="Q556" s="7">
        <f t="shared" si="256"/>
        <v>1.6513746801098343E-2</v>
      </c>
      <c r="R556" s="6">
        <f t="shared" si="257"/>
        <v>1.6513746801098343E-2</v>
      </c>
      <c r="S556">
        <f t="shared" si="258"/>
        <v>1.6513746801098343E-2</v>
      </c>
      <c r="T556" s="1">
        <f t="shared" si="259"/>
        <v>0</v>
      </c>
      <c r="U556" s="1">
        <f t="shared" si="260"/>
        <v>1.0593458252356054</v>
      </c>
      <c r="V556" s="1">
        <f t="shared" si="261"/>
        <v>2.9656517237353466</v>
      </c>
      <c r="W556">
        <f t="shared" si="262"/>
        <v>4.0249975489709522</v>
      </c>
      <c r="X556" s="6">
        <v>1.3266E-2</v>
      </c>
      <c r="Y556" s="6">
        <v>3.9911364000060301</v>
      </c>
      <c r="Z556" s="3">
        <f t="shared" si="263"/>
        <v>7.0137908940147744</v>
      </c>
      <c r="AA556" s="3">
        <f t="shared" si="264"/>
        <v>49.077174859602593</v>
      </c>
      <c r="AB556">
        <f t="shared" si="265"/>
        <v>24.481733763744483</v>
      </c>
      <c r="AC556" s="6">
        <f t="shared" si="267"/>
        <v>24.481733763744483</v>
      </c>
      <c r="AD556" s="6">
        <f t="shared" si="268"/>
        <v>0.84840871298888543</v>
      </c>
    </row>
    <row r="557" spans="4:30">
      <c r="D557" s="6">
        <f t="shared" si="266"/>
        <v>605616544</v>
      </c>
      <c r="E557" s="3">
        <f t="shared" si="248"/>
        <v>1.126714282136458</v>
      </c>
      <c r="F557" s="3">
        <f t="shared" si="249"/>
        <v>72808428</v>
      </c>
      <c r="G557">
        <v>1157456</v>
      </c>
      <c r="H557">
        <v>48538952</v>
      </c>
      <c r="I557" s="3">
        <f t="shared" si="250"/>
        <v>97077904</v>
      </c>
      <c r="J557">
        <v>10254286.960937999</v>
      </c>
      <c r="K557" s="12">
        <f t="shared" si="251"/>
        <v>82034295.687503994</v>
      </c>
      <c r="L557" s="6">
        <f t="shared" si="252"/>
        <v>605.61654399999998</v>
      </c>
      <c r="M557" s="6">
        <f t="shared" si="253"/>
        <v>5242880</v>
      </c>
      <c r="N557" s="13">
        <f t="shared" si="254"/>
        <v>1.183381940277785</v>
      </c>
      <c r="O557" s="13">
        <f t="shared" si="269"/>
        <v>1.3333333333333333</v>
      </c>
      <c r="P557" s="7">
        <f t="shared" si="255"/>
        <v>0</v>
      </c>
      <c r="Q557" s="7">
        <f t="shared" si="256"/>
        <v>1.6646062263333559E-2</v>
      </c>
      <c r="R557" s="6">
        <f t="shared" si="257"/>
        <v>1.6646062263333559E-2</v>
      </c>
      <c r="S557">
        <f t="shared" si="258"/>
        <v>1.6646062263333559E-2</v>
      </c>
      <c r="T557" s="1">
        <f t="shared" si="259"/>
        <v>0</v>
      </c>
      <c r="U557" s="1">
        <f t="shared" si="260"/>
        <v>1.0678337737442789</v>
      </c>
      <c r="V557" s="1">
        <f t="shared" si="261"/>
        <v>3.2982983214225317</v>
      </c>
      <c r="W557">
        <f t="shared" si="262"/>
        <v>4.3661320951668108</v>
      </c>
      <c r="X557" s="6">
        <v>1.4754E-2</v>
      </c>
      <c r="Y557" s="6">
        <v>4.3659355846097094</v>
      </c>
      <c r="Z557" s="3">
        <f t="shared" si="263"/>
        <v>6.5797684695675756</v>
      </c>
      <c r="AA557" s="3">
        <f t="shared" si="264"/>
        <v>44.481114646877586</v>
      </c>
      <c r="AB557">
        <f t="shared" si="265"/>
        <v>12.824063056347837</v>
      </c>
      <c r="AC557" s="6">
        <f t="shared" si="267"/>
        <v>12.824063056347837</v>
      </c>
      <c r="AD557" s="6">
        <f t="shared" si="268"/>
        <v>4.5009953374956875E-3</v>
      </c>
    </row>
    <row r="558" spans="4:30">
      <c r="D558" s="6">
        <f t="shared" si="266"/>
        <v>611702808</v>
      </c>
      <c r="E558" s="3">
        <f t="shared" si="248"/>
        <v>1.9631849921393603</v>
      </c>
      <c r="F558" s="3">
        <f t="shared" si="249"/>
        <v>67545583.5</v>
      </c>
      <c r="G558">
        <v>3566907</v>
      </c>
      <c r="H558">
        <v>45030389</v>
      </c>
      <c r="I558" s="3">
        <f t="shared" si="250"/>
        <v>90060778</v>
      </c>
      <c r="J558">
        <v>16575559.476562001</v>
      </c>
      <c r="K558" s="12">
        <f t="shared" si="251"/>
        <v>132604475.81249601</v>
      </c>
      <c r="L558" s="6">
        <f t="shared" si="252"/>
        <v>611.702808</v>
      </c>
      <c r="M558" s="6">
        <f t="shared" si="253"/>
        <v>5242880</v>
      </c>
      <c r="N558" s="13">
        <f t="shared" si="254"/>
        <v>0.67916846281528842</v>
      </c>
      <c r="O558" s="13">
        <f t="shared" si="269"/>
        <v>1.3333333333333333</v>
      </c>
      <c r="P558" s="7">
        <f t="shared" si="255"/>
        <v>0</v>
      </c>
      <c r="Q558" s="7">
        <f t="shared" si="256"/>
        <v>2.6907555459243792E-2</v>
      </c>
      <c r="R558" s="6">
        <f t="shared" si="257"/>
        <v>2.6907555459243792E-2</v>
      </c>
      <c r="S558">
        <f t="shared" si="258"/>
        <v>2.6907555459243792E-2</v>
      </c>
      <c r="T558" s="1">
        <f t="shared" si="259"/>
        <v>0</v>
      </c>
      <c r="U558" s="1">
        <f t="shared" si="260"/>
        <v>1.7261017070426186</v>
      </c>
      <c r="V558" s="1">
        <f t="shared" si="261"/>
        <v>14.419827614661623</v>
      </c>
      <c r="W558">
        <f t="shared" si="262"/>
        <v>16.145929321704241</v>
      </c>
      <c r="X558" s="6">
        <v>6.4503000000000005E-2</v>
      </c>
      <c r="Y558" s="6">
        <v>15.984273420021502</v>
      </c>
      <c r="Z558" s="3">
        <f t="shared" si="263"/>
        <v>1.3962261910298746</v>
      </c>
      <c r="AA558" s="3">
        <f t="shared" si="264"/>
        <v>16.446301823170518</v>
      </c>
      <c r="AB558">
        <f t="shared" si="265"/>
        <v>58.284799994971095</v>
      </c>
      <c r="AC558" s="6">
        <f t="shared" si="267"/>
        <v>58.284799994971095</v>
      </c>
      <c r="AD558" s="6">
        <f t="shared" si="268"/>
        <v>1.0113434463668061</v>
      </c>
    </row>
    <row r="559" spans="4:30">
      <c r="D559" s="6">
        <f t="shared" si="266"/>
        <v>647438364</v>
      </c>
      <c r="E559" s="3">
        <f t="shared" si="248"/>
        <v>2.8554083910291128</v>
      </c>
      <c r="F559" s="3">
        <f t="shared" si="249"/>
        <v>50786193</v>
      </c>
      <c r="G559">
        <v>12057441</v>
      </c>
      <c r="H559">
        <v>33857462</v>
      </c>
      <c r="I559" s="3">
        <f t="shared" si="250"/>
        <v>67714924</v>
      </c>
      <c r="J559">
        <v>18126915.205077998</v>
      </c>
      <c r="K559" s="12">
        <f t="shared" si="251"/>
        <v>145015321.64062399</v>
      </c>
      <c r="L559" s="6">
        <f t="shared" si="252"/>
        <v>647.43836399999998</v>
      </c>
      <c r="M559" s="6">
        <f t="shared" si="253"/>
        <v>5242880</v>
      </c>
      <c r="N559" s="13">
        <f t="shared" si="254"/>
        <v>0.46695013488168291</v>
      </c>
      <c r="O559" s="13">
        <f t="shared" si="269"/>
        <v>1.3333333333333333</v>
      </c>
      <c r="P559" s="7">
        <f t="shared" si="255"/>
        <v>0</v>
      </c>
      <c r="Q559" s="7">
        <f t="shared" si="256"/>
        <v>2.9425913307802993E-2</v>
      </c>
      <c r="R559" s="6">
        <f t="shared" si="257"/>
        <v>2.9425913307802993E-2</v>
      </c>
      <c r="S559">
        <f t="shared" si="258"/>
        <v>2.9425913307802993E-2</v>
      </c>
      <c r="T559" s="1">
        <f t="shared" si="259"/>
        <v>0</v>
      </c>
      <c r="U559" s="1">
        <f t="shared" si="260"/>
        <v>1.8876526806316694</v>
      </c>
      <c r="V559" s="1">
        <f t="shared" si="261"/>
        <v>8.3747357812885248</v>
      </c>
      <c r="W559">
        <f t="shared" si="262"/>
        <v>10.262388461920194</v>
      </c>
      <c r="X559" s="6">
        <v>3.7462000000000002E-2</v>
      </c>
      <c r="Y559" s="6">
        <v>10.290603277761129</v>
      </c>
      <c r="Z559" s="3">
        <f t="shared" si="263"/>
        <v>1.8075629704767497</v>
      </c>
      <c r="AA559" s="3">
        <f t="shared" si="264"/>
        <v>30.967982839276917</v>
      </c>
      <c r="AB559">
        <f t="shared" si="265"/>
        <v>21.451301831714829</v>
      </c>
      <c r="AC559" s="6">
        <f t="shared" si="267"/>
        <v>21.451301831714829</v>
      </c>
      <c r="AD559" s="6">
        <f t="shared" si="268"/>
        <v>0.27418038650765181</v>
      </c>
    </row>
    <row r="560" spans="4:30">
      <c r="D560" s="6">
        <f t="shared" si="266"/>
        <v>662229200</v>
      </c>
      <c r="E560" s="3">
        <f t="shared" si="248"/>
        <v>1.105235110124289</v>
      </c>
      <c r="F560" s="3">
        <f t="shared" si="249"/>
        <v>79008487.5</v>
      </c>
      <c r="G560">
        <v>1508065</v>
      </c>
      <c r="H560">
        <v>52672325</v>
      </c>
      <c r="I560" s="3">
        <f t="shared" si="250"/>
        <v>105344650</v>
      </c>
      <c r="J560">
        <v>10915369.297852</v>
      </c>
      <c r="K560" s="12">
        <f t="shared" si="251"/>
        <v>87322954.382816002</v>
      </c>
      <c r="L560" s="6">
        <f t="shared" si="252"/>
        <v>662.22919999999999</v>
      </c>
      <c r="M560" s="6">
        <f t="shared" si="253"/>
        <v>5242880</v>
      </c>
      <c r="N560" s="13">
        <f t="shared" si="254"/>
        <v>1.2063798201121152</v>
      </c>
      <c r="O560" s="13">
        <f t="shared" si="269"/>
        <v>1.3333333333333333</v>
      </c>
      <c r="P560" s="7">
        <f t="shared" si="255"/>
        <v>0</v>
      </c>
      <c r="Q560" s="7">
        <f t="shared" si="256"/>
        <v>1.7719215158642616E-2</v>
      </c>
      <c r="R560" s="6">
        <f t="shared" si="257"/>
        <v>1.7719215158642616E-2</v>
      </c>
      <c r="S560">
        <f t="shared" si="258"/>
        <v>1.7719215158642616E-2</v>
      </c>
      <c r="T560" s="1">
        <f t="shared" si="259"/>
        <v>0</v>
      </c>
      <c r="U560" s="1">
        <f t="shared" si="260"/>
        <v>1.136675815055554</v>
      </c>
      <c r="V560" s="1">
        <f t="shared" si="261"/>
        <v>3.0065618899831654</v>
      </c>
      <c r="W560">
        <f t="shared" si="262"/>
        <v>4.1432377050387199</v>
      </c>
      <c r="X560" s="6">
        <v>1.3448999999999999E-2</v>
      </c>
      <c r="Y560" s="6">
        <v>4.1303101636351407</v>
      </c>
      <c r="Z560" s="3">
        <f t="shared" si="263"/>
        <v>7.83289835675515</v>
      </c>
      <c r="AA560" s="3">
        <f t="shared" si="264"/>
        <v>51.943165667523836</v>
      </c>
      <c r="AB560">
        <f t="shared" si="265"/>
        <v>31.751172270374134</v>
      </c>
      <c r="AC560" s="6">
        <f t="shared" si="267"/>
        <v>31.751172270374134</v>
      </c>
      <c r="AD560" s="6">
        <f t="shared" si="268"/>
        <v>0.31299202460382569</v>
      </c>
    </row>
    <row r="561" spans="4:30">
      <c r="D561" s="6">
        <f t="shared" si="266"/>
        <v>683919024</v>
      </c>
      <c r="E561" s="3">
        <f t="shared" si="248"/>
        <v>1.1045969061121419</v>
      </c>
      <c r="F561" s="3">
        <f t="shared" si="249"/>
        <v>83202633</v>
      </c>
      <c r="G561">
        <v>914898</v>
      </c>
      <c r="H561">
        <v>55468422</v>
      </c>
      <c r="I561" s="3">
        <f t="shared" si="250"/>
        <v>110936844</v>
      </c>
      <c r="J561">
        <v>11488171.374023</v>
      </c>
      <c r="K561" s="12">
        <f t="shared" si="251"/>
        <v>91905370.992183998</v>
      </c>
      <c r="L561" s="6">
        <f t="shared" si="252"/>
        <v>683.91902400000004</v>
      </c>
      <c r="M561" s="6">
        <f t="shared" si="253"/>
        <v>5242880</v>
      </c>
      <c r="N561" s="13">
        <f t="shared" si="254"/>
        <v>1.2070768313359457</v>
      </c>
      <c r="O561" s="13">
        <f t="shared" si="269"/>
        <v>1.3333333333333333</v>
      </c>
      <c r="P561" s="7">
        <f t="shared" si="255"/>
        <v>0</v>
      </c>
      <c r="Q561" s="7">
        <f t="shared" si="256"/>
        <v>1.8649060311292508E-2</v>
      </c>
      <c r="R561" s="6">
        <f t="shared" si="257"/>
        <v>1.8649060311292508E-2</v>
      </c>
      <c r="S561">
        <f t="shared" si="258"/>
        <v>1.8649060311292508E-2</v>
      </c>
      <c r="T561" s="1">
        <f t="shared" si="259"/>
        <v>0</v>
      </c>
      <c r="U561" s="1">
        <f t="shared" si="260"/>
        <v>1.1963247604123832</v>
      </c>
      <c r="V561" s="1">
        <f t="shared" si="261"/>
        <v>3.1599191252072307</v>
      </c>
      <c r="W561">
        <f t="shared" si="262"/>
        <v>4.3562438856196142</v>
      </c>
      <c r="X561" s="6">
        <v>1.4135E-2</v>
      </c>
      <c r="Y561" s="6">
        <v>4.3098792916619546</v>
      </c>
      <c r="Z561" s="3">
        <f t="shared" si="263"/>
        <v>7.8483794835514678</v>
      </c>
      <c r="AA561" s="3">
        <f t="shared" si="264"/>
        <v>52.015774173149772</v>
      </c>
      <c r="AB561">
        <f t="shared" si="265"/>
        <v>31.93534001621866</v>
      </c>
      <c r="AC561" s="6">
        <f t="shared" si="267"/>
        <v>31.93534001621866</v>
      </c>
      <c r="AD561" s="6">
        <f t="shared" si="268"/>
        <v>1.0757747681555296</v>
      </c>
    </row>
    <row r="562" spans="4:30">
      <c r="D562" s="6">
        <f t="shared" si="266"/>
        <v>685786072</v>
      </c>
      <c r="E562" s="3">
        <f t="shared" si="248"/>
        <v>3.6417011020459169</v>
      </c>
      <c r="F562" s="3">
        <f t="shared" si="249"/>
        <v>50518719</v>
      </c>
      <c r="G562">
        <v>14081816</v>
      </c>
      <c r="H562">
        <v>33679146</v>
      </c>
      <c r="I562" s="3">
        <f t="shared" si="250"/>
        <v>67358292</v>
      </c>
      <c r="J562">
        <v>22996759.332031</v>
      </c>
      <c r="K562" s="12">
        <f t="shared" si="251"/>
        <v>183974074.656248</v>
      </c>
      <c r="L562" s="6">
        <f t="shared" si="252"/>
        <v>685.78607199999999</v>
      </c>
      <c r="M562" s="6">
        <f t="shared" si="253"/>
        <v>5242880</v>
      </c>
      <c r="N562" s="13">
        <f t="shared" si="254"/>
        <v>0.36612926101602994</v>
      </c>
      <c r="O562" s="13">
        <f t="shared" si="269"/>
        <v>1.3333333333333333</v>
      </c>
      <c r="P562" s="7">
        <f t="shared" si="255"/>
        <v>0</v>
      </c>
      <c r="Q562" s="7">
        <f t="shared" si="256"/>
        <v>3.7331263417351102E-2</v>
      </c>
      <c r="R562" s="6">
        <f t="shared" si="257"/>
        <v>3.7331263417351102E-2</v>
      </c>
      <c r="S562">
        <f t="shared" si="258"/>
        <v>3.7331263417351102E-2</v>
      </c>
      <c r="T562" s="1">
        <f t="shared" si="259"/>
        <v>0</v>
      </c>
      <c r="U562" s="1">
        <f t="shared" si="260"/>
        <v>2.394775608967874</v>
      </c>
      <c r="V562" s="1">
        <f t="shared" si="261"/>
        <v>10.338647314004868</v>
      </c>
      <c r="W562">
        <f t="shared" si="262"/>
        <v>12.733422922972743</v>
      </c>
      <c r="X562" s="6">
        <v>4.6247000000000003E-2</v>
      </c>
      <c r="Y562" s="6">
        <v>12.801169600000001</v>
      </c>
      <c r="Z562" s="3">
        <f t="shared" si="263"/>
        <v>1.4564899777282851</v>
      </c>
      <c r="AA562" s="3">
        <f t="shared" si="264"/>
        <v>31.824606942071572</v>
      </c>
      <c r="AB562">
        <f t="shared" si="265"/>
        <v>19.278518785324238</v>
      </c>
      <c r="AC562" s="6">
        <f t="shared" si="267"/>
        <v>19.278518785324238</v>
      </c>
      <c r="AD562" s="6">
        <f t="shared" si="268"/>
        <v>0.52922255656435313</v>
      </c>
    </row>
    <row r="563" spans="4:30">
      <c r="D563" s="6">
        <f t="shared" si="266"/>
        <v>738429016</v>
      </c>
      <c r="E563" s="3">
        <f t="shared" si="248"/>
        <v>1.6822666603956056</v>
      </c>
      <c r="F563" s="3">
        <f t="shared" si="249"/>
        <v>71332107</v>
      </c>
      <c r="G563">
        <v>8388608</v>
      </c>
      <c r="H563">
        <v>47554738</v>
      </c>
      <c r="I563" s="3">
        <f t="shared" si="250"/>
        <v>95109476</v>
      </c>
      <c r="J563">
        <v>14999953.177734001</v>
      </c>
      <c r="K563" s="12">
        <f t="shared" si="251"/>
        <v>119999625.421872</v>
      </c>
      <c r="L563" s="6">
        <f t="shared" si="252"/>
        <v>738.42901600000005</v>
      </c>
      <c r="M563" s="6">
        <f t="shared" si="253"/>
        <v>5242880</v>
      </c>
      <c r="N563" s="13">
        <f t="shared" si="254"/>
        <v>0.79258144069726955</v>
      </c>
      <c r="O563" s="13">
        <f t="shared" si="269"/>
        <v>1.3333333333333333</v>
      </c>
      <c r="P563" s="7">
        <f t="shared" si="255"/>
        <v>0</v>
      </c>
      <c r="Q563" s="7">
        <f t="shared" si="256"/>
        <v>2.4349831001882566E-2</v>
      </c>
      <c r="R563" s="6">
        <f t="shared" si="257"/>
        <v>2.4349831001882566E-2</v>
      </c>
      <c r="S563">
        <f t="shared" si="258"/>
        <v>2.4349831001882566E-2</v>
      </c>
      <c r="T563" s="1">
        <f t="shared" si="259"/>
        <v>0</v>
      </c>
      <c r="U563" s="1">
        <f t="shared" si="260"/>
        <v>1.5620253917978912</v>
      </c>
      <c r="V563" s="1">
        <f t="shared" si="261"/>
        <v>8.0244285107402593</v>
      </c>
      <c r="W563">
        <f t="shared" si="262"/>
        <v>9.5864539025381497</v>
      </c>
      <c r="X563" s="6">
        <v>3.5895000000000003E-2</v>
      </c>
      <c r="Y563" s="6">
        <v>9.7495306875000018</v>
      </c>
      <c r="Z563" s="3">
        <f t="shared" si="263"/>
        <v>2.6496580582253793</v>
      </c>
      <c r="AA563" s="3">
        <f t="shared" si="264"/>
        <v>26.744588476806687</v>
      </c>
      <c r="AB563">
        <f t="shared" si="265"/>
        <v>32.163724747506436</v>
      </c>
      <c r="AC563" s="6">
        <f t="shared" si="267"/>
        <v>32.163724747506436</v>
      </c>
      <c r="AD563" s="6">
        <f t="shared" si="268"/>
        <v>1.6726629228516099</v>
      </c>
    </row>
    <row r="564" spans="4:30">
      <c r="D564" s="6">
        <f t="shared" si="266"/>
        <v>760969800</v>
      </c>
      <c r="E564" s="3">
        <f t="shared" si="248"/>
        <v>1.1317871716590873</v>
      </c>
      <c r="F564" s="3">
        <f t="shared" si="249"/>
        <v>91376167.5</v>
      </c>
      <c r="G564">
        <v>1498023</v>
      </c>
      <c r="H564">
        <v>60917445</v>
      </c>
      <c r="I564" s="3">
        <f t="shared" si="250"/>
        <v>121834890</v>
      </c>
      <c r="J564">
        <v>12927296.771484001</v>
      </c>
      <c r="K564" s="12">
        <f t="shared" si="251"/>
        <v>103418374.171872</v>
      </c>
      <c r="L564" s="6">
        <f t="shared" si="252"/>
        <v>760.96979999999996</v>
      </c>
      <c r="M564" s="6">
        <f t="shared" si="253"/>
        <v>5242880</v>
      </c>
      <c r="N564" s="13">
        <f t="shared" si="254"/>
        <v>1.1780777929995438</v>
      </c>
      <c r="O564" s="13">
        <f t="shared" si="269"/>
        <v>1.3333333333333333</v>
      </c>
      <c r="P564" s="7">
        <f t="shared" si="255"/>
        <v>0</v>
      </c>
      <c r="Q564" s="7">
        <f t="shared" si="256"/>
        <v>2.0985231618194294E-2</v>
      </c>
      <c r="R564" s="6">
        <f t="shared" si="257"/>
        <v>2.0985231618194294E-2</v>
      </c>
      <c r="S564">
        <f t="shared" si="258"/>
        <v>2.0985231618194294E-2</v>
      </c>
      <c r="T564" s="1">
        <f t="shared" si="259"/>
        <v>0</v>
      </c>
      <c r="U564" s="1">
        <f t="shared" si="260"/>
        <v>1.3461885890643408</v>
      </c>
      <c r="V564" s="1">
        <f t="shared" si="261"/>
        <v>3.626026757047137</v>
      </c>
      <c r="W564">
        <f t="shared" si="262"/>
        <v>4.9722153461114775</v>
      </c>
      <c r="X564" s="6">
        <v>1.6219999999999998E-2</v>
      </c>
      <c r="Y564" s="6">
        <v>4.9708507142810801</v>
      </c>
      <c r="Z564" s="3">
        <f t="shared" si="263"/>
        <v>7.511398890258941</v>
      </c>
      <c r="AA564" s="3">
        <f t="shared" si="264"/>
        <v>51.007829431256233</v>
      </c>
      <c r="AB564">
        <f t="shared" si="265"/>
        <v>29.3787399395456</v>
      </c>
      <c r="AC564" s="6">
        <f t="shared" si="267"/>
        <v>29.3787399395456</v>
      </c>
      <c r="AD564" s="6">
        <f t="shared" si="268"/>
        <v>2.7452681821180804E-2</v>
      </c>
    </row>
    <row r="565" spans="4:30">
      <c r="D565" s="6">
        <f t="shared" si="266"/>
        <v>786639480</v>
      </c>
      <c r="E565" s="3">
        <f t="shared" si="248"/>
        <v>1.133576650127379</v>
      </c>
      <c r="F565" s="3">
        <f t="shared" si="249"/>
        <v>94735035</v>
      </c>
      <c r="G565">
        <v>1437960</v>
      </c>
      <c r="H565">
        <v>63156690</v>
      </c>
      <c r="I565" s="3">
        <f t="shared" si="250"/>
        <v>126313380</v>
      </c>
      <c r="J565">
        <v>13423677.953125</v>
      </c>
      <c r="K565" s="12">
        <f t="shared" si="251"/>
        <v>107389423.625</v>
      </c>
      <c r="L565" s="6">
        <f t="shared" si="252"/>
        <v>786.63948000000005</v>
      </c>
      <c r="M565" s="6">
        <f t="shared" si="253"/>
        <v>5242880</v>
      </c>
      <c r="N565" s="13">
        <f t="shared" si="254"/>
        <v>1.1762180644630498</v>
      </c>
      <c r="O565" s="13">
        <f t="shared" si="269"/>
        <v>1.3333333333333333</v>
      </c>
      <c r="P565" s="7">
        <f t="shared" si="255"/>
        <v>0</v>
      </c>
      <c r="Q565" s="7">
        <f t="shared" si="256"/>
        <v>2.1791020659150423E-2</v>
      </c>
      <c r="R565" s="6">
        <f t="shared" si="257"/>
        <v>2.1791020659150423E-2</v>
      </c>
      <c r="S565">
        <f t="shared" si="258"/>
        <v>2.1791020659150423E-2</v>
      </c>
      <c r="T565" s="1">
        <f t="shared" si="259"/>
        <v>0</v>
      </c>
      <c r="U565" s="1">
        <f t="shared" si="260"/>
        <v>1.3978794177320484</v>
      </c>
      <c r="V565" s="1">
        <f t="shared" si="261"/>
        <v>5.3967886523967286</v>
      </c>
      <c r="W565">
        <f t="shared" si="262"/>
        <v>6.7946680701287772</v>
      </c>
      <c r="X565" s="6">
        <v>2.4140999999999999E-2</v>
      </c>
      <c r="Y565" s="6">
        <v>6.7194059399999988</v>
      </c>
      <c r="Z565" s="3">
        <f t="shared" si="263"/>
        <v>5.2323176339008333</v>
      </c>
      <c r="AA565" s="3">
        <f t="shared" si="264"/>
        <v>35.587398575038314</v>
      </c>
      <c r="AB565">
        <f t="shared" si="265"/>
        <v>9.734391039516078</v>
      </c>
      <c r="AC565" s="6">
        <f t="shared" si="267"/>
        <v>9.734391039516078</v>
      </c>
      <c r="AD565" s="6">
        <f t="shared" si="268"/>
        <v>1.1200711908287888</v>
      </c>
    </row>
    <row r="566" spans="4:30">
      <c r="D566" s="6">
        <f t="shared" si="266"/>
        <v>802207392</v>
      </c>
      <c r="E566" s="3">
        <f t="shared" si="248"/>
        <v>1.133681250385264</v>
      </c>
      <c r="F566" s="3">
        <f t="shared" si="249"/>
        <v>96797551.5</v>
      </c>
      <c r="G566">
        <v>1391349</v>
      </c>
      <c r="H566">
        <v>64531701</v>
      </c>
      <c r="I566" s="3">
        <f t="shared" si="250"/>
        <v>129063402</v>
      </c>
      <c r="J566">
        <v>13717196.152344</v>
      </c>
      <c r="K566" s="12">
        <f t="shared" si="251"/>
        <v>109737569.218752</v>
      </c>
      <c r="L566" s="6">
        <f t="shared" si="252"/>
        <v>802.20739200000003</v>
      </c>
      <c r="M566" s="6">
        <f t="shared" si="253"/>
        <v>5242880</v>
      </c>
      <c r="N566" s="13">
        <f t="shared" si="254"/>
        <v>1.17610953950259</v>
      </c>
      <c r="O566" s="13">
        <f t="shared" si="269"/>
        <v>1.3333333333333333</v>
      </c>
      <c r="P566" s="7">
        <f t="shared" si="255"/>
        <v>0</v>
      </c>
      <c r="Q566" s="7">
        <f t="shared" si="256"/>
        <v>2.2267496716260306E-2</v>
      </c>
      <c r="R566" s="6">
        <f t="shared" si="257"/>
        <v>2.2267496716260306E-2</v>
      </c>
      <c r="S566">
        <f t="shared" si="258"/>
        <v>2.2267496716260306E-2</v>
      </c>
      <c r="T566" s="1">
        <f t="shared" si="259"/>
        <v>0</v>
      </c>
      <c r="U566" s="1">
        <f t="shared" si="260"/>
        <v>1.4284450384844813</v>
      </c>
      <c r="V566" s="1">
        <f t="shared" si="261"/>
        <v>3.8536035288519455</v>
      </c>
      <c r="W566">
        <f t="shared" si="262"/>
        <v>5.2820485673364264</v>
      </c>
      <c r="X566" s="6">
        <v>1.7238E-2</v>
      </c>
      <c r="Y566" s="6">
        <v>5.2505870625000002</v>
      </c>
      <c r="Z566" s="3">
        <f t="shared" si="263"/>
        <v>7.4871447963800906</v>
      </c>
      <c r="AA566" s="3">
        <f t="shared" si="264"/>
        <v>50.928214047454233</v>
      </c>
      <c r="AB566">
        <f t="shared" si="265"/>
        <v>29.176799607032756</v>
      </c>
      <c r="AC566" s="6">
        <f t="shared" si="267"/>
        <v>29.176799607032756</v>
      </c>
      <c r="AD566" s="6">
        <f t="shared" si="268"/>
        <v>0.59919975541641979</v>
      </c>
    </row>
    <row r="567" spans="4:30">
      <c r="D567" s="6">
        <f t="shared" si="266"/>
        <v>812298728</v>
      </c>
      <c r="E567" s="3">
        <f t="shared" si="248"/>
        <v>1.1730492496713485</v>
      </c>
      <c r="F567" s="3">
        <f t="shared" si="249"/>
        <v>91051581</v>
      </c>
      <c r="G567">
        <v>4194304</v>
      </c>
      <c r="H567">
        <v>60701054</v>
      </c>
      <c r="I567" s="3">
        <f t="shared" si="250"/>
        <v>121402108</v>
      </c>
      <c r="J567">
        <v>13350998.59668</v>
      </c>
      <c r="K567" s="12">
        <f t="shared" si="251"/>
        <v>106807988.77344</v>
      </c>
      <c r="L567" s="6">
        <f t="shared" si="252"/>
        <v>812.29872799999998</v>
      </c>
      <c r="M567" s="6">
        <f t="shared" si="253"/>
        <v>5242880</v>
      </c>
      <c r="N567" s="13">
        <f t="shared" si="254"/>
        <v>1.1366388356728343</v>
      </c>
      <c r="O567" s="13">
        <f t="shared" si="269"/>
        <v>1.3333333333333333</v>
      </c>
      <c r="P567" s="7">
        <f t="shared" si="255"/>
        <v>0</v>
      </c>
      <c r="Q567" s="7">
        <f t="shared" si="256"/>
        <v>2.1673038287752869E-2</v>
      </c>
      <c r="R567" s="6">
        <f t="shared" si="257"/>
        <v>2.1673038287752869E-2</v>
      </c>
      <c r="S567">
        <f t="shared" si="258"/>
        <v>2.1673038287752869E-2</v>
      </c>
      <c r="T567" s="1">
        <f t="shared" si="259"/>
        <v>0</v>
      </c>
      <c r="U567" s="1">
        <f t="shared" si="260"/>
        <v>1.3903109274253493</v>
      </c>
      <c r="V567" s="1">
        <f t="shared" si="261"/>
        <v>3.7914558446066242</v>
      </c>
      <c r="W567">
        <f t="shared" si="262"/>
        <v>5.181766772031974</v>
      </c>
      <c r="X567" s="6">
        <v>1.6959999999999999E-2</v>
      </c>
      <c r="Y567" s="6">
        <v>5.2897109333276795</v>
      </c>
      <c r="Z567" s="3">
        <f t="shared" si="263"/>
        <v>7.1581431603773584</v>
      </c>
      <c r="AA567" s="3">
        <f t="shared" si="264"/>
        <v>50.381126779924529</v>
      </c>
      <c r="AB567">
        <f t="shared" si="265"/>
        <v>27.789140847599469</v>
      </c>
      <c r="AC567" s="6">
        <f t="shared" si="267"/>
        <v>27.789140847599469</v>
      </c>
      <c r="AD567" s="6">
        <f t="shared" si="268"/>
        <v>2.0406438585444482</v>
      </c>
    </row>
    <row r="568" spans="4:30">
      <c r="D568" s="6">
        <f t="shared" si="266"/>
        <v>825458012</v>
      </c>
      <c r="E568" s="3">
        <f t="shared" si="248"/>
        <v>1.3510834009065644</v>
      </c>
      <c r="F568" s="3">
        <f t="shared" si="249"/>
        <v>89286436.5</v>
      </c>
      <c r="G568">
        <v>5558326</v>
      </c>
      <c r="H568">
        <v>59524291</v>
      </c>
      <c r="I568" s="3">
        <f t="shared" si="250"/>
        <v>119048582</v>
      </c>
      <c r="J568">
        <v>15079177.785156</v>
      </c>
      <c r="K568" s="12">
        <f t="shared" si="251"/>
        <v>120633422.281248</v>
      </c>
      <c r="L568" s="6">
        <f t="shared" si="252"/>
        <v>825.45801200000005</v>
      </c>
      <c r="M568" s="6">
        <f t="shared" si="253"/>
        <v>5242880</v>
      </c>
      <c r="N568" s="13">
        <f t="shared" si="254"/>
        <v>0.98686234501784209</v>
      </c>
      <c r="O568" s="13">
        <f t="shared" si="269"/>
        <v>1.3333333333333333</v>
      </c>
      <c r="P568" s="7">
        <f t="shared" si="255"/>
        <v>0</v>
      </c>
      <c r="Q568" s="7">
        <f t="shared" si="256"/>
        <v>2.4478438456789809E-2</v>
      </c>
      <c r="R568" s="6">
        <f t="shared" si="257"/>
        <v>2.4478438456789809E-2</v>
      </c>
      <c r="S568">
        <f t="shared" si="258"/>
        <v>2.4478438456789809E-2</v>
      </c>
      <c r="T568" s="1">
        <f t="shared" si="259"/>
        <v>0</v>
      </c>
      <c r="U568" s="1">
        <f t="shared" si="260"/>
        <v>1.57027547411362</v>
      </c>
      <c r="V568" s="1">
        <f t="shared" si="261"/>
        <v>11.13740154353196</v>
      </c>
      <c r="W568">
        <f t="shared" si="262"/>
        <v>12.70767701764558</v>
      </c>
      <c r="X568" s="6">
        <v>4.9820000000000003E-2</v>
      </c>
      <c r="Y568" s="6">
        <v>12.669724200000001</v>
      </c>
      <c r="Z568" s="3">
        <f t="shared" si="263"/>
        <v>2.3895741067844236</v>
      </c>
      <c r="AA568" s="3">
        <f t="shared" si="264"/>
        <v>19.37108346547539</v>
      </c>
      <c r="AB568">
        <f t="shared" si="265"/>
        <v>50.866241556022061</v>
      </c>
      <c r="AC568" s="6">
        <f t="shared" si="267"/>
        <v>50.866241556022061</v>
      </c>
      <c r="AD568" s="6">
        <f t="shared" si="268"/>
        <v>0.29955519983283108</v>
      </c>
    </row>
    <row r="569" spans="4:30">
      <c r="D569" s="6">
        <f t="shared" si="266"/>
        <v>865123384</v>
      </c>
      <c r="E569" s="3">
        <f t="shared" si="248"/>
        <v>3.1558523325677066</v>
      </c>
      <c r="F569" s="3">
        <f t="shared" si="249"/>
        <v>68134390.5</v>
      </c>
      <c r="G569">
        <v>16002413</v>
      </c>
      <c r="H569">
        <v>45422927</v>
      </c>
      <c r="I569" s="3">
        <f t="shared" si="250"/>
        <v>90845854</v>
      </c>
      <c r="J569">
        <v>26877759.398437999</v>
      </c>
      <c r="K569" s="12">
        <f t="shared" si="251"/>
        <v>215022075.18750399</v>
      </c>
      <c r="L569" s="6">
        <f t="shared" si="252"/>
        <v>865.12338399999999</v>
      </c>
      <c r="M569" s="6">
        <f t="shared" si="253"/>
        <v>5242880</v>
      </c>
      <c r="N569" s="13">
        <f t="shared" si="254"/>
        <v>0.42249547596813214</v>
      </c>
      <c r="O569" s="13">
        <f t="shared" si="269"/>
        <v>1.3333333333333333</v>
      </c>
      <c r="P569" s="7">
        <f t="shared" si="255"/>
        <v>0</v>
      </c>
      <c r="Q569" s="7">
        <f t="shared" si="256"/>
        <v>4.363139613213745E-2</v>
      </c>
      <c r="R569" s="6">
        <f t="shared" si="257"/>
        <v>4.363139613213745E-2</v>
      </c>
      <c r="S569">
        <f t="shared" si="258"/>
        <v>4.363139613213745E-2</v>
      </c>
      <c r="T569" s="1">
        <f t="shared" si="259"/>
        <v>0</v>
      </c>
      <c r="U569" s="1">
        <f t="shared" si="260"/>
        <v>2.7989249138000929</v>
      </c>
      <c r="V569" s="1">
        <f t="shared" si="261"/>
        <v>12.693999836338323</v>
      </c>
      <c r="W569">
        <f t="shared" si="262"/>
        <v>15.492924750138416</v>
      </c>
      <c r="X569" s="6">
        <v>5.6783E-2</v>
      </c>
      <c r="Y569" s="6">
        <v>15.392560923081291</v>
      </c>
      <c r="Z569" s="3">
        <f t="shared" si="263"/>
        <v>1.5998776746561469</v>
      </c>
      <c r="AA569" s="3">
        <f t="shared" si="264"/>
        <v>30.293866148319601</v>
      </c>
      <c r="AB569">
        <f t="shared" si="265"/>
        <v>23.161164200310921</v>
      </c>
      <c r="AC569" s="6">
        <f t="shared" si="267"/>
        <v>23.161164200310921</v>
      </c>
      <c r="AD569" s="6">
        <f t="shared" si="268"/>
        <v>0.65202812942340382</v>
      </c>
    </row>
    <row r="570" spans="4:30">
      <c r="D570" s="6">
        <f t="shared" si="266"/>
        <v>879729960</v>
      </c>
      <c r="E570" s="3">
        <f t="shared" si="248"/>
        <v>1.0970322861422759</v>
      </c>
      <c r="F570" s="3">
        <f t="shared" si="249"/>
        <v>107499487.5</v>
      </c>
      <c r="G570">
        <v>986703</v>
      </c>
      <c r="H570">
        <v>71666325</v>
      </c>
      <c r="I570" s="3">
        <f t="shared" si="250"/>
        <v>143332650</v>
      </c>
      <c r="J570">
        <v>14741301.066406</v>
      </c>
      <c r="K570" s="12">
        <f t="shared" si="251"/>
        <v>117930408.531248</v>
      </c>
      <c r="L570" s="6">
        <f t="shared" si="252"/>
        <v>879.72996000000001</v>
      </c>
      <c r="M570" s="6">
        <f t="shared" si="253"/>
        <v>5242880</v>
      </c>
      <c r="N570" s="13">
        <f t="shared" si="254"/>
        <v>1.2154002668618007</v>
      </c>
      <c r="O570" s="13">
        <f t="shared" si="269"/>
        <v>1.3333333333333333</v>
      </c>
      <c r="P570" s="7">
        <f t="shared" si="255"/>
        <v>0</v>
      </c>
      <c r="Q570" s="7">
        <f t="shared" si="256"/>
        <v>2.3929954011301963E-2</v>
      </c>
      <c r="R570" s="6">
        <f t="shared" si="257"/>
        <v>2.3929954011301963E-2</v>
      </c>
      <c r="S570">
        <f t="shared" si="258"/>
        <v>2.3929954011301963E-2</v>
      </c>
      <c r="T570" s="1">
        <f t="shared" si="259"/>
        <v>0</v>
      </c>
      <c r="U570" s="1">
        <f t="shared" si="260"/>
        <v>1.5350905633521463</v>
      </c>
      <c r="V570" s="1">
        <f t="shared" si="261"/>
        <v>4.0335635497781439</v>
      </c>
      <c r="W570">
        <f t="shared" si="262"/>
        <v>5.5686541131302905</v>
      </c>
      <c r="X570" s="6">
        <v>1.8043E-2</v>
      </c>
      <c r="Y570" s="6">
        <v>5.4744584705903581</v>
      </c>
      <c r="Z570" s="3">
        <f t="shared" si="263"/>
        <v>7.9439477913872416</v>
      </c>
      <c r="AA570" s="3">
        <f t="shared" si="264"/>
        <v>52.288603239482576</v>
      </c>
      <c r="AB570">
        <f t="shared" si="265"/>
        <v>32.627356932339204</v>
      </c>
      <c r="AC570" s="6">
        <f t="shared" si="267"/>
        <v>32.627356932339204</v>
      </c>
      <c r="AD570" s="6">
        <f t="shared" si="268"/>
        <v>1.7206385443595202</v>
      </c>
    </row>
    <row r="571" spans="4:30">
      <c r="D571" s="6">
        <f t="shared" si="266"/>
        <v>882792944</v>
      </c>
      <c r="E571" s="3">
        <f t="shared" si="248"/>
        <v>1.3968515079182398</v>
      </c>
      <c r="F571" s="3">
        <f t="shared" si="249"/>
        <v>85734805.5</v>
      </c>
      <c r="G571">
        <v>9845725</v>
      </c>
      <c r="H571">
        <v>57156537</v>
      </c>
      <c r="I571" s="3">
        <f t="shared" si="250"/>
        <v>114313074</v>
      </c>
      <c r="J571">
        <v>14969849.042969</v>
      </c>
      <c r="K571" s="12">
        <f t="shared" si="251"/>
        <v>119758792.343752</v>
      </c>
      <c r="L571" s="6">
        <f t="shared" si="252"/>
        <v>882.79294400000003</v>
      </c>
      <c r="M571" s="6">
        <f t="shared" si="253"/>
        <v>5242880</v>
      </c>
      <c r="N571" s="13">
        <f t="shared" si="254"/>
        <v>0.95452761139974784</v>
      </c>
      <c r="O571" s="13">
        <f t="shared" si="269"/>
        <v>1.3333333333333333</v>
      </c>
      <c r="P571" s="7">
        <f t="shared" si="255"/>
        <v>0</v>
      </c>
      <c r="Q571" s="7">
        <f t="shared" si="256"/>
        <v>2.4300962143073476E-2</v>
      </c>
      <c r="R571" s="6">
        <f t="shared" si="257"/>
        <v>2.4300962143073476E-2</v>
      </c>
      <c r="S571">
        <f t="shared" si="258"/>
        <v>2.4300962143073476E-2</v>
      </c>
      <c r="T571" s="1">
        <f t="shared" si="259"/>
        <v>0</v>
      </c>
      <c r="U571" s="1">
        <f t="shared" si="260"/>
        <v>1.5588904871522662</v>
      </c>
      <c r="V571" s="1">
        <f t="shared" si="261"/>
        <v>5.0319504484817523</v>
      </c>
      <c r="W571">
        <f t="shared" si="262"/>
        <v>6.5908409356340183</v>
      </c>
      <c r="X571" s="6">
        <v>2.2509000000000001E-2</v>
      </c>
      <c r="Y571" s="6">
        <v>6.7634543000050025</v>
      </c>
      <c r="Z571" s="3">
        <f t="shared" si="263"/>
        <v>5.078549646807943</v>
      </c>
      <c r="AA571" s="3">
        <f t="shared" si="264"/>
        <v>42.563878393087911</v>
      </c>
      <c r="AB571">
        <f t="shared" si="265"/>
        <v>7.9610917547357687</v>
      </c>
      <c r="AC571" s="6">
        <f t="shared" si="267"/>
        <v>7.9610917547357687</v>
      </c>
      <c r="AD571" s="6">
        <f t="shared" si="268"/>
        <v>2.5521480106823002</v>
      </c>
    </row>
    <row r="572" spans="4:30">
      <c r="D572" s="6">
        <f t="shared" si="266"/>
        <v>924876696</v>
      </c>
      <c r="E572" s="3">
        <f t="shared" si="248"/>
        <v>1.9798486693381252</v>
      </c>
      <c r="F572" s="3">
        <f t="shared" si="249"/>
        <v>103490659.5</v>
      </c>
      <c r="G572">
        <v>4847571</v>
      </c>
      <c r="H572">
        <v>68993773</v>
      </c>
      <c r="I572" s="3">
        <f t="shared" si="250"/>
        <v>137987546</v>
      </c>
      <c r="J572">
        <v>25611980.5625</v>
      </c>
      <c r="K572" s="12">
        <f t="shared" si="251"/>
        <v>204895844.5</v>
      </c>
      <c r="L572" s="6">
        <f t="shared" si="252"/>
        <v>924.87669600000004</v>
      </c>
      <c r="M572" s="6">
        <f t="shared" si="253"/>
        <v>5242880</v>
      </c>
      <c r="N572" s="13">
        <f t="shared" si="254"/>
        <v>0.67345214509706663</v>
      </c>
      <c r="O572" s="13">
        <f t="shared" si="269"/>
        <v>1.3333333333333333</v>
      </c>
      <c r="P572" s="7">
        <f t="shared" si="255"/>
        <v>0</v>
      </c>
      <c r="Q572" s="7">
        <f t="shared" si="256"/>
        <v>4.1576623002138519E-2</v>
      </c>
      <c r="R572" s="6">
        <f t="shared" si="257"/>
        <v>4.1576623002138519E-2</v>
      </c>
      <c r="S572">
        <f t="shared" si="258"/>
        <v>4.1576623002138519E-2</v>
      </c>
      <c r="T572" s="1">
        <f t="shared" si="259"/>
        <v>0</v>
      </c>
      <c r="U572" s="1">
        <f t="shared" si="260"/>
        <v>2.6671125902076125</v>
      </c>
      <c r="V572" s="1">
        <f t="shared" si="261"/>
        <v>25.960071341683037</v>
      </c>
      <c r="W572">
        <f t="shared" si="262"/>
        <v>28.627183931890649</v>
      </c>
      <c r="X572" s="6">
        <v>0.11612500000000001</v>
      </c>
      <c r="Y572" s="6">
        <v>28.169245192316627</v>
      </c>
      <c r="Z572" s="3">
        <f t="shared" si="263"/>
        <v>1.1882673498385361</v>
      </c>
      <c r="AA572" s="3">
        <f t="shared" si="264"/>
        <v>14.115537188374596</v>
      </c>
      <c r="AB572">
        <f t="shared" si="265"/>
        <v>64.196664799019572</v>
      </c>
      <c r="AC572" s="6">
        <f t="shared" si="267"/>
        <v>64.196664799019572</v>
      </c>
      <c r="AD572" s="6">
        <f t="shared" si="268"/>
        <v>1.6256691879657756</v>
      </c>
    </row>
    <row r="573" spans="4:30">
      <c r="D573" s="6">
        <f t="shared" si="266"/>
        <v>950696064</v>
      </c>
      <c r="E573" s="3">
        <f t="shared" si="248"/>
        <v>1.1194870086820559</v>
      </c>
      <c r="F573" s="3">
        <f t="shared" si="249"/>
        <v>116477770.5</v>
      </c>
      <c r="G573">
        <v>943695</v>
      </c>
      <c r="H573">
        <v>77651847</v>
      </c>
      <c r="I573" s="3">
        <f t="shared" si="250"/>
        <v>155303694</v>
      </c>
      <c r="J573">
        <v>16299418.859375</v>
      </c>
      <c r="K573" s="12">
        <f t="shared" si="251"/>
        <v>130395350.875</v>
      </c>
      <c r="L573" s="6">
        <f t="shared" si="252"/>
        <v>950.69606399999998</v>
      </c>
      <c r="M573" s="6">
        <f t="shared" si="253"/>
        <v>5242880</v>
      </c>
      <c r="N573" s="13">
        <f t="shared" si="254"/>
        <v>1.1910217117240454</v>
      </c>
      <c r="O573" s="13">
        <f t="shared" si="269"/>
        <v>1.3333333333333333</v>
      </c>
      <c r="P573" s="7">
        <f t="shared" si="255"/>
        <v>0</v>
      </c>
      <c r="Q573" s="7">
        <f t="shared" si="256"/>
        <v>2.6459288902569461E-2</v>
      </c>
      <c r="R573" s="6">
        <f t="shared" si="257"/>
        <v>2.6459288902569461E-2</v>
      </c>
      <c r="S573">
        <f t="shared" si="258"/>
        <v>2.6459288902569461E-2</v>
      </c>
      <c r="T573" s="1">
        <f t="shared" si="259"/>
        <v>0</v>
      </c>
      <c r="U573" s="1">
        <f t="shared" si="260"/>
        <v>1.6973457068976903</v>
      </c>
      <c r="V573" s="1">
        <f t="shared" si="261"/>
        <v>6.1434550746246837</v>
      </c>
      <c r="W573">
        <f t="shared" si="262"/>
        <v>7.8408007815223737</v>
      </c>
      <c r="X573" s="6">
        <v>2.7480999999999998E-2</v>
      </c>
      <c r="Y573" s="6">
        <v>7.7610924166758268</v>
      </c>
      <c r="Z573" s="3">
        <f t="shared" si="263"/>
        <v>5.6513115971034535</v>
      </c>
      <c r="AA573" s="3">
        <f t="shared" si="264"/>
        <v>37.959419489829337</v>
      </c>
      <c r="AB573">
        <f t="shared" si="265"/>
        <v>3.7178817999000668</v>
      </c>
      <c r="AC573" s="6">
        <f t="shared" si="267"/>
        <v>3.7178817999000668</v>
      </c>
      <c r="AD573" s="6">
        <f t="shared" si="268"/>
        <v>1.0270250702759567</v>
      </c>
    </row>
    <row r="574" spans="4:30">
      <c r="D574" s="6">
        <f t="shared" si="266"/>
        <v>979936852</v>
      </c>
      <c r="E574" s="3">
        <f t="shared" si="248"/>
        <v>2.8079379137047908</v>
      </c>
      <c r="F574" s="3">
        <f t="shared" si="249"/>
        <v>76696749</v>
      </c>
      <c r="G574">
        <v>18318143</v>
      </c>
      <c r="H574">
        <v>51131166</v>
      </c>
      <c r="I574" s="3">
        <f t="shared" si="250"/>
        <v>102262332</v>
      </c>
      <c r="J574">
        <v>26919963.671875</v>
      </c>
      <c r="K574" s="12">
        <f t="shared" si="251"/>
        <v>215359709.375</v>
      </c>
      <c r="L574" s="6">
        <f t="shared" si="252"/>
        <v>979.93685200000004</v>
      </c>
      <c r="M574" s="6">
        <f t="shared" si="253"/>
        <v>5242880</v>
      </c>
      <c r="N574" s="13">
        <f t="shared" si="254"/>
        <v>0.47484430721409165</v>
      </c>
      <c r="O574" s="13">
        <f t="shared" si="269"/>
        <v>1.3333333333333333</v>
      </c>
      <c r="P574" s="7">
        <f t="shared" si="255"/>
        <v>0</v>
      </c>
      <c r="Q574" s="7">
        <f t="shared" si="256"/>
        <v>4.3699907474377749E-2</v>
      </c>
      <c r="R574" s="6">
        <f t="shared" si="257"/>
        <v>4.3699907474377749E-2</v>
      </c>
      <c r="S574">
        <f t="shared" si="258"/>
        <v>4.3699907474377749E-2</v>
      </c>
      <c r="T574" s="1">
        <f t="shared" si="259"/>
        <v>0</v>
      </c>
      <c r="U574" s="1">
        <f t="shared" si="260"/>
        <v>2.8033198706356139</v>
      </c>
      <c r="V574" s="1">
        <f t="shared" si="261"/>
        <v>13.338279066536218</v>
      </c>
      <c r="W574">
        <f t="shared" si="262"/>
        <v>16.141598937171832</v>
      </c>
      <c r="X574" s="6">
        <v>5.9665000000000003E-2</v>
      </c>
      <c r="Y574" s="6">
        <v>16.221536615389205</v>
      </c>
      <c r="Z574" s="3">
        <f t="shared" si="263"/>
        <v>1.713941707868935</v>
      </c>
      <c r="AA574" s="3">
        <f t="shared" si="264"/>
        <v>28.875851420430738</v>
      </c>
      <c r="AB574">
        <f t="shared" si="265"/>
        <v>26.75788573807467</v>
      </c>
      <c r="AC574" s="6">
        <f t="shared" si="267"/>
        <v>26.75788573807467</v>
      </c>
      <c r="AD574" s="6">
        <f t="shared" si="268"/>
        <v>0.49278733644466838</v>
      </c>
    </row>
    <row r="575" spans="4:30">
      <c r="D575" s="6">
        <f t="shared" si="266"/>
        <v>1055542903.9999999</v>
      </c>
      <c r="E575" s="3">
        <f t="shared" si="248"/>
        <v>1.7827506260760593</v>
      </c>
      <c r="F575" s="3">
        <f t="shared" si="249"/>
        <v>118534713</v>
      </c>
      <c r="G575">
        <v>5363260</v>
      </c>
      <c r="H575">
        <v>79023142</v>
      </c>
      <c r="I575" s="3">
        <f t="shared" si="250"/>
        <v>158046284</v>
      </c>
      <c r="J575">
        <v>26414729.226562001</v>
      </c>
      <c r="K575" s="12">
        <f t="shared" si="251"/>
        <v>211317833.81249601</v>
      </c>
      <c r="L575" s="6">
        <f t="shared" si="252"/>
        <v>1055.5429039999999</v>
      </c>
      <c r="M575" s="6">
        <f t="shared" si="253"/>
        <v>5242880</v>
      </c>
      <c r="N575" s="13">
        <f t="shared" si="254"/>
        <v>0.74790793161468672</v>
      </c>
      <c r="O575" s="13">
        <f t="shared" si="269"/>
        <v>1.3333333333333333</v>
      </c>
      <c r="P575" s="7">
        <f t="shared" si="255"/>
        <v>0</v>
      </c>
      <c r="Q575" s="7">
        <f t="shared" si="256"/>
        <v>4.287974669027856E-2</v>
      </c>
      <c r="R575" s="6">
        <f t="shared" si="257"/>
        <v>4.287974669027856E-2</v>
      </c>
      <c r="S575">
        <f t="shared" si="258"/>
        <v>4.287974669027856E-2</v>
      </c>
      <c r="T575" s="1">
        <f t="shared" si="259"/>
        <v>0</v>
      </c>
      <c r="U575" s="1">
        <f t="shared" si="260"/>
        <v>2.7507071042463624</v>
      </c>
      <c r="V575" s="1">
        <f t="shared" si="261"/>
        <v>17.20060115540819</v>
      </c>
      <c r="W575">
        <f t="shared" si="262"/>
        <v>19.951308259654553</v>
      </c>
      <c r="X575" s="6">
        <v>7.6941999999999997E-2</v>
      </c>
      <c r="Y575" s="6">
        <v>19.821541566692314</v>
      </c>
      <c r="Z575" s="3">
        <f t="shared" si="263"/>
        <v>2.0540963842894651</v>
      </c>
      <c r="AA575" s="3">
        <f t="shared" si="264"/>
        <v>21.97164969067568</v>
      </c>
      <c r="AB575">
        <f t="shared" si="265"/>
        <v>44.270038873075087</v>
      </c>
      <c r="AC575" s="6">
        <f t="shared" si="267"/>
        <v>44.270038873075087</v>
      </c>
      <c r="AD575" s="6">
        <f t="shared" si="268"/>
        <v>0.65467507925970736</v>
      </c>
    </row>
    <row r="576" spans="4:30">
      <c r="D576" s="6">
        <f t="shared" si="266"/>
        <v>1059874487.9999999</v>
      </c>
      <c r="E576" s="3">
        <f t="shared" si="248"/>
        <v>3.7090143402194111</v>
      </c>
      <c r="F576" s="3">
        <f t="shared" si="249"/>
        <v>83839093.5</v>
      </c>
      <c r="G576">
        <v>19458087</v>
      </c>
      <c r="H576">
        <v>55892729</v>
      </c>
      <c r="I576" s="3">
        <f t="shared" si="250"/>
        <v>111785458</v>
      </c>
      <c r="J576">
        <v>38870050.007812001</v>
      </c>
      <c r="K576" s="12">
        <f t="shared" si="251"/>
        <v>310960400.06249601</v>
      </c>
      <c r="L576" s="6">
        <f t="shared" si="252"/>
        <v>1059.8744879999999</v>
      </c>
      <c r="M576" s="6">
        <f t="shared" si="253"/>
        <v>5242880</v>
      </c>
      <c r="N576" s="13">
        <f t="shared" si="254"/>
        <v>0.35948454522676732</v>
      </c>
      <c r="O576" s="13">
        <f t="shared" si="269"/>
        <v>1.3333333333333333</v>
      </c>
      <c r="P576" s="7">
        <f t="shared" si="255"/>
        <v>0</v>
      </c>
      <c r="Q576" s="7">
        <f t="shared" si="256"/>
        <v>6.3098806876937752E-2</v>
      </c>
      <c r="R576" s="6">
        <f t="shared" si="257"/>
        <v>6.3098806876937752E-2</v>
      </c>
      <c r="S576">
        <f t="shared" si="258"/>
        <v>6.3098806876937752E-2</v>
      </c>
      <c r="T576" s="1">
        <f t="shared" si="259"/>
        <v>0</v>
      </c>
      <c r="U576" s="1">
        <f t="shared" si="260"/>
        <v>4.0477463078206997</v>
      </c>
      <c r="V576" s="1">
        <f t="shared" si="261"/>
        <v>17.536601045410769</v>
      </c>
      <c r="W576">
        <f t="shared" si="262"/>
        <v>21.584347353231468</v>
      </c>
      <c r="X576" s="6">
        <v>7.8445000000000001E-2</v>
      </c>
      <c r="Y576" s="6">
        <v>21.634150437500001</v>
      </c>
      <c r="Z576" s="3">
        <f t="shared" si="263"/>
        <v>1.4250169927975014</v>
      </c>
      <c r="AA576" s="3">
        <f t="shared" si="264"/>
        <v>31.712450768053642</v>
      </c>
      <c r="AB576">
        <f t="shared" si="265"/>
        <v>19.562997161147617</v>
      </c>
      <c r="AC576" s="6">
        <f t="shared" si="267"/>
        <v>19.562997161147617</v>
      </c>
      <c r="AD576" s="6">
        <f t="shared" si="268"/>
        <v>0.23020587016999386</v>
      </c>
    </row>
    <row r="577" spans="4:30">
      <c r="D577" s="6">
        <f t="shared" si="266"/>
        <v>1074470944</v>
      </c>
      <c r="E577" s="3">
        <f t="shared" si="248"/>
        <v>1.1155853978843771</v>
      </c>
      <c r="F577" s="3">
        <f t="shared" si="249"/>
        <v>130633488</v>
      </c>
      <c r="G577">
        <v>1470152</v>
      </c>
      <c r="H577">
        <v>87088992</v>
      </c>
      <c r="I577" s="3">
        <f t="shared" si="250"/>
        <v>174177984</v>
      </c>
      <c r="J577">
        <v>18216601.460937999</v>
      </c>
      <c r="K577" s="12">
        <f t="shared" si="251"/>
        <v>145732811.68750399</v>
      </c>
      <c r="L577" s="6">
        <f t="shared" si="252"/>
        <v>1074.4709439999999</v>
      </c>
      <c r="M577" s="6">
        <f t="shared" si="253"/>
        <v>5242880</v>
      </c>
      <c r="N577" s="13">
        <f t="shared" si="254"/>
        <v>1.1951871509450542</v>
      </c>
      <c r="O577" s="13">
        <f t="shared" si="269"/>
        <v>1.3333333333333333</v>
      </c>
      <c r="P577" s="7">
        <f t="shared" si="255"/>
        <v>0</v>
      </c>
      <c r="Q577" s="7">
        <f t="shared" si="256"/>
        <v>2.9571503440485831E-2</v>
      </c>
      <c r="R577" s="6">
        <f t="shared" si="257"/>
        <v>2.9571503440485831E-2</v>
      </c>
      <c r="S577">
        <f t="shared" si="258"/>
        <v>2.9571503440485831E-2</v>
      </c>
      <c r="T577" s="1">
        <f t="shared" si="259"/>
        <v>0</v>
      </c>
      <c r="U577" s="1">
        <f t="shared" si="260"/>
        <v>1.8969921903813769</v>
      </c>
      <c r="V577" s="1">
        <f t="shared" si="261"/>
        <v>4.9416351087871124</v>
      </c>
      <c r="W577">
        <f t="shared" si="262"/>
        <v>6.8386272991684898</v>
      </c>
      <c r="X577" s="6">
        <v>2.2105E-2</v>
      </c>
      <c r="Y577" s="6">
        <v>6.7366215555653799</v>
      </c>
      <c r="Z577" s="3">
        <f t="shared" si="263"/>
        <v>7.8795740330242028</v>
      </c>
      <c r="AA577" s="3">
        <f t="shared" si="264"/>
        <v>52.742026396744265</v>
      </c>
      <c r="AB577">
        <f t="shared" si="265"/>
        <v>33.777441486025026</v>
      </c>
      <c r="AC577" s="6">
        <f t="shared" si="267"/>
        <v>33.777441486025026</v>
      </c>
      <c r="AD577" s="6">
        <f t="shared" si="268"/>
        <v>1.5141973281672481</v>
      </c>
    </row>
    <row r="578" spans="4:30">
      <c r="D578" s="6">
        <f t="shared" si="266"/>
        <v>1074470944</v>
      </c>
      <c r="E578" s="3">
        <f t="shared" si="248"/>
        <v>1.1155182438748019</v>
      </c>
      <c r="F578" s="3">
        <f t="shared" si="249"/>
        <v>130633488</v>
      </c>
      <c r="G578">
        <v>1470152</v>
      </c>
      <c r="H578">
        <v>87088992</v>
      </c>
      <c r="I578" s="3">
        <f t="shared" si="250"/>
        <v>174177984</v>
      </c>
      <c r="J578">
        <v>18215504.890625</v>
      </c>
      <c r="K578" s="12">
        <f t="shared" si="251"/>
        <v>145724039.125</v>
      </c>
      <c r="L578" s="6">
        <f t="shared" si="252"/>
        <v>1074.4709439999999</v>
      </c>
      <c r="M578" s="6">
        <f t="shared" si="253"/>
        <v>5242880</v>
      </c>
      <c r="N578" s="13">
        <f t="shared" si="254"/>
        <v>1.1952591010093578</v>
      </c>
      <c r="O578" s="13">
        <f t="shared" si="269"/>
        <v>1.3333333333333333</v>
      </c>
      <c r="P578" s="7">
        <f t="shared" si="255"/>
        <v>0</v>
      </c>
      <c r="Q578" s="7">
        <f t="shared" si="256"/>
        <v>2.9569723348142417E-2</v>
      </c>
      <c r="R578" s="6">
        <f t="shared" si="257"/>
        <v>2.9569723348142417E-2</v>
      </c>
      <c r="S578">
        <f t="shared" si="258"/>
        <v>2.9569723348142417E-2</v>
      </c>
      <c r="T578" s="1">
        <f t="shared" si="259"/>
        <v>0</v>
      </c>
      <c r="U578" s="1">
        <f t="shared" si="260"/>
        <v>1.8968779986467428</v>
      </c>
      <c r="V578" s="1">
        <f t="shared" si="261"/>
        <v>4.9572838062589559</v>
      </c>
      <c r="W578">
        <f t="shared" si="262"/>
        <v>6.8541618049056989</v>
      </c>
      <c r="X578" s="6">
        <v>2.2175E-2</v>
      </c>
      <c r="Y578" s="6">
        <v>6.7584472222271499</v>
      </c>
      <c r="Z578" s="3">
        <f t="shared" si="263"/>
        <v>7.8547005186020291</v>
      </c>
      <c r="AA578" s="3">
        <f t="shared" si="264"/>
        <v>52.572370372040588</v>
      </c>
      <c r="AB578">
        <f t="shared" si="265"/>
        <v>33.347117691735811</v>
      </c>
      <c r="AC578" s="6">
        <f t="shared" si="267"/>
        <v>33.347117691735811</v>
      </c>
      <c r="AD578" s="6">
        <f t="shared" si="268"/>
        <v>1.4162215007577978</v>
      </c>
    </row>
    <row r="579" spans="4:30">
      <c r="D579" s="6">
        <f t="shared" si="266"/>
        <v>1092168928</v>
      </c>
      <c r="E579" s="3">
        <f t="shared" si="248"/>
        <v>1.1758597674467135</v>
      </c>
      <c r="F579" s="3">
        <f t="shared" si="249"/>
        <v>124516116</v>
      </c>
      <c r="G579">
        <v>4802000</v>
      </c>
      <c r="H579">
        <v>83010744</v>
      </c>
      <c r="I579" s="3">
        <f t="shared" si="250"/>
        <v>166021488</v>
      </c>
      <c r="J579">
        <v>18301686.400391001</v>
      </c>
      <c r="K579" s="12">
        <f t="shared" si="251"/>
        <v>146413491.20312801</v>
      </c>
      <c r="L579" s="6">
        <f t="shared" si="252"/>
        <v>1092.1689280000001</v>
      </c>
      <c r="M579" s="6">
        <f t="shared" si="253"/>
        <v>5242880</v>
      </c>
      <c r="N579" s="13">
        <f t="shared" si="254"/>
        <v>1.1339220630267512</v>
      </c>
      <c r="O579" s="13">
        <f t="shared" si="269"/>
        <v>1.3333333333333333</v>
      </c>
      <c r="P579" s="7">
        <f t="shared" si="255"/>
        <v>0</v>
      </c>
      <c r="Q579" s="7">
        <f t="shared" si="256"/>
        <v>2.9709624131393147E-2</v>
      </c>
      <c r="R579" s="6">
        <f t="shared" si="257"/>
        <v>2.9709624131393147E-2</v>
      </c>
      <c r="S579">
        <f t="shared" si="258"/>
        <v>2.9709624131393147E-2</v>
      </c>
      <c r="T579" s="1">
        <f t="shared" si="259"/>
        <v>0</v>
      </c>
      <c r="U579" s="1">
        <f t="shared" si="260"/>
        <v>1.9058525404311664</v>
      </c>
      <c r="V579" s="1">
        <f t="shared" si="261"/>
        <v>5.3572198030750675</v>
      </c>
      <c r="W579">
        <f t="shared" si="262"/>
        <v>7.2630723435062343</v>
      </c>
      <c r="X579" s="6">
        <v>2.3963999999999999E-2</v>
      </c>
      <c r="Y579" s="6">
        <v>7.2824199599999995</v>
      </c>
      <c r="Z579" s="3">
        <f t="shared" si="263"/>
        <v>6.9279539308963454</v>
      </c>
      <c r="AA579" s="3">
        <f t="shared" si="264"/>
        <v>48.877813788391933</v>
      </c>
      <c r="AB579">
        <f t="shared" si="265"/>
        <v>23.976064644438104</v>
      </c>
      <c r="AC579" s="6">
        <f t="shared" si="267"/>
        <v>23.976064644438104</v>
      </c>
      <c r="AD579" s="6">
        <f t="shared" si="268"/>
        <v>0.26567564902924323</v>
      </c>
    </row>
    <row r="580" spans="4:30">
      <c r="D580" s="6">
        <f t="shared" si="266"/>
        <v>1093728720</v>
      </c>
      <c r="E580" s="3">
        <f t="shared" si="248"/>
        <v>1.1180765760527827</v>
      </c>
      <c r="F580" s="3">
        <f t="shared" si="249"/>
        <v>133959030</v>
      </c>
      <c r="G580">
        <v>1102824</v>
      </c>
      <c r="H580">
        <v>89306020</v>
      </c>
      <c r="I580" s="3">
        <f t="shared" si="250"/>
        <v>178612040</v>
      </c>
      <c r="J580">
        <v>18722056.699219</v>
      </c>
      <c r="K580" s="12">
        <f t="shared" si="251"/>
        <v>149776453.593752</v>
      </c>
      <c r="L580" s="6">
        <f t="shared" si="252"/>
        <v>1093.7287200000001</v>
      </c>
      <c r="M580" s="6">
        <f t="shared" si="253"/>
        <v>5242880</v>
      </c>
      <c r="N580" s="13">
        <f t="shared" si="254"/>
        <v>1.1925241632737584</v>
      </c>
      <c r="O580" s="13">
        <f t="shared" si="269"/>
        <v>1.3333333333333333</v>
      </c>
      <c r="P580" s="7">
        <f t="shared" si="255"/>
        <v>0</v>
      </c>
      <c r="Q580" s="7">
        <f t="shared" si="256"/>
        <v>3.0392022643800965E-2</v>
      </c>
      <c r="R580" s="6">
        <f t="shared" si="257"/>
        <v>3.0392022643800965E-2</v>
      </c>
      <c r="S580">
        <f t="shared" si="258"/>
        <v>3.0392022643800965E-2</v>
      </c>
      <c r="T580" s="1">
        <f t="shared" si="259"/>
        <v>0</v>
      </c>
      <c r="U580" s="1">
        <f t="shared" si="260"/>
        <v>1.9496279491238884</v>
      </c>
      <c r="V580" s="1">
        <f t="shared" si="261"/>
        <v>6.8885566271054559</v>
      </c>
      <c r="W580">
        <f t="shared" si="262"/>
        <v>8.8381845762293452</v>
      </c>
      <c r="X580" s="6">
        <v>3.0814000000000001E-2</v>
      </c>
      <c r="Y580" s="6">
        <v>8.6845703538319317</v>
      </c>
      <c r="Z580" s="3">
        <f t="shared" si="263"/>
        <v>5.7964574544038419</v>
      </c>
      <c r="AA580" s="3">
        <f t="shared" si="264"/>
        <v>38.885299823132861</v>
      </c>
      <c r="AB580">
        <f t="shared" si="265"/>
        <v>1.3694338813495033</v>
      </c>
      <c r="AC580" s="6">
        <f t="shared" si="267"/>
        <v>1.3694338813495033</v>
      </c>
      <c r="AD580" s="6">
        <f t="shared" si="268"/>
        <v>1.7688177553842215</v>
      </c>
    </row>
    <row r="581" spans="4:30">
      <c r="D581" s="6">
        <f t="shared" si="266"/>
        <v>1153429516</v>
      </c>
      <c r="E581" s="3">
        <f t="shared" si="248"/>
        <v>3.6816672697918498</v>
      </c>
      <c r="F581" s="3">
        <f t="shared" si="249"/>
        <v>91183392</v>
      </c>
      <c r="G581">
        <v>21198119</v>
      </c>
      <c r="H581">
        <v>60788928</v>
      </c>
      <c r="I581" s="3">
        <f t="shared" si="250"/>
        <v>121577856</v>
      </c>
      <c r="J581">
        <v>41963363.734375</v>
      </c>
      <c r="K581" s="12">
        <f t="shared" si="251"/>
        <v>335706909.875</v>
      </c>
      <c r="L581" s="6">
        <f t="shared" si="252"/>
        <v>1153.4295159999999</v>
      </c>
      <c r="M581" s="6">
        <f t="shared" si="253"/>
        <v>5242880</v>
      </c>
      <c r="N581" s="13">
        <f t="shared" si="254"/>
        <v>0.36215476185840006</v>
      </c>
      <c r="O581" s="13">
        <f t="shared" si="269"/>
        <v>1.3333333333333333</v>
      </c>
      <c r="P581" s="7">
        <f t="shared" si="255"/>
        <v>0</v>
      </c>
      <c r="Q581" s="7">
        <f t="shared" si="256"/>
        <v>6.8120266983187974E-2</v>
      </c>
      <c r="R581" s="6">
        <f t="shared" si="257"/>
        <v>6.8120266983187974E-2</v>
      </c>
      <c r="S581">
        <f t="shared" si="258"/>
        <v>6.8120266983187974E-2</v>
      </c>
      <c r="T581" s="1">
        <f t="shared" si="259"/>
        <v>0</v>
      </c>
      <c r="U581" s="1">
        <f t="shared" si="260"/>
        <v>4.3698696190361472</v>
      </c>
      <c r="V581" s="1">
        <f t="shared" si="261"/>
        <v>18.724784289165736</v>
      </c>
      <c r="W581">
        <f t="shared" si="262"/>
        <v>23.094653908201884</v>
      </c>
      <c r="X581" s="6">
        <v>8.3760000000000001E-2</v>
      </c>
      <c r="Y581" s="6">
        <v>23.082394666685278</v>
      </c>
      <c r="Z581" s="3">
        <f t="shared" si="263"/>
        <v>1.4515025787965614</v>
      </c>
      <c r="AA581" s="3">
        <f t="shared" si="264"/>
        <v>32.063697218242595</v>
      </c>
      <c r="AB581">
        <f t="shared" si="265"/>
        <v>18.67207857785581</v>
      </c>
      <c r="AC581" s="6">
        <f t="shared" si="267"/>
        <v>18.67207857785581</v>
      </c>
      <c r="AD581" s="6">
        <f t="shared" si="268"/>
        <v>5.3110787219576391E-2</v>
      </c>
    </row>
    <row r="582" spans="4:30">
      <c r="D582" s="6">
        <f t="shared" si="266"/>
        <v>1162101120</v>
      </c>
      <c r="E582" s="3">
        <f t="shared" ref="E582:E602" si="270">K582/F582</f>
        <v>2.408995087316939</v>
      </c>
      <c r="F582" s="3">
        <f t="shared" ref="F582:F602" si="271">H582*1.5</f>
        <v>85394272.5</v>
      </c>
      <c r="G582">
        <v>23947347</v>
      </c>
      <c r="H582">
        <v>56929515</v>
      </c>
      <c r="I582" s="3">
        <f t="shared" ref="I582:I602" si="272">2*H582</f>
        <v>113859030</v>
      </c>
      <c r="J582">
        <v>25714297.867187999</v>
      </c>
      <c r="K582" s="12">
        <f t="shared" ref="K582:K602" si="273">J582*8</f>
        <v>205714382.93750399</v>
      </c>
      <c r="L582" s="6">
        <f t="shared" ref="L582:L602" si="274">((H582+2*G582)*8+(G582+H582)*4)/1000000</f>
        <v>1162.10112</v>
      </c>
      <c r="M582" s="6">
        <f t="shared" ref="M582:M602" si="275">40*2^20/8</f>
        <v>5242880</v>
      </c>
      <c r="N582" s="13">
        <f t="shared" ref="N582:N602" si="276">I582/K582</f>
        <v>0.55348113425102785</v>
      </c>
      <c r="O582" s="13">
        <f t="shared" si="269"/>
        <v>1.3333333333333333</v>
      </c>
      <c r="P582" s="7">
        <f t="shared" ref="P582:P602" si="277">$B$32*I582</f>
        <v>0</v>
      </c>
      <c r="Q582" s="7">
        <f t="shared" ref="Q582:Q602" si="278">$C$32*K582</f>
        <v>4.1742717459114502E-2</v>
      </c>
      <c r="R582" s="6">
        <f t="shared" ref="R582:R602" si="279">P582+Q582</f>
        <v>4.1742717459114502E-2</v>
      </c>
      <c r="S582">
        <f t="shared" ref="S582:S602" si="280">MAX(P582,Q582)</f>
        <v>4.1742717459114502E-2</v>
      </c>
      <c r="T582" s="1">
        <f t="shared" ref="T582:T602" si="281">$D$32*I582</f>
        <v>0</v>
      </c>
      <c r="U582" s="1">
        <f t="shared" ref="U582:U602" si="282">$E$32*K582</f>
        <v>2.6777674386627539</v>
      </c>
      <c r="V582" s="1">
        <f t="shared" ref="V582:V602" si="283">X582*$F$32</f>
        <v>10.379781033073714</v>
      </c>
      <c r="W582">
        <f t="shared" ref="W582:W602" si="284">SUM(T582:V582)</f>
        <v>13.057548471736467</v>
      </c>
      <c r="X582" s="6">
        <v>4.6431E-2</v>
      </c>
      <c r="Y582" s="6">
        <v>13.67160795</v>
      </c>
      <c r="Z582" s="3">
        <f t="shared" ref="Z582:Z602" si="285">I582/X582/1000000000</f>
        <v>2.452220068488725</v>
      </c>
      <c r="AA582" s="3">
        <f t="shared" ref="AA582:AA602" si="286">K582*8/X582/1000000000</f>
        <v>35.444316588056083</v>
      </c>
      <c r="AB582">
        <f t="shared" ref="AB582:AB602" si="287">ABS(S582-X582)/ABS(X582)*100</f>
        <v>10.097311151785441</v>
      </c>
      <c r="AC582" s="6">
        <f t="shared" si="267"/>
        <v>10.097311151785441</v>
      </c>
      <c r="AD582" s="6">
        <f t="shared" si="268"/>
        <v>4.4914942010426273</v>
      </c>
    </row>
    <row r="583" spans="4:30">
      <c r="D583" s="6">
        <f t="shared" ref="D583:D602" si="288">L583*1000000</f>
        <v>1232997504</v>
      </c>
      <c r="E583" s="3">
        <f t="shared" si="270"/>
        <v>1.188732679827383</v>
      </c>
      <c r="F583" s="3">
        <f t="shared" si="271"/>
        <v>145268688</v>
      </c>
      <c r="G583">
        <v>3542400</v>
      </c>
      <c r="H583">
        <v>96845792</v>
      </c>
      <c r="I583" s="3">
        <f t="shared" si="272"/>
        <v>193691584</v>
      </c>
      <c r="J583">
        <v>21585704.597656</v>
      </c>
      <c r="K583" s="12">
        <f t="shared" si="273"/>
        <v>172685636.781248</v>
      </c>
      <c r="L583" s="6">
        <f t="shared" si="274"/>
        <v>1232.9975039999999</v>
      </c>
      <c r="M583" s="6">
        <f t="shared" si="275"/>
        <v>5242880</v>
      </c>
      <c r="N583" s="13">
        <f t="shared" si="276"/>
        <v>1.1216427006338783</v>
      </c>
      <c r="O583" s="13">
        <f t="shared" si="269"/>
        <v>1.3333333333333333</v>
      </c>
      <c r="P583" s="7">
        <f t="shared" si="277"/>
        <v>0</v>
      </c>
      <c r="Q583" s="7">
        <f t="shared" si="278"/>
        <v>3.5040659979505701E-2</v>
      </c>
      <c r="R583" s="6">
        <f t="shared" si="279"/>
        <v>3.5040659979505701E-2</v>
      </c>
      <c r="S583">
        <f t="shared" si="280"/>
        <v>3.5040659979505701E-2</v>
      </c>
      <c r="T583" s="1">
        <f t="shared" si="281"/>
        <v>0</v>
      </c>
      <c r="U583" s="1">
        <f t="shared" si="282"/>
        <v>2.2478349286741408</v>
      </c>
      <c r="V583" s="1">
        <f t="shared" si="283"/>
        <v>6.2223692204469803</v>
      </c>
      <c r="W583">
        <f t="shared" si="284"/>
        <v>8.4702041491211215</v>
      </c>
      <c r="X583" s="6">
        <v>2.7834000000000001E-2</v>
      </c>
      <c r="Y583" s="6">
        <v>8.4536497000092794</v>
      </c>
      <c r="Z583" s="3">
        <f t="shared" si="285"/>
        <v>6.9588123877272396</v>
      </c>
      <c r="AA583" s="3">
        <f t="shared" si="286"/>
        <v>49.633006188473956</v>
      </c>
      <c r="AB583">
        <f t="shared" si="287"/>
        <v>25.891571385735791</v>
      </c>
      <c r="AC583" s="6">
        <f t="shared" ref="AC583:AC602" si="289">ABS(R583-X583)/ABS(X583)*100</f>
        <v>25.891571385735791</v>
      </c>
      <c r="AD583" s="6">
        <f t="shared" ref="AD583:AD602" si="290">ABS(W583-Y583)/ABS(Y583)*100</f>
        <v>0.19582605974108372</v>
      </c>
    </row>
    <row r="584" spans="4:30">
      <c r="D584" s="6">
        <f t="shared" si="288"/>
        <v>1293491792</v>
      </c>
      <c r="E584" s="3">
        <f t="shared" si="270"/>
        <v>1.3259373679230195</v>
      </c>
      <c r="F584" s="3">
        <f t="shared" si="271"/>
        <v>148799326.5</v>
      </c>
      <c r="G584">
        <v>5154859</v>
      </c>
      <c r="H584">
        <v>99199551</v>
      </c>
      <c r="I584" s="3">
        <f t="shared" si="272"/>
        <v>198399102</v>
      </c>
      <c r="J584">
        <v>24662323.416016001</v>
      </c>
      <c r="K584" s="12">
        <f t="shared" si="273"/>
        <v>197298587.32812801</v>
      </c>
      <c r="L584" s="6">
        <f t="shared" si="274"/>
        <v>1293.491792</v>
      </c>
      <c r="M584" s="6">
        <f t="shared" si="275"/>
        <v>5242880</v>
      </c>
      <c r="N584" s="13">
        <f t="shared" si="276"/>
        <v>1.0055779146053474</v>
      </c>
      <c r="O584" s="13">
        <f t="shared" si="269"/>
        <v>1.3333333333333333</v>
      </c>
      <c r="P584" s="7">
        <f t="shared" si="277"/>
        <v>0</v>
      </c>
      <c r="Q584" s="7">
        <f t="shared" si="278"/>
        <v>4.0035018788270649E-2</v>
      </c>
      <c r="R584" s="6">
        <f t="shared" si="279"/>
        <v>4.0035018788270649E-2</v>
      </c>
      <c r="S584">
        <f t="shared" si="280"/>
        <v>4.0035018788270649E-2</v>
      </c>
      <c r="T584" s="1">
        <f t="shared" si="281"/>
        <v>0</v>
      </c>
      <c r="U584" s="1">
        <f t="shared" si="282"/>
        <v>2.5682197097610064</v>
      </c>
      <c r="V584" s="1">
        <f t="shared" si="283"/>
        <v>8.2698895082271733</v>
      </c>
      <c r="W584">
        <f t="shared" si="284"/>
        <v>10.83810921798818</v>
      </c>
      <c r="X584" s="6">
        <v>3.6992999999999998E-2</v>
      </c>
      <c r="Y584" s="6">
        <v>10.998236505884529</v>
      </c>
      <c r="Z584" s="3">
        <f t="shared" si="285"/>
        <v>5.3631525423728821</v>
      </c>
      <c r="AA584" s="3">
        <f t="shared" si="286"/>
        <v>42.667226194821296</v>
      </c>
      <c r="AB584">
        <f t="shared" si="287"/>
        <v>8.2232281465970622</v>
      </c>
      <c r="AC584" s="6">
        <f t="shared" si="289"/>
        <v>8.2232281465970622</v>
      </c>
      <c r="AD584" s="6">
        <f t="shared" si="290"/>
        <v>1.4559360294777675</v>
      </c>
    </row>
    <row r="585" spans="4:30">
      <c r="D585" s="6">
        <f t="shared" si="288"/>
        <v>1360639704</v>
      </c>
      <c r="E585" s="3">
        <f t="shared" si="270"/>
        <v>1.0855381234148218</v>
      </c>
      <c r="F585" s="3">
        <f t="shared" si="271"/>
        <v>166319958</v>
      </c>
      <c r="G585">
        <v>1504002</v>
      </c>
      <c r="H585">
        <v>110879972</v>
      </c>
      <c r="I585" s="3">
        <f t="shared" si="272"/>
        <v>221759944</v>
      </c>
      <c r="J585">
        <v>22568331.886719</v>
      </c>
      <c r="K585" s="12">
        <f t="shared" si="273"/>
        <v>180546655.093752</v>
      </c>
      <c r="L585" s="6">
        <f t="shared" si="274"/>
        <v>1360.6397039999999</v>
      </c>
      <c r="M585" s="6">
        <f t="shared" si="275"/>
        <v>5242880</v>
      </c>
      <c r="N585" s="13">
        <f t="shared" si="276"/>
        <v>1.2282694679934518</v>
      </c>
      <c r="O585" s="13">
        <f t="shared" si="269"/>
        <v>1.3333333333333333</v>
      </c>
      <c r="P585" s="7">
        <f t="shared" si="277"/>
        <v>0</v>
      </c>
      <c r="Q585" s="7">
        <f t="shared" si="278"/>
        <v>3.6635785520433325E-2</v>
      </c>
      <c r="R585" s="6">
        <f t="shared" si="279"/>
        <v>3.6635785520433325E-2</v>
      </c>
      <c r="S585">
        <f t="shared" si="280"/>
        <v>3.6635785520433325E-2</v>
      </c>
      <c r="T585" s="1">
        <f t="shared" si="281"/>
        <v>0</v>
      </c>
      <c r="U585" s="1">
        <f t="shared" si="282"/>
        <v>2.3501611664965578</v>
      </c>
      <c r="V585" s="1">
        <f t="shared" si="283"/>
        <v>6.1798941844519764</v>
      </c>
      <c r="W585">
        <f t="shared" si="284"/>
        <v>8.5300553509485333</v>
      </c>
      <c r="X585" s="6">
        <v>2.7643999999999998E-2</v>
      </c>
      <c r="Y585" s="6">
        <v>8.352404233342547</v>
      </c>
      <c r="Z585" s="3">
        <f t="shared" si="285"/>
        <v>8.0219918969758357</v>
      </c>
      <c r="AA585" s="3">
        <f t="shared" si="286"/>
        <v>52.249068179352342</v>
      </c>
      <c r="AB585">
        <f t="shared" si="287"/>
        <v>32.52707828256883</v>
      </c>
      <c r="AC585" s="6">
        <f t="shared" si="289"/>
        <v>32.52707828256883</v>
      </c>
      <c r="AD585" s="6">
        <f t="shared" si="290"/>
        <v>2.1269458786107158</v>
      </c>
    </row>
    <row r="586" spans="4:30">
      <c r="D586" s="6">
        <f t="shared" si="288"/>
        <v>1379488340</v>
      </c>
      <c r="E586" s="3">
        <f t="shared" si="270"/>
        <v>1.1449589349518605</v>
      </c>
      <c r="F586" s="3">
        <f t="shared" si="271"/>
        <v>169586280</v>
      </c>
      <c r="G586">
        <v>1139905</v>
      </c>
      <c r="H586">
        <v>113057520</v>
      </c>
      <c r="I586" s="3">
        <f t="shared" si="272"/>
        <v>226115040</v>
      </c>
      <c r="J586">
        <v>24271165.816406</v>
      </c>
      <c r="K586" s="12">
        <f t="shared" si="273"/>
        <v>194169326.531248</v>
      </c>
      <c r="L586" s="6">
        <f t="shared" si="274"/>
        <v>1379.4883400000001</v>
      </c>
      <c r="M586" s="6">
        <f t="shared" si="275"/>
        <v>5242880</v>
      </c>
      <c r="N586" s="13">
        <f t="shared" si="276"/>
        <v>1.1645250258598951</v>
      </c>
      <c r="O586" s="13">
        <f t="shared" ref="O586:O602" si="291">4/3</f>
        <v>1.3333333333333333</v>
      </c>
      <c r="P586" s="7">
        <f t="shared" si="277"/>
        <v>0</v>
      </c>
      <c r="Q586" s="7">
        <f t="shared" si="278"/>
        <v>3.9400042043160277E-2</v>
      </c>
      <c r="R586" s="6">
        <f t="shared" si="279"/>
        <v>3.9400042043160277E-2</v>
      </c>
      <c r="S586">
        <f t="shared" si="280"/>
        <v>3.9400042043160277E-2</v>
      </c>
      <c r="T586" s="1">
        <f t="shared" si="281"/>
        <v>0</v>
      </c>
      <c r="U586" s="1">
        <f t="shared" si="282"/>
        <v>2.5274863757601711</v>
      </c>
      <c r="V586" s="1">
        <f t="shared" si="283"/>
        <v>16.928313819398113</v>
      </c>
      <c r="W586">
        <f t="shared" si="284"/>
        <v>19.455800195158282</v>
      </c>
      <c r="X586" s="6">
        <v>7.5724E-2</v>
      </c>
      <c r="Y586" s="6">
        <v>19.084551444461272</v>
      </c>
      <c r="Z586" s="3">
        <f t="shared" si="285"/>
        <v>2.9860419417886011</v>
      </c>
      <c r="AA586" s="3">
        <f t="shared" si="286"/>
        <v>20.51337240835117</v>
      </c>
      <c r="AB586">
        <f t="shared" si="287"/>
        <v>47.968884312555758</v>
      </c>
      <c r="AC586" s="6">
        <f t="shared" si="289"/>
        <v>47.968884312555758</v>
      </c>
      <c r="AD586" s="6">
        <f t="shared" si="290"/>
        <v>1.9452841308709612</v>
      </c>
    </row>
    <row r="587" spans="4:30">
      <c r="D587" s="6">
        <f t="shared" si="288"/>
        <v>1440168408</v>
      </c>
      <c r="E587" s="3">
        <f t="shared" si="270"/>
        <v>1.0932306874926701</v>
      </c>
      <c r="F587" s="3">
        <f t="shared" si="271"/>
        <v>176109066</v>
      </c>
      <c r="G587">
        <v>1564794</v>
      </c>
      <c r="H587">
        <v>117406044</v>
      </c>
      <c r="I587" s="3">
        <f t="shared" si="272"/>
        <v>234812088</v>
      </c>
      <c r="J587">
        <v>24065979.412108999</v>
      </c>
      <c r="K587" s="12">
        <f t="shared" si="273"/>
        <v>192527835.29687199</v>
      </c>
      <c r="L587" s="6">
        <f t="shared" si="274"/>
        <v>1440.168408</v>
      </c>
      <c r="M587" s="6">
        <f t="shared" si="275"/>
        <v>5242880</v>
      </c>
      <c r="N587" s="13">
        <f t="shared" si="276"/>
        <v>1.2196266978119137</v>
      </c>
      <c r="O587" s="13">
        <f t="shared" si="291"/>
        <v>1.3333333333333333</v>
      </c>
      <c r="P587" s="7">
        <f t="shared" si="277"/>
        <v>0</v>
      </c>
      <c r="Q587" s="7">
        <f t="shared" si="278"/>
        <v>3.9066957385540654E-2</v>
      </c>
      <c r="R587" s="6">
        <f t="shared" si="279"/>
        <v>3.9066957385540654E-2</v>
      </c>
      <c r="S587">
        <f t="shared" si="280"/>
        <v>3.9066957385540654E-2</v>
      </c>
      <c r="T587" s="1">
        <f t="shared" si="281"/>
        <v>0</v>
      </c>
      <c r="U587" s="1">
        <f t="shared" si="282"/>
        <v>2.5061192174920115</v>
      </c>
      <c r="V587" s="1">
        <f t="shared" si="283"/>
        <v>6.8910157081367451</v>
      </c>
      <c r="W587">
        <f t="shared" si="284"/>
        <v>9.3971349256287571</v>
      </c>
      <c r="X587" s="6">
        <v>3.0825000000000002E-2</v>
      </c>
      <c r="Y587" s="6">
        <v>9.2734810714329754</v>
      </c>
      <c r="Z587" s="3">
        <f t="shared" si="285"/>
        <v>7.61758598540146</v>
      </c>
      <c r="AA587" s="3">
        <f t="shared" si="286"/>
        <v>49.966672583129792</v>
      </c>
      <c r="AB587">
        <f t="shared" si="287"/>
        <v>26.73789906095913</v>
      </c>
      <c r="AC587" s="6">
        <f t="shared" si="289"/>
        <v>26.73789906095913</v>
      </c>
      <c r="AD587" s="6">
        <f t="shared" si="290"/>
        <v>1.3334135611350764</v>
      </c>
    </row>
    <row r="588" spans="4:30">
      <c r="D588" s="6">
        <f t="shared" si="288"/>
        <v>1476652412</v>
      </c>
      <c r="E588" s="3">
        <f t="shared" si="270"/>
        <v>1.6957808666998604</v>
      </c>
      <c r="F588" s="3">
        <f t="shared" si="271"/>
        <v>142638511.5</v>
      </c>
      <c r="G588">
        <v>16777216</v>
      </c>
      <c r="H588">
        <v>95092341</v>
      </c>
      <c r="I588" s="3">
        <f t="shared" si="272"/>
        <v>190184682</v>
      </c>
      <c r="J588">
        <v>30235457.332031</v>
      </c>
      <c r="K588" s="12">
        <f t="shared" si="273"/>
        <v>241883658.656248</v>
      </c>
      <c r="L588" s="6">
        <f t="shared" si="274"/>
        <v>1476.6524119999999</v>
      </c>
      <c r="M588" s="6">
        <f t="shared" si="275"/>
        <v>5242880</v>
      </c>
      <c r="N588" s="13">
        <f t="shared" si="276"/>
        <v>0.78626511214748984</v>
      </c>
      <c r="O588" s="13">
        <f t="shared" si="291"/>
        <v>1.3333333333333333</v>
      </c>
      <c r="P588" s="7">
        <f t="shared" si="277"/>
        <v>0</v>
      </c>
      <c r="Q588" s="7">
        <f t="shared" si="278"/>
        <v>4.9082038295455925E-2</v>
      </c>
      <c r="R588" s="6">
        <f t="shared" si="279"/>
        <v>4.9082038295455925E-2</v>
      </c>
      <c r="S588">
        <f t="shared" si="280"/>
        <v>4.9082038295455925E-2</v>
      </c>
      <c r="T588" s="1">
        <f t="shared" si="281"/>
        <v>0</v>
      </c>
      <c r="U588" s="1">
        <f t="shared" si="282"/>
        <v>3.1485799672601931</v>
      </c>
      <c r="V588" s="1">
        <f t="shared" si="283"/>
        <v>16.338134371888593</v>
      </c>
      <c r="W588">
        <f t="shared" si="284"/>
        <v>19.486714339148786</v>
      </c>
      <c r="X588" s="6">
        <v>7.3083999999999996E-2</v>
      </c>
      <c r="Y588" s="6">
        <v>19.751864549999997</v>
      </c>
      <c r="Z588" s="3">
        <f t="shared" si="285"/>
        <v>2.6022752175578789</v>
      </c>
      <c r="AA588" s="3">
        <f t="shared" si="286"/>
        <v>26.477331142931206</v>
      </c>
      <c r="AB588">
        <f t="shared" si="287"/>
        <v>32.841609250375008</v>
      </c>
      <c r="AC588" s="6">
        <f t="shared" si="289"/>
        <v>32.841609250375008</v>
      </c>
      <c r="AD588" s="6">
        <f t="shared" si="290"/>
        <v>1.3424059798507</v>
      </c>
    </row>
    <row r="589" spans="4:30">
      <c r="D589" s="6">
        <f t="shared" si="288"/>
        <v>1569768928</v>
      </c>
      <c r="E589" s="3">
        <f t="shared" si="270"/>
        <v>1.1095978612708939</v>
      </c>
      <c r="F589" s="3">
        <f t="shared" si="271"/>
        <v>190809216</v>
      </c>
      <c r="G589">
        <v>2164760</v>
      </c>
      <c r="H589">
        <v>127206144</v>
      </c>
      <c r="I589" s="3">
        <f t="shared" si="272"/>
        <v>254412288</v>
      </c>
      <c r="J589">
        <v>26465187.248047002</v>
      </c>
      <c r="K589" s="12">
        <f t="shared" si="273"/>
        <v>211721497.98437601</v>
      </c>
      <c r="L589" s="6">
        <f t="shared" si="274"/>
        <v>1569.768928</v>
      </c>
      <c r="M589" s="6">
        <f t="shared" si="275"/>
        <v>5242880</v>
      </c>
      <c r="N589" s="13">
        <f t="shared" si="276"/>
        <v>1.2016365386701275</v>
      </c>
      <c r="O589" s="13">
        <f t="shared" si="291"/>
        <v>1.3333333333333333</v>
      </c>
      <c r="P589" s="7">
        <f t="shared" si="277"/>
        <v>0</v>
      </c>
      <c r="Q589" s="7">
        <f t="shared" si="278"/>
        <v>4.2961656565682238E-2</v>
      </c>
      <c r="R589" s="6">
        <f t="shared" si="279"/>
        <v>4.2961656565682238E-2</v>
      </c>
      <c r="S589">
        <f t="shared" si="280"/>
        <v>4.2961656565682238E-2</v>
      </c>
      <c r="T589" s="1">
        <f t="shared" si="281"/>
        <v>0</v>
      </c>
      <c r="U589" s="1">
        <f t="shared" si="282"/>
        <v>2.7559615680333862</v>
      </c>
      <c r="V589" s="1">
        <f t="shared" si="283"/>
        <v>7.2462411407475891</v>
      </c>
      <c r="W589">
        <f t="shared" si="284"/>
        <v>10.002202708780976</v>
      </c>
      <c r="X589" s="6">
        <v>3.2413999999999998E-2</v>
      </c>
      <c r="Y589" s="6">
        <v>9.8207474142996052</v>
      </c>
      <c r="Z589" s="3">
        <f t="shared" si="285"/>
        <v>7.8488396371938061</v>
      </c>
      <c r="AA589" s="3">
        <f t="shared" si="286"/>
        <v>52.254334049330787</v>
      </c>
      <c r="AB589">
        <f t="shared" si="287"/>
        <v>32.540434891350159</v>
      </c>
      <c r="AC589" s="6">
        <f t="shared" si="289"/>
        <v>32.540434891350159</v>
      </c>
      <c r="AD589" s="6">
        <f t="shared" si="290"/>
        <v>1.8476729603814124</v>
      </c>
    </row>
    <row r="590" spans="4:30">
      <c r="D590" s="6">
        <f t="shared" si="288"/>
        <v>1569768928</v>
      </c>
      <c r="E590" s="3">
        <f t="shared" si="270"/>
        <v>1.1097526899264236</v>
      </c>
      <c r="F590" s="3">
        <f t="shared" si="271"/>
        <v>190809216</v>
      </c>
      <c r="G590">
        <v>2164760</v>
      </c>
      <c r="H590">
        <v>127206144</v>
      </c>
      <c r="I590" s="3">
        <f t="shared" si="272"/>
        <v>254412288</v>
      </c>
      <c r="J590">
        <v>26468880.089844</v>
      </c>
      <c r="K590" s="12">
        <f t="shared" si="273"/>
        <v>211751040.718752</v>
      </c>
      <c r="L590" s="6">
        <f t="shared" si="274"/>
        <v>1569.768928</v>
      </c>
      <c r="M590" s="6">
        <f t="shared" si="275"/>
        <v>5242880</v>
      </c>
      <c r="N590" s="13">
        <f t="shared" si="276"/>
        <v>1.2014688907145006</v>
      </c>
      <c r="O590" s="13">
        <f t="shared" si="291"/>
        <v>1.3333333333333333</v>
      </c>
      <c r="P590" s="7">
        <f t="shared" si="277"/>
        <v>0</v>
      </c>
      <c r="Q590" s="7">
        <f t="shared" si="278"/>
        <v>4.2967651255972808E-2</v>
      </c>
      <c r="R590" s="6">
        <f t="shared" si="279"/>
        <v>4.2967651255972808E-2</v>
      </c>
      <c r="S590">
        <f t="shared" si="280"/>
        <v>4.2967651255972808E-2</v>
      </c>
      <c r="T590" s="1">
        <f t="shared" si="281"/>
        <v>0</v>
      </c>
      <c r="U590" s="1">
        <f t="shared" si="282"/>
        <v>2.7563461234107569</v>
      </c>
      <c r="V590" s="1">
        <f t="shared" si="283"/>
        <v>7.2471353520316955</v>
      </c>
      <c r="W590">
        <f t="shared" si="284"/>
        <v>10.003481475442452</v>
      </c>
      <c r="X590" s="6">
        <v>3.2418000000000002E-2</v>
      </c>
      <c r="Y590" s="6">
        <v>9.878629080010807</v>
      </c>
      <c r="Z590" s="3">
        <f t="shared" si="285"/>
        <v>7.8478711826762906</v>
      </c>
      <c r="AA590" s="3">
        <f t="shared" si="286"/>
        <v>52.255176931026462</v>
      </c>
      <c r="AB590">
        <f t="shared" si="287"/>
        <v>32.542572817486601</v>
      </c>
      <c r="AC590" s="6">
        <f t="shared" si="289"/>
        <v>32.542572817486601</v>
      </c>
      <c r="AD590" s="6">
        <f t="shared" si="290"/>
        <v>1.2638635828961482</v>
      </c>
    </row>
    <row r="591" spans="4:30">
      <c r="D591" s="6">
        <f t="shared" si="288"/>
        <v>1691498776</v>
      </c>
      <c r="E591" s="3">
        <f t="shared" si="270"/>
        <v>1.1668400189578574</v>
      </c>
      <c r="F591" s="3">
        <f t="shared" si="271"/>
        <v>190465827</v>
      </c>
      <c r="G591">
        <v>8388608</v>
      </c>
      <c r="H591">
        <v>126977218</v>
      </c>
      <c r="I591" s="3">
        <f t="shared" si="272"/>
        <v>253954436</v>
      </c>
      <c r="J591">
        <v>27780393.648437999</v>
      </c>
      <c r="K591" s="12">
        <f t="shared" si="273"/>
        <v>222243149.18750399</v>
      </c>
      <c r="L591" s="6">
        <f t="shared" si="274"/>
        <v>1691.4987759999999</v>
      </c>
      <c r="M591" s="6">
        <f t="shared" si="275"/>
        <v>5242880</v>
      </c>
      <c r="N591" s="13">
        <f t="shared" si="276"/>
        <v>1.1426873535964051</v>
      </c>
      <c r="O591" s="13">
        <f t="shared" si="291"/>
        <v>1.3333333333333333</v>
      </c>
      <c r="P591" s="7">
        <f t="shared" si="277"/>
        <v>0</v>
      </c>
      <c r="Q591" s="7">
        <f t="shared" si="278"/>
        <v>4.5096666802224392E-2</v>
      </c>
      <c r="R591" s="6">
        <f t="shared" si="279"/>
        <v>4.5096666802224392E-2</v>
      </c>
      <c r="S591">
        <f t="shared" si="280"/>
        <v>4.5096666802224392E-2</v>
      </c>
      <c r="T591" s="1">
        <f t="shared" si="281"/>
        <v>0</v>
      </c>
      <c r="U591" s="1">
        <f t="shared" si="282"/>
        <v>2.8929210484079904</v>
      </c>
      <c r="V591" s="1">
        <f t="shared" si="283"/>
        <v>7.8829195750305896</v>
      </c>
      <c r="W591">
        <f t="shared" si="284"/>
        <v>10.77584062343858</v>
      </c>
      <c r="X591" s="6">
        <v>3.5262000000000002E-2</v>
      </c>
      <c r="Y591" s="6">
        <v>10.922404500000001</v>
      </c>
      <c r="Z591" s="3">
        <f t="shared" si="285"/>
        <v>7.2019294424593037</v>
      </c>
      <c r="AA591" s="3">
        <f t="shared" si="286"/>
        <v>50.420996923034195</v>
      </c>
      <c r="AB591">
        <f t="shared" si="287"/>
        <v>27.890269418139614</v>
      </c>
      <c r="AC591" s="6">
        <f t="shared" si="289"/>
        <v>27.890269418139614</v>
      </c>
      <c r="AD591" s="6">
        <f t="shared" si="290"/>
        <v>1.3418645735142039</v>
      </c>
    </row>
    <row r="592" spans="4:30">
      <c r="D592" s="6">
        <f t="shared" si="288"/>
        <v>2070156316</v>
      </c>
      <c r="E592" s="3">
        <f t="shared" si="270"/>
        <v>2.6194541662604385</v>
      </c>
      <c r="F592" s="3">
        <f t="shared" si="271"/>
        <v>131489494.5</v>
      </c>
      <c r="G592">
        <v>50912018</v>
      </c>
      <c r="H592">
        <v>87659663</v>
      </c>
      <c r="I592" s="3">
        <f t="shared" si="272"/>
        <v>175319326</v>
      </c>
      <c r="J592">
        <v>43053838.023437999</v>
      </c>
      <c r="K592" s="12">
        <f t="shared" si="273"/>
        <v>344430704.18750399</v>
      </c>
      <c r="L592" s="6">
        <f t="shared" si="274"/>
        <v>2070.1563160000001</v>
      </c>
      <c r="M592" s="6">
        <f t="shared" si="275"/>
        <v>5242880</v>
      </c>
      <c r="N592" s="13">
        <f t="shared" si="276"/>
        <v>0.50901189664135815</v>
      </c>
      <c r="O592" s="13">
        <f t="shared" si="291"/>
        <v>1.3333333333333333</v>
      </c>
      <c r="P592" s="7">
        <f t="shared" si="277"/>
        <v>0</v>
      </c>
      <c r="Q592" s="7">
        <f t="shared" si="278"/>
        <v>6.989046348553421E-2</v>
      </c>
      <c r="R592" s="6">
        <f t="shared" si="279"/>
        <v>6.989046348553421E-2</v>
      </c>
      <c r="S592">
        <f t="shared" si="280"/>
        <v>6.989046348553421E-2</v>
      </c>
      <c r="T592" s="1">
        <f t="shared" si="281"/>
        <v>0</v>
      </c>
      <c r="U592" s="1">
        <f t="shared" si="282"/>
        <v>4.4834265420769217</v>
      </c>
      <c r="V592" s="1">
        <f t="shared" si="283"/>
        <v>23.771489223835225</v>
      </c>
      <c r="W592">
        <f t="shared" si="284"/>
        <v>28.254915765912145</v>
      </c>
      <c r="X592" s="6">
        <v>0.106335</v>
      </c>
      <c r="Y592" s="6">
        <v>29.215541250000001</v>
      </c>
      <c r="Z592" s="3">
        <f t="shared" si="285"/>
        <v>1.6487452485070768</v>
      </c>
      <c r="AA592" s="3">
        <f t="shared" si="286"/>
        <v>25.912875661823783</v>
      </c>
      <c r="AB592">
        <f t="shared" si="287"/>
        <v>34.273321591635671</v>
      </c>
      <c r="AC592" s="6">
        <f t="shared" si="289"/>
        <v>34.273321591635671</v>
      </c>
      <c r="AD592" s="6">
        <f t="shared" si="290"/>
        <v>3.2880632806618166</v>
      </c>
    </row>
    <row r="593" spans="4:30">
      <c r="D593" s="6">
        <f t="shared" si="288"/>
        <v>2477609052</v>
      </c>
      <c r="E593" s="3">
        <f t="shared" si="270"/>
        <v>1.1171062815477339</v>
      </c>
      <c r="F593" s="3">
        <f t="shared" si="271"/>
        <v>291163966.5</v>
      </c>
      <c r="G593">
        <v>7414866</v>
      </c>
      <c r="H593">
        <v>194109311</v>
      </c>
      <c r="I593" s="3">
        <f t="shared" si="272"/>
        <v>388218622</v>
      </c>
      <c r="J593">
        <v>40657636.992187999</v>
      </c>
      <c r="K593" s="12">
        <f t="shared" si="273"/>
        <v>325261095.93750399</v>
      </c>
      <c r="L593" s="6">
        <f t="shared" si="274"/>
        <v>2477.6090519999998</v>
      </c>
      <c r="M593" s="6">
        <f t="shared" si="275"/>
        <v>5242880</v>
      </c>
      <c r="N593" s="13">
        <f t="shared" si="276"/>
        <v>1.1935599641298409</v>
      </c>
      <c r="O593" s="13">
        <f t="shared" si="291"/>
        <v>1.3333333333333333</v>
      </c>
      <c r="P593" s="7">
        <f t="shared" si="277"/>
        <v>0</v>
      </c>
      <c r="Q593" s="7">
        <f t="shared" si="278"/>
        <v>6.6000645333029254E-2</v>
      </c>
      <c r="R593" s="6">
        <f t="shared" si="279"/>
        <v>6.6000645333029254E-2</v>
      </c>
      <c r="S593">
        <f t="shared" si="280"/>
        <v>6.6000645333029254E-2</v>
      </c>
      <c r="T593" s="1">
        <f t="shared" si="281"/>
        <v>0</v>
      </c>
      <c r="U593" s="1">
        <f t="shared" si="282"/>
        <v>4.2338973061976519</v>
      </c>
      <c r="V593" s="1">
        <f t="shared" si="283"/>
        <v>25.523025576576551</v>
      </c>
      <c r="W593">
        <f t="shared" si="284"/>
        <v>29.756922882774202</v>
      </c>
      <c r="X593" s="6">
        <v>0.11416999999999999</v>
      </c>
      <c r="Y593" s="6">
        <v>29.27509083337139</v>
      </c>
      <c r="Z593" s="3">
        <f t="shared" si="285"/>
        <v>3.4003558027502847</v>
      </c>
      <c r="AA593" s="3">
        <f t="shared" si="286"/>
        <v>22.791352960497782</v>
      </c>
      <c r="AB593">
        <f t="shared" si="287"/>
        <v>42.19090362351821</v>
      </c>
      <c r="AC593" s="6">
        <f t="shared" si="289"/>
        <v>42.19090362351821</v>
      </c>
      <c r="AD593" s="6">
        <f t="shared" si="290"/>
        <v>1.6458772139950437</v>
      </c>
    </row>
    <row r="594" spans="4:30">
      <c r="D594" s="6">
        <f t="shared" si="288"/>
        <v>2921129344</v>
      </c>
      <c r="E594" s="3">
        <f t="shared" si="270"/>
        <v>1.1908694571237091</v>
      </c>
      <c r="F594" s="3">
        <f t="shared" si="271"/>
        <v>344277168</v>
      </c>
      <c r="G594">
        <v>8345600</v>
      </c>
      <c r="H594">
        <v>229518112</v>
      </c>
      <c r="I594" s="3">
        <f t="shared" si="272"/>
        <v>459036224</v>
      </c>
      <c r="J594">
        <v>51248645.519530997</v>
      </c>
      <c r="K594" s="12">
        <f t="shared" si="273"/>
        <v>409989164.15624797</v>
      </c>
      <c r="L594" s="6">
        <f t="shared" si="274"/>
        <v>2921.1293439999999</v>
      </c>
      <c r="M594" s="6">
        <f t="shared" si="275"/>
        <v>5242880</v>
      </c>
      <c r="N594" s="13">
        <f t="shared" si="276"/>
        <v>1.1196301369200579</v>
      </c>
      <c r="O594" s="13">
        <f t="shared" si="291"/>
        <v>1.3333333333333333</v>
      </c>
      <c r="P594" s="7">
        <f t="shared" si="277"/>
        <v>0</v>
      </c>
      <c r="Q594" s="7">
        <f t="shared" si="278"/>
        <v>8.3193316851705126E-2</v>
      </c>
      <c r="R594" s="6">
        <f t="shared" si="279"/>
        <v>8.3193316851705126E-2</v>
      </c>
      <c r="S594">
        <f t="shared" si="280"/>
        <v>8.3193316851705126E-2</v>
      </c>
      <c r="T594" s="1">
        <f t="shared" si="281"/>
        <v>0</v>
      </c>
      <c r="U594" s="1">
        <f t="shared" si="282"/>
        <v>5.3367956985082952</v>
      </c>
      <c r="V594" s="1">
        <f t="shared" si="283"/>
        <v>14.601799610977057</v>
      </c>
      <c r="W594">
        <f t="shared" si="284"/>
        <v>19.938595309485351</v>
      </c>
      <c r="X594" s="6">
        <v>6.5317E-2</v>
      </c>
      <c r="Y594" s="6">
        <v>19.885107479999999</v>
      </c>
      <c r="Z594" s="3">
        <f t="shared" si="285"/>
        <v>7.0278216084633405</v>
      </c>
      <c r="AA594" s="3">
        <f t="shared" si="286"/>
        <v>50.215308621798059</v>
      </c>
      <c r="AB594">
        <f t="shared" si="287"/>
        <v>27.368551604796799</v>
      </c>
      <c r="AC594" s="6">
        <f t="shared" si="289"/>
        <v>27.368551604796799</v>
      </c>
      <c r="AD594" s="6">
        <f t="shared" si="290"/>
        <v>0.26898436198621956</v>
      </c>
    </row>
    <row r="595" spans="4:30">
      <c r="D595" s="6">
        <f t="shared" si="288"/>
        <v>3437224876</v>
      </c>
      <c r="E595" s="3">
        <f t="shared" si="270"/>
        <v>1.1031956217527112</v>
      </c>
      <c r="F595" s="3">
        <f t="shared" si="271"/>
        <v>424610187</v>
      </c>
      <c r="G595">
        <v>2017169</v>
      </c>
      <c r="H595">
        <v>283073458</v>
      </c>
      <c r="I595" s="3">
        <f t="shared" si="272"/>
        <v>566146916</v>
      </c>
      <c r="J595">
        <v>58553512.40625</v>
      </c>
      <c r="K595" s="12">
        <f t="shared" si="273"/>
        <v>468428099.25</v>
      </c>
      <c r="L595" s="6">
        <f t="shared" si="274"/>
        <v>3437.2248760000002</v>
      </c>
      <c r="M595" s="6">
        <f t="shared" si="275"/>
        <v>5242880</v>
      </c>
      <c r="N595" s="13">
        <f t="shared" si="276"/>
        <v>1.2086100661050385</v>
      </c>
      <c r="O595" s="13">
        <f t="shared" si="291"/>
        <v>1.3333333333333333</v>
      </c>
      <c r="P595" s="7">
        <f t="shared" si="277"/>
        <v>0</v>
      </c>
      <c r="Q595" s="7">
        <f t="shared" si="278"/>
        <v>9.5051505479046325E-2</v>
      </c>
      <c r="R595" s="6">
        <f t="shared" si="279"/>
        <v>9.5051505479046325E-2</v>
      </c>
      <c r="S595">
        <f t="shared" si="280"/>
        <v>9.5051505479046325E-2</v>
      </c>
      <c r="T595" s="1">
        <f t="shared" si="281"/>
        <v>0</v>
      </c>
      <c r="U595" s="1">
        <f t="shared" si="282"/>
        <v>6.097490577056071</v>
      </c>
      <c r="V595" s="1">
        <f t="shared" si="283"/>
        <v>16.186118453590684</v>
      </c>
      <c r="W595">
        <f t="shared" si="284"/>
        <v>22.283609030646755</v>
      </c>
      <c r="X595" s="6">
        <v>7.2403999999999996E-2</v>
      </c>
      <c r="Y595" s="6">
        <v>21.789344941206284</v>
      </c>
      <c r="Z595" s="3">
        <f t="shared" si="285"/>
        <v>7.8192767802883827</v>
      </c>
      <c r="AA595" s="3">
        <f t="shared" si="286"/>
        <v>51.757151455720681</v>
      </c>
      <c r="AB595">
        <f t="shared" si="287"/>
        <v>31.279356774551587</v>
      </c>
      <c r="AC595" s="6">
        <f t="shared" si="289"/>
        <v>31.279356774551587</v>
      </c>
      <c r="AD595" s="6">
        <f t="shared" si="290"/>
        <v>2.2683751658167441</v>
      </c>
    </row>
    <row r="596" spans="4:30">
      <c r="D596" s="6">
        <f t="shared" si="288"/>
        <v>3516475172</v>
      </c>
      <c r="E596" s="3">
        <f t="shared" si="270"/>
        <v>1.1604969002010963</v>
      </c>
      <c r="F596" s="3">
        <f t="shared" si="271"/>
        <v>397616356.5</v>
      </c>
      <c r="G596">
        <v>16777216</v>
      </c>
      <c r="H596">
        <v>265077571</v>
      </c>
      <c r="I596" s="3">
        <f t="shared" si="272"/>
        <v>530155142</v>
      </c>
      <c r="J596">
        <v>57679068.648437999</v>
      </c>
      <c r="K596" s="12">
        <f t="shared" si="273"/>
        <v>461432549.18750399</v>
      </c>
      <c r="L596" s="6">
        <f t="shared" si="274"/>
        <v>3516.4751719999999</v>
      </c>
      <c r="M596" s="6">
        <f t="shared" si="275"/>
        <v>5242880</v>
      </c>
      <c r="N596" s="13">
        <f t="shared" si="276"/>
        <v>1.1489331277854229</v>
      </c>
      <c r="O596" s="13">
        <f t="shared" si="291"/>
        <v>1.3333333333333333</v>
      </c>
      <c r="P596" s="7">
        <f t="shared" si="277"/>
        <v>0</v>
      </c>
      <c r="Q596" s="7">
        <f t="shared" si="278"/>
        <v>9.3631997199848493E-2</v>
      </c>
      <c r="R596" s="6">
        <f t="shared" si="279"/>
        <v>9.3631997199848493E-2</v>
      </c>
      <c r="S596">
        <f t="shared" si="280"/>
        <v>9.3631997199848493E-2</v>
      </c>
      <c r="T596" s="1">
        <f t="shared" si="281"/>
        <v>0</v>
      </c>
      <c r="U596" s="1">
        <f t="shared" si="282"/>
        <v>6.0064300692520156</v>
      </c>
      <c r="V596" s="1">
        <f t="shared" si="283"/>
        <v>17.032936539638438</v>
      </c>
      <c r="W596">
        <f t="shared" si="284"/>
        <v>23.039366608890454</v>
      </c>
      <c r="X596" s="6">
        <v>7.6191999999999996E-2</v>
      </c>
      <c r="Y596" s="6">
        <v>23.423113955538625</v>
      </c>
      <c r="Z596" s="3">
        <f t="shared" si="285"/>
        <v>6.9581470758084842</v>
      </c>
      <c r="AA596" s="3">
        <f t="shared" si="286"/>
        <v>48.449448675714407</v>
      </c>
      <c r="AB596">
        <f t="shared" si="287"/>
        <v>22.889538534030475</v>
      </c>
      <c r="AC596" s="6">
        <f t="shared" si="289"/>
        <v>22.889538534030475</v>
      </c>
      <c r="AD596" s="6">
        <f t="shared" si="290"/>
        <v>1.6383276253387746</v>
      </c>
    </row>
    <row r="597" spans="4:30">
      <c r="D597" s="6">
        <f t="shared" si="288"/>
        <v>3947774864</v>
      </c>
      <c r="E597" s="3">
        <f t="shared" si="270"/>
        <v>1.2075036008680919</v>
      </c>
      <c r="F597" s="3">
        <f t="shared" si="271"/>
        <v>447170643</v>
      </c>
      <c r="G597">
        <v>18520486</v>
      </c>
      <c r="H597">
        <v>298113762</v>
      </c>
      <c r="I597" s="3">
        <f t="shared" si="272"/>
        <v>596227524</v>
      </c>
      <c r="J597">
        <v>67495020.203125</v>
      </c>
      <c r="K597" s="12">
        <f t="shared" si="273"/>
        <v>539960161.625</v>
      </c>
      <c r="L597" s="6">
        <f t="shared" si="274"/>
        <v>3947.774864</v>
      </c>
      <c r="M597" s="6">
        <f t="shared" si="275"/>
        <v>5242880</v>
      </c>
      <c r="N597" s="13">
        <f t="shared" si="276"/>
        <v>1.1042065070238967</v>
      </c>
      <c r="O597" s="13">
        <f t="shared" si="291"/>
        <v>1.3333333333333333</v>
      </c>
      <c r="P597" s="7">
        <f t="shared" si="277"/>
        <v>0</v>
      </c>
      <c r="Q597" s="7">
        <f t="shared" si="278"/>
        <v>0.10956649770442956</v>
      </c>
      <c r="R597" s="6">
        <f t="shared" si="279"/>
        <v>0.10956649770442956</v>
      </c>
      <c r="S597">
        <f t="shared" si="280"/>
        <v>0.10956649770442956</v>
      </c>
      <c r="T597" s="1">
        <f t="shared" si="281"/>
        <v>0</v>
      </c>
      <c r="U597" s="1">
        <f t="shared" si="282"/>
        <v>7.0286176315331508</v>
      </c>
      <c r="V597" s="1">
        <f t="shared" si="283"/>
        <v>22.197006705346755</v>
      </c>
      <c r="W597">
        <f t="shared" si="284"/>
        <v>29.225624336879907</v>
      </c>
      <c r="X597" s="6">
        <v>9.9292000000000005E-2</v>
      </c>
      <c r="Y597" s="6">
        <v>28.576237600000002</v>
      </c>
      <c r="Z597" s="3">
        <f t="shared" si="285"/>
        <v>6.0047891471619064</v>
      </c>
      <c r="AA597" s="3">
        <f t="shared" si="286"/>
        <v>43.504827105909833</v>
      </c>
      <c r="AB597">
        <f t="shared" si="287"/>
        <v>10.347759844125962</v>
      </c>
      <c r="AC597" s="6">
        <f t="shared" si="289"/>
        <v>10.347759844125962</v>
      </c>
      <c r="AD597" s="6">
        <f t="shared" si="290"/>
        <v>2.2724710858363815</v>
      </c>
    </row>
    <row r="598" spans="4:30">
      <c r="D598" s="6">
        <f t="shared" si="288"/>
        <v>5703507584</v>
      </c>
      <c r="E598" s="3">
        <f t="shared" si="270"/>
        <v>1.1904504710475816</v>
      </c>
      <c r="F598" s="3">
        <f t="shared" si="271"/>
        <v>672338448</v>
      </c>
      <c r="G598">
        <v>16240000</v>
      </c>
      <c r="H598">
        <v>448225632</v>
      </c>
      <c r="I598" s="3">
        <f t="shared" si="272"/>
        <v>896451264</v>
      </c>
      <c r="J598">
        <v>100048202.765625</v>
      </c>
      <c r="K598" s="12">
        <f t="shared" si="273"/>
        <v>800385622.125</v>
      </c>
      <c r="L598" s="6">
        <f t="shared" si="274"/>
        <v>5703.507584</v>
      </c>
      <c r="M598" s="6">
        <f t="shared" si="275"/>
        <v>5242880</v>
      </c>
      <c r="N598" s="13">
        <f t="shared" si="276"/>
        <v>1.1200241973612026</v>
      </c>
      <c r="O598" s="13">
        <f t="shared" si="291"/>
        <v>1.3333333333333333</v>
      </c>
      <c r="P598" s="7">
        <f t="shared" si="277"/>
        <v>0</v>
      </c>
      <c r="Q598" s="7">
        <f t="shared" si="278"/>
        <v>0.16241096225562165</v>
      </c>
      <c r="R598" s="6">
        <f t="shared" si="279"/>
        <v>0.16241096225562165</v>
      </c>
      <c r="S598">
        <f t="shared" si="280"/>
        <v>0.16241096225562165</v>
      </c>
      <c r="T598" s="1">
        <f t="shared" si="281"/>
        <v>0</v>
      </c>
      <c r="U598" s="1">
        <f t="shared" si="282"/>
        <v>10.418554729599409</v>
      </c>
      <c r="V598" s="1">
        <f t="shared" si="283"/>
        <v>28.375559572872572</v>
      </c>
      <c r="W598">
        <f t="shared" si="284"/>
        <v>38.794114302471982</v>
      </c>
      <c r="X598" s="6">
        <v>0.12692999999999999</v>
      </c>
      <c r="Y598" s="6">
        <v>38.787994714321975</v>
      </c>
      <c r="Z598" s="3">
        <f t="shared" si="285"/>
        <v>7.0625641219569841</v>
      </c>
      <c r="AA598" s="3">
        <f t="shared" si="286"/>
        <v>50.445796714724658</v>
      </c>
      <c r="AB598">
        <f t="shared" si="287"/>
        <v>27.953172816214977</v>
      </c>
      <c r="AC598" s="6">
        <f t="shared" si="289"/>
        <v>27.953172816214977</v>
      </c>
      <c r="AD598" s="6">
        <f t="shared" si="290"/>
        <v>1.5777016046017261E-2</v>
      </c>
    </row>
    <row r="599" spans="4:30">
      <c r="D599" s="6">
        <f t="shared" si="288"/>
        <v>8134875096</v>
      </c>
      <c r="E599" s="3">
        <f t="shared" si="270"/>
        <v>1.1367206389623745</v>
      </c>
      <c r="F599" s="3">
        <f t="shared" si="271"/>
        <v>959999187</v>
      </c>
      <c r="G599">
        <v>22744080</v>
      </c>
      <c r="H599">
        <v>639999458</v>
      </c>
      <c r="I599" s="3">
        <f t="shared" si="272"/>
        <v>1279998916</v>
      </c>
      <c r="J599">
        <v>136406361.15625</v>
      </c>
      <c r="K599" s="12">
        <f t="shared" si="273"/>
        <v>1091250889.25</v>
      </c>
      <c r="L599" s="6">
        <f t="shared" si="274"/>
        <v>8134.8750959999998</v>
      </c>
      <c r="M599" s="6">
        <f t="shared" si="275"/>
        <v>5242880</v>
      </c>
      <c r="N599" s="13">
        <f t="shared" si="276"/>
        <v>1.1729648320192652</v>
      </c>
      <c r="O599" s="13">
        <f t="shared" si="291"/>
        <v>1.3333333333333333</v>
      </c>
      <c r="P599" s="7">
        <f t="shared" si="277"/>
        <v>0</v>
      </c>
      <c r="Q599" s="7">
        <f t="shared" si="278"/>
        <v>0.22143214731275657</v>
      </c>
      <c r="R599" s="6">
        <f t="shared" si="279"/>
        <v>0.22143214731275657</v>
      </c>
      <c r="S599">
        <f t="shared" si="280"/>
        <v>0.22143214731275657</v>
      </c>
      <c r="T599" s="1">
        <f t="shared" si="281"/>
        <v>0</v>
      </c>
      <c r="U599" s="1">
        <f t="shared" si="282"/>
        <v>14.204724321746447</v>
      </c>
      <c r="V599" s="1">
        <f t="shared" si="283"/>
        <v>40.398900946131896</v>
      </c>
      <c r="W599">
        <f t="shared" si="284"/>
        <v>54.603625267878343</v>
      </c>
      <c r="X599" s="6">
        <v>0.18071300000000001</v>
      </c>
      <c r="Y599" s="6">
        <v>53.3464776</v>
      </c>
      <c r="Z599" s="3">
        <f t="shared" si="285"/>
        <v>7.0830483473795463</v>
      </c>
      <c r="AA599" s="3">
        <f t="shared" si="286"/>
        <v>48.308683459408002</v>
      </c>
      <c r="AB599">
        <f t="shared" si="287"/>
        <v>22.532494791606887</v>
      </c>
      <c r="AC599" s="6">
        <f t="shared" si="289"/>
        <v>22.532494791606887</v>
      </c>
      <c r="AD599" s="6">
        <f t="shared" si="290"/>
        <v>2.3565710885442654</v>
      </c>
    </row>
    <row r="600" spans="4:30">
      <c r="D600" s="6">
        <f t="shared" si="288"/>
        <v>9853540224</v>
      </c>
      <c r="E600" s="3">
        <f t="shared" si="270"/>
        <v>1.190612904754367</v>
      </c>
      <c r="F600" s="3">
        <f t="shared" si="271"/>
        <v>1161708528</v>
      </c>
      <c r="G600">
        <v>27993600</v>
      </c>
      <c r="H600">
        <v>774472352</v>
      </c>
      <c r="I600" s="3">
        <f t="shared" si="272"/>
        <v>1548944704</v>
      </c>
      <c r="J600">
        <v>172893145.625</v>
      </c>
      <c r="K600" s="12">
        <f t="shared" si="273"/>
        <v>1383145165</v>
      </c>
      <c r="L600" s="6">
        <f t="shared" si="274"/>
        <v>9853.5402240000003</v>
      </c>
      <c r="M600" s="6">
        <f t="shared" si="275"/>
        <v>5242880</v>
      </c>
      <c r="N600" s="13">
        <f t="shared" si="276"/>
        <v>1.1198713939762064</v>
      </c>
      <c r="O600" s="13">
        <f t="shared" si="291"/>
        <v>1.3333333333333333</v>
      </c>
      <c r="P600" s="7">
        <f t="shared" si="277"/>
        <v>0</v>
      </c>
      <c r="Q600" s="7">
        <f t="shared" si="278"/>
        <v>0.28066213457264955</v>
      </c>
      <c r="R600" s="6">
        <f t="shared" si="279"/>
        <v>0.28066213457264955</v>
      </c>
      <c r="S600">
        <f t="shared" si="280"/>
        <v>0.28066213457264955</v>
      </c>
      <c r="T600" s="1">
        <f t="shared" si="281"/>
        <v>0</v>
      </c>
      <c r="U600" s="1">
        <f t="shared" si="282"/>
        <v>18.004288435709515</v>
      </c>
      <c r="V600" s="1">
        <f t="shared" si="283"/>
        <v>49.30859862813643</v>
      </c>
      <c r="W600">
        <f t="shared" si="284"/>
        <v>67.312887063845949</v>
      </c>
      <c r="X600" s="6">
        <v>0.22056799999999999</v>
      </c>
      <c r="Y600" s="6">
        <v>66.723658066593146</v>
      </c>
      <c r="Z600" s="3">
        <f t="shared" si="285"/>
        <v>7.0225268579304343</v>
      </c>
      <c r="AA600" s="3">
        <f t="shared" si="286"/>
        <v>50.16666660621668</v>
      </c>
      <c r="AB600">
        <f t="shared" si="287"/>
        <v>27.245173630195481</v>
      </c>
      <c r="AC600" s="6">
        <f t="shared" si="289"/>
        <v>27.245173630195481</v>
      </c>
      <c r="AD600" s="6">
        <f t="shared" si="290"/>
        <v>0.88308856907204758</v>
      </c>
    </row>
    <row r="601" spans="4:30">
      <c r="D601" s="6">
        <f t="shared" si="288"/>
        <v>12025569884</v>
      </c>
      <c r="E601" s="3">
        <f t="shared" si="270"/>
        <v>1.160361185690763</v>
      </c>
      <c r="F601" s="3">
        <f t="shared" si="271"/>
        <v>1404546423</v>
      </c>
      <c r="G601">
        <v>39459925</v>
      </c>
      <c r="H601">
        <v>936364282</v>
      </c>
      <c r="I601" s="3">
        <f t="shared" si="272"/>
        <v>1872728564</v>
      </c>
      <c r="J601">
        <v>203722644.09375</v>
      </c>
      <c r="K601" s="12">
        <f t="shared" si="273"/>
        <v>1629781152.75</v>
      </c>
      <c r="L601" s="6">
        <f t="shared" si="274"/>
        <v>12025.569884</v>
      </c>
      <c r="M601" s="6">
        <f t="shared" si="275"/>
        <v>5242880</v>
      </c>
      <c r="N601" s="13">
        <f t="shared" si="276"/>
        <v>1.1490675056832411</v>
      </c>
      <c r="O601" s="13">
        <f t="shared" si="291"/>
        <v>1.3333333333333333</v>
      </c>
      <c r="P601" s="7">
        <f t="shared" si="277"/>
        <v>0</v>
      </c>
      <c r="Q601" s="7">
        <f t="shared" si="278"/>
        <v>0.33070849596404323</v>
      </c>
      <c r="R601" s="6">
        <f t="shared" si="279"/>
        <v>0.33070849596404323</v>
      </c>
      <c r="S601">
        <f t="shared" si="280"/>
        <v>0.33070849596404323</v>
      </c>
      <c r="T601" s="1">
        <f t="shared" si="281"/>
        <v>0</v>
      </c>
      <c r="U601" s="1">
        <f t="shared" si="282"/>
        <v>21.214729085355369</v>
      </c>
      <c r="V601" s="1">
        <f t="shared" si="283"/>
        <v>92.059722357107404</v>
      </c>
      <c r="W601">
        <f t="shared" si="284"/>
        <v>113.27445144246278</v>
      </c>
      <c r="X601" s="6">
        <v>0.41180299999999997</v>
      </c>
      <c r="Y601" s="6">
        <v>112.80032902719785</v>
      </c>
      <c r="Z601" s="3">
        <f t="shared" si="285"/>
        <v>4.5476321542096585</v>
      </c>
      <c r="AA601" s="3">
        <f t="shared" si="286"/>
        <v>31.661375031264949</v>
      </c>
      <c r="AB601">
        <f t="shared" si="287"/>
        <v>19.692548144612047</v>
      </c>
      <c r="AC601" s="6">
        <f t="shared" si="289"/>
        <v>19.692548144612047</v>
      </c>
      <c r="AD601" s="6">
        <f t="shared" si="290"/>
        <v>0.42032006409361755</v>
      </c>
    </row>
    <row r="602" spans="4:30">
      <c r="D602" s="6">
        <f t="shared" si="288"/>
        <v>14601681380</v>
      </c>
      <c r="E602" s="3">
        <f t="shared" si="270"/>
        <v>1.3412160381941087</v>
      </c>
      <c r="F602" s="3">
        <f t="shared" si="271"/>
        <v>1529854785</v>
      </c>
      <c r="G602">
        <v>118142155</v>
      </c>
      <c r="H602">
        <v>1019903190</v>
      </c>
      <c r="I602" s="3">
        <f t="shared" si="272"/>
        <v>2039806380</v>
      </c>
      <c r="J602">
        <v>256483221.71875</v>
      </c>
      <c r="K602" s="12">
        <f t="shared" si="273"/>
        <v>2051865773.75</v>
      </c>
      <c r="L602" s="6">
        <f t="shared" si="274"/>
        <v>14601.68138</v>
      </c>
      <c r="M602" s="6">
        <f t="shared" si="275"/>
        <v>5242880</v>
      </c>
      <c r="N602" s="13">
        <f t="shared" si="276"/>
        <v>0.99412271801387853</v>
      </c>
      <c r="O602" s="13">
        <f t="shared" si="291"/>
        <v>1.3333333333333333</v>
      </c>
      <c r="P602" s="7">
        <f t="shared" si="277"/>
        <v>0</v>
      </c>
      <c r="Q602" s="7">
        <f t="shared" si="278"/>
        <v>0.41635617322729546</v>
      </c>
      <c r="R602" s="6">
        <f t="shared" si="279"/>
        <v>0.41635617322729546</v>
      </c>
      <c r="S602">
        <f t="shared" si="280"/>
        <v>0.41635617322729546</v>
      </c>
      <c r="T602" s="1">
        <f t="shared" si="281"/>
        <v>0</v>
      </c>
      <c r="U602" s="1">
        <f t="shared" si="282"/>
        <v>26.708970364622058</v>
      </c>
      <c r="V602" s="1">
        <f t="shared" si="283"/>
        <v>89.432306051584916</v>
      </c>
      <c r="W602">
        <f t="shared" si="284"/>
        <v>116.14127641620698</v>
      </c>
      <c r="X602" s="6">
        <v>0.40005000000000002</v>
      </c>
      <c r="Y602" s="6">
        <v>117.72380454556365</v>
      </c>
      <c r="Z602" s="3">
        <f t="shared" si="285"/>
        <v>5.0988785901762279</v>
      </c>
      <c r="AA602" s="3">
        <f t="shared" si="286"/>
        <v>41.032186451693534</v>
      </c>
      <c r="AB602">
        <f t="shared" si="287"/>
        <v>4.076033802598535</v>
      </c>
      <c r="AC602" s="6">
        <f t="shared" si="289"/>
        <v>4.076033802598535</v>
      </c>
      <c r="AD602" s="6">
        <f t="shared" si="290"/>
        <v>1.3442719893954627</v>
      </c>
    </row>
    <row r="603" spans="4:30">
      <c r="Z603" s="3">
        <f>AVERAGE(Z353:Z602)</f>
        <v>5.7752718751836891</v>
      </c>
      <c r="AA603" s="3">
        <f>AVERAGE(AA353:AA602)</f>
        <v>39.439408058949155</v>
      </c>
    </row>
  </sheetData>
  <sortState ref="D326:AD602">
    <sortCondition ref="L326:L602"/>
  </sortState>
  <pageMargins left="0.75" right="0.75" top="1" bottom="1" header="0.5" footer="0.5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603"/>
  <sheetViews>
    <sheetView zoomScale="75" zoomScaleNormal="75" zoomScalePageLayoutView="75" workbookViewId="0">
      <selection activeCell="B52" sqref="B52"/>
    </sheetView>
  </sheetViews>
  <sheetFormatPr baseColWidth="10" defaultRowHeight="15" x14ac:dyDescent="0"/>
  <cols>
    <col min="1" max="1" width="18.33203125" customWidth="1"/>
    <col min="2" max="3" width="15" customWidth="1"/>
    <col min="4" max="4" width="13.5" customWidth="1"/>
    <col min="5" max="5" width="11.1640625" customWidth="1"/>
    <col min="6" max="6" width="13.5" customWidth="1"/>
    <col min="7" max="7" width="11.83203125" customWidth="1"/>
    <col min="8" max="9" width="13" customWidth="1"/>
    <col min="10" max="10" width="12.6640625" customWidth="1"/>
    <col min="11" max="11" width="12" customWidth="1"/>
    <col min="12" max="12" width="12.6640625" customWidth="1"/>
    <col min="13" max="15" width="12" customWidth="1"/>
    <col min="16" max="16" width="13.33203125" customWidth="1"/>
    <col min="18" max="19" width="13.33203125" customWidth="1"/>
    <col min="23" max="23" width="11.1640625" bestFit="1" customWidth="1"/>
    <col min="26" max="26" width="12.5" customWidth="1"/>
    <col min="30" max="30" width="11.1640625" bestFit="1" customWidth="1"/>
    <col min="37" max="37" width="16" bestFit="1" customWidth="1"/>
    <col min="38" max="38" width="12.5" customWidth="1"/>
    <col min="39" max="39" width="13.6640625" customWidth="1"/>
    <col min="44" max="44" width="13.1640625" customWidth="1"/>
    <col min="47" max="47" width="13.1640625" customWidth="1"/>
    <col min="53" max="53" width="12.1640625" bestFit="1" customWidth="1"/>
    <col min="54" max="54" width="12.83203125" customWidth="1"/>
  </cols>
  <sheetData>
    <row r="1" spans="1:47">
      <c r="A1" t="s">
        <v>1</v>
      </c>
      <c r="B1" t="s">
        <v>0</v>
      </c>
      <c r="C1" t="s">
        <v>2</v>
      </c>
      <c r="D1" t="s">
        <v>3</v>
      </c>
      <c r="E1" t="s">
        <v>55</v>
      </c>
      <c r="H1" s="4" t="s">
        <v>31</v>
      </c>
      <c r="I1" s="4"/>
    </row>
    <row r="2" spans="1:47">
      <c r="A2" t="s">
        <v>4</v>
      </c>
      <c r="B2" t="s">
        <v>5</v>
      </c>
      <c r="C2" s="1"/>
      <c r="D2" s="1"/>
      <c r="H2" t="s">
        <v>32</v>
      </c>
      <c r="I2" t="s">
        <v>72</v>
      </c>
      <c r="J2" t="s">
        <v>33</v>
      </c>
      <c r="K2" t="s">
        <v>74</v>
      </c>
      <c r="L2" t="s">
        <v>63</v>
      </c>
      <c r="M2" t="s">
        <v>61</v>
      </c>
      <c r="N2" t="s">
        <v>62</v>
      </c>
      <c r="O2" t="s">
        <v>69</v>
      </c>
      <c r="P2" t="s">
        <v>59</v>
      </c>
      <c r="Q2" t="s">
        <v>66</v>
      </c>
      <c r="R2" t="s">
        <v>70</v>
      </c>
      <c r="S2" t="s">
        <v>67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25</v>
      </c>
      <c r="AE2" t="s">
        <v>97</v>
      </c>
      <c r="AF2" t="s">
        <v>44</v>
      </c>
      <c r="AG2" t="s">
        <v>77</v>
      </c>
      <c r="AH2" t="s">
        <v>45</v>
      </c>
      <c r="AK2" s="10"/>
      <c r="AM2" s="10"/>
    </row>
    <row r="3" spans="1:47">
      <c r="A3" t="s">
        <v>4</v>
      </c>
      <c r="B3" t="s">
        <v>6</v>
      </c>
      <c r="D3" s="1"/>
      <c r="H3">
        <v>2000</v>
      </c>
      <c r="I3">
        <v>256</v>
      </c>
      <c r="J3">
        <f>2*H3^3</f>
        <v>16000000000</v>
      </c>
      <c r="K3">
        <v>5848391.7851560004</v>
      </c>
      <c r="L3" s="1">
        <f>K3*8</f>
        <v>46787134.281248003</v>
      </c>
      <c r="M3" s="10">
        <f>(3*H3^2)*8/1000000</f>
        <v>96</v>
      </c>
      <c r="N3">
        <f t="shared" ref="N3:N18" si="0">40*2^20/8</f>
        <v>5242880</v>
      </c>
      <c r="O3">
        <f>SQRT(N3/3)</f>
        <v>1321.9783155054649</v>
      </c>
      <c r="P3" s="10">
        <f>J3/L3</f>
        <v>341.97435354386948</v>
      </c>
      <c r="Q3" s="10">
        <f t="shared" ref="Q3:Q18" si="1">SQRT(N3/3)</f>
        <v>1321.9783155054649</v>
      </c>
      <c r="R3">
        <f t="shared" ref="R3:R18" si="2">H3/(1+H3/O3)</f>
        <v>795.89822084935292</v>
      </c>
      <c r="S3" s="10">
        <f t="shared" ref="S3:S18" si="3">0.5*SQRT(N3/3)</f>
        <v>660.98915775273247</v>
      </c>
      <c r="T3" s="1">
        <f t="shared" ref="T3:T18" si="4">$B$27*J3</f>
        <v>6.8920789957452794E-2</v>
      </c>
      <c r="U3" s="1">
        <f>$C$27*L3</f>
        <v>0</v>
      </c>
      <c r="V3">
        <f>T3+U3</f>
        <v>6.8920789957452794E-2</v>
      </c>
      <c r="W3">
        <f t="shared" ref="W3:W18" si="5">MAX(T3,U3)</f>
        <v>6.8920789957452794E-2</v>
      </c>
      <c r="X3" s="1">
        <f t="shared" ref="X3:X18" si="6">$D$27*J3</f>
        <v>0.91728895578742564</v>
      </c>
      <c r="Y3" s="1">
        <f>$E$27*L3</f>
        <v>0</v>
      </c>
      <c r="Z3" s="1">
        <f>AB3*$F$27</f>
        <v>20.800582267572246</v>
      </c>
      <c r="AA3">
        <f>SUM(X3:Z3)</f>
        <v>21.717871223359673</v>
      </c>
      <c r="AB3">
        <v>7.492E-2</v>
      </c>
      <c r="AC3">
        <v>21.16005223532056</v>
      </c>
      <c r="AD3">
        <f>J3/(AB3*1000000000)</f>
        <v>213.56113187399893</v>
      </c>
      <c r="AE3" s="1">
        <f>(L3*8)/AB3/1000000000</f>
        <v>4.9959566771220505</v>
      </c>
      <c r="AF3">
        <f t="shared" ref="AF3:AF18" si="7">ABS(W3-AB3)/ABS(AB3)*100</f>
        <v>8.007488043976517</v>
      </c>
      <c r="AG3">
        <f>ABS(V3-AB3)/ABS(AB3)*100</f>
        <v>8.007488043976517</v>
      </c>
      <c r="AH3">
        <f>ABS(AA3-AC3)/ABS(AC3)*100</f>
        <v>2.6361890879834227</v>
      </c>
      <c r="AM3" s="10"/>
      <c r="AU3" s="1"/>
    </row>
    <row r="4" spans="1:47">
      <c r="A4" t="s">
        <v>7</v>
      </c>
      <c r="B4" t="s">
        <v>5</v>
      </c>
      <c r="C4" s="1"/>
      <c r="D4" s="1"/>
      <c r="H4">
        <v>2500</v>
      </c>
      <c r="I4">
        <v>128</v>
      </c>
      <c r="J4">
        <f t="shared" ref="J4:J18" si="8">2*H4^3</f>
        <v>31250000000</v>
      </c>
      <c r="K4">
        <v>12153690.796875</v>
      </c>
      <c r="L4" s="1">
        <f t="shared" ref="L4:L18" si="9">K4*8</f>
        <v>97229526.375</v>
      </c>
      <c r="M4" s="10">
        <f t="shared" ref="M4:M18" si="10">(3*H4^2)*8/1000000</f>
        <v>150</v>
      </c>
      <c r="N4">
        <f t="shared" si="0"/>
        <v>5242880</v>
      </c>
      <c r="O4">
        <f t="shared" ref="O4:O18" si="11">SQRT(N4/3)</f>
        <v>1321.9783155054649</v>
      </c>
      <c r="P4" s="10">
        <f t="shared" ref="P4:P18" si="12">J4/L4</f>
        <v>321.40442481919888</v>
      </c>
      <c r="Q4" s="10">
        <f t="shared" si="1"/>
        <v>1321.9783155054649</v>
      </c>
      <c r="R4">
        <f t="shared" si="2"/>
        <v>864.72122967201506</v>
      </c>
      <c r="S4" s="10">
        <f t="shared" si="3"/>
        <v>660.98915775273247</v>
      </c>
      <c r="T4" s="1">
        <f t="shared" si="4"/>
        <v>0.13461091788564999</v>
      </c>
      <c r="U4" s="1">
        <f t="shared" ref="U4:U18" si="13">$C$27*L4</f>
        <v>0</v>
      </c>
      <c r="V4">
        <f t="shared" ref="V4:V18" si="14">T4+U4</f>
        <v>0.13461091788564999</v>
      </c>
      <c r="W4">
        <f t="shared" si="5"/>
        <v>0.13461091788564999</v>
      </c>
      <c r="X4" s="1">
        <f t="shared" si="6"/>
        <v>1.7915799917723156</v>
      </c>
      <c r="Y4" s="1">
        <f t="shared" ref="Y4:Y18" si="15">$E$27*L4</f>
        <v>0</v>
      </c>
      <c r="Z4" s="1">
        <f t="shared" ref="Z4:Z18" si="16">AB4*$F$27</f>
        <v>38.759269712789056</v>
      </c>
      <c r="AA4">
        <f t="shared" ref="AA4:AA18" si="17">SUM(X4:Z4)</f>
        <v>40.550849704561372</v>
      </c>
      <c r="AB4">
        <v>0.13960400000000001</v>
      </c>
      <c r="AC4">
        <v>40.00876135</v>
      </c>
      <c r="AD4">
        <f t="shared" ref="AD4:AD18" si="18">J4/(AB4*1000000000)</f>
        <v>223.84745422767256</v>
      </c>
      <c r="AE4" s="1">
        <f t="shared" ref="AE4:AE18" si="19">(L4*8)/AB4/1000000000</f>
        <v>5.5717329804303599</v>
      </c>
      <c r="AF4">
        <f t="shared" si="7"/>
        <v>3.576603904150319</v>
      </c>
      <c r="AG4">
        <f t="shared" ref="AG4:AG18" si="20">ABS(V4-AB4)/ABS(AB4)*100</f>
        <v>3.576603904150319</v>
      </c>
      <c r="AH4">
        <f t="shared" ref="AH3:AH18" si="21">ABS(AA4-AC4)/ABS(AC4)*100</f>
        <v>1.3549241122941487</v>
      </c>
      <c r="AK4" s="10"/>
      <c r="AM4" s="10"/>
      <c r="AU4" s="1"/>
    </row>
    <row r="5" spans="1:47">
      <c r="A5" t="s">
        <v>7</v>
      </c>
      <c r="B5" t="s">
        <v>6</v>
      </c>
      <c r="D5" s="1"/>
      <c r="H5">
        <v>3000</v>
      </c>
      <c r="I5">
        <v>64</v>
      </c>
      <c r="J5">
        <f t="shared" si="8"/>
        <v>54000000000</v>
      </c>
      <c r="K5">
        <v>21540762.21875</v>
      </c>
      <c r="L5" s="1">
        <f t="shared" si="9"/>
        <v>172326097.75</v>
      </c>
      <c r="M5" s="10">
        <f t="shared" si="10"/>
        <v>216</v>
      </c>
      <c r="N5">
        <f t="shared" si="0"/>
        <v>5242880</v>
      </c>
      <c r="O5">
        <f t="shared" si="11"/>
        <v>1321.9783155054649</v>
      </c>
      <c r="P5" s="10">
        <f t="shared" si="12"/>
        <v>313.35938493970798</v>
      </c>
      <c r="Q5" s="10">
        <f t="shared" si="1"/>
        <v>1321.9783155054649</v>
      </c>
      <c r="R5">
        <f t="shared" si="2"/>
        <v>917.62027872473709</v>
      </c>
      <c r="S5" s="10">
        <f t="shared" si="3"/>
        <v>660.98915775273247</v>
      </c>
      <c r="T5" s="1">
        <f t="shared" si="4"/>
        <v>0.23260766610640318</v>
      </c>
      <c r="U5" s="1">
        <f t="shared" si="13"/>
        <v>0</v>
      </c>
      <c r="V5">
        <f t="shared" si="14"/>
        <v>0.23260766610640318</v>
      </c>
      <c r="W5">
        <f t="shared" si="5"/>
        <v>0.23260766610640318</v>
      </c>
      <c r="X5" s="1">
        <f t="shared" si="6"/>
        <v>3.0958502257825615</v>
      </c>
      <c r="Y5" s="1">
        <f t="shared" si="15"/>
        <v>0</v>
      </c>
      <c r="Z5" s="1">
        <f t="shared" si="16"/>
        <v>67.250403619599837</v>
      </c>
      <c r="AA5">
        <f t="shared" si="17"/>
        <v>70.346253845382392</v>
      </c>
      <c r="AB5">
        <v>0.24222399999999999</v>
      </c>
      <c r="AC5">
        <v>69.628220430806493</v>
      </c>
      <c r="AD5">
        <f t="shared" si="18"/>
        <v>222.93414360261576</v>
      </c>
      <c r="AE5" s="1">
        <f t="shared" si="19"/>
        <v>5.6914623736706522</v>
      </c>
      <c r="AF5">
        <f t="shared" si="7"/>
        <v>3.970016965121876</v>
      </c>
      <c r="AG5">
        <f t="shared" si="20"/>
        <v>3.970016965121876</v>
      </c>
      <c r="AH5">
        <f t="shared" si="21"/>
        <v>1.0312390725100458</v>
      </c>
      <c r="AK5" s="10"/>
      <c r="AM5" s="10"/>
      <c r="AU5" s="1"/>
    </row>
    <row r="6" spans="1:47">
      <c r="A6" t="s">
        <v>8</v>
      </c>
      <c r="B6" t="s">
        <v>5</v>
      </c>
      <c r="D6" s="1"/>
      <c r="H6">
        <v>3500</v>
      </c>
      <c r="I6">
        <v>32</v>
      </c>
      <c r="J6">
        <f t="shared" si="8"/>
        <v>85750000000</v>
      </c>
      <c r="K6">
        <v>32949447.6875</v>
      </c>
      <c r="L6" s="1">
        <f t="shared" si="9"/>
        <v>263595581.5</v>
      </c>
      <c r="M6" s="10">
        <f t="shared" si="10"/>
        <v>294</v>
      </c>
      <c r="N6">
        <f t="shared" si="0"/>
        <v>5242880</v>
      </c>
      <c r="O6">
        <f t="shared" si="11"/>
        <v>1321.9783155054649</v>
      </c>
      <c r="P6" s="10">
        <f t="shared" si="12"/>
        <v>325.30894301048824</v>
      </c>
      <c r="Q6" s="10">
        <f t="shared" si="1"/>
        <v>1321.9783155054649</v>
      </c>
      <c r="R6">
        <f t="shared" si="2"/>
        <v>959.54892401545544</v>
      </c>
      <c r="S6" s="10">
        <f t="shared" si="3"/>
        <v>660.98915775273247</v>
      </c>
      <c r="T6" s="1">
        <f t="shared" si="4"/>
        <v>0.3693723586782236</v>
      </c>
      <c r="U6" s="1">
        <f t="shared" si="13"/>
        <v>0</v>
      </c>
      <c r="V6">
        <f t="shared" si="14"/>
        <v>0.3693723586782236</v>
      </c>
      <c r="W6">
        <f t="shared" si="5"/>
        <v>0.3693723586782236</v>
      </c>
      <c r="X6" s="1">
        <f t="shared" si="6"/>
        <v>4.9160954974232345</v>
      </c>
      <c r="Y6" s="1">
        <f t="shared" si="15"/>
        <v>0</v>
      </c>
      <c r="Z6" s="1">
        <f t="shared" si="16"/>
        <v>105.12845272217433</v>
      </c>
      <c r="AA6">
        <f t="shared" si="17"/>
        <v>110.04454821959756</v>
      </c>
      <c r="AB6">
        <v>0.37865399999999999</v>
      </c>
      <c r="AC6">
        <v>109.23410592</v>
      </c>
      <c r="AD6">
        <f t="shared" si="18"/>
        <v>226.46004003655051</v>
      </c>
      <c r="AE6" s="1">
        <f t="shared" si="19"/>
        <v>5.5691070264674352</v>
      </c>
      <c r="AF6">
        <f t="shared" si="7"/>
        <v>2.4512196680284348</v>
      </c>
      <c r="AG6">
        <f t="shared" si="20"/>
        <v>2.4512196680284348</v>
      </c>
      <c r="AH6">
        <f t="shared" si="21"/>
        <v>0.74193155404329414</v>
      </c>
      <c r="AK6" s="10"/>
      <c r="AM6" s="10"/>
      <c r="AU6" s="1"/>
    </row>
    <row r="7" spans="1:47">
      <c r="A7" t="s">
        <v>8</v>
      </c>
      <c r="B7" t="s">
        <v>6</v>
      </c>
      <c r="D7" s="1"/>
      <c r="H7">
        <v>4000</v>
      </c>
      <c r="I7">
        <v>32</v>
      </c>
      <c r="J7">
        <f t="shared" si="8"/>
        <v>128000000000</v>
      </c>
      <c r="K7">
        <v>51817186.71875</v>
      </c>
      <c r="L7" s="1">
        <f t="shared" si="9"/>
        <v>414537493.75</v>
      </c>
      <c r="M7" s="10">
        <f t="shared" si="10"/>
        <v>384</v>
      </c>
      <c r="N7">
        <f t="shared" si="0"/>
        <v>5242880</v>
      </c>
      <c r="O7">
        <f t="shared" si="11"/>
        <v>1321.9783155054649</v>
      </c>
      <c r="P7" s="10">
        <f t="shared" si="12"/>
        <v>308.77785949368058</v>
      </c>
      <c r="Q7" s="10">
        <f t="shared" si="1"/>
        <v>1321.9783155054649</v>
      </c>
      <c r="R7">
        <f t="shared" si="2"/>
        <v>993.59917469329832</v>
      </c>
      <c r="S7" s="10">
        <f t="shared" si="3"/>
        <v>660.98915775273247</v>
      </c>
      <c r="T7" s="1">
        <f t="shared" si="4"/>
        <v>0.55136631965962235</v>
      </c>
      <c r="U7" s="1">
        <f t="shared" si="13"/>
        <v>0</v>
      </c>
      <c r="V7">
        <f t="shared" si="14"/>
        <v>0.55136631965962235</v>
      </c>
      <c r="W7">
        <f t="shared" si="5"/>
        <v>0.55136631965962235</v>
      </c>
      <c r="X7" s="1">
        <f t="shared" si="6"/>
        <v>7.3383116462994051</v>
      </c>
      <c r="Y7" s="1">
        <f t="shared" si="15"/>
        <v>0</v>
      </c>
      <c r="Z7" s="1">
        <f t="shared" si="16"/>
        <v>155.15091012090667</v>
      </c>
      <c r="AA7">
        <f t="shared" si="17"/>
        <v>162.48922176720609</v>
      </c>
      <c r="AB7">
        <v>0.55882600000000004</v>
      </c>
      <c r="AC7">
        <v>162.46468885000002</v>
      </c>
      <c r="AD7">
        <f t="shared" si="18"/>
        <v>229.05161892968474</v>
      </c>
      <c r="AE7" s="1">
        <f t="shared" si="19"/>
        <v>5.934405253155723</v>
      </c>
      <c r="AF7">
        <f t="shared" si="7"/>
        <v>1.3348842645792598</v>
      </c>
      <c r="AG7">
        <f t="shared" si="20"/>
        <v>1.3348842645792598</v>
      </c>
      <c r="AH7">
        <f t="shared" si="21"/>
        <v>1.5100461140035311E-2</v>
      </c>
      <c r="AK7" s="10"/>
      <c r="AM7" s="10"/>
      <c r="AU7" s="1"/>
    </row>
    <row r="8" spans="1:47">
      <c r="H8">
        <v>4500</v>
      </c>
      <c r="I8">
        <v>16</v>
      </c>
      <c r="J8">
        <f t="shared" si="8"/>
        <v>182250000000</v>
      </c>
      <c r="K8">
        <v>69177495</v>
      </c>
      <c r="L8" s="1">
        <f t="shared" si="9"/>
        <v>553419960</v>
      </c>
      <c r="M8" s="10">
        <f t="shared" si="10"/>
        <v>486</v>
      </c>
      <c r="N8">
        <f t="shared" si="0"/>
        <v>5242880</v>
      </c>
      <c r="O8">
        <f t="shared" si="11"/>
        <v>1321.9783155054649</v>
      </c>
      <c r="P8" s="10">
        <f t="shared" si="12"/>
        <v>329.31591408448656</v>
      </c>
      <c r="Q8" s="10">
        <f t="shared" si="1"/>
        <v>1321.9783155054649</v>
      </c>
      <c r="R8">
        <f t="shared" si="2"/>
        <v>1021.8008548625293</v>
      </c>
      <c r="S8" s="10">
        <f t="shared" si="3"/>
        <v>660.98915775273247</v>
      </c>
      <c r="T8" s="1">
        <f t="shared" si="4"/>
        <v>0.78505087310911081</v>
      </c>
      <c r="U8" s="1">
        <f t="shared" si="13"/>
        <v>0</v>
      </c>
      <c r="V8">
        <f t="shared" si="14"/>
        <v>0.78505087310911081</v>
      </c>
      <c r="W8">
        <f t="shared" si="5"/>
        <v>0.78505087310911081</v>
      </c>
      <c r="X8" s="1">
        <f t="shared" si="6"/>
        <v>10.448494512016145</v>
      </c>
      <c r="Y8" s="1">
        <f t="shared" si="15"/>
        <v>0</v>
      </c>
      <c r="Z8" s="1">
        <f t="shared" si="16"/>
        <v>219.69379534390526</v>
      </c>
      <c r="AA8">
        <f t="shared" si="17"/>
        <v>230.1422898559214</v>
      </c>
      <c r="AB8">
        <v>0.79129799999999995</v>
      </c>
      <c r="AC8">
        <v>229.00955418000001</v>
      </c>
      <c r="AD8">
        <f t="shared" si="18"/>
        <v>230.31778167011669</v>
      </c>
      <c r="AE8" s="1">
        <f t="shared" si="19"/>
        <v>5.5950598636670392</v>
      </c>
      <c r="AF8">
        <f t="shared" si="7"/>
        <v>0.78947841279633368</v>
      </c>
      <c r="AG8">
        <f t="shared" si="20"/>
        <v>0.78947841279633368</v>
      </c>
      <c r="AH8">
        <f t="shared" si="21"/>
        <v>0.49462376361427818</v>
      </c>
      <c r="AK8" s="10"/>
      <c r="AM8" s="10"/>
      <c r="AU8" s="1"/>
    </row>
    <row r="9" spans="1:47">
      <c r="A9" s="4" t="s">
        <v>1</v>
      </c>
      <c r="B9" s="4" t="s">
        <v>0</v>
      </c>
      <c r="C9" s="4" t="s">
        <v>2</v>
      </c>
      <c r="D9" s="4" t="s">
        <v>3</v>
      </c>
      <c r="E9" t="s">
        <v>56</v>
      </c>
      <c r="H9">
        <v>5000</v>
      </c>
      <c r="I9">
        <v>16</v>
      </c>
      <c r="J9">
        <f t="shared" si="8"/>
        <v>250000000000</v>
      </c>
      <c r="K9">
        <v>96080003.625</v>
      </c>
      <c r="L9" s="1">
        <f t="shared" si="9"/>
        <v>768640029</v>
      </c>
      <c r="M9" s="10">
        <f t="shared" si="10"/>
        <v>600</v>
      </c>
      <c r="N9">
        <f t="shared" si="0"/>
        <v>5242880</v>
      </c>
      <c r="O9">
        <f t="shared" si="11"/>
        <v>1321.9783155054649</v>
      </c>
      <c r="P9" s="10">
        <f t="shared" si="12"/>
        <v>325.24977956879212</v>
      </c>
      <c r="Q9" s="10">
        <f t="shared" si="1"/>
        <v>1321.9783155054649</v>
      </c>
      <c r="R9">
        <f t="shared" si="2"/>
        <v>1045.5416402355756</v>
      </c>
      <c r="S9" s="10">
        <f t="shared" si="3"/>
        <v>660.98915775273247</v>
      </c>
      <c r="T9" s="1">
        <f t="shared" si="4"/>
        <v>1.0768873430852</v>
      </c>
      <c r="U9" s="1">
        <f t="shared" si="13"/>
        <v>0</v>
      </c>
      <c r="V9">
        <f t="shared" si="14"/>
        <v>1.0768873430852</v>
      </c>
      <c r="W9">
        <f t="shared" si="5"/>
        <v>1.0768873430852</v>
      </c>
      <c r="X9" s="1">
        <f t="shared" si="6"/>
        <v>14.332639934178525</v>
      </c>
      <c r="Y9" s="1">
        <f t="shared" si="15"/>
        <v>0</v>
      </c>
      <c r="Z9" s="1">
        <f t="shared" si="16"/>
        <v>301.79029527415497</v>
      </c>
      <c r="AA9">
        <f t="shared" si="17"/>
        <v>316.1229352083335</v>
      </c>
      <c r="AB9">
        <v>1.0869949999999999</v>
      </c>
      <c r="AC9">
        <v>315.77204749999999</v>
      </c>
      <c r="AD9">
        <f t="shared" si="18"/>
        <v>229.9918582882166</v>
      </c>
      <c r="AE9" s="1">
        <f t="shared" si="19"/>
        <v>5.6569903559813985</v>
      </c>
      <c r="AF9">
        <f t="shared" si="7"/>
        <v>0.92987151870983564</v>
      </c>
      <c r="AG9">
        <f t="shared" si="20"/>
        <v>0.92987151870983564</v>
      </c>
      <c r="AH9">
        <f t="shared" si="21"/>
        <v>0.11112057292959614</v>
      </c>
      <c r="AK9" s="10"/>
      <c r="AM9" s="10"/>
      <c r="AU9" s="1"/>
    </row>
    <row r="10" spans="1:47">
      <c r="A10" s="4" t="s">
        <v>4</v>
      </c>
      <c r="B10" s="4" t="s">
        <v>5</v>
      </c>
      <c r="C10" s="5">
        <v>22347</v>
      </c>
      <c r="D10" s="5">
        <v>23009</v>
      </c>
      <c r="H10">
        <v>5500</v>
      </c>
      <c r="I10">
        <v>8</v>
      </c>
      <c r="J10">
        <f t="shared" si="8"/>
        <v>332750000000</v>
      </c>
      <c r="K10">
        <v>124086783.125</v>
      </c>
      <c r="L10" s="1">
        <f t="shared" si="9"/>
        <v>992694265</v>
      </c>
      <c r="M10" s="10">
        <f t="shared" si="10"/>
        <v>726</v>
      </c>
      <c r="N10">
        <f t="shared" si="0"/>
        <v>5242880</v>
      </c>
      <c r="O10">
        <f t="shared" si="11"/>
        <v>1321.9783155054649</v>
      </c>
      <c r="P10" s="10">
        <f t="shared" si="12"/>
        <v>335.198874146815</v>
      </c>
      <c r="Q10" s="10">
        <f t="shared" si="1"/>
        <v>1321.9783155054649</v>
      </c>
      <c r="R10">
        <f t="shared" si="2"/>
        <v>1065.8023815106969</v>
      </c>
      <c r="S10" s="10">
        <f t="shared" si="3"/>
        <v>660.98915775273247</v>
      </c>
      <c r="T10" s="1">
        <f t="shared" si="4"/>
        <v>1.4333370536464012</v>
      </c>
      <c r="U10" s="1">
        <f t="shared" si="13"/>
        <v>0</v>
      </c>
      <c r="V10">
        <f t="shared" si="14"/>
        <v>1.4333370536464012</v>
      </c>
      <c r="W10">
        <f t="shared" si="5"/>
        <v>1.4333370536464012</v>
      </c>
      <c r="X10" s="1">
        <f t="shared" si="6"/>
        <v>19.076743752391618</v>
      </c>
      <c r="Y10" s="1">
        <f t="shared" si="15"/>
        <v>0</v>
      </c>
      <c r="Z10" s="1">
        <f t="shared" si="16"/>
        <v>400.83488308403207</v>
      </c>
      <c r="AA10">
        <f t="shared" si="17"/>
        <v>419.91162683642369</v>
      </c>
      <c r="AB10">
        <v>1.4437359999999999</v>
      </c>
      <c r="AC10">
        <v>418.98662455999994</v>
      </c>
      <c r="AD10">
        <f t="shared" si="18"/>
        <v>230.47842541849755</v>
      </c>
      <c r="AE10" s="1">
        <f t="shared" si="19"/>
        <v>5.5006968864113661</v>
      </c>
      <c r="AF10">
        <f t="shared" si="7"/>
        <v>0.720280325045488</v>
      </c>
      <c r="AG10">
        <f t="shared" si="20"/>
        <v>0.720280325045488</v>
      </c>
      <c r="AH10">
        <f t="shared" si="21"/>
        <v>0.22077131397574998</v>
      </c>
      <c r="AK10" s="10"/>
      <c r="AM10" s="10"/>
      <c r="AU10" s="1"/>
    </row>
    <row r="11" spans="1:47">
      <c r="A11" s="4" t="s">
        <v>4</v>
      </c>
      <c r="B11" s="4" t="s">
        <v>6</v>
      </c>
      <c r="C11" s="5">
        <v>78.900000000000006</v>
      </c>
      <c r="D11" s="5">
        <v>860.64</v>
      </c>
      <c r="H11">
        <v>6000</v>
      </c>
      <c r="I11">
        <v>8</v>
      </c>
      <c r="J11">
        <f t="shared" si="8"/>
        <v>432000000000</v>
      </c>
      <c r="K11">
        <v>162678466.875</v>
      </c>
      <c r="L11" s="1">
        <f t="shared" si="9"/>
        <v>1301427735</v>
      </c>
      <c r="M11" s="10">
        <f t="shared" si="10"/>
        <v>864</v>
      </c>
      <c r="N11">
        <f t="shared" si="0"/>
        <v>5242880</v>
      </c>
      <c r="O11">
        <f t="shared" si="11"/>
        <v>1321.9783155054649</v>
      </c>
      <c r="P11" s="10">
        <f t="shared" si="12"/>
        <v>331.94313320823767</v>
      </c>
      <c r="Q11" s="10">
        <f t="shared" si="1"/>
        <v>1321.9783155054649</v>
      </c>
      <c r="R11">
        <f t="shared" si="2"/>
        <v>1083.2960098004908</v>
      </c>
      <c r="S11" s="10">
        <f t="shared" si="3"/>
        <v>660.98915775273247</v>
      </c>
      <c r="T11" s="1">
        <f t="shared" si="4"/>
        <v>1.8608613288512255</v>
      </c>
      <c r="U11" s="1">
        <f t="shared" si="13"/>
        <v>0</v>
      </c>
      <c r="V11">
        <f t="shared" si="14"/>
        <v>1.8608613288512255</v>
      </c>
      <c r="W11">
        <f t="shared" si="5"/>
        <v>1.8608613288512255</v>
      </c>
      <c r="X11" s="1">
        <f t="shared" si="6"/>
        <v>24.766801806260492</v>
      </c>
      <c r="Y11" s="1">
        <f t="shared" si="15"/>
        <v>0</v>
      </c>
      <c r="Z11" s="1">
        <f t="shared" si="16"/>
        <v>516.10320320578296</v>
      </c>
      <c r="AA11">
        <f t="shared" si="17"/>
        <v>540.87000501204341</v>
      </c>
      <c r="AB11">
        <v>1.8589119999999999</v>
      </c>
      <c r="AC11">
        <v>540.68600418547328</v>
      </c>
      <c r="AD11">
        <f t="shared" si="18"/>
        <v>232.39400251329809</v>
      </c>
      <c r="AE11" s="1">
        <f t="shared" si="19"/>
        <v>5.6008148207123307</v>
      </c>
      <c r="AF11">
        <f t="shared" si="7"/>
        <v>0.10486396619235137</v>
      </c>
      <c r="AG11">
        <f t="shared" si="20"/>
        <v>0.10486396619235137</v>
      </c>
      <c r="AH11">
        <f t="shared" si="21"/>
        <v>3.4030994911236644E-2</v>
      </c>
      <c r="AK11" s="10"/>
      <c r="AM11" s="10"/>
      <c r="AU11" s="1"/>
    </row>
    <row r="12" spans="1:47">
      <c r="A12" s="4" t="s">
        <v>7</v>
      </c>
      <c r="B12" s="4" t="s">
        <v>5</v>
      </c>
      <c r="C12" s="5">
        <v>1100</v>
      </c>
      <c r="D12" s="5">
        <v>1630</v>
      </c>
      <c r="H12">
        <v>6500</v>
      </c>
      <c r="I12">
        <v>8</v>
      </c>
      <c r="J12">
        <f t="shared" si="8"/>
        <v>549250000000</v>
      </c>
      <c r="K12">
        <v>202150105.5</v>
      </c>
      <c r="L12" s="1">
        <f t="shared" si="9"/>
        <v>1617200844</v>
      </c>
      <c r="M12" s="10">
        <f t="shared" si="10"/>
        <v>1014</v>
      </c>
      <c r="N12">
        <f t="shared" si="0"/>
        <v>5242880</v>
      </c>
      <c r="O12">
        <f t="shared" si="11"/>
        <v>1321.9783155054649</v>
      </c>
      <c r="P12" s="10">
        <f t="shared" si="12"/>
        <v>339.63004783096687</v>
      </c>
      <c r="Q12" s="10">
        <f t="shared" si="1"/>
        <v>1321.9783155054649</v>
      </c>
      <c r="R12">
        <f t="shared" si="2"/>
        <v>1098.553167010441</v>
      </c>
      <c r="S12" s="10">
        <f t="shared" si="3"/>
        <v>660.98915775273247</v>
      </c>
      <c r="T12" s="1">
        <f t="shared" si="4"/>
        <v>2.3659214927581842</v>
      </c>
      <c r="U12" s="1">
        <f t="shared" si="13"/>
        <v>0</v>
      </c>
      <c r="V12">
        <f t="shared" si="14"/>
        <v>2.3659214927581842</v>
      </c>
      <c r="W12">
        <f t="shared" si="5"/>
        <v>2.3659214927581842</v>
      </c>
      <c r="X12" s="1">
        <f t="shared" si="6"/>
        <v>31.488809935390222</v>
      </c>
      <c r="Y12" s="1">
        <f t="shared" si="15"/>
        <v>0</v>
      </c>
      <c r="Z12" s="1">
        <f t="shared" si="16"/>
        <v>653.09691525251776</v>
      </c>
      <c r="AA12">
        <f t="shared" si="17"/>
        <v>684.585725187908</v>
      </c>
      <c r="AB12">
        <v>2.3523390000000002</v>
      </c>
      <c r="AC12">
        <v>682.67818203750005</v>
      </c>
      <c r="AD12">
        <f t="shared" si="18"/>
        <v>233.4910061857581</v>
      </c>
      <c r="AE12" s="1">
        <f t="shared" si="19"/>
        <v>5.4998904290580555</v>
      </c>
      <c r="AF12">
        <f t="shared" si="7"/>
        <v>0.57740371426839476</v>
      </c>
      <c r="AG12">
        <f t="shared" si="20"/>
        <v>0.57740371426839476</v>
      </c>
      <c r="AH12">
        <f t="shared" si="21"/>
        <v>0.27942055284596207</v>
      </c>
      <c r="AK12" s="10"/>
      <c r="AM12" s="10"/>
      <c r="AU12" s="1"/>
    </row>
    <row r="13" spans="1:47">
      <c r="A13" s="4" t="s">
        <v>7</v>
      </c>
      <c r="B13" s="4" t="s">
        <v>6</v>
      </c>
      <c r="C13" s="5">
        <v>26.73</v>
      </c>
      <c r="D13" s="5">
        <v>1150</v>
      </c>
      <c r="H13">
        <v>7500</v>
      </c>
      <c r="I13">
        <v>4</v>
      </c>
      <c r="J13">
        <f t="shared" si="8"/>
        <v>843750000000</v>
      </c>
      <c r="K13">
        <v>306042928.5</v>
      </c>
      <c r="L13" s="1">
        <f t="shared" si="9"/>
        <v>2448343428</v>
      </c>
      <c r="M13" s="10">
        <f t="shared" si="10"/>
        <v>1350</v>
      </c>
      <c r="N13">
        <f t="shared" si="0"/>
        <v>5242880</v>
      </c>
      <c r="O13">
        <f t="shared" si="11"/>
        <v>1321.9783155054649</v>
      </c>
      <c r="P13" s="10">
        <f t="shared" si="12"/>
        <v>344.6207710693763</v>
      </c>
      <c r="Q13" s="10">
        <f t="shared" si="1"/>
        <v>1321.9783155054649</v>
      </c>
      <c r="R13">
        <f t="shared" si="2"/>
        <v>1123.8791359149816</v>
      </c>
      <c r="S13" s="10">
        <f t="shared" si="3"/>
        <v>660.98915775273247</v>
      </c>
      <c r="T13" s="1">
        <f t="shared" si="4"/>
        <v>3.63449478291255</v>
      </c>
      <c r="U13" s="1">
        <f t="shared" si="13"/>
        <v>0</v>
      </c>
      <c r="V13">
        <f t="shared" si="14"/>
        <v>3.63449478291255</v>
      </c>
      <c r="W13">
        <f t="shared" si="5"/>
        <v>3.63449478291255</v>
      </c>
      <c r="X13" s="1">
        <f t="shared" si="6"/>
        <v>48.372659777852526</v>
      </c>
      <c r="Y13" s="1">
        <f t="shared" si="15"/>
        <v>0</v>
      </c>
      <c r="Z13" s="1">
        <f t="shared" si="16"/>
        <v>1000.1917782501133</v>
      </c>
      <c r="AA13">
        <f t="shared" si="17"/>
        <v>1048.5644380279659</v>
      </c>
      <c r="AB13">
        <v>3.6025130000000001</v>
      </c>
      <c r="AC13">
        <v>1054.27542945</v>
      </c>
      <c r="AD13">
        <f t="shared" si="18"/>
        <v>234.21150735611502</v>
      </c>
      <c r="AE13" s="1">
        <f t="shared" si="19"/>
        <v>5.436967867707903</v>
      </c>
      <c r="AF13">
        <f t="shared" si="7"/>
        <v>0.88776315068259115</v>
      </c>
      <c r="AG13">
        <f t="shared" si="20"/>
        <v>0.88776315068259115</v>
      </c>
      <c r="AH13">
        <f t="shared" si="21"/>
        <v>0.54169823771890924</v>
      </c>
      <c r="AK13" s="10"/>
      <c r="AM13" s="10"/>
      <c r="AU13" s="1"/>
    </row>
    <row r="14" spans="1:47">
      <c r="A14" s="4" t="s">
        <v>8</v>
      </c>
      <c r="B14" s="4" t="s">
        <v>5</v>
      </c>
      <c r="C14" s="11">
        <v>6.7511000000000001</v>
      </c>
      <c r="D14" s="11">
        <v>21.844899999999999</v>
      </c>
      <c r="H14">
        <v>8000</v>
      </c>
      <c r="I14">
        <v>4</v>
      </c>
      <c r="J14">
        <f t="shared" si="8"/>
        <v>1024000000000</v>
      </c>
      <c r="K14">
        <v>368630466.75</v>
      </c>
      <c r="L14" s="1">
        <f t="shared" si="9"/>
        <v>2949043734</v>
      </c>
      <c r="M14" s="10">
        <f t="shared" si="10"/>
        <v>1536</v>
      </c>
      <c r="N14">
        <f t="shared" si="0"/>
        <v>5242880</v>
      </c>
      <c r="O14">
        <f t="shared" si="11"/>
        <v>1321.9783155054649</v>
      </c>
      <c r="P14" s="10">
        <f t="shared" si="12"/>
        <v>347.23120182794821</v>
      </c>
      <c r="Q14" s="10">
        <f t="shared" si="1"/>
        <v>1321.9783155054649</v>
      </c>
      <c r="R14">
        <f t="shared" si="2"/>
        <v>1134.5045189016048</v>
      </c>
      <c r="S14" s="10">
        <f t="shared" si="3"/>
        <v>660.98915775273247</v>
      </c>
      <c r="T14" s="1">
        <f t="shared" si="4"/>
        <v>4.4109305572769788</v>
      </c>
      <c r="U14" s="1">
        <f t="shared" si="13"/>
        <v>0</v>
      </c>
      <c r="V14">
        <f t="shared" si="14"/>
        <v>4.4109305572769788</v>
      </c>
      <c r="W14">
        <f t="shared" si="5"/>
        <v>4.4109305572769788</v>
      </c>
      <c r="X14" s="1">
        <f t="shared" si="6"/>
        <v>58.706493170395241</v>
      </c>
      <c r="Y14" s="1">
        <f t="shared" si="15"/>
        <v>0</v>
      </c>
      <c r="Z14" s="1">
        <f t="shared" si="16"/>
        <v>1210.6205411480607</v>
      </c>
      <c r="AA14">
        <f t="shared" si="17"/>
        <v>1269.3270343184561</v>
      </c>
      <c r="AB14">
        <v>4.3604399999999996</v>
      </c>
      <c r="AC14">
        <v>1271.2045237499999</v>
      </c>
      <c r="AD14">
        <f t="shared" si="18"/>
        <v>234.83868600416471</v>
      </c>
      <c r="AE14" s="1">
        <f t="shared" si="19"/>
        <v>5.4105434020419958</v>
      </c>
      <c r="AF14">
        <f t="shared" si="7"/>
        <v>1.1579234498577931</v>
      </c>
      <c r="AG14">
        <f t="shared" si="20"/>
        <v>1.1579234498577931</v>
      </c>
      <c r="AH14">
        <f t="shared" si="21"/>
        <v>0.14769373428638541</v>
      </c>
      <c r="AK14" s="10"/>
      <c r="AM14" s="10"/>
    </row>
    <row r="15" spans="1:47">
      <c r="A15" s="4" t="s">
        <v>8</v>
      </c>
      <c r="B15" s="4" t="s">
        <v>6</v>
      </c>
      <c r="C15" s="5">
        <v>13.1629</v>
      </c>
      <c r="D15" s="5">
        <v>46.174599999999998</v>
      </c>
      <c r="H15">
        <v>8500</v>
      </c>
      <c r="I15">
        <v>2</v>
      </c>
      <c r="J15">
        <f t="shared" si="8"/>
        <v>1228250000000</v>
      </c>
      <c r="K15">
        <v>439253229.5</v>
      </c>
      <c r="L15" s="1">
        <f t="shared" si="9"/>
        <v>3514025836</v>
      </c>
      <c r="M15" s="10">
        <f t="shared" si="10"/>
        <v>1734</v>
      </c>
      <c r="N15">
        <f t="shared" si="0"/>
        <v>5242880</v>
      </c>
      <c r="O15">
        <f t="shared" si="11"/>
        <v>1321.9783155054649</v>
      </c>
      <c r="P15" s="10">
        <f t="shared" si="12"/>
        <v>349.52787979445009</v>
      </c>
      <c r="Q15" s="10">
        <f t="shared" si="1"/>
        <v>1321.9783155054649</v>
      </c>
      <c r="R15">
        <f t="shared" si="2"/>
        <v>1144.0481052638299</v>
      </c>
      <c r="S15" s="10">
        <f t="shared" si="3"/>
        <v>660.98915775273247</v>
      </c>
      <c r="T15" s="1">
        <f t="shared" si="4"/>
        <v>5.2907475165775875</v>
      </c>
      <c r="U15" s="1">
        <f t="shared" si="13"/>
        <v>0</v>
      </c>
      <c r="V15">
        <f t="shared" si="14"/>
        <v>5.2907475165775875</v>
      </c>
      <c r="W15">
        <f t="shared" si="5"/>
        <v>5.2907475165775875</v>
      </c>
      <c r="X15" s="1">
        <f t="shared" si="6"/>
        <v>70.41625999661909</v>
      </c>
      <c r="Y15" s="1">
        <f t="shared" si="15"/>
        <v>0</v>
      </c>
      <c r="Z15" s="1">
        <f t="shared" si="16"/>
        <v>1552.7898418123809</v>
      </c>
      <c r="AA15">
        <f t="shared" si="17"/>
        <v>1623.2061018090001</v>
      </c>
      <c r="AB15">
        <v>5.592873</v>
      </c>
      <c r="AC15">
        <v>1624.4188913308476</v>
      </c>
      <c r="AD15">
        <f t="shared" si="18"/>
        <v>219.60984989289048</v>
      </c>
      <c r="AE15" s="1">
        <f t="shared" si="19"/>
        <v>5.0264339433418206</v>
      </c>
      <c r="AF15">
        <f t="shared" si="7"/>
        <v>5.4019728934022373</v>
      </c>
      <c r="AG15">
        <f t="shared" si="20"/>
        <v>5.4019728934022373</v>
      </c>
      <c r="AH15">
        <f t="shared" si="21"/>
        <v>7.4659900123047476E-2</v>
      </c>
      <c r="AK15" s="10"/>
      <c r="AM15" s="10"/>
    </row>
    <row r="16" spans="1:47">
      <c r="B16">
        <v>0</v>
      </c>
      <c r="C16">
        <v>1.51164127089087</v>
      </c>
      <c r="D16">
        <v>0</v>
      </c>
      <c r="E16">
        <v>1.6087410301713501</v>
      </c>
      <c r="F16">
        <v>28.030399340729002</v>
      </c>
      <c r="H16">
        <v>9000</v>
      </c>
      <c r="I16">
        <v>2</v>
      </c>
      <c r="J16">
        <f t="shared" si="8"/>
        <v>1458000000000</v>
      </c>
      <c r="K16">
        <v>517835428</v>
      </c>
      <c r="L16" s="1">
        <f t="shared" si="9"/>
        <v>4142683424</v>
      </c>
      <c r="M16" s="10">
        <f t="shared" si="10"/>
        <v>1944</v>
      </c>
      <c r="N16">
        <f t="shared" si="0"/>
        <v>5242880</v>
      </c>
      <c r="O16">
        <f t="shared" si="11"/>
        <v>1321.9783155054649</v>
      </c>
      <c r="P16" s="10">
        <f t="shared" si="12"/>
        <v>351.94579232226653</v>
      </c>
      <c r="Q16" s="10">
        <f t="shared" si="1"/>
        <v>1321.9783155054649</v>
      </c>
      <c r="R16">
        <f t="shared" si="2"/>
        <v>1152.6671027468199</v>
      </c>
      <c r="S16" s="10">
        <f t="shared" si="3"/>
        <v>660.98915775273247</v>
      </c>
      <c r="T16" s="1">
        <f t="shared" si="4"/>
        <v>6.2804069848728865</v>
      </c>
      <c r="U16" s="1">
        <f t="shared" si="13"/>
        <v>0</v>
      </c>
      <c r="V16">
        <f t="shared" si="14"/>
        <v>6.2804069848728865</v>
      </c>
      <c r="W16">
        <f t="shared" si="5"/>
        <v>6.2804069848728865</v>
      </c>
      <c r="X16" s="1">
        <f t="shared" si="6"/>
        <v>83.587956096129162</v>
      </c>
      <c r="Y16" s="1">
        <f t="shared" si="15"/>
        <v>0</v>
      </c>
      <c r="Z16" s="1">
        <f t="shared" si="16"/>
        <v>1723.9329347842545</v>
      </c>
      <c r="AA16">
        <f t="shared" si="17"/>
        <v>1807.5208908803836</v>
      </c>
      <c r="AB16">
        <v>6.2092999999999998</v>
      </c>
      <c r="AC16">
        <v>1806.1724736374927</v>
      </c>
      <c r="AD16">
        <f t="shared" si="18"/>
        <v>234.80907670751935</v>
      </c>
      <c r="AE16" s="1">
        <f t="shared" si="19"/>
        <v>5.337391878633662</v>
      </c>
      <c r="AF16">
        <f t="shared" si="7"/>
        <v>1.1451690991397854</v>
      </c>
      <c r="AG16">
        <f t="shared" si="20"/>
        <v>1.1451690991397854</v>
      </c>
      <c r="AH16">
        <f t="shared" si="21"/>
        <v>7.465606206340511E-2</v>
      </c>
      <c r="AK16" s="10"/>
      <c r="AM16" s="10"/>
    </row>
    <row r="17" spans="1:55">
      <c r="A17" t="s">
        <v>57</v>
      </c>
      <c r="H17">
        <v>9500</v>
      </c>
      <c r="I17">
        <v>2</v>
      </c>
      <c r="J17">
        <f t="shared" si="8"/>
        <v>1714750000000</v>
      </c>
      <c r="K17">
        <v>608405696.5</v>
      </c>
      <c r="L17" s="1">
        <f t="shared" si="9"/>
        <v>4867245572</v>
      </c>
      <c r="M17" s="10">
        <f t="shared" si="10"/>
        <v>2166</v>
      </c>
      <c r="N17">
        <f t="shared" si="0"/>
        <v>5242880</v>
      </c>
      <c r="O17">
        <f t="shared" si="11"/>
        <v>1321.9783155054649</v>
      </c>
      <c r="P17" s="10">
        <f t="shared" si="12"/>
        <v>352.3039827422129</v>
      </c>
      <c r="Q17" s="10">
        <f t="shared" si="1"/>
        <v>1321.9783155054649</v>
      </c>
      <c r="R17">
        <f t="shared" si="2"/>
        <v>1160.4896656748965</v>
      </c>
      <c r="S17" s="10">
        <f t="shared" si="3"/>
        <v>660.98915775273247</v>
      </c>
      <c r="T17" s="1">
        <f t="shared" si="4"/>
        <v>7.3863702862213865</v>
      </c>
      <c r="U17" s="1">
        <f t="shared" si="13"/>
        <v>0</v>
      </c>
      <c r="V17">
        <f t="shared" si="14"/>
        <v>7.3863702862213865</v>
      </c>
      <c r="W17">
        <f t="shared" si="5"/>
        <v>7.3863702862213865</v>
      </c>
      <c r="X17" s="1">
        <f t="shared" si="6"/>
        <v>98.307577308530512</v>
      </c>
      <c r="Y17" s="1">
        <f t="shared" si="15"/>
        <v>0</v>
      </c>
      <c r="Z17" s="1">
        <f t="shared" si="16"/>
        <v>2060.3790213153161</v>
      </c>
      <c r="AA17">
        <f t="shared" si="17"/>
        <v>2158.6865986238467</v>
      </c>
      <c r="AB17">
        <v>7.421119</v>
      </c>
      <c r="AC17">
        <v>2155.5496418495791</v>
      </c>
      <c r="AD17">
        <f t="shared" si="18"/>
        <v>231.06353637503994</v>
      </c>
      <c r="AE17" s="1">
        <f t="shared" si="19"/>
        <v>5.2469128410418966</v>
      </c>
      <c r="AF17">
        <f t="shared" si="7"/>
        <v>0.46824089168511585</v>
      </c>
      <c r="AG17">
        <f t="shared" si="20"/>
        <v>0.46824089168511585</v>
      </c>
      <c r="AH17">
        <f t="shared" si="21"/>
        <v>0.14552932177316935</v>
      </c>
      <c r="AK17" s="10"/>
      <c r="AM17" s="10"/>
    </row>
    <row r="18" spans="1:55">
      <c r="B18" t="s">
        <v>29</v>
      </c>
      <c r="C18" t="s">
        <v>26</v>
      </c>
      <c r="D18" t="s">
        <v>30</v>
      </c>
      <c r="E18" t="s">
        <v>27</v>
      </c>
      <c r="F18" t="s">
        <v>28</v>
      </c>
      <c r="H18">
        <v>10000</v>
      </c>
      <c r="I18">
        <v>2</v>
      </c>
      <c r="J18">
        <f t="shared" si="8"/>
        <v>2000000000000</v>
      </c>
      <c r="K18">
        <v>703284608</v>
      </c>
      <c r="L18" s="1">
        <f t="shared" si="9"/>
        <v>5626276864</v>
      </c>
      <c r="M18" s="10">
        <f t="shared" si="10"/>
        <v>2400</v>
      </c>
      <c r="N18">
        <f t="shared" si="0"/>
        <v>5242880</v>
      </c>
      <c r="O18">
        <f t="shared" si="11"/>
        <v>1321.9783155054649</v>
      </c>
      <c r="P18" s="10">
        <f t="shared" si="12"/>
        <v>355.47486345670171</v>
      </c>
      <c r="Q18" s="10">
        <f t="shared" si="1"/>
        <v>1321.9783155054649</v>
      </c>
      <c r="R18">
        <f t="shared" si="2"/>
        <v>1167.6213102219194</v>
      </c>
      <c r="S18" s="10">
        <f t="shared" si="3"/>
        <v>660.98915775273247</v>
      </c>
      <c r="T18" s="1">
        <f t="shared" si="4"/>
        <v>8.6150987446815996</v>
      </c>
      <c r="U18" s="1">
        <f t="shared" si="13"/>
        <v>0</v>
      </c>
      <c r="V18">
        <f t="shared" si="14"/>
        <v>8.6150987446815996</v>
      </c>
      <c r="W18">
        <f t="shared" si="5"/>
        <v>8.6150987446815996</v>
      </c>
      <c r="X18" s="1">
        <f t="shared" si="6"/>
        <v>114.6611194734282</v>
      </c>
      <c r="Y18" s="1">
        <f t="shared" si="15"/>
        <v>0</v>
      </c>
      <c r="Z18" s="1">
        <f t="shared" si="16"/>
        <v>2357.2154352573793</v>
      </c>
      <c r="AA18">
        <f t="shared" si="17"/>
        <v>2471.8765547308076</v>
      </c>
      <c r="AB18">
        <v>8.4902709999999999</v>
      </c>
      <c r="AC18">
        <v>2472.3669151999998</v>
      </c>
      <c r="AD18">
        <f t="shared" si="18"/>
        <v>235.56374113382248</v>
      </c>
      <c r="AE18" s="1">
        <f t="shared" si="19"/>
        <v>5.3013873069540418</v>
      </c>
      <c r="AF18">
        <f t="shared" si="7"/>
        <v>1.4702445267247624</v>
      </c>
      <c r="AG18">
        <f t="shared" si="20"/>
        <v>1.4702445267247624</v>
      </c>
      <c r="AH18">
        <f t="shared" si="21"/>
        <v>1.9833644681841876E-2</v>
      </c>
      <c r="AK18" s="10"/>
      <c r="AM18" s="10"/>
    </row>
    <row r="19" spans="1:55">
      <c r="A19" t="s">
        <v>14</v>
      </c>
      <c r="B19">
        <v>4.3075493723407996E-3</v>
      </c>
      <c r="C19">
        <v>0</v>
      </c>
      <c r="D19">
        <v>5.7330559736714099E-3</v>
      </c>
      <c r="E19">
        <v>0</v>
      </c>
      <c r="F19">
        <v>27.763724329380999</v>
      </c>
      <c r="L19" s="1"/>
      <c r="M19" s="10"/>
      <c r="P19" s="10"/>
      <c r="Q19" s="10"/>
      <c r="S19" s="10"/>
      <c r="AD19">
        <f>AVERAGE(AD3:AD18)</f>
        <v>228.91399126349759</v>
      </c>
      <c r="AE19" s="1">
        <f>AVERAGE(AE3:AE18)</f>
        <v>5.4609846191498583</v>
      </c>
      <c r="AK19" s="10"/>
      <c r="AM19" s="10"/>
    </row>
    <row r="20" spans="1:55">
      <c r="A20" t="s">
        <v>13</v>
      </c>
      <c r="B20">
        <v>0</v>
      </c>
      <c r="C20">
        <v>52.413343295610098</v>
      </c>
      <c r="D20">
        <v>0</v>
      </c>
      <c r="E20">
        <v>23.6183884334867</v>
      </c>
      <c r="F20">
        <v>25.340143640333501</v>
      </c>
      <c r="O20" s="9"/>
      <c r="AK20" s="10"/>
      <c r="AM20" s="10"/>
    </row>
    <row r="21" spans="1:55">
      <c r="A21" t="s">
        <v>16</v>
      </c>
      <c r="B21">
        <v>0</v>
      </c>
      <c r="C21">
        <v>0.230624226379474</v>
      </c>
      <c r="D21">
        <v>0</v>
      </c>
      <c r="E21">
        <v>0</v>
      </c>
      <c r="F21">
        <v>25.050346967374001</v>
      </c>
      <c r="H21" s="4" t="s">
        <v>46</v>
      </c>
      <c r="I21" s="4"/>
      <c r="O21" s="9"/>
      <c r="P21" s="9"/>
      <c r="AK21" s="10"/>
      <c r="AM21" s="10"/>
    </row>
    <row r="22" spans="1:55">
      <c r="A22" t="s">
        <v>15</v>
      </c>
      <c r="B22">
        <v>0</v>
      </c>
      <c r="C22">
        <v>0.30479244696976998</v>
      </c>
      <c r="D22">
        <v>0</v>
      </c>
      <c r="E22">
        <v>0.14347794358319799</v>
      </c>
      <c r="F22">
        <v>27.878300023573701</v>
      </c>
      <c r="H22" t="s">
        <v>32</v>
      </c>
      <c r="I22" t="s">
        <v>72</v>
      </c>
      <c r="J22" t="s">
        <v>33</v>
      </c>
      <c r="K22" t="s">
        <v>74</v>
      </c>
      <c r="L22" t="s">
        <v>73</v>
      </c>
      <c r="M22" t="s">
        <v>61</v>
      </c>
      <c r="N22" t="s">
        <v>71</v>
      </c>
      <c r="O22" t="s">
        <v>69</v>
      </c>
      <c r="P22" s="9" t="s">
        <v>59</v>
      </c>
      <c r="Q22" t="s">
        <v>66</v>
      </c>
      <c r="R22" t="s">
        <v>70</v>
      </c>
      <c r="S22" t="s">
        <v>67</v>
      </c>
      <c r="T22" t="s">
        <v>34</v>
      </c>
      <c r="U22" t="s">
        <v>35</v>
      </c>
      <c r="V22" t="s">
        <v>36</v>
      </c>
      <c r="W22" t="s">
        <v>37</v>
      </c>
      <c r="X22" t="s">
        <v>38</v>
      </c>
      <c r="Y22" t="s">
        <v>39</v>
      </c>
      <c r="Z22" t="s">
        <v>40</v>
      </c>
      <c r="AA22" t="s">
        <v>41</v>
      </c>
      <c r="AB22" t="s">
        <v>42</v>
      </c>
      <c r="AC22" t="s">
        <v>43</v>
      </c>
      <c r="AD22" t="s">
        <v>25</v>
      </c>
      <c r="AE22" t="s">
        <v>97</v>
      </c>
      <c r="AF22" t="s">
        <v>44</v>
      </c>
      <c r="AG22" t="s">
        <v>45</v>
      </c>
      <c r="AK22" s="10"/>
      <c r="AM22" s="10"/>
    </row>
    <row r="23" spans="1:55">
      <c r="A23" t="s">
        <v>18</v>
      </c>
      <c r="B23">
        <v>0</v>
      </c>
      <c r="C23">
        <v>0.19766058896745101</v>
      </c>
      <c r="D23">
        <v>0</v>
      </c>
      <c r="E23">
        <v>1.3348681394455799</v>
      </c>
      <c r="F23">
        <v>22.004462829860699</v>
      </c>
      <c r="H23">
        <v>1400</v>
      </c>
      <c r="I23">
        <v>4</v>
      </c>
      <c r="J23">
        <f t="shared" ref="J23:J39" si="22">2*H23^3</f>
        <v>5488000000</v>
      </c>
      <c r="K23" s="6">
        <v>634130.75</v>
      </c>
      <c r="L23">
        <f>K23*8</f>
        <v>5073046</v>
      </c>
      <c r="M23" s="10">
        <f>(3*H23^2)*8/1000000</f>
        <v>47.04</v>
      </c>
      <c r="N23">
        <f t="shared" ref="N23:N39" si="23">40*2^20/8</f>
        <v>5242880</v>
      </c>
      <c r="O23">
        <f t="shared" ref="O23:O39" si="24">SQRT(N23/3)</f>
        <v>1321.9783155054649</v>
      </c>
      <c r="P23" s="10">
        <f>J23/L23</f>
        <v>1081.7958283839728</v>
      </c>
      <c r="Q23" s="10">
        <f>SQRT(N23/3)</f>
        <v>1321.9783155054649</v>
      </c>
      <c r="R23">
        <f t="shared" ref="R23:R39" si="25">H23/(1+H23/O23)</f>
        <v>679.93548338167682</v>
      </c>
      <c r="S23" s="10">
        <f t="shared" ref="S23:S39" si="26">0.5*SQRT(N23/3)</f>
        <v>660.98915775273247</v>
      </c>
      <c r="T23" s="1">
        <f t="shared" ref="T23:T39" si="27">$B$28*J23</f>
        <v>0</v>
      </c>
      <c r="U23" s="1">
        <f>$C$28*L23</f>
        <v>0.26589530155242164</v>
      </c>
      <c r="V23">
        <f t="shared" ref="V23:V39" si="28">T23+U23</f>
        <v>0.26589530155242164</v>
      </c>
      <c r="W23">
        <f t="shared" ref="W23:W39" si="29">MAX(T23,U23)</f>
        <v>0.26589530155242164</v>
      </c>
      <c r="X23" s="1">
        <f t="shared" ref="X23:X39" si="30">$D$28*J23</f>
        <v>0</v>
      </c>
      <c r="Y23" s="1">
        <f>$E$28*L23</f>
        <v>1.1981717096894597</v>
      </c>
      <c r="Z23" s="1">
        <f t="shared" ref="Z23:Z39" si="31">AB23*$F$28</f>
        <v>5799.8985993194965</v>
      </c>
      <c r="AA23">
        <f t="shared" ref="AA23:AA39" si="32">SUM(X23:Z23)</f>
        <v>5801.0967710291861</v>
      </c>
      <c r="AB23">
        <v>22.88818359375</v>
      </c>
      <c r="AC23">
        <v>5587.2917175292969</v>
      </c>
      <c r="AD23">
        <f>J23/(AB23*1000000000)</f>
        <v>0.23977437866666668</v>
      </c>
      <c r="AE23">
        <f>(L23*8)/AB23/1000000000</f>
        <v>1.7731580941653332E-3</v>
      </c>
      <c r="AF23">
        <f>ABS(V23-AB23)/ABS(AB23)*100</f>
        <v>98.838285701164025</v>
      </c>
      <c r="AG23">
        <f>ABS(AA23-AC23)/ABS(AC23)*100</f>
        <v>3.8266312966818559</v>
      </c>
      <c r="AK23" s="10"/>
      <c r="AM23" s="10"/>
    </row>
    <row r="24" spans="1:55">
      <c r="A24" t="s">
        <v>17</v>
      </c>
      <c r="B24">
        <v>0</v>
      </c>
      <c r="C24">
        <v>0.20291589174781199</v>
      </c>
      <c r="D24">
        <v>0</v>
      </c>
      <c r="E24">
        <v>1.30169188970917</v>
      </c>
      <c r="F24">
        <v>22.355282102633399</v>
      </c>
      <c r="H24">
        <v>1500</v>
      </c>
      <c r="I24">
        <v>4</v>
      </c>
      <c r="J24">
        <f t="shared" si="22"/>
        <v>6750000000</v>
      </c>
      <c r="K24">
        <v>2563328.5</v>
      </c>
      <c r="L24">
        <f t="shared" ref="L24:L38" si="33">K24*8</f>
        <v>20506628</v>
      </c>
      <c r="M24" s="10">
        <f t="shared" ref="M24:M39" si="34">(3*H24^2)*8/1000000</f>
        <v>54</v>
      </c>
      <c r="N24">
        <f t="shared" si="23"/>
        <v>5242880</v>
      </c>
      <c r="O24">
        <f t="shared" si="24"/>
        <v>1321.9783155054649</v>
      </c>
      <c r="P24" s="10">
        <f t="shared" ref="P24:P27" si="35">J24/L24</f>
        <v>329.16186903083235</v>
      </c>
      <c r="Q24" s="10">
        <f t="shared" ref="Q24:Q39" si="36">SQRT(N24/3)</f>
        <v>1321.9783155054649</v>
      </c>
      <c r="R24">
        <f t="shared" si="25"/>
        <v>702.68699882019246</v>
      </c>
      <c r="S24" s="10">
        <f t="shared" si="26"/>
        <v>660.98915775273247</v>
      </c>
      <c r="T24" s="1">
        <f t="shared" si="27"/>
        <v>0</v>
      </c>
      <c r="U24" s="1">
        <f t="shared" ref="U24:U39" si="37">$C$28*L24</f>
        <v>1.0748209331993703</v>
      </c>
      <c r="V24">
        <f t="shared" si="28"/>
        <v>1.0748209331993703</v>
      </c>
      <c r="W24">
        <f t="shared" si="29"/>
        <v>1.0748209331993703</v>
      </c>
      <c r="X24" s="1">
        <f t="shared" si="30"/>
        <v>0</v>
      </c>
      <c r="Y24" s="1">
        <f t="shared" ref="Y24:Y39" si="38">$E$28*L24</f>
        <v>4.8433350556501455</v>
      </c>
      <c r="Z24" s="1">
        <f t="shared" si="31"/>
        <v>8351.8539830200752</v>
      </c>
      <c r="AA24">
        <f t="shared" si="32"/>
        <v>8356.697318075725</v>
      </c>
      <c r="AB24">
        <v>32.958984375</v>
      </c>
      <c r="AC24">
        <v>8105.0537109265133</v>
      </c>
      <c r="AD24">
        <f t="shared" ref="AD24:AD39" si="39">J24/(AB24*1000000000)</f>
        <v>0.20480000000000001</v>
      </c>
      <c r="AE24">
        <f t="shared" ref="AE24:AE39" si="40">(L24*8)/AB24/1000000000</f>
        <v>4.9774902689185187E-3</v>
      </c>
      <c r="AF24">
        <f t="shared" ref="AF24:AF39" si="41">ABS(V24-AB24)/ABS(AB24)*100</f>
        <v>96.738913672307689</v>
      </c>
      <c r="AG24">
        <f t="shared" ref="AG23:AG39" si="42">ABS(AA24-AC24)/ABS(AC24)*100</f>
        <v>3.1047740844698923</v>
      </c>
      <c r="AK24" s="10"/>
      <c r="AM24" s="10"/>
    </row>
    <row r="25" spans="1:55">
      <c r="H25">
        <v>1600</v>
      </c>
      <c r="I25">
        <v>2</v>
      </c>
      <c r="J25">
        <f t="shared" si="22"/>
        <v>8192000000</v>
      </c>
      <c r="K25">
        <v>38865307</v>
      </c>
      <c r="L25">
        <f t="shared" si="33"/>
        <v>310922456</v>
      </c>
      <c r="M25" s="10">
        <f t="shared" si="34"/>
        <v>61.44</v>
      </c>
      <c r="N25">
        <f t="shared" si="23"/>
        <v>5242880</v>
      </c>
      <c r="O25">
        <f t="shared" si="24"/>
        <v>1321.9783155054649</v>
      </c>
      <c r="P25" s="10">
        <f t="shared" si="35"/>
        <v>26.347405412235648</v>
      </c>
      <c r="Q25" s="10">
        <f t="shared" si="36"/>
        <v>1321.9783155054649</v>
      </c>
      <c r="R25">
        <f t="shared" si="25"/>
        <v>723.88124634075098</v>
      </c>
      <c r="S25" s="10">
        <f t="shared" si="26"/>
        <v>660.98915775273247</v>
      </c>
      <c r="T25" s="1">
        <f t="shared" si="27"/>
        <v>0</v>
      </c>
      <c r="U25" s="1">
        <f t="shared" si="37"/>
        <v>16.296485424642228</v>
      </c>
      <c r="V25">
        <f t="shared" si="28"/>
        <v>16.296485424642228</v>
      </c>
      <c r="W25">
        <f t="shared" si="29"/>
        <v>16.296485424642228</v>
      </c>
      <c r="X25" s="1">
        <f t="shared" si="30"/>
        <v>0</v>
      </c>
      <c r="Y25" s="1">
        <f t="shared" si="38"/>
        <v>73.434873385016772</v>
      </c>
      <c r="Z25" s="1">
        <f t="shared" si="31"/>
        <v>11367.801254666214</v>
      </c>
      <c r="AA25">
        <f t="shared" si="32"/>
        <v>11441.23612805123</v>
      </c>
      <c r="AB25" s="6">
        <v>44.86083984375</v>
      </c>
      <c r="AC25">
        <v>10979.078813016356</v>
      </c>
      <c r="AD25">
        <f t="shared" si="39"/>
        <v>0.18260915374149661</v>
      </c>
      <c r="AE25">
        <f t="shared" si="40"/>
        <v>5.5446568915417688E-2</v>
      </c>
      <c r="AF25">
        <f t="shared" si="41"/>
        <v>63.673249360906361</v>
      </c>
      <c r="AG25">
        <f t="shared" si="42"/>
        <v>4.2094361731601637</v>
      </c>
      <c r="AK25" s="10"/>
      <c r="AM25" s="10"/>
    </row>
    <row r="26" spans="1:55">
      <c r="A26" s="4" t="s">
        <v>58</v>
      </c>
      <c r="B26" s="4" t="s">
        <v>29</v>
      </c>
      <c r="C26" s="4" t="s">
        <v>26</v>
      </c>
      <c r="D26" s="4" t="s">
        <v>30</v>
      </c>
      <c r="E26" s="4" t="s">
        <v>27</v>
      </c>
      <c r="F26" s="4" t="s">
        <v>28</v>
      </c>
      <c r="H26">
        <v>1700</v>
      </c>
      <c r="I26">
        <v>2</v>
      </c>
      <c r="J26">
        <f t="shared" si="22"/>
        <v>9826000000</v>
      </c>
      <c r="K26">
        <v>91828457</v>
      </c>
      <c r="L26">
        <f t="shared" si="33"/>
        <v>734627656</v>
      </c>
      <c r="M26" s="10">
        <f t="shared" si="34"/>
        <v>69.36</v>
      </c>
      <c r="N26">
        <f t="shared" si="23"/>
        <v>5242880</v>
      </c>
      <c r="O26">
        <f t="shared" si="24"/>
        <v>1321.9783155054649</v>
      </c>
      <c r="P26" s="10">
        <f t="shared" si="35"/>
        <v>13.375483375485663</v>
      </c>
      <c r="Q26" s="10">
        <f t="shared" si="36"/>
        <v>1321.9783155054649</v>
      </c>
      <c r="R26">
        <f t="shared" si="25"/>
        <v>743.67282016164631</v>
      </c>
      <c r="S26" s="10">
        <f t="shared" si="26"/>
        <v>660.98915775273247</v>
      </c>
      <c r="T26" s="1">
        <f t="shared" si="27"/>
        <v>0</v>
      </c>
      <c r="U26" s="1">
        <f t="shared" si="37"/>
        <v>38.504291528377365</v>
      </c>
      <c r="V26">
        <f t="shared" si="28"/>
        <v>38.504291528377365</v>
      </c>
      <c r="W26">
        <f t="shared" si="29"/>
        <v>38.504291528377365</v>
      </c>
      <c r="X26" s="1">
        <f t="shared" si="30"/>
        <v>0</v>
      </c>
      <c r="Y26" s="1">
        <f t="shared" si="38"/>
        <v>173.50721333389848</v>
      </c>
      <c r="Z26" s="1">
        <f t="shared" si="31"/>
        <v>14847.740414257913</v>
      </c>
      <c r="AA26">
        <f t="shared" si="32"/>
        <v>15021.247627591811</v>
      </c>
      <c r="AB26">
        <v>58.59375</v>
      </c>
      <c r="AC26">
        <v>14327.9296875</v>
      </c>
      <c r="AD26">
        <f t="shared" si="39"/>
        <v>0.16769706666666667</v>
      </c>
      <c r="AE26">
        <f t="shared" si="40"/>
        <v>0.10030116263253333</v>
      </c>
      <c r="AF26">
        <f t="shared" si="41"/>
        <v>34.286009124902627</v>
      </c>
      <c r="AG26">
        <f t="shared" si="42"/>
        <v>4.8389261757522197</v>
      </c>
      <c r="AK26" s="10"/>
      <c r="AM26" s="10"/>
      <c r="BB26" s="1"/>
      <c r="BC26" s="8"/>
    </row>
    <row r="27" spans="1:55">
      <c r="A27" s="4" t="s">
        <v>14</v>
      </c>
      <c r="B27" s="4">
        <f>B19/1000000000</f>
        <v>4.3075493723407999E-12</v>
      </c>
      <c r="C27" s="4">
        <f>C19/1000000000</f>
        <v>0</v>
      </c>
      <c r="D27" s="4">
        <f>D19/100000000</f>
        <v>5.7330559736714102E-11</v>
      </c>
      <c r="E27" s="4">
        <f>E19/100000000</f>
        <v>0</v>
      </c>
      <c r="F27" s="4">
        <f>F19*10</f>
        <v>277.63724329381</v>
      </c>
      <c r="H27">
        <v>1800</v>
      </c>
      <c r="I27">
        <v>2</v>
      </c>
      <c r="J27">
        <f t="shared" si="22"/>
        <v>11664000000</v>
      </c>
      <c r="K27">
        <v>120013856</v>
      </c>
      <c r="L27">
        <f t="shared" si="33"/>
        <v>960110848</v>
      </c>
      <c r="M27" s="10">
        <f t="shared" si="34"/>
        <v>77.760000000000005</v>
      </c>
      <c r="N27">
        <f t="shared" si="23"/>
        <v>5242880</v>
      </c>
      <c r="O27">
        <f t="shared" si="24"/>
        <v>1321.9783155054649</v>
      </c>
      <c r="P27" s="10">
        <f t="shared" si="35"/>
        <v>12.148597241971794</v>
      </c>
      <c r="Q27" s="10">
        <f t="shared" si="36"/>
        <v>1321.9783155054649</v>
      </c>
      <c r="R27">
        <f t="shared" si="25"/>
        <v>762.19650728886427</v>
      </c>
      <c r="S27" s="10">
        <f t="shared" si="26"/>
        <v>660.98915775273247</v>
      </c>
      <c r="T27" s="1">
        <f t="shared" si="27"/>
        <v>0</v>
      </c>
      <c r="U27" s="1">
        <f t="shared" si="37"/>
        <v>50.322619478063324</v>
      </c>
      <c r="V27">
        <f t="shared" si="28"/>
        <v>50.322619478063324</v>
      </c>
      <c r="W27">
        <f t="shared" si="29"/>
        <v>50.322619478063324</v>
      </c>
      <c r="X27" s="1">
        <f t="shared" si="30"/>
        <v>0</v>
      </c>
      <c r="Y27" s="1">
        <f t="shared" si="38"/>
        <v>226.76270947268307</v>
      </c>
      <c r="Z27" s="1">
        <f t="shared" si="31"/>
        <v>18791.671461795169</v>
      </c>
      <c r="AA27">
        <f t="shared" si="32"/>
        <v>19018.434171267851</v>
      </c>
      <c r="AB27">
        <v>74.15771484375</v>
      </c>
      <c r="AC27">
        <v>20944.161154986876</v>
      </c>
      <c r="AD27">
        <f t="shared" si="39"/>
        <v>0.15728639999999999</v>
      </c>
      <c r="AE27">
        <f t="shared" si="40"/>
        <v>0.10357501980992263</v>
      </c>
      <c r="AF27">
        <f t="shared" si="41"/>
        <v>32.141086623161357</v>
      </c>
      <c r="AG27">
        <f t="shared" si="42"/>
        <v>9.1945768057676691</v>
      </c>
      <c r="AK27" s="10"/>
      <c r="AM27" s="10"/>
    </row>
    <row r="28" spans="1:55">
      <c r="A28" s="4" t="s">
        <v>13</v>
      </c>
      <c r="B28" s="4">
        <f t="shared" ref="B28:C32" si="43">B20/1000000000</f>
        <v>0</v>
      </c>
      <c r="C28" s="4">
        <f t="shared" si="43"/>
        <v>5.2413343295610099E-8</v>
      </c>
      <c r="D28" s="4">
        <f t="shared" ref="D28:E32" si="44">D20/100000000</f>
        <v>0</v>
      </c>
      <c r="E28" s="4">
        <f t="shared" si="44"/>
        <v>2.3618388433486701E-7</v>
      </c>
      <c r="F28" s="4">
        <f t="shared" ref="F28:F32" si="45">F20*10</f>
        <v>253.40143640333503</v>
      </c>
      <c r="H28">
        <v>1900</v>
      </c>
      <c r="I28">
        <v>2</v>
      </c>
      <c r="J28">
        <f t="shared" si="22"/>
        <v>13718000000</v>
      </c>
      <c r="K28">
        <v>207866148</v>
      </c>
      <c r="L28">
        <f>K28*8</f>
        <v>1662929184</v>
      </c>
      <c r="M28" s="10">
        <f t="shared" si="34"/>
        <v>86.64</v>
      </c>
      <c r="N28">
        <f t="shared" si="23"/>
        <v>5242880</v>
      </c>
      <c r="O28">
        <f t="shared" si="24"/>
        <v>1321.9783155054649</v>
      </c>
      <c r="P28" s="10">
        <f>J28/L28</f>
        <v>8.2492989671411046</v>
      </c>
      <c r="Q28" s="10">
        <f t="shared" si="36"/>
        <v>1321.9783155054649</v>
      </c>
      <c r="R28">
        <f t="shared" si="25"/>
        <v>779.57036128169534</v>
      </c>
      <c r="S28" s="10">
        <f t="shared" si="26"/>
        <v>660.98915775273247</v>
      </c>
      <c r="T28" s="1">
        <f t="shared" si="27"/>
        <v>0</v>
      </c>
      <c r="U28" s="1">
        <f t="shared" si="37"/>
        <v>87.159678197280769</v>
      </c>
      <c r="V28">
        <f t="shared" si="28"/>
        <v>87.159678197280769</v>
      </c>
      <c r="W28">
        <f t="shared" si="29"/>
        <v>87.159678197280769</v>
      </c>
      <c r="X28" s="1">
        <f t="shared" si="30"/>
        <v>0</v>
      </c>
      <c r="Y28" s="1">
        <f t="shared" si="38"/>
        <v>392.75707405093078</v>
      </c>
      <c r="Z28" s="1">
        <f t="shared" si="31"/>
        <v>23199.594397277986</v>
      </c>
      <c r="AA28">
        <f t="shared" si="32"/>
        <v>23592.351471328915</v>
      </c>
      <c r="AB28">
        <v>91.552734375</v>
      </c>
      <c r="AC28">
        <v>24387.535682098391</v>
      </c>
      <c r="AD28">
        <f t="shared" si="39"/>
        <v>0.14983714133333334</v>
      </c>
      <c r="AE28">
        <f t="shared" si="40"/>
        <v>0.14530896933683199</v>
      </c>
      <c r="AF28">
        <f t="shared" si="41"/>
        <v>4.7983888277167921</v>
      </c>
      <c r="AG28">
        <f t="shared" si="42"/>
        <v>3.2606173134302314</v>
      </c>
      <c r="AK28" s="10"/>
      <c r="AM28" s="10"/>
    </row>
    <row r="29" spans="1:55">
      <c r="A29" s="4" t="s">
        <v>16</v>
      </c>
      <c r="B29" s="4">
        <f t="shared" si="43"/>
        <v>0</v>
      </c>
      <c r="C29" s="4">
        <f t="shared" si="43"/>
        <v>2.3062422637947399E-10</v>
      </c>
      <c r="D29" s="4">
        <f t="shared" si="44"/>
        <v>0</v>
      </c>
      <c r="E29" s="4">
        <f t="shared" si="44"/>
        <v>0</v>
      </c>
      <c r="F29" s="4">
        <f t="shared" si="45"/>
        <v>250.50346967374</v>
      </c>
      <c r="H29">
        <v>2000</v>
      </c>
      <c r="I29">
        <v>2</v>
      </c>
      <c r="J29">
        <f t="shared" si="22"/>
        <v>16000000000</v>
      </c>
      <c r="K29">
        <v>225001979</v>
      </c>
      <c r="L29">
        <f t="shared" si="33"/>
        <v>1800015832</v>
      </c>
      <c r="M29" s="10">
        <f t="shared" si="34"/>
        <v>96</v>
      </c>
      <c r="N29">
        <f t="shared" si="23"/>
        <v>5242880</v>
      </c>
      <c r="O29">
        <f t="shared" si="24"/>
        <v>1321.9783155054649</v>
      </c>
      <c r="P29" s="10">
        <f t="shared" ref="P29:P31" si="46">J29/L29</f>
        <v>8.8888107068604931</v>
      </c>
      <c r="Q29" s="10">
        <f t="shared" si="36"/>
        <v>1321.9783155054649</v>
      </c>
      <c r="R29">
        <f t="shared" si="25"/>
        <v>795.89822084935292</v>
      </c>
      <c r="S29" s="10">
        <f t="shared" si="26"/>
        <v>660.98915775273247</v>
      </c>
      <c r="T29" s="1">
        <f t="shared" si="27"/>
        <v>0</v>
      </c>
      <c r="U29" s="1">
        <f t="shared" si="37"/>
        <v>94.344847740149234</v>
      </c>
      <c r="V29">
        <f t="shared" si="28"/>
        <v>94.344847740149234</v>
      </c>
      <c r="W29">
        <f t="shared" si="29"/>
        <v>94.344847740149234</v>
      </c>
      <c r="X29" s="1">
        <f t="shared" si="30"/>
        <v>0</v>
      </c>
      <c r="Y29" s="1">
        <f t="shared" si="38"/>
        <v>425.13473106601742</v>
      </c>
      <c r="Z29" s="1">
        <f t="shared" si="31"/>
        <v>28071.509220706364</v>
      </c>
      <c r="AA29">
        <f t="shared" si="32"/>
        <v>28496.643951772381</v>
      </c>
      <c r="AB29">
        <v>110.77880859375</v>
      </c>
      <c r="AC29">
        <v>28257.117638229676</v>
      </c>
      <c r="AD29">
        <f t="shared" si="39"/>
        <v>0.14443195592286501</v>
      </c>
      <c r="AE29">
        <f t="shared" si="40"/>
        <v>0.12998990365394161</v>
      </c>
      <c r="AF29">
        <f t="shared" si="41"/>
        <v>14.834931935283468</v>
      </c>
      <c r="AG29">
        <f t="shared" si="42"/>
        <v>0.84766718463402113</v>
      </c>
      <c r="AK29" s="10"/>
      <c r="AM29" s="10"/>
    </row>
    <row r="30" spans="1:55">
      <c r="A30" s="4" t="s">
        <v>15</v>
      </c>
      <c r="B30" s="4">
        <f t="shared" si="43"/>
        <v>0</v>
      </c>
      <c r="C30" s="4">
        <f t="shared" si="43"/>
        <v>3.0479244696976997E-10</v>
      </c>
      <c r="D30" s="4">
        <f t="shared" si="44"/>
        <v>0</v>
      </c>
      <c r="E30" s="4">
        <f t="shared" si="44"/>
        <v>1.4347794358319799E-9</v>
      </c>
      <c r="F30" s="4">
        <f t="shared" si="45"/>
        <v>278.78300023573701</v>
      </c>
      <c r="H30">
        <v>2100</v>
      </c>
      <c r="I30">
        <v>2</v>
      </c>
      <c r="J30">
        <f t="shared" si="22"/>
        <v>18522000000</v>
      </c>
      <c r="K30">
        <v>311932339</v>
      </c>
      <c r="L30">
        <f t="shared" si="33"/>
        <v>2495458712</v>
      </c>
      <c r="M30" s="10">
        <f t="shared" si="34"/>
        <v>105.84</v>
      </c>
      <c r="N30">
        <f t="shared" si="23"/>
        <v>5242880</v>
      </c>
      <c r="O30">
        <f t="shared" si="24"/>
        <v>1321.9783155054649</v>
      </c>
      <c r="P30" s="10">
        <f t="shared" si="46"/>
        <v>7.422282689323854</v>
      </c>
      <c r="Q30" s="10">
        <f t="shared" si="36"/>
        <v>1321.9783155054649</v>
      </c>
      <c r="R30">
        <f t="shared" si="25"/>
        <v>811.27178684398143</v>
      </c>
      <c r="S30" s="10">
        <f t="shared" si="26"/>
        <v>660.98915775273247</v>
      </c>
      <c r="T30" s="1">
        <f t="shared" si="27"/>
        <v>0</v>
      </c>
      <c r="U30" s="1">
        <f t="shared" si="37"/>
        <v>130.795334152077</v>
      </c>
      <c r="V30">
        <f t="shared" si="28"/>
        <v>130.795334152077</v>
      </c>
      <c r="W30">
        <f t="shared" si="29"/>
        <v>130.795334152077</v>
      </c>
      <c r="X30" s="1">
        <f t="shared" si="30"/>
        <v>0</v>
      </c>
      <c r="Y30" s="1">
        <f t="shared" si="38"/>
        <v>589.38713179744423</v>
      </c>
      <c r="Z30" s="1">
        <f t="shared" si="31"/>
        <v>33407.415932080301</v>
      </c>
      <c r="AA30">
        <f t="shared" si="32"/>
        <v>33996.803063877742</v>
      </c>
      <c r="AB30">
        <v>131.8359375</v>
      </c>
      <c r="AC30">
        <v>33555.841619282226</v>
      </c>
      <c r="AD30">
        <f t="shared" si="39"/>
        <v>0.1404928</v>
      </c>
      <c r="AE30">
        <f t="shared" si="40"/>
        <v>0.15142813162002963</v>
      </c>
      <c r="AF30">
        <f t="shared" si="41"/>
        <v>0.78931690983196146</v>
      </c>
      <c r="AG30">
        <f t="shared" si="42"/>
        <v>1.314112307474135</v>
      </c>
      <c r="AK30" s="10"/>
      <c r="AM30" s="10"/>
    </row>
    <row r="31" spans="1:55">
      <c r="A31" s="4" t="s">
        <v>18</v>
      </c>
      <c r="B31" s="4">
        <f t="shared" si="43"/>
        <v>0</v>
      </c>
      <c r="C31" s="4">
        <f t="shared" si="43"/>
        <v>1.97660588967451E-10</v>
      </c>
      <c r="D31" s="4">
        <f t="shared" si="44"/>
        <v>0</v>
      </c>
      <c r="E31" s="4">
        <f t="shared" si="44"/>
        <v>1.3348681394455799E-8</v>
      </c>
      <c r="F31" s="4">
        <f t="shared" si="45"/>
        <v>220.04462829860699</v>
      </c>
      <c r="H31">
        <v>2200</v>
      </c>
      <c r="I31">
        <v>2</v>
      </c>
      <c r="J31">
        <f t="shared" si="22"/>
        <v>21296000000</v>
      </c>
      <c r="K31">
        <v>325919839</v>
      </c>
      <c r="L31">
        <f t="shared" si="33"/>
        <v>2607358712</v>
      </c>
      <c r="M31" s="10">
        <f t="shared" si="34"/>
        <v>116.16</v>
      </c>
      <c r="N31">
        <f t="shared" si="23"/>
        <v>5242880</v>
      </c>
      <c r="O31">
        <f t="shared" si="24"/>
        <v>1321.9783155054649</v>
      </c>
      <c r="P31" s="10">
        <f t="shared" si="46"/>
        <v>8.1676525374081326</v>
      </c>
      <c r="Q31" s="10">
        <f t="shared" si="36"/>
        <v>1321.9783155054649</v>
      </c>
      <c r="R31">
        <f t="shared" si="25"/>
        <v>825.77234541962923</v>
      </c>
      <c r="S31" s="10">
        <f t="shared" si="26"/>
        <v>660.98915775273247</v>
      </c>
      <c r="T31" s="1">
        <f t="shared" si="27"/>
        <v>0</v>
      </c>
      <c r="U31" s="1">
        <f t="shared" si="37"/>
        <v>136.66038726685579</v>
      </c>
      <c r="V31">
        <f t="shared" si="28"/>
        <v>136.66038726685579</v>
      </c>
      <c r="W31">
        <f t="shared" si="29"/>
        <v>136.66038726685579</v>
      </c>
      <c r="X31" s="1">
        <f t="shared" si="30"/>
        <v>0</v>
      </c>
      <c r="Y31" s="1">
        <f t="shared" si="38"/>
        <v>615.81610845451587</v>
      </c>
      <c r="Z31" s="1">
        <f t="shared" si="31"/>
        <v>39207.314531399796</v>
      </c>
      <c r="AA31">
        <f t="shared" si="32"/>
        <v>39823.130639854309</v>
      </c>
      <c r="AB31">
        <v>154.72412109375</v>
      </c>
      <c r="AC31">
        <v>39304.568481445312</v>
      </c>
      <c r="AD31">
        <f t="shared" si="39"/>
        <v>0.13763852623274161</v>
      </c>
      <c r="AE31">
        <f t="shared" si="40"/>
        <v>0.13481330220878265</v>
      </c>
      <c r="AF31">
        <f t="shared" si="41"/>
        <v>11.674801381453046</v>
      </c>
      <c r="AG31">
        <f t="shared" si="42"/>
        <v>1.3193432174526907</v>
      </c>
      <c r="AK31" s="10"/>
      <c r="AM31" s="10"/>
    </row>
    <row r="32" spans="1:55">
      <c r="A32" s="4" t="s">
        <v>17</v>
      </c>
      <c r="B32" s="4">
        <f t="shared" si="43"/>
        <v>0</v>
      </c>
      <c r="C32" s="4">
        <f t="shared" si="43"/>
        <v>2.0291589174781198E-10</v>
      </c>
      <c r="D32" s="4">
        <f t="shared" si="44"/>
        <v>0</v>
      </c>
      <c r="E32" s="4">
        <f t="shared" si="44"/>
        <v>1.30169188970917E-8</v>
      </c>
      <c r="F32" s="4">
        <f t="shared" si="45"/>
        <v>223.55282102633399</v>
      </c>
      <c r="H32">
        <v>2300</v>
      </c>
      <c r="I32">
        <v>2</v>
      </c>
      <c r="J32">
        <f t="shared" si="22"/>
        <v>24334000000</v>
      </c>
      <c r="K32" s="6">
        <v>373644006.54166698</v>
      </c>
      <c r="L32">
        <f>K32*8</f>
        <v>2989152052.3333359</v>
      </c>
      <c r="M32" s="10">
        <f t="shared" si="34"/>
        <v>126.96</v>
      </c>
      <c r="N32">
        <f t="shared" si="23"/>
        <v>5242880</v>
      </c>
      <c r="O32">
        <f t="shared" si="24"/>
        <v>1321.9783155054649</v>
      </c>
      <c r="P32" s="10">
        <f>J32/L32</f>
        <v>8.1407702164247038</v>
      </c>
      <c r="Q32" s="10">
        <f t="shared" si="36"/>
        <v>1321.9783155054649</v>
      </c>
      <c r="R32">
        <f t="shared" si="25"/>
        <v>839.47220574075845</v>
      </c>
      <c r="S32" s="10">
        <f t="shared" si="26"/>
        <v>660.98915775273247</v>
      </c>
      <c r="T32" s="1">
        <f t="shared" si="27"/>
        <v>0</v>
      </c>
      <c r="U32" s="1">
        <f t="shared" si="37"/>
        <v>156.67145268172462</v>
      </c>
      <c r="V32">
        <f t="shared" si="28"/>
        <v>156.67145268172462</v>
      </c>
      <c r="W32">
        <f t="shared" si="29"/>
        <v>156.67145268172462</v>
      </c>
      <c r="X32" s="1">
        <f t="shared" si="30"/>
        <v>0</v>
      </c>
      <c r="Y32" s="1">
        <f t="shared" si="38"/>
        <v>705.98954258762694</v>
      </c>
      <c r="Z32" s="1">
        <f t="shared" si="31"/>
        <v>41217.946045830555</v>
      </c>
      <c r="AA32">
        <f t="shared" si="32"/>
        <v>41923.935588418179</v>
      </c>
      <c r="AB32">
        <v>162.65869140625</v>
      </c>
      <c r="AC32">
        <v>41925.160480481303</v>
      </c>
      <c r="AD32">
        <f t="shared" si="39"/>
        <v>0.14960159699812384</v>
      </c>
      <c r="AE32">
        <f t="shared" si="40"/>
        <v>0.14701468585494748</v>
      </c>
      <c r="AF32">
        <f t="shared" si="41"/>
        <v>3.6808600098545545</v>
      </c>
      <c r="AG32">
        <f t="shared" si="42"/>
        <v>2.9216156815782073E-3</v>
      </c>
      <c r="AK32" s="10"/>
      <c r="AM32" s="10"/>
    </row>
    <row r="33" spans="1:39">
      <c r="B33" t="s">
        <v>25</v>
      </c>
      <c r="C33" t="s">
        <v>110</v>
      </c>
      <c r="D33" t="s">
        <v>108</v>
      </c>
      <c r="E33" t="s">
        <v>109</v>
      </c>
      <c r="H33">
        <v>2400</v>
      </c>
      <c r="I33">
        <v>2</v>
      </c>
      <c r="J33">
        <f t="shared" si="22"/>
        <v>27648000000</v>
      </c>
      <c r="K33">
        <v>418936688.19999999</v>
      </c>
      <c r="L33">
        <f t="shared" si="33"/>
        <v>3351493505.5999999</v>
      </c>
      <c r="M33" s="10">
        <f t="shared" si="34"/>
        <v>138.24</v>
      </c>
      <c r="N33">
        <f t="shared" si="23"/>
        <v>5242880</v>
      </c>
      <c r="O33">
        <f t="shared" si="24"/>
        <v>1321.9783155054649</v>
      </c>
      <c r="P33" s="10">
        <f t="shared" ref="P33" si="47">J33/L33</f>
        <v>8.2494565344683028</v>
      </c>
      <c r="Q33" s="10">
        <f t="shared" si="36"/>
        <v>1321.9783155054649</v>
      </c>
      <c r="R33">
        <f t="shared" si="25"/>
        <v>852.43590592553983</v>
      </c>
      <c r="S33" s="10">
        <f t="shared" si="26"/>
        <v>660.98915775273247</v>
      </c>
      <c r="T33" s="1">
        <f t="shared" si="27"/>
        <v>0</v>
      </c>
      <c r="U33" s="1">
        <f t="shared" si="37"/>
        <v>175.66297966202055</v>
      </c>
      <c r="V33">
        <f t="shared" si="28"/>
        <v>175.66297966202055</v>
      </c>
      <c r="W33">
        <f t="shared" si="29"/>
        <v>175.66297966202055</v>
      </c>
      <c r="X33" s="1">
        <f t="shared" si="30"/>
        <v>0</v>
      </c>
      <c r="Y33" s="1">
        <f t="shared" si="38"/>
        <v>791.56875447568837</v>
      </c>
      <c r="Z33" s="1">
        <f t="shared" si="31"/>
        <v>45393.873037340592</v>
      </c>
      <c r="AA33">
        <f t="shared" si="32"/>
        <v>46185.44179181628</v>
      </c>
      <c r="AB33">
        <v>179.13818359375</v>
      </c>
      <c r="AC33">
        <v>46189.113054243899</v>
      </c>
      <c r="AD33">
        <f t="shared" si="39"/>
        <v>0.15433895468483816</v>
      </c>
      <c r="AE33">
        <f t="shared" si="40"/>
        <v>0.14967187624054623</v>
      </c>
      <c r="AF33">
        <f t="shared" si="41"/>
        <v>1.9399571113272693</v>
      </c>
      <c r="AG33">
        <f t="shared" si="42"/>
        <v>7.9483284801492114E-3</v>
      </c>
      <c r="AK33" s="10"/>
      <c r="AM33" s="10"/>
    </row>
    <row r="34" spans="1:39">
      <c r="A34" s="4" t="s">
        <v>14</v>
      </c>
      <c r="B34" s="4">
        <f>1/B27/1000000000</f>
        <v>232.15056022830493</v>
      </c>
      <c r="C34" s="4" t="e">
        <f t="shared" ref="C34:C39" si="48">8/C27/1000000000</f>
        <v>#DIV/0!</v>
      </c>
      <c r="D34">
        <v>228.91399126349759</v>
      </c>
      <c r="E34">
        <v>5.4609846191498583</v>
      </c>
      <c r="H34">
        <v>2500</v>
      </c>
      <c r="I34">
        <v>2</v>
      </c>
      <c r="J34">
        <f t="shared" si="22"/>
        <v>31250000000</v>
      </c>
      <c r="K34" s="6">
        <v>464229369.858334</v>
      </c>
      <c r="L34">
        <f>K34*8</f>
        <v>3713834958.866672</v>
      </c>
      <c r="M34" s="10">
        <f t="shared" si="34"/>
        <v>150</v>
      </c>
      <c r="N34">
        <f t="shared" si="23"/>
        <v>5242880</v>
      </c>
      <c r="O34">
        <f t="shared" si="24"/>
        <v>1321.9783155054649</v>
      </c>
      <c r="P34" s="10">
        <f>J34/L34</f>
        <v>8.4144826967583857</v>
      </c>
      <c r="Q34" s="10">
        <f t="shared" si="36"/>
        <v>1321.9783155054649</v>
      </c>
      <c r="R34">
        <f t="shared" si="25"/>
        <v>864.72122967201506</v>
      </c>
      <c r="S34" s="10">
        <f t="shared" si="26"/>
        <v>660.98915775273247</v>
      </c>
      <c r="T34" s="1">
        <f t="shared" si="27"/>
        <v>0</v>
      </c>
      <c r="U34" s="1">
        <f t="shared" si="37"/>
        <v>194.6545066423169</v>
      </c>
      <c r="V34">
        <f t="shared" si="28"/>
        <v>194.6545066423169</v>
      </c>
      <c r="W34">
        <f t="shared" si="29"/>
        <v>194.6545066423169</v>
      </c>
      <c r="X34" s="1">
        <f t="shared" si="30"/>
        <v>0</v>
      </c>
      <c r="Y34" s="1">
        <f t="shared" si="38"/>
        <v>877.14796636375161</v>
      </c>
      <c r="Z34" s="1">
        <f t="shared" si="31"/>
        <v>49569.80002885063</v>
      </c>
      <c r="AA34">
        <f t="shared" si="32"/>
        <v>50446.947995214381</v>
      </c>
      <c r="AB34">
        <v>195.61767578125</v>
      </c>
      <c r="AC34">
        <v>50453.065628006501</v>
      </c>
      <c r="AD34">
        <f t="shared" si="39"/>
        <v>0.15975039001560062</v>
      </c>
      <c r="AE34">
        <f t="shared" si="40"/>
        <v>0.15188136528192589</v>
      </c>
      <c r="AF34">
        <f t="shared" si="41"/>
        <v>0.49237326590576774</v>
      </c>
      <c r="AG34">
        <f t="shared" si="42"/>
        <v>1.2125393602890161E-2</v>
      </c>
      <c r="AK34" s="10"/>
      <c r="AM34" s="10"/>
    </row>
    <row r="35" spans="1:39">
      <c r="A35" s="4" t="s">
        <v>13</v>
      </c>
      <c r="B35" s="4" t="e">
        <f t="shared" ref="B35:B39" si="49">1/B28/1000000000</f>
        <v>#DIV/0!</v>
      </c>
      <c r="C35" s="4">
        <f t="shared" si="48"/>
        <v>0.15263288882146245</v>
      </c>
      <c r="D35">
        <v>0.16977147783027915</v>
      </c>
      <c r="E35">
        <v>0.12111383521604303</v>
      </c>
      <c r="H35">
        <v>2600</v>
      </c>
      <c r="I35">
        <v>2</v>
      </c>
      <c r="J35">
        <f t="shared" si="22"/>
        <v>35152000000</v>
      </c>
      <c r="K35">
        <v>509522051.51666701</v>
      </c>
      <c r="L35">
        <f t="shared" si="33"/>
        <v>4076176412.1333361</v>
      </c>
      <c r="M35" s="10">
        <f t="shared" si="34"/>
        <v>162.24</v>
      </c>
      <c r="N35">
        <f t="shared" si="23"/>
        <v>5242880</v>
      </c>
      <c r="O35">
        <f t="shared" si="24"/>
        <v>1321.9783155054649</v>
      </c>
      <c r="P35" s="10">
        <f t="shared" ref="P35:P38" si="50">J35/L35</f>
        <v>8.6237680722956256</v>
      </c>
      <c r="Q35" s="10">
        <f t="shared" si="36"/>
        <v>1321.9783155054649</v>
      </c>
      <c r="R35">
        <f t="shared" si="25"/>
        <v>876.38006735670331</v>
      </c>
      <c r="S35" s="10">
        <f t="shared" si="26"/>
        <v>660.98915775273247</v>
      </c>
      <c r="T35" s="1">
        <f t="shared" si="27"/>
        <v>0</v>
      </c>
      <c r="U35" s="1">
        <f t="shared" si="37"/>
        <v>213.6460336226128</v>
      </c>
      <c r="V35">
        <f t="shared" si="28"/>
        <v>213.6460336226128</v>
      </c>
      <c r="W35">
        <f t="shared" si="29"/>
        <v>213.6460336226128</v>
      </c>
      <c r="X35" s="1">
        <f t="shared" si="30"/>
        <v>0</v>
      </c>
      <c r="Y35" s="1">
        <f t="shared" si="38"/>
        <v>962.72717825181303</v>
      </c>
      <c r="Z35" s="1">
        <f t="shared" si="31"/>
        <v>53745.727020360668</v>
      </c>
      <c r="AA35">
        <f t="shared" si="32"/>
        <v>54708.454198612482</v>
      </c>
      <c r="AB35">
        <v>212.09716796875</v>
      </c>
      <c r="AC35">
        <v>54717.018201769097</v>
      </c>
      <c r="AD35">
        <f t="shared" si="39"/>
        <v>0.16573535769784173</v>
      </c>
      <c r="AE35">
        <f t="shared" si="40"/>
        <v>0.15374750926363762</v>
      </c>
      <c r="AF35">
        <f t="shared" si="41"/>
        <v>0.73026229850037971</v>
      </c>
      <c r="AG35">
        <f t="shared" si="42"/>
        <v>1.565144344129776E-2</v>
      </c>
      <c r="AK35" s="10"/>
      <c r="AM35" s="10"/>
    </row>
    <row r="36" spans="1:39">
      <c r="A36" s="4" t="s">
        <v>16</v>
      </c>
      <c r="B36" s="4" t="e">
        <f t="shared" si="49"/>
        <v>#DIV/0!</v>
      </c>
      <c r="C36" s="4">
        <f t="shared" si="48"/>
        <v>34.688463244258784</v>
      </c>
      <c r="D36">
        <v>8.1664317031636227</v>
      </c>
      <c r="E36">
        <v>34.53192331908452</v>
      </c>
      <c r="H36">
        <v>2700</v>
      </c>
      <c r="I36">
        <v>2</v>
      </c>
      <c r="J36">
        <f t="shared" si="22"/>
        <v>39366000000</v>
      </c>
      <c r="K36">
        <v>554814733.17499995</v>
      </c>
      <c r="L36">
        <f t="shared" si="33"/>
        <v>4438517865.3999996</v>
      </c>
      <c r="M36" s="10">
        <f t="shared" si="34"/>
        <v>174.96</v>
      </c>
      <c r="N36">
        <f t="shared" si="23"/>
        <v>5242880</v>
      </c>
      <c r="O36">
        <f t="shared" si="24"/>
        <v>1321.9783155054649</v>
      </c>
      <c r="P36" s="10">
        <f t="shared" si="50"/>
        <v>8.8691768725036617</v>
      </c>
      <c r="Q36" s="10">
        <f t="shared" si="36"/>
        <v>1321.9783155054649</v>
      </c>
      <c r="R36">
        <f t="shared" si="25"/>
        <v>887.4591486742454</v>
      </c>
      <c r="S36" s="10">
        <f t="shared" si="26"/>
        <v>660.98915775273247</v>
      </c>
      <c r="T36" s="1">
        <f t="shared" si="27"/>
        <v>0</v>
      </c>
      <c r="U36" s="1">
        <f t="shared" si="37"/>
        <v>232.63756060290871</v>
      </c>
      <c r="V36">
        <f t="shared" si="28"/>
        <v>232.63756060290871</v>
      </c>
      <c r="W36">
        <f t="shared" si="29"/>
        <v>232.63756060290871</v>
      </c>
      <c r="X36" s="1">
        <f t="shared" si="30"/>
        <v>0</v>
      </c>
      <c r="Y36" s="1">
        <f t="shared" si="38"/>
        <v>1048.3063901398743</v>
      </c>
      <c r="Z36" s="1">
        <f t="shared" si="31"/>
        <v>57921.654011870705</v>
      </c>
      <c r="AA36">
        <f t="shared" si="32"/>
        <v>58969.960402010576</v>
      </c>
      <c r="AB36" s="6">
        <v>228.57666015625</v>
      </c>
      <c r="AC36">
        <v>58980.970775531699</v>
      </c>
      <c r="AD36">
        <f t="shared" si="39"/>
        <v>0.17222230814419226</v>
      </c>
      <c r="AE36">
        <f t="shared" si="40"/>
        <v>0.15534456973396762</v>
      </c>
      <c r="AF36">
        <f t="shared" si="41"/>
        <v>1.776603282191088</v>
      </c>
      <c r="AG36">
        <f t="shared" si="42"/>
        <v>1.8667670905292928E-2</v>
      </c>
      <c r="AK36" s="10"/>
      <c r="AL36" s="1"/>
      <c r="AM36" s="10"/>
    </row>
    <row r="37" spans="1:39">
      <c r="A37" s="4" t="s">
        <v>15</v>
      </c>
      <c r="B37" s="4" t="e">
        <f t="shared" si="49"/>
        <v>#DIV/0!</v>
      </c>
      <c r="C37" s="4">
        <f t="shared" si="48"/>
        <v>26.247369577348675</v>
      </c>
      <c r="D37">
        <v>5.9113580957939238</v>
      </c>
      <c r="E37">
        <v>25.718033144835047</v>
      </c>
      <c r="H37">
        <v>2800</v>
      </c>
      <c r="I37">
        <v>2</v>
      </c>
      <c r="J37">
        <f t="shared" si="22"/>
        <v>43904000000</v>
      </c>
      <c r="K37">
        <v>600107414.83333397</v>
      </c>
      <c r="L37">
        <f t="shared" si="33"/>
        <v>4800859318.6666718</v>
      </c>
      <c r="M37" s="10">
        <f t="shared" si="34"/>
        <v>188.16</v>
      </c>
      <c r="N37">
        <f t="shared" si="23"/>
        <v>5242880</v>
      </c>
      <c r="O37">
        <f t="shared" si="24"/>
        <v>1321.9783155054649</v>
      </c>
      <c r="P37" s="10">
        <f t="shared" si="50"/>
        <v>9.1450294803042311</v>
      </c>
      <c r="Q37" s="10">
        <f t="shared" si="36"/>
        <v>1321.9783155054649</v>
      </c>
      <c r="R37">
        <f t="shared" si="25"/>
        <v>898.00066863316192</v>
      </c>
      <c r="S37" s="10">
        <f t="shared" si="26"/>
        <v>660.98915775273247</v>
      </c>
      <c r="T37" s="1">
        <f t="shared" si="27"/>
        <v>0</v>
      </c>
      <c r="U37" s="1">
        <f t="shared" si="37"/>
        <v>251.62908758320506</v>
      </c>
      <c r="V37">
        <f t="shared" si="28"/>
        <v>251.62908758320506</v>
      </c>
      <c r="W37">
        <f t="shared" si="29"/>
        <v>251.62908758320506</v>
      </c>
      <c r="X37" s="1">
        <f t="shared" si="30"/>
        <v>0</v>
      </c>
      <c r="Y37" s="1">
        <f t="shared" si="38"/>
        <v>1133.8856020279377</v>
      </c>
      <c r="Z37" s="1">
        <f t="shared" si="31"/>
        <v>62097.581003380743</v>
      </c>
      <c r="AA37">
        <f t="shared" si="32"/>
        <v>63231.466605408677</v>
      </c>
      <c r="AB37">
        <v>245.05615234375</v>
      </c>
      <c r="AC37">
        <v>63244.923349294302</v>
      </c>
      <c r="AD37">
        <f t="shared" si="39"/>
        <v>0.17915893798256538</v>
      </c>
      <c r="AE37">
        <f t="shared" si="40"/>
        <v>0.1567268325320742</v>
      </c>
      <c r="AF37">
        <f t="shared" si="41"/>
        <v>2.6822159642149876</v>
      </c>
      <c r="AG37">
        <f t="shared" si="42"/>
        <v>2.1277192180793273E-2</v>
      </c>
      <c r="AK37" s="10"/>
      <c r="AL37" s="1"/>
      <c r="AM37" s="10"/>
    </row>
    <row r="38" spans="1:39">
      <c r="A38" s="4" t="s">
        <v>18</v>
      </c>
      <c r="B38" s="4" t="e">
        <f t="shared" si="49"/>
        <v>#DIV/0!</v>
      </c>
      <c r="C38" s="4">
        <f t="shared" si="48"/>
        <v>40.473419824309893</v>
      </c>
      <c r="D38" s="3">
        <v>3.840703522329322</v>
      </c>
      <c r="E38" s="3">
        <v>39.986511398190103</v>
      </c>
      <c r="H38">
        <v>2900</v>
      </c>
      <c r="I38">
        <v>2</v>
      </c>
      <c r="J38">
        <f t="shared" si="22"/>
        <v>48778000000</v>
      </c>
      <c r="K38">
        <v>645400096.49166703</v>
      </c>
      <c r="L38">
        <f t="shared" si="33"/>
        <v>5163200771.9333363</v>
      </c>
      <c r="M38" s="10">
        <f t="shared" si="34"/>
        <v>201.84</v>
      </c>
      <c r="N38">
        <f t="shared" si="23"/>
        <v>5242880</v>
      </c>
      <c r="O38">
        <f t="shared" si="24"/>
        <v>1321.9783155054649</v>
      </c>
      <c r="P38" s="10">
        <f t="shared" si="50"/>
        <v>9.4472406080260374</v>
      </c>
      <c r="Q38" s="10">
        <f t="shared" si="36"/>
        <v>1321.9783155054649</v>
      </c>
      <c r="R38">
        <f t="shared" si="25"/>
        <v>908.04282458917953</v>
      </c>
      <c r="S38" s="10">
        <f t="shared" si="26"/>
        <v>660.98915775273247</v>
      </c>
      <c r="T38" s="1">
        <f t="shared" si="27"/>
        <v>0</v>
      </c>
      <c r="U38" s="1">
        <f t="shared" si="37"/>
        <v>270.62061456350102</v>
      </c>
      <c r="V38">
        <f t="shared" si="28"/>
        <v>270.62061456350102</v>
      </c>
      <c r="W38">
        <f t="shared" si="29"/>
        <v>270.62061456350102</v>
      </c>
      <c r="X38" s="1">
        <f t="shared" si="30"/>
        <v>0</v>
      </c>
      <c r="Y38" s="1">
        <f t="shared" si="38"/>
        <v>1219.4648139159992</v>
      </c>
      <c r="Z38" s="1">
        <f t="shared" si="31"/>
        <v>66273.507994890781</v>
      </c>
      <c r="AA38">
        <f t="shared" si="32"/>
        <v>67492.972808806779</v>
      </c>
      <c r="AB38">
        <v>261.53564453125</v>
      </c>
      <c r="AC38">
        <v>67508.875923056898</v>
      </c>
      <c r="AD38">
        <f t="shared" si="39"/>
        <v>0.18650612648774795</v>
      </c>
      <c r="AE38">
        <f t="shared" si="40"/>
        <v>0.15793490118526166</v>
      </c>
      <c r="AF38">
        <f t="shared" si="41"/>
        <v>3.4737024272672286</v>
      </c>
      <c r="AG38">
        <f t="shared" si="42"/>
        <v>2.3557071618618718E-2</v>
      </c>
      <c r="AK38" s="10"/>
      <c r="AL38" s="1"/>
      <c r="AM38" s="10"/>
    </row>
    <row r="39" spans="1:39">
      <c r="A39" s="4" t="s">
        <v>17</v>
      </c>
      <c r="B39" s="4" t="e">
        <f t="shared" si="49"/>
        <v>#DIV/0!</v>
      </c>
      <c r="C39" s="4">
        <f t="shared" si="48"/>
        <v>39.425201895682783</v>
      </c>
      <c r="D39">
        <v>5.8052164564906077</v>
      </c>
      <c r="E39">
        <v>39.368961030855239</v>
      </c>
      <c r="H39">
        <v>3000</v>
      </c>
      <c r="I39">
        <v>2</v>
      </c>
      <c r="J39">
        <f t="shared" si="22"/>
        <v>54000000000</v>
      </c>
      <c r="K39">
        <v>690692778.14999998</v>
      </c>
      <c r="L39">
        <f>K39*8</f>
        <v>5525542225.1999998</v>
      </c>
      <c r="M39" s="10">
        <f t="shared" si="34"/>
        <v>216</v>
      </c>
      <c r="N39">
        <f t="shared" si="23"/>
        <v>5242880</v>
      </c>
      <c r="O39">
        <f t="shared" si="24"/>
        <v>1321.9783155054649</v>
      </c>
      <c r="P39" s="10">
        <f>J39/L39</f>
        <v>9.7727965508480832</v>
      </c>
      <c r="Q39" s="10">
        <f t="shared" si="36"/>
        <v>1321.9783155054649</v>
      </c>
      <c r="R39">
        <f t="shared" si="25"/>
        <v>917.62027872473709</v>
      </c>
      <c r="S39" s="10">
        <f t="shared" si="26"/>
        <v>660.98915775273247</v>
      </c>
      <c r="T39" s="1">
        <f t="shared" si="27"/>
        <v>0</v>
      </c>
      <c r="U39" s="1">
        <f t="shared" si="37"/>
        <v>289.61214154379689</v>
      </c>
      <c r="V39">
        <f t="shared" si="28"/>
        <v>289.61214154379689</v>
      </c>
      <c r="W39">
        <f t="shared" si="29"/>
        <v>289.61214154379689</v>
      </c>
      <c r="X39" s="1">
        <f t="shared" si="30"/>
        <v>0</v>
      </c>
      <c r="Y39" s="1">
        <f t="shared" si="38"/>
        <v>1305.0440258040603</v>
      </c>
      <c r="Z39" s="1">
        <f t="shared" si="31"/>
        <v>70449.434986400825</v>
      </c>
      <c r="AA39">
        <f t="shared" si="32"/>
        <v>71754.479012204887</v>
      </c>
      <c r="AB39">
        <v>278.01513671875</v>
      </c>
      <c r="AC39">
        <v>71772.828496819493</v>
      </c>
      <c r="AD39">
        <f t="shared" si="39"/>
        <v>0.19423402854006586</v>
      </c>
      <c r="AE39">
        <f t="shared" si="40"/>
        <v>0.15899975203982752</v>
      </c>
      <c r="AF39">
        <f t="shared" si="41"/>
        <v>4.1713573447545187</v>
      </c>
      <c r="AG39">
        <f t="shared" si="42"/>
        <v>2.5566060302916763E-2</v>
      </c>
      <c r="AK39" s="10"/>
      <c r="AM39" s="10"/>
    </row>
    <row r="40" spans="1:39">
      <c r="A40" s="14"/>
      <c r="AD40">
        <f>AVERAGE(AD23:AD39)</f>
        <v>0.16977147783027915</v>
      </c>
      <c r="AE40">
        <f>AVERAGE(AE23:AE39)</f>
        <v>0.12111383521604303</v>
      </c>
      <c r="AK40" s="10"/>
      <c r="AM40" s="10"/>
    </row>
    <row r="41" spans="1:39">
      <c r="G41" s="4" t="s">
        <v>47</v>
      </c>
      <c r="H41" s="4"/>
      <c r="M41" s="9"/>
      <c r="N41" s="9"/>
      <c r="AK41" s="10"/>
      <c r="AM41" s="10"/>
    </row>
    <row r="42" spans="1:39">
      <c r="A42" t="s">
        <v>96</v>
      </c>
      <c r="G42" t="s">
        <v>32</v>
      </c>
      <c r="I42" t="s">
        <v>33</v>
      </c>
      <c r="J42" t="s">
        <v>75</v>
      </c>
      <c r="K42" t="s">
        <v>63</v>
      </c>
      <c r="L42" t="s">
        <v>61</v>
      </c>
      <c r="M42" t="s">
        <v>68</v>
      </c>
      <c r="N42" t="s">
        <v>62</v>
      </c>
      <c r="O42" s="9" t="s">
        <v>59</v>
      </c>
      <c r="P42" t="s">
        <v>60</v>
      </c>
      <c r="Q42" t="s">
        <v>34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40</v>
      </c>
      <c r="X42" t="s">
        <v>41</v>
      </c>
      <c r="Y42" t="s">
        <v>42</v>
      </c>
      <c r="Z42" t="s">
        <v>43</v>
      </c>
      <c r="AA42" t="s">
        <v>25</v>
      </c>
      <c r="AB42" t="s">
        <v>97</v>
      </c>
      <c r="AC42" t="s">
        <v>44</v>
      </c>
      <c r="AD42" t="s">
        <v>77</v>
      </c>
      <c r="AE42" t="s">
        <v>45</v>
      </c>
      <c r="AK42" s="10"/>
      <c r="AM42" s="10"/>
    </row>
    <row r="43" spans="1:39">
      <c r="A43" t="s">
        <v>86</v>
      </c>
      <c r="B43" t="s">
        <v>87</v>
      </c>
      <c r="C43" t="s">
        <v>88</v>
      </c>
      <c r="D43" t="s">
        <v>89</v>
      </c>
      <c r="E43" t="s">
        <v>90</v>
      </c>
      <c r="G43">
        <v>2500</v>
      </c>
      <c r="I43">
        <f>2*G43^2</f>
        <v>12500000</v>
      </c>
      <c r="J43" s="3">
        <v>41498102.369999997</v>
      </c>
      <c r="K43" s="3">
        <f>J43/8</f>
        <v>5187262.7962499997</v>
      </c>
      <c r="L43" s="10">
        <f>(G43^2+2*G43)*8/1000000</f>
        <v>50.04</v>
      </c>
      <c r="M43" s="10">
        <f t="shared" ref="M43:M65" si="51">G43/2^17</f>
        <v>1.9073486328125E-2</v>
      </c>
      <c r="N43">
        <f>40*2^20/8</f>
        <v>5242880</v>
      </c>
      <c r="O43" s="10">
        <f>I43/K43</f>
        <v>2.409748742445931</v>
      </c>
      <c r="P43" s="10">
        <f>2</f>
        <v>2</v>
      </c>
      <c r="Q43" s="1">
        <f t="shared" ref="Q43:Q65" si="52">$B$29*I43</f>
        <v>0</v>
      </c>
      <c r="R43" s="1">
        <f>$C$29*K43</f>
        <v>1.1963084694121833E-3</v>
      </c>
      <c r="S43">
        <f t="shared" ref="S43:S65" si="53">Q43+R43</f>
        <v>1.1963084694121833E-3</v>
      </c>
      <c r="T43">
        <f t="shared" ref="T43:T65" si="54">MAX(Q43,R43)</f>
        <v>1.1963084694121833E-3</v>
      </c>
      <c r="U43" s="1">
        <f t="shared" ref="U43:U65" si="55">$D$29*I43</f>
        <v>0</v>
      </c>
      <c r="V43" s="1">
        <f>$E$29*K43</f>
        <v>0</v>
      </c>
      <c r="W43" s="1">
        <f t="shared" ref="W43:W65" si="56">Y43*$F$29</f>
        <v>0.33667666324150652</v>
      </c>
      <c r="X43">
        <f t="shared" ref="X43:X65" si="57">SUM(U43:W43)</f>
        <v>0.33667666324150652</v>
      </c>
      <c r="Y43">
        <v>1.3439999999999999E-3</v>
      </c>
      <c r="Z43">
        <v>0.32956373300000003</v>
      </c>
      <c r="AA43">
        <f>I43/(Y43*1000000000)</f>
        <v>9.3005952380952372</v>
      </c>
      <c r="AB43">
        <f>(K43*8)/Y43/1000000000</f>
        <v>30.876564263392858</v>
      </c>
      <c r="AC43">
        <f t="shared" ref="AC43:AC65" si="58">ABS(T43-Y43)/ABS(Y43)*100</f>
        <v>10.988953168736359</v>
      </c>
      <c r="AD43">
        <f>ABS(S43-Y43)/ABS(Y43)*100</f>
        <v>10.988953168736359</v>
      </c>
      <c r="AE43">
        <f>ABS(X43-Z43)/ABS(Z43)*100</f>
        <v>2.1582867073260448</v>
      </c>
      <c r="AK43" s="10"/>
      <c r="AM43" s="10"/>
    </row>
    <row r="44" spans="1:39">
      <c r="A44" t="s">
        <v>91</v>
      </c>
      <c r="B44">
        <v>48840.901599999997</v>
      </c>
      <c r="C44">
        <v>6.5600000000000006E-2</v>
      </c>
      <c r="D44">
        <v>6.5500000000000003E-2</v>
      </c>
      <c r="E44">
        <v>6.5699999999999995E-2</v>
      </c>
      <c r="G44">
        <v>3500</v>
      </c>
      <c r="I44">
        <f t="shared" ref="I44:I65" si="59">2*G44^2</f>
        <v>24500000</v>
      </c>
      <c r="J44" s="3">
        <v>107601192.7</v>
      </c>
      <c r="K44" s="3">
        <f t="shared" ref="K44:K65" si="60">J44/8</f>
        <v>13450149.0875</v>
      </c>
      <c r="L44" s="10">
        <f t="shared" ref="L44:L65" si="61">(G44^2+2*G44)*8/1000000</f>
        <v>98.055999999999997</v>
      </c>
      <c r="M44" s="10">
        <f t="shared" si="51"/>
        <v>2.6702880859375E-2</v>
      </c>
      <c r="N44">
        <f t="shared" ref="N44:N65" si="62">40*2^20/8</f>
        <v>5242880</v>
      </c>
      <c r="O44" s="10">
        <f t="shared" ref="O44:O65" si="63">I44/K44</f>
        <v>1.8215411472850709</v>
      </c>
      <c r="P44" s="10">
        <f>2</f>
        <v>2</v>
      </c>
      <c r="Q44" s="1">
        <f t="shared" si="52"/>
        <v>0</v>
      </c>
      <c r="R44" s="1">
        <f t="shared" ref="R44:R65" si="64">$C$29*K44</f>
        <v>3.1019302279932754E-3</v>
      </c>
      <c r="S44">
        <f t="shared" si="53"/>
        <v>3.1019302279932754E-3</v>
      </c>
      <c r="T44">
        <f t="shared" si="54"/>
        <v>3.1019302279932754E-3</v>
      </c>
      <c r="U44" s="1">
        <f t="shared" si="55"/>
        <v>0</v>
      </c>
      <c r="V44" s="1">
        <f t="shared" ref="V44:V65" si="65">$E$29*K44</f>
        <v>0</v>
      </c>
      <c r="W44" s="1">
        <f t="shared" si="56"/>
        <v>0.78257283926076382</v>
      </c>
      <c r="X44">
        <f t="shared" si="57"/>
        <v>0.78257283926076382</v>
      </c>
      <c r="Y44">
        <v>3.124E-3</v>
      </c>
      <c r="Z44">
        <v>0.77612656000000002</v>
      </c>
      <c r="AA44">
        <f t="shared" ref="AA44:AA91" si="66">I44/(Y44*1000000000)</f>
        <v>7.8425096030729833</v>
      </c>
      <c r="AB44">
        <f t="shared" ref="AB44:AB65" si="67">(K44*8)/Y44/1000000000</f>
        <v>34.443403553137003</v>
      </c>
      <c r="AC44">
        <f t="shared" si="58"/>
        <v>0.70645877102191423</v>
      </c>
      <c r="AD44">
        <f t="shared" ref="AD43:AD65" si="68">ABS(S44-Y44)/ABS(Y44)*100</f>
        <v>0.70645877102191423</v>
      </c>
      <c r="AE44">
        <f t="shared" ref="AE43:AE65" si="69">ABS(X44-Z44)/ABS(Z44)*100</f>
        <v>0.83057063022863153</v>
      </c>
      <c r="AK44" s="10"/>
      <c r="AM44" s="10"/>
    </row>
    <row r="45" spans="1:39">
      <c r="A45" t="s">
        <v>92</v>
      </c>
      <c r="B45">
        <v>49661.711499999998</v>
      </c>
      <c r="C45">
        <v>3.2300000000000002E-2</v>
      </c>
      <c r="D45">
        <v>3.2199999999999999E-2</v>
      </c>
      <c r="E45">
        <v>3.2300000000000002E-2</v>
      </c>
      <c r="G45">
        <v>4500</v>
      </c>
      <c r="I45">
        <f t="shared" si="59"/>
        <v>40500000</v>
      </c>
      <c r="J45" s="3">
        <v>177003884.80000001</v>
      </c>
      <c r="K45" s="3">
        <f t="shared" si="60"/>
        <v>22125485.600000001</v>
      </c>
      <c r="L45" s="10">
        <f t="shared" si="61"/>
        <v>162.072</v>
      </c>
      <c r="M45" s="10">
        <f t="shared" si="51"/>
        <v>3.4332275390625E-2</v>
      </c>
      <c r="N45">
        <f t="shared" si="62"/>
        <v>5242880</v>
      </c>
      <c r="O45" s="10">
        <f t="shared" si="63"/>
        <v>1.830468299416669</v>
      </c>
      <c r="P45" s="10">
        <f>2</f>
        <v>2</v>
      </c>
      <c r="Q45" s="1">
        <f t="shared" si="52"/>
        <v>0</v>
      </c>
      <c r="R45" s="1">
        <f t="shared" si="64"/>
        <v>5.1026729997701919E-3</v>
      </c>
      <c r="S45">
        <f t="shared" si="53"/>
        <v>5.1026729997701919E-3</v>
      </c>
      <c r="T45">
        <f t="shared" si="54"/>
        <v>5.1026729997701919E-3</v>
      </c>
      <c r="U45" s="1">
        <f t="shared" si="55"/>
        <v>0</v>
      </c>
      <c r="V45" s="1">
        <f t="shared" si="65"/>
        <v>0</v>
      </c>
      <c r="W45" s="1">
        <f t="shared" si="56"/>
        <v>1.2818262543205277</v>
      </c>
      <c r="X45">
        <f t="shared" si="57"/>
        <v>1.2818262543205277</v>
      </c>
      <c r="Y45">
        <v>5.117E-3</v>
      </c>
      <c r="Z45">
        <v>1.10706295</v>
      </c>
      <c r="AA45">
        <f t="shared" si="66"/>
        <v>7.914793824506547</v>
      </c>
      <c r="AB45">
        <f t="shared" si="67"/>
        <v>34.591339613054529</v>
      </c>
      <c r="AC45">
        <f t="shared" si="58"/>
        <v>0.27998827887059025</v>
      </c>
      <c r="AD45">
        <f t="shared" si="68"/>
        <v>0.27998827887059025</v>
      </c>
      <c r="AE45">
        <f t="shared" si="69"/>
        <v>15.7862120054264</v>
      </c>
      <c r="AK45" s="10"/>
      <c r="AM45" s="10"/>
    </row>
    <row r="46" spans="1:39">
      <c r="A46" t="s">
        <v>93</v>
      </c>
      <c r="B46">
        <v>53779.735800000002</v>
      </c>
      <c r="C46">
        <v>8.9499999999999996E-2</v>
      </c>
      <c r="D46">
        <v>8.9300000000000004E-2</v>
      </c>
      <c r="E46">
        <v>9.0399999999999994E-2</v>
      </c>
      <c r="G46">
        <v>5500</v>
      </c>
      <c r="I46">
        <f t="shared" si="59"/>
        <v>60500000</v>
      </c>
      <c r="J46" s="3">
        <v>262299575.80000001</v>
      </c>
      <c r="K46" s="3">
        <f t="shared" si="60"/>
        <v>32787446.975000001</v>
      </c>
      <c r="L46" s="10">
        <f t="shared" si="61"/>
        <v>242.08799999999999</v>
      </c>
      <c r="M46" s="10">
        <f t="shared" si="51"/>
        <v>4.1961669921875E-2</v>
      </c>
      <c r="N46">
        <f t="shared" si="62"/>
        <v>5242880</v>
      </c>
      <c r="O46" s="10">
        <f t="shared" si="63"/>
        <v>1.8452183863577563</v>
      </c>
      <c r="P46" s="10">
        <f>2</f>
        <v>2</v>
      </c>
      <c r="Q46" s="1">
        <f t="shared" si="52"/>
        <v>0</v>
      </c>
      <c r="R46" s="1">
        <f t="shared" si="64"/>
        <v>7.5615795935673998E-3</v>
      </c>
      <c r="S46">
        <f t="shared" si="53"/>
        <v>7.5615795935673998E-3</v>
      </c>
      <c r="T46">
        <f t="shared" si="54"/>
        <v>7.5615795935673998E-3</v>
      </c>
      <c r="U46" s="1">
        <f t="shared" si="55"/>
        <v>0</v>
      </c>
      <c r="V46" s="1">
        <f t="shared" si="65"/>
        <v>0</v>
      </c>
      <c r="W46" s="1">
        <f t="shared" si="56"/>
        <v>1.9338867858812729</v>
      </c>
      <c r="X46">
        <f t="shared" si="57"/>
        <v>1.9338867858812729</v>
      </c>
      <c r="Y46">
        <v>7.7200000000000003E-3</v>
      </c>
      <c r="Z46">
        <v>1.9037520000000001</v>
      </c>
      <c r="AA46">
        <f t="shared" si="66"/>
        <v>7.8367875647668397</v>
      </c>
      <c r="AB46">
        <f t="shared" si="67"/>
        <v>33.976628989637305</v>
      </c>
      <c r="AC46">
        <f t="shared" si="58"/>
        <v>2.0520778035310947</v>
      </c>
      <c r="AD46">
        <f t="shared" si="68"/>
        <v>2.0520778035310947</v>
      </c>
      <c r="AE46">
        <f t="shared" si="69"/>
        <v>1.5829155205758327</v>
      </c>
      <c r="AK46" s="10"/>
      <c r="AM46" s="10"/>
    </row>
    <row r="47" spans="1:39">
      <c r="A47" t="s">
        <v>94</v>
      </c>
      <c r="B47">
        <v>53631.314599999998</v>
      </c>
      <c r="C47">
        <v>8.9700000000000002E-2</v>
      </c>
      <c r="D47">
        <v>8.9499999999999996E-2</v>
      </c>
      <c r="E47">
        <v>8.9899999999999994E-2</v>
      </c>
      <c r="G47">
        <v>6500</v>
      </c>
      <c r="I47">
        <f t="shared" si="59"/>
        <v>84500000</v>
      </c>
      <c r="J47" s="3">
        <v>364624018.60000002</v>
      </c>
      <c r="K47" s="3">
        <f t="shared" si="60"/>
        <v>45578002.325000003</v>
      </c>
      <c r="L47" s="10">
        <f t="shared" si="61"/>
        <v>338.10399999999998</v>
      </c>
      <c r="M47" s="10">
        <f t="shared" si="51"/>
        <v>4.9591064453125E-2</v>
      </c>
      <c r="N47">
        <f t="shared" si="62"/>
        <v>5242880</v>
      </c>
      <c r="O47" s="10">
        <f t="shared" si="63"/>
        <v>1.8539645374859022</v>
      </c>
      <c r="P47" s="10">
        <f>2</f>
        <v>2</v>
      </c>
      <c r="Q47" s="1">
        <f t="shared" si="52"/>
        <v>0</v>
      </c>
      <c r="R47" s="1">
        <f t="shared" si="64"/>
        <v>1.0511391526124993E-2</v>
      </c>
      <c r="S47">
        <f t="shared" si="53"/>
        <v>1.0511391526124993E-2</v>
      </c>
      <c r="T47">
        <f t="shared" si="54"/>
        <v>1.0511391526124993E-2</v>
      </c>
      <c r="U47" s="1">
        <f t="shared" si="55"/>
        <v>0</v>
      </c>
      <c r="V47" s="1">
        <f t="shared" si="65"/>
        <v>0</v>
      </c>
      <c r="W47" s="1">
        <f t="shared" si="56"/>
        <v>2.6643549034498983</v>
      </c>
      <c r="X47">
        <f t="shared" si="57"/>
        <v>2.6643549034498983</v>
      </c>
      <c r="Y47">
        <v>1.0636E-2</v>
      </c>
      <c r="Z47">
        <v>2.6418642220000002</v>
      </c>
      <c r="AA47">
        <f t="shared" si="66"/>
        <v>7.9447160586686723</v>
      </c>
      <c r="AB47">
        <f t="shared" si="67"/>
        <v>34.282062673937574</v>
      </c>
      <c r="AC47">
        <f t="shared" si="58"/>
        <v>1.1715727141313177</v>
      </c>
      <c r="AD47">
        <f t="shared" si="68"/>
        <v>1.1715727141313177</v>
      </c>
      <c r="AE47">
        <f t="shared" si="69"/>
        <v>0.85131859777683105</v>
      </c>
      <c r="AK47" s="10"/>
      <c r="AM47" s="10"/>
    </row>
    <row r="48" spans="1:39">
      <c r="A48" t="s">
        <v>95</v>
      </c>
      <c r="B48">
        <v>59412.034899999999</v>
      </c>
      <c r="C48">
        <v>5.45E-2</v>
      </c>
      <c r="D48">
        <v>5.3900000000000003E-2</v>
      </c>
      <c r="E48">
        <v>5.5599999999999997E-2</v>
      </c>
      <c r="G48">
        <v>7500</v>
      </c>
      <c r="I48">
        <f t="shared" si="59"/>
        <v>112500000</v>
      </c>
      <c r="J48" s="3">
        <v>483401687.39999998</v>
      </c>
      <c r="K48" s="3">
        <f t="shared" si="60"/>
        <v>60425210.924999997</v>
      </c>
      <c r="L48" s="10">
        <f t="shared" si="61"/>
        <v>450.12</v>
      </c>
      <c r="M48" s="10">
        <f t="shared" si="51"/>
        <v>5.7220458984375E-2</v>
      </c>
      <c r="N48">
        <f t="shared" si="62"/>
        <v>5242880</v>
      </c>
      <c r="O48" s="10">
        <f t="shared" si="63"/>
        <v>1.8618056648513057</v>
      </c>
      <c r="P48" s="10">
        <f>2</f>
        <v>2</v>
      </c>
      <c r="Q48" s="1">
        <f t="shared" si="52"/>
        <v>0</v>
      </c>
      <c r="R48" s="1">
        <f t="shared" si="64"/>
        <v>1.3935517523394664E-2</v>
      </c>
      <c r="S48">
        <f t="shared" si="53"/>
        <v>1.3935517523394664E-2</v>
      </c>
      <c r="T48">
        <f t="shared" si="54"/>
        <v>1.3935517523394664E-2</v>
      </c>
      <c r="U48" s="1">
        <f t="shared" si="55"/>
        <v>0</v>
      </c>
      <c r="V48" s="1">
        <f t="shared" si="65"/>
        <v>0</v>
      </c>
      <c r="W48" s="1">
        <f t="shared" si="56"/>
        <v>3.4877598082674819</v>
      </c>
      <c r="X48">
        <f t="shared" si="57"/>
        <v>3.4877598082674819</v>
      </c>
      <c r="Y48">
        <v>1.3923E-2</v>
      </c>
      <c r="Z48">
        <v>3.4679872500000002</v>
      </c>
      <c r="AA48">
        <f t="shared" si="66"/>
        <v>8.0801551389786681</v>
      </c>
      <c r="AB48">
        <f t="shared" si="67"/>
        <v>34.719650032320615</v>
      </c>
      <c r="AC48">
        <f t="shared" si="58"/>
        <v>8.9905360875274717E-2</v>
      </c>
      <c r="AD48">
        <f t="shared" si="68"/>
        <v>8.9905360875274717E-2</v>
      </c>
      <c r="AE48">
        <f t="shared" si="69"/>
        <v>0.57014506807894683</v>
      </c>
      <c r="AK48" s="10"/>
      <c r="AM48" s="10"/>
    </row>
    <row r="49" spans="1:39">
      <c r="G49">
        <v>8500</v>
      </c>
      <c r="I49">
        <f t="shared" si="59"/>
        <v>144500000</v>
      </c>
      <c r="J49" s="3">
        <v>619952069.60000002</v>
      </c>
      <c r="K49" s="3">
        <f t="shared" si="60"/>
        <v>77494008.700000003</v>
      </c>
      <c r="L49" s="10">
        <f t="shared" si="61"/>
        <v>578.13599999999997</v>
      </c>
      <c r="M49" s="10">
        <f t="shared" si="51"/>
        <v>6.4849853515625E-2</v>
      </c>
      <c r="N49">
        <f t="shared" si="62"/>
        <v>5242880</v>
      </c>
      <c r="O49" s="10">
        <f t="shared" si="63"/>
        <v>1.8646602805050141</v>
      </c>
      <c r="P49" s="10">
        <f>2</f>
        <v>2</v>
      </c>
      <c r="Q49" s="1">
        <f t="shared" si="52"/>
        <v>0</v>
      </c>
      <c r="R49" s="1">
        <f t="shared" si="64"/>
        <v>1.7871995805481728E-2</v>
      </c>
      <c r="S49">
        <f t="shared" si="53"/>
        <v>1.7871995805481728E-2</v>
      </c>
      <c r="T49">
        <f t="shared" si="54"/>
        <v>1.7871995805481728E-2</v>
      </c>
      <c r="U49" s="1">
        <f t="shared" si="55"/>
        <v>0</v>
      </c>
      <c r="V49" s="1">
        <f t="shared" si="65"/>
        <v>0</v>
      </c>
      <c r="W49" s="1">
        <f t="shared" si="56"/>
        <v>4.4496931318146435</v>
      </c>
      <c r="X49">
        <f t="shared" si="57"/>
        <v>4.4496931318146435</v>
      </c>
      <c r="Y49">
        <v>1.7763000000000001E-2</v>
      </c>
      <c r="Z49">
        <v>3.9877935</v>
      </c>
      <c r="AA49">
        <f t="shared" si="66"/>
        <v>8.1348871249225922</v>
      </c>
      <c r="AB49">
        <f t="shared" si="67"/>
        <v>34.901315633620442</v>
      </c>
      <c r="AC49">
        <f t="shared" si="58"/>
        <v>0.6136114703694594</v>
      </c>
      <c r="AD49">
        <f t="shared" si="68"/>
        <v>0.6136114703694594</v>
      </c>
      <c r="AE49">
        <f t="shared" si="69"/>
        <v>11.582837271153673</v>
      </c>
      <c r="AK49" s="10"/>
      <c r="AM49" s="10"/>
    </row>
    <row r="50" spans="1:39">
      <c r="G50">
        <v>9500</v>
      </c>
      <c r="I50">
        <f t="shared" si="59"/>
        <v>180500000</v>
      </c>
      <c r="J50" s="3">
        <v>771499838.60000002</v>
      </c>
      <c r="K50" s="3">
        <f t="shared" si="60"/>
        <v>96437479.825000003</v>
      </c>
      <c r="L50" s="10">
        <f t="shared" si="61"/>
        <v>722.15200000000004</v>
      </c>
      <c r="M50" s="10">
        <f t="shared" si="51"/>
        <v>7.2479248046875E-2</v>
      </c>
      <c r="N50">
        <f t="shared" si="62"/>
        <v>5242880</v>
      </c>
      <c r="O50" s="10">
        <f t="shared" si="63"/>
        <v>1.8716789398431379</v>
      </c>
      <c r="P50" s="10">
        <f>2</f>
        <v>2</v>
      </c>
      <c r="Q50" s="1">
        <f t="shared" si="52"/>
        <v>0</v>
      </c>
      <c r="R50" s="1">
        <f t="shared" si="64"/>
        <v>2.2240819178626758E-2</v>
      </c>
      <c r="S50">
        <f t="shared" si="53"/>
        <v>2.2240819178626758E-2</v>
      </c>
      <c r="T50">
        <f t="shared" si="54"/>
        <v>2.2240819178626758E-2</v>
      </c>
      <c r="U50" s="1">
        <f t="shared" si="55"/>
        <v>0</v>
      </c>
      <c r="V50" s="1">
        <f t="shared" si="65"/>
        <v>0</v>
      </c>
      <c r="W50" s="1">
        <f t="shared" si="56"/>
        <v>5.5388822179560648</v>
      </c>
      <c r="X50">
        <f t="shared" si="57"/>
        <v>5.5388822179560648</v>
      </c>
      <c r="Y50">
        <v>2.2110999999999999E-2</v>
      </c>
      <c r="Z50">
        <v>5.4803341889999997</v>
      </c>
      <c r="AA50">
        <f t="shared" si="66"/>
        <v>8.1633576048120844</v>
      </c>
      <c r="AB50">
        <f t="shared" si="67"/>
        <v>34.892127836823306</v>
      </c>
      <c r="AC50">
        <f t="shared" si="58"/>
        <v>0.58712486376355211</v>
      </c>
      <c r="AD50">
        <f t="shared" si="68"/>
        <v>0.58712486376355211</v>
      </c>
      <c r="AE50">
        <f t="shared" si="69"/>
        <v>1.0683295386179441</v>
      </c>
      <c r="AK50" s="10"/>
      <c r="AM50" s="10"/>
    </row>
    <row r="51" spans="1:39">
      <c r="B51" t="s">
        <v>99</v>
      </c>
      <c r="C51" t="s">
        <v>100</v>
      </c>
      <c r="G51">
        <v>10500</v>
      </c>
      <c r="I51">
        <f t="shared" si="59"/>
        <v>220500000</v>
      </c>
      <c r="J51" s="3">
        <v>940169429.20000005</v>
      </c>
      <c r="K51" s="3">
        <f t="shared" si="60"/>
        <v>117521178.65000001</v>
      </c>
      <c r="L51" s="10">
        <f t="shared" si="61"/>
        <v>882.16800000000001</v>
      </c>
      <c r="M51" s="10">
        <f t="shared" si="51"/>
        <v>8.0108642578125E-2</v>
      </c>
      <c r="N51">
        <f t="shared" si="62"/>
        <v>5242880</v>
      </c>
      <c r="O51" s="10">
        <f t="shared" si="63"/>
        <v>1.8762575608324192</v>
      </c>
      <c r="P51" s="10">
        <f>2</f>
        <v>2</v>
      </c>
      <c r="Q51" s="1">
        <f t="shared" si="52"/>
        <v>0</v>
      </c>
      <c r="R51" s="1">
        <f t="shared" si="64"/>
        <v>2.7103230909360208E-2</v>
      </c>
      <c r="S51">
        <f t="shared" si="53"/>
        <v>2.7103230909360208E-2</v>
      </c>
      <c r="T51">
        <f t="shared" si="54"/>
        <v>2.7103230909360208E-2</v>
      </c>
      <c r="U51" s="1">
        <f t="shared" si="55"/>
        <v>0</v>
      </c>
      <c r="V51" s="1">
        <f t="shared" si="65"/>
        <v>0</v>
      </c>
      <c r="W51" s="1">
        <f t="shared" si="56"/>
        <v>6.7520705215859875</v>
      </c>
      <c r="X51">
        <f t="shared" si="57"/>
        <v>6.7520705215859875</v>
      </c>
      <c r="Y51">
        <v>2.6953999999999999E-2</v>
      </c>
      <c r="Z51">
        <v>6.7003151670000003</v>
      </c>
      <c r="AA51">
        <f t="shared" si="66"/>
        <v>8.1806039919863469</v>
      </c>
      <c r="AB51">
        <f t="shared" si="67"/>
        <v>34.880516034725829</v>
      </c>
      <c r="AC51">
        <f t="shared" si="58"/>
        <v>0.55365032781853851</v>
      </c>
      <c r="AD51">
        <f t="shared" si="68"/>
        <v>0.55365032781853851</v>
      </c>
      <c r="AE51">
        <f t="shared" si="69"/>
        <v>0.77243164382609453</v>
      </c>
      <c r="AK51" s="10"/>
      <c r="AM51" s="10"/>
    </row>
    <row r="52" spans="1:39">
      <c r="A52" s="4" t="s">
        <v>14</v>
      </c>
      <c r="B52">
        <f>AVERAGE(AG3:AG18)</f>
        <v>2.0620890496475686</v>
      </c>
      <c r="C52">
        <f>AVERAGE(AH3:AH18)</f>
        <v>0.49521389918090797</v>
      </c>
      <c r="G52">
        <v>11500</v>
      </c>
      <c r="I52">
        <f t="shared" si="59"/>
        <v>264500000</v>
      </c>
      <c r="J52" s="3">
        <v>1132250846</v>
      </c>
      <c r="K52" s="3">
        <f t="shared" si="60"/>
        <v>141531355.75</v>
      </c>
      <c r="L52" s="10">
        <f t="shared" si="61"/>
        <v>1058.184</v>
      </c>
      <c r="M52" s="10">
        <f t="shared" si="51"/>
        <v>8.7738037109375E-2</v>
      </c>
      <c r="N52">
        <f t="shared" si="62"/>
        <v>5242880</v>
      </c>
      <c r="O52" s="10">
        <f t="shared" si="63"/>
        <v>1.8688438233235818</v>
      </c>
      <c r="P52" s="10">
        <f>2</f>
        <v>2</v>
      </c>
      <c r="Q52" s="1">
        <f t="shared" si="52"/>
        <v>0</v>
      </c>
      <c r="R52" s="1">
        <f t="shared" si="64"/>
        <v>3.2640559428281868E-2</v>
      </c>
      <c r="S52">
        <f t="shared" si="53"/>
        <v>3.2640559428281868E-2</v>
      </c>
      <c r="T52">
        <f t="shared" si="54"/>
        <v>3.2640559428281868E-2</v>
      </c>
      <c r="U52" s="1">
        <f t="shared" si="55"/>
        <v>0</v>
      </c>
      <c r="V52" s="1">
        <f t="shared" si="65"/>
        <v>0</v>
      </c>
      <c r="W52" s="1">
        <f t="shared" si="56"/>
        <v>8.1899604375132551</v>
      </c>
      <c r="X52">
        <f t="shared" si="57"/>
        <v>8.1899604375132551</v>
      </c>
      <c r="Y52">
        <v>3.2694000000000001E-2</v>
      </c>
      <c r="Z52">
        <v>8.1148687600000002</v>
      </c>
      <c r="AA52">
        <f t="shared" si="66"/>
        <v>8.0901694500519969</v>
      </c>
      <c r="AB52">
        <f t="shared" si="67"/>
        <v>34.631762586407291</v>
      </c>
      <c r="AC52">
        <f t="shared" si="58"/>
        <v>0.16345681690259067</v>
      </c>
      <c r="AD52">
        <f t="shared" si="68"/>
        <v>0.16345681690259067</v>
      </c>
      <c r="AE52">
        <f t="shared" si="69"/>
        <v>0.92535911219413047</v>
      </c>
      <c r="AK52" s="10"/>
      <c r="AM52" s="10"/>
    </row>
    <row r="53" spans="1:39">
      <c r="A53" s="4" t="s">
        <v>13</v>
      </c>
      <c r="B53">
        <f>AVERAGE(AF24:AF39)</f>
        <v>17.367751846223697</v>
      </c>
      <c r="C53">
        <f>AVERAGE(AG24:AG39)</f>
        <v>1.7635730023971603</v>
      </c>
      <c r="G53">
        <v>12500</v>
      </c>
      <c r="I53">
        <f t="shared" si="59"/>
        <v>312500000</v>
      </c>
      <c r="J53" s="3">
        <v>1330818035</v>
      </c>
      <c r="K53" s="3">
        <f t="shared" si="60"/>
        <v>166352254.375</v>
      </c>
      <c r="L53" s="10">
        <f t="shared" si="61"/>
        <v>1250.2</v>
      </c>
      <c r="M53" s="10">
        <f t="shared" si="51"/>
        <v>9.5367431640625E-2</v>
      </c>
      <c r="N53">
        <f t="shared" si="62"/>
        <v>5242880</v>
      </c>
      <c r="O53" s="10">
        <f t="shared" si="63"/>
        <v>1.8785438236114678</v>
      </c>
      <c r="P53" s="10">
        <f>2</f>
        <v>2</v>
      </c>
      <c r="Q53" s="1">
        <f t="shared" si="52"/>
        <v>0</v>
      </c>
      <c r="R53" s="1">
        <f t="shared" si="64"/>
        <v>3.8364859971715841E-2</v>
      </c>
      <c r="S53">
        <f t="shared" si="53"/>
        <v>3.8364859971715841E-2</v>
      </c>
      <c r="T53">
        <f t="shared" si="54"/>
        <v>3.8364859971715841E-2</v>
      </c>
      <c r="U53" s="1">
        <f t="shared" si="55"/>
        <v>0</v>
      </c>
      <c r="V53" s="1">
        <f t="shared" si="65"/>
        <v>0</v>
      </c>
      <c r="W53" s="1">
        <f t="shared" si="56"/>
        <v>9.5339115523128708</v>
      </c>
      <c r="X53">
        <f t="shared" si="57"/>
        <v>9.5339115523128708</v>
      </c>
      <c r="Y53">
        <v>3.8059000000000003E-2</v>
      </c>
      <c r="Z53">
        <v>8.9971475999999999</v>
      </c>
      <c r="AA53">
        <f t="shared" si="66"/>
        <v>8.2109356525394777</v>
      </c>
      <c r="AB53">
        <f t="shared" si="67"/>
        <v>34.967236001996895</v>
      </c>
      <c r="AC53">
        <f t="shared" si="58"/>
        <v>0.80364689486281371</v>
      </c>
      <c r="AD53">
        <f t="shared" si="68"/>
        <v>0.80364689486281371</v>
      </c>
      <c r="AE53">
        <f t="shared" si="69"/>
        <v>5.9659347181641316</v>
      </c>
      <c r="AK53" s="10"/>
      <c r="AM53" s="10"/>
    </row>
    <row r="54" spans="1:39">
      <c r="A54" s="4" t="s">
        <v>16</v>
      </c>
      <c r="B54">
        <f>AVERAGE(AD43:AD65)</f>
        <v>1.0887274309235553</v>
      </c>
      <c r="C54">
        <f>AVERAGE(AE43:AE65)</f>
        <v>2.0042179236634867</v>
      </c>
      <c r="G54">
        <v>13500</v>
      </c>
      <c r="I54">
        <f t="shared" si="59"/>
        <v>364500000</v>
      </c>
      <c r="J54" s="3">
        <v>1549205384</v>
      </c>
      <c r="K54" s="3">
        <f t="shared" si="60"/>
        <v>193650673</v>
      </c>
      <c r="L54" s="10">
        <f t="shared" si="61"/>
        <v>1458.2159999999999</v>
      </c>
      <c r="M54" s="10">
        <f t="shared" si="51"/>
        <v>0.102996826171875</v>
      </c>
      <c r="N54">
        <f t="shared" si="62"/>
        <v>5242880</v>
      </c>
      <c r="O54" s="10">
        <f t="shared" si="63"/>
        <v>1.882255271067403</v>
      </c>
      <c r="P54" s="10">
        <f>2</f>
        <v>2</v>
      </c>
      <c r="Q54" s="1">
        <f t="shared" si="52"/>
        <v>0</v>
      </c>
      <c r="R54" s="1">
        <f t="shared" si="64"/>
        <v>4.4660536648489492E-2</v>
      </c>
      <c r="S54">
        <f t="shared" si="53"/>
        <v>4.4660536648489492E-2</v>
      </c>
      <c r="T54">
        <f t="shared" si="54"/>
        <v>4.4660536648489492E-2</v>
      </c>
      <c r="U54" s="1">
        <f t="shared" si="55"/>
        <v>0</v>
      </c>
      <c r="V54" s="1">
        <f t="shared" si="65"/>
        <v>0</v>
      </c>
      <c r="W54" s="1">
        <f t="shared" si="56"/>
        <v>11.052463585475083</v>
      </c>
      <c r="X54">
        <f t="shared" si="57"/>
        <v>11.052463585475083</v>
      </c>
      <c r="Y54">
        <v>4.4121E-2</v>
      </c>
      <c r="Z54">
        <v>10.98514853</v>
      </c>
      <c r="AA54">
        <f t="shared" si="66"/>
        <v>8.2613721357176857</v>
      </c>
      <c r="AB54">
        <f t="shared" si="67"/>
        <v>35.112653475669184</v>
      </c>
      <c r="AC54">
        <f t="shared" si="58"/>
        <v>1.2228567994594217</v>
      </c>
      <c r="AD54">
        <f t="shared" si="68"/>
        <v>1.2228567994594217</v>
      </c>
      <c r="AE54">
        <f t="shared" si="69"/>
        <v>0.61278238788713935</v>
      </c>
      <c r="AK54" s="10"/>
      <c r="AM54" s="10"/>
    </row>
    <row r="55" spans="1:39">
      <c r="A55" s="4" t="s">
        <v>15</v>
      </c>
      <c r="B55">
        <f>AVERAGE(AD69:AD91)</f>
        <v>6.3721590457005659</v>
      </c>
      <c r="C55">
        <f>AVERAGE(AE69:AE91)</f>
        <v>1.0099458256048852</v>
      </c>
      <c r="G55">
        <v>14500</v>
      </c>
      <c r="I55">
        <f t="shared" si="59"/>
        <v>420500000</v>
      </c>
      <c r="J55" s="3">
        <v>1787231216</v>
      </c>
      <c r="K55" s="3">
        <f t="shared" si="60"/>
        <v>223403902</v>
      </c>
      <c r="L55" s="10">
        <f t="shared" si="61"/>
        <v>1682.232</v>
      </c>
      <c r="M55" s="10">
        <f t="shared" si="51"/>
        <v>0.110626220703125</v>
      </c>
      <c r="N55">
        <f t="shared" si="62"/>
        <v>5242880</v>
      </c>
      <c r="O55" s="10">
        <f t="shared" si="63"/>
        <v>1.8822410720471658</v>
      </c>
      <c r="P55" s="10">
        <f>2</f>
        <v>2</v>
      </c>
      <c r="Q55" s="1">
        <f t="shared" si="52"/>
        <v>0</v>
      </c>
      <c r="R55" s="1">
        <f t="shared" si="64"/>
        <v>5.1522352068905819E-2</v>
      </c>
      <c r="S55">
        <f t="shared" si="53"/>
        <v>5.1522352068905819E-2</v>
      </c>
      <c r="T55">
        <f t="shared" si="54"/>
        <v>5.1522352068905819E-2</v>
      </c>
      <c r="U55" s="1">
        <f t="shared" si="55"/>
        <v>0</v>
      </c>
      <c r="V55" s="1">
        <f t="shared" si="65"/>
        <v>0</v>
      </c>
      <c r="W55" s="1">
        <f t="shared" si="56"/>
        <v>12.777179974178782</v>
      </c>
      <c r="X55">
        <f t="shared" si="57"/>
        <v>12.777179974178782</v>
      </c>
      <c r="Y55">
        <v>5.1006000000000003E-2</v>
      </c>
      <c r="Z55">
        <v>12.687974349999999</v>
      </c>
      <c r="AA55">
        <f t="shared" si="66"/>
        <v>8.2441281417872414</v>
      </c>
      <c r="AB55">
        <f t="shared" si="67"/>
        <v>35.039627024271653</v>
      </c>
      <c r="AC55">
        <f t="shared" si="58"/>
        <v>1.0123359387244957</v>
      </c>
      <c r="AD55">
        <f t="shared" si="68"/>
        <v>1.0123359387244957</v>
      </c>
      <c r="AE55">
        <f t="shared" si="69"/>
        <v>0.70307222979831363</v>
      </c>
      <c r="AK55" s="10"/>
      <c r="AM55" s="10"/>
    </row>
    <row r="56" spans="1:39">
      <c r="A56" s="4" t="s">
        <v>18</v>
      </c>
      <c r="B56">
        <f>AVERAGE(AC131:AC322)</f>
        <v>22.973125512021863</v>
      </c>
      <c r="C56">
        <f>AVERAGE(AD131:AD322)</f>
        <v>1.3905956704520106</v>
      </c>
      <c r="G56">
        <v>15500</v>
      </c>
      <c r="I56">
        <f t="shared" si="59"/>
        <v>480500000</v>
      </c>
      <c r="J56" s="3">
        <v>2042016654</v>
      </c>
      <c r="K56" s="3">
        <f t="shared" si="60"/>
        <v>255252081.75</v>
      </c>
      <c r="L56" s="10">
        <f t="shared" si="61"/>
        <v>1922.248</v>
      </c>
      <c r="M56" s="10">
        <f t="shared" si="51"/>
        <v>0.118255615234375</v>
      </c>
      <c r="N56">
        <f t="shared" si="62"/>
        <v>5242880</v>
      </c>
      <c r="O56" s="10">
        <f t="shared" si="63"/>
        <v>1.8824528156859979</v>
      </c>
      <c r="P56" s="10">
        <f>2</f>
        <v>2</v>
      </c>
      <c r="Q56" s="1">
        <f t="shared" si="52"/>
        <v>0</v>
      </c>
      <c r="R56" s="1">
        <f t="shared" si="64"/>
        <v>5.8867313885344004E-2</v>
      </c>
      <c r="S56">
        <f t="shared" si="53"/>
        <v>5.8867313885344004E-2</v>
      </c>
      <c r="T56">
        <f t="shared" si="54"/>
        <v>5.8867313885344004E-2</v>
      </c>
      <c r="U56" s="1">
        <f t="shared" si="55"/>
        <v>0</v>
      </c>
      <c r="V56" s="1">
        <f t="shared" si="65"/>
        <v>0</v>
      </c>
      <c r="W56" s="1">
        <f t="shared" si="56"/>
        <v>14.61562493811436</v>
      </c>
      <c r="X56">
        <f t="shared" si="57"/>
        <v>14.61562493811436</v>
      </c>
      <c r="Y56">
        <v>5.8345000000000001E-2</v>
      </c>
      <c r="Z56">
        <v>14.551242999999999</v>
      </c>
      <c r="AA56">
        <f t="shared" si="66"/>
        <v>8.2354957579912593</v>
      </c>
      <c r="AB56">
        <f t="shared" si="67"/>
        <v>34.998999982860575</v>
      </c>
      <c r="AC56">
        <f t="shared" si="58"/>
        <v>0.89521618878053466</v>
      </c>
      <c r="AD56">
        <f t="shared" si="68"/>
        <v>0.89521618878053466</v>
      </c>
      <c r="AE56">
        <f t="shared" si="69"/>
        <v>0.44244974889334499</v>
      </c>
    </row>
    <row r="57" spans="1:39">
      <c r="A57" s="4" t="s">
        <v>17</v>
      </c>
      <c r="B57">
        <f>AVERAGE(AC375:AC602)</f>
        <v>24.328089730977851</v>
      </c>
      <c r="C57">
        <f>AVERAGE(AD375:AD602)</f>
        <v>1.579702796458228</v>
      </c>
      <c r="G57">
        <v>16500</v>
      </c>
      <c r="I57">
        <f t="shared" si="59"/>
        <v>544500000</v>
      </c>
      <c r="J57" s="3">
        <v>2325672860</v>
      </c>
      <c r="K57" s="3">
        <f t="shared" si="60"/>
        <v>290709107.5</v>
      </c>
      <c r="L57" s="10">
        <f t="shared" si="61"/>
        <v>2178.2640000000001</v>
      </c>
      <c r="M57" s="10">
        <f t="shared" si="51"/>
        <v>0.125885009765625</v>
      </c>
      <c r="N57">
        <f t="shared" si="62"/>
        <v>5242880</v>
      </c>
      <c r="O57" s="10">
        <f t="shared" si="63"/>
        <v>1.8730063350354442</v>
      </c>
      <c r="P57" s="10">
        <f>2</f>
        <v>2</v>
      </c>
      <c r="Q57" s="1">
        <f t="shared" si="52"/>
        <v>0</v>
      </c>
      <c r="R57" s="1">
        <f t="shared" si="64"/>
        <v>6.7044563018654843E-2</v>
      </c>
      <c r="S57">
        <f t="shared" si="53"/>
        <v>6.7044563018654843E-2</v>
      </c>
      <c r="T57">
        <f t="shared" si="54"/>
        <v>6.7044563018654843E-2</v>
      </c>
      <c r="U57" s="1">
        <f t="shared" si="55"/>
        <v>0</v>
      </c>
      <c r="V57" s="1">
        <f t="shared" si="65"/>
        <v>0</v>
      </c>
      <c r="W57" s="1">
        <f t="shared" si="56"/>
        <v>16.799263683260349</v>
      </c>
      <c r="X57">
        <f t="shared" si="57"/>
        <v>16.799263683260349</v>
      </c>
      <c r="Y57">
        <v>6.7061999999999997E-2</v>
      </c>
      <c r="Z57">
        <v>16.715622639999999</v>
      </c>
      <c r="AA57">
        <f t="shared" si="66"/>
        <v>8.1193522412096275</v>
      </c>
      <c r="AB57">
        <f t="shared" si="67"/>
        <v>34.679443798276225</v>
      </c>
      <c r="AC57">
        <f t="shared" si="58"/>
        <v>2.600128440123109E-2</v>
      </c>
      <c r="AD57">
        <f t="shared" si="68"/>
        <v>2.600128440123109E-2</v>
      </c>
      <c r="AE57">
        <f t="shared" si="69"/>
        <v>0.50037647452150213</v>
      </c>
    </row>
    <row r="58" spans="1:39">
      <c r="G58">
        <v>17500</v>
      </c>
      <c r="I58">
        <f t="shared" si="59"/>
        <v>612500000</v>
      </c>
      <c r="J58" s="3">
        <v>2602143633</v>
      </c>
      <c r="K58" s="3">
        <f t="shared" si="60"/>
        <v>325267954.125</v>
      </c>
      <c r="L58" s="10">
        <f t="shared" si="61"/>
        <v>2450.2800000000002</v>
      </c>
      <c r="M58" s="10">
        <f t="shared" si="51"/>
        <v>0.133514404296875</v>
      </c>
      <c r="N58">
        <f t="shared" si="62"/>
        <v>5242880</v>
      </c>
      <c r="O58" s="10">
        <f t="shared" si="63"/>
        <v>1.883062847822436</v>
      </c>
      <c r="P58" s="10">
        <f>2</f>
        <v>2</v>
      </c>
      <c r="Q58" s="1">
        <f t="shared" si="52"/>
        <v>0</v>
      </c>
      <c r="R58" s="1">
        <f t="shared" si="64"/>
        <v>7.5014670286112362E-2</v>
      </c>
      <c r="S58">
        <f t="shared" si="53"/>
        <v>7.5014670286112362E-2</v>
      </c>
      <c r="T58">
        <f t="shared" si="54"/>
        <v>7.5014670286112362E-2</v>
      </c>
      <c r="U58" s="1">
        <f t="shared" si="55"/>
        <v>0</v>
      </c>
      <c r="V58" s="1">
        <f t="shared" si="65"/>
        <v>0</v>
      </c>
      <c r="W58" s="1">
        <f t="shared" si="56"/>
        <v>18.684051789085572</v>
      </c>
      <c r="X58">
        <f t="shared" si="57"/>
        <v>18.684051789085572</v>
      </c>
      <c r="Y58">
        <v>7.4586E-2</v>
      </c>
      <c r="Z58">
        <v>18.643185070000001</v>
      </c>
      <c r="AA58">
        <f t="shared" si="66"/>
        <v>8.2119968894966888</v>
      </c>
      <c r="AB58">
        <f t="shared" si="67"/>
        <v>34.887829257501409</v>
      </c>
      <c r="AC58">
        <f t="shared" si="58"/>
        <v>0.57473290713050984</v>
      </c>
      <c r="AD58">
        <f t="shared" si="68"/>
        <v>0.57473290713050984</v>
      </c>
      <c r="AE58">
        <f t="shared" si="69"/>
        <v>0.21920459906463255</v>
      </c>
    </row>
    <row r="59" spans="1:39">
      <c r="G59">
        <v>18500</v>
      </c>
      <c r="I59">
        <f t="shared" si="59"/>
        <v>684500000</v>
      </c>
      <c r="J59" s="3">
        <v>2903084060</v>
      </c>
      <c r="K59" s="3">
        <f t="shared" si="60"/>
        <v>362885507.5</v>
      </c>
      <c r="L59" s="10">
        <f t="shared" si="61"/>
        <v>2738.2959999999998</v>
      </c>
      <c r="M59" s="10">
        <f t="shared" si="51"/>
        <v>0.141143798828125</v>
      </c>
      <c r="N59">
        <f t="shared" si="62"/>
        <v>5242880</v>
      </c>
      <c r="O59" s="10">
        <f t="shared" si="63"/>
        <v>1.8862698725988665</v>
      </c>
      <c r="P59" s="10">
        <f>2</f>
        <v>2</v>
      </c>
      <c r="Q59" s="1">
        <f t="shared" si="52"/>
        <v>0</v>
      </c>
      <c r="R59" s="1">
        <f t="shared" si="64"/>
        <v>8.3690189431510312E-2</v>
      </c>
      <c r="S59">
        <f t="shared" si="53"/>
        <v>8.3690189431510312E-2</v>
      </c>
      <c r="T59">
        <f t="shared" si="54"/>
        <v>8.3690189431510312E-2</v>
      </c>
      <c r="U59" s="1">
        <f t="shared" si="55"/>
        <v>0</v>
      </c>
      <c r="V59" s="1">
        <f t="shared" si="65"/>
        <v>0</v>
      </c>
      <c r="W59" s="1">
        <f t="shared" si="56"/>
        <v>20.905516558152296</v>
      </c>
      <c r="X59">
        <f t="shared" si="57"/>
        <v>20.905516558152296</v>
      </c>
      <c r="Y59">
        <v>8.3454E-2</v>
      </c>
      <c r="Z59">
        <v>20.921917799999999</v>
      </c>
      <c r="AA59">
        <f t="shared" si="66"/>
        <v>8.2021233254247843</v>
      </c>
      <c r="AB59">
        <f t="shared" si="67"/>
        <v>34.786637668655786</v>
      </c>
      <c r="AC59">
        <f t="shared" si="58"/>
        <v>0.28301750846012336</v>
      </c>
      <c r="AD59">
        <f t="shared" si="68"/>
        <v>0.28301750846012336</v>
      </c>
      <c r="AE59">
        <f t="shared" si="69"/>
        <v>7.8392631136820851E-2</v>
      </c>
    </row>
    <row r="60" spans="1:39">
      <c r="G60">
        <v>19500</v>
      </c>
      <c r="I60">
        <f>2*G60^2</f>
        <v>760500000</v>
      </c>
      <c r="J60" s="3">
        <v>3229331195</v>
      </c>
      <c r="K60" s="3">
        <f t="shared" si="60"/>
        <v>403666399.375</v>
      </c>
      <c r="L60" s="10">
        <f t="shared" si="61"/>
        <v>3042.3119999999999</v>
      </c>
      <c r="M60" s="10">
        <f t="shared" si="51"/>
        <v>0.148773193359375</v>
      </c>
      <c r="N60">
        <f t="shared" si="62"/>
        <v>5242880</v>
      </c>
      <c r="O60" s="10">
        <f t="shared" si="63"/>
        <v>1.8839814291640038</v>
      </c>
      <c r="P60" s="10">
        <f>2</f>
        <v>2</v>
      </c>
      <c r="Q60" s="1">
        <f t="shared" si="52"/>
        <v>0</v>
      </c>
      <c r="R60" s="1">
        <f t="shared" si="64"/>
        <v>9.3095251071247151E-2</v>
      </c>
      <c r="S60">
        <f t="shared" si="53"/>
        <v>9.3095251071247151E-2</v>
      </c>
      <c r="T60">
        <f t="shared" si="54"/>
        <v>9.3095251071247151E-2</v>
      </c>
      <c r="U60" s="1">
        <f t="shared" si="55"/>
        <v>0</v>
      </c>
      <c r="V60" s="1">
        <f t="shared" si="65"/>
        <v>0</v>
      </c>
      <c r="W60" s="1">
        <f t="shared" si="56"/>
        <v>23.378236307301787</v>
      </c>
      <c r="X60">
        <f t="shared" si="57"/>
        <v>23.378236307301787</v>
      </c>
      <c r="Y60">
        <v>9.3325000000000005E-2</v>
      </c>
      <c r="Z60">
        <v>23.40383611</v>
      </c>
      <c r="AA60">
        <f t="shared" si="66"/>
        <v>8.1489418698098053</v>
      </c>
      <c r="AB60">
        <f t="shared" si="67"/>
        <v>34.603066648807932</v>
      </c>
      <c r="AC60">
        <f t="shared" si="58"/>
        <v>0.24618154701618455</v>
      </c>
      <c r="AD60">
        <f t="shared" si="68"/>
        <v>0.24618154701618455</v>
      </c>
      <c r="AE60">
        <f t="shared" si="69"/>
        <v>0.10938293439542199</v>
      </c>
    </row>
    <row r="61" spans="1:39">
      <c r="G61">
        <v>20500</v>
      </c>
      <c r="I61">
        <f t="shared" si="59"/>
        <v>840500000</v>
      </c>
      <c r="J61" s="3">
        <v>3563693528</v>
      </c>
      <c r="K61" s="3">
        <f t="shared" si="60"/>
        <v>445461691</v>
      </c>
      <c r="L61" s="10">
        <f t="shared" si="61"/>
        <v>3362.328</v>
      </c>
      <c r="M61" s="10">
        <f t="shared" si="51"/>
        <v>0.156402587890625</v>
      </c>
      <c r="N61">
        <f t="shared" si="62"/>
        <v>5242880</v>
      </c>
      <c r="O61" s="10">
        <f t="shared" si="63"/>
        <v>1.8868064683928119</v>
      </c>
      <c r="P61" s="10">
        <f>2</f>
        <v>2</v>
      </c>
      <c r="Q61" s="1">
        <f t="shared" si="52"/>
        <v>0</v>
      </c>
      <c r="R61" s="1">
        <f t="shared" si="64"/>
        <v>0.1027342578685673</v>
      </c>
      <c r="S61">
        <f t="shared" si="53"/>
        <v>0.1027342578685673</v>
      </c>
      <c r="T61">
        <f t="shared" si="54"/>
        <v>0.1027342578685673</v>
      </c>
      <c r="U61" s="1">
        <f t="shared" si="55"/>
        <v>0</v>
      </c>
      <c r="V61" s="1">
        <f t="shared" si="65"/>
        <v>0</v>
      </c>
      <c r="W61" s="1">
        <f t="shared" si="56"/>
        <v>25.893291142826136</v>
      </c>
      <c r="X61">
        <f t="shared" si="57"/>
        <v>25.893291142826136</v>
      </c>
      <c r="Y61">
        <v>0.103365</v>
      </c>
      <c r="Z61">
        <v>25.971865770000001</v>
      </c>
      <c r="AA61">
        <f t="shared" si="66"/>
        <v>8.1313790935036039</v>
      </c>
      <c r="AB61">
        <f t="shared" si="67"/>
        <v>34.47679125429304</v>
      </c>
      <c r="AC61">
        <f t="shared" si="58"/>
        <v>0.6102086116506571</v>
      </c>
      <c r="AD61">
        <f t="shared" si="68"/>
        <v>0.6102086116506571</v>
      </c>
      <c r="AE61">
        <f t="shared" si="69"/>
        <v>0.30253747601231551</v>
      </c>
    </row>
    <row r="62" spans="1:39">
      <c r="G62">
        <v>21500</v>
      </c>
      <c r="I62">
        <f t="shared" si="59"/>
        <v>924500000</v>
      </c>
      <c r="J62" s="3">
        <v>3929649283</v>
      </c>
      <c r="K62" s="3">
        <f t="shared" si="60"/>
        <v>491206160.375</v>
      </c>
      <c r="L62" s="10">
        <f t="shared" si="61"/>
        <v>3698.3440000000001</v>
      </c>
      <c r="M62" s="10">
        <f t="shared" si="51"/>
        <v>0.164031982421875</v>
      </c>
      <c r="N62">
        <f t="shared" si="62"/>
        <v>5242880</v>
      </c>
      <c r="O62" s="10">
        <f t="shared" si="63"/>
        <v>1.8821018028239138</v>
      </c>
      <c r="P62" s="10">
        <f>2</f>
        <v>2</v>
      </c>
      <c r="Q62" s="1">
        <f t="shared" si="52"/>
        <v>0</v>
      </c>
      <c r="R62" s="1">
        <f t="shared" si="64"/>
        <v>0.11328404072931621</v>
      </c>
      <c r="S62">
        <f t="shared" si="53"/>
        <v>0.11328404072931621</v>
      </c>
      <c r="T62">
        <f t="shared" si="54"/>
        <v>0.11328404072931621</v>
      </c>
      <c r="U62" s="1">
        <f t="shared" si="55"/>
        <v>0</v>
      </c>
      <c r="V62" s="1">
        <f t="shared" si="65"/>
        <v>0</v>
      </c>
      <c r="W62" s="1">
        <f t="shared" si="56"/>
        <v>28.701184534399086</v>
      </c>
      <c r="X62">
        <f t="shared" si="57"/>
        <v>28.701184534399086</v>
      </c>
      <c r="Y62">
        <v>0.114574</v>
      </c>
      <c r="Z62">
        <v>28.77658211</v>
      </c>
      <c r="AA62">
        <f t="shared" si="66"/>
        <v>8.0690208947928852</v>
      </c>
      <c r="AB62">
        <f t="shared" si="67"/>
        <v>34.297914736327613</v>
      </c>
      <c r="AC62">
        <f t="shared" si="58"/>
        <v>1.1258743438160386</v>
      </c>
      <c r="AD62">
        <f t="shared" si="68"/>
        <v>1.1258743438160386</v>
      </c>
      <c r="AE62">
        <f t="shared" si="69"/>
        <v>0.2620101835329231</v>
      </c>
    </row>
    <row r="63" spans="1:39">
      <c r="G63">
        <v>22500</v>
      </c>
      <c r="I63">
        <f t="shared" si="59"/>
        <v>1012500000</v>
      </c>
      <c r="J63" s="3">
        <v>4309490478</v>
      </c>
      <c r="K63" s="3">
        <f t="shared" si="60"/>
        <v>538686309.75</v>
      </c>
      <c r="L63" s="10">
        <f t="shared" si="61"/>
        <v>4050.36</v>
      </c>
      <c r="M63" s="10">
        <f t="shared" si="51"/>
        <v>0.171661376953125</v>
      </c>
      <c r="N63">
        <f t="shared" si="62"/>
        <v>5242880</v>
      </c>
      <c r="O63" s="10">
        <f t="shared" si="63"/>
        <v>1.8795725483907195</v>
      </c>
      <c r="P63" s="10">
        <f>2</f>
        <v>2</v>
      </c>
      <c r="Q63" s="1">
        <f t="shared" si="52"/>
        <v>0</v>
      </c>
      <c r="R63" s="1">
        <f t="shared" si="64"/>
        <v>0.12423411344730745</v>
      </c>
      <c r="S63">
        <f t="shared" si="53"/>
        <v>0.12423411344730745</v>
      </c>
      <c r="T63">
        <f t="shared" si="54"/>
        <v>0.12423411344730745</v>
      </c>
      <c r="U63" s="1">
        <f t="shared" si="55"/>
        <v>0</v>
      </c>
      <c r="V63" s="1">
        <f t="shared" si="65"/>
        <v>0</v>
      </c>
      <c r="W63" s="1">
        <f t="shared" si="56"/>
        <v>31.227011019119409</v>
      </c>
      <c r="X63">
        <f t="shared" si="57"/>
        <v>31.227011019119409</v>
      </c>
      <c r="Y63">
        <v>0.124657</v>
      </c>
      <c r="Z63">
        <v>31.339660210000002</v>
      </c>
      <c r="AA63">
        <f t="shared" si="66"/>
        <v>8.1222875570565627</v>
      </c>
      <c r="AB63">
        <f t="shared" si="67"/>
        <v>34.570786060951249</v>
      </c>
      <c r="AC63">
        <f t="shared" si="58"/>
        <v>0.33924011703518914</v>
      </c>
      <c r="AD63">
        <f t="shared" si="68"/>
        <v>0.33924011703518914</v>
      </c>
      <c r="AE63">
        <f t="shared" si="69"/>
        <v>0.35944611436676593</v>
      </c>
    </row>
    <row r="64" spans="1:39">
      <c r="G64">
        <v>23500</v>
      </c>
      <c r="I64">
        <f t="shared" si="59"/>
        <v>1104500000</v>
      </c>
      <c r="J64" s="3">
        <v>4694565134</v>
      </c>
      <c r="K64" s="3">
        <f t="shared" si="60"/>
        <v>586820641.75</v>
      </c>
      <c r="L64" s="10">
        <f t="shared" si="61"/>
        <v>4418.3760000000002</v>
      </c>
      <c r="M64" s="10">
        <f t="shared" si="51"/>
        <v>0.179290771484375</v>
      </c>
      <c r="N64">
        <f t="shared" si="62"/>
        <v>5242880</v>
      </c>
      <c r="O64" s="10">
        <f t="shared" si="63"/>
        <v>1.882176463162903</v>
      </c>
      <c r="P64" s="10">
        <f>2</f>
        <v>2</v>
      </c>
      <c r="Q64" s="1">
        <f t="shared" si="52"/>
        <v>0</v>
      </c>
      <c r="R64" s="1">
        <f t="shared" si="64"/>
        <v>0.13533505652710021</v>
      </c>
      <c r="S64">
        <f t="shared" si="53"/>
        <v>0.13533505652710021</v>
      </c>
      <c r="T64">
        <f t="shared" si="54"/>
        <v>0.13533505652710021</v>
      </c>
      <c r="U64" s="1">
        <f t="shared" si="55"/>
        <v>0</v>
      </c>
      <c r="V64" s="1">
        <f t="shared" si="65"/>
        <v>0</v>
      </c>
      <c r="W64" s="1">
        <f t="shared" si="56"/>
        <v>33.766364691202106</v>
      </c>
      <c r="X64">
        <f t="shared" si="57"/>
        <v>33.766364691202106</v>
      </c>
      <c r="Y64">
        <v>0.134794</v>
      </c>
      <c r="Z64">
        <v>33.825711839999997</v>
      </c>
      <c r="AA64">
        <f t="shared" si="66"/>
        <v>8.1939848954701251</v>
      </c>
      <c r="AB64">
        <f t="shared" si="67"/>
        <v>34.827701040105644</v>
      </c>
      <c r="AC64">
        <f t="shared" si="58"/>
        <v>0.40139511187457066</v>
      </c>
      <c r="AD64">
        <f t="shared" si="68"/>
        <v>0.40139511187457066</v>
      </c>
      <c r="AE64">
        <f t="shared" si="69"/>
        <v>0.17544981485861991</v>
      </c>
    </row>
    <row r="65" spans="7:31">
      <c r="G65">
        <v>24500</v>
      </c>
      <c r="I65">
        <f t="shared" si="59"/>
        <v>1200500000</v>
      </c>
      <c r="J65" s="3">
        <v>5100622812</v>
      </c>
      <c r="K65" s="3">
        <f t="shared" si="60"/>
        <v>637577851.5</v>
      </c>
      <c r="L65" s="10">
        <f t="shared" si="61"/>
        <v>4802.3919999999998</v>
      </c>
      <c r="M65" s="10">
        <f t="shared" si="51"/>
        <v>0.186920166015625</v>
      </c>
      <c r="N65">
        <f t="shared" si="62"/>
        <v>5242880</v>
      </c>
      <c r="O65" s="10">
        <f t="shared" si="63"/>
        <v>1.8829073142607433</v>
      </c>
      <c r="P65" s="10">
        <f>2</f>
        <v>2</v>
      </c>
      <c r="Q65" s="1">
        <f t="shared" si="52"/>
        <v>0</v>
      </c>
      <c r="R65" s="1">
        <f t="shared" si="64"/>
        <v>0.14704089875887466</v>
      </c>
      <c r="S65">
        <f t="shared" si="53"/>
        <v>0.14704089875887466</v>
      </c>
      <c r="T65">
        <f t="shared" si="54"/>
        <v>0.14704089875887466</v>
      </c>
      <c r="U65" s="1">
        <f t="shared" si="55"/>
        <v>0</v>
      </c>
      <c r="V65" s="1">
        <f t="shared" si="65"/>
        <v>0</v>
      </c>
      <c r="W65" s="1">
        <f t="shared" si="56"/>
        <v>36.726564192336696</v>
      </c>
      <c r="X65">
        <f t="shared" si="57"/>
        <v>36.726564192336696</v>
      </c>
      <c r="Y65">
        <v>0.14661099999999999</v>
      </c>
      <c r="Z65">
        <v>36.814022100000003</v>
      </c>
      <c r="AA65">
        <f t="shared" si="66"/>
        <v>8.1883351181016426</v>
      </c>
      <c r="AB65">
        <f t="shared" si="67"/>
        <v>34.790178172169888</v>
      </c>
      <c r="AC65">
        <f t="shared" si="58"/>
        <v>0.29322408200930999</v>
      </c>
      <c r="AD65">
        <f t="shared" si="68"/>
        <v>0.29322408200930999</v>
      </c>
      <c r="AE65">
        <f t="shared" si="69"/>
        <v>0.23756683642374099</v>
      </c>
    </row>
    <row r="66" spans="7:31">
      <c r="AA66">
        <f>AVERAGE(AA44:AA65)</f>
        <v>8.1148788152121867</v>
      </c>
      <c r="AB66">
        <f>AVERAGE(AB44:AB65)</f>
        <v>34.698076003434139</v>
      </c>
    </row>
    <row r="67" spans="7:31">
      <c r="G67" s="4" t="s">
        <v>48</v>
      </c>
      <c r="H67" s="4"/>
      <c r="K67" s="10"/>
      <c r="L67" s="10"/>
      <c r="N67" s="9"/>
      <c r="O67" s="9"/>
    </row>
    <row r="68" spans="7:31">
      <c r="G68" t="s">
        <v>32</v>
      </c>
      <c r="H68" t="s">
        <v>72</v>
      </c>
      <c r="I68" t="s">
        <v>33</v>
      </c>
      <c r="J68" t="s">
        <v>75</v>
      </c>
      <c r="K68" t="s">
        <v>63</v>
      </c>
      <c r="L68" t="s">
        <v>61</v>
      </c>
      <c r="M68" t="s">
        <v>68</v>
      </c>
      <c r="N68" t="s">
        <v>62</v>
      </c>
      <c r="O68" s="9" t="s">
        <v>59</v>
      </c>
      <c r="P68" t="s">
        <v>60</v>
      </c>
      <c r="Q68" t="s">
        <v>34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40</v>
      </c>
      <c r="X68" t="s">
        <v>41</v>
      </c>
      <c r="Y68" t="s">
        <v>42</v>
      </c>
      <c r="Z68" t="s">
        <v>43</v>
      </c>
      <c r="AA68" t="s">
        <v>25</v>
      </c>
      <c r="AB68" t="s">
        <v>98</v>
      </c>
      <c r="AC68" t="s">
        <v>44</v>
      </c>
      <c r="AD68" t="s">
        <v>76</v>
      </c>
      <c r="AE68" t="s">
        <v>45</v>
      </c>
    </row>
    <row r="69" spans="7:31">
      <c r="G69">
        <v>2500</v>
      </c>
      <c r="H69">
        <v>8192</v>
      </c>
      <c r="I69">
        <f>2*G69^2</f>
        <v>12500000</v>
      </c>
      <c r="J69">
        <v>571093.70556599996</v>
      </c>
      <c r="K69" s="3">
        <f>J69*8</f>
        <v>4568749.6445279997</v>
      </c>
      <c r="L69" s="10">
        <f>(G69^2+2*G69)*8/1000000</f>
        <v>50.04</v>
      </c>
      <c r="M69" s="10">
        <f t="shared" ref="M69:M91" si="70">G69/2^17</f>
        <v>1.9073486328125E-2</v>
      </c>
      <c r="N69">
        <f>40*2^20/8</f>
        <v>5242880</v>
      </c>
      <c r="O69" s="9">
        <f>I69/K69</f>
        <v>2.7359783250481398</v>
      </c>
      <c r="P69" s="9">
        <f>2</f>
        <v>2</v>
      </c>
      <c r="Q69" s="1">
        <f t="shared" ref="Q69:Q91" si="71">$B$30*I69</f>
        <v>0</v>
      </c>
      <c r="R69" s="1">
        <f>$C$30*K69</f>
        <v>1.3925203837479557E-3</v>
      </c>
      <c r="S69">
        <f t="shared" ref="S69:S91" si="72">Q69+R69</f>
        <v>1.3925203837479557E-3</v>
      </c>
      <c r="T69">
        <f t="shared" ref="T69:T91" si="73">MAX(Q69,R69)</f>
        <v>1.3925203837479557E-3</v>
      </c>
      <c r="U69" s="1">
        <f t="shared" ref="U69:U91" si="74">$D$30*I69</f>
        <v>0</v>
      </c>
      <c r="V69" s="1">
        <f>$E$30*K69</f>
        <v>6.555148037433442E-3</v>
      </c>
      <c r="W69" s="1">
        <f t="shared" ref="W69:W91" si="75">Y69*$F$30</f>
        <v>0.35684224030174339</v>
      </c>
      <c r="X69">
        <f t="shared" ref="X69:X91" si="76">SUM(U69:W69)</f>
        <v>0.36339738833917684</v>
      </c>
      <c r="Y69">
        <v>1.2800000000000001E-3</v>
      </c>
      <c r="Z69">
        <v>0.36294400000000004</v>
      </c>
      <c r="AA69">
        <f t="shared" si="66"/>
        <v>9.765625</v>
      </c>
      <c r="AB69">
        <f>(K69*8)/Y69/1000000000</f>
        <v>28.554685278299996</v>
      </c>
      <c r="AC69">
        <f t="shared" ref="AC69:AC91" si="77">ABS(T69-Y69)/ABS(Y69)*100</f>
        <v>8.7906549803090286</v>
      </c>
      <c r="AD69">
        <f t="shared" ref="AD69:AD91" si="78">ABS(S69-Y69)/ABS(Y69)*100</f>
        <v>8.7906549803090286</v>
      </c>
      <c r="AE69">
        <f t="shared" ref="AE69:AE91" si="79">ABS(X69-Z69)/ABS(Z69)*100</f>
        <v>0.12491964026869068</v>
      </c>
    </row>
    <row r="70" spans="7:31">
      <c r="G70">
        <v>3500</v>
      </c>
      <c r="H70">
        <v>4096</v>
      </c>
      <c r="I70">
        <f t="shared" ref="I70:I91" si="80">2*G70^2</f>
        <v>24500000</v>
      </c>
      <c r="J70">
        <v>1577478.033447</v>
      </c>
      <c r="K70" s="3">
        <f t="shared" ref="K70:K91" si="81">J70*8</f>
        <v>12619824.267576</v>
      </c>
      <c r="L70" s="10">
        <f t="shared" ref="L70:L91" si="82">(G70^2+2*G70)*8/1000000</f>
        <v>98.055999999999997</v>
      </c>
      <c r="M70" s="10">
        <f t="shared" si="70"/>
        <v>2.6702880859375E-2</v>
      </c>
      <c r="N70">
        <f t="shared" ref="N70:N91" si="83">40*2^20/8</f>
        <v>5242880</v>
      </c>
      <c r="O70" s="9">
        <f t="shared" ref="O70:O91" si="84">I70/K70</f>
        <v>1.9413899496958629</v>
      </c>
      <c r="P70" s="9">
        <f>2</f>
        <v>2</v>
      </c>
      <c r="Q70" s="1">
        <f t="shared" si="71"/>
        <v>0</v>
      </c>
      <c r="R70" s="1">
        <f t="shared" ref="R70:R91" si="85">$C$30*K70</f>
        <v>3.846427118842974E-3</v>
      </c>
      <c r="S70">
        <f t="shared" si="72"/>
        <v>3.846427118842974E-3</v>
      </c>
      <c r="T70">
        <f t="shared" si="73"/>
        <v>3.846427118842974E-3</v>
      </c>
      <c r="U70" s="1">
        <f t="shared" si="74"/>
        <v>0</v>
      </c>
      <c r="V70" s="1">
        <f t="shared" ref="V70:V91" si="86">$E$30*K70</f>
        <v>1.8106664342931421E-2</v>
      </c>
      <c r="W70" s="1">
        <f t="shared" si="75"/>
        <v>0.85920920672654144</v>
      </c>
      <c r="X70">
        <f t="shared" si="76"/>
        <v>0.87731587106947284</v>
      </c>
      <c r="Y70">
        <v>3.0820000000000001E-3</v>
      </c>
      <c r="Z70">
        <v>0.90142336000000012</v>
      </c>
      <c r="AA70">
        <f t="shared" si="66"/>
        <v>7.9493835171966252</v>
      </c>
      <c r="AB70">
        <f t="shared" ref="AB70:AB91" si="87">(K70*8)/Y70/1000000000</f>
        <v>32.75749323186502</v>
      </c>
      <c r="AC70">
        <f>ABS(T70-Y70)/ABS(Y70)*100</f>
        <v>24.802956484197725</v>
      </c>
      <c r="AD70">
        <f>ABS(S70-Y70)/ABS(Y70)*100</f>
        <v>24.802956484197725</v>
      </c>
      <c r="AE70">
        <f>ABS(X70-Z70)/ABS(Z70)*100</f>
        <v>2.6743803189798934</v>
      </c>
    </row>
    <row r="71" spans="7:31">
      <c r="G71">
        <v>4500</v>
      </c>
      <c r="H71">
        <v>2048</v>
      </c>
      <c r="I71">
        <f t="shared" si="80"/>
        <v>40500000</v>
      </c>
      <c r="J71">
        <v>2573448.6806640001</v>
      </c>
      <c r="K71" s="3">
        <f t="shared" si="81"/>
        <v>20587589.445312001</v>
      </c>
      <c r="L71" s="10">
        <f t="shared" si="82"/>
        <v>162.072</v>
      </c>
      <c r="M71" s="10">
        <f t="shared" si="70"/>
        <v>3.4332275390625E-2</v>
      </c>
      <c r="N71">
        <f t="shared" si="83"/>
        <v>5242880</v>
      </c>
      <c r="O71" s="9">
        <f t="shared" si="84"/>
        <v>1.9672045679550043</v>
      </c>
      <c r="P71" s="9">
        <f>2</f>
        <v>2</v>
      </c>
      <c r="Q71" s="1">
        <f t="shared" si="71"/>
        <v>0</v>
      </c>
      <c r="R71" s="1">
        <f t="shared" si="85"/>
        <v>6.2749417642456538E-3</v>
      </c>
      <c r="S71">
        <f t="shared" si="72"/>
        <v>6.2749417642456538E-3</v>
      </c>
      <c r="T71">
        <f t="shared" si="73"/>
        <v>6.2749417642456538E-3</v>
      </c>
      <c r="U71" s="1">
        <f t="shared" si="74"/>
        <v>0</v>
      </c>
      <c r="V71" s="1">
        <f t="shared" si="86"/>
        <v>2.9538649969485176E-2</v>
      </c>
      <c r="W71" s="1">
        <f t="shared" si="75"/>
        <v>1.9004637126070192</v>
      </c>
      <c r="X71">
        <f t="shared" si="76"/>
        <v>1.9300023625765044</v>
      </c>
      <c r="Y71">
        <v>6.8170000000000001E-3</v>
      </c>
      <c r="Z71">
        <v>1.9159746583310611</v>
      </c>
      <c r="AA71">
        <f t="shared" si="66"/>
        <v>5.9410297784949391</v>
      </c>
      <c r="AB71">
        <f t="shared" si="87"/>
        <v>24.160292733239842</v>
      </c>
      <c r="AC71">
        <f t="shared" si="77"/>
        <v>7.9515657291234607</v>
      </c>
      <c r="AD71">
        <f t="shared" si="78"/>
        <v>7.9515657291234607</v>
      </c>
      <c r="AE71">
        <f t="shared" si="79"/>
        <v>0.73214456070428158</v>
      </c>
    </row>
    <row r="72" spans="7:31">
      <c r="G72">
        <v>5500</v>
      </c>
      <c r="H72">
        <v>1024</v>
      </c>
      <c r="I72">
        <f t="shared" si="80"/>
        <v>60500000</v>
      </c>
      <c r="J72">
        <v>3843387.1015619999</v>
      </c>
      <c r="K72" s="3">
        <f t="shared" si="81"/>
        <v>30747096.812495999</v>
      </c>
      <c r="L72" s="10">
        <f t="shared" si="82"/>
        <v>242.08799999999999</v>
      </c>
      <c r="M72" s="10">
        <f t="shared" si="70"/>
        <v>4.1961669921875E-2</v>
      </c>
      <c r="N72">
        <f t="shared" si="83"/>
        <v>5242880</v>
      </c>
      <c r="O72" s="9">
        <f t="shared" si="84"/>
        <v>1.9676654472110049</v>
      </c>
      <c r="P72" s="9">
        <f>2</f>
        <v>2</v>
      </c>
      <c r="Q72" s="1">
        <f t="shared" si="71"/>
        <v>0</v>
      </c>
      <c r="R72" s="1">
        <f t="shared" si="85"/>
        <v>9.3714828746970704E-3</v>
      </c>
      <c r="S72">
        <f t="shared" si="72"/>
        <v>9.3714828746970704E-3</v>
      </c>
      <c r="T72">
        <f t="shared" si="73"/>
        <v>9.3714828746970704E-3</v>
      </c>
      <c r="U72" s="1">
        <f t="shared" si="74"/>
        <v>0</v>
      </c>
      <c r="V72" s="1">
        <f t="shared" si="86"/>
        <v>4.4115302218104273E-2</v>
      </c>
      <c r="W72" s="1">
        <f t="shared" si="75"/>
        <v>2.9054764284568511</v>
      </c>
      <c r="X72">
        <f t="shared" si="76"/>
        <v>2.9495917306749555</v>
      </c>
      <c r="Y72">
        <v>1.0422000000000001E-2</v>
      </c>
      <c r="Z72">
        <v>2.890715400003474</v>
      </c>
      <c r="AA72">
        <f t="shared" si="66"/>
        <v>5.8050278257532142</v>
      </c>
      <c r="AB72">
        <f t="shared" si="87"/>
        <v>23.601686288617152</v>
      </c>
      <c r="AC72">
        <f t="shared" si="77"/>
        <v>10.079803543493862</v>
      </c>
      <c r="AD72">
        <f t="shared" si="78"/>
        <v>10.079803543493862</v>
      </c>
      <c r="AE72">
        <f t="shared" si="79"/>
        <v>2.0367390948071438</v>
      </c>
    </row>
    <row r="73" spans="7:31">
      <c r="G73">
        <v>6500</v>
      </c>
      <c r="H73">
        <v>1024</v>
      </c>
      <c r="I73">
        <f t="shared" si="80"/>
        <v>84500000</v>
      </c>
      <c r="J73">
        <v>5357566.1953119999</v>
      </c>
      <c r="K73" s="3">
        <f t="shared" si="81"/>
        <v>42860529.562495999</v>
      </c>
      <c r="L73" s="10">
        <f t="shared" si="82"/>
        <v>338.10399999999998</v>
      </c>
      <c r="M73" s="10">
        <f t="shared" si="70"/>
        <v>4.9591064453125E-2</v>
      </c>
      <c r="N73">
        <f t="shared" si="83"/>
        <v>5242880</v>
      </c>
      <c r="O73" s="9">
        <f t="shared" si="84"/>
        <v>1.9715108717167962</v>
      </c>
      <c r="P73" s="9">
        <f>2</f>
        <v>2</v>
      </c>
      <c r="Q73" s="1">
        <f t="shared" si="71"/>
        <v>0</v>
      </c>
      <c r="R73" s="1">
        <f t="shared" si="85"/>
        <v>1.306356568377332E-2</v>
      </c>
      <c r="S73">
        <f t="shared" si="72"/>
        <v>1.306356568377332E-2</v>
      </c>
      <c r="T73">
        <f t="shared" si="73"/>
        <v>1.306356568377332E-2</v>
      </c>
      <c r="U73" s="1">
        <f t="shared" si="74"/>
        <v>0</v>
      </c>
      <c r="V73" s="1">
        <f t="shared" si="86"/>
        <v>6.1495406425137907E-2</v>
      </c>
      <c r="W73" s="1">
        <f t="shared" si="75"/>
        <v>4.0153115523953202</v>
      </c>
      <c r="X73">
        <f t="shared" si="76"/>
        <v>4.0768069588204581</v>
      </c>
      <c r="Y73">
        <v>1.4402999999999999E-2</v>
      </c>
      <c r="Z73">
        <v>4.0342802999999998</v>
      </c>
      <c r="AA73">
        <f t="shared" si="66"/>
        <v>5.8668332986183431</v>
      </c>
      <c r="AB73">
        <f t="shared" si="87"/>
        <v>23.806445636323545</v>
      </c>
      <c r="AC73">
        <f t="shared" si="77"/>
        <v>9.2996897606518019</v>
      </c>
      <c r="AD73">
        <f t="shared" si="78"/>
        <v>9.2996897606518019</v>
      </c>
      <c r="AE73">
        <f t="shared" si="79"/>
        <v>1.0541324761310773</v>
      </c>
    </row>
    <row r="74" spans="7:31">
      <c r="G74">
        <v>7500</v>
      </c>
      <c r="H74">
        <v>1024</v>
      </c>
      <c r="I74">
        <f t="shared" si="80"/>
        <v>112500000</v>
      </c>
      <c r="J74">
        <v>7128307.1367189996</v>
      </c>
      <c r="K74" s="3">
        <f t="shared" si="81"/>
        <v>57026457.093751997</v>
      </c>
      <c r="L74" s="10">
        <f t="shared" si="82"/>
        <v>450.12</v>
      </c>
      <c r="M74" s="10">
        <f t="shared" si="70"/>
        <v>5.7220458984375E-2</v>
      </c>
      <c r="N74">
        <f t="shared" si="83"/>
        <v>5242880</v>
      </c>
      <c r="O74" s="9">
        <f t="shared" si="84"/>
        <v>1.9727685311933199</v>
      </c>
      <c r="P74" s="9">
        <f>2</f>
        <v>2</v>
      </c>
      <c r="Q74" s="1">
        <f t="shared" si="71"/>
        <v>0</v>
      </c>
      <c r="R74" s="1">
        <f t="shared" si="85"/>
        <v>1.738123339962127E-2</v>
      </c>
      <c r="S74">
        <f t="shared" si="72"/>
        <v>1.738123339962127E-2</v>
      </c>
      <c r="T74">
        <f t="shared" si="73"/>
        <v>1.738123339962127E-2</v>
      </c>
      <c r="U74" s="1">
        <f t="shared" si="74"/>
        <v>0</v>
      </c>
      <c r="V74" s="1">
        <f t="shared" si="86"/>
        <v>8.182038793647009E-2</v>
      </c>
      <c r="W74" s="1">
        <f t="shared" si="75"/>
        <v>5.2620291294495356</v>
      </c>
      <c r="X74">
        <f t="shared" si="76"/>
        <v>5.3438495173860057</v>
      </c>
      <c r="Y74">
        <v>1.8874999999999999E-2</v>
      </c>
      <c r="Z74">
        <v>5.3261919117613745</v>
      </c>
      <c r="AA74">
        <f t="shared" si="66"/>
        <v>5.9602649006622519</v>
      </c>
      <c r="AB74">
        <f t="shared" si="87"/>
        <v>24.170154000000846</v>
      </c>
      <c r="AC74">
        <f t="shared" si="77"/>
        <v>7.913995233794596</v>
      </c>
      <c r="AD74">
        <f t="shared" si="78"/>
        <v>7.913995233794596</v>
      </c>
      <c r="AE74">
        <f t="shared" si="79"/>
        <v>0.3315240216117516</v>
      </c>
    </row>
    <row r="75" spans="7:31">
      <c r="G75">
        <v>8500</v>
      </c>
      <c r="H75">
        <v>512</v>
      </c>
      <c r="I75">
        <f t="shared" si="80"/>
        <v>144500000</v>
      </c>
      <c r="J75">
        <v>9154988.9140620008</v>
      </c>
      <c r="K75" s="3">
        <f t="shared" si="81"/>
        <v>73239911.312496006</v>
      </c>
      <c r="L75" s="10">
        <f t="shared" si="82"/>
        <v>578.13599999999997</v>
      </c>
      <c r="M75" s="10">
        <f t="shared" si="70"/>
        <v>6.4849853515625E-2</v>
      </c>
      <c r="N75">
        <f t="shared" si="83"/>
        <v>5242880</v>
      </c>
      <c r="O75" s="9">
        <f t="shared" si="84"/>
        <v>1.9729679816712964</v>
      </c>
      <c r="P75" s="9">
        <f>2</f>
        <v>2</v>
      </c>
      <c r="Q75" s="1">
        <f t="shared" si="71"/>
        <v>0</v>
      </c>
      <c r="R75" s="1">
        <f t="shared" si="85"/>
        <v>2.2322971784784595E-2</v>
      </c>
      <c r="S75">
        <f t="shared" si="72"/>
        <v>2.2322971784784595E-2</v>
      </c>
      <c r="T75">
        <f t="shared" si="73"/>
        <v>2.2322971784784595E-2</v>
      </c>
      <c r="U75" s="1">
        <f t="shared" si="74"/>
        <v>0</v>
      </c>
      <c r="V75" s="1">
        <f t="shared" si="86"/>
        <v>0.10508311863332725</v>
      </c>
      <c r="W75" s="1">
        <f t="shared" si="75"/>
        <v>6.799517375749625</v>
      </c>
      <c r="X75">
        <f t="shared" si="76"/>
        <v>6.9046004943829526</v>
      </c>
      <c r="Y75">
        <v>2.4389999999999998E-2</v>
      </c>
      <c r="Z75">
        <v>6.8464947272705095</v>
      </c>
      <c r="AA75">
        <f t="shared" si="66"/>
        <v>5.9245592455924561</v>
      </c>
      <c r="AB75">
        <f t="shared" si="87"/>
        <v>24.02293113981009</v>
      </c>
      <c r="AC75">
        <f t="shared" si="77"/>
        <v>8.4749004313874661</v>
      </c>
      <c r="AD75">
        <f t="shared" si="78"/>
        <v>8.4749004313874661</v>
      </c>
      <c r="AE75">
        <f t="shared" si="79"/>
        <v>0.8486936662786011</v>
      </c>
    </row>
    <row r="76" spans="7:31">
      <c r="G76">
        <v>9500</v>
      </c>
      <c r="H76">
        <v>512</v>
      </c>
      <c r="I76">
        <f t="shared" si="80"/>
        <v>180500000</v>
      </c>
      <c r="J76">
        <v>13062606.646484001</v>
      </c>
      <c r="K76" s="3">
        <f t="shared" si="81"/>
        <v>104500853.171872</v>
      </c>
      <c r="L76" s="10">
        <f t="shared" si="82"/>
        <v>722.15200000000004</v>
      </c>
      <c r="M76" s="10">
        <f t="shared" si="70"/>
        <v>7.2479248046875E-2</v>
      </c>
      <c r="N76">
        <f t="shared" si="83"/>
        <v>5242880</v>
      </c>
      <c r="O76" s="9">
        <f t="shared" si="84"/>
        <v>1.7272586253734465</v>
      </c>
      <c r="P76" s="9">
        <f>2</f>
        <v>2</v>
      </c>
      <c r="Q76" s="1">
        <f t="shared" si="71"/>
        <v>0</v>
      </c>
      <c r="R76" s="1">
        <f t="shared" si="85"/>
        <v>3.1851070748683513E-2</v>
      </c>
      <c r="S76">
        <f t="shared" si="72"/>
        <v>3.1851070748683513E-2</v>
      </c>
      <c r="T76">
        <f t="shared" si="73"/>
        <v>3.1851070748683513E-2</v>
      </c>
      <c r="U76" s="1">
        <f t="shared" si="74"/>
        <v>0</v>
      </c>
      <c r="V76" s="1">
        <f t="shared" si="86"/>
        <v>0.14993567515789907</v>
      </c>
      <c r="W76" s="1">
        <f t="shared" si="75"/>
        <v>8.8508026914841782</v>
      </c>
      <c r="X76">
        <f t="shared" si="76"/>
        <v>9.0007383666420768</v>
      </c>
      <c r="Y76">
        <v>3.1747999999999998E-2</v>
      </c>
      <c r="Z76">
        <v>9.1075941142721089</v>
      </c>
      <c r="AA76">
        <f t="shared" si="66"/>
        <v>5.6853975053546684</v>
      </c>
      <c r="AB76">
        <f t="shared" si="87"/>
        <v>26.332582379204236</v>
      </c>
      <c r="AC76">
        <f t="shared" si="77"/>
        <v>0.32465272988381866</v>
      </c>
      <c r="AD76">
        <f t="shared" si="78"/>
        <v>0.32465272988381866</v>
      </c>
      <c r="AE76">
        <f t="shared" si="79"/>
        <v>1.1732598783973376</v>
      </c>
    </row>
    <row r="77" spans="7:31">
      <c r="G77">
        <v>10500</v>
      </c>
      <c r="H77">
        <v>256</v>
      </c>
      <c r="I77">
        <f t="shared" si="80"/>
        <v>220500000</v>
      </c>
      <c r="J77">
        <v>16076408.382812001</v>
      </c>
      <c r="K77" s="3">
        <f t="shared" si="81"/>
        <v>128611267.06249601</v>
      </c>
      <c r="L77" s="10">
        <f t="shared" si="82"/>
        <v>882.16800000000001</v>
      </c>
      <c r="M77" s="10">
        <f t="shared" si="70"/>
        <v>8.0108642578125E-2</v>
      </c>
      <c r="N77">
        <f t="shared" si="83"/>
        <v>5242880</v>
      </c>
      <c r="O77" s="9">
        <f t="shared" si="84"/>
        <v>1.7144687634004301</v>
      </c>
      <c r="P77" s="9">
        <f>2</f>
        <v>2</v>
      </c>
      <c r="Q77" s="1">
        <f t="shared" si="71"/>
        <v>0</v>
      </c>
      <c r="R77" s="1">
        <f t="shared" si="85"/>
        <v>3.9199742795860734E-2</v>
      </c>
      <c r="S77">
        <f t="shared" si="72"/>
        <v>3.9199742795860734E-2</v>
      </c>
      <c r="T77">
        <f t="shared" si="73"/>
        <v>3.9199742795860734E-2</v>
      </c>
      <c r="U77" s="1">
        <f t="shared" si="74"/>
        <v>0</v>
      </c>
      <c r="V77" s="1">
        <f t="shared" si="86"/>
        <v>0.18452880119756412</v>
      </c>
      <c r="W77" s="1">
        <f t="shared" si="75"/>
        <v>10.787229411121608</v>
      </c>
      <c r="X77">
        <f t="shared" si="76"/>
        <v>10.971758212319171</v>
      </c>
      <c r="Y77">
        <v>3.8693999999999999E-2</v>
      </c>
      <c r="Z77">
        <v>11.141722333316135</v>
      </c>
      <c r="AA77">
        <f t="shared" si="66"/>
        <v>5.6985579159559618</v>
      </c>
      <c r="AB77">
        <f t="shared" si="87"/>
        <v>26.590430984131082</v>
      </c>
      <c r="AC77">
        <f t="shared" si="77"/>
        <v>1.3070315704262547</v>
      </c>
      <c r="AD77">
        <f t="shared" si="78"/>
        <v>1.3070315704262547</v>
      </c>
      <c r="AE77">
        <f t="shared" si="79"/>
        <v>1.5254743917709623</v>
      </c>
    </row>
    <row r="78" spans="7:31">
      <c r="G78">
        <v>11500</v>
      </c>
      <c r="H78">
        <v>256</v>
      </c>
      <c r="I78">
        <f t="shared" si="80"/>
        <v>264500000</v>
      </c>
      <c r="J78">
        <v>18587183.265625</v>
      </c>
      <c r="K78" s="3">
        <f t="shared" si="81"/>
        <v>148697466.125</v>
      </c>
      <c r="L78" s="10">
        <f t="shared" si="82"/>
        <v>1058.184</v>
      </c>
      <c r="M78" s="10">
        <f t="shared" si="70"/>
        <v>8.7738037109375E-2</v>
      </c>
      <c r="N78">
        <f t="shared" si="83"/>
        <v>5242880</v>
      </c>
      <c r="O78" s="9">
        <f t="shared" si="84"/>
        <v>1.7787794701064548</v>
      </c>
      <c r="P78" s="9">
        <f>2</f>
        <v>2</v>
      </c>
      <c r="Q78" s="1">
        <f t="shared" si="71"/>
        <v>0</v>
      </c>
      <c r="R78" s="1">
        <f t="shared" si="85"/>
        <v>4.5321864558443233E-2</v>
      </c>
      <c r="S78">
        <f t="shared" si="72"/>
        <v>4.5321864558443233E-2</v>
      </c>
      <c r="T78">
        <f t="shared" si="73"/>
        <v>4.5321864558443233E-2</v>
      </c>
      <c r="U78" s="1">
        <f t="shared" si="74"/>
        <v>0</v>
      </c>
      <c r="V78" s="1">
        <f t="shared" si="86"/>
        <v>0.21334806655647243</v>
      </c>
      <c r="W78" s="1">
        <f t="shared" si="75"/>
        <v>12.522653587589071</v>
      </c>
      <c r="X78">
        <f t="shared" si="76"/>
        <v>12.736001654145543</v>
      </c>
      <c r="Y78">
        <v>4.4919000000000001E-2</v>
      </c>
      <c r="Z78">
        <v>12.970111699980036</v>
      </c>
      <c r="AA78">
        <f t="shared" si="66"/>
        <v>5.8883768561187919</v>
      </c>
      <c r="AB78">
        <f t="shared" si="87"/>
        <v>26.482774082236915</v>
      </c>
      <c r="AC78">
        <f t="shared" si="77"/>
        <v>0.89686893840742654</v>
      </c>
      <c r="AD78">
        <f t="shared" si="78"/>
        <v>0.89686893840742654</v>
      </c>
      <c r="AE78">
        <f t="shared" si="79"/>
        <v>1.8049963735844561</v>
      </c>
    </row>
    <row r="79" spans="7:31">
      <c r="G79">
        <v>12500</v>
      </c>
      <c r="H79">
        <v>256</v>
      </c>
      <c r="I79">
        <f t="shared" si="80"/>
        <v>312500000</v>
      </c>
      <c r="J79">
        <v>20656987.890625</v>
      </c>
      <c r="K79" s="3">
        <f t="shared" si="81"/>
        <v>165255903.125</v>
      </c>
      <c r="L79" s="10">
        <f t="shared" si="82"/>
        <v>1250.2</v>
      </c>
      <c r="M79" s="10">
        <f t="shared" si="70"/>
        <v>9.5367431640625E-2</v>
      </c>
      <c r="N79">
        <f t="shared" si="83"/>
        <v>5242880</v>
      </c>
      <c r="O79" s="9">
        <f t="shared" si="84"/>
        <v>1.8910065788307979</v>
      </c>
      <c r="P79" s="9">
        <f>2</f>
        <v>2</v>
      </c>
      <c r="Q79" s="1">
        <f t="shared" si="71"/>
        <v>0</v>
      </c>
      <c r="R79" s="1">
        <f t="shared" si="85"/>
        <v>5.0368751089668005E-2</v>
      </c>
      <c r="S79">
        <f t="shared" si="72"/>
        <v>5.0368751089668005E-2</v>
      </c>
      <c r="T79">
        <f t="shared" si="73"/>
        <v>5.0368751089668005E-2</v>
      </c>
      <c r="U79" s="1">
        <f t="shared" si="74"/>
        <v>0</v>
      </c>
      <c r="V79" s="1">
        <f t="shared" si="86"/>
        <v>0.23710577145359182</v>
      </c>
      <c r="W79" s="1">
        <f t="shared" si="75"/>
        <v>14.626071324367706</v>
      </c>
      <c r="X79">
        <f t="shared" si="76"/>
        <v>14.863177095821298</v>
      </c>
      <c r="Y79">
        <v>5.2463999999999997E-2</v>
      </c>
      <c r="Z79">
        <v>14.923384799999999</v>
      </c>
      <c r="AA79">
        <f t="shared" si="66"/>
        <v>5.9564653857883503</v>
      </c>
      <c r="AB79">
        <f t="shared" si="87"/>
        <v>25.199131309088138</v>
      </c>
      <c r="AC79">
        <f t="shared" si="77"/>
        <v>3.9936888348810449</v>
      </c>
      <c r="AD79">
        <f t="shared" si="78"/>
        <v>3.9936888348810449</v>
      </c>
      <c r="AE79">
        <f t="shared" si="79"/>
        <v>0.40344536434322359</v>
      </c>
    </row>
    <row r="80" spans="7:31">
      <c r="G80">
        <v>13500</v>
      </c>
      <c r="H80">
        <v>256</v>
      </c>
      <c r="I80">
        <f t="shared" si="80"/>
        <v>364500000</v>
      </c>
      <c r="J80">
        <v>23155467.019531</v>
      </c>
      <c r="K80" s="3">
        <f t="shared" si="81"/>
        <v>185243736.156248</v>
      </c>
      <c r="L80" s="10">
        <f t="shared" si="82"/>
        <v>1458.2159999999999</v>
      </c>
      <c r="M80" s="10">
        <f t="shared" si="70"/>
        <v>0.102996826171875</v>
      </c>
      <c r="N80">
        <f t="shared" si="83"/>
        <v>5242880</v>
      </c>
      <c r="O80" s="9">
        <f t="shared" si="84"/>
        <v>1.9676778689701782</v>
      </c>
      <c r="P80" s="9">
        <f>2</f>
        <v>2</v>
      </c>
      <c r="Q80" s="1">
        <f t="shared" si="71"/>
        <v>0</v>
      </c>
      <c r="R80" s="1">
        <f t="shared" si="85"/>
        <v>5.6460891628885283E-2</v>
      </c>
      <c r="S80">
        <f t="shared" si="72"/>
        <v>5.6460891628885283E-2</v>
      </c>
      <c r="T80">
        <f t="shared" si="73"/>
        <v>5.6460891628885283E-2</v>
      </c>
      <c r="U80" s="1">
        <f t="shared" si="74"/>
        <v>0</v>
      </c>
      <c r="V80" s="1">
        <f t="shared" si="86"/>
        <v>0.26578390325366963</v>
      </c>
      <c r="W80" s="1">
        <f t="shared" si="75"/>
        <v>17.117554997474485</v>
      </c>
      <c r="X80">
        <f t="shared" si="76"/>
        <v>17.383338900728155</v>
      </c>
      <c r="Y80">
        <v>6.1400999999999997E-2</v>
      </c>
      <c r="Z80">
        <v>17.376483</v>
      </c>
      <c r="AA80">
        <f t="shared" si="66"/>
        <v>5.9363854008892361</v>
      </c>
      <c r="AB80">
        <f t="shared" si="87"/>
        <v>24.135598593670853</v>
      </c>
      <c r="AC80">
        <f t="shared" si="77"/>
        <v>8.0456480694365151</v>
      </c>
      <c r="AD80">
        <f t="shared" si="78"/>
        <v>8.0456480694365151</v>
      </c>
      <c r="AE80">
        <f t="shared" si="79"/>
        <v>3.9455053868812269E-2</v>
      </c>
    </row>
    <row r="81" spans="6:32">
      <c r="G81">
        <v>14500</v>
      </c>
      <c r="H81">
        <v>256</v>
      </c>
      <c r="I81">
        <f t="shared" si="80"/>
        <v>420500000</v>
      </c>
      <c r="J81">
        <v>26748943.976562001</v>
      </c>
      <c r="K81" s="3">
        <f t="shared" si="81"/>
        <v>213991551.81249601</v>
      </c>
      <c r="L81" s="10">
        <f t="shared" si="82"/>
        <v>1682.232</v>
      </c>
      <c r="M81" s="10">
        <f t="shared" si="70"/>
        <v>0.110626220703125</v>
      </c>
      <c r="N81">
        <f t="shared" si="83"/>
        <v>5242880</v>
      </c>
      <c r="O81" s="9">
        <f t="shared" si="84"/>
        <v>1.9650308455562355</v>
      </c>
      <c r="P81" s="9">
        <f>2</f>
        <v>2</v>
      </c>
      <c r="Q81" s="1">
        <f t="shared" si="71"/>
        <v>0</v>
      </c>
      <c r="R81" s="1">
        <f t="shared" si="85"/>
        <v>6.5223008707788979E-2</v>
      </c>
      <c r="S81">
        <f t="shared" si="72"/>
        <v>6.5223008707788979E-2</v>
      </c>
      <c r="T81">
        <f t="shared" si="73"/>
        <v>6.5223008707788979E-2</v>
      </c>
      <c r="U81" s="1">
        <f t="shared" si="74"/>
        <v>0</v>
      </c>
      <c r="V81" s="1">
        <f t="shared" si="86"/>
        <v>0.3070306779823429</v>
      </c>
      <c r="W81" s="1">
        <f t="shared" si="75"/>
        <v>19.600675180574196</v>
      </c>
      <c r="X81">
        <f t="shared" si="76"/>
        <v>19.90770585855654</v>
      </c>
      <c r="Y81">
        <v>7.0307999999999995E-2</v>
      </c>
      <c r="Z81">
        <v>20.002625999999999</v>
      </c>
      <c r="AA81">
        <f t="shared" si="66"/>
        <v>5.9808272173863575</v>
      </c>
      <c r="AB81">
        <f t="shared" si="87"/>
        <v>24.349041567104287</v>
      </c>
      <c r="AC81">
        <f t="shared" si="77"/>
        <v>7.2324504924205169</v>
      </c>
      <c r="AD81">
        <f t="shared" si="78"/>
        <v>7.2324504924205169</v>
      </c>
      <c r="AE81">
        <f t="shared" si="79"/>
        <v>0.47453840032533595</v>
      </c>
    </row>
    <row r="82" spans="6:32">
      <c r="G82">
        <v>15500</v>
      </c>
      <c r="H82">
        <v>128</v>
      </c>
      <c r="I82">
        <f t="shared" si="80"/>
        <v>480500000</v>
      </c>
      <c r="J82">
        <v>30700464.359375</v>
      </c>
      <c r="K82" s="3">
        <f t="shared" si="81"/>
        <v>245603714.875</v>
      </c>
      <c r="L82" s="10">
        <f t="shared" si="82"/>
        <v>1922.248</v>
      </c>
      <c r="M82" s="10">
        <f t="shared" si="70"/>
        <v>0.118255615234375</v>
      </c>
      <c r="N82">
        <f t="shared" si="83"/>
        <v>5242880</v>
      </c>
      <c r="O82" s="9">
        <f t="shared" si="84"/>
        <v>1.9564036327567376</v>
      </c>
      <c r="P82" s="9">
        <f>2</f>
        <v>2</v>
      </c>
      <c r="Q82" s="1">
        <f t="shared" si="71"/>
        <v>0</v>
      </c>
      <c r="R82" s="1">
        <f t="shared" si="85"/>
        <v>7.4858157241616943E-2</v>
      </c>
      <c r="S82">
        <f t="shared" si="72"/>
        <v>7.4858157241616943E-2</v>
      </c>
      <c r="T82">
        <f t="shared" si="73"/>
        <v>7.4858157241616943E-2</v>
      </c>
      <c r="U82" s="1">
        <f t="shared" si="74"/>
        <v>0</v>
      </c>
      <c r="V82" s="1">
        <f t="shared" si="86"/>
        <v>0.35238715946659094</v>
      </c>
      <c r="W82" s="1">
        <f t="shared" si="75"/>
        <v>22.032220508630296</v>
      </c>
      <c r="X82">
        <f t="shared" si="76"/>
        <v>22.384607668096887</v>
      </c>
      <c r="Y82">
        <v>7.9030000000000003E-2</v>
      </c>
      <c r="Z82">
        <v>22.592042666693011</v>
      </c>
      <c r="AA82">
        <f t="shared" si="66"/>
        <v>6.0799696317853975</v>
      </c>
      <c r="AB82">
        <f t="shared" si="87"/>
        <v>24.861821067948878</v>
      </c>
      <c r="AC82">
        <f t="shared" si="77"/>
        <v>5.2788090071910156</v>
      </c>
      <c r="AD82">
        <f t="shared" si="78"/>
        <v>5.2788090071910156</v>
      </c>
      <c r="AE82">
        <f t="shared" si="79"/>
        <v>0.91817726115550113</v>
      </c>
    </row>
    <row r="83" spans="6:32">
      <c r="G83">
        <v>16500</v>
      </c>
      <c r="H83">
        <v>128</v>
      </c>
      <c r="I83">
        <f t="shared" si="80"/>
        <v>544500000</v>
      </c>
      <c r="J83">
        <v>35042469.898437999</v>
      </c>
      <c r="K83" s="3">
        <f t="shared" si="81"/>
        <v>280339759.18750399</v>
      </c>
      <c r="L83" s="10">
        <f t="shared" si="82"/>
        <v>2178.2640000000001</v>
      </c>
      <c r="M83" s="10">
        <f t="shared" si="70"/>
        <v>0.125885009765625</v>
      </c>
      <c r="N83">
        <f t="shared" si="83"/>
        <v>5242880</v>
      </c>
      <c r="O83" s="9">
        <f t="shared" si="84"/>
        <v>1.9422860374072506</v>
      </c>
      <c r="P83" s="9">
        <f>2</f>
        <v>2</v>
      </c>
      <c r="Q83" s="1">
        <f t="shared" si="71"/>
        <v>0</v>
      </c>
      <c r="R83" s="1">
        <f t="shared" si="85"/>
        <v>8.5445441185675389E-2</v>
      </c>
      <c r="S83">
        <f t="shared" si="72"/>
        <v>8.5445441185675389E-2</v>
      </c>
      <c r="T83">
        <f t="shared" si="73"/>
        <v>8.5445441185675389E-2</v>
      </c>
      <c r="U83" s="1">
        <f t="shared" si="74"/>
        <v>0</v>
      </c>
      <c r="V83" s="1">
        <f t="shared" si="86"/>
        <v>0.40222572152832009</v>
      </c>
      <c r="W83" s="1">
        <f t="shared" si="75"/>
        <v>25.841232640851171</v>
      </c>
      <c r="X83">
        <f t="shared" si="76"/>
        <v>26.243458362379492</v>
      </c>
      <c r="Y83">
        <v>9.2692999999999998E-2</v>
      </c>
      <c r="Z83">
        <v>26.206370944423849</v>
      </c>
      <c r="AA83">
        <f t="shared" si="66"/>
        <v>5.874229985004261</v>
      </c>
      <c r="AB83">
        <f t="shared" si="87"/>
        <v>24.195118007832654</v>
      </c>
      <c r="AC83">
        <f t="shared" si="77"/>
        <v>7.8188847208792556</v>
      </c>
      <c r="AD83">
        <f t="shared" si="78"/>
        <v>7.8188847208792556</v>
      </c>
      <c r="AE83">
        <f t="shared" si="79"/>
        <v>0.14152061738840066</v>
      </c>
    </row>
    <row r="84" spans="6:32">
      <c r="G84">
        <v>17500</v>
      </c>
      <c r="H84">
        <v>128</v>
      </c>
      <c r="I84">
        <f t="shared" si="80"/>
        <v>612500000</v>
      </c>
      <c r="J84">
        <v>39545132.257812001</v>
      </c>
      <c r="K84" s="3">
        <f t="shared" si="81"/>
        <v>316361058.06249601</v>
      </c>
      <c r="L84" s="10">
        <f t="shared" si="82"/>
        <v>2450.2800000000002</v>
      </c>
      <c r="M84" s="10">
        <f t="shared" si="70"/>
        <v>0.133514404296875</v>
      </c>
      <c r="N84">
        <f t="shared" si="83"/>
        <v>5242880</v>
      </c>
      <c r="O84" s="9">
        <f t="shared" si="84"/>
        <v>1.9360789970521681</v>
      </c>
      <c r="P84" s="9">
        <f>2</f>
        <v>2</v>
      </c>
      <c r="Q84" s="1">
        <f t="shared" si="71"/>
        <v>0</v>
      </c>
      <c r="R84" s="1">
        <f t="shared" si="85"/>
        <v>9.6424461012813628E-2</v>
      </c>
      <c r="S84">
        <f t="shared" si="72"/>
        <v>9.6424461012813628E-2</v>
      </c>
      <c r="T84">
        <f t="shared" si="73"/>
        <v>9.6424461012813628E-2</v>
      </c>
      <c r="U84" s="1">
        <f t="shared" si="74"/>
        <v>0</v>
      </c>
      <c r="V84" s="1">
        <f t="shared" si="86"/>
        <v>0.45390834040611622</v>
      </c>
      <c r="W84" s="1">
        <f t="shared" si="75"/>
        <v>28.658334858233292</v>
      </c>
      <c r="X84">
        <f t="shared" si="76"/>
        <v>29.112243198639408</v>
      </c>
      <c r="Y84">
        <v>0.102798</v>
      </c>
      <c r="Z84">
        <v>29.106786436316909</v>
      </c>
      <c r="AA84">
        <f t="shared" si="66"/>
        <v>5.9582871262086812</v>
      </c>
      <c r="AB84">
        <f t="shared" si="87"/>
        <v>24.620016581061577</v>
      </c>
      <c r="AC84">
        <f t="shared" si="77"/>
        <v>6.2000612727741515</v>
      </c>
      <c r="AD84">
        <f t="shared" si="78"/>
        <v>6.2000612727741515</v>
      </c>
      <c r="AE84">
        <f t="shared" si="79"/>
        <v>1.8747388463642139E-2</v>
      </c>
    </row>
    <row r="85" spans="6:32">
      <c r="G85">
        <v>18500</v>
      </c>
      <c r="H85">
        <v>128</v>
      </c>
      <c r="I85">
        <f t="shared" si="80"/>
        <v>684500000</v>
      </c>
      <c r="J85">
        <v>44578586.46875</v>
      </c>
      <c r="K85" s="3">
        <f t="shared" si="81"/>
        <v>356628691.75</v>
      </c>
      <c r="L85" s="10">
        <f t="shared" si="82"/>
        <v>2738.2959999999998</v>
      </c>
      <c r="M85" s="10">
        <f t="shared" si="70"/>
        <v>0.141143798828125</v>
      </c>
      <c r="N85">
        <f t="shared" si="83"/>
        <v>5242880</v>
      </c>
      <c r="O85" s="9">
        <f t="shared" si="84"/>
        <v>1.9193632364269806</v>
      </c>
      <c r="P85" s="9">
        <f>2</f>
        <v>2</v>
      </c>
      <c r="Q85" s="1">
        <f t="shared" si="71"/>
        <v>0</v>
      </c>
      <c r="R85" s="1">
        <f t="shared" si="85"/>
        <v>0.10869773161811032</v>
      </c>
      <c r="S85">
        <f t="shared" si="72"/>
        <v>0.10869773161811032</v>
      </c>
      <c r="T85">
        <f t="shared" si="73"/>
        <v>0.10869773161811032</v>
      </c>
      <c r="U85" s="1">
        <f t="shared" si="74"/>
        <v>0</v>
      </c>
      <c r="V85" s="1">
        <f t="shared" si="86"/>
        <v>0.51168351315056204</v>
      </c>
      <c r="W85" s="1">
        <f t="shared" si="75"/>
        <v>32.261326353279962</v>
      </c>
      <c r="X85">
        <f t="shared" si="76"/>
        <v>32.773009866430527</v>
      </c>
      <c r="Y85">
        <v>0.11572200000000001</v>
      </c>
      <c r="Z85">
        <v>33.028839138417034</v>
      </c>
      <c r="AA85">
        <f t="shared" si="66"/>
        <v>5.9150377629145714</v>
      </c>
      <c r="AB85">
        <f t="shared" si="87"/>
        <v>24.654167176509219</v>
      </c>
      <c r="AC85">
        <f t="shared" si="77"/>
        <v>6.0699507283746277</v>
      </c>
      <c r="AD85">
        <f t="shared" si="78"/>
        <v>6.0699507283746277</v>
      </c>
      <c r="AE85">
        <f t="shared" si="79"/>
        <v>0.7745633169678745</v>
      </c>
    </row>
    <row r="86" spans="6:32">
      <c r="G86">
        <v>19500</v>
      </c>
      <c r="H86">
        <v>128</v>
      </c>
      <c r="I86">
        <f>2*G86^2</f>
        <v>760500000</v>
      </c>
      <c r="J86">
        <v>52321785.257812001</v>
      </c>
      <c r="K86" s="3">
        <f t="shared" si="81"/>
        <v>418574282.06249601</v>
      </c>
      <c r="L86" s="10">
        <f t="shared" si="82"/>
        <v>3042.3119999999999</v>
      </c>
      <c r="M86" s="10">
        <f t="shared" si="70"/>
        <v>0.148773193359375</v>
      </c>
      <c r="N86">
        <f t="shared" si="83"/>
        <v>5242880</v>
      </c>
      <c r="O86" s="9">
        <f t="shared" si="84"/>
        <v>1.8168818118798138</v>
      </c>
      <c r="P86" s="9">
        <f>2</f>
        <v>2</v>
      </c>
      <c r="Q86" s="1">
        <f t="shared" si="71"/>
        <v>0</v>
      </c>
      <c r="R86" s="1">
        <f t="shared" si="85"/>
        <v>0.12757827966844285</v>
      </c>
      <c r="S86">
        <f t="shared" si="72"/>
        <v>0.12757827966844285</v>
      </c>
      <c r="T86">
        <f t="shared" si="73"/>
        <v>0.12757827966844285</v>
      </c>
      <c r="U86" s="1">
        <f t="shared" si="74"/>
        <v>0</v>
      </c>
      <c r="V86" s="1">
        <f t="shared" si="86"/>
        <v>0.60056177227140406</v>
      </c>
      <c r="W86" s="1">
        <f t="shared" si="75"/>
        <v>36.285837744683057</v>
      </c>
      <c r="X86">
        <f t="shared" si="76"/>
        <v>36.886399516954462</v>
      </c>
      <c r="Y86">
        <v>0.130158</v>
      </c>
      <c r="Z86">
        <v>37.345801080043387</v>
      </c>
      <c r="AA86">
        <f t="shared" si="66"/>
        <v>5.8428986308947586</v>
      </c>
      <c r="AB86">
        <f t="shared" si="87"/>
        <v>25.727148976628161</v>
      </c>
      <c r="AC86">
        <f t="shared" si="77"/>
        <v>1.9819913732211241</v>
      </c>
      <c r="AD86">
        <f t="shared" si="78"/>
        <v>1.9819913732211241</v>
      </c>
      <c r="AE86">
        <f t="shared" si="79"/>
        <v>1.2301290902939463</v>
      </c>
    </row>
    <row r="87" spans="6:32">
      <c r="G87">
        <v>20500</v>
      </c>
      <c r="H87">
        <v>128</v>
      </c>
      <c r="I87">
        <f t="shared" si="80"/>
        <v>840500000</v>
      </c>
      <c r="J87">
        <v>63007385.203125</v>
      </c>
      <c r="K87" s="3">
        <f t="shared" si="81"/>
        <v>504059081.625</v>
      </c>
      <c r="L87" s="10">
        <f t="shared" si="82"/>
        <v>3362.328</v>
      </c>
      <c r="M87" s="10">
        <f t="shared" si="70"/>
        <v>0.156402587890625</v>
      </c>
      <c r="N87">
        <f t="shared" si="83"/>
        <v>5242880</v>
      </c>
      <c r="O87" s="9">
        <f t="shared" si="84"/>
        <v>1.6674632610335522</v>
      </c>
      <c r="P87" s="9">
        <f>2</f>
        <v>2</v>
      </c>
      <c r="Q87" s="1">
        <f t="shared" si="71"/>
        <v>0</v>
      </c>
      <c r="R87" s="1">
        <f t="shared" si="85"/>
        <v>0.15363340090581876</v>
      </c>
      <c r="S87">
        <f t="shared" si="72"/>
        <v>0.15363340090581876</v>
      </c>
      <c r="T87">
        <f t="shared" si="73"/>
        <v>0.15363340090581876</v>
      </c>
      <c r="U87" s="1">
        <f t="shared" si="74"/>
        <v>0</v>
      </c>
      <c r="V87" s="1">
        <f t="shared" si="86"/>
        <v>0.72321360475990337</v>
      </c>
      <c r="W87" s="1">
        <f t="shared" si="75"/>
        <v>41.693391600255644</v>
      </c>
      <c r="X87">
        <f t="shared" si="76"/>
        <v>42.41660520501555</v>
      </c>
      <c r="Y87">
        <v>0.14955499999999999</v>
      </c>
      <c r="Z87">
        <v>43.200281352879593</v>
      </c>
      <c r="AA87">
        <f t="shared" si="66"/>
        <v>5.6200060178529636</v>
      </c>
      <c r="AB87">
        <f t="shared" si="87"/>
        <v>26.963141673631775</v>
      </c>
      <c r="AC87">
        <f t="shared" si="77"/>
        <v>2.7270241087350899</v>
      </c>
      <c r="AD87">
        <f t="shared" si="78"/>
        <v>2.7270241087350899</v>
      </c>
      <c r="AE87">
        <f t="shared" si="79"/>
        <v>1.8140533425294585</v>
      </c>
    </row>
    <row r="88" spans="6:32">
      <c r="G88">
        <v>21500</v>
      </c>
      <c r="H88">
        <v>64</v>
      </c>
      <c r="I88">
        <f t="shared" si="80"/>
        <v>924500000</v>
      </c>
      <c r="J88">
        <v>75350466.53125</v>
      </c>
      <c r="K88" s="3">
        <f t="shared" si="81"/>
        <v>602803732.25</v>
      </c>
      <c r="L88" s="10">
        <f t="shared" si="82"/>
        <v>3698.3440000000001</v>
      </c>
      <c r="M88" s="10">
        <f t="shared" si="70"/>
        <v>0.164031982421875</v>
      </c>
      <c r="N88">
        <f t="shared" si="83"/>
        <v>5242880</v>
      </c>
      <c r="O88" s="9">
        <f t="shared" si="84"/>
        <v>1.5336666821043889</v>
      </c>
      <c r="P88" s="9">
        <f>2</f>
        <v>2</v>
      </c>
      <c r="Q88" s="1">
        <f t="shared" si="71"/>
        <v>0</v>
      </c>
      <c r="R88" s="1">
        <f t="shared" si="85"/>
        <v>0.18373002459498755</v>
      </c>
      <c r="S88">
        <f t="shared" si="72"/>
        <v>0.18373002459498755</v>
      </c>
      <c r="T88">
        <f t="shared" si="73"/>
        <v>0.18373002459498755</v>
      </c>
      <c r="U88" s="1">
        <f t="shared" si="74"/>
        <v>0</v>
      </c>
      <c r="V88" s="1">
        <f t="shared" si="86"/>
        <v>0.8648903988750668</v>
      </c>
      <c r="W88" s="1">
        <f t="shared" si="75"/>
        <v>47.585191527237718</v>
      </c>
      <c r="X88">
        <f t="shared" si="76"/>
        <v>48.450081926112787</v>
      </c>
      <c r="Y88">
        <v>0.17068900000000001</v>
      </c>
      <c r="Z88">
        <v>49.332914088850956</v>
      </c>
      <c r="AA88">
        <f t="shared" si="66"/>
        <v>5.4162834160373547</v>
      </c>
      <c r="AB88">
        <f t="shared" si="87"/>
        <v>28.252727814914845</v>
      </c>
      <c r="AC88">
        <f t="shared" si="77"/>
        <v>7.6402255534847257</v>
      </c>
      <c r="AD88">
        <f t="shared" si="78"/>
        <v>7.6402255534847257</v>
      </c>
      <c r="AE88">
        <f t="shared" si="79"/>
        <v>1.7895398620647973</v>
      </c>
    </row>
    <row r="89" spans="6:32">
      <c r="G89">
        <v>22500</v>
      </c>
      <c r="H89">
        <v>64</v>
      </c>
      <c r="I89">
        <f t="shared" si="80"/>
        <v>1012500000</v>
      </c>
      <c r="J89">
        <v>83576939.015625</v>
      </c>
      <c r="K89" s="3">
        <f t="shared" si="81"/>
        <v>668615512.125</v>
      </c>
      <c r="L89" s="10">
        <f t="shared" si="82"/>
        <v>4050.36</v>
      </c>
      <c r="M89" s="10">
        <f t="shared" si="70"/>
        <v>0.171661376953125</v>
      </c>
      <c r="N89">
        <f t="shared" si="83"/>
        <v>5242880</v>
      </c>
      <c r="O89" s="9">
        <f t="shared" si="84"/>
        <v>1.5143232270846712</v>
      </c>
      <c r="P89" s="9">
        <f>2</f>
        <v>2</v>
      </c>
      <c r="Q89" s="1">
        <f t="shared" si="71"/>
        <v>0</v>
      </c>
      <c r="R89" s="1">
        <f t="shared" si="85"/>
        <v>0.20378895802252464</v>
      </c>
      <c r="S89">
        <f t="shared" si="72"/>
        <v>0.20378895802252464</v>
      </c>
      <c r="T89">
        <f t="shared" si="73"/>
        <v>0.20378895802252464</v>
      </c>
      <c r="U89" s="1">
        <f t="shared" si="74"/>
        <v>0</v>
      </c>
      <c r="V89" s="1">
        <f t="shared" si="86"/>
        <v>0.95931578727521782</v>
      </c>
      <c r="W89" s="1">
        <f t="shared" si="75"/>
        <v>52.372731990286027</v>
      </c>
      <c r="X89">
        <f t="shared" si="76"/>
        <v>53.332047777561243</v>
      </c>
      <c r="Y89">
        <v>0.187862</v>
      </c>
      <c r="Z89">
        <v>54.215094579999999</v>
      </c>
      <c r="AA89">
        <f t="shared" si="66"/>
        <v>5.3895944895721328</v>
      </c>
      <c r="AB89">
        <f t="shared" si="87"/>
        <v>28.472624037857575</v>
      </c>
      <c r="AC89">
        <f t="shared" si="77"/>
        <v>8.4780094018612804</v>
      </c>
      <c r="AD89">
        <f t="shared" si="78"/>
        <v>8.4780094018612804</v>
      </c>
      <c r="AE89">
        <f t="shared" si="79"/>
        <v>1.6287840301297059</v>
      </c>
    </row>
    <row r="90" spans="6:32">
      <c r="G90">
        <v>23500</v>
      </c>
      <c r="H90">
        <v>64</v>
      </c>
      <c r="I90">
        <f t="shared" si="80"/>
        <v>1104500000</v>
      </c>
      <c r="J90">
        <v>78582892.25</v>
      </c>
      <c r="K90" s="3">
        <f t="shared" si="81"/>
        <v>628663138</v>
      </c>
      <c r="L90" s="10">
        <f t="shared" si="82"/>
        <v>4418.3760000000002</v>
      </c>
      <c r="M90" s="10">
        <f t="shared" si="70"/>
        <v>0.179290771484375</v>
      </c>
      <c r="N90">
        <f t="shared" si="83"/>
        <v>5242880</v>
      </c>
      <c r="O90" s="9">
        <f t="shared" si="84"/>
        <v>1.7569027564011555</v>
      </c>
      <c r="P90" s="9">
        <f>2</f>
        <v>2</v>
      </c>
      <c r="Q90" s="1">
        <f t="shared" si="71"/>
        <v>0</v>
      </c>
      <c r="R90" s="1">
        <f t="shared" si="85"/>
        <v>0.19161177615071417</v>
      </c>
      <c r="S90">
        <f t="shared" si="72"/>
        <v>0.19161177615071417</v>
      </c>
      <c r="T90">
        <f t="shared" si="73"/>
        <v>0.19161177615071417</v>
      </c>
      <c r="U90" s="1">
        <f t="shared" si="74"/>
        <v>0</v>
      </c>
      <c r="V90" s="1">
        <f t="shared" si="86"/>
        <v>0.9019929424680021</v>
      </c>
      <c r="W90" s="1">
        <f t="shared" si="75"/>
        <v>53.809300790500778</v>
      </c>
      <c r="X90">
        <f t="shared" si="76"/>
        <v>54.711293732968777</v>
      </c>
      <c r="Y90">
        <v>0.19301499999999999</v>
      </c>
      <c r="Z90">
        <v>55.165617149999996</v>
      </c>
      <c r="AA90">
        <f t="shared" si="66"/>
        <v>5.7223531849856233</v>
      </c>
      <c r="AB90">
        <f t="shared" si="87"/>
        <v>26.056550547884878</v>
      </c>
      <c r="AC90">
        <f t="shared" si="77"/>
        <v>0.72700248648333932</v>
      </c>
      <c r="AD90">
        <f t="shared" si="78"/>
        <v>0.72700248648333932</v>
      </c>
      <c r="AE90">
        <f t="shared" si="79"/>
        <v>0.82356264735673135</v>
      </c>
    </row>
    <row r="91" spans="6:32">
      <c r="G91">
        <v>24500</v>
      </c>
      <c r="H91">
        <v>64</v>
      </c>
      <c r="I91">
        <f t="shared" si="80"/>
        <v>1200500000</v>
      </c>
      <c r="J91">
        <v>87781575.9375</v>
      </c>
      <c r="K91" s="3">
        <f t="shared" si="81"/>
        <v>702252607.5</v>
      </c>
      <c r="L91" s="10">
        <f t="shared" si="82"/>
        <v>4802.3919999999998</v>
      </c>
      <c r="M91" s="10">
        <f t="shared" si="70"/>
        <v>0.186920166015625</v>
      </c>
      <c r="N91">
        <f t="shared" si="83"/>
        <v>5242880</v>
      </c>
      <c r="O91" s="9">
        <f t="shared" si="84"/>
        <v>1.7094988144988839</v>
      </c>
      <c r="P91" s="9">
        <f>2</f>
        <v>2</v>
      </c>
      <c r="Q91" s="1">
        <f t="shared" si="71"/>
        <v>0</v>
      </c>
      <c r="R91" s="1">
        <f t="shared" si="85"/>
        <v>0.21404129063082644</v>
      </c>
      <c r="S91">
        <f t="shared" si="72"/>
        <v>0.21404129063082644</v>
      </c>
      <c r="T91">
        <f t="shared" si="73"/>
        <v>0.21404129063082644</v>
      </c>
      <c r="U91" s="1">
        <f t="shared" si="74"/>
        <v>0</v>
      </c>
      <c r="V91" s="1">
        <f t="shared" si="86"/>
        <v>1.0075776000003869</v>
      </c>
      <c r="W91" s="1">
        <f t="shared" si="75"/>
        <v>59.360149108194541</v>
      </c>
      <c r="X91">
        <f t="shared" si="76"/>
        <v>60.36772670819493</v>
      </c>
      <c r="Y91">
        <v>0.212926</v>
      </c>
      <c r="Z91">
        <v>60.895061616737642</v>
      </c>
      <c r="AA91">
        <f t="shared" si="66"/>
        <v>5.6381090143993688</v>
      </c>
      <c r="AB91">
        <f t="shared" si="87"/>
        <v>26.384851356809406</v>
      </c>
      <c r="AC91">
        <f t="shared" si="77"/>
        <v>0.52379259969493508</v>
      </c>
      <c r="AD91">
        <f t="shared" si="78"/>
        <v>0.52379259969493508</v>
      </c>
      <c r="AE91">
        <f t="shared" si="79"/>
        <v>0.86597319149073548</v>
      </c>
    </row>
    <row r="92" spans="6:32">
      <c r="AA92">
        <f>AVERAGE(AA70:AA91)</f>
        <v>5.9113580957939238</v>
      </c>
      <c r="AB92">
        <f>AVERAGE(AB70:AB91)</f>
        <v>25.718033144835047</v>
      </c>
    </row>
    <row r="93" spans="6:32">
      <c r="G93" s="4" t="s">
        <v>49</v>
      </c>
      <c r="H93" s="4"/>
      <c r="M93" s="9"/>
      <c r="N93" s="9"/>
    </row>
    <row r="94" spans="6:32">
      <c r="G94" t="s">
        <v>32</v>
      </c>
      <c r="H94" t="s">
        <v>79</v>
      </c>
      <c r="I94" t="s">
        <v>33</v>
      </c>
      <c r="J94" t="s">
        <v>75</v>
      </c>
      <c r="K94" t="s">
        <v>63</v>
      </c>
      <c r="L94" t="s">
        <v>61</v>
      </c>
      <c r="M94" t="s">
        <v>65</v>
      </c>
      <c r="N94" s="9" t="s">
        <v>59</v>
      </c>
      <c r="O94" t="s">
        <v>64</v>
      </c>
      <c r="P94" t="s">
        <v>34</v>
      </c>
      <c r="Q94" t="s">
        <v>35</v>
      </c>
      <c r="R94" t="s">
        <v>36</v>
      </c>
      <c r="S94" t="s">
        <v>37</v>
      </c>
      <c r="T94" t="s">
        <v>38</v>
      </c>
      <c r="U94" t="s">
        <v>39</v>
      </c>
      <c r="V94" t="s">
        <v>40</v>
      </c>
      <c r="W94" t="s">
        <v>41</v>
      </c>
      <c r="X94" t="s">
        <v>42</v>
      </c>
      <c r="Y94" t="s">
        <v>43</v>
      </c>
      <c r="Z94" t="s">
        <v>25</v>
      </c>
      <c r="AA94" t="s">
        <v>98</v>
      </c>
      <c r="AB94" t="s">
        <v>44</v>
      </c>
      <c r="AC94" t="s">
        <v>77</v>
      </c>
      <c r="AD94" t="s">
        <v>45</v>
      </c>
    </row>
    <row r="95" spans="6:32">
      <c r="F95" s="6">
        <f>L95*1000000</f>
        <v>33590376</v>
      </c>
      <c r="G95" s="6">
        <v>87804</v>
      </c>
      <c r="H95" s="6">
        <v>2652858</v>
      </c>
      <c r="I95" s="12">
        <f t="shared" ref="I95:I158" si="88">2*H95</f>
        <v>5305716</v>
      </c>
      <c r="J95" s="6">
        <v>973804.50390600006</v>
      </c>
      <c r="K95" s="12">
        <f t="shared" ref="K95:K158" si="89">J95*8</f>
        <v>7790436.0312480005</v>
      </c>
      <c r="L95" s="6">
        <f t="shared" ref="L95:L158" si="90">((H95+2*G95)*8+(G95+H95)*4)/1000000</f>
        <v>33.590375999999999</v>
      </c>
      <c r="M95" s="6">
        <f t="shared" ref="M95:M158" si="91">40*2^20/8</f>
        <v>5242880</v>
      </c>
      <c r="N95" s="13">
        <f t="shared" ref="N95:N158" si="92">I95/K95</f>
        <v>0.68105507557194367</v>
      </c>
      <c r="O95" s="13"/>
      <c r="P95" s="7">
        <f t="shared" ref="P95:P158" si="93">$B$31*I95</f>
        <v>0</v>
      </c>
      <c r="Q95" s="7">
        <f t="shared" ref="Q95:Q158" si="94">$C$31*K95</f>
        <v>1.5398621742497313E-3</v>
      </c>
      <c r="R95" s="6">
        <f t="shared" ref="R95:R158" si="95">P95+Q95</f>
        <v>1.5398621742497313E-3</v>
      </c>
      <c r="S95" s="6">
        <f t="shared" ref="S95:S158" si="96">MAX(P95,Q95)</f>
        <v>1.5398621742497313E-3</v>
      </c>
      <c r="T95" s="7">
        <f t="shared" ref="T95:T158" si="97">$D$31*I95</f>
        <v>0</v>
      </c>
      <c r="U95" s="7">
        <f t="shared" ref="U95:U158" si="98">$E$31*K95</f>
        <v>0.10399204850501825</v>
      </c>
      <c r="V95" s="7">
        <f t="shared" ref="V95:V158" si="99">X95*$F$31</f>
        <v>0.29001882009756402</v>
      </c>
      <c r="W95" s="6">
        <f t="shared" ref="W95:W158" si="100">SUM(T95:V95)</f>
        <v>0.39401086860258228</v>
      </c>
      <c r="X95" s="6">
        <v>1.3179999999999999E-3</v>
      </c>
      <c r="Y95" s="6">
        <v>0.38870748888859602</v>
      </c>
      <c r="Z95" s="12">
        <f t="shared" ref="Z95:Z158" si="101">I95/X95/1000000000</f>
        <v>4.0255811836115329</v>
      </c>
      <c r="AA95" s="12">
        <f t="shared" ref="AA95:AA158" si="102">K95*8/X95/1000000000</f>
        <v>47.286409901353572</v>
      </c>
      <c r="AB95" s="6">
        <f>ABS(S95-X95)/ABS(X95)*100</f>
        <v>16.833245390723171</v>
      </c>
      <c r="AC95" s="6">
        <f>ABS(R95-X95)/ABS(X95)*100</f>
        <v>16.833245390723171</v>
      </c>
      <c r="AD95" s="6">
        <f t="shared" ref="AD95:AD158" si="103">ABS(W95-Y95)/ABS(Y95)*100</f>
        <v>1.3643626288626021</v>
      </c>
    </row>
    <row r="96" spans="6:32">
      <c r="F96" s="6">
        <f t="shared" ref="F96:F159" si="104">L96*1000000</f>
        <v>33624840</v>
      </c>
      <c r="G96" s="6">
        <v>71505</v>
      </c>
      <c r="H96" s="6">
        <v>2682895</v>
      </c>
      <c r="I96" s="12">
        <f t="shared" si="88"/>
        <v>5365790</v>
      </c>
      <c r="J96" s="6">
        <v>988155.00292999996</v>
      </c>
      <c r="K96" s="12">
        <f t="shared" si="89"/>
        <v>7905240.0234399997</v>
      </c>
      <c r="L96" s="6">
        <f t="shared" si="90"/>
        <v>33.624839999999999</v>
      </c>
      <c r="M96" s="6">
        <f t="shared" si="91"/>
        <v>5242880</v>
      </c>
      <c r="N96" s="13">
        <f t="shared" si="92"/>
        <v>0.67876370408612252</v>
      </c>
      <c r="O96" s="13"/>
      <c r="P96" s="7">
        <f t="shared" si="93"/>
        <v>0</v>
      </c>
      <c r="Q96" s="7">
        <f t="shared" si="94"/>
        <v>1.5625543989622164E-3</v>
      </c>
      <c r="R96" s="6">
        <f t="shared" si="95"/>
        <v>1.5625543989622164E-3</v>
      </c>
      <c r="S96" s="6">
        <f t="shared" si="96"/>
        <v>1.5625543989622164E-3</v>
      </c>
      <c r="T96" s="7">
        <f t="shared" si="97"/>
        <v>0</v>
      </c>
      <c r="U96" s="7">
        <f t="shared" si="98"/>
        <v>0.10552453041960085</v>
      </c>
      <c r="V96" s="7">
        <f t="shared" si="99"/>
        <v>0.33842863832325759</v>
      </c>
      <c r="W96" s="6">
        <f t="shared" si="100"/>
        <v>0.44395316874285845</v>
      </c>
      <c r="X96" s="6">
        <v>1.5380000000000001E-3</v>
      </c>
      <c r="Y96" s="6">
        <v>0.44241269090979002</v>
      </c>
      <c r="Z96" s="12">
        <f t="shared" si="101"/>
        <v>3.4888101430429126</v>
      </c>
      <c r="AA96" s="12">
        <f t="shared" si="102"/>
        <v>41.119583997087119</v>
      </c>
      <c r="AB96" s="6">
        <f t="shared" ref="AB95:AB158" si="105">ABS(S96-X96)/ABS(X96)*100</f>
        <v>1.5965148870101642</v>
      </c>
      <c r="AC96" s="6">
        <f t="shared" ref="AC96:AC159" si="106">ABS(R96-X96)/ABS(X96)*100</f>
        <v>1.5965148870101642</v>
      </c>
      <c r="AD96" s="6">
        <f t="shared" si="103"/>
        <v>0.34819928648532883</v>
      </c>
      <c r="AF96">
        <f>MEDIAN(AD108:AD322)</f>
        <v>1.0771140880513248</v>
      </c>
    </row>
    <row r="97" spans="6:30">
      <c r="F97" s="6">
        <f t="shared" si="104"/>
        <v>34651580</v>
      </c>
      <c r="G97" s="6">
        <v>125329</v>
      </c>
      <c r="H97" s="6">
        <v>2678750</v>
      </c>
      <c r="I97" s="12">
        <f t="shared" si="88"/>
        <v>5357500</v>
      </c>
      <c r="J97" s="6">
        <v>468.52999899999998</v>
      </c>
      <c r="K97" s="12">
        <f t="shared" si="89"/>
        <v>3748.2399919999998</v>
      </c>
      <c r="L97" s="6">
        <f t="shared" si="90"/>
        <v>34.651580000000003</v>
      </c>
      <c r="M97" s="6">
        <f t="shared" si="91"/>
        <v>5242880</v>
      </c>
      <c r="N97" s="13">
        <f t="shared" si="92"/>
        <v>1429.3375054518121</v>
      </c>
      <c r="O97" s="13"/>
      <c r="P97" s="7">
        <f t="shared" si="93"/>
        <v>0</v>
      </c>
      <c r="Q97" s="7">
        <f t="shared" si="94"/>
        <v>7.4087932441007378E-7</v>
      </c>
      <c r="R97" s="6">
        <f t="shared" si="95"/>
        <v>7.4087932441007378E-7</v>
      </c>
      <c r="S97" s="6">
        <f t="shared" si="96"/>
        <v>7.4087932441007378E-7</v>
      </c>
      <c r="T97" s="7">
        <f t="shared" si="97"/>
        <v>0</v>
      </c>
      <c r="U97" s="7">
        <f t="shared" si="98"/>
        <v>5.0034061443165554E-5</v>
      </c>
      <c r="V97" s="7">
        <f t="shared" si="99"/>
        <v>6.1172406667012742E-2</v>
      </c>
      <c r="W97" s="6">
        <f t="shared" si="100"/>
        <v>6.122244072845591E-2</v>
      </c>
      <c r="X97" s="6">
        <v>2.7799999999999998E-4</v>
      </c>
      <c r="Y97" s="6">
        <v>6.8115212499999994E-2</v>
      </c>
      <c r="Z97" s="12">
        <f t="shared" si="101"/>
        <v>19.271582733812949</v>
      </c>
      <c r="AA97" s="12">
        <f t="shared" si="102"/>
        <v>0.10786302135251799</v>
      </c>
      <c r="AB97" s="6">
        <f t="shared" si="105"/>
        <v>99.73349664589567</v>
      </c>
      <c r="AC97" s="6">
        <f t="shared" si="106"/>
        <v>99.73349664589567</v>
      </c>
      <c r="AD97" s="6">
        <f t="shared" si="103"/>
        <v>10.119283958108602</v>
      </c>
    </row>
    <row r="98" spans="6:30">
      <c r="F98" s="6">
        <f t="shared" si="104"/>
        <v>35893404</v>
      </c>
      <c r="G98" s="6">
        <v>28338</v>
      </c>
      <c r="H98" s="6">
        <v>2943887</v>
      </c>
      <c r="I98" s="12">
        <f t="shared" si="88"/>
        <v>5887774</v>
      </c>
      <c r="J98" s="6">
        <v>520035.12439000001</v>
      </c>
      <c r="K98" s="12">
        <f t="shared" si="89"/>
        <v>4160280.9951200001</v>
      </c>
      <c r="L98" s="6">
        <f t="shared" si="90"/>
        <v>35.893403999999997</v>
      </c>
      <c r="M98" s="6">
        <f t="shared" si="91"/>
        <v>5242880</v>
      </c>
      <c r="N98" s="13">
        <f t="shared" si="92"/>
        <v>1.4152346937397606</v>
      </c>
      <c r="O98" s="13"/>
      <c r="P98" s="7">
        <f t="shared" si="93"/>
        <v>0</v>
      </c>
      <c r="Q98" s="7">
        <f t="shared" si="94"/>
        <v>8.2232359176551237E-4</v>
      </c>
      <c r="R98" s="6">
        <f t="shared" si="95"/>
        <v>8.2232359176551237E-4</v>
      </c>
      <c r="S98" s="6">
        <f t="shared" si="96"/>
        <v>8.2232359176551237E-4</v>
      </c>
      <c r="T98" s="7">
        <f t="shared" si="97"/>
        <v>0</v>
      </c>
      <c r="U98" s="7">
        <f t="shared" si="98"/>
        <v>5.5534265515266405E-2</v>
      </c>
      <c r="V98" s="7">
        <f t="shared" si="99"/>
        <v>0.28693819530138354</v>
      </c>
      <c r="W98" s="6">
        <f t="shared" si="100"/>
        <v>0.34247246081664995</v>
      </c>
      <c r="X98" s="6">
        <v>1.304E-3</v>
      </c>
      <c r="Y98" s="6">
        <v>0.34212613333376801</v>
      </c>
      <c r="Z98" s="12">
        <f t="shared" si="101"/>
        <v>4.5151641104294482</v>
      </c>
      <c r="AA98" s="12">
        <f t="shared" si="102"/>
        <v>25.523196289079753</v>
      </c>
      <c r="AB98" s="6">
        <f t="shared" si="105"/>
        <v>36.938374864607951</v>
      </c>
      <c r="AC98" s="6">
        <f>ABS(R98-X98)/ABS(X98)*100</f>
        <v>36.938374864607951</v>
      </c>
      <c r="AD98" s="6">
        <f>ABS(W98-Y98)/ABS(Y98)*100</f>
        <v>0.10122801187597953</v>
      </c>
    </row>
    <row r="99" spans="6:30">
      <c r="F99" s="6">
        <f t="shared" si="104"/>
        <v>37420756</v>
      </c>
      <c r="G99" s="6">
        <v>61349</v>
      </c>
      <c r="H99" s="6">
        <v>3016148</v>
      </c>
      <c r="I99" s="12">
        <f t="shared" si="88"/>
        <v>6032296</v>
      </c>
      <c r="J99" s="6">
        <v>1122641.0837399999</v>
      </c>
      <c r="K99" s="12">
        <f t="shared" si="89"/>
        <v>8981128.6699199993</v>
      </c>
      <c r="L99" s="6">
        <f t="shared" si="90"/>
        <v>37.420755999999997</v>
      </c>
      <c r="M99" s="6">
        <f t="shared" si="91"/>
        <v>5242880</v>
      </c>
      <c r="N99" s="13">
        <f t="shared" si="92"/>
        <v>0.67166346477182071</v>
      </c>
      <c r="O99" s="13"/>
      <c r="P99" s="7">
        <f t="shared" si="93"/>
        <v>0</v>
      </c>
      <c r="Q99" s="7">
        <f t="shared" si="94"/>
        <v>1.7752151824888469E-3</v>
      </c>
      <c r="R99" s="6">
        <f t="shared" si="95"/>
        <v>1.7752151824888469E-3</v>
      </c>
      <c r="S99" s="6">
        <f t="shared" si="96"/>
        <v>1.7752151824888469E-3</v>
      </c>
      <c r="T99" s="7">
        <f t="shared" si="97"/>
        <v>0</v>
      </c>
      <c r="U99" s="7">
        <f t="shared" si="98"/>
        <v>0.11988622517737466</v>
      </c>
      <c r="V99" s="7">
        <f t="shared" si="99"/>
        <v>0.37429591273593049</v>
      </c>
      <c r="W99" s="6">
        <f t="shared" si="100"/>
        <v>0.49418213791330512</v>
      </c>
      <c r="X99" s="6">
        <v>1.701E-3</v>
      </c>
      <c r="Y99" s="6">
        <v>0.49351679999943299</v>
      </c>
      <c r="Z99" s="12">
        <f t="shared" si="101"/>
        <v>3.5463233392122278</v>
      </c>
      <c r="AA99" s="12">
        <f t="shared" si="102"/>
        <v>42.239288277107583</v>
      </c>
      <c r="AB99" s="6">
        <f t="shared" si="105"/>
        <v>4.3630324802379086</v>
      </c>
      <c r="AC99" s="6">
        <f t="shared" si="106"/>
        <v>4.3630324802379086</v>
      </c>
      <c r="AD99" s="6">
        <f t="shared" si="103"/>
        <v>0.13481565650306071</v>
      </c>
    </row>
    <row r="100" spans="6:30">
      <c r="F100" s="6">
        <f t="shared" si="104"/>
        <v>38060788</v>
      </c>
      <c r="G100" s="6">
        <v>321821</v>
      </c>
      <c r="H100" s="6">
        <v>2635364</v>
      </c>
      <c r="I100" s="12">
        <f t="shared" si="88"/>
        <v>5270728</v>
      </c>
      <c r="J100" s="6">
        <v>168012.46582000001</v>
      </c>
      <c r="K100" s="12">
        <f t="shared" si="89"/>
        <v>1344099.7265600001</v>
      </c>
      <c r="L100" s="6">
        <f t="shared" si="90"/>
        <v>38.060788000000002</v>
      </c>
      <c r="M100" s="6">
        <f t="shared" si="91"/>
        <v>5242880</v>
      </c>
      <c r="N100" s="13">
        <f t="shared" si="92"/>
        <v>3.9213816473942393</v>
      </c>
      <c r="O100" s="13"/>
      <c r="P100" s="7">
        <f t="shared" si="93"/>
        <v>0</v>
      </c>
      <c r="Q100" s="7">
        <f t="shared" si="94"/>
        <v>2.6567554358283949E-4</v>
      </c>
      <c r="R100" s="6">
        <f t="shared" si="95"/>
        <v>2.6567554358283949E-4</v>
      </c>
      <c r="S100" s="6">
        <f t="shared" si="96"/>
        <v>2.6567554358283949E-4</v>
      </c>
      <c r="T100" s="7">
        <f t="shared" si="97"/>
        <v>0</v>
      </c>
      <c r="U100" s="7">
        <f t="shared" si="98"/>
        <v>1.79419590122246E-2</v>
      </c>
      <c r="V100" s="7">
        <f t="shared" si="99"/>
        <v>0.20838226299878082</v>
      </c>
      <c r="W100" s="6">
        <f t="shared" si="100"/>
        <v>0.22632422201100541</v>
      </c>
      <c r="X100" s="6">
        <v>9.4700000000000003E-4</v>
      </c>
      <c r="Y100" s="6">
        <v>0.235681242856737</v>
      </c>
      <c r="Z100" s="12">
        <f t="shared" si="101"/>
        <v>5.5657106652587114</v>
      </c>
      <c r="AA100" s="12">
        <f t="shared" si="102"/>
        <v>11.354591143062301</v>
      </c>
      <c r="AB100" s="6">
        <f t="shared" si="105"/>
        <v>71.945560339721283</v>
      </c>
      <c r="AC100" s="6">
        <f t="shared" si="106"/>
        <v>71.945560339721283</v>
      </c>
      <c r="AD100" s="6">
        <f t="shared" si="103"/>
        <v>3.9702017573878035</v>
      </c>
    </row>
    <row r="101" spans="6:30">
      <c r="F101" s="6">
        <f t="shared" si="104"/>
        <v>38229564</v>
      </c>
      <c r="G101" s="6">
        <v>83334</v>
      </c>
      <c r="H101" s="6">
        <v>3046907</v>
      </c>
      <c r="I101" s="12">
        <f t="shared" si="88"/>
        <v>6093814</v>
      </c>
      <c r="J101" s="6">
        <v>1144864.283569</v>
      </c>
      <c r="K101" s="12">
        <f t="shared" si="89"/>
        <v>9158914.2685519997</v>
      </c>
      <c r="L101" s="6">
        <f t="shared" si="90"/>
        <v>38.229564000000003</v>
      </c>
      <c r="M101" s="6">
        <f t="shared" si="91"/>
        <v>5242880</v>
      </c>
      <c r="N101" s="13">
        <f t="shared" si="92"/>
        <v>0.6653423999090905</v>
      </c>
      <c r="O101" s="13"/>
      <c r="P101" s="7">
        <f t="shared" si="93"/>
        <v>0</v>
      </c>
      <c r="Q101" s="7">
        <f t="shared" si="94"/>
        <v>1.8103563886243789E-3</v>
      </c>
      <c r="R101" s="6">
        <f t="shared" si="95"/>
        <v>1.8103563886243789E-3</v>
      </c>
      <c r="S101" s="6">
        <f t="shared" si="96"/>
        <v>1.8103563886243789E-3</v>
      </c>
      <c r="T101" s="7">
        <f t="shared" si="97"/>
        <v>0</v>
      </c>
      <c r="U101" s="7">
        <f t="shared" si="98"/>
        <v>0.12225942849003582</v>
      </c>
      <c r="V101" s="7">
        <f t="shared" si="99"/>
        <v>0.33116716558940351</v>
      </c>
      <c r="W101" s="6">
        <f t="shared" si="100"/>
        <v>0.4534265940794393</v>
      </c>
      <c r="X101" s="6">
        <v>1.505E-3</v>
      </c>
      <c r="Y101" s="6">
        <v>0.45025085000000004</v>
      </c>
      <c r="Z101" s="12">
        <f t="shared" si="101"/>
        <v>4.04904584717608</v>
      </c>
      <c r="AA101" s="12">
        <f t="shared" si="102"/>
        <v>48.685258570376078</v>
      </c>
      <c r="AB101" s="6">
        <f t="shared" si="105"/>
        <v>20.28946103816471</v>
      </c>
      <c r="AC101" s="6">
        <f t="shared" si="106"/>
        <v>20.28946103816471</v>
      </c>
      <c r="AD101" s="6">
        <f t="shared" si="103"/>
        <v>0.70532772551995593</v>
      </c>
    </row>
    <row r="102" spans="6:30">
      <c r="F102" s="6">
        <f t="shared" si="104"/>
        <v>38241056</v>
      </c>
      <c r="G102" s="6">
        <v>204316</v>
      </c>
      <c r="H102" s="6">
        <v>2846228</v>
      </c>
      <c r="I102" s="12">
        <f t="shared" si="88"/>
        <v>5692456</v>
      </c>
      <c r="J102" s="6">
        <v>47455.706116000001</v>
      </c>
      <c r="K102" s="12">
        <f t="shared" si="89"/>
        <v>379645.64892800001</v>
      </c>
      <c r="L102" s="6">
        <f t="shared" si="90"/>
        <v>38.241056</v>
      </c>
      <c r="M102" s="6">
        <f t="shared" si="91"/>
        <v>5242880</v>
      </c>
      <c r="N102" s="13">
        <f t="shared" si="92"/>
        <v>14.994129436419742</v>
      </c>
      <c r="O102" s="13"/>
      <c r="P102" s="7">
        <f t="shared" si="93"/>
        <v>0</v>
      </c>
      <c r="Q102" s="7">
        <f t="shared" si="94"/>
        <v>7.5040982566038609E-5</v>
      </c>
      <c r="R102" s="6">
        <f t="shared" si="95"/>
        <v>7.5040982566038609E-5</v>
      </c>
      <c r="S102" s="6">
        <f t="shared" si="96"/>
        <v>7.5040982566038609E-5</v>
      </c>
      <c r="T102" s="7">
        <f t="shared" si="97"/>
        <v>0</v>
      </c>
      <c r="U102" s="7">
        <f t="shared" si="98"/>
        <v>5.0677688103312919E-3</v>
      </c>
      <c r="V102" s="7">
        <f t="shared" si="99"/>
        <v>0.10826195712291464</v>
      </c>
      <c r="W102" s="6">
        <f t="shared" si="100"/>
        <v>0.11332972593324593</v>
      </c>
      <c r="X102" s="6">
        <v>4.9200000000000003E-4</v>
      </c>
      <c r="Y102" s="6">
        <v>0.12406834285693201</v>
      </c>
      <c r="Z102" s="12">
        <f t="shared" si="101"/>
        <v>11.570032520325203</v>
      </c>
      <c r="AA102" s="12">
        <f t="shared" si="102"/>
        <v>6.1730999825691049</v>
      </c>
      <c r="AB102" s="6">
        <f t="shared" si="105"/>
        <v>84.74776777113037</v>
      </c>
      <c r="AC102" s="6">
        <f t="shared" si="106"/>
        <v>84.74776777113037</v>
      </c>
      <c r="AD102" s="6">
        <f t="shared" si="103"/>
        <v>8.6554044943351833</v>
      </c>
    </row>
    <row r="103" spans="6:30">
      <c r="F103" s="6">
        <f t="shared" si="104"/>
        <v>38642472</v>
      </c>
      <c r="G103" s="6">
        <v>42930</v>
      </c>
      <c r="H103" s="6">
        <v>3148656</v>
      </c>
      <c r="I103" s="12">
        <f t="shared" si="88"/>
        <v>6297312</v>
      </c>
      <c r="J103" s="6">
        <v>26895.963379000001</v>
      </c>
      <c r="K103" s="12">
        <f t="shared" si="89"/>
        <v>215167.70703200001</v>
      </c>
      <c r="L103" s="6">
        <f t="shared" si="90"/>
        <v>38.642471999999998</v>
      </c>
      <c r="M103" s="6">
        <f t="shared" si="91"/>
        <v>5242880</v>
      </c>
      <c r="N103" s="13">
        <f t="shared" si="92"/>
        <v>29.266994043225342</v>
      </c>
      <c r="O103" s="13"/>
      <c r="P103" s="7">
        <f t="shared" si="93"/>
        <v>0</v>
      </c>
      <c r="Q103" s="7">
        <f t="shared" si="94"/>
        <v>4.2530175698721069E-5</v>
      </c>
      <c r="R103" s="6">
        <f t="shared" si="95"/>
        <v>4.2530175698721069E-5</v>
      </c>
      <c r="S103" s="6">
        <f t="shared" si="96"/>
        <v>4.2530175698721069E-5</v>
      </c>
      <c r="T103" s="7">
        <f t="shared" si="97"/>
        <v>0</v>
      </c>
      <c r="U103" s="7">
        <f t="shared" si="98"/>
        <v>2.8722051675457746E-3</v>
      </c>
      <c r="V103" s="7">
        <f t="shared" si="99"/>
        <v>0.13950829434131684</v>
      </c>
      <c r="W103" s="6">
        <f t="shared" si="100"/>
        <v>0.14238049950886261</v>
      </c>
      <c r="X103" s="6">
        <v>6.3400000000000001E-4</v>
      </c>
      <c r="Y103" s="6">
        <v>0.15192225000000001</v>
      </c>
      <c r="Z103" s="12">
        <f t="shared" si="101"/>
        <v>9.9326687697160878</v>
      </c>
      <c r="AA103" s="12">
        <f t="shared" si="102"/>
        <v>2.7150499310031546</v>
      </c>
      <c r="AB103" s="6">
        <f t="shared" si="105"/>
        <v>93.291770394523496</v>
      </c>
      <c r="AC103" s="6">
        <f t="shared" si="106"/>
        <v>93.291770394523496</v>
      </c>
      <c r="AD103" s="6">
        <f t="shared" si="103"/>
        <v>6.2806800788807404</v>
      </c>
    </row>
    <row r="104" spans="6:30">
      <c r="F104" s="6">
        <f t="shared" si="104"/>
        <v>39633904</v>
      </c>
      <c r="G104" s="6">
        <v>113081</v>
      </c>
      <c r="H104" s="6">
        <v>3114357</v>
      </c>
      <c r="I104" s="12">
        <f t="shared" si="88"/>
        <v>6228714</v>
      </c>
      <c r="J104" s="6">
        <v>1173576.9621580001</v>
      </c>
      <c r="K104" s="12">
        <f t="shared" si="89"/>
        <v>9388615.6972640008</v>
      </c>
      <c r="L104" s="6">
        <f t="shared" si="90"/>
        <v>39.633904000000001</v>
      </c>
      <c r="M104" s="6">
        <f t="shared" si="91"/>
        <v>5242880</v>
      </c>
      <c r="N104" s="13">
        <f t="shared" si="92"/>
        <v>0.66343262956381854</v>
      </c>
      <c r="O104" s="13"/>
      <c r="P104" s="7">
        <f t="shared" si="93"/>
        <v>0</v>
      </c>
      <c r="Q104" s="7">
        <f t="shared" si="94"/>
        <v>1.855759308310258E-3</v>
      </c>
      <c r="R104" s="6">
        <f t="shared" si="95"/>
        <v>1.855759308310258E-3</v>
      </c>
      <c r="S104" s="6">
        <f t="shared" si="96"/>
        <v>1.855759308310258E-3</v>
      </c>
      <c r="T104" s="7">
        <f t="shared" si="97"/>
        <v>0</v>
      </c>
      <c r="U104" s="7">
        <f t="shared" si="98"/>
        <v>0.12532563967776364</v>
      </c>
      <c r="V104" s="7">
        <f t="shared" si="99"/>
        <v>0.3610932350380141</v>
      </c>
      <c r="W104" s="6">
        <f t="shared" si="100"/>
        <v>0.48641887471577772</v>
      </c>
      <c r="X104" s="6">
        <v>1.6410000000000001E-3</v>
      </c>
      <c r="Y104" s="6">
        <v>0.48525861818166904</v>
      </c>
      <c r="Z104" s="12">
        <f t="shared" si="101"/>
        <v>3.7956819012797074</v>
      </c>
      <c r="AA104" s="12">
        <f t="shared" si="102"/>
        <v>45.770216683797685</v>
      </c>
      <c r="AB104" s="6">
        <f t="shared" si="105"/>
        <v>13.087099836091278</v>
      </c>
      <c r="AC104" s="6">
        <f t="shared" si="106"/>
        <v>13.087099836091278</v>
      </c>
      <c r="AD104" s="6">
        <f t="shared" si="103"/>
        <v>0.23910065491599378</v>
      </c>
    </row>
    <row r="105" spans="6:30">
      <c r="F105" s="6">
        <f t="shared" si="104"/>
        <v>40526976</v>
      </c>
      <c r="G105" s="6">
        <v>213360</v>
      </c>
      <c r="H105" s="6">
        <v>3021648</v>
      </c>
      <c r="I105" s="12">
        <f t="shared" si="88"/>
        <v>6043296</v>
      </c>
      <c r="J105" s="6">
        <v>117328.906464</v>
      </c>
      <c r="K105" s="12">
        <f t="shared" si="89"/>
        <v>938631.251712</v>
      </c>
      <c r="L105" s="6">
        <f t="shared" si="90"/>
        <v>40.526975999999998</v>
      </c>
      <c r="M105" s="6">
        <f t="shared" si="91"/>
        <v>5242880</v>
      </c>
      <c r="N105" s="13">
        <f t="shared" si="92"/>
        <v>6.4384133694434702</v>
      </c>
      <c r="O105" s="13"/>
      <c r="P105" s="7">
        <f t="shared" si="93"/>
        <v>0</v>
      </c>
      <c r="Q105" s="7">
        <f t="shared" si="94"/>
        <v>1.8553040603664966E-4</v>
      </c>
      <c r="R105" s="6">
        <f t="shared" si="95"/>
        <v>1.8553040603664966E-4</v>
      </c>
      <c r="S105" s="6">
        <f t="shared" si="96"/>
        <v>1.8553040603664966E-4</v>
      </c>
      <c r="T105" s="7">
        <f t="shared" si="97"/>
        <v>0</v>
      </c>
      <c r="U105" s="7">
        <f t="shared" si="98"/>
        <v>1.2529489525982733E-2</v>
      </c>
      <c r="V105" s="7">
        <f t="shared" si="99"/>
        <v>8.0536333957290165E-2</v>
      </c>
      <c r="W105" s="6">
        <f t="shared" si="100"/>
        <v>9.30658234832729E-2</v>
      </c>
      <c r="X105" s="6">
        <v>3.6600000000000001E-4</v>
      </c>
      <c r="Y105" s="6">
        <v>0.10139297999999999</v>
      </c>
      <c r="Z105" s="12">
        <f t="shared" si="101"/>
        <v>16.511737704918033</v>
      </c>
      <c r="AA105" s="12">
        <f t="shared" si="102"/>
        <v>20.516530092065576</v>
      </c>
      <c r="AB105" s="6">
        <f t="shared" si="105"/>
        <v>49.308632230423591</v>
      </c>
      <c r="AC105" s="6">
        <f t="shared" si="106"/>
        <v>49.308632230423591</v>
      </c>
      <c r="AD105" s="6">
        <f t="shared" si="103"/>
        <v>8.2127544892428386</v>
      </c>
    </row>
    <row r="106" spans="6:30">
      <c r="F106" s="6">
        <f t="shared" si="104"/>
        <v>41851896</v>
      </c>
      <c r="G106" s="6">
        <v>18000</v>
      </c>
      <c r="H106" s="6">
        <v>3457658</v>
      </c>
      <c r="I106" s="12">
        <f t="shared" si="88"/>
        <v>6915316</v>
      </c>
      <c r="J106" s="6">
        <v>1330625.170044</v>
      </c>
      <c r="K106" s="12">
        <f t="shared" si="89"/>
        <v>10645001.360352</v>
      </c>
      <c r="L106" s="6">
        <f t="shared" si="90"/>
        <v>41.851896000000004</v>
      </c>
      <c r="M106" s="6">
        <f t="shared" si="91"/>
        <v>5242880</v>
      </c>
      <c r="N106" s="13">
        <f t="shared" si="92"/>
        <v>0.64963035380686229</v>
      </c>
      <c r="O106" s="13">
        <f t="shared" ref="O106:O113" si="107">4/3</f>
        <v>1.3333333333333333</v>
      </c>
      <c r="P106" s="7">
        <f t="shared" si="93"/>
        <v>0</v>
      </c>
      <c r="Q106" s="7">
        <f t="shared" si="94"/>
        <v>2.1040972384464935E-3</v>
      </c>
      <c r="R106" s="6">
        <f t="shared" si="95"/>
        <v>2.1040972384464935E-3</v>
      </c>
      <c r="S106" s="6">
        <f t="shared" si="96"/>
        <v>2.1040972384464935E-3</v>
      </c>
      <c r="T106" s="7">
        <f t="shared" si="97"/>
        <v>0</v>
      </c>
      <c r="U106" s="7">
        <f t="shared" si="98"/>
        <v>0.14209673160288741</v>
      </c>
      <c r="V106" s="7">
        <f t="shared" si="99"/>
        <v>0.39652042019408978</v>
      </c>
      <c r="W106" s="6">
        <f t="shared" si="100"/>
        <v>0.53861715179697722</v>
      </c>
      <c r="X106" s="6">
        <v>1.802E-3</v>
      </c>
      <c r="Y106" s="6">
        <v>0.52777807692376999</v>
      </c>
      <c r="Z106" s="12">
        <f t="shared" si="101"/>
        <v>3.8375782463928965</v>
      </c>
      <c r="AA106" s="12">
        <f t="shared" si="102"/>
        <v>47.258607593127643</v>
      </c>
      <c r="AB106" s="6">
        <f t="shared" si="105"/>
        <v>16.76455263299076</v>
      </c>
      <c r="AC106" s="6">
        <f t="shared" si="106"/>
        <v>16.76455263299076</v>
      </c>
      <c r="AD106" s="6">
        <f t="shared" si="103"/>
        <v>2.0537182856067706</v>
      </c>
    </row>
    <row r="107" spans="6:30">
      <c r="F107" s="6">
        <f t="shared" si="104"/>
        <v>42168180</v>
      </c>
      <c r="G107" s="6">
        <v>94893</v>
      </c>
      <c r="H107" s="6">
        <v>3355860</v>
      </c>
      <c r="I107" s="12">
        <f t="shared" si="88"/>
        <v>6711720</v>
      </c>
      <c r="J107" s="6">
        <v>1293757.0212399999</v>
      </c>
      <c r="K107" s="12">
        <f t="shared" si="89"/>
        <v>10350056.169919999</v>
      </c>
      <c r="L107" s="6">
        <f t="shared" si="90"/>
        <v>42.16818</v>
      </c>
      <c r="M107" s="6">
        <f t="shared" si="91"/>
        <v>5242880</v>
      </c>
      <c r="N107" s="13">
        <f t="shared" si="92"/>
        <v>0.648471843032701</v>
      </c>
      <c r="O107" s="13">
        <f t="shared" si="107"/>
        <v>1.3333333333333333</v>
      </c>
      <c r="P107" s="7">
        <f t="shared" si="93"/>
        <v>0</v>
      </c>
      <c r="Q107" s="7">
        <f t="shared" si="94"/>
        <v>2.0457981983925872E-3</v>
      </c>
      <c r="R107" s="6">
        <f t="shared" si="95"/>
        <v>2.0457981983925872E-3</v>
      </c>
      <c r="S107" s="6">
        <f t="shared" si="96"/>
        <v>2.0457981983925872E-3</v>
      </c>
      <c r="T107" s="7">
        <f t="shared" si="97"/>
        <v>0</v>
      </c>
      <c r="U107" s="7">
        <f t="shared" si="98"/>
        <v>0.13815960222698354</v>
      </c>
      <c r="V107" s="7">
        <f t="shared" si="99"/>
        <v>0.37979702844339569</v>
      </c>
      <c r="W107" s="6">
        <f t="shared" si="100"/>
        <v>0.51795663067037923</v>
      </c>
      <c r="X107" s="6">
        <v>1.7260000000000001E-3</v>
      </c>
      <c r="Y107" s="6">
        <v>0.50859466666724207</v>
      </c>
      <c r="Z107" s="12">
        <f t="shared" si="101"/>
        <v>3.8885979142526068</v>
      </c>
      <c r="AA107" s="12">
        <f t="shared" si="102"/>
        <v>47.97245038201622</v>
      </c>
      <c r="AB107" s="6">
        <f t="shared" si="105"/>
        <v>18.528284959014314</v>
      </c>
      <c r="AC107" s="6">
        <f t="shared" si="106"/>
        <v>18.528284959014314</v>
      </c>
      <c r="AD107" s="6">
        <f t="shared" si="103"/>
        <v>1.8407515093473059</v>
      </c>
    </row>
    <row r="108" spans="6:30">
      <c r="F108" s="6">
        <f t="shared" si="104"/>
        <v>42908288</v>
      </c>
      <c r="G108" s="6">
        <v>114919</v>
      </c>
      <c r="H108" s="6">
        <v>3384159</v>
      </c>
      <c r="I108" s="12">
        <f t="shared" si="88"/>
        <v>6768318</v>
      </c>
      <c r="J108" s="6">
        <v>1328542.090454</v>
      </c>
      <c r="K108" s="12">
        <f t="shared" si="89"/>
        <v>10628336.723632</v>
      </c>
      <c r="L108" s="6">
        <f t="shared" si="90"/>
        <v>42.908287999999999</v>
      </c>
      <c r="M108" s="6">
        <f t="shared" si="91"/>
        <v>5242880</v>
      </c>
      <c r="N108" s="13">
        <f t="shared" si="92"/>
        <v>0.63681817541127694</v>
      </c>
      <c r="O108" s="13">
        <f t="shared" si="107"/>
        <v>1.3333333333333333</v>
      </c>
      <c r="P108" s="7">
        <f t="shared" si="93"/>
        <v>0</v>
      </c>
      <c r="Q108" s="7">
        <f t="shared" si="94"/>
        <v>2.1008032965374895E-3</v>
      </c>
      <c r="R108" s="6">
        <f t="shared" si="95"/>
        <v>2.1008032965374895E-3</v>
      </c>
      <c r="S108" s="6">
        <f t="shared" si="96"/>
        <v>2.1008032965374895E-3</v>
      </c>
      <c r="T108" s="7">
        <f t="shared" si="97"/>
        <v>0</v>
      </c>
      <c r="U108" s="7">
        <f t="shared" si="98"/>
        <v>0.14187428067675778</v>
      </c>
      <c r="V108" s="7">
        <f t="shared" si="99"/>
        <v>0.38045716232829152</v>
      </c>
      <c r="W108" s="6">
        <f t="shared" si="100"/>
        <v>0.5223314430050493</v>
      </c>
      <c r="X108" s="6">
        <v>1.7290000000000001E-3</v>
      </c>
      <c r="Y108" s="6">
        <v>0.5191034333327571</v>
      </c>
      <c r="Z108" s="12">
        <f t="shared" si="101"/>
        <v>3.9145853094274146</v>
      </c>
      <c r="AA108" s="12">
        <f t="shared" si="102"/>
        <v>49.176803810905724</v>
      </c>
      <c r="AB108" s="6">
        <f t="shared" si="105"/>
        <v>21.50395006000517</v>
      </c>
      <c r="AC108" s="6">
        <f t="shared" si="106"/>
        <v>21.50395006000517</v>
      </c>
      <c r="AD108" s="6">
        <f t="shared" si="103"/>
        <v>0.62184325223350434</v>
      </c>
    </row>
    <row r="109" spans="6:30">
      <c r="F109" s="6">
        <f t="shared" si="104"/>
        <v>43598736</v>
      </c>
      <c r="G109" s="6">
        <v>127224</v>
      </c>
      <c r="H109" s="6">
        <v>3421188</v>
      </c>
      <c r="I109" s="12">
        <f t="shared" si="88"/>
        <v>6842376</v>
      </c>
      <c r="J109" s="6">
        <v>1355398.7561039999</v>
      </c>
      <c r="K109" s="12">
        <f t="shared" si="89"/>
        <v>10843190.048831999</v>
      </c>
      <c r="L109" s="6">
        <f t="shared" si="90"/>
        <v>43.598736000000002</v>
      </c>
      <c r="M109" s="6">
        <f t="shared" si="91"/>
        <v>5242880</v>
      </c>
      <c r="N109" s="13">
        <f t="shared" si="92"/>
        <v>0.631029795584653</v>
      </c>
      <c r="O109" s="13">
        <f t="shared" si="107"/>
        <v>1.3333333333333333</v>
      </c>
      <c r="P109" s="7">
        <f t="shared" si="93"/>
        <v>0</v>
      </c>
      <c r="Q109" s="7">
        <f t="shared" si="94"/>
        <v>2.1432713313381366E-3</v>
      </c>
      <c r="R109" s="6">
        <f t="shared" si="95"/>
        <v>2.1432713313381366E-3</v>
      </c>
      <c r="S109" s="6">
        <f t="shared" si="96"/>
        <v>2.1432713313381366E-3</v>
      </c>
      <c r="T109" s="7">
        <f t="shared" si="97"/>
        <v>0</v>
      </c>
      <c r="U109" s="7">
        <f t="shared" si="98"/>
        <v>0.14474228926139199</v>
      </c>
      <c r="V109" s="7">
        <f t="shared" si="99"/>
        <v>0.37143533256804862</v>
      </c>
      <c r="W109" s="6">
        <f t="shared" si="100"/>
        <v>0.5161776218294406</v>
      </c>
      <c r="X109" s="6">
        <v>1.688E-3</v>
      </c>
      <c r="Y109" s="6">
        <v>0.51187193333389602</v>
      </c>
      <c r="Z109" s="12">
        <f t="shared" si="101"/>
        <v>4.0535402843601895</v>
      </c>
      <c r="AA109" s="12">
        <f t="shared" si="102"/>
        <v>51.389526297781984</v>
      </c>
      <c r="AB109" s="6">
        <f t="shared" si="105"/>
        <v>26.971050434723725</v>
      </c>
      <c r="AC109" s="6">
        <f t="shared" si="106"/>
        <v>26.971050434723725</v>
      </c>
      <c r="AD109" s="6">
        <f t="shared" si="103"/>
        <v>0.84116518510812011</v>
      </c>
    </row>
    <row r="110" spans="6:30">
      <c r="F110" s="6">
        <f t="shared" si="104"/>
        <v>44829600</v>
      </c>
      <c r="G110" s="6">
        <v>147900</v>
      </c>
      <c r="H110" s="6">
        <v>3489300</v>
      </c>
      <c r="I110" s="12">
        <f t="shared" si="88"/>
        <v>6978600</v>
      </c>
      <c r="J110" s="6">
        <v>434943.36486799998</v>
      </c>
      <c r="K110" s="12">
        <f t="shared" si="89"/>
        <v>3479546.9189439998</v>
      </c>
      <c r="L110" s="6">
        <f t="shared" si="90"/>
        <v>44.829599999999999</v>
      </c>
      <c r="M110" s="6">
        <f t="shared" si="91"/>
        <v>5242880</v>
      </c>
      <c r="N110" s="13">
        <f t="shared" si="92"/>
        <v>2.0056059488681703</v>
      </c>
      <c r="O110" s="13">
        <f t="shared" si="107"/>
        <v>1.3333333333333333</v>
      </c>
      <c r="P110" s="7">
        <f t="shared" si="93"/>
        <v>0</v>
      </c>
      <c r="Q110" s="7">
        <f t="shared" si="94"/>
        <v>6.8776929333835054E-4</v>
      </c>
      <c r="R110" s="6">
        <f t="shared" si="95"/>
        <v>6.8776929333835054E-4</v>
      </c>
      <c r="S110" s="6">
        <f t="shared" si="96"/>
        <v>6.8776929333835054E-4</v>
      </c>
      <c r="T110" s="7">
        <f t="shared" si="97"/>
        <v>0</v>
      </c>
      <c r="U110" s="7">
        <f t="shared" si="98"/>
        <v>4.6447363218043769E-2</v>
      </c>
      <c r="V110" s="7">
        <f t="shared" si="99"/>
        <v>0.15689181997690679</v>
      </c>
      <c r="W110" s="6">
        <f t="shared" si="100"/>
        <v>0.20333918319495056</v>
      </c>
      <c r="X110" s="6">
        <v>7.1299999999999998E-4</v>
      </c>
      <c r="Y110" s="6">
        <v>0.20920212222214302</v>
      </c>
      <c r="Z110" s="12">
        <f t="shared" si="101"/>
        <v>9.7876577840112216</v>
      </c>
      <c r="AA110" s="12">
        <f t="shared" si="102"/>
        <v>39.041199651545575</v>
      </c>
      <c r="AB110" s="6">
        <f t="shared" si="105"/>
        <v>3.5386685359957148</v>
      </c>
      <c r="AC110" s="6">
        <f t="shared" si="106"/>
        <v>3.5386685359957148</v>
      </c>
      <c r="AD110" s="6">
        <f t="shared" si="103"/>
        <v>2.8025236861444665</v>
      </c>
    </row>
    <row r="111" spans="6:30">
      <c r="F111" s="6">
        <f t="shared" si="104"/>
        <v>45104964</v>
      </c>
      <c r="G111" s="6">
        <v>325557</v>
      </c>
      <c r="H111" s="6">
        <v>3216152</v>
      </c>
      <c r="I111" s="12">
        <f t="shared" si="88"/>
        <v>6432304</v>
      </c>
      <c r="J111" s="6">
        <v>354003.39562999998</v>
      </c>
      <c r="K111" s="12">
        <f t="shared" si="89"/>
        <v>2832027.1650399999</v>
      </c>
      <c r="L111" s="6">
        <f t="shared" si="90"/>
        <v>45.104964000000002</v>
      </c>
      <c r="M111" s="6">
        <f t="shared" si="91"/>
        <v>5242880</v>
      </c>
      <c r="N111" s="13">
        <f t="shared" si="92"/>
        <v>2.2712719988719279</v>
      </c>
      <c r="O111" s="13">
        <f t="shared" si="107"/>
        <v>1.3333333333333333</v>
      </c>
      <c r="P111" s="7">
        <f t="shared" si="93"/>
        <v>0</v>
      </c>
      <c r="Q111" s="7">
        <f t="shared" si="94"/>
        <v>5.597801574136269E-4</v>
      </c>
      <c r="R111" s="6">
        <f t="shared" si="95"/>
        <v>5.597801574136269E-4</v>
      </c>
      <c r="S111" s="6">
        <f t="shared" si="96"/>
        <v>5.597801574136269E-4</v>
      </c>
      <c r="T111" s="7">
        <f t="shared" si="97"/>
        <v>0</v>
      </c>
      <c r="U111" s="7">
        <f t="shared" si="98"/>
        <v>3.7803828326562851E-2</v>
      </c>
      <c r="V111" s="7">
        <f t="shared" si="99"/>
        <v>0.24975065311891892</v>
      </c>
      <c r="W111" s="6">
        <f t="shared" si="100"/>
        <v>0.28755448144548179</v>
      </c>
      <c r="X111" s="6">
        <v>1.1349999999999999E-3</v>
      </c>
      <c r="Y111" s="6">
        <v>0.29546052941196499</v>
      </c>
      <c r="Z111" s="12">
        <f t="shared" si="101"/>
        <v>5.6672281938325995</v>
      </c>
      <c r="AA111" s="12">
        <f t="shared" si="102"/>
        <v>19.961424951823787</v>
      </c>
      <c r="AB111" s="6">
        <f t="shared" si="105"/>
        <v>50.680162342411727</v>
      </c>
      <c r="AC111" s="6">
        <f t="shared" si="106"/>
        <v>50.680162342411727</v>
      </c>
      <c r="AD111" s="6">
        <f t="shared" si="103"/>
        <v>2.6758389630649035</v>
      </c>
    </row>
    <row r="112" spans="6:30">
      <c r="F112" s="6">
        <f t="shared" si="104"/>
        <v>46419820</v>
      </c>
      <c r="G112" s="6">
        <v>400727</v>
      </c>
      <c r="H112" s="6">
        <v>3200440</v>
      </c>
      <c r="I112" s="12">
        <f t="shared" si="88"/>
        <v>6400880</v>
      </c>
      <c r="J112" s="6">
        <v>530030.62719699997</v>
      </c>
      <c r="K112" s="12">
        <f t="shared" si="89"/>
        <v>4240245.0175759997</v>
      </c>
      <c r="L112" s="6">
        <f t="shared" si="90"/>
        <v>46.419820000000001</v>
      </c>
      <c r="M112" s="6">
        <f t="shared" si="91"/>
        <v>5242880</v>
      </c>
      <c r="N112" s="13">
        <f t="shared" si="92"/>
        <v>1.5095542765731873</v>
      </c>
      <c r="O112" s="13">
        <f t="shared" si="107"/>
        <v>1.3333333333333333</v>
      </c>
      <c r="P112" s="7">
        <f t="shared" si="93"/>
        <v>0</v>
      </c>
      <c r="Q112" s="7">
        <f t="shared" si="94"/>
        <v>8.3812932754037174E-4</v>
      </c>
      <c r="R112" s="6">
        <f t="shared" si="95"/>
        <v>8.3812932754037174E-4</v>
      </c>
      <c r="S112" s="6">
        <f t="shared" si="96"/>
        <v>8.3812932754037174E-4</v>
      </c>
      <c r="T112" s="7">
        <f t="shared" si="97"/>
        <v>0</v>
      </c>
      <c r="U112" s="7">
        <f t="shared" si="98"/>
        <v>5.6601679774050652E-2</v>
      </c>
      <c r="V112" s="7">
        <f t="shared" si="99"/>
        <v>0.28979877546926541</v>
      </c>
      <c r="W112" s="6">
        <f t="shared" si="100"/>
        <v>0.34640045524331609</v>
      </c>
      <c r="X112" s="6">
        <v>1.317E-3</v>
      </c>
      <c r="Y112" s="6">
        <v>0.35965623749999998</v>
      </c>
      <c r="Z112" s="12">
        <f t="shared" si="101"/>
        <v>4.860197418375094</v>
      </c>
      <c r="AA112" s="12">
        <f t="shared" si="102"/>
        <v>25.756993273050874</v>
      </c>
      <c r="AB112" s="6">
        <f t="shared" si="105"/>
        <v>36.360719245226143</v>
      </c>
      <c r="AC112" s="6">
        <f t="shared" si="106"/>
        <v>36.360719245226143</v>
      </c>
      <c r="AD112" s="6">
        <f t="shared" si="103"/>
        <v>3.6856811795691136</v>
      </c>
    </row>
    <row r="113" spans="6:30">
      <c r="F113" s="6">
        <f t="shared" si="104"/>
        <v>47340384</v>
      </c>
      <c r="G113" s="6">
        <v>67173</v>
      </c>
      <c r="H113" s="6">
        <v>3833077</v>
      </c>
      <c r="I113" s="12">
        <f t="shared" si="88"/>
        <v>7666154</v>
      </c>
      <c r="J113" s="6">
        <v>409935.68640100001</v>
      </c>
      <c r="K113" s="12">
        <f t="shared" si="89"/>
        <v>3279485.4912080001</v>
      </c>
      <c r="L113" s="6">
        <f t="shared" si="90"/>
        <v>47.340384</v>
      </c>
      <c r="M113" s="6">
        <f t="shared" si="91"/>
        <v>5242880</v>
      </c>
      <c r="N113" s="13">
        <f t="shared" si="92"/>
        <v>2.3376087561760088</v>
      </c>
      <c r="O113" s="13">
        <f t="shared" si="107"/>
        <v>1.3333333333333333</v>
      </c>
      <c r="P113" s="7">
        <f t="shared" si="93"/>
        <v>0</v>
      </c>
      <c r="Q113" s="7">
        <f t="shared" si="94"/>
        <v>6.4822503370238365E-4</v>
      </c>
      <c r="R113" s="6">
        <f t="shared" si="95"/>
        <v>6.4822503370238365E-4</v>
      </c>
      <c r="S113" s="6">
        <f t="shared" si="96"/>
        <v>6.4822503370238365E-4</v>
      </c>
      <c r="T113" s="7">
        <f t="shared" si="97"/>
        <v>0</v>
      </c>
      <c r="U113" s="7">
        <f t="shared" si="98"/>
        <v>4.3776806959875965E-2</v>
      </c>
      <c r="V113" s="7">
        <f t="shared" si="99"/>
        <v>0.22202502995329443</v>
      </c>
      <c r="W113" s="6">
        <f t="shared" si="100"/>
        <v>0.26580183691317039</v>
      </c>
      <c r="X113" s="6">
        <v>1.0089999999999999E-3</v>
      </c>
      <c r="Y113" s="6">
        <v>0.27274711428542597</v>
      </c>
      <c r="Z113" s="12">
        <f t="shared" si="101"/>
        <v>7.5977740336967301</v>
      </c>
      <c r="AA113" s="12">
        <f t="shared" si="102"/>
        <v>26.001867125534194</v>
      </c>
      <c r="AB113" s="6">
        <f t="shared" si="105"/>
        <v>35.755695371418859</v>
      </c>
      <c r="AC113" s="6">
        <f t="shared" si="106"/>
        <v>35.755695371418859</v>
      </c>
      <c r="AD113" s="6">
        <f t="shared" si="103"/>
        <v>2.5464164453037816</v>
      </c>
    </row>
    <row r="114" spans="6:30">
      <c r="F114" s="6">
        <f t="shared" si="104"/>
        <v>47501796</v>
      </c>
      <c r="G114" s="6">
        <v>715176</v>
      </c>
      <c r="H114" s="6">
        <v>2766523</v>
      </c>
      <c r="I114" s="12">
        <f t="shared" si="88"/>
        <v>5533046</v>
      </c>
      <c r="J114" s="6">
        <v>1099826.0881350001</v>
      </c>
      <c r="K114" s="12">
        <f t="shared" si="89"/>
        <v>8798608.7050800007</v>
      </c>
      <c r="L114" s="6">
        <f t="shared" si="90"/>
        <v>47.501795999999999</v>
      </c>
      <c r="M114" s="6">
        <f t="shared" si="91"/>
        <v>5242880</v>
      </c>
      <c r="N114" s="13">
        <f t="shared" si="92"/>
        <v>0.62885465025912768</v>
      </c>
      <c r="O114" s="13"/>
      <c r="P114" s="7">
        <f t="shared" si="93"/>
        <v>0</v>
      </c>
      <c r="Q114" s="7">
        <f t="shared" si="94"/>
        <v>1.7391381787402543E-3</v>
      </c>
      <c r="R114" s="6">
        <f t="shared" si="95"/>
        <v>1.7391381787402543E-3</v>
      </c>
      <c r="S114" s="6">
        <f t="shared" si="96"/>
        <v>1.7391381787402543E-3</v>
      </c>
      <c r="T114" s="7">
        <f t="shared" si="97"/>
        <v>0</v>
      </c>
      <c r="U114" s="7">
        <f t="shared" si="98"/>
        <v>0.11744982431859824</v>
      </c>
      <c r="V114" s="7">
        <f t="shared" si="99"/>
        <v>0.3309471209611049</v>
      </c>
      <c r="W114" s="6">
        <f t="shared" si="100"/>
        <v>0.44839694527970314</v>
      </c>
      <c r="X114" s="6">
        <v>1.5039999999999999E-3</v>
      </c>
      <c r="Y114" s="6">
        <v>0.45912607999999994</v>
      </c>
      <c r="Z114" s="12">
        <f t="shared" si="101"/>
        <v>3.6788869680851062</v>
      </c>
      <c r="AA114" s="12">
        <f t="shared" si="102"/>
        <v>46.801110133404258</v>
      </c>
      <c r="AB114" s="6">
        <f t="shared" si="105"/>
        <v>15.634187416240316</v>
      </c>
      <c r="AC114" s="6">
        <f t="shared" si="106"/>
        <v>15.634187416240316</v>
      </c>
      <c r="AD114" s="6">
        <f t="shared" si="103"/>
        <v>2.3368602193752088</v>
      </c>
    </row>
    <row r="115" spans="6:30">
      <c r="F115" s="6">
        <f t="shared" si="104"/>
        <v>47534880</v>
      </c>
      <c r="G115" s="6">
        <v>94653</v>
      </c>
      <c r="H115" s="6">
        <v>3803485</v>
      </c>
      <c r="I115" s="12">
        <f t="shared" si="88"/>
        <v>7606970</v>
      </c>
      <c r="J115" s="6">
        <v>1491302.062622</v>
      </c>
      <c r="K115" s="12">
        <f t="shared" si="89"/>
        <v>11930416.500976</v>
      </c>
      <c r="L115" s="6">
        <f t="shared" si="90"/>
        <v>47.534880000000001</v>
      </c>
      <c r="M115" s="6">
        <f t="shared" si="91"/>
        <v>5242880</v>
      </c>
      <c r="N115" s="13">
        <f t="shared" si="92"/>
        <v>0.63761143622921224</v>
      </c>
      <c r="O115" s="13">
        <f t="shared" ref="O115:O127" si="108">4/3</f>
        <v>1.3333333333333333</v>
      </c>
      <c r="P115" s="7">
        <f t="shared" si="93"/>
        <v>0</v>
      </c>
      <c r="Q115" s="7">
        <f t="shared" si="94"/>
        <v>2.3581731522099121E-3</v>
      </c>
      <c r="R115" s="6">
        <f t="shared" si="95"/>
        <v>2.3581731522099121E-3</v>
      </c>
      <c r="S115" s="6">
        <f t="shared" si="96"/>
        <v>2.3581731522099121E-3</v>
      </c>
      <c r="T115" s="7">
        <f t="shared" si="97"/>
        <v>0</v>
      </c>
      <c r="U115" s="7">
        <f t="shared" si="98"/>
        <v>0.15925532877468679</v>
      </c>
      <c r="V115" s="7">
        <f t="shared" si="99"/>
        <v>0.48079751283245625</v>
      </c>
      <c r="W115" s="6">
        <f t="shared" si="100"/>
        <v>0.64005284160714304</v>
      </c>
      <c r="X115" s="6">
        <v>2.1849999999999999E-3</v>
      </c>
      <c r="Y115" s="6">
        <v>0.62105893749999996</v>
      </c>
      <c r="Z115" s="12">
        <f t="shared" si="101"/>
        <v>3.481450800915332</v>
      </c>
      <c r="AA115" s="12">
        <f t="shared" si="102"/>
        <v>43.681158813642107</v>
      </c>
      <c r="AB115" s="6">
        <f t="shared" si="105"/>
        <v>7.9255447235657766</v>
      </c>
      <c r="AC115" s="6">
        <f t="shared" si="106"/>
        <v>7.9255447235657766</v>
      </c>
      <c r="AD115" s="6">
        <f t="shared" si="103"/>
        <v>3.0583094389722199</v>
      </c>
    </row>
    <row r="116" spans="6:30">
      <c r="F116" s="6">
        <f t="shared" si="104"/>
        <v>47713024</v>
      </c>
      <c r="G116" s="6">
        <v>141347</v>
      </c>
      <c r="H116" s="6">
        <v>3740507</v>
      </c>
      <c r="I116" s="12">
        <f t="shared" si="88"/>
        <v>7481014</v>
      </c>
      <c r="J116" s="6">
        <v>1499416.1829830001</v>
      </c>
      <c r="K116" s="12">
        <f t="shared" si="89"/>
        <v>11995329.463864001</v>
      </c>
      <c r="L116" s="6">
        <f t="shared" si="90"/>
        <v>47.713023999999997</v>
      </c>
      <c r="M116" s="6">
        <f t="shared" si="91"/>
        <v>5242880</v>
      </c>
      <c r="N116" s="13">
        <f t="shared" si="92"/>
        <v>0.62366056910204914</v>
      </c>
      <c r="O116" s="13">
        <f t="shared" si="108"/>
        <v>1.3333333333333333</v>
      </c>
      <c r="P116" s="7">
        <f t="shared" si="93"/>
        <v>0</v>
      </c>
      <c r="Q116" s="7">
        <f t="shared" si="94"/>
        <v>2.3710038866859768E-3</v>
      </c>
      <c r="R116" s="6">
        <f t="shared" si="95"/>
        <v>2.3710038866859768E-3</v>
      </c>
      <c r="S116" s="6">
        <f t="shared" si="96"/>
        <v>2.3710038866859768E-3</v>
      </c>
      <c r="T116" s="7">
        <f t="shared" si="97"/>
        <v>0</v>
      </c>
      <c r="U116" s="7">
        <f t="shared" si="98"/>
        <v>0.16012183123464885</v>
      </c>
      <c r="V116" s="7">
        <f t="shared" si="99"/>
        <v>0.42930706981058225</v>
      </c>
      <c r="W116" s="6">
        <f t="shared" si="100"/>
        <v>0.58942890104523116</v>
      </c>
      <c r="X116" s="6">
        <v>1.951E-3</v>
      </c>
      <c r="Y116" s="6">
        <v>0.58815682142801406</v>
      </c>
      <c r="Z116" s="12">
        <f t="shared" si="101"/>
        <v>3.8344510507432084</v>
      </c>
      <c r="AA116" s="12">
        <f t="shared" si="102"/>
        <v>49.186384270072786</v>
      </c>
      <c r="AB116" s="6">
        <f t="shared" si="105"/>
        <v>21.527621050024436</v>
      </c>
      <c r="AC116" s="6">
        <f t="shared" si="106"/>
        <v>21.527621050024436</v>
      </c>
      <c r="AD116" s="6">
        <f t="shared" si="103"/>
        <v>0.21628238777007627</v>
      </c>
    </row>
    <row r="117" spans="6:30">
      <c r="F117" s="6">
        <f t="shared" si="104"/>
        <v>47922336</v>
      </c>
      <c r="G117" s="6">
        <v>113076</v>
      </c>
      <c r="H117" s="6">
        <v>3805068</v>
      </c>
      <c r="I117" s="12">
        <f t="shared" si="88"/>
        <v>7610136</v>
      </c>
      <c r="J117" s="6">
        <v>593722.33941699995</v>
      </c>
      <c r="K117" s="12">
        <f t="shared" si="89"/>
        <v>4749778.7153359996</v>
      </c>
      <c r="L117" s="6">
        <f t="shared" si="90"/>
        <v>47.922336000000001</v>
      </c>
      <c r="M117" s="6">
        <f t="shared" si="91"/>
        <v>5242880</v>
      </c>
      <c r="N117" s="13">
        <f t="shared" si="92"/>
        <v>1.6022085356163078</v>
      </c>
      <c r="O117" s="13">
        <f t="shared" si="108"/>
        <v>1.3333333333333333</v>
      </c>
      <c r="P117" s="7">
        <f t="shared" si="93"/>
        <v>0</v>
      </c>
      <c r="Q117" s="7">
        <f t="shared" si="94"/>
        <v>9.3884405833837643E-4</v>
      </c>
      <c r="R117" s="6">
        <f t="shared" si="95"/>
        <v>9.3884405833837643E-4</v>
      </c>
      <c r="S117" s="6">
        <f t="shared" si="96"/>
        <v>9.3884405833837643E-4</v>
      </c>
      <c r="T117" s="7">
        <f t="shared" si="97"/>
        <v>0</v>
      </c>
      <c r="U117" s="7">
        <f t="shared" si="98"/>
        <v>6.3403282765187821E-2</v>
      </c>
      <c r="V117" s="7">
        <f t="shared" si="99"/>
        <v>0.24711011757933568</v>
      </c>
      <c r="W117" s="6">
        <f t="shared" si="100"/>
        <v>0.31051340034452352</v>
      </c>
      <c r="X117" s="6">
        <v>1.1230000000000001E-3</v>
      </c>
      <c r="Y117" s="6">
        <v>0.31451720625000007</v>
      </c>
      <c r="Z117" s="12">
        <f t="shared" si="101"/>
        <v>6.7766126447016912</v>
      </c>
      <c r="AA117" s="12">
        <f t="shared" si="102"/>
        <v>33.836357722785394</v>
      </c>
      <c r="AB117" s="6">
        <f t="shared" si="105"/>
        <v>16.39857005001101</v>
      </c>
      <c r="AC117" s="6">
        <f t="shared" si="106"/>
        <v>16.39857005001101</v>
      </c>
      <c r="AD117" s="6">
        <f t="shared" si="103"/>
        <v>1.2730005945347396</v>
      </c>
    </row>
    <row r="118" spans="6:30">
      <c r="F118" s="6">
        <f t="shared" si="104"/>
        <v>47922336</v>
      </c>
      <c r="G118" s="6">
        <v>113076</v>
      </c>
      <c r="H118" s="6">
        <v>3805068</v>
      </c>
      <c r="I118" s="12">
        <f t="shared" si="88"/>
        <v>7610136</v>
      </c>
      <c r="J118" s="6">
        <v>607256.77960200002</v>
      </c>
      <c r="K118" s="12">
        <f t="shared" si="89"/>
        <v>4858054.2368160002</v>
      </c>
      <c r="L118" s="6">
        <f t="shared" si="90"/>
        <v>47.922336000000001</v>
      </c>
      <c r="M118" s="6">
        <f t="shared" si="91"/>
        <v>5242880</v>
      </c>
      <c r="N118" s="13">
        <f t="shared" si="92"/>
        <v>1.5664987727653967</v>
      </c>
      <c r="O118" s="13">
        <f t="shared" si="108"/>
        <v>1.3333333333333333</v>
      </c>
      <c r="P118" s="7">
        <f t="shared" si="93"/>
        <v>0</v>
      </c>
      <c r="Q118" s="7">
        <f t="shared" si="94"/>
        <v>9.6024586168487133E-4</v>
      </c>
      <c r="R118" s="6">
        <f t="shared" si="95"/>
        <v>9.6024586168487133E-4</v>
      </c>
      <c r="S118" s="6">
        <f t="shared" si="96"/>
        <v>9.6024586168487133E-4</v>
      </c>
      <c r="T118" s="7">
        <f t="shared" si="97"/>
        <v>0</v>
      </c>
      <c r="U118" s="7">
        <f t="shared" si="98"/>
        <v>6.4848618204242911E-2</v>
      </c>
      <c r="V118" s="7">
        <f t="shared" si="99"/>
        <v>0.24424953741145378</v>
      </c>
      <c r="W118" s="6">
        <f t="shared" si="100"/>
        <v>0.3090981556156967</v>
      </c>
      <c r="X118" s="6">
        <v>1.1100000000000001E-3</v>
      </c>
      <c r="Y118" s="6">
        <v>0.31382964705915006</v>
      </c>
      <c r="Z118" s="12">
        <f t="shared" si="101"/>
        <v>6.8559783783783779</v>
      </c>
      <c r="AA118" s="12">
        <f t="shared" si="102"/>
        <v>35.013003508583786</v>
      </c>
      <c r="AB118" s="6">
        <f t="shared" si="105"/>
        <v>13.491363812173763</v>
      </c>
      <c r="AC118" s="6">
        <f t="shared" si="106"/>
        <v>13.491363812173763</v>
      </c>
      <c r="AD118" s="6">
        <f t="shared" si="103"/>
        <v>1.507662353697762</v>
      </c>
    </row>
    <row r="119" spans="6:30">
      <c r="F119" s="6">
        <f t="shared" si="104"/>
        <v>47922336</v>
      </c>
      <c r="G119" s="6">
        <v>113076</v>
      </c>
      <c r="H119" s="6">
        <v>3805068</v>
      </c>
      <c r="I119" s="12">
        <f t="shared" si="88"/>
        <v>7610136</v>
      </c>
      <c r="J119" s="6">
        <v>607829.88470499997</v>
      </c>
      <c r="K119" s="12">
        <f t="shared" si="89"/>
        <v>4862639.0776399998</v>
      </c>
      <c r="L119" s="6">
        <f t="shared" si="90"/>
        <v>47.922336000000001</v>
      </c>
      <c r="M119" s="6">
        <f t="shared" si="91"/>
        <v>5242880</v>
      </c>
      <c r="N119" s="13">
        <f t="shared" si="92"/>
        <v>1.5650217666768416</v>
      </c>
      <c r="O119" s="13">
        <f t="shared" si="108"/>
        <v>1.3333333333333333</v>
      </c>
      <c r="P119" s="7">
        <f t="shared" si="93"/>
        <v>0</v>
      </c>
      <c r="Q119" s="7">
        <f t="shared" si="94"/>
        <v>9.6115210402246507E-4</v>
      </c>
      <c r="R119" s="6">
        <f t="shared" si="95"/>
        <v>9.6115210402246507E-4</v>
      </c>
      <c r="S119" s="6">
        <f t="shared" si="96"/>
        <v>9.6115210402246507E-4</v>
      </c>
      <c r="T119" s="7">
        <f t="shared" si="97"/>
        <v>0</v>
      </c>
      <c r="U119" s="7">
        <f t="shared" si="98"/>
        <v>6.490981978364678E-2</v>
      </c>
      <c r="V119" s="7">
        <f t="shared" si="99"/>
        <v>0.24446958203975239</v>
      </c>
      <c r="W119" s="6">
        <f t="shared" si="100"/>
        <v>0.30937940182339918</v>
      </c>
      <c r="X119" s="6">
        <v>1.111E-3</v>
      </c>
      <c r="Y119" s="6">
        <v>0.31238542499999999</v>
      </c>
      <c r="Z119" s="12">
        <f t="shared" si="101"/>
        <v>6.8498073807380733</v>
      </c>
      <c r="AA119" s="12">
        <f t="shared" si="102"/>
        <v>35.014502809288928</v>
      </c>
      <c r="AB119" s="6">
        <f t="shared" si="105"/>
        <v>13.487659403918537</v>
      </c>
      <c r="AC119" s="6">
        <f t="shared" si="106"/>
        <v>13.487659403918537</v>
      </c>
      <c r="AD119" s="6">
        <f t="shared" si="103"/>
        <v>0.96228022693466386</v>
      </c>
    </row>
    <row r="120" spans="6:30">
      <c r="F120" s="6">
        <f t="shared" si="104"/>
        <v>47922336</v>
      </c>
      <c r="G120" s="6">
        <v>113076</v>
      </c>
      <c r="H120" s="6">
        <v>3805068</v>
      </c>
      <c r="I120" s="12">
        <f t="shared" si="88"/>
        <v>7610136</v>
      </c>
      <c r="J120" s="6">
        <v>606250.68548600003</v>
      </c>
      <c r="K120" s="12">
        <f t="shared" si="89"/>
        <v>4850005.4838880002</v>
      </c>
      <c r="L120" s="6">
        <f t="shared" si="90"/>
        <v>47.922336000000001</v>
      </c>
      <c r="M120" s="6">
        <f t="shared" si="91"/>
        <v>5242880</v>
      </c>
      <c r="N120" s="13">
        <f t="shared" si="92"/>
        <v>1.5690984320082346</v>
      </c>
      <c r="O120" s="13">
        <f t="shared" si="108"/>
        <v>1.3333333333333333</v>
      </c>
      <c r="P120" s="7">
        <f t="shared" si="93"/>
        <v>0</v>
      </c>
      <c r="Q120" s="7">
        <f t="shared" si="94"/>
        <v>9.5865494044066932E-4</v>
      </c>
      <c r="R120" s="6">
        <f t="shared" si="95"/>
        <v>9.5865494044066932E-4</v>
      </c>
      <c r="S120" s="6">
        <f t="shared" si="96"/>
        <v>9.5865494044066932E-4</v>
      </c>
      <c r="T120" s="7">
        <f t="shared" si="97"/>
        <v>0</v>
      </c>
      <c r="U120" s="7">
        <f t="shared" si="98"/>
        <v>6.4741177965784338E-2</v>
      </c>
      <c r="V120" s="7">
        <f t="shared" si="99"/>
        <v>0.24733016220763426</v>
      </c>
      <c r="W120" s="6">
        <f t="shared" si="100"/>
        <v>0.31207134017341859</v>
      </c>
      <c r="X120" s="6">
        <v>1.124E-3</v>
      </c>
      <c r="Y120" s="6">
        <v>0.31538034999999998</v>
      </c>
      <c r="Z120" s="12">
        <f t="shared" si="101"/>
        <v>6.7705836298932383</v>
      </c>
      <c r="AA120" s="12">
        <f t="shared" si="102"/>
        <v>34.519611984967973</v>
      </c>
      <c r="AB120" s="6">
        <f t="shared" si="105"/>
        <v>14.710414551541875</v>
      </c>
      <c r="AC120" s="6">
        <f t="shared" si="106"/>
        <v>14.710414551541875</v>
      </c>
      <c r="AD120" s="6">
        <f t="shared" si="103"/>
        <v>1.049212427654858</v>
      </c>
    </row>
    <row r="121" spans="6:30">
      <c r="F121" s="6">
        <f t="shared" si="104"/>
        <v>48486608</v>
      </c>
      <c r="G121" s="6">
        <v>410236</v>
      </c>
      <c r="H121" s="6">
        <v>3356824</v>
      </c>
      <c r="I121" s="12">
        <f t="shared" si="88"/>
        <v>6713648</v>
      </c>
      <c r="J121" s="6">
        <v>583503.43115199998</v>
      </c>
      <c r="K121" s="12">
        <f t="shared" si="89"/>
        <v>4668027.4492159998</v>
      </c>
      <c r="L121" s="6">
        <f t="shared" si="90"/>
        <v>48.486607999999997</v>
      </c>
      <c r="M121" s="6">
        <f t="shared" si="91"/>
        <v>5242880</v>
      </c>
      <c r="N121" s="13">
        <f t="shared" si="92"/>
        <v>1.4382194777212727</v>
      </c>
      <c r="O121" s="13">
        <f t="shared" si="108"/>
        <v>1.3333333333333333</v>
      </c>
      <c r="P121" s="7">
        <f t="shared" si="93"/>
        <v>0</v>
      </c>
      <c r="Q121" s="7">
        <f t="shared" si="94"/>
        <v>9.2268505492826248E-4</v>
      </c>
      <c r="R121" s="6">
        <f t="shared" si="95"/>
        <v>9.2268505492826248E-4</v>
      </c>
      <c r="S121" s="6">
        <f t="shared" si="96"/>
        <v>9.2268505492826248E-4</v>
      </c>
      <c r="T121" s="7">
        <f t="shared" si="97"/>
        <v>0</v>
      </c>
      <c r="U121" s="7">
        <f t="shared" si="98"/>
        <v>6.2312011160158581E-2</v>
      </c>
      <c r="V121" s="7">
        <f t="shared" si="99"/>
        <v>0.28187716885051556</v>
      </c>
      <c r="W121" s="6">
        <f t="shared" si="100"/>
        <v>0.34418918001067411</v>
      </c>
      <c r="X121" s="6">
        <v>1.281E-3</v>
      </c>
      <c r="Y121" s="6">
        <v>0.35855189999999998</v>
      </c>
      <c r="Z121" s="12">
        <f t="shared" si="101"/>
        <v>5.2409430132708819</v>
      </c>
      <c r="AA121" s="12">
        <f t="shared" si="102"/>
        <v>29.152396248031224</v>
      </c>
      <c r="AB121" s="6">
        <f t="shared" si="105"/>
        <v>27.971502347520495</v>
      </c>
      <c r="AC121" s="6">
        <f t="shared" si="106"/>
        <v>27.971502347520495</v>
      </c>
      <c r="AD121" s="6">
        <f t="shared" si="103"/>
        <v>4.0057576014311644</v>
      </c>
    </row>
    <row r="122" spans="6:30">
      <c r="F122" s="6">
        <f t="shared" si="104"/>
        <v>48716536</v>
      </c>
      <c r="G122" s="6">
        <v>403394</v>
      </c>
      <c r="H122" s="6">
        <v>3387388</v>
      </c>
      <c r="I122" s="12">
        <f t="shared" si="88"/>
        <v>6774776</v>
      </c>
      <c r="J122" s="6">
        <v>604866.11254899995</v>
      </c>
      <c r="K122" s="12">
        <f t="shared" si="89"/>
        <v>4838928.9003919996</v>
      </c>
      <c r="L122" s="6">
        <f t="shared" si="90"/>
        <v>48.716535999999998</v>
      </c>
      <c r="M122" s="6">
        <f t="shared" si="91"/>
        <v>5242880</v>
      </c>
      <c r="N122" s="13">
        <f t="shared" si="92"/>
        <v>1.400056942240085</v>
      </c>
      <c r="O122" s="13">
        <f t="shared" si="108"/>
        <v>1.3333333333333333</v>
      </c>
      <c r="P122" s="7">
        <f t="shared" si="93"/>
        <v>0</v>
      </c>
      <c r="Q122" s="7">
        <f t="shared" si="94"/>
        <v>9.5646553642310264E-4</v>
      </c>
      <c r="R122" s="6">
        <f t="shared" si="95"/>
        <v>9.5646553642310264E-4</v>
      </c>
      <c r="S122" s="6">
        <f t="shared" si="96"/>
        <v>9.5646553642310264E-4</v>
      </c>
      <c r="T122" s="7">
        <f t="shared" si="97"/>
        <v>0</v>
      </c>
      <c r="U122" s="7">
        <f t="shared" si="98"/>
        <v>6.4593320181757147E-2</v>
      </c>
      <c r="V122" s="7">
        <f t="shared" si="99"/>
        <v>0.28319743662030716</v>
      </c>
      <c r="W122" s="6">
        <f t="shared" si="100"/>
        <v>0.34779075680206428</v>
      </c>
      <c r="X122" s="6">
        <v>1.2869999999999999E-3</v>
      </c>
      <c r="Y122" s="6">
        <v>0.36275703749999999</v>
      </c>
      <c r="Z122" s="12">
        <f t="shared" si="101"/>
        <v>5.2640062160062158</v>
      </c>
      <c r="AA122" s="12">
        <f t="shared" si="102"/>
        <v>30.078812123648795</v>
      </c>
      <c r="AB122" s="6">
        <f t="shared" si="105"/>
        <v>25.682553502478424</v>
      </c>
      <c r="AC122" s="6">
        <f t="shared" si="106"/>
        <v>25.682553502478424</v>
      </c>
      <c r="AD122" s="6">
        <f t="shared" si="103"/>
        <v>4.1257037495614979</v>
      </c>
    </row>
    <row r="123" spans="6:30">
      <c r="F123" s="6">
        <f t="shared" si="104"/>
        <v>48749232</v>
      </c>
      <c r="G123" s="6">
        <v>448695</v>
      </c>
      <c r="H123" s="6">
        <v>3314611</v>
      </c>
      <c r="I123" s="12">
        <f t="shared" si="88"/>
        <v>6629222</v>
      </c>
      <c r="J123" s="6">
        <v>1381872.4582519999</v>
      </c>
      <c r="K123" s="12">
        <f t="shared" si="89"/>
        <v>11054979.666015999</v>
      </c>
      <c r="L123" s="6">
        <f t="shared" si="90"/>
        <v>48.749231999999999</v>
      </c>
      <c r="M123" s="6">
        <f t="shared" si="91"/>
        <v>5242880</v>
      </c>
      <c r="N123" s="13">
        <f t="shared" si="92"/>
        <v>0.59965935716542507</v>
      </c>
      <c r="O123" s="13">
        <f t="shared" si="108"/>
        <v>1.3333333333333333</v>
      </c>
      <c r="P123" s="7">
        <f t="shared" si="93"/>
        <v>0</v>
      </c>
      <c r="Q123" s="7">
        <f t="shared" si="94"/>
        <v>2.1851337918079171E-3</v>
      </c>
      <c r="R123" s="6">
        <f t="shared" si="95"/>
        <v>2.1851337918079171E-3</v>
      </c>
      <c r="S123" s="6">
        <f t="shared" si="96"/>
        <v>2.1851337918079171E-3</v>
      </c>
      <c r="T123" s="7">
        <f t="shared" si="97"/>
        <v>0</v>
      </c>
      <c r="U123" s="7">
        <f t="shared" si="98"/>
        <v>0.14756940138383495</v>
      </c>
      <c r="V123" s="7">
        <f t="shared" si="99"/>
        <v>0.58311826499130859</v>
      </c>
      <c r="W123" s="6">
        <f t="shared" si="100"/>
        <v>0.7306876663751436</v>
      </c>
      <c r="X123" s="6">
        <v>2.65E-3</v>
      </c>
      <c r="Y123" s="6">
        <v>0.74350166666755002</v>
      </c>
      <c r="Z123" s="12">
        <f t="shared" si="101"/>
        <v>2.5015932075471699</v>
      </c>
      <c r="AA123" s="12">
        <f t="shared" si="102"/>
        <v>33.373523520048302</v>
      </c>
      <c r="AB123" s="6">
        <f t="shared" si="105"/>
        <v>17.542121063852186</v>
      </c>
      <c r="AC123" s="6">
        <f t="shared" si="106"/>
        <v>17.542121063852186</v>
      </c>
      <c r="AD123" s="6">
        <f t="shared" si="103"/>
        <v>1.7234662498928985</v>
      </c>
    </row>
    <row r="124" spans="6:30">
      <c r="F124" s="6">
        <f t="shared" si="104"/>
        <v>49083184</v>
      </c>
      <c r="G124" s="6">
        <v>115625</v>
      </c>
      <c r="H124" s="6">
        <v>3897557</v>
      </c>
      <c r="I124" s="12">
        <f t="shared" si="88"/>
        <v>7795114</v>
      </c>
      <c r="J124" s="6">
        <v>638147.69671599998</v>
      </c>
      <c r="K124" s="12">
        <f t="shared" si="89"/>
        <v>5105181.5737279998</v>
      </c>
      <c r="L124" s="6">
        <f t="shared" si="90"/>
        <v>49.083184000000003</v>
      </c>
      <c r="M124" s="6">
        <f t="shared" si="91"/>
        <v>5242880</v>
      </c>
      <c r="N124" s="13">
        <f t="shared" si="92"/>
        <v>1.5269024005169141</v>
      </c>
      <c r="O124" s="13">
        <f t="shared" si="108"/>
        <v>1.3333333333333333</v>
      </c>
      <c r="P124" s="7">
        <f t="shared" si="93"/>
        <v>0</v>
      </c>
      <c r="Q124" s="7">
        <f t="shared" si="94"/>
        <v>1.0090931966488547E-3</v>
      </c>
      <c r="R124" s="6">
        <f t="shared" si="95"/>
        <v>1.0090931966488547E-3</v>
      </c>
      <c r="S124" s="6">
        <f t="shared" si="96"/>
        <v>1.0090931966488547E-3</v>
      </c>
      <c r="T124" s="7">
        <f t="shared" si="97"/>
        <v>0</v>
      </c>
      <c r="U124" s="7">
        <f t="shared" si="98"/>
        <v>6.8147442288541527E-2</v>
      </c>
      <c r="V124" s="7">
        <f t="shared" si="99"/>
        <v>0.2264259225192666</v>
      </c>
      <c r="W124" s="6">
        <f t="shared" si="100"/>
        <v>0.29457336480780816</v>
      </c>
      <c r="X124" s="6">
        <v>1.029E-3</v>
      </c>
      <c r="Y124" s="6">
        <v>0.29696939999999999</v>
      </c>
      <c r="Z124" s="12">
        <f t="shared" si="101"/>
        <v>7.5754266277939752</v>
      </c>
      <c r="AA124" s="12">
        <f t="shared" si="102"/>
        <v>39.69043011644704</v>
      </c>
      <c r="AB124" s="6">
        <f t="shared" si="105"/>
        <v>1.9345775851453104</v>
      </c>
      <c r="AC124" s="6">
        <f t="shared" si="106"/>
        <v>1.9345775851453104</v>
      </c>
      <c r="AD124" s="6">
        <f t="shared" si="103"/>
        <v>0.806828983791541</v>
      </c>
    </row>
    <row r="125" spans="6:30">
      <c r="F125" s="6">
        <f t="shared" si="104"/>
        <v>49083184</v>
      </c>
      <c r="G125" s="6">
        <v>115625</v>
      </c>
      <c r="H125" s="6">
        <v>3897557</v>
      </c>
      <c r="I125" s="12">
        <f t="shared" si="88"/>
        <v>7795114</v>
      </c>
      <c r="J125" s="6">
        <v>641830.18023699999</v>
      </c>
      <c r="K125" s="12">
        <f t="shared" si="89"/>
        <v>5134641.4418959999</v>
      </c>
      <c r="L125" s="6">
        <f t="shared" si="90"/>
        <v>49.083184000000003</v>
      </c>
      <c r="M125" s="6">
        <f t="shared" si="91"/>
        <v>5242880</v>
      </c>
      <c r="N125" s="13">
        <f t="shared" si="92"/>
        <v>1.5181418387652017</v>
      </c>
      <c r="O125" s="13">
        <f t="shared" si="108"/>
        <v>1.3333333333333333</v>
      </c>
      <c r="P125" s="7">
        <f t="shared" si="93"/>
        <v>0</v>
      </c>
      <c r="Q125" s="7">
        <f t="shared" si="94"/>
        <v>1.0149162515418451E-3</v>
      </c>
      <c r="R125" s="6">
        <f t="shared" si="95"/>
        <v>1.0149162515418451E-3</v>
      </c>
      <c r="S125" s="6">
        <f t="shared" si="96"/>
        <v>1.0149162515418451E-3</v>
      </c>
      <c r="T125" s="7">
        <f t="shared" si="97"/>
        <v>0</v>
      </c>
      <c r="U125" s="7">
        <f t="shared" si="98"/>
        <v>6.8540692682638835E-2</v>
      </c>
      <c r="V125" s="7">
        <f t="shared" si="99"/>
        <v>0.22532569937777355</v>
      </c>
      <c r="W125" s="6">
        <f t="shared" si="100"/>
        <v>0.29386639206041237</v>
      </c>
      <c r="X125" s="6">
        <v>1.024E-3</v>
      </c>
      <c r="Y125" s="6">
        <v>0.29773141333299197</v>
      </c>
      <c r="Z125" s="12">
        <f t="shared" si="101"/>
        <v>7.6124160156249996</v>
      </c>
      <c r="AA125" s="12">
        <f t="shared" si="102"/>
        <v>40.114386264812502</v>
      </c>
      <c r="AB125" s="6">
        <f t="shared" si="105"/>
        <v>0.8870848103666833</v>
      </c>
      <c r="AC125" s="6">
        <f t="shared" si="106"/>
        <v>0.8870848103666833</v>
      </c>
      <c r="AD125" s="6">
        <f t="shared" si="103"/>
        <v>1.2981570299593597</v>
      </c>
    </row>
    <row r="126" spans="6:30">
      <c r="F126" s="6">
        <f t="shared" si="104"/>
        <v>49083184</v>
      </c>
      <c r="G126" s="6">
        <v>115625</v>
      </c>
      <c r="H126" s="6">
        <v>3897557</v>
      </c>
      <c r="I126" s="12">
        <f t="shared" si="88"/>
        <v>7795114</v>
      </c>
      <c r="J126" s="6">
        <v>641059.28997799999</v>
      </c>
      <c r="K126" s="12">
        <f t="shared" si="89"/>
        <v>5128474.3198239999</v>
      </c>
      <c r="L126" s="6">
        <f t="shared" si="90"/>
        <v>49.083184000000003</v>
      </c>
      <c r="M126" s="6">
        <f t="shared" si="91"/>
        <v>5242880</v>
      </c>
      <c r="N126" s="13">
        <f t="shared" si="92"/>
        <v>1.519967443313144</v>
      </c>
      <c r="O126" s="13">
        <f t="shared" si="108"/>
        <v>1.3333333333333333</v>
      </c>
      <c r="P126" s="7">
        <f t="shared" si="93"/>
        <v>0</v>
      </c>
      <c r="Q126" s="7">
        <f t="shared" si="94"/>
        <v>1.0136972545608594E-3</v>
      </c>
      <c r="R126" s="6">
        <f t="shared" si="95"/>
        <v>1.0136972545608594E-3</v>
      </c>
      <c r="S126" s="6">
        <f t="shared" si="96"/>
        <v>1.0136972545608594E-3</v>
      </c>
      <c r="T126" s="7">
        <f t="shared" si="97"/>
        <v>0</v>
      </c>
      <c r="U126" s="7">
        <f t="shared" si="98"/>
        <v>6.8458369734978985E-2</v>
      </c>
      <c r="V126" s="7">
        <f t="shared" si="99"/>
        <v>0.22554574400607219</v>
      </c>
      <c r="W126" s="6">
        <f t="shared" si="100"/>
        <v>0.29400411374105118</v>
      </c>
      <c r="X126" s="6">
        <v>1.0250000000000001E-3</v>
      </c>
      <c r="Y126" s="6">
        <v>0.29566466666632502</v>
      </c>
      <c r="Z126" s="12">
        <f t="shared" si="101"/>
        <v>7.604989268292683</v>
      </c>
      <c r="AA126" s="12">
        <f t="shared" si="102"/>
        <v>40.027116642528775</v>
      </c>
      <c r="AB126" s="6">
        <f t="shared" si="105"/>
        <v>1.1027068721112858</v>
      </c>
      <c r="AC126" s="6">
        <f t="shared" si="106"/>
        <v>1.1027068721112858</v>
      </c>
      <c r="AD126" s="6">
        <f t="shared" si="103"/>
        <v>0.56163387529422681</v>
      </c>
    </row>
    <row r="127" spans="6:30">
      <c r="F127" s="6">
        <f t="shared" si="104"/>
        <v>49083184</v>
      </c>
      <c r="G127" s="6">
        <v>115625</v>
      </c>
      <c r="H127" s="6">
        <v>3897557</v>
      </c>
      <c r="I127" s="12">
        <f t="shared" si="88"/>
        <v>7795114</v>
      </c>
      <c r="J127" s="6">
        <v>640929.117065</v>
      </c>
      <c r="K127" s="12">
        <f t="shared" si="89"/>
        <v>5127432.93652</v>
      </c>
      <c r="L127" s="6">
        <f t="shared" si="90"/>
        <v>49.083184000000003</v>
      </c>
      <c r="M127" s="6">
        <f t="shared" si="91"/>
        <v>5242880</v>
      </c>
      <c r="N127" s="13">
        <f t="shared" si="92"/>
        <v>1.5202761491972943</v>
      </c>
      <c r="O127" s="13">
        <f t="shared" si="108"/>
        <v>1.3333333333333333</v>
      </c>
      <c r="P127" s="7">
        <f t="shared" si="93"/>
        <v>0</v>
      </c>
      <c r="Q127" s="7">
        <f t="shared" si="94"/>
        <v>1.0134914141236499E-3</v>
      </c>
      <c r="R127" s="6">
        <f t="shared" si="95"/>
        <v>1.0134914141236499E-3</v>
      </c>
      <c r="S127" s="6">
        <f t="shared" si="96"/>
        <v>1.0134914141236499E-3</v>
      </c>
      <c r="T127" s="7">
        <f t="shared" si="97"/>
        <v>0</v>
      </c>
      <c r="U127" s="7">
        <f t="shared" si="98"/>
        <v>6.8444468641044393E-2</v>
      </c>
      <c r="V127" s="7">
        <f t="shared" si="99"/>
        <v>0.22598583326266936</v>
      </c>
      <c r="W127" s="6">
        <f t="shared" si="100"/>
        <v>0.29443030190371378</v>
      </c>
      <c r="X127" s="6">
        <v>1.0269999999999999E-3</v>
      </c>
      <c r="Y127" s="6">
        <v>0.29742653571413896</v>
      </c>
      <c r="Z127" s="12">
        <f t="shared" si="101"/>
        <v>7.5901791626095427</v>
      </c>
      <c r="AA127" s="12">
        <f t="shared" si="102"/>
        <v>39.941055006971766</v>
      </c>
      <c r="AB127" s="6">
        <f t="shared" si="105"/>
        <v>1.3153442917575469</v>
      </c>
      <c r="AC127" s="6">
        <f t="shared" si="106"/>
        <v>1.3153442917575469</v>
      </c>
      <c r="AD127" s="6">
        <f t="shared" si="103"/>
        <v>1.0073861779787232</v>
      </c>
    </row>
    <row r="128" spans="6:30">
      <c r="F128" s="6">
        <f t="shared" si="104"/>
        <v>49380304</v>
      </c>
      <c r="G128" s="6">
        <v>726713</v>
      </c>
      <c r="H128" s="6">
        <v>2903837</v>
      </c>
      <c r="I128" s="12">
        <f t="shared" si="88"/>
        <v>5807674</v>
      </c>
      <c r="J128" s="6">
        <v>1172773.2286380001</v>
      </c>
      <c r="K128" s="12">
        <f t="shared" si="89"/>
        <v>9382185.8291040007</v>
      </c>
      <c r="L128" s="6">
        <f t="shared" si="90"/>
        <v>49.380304000000002</v>
      </c>
      <c r="M128" s="6">
        <f t="shared" si="91"/>
        <v>5242880</v>
      </c>
      <c r="N128" s="13">
        <f t="shared" si="92"/>
        <v>0.61901076207468742</v>
      </c>
      <c r="O128" s="13"/>
      <c r="P128" s="7">
        <f t="shared" si="93"/>
        <v>0</v>
      </c>
      <c r="Q128" s="7">
        <f t="shared" si="94"/>
        <v>1.8544883767827693E-3</v>
      </c>
      <c r="R128" s="6">
        <f t="shared" si="95"/>
        <v>1.8544883767827693E-3</v>
      </c>
      <c r="S128" s="6">
        <f t="shared" si="96"/>
        <v>1.8544883767827693E-3</v>
      </c>
      <c r="T128" s="7">
        <f t="shared" si="97"/>
        <v>0</v>
      </c>
      <c r="U128" s="7">
        <f t="shared" si="98"/>
        <v>0.12523980941628743</v>
      </c>
      <c r="V128" s="7">
        <f t="shared" si="99"/>
        <v>0.3923395722564163</v>
      </c>
      <c r="W128" s="6">
        <f t="shared" si="100"/>
        <v>0.51757938167270368</v>
      </c>
      <c r="X128" s="6">
        <v>1.7830000000000001E-3</v>
      </c>
      <c r="Y128" s="6">
        <v>0.53343245384629112</v>
      </c>
      <c r="Z128" s="12">
        <f t="shared" si="101"/>
        <v>3.2572484576556362</v>
      </c>
      <c r="AA128" s="12">
        <f t="shared" si="102"/>
        <v>42.096178706019074</v>
      </c>
      <c r="AB128" s="6">
        <f t="shared" si="105"/>
        <v>4.0094434538849821</v>
      </c>
      <c r="AC128" s="6">
        <f t="shared" si="106"/>
        <v>4.0094434538849821</v>
      </c>
      <c r="AD128" s="6">
        <f t="shared" si="103"/>
        <v>2.9718987023154608</v>
      </c>
    </row>
    <row r="129" spans="6:30">
      <c r="F129" s="6">
        <f t="shared" si="104"/>
        <v>49549536</v>
      </c>
      <c r="G129" s="6">
        <v>157464</v>
      </c>
      <c r="H129" s="6">
        <v>3866688</v>
      </c>
      <c r="I129" s="12">
        <f t="shared" si="88"/>
        <v>7733376</v>
      </c>
      <c r="J129" s="6">
        <v>634512.92456099996</v>
      </c>
      <c r="K129" s="12">
        <f t="shared" si="89"/>
        <v>5076103.3964879997</v>
      </c>
      <c r="L129" s="6">
        <f t="shared" si="90"/>
        <v>49.549536000000003</v>
      </c>
      <c r="M129" s="6">
        <f t="shared" si="91"/>
        <v>5242880</v>
      </c>
      <c r="N129" s="13">
        <f t="shared" si="92"/>
        <v>1.5234866975622454</v>
      </c>
      <c r="O129" s="13">
        <f t="shared" ref="O129:O192" si="109">4/3</f>
        <v>1.3333333333333333</v>
      </c>
      <c r="P129" s="7">
        <f t="shared" si="93"/>
        <v>0</v>
      </c>
      <c r="Q129" s="7">
        <f t="shared" si="94"/>
        <v>1.0033455870094965E-3</v>
      </c>
      <c r="R129" s="6">
        <f t="shared" si="95"/>
        <v>1.0033455870094965E-3</v>
      </c>
      <c r="S129" s="6">
        <f t="shared" si="96"/>
        <v>1.0033455870094965E-3</v>
      </c>
      <c r="T129" s="7">
        <f t="shared" si="97"/>
        <v>0</v>
      </c>
      <c r="U129" s="7">
        <f t="shared" si="98"/>
        <v>6.775928696503325E-2</v>
      </c>
      <c r="V129" s="7">
        <f t="shared" si="99"/>
        <v>0.18835820182360757</v>
      </c>
      <c r="W129" s="6">
        <f t="shared" si="100"/>
        <v>0.25611748878864082</v>
      </c>
      <c r="X129" s="6">
        <v>8.5599999999999999E-4</v>
      </c>
      <c r="Y129" s="6">
        <v>0.26033813333304801</v>
      </c>
      <c r="Z129" s="12">
        <f t="shared" si="101"/>
        <v>9.0343177570093456</v>
      </c>
      <c r="AA129" s="12">
        <f t="shared" si="102"/>
        <v>47.440218658766348</v>
      </c>
      <c r="AB129" s="6">
        <f t="shared" si="105"/>
        <v>17.213269510455195</v>
      </c>
      <c r="AC129" s="6">
        <f t="shared" si="106"/>
        <v>17.213269510455195</v>
      </c>
      <c r="AD129" s="6">
        <f t="shared" si="103"/>
        <v>1.6212164120450816</v>
      </c>
    </row>
    <row r="130" spans="6:30">
      <c r="F130" s="6">
        <f t="shared" si="104"/>
        <v>49722952</v>
      </c>
      <c r="G130" s="15">
        <v>524288</v>
      </c>
      <c r="H130" s="15">
        <v>3269766</v>
      </c>
      <c r="I130" s="16">
        <f t="shared" si="88"/>
        <v>6539532</v>
      </c>
      <c r="J130" s="15">
        <v>1470118.8090820001</v>
      </c>
      <c r="K130" s="16">
        <f t="shared" si="89"/>
        <v>11760950.472656</v>
      </c>
      <c r="L130" s="15">
        <f t="shared" si="90"/>
        <v>49.722951999999999</v>
      </c>
      <c r="M130" s="15">
        <f t="shared" si="91"/>
        <v>5242880</v>
      </c>
      <c r="N130" s="17">
        <f t="shared" si="92"/>
        <v>0.55603771270054192</v>
      </c>
      <c r="O130" s="17">
        <f t="shared" si="109"/>
        <v>1.3333333333333333</v>
      </c>
      <c r="P130" s="18">
        <f t="shared" si="93"/>
        <v>0</v>
      </c>
      <c r="Q130" s="18">
        <f t="shared" si="94"/>
        <v>2.3246763972422065E-3</v>
      </c>
      <c r="R130" s="15">
        <f t="shared" si="95"/>
        <v>2.3246763972422065E-3</v>
      </c>
      <c r="S130" s="15">
        <f t="shared" si="96"/>
        <v>2.3246763972422065E-3</v>
      </c>
      <c r="T130" s="18">
        <f t="shared" si="97"/>
        <v>0</v>
      </c>
      <c r="U130" s="18">
        <f t="shared" si="98"/>
        <v>0.15699318075545929</v>
      </c>
      <c r="V130" s="18">
        <f t="shared" si="99"/>
        <v>0.45329193429513043</v>
      </c>
      <c r="W130" s="15">
        <f t="shared" si="100"/>
        <v>0.61028511505058969</v>
      </c>
      <c r="X130" s="15">
        <v>2.0600000000000002E-3</v>
      </c>
      <c r="Y130" s="15">
        <v>0.62275173333402012</v>
      </c>
      <c r="Z130" s="16">
        <f t="shared" si="101"/>
        <v>3.1745300970873784</v>
      </c>
      <c r="AA130" s="16">
        <f t="shared" si="102"/>
        <v>45.673594068566985</v>
      </c>
      <c r="AB130" s="15">
        <f t="shared" si="105"/>
        <v>12.848368798165351</v>
      </c>
      <c r="AC130" s="15">
        <f t="shared" si="106"/>
        <v>12.848368798165351</v>
      </c>
      <c r="AD130" s="15">
        <f t="shared" si="103"/>
        <v>2.0018600697725901</v>
      </c>
    </row>
    <row r="131" spans="6:30">
      <c r="F131" s="6">
        <f t="shared" si="104"/>
        <v>50290780</v>
      </c>
      <c r="G131" s="6">
        <v>112985</v>
      </c>
      <c r="H131" s="6">
        <v>4002590</v>
      </c>
      <c r="I131" s="12">
        <f t="shared" si="88"/>
        <v>8005180</v>
      </c>
      <c r="J131" s="6">
        <v>1582096.0561520001</v>
      </c>
      <c r="K131" s="12">
        <f t="shared" si="89"/>
        <v>12656768.449216001</v>
      </c>
      <c r="L131" s="6">
        <f t="shared" si="90"/>
        <v>50.290779999999998</v>
      </c>
      <c r="M131" s="6">
        <f t="shared" si="91"/>
        <v>5242880</v>
      </c>
      <c r="N131" s="13">
        <f t="shared" si="92"/>
        <v>0.63248214045472761</v>
      </c>
      <c r="O131" s="13">
        <f t="shared" si="109"/>
        <v>1.3333333333333333</v>
      </c>
      <c r="P131" s="7">
        <f t="shared" si="93"/>
        <v>0</v>
      </c>
      <c r="Q131" s="7">
        <f t="shared" si="94"/>
        <v>2.5017443060966859E-3</v>
      </c>
      <c r="R131" s="6">
        <f t="shared" si="95"/>
        <v>2.5017443060966859E-3</v>
      </c>
      <c r="S131" s="6">
        <f t="shared" si="96"/>
        <v>2.5017443060966859E-3</v>
      </c>
      <c r="T131" s="7">
        <f t="shared" si="97"/>
        <v>0</v>
      </c>
      <c r="U131" s="7">
        <f t="shared" si="98"/>
        <v>0.1689511695119848</v>
      </c>
      <c r="V131" s="7">
        <f t="shared" si="99"/>
        <v>0.45923313925919279</v>
      </c>
      <c r="W131" s="6">
        <f t="shared" si="100"/>
        <v>0.62818430877117759</v>
      </c>
      <c r="X131" s="6">
        <v>2.0869999999999999E-3</v>
      </c>
      <c r="Y131" s="6">
        <v>0.62647565999999999</v>
      </c>
      <c r="Z131" s="12">
        <f t="shared" si="101"/>
        <v>3.8357355055103022</v>
      </c>
      <c r="AA131" s="12">
        <f t="shared" si="102"/>
        <v>48.516601626127468</v>
      </c>
      <c r="AB131" s="6">
        <f t="shared" si="105"/>
        <v>19.872750651494304</v>
      </c>
      <c r="AC131" s="6">
        <f t="shared" si="106"/>
        <v>19.872750651494304</v>
      </c>
      <c r="AD131" s="6">
        <f t="shared" si="103"/>
        <v>0.27273984933071482</v>
      </c>
    </row>
    <row r="132" spans="6:30">
      <c r="F132" s="6">
        <f t="shared" si="104"/>
        <v>50543148</v>
      </c>
      <c r="G132" s="6">
        <v>140874</v>
      </c>
      <c r="H132" s="6">
        <v>3977139</v>
      </c>
      <c r="I132" s="12">
        <f t="shared" si="88"/>
        <v>7954278</v>
      </c>
      <c r="J132" s="6">
        <v>1576503.080811</v>
      </c>
      <c r="K132" s="12">
        <f t="shared" si="89"/>
        <v>12612024.646488</v>
      </c>
      <c r="L132" s="6">
        <f t="shared" si="90"/>
        <v>50.543148000000002</v>
      </c>
      <c r="M132" s="6">
        <f t="shared" si="91"/>
        <v>5242880</v>
      </c>
      <c r="N132" s="13">
        <f t="shared" si="92"/>
        <v>0.63069001393166346</v>
      </c>
      <c r="O132" s="13">
        <f t="shared" si="109"/>
        <v>1.3333333333333333</v>
      </c>
      <c r="P132" s="7">
        <f t="shared" si="93"/>
        <v>0</v>
      </c>
      <c r="Q132" s="7">
        <f t="shared" si="94"/>
        <v>2.492900219696826E-3</v>
      </c>
      <c r="R132" s="6">
        <f t="shared" si="95"/>
        <v>2.492900219696826E-3</v>
      </c>
      <c r="S132" s="6">
        <f t="shared" si="96"/>
        <v>2.492900219696826E-3</v>
      </c>
      <c r="T132" s="7">
        <f t="shared" si="97"/>
        <v>0</v>
      </c>
      <c r="U132" s="7">
        <f t="shared" si="98"/>
        <v>0.16835389874499235</v>
      </c>
      <c r="V132" s="7">
        <f t="shared" si="99"/>
        <v>0.4728759062137064</v>
      </c>
      <c r="W132" s="6">
        <f t="shared" si="100"/>
        <v>0.64122980495869875</v>
      </c>
      <c r="X132" s="6">
        <v>2.1489999999999999E-3</v>
      </c>
      <c r="Y132" s="6">
        <v>0.63864250624999996</v>
      </c>
      <c r="Z132" s="12">
        <f t="shared" si="101"/>
        <v>3.7013857608189857</v>
      </c>
      <c r="AA132" s="12">
        <f t="shared" si="102"/>
        <v>46.9503011502578</v>
      </c>
      <c r="AB132" s="6">
        <f t="shared" si="105"/>
        <v>16.00280221948935</v>
      </c>
      <c r="AC132" s="6">
        <f t="shared" si="106"/>
        <v>16.00280221948935</v>
      </c>
      <c r="AD132" s="6">
        <f t="shared" si="103"/>
        <v>0.40512472680388273</v>
      </c>
    </row>
    <row r="133" spans="6:30">
      <c r="F133" s="6">
        <f t="shared" si="104"/>
        <v>51681132</v>
      </c>
      <c r="G133" s="6">
        <v>121728</v>
      </c>
      <c r="H133" s="6">
        <v>4103881</v>
      </c>
      <c r="I133" s="12">
        <f t="shared" si="88"/>
        <v>8207762</v>
      </c>
      <c r="J133" s="6">
        <v>1615629.4003910001</v>
      </c>
      <c r="K133" s="12">
        <f t="shared" si="89"/>
        <v>12925035.203128001</v>
      </c>
      <c r="L133" s="6">
        <f t="shared" si="90"/>
        <v>51.681131999999998</v>
      </c>
      <c r="M133" s="6">
        <f t="shared" si="91"/>
        <v>5242880</v>
      </c>
      <c r="N133" s="13">
        <f t="shared" si="92"/>
        <v>0.63502821238070062</v>
      </c>
      <c r="O133" s="13">
        <f t="shared" si="109"/>
        <v>1.3333333333333333</v>
      </c>
      <c r="P133" s="7">
        <f t="shared" si="93"/>
        <v>0</v>
      </c>
      <c r="Q133" s="7">
        <f t="shared" si="94"/>
        <v>2.5547700706753185E-3</v>
      </c>
      <c r="R133" s="6">
        <f t="shared" si="95"/>
        <v>2.5547700706753185E-3</v>
      </c>
      <c r="S133" s="6">
        <f t="shared" si="96"/>
        <v>2.5547700706753185E-3</v>
      </c>
      <c r="T133" s="7">
        <f t="shared" si="97"/>
        <v>0</v>
      </c>
      <c r="U133" s="7">
        <f t="shared" si="98"/>
        <v>0.17253217693868098</v>
      </c>
      <c r="V133" s="7">
        <f t="shared" si="99"/>
        <v>0.51446434096214311</v>
      </c>
      <c r="W133" s="6">
        <f t="shared" si="100"/>
        <v>0.68699651790082406</v>
      </c>
      <c r="X133" s="6">
        <v>2.3379999999999998E-3</v>
      </c>
      <c r="Y133" s="6">
        <v>0.67826755294131402</v>
      </c>
      <c r="Z133" s="12">
        <f t="shared" si="101"/>
        <v>3.5105911035072714</v>
      </c>
      <c r="AA133" s="12">
        <f t="shared" si="102"/>
        <v>44.225954501721141</v>
      </c>
      <c r="AB133" s="6">
        <f t="shared" si="105"/>
        <v>9.2716026807236407</v>
      </c>
      <c r="AC133" s="6">
        <f t="shared" si="106"/>
        <v>9.2716026807236407</v>
      </c>
      <c r="AD133" s="6">
        <f t="shared" si="103"/>
        <v>1.2869501012774072</v>
      </c>
    </row>
    <row r="134" spans="6:30">
      <c r="F134" s="6">
        <f t="shared" si="104"/>
        <v>51745436</v>
      </c>
      <c r="G134" s="6">
        <v>221119</v>
      </c>
      <c r="H134" s="6">
        <v>3943588</v>
      </c>
      <c r="I134" s="12">
        <f t="shared" si="88"/>
        <v>7887176</v>
      </c>
      <c r="J134" s="6">
        <v>1555329.781738</v>
      </c>
      <c r="K134" s="12">
        <f t="shared" si="89"/>
        <v>12442638.253904</v>
      </c>
      <c r="L134" s="6">
        <f t="shared" si="90"/>
        <v>51.745435999999998</v>
      </c>
      <c r="M134" s="6">
        <f t="shared" si="91"/>
        <v>5242880</v>
      </c>
      <c r="N134" s="13">
        <f t="shared" si="92"/>
        <v>0.6338829305372855</v>
      </c>
      <c r="O134" s="13">
        <f t="shared" si="109"/>
        <v>1.3333333333333333</v>
      </c>
      <c r="P134" s="7">
        <f t="shared" si="93"/>
        <v>0</v>
      </c>
      <c r="Q134" s="7">
        <f t="shared" si="94"/>
        <v>2.4594192055756008E-3</v>
      </c>
      <c r="R134" s="6">
        <f t="shared" si="95"/>
        <v>2.4594192055756008E-3</v>
      </c>
      <c r="S134" s="6">
        <f t="shared" si="96"/>
        <v>2.4594192055756008E-3</v>
      </c>
      <c r="T134" s="7">
        <f t="shared" si="97"/>
        <v>0</v>
      </c>
      <c r="U134" s="7">
        <f t="shared" si="98"/>
        <v>0.1660928137578323</v>
      </c>
      <c r="V134" s="7">
        <f t="shared" si="99"/>
        <v>0.44581041693297779</v>
      </c>
      <c r="W134" s="6">
        <f t="shared" si="100"/>
        <v>0.6119032306908101</v>
      </c>
      <c r="X134" s="6">
        <v>2.026E-3</v>
      </c>
      <c r="Y134" s="6">
        <v>0.61519489999999999</v>
      </c>
      <c r="Z134" s="12">
        <f t="shared" si="101"/>
        <v>3.892979269496545</v>
      </c>
      <c r="AA134" s="12">
        <f t="shared" si="102"/>
        <v>49.131839107222113</v>
      </c>
      <c r="AB134" s="6">
        <f t="shared" si="105"/>
        <v>21.39285318734456</v>
      </c>
      <c r="AC134" s="6">
        <f t="shared" si="106"/>
        <v>21.39285318734456</v>
      </c>
      <c r="AD134" s="6">
        <f t="shared" si="103"/>
        <v>0.53506121542780882</v>
      </c>
    </row>
    <row r="135" spans="6:30">
      <c r="F135" s="6">
        <f t="shared" si="104"/>
        <v>53129388</v>
      </c>
      <c r="G135" s="6">
        <v>18696</v>
      </c>
      <c r="H135" s="6">
        <v>4396289</v>
      </c>
      <c r="I135" s="12">
        <f t="shared" si="88"/>
        <v>8792578</v>
      </c>
      <c r="J135" s="6">
        <v>824493.36584500002</v>
      </c>
      <c r="K135" s="12">
        <f t="shared" si="89"/>
        <v>6595946.9267600002</v>
      </c>
      <c r="L135" s="6">
        <f t="shared" si="90"/>
        <v>53.129387999999999</v>
      </c>
      <c r="M135" s="6">
        <f t="shared" si="91"/>
        <v>5242880</v>
      </c>
      <c r="N135" s="13">
        <f t="shared" si="92"/>
        <v>1.3330274026809079</v>
      </c>
      <c r="O135" s="13">
        <f t="shared" si="109"/>
        <v>1.3333333333333333</v>
      </c>
      <c r="P135" s="7">
        <f t="shared" si="93"/>
        <v>0</v>
      </c>
      <c r="Q135" s="7">
        <f t="shared" si="94"/>
        <v>1.3037587543414299E-3</v>
      </c>
      <c r="R135" s="6">
        <f t="shared" si="95"/>
        <v>1.3037587543414299E-3</v>
      </c>
      <c r="S135" s="6">
        <f t="shared" si="96"/>
        <v>1.3037587543414299E-3</v>
      </c>
      <c r="T135" s="7">
        <f t="shared" si="97"/>
        <v>0</v>
      </c>
      <c r="U135" s="7">
        <f t="shared" si="98"/>
        <v>8.8047194020059116E-2</v>
      </c>
      <c r="V135" s="7">
        <f t="shared" si="99"/>
        <v>0.40466207144113825</v>
      </c>
      <c r="W135" s="6">
        <f t="shared" si="100"/>
        <v>0.49270926546119737</v>
      </c>
      <c r="X135" s="6">
        <v>1.8389999999999999E-3</v>
      </c>
      <c r="Y135" s="6">
        <v>0.49287827142804597</v>
      </c>
      <c r="Z135" s="3">
        <f t="shared" si="101"/>
        <v>4.7811734638390435</v>
      </c>
      <c r="AA135" s="3">
        <f t="shared" si="102"/>
        <v>28.693624477476892</v>
      </c>
      <c r="AB135" s="6">
        <f t="shared" si="105"/>
        <v>29.105016077138117</v>
      </c>
      <c r="AC135" s="6">
        <f t="shared" si="106"/>
        <v>29.105016077138117</v>
      </c>
      <c r="AD135" s="6">
        <f t="shared" si="103"/>
        <v>3.4289595757372268E-2</v>
      </c>
    </row>
    <row r="136" spans="6:30">
      <c r="F136" s="6">
        <f t="shared" si="104"/>
        <v>53645980</v>
      </c>
      <c r="G136" s="6">
        <v>112985</v>
      </c>
      <c r="H136" s="6">
        <v>4282190</v>
      </c>
      <c r="I136" s="12">
        <f t="shared" si="88"/>
        <v>8564380</v>
      </c>
      <c r="J136" s="6">
        <v>1692948.8852540001</v>
      </c>
      <c r="K136" s="12">
        <f t="shared" si="89"/>
        <v>13543591.082032001</v>
      </c>
      <c r="L136" s="6">
        <f t="shared" si="90"/>
        <v>53.645980000000002</v>
      </c>
      <c r="M136" s="6">
        <f t="shared" si="91"/>
        <v>5242880</v>
      </c>
      <c r="N136" s="13">
        <f t="shared" si="92"/>
        <v>0.63235665844653155</v>
      </c>
      <c r="O136" s="13">
        <f t="shared" si="109"/>
        <v>1.3333333333333333</v>
      </c>
      <c r="P136" s="7">
        <f t="shared" si="93"/>
        <v>0</v>
      </c>
      <c r="Q136" s="7">
        <f t="shared" si="94"/>
        <v>2.6770341900087622E-3</v>
      </c>
      <c r="R136" s="6">
        <f t="shared" si="95"/>
        <v>2.6770341900087622E-3</v>
      </c>
      <c r="S136" s="6">
        <f t="shared" si="96"/>
        <v>2.6770341900087622E-3</v>
      </c>
      <c r="T136" s="7">
        <f t="shared" si="97"/>
        <v>0</v>
      </c>
      <c r="U136" s="7">
        <f t="shared" si="98"/>
        <v>0.18078908229083804</v>
      </c>
      <c r="V136" s="7">
        <f t="shared" si="99"/>
        <v>0.48585853928332423</v>
      </c>
      <c r="W136" s="6">
        <f t="shared" si="100"/>
        <v>0.66664762157416224</v>
      </c>
      <c r="X136" s="6">
        <v>2.2079999999999999E-3</v>
      </c>
      <c r="Y136" s="6">
        <v>0.66321419999999986</v>
      </c>
      <c r="Z136" s="3">
        <f t="shared" si="101"/>
        <v>3.8787952898550726</v>
      </c>
      <c r="AA136" s="3">
        <f t="shared" si="102"/>
        <v>49.070982181275369</v>
      </c>
      <c r="AB136" s="6">
        <f t="shared" si="105"/>
        <v>21.242490489527281</v>
      </c>
      <c r="AC136" s="6">
        <f t="shared" si="106"/>
        <v>21.242490489527281</v>
      </c>
      <c r="AD136" s="6">
        <f t="shared" si="103"/>
        <v>0.51769421917720959</v>
      </c>
    </row>
    <row r="137" spans="6:30">
      <c r="F137" s="6">
        <f t="shared" si="104"/>
        <v>53804148</v>
      </c>
      <c r="G137" s="6">
        <v>42138</v>
      </c>
      <c r="H137" s="6">
        <v>4413449</v>
      </c>
      <c r="I137" s="12">
        <f t="shared" si="88"/>
        <v>8826898</v>
      </c>
      <c r="J137" s="6">
        <v>824593.547119</v>
      </c>
      <c r="K137" s="12">
        <f t="shared" si="89"/>
        <v>6596748.376952</v>
      </c>
      <c r="L137" s="6">
        <f t="shared" si="90"/>
        <v>53.804147999999998</v>
      </c>
      <c r="M137" s="6">
        <f t="shared" si="91"/>
        <v>5242880</v>
      </c>
      <c r="N137" s="13">
        <f t="shared" si="92"/>
        <v>1.3380680140597436</v>
      </c>
      <c r="O137" s="13">
        <f t="shared" si="109"/>
        <v>1.3333333333333333</v>
      </c>
      <c r="P137" s="7">
        <f t="shared" si="93"/>
        <v>0</v>
      </c>
      <c r="Q137" s="7">
        <f t="shared" si="94"/>
        <v>1.3039171694584088E-3</v>
      </c>
      <c r="R137" s="6">
        <f t="shared" si="95"/>
        <v>1.3039171694584088E-3</v>
      </c>
      <c r="S137" s="6">
        <f t="shared" si="96"/>
        <v>1.3039171694584088E-3</v>
      </c>
      <c r="T137" s="7">
        <f t="shared" si="97"/>
        <v>0</v>
      </c>
      <c r="U137" s="7">
        <f t="shared" si="98"/>
        <v>8.8057892323325657E-2</v>
      </c>
      <c r="V137" s="7">
        <f t="shared" si="99"/>
        <v>0.44581041693297779</v>
      </c>
      <c r="W137" s="6">
        <f t="shared" si="100"/>
        <v>0.53386830925630346</v>
      </c>
      <c r="X137" s="6">
        <v>2.026E-3</v>
      </c>
      <c r="Y137" s="6">
        <v>0.52959639999999997</v>
      </c>
      <c r="Z137" s="3">
        <f t="shared" si="101"/>
        <v>4.3568104639684107</v>
      </c>
      <c r="AA137" s="3">
        <f t="shared" si="102"/>
        <v>26.048364765851925</v>
      </c>
      <c r="AB137" s="6">
        <f t="shared" si="105"/>
        <v>35.640810984283874</v>
      </c>
      <c r="AC137" s="6">
        <f t="shared" si="106"/>
        <v>35.640810984283874</v>
      </c>
      <c r="AD137" s="6">
        <f t="shared" si="103"/>
        <v>0.80663487446355309</v>
      </c>
    </row>
    <row r="138" spans="6:30">
      <c r="F138" s="6">
        <f t="shared" si="104"/>
        <v>53829132</v>
      </c>
      <c r="G138" s="6">
        <v>56814</v>
      </c>
      <c r="H138" s="6">
        <v>4391071</v>
      </c>
      <c r="I138" s="12">
        <f t="shared" si="88"/>
        <v>8782142</v>
      </c>
      <c r="J138" s="6">
        <v>1682597.4301760001</v>
      </c>
      <c r="K138" s="12">
        <f t="shared" si="89"/>
        <v>13460779.441408001</v>
      </c>
      <c r="L138" s="6">
        <f t="shared" si="90"/>
        <v>53.829132000000001</v>
      </c>
      <c r="M138" s="6">
        <f t="shared" si="91"/>
        <v>5242880</v>
      </c>
      <c r="N138" s="13">
        <f t="shared" si="92"/>
        <v>0.65242447796034797</v>
      </c>
      <c r="O138" s="13">
        <f t="shared" si="109"/>
        <v>1.3333333333333333</v>
      </c>
      <c r="P138" s="7">
        <f t="shared" si="93"/>
        <v>0</v>
      </c>
      <c r="Q138" s="7">
        <f t="shared" si="94"/>
        <v>2.6606655923496615E-3</v>
      </c>
      <c r="R138" s="6">
        <f t="shared" si="95"/>
        <v>2.6606655923496615E-3</v>
      </c>
      <c r="S138" s="6">
        <f t="shared" si="96"/>
        <v>2.6606655923496615E-3</v>
      </c>
      <c r="T138" s="7">
        <f t="shared" si="97"/>
        <v>0</v>
      </c>
      <c r="U138" s="7">
        <f t="shared" si="98"/>
        <v>0.1796836560843961</v>
      </c>
      <c r="V138" s="7">
        <f t="shared" si="99"/>
        <v>1.085040062140431</v>
      </c>
      <c r="W138" s="6">
        <f t="shared" si="100"/>
        <v>1.2647237182248272</v>
      </c>
      <c r="X138" s="6">
        <v>4.9309999999999996E-3</v>
      </c>
      <c r="Y138" s="6">
        <v>1.2551244124999998</v>
      </c>
      <c r="Z138" s="3">
        <f t="shared" si="101"/>
        <v>1.78100628675725</v>
      </c>
      <c r="AA138" s="3">
        <f t="shared" si="102"/>
        <v>21.838620063123912</v>
      </c>
      <c r="AB138" s="6">
        <f t="shared" si="105"/>
        <v>46.042068701081696</v>
      </c>
      <c r="AC138" s="6">
        <f t="shared" si="106"/>
        <v>46.042068701081696</v>
      </c>
      <c r="AD138" s="6">
        <f t="shared" si="103"/>
        <v>0.7648091001359093</v>
      </c>
    </row>
    <row r="139" spans="6:30">
      <c r="F139" s="6">
        <f t="shared" si="104"/>
        <v>55975920</v>
      </c>
      <c r="G139" s="6">
        <v>999999</v>
      </c>
      <c r="H139" s="6">
        <v>2997995</v>
      </c>
      <c r="I139" s="12">
        <f t="shared" si="88"/>
        <v>5995990</v>
      </c>
      <c r="J139" s="6">
        <v>1275591.8044429999</v>
      </c>
      <c r="K139" s="12">
        <f t="shared" si="89"/>
        <v>10204734.435543999</v>
      </c>
      <c r="L139" s="6">
        <f t="shared" si="90"/>
        <v>55.975920000000002</v>
      </c>
      <c r="M139" s="6">
        <f t="shared" si="91"/>
        <v>5242880</v>
      </c>
      <c r="N139" s="13">
        <f t="shared" si="92"/>
        <v>0.58756943043176435</v>
      </c>
      <c r="O139" s="13">
        <f t="shared" si="109"/>
        <v>1.3333333333333333</v>
      </c>
      <c r="P139" s="7">
        <f t="shared" si="93"/>
        <v>0</v>
      </c>
      <c r="Q139" s="7">
        <f t="shared" si="94"/>
        <v>2.0170738187860553E-3</v>
      </c>
      <c r="R139" s="6">
        <f t="shared" si="95"/>
        <v>2.0170738187860553E-3</v>
      </c>
      <c r="S139" s="6">
        <f t="shared" si="96"/>
        <v>2.0170738187860553E-3</v>
      </c>
      <c r="T139" s="7">
        <f t="shared" si="97"/>
        <v>0</v>
      </c>
      <c r="U139" s="7">
        <f t="shared" si="98"/>
        <v>0.13621974869510858</v>
      </c>
      <c r="V139" s="7">
        <f t="shared" si="99"/>
        <v>0.3901391259734302</v>
      </c>
      <c r="W139" s="6">
        <f t="shared" si="100"/>
        <v>0.52635887466853881</v>
      </c>
      <c r="X139" s="6">
        <v>1.7730000000000001E-3</v>
      </c>
      <c r="Y139" s="6">
        <v>0.54677956153791596</v>
      </c>
      <c r="Z139" s="3">
        <f t="shared" si="101"/>
        <v>3.3818330513254371</v>
      </c>
      <c r="AA139" s="3">
        <f t="shared" si="102"/>
        <v>46.045051034603496</v>
      </c>
      <c r="AB139" s="6">
        <f t="shared" si="105"/>
        <v>13.766148831700804</v>
      </c>
      <c r="AC139" s="6">
        <f t="shared" si="106"/>
        <v>13.766148831700804</v>
      </c>
      <c r="AD139" s="6">
        <f t="shared" si="103"/>
        <v>3.7347202247173041</v>
      </c>
    </row>
    <row r="140" spans="6:30">
      <c r="F140" s="6">
        <f t="shared" si="104"/>
        <v>55976000</v>
      </c>
      <c r="G140" s="6">
        <v>1000000</v>
      </c>
      <c r="H140" s="6">
        <v>2998000</v>
      </c>
      <c r="I140" s="12">
        <f t="shared" si="88"/>
        <v>5996000</v>
      </c>
      <c r="J140" s="6">
        <v>1281687.498291</v>
      </c>
      <c r="K140" s="12">
        <f t="shared" si="89"/>
        <v>10253499.986328</v>
      </c>
      <c r="L140" s="6">
        <f t="shared" si="90"/>
        <v>55.975999999999999</v>
      </c>
      <c r="M140" s="6">
        <f t="shared" si="91"/>
        <v>5242880</v>
      </c>
      <c r="N140" s="13">
        <f t="shared" si="92"/>
        <v>0.58477593094992508</v>
      </c>
      <c r="O140" s="13">
        <f t="shared" si="109"/>
        <v>1.3333333333333333</v>
      </c>
      <c r="P140" s="7">
        <f t="shared" si="93"/>
        <v>0</v>
      </c>
      <c r="Q140" s="7">
        <f t="shared" si="94"/>
        <v>2.0267128462753432E-3</v>
      </c>
      <c r="R140" s="6">
        <f t="shared" si="95"/>
        <v>2.0267128462753432E-3</v>
      </c>
      <c r="S140" s="6">
        <f t="shared" si="96"/>
        <v>2.0267128462753432E-3</v>
      </c>
      <c r="T140" s="7">
        <f t="shared" si="97"/>
        <v>0</v>
      </c>
      <c r="U140" s="7">
        <f t="shared" si="98"/>
        <v>0.13687070449554936</v>
      </c>
      <c r="V140" s="7">
        <f t="shared" si="99"/>
        <v>0.40070126813176332</v>
      </c>
      <c r="W140" s="6">
        <f t="shared" si="100"/>
        <v>0.53757197262731271</v>
      </c>
      <c r="X140" s="6">
        <v>1.8209999999999999E-3</v>
      </c>
      <c r="Y140" s="6">
        <v>0.55752016153930195</v>
      </c>
      <c r="Z140" s="3">
        <f t="shared" si="101"/>
        <v>3.2926963207029103</v>
      </c>
      <c r="AA140" s="3">
        <f t="shared" si="102"/>
        <v>45.045579291940697</v>
      </c>
      <c r="AB140" s="6">
        <f t="shared" si="105"/>
        <v>11.296696665312645</v>
      </c>
      <c r="AC140" s="6">
        <f t="shared" si="106"/>
        <v>11.296696665312645</v>
      </c>
      <c r="AD140" s="6">
        <f t="shared" si="103"/>
        <v>3.5780210812309803</v>
      </c>
    </row>
    <row r="141" spans="6:30">
      <c r="F141" s="6">
        <f t="shared" si="104"/>
        <v>56376920</v>
      </c>
      <c r="G141" s="6">
        <v>16783</v>
      </c>
      <c r="H141" s="6">
        <v>4670105</v>
      </c>
      <c r="I141" s="12">
        <f t="shared" si="88"/>
        <v>9340210</v>
      </c>
      <c r="J141" s="6">
        <v>1780756.3701170001</v>
      </c>
      <c r="K141" s="12">
        <f t="shared" si="89"/>
        <v>14246050.960936001</v>
      </c>
      <c r="L141" s="6">
        <f t="shared" si="90"/>
        <v>56.376919999999998</v>
      </c>
      <c r="M141" s="6">
        <f t="shared" si="91"/>
        <v>5242880</v>
      </c>
      <c r="N141" s="13">
        <f t="shared" si="92"/>
        <v>0.65563502654958394</v>
      </c>
      <c r="O141" s="13">
        <f t="shared" si="109"/>
        <v>1.3333333333333333</v>
      </c>
      <c r="P141" s="7">
        <f t="shared" si="93"/>
        <v>0</v>
      </c>
      <c r="Q141" s="7">
        <f t="shared" si="94"/>
        <v>2.8158828233989311E-3</v>
      </c>
      <c r="R141" s="6">
        <f t="shared" si="95"/>
        <v>2.8158828233989311E-3</v>
      </c>
      <c r="S141" s="6">
        <f t="shared" si="96"/>
        <v>2.8158828233989311E-3</v>
      </c>
      <c r="T141" s="7">
        <f t="shared" si="97"/>
        <v>0</v>
      </c>
      <c r="U141" s="7">
        <f t="shared" si="98"/>
        <v>0.19016599540671555</v>
      </c>
      <c r="V141" s="7">
        <f t="shared" si="99"/>
        <v>1.4775996790251458</v>
      </c>
      <c r="W141" s="6">
        <f t="shared" si="100"/>
        <v>1.6677656744318614</v>
      </c>
      <c r="X141" s="6">
        <v>6.7149999999999996E-3</v>
      </c>
      <c r="Y141" s="6">
        <v>1.637005083331095</v>
      </c>
      <c r="Z141" s="3">
        <f t="shared" si="101"/>
        <v>1.3909471332836933</v>
      </c>
      <c r="AA141" s="3">
        <f t="shared" si="102"/>
        <v>16.972212611688459</v>
      </c>
      <c r="AB141" s="6">
        <f t="shared" si="105"/>
        <v>58.065780738660742</v>
      </c>
      <c r="AC141" s="6">
        <f t="shared" si="106"/>
        <v>58.065780738660742</v>
      </c>
      <c r="AD141" s="6">
        <f t="shared" si="103"/>
        <v>1.8790773109984855</v>
      </c>
    </row>
    <row r="142" spans="6:30">
      <c r="F142" s="6">
        <f t="shared" si="104"/>
        <v>56440884</v>
      </c>
      <c r="G142" s="6">
        <v>19242</v>
      </c>
      <c r="H142" s="6">
        <v>4671337</v>
      </c>
      <c r="I142" s="12">
        <f t="shared" si="88"/>
        <v>9342674</v>
      </c>
      <c r="J142" s="6">
        <v>1792864.720215</v>
      </c>
      <c r="K142" s="12">
        <f t="shared" si="89"/>
        <v>14342917.76172</v>
      </c>
      <c r="L142" s="6">
        <f t="shared" si="90"/>
        <v>56.440883999999997</v>
      </c>
      <c r="M142" s="6">
        <f t="shared" si="91"/>
        <v>5242880</v>
      </c>
      <c r="N142" s="13">
        <f t="shared" si="92"/>
        <v>0.65137890038906754</v>
      </c>
      <c r="O142" s="13">
        <f t="shared" si="109"/>
        <v>1.3333333333333333</v>
      </c>
      <c r="P142" s="7">
        <f t="shared" si="93"/>
        <v>0</v>
      </c>
      <c r="Q142" s="7">
        <f t="shared" si="94"/>
        <v>2.8350295722932893E-3</v>
      </c>
      <c r="R142" s="6">
        <f t="shared" si="95"/>
        <v>2.8350295722932893E-3</v>
      </c>
      <c r="S142" s="6">
        <f t="shared" si="96"/>
        <v>2.8350295722932893E-3</v>
      </c>
      <c r="T142" s="7">
        <f t="shared" si="97"/>
        <v>0</v>
      </c>
      <c r="U142" s="7">
        <f t="shared" si="98"/>
        <v>0.19145903946808138</v>
      </c>
      <c r="V142" s="7">
        <f t="shared" si="99"/>
        <v>0.6060029063343636</v>
      </c>
      <c r="W142" s="6">
        <f t="shared" si="100"/>
        <v>0.797461945802445</v>
      </c>
      <c r="X142" s="6">
        <v>2.7539999999999999E-3</v>
      </c>
      <c r="Y142" s="6">
        <v>0.79026029999999992</v>
      </c>
      <c r="Z142" s="3">
        <f t="shared" si="101"/>
        <v>3.3924015976761073</v>
      </c>
      <c r="AA142" s="3">
        <f t="shared" si="102"/>
        <v>41.664249126274512</v>
      </c>
      <c r="AB142" s="6">
        <f t="shared" si="105"/>
        <v>2.9422502648253235</v>
      </c>
      <c r="AC142" s="6">
        <f t="shared" si="106"/>
        <v>2.9422502648253235</v>
      </c>
      <c r="AD142" s="6">
        <f t="shared" si="103"/>
        <v>0.91130046675065046</v>
      </c>
    </row>
    <row r="143" spans="6:30">
      <c r="F143" s="6">
        <f t="shared" si="104"/>
        <v>56770232</v>
      </c>
      <c r="G143" s="6">
        <v>133123</v>
      </c>
      <c r="H143" s="6">
        <v>4508981</v>
      </c>
      <c r="I143" s="12">
        <f t="shared" si="88"/>
        <v>9017962</v>
      </c>
      <c r="J143" s="6">
        <v>1781575.4166260001</v>
      </c>
      <c r="K143" s="12">
        <f t="shared" si="89"/>
        <v>14252603.333008001</v>
      </c>
      <c r="L143" s="6">
        <f t="shared" si="90"/>
        <v>56.770232</v>
      </c>
      <c r="M143" s="6">
        <f t="shared" si="91"/>
        <v>5242880</v>
      </c>
      <c r="N143" s="13">
        <f t="shared" si="92"/>
        <v>0.63272384625446287</v>
      </c>
      <c r="O143" s="13">
        <f t="shared" si="109"/>
        <v>1.3333333333333333</v>
      </c>
      <c r="P143" s="7">
        <f t="shared" si="93"/>
        <v>0</v>
      </c>
      <c r="Q143" s="7">
        <f t="shared" si="94"/>
        <v>2.8171779691218168E-3</v>
      </c>
      <c r="R143" s="6">
        <f t="shared" si="95"/>
        <v>2.8171779691218168E-3</v>
      </c>
      <c r="S143" s="6">
        <f t="shared" si="96"/>
        <v>2.8171779691218168E-3</v>
      </c>
      <c r="T143" s="7">
        <f t="shared" si="97"/>
        <v>0</v>
      </c>
      <c r="U143" s="7">
        <f t="shared" si="98"/>
        <v>0.1902534609338826</v>
      </c>
      <c r="V143" s="7">
        <f t="shared" si="99"/>
        <v>0.53228795585433031</v>
      </c>
      <c r="W143" s="6">
        <f t="shared" si="100"/>
        <v>0.72254141678821293</v>
      </c>
      <c r="X143" s="6">
        <v>2.4190000000000001E-3</v>
      </c>
      <c r="Y143" s="6">
        <v>0.71928965000000011</v>
      </c>
      <c r="Z143" s="3">
        <f t="shared" si="101"/>
        <v>3.7279710624224882</v>
      </c>
      <c r="AA143" s="3">
        <f t="shared" si="102"/>
        <v>47.135521564309222</v>
      </c>
      <c r="AB143" s="6">
        <f t="shared" si="105"/>
        <v>16.460436921116852</v>
      </c>
      <c r="AC143" s="6">
        <f t="shared" si="106"/>
        <v>16.460436921116852</v>
      </c>
      <c r="AD143" s="6">
        <f t="shared" si="103"/>
        <v>0.45208029730621274</v>
      </c>
    </row>
    <row r="144" spans="6:30">
      <c r="F144" s="6">
        <f t="shared" si="104"/>
        <v>57266532</v>
      </c>
      <c r="G144" s="6">
        <v>1000005</v>
      </c>
      <c r="H144" s="6">
        <v>3105536</v>
      </c>
      <c r="I144" s="12">
        <f t="shared" si="88"/>
        <v>6211072</v>
      </c>
      <c r="J144" s="6">
        <v>803512.92907700001</v>
      </c>
      <c r="K144" s="12">
        <f t="shared" si="89"/>
        <v>6428103.4326160001</v>
      </c>
      <c r="L144" s="6">
        <f t="shared" si="90"/>
        <v>57.266531999999998</v>
      </c>
      <c r="M144" s="6">
        <f t="shared" si="91"/>
        <v>5242880</v>
      </c>
      <c r="N144" s="13">
        <f t="shared" si="92"/>
        <v>0.96623709700830429</v>
      </c>
      <c r="O144" s="13">
        <f t="shared" si="109"/>
        <v>1.3333333333333333</v>
      </c>
      <c r="P144" s="7">
        <f t="shared" si="93"/>
        <v>0</v>
      </c>
      <c r="Q144" s="7">
        <f t="shared" si="94"/>
        <v>1.270582710434572E-3</v>
      </c>
      <c r="R144" s="6">
        <f t="shared" si="95"/>
        <v>1.270582710434572E-3</v>
      </c>
      <c r="S144" s="6">
        <f t="shared" si="96"/>
        <v>1.270582710434572E-3</v>
      </c>
      <c r="T144" s="7">
        <f t="shared" si="97"/>
        <v>0</v>
      </c>
      <c r="U144" s="7">
        <f t="shared" si="98"/>
        <v>8.5806704692598657E-2</v>
      </c>
      <c r="V144" s="7">
        <f t="shared" si="99"/>
        <v>0.50236188640571977</v>
      </c>
      <c r="W144" s="6">
        <f t="shared" si="100"/>
        <v>0.58816859109831843</v>
      </c>
      <c r="X144" s="6">
        <v>2.2829999999999999E-3</v>
      </c>
      <c r="Y144" s="6">
        <v>0.60958953749999989</v>
      </c>
      <c r="Z144" s="3">
        <f t="shared" si="101"/>
        <v>2.7205746824353922</v>
      </c>
      <c r="AA144" s="3">
        <f t="shared" si="102"/>
        <v>22.525110582973284</v>
      </c>
      <c r="AB144" s="6">
        <f t="shared" si="105"/>
        <v>44.345917195156723</v>
      </c>
      <c r="AC144" s="6">
        <f t="shared" si="106"/>
        <v>44.345917195156723</v>
      </c>
      <c r="AD144" s="6">
        <f t="shared" si="103"/>
        <v>3.5139950875028698</v>
      </c>
    </row>
    <row r="145" spans="6:30">
      <c r="F145" s="6">
        <f t="shared" si="104"/>
        <v>58161476</v>
      </c>
      <c r="G145" s="6">
        <v>1039183</v>
      </c>
      <c r="H145" s="6">
        <v>3114818</v>
      </c>
      <c r="I145" s="12">
        <f t="shared" si="88"/>
        <v>6229636</v>
      </c>
      <c r="J145" s="6">
        <v>1431476.2241209999</v>
      </c>
      <c r="K145" s="12">
        <f t="shared" si="89"/>
        <v>11451809.792967999</v>
      </c>
      <c r="L145" s="6">
        <f t="shared" si="90"/>
        <v>58.161476</v>
      </c>
      <c r="M145" s="6">
        <f t="shared" si="91"/>
        <v>5242880</v>
      </c>
      <c r="N145" s="13">
        <f t="shared" si="92"/>
        <v>0.54398703022690065</v>
      </c>
      <c r="O145" s="13">
        <f t="shared" si="109"/>
        <v>1.3333333333333333</v>
      </c>
      <c r="P145" s="7">
        <f t="shared" si="93"/>
        <v>0</v>
      </c>
      <c r="Q145" s="7">
        <f t="shared" si="94"/>
        <v>2.2635714684212777E-3</v>
      </c>
      <c r="R145" s="6">
        <f t="shared" si="95"/>
        <v>2.2635714684212777E-3</v>
      </c>
      <c r="S145" s="6">
        <f t="shared" si="96"/>
        <v>2.2635714684212777E-3</v>
      </c>
      <c r="T145" s="7">
        <f t="shared" si="97"/>
        <v>0</v>
      </c>
      <c r="U145" s="7">
        <f t="shared" si="98"/>
        <v>0.15286656031623866</v>
      </c>
      <c r="V145" s="7">
        <f t="shared" si="99"/>
        <v>0.68697932954825103</v>
      </c>
      <c r="W145" s="6">
        <f t="shared" si="100"/>
        <v>0.83984588986448971</v>
      </c>
      <c r="X145" s="6">
        <v>3.1220000000000002E-3</v>
      </c>
      <c r="Y145" s="6">
        <v>0.87299634545369398</v>
      </c>
      <c r="Z145" s="3">
        <f t="shared" si="101"/>
        <v>1.9953991031390133</v>
      </c>
      <c r="AA145" s="3">
        <f t="shared" si="102"/>
        <v>29.344804081916717</v>
      </c>
      <c r="AB145" s="6">
        <f t="shared" si="105"/>
        <v>27.496109275423525</v>
      </c>
      <c r="AC145" s="6">
        <f t="shared" si="106"/>
        <v>27.496109275423525</v>
      </c>
      <c r="AD145" s="6">
        <f t="shared" si="103"/>
        <v>3.7973189420370432</v>
      </c>
    </row>
    <row r="146" spans="6:30">
      <c r="F146" s="6">
        <f t="shared" si="104"/>
        <v>58331624</v>
      </c>
      <c r="G146" s="6">
        <v>259156</v>
      </c>
      <c r="H146" s="6">
        <v>4429042</v>
      </c>
      <c r="I146" s="12">
        <f t="shared" si="88"/>
        <v>8858084</v>
      </c>
      <c r="J146" s="6">
        <v>849100.65838599997</v>
      </c>
      <c r="K146" s="12">
        <f t="shared" si="89"/>
        <v>6792805.2670879997</v>
      </c>
      <c r="L146" s="6">
        <f t="shared" si="90"/>
        <v>58.331623999999998</v>
      </c>
      <c r="M146" s="6">
        <f t="shared" si="91"/>
        <v>5242880</v>
      </c>
      <c r="N146" s="13">
        <f t="shared" si="92"/>
        <v>1.3040391490270651</v>
      </c>
      <c r="O146" s="13">
        <f t="shared" si="109"/>
        <v>1.3333333333333333</v>
      </c>
      <c r="P146" s="7">
        <f t="shared" si="93"/>
        <v>0</v>
      </c>
      <c r="Q146" s="7">
        <f t="shared" si="94"/>
        <v>1.3426698898338174E-3</v>
      </c>
      <c r="R146" s="6">
        <f t="shared" si="95"/>
        <v>1.3426698898338174E-3</v>
      </c>
      <c r="S146" s="6">
        <f t="shared" si="96"/>
        <v>1.3426698898338174E-3</v>
      </c>
      <c r="T146" s="7">
        <f t="shared" si="97"/>
        <v>0</v>
      </c>
      <c r="U146" s="7">
        <f t="shared" si="98"/>
        <v>9.0674993284938943E-2</v>
      </c>
      <c r="V146" s="7">
        <f t="shared" si="99"/>
        <v>0.25173105477360641</v>
      </c>
      <c r="W146" s="6">
        <f t="shared" si="100"/>
        <v>0.34240604805854535</v>
      </c>
      <c r="X146" s="6">
        <v>1.1440000000000001E-3</v>
      </c>
      <c r="Y146" s="6">
        <v>0.34759430588282397</v>
      </c>
      <c r="Z146" s="3">
        <f t="shared" si="101"/>
        <v>7.7430804195804193</v>
      </c>
      <c r="AA146" s="3">
        <f t="shared" si="102"/>
        <v>47.50213473488111</v>
      </c>
      <c r="AB146" s="6">
        <f t="shared" si="105"/>
        <v>17.36624911134767</v>
      </c>
      <c r="AC146" s="6">
        <f t="shared" si="106"/>
        <v>17.36624911134767</v>
      </c>
      <c r="AD146" s="6">
        <f t="shared" si="103"/>
        <v>1.4926187617203404</v>
      </c>
    </row>
    <row r="147" spans="6:30">
      <c r="F147" s="6">
        <f t="shared" si="104"/>
        <v>58479820</v>
      </c>
      <c r="G147" s="6">
        <v>153746</v>
      </c>
      <c r="H147" s="6">
        <v>4617075</v>
      </c>
      <c r="I147" s="12">
        <f t="shared" si="88"/>
        <v>9234150</v>
      </c>
      <c r="J147" s="6">
        <v>1814393.20166</v>
      </c>
      <c r="K147" s="12">
        <f t="shared" si="89"/>
        <v>14515145.61328</v>
      </c>
      <c r="L147" s="6">
        <f t="shared" si="90"/>
        <v>58.479819999999997</v>
      </c>
      <c r="M147" s="6">
        <f t="shared" si="91"/>
        <v>5242880</v>
      </c>
      <c r="N147" s="13">
        <f t="shared" si="92"/>
        <v>0.63617343194625731</v>
      </c>
      <c r="O147" s="13">
        <f t="shared" si="109"/>
        <v>1.3333333333333333</v>
      </c>
      <c r="P147" s="7">
        <f t="shared" si="93"/>
        <v>0</v>
      </c>
      <c r="Q147" s="7">
        <f t="shared" si="94"/>
        <v>2.8690722308692376E-3</v>
      </c>
      <c r="R147" s="6">
        <f t="shared" si="95"/>
        <v>2.8690722308692376E-3</v>
      </c>
      <c r="S147" s="6">
        <f t="shared" si="96"/>
        <v>2.8690722308692376E-3</v>
      </c>
      <c r="T147" s="7">
        <f t="shared" si="97"/>
        <v>0</v>
      </c>
      <c r="U147" s="7">
        <f t="shared" si="98"/>
        <v>0.19375805418580744</v>
      </c>
      <c r="V147" s="7">
        <f t="shared" si="99"/>
        <v>0.54725099057863558</v>
      </c>
      <c r="W147" s="6">
        <f t="shared" si="100"/>
        <v>0.74100904476444307</v>
      </c>
      <c r="X147" s="6">
        <v>2.4870000000000001E-3</v>
      </c>
      <c r="Y147" s="6">
        <v>0.72297089999999997</v>
      </c>
      <c r="Z147" s="3">
        <f t="shared" si="101"/>
        <v>3.7129674306393241</v>
      </c>
      <c r="AA147" s="3">
        <f t="shared" si="102"/>
        <v>46.691260517185363</v>
      </c>
      <c r="AB147" s="6">
        <f t="shared" si="105"/>
        <v>15.362775668244375</v>
      </c>
      <c r="AC147" s="6">
        <f t="shared" si="106"/>
        <v>15.362775668244375</v>
      </c>
      <c r="AD147" s="6">
        <f t="shared" si="103"/>
        <v>2.495002878323747</v>
      </c>
    </row>
    <row r="148" spans="6:30">
      <c r="F148" s="6">
        <f t="shared" si="104"/>
        <v>58719752</v>
      </c>
      <c r="G148" s="6">
        <v>1048576</v>
      </c>
      <c r="H148" s="6">
        <v>3145686</v>
      </c>
      <c r="I148" s="12">
        <f t="shared" si="88"/>
        <v>6291372</v>
      </c>
      <c r="J148" s="6">
        <v>1645707.2749020001</v>
      </c>
      <c r="K148" s="12">
        <f t="shared" si="89"/>
        <v>13165658.199216001</v>
      </c>
      <c r="L148" s="6">
        <f t="shared" si="90"/>
        <v>58.719752</v>
      </c>
      <c r="M148" s="6">
        <f t="shared" si="91"/>
        <v>5242880</v>
      </c>
      <c r="N148" s="13">
        <f t="shared" si="92"/>
        <v>0.4778623221719856</v>
      </c>
      <c r="O148" s="13">
        <f t="shared" si="109"/>
        <v>1.3333333333333333</v>
      </c>
      <c r="P148" s="7">
        <f t="shared" si="93"/>
        <v>0</v>
      </c>
      <c r="Q148" s="7">
        <f t="shared" si="94"/>
        <v>2.6023317538011849E-3</v>
      </c>
      <c r="R148" s="6">
        <f t="shared" si="95"/>
        <v>2.6023317538011849E-3</v>
      </c>
      <c r="S148" s="6">
        <f t="shared" si="96"/>
        <v>2.6023317538011849E-3</v>
      </c>
      <c r="T148" s="7">
        <f t="shared" si="97"/>
        <v>0</v>
      </c>
      <c r="U148" s="7">
        <f t="shared" si="98"/>
        <v>0.17574417664963907</v>
      </c>
      <c r="V148" s="7">
        <f t="shared" si="99"/>
        <v>0.7265873626420003</v>
      </c>
      <c r="W148" s="6">
        <f t="shared" si="100"/>
        <v>0.90233153929163934</v>
      </c>
      <c r="X148" s="6">
        <v>3.3019999999999998E-3</v>
      </c>
      <c r="Y148" s="6">
        <v>0.93023343636303601</v>
      </c>
      <c r="Z148" s="3">
        <f t="shared" si="101"/>
        <v>1.9053216232586312</v>
      </c>
      <c r="AA148" s="3">
        <f t="shared" si="102"/>
        <v>31.897415382715934</v>
      </c>
      <c r="AB148" s="6">
        <f t="shared" si="105"/>
        <v>21.18922611141172</v>
      </c>
      <c r="AC148" s="6">
        <f t="shared" si="106"/>
        <v>21.18922611141172</v>
      </c>
      <c r="AD148" s="6">
        <f t="shared" si="103"/>
        <v>2.9994511034225591</v>
      </c>
    </row>
    <row r="149" spans="6:30">
      <c r="F149" s="6">
        <f t="shared" si="104"/>
        <v>60118516</v>
      </c>
      <c r="G149" s="6">
        <v>682862</v>
      </c>
      <c r="H149" s="6">
        <v>3871773</v>
      </c>
      <c r="I149" s="12">
        <f t="shared" si="88"/>
        <v>7743546</v>
      </c>
      <c r="J149" s="6">
        <v>861626.56738300005</v>
      </c>
      <c r="K149" s="12">
        <f t="shared" si="89"/>
        <v>6893012.5390640004</v>
      </c>
      <c r="L149" s="6">
        <f t="shared" si="90"/>
        <v>60.118516</v>
      </c>
      <c r="M149" s="6">
        <f t="shared" si="91"/>
        <v>5242880</v>
      </c>
      <c r="N149" s="13">
        <f t="shared" si="92"/>
        <v>1.123390673688154</v>
      </c>
      <c r="O149" s="13">
        <f t="shared" si="109"/>
        <v>1.3333333333333333</v>
      </c>
      <c r="P149" s="7">
        <f t="shared" si="93"/>
        <v>0</v>
      </c>
      <c r="Q149" s="7">
        <f t="shared" si="94"/>
        <v>1.3624769182314152E-3</v>
      </c>
      <c r="R149" s="6">
        <f t="shared" si="95"/>
        <v>1.3624769182314152E-3</v>
      </c>
      <c r="S149" s="6">
        <f t="shared" si="96"/>
        <v>1.3624769182314152E-3</v>
      </c>
      <c r="T149" s="7">
        <f t="shared" si="97"/>
        <v>0</v>
      </c>
      <c r="U149" s="7">
        <f t="shared" si="98"/>
        <v>9.2012628231954149E-2</v>
      </c>
      <c r="V149" s="7">
        <f t="shared" si="99"/>
        <v>0.55517259719738543</v>
      </c>
      <c r="W149" s="6">
        <f t="shared" si="100"/>
        <v>0.64718522542933954</v>
      </c>
      <c r="X149" s="6">
        <v>2.5230000000000001E-3</v>
      </c>
      <c r="Y149" s="6">
        <v>0.66392744999999997</v>
      </c>
      <c r="Z149" s="3">
        <f t="shared" si="101"/>
        <v>3.0691819262782403</v>
      </c>
      <c r="AA149" s="3">
        <f t="shared" si="102"/>
        <v>21.856559775074121</v>
      </c>
      <c r="AB149" s="6">
        <f t="shared" si="105"/>
        <v>45.997744025706886</v>
      </c>
      <c r="AC149" s="6">
        <f t="shared" si="106"/>
        <v>45.997744025706886</v>
      </c>
      <c r="AD149" s="6">
        <f t="shared" si="103"/>
        <v>2.5216948885997161</v>
      </c>
    </row>
    <row r="150" spans="6:30">
      <c r="F150" s="6">
        <f t="shared" si="104"/>
        <v>61058448</v>
      </c>
      <c r="G150" s="6">
        <v>97578</v>
      </c>
      <c r="H150" s="6">
        <v>4925574</v>
      </c>
      <c r="I150" s="12">
        <f t="shared" si="88"/>
        <v>9851148</v>
      </c>
      <c r="J150" s="6">
        <v>1958537.5036619999</v>
      </c>
      <c r="K150" s="12">
        <f t="shared" si="89"/>
        <v>15668300.029296</v>
      </c>
      <c r="L150" s="6">
        <f t="shared" si="90"/>
        <v>61.058447999999999</v>
      </c>
      <c r="M150" s="6">
        <f t="shared" si="91"/>
        <v>5242880</v>
      </c>
      <c r="N150" s="13">
        <f t="shared" si="92"/>
        <v>0.62873113111063061</v>
      </c>
      <c r="O150" s="13">
        <f t="shared" si="109"/>
        <v>1.3333333333333333</v>
      </c>
      <c r="P150" s="7">
        <f t="shared" si="93"/>
        <v>0</v>
      </c>
      <c r="Q150" s="7">
        <f t="shared" si="94"/>
        <v>3.0970054119093772E-3</v>
      </c>
      <c r="R150" s="6">
        <f t="shared" si="95"/>
        <v>3.0970054119093772E-3</v>
      </c>
      <c r="S150" s="6">
        <f t="shared" si="96"/>
        <v>3.0970054119093772E-3</v>
      </c>
      <c r="T150" s="7">
        <f t="shared" si="97"/>
        <v>0</v>
      </c>
      <c r="U150" s="7">
        <f t="shared" si="98"/>
        <v>0.20915114508381477</v>
      </c>
      <c r="V150" s="7">
        <f t="shared" si="99"/>
        <v>0.54791112446353141</v>
      </c>
      <c r="W150" s="6">
        <f t="shared" si="100"/>
        <v>0.75706226954734612</v>
      </c>
      <c r="X150" s="6">
        <v>2.49E-3</v>
      </c>
      <c r="Y150" s="6">
        <v>0.74091333333443998</v>
      </c>
      <c r="Z150" s="3">
        <f t="shared" si="101"/>
        <v>3.9562843373493974</v>
      </c>
      <c r="AA150" s="3">
        <f t="shared" si="102"/>
        <v>50.339919772838556</v>
      </c>
      <c r="AB150" s="6">
        <f t="shared" si="105"/>
        <v>24.37772738591876</v>
      </c>
      <c r="AC150" s="6">
        <f t="shared" si="106"/>
        <v>24.37772738591876</v>
      </c>
      <c r="AD150" s="6">
        <f t="shared" si="103"/>
        <v>2.1795985422787214</v>
      </c>
    </row>
    <row r="151" spans="6:30">
      <c r="F151" s="6">
        <f t="shared" si="104"/>
        <v>63823728</v>
      </c>
      <c r="G151" s="6">
        <v>108384</v>
      </c>
      <c r="H151" s="6">
        <v>5138004</v>
      </c>
      <c r="I151" s="12">
        <f t="shared" si="88"/>
        <v>10276008</v>
      </c>
      <c r="J151" s="6">
        <v>2041684.341064</v>
      </c>
      <c r="K151" s="12">
        <f t="shared" si="89"/>
        <v>16333474.728512</v>
      </c>
      <c r="L151" s="6">
        <f t="shared" si="90"/>
        <v>63.823728000000003</v>
      </c>
      <c r="M151" s="6">
        <f t="shared" si="91"/>
        <v>5242880</v>
      </c>
      <c r="N151" s="13">
        <f t="shared" si="92"/>
        <v>0.6291379005878045</v>
      </c>
      <c r="O151" s="13">
        <f t="shared" si="109"/>
        <v>1.3333333333333333</v>
      </c>
      <c r="P151" s="7">
        <f t="shared" si="93"/>
        <v>0</v>
      </c>
      <c r="Q151" s="7">
        <f t="shared" si="94"/>
        <v>3.2284842347226586E-3</v>
      </c>
      <c r="R151" s="6">
        <f t="shared" si="95"/>
        <v>3.2284842347226586E-3</v>
      </c>
      <c r="S151" s="6">
        <f t="shared" si="96"/>
        <v>3.2284842347226586E-3</v>
      </c>
      <c r="T151" s="7">
        <f t="shared" si="97"/>
        <v>0</v>
      </c>
      <c r="U151" s="7">
        <f t="shared" si="98"/>
        <v>0.21803035021530212</v>
      </c>
      <c r="V151" s="7">
        <f t="shared" si="99"/>
        <v>0.56991558729339209</v>
      </c>
      <c r="W151" s="6">
        <f t="shared" si="100"/>
        <v>0.78794593750869424</v>
      </c>
      <c r="X151" s="6">
        <v>2.5899999999999999E-3</v>
      </c>
      <c r="Y151" s="6">
        <v>0.77780937499999991</v>
      </c>
      <c r="Z151" s="3">
        <f t="shared" si="101"/>
        <v>3.9675706563706563</v>
      </c>
      <c r="AA151" s="3">
        <f t="shared" si="102"/>
        <v>50.450887192315065</v>
      </c>
      <c r="AB151" s="6">
        <f t="shared" si="105"/>
        <v>24.65190095454281</v>
      </c>
      <c r="AC151" s="6">
        <f t="shared" si="106"/>
        <v>24.65190095454281</v>
      </c>
      <c r="AD151" s="6">
        <f t="shared" si="103"/>
        <v>1.3032193792591309</v>
      </c>
    </row>
    <row r="152" spans="6:30">
      <c r="F152" s="6">
        <f t="shared" si="104"/>
        <v>63844952</v>
      </c>
      <c r="G152" s="6">
        <v>66463</v>
      </c>
      <c r="H152" s="6">
        <v>5209641</v>
      </c>
      <c r="I152" s="12">
        <f t="shared" si="88"/>
        <v>10419282</v>
      </c>
      <c r="J152" s="6">
        <v>1976696.7250979999</v>
      </c>
      <c r="K152" s="12">
        <f t="shared" si="89"/>
        <v>15813573.800783999</v>
      </c>
      <c r="L152" s="6">
        <f t="shared" si="90"/>
        <v>63.844951999999999</v>
      </c>
      <c r="M152" s="6">
        <f t="shared" si="91"/>
        <v>5242880</v>
      </c>
      <c r="N152" s="13">
        <f t="shared" si="92"/>
        <v>0.658882181299425</v>
      </c>
      <c r="O152" s="13">
        <f t="shared" si="109"/>
        <v>1.3333333333333333</v>
      </c>
      <c r="P152" s="7">
        <f t="shared" si="93"/>
        <v>0</v>
      </c>
      <c r="Q152" s="7">
        <f t="shared" si="94"/>
        <v>3.1257203111432178E-3</v>
      </c>
      <c r="R152" s="6">
        <f t="shared" si="95"/>
        <v>3.1257203111432178E-3</v>
      </c>
      <c r="S152" s="6">
        <f t="shared" si="96"/>
        <v>3.1257203111432178E-3</v>
      </c>
      <c r="T152" s="7">
        <f t="shared" si="97"/>
        <v>0</v>
      </c>
      <c r="U152" s="7">
        <f t="shared" si="98"/>
        <v>0.21109035837437903</v>
      </c>
      <c r="V152" s="7">
        <f t="shared" si="99"/>
        <v>0.93783020580866305</v>
      </c>
      <c r="W152" s="6">
        <f t="shared" si="100"/>
        <v>1.148920564183042</v>
      </c>
      <c r="X152" s="6">
        <v>4.2620000000000002E-3</v>
      </c>
      <c r="Y152" s="6">
        <v>1.1389928624999999</v>
      </c>
      <c r="Z152" s="3">
        <f t="shared" si="101"/>
        <v>2.4446931018301266</v>
      </c>
      <c r="AA152" s="3">
        <f t="shared" si="102"/>
        <v>29.68291656646457</v>
      </c>
      <c r="AB152" s="6">
        <f t="shared" si="105"/>
        <v>26.660715365011317</v>
      </c>
      <c r="AC152" s="6">
        <f t="shared" si="106"/>
        <v>26.660715365011317</v>
      </c>
      <c r="AD152" s="6">
        <f t="shared" si="103"/>
        <v>0.87162106189599897</v>
      </c>
    </row>
    <row r="153" spans="6:30">
      <c r="F153" s="6">
        <f t="shared" si="104"/>
        <v>65058164.000000007</v>
      </c>
      <c r="G153" s="6">
        <v>52804</v>
      </c>
      <c r="H153" s="6">
        <v>5333507</v>
      </c>
      <c r="I153" s="12">
        <f t="shared" si="88"/>
        <v>10667014</v>
      </c>
      <c r="J153" s="6">
        <v>2104464.9956049998</v>
      </c>
      <c r="K153" s="12">
        <f t="shared" si="89"/>
        <v>16835719.964839999</v>
      </c>
      <c r="L153" s="6">
        <f t="shared" si="90"/>
        <v>65.058164000000005</v>
      </c>
      <c r="M153" s="6">
        <f t="shared" si="91"/>
        <v>5242880</v>
      </c>
      <c r="N153" s="13">
        <f t="shared" si="92"/>
        <v>0.63359416896201481</v>
      </c>
      <c r="O153" s="13">
        <f t="shared" si="109"/>
        <v>1.3333333333333333</v>
      </c>
      <c r="P153" s="7">
        <f t="shared" si="93"/>
        <v>0</v>
      </c>
      <c r="Q153" s="7">
        <f t="shared" si="94"/>
        <v>3.3277583239413478E-3</v>
      </c>
      <c r="R153" s="6">
        <f t="shared" si="95"/>
        <v>3.3277583239413478E-3</v>
      </c>
      <c r="S153" s="6">
        <f t="shared" si="96"/>
        <v>3.3277583239413478E-3</v>
      </c>
      <c r="T153" s="7">
        <f t="shared" si="97"/>
        <v>0</v>
      </c>
      <c r="U153" s="7">
        <f t="shared" si="98"/>
        <v>0.22473466185692773</v>
      </c>
      <c r="V153" s="7">
        <f t="shared" si="99"/>
        <v>0.693140579140612</v>
      </c>
      <c r="W153" s="6">
        <f t="shared" si="100"/>
        <v>0.9178752409975397</v>
      </c>
      <c r="X153" s="6">
        <v>3.15E-3</v>
      </c>
      <c r="Y153" s="6">
        <v>0.89900999999999998</v>
      </c>
      <c r="Z153" s="3">
        <f t="shared" si="101"/>
        <v>3.3863536507936507</v>
      </c>
      <c r="AA153" s="3">
        <f t="shared" si="102"/>
        <v>42.757384037688887</v>
      </c>
      <c r="AB153" s="6">
        <f t="shared" si="105"/>
        <v>5.6431213949634218</v>
      </c>
      <c r="AC153" s="6">
        <f t="shared" si="106"/>
        <v>5.6431213949634218</v>
      </c>
      <c r="AD153" s="6">
        <f t="shared" si="103"/>
        <v>2.0984461794128788</v>
      </c>
    </row>
    <row r="154" spans="6:30">
      <c r="F154" s="6">
        <f t="shared" si="104"/>
        <v>65354935.999999993</v>
      </c>
      <c r="G154" s="6">
        <v>179860</v>
      </c>
      <c r="H154" s="6">
        <v>5146478</v>
      </c>
      <c r="I154" s="12">
        <f t="shared" si="88"/>
        <v>10292956</v>
      </c>
      <c r="J154" s="6">
        <v>2059853.7307130001</v>
      </c>
      <c r="K154" s="12">
        <f t="shared" si="89"/>
        <v>16478829.845704</v>
      </c>
      <c r="L154" s="6">
        <f t="shared" si="90"/>
        <v>65.354935999999995</v>
      </c>
      <c r="M154" s="6">
        <f t="shared" si="91"/>
        <v>5242880</v>
      </c>
      <c r="N154" s="13">
        <f t="shared" si="92"/>
        <v>0.62461692343302844</v>
      </c>
      <c r="O154" s="13">
        <f t="shared" si="109"/>
        <v>1.3333333333333333</v>
      </c>
      <c r="P154" s="7">
        <f t="shared" si="93"/>
        <v>0</v>
      </c>
      <c r="Q154" s="7">
        <f t="shared" si="94"/>
        <v>3.2572152127962623E-3</v>
      </c>
      <c r="R154" s="6">
        <f t="shared" si="95"/>
        <v>3.2572152127962623E-3</v>
      </c>
      <c r="S154" s="6">
        <f t="shared" si="96"/>
        <v>3.2572152127962623E-3</v>
      </c>
      <c r="T154" s="7">
        <f t="shared" si="97"/>
        <v>0</v>
      </c>
      <c r="U154" s="7">
        <f t="shared" si="98"/>
        <v>0.21997064936375191</v>
      </c>
      <c r="V154" s="7">
        <f t="shared" si="99"/>
        <v>0.58443853276110014</v>
      </c>
      <c r="W154" s="6">
        <f t="shared" si="100"/>
        <v>0.80440918212485202</v>
      </c>
      <c r="X154" s="6">
        <v>2.6559999999999999E-3</v>
      </c>
      <c r="Y154" s="6">
        <v>0.79042560000000006</v>
      </c>
      <c r="Z154" s="3">
        <f t="shared" si="101"/>
        <v>3.8753599397590359</v>
      </c>
      <c r="AA154" s="3">
        <f t="shared" si="102"/>
        <v>49.63502965573494</v>
      </c>
      <c r="AB154" s="6">
        <f t="shared" si="105"/>
        <v>22.636114939618313</v>
      </c>
      <c r="AC154" s="6">
        <f t="shared" si="106"/>
        <v>22.636114939618313</v>
      </c>
      <c r="AD154" s="6">
        <f t="shared" si="103"/>
        <v>1.769120600958769</v>
      </c>
    </row>
    <row r="155" spans="6:30">
      <c r="F155" s="6">
        <f t="shared" si="104"/>
        <v>65895551.999999993</v>
      </c>
      <c r="G155" s="6">
        <v>68121</v>
      </c>
      <c r="H155" s="6">
        <v>5377761</v>
      </c>
      <c r="I155" s="12">
        <f t="shared" si="88"/>
        <v>10755522</v>
      </c>
      <c r="J155" s="6">
        <v>744772.41210900003</v>
      </c>
      <c r="K155" s="12">
        <f t="shared" si="89"/>
        <v>5958179.2968720002</v>
      </c>
      <c r="L155" s="6">
        <f t="shared" si="90"/>
        <v>65.895551999999995</v>
      </c>
      <c r="M155" s="6">
        <f t="shared" si="91"/>
        <v>5242880</v>
      </c>
      <c r="N155" s="13">
        <f t="shared" si="92"/>
        <v>1.8051692411550235</v>
      </c>
      <c r="O155" s="13">
        <f t="shared" si="109"/>
        <v>1.3333333333333333</v>
      </c>
      <c r="P155" s="7">
        <f t="shared" si="93"/>
        <v>0</v>
      </c>
      <c r="Q155" s="7">
        <f t="shared" si="94"/>
        <v>1.1776972289933927E-3</v>
      </c>
      <c r="R155" s="6">
        <f t="shared" si="95"/>
        <v>1.1776972289933927E-3</v>
      </c>
      <c r="S155" s="6">
        <f t="shared" si="96"/>
        <v>1.1776972289933927E-3</v>
      </c>
      <c r="T155" s="7">
        <f t="shared" si="97"/>
        <v>0</v>
      </c>
      <c r="U155" s="7">
        <f t="shared" si="98"/>
        <v>7.9533837124987003E-2</v>
      </c>
      <c r="V155" s="7">
        <f t="shared" si="99"/>
        <v>1.1195870687833123</v>
      </c>
      <c r="W155" s="6">
        <f t="shared" si="100"/>
        <v>1.1991209059082992</v>
      </c>
      <c r="X155" s="6">
        <v>5.0879999999999996E-3</v>
      </c>
      <c r="Y155" s="6">
        <v>1.1910372</v>
      </c>
      <c r="Z155" s="3">
        <f t="shared" si="101"/>
        <v>2.1138997641509434</v>
      </c>
      <c r="AA155" s="3">
        <f t="shared" si="102"/>
        <v>9.3682064416226432</v>
      </c>
      <c r="AB155" s="6">
        <f t="shared" si="105"/>
        <v>76.853434964752495</v>
      </c>
      <c r="AC155" s="6">
        <f t="shared" si="106"/>
        <v>76.853434964752495</v>
      </c>
      <c r="AD155" s="6">
        <f t="shared" si="103"/>
        <v>0.67871145488144369</v>
      </c>
    </row>
    <row r="156" spans="6:30">
      <c r="F156" s="6">
        <f t="shared" si="104"/>
        <v>66979256.000000007</v>
      </c>
      <c r="G156" s="6">
        <v>153226</v>
      </c>
      <c r="H156" s="6">
        <v>5326228</v>
      </c>
      <c r="I156" s="12">
        <f t="shared" si="88"/>
        <v>10652456</v>
      </c>
      <c r="J156" s="6">
        <v>1014018.212524</v>
      </c>
      <c r="K156" s="12">
        <f t="shared" si="89"/>
        <v>8112145.7001919998</v>
      </c>
      <c r="L156" s="6">
        <f t="shared" si="90"/>
        <v>66.979256000000007</v>
      </c>
      <c r="M156" s="6">
        <f t="shared" si="91"/>
        <v>5242880</v>
      </c>
      <c r="N156" s="13">
        <f t="shared" si="92"/>
        <v>1.3131489982666209</v>
      </c>
      <c r="O156" s="13">
        <f t="shared" si="109"/>
        <v>1.3333333333333333</v>
      </c>
      <c r="P156" s="7">
        <f t="shared" si="93"/>
        <v>0</v>
      </c>
      <c r="Q156" s="7">
        <f t="shared" si="94"/>
        <v>1.6034514968897259E-3</v>
      </c>
      <c r="R156" s="6">
        <f t="shared" si="95"/>
        <v>1.6034514968897259E-3</v>
      </c>
      <c r="S156" s="6">
        <f t="shared" si="96"/>
        <v>1.6034514968897259E-3</v>
      </c>
      <c r="T156" s="7">
        <f t="shared" si="97"/>
        <v>0</v>
      </c>
      <c r="U156" s="7">
        <f t="shared" si="98"/>
        <v>0.10828644837726756</v>
      </c>
      <c r="V156" s="7">
        <f t="shared" si="99"/>
        <v>0.33226738873089656</v>
      </c>
      <c r="W156" s="6">
        <f t="shared" si="100"/>
        <v>0.44055383710816409</v>
      </c>
      <c r="X156" s="6">
        <v>1.5100000000000001E-3</v>
      </c>
      <c r="Y156" s="6">
        <v>0.43993850000000007</v>
      </c>
      <c r="Z156" s="3">
        <f t="shared" si="101"/>
        <v>7.0546066225165553</v>
      </c>
      <c r="AA156" s="3">
        <f t="shared" si="102"/>
        <v>42.97825536525562</v>
      </c>
      <c r="AB156" s="6">
        <f t="shared" si="105"/>
        <v>6.1888408536242254</v>
      </c>
      <c r="AC156" s="6">
        <f t="shared" si="106"/>
        <v>6.1888408536242254</v>
      </c>
      <c r="AD156" s="6">
        <f t="shared" si="103"/>
        <v>0.13986889262113381</v>
      </c>
    </row>
    <row r="157" spans="6:30">
      <c r="F157" s="6">
        <f t="shared" si="104"/>
        <v>68114776</v>
      </c>
      <c r="G157" s="6">
        <v>155924</v>
      </c>
      <c r="H157" s="6">
        <v>5416358</v>
      </c>
      <c r="I157" s="12">
        <f t="shared" si="88"/>
        <v>10832716</v>
      </c>
      <c r="J157" s="6">
        <v>1032432.688843</v>
      </c>
      <c r="K157" s="12">
        <f t="shared" si="89"/>
        <v>8259461.5107439999</v>
      </c>
      <c r="L157" s="6">
        <f t="shared" si="90"/>
        <v>68.114776000000006</v>
      </c>
      <c r="M157" s="6">
        <f t="shared" si="91"/>
        <v>5242880</v>
      </c>
      <c r="N157" s="13">
        <f t="shared" si="92"/>
        <v>1.3115523313364537</v>
      </c>
      <c r="O157" s="13">
        <f t="shared" si="109"/>
        <v>1.3333333333333333</v>
      </c>
      <c r="P157" s="7">
        <f t="shared" si="93"/>
        <v>0</v>
      </c>
      <c r="Q157" s="7">
        <f t="shared" si="94"/>
        <v>1.6325700267676515E-3</v>
      </c>
      <c r="R157" s="6">
        <f t="shared" si="95"/>
        <v>1.6325700267676515E-3</v>
      </c>
      <c r="S157" s="6">
        <f t="shared" si="96"/>
        <v>1.6325700267676515E-3</v>
      </c>
      <c r="T157" s="7">
        <f t="shared" si="97"/>
        <v>0</v>
      </c>
      <c r="U157" s="7">
        <f t="shared" si="98"/>
        <v>0.11025292019669222</v>
      </c>
      <c r="V157" s="7">
        <f t="shared" si="99"/>
        <v>0.36263354743610432</v>
      </c>
      <c r="W157" s="6">
        <f t="shared" si="100"/>
        <v>0.47288646763279651</v>
      </c>
      <c r="X157" s="6">
        <v>1.6479999999999999E-3</v>
      </c>
      <c r="Y157" s="6">
        <v>0.47459403636393593</v>
      </c>
      <c r="Z157" s="3">
        <f t="shared" si="101"/>
        <v>6.5732499999999998</v>
      </c>
      <c r="AA157" s="3">
        <f t="shared" si="102"/>
        <v>40.094473353126212</v>
      </c>
      <c r="AB157" s="6">
        <f t="shared" si="105"/>
        <v>0.93628478351628686</v>
      </c>
      <c r="AC157" s="6">
        <f t="shared" si="106"/>
        <v>0.93628478351628686</v>
      </c>
      <c r="AD157" s="6">
        <f t="shared" si="103"/>
        <v>0.35979565698334942</v>
      </c>
    </row>
    <row r="158" spans="6:30">
      <c r="F158" s="6">
        <f t="shared" si="104"/>
        <v>68114776</v>
      </c>
      <c r="G158" s="6">
        <v>155924</v>
      </c>
      <c r="H158" s="6">
        <v>5416358</v>
      </c>
      <c r="I158" s="12">
        <f t="shared" si="88"/>
        <v>10832716</v>
      </c>
      <c r="J158" s="6">
        <v>1032082.485596</v>
      </c>
      <c r="K158" s="12">
        <f t="shared" si="89"/>
        <v>8256659.8847679999</v>
      </c>
      <c r="L158" s="6">
        <f t="shared" si="90"/>
        <v>68.114776000000006</v>
      </c>
      <c r="M158" s="6">
        <f t="shared" si="91"/>
        <v>5242880</v>
      </c>
      <c r="N158" s="13">
        <f t="shared" si="92"/>
        <v>1.3119973634840336</v>
      </c>
      <c r="O158" s="13">
        <f t="shared" si="109"/>
        <v>1.3333333333333333</v>
      </c>
      <c r="P158" s="7">
        <f t="shared" si="93"/>
        <v>0</v>
      </c>
      <c r="Q158" s="7">
        <f t="shared" si="94"/>
        <v>1.6320162557271691E-3</v>
      </c>
      <c r="R158" s="6">
        <f t="shared" si="95"/>
        <v>1.6320162557271691E-3</v>
      </c>
      <c r="S158" s="6">
        <f t="shared" si="96"/>
        <v>1.6320162557271691E-3</v>
      </c>
      <c r="T158" s="7">
        <f t="shared" si="97"/>
        <v>0</v>
      </c>
      <c r="U158" s="7">
        <f t="shared" si="98"/>
        <v>0.11021552218415216</v>
      </c>
      <c r="V158" s="7">
        <f t="shared" si="99"/>
        <v>0.36351372594929876</v>
      </c>
      <c r="W158" s="6">
        <f t="shared" si="100"/>
        <v>0.47372924813345091</v>
      </c>
      <c r="X158" s="6">
        <v>1.652E-3</v>
      </c>
      <c r="Y158" s="6">
        <v>0.47485989090834002</v>
      </c>
      <c r="Z158" s="3">
        <f t="shared" si="101"/>
        <v>6.5573341404358345</v>
      </c>
      <c r="AA158" s="3">
        <f t="shared" si="102"/>
        <v>39.983825107835351</v>
      </c>
      <c r="AB158" s="6">
        <f t="shared" si="105"/>
        <v>1.2096697501713665</v>
      </c>
      <c r="AC158" s="6">
        <f t="shared" si="106"/>
        <v>1.2096697501713665</v>
      </c>
      <c r="AD158" s="6">
        <f t="shared" si="103"/>
        <v>0.23810028948251499</v>
      </c>
    </row>
    <row r="159" spans="6:30">
      <c r="F159" s="6">
        <f t="shared" si="104"/>
        <v>68114776</v>
      </c>
      <c r="G159" s="6">
        <v>155924</v>
      </c>
      <c r="H159" s="6">
        <v>5416358</v>
      </c>
      <c r="I159" s="12">
        <f t="shared" ref="I159:I222" si="110">2*H159</f>
        <v>10832716</v>
      </c>
      <c r="J159" s="6">
        <v>1032402.177979</v>
      </c>
      <c r="K159" s="12">
        <f t="shared" ref="K159:K222" si="111">J159*8</f>
        <v>8259217.4238320002</v>
      </c>
      <c r="L159" s="6">
        <f t="shared" ref="L159:L222" si="112">((H159+2*G159)*8+(G159+H159)*4)/1000000</f>
        <v>68.114776000000006</v>
      </c>
      <c r="M159" s="6">
        <f t="shared" ref="M159:M222" si="113">40*2^20/8</f>
        <v>5242880</v>
      </c>
      <c r="N159" s="13">
        <f t="shared" ref="N159:N222" si="114">I159/K159</f>
        <v>1.3115910920013027</v>
      </c>
      <c r="O159" s="13">
        <f t="shared" si="109"/>
        <v>1.3333333333333333</v>
      </c>
      <c r="P159" s="7">
        <f t="shared" ref="P159:P222" si="115">$B$31*I159</f>
        <v>0</v>
      </c>
      <c r="Q159" s="7">
        <f t="shared" ref="Q159:Q222" si="116">$C$31*K159</f>
        <v>1.6325217804048667E-3</v>
      </c>
      <c r="R159" s="6">
        <f t="shared" ref="R159:R222" si="117">P159+Q159</f>
        <v>1.6325217804048667E-3</v>
      </c>
      <c r="S159" s="6">
        <f t="shared" ref="S159:S222" si="118">MAX(P159,Q159)</f>
        <v>1.6325217804048667E-3</v>
      </c>
      <c r="T159" s="7">
        <f t="shared" ref="T159:T222" si="119">$D$31*I159</f>
        <v>0</v>
      </c>
      <c r="U159" s="7">
        <f t="shared" ref="U159:U222" si="120">$E$31*K159</f>
        <v>0.11024966195827138</v>
      </c>
      <c r="V159" s="7">
        <f t="shared" ref="V159:V222" si="121">X159*$F$31</f>
        <v>0.35933287801162522</v>
      </c>
      <c r="W159" s="6">
        <f t="shared" ref="W159:W222" si="122">SUM(T159:V159)</f>
        <v>0.46958253996989663</v>
      </c>
      <c r="X159" s="6">
        <v>1.6329999999999999E-3</v>
      </c>
      <c r="Y159" s="6">
        <v>0.47052668181758794</v>
      </c>
      <c r="Z159" s="3">
        <f t="shared" ref="Z159:Z222" si="123">I159/X159/1000000000</f>
        <v>6.6336289038579306</v>
      </c>
      <c r="AA159" s="3">
        <f t="shared" ref="AA159:AA222" si="124">K159*8/X159/1000000000</f>
        <v>40.46156729372688</v>
      </c>
      <c r="AB159" s="6">
        <f t="shared" ref="AB159:AB222" si="125">ABS(S159-X159)/ABS(X159)*100</f>
        <v>2.9284727197381916E-2</v>
      </c>
      <c r="AC159" s="6">
        <f t="shared" si="106"/>
        <v>2.9284727197381916E-2</v>
      </c>
      <c r="AD159" s="6">
        <f t="shared" ref="AD159:AD222" si="126">ABS(W159-Y159)/ABS(Y159)*100</f>
        <v>0.20065638871832073</v>
      </c>
    </row>
    <row r="160" spans="6:30">
      <c r="F160" s="6">
        <f t="shared" ref="F160:F223" si="127">L160*1000000</f>
        <v>68114776</v>
      </c>
      <c r="G160" s="6">
        <v>155924</v>
      </c>
      <c r="H160" s="6">
        <v>5416358</v>
      </c>
      <c r="I160" s="12">
        <f t="shared" si="110"/>
        <v>10832716</v>
      </c>
      <c r="J160" s="6">
        <v>1031527.518433</v>
      </c>
      <c r="K160" s="12">
        <f t="shared" si="111"/>
        <v>8252220.1474639997</v>
      </c>
      <c r="L160" s="6">
        <f t="shared" si="112"/>
        <v>68.114776000000006</v>
      </c>
      <c r="M160" s="6">
        <f t="shared" si="113"/>
        <v>5242880</v>
      </c>
      <c r="N160" s="13">
        <f t="shared" si="114"/>
        <v>1.3127032248805208</v>
      </c>
      <c r="O160" s="13">
        <f t="shared" si="109"/>
        <v>1.3333333333333333</v>
      </c>
      <c r="P160" s="7">
        <f t="shared" si="115"/>
        <v>0</v>
      </c>
      <c r="Q160" s="7">
        <f t="shared" si="116"/>
        <v>1.6311386946367995E-3</v>
      </c>
      <c r="R160" s="6">
        <f t="shared" si="117"/>
        <v>1.6311386946367995E-3</v>
      </c>
      <c r="S160" s="6">
        <f t="shared" si="118"/>
        <v>1.6311386946367995E-3</v>
      </c>
      <c r="T160" s="7">
        <f t="shared" si="119"/>
        <v>0</v>
      </c>
      <c r="U160" s="7">
        <f t="shared" si="120"/>
        <v>0.11015625754540598</v>
      </c>
      <c r="V160" s="7">
        <f t="shared" si="121"/>
        <v>0.36131327966631271</v>
      </c>
      <c r="W160" s="6">
        <f t="shared" si="122"/>
        <v>0.47146953721171869</v>
      </c>
      <c r="X160" s="6">
        <v>1.642E-3</v>
      </c>
      <c r="Y160" s="6">
        <v>0.47311990909031199</v>
      </c>
      <c r="Z160" s="3">
        <f t="shared" si="123"/>
        <v>6.5972691839220463</v>
      </c>
      <c r="AA160" s="3">
        <f t="shared" si="124"/>
        <v>40.205701083868455</v>
      </c>
      <c r="AB160" s="6">
        <f t="shared" si="125"/>
        <v>0.66146804891598465</v>
      </c>
      <c r="AC160" s="6">
        <f t="shared" ref="AC160:AC223" si="128">ABS(R160-X160)/ABS(X160)*100</f>
        <v>0.66146804891598465</v>
      </c>
      <c r="AD160" s="6">
        <f t="shared" si="126"/>
        <v>0.34882740017568359</v>
      </c>
    </row>
    <row r="161" spans="6:30">
      <c r="F161" s="6">
        <f t="shared" si="127"/>
        <v>68114776</v>
      </c>
      <c r="G161" s="6">
        <v>155924</v>
      </c>
      <c r="H161" s="6">
        <v>5416358</v>
      </c>
      <c r="I161" s="12">
        <f t="shared" si="110"/>
        <v>10832716</v>
      </c>
      <c r="J161" s="6">
        <v>1031787.022949</v>
      </c>
      <c r="K161" s="12">
        <f t="shared" si="111"/>
        <v>8254296.183592</v>
      </c>
      <c r="L161" s="6">
        <f t="shared" si="112"/>
        <v>68.114776000000006</v>
      </c>
      <c r="M161" s="6">
        <f t="shared" si="113"/>
        <v>5242880</v>
      </c>
      <c r="N161" s="13">
        <f t="shared" si="114"/>
        <v>1.3123730671954099</v>
      </c>
      <c r="O161" s="13">
        <f t="shared" si="109"/>
        <v>1.3333333333333333</v>
      </c>
      <c r="P161" s="7">
        <f t="shared" si="115"/>
        <v>0</v>
      </c>
      <c r="Q161" s="7">
        <f t="shared" si="116"/>
        <v>1.6315490451605777E-3</v>
      </c>
      <c r="R161" s="6">
        <f t="shared" si="117"/>
        <v>1.6315490451605777E-3</v>
      </c>
      <c r="S161" s="6">
        <f t="shared" si="118"/>
        <v>1.6315490451605777E-3</v>
      </c>
      <c r="T161" s="7">
        <f t="shared" si="119"/>
        <v>0</v>
      </c>
      <c r="U161" s="7">
        <f t="shared" si="120"/>
        <v>0.11018396989024204</v>
      </c>
      <c r="V161" s="7">
        <f t="shared" si="121"/>
        <v>0.36439390446249315</v>
      </c>
      <c r="W161" s="6">
        <f t="shared" si="122"/>
        <v>0.47457787435273519</v>
      </c>
      <c r="X161" s="6">
        <v>1.6559999999999999E-3</v>
      </c>
      <c r="Y161" s="6">
        <v>0.47455440000055199</v>
      </c>
      <c r="Z161" s="3">
        <f t="shared" si="123"/>
        <v>6.5414951690821255</v>
      </c>
      <c r="AA161" s="3">
        <f t="shared" si="124"/>
        <v>39.875826973874396</v>
      </c>
      <c r="AB161" s="6">
        <f t="shared" si="125"/>
        <v>1.4765069347477198</v>
      </c>
      <c r="AC161" s="6">
        <f t="shared" si="128"/>
        <v>1.4765069347477198</v>
      </c>
      <c r="AD161" s="6">
        <f t="shared" si="126"/>
        <v>4.9466093209055741E-3</v>
      </c>
    </row>
    <row r="162" spans="6:30">
      <c r="F162" s="6">
        <f t="shared" si="127"/>
        <v>68114776</v>
      </c>
      <c r="G162" s="6">
        <v>155924</v>
      </c>
      <c r="H162" s="6">
        <v>5416358</v>
      </c>
      <c r="I162" s="12">
        <f t="shared" si="110"/>
        <v>10832716</v>
      </c>
      <c r="J162" s="6">
        <v>1032283.9097899999</v>
      </c>
      <c r="K162" s="12">
        <f t="shared" si="111"/>
        <v>8258271.2783199996</v>
      </c>
      <c r="L162" s="6">
        <f t="shared" si="112"/>
        <v>68.114776000000006</v>
      </c>
      <c r="M162" s="6">
        <f t="shared" si="113"/>
        <v>5242880</v>
      </c>
      <c r="N162" s="13">
        <f t="shared" si="114"/>
        <v>1.3117413602576309</v>
      </c>
      <c r="O162" s="13">
        <f t="shared" si="109"/>
        <v>1.3333333333333333</v>
      </c>
      <c r="P162" s="7">
        <f t="shared" si="115"/>
        <v>0</v>
      </c>
      <c r="Q162" s="7">
        <f t="shared" si="116"/>
        <v>1.6323347647257155E-3</v>
      </c>
      <c r="R162" s="6">
        <f t="shared" si="117"/>
        <v>1.6323347647257155E-3</v>
      </c>
      <c r="S162" s="6">
        <f t="shared" si="118"/>
        <v>1.6323347647257155E-3</v>
      </c>
      <c r="T162" s="7">
        <f t="shared" si="119"/>
        <v>0</v>
      </c>
      <c r="U162" s="7">
        <f t="shared" si="120"/>
        <v>0.11023703216327889</v>
      </c>
      <c r="V162" s="7">
        <f t="shared" si="121"/>
        <v>0.36241350280780571</v>
      </c>
      <c r="W162" s="6">
        <f t="shared" si="122"/>
        <v>0.47265053497108461</v>
      </c>
      <c r="X162" s="6">
        <v>1.647E-3</v>
      </c>
      <c r="Y162" s="6">
        <v>0.47321304545424603</v>
      </c>
      <c r="Z162" s="3">
        <f t="shared" si="123"/>
        <v>6.5772410443230118</v>
      </c>
      <c r="AA162" s="3">
        <f t="shared" si="124"/>
        <v>40.113035960267148</v>
      </c>
      <c r="AB162" s="6">
        <f t="shared" si="125"/>
        <v>0.89042108526317598</v>
      </c>
      <c r="AC162" s="6">
        <f t="shared" si="128"/>
        <v>0.89042108526317598</v>
      </c>
      <c r="AD162" s="6">
        <f t="shared" si="126"/>
        <v>0.11887045138864495</v>
      </c>
    </row>
    <row r="163" spans="6:30">
      <c r="F163" s="6">
        <f t="shared" si="127"/>
        <v>70219380</v>
      </c>
      <c r="G163" s="6">
        <v>240369</v>
      </c>
      <c r="H163" s="6">
        <v>5451000</v>
      </c>
      <c r="I163" s="12">
        <f t="shared" si="110"/>
        <v>10902000</v>
      </c>
      <c r="J163" s="6">
        <v>2161304.9414059999</v>
      </c>
      <c r="K163" s="12">
        <f t="shared" si="111"/>
        <v>17290439.531248</v>
      </c>
      <c r="L163" s="6">
        <f t="shared" si="112"/>
        <v>70.219380000000001</v>
      </c>
      <c r="M163" s="6">
        <f t="shared" si="113"/>
        <v>5242880</v>
      </c>
      <c r="N163" s="13">
        <f t="shared" si="114"/>
        <v>0.63052185459469978</v>
      </c>
      <c r="O163" s="13">
        <f t="shared" si="109"/>
        <v>1.3333333333333333</v>
      </c>
      <c r="P163" s="7">
        <f t="shared" si="115"/>
        <v>0</v>
      </c>
      <c r="Q163" s="7">
        <f t="shared" si="116"/>
        <v>3.4176384612525771E-3</v>
      </c>
      <c r="R163" s="6">
        <f t="shared" si="117"/>
        <v>3.4176384612525771E-3</v>
      </c>
      <c r="S163" s="6">
        <f t="shared" si="118"/>
        <v>3.4176384612525771E-3</v>
      </c>
      <c r="T163" s="7">
        <f t="shared" si="119"/>
        <v>0</v>
      </c>
      <c r="U163" s="7">
        <f t="shared" si="120"/>
        <v>0.23080456847273323</v>
      </c>
      <c r="V163" s="7">
        <f t="shared" si="121"/>
        <v>0.61810536089078705</v>
      </c>
      <c r="W163" s="6">
        <f t="shared" si="122"/>
        <v>0.84890992936352028</v>
      </c>
      <c r="X163" s="6">
        <v>2.8089999999999999E-3</v>
      </c>
      <c r="Y163" s="6">
        <v>0.84494720000000001</v>
      </c>
      <c r="Z163" s="3">
        <f t="shared" si="123"/>
        <v>3.8810964756140978</v>
      </c>
      <c r="AA163" s="3">
        <f t="shared" si="124"/>
        <v>49.242974813095053</v>
      </c>
      <c r="AB163" s="6">
        <f t="shared" si="125"/>
        <v>21.667442550821548</v>
      </c>
      <c r="AC163" s="6">
        <f t="shared" si="128"/>
        <v>21.667442550821548</v>
      </c>
      <c r="AD163" s="6">
        <f t="shared" si="126"/>
        <v>0.46899135987671986</v>
      </c>
    </row>
    <row r="164" spans="6:30">
      <c r="F164" s="6">
        <f t="shared" si="127"/>
        <v>70344708</v>
      </c>
      <c r="G164" s="6">
        <v>220542</v>
      </c>
      <c r="H164" s="6">
        <v>5494489</v>
      </c>
      <c r="I164" s="12">
        <f t="shared" si="110"/>
        <v>10988978</v>
      </c>
      <c r="J164" s="6">
        <v>2218486.7946779998</v>
      </c>
      <c r="K164" s="12">
        <f t="shared" si="111"/>
        <v>17747894.357423998</v>
      </c>
      <c r="L164" s="6">
        <f t="shared" si="112"/>
        <v>70.344707999999997</v>
      </c>
      <c r="M164" s="6">
        <f t="shared" si="113"/>
        <v>5242880</v>
      </c>
      <c r="N164" s="13">
        <f t="shared" si="114"/>
        <v>0.61917080295236693</v>
      </c>
      <c r="O164" s="13">
        <f t="shared" si="109"/>
        <v>1.3333333333333333</v>
      </c>
      <c r="P164" s="7">
        <f t="shared" si="115"/>
        <v>0</v>
      </c>
      <c r="Q164" s="7">
        <f t="shared" si="116"/>
        <v>3.5080592516205278E-3</v>
      </c>
      <c r="R164" s="6">
        <f t="shared" si="117"/>
        <v>3.5080592516205278E-3</v>
      </c>
      <c r="S164" s="6">
        <f t="shared" si="118"/>
        <v>3.5080592516205278E-3</v>
      </c>
      <c r="T164" s="7">
        <f t="shared" si="119"/>
        <v>0</v>
      </c>
      <c r="U164" s="7">
        <f t="shared" si="120"/>
        <v>0.23691098719971279</v>
      </c>
      <c r="V164" s="7">
        <f t="shared" si="121"/>
        <v>0.61964567328887732</v>
      </c>
      <c r="W164" s="6">
        <f t="shared" si="122"/>
        <v>0.85655666048859014</v>
      </c>
      <c r="X164" s="6">
        <v>2.8159999999999999E-3</v>
      </c>
      <c r="Y164" s="6">
        <v>0.85133937777715196</v>
      </c>
      <c r="Z164" s="3">
        <f t="shared" si="123"/>
        <v>3.9023359375000002</v>
      </c>
      <c r="AA164" s="3">
        <f t="shared" si="124"/>
        <v>50.420154424499998</v>
      </c>
      <c r="AB164" s="6">
        <f t="shared" si="125"/>
        <v>24.575967742206245</v>
      </c>
      <c r="AC164" s="6">
        <f t="shared" si="128"/>
        <v>24.575967742206245</v>
      </c>
      <c r="AD164" s="6">
        <f t="shared" si="126"/>
        <v>0.61283230256076093</v>
      </c>
    </row>
    <row r="165" spans="6:30">
      <c r="F165" s="6">
        <f t="shared" si="127"/>
        <v>71275120</v>
      </c>
      <c r="G165" s="6">
        <v>643994</v>
      </c>
      <c r="H165" s="6">
        <v>4866270</v>
      </c>
      <c r="I165" s="12">
        <f t="shared" si="110"/>
        <v>9732540</v>
      </c>
      <c r="J165" s="6">
        <v>1106465.2609860001</v>
      </c>
      <c r="K165" s="12">
        <f t="shared" si="111"/>
        <v>8851722.0878880005</v>
      </c>
      <c r="L165" s="6">
        <f t="shared" si="112"/>
        <v>71.275120000000001</v>
      </c>
      <c r="M165" s="6">
        <f t="shared" si="113"/>
        <v>5242880</v>
      </c>
      <c r="N165" s="13">
        <f t="shared" si="114"/>
        <v>1.0995080847959791</v>
      </c>
      <c r="O165" s="13">
        <f t="shared" si="109"/>
        <v>1.3333333333333333</v>
      </c>
      <c r="P165" s="7">
        <f t="shared" si="115"/>
        <v>0</v>
      </c>
      <c r="Q165" s="7">
        <f t="shared" si="116"/>
        <v>1.7496366012681372E-3</v>
      </c>
      <c r="R165" s="6">
        <f t="shared" si="117"/>
        <v>1.7496366012681372E-3</v>
      </c>
      <c r="S165" s="6">
        <f t="shared" si="118"/>
        <v>1.7496366012681372E-3</v>
      </c>
      <c r="T165" s="7">
        <f t="shared" si="119"/>
        <v>0</v>
      </c>
      <c r="U165" s="7">
        <f t="shared" si="120"/>
        <v>0.118158817943484</v>
      </c>
      <c r="V165" s="7">
        <f t="shared" si="121"/>
        <v>0.69468089153870227</v>
      </c>
      <c r="W165" s="6">
        <f t="shared" si="122"/>
        <v>0.81283970948218631</v>
      </c>
      <c r="X165" s="6">
        <v>3.1570000000000001E-3</v>
      </c>
      <c r="Y165" s="6">
        <v>0.830319699999713</v>
      </c>
      <c r="Z165" s="3">
        <f t="shared" si="123"/>
        <v>3.0828444726005704</v>
      </c>
      <c r="AA165" s="3">
        <f t="shared" si="124"/>
        <v>22.430717992747546</v>
      </c>
      <c r="AB165" s="6">
        <f t="shared" si="125"/>
        <v>44.579138382383995</v>
      </c>
      <c r="AC165" s="6">
        <f t="shared" si="128"/>
        <v>44.579138382383995</v>
      </c>
      <c r="AD165" s="6">
        <f t="shared" si="126"/>
        <v>2.1052120668138707</v>
      </c>
    </row>
    <row r="166" spans="6:30">
      <c r="F166" s="6">
        <f t="shared" si="127"/>
        <v>71739624</v>
      </c>
      <c r="G166" s="6">
        <v>155331</v>
      </c>
      <c r="H166" s="6">
        <v>5719417</v>
      </c>
      <c r="I166" s="12">
        <f t="shared" si="110"/>
        <v>11438834</v>
      </c>
      <c r="J166" s="6">
        <v>2248737.6804200001</v>
      </c>
      <c r="K166" s="12">
        <f t="shared" si="111"/>
        <v>17989901.443360001</v>
      </c>
      <c r="L166" s="6">
        <f t="shared" si="112"/>
        <v>71.739624000000006</v>
      </c>
      <c r="M166" s="6">
        <f t="shared" si="113"/>
        <v>5242880</v>
      </c>
      <c r="N166" s="13">
        <f t="shared" si="114"/>
        <v>0.63584750789293665</v>
      </c>
      <c r="O166" s="13">
        <f t="shared" si="109"/>
        <v>1.3333333333333333</v>
      </c>
      <c r="P166" s="7">
        <f t="shared" si="115"/>
        <v>0</v>
      </c>
      <c r="Q166" s="7">
        <f t="shared" si="116"/>
        <v>3.5558945147609348E-3</v>
      </c>
      <c r="R166" s="6">
        <f t="shared" si="117"/>
        <v>3.5558945147609348E-3</v>
      </c>
      <c r="S166" s="6">
        <f t="shared" si="118"/>
        <v>3.5558945147609348E-3</v>
      </c>
      <c r="T166" s="7">
        <f t="shared" si="119"/>
        <v>0</v>
      </c>
      <c r="U166" s="7">
        <f t="shared" si="120"/>
        <v>0.24014146268507316</v>
      </c>
      <c r="V166" s="7">
        <f t="shared" si="121"/>
        <v>0.82428717760658188</v>
      </c>
      <c r="W166" s="6">
        <f t="shared" si="122"/>
        <v>1.064428640291655</v>
      </c>
      <c r="X166" s="6">
        <v>3.7460000000000002E-3</v>
      </c>
      <c r="Y166" s="6">
        <v>1.069454184614232</v>
      </c>
      <c r="Z166" s="3">
        <f t="shared" si="123"/>
        <v>3.0536129204484781</v>
      </c>
      <c r="AA166" s="3">
        <f t="shared" si="124"/>
        <v>38.419437145456492</v>
      </c>
      <c r="AB166" s="6">
        <f t="shared" si="125"/>
        <v>5.074892825388825</v>
      </c>
      <c r="AC166" s="6">
        <f t="shared" si="128"/>
        <v>5.074892825388825</v>
      </c>
      <c r="AD166" s="6">
        <f t="shared" si="126"/>
        <v>0.4699167477090061</v>
      </c>
    </row>
    <row r="167" spans="6:30">
      <c r="F167" s="6">
        <f t="shared" si="127"/>
        <v>72624904</v>
      </c>
      <c r="G167" s="6">
        <v>1971281</v>
      </c>
      <c r="H167" s="6">
        <v>2766607</v>
      </c>
      <c r="I167" s="12">
        <f t="shared" si="110"/>
        <v>5533214</v>
      </c>
      <c r="J167" s="6">
        <v>1681943.170898</v>
      </c>
      <c r="K167" s="12">
        <f t="shared" si="111"/>
        <v>13455545.367184</v>
      </c>
      <c r="L167" s="6">
        <f t="shared" si="112"/>
        <v>72.624904000000001</v>
      </c>
      <c r="M167" s="6">
        <f t="shared" si="113"/>
        <v>5242880</v>
      </c>
      <c r="N167" s="13">
        <f t="shared" si="114"/>
        <v>0.41122183077726865</v>
      </c>
      <c r="O167" s="13">
        <f t="shared" si="109"/>
        <v>1.3333333333333333</v>
      </c>
      <c r="P167" s="7">
        <f t="shared" si="115"/>
        <v>0</v>
      </c>
      <c r="Q167" s="7">
        <f t="shared" si="116"/>
        <v>2.6596310221558461E-3</v>
      </c>
      <c r="R167" s="6">
        <f t="shared" si="117"/>
        <v>2.6596310221558461E-3</v>
      </c>
      <c r="S167" s="6">
        <f t="shared" si="118"/>
        <v>2.6596310221558461E-3</v>
      </c>
      <c r="T167" s="7">
        <f t="shared" si="119"/>
        <v>0</v>
      </c>
      <c r="U167" s="7">
        <f t="shared" si="120"/>
        <v>0.179613788095185</v>
      </c>
      <c r="V167" s="7">
        <f t="shared" si="121"/>
        <v>0.65067196587898091</v>
      </c>
      <c r="W167" s="6">
        <f t="shared" si="122"/>
        <v>0.83028575397416593</v>
      </c>
      <c r="X167" s="6">
        <v>2.957E-3</v>
      </c>
      <c r="Y167" s="6">
        <v>0.88443870000000002</v>
      </c>
      <c r="Z167" s="3">
        <f t="shared" si="123"/>
        <v>1.8712255664524855</v>
      </c>
      <c r="AA167" s="3">
        <f t="shared" si="124"/>
        <v>36.403233999821438</v>
      </c>
      <c r="AB167" s="6">
        <f t="shared" si="125"/>
        <v>10.056441590941963</v>
      </c>
      <c r="AC167" s="6">
        <f t="shared" si="128"/>
        <v>10.056441590941963</v>
      </c>
      <c r="AD167" s="6">
        <f t="shared" si="126"/>
        <v>6.1228602983829283</v>
      </c>
    </row>
    <row r="168" spans="6:30">
      <c r="F168" s="6">
        <f t="shared" si="127"/>
        <v>73013268</v>
      </c>
      <c r="G168" s="6">
        <v>201822</v>
      </c>
      <c r="H168" s="6">
        <v>5748069</v>
      </c>
      <c r="I168" s="12">
        <f t="shared" si="110"/>
        <v>11496138</v>
      </c>
      <c r="J168" s="6">
        <v>2271624.1816409999</v>
      </c>
      <c r="K168" s="12">
        <f t="shared" si="111"/>
        <v>18172993.453127999</v>
      </c>
      <c r="L168" s="6">
        <f t="shared" si="112"/>
        <v>73.013267999999997</v>
      </c>
      <c r="M168" s="6">
        <f t="shared" si="113"/>
        <v>5242880</v>
      </c>
      <c r="N168" s="13">
        <f t="shared" si="114"/>
        <v>0.6325946261770784</v>
      </c>
      <c r="O168" s="13">
        <f t="shared" si="109"/>
        <v>1.3333333333333333</v>
      </c>
      <c r="P168" s="7">
        <f t="shared" si="115"/>
        <v>0</v>
      </c>
      <c r="Q168" s="7">
        <f t="shared" si="116"/>
        <v>3.5920845892469114E-3</v>
      </c>
      <c r="R168" s="6">
        <f t="shared" si="117"/>
        <v>3.5920845892469114E-3</v>
      </c>
      <c r="S168" s="6">
        <f t="shared" si="118"/>
        <v>3.5920845892469114E-3</v>
      </c>
      <c r="T168" s="7">
        <f t="shared" si="119"/>
        <v>0</v>
      </c>
      <c r="U168" s="7">
        <f t="shared" si="120"/>
        <v>0.24258549958933676</v>
      </c>
      <c r="V168" s="7">
        <f t="shared" si="121"/>
        <v>0.64451071628661993</v>
      </c>
      <c r="W168" s="6">
        <f t="shared" si="122"/>
        <v>0.88709621587595666</v>
      </c>
      <c r="X168" s="6">
        <v>2.9290000000000002E-3</v>
      </c>
      <c r="Y168" s="6">
        <v>0.86590027000000003</v>
      </c>
      <c r="Z168" s="3">
        <f t="shared" si="123"/>
        <v>3.9249361556845335</v>
      </c>
      <c r="AA168" s="3">
        <f t="shared" si="124"/>
        <v>49.63603537897712</v>
      </c>
      <c r="AB168" s="6">
        <f t="shared" si="125"/>
        <v>22.638599837723156</v>
      </c>
      <c r="AC168" s="6">
        <f t="shared" si="128"/>
        <v>22.638599837723156</v>
      </c>
      <c r="AD168" s="6">
        <f t="shared" si="126"/>
        <v>2.4478507064048651</v>
      </c>
    </row>
    <row r="169" spans="6:30">
      <c r="F169" s="6">
        <f t="shared" si="127"/>
        <v>73374112</v>
      </c>
      <c r="G169" s="6">
        <v>917825</v>
      </c>
      <c r="H169" s="6">
        <v>4584801</v>
      </c>
      <c r="I169" s="12">
        <f t="shared" si="110"/>
        <v>9169602</v>
      </c>
      <c r="J169" s="6">
        <v>1127595.078613</v>
      </c>
      <c r="K169" s="12">
        <f t="shared" si="111"/>
        <v>9020760.6289039999</v>
      </c>
      <c r="L169" s="6">
        <f t="shared" si="112"/>
        <v>73.374111999999997</v>
      </c>
      <c r="M169" s="6">
        <f t="shared" si="113"/>
        <v>5242880</v>
      </c>
      <c r="N169" s="13">
        <f t="shared" si="114"/>
        <v>1.016499869270346</v>
      </c>
      <c r="O169" s="13">
        <f t="shared" si="109"/>
        <v>1.3333333333333333</v>
      </c>
      <c r="P169" s="7">
        <f t="shared" si="115"/>
        <v>0</v>
      </c>
      <c r="Q169" s="7">
        <f t="shared" si="116"/>
        <v>1.7830488588435583E-3</v>
      </c>
      <c r="R169" s="6">
        <f t="shared" si="117"/>
        <v>1.7830488588435583E-3</v>
      </c>
      <c r="S169" s="6">
        <f t="shared" si="118"/>
        <v>1.7830488588435583E-3</v>
      </c>
      <c r="T169" s="7">
        <f t="shared" si="119"/>
        <v>0</v>
      </c>
      <c r="U169" s="7">
        <f t="shared" si="120"/>
        <v>0.12041525957089022</v>
      </c>
      <c r="V169" s="7">
        <f t="shared" si="121"/>
        <v>0.37099524331145139</v>
      </c>
      <c r="W169" s="6">
        <f t="shared" si="122"/>
        <v>0.49141050288234162</v>
      </c>
      <c r="X169" s="6">
        <v>1.686E-3</v>
      </c>
      <c r="Y169" s="6">
        <v>0.51179934999943799</v>
      </c>
      <c r="Z169" s="3">
        <f t="shared" si="123"/>
        <v>5.4386725978647688</v>
      </c>
      <c r="AA169" s="3">
        <f t="shared" si="124"/>
        <v>42.803134656721227</v>
      </c>
      <c r="AB169" s="6">
        <f t="shared" si="125"/>
        <v>5.7561600737579068</v>
      </c>
      <c r="AC169" s="6">
        <f t="shared" si="128"/>
        <v>5.7561600737579068</v>
      </c>
      <c r="AD169" s="6">
        <f t="shared" si="126"/>
        <v>3.9837579155031686</v>
      </c>
    </row>
    <row r="170" spans="6:30">
      <c r="F170" s="6">
        <f t="shared" si="127"/>
        <v>73628616</v>
      </c>
      <c r="G170" s="6">
        <v>2216688</v>
      </c>
      <c r="H170" s="6">
        <v>2441238</v>
      </c>
      <c r="I170" s="12">
        <f t="shared" si="110"/>
        <v>4882476</v>
      </c>
      <c r="J170" s="6">
        <v>1777212.4096679999</v>
      </c>
      <c r="K170" s="12">
        <f t="shared" si="111"/>
        <v>14217699.277344</v>
      </c>
      <c r="L170" s="6">
        <f t="shared" si="112"/>
        <v>73.628615999999994</v>
      </c>
      <c r="M170" s="6">
        <f t="shared" si="113"/>
        <v>5242880</v>
      </c>
      <c r="N170" s="13">
        <f t="shared" si="114"/>
        <v>0.3434083043084375</v>
      </c>
      <c r="O170" s="13">
        <f t="shared" si="109"/>
        <v>1.3333333333333333</v>
      </c>
      <c r="P170" s="7">
        <f t="shared" si="115"/>
        <v>0</v>
      </c>
      <c r="Q170" s="7">
        <f t="shared" si="116"/>
        <v>2.8102788129219175E-3</v>
      </c>
      <c r="R170" s="6">
        <f t="shared" si="117"/>
        <v>2.8102788129219175E-3</v>
      </c>
      <c r="S170" s="6">
        <f t="shared" si="118"/>
        <v>2.8102788129219175E-3</v>
      </c>
      <c r="T170" s="7">
        <f t="shared" si="119"/>
        <v>0</v>
      </c>
      <c r="U170" s="7">
        <f t="shared" si="120"/>
        <v>0.18978753781544952</v>
      </c>
      <c r="V170" s="7">
        <f t="shared" si="121"/>
        <v>0.771036377558319</v>
      </c>
      <c r="W170" s="6">
        <f t="shared" si="122"/>
        <v>0.96082391537376854</v>
      </c>
      <c r="X170" s="6">
        <v>3.5040000000000002E-3</v>
      </c>
      <c r="Y170" s="6">
        <v>1.0127727999988319</v>
      </c>
      <c r="Z170" s="3">
        <f t="shared" si="123"/>
        <v>1.3934006849315068</v>
      </c>
      <c r="AA170" s="3">
        <f t="shared" si="124"/>
        <v>32.460500633205477</v>
      </c>
      <c r="AB170" s="6">
        <f t="shared" si="125"/>
        <v>19.797979083278612</v>
      </c>
      <c r="AC170" s="6">
        <f t="shared" si="128"/>
        <v>19.797979083278612</v>
      </c>
      <c r="AD170" s="6">
        <f t="shared" si="126"/>
        <v>5.1293720195806234</v>
      </c>
    </row>
    <row r="171" spans="6:30">
      <c r="F171" s="6">
        <f t="shared" si="127"/>
        <v>73643192</v>
      </c>
      <c r="G171" s="6">
        <v>227362</v>
      </c>
      <c r="H171" s="6">
        <v>5757996</v>
      </c>
      <c r="I171" s="12">
        <f t="shared" si="110"/>
        <v>11515992</v>
      </c>
      <c r="J171" s="6">
        <v>2316293.0388179999</v>
      </c>
      <c r="K171" s="12">
        <f t="shared" si="111"/>
        <v>18530344.310543999</v>
      </c>
      <c r="L171" s="6">
        <f t="shared" si="112"/>
        <v>73.643191999999999</v>
      </c>
      <c r="M171" s="6">
        <f t="shared" si="113"/>
        <v>5242880</v>
      </c>
      <c r="N171" s="13">
        <f t="shared" si="114"/>
        <v>0.62146670385650937</v>
      </c>
      <c r="O171" s="13">
        <f t="shared" si="109"/>
        <v>1.3333333333333333</v>
      </c>
      <c r="P171" s="7">
        <f t="shared" si="115"/>
        <v>0</v>
      </c>
      <c r="Q171" s="7">
        <f t="shared" si="116"/>
        <v>3.6627187701917816E-3</v>
      </c>
      <c r="R171" s="6">
        <f t="shared" si="117"/>
        <v>3.6627187701917816E-3</v>
      </c>
      <c r="S171" s="6">
        <f t="shared" si="118"/>
        <v>3.6627187701917816E-3</v>
      </c>
      <c r="T171" s="7">
        <f t="shared" si="119"/>
        <v>0</v>
      </c>
      <c r="U171" s="7">
        <f t="shared" si="120"/>
        <v>0.24735566233101855</v>
      </c>
      <c r="V171" s="7">
        <f t="shared" si="121"/>
        <v>0.66145415266561258</v>
      </c>
      <c r="W171" s="6">
        <f t="shared" si="122"/>
        <v>0.90880981499663116</v>
      </c>
      <c r="X171" s="6">
        <v>3.006E-3</v>
      </c>
      <c r="Y171" s="6">
        <v>0.90195029999999998</v>
      </c>
      <c r="Z171" s="3">
        <f t="shared" si="123"/>
        <v>3.8310019960079842</v>
      </c>
      <c r="AA171" s="3">
        <f t="shared" si="124"/>
        <v>49.315620254275444</v>
      </c>
      <c r="AB171" s="6">
        <f t="shared" si="125"/>
        <v>21.846931809440505</v>
      </c>
      <c r="AC171" s="6">
        <f t="shared" si="128"/>
        <v>21.846931809440505</v>
      </c>
      <c r="AD171" s="6">
        <f t="shared" si="126"/>
        <v>0.76052028550034045</v>
      </c>
    </row>
    <row r="172" spans="6:30">
      <c r="F172" s="6">
        <f t="shared" si="127"/>
        <v>74500488</v>
      </c>
      <c r="G172" s="6">
        <v>806529</v>
      </c>
      <c r="H172" s="6">
        <v>4864159</v>
      </c>
      <c r="I172" s="12">
        <f t="shared" si="110"/>
        <v>9728318</v>
      </c>
      <c r="J172" s="6">
        <v>2092578.2143550001</v>
      </c>
      <c r="K172" s="12">
        <f t="shared" si="111"/>
        <v>16740625.71484</v>
      </c>
      <c r="L172" s="6">
        <f t="shared" si="112"/>
        <v>74.500488000000004</v>
      </c>
      <c r="M172" s="6">
        <f t="shared" si="113"/>
        <v>5242880</v>
      </c>
      <c r="N172" s="13">
        <f t="shared" si="114"/>
        <v>0.58112033359518778</v>
      </c>
      <c r="O172" s="13">
        <f t="shared" si="109"/>
        <v>1.3333333333333333</v>
      </c>
      <c r="P172" s="7">
        <f t="shared" si="115"/>
        <v>0</v>
      </c>
      <c r="Q172" s="7">
        <f t="shared" si="116"/>
        <v>3.30896193847893E-3</v>
      </c>
      <c r="R172" s="6">
        <f t="shared" si="117"/>
        <v>3.30896193847893E-3</v>
      </c>
      <c r="S172" s="6">
        <f t="shared" si="118"/>
        <v>3.30896193847893E-3</v>
      </c>
      <c r="T172" s="7">
        <f t="shared" si="119"/>
        <v>0</v>
      </c>
      <c r="U172" s="7">
        <f t="shared" si="120"/>
        <v>0.22346527901123303</v>
      </c>
      <c r="V172" s="7">
        <f t="shared" si="121"/>
        <v>0.62074589643037037</v>
      </c>
      <c r="W172" s="6">
        <f t="shared" si="122"/>
        <v>0.8442111754416034</v>
      </c>
      <c r="X172" s="6">
        <v>2.8210000000000002E-3</v>
      </c>
      <c r="Y172" s="6">
        <v>0.86842917777652395</v>
      </c>
      <c r="Z172" s="3">
        <f t="shared" si="123"/>
        <v>3.4485352711804325</v>
      </c>
      <c r="AA172" s="3">
        <f t="shared" si="124"/>
        <v>47.474301920850763</v>
      </c>
      <c r="AB172" s="6">
        <f t="shared" si="125"/>
        <v>17.297480981174402</v>
      </c>
      <c r="AC172" s="6">
        <f t="shared" si="128"/>
        <v>17.297480981174402</v>
      </c>
      <c r="AD172" s="6">
        <f t="shared" si="126"/>
        <v>2.7887135709703963</v>
      </c>
    </row>
    <row r="173" spans="6:30">
      <c r="F173" s="6">
        <f t="shared" si="127"/>
        <v>75427324</v>
      </c>
      <c r="G173" s="6">
        <v>199187</v>
      </c>
      <c r="H173" s="6">
        <v>5953632</v>
      </c>
      <c r="I173" s="12">
        <f t="shared" si="110"/>
        <v>11907264</v>
      </c>
      <c r="J173" s="6">
        <v>2383285.7143549998</v>
      </c>
      <c r="K173" s="12">
        <f t="shared" si="111"/>
        <v>19066285.714839999</v>
      </c>
      <c r="L173" s="6">
        <f t="shared" si="112"/>
        <v>75.427323999999999</v>
      </c>
      <c r="M173" s="6">
        <f t="shared" si="113"/>
        <v>5242880</v>
      </c>
      <c r="N173" s="13">
        <f t="shared" si="114"/>
        <v>0.62451933103740986</v>
      </c>
      <c r="O173" s="13">
        <f t="shared" si="109"/>
        <v>1.3333333333333333</v>
      </c>
      <c r="P173" s="7">
        <f t="shared" si="115"/>
        <v>0</v>
      </c>
      <c r="Q173" s="7">
        <f t="shared" si="116"/>
        <v>3.7686532638169716E-3</v>
      </c>
      <c r="R173" s="6">
        <f t="shared" si="117"/>
        <v>3.7686532638169716E-3</v>
      </c>
      <c r="S173" s="6">
        <f t="shared" si="118"/>
        <v>3.7686532638169716E-3</v>
      </c>
      <c r="T173" s="7">
        <f t="shared" si="119"/>
        <v>0</v>
      </c>
      <c r="U173" s="7">
        <f t="shared" si="120"/>
        <v>0.25450977338306308</v>
      </c>
      <c r="V173" s="7">
        <f t="shared" si="121"/>
        <v>0.66123410803731397</v>
      </c>
      <c r="W173" s="6">
        <f t="shared" si="122"/>
        <v>0.9157438814203771</v>
      </c>
      <c r="X173" s="6">
        <v>3.0049999999999999E-3</v>
      </c>
      <c r="Y173" s="6">
        <v>0.89450654545536501</v>
      </c>
      <c r="Z173" s="3">
        <f t="shared" si="123"/>
        <v>3.9624838602329455</v>
      </c>
      <c r="AA173" s="3">
        <f t="shared" si="124"/>
        <v>50.758830522036604</v>
      </c>
      <c r="AB173" s="6">
        <f t="shared" si="125"/>
        <v>25.412754203559789</v>
      </c>
      <c r="AC173" s="6">
        <f t="shared" si="128"/>
        <v>25.412754203559789</v>
      </c>
      <c r="AD173" s="6">
        <f t="shared" si="126"/>
        <v>2.3741957029728424</v>
      </c>
    </row>
    <row r="174" spans="6:30">
      <c r="F174" s="6">
        <f t="shared" si="127"/>
        <v>75472412</v>
      </c>
      <c r="G174" s="6">
        <v>217918</v>
      </c>
      <c r="H174" s="6">
        <v>5926171</v>
      </c>
      <c r="I174" s="12">
        <f t="shared" si="110"/>
        <v>11852342</v>
      </c>
      <c r="J174" s="6">
        <v>2374401.5605469998</v>
      </c>
      <c r="K174" s="12">
        <f t="shared" si="111"/>
        <v>18995212.484375998</v>
      </c>
      <c r="L174" s="6">
        <f t="shared" si="112"/>
        <v>75.472412000000006</v>
      </c>
      <c r="M174" s="6">
        <f t="shared" si="113"/>
        <v>5242880</v>
      </c>
      <c r="N174" s="13">
        <f t="shared" si="114"/>
        <v>0.62396469688079692</v>
      </c>
      <c r="O174" s="13">
        <f t="shared" si="109"/>
        <v>1.3333333333333333</v>
      </c>
      <c r="P174" s="7">
        <f t="shared" si="115"/>
        <v>0</v>
      </c>
      <c r="Q174" s="7">
        <f t="shared" si="116"/>
        <v>3.7546048872236378E-3</v>
      </c>
      <c r="R174" s="6">
        <f t="shared" si="117"/>
        <v>3.7546048872236378E-3</v>
      </c>
      <c r="S174" s="6">
        <f t="shared" si="118"/>
        <v>3.7546048872236378E-3</v>
      </c>
      <c r="T174" s="7">
        <f t="shared" si="119"/>
        <v>0</v>
      </c>
      <c r="U174" s="7">
        <f t="shared" si="120"/>
        <v>0.25356103947392439</v>
      </c>
      <c r="V174" s="7">
        <f t="shared" si="121"/>
        <v>0.65243232290536979</v>
      </c>
      <c r="W174" s="6">
        <f t="shared" si="122"/>
        <v>0.90599336237929418</v>
      </c>
      <c r="X174" s="6">
        <v>2.9650000000000002E-3</v>
      </c>
      <c r="Y174" s="6">
        <v>0.90245705000000009</v>
      </c>
      <c r="Z174" s="3">
        <f t="shared" si="123"/>
        <v>3.9974172006745361</v>
      </c>
      <c r="AA174" s="3">
        <f t="shared" si="124"/>
        <v>51.251838069142657</v>
      </c>
      <c r="AB174" s="6">
        <f t="shared" si="125"/>
        <v>26.63085623013955</v>
      </c>
      <c r="AC174" s="6">
        <f t="shared" si="128"/>
        <v>26.63085623013955</v>
      </c>
      <c r="AD174" s="6">
        <f t="shared" si="126"/>
        <v>0.39185381501469591</v>
      </c>
    </row>
    <row r="175" spans="6:30">
      <c r="F175" s="6">
        <f t="shared" si="127"/>
        <v>75521600</v>
      </c>
      <c r="G175" s="6">
        <v>440020</v>
      </c>
      <c r="H175" s="6">
        <v>5560100</v>
      </c>
      <c r="I175" s="12">
        <f t="shared" si="110"/>
        <v>11120200</v>
      </c>
      <c r="J175" s="6">
        <v>1241295.282104</v>
      </c>
      <c r="K175" s="12">
        <f t="shared" si="111"/>
        <v>9930362.2568319999</v>
      </c>
      <c r="L175" s="6">
        <f t="shared" si="112"/>
        <v>75.521600000000007</v>
      </c>
      <c r="M175" s="6">
        <f t="shared" si="113"/>
        <v>5242880</v>
      </c>
      <c r="N175" s="13">
        <f t="shared" si="114"/>
        <v>1.1198181609487008</v>
      </c>
      <c r="O175" s="13">
        <f t="shared" si="109"/>
        <v>1.3333333333333333</v>
      </c>
      <c r="P175" s="7">
        <f t="shared" si="115"/>
        <v>0</v>
      </c>
      <c r="Q175" s="7">
        <f t="shared" si="116"/>
        <v>1.9628412523455588E-3</v>
      </c>
      <c r="R175" s="6">
        <f t="shared" si="117"/>
        <v>1.9628412523455588E-3</v>
      </c>
      <c r="S175" s="6">
        <f t="shared" si="118"/>
        <v>1.9628412523455588E-3</v>
      </c>
      <c r="T175" s="7">
        <f t="shared" si="119"/>
        <v>0</v>
      </c>
      <c r="U175" s="7">
        <f t="shared" si="120"/>
        <v>0.13255724189797941</v>
      </c>
      <c r="V175" s="7">
        <f t="shared" si="121"/>
        <v>0.39564024168089534</v>
      </c>
      <c r="W175" s="6">
        <f t="shared" si="122"/>
        <v>0.52819748357887475</v>
      </c>
      <c r="X175" s="6">
        <v>1.7979999999999999E-3</v>
      </c>
      <c r="Y175" s="6">
        <v>0.54561594285688597</v>
      </c>
      <c r="Z175" s="3">
        <f t="shared" si="123"/>
        <v>6.1847608453837601</v>
      </c>
      <c r="AA175" s="3">
        <f t="shared" si="124"/>
        <v>44.184036737850946</v>
      </c>
      <c r="AB175" s="6">
        <f t="shared" si="125"/>
        <v>9.1680340570388736</v>
      </c>
      <c r="AC175" s="6">
        <f t="shared" si="128"/>
        <v>9.1680340570388736</v>
      </c>
      <c r="AD175" s="6">
        <f t="shared" si="126"/>
        <v>3.1924395733025808</v>
      </c>
    </row>
    <row r="176" spans="6:30">
      <c r="F176" s="6">
        <f t="shared" si="127"/>
        <v>76607116</v>
      </c>
      <c r="G176" s="6">
        <v>735323</v>
      </c>
      <c r="H176" s="6">
        <v>5158388</v>
      </c>
      <c r="I176" s="12">
        <f t="shared" si="110"/>
        <v>10316776</v>
      </c>
      <c r="J176" s="6">
        <v>1255705.8558350001</v>
      </c>
      <c r="K176" s="12">
        <f t="shared" si="111"/>
        <v>10045646.84668</v>
      </c>
      <c r="L176" s="6">
        <f t="shared" si="112"/>
        <v>76.607116000000005</v>
      </c>
      <c r="M176" s="6">
        <f t="shared" si="113"/>
        <v>5242880</v>
      </c>
      <c r="N176" s="13">
        <f t="shared" si="114"/>
        <v>1.0269897157901391</v>
      </c>
      <c r="O176" s="13">
        <f t="shared" si="109"/>
        <v>1.3333333333333333</v>
      </c>
      <c r="P176" s="7">
        <f t="shared" si="115"/>
        <v>0</v>
      </c>
      <c r="Q176" s="7">
        <f t="shared" si="116"/>
        <v>1.9856284722737857E-3</v>
      </c>
      <c r="R176" s="6">
        <f t="shared" si="117"/>
        <v>1.9856284722737857E-3</v>
      </c>
      <c r="S176" s="6">
        <f t="shared" si="118"/>
        <v>1.9856284722737857E-3</v>
      </c>
      <c r="T176" s="7">
        <f t="shared" si="119"/>
        <v>0</v>
      </c>
      <c r="U176" s="7">
        <f t="shared" si="120"/>
        <v>0.13409613915755089</v>
      </c>
      <c r="V176" s="7">
        <f t="shared" si="121"/>
        <v>0.45109148801214438</v>
      </c>
      <c r="W176" s="6">
        <f t="shared" si="122"/>
        <v>0.5851876271696953</v>
      </c>
      <c r="X176" s="6">
        <v>2.0500000000000002E-3</v>
      </c>
      <c r="Y176" s="6">
        <v>0.60205766666735006</v>
      </c>
      <c r="Z176" s="3">
        <f t="shared" si="123"/>
        <v>5.0325736585365846</v>
      </c>
      <c r="AA176" s="3">
        <f t="shared" si="124"/>
        <v>39.202524279726831</v>
      </c>
      <c r="AB176" s="6">
        <f t="shared" si="125"/>
        <v>3.1400745232299716</v>
      </c>
      <c r="AC176" s="6">
        <f t="shared" si="128"/>
        <v>3.1400745232299716</v>
      </c>
      <c r="AD176" s="6">
        <f t="shared" si="126"/>
        <v>2.8020637277219191</v>
      </c>
    </row>
    <row r="177" spans="6:30">
      <c r="F177" s="6">
        <f t="shared" si="127"/>
        <v>77460444</v>
      </c>
      <c r="G177" s="6">
        <v>213453</v>
      </c>
      <c r="H177" s="6">
        <v>6099282</v>
      </c>
      <c r="I177" s="12">
        <f t="shared" si="110"/>
        <v>12198564</v>
      </c>
      <c r="J177" s="6">
        <v>2409435.1818849999</v>
      </c>
      <c r="K177" s="12">
        <f t="shared" si="111"/>
        <v>19275481.455079999</v>
      </c>
      <c r="L177" s="6">
        <f t="shared" si="112"/>
        <v>77.460443999999995</v>
      </c>
      <c r="M177" s="6">
        <f t="shared" si="113"/>
        <v>5242880</v>
      </c>
      <c r="N177" s="13">
        <f t="shared" si="114"/>
        <v>0.632853920065644</v>
      </c>
      <c r="O177" s="13">
        <f t="shared" si="109"/>
        <v>1.3333333333333333</v>
      </c>
      <c r="P177" s="7">
        <f t="shared" si="115"/>
        <v>0</v>
      </c>
      <c r="Q177" s="7">
        <f t="shared" si="116"/>
        <v>3.8100030170422918E-3</v>
      </c>
      <c r="R177" s="6">
        <f t="shared" si="117"/>
        <v>3.8100030170422918E-3</v>
      </c>
      <c r="S177" s="6">
        <f t="shared" si="118"/>
        <v>3.8100030170422918E-3</v>
      </c>
      <c r="T177" s="7">
        <f t="shared" si="119"/>
        <v>0</v>
      </c>
      <c r="U177" s="7">
        <f t="shared" si="120"/>
        <v>0.25730226066860418</v>
      </c>
      <c r="V177" s="7">
        <f t="shared" si="121"/>
        <v>0.6660750898598834</v>
      </c>
      <c r="W177" s="6">
        <f t="shared" si="122"/>
        <v>0.92337735052848757</v>
      </c>
      <c r="X177" s="6">
        <v>3.0270000000000002E-3</v>
      </c>
      <c r="Y177" s="6">
        <v>0.90746708181845703</v>
      </c>
      <c r="Z177" s="3">
        <f t="shared" si="123"/>
        <v>4.0299187314172444</v>
      </c>
      <c r="AA177" s="3">
        <f t="shared" si="124"/>
        <v>50.942798691985459</v>
      </c>
      <c r="AB177" s="6">
        <f t="shared" si="125"/>
        <v>25.867294913851719</v>
      </c>
      <c r="AC177" s="6">
        <f t="shared" si="128"/>
        <v>25.867294913851719</v>
      </c>
      <c r="AD177" s="6">
        <f t="shared" si="126"/>
        <v>1.7532612508817662</v>
      </c>
    </row>
    <row r="178" spans="6:30">
      <c r="F178" s="6">
        <f t="shared" si="127"/>
        <v>79589028</v>
      </c>
      <c r="G178" s="6">
        <v>916428</v>
      </c>
      <c r="H178" s="6">
        <v>5105039</v>
      </c>
      <c r="I178" s="12">
        <f t="shared" si="110"/>
        <v>10210078</v>
      </c>
      <c r="J178" s="6">
        <v>1191143.9777830001</v>
      </c>
      <c r="K178" s="12">
        <f t="shared" si="111"/>
        <v>9529151.8222640008</v>
      </c>
      <c r="L178" s="6">
        <f t="shared" si="112"/>
        <v>79.589027999999999</v>
      </c>
      <c r="M178" s="6">
        <f t="shared" si="113"/>
        <v>5242880</v>
      </c>
      <c r="N178" s="13">
        <f t="shared" si="114"/>
        <v>1.0714571653843394</v>
      </c>
      <c r="O178" s="13">
        <f t="shared" si="109"/>
        <v>1.3333333333333333</v>
      </c>
      <c r="P178" s="7">
        <f t="shared" si="115"/>
        <v>0</v>
      </c>
      <c r="Q178" s="7">
        <f t="shared" si="116"/>
        <v>1.8835377615489613E-3</v>
      </c>
      <c r="R178" s="6">
        <f t="shared" si="117"/>
        <v>1.8835377615489613E-3</v>
      </c>
      <c r="S178" s="6">
        <f t="shared" si="118"/>
        <v>1.8835377615489613E-3</v>
      </c>
      <c r="T178" s="7">
        <f t="shared" si="119"/>
        <v>0</v>
      </c>
      <c r="U178" s="7">
        <f t="shared" si="120"/>
        <v>0.12720161163480004</v>
      </c>
      <c r="V178" s="7">
        <f t="shared" si="121"/>
        <v>0.60182205839669012</v>
      </c>
      <c r="W178" s="6">
        <f t="shared" si="122"/>
        <v>0.72902367003149016</v>
      </c>
      <c r="X178" s="6">
        <v>2.735E-3</v>
      </c>
      <c r="Y178" s="6">
        <v>0.76842559999999993</v>
      </c>
      <c r="Z178" s="3">
        <f t="shared" si="123"/>
        <v>3.7331180987202925</v>
      </c>
      <c r="AA178" s="3">
        <f t="shared" si="124"/>
        <v>27.87320459894406</v>
      </c>
      <c r="AB178" s="6">
        <f t="shared" si="125"/>
        <v>31.132074532030668</v>
      </c>
      <c r="AC178" s="6">
        <f t="shared" si="128"/>
        <v>31.132074532030668</v>
      </c>
      <c r="AD178" s="6">
        <f t="shared" si="126"/>
        <v>5.1276180762990951</v>
      </c>
    </row>
    <row r="179" spans="6:30">
      <c r="F179" s="6">
        <f t="shared" si="127"/>
        <v>80166968</v>
      </c>
      <c r="G179" s="6">
        <v>224617</v>
      </c>
      <c r="H179" s="6">
        <v>6306219</v>
      </c>
      <c r="I179" s="12">
        <f t="shared" si="110"/>
        <v>12612438</v>
      </c>
      <c r="J179" s="6">
        <v>2518690.7822270002</v>
      </c>
      <c r="K179" s="12">
        <f t="shared" si="111"/>
        <v>20149526.257816002</v>
      </c>
      <c r="L179" s="6">
        <f t="shared" si="112"/>
        <v>80.166967999999997</v>
      </c>
      <c r="M179" s="6">
        <f t="shared" si="113"/>
        <v>5242880</v>
      </c>
      <c r="N179" s="13">
        <f t="shared" si="114"/>
        <v>0.62594216055613883</v>
      </c>
      <c r="O179" s="13">
        <f t="shared" si="109"/>
        <v>1.3333333333333333</v>
      </c>
      <c r="P179" s="7">
        <f t="shared" si="115"/>
        <v>0</v>
      </c>
      <c r="Q179" s="7">
        <f t="shared" si="116"/>
        <v>3.9827672275350298E-3</v>
      </c>
      <c r="R179" s="6">
        <f t="shared" si="117"/>
        <v>3.9827672275350298E-3</v>
      </c>
      <c r="S179" s="6">
        <f t="shared" si="118"/>
        <v>3.9827672275350298E-3</v>
      </c>
      <c r="T179" s="7">
        <f t="shared" si="119"/>
        <v>0</v>
      </c>
      <c r="U179" s="7">
        <f t="shared" si="120"/>
        <v>0.26896960626480704</v>
      </c>
      <c r="V179" s="7">
        <f t="shared" si="121"/>
        <v>0.72680740727029891</v>
      </c>
      <c r="W179" s="6">
        <f t="shared" si="122"/>
        <v>0.99577701353510595</v>
      </c>
      <c r="X179" s="6">
        <v>3.3029999999999999E-3</v>
      </c>
      <c r="Y179" s="6">
        <v>0.97597644545514595</v>
      </c>
      <c r="Z179" s="3">
        <f t="shared" si="123"/>
        <v>3.8184795640326978</v>
      </c>
      <c r="AA179" s="3">
        <f t="shared" si="124"/>
        <v>48.802970046178629</v>
      </c>
      <c r="AB179" s="6">
        <f t="shared" si="125"/>
        <v>20.580297533606718</v>
      </c>
      <c r="AC179" s="6">
        <f t="shared" si="128"/>
        <v>20.580297533606718</v>
      </c>
      <c r="AD179" s="6">
        <f t="shared" si="126"/>
        <v>2.0287956919622192</v>
      </c>
    </row>
    <row r="180" spans="6:30">
      <c r="F180" s="6">
        <f t="shared" si="127"/>
        <v>80633316</v>
      </c>
      <c r="G180" s="6">
        <v>84414</v>
      </c>
      <c r="H180" s="6">
        <v>6578753</v>
      </c>
      <c r="I180" s="12">
        <f t="shared" si="110"/>
        <v>13157506</v>
      </c>
      <c r="J180" s="6">
        <v>2582283.6147460002</v>
      </c>
      <c r="K180" s="12">
        <f t="shared" si="111"/>
        <v>20658268.917968001</v>
      </c>
      <c r="L180" s="6">
        <f t="shared" si="112"/>
        <v>80.633315999999994</v>
      </c>
      <c r="M180" s="6">
        <f t="shared" si="113"/>
        <v>5242880</v>
      </c>
      <c r="N180" s="13">
        <f t="shared" si="114"/>
        <v>0.63691232078772864</v>
      </c>
      <c r="O180" s="13">
        <f t="shared" si="109"/>
        <v>1.3333333333333333</v>
      </c>
      <c r="P180" s="7">
        <f t="shared" si="115"/>
        <v>0</v>
      </c>
      <c r="Q180" s="7">
        <f t="shared" si="116"/>
        <v>4.0833256013735417E-3</v>
      </c>
      <c r="R180" s="6">
        <f t="shared" si="117"/>
        <v>4.0833256013735417E-3</v>
      </c>
      <c r="S180" s="6">
        <f t="shared" si="118"/>
        <v>4.0833256013735417E-3</v>
      </c>
      <c r="T180" s="7">
        <f t="shared" si="119"/>
        <v>0</v>
      </c>
      <c r="U180" s="7">
        <f t="shared" si="120"/>
        <v>0.27576064994694399</v>
      </c>
      <c r="V180" s="7">
        <f t="shared" si="121"/>
        <v>1.5940032873951089</v>
      </c>
      <c r="W180" s="6">
        <f t="shared" si="122"/>
        <v>1.8697639373420529</v>
      </c>
      <c r="X180" s="6">
        <v>7.2439999999999996E-3</v>
      </c>
      <c r="Y180" s="6">
        <v>1.853981066664252</v>
      </c>
      <c r="Z180" s="3">
        <f t="shared" si="123"/>
        <v>1.8163315847598014</v>
      </c>
      <c r="AA180" s="3">
        <f t="shared" si="124"/>
        <v>22.814211946955275</v>
      </c>
      <c r="AB180" s="6">
        <f t="shared" si="125"/>
        <v>43.631617871707043</v>
      </c>
      <c r="AC180" s="6">
        <f t="shared" si="128"/>
        <v>43.631617871707043</v>
      </c>
      <c r="AD180" s="6">
        <f t="shared" si="126"/>
        <v>0.85129621664357269</v>
      </c>
    </row>
    <row r="181" spans="6:30">
      <c r="F181" s="6">
        <f t="shared" si="127"/>
        <v>81645720</v>
      </c>
      <c r="G181" s="6">
        <v>25626</v>
      </c>
      <c r="H181" s="6">
        <v>6761100</v>
      </c>
      <c r="I181" s="12">
        <f t="shared" si="110"/>
        <v>13522200</v>
      </c>
      <c r="J181" s="6">
        <v>1269544.189453</v>
      </c>
      <c r="K181" s="12">
        <f t="shared" si="111"/>
        <v>10156353.515624</v>
      </c>
      <c r="L181" s="6">
        <f t="shared" si="112"/>
        <v>81.645719999999997</v>
      </c>
      <c r="M181" s="6">
        <f t="shared" si="113"/>
        <v>5242880</v>
      </c>
      <c r="N181" s="13">
        <f t="shared" si="114"/>
        <v>1.3314030453152461</v>
      </c>
      <c r="O181" s="13">
        <f t="shared" si="109"/>
        <v>1.3333333333333333</v>
      </c>
      <c r="P181" s="7">
        <f t="shared" si="115"/>
        <v>0</v>
      </c>
      <c r="Q181" s="7">
        <f t="shared" si="116"/>
        <v>2.0075108176598813E-3</v>
      </c>
      <c r="R181" s="6">
        <f t="shared" si="117"/>
        <v>2.0075108176598813E-3</v>
      </c>
      <c r="S181" s="6">
        <f t="shared" si="118"/>
        <v>2.0075108176598813E-3</v>
      </c>
      <c r="T181" s="7">
        <f t="shared" si="119"/>
        <v>0</v>
      </c>
      <c r="U181" s="7">
        <f t="shared" si="120"/>
        <v>0.13557392720952582</v>
      </c>
      <c r="V181" s="7">
        <f t="shared" si="121"/>
        <v>0.7041428105555424</v>
      </c>
      <c r="W181" s="6">
        <f t="shared" si="122"/>
        <v>0.83971673776506828</v>
      </c>
      <c r="X181" s="6">
        <v>3.2000000000000002E-3</v>
      </c>
      <c r="Y181" s="6">
        <v>0.84334545454400001</v>
      </c>
      <c r="Z181" s="3">
        <f t="shared" si="123"/>
        <v>4.2256875000000003</v>
      </c>
      <c r="AA181" s="3">
        <f t="shared" si="124"/>
        <v>25.390883789059998</v>
      </c>
      <c r="AB181" s="6">
        <f t="shared" si="125"/>
        <v>37.265286948128711</v>
      </c>
      <c r="AC181" s="6">
        <f t="shared" si="128"/>
        <v>37.265286948128711</v>
      </c>
      <c r="AD181" s="6">
        <f t="shared" si="126"/>
        <v>0.43027643765434048</v>
      </c>
    </row>
    <row r="182" spans="6:30">
      <c r="F182" s="6">
        <f t="shared" si="127"/>
        <v>83411048</v>
      </c>
      <c r="G182" s="6">
        <v>1228045</v>
      </c>
      <c r="H182" s="6">
        <v>4904179</v>
      </c>
      <c r="I182" s="12">
        <f t="shared" si="110"/>
        <v>9808358</v>
      </c>
      <c r="J182" s="6">
        <v>2177308.624268</v>
      </c>
      <c r="K182" s="12">
        <f t="shared" si="111"/>
        <v>17418468.994144</v>
      </c>
      <c r="L182" s="6">
        <f t="shared" si="112"/>
        <v>83.411047999999994</v>
      </c>
      <c r="M182" s="6">
        <f t="shared" si="113"/>
        <v>5242880</v>
      </c>
      <c r="N182" s="13">
        <f t="shared" si="114"/>
        <v>0.56310103966643221</v>
      </c>
      <c r="O182" s="13">
        <f t="shared" si="109"/>
        <v>1.3333333333333333</v>
      </c>
      <c r="P182" s="7">
        <f t="shared" si="115"/>
        <v>0</v>
      </c>
      <c r="Q182" s="7">
        <f t="shared" si="116"/>
        <v>3.4429448402937871E-3</v>
      </c>
      <c r="R182" s="6">
        <f t="shared" si="117"/>
        <v>3.4429448402937871E-3</v>
      </c>
      <c r="S182" s="6">
        <f t="shared" si="118"/>
        <v>3.4429448402937871E-3</v>
      </c>
      <c r="T182" s="7">
        <f t="shared" si="119"/>
        <v>0</v>
      </c>
      <c r="U182" s="7">
        <f t="shared" si="120"/>
        <v>0.23251359298203522</v>
      </c>
      <c r="V182" s="7">
        <f t="shared" si="121"/>
        <v>1.0619353761690775</v>
      </c>
      <c r="W182" s="6">
        <f t="shared" si="122"/>
        <v>1.2944489691511127</v>
      </c>
      <c r="X182" s="6">
        <v>4.8260000000000004E-3</v>
      </c>
      <c r="Y182" s="6">
        <v>1.3375258999999999</v>
      </c>
      <c r="Z182" s="3">
        <f t="shared" si="123"/>
        <v>2.0323990882718608</v>
      </c>
      <c r="AA182" s="3">
        <f t="shared" si="124"/>
        <v>28.874378771892246</v>
      </c>
      <c r="AB182" s="6">
        <f t="shared" si="125"/>
        <v>28.658416073481419</v>
      </c>
      <c r="AC182" s="6">
        <f t="shared" si="128"/>
        <v>28.658416073481419</v>
      </c>
      <c r="AD182" s="6">
        <f t="shared" si="126"/>
        <v>3.2206427441059047</v>
      </c>
    </row>
    <row r="183" spans="6:30">
      <c r="F183" s="6">
        <f t="shared" si="127"/>
        <v>84692044</v>
      </c>
      <c r="G183" s="6">
        <v>659033</v>
      </c>
      <c r="H183" s="6">
        <v>5959282</v>
      </c>
      <c r="I183" s="12">
        <f t="shared" si="110"/>
        <v>11918564</v>
      </c>
      <c r="J183" s="6">
        <v>1396787.6008299999</v>
      </c>
      <c r="K183" s="12">
        <f t="shared" si="111"/>
        <v>11174300.806639999</v>
      </c>
      <c r="L183" s="6">
        <f t="shared" si="112"/>
        <v>84.692043999999996</v>
      </c>
      <c r="M183" s="6">
        <f t="shared" si="113"/>
        <v>5242880</v>
      </c>
      <c r="N183" s="13">
        <f t="shared" si="114"/>
        <v>1.0666049004979126</v>
      </c>
      <c r="O183" s="13">
        <f t="shared" si="109"/>
        <v>1.3333333333333333</v>
      </c>
      <c r="P183" s="7">
        <f t="shared" si="115"/>
        <v>0</v>
      </c>
      <c r="Q183" s="7">
        <f t="shared" si="116"/>
        <v>2.2087188787399251E-3</v>
      </c>
      <c r="R183" s="6">
        <f t="shared" si="117"/>
        <v>2.2087188787399251E-3</v>
      </c>
      <c r="S183" s="6">
        <f t="shared" si="118"/>
        <v>2.2087188787399251E-3</v>
      </c>
      <c r="T183" s="7">
        <f t="shared" si="119"/>
        <v>0</v>
      </c>
      <c r="U183" s="7">
        <f t="shared" si="120"/>
        <v>0.14916218127364778</v>
      </c>
      <c r="V183" s="7">
        <f t="shared" si="121"/>
        <v>0.43128747146526969</v>
      </c>
      <c r="W183" s="6">
        <f t="shared" si="122"/>
        <v>0.58044965273891747</v>
      </c>
      <c r="X183" s="6">
        <v>1.9599999999999999E-3</v>
      </c>
      <c r="Y183" s="6">
        <v>0.59421599999915997</v>
      </c>
      <c r="Z183" s="3">
        <f t="shared" si="123"/>
        <v>6.0808999999999997</v>
      </c>
      <c r="AA183" s="3">
        <f t="shared" si="124"/>
        <v>45.609391047510201</v>
      </c>
      <c r="AB183" s="6">
        <f t="shared" si="125"/>
        <v>12.689738711220674</v>
      </c>
      <c r="AC183" s="6">
        <f t="shared" si="128"/>
        <v>12.689738711220674</v>
      </c>
      <c r="AD183" s="6">
        <f t="shared" si="126"/>
        <v>2.316724433583405</v>
      </c>
    </row>
    <row r="184" spans="6:30">
      <c r="F184" s="6">
        <f t="shared" si="127"/>
        <v>85295700</v>
      </c>
      <c r="G184" s="6">
        <v>245874</v>
      </c>
      <c r="H184" s="6">
        <v>6698185</v>
      </c>
      <c r="I184" s="12">
        <f t="shared" si="110"/>
        <v>13396370</v>
      </c>
      <c r="J184" s="6">
        <v>2677887.3715820001</v>
      </c>
      <c r="K184" s="12">
        <f t="shared" si="111"/>
        <v>21423098.972656</v>
      </c>
      <c r="L184" s="6">
        <f t="shared" si="112"/>
        <v>85.295699999999997</v>
      </c>
      <c r="M184" s="6">
        <f t="shared" si="113"/>
        <v>5242880</v>
      </c>
      <c r="N184" s="13">
        <f t="shared" si="114"/>
        <v>0.62532362927972507</v>
      </c>
      <c r="O184" s="13">
        <f t="shared" si="109"/>
        <v>1.3333333333333333</v>
      </c>
      <c r="P184" s="7">
        <f t="shared" si="115"/>
        <v>0</v>
      </c>
      <c r="Q184" s="7">
        <f t="shared" si="116"/>
        <v>4.2345023604431799E-3</v>
      </c>
      <c r="R184" s="6">
        <f t="shared" si="117"/>
        <v>4.2345023604431799E-3</v>
      </c>
      <c r="S184" s="6">
        <f t="shared" si="118"/>
        <v>4.2345023604431799E-3</v>
      </c>
      <c r="T184" s="7">
        <f t="shared" si="119"/>
        <v>0</v>
      </c>
      <c r="U184" s="7">
        <f t="shared" si="120"/>
        <v>0.2859701226678783</v>
      </c>
      <c r="V184" s="7">
        <f t="shared" si="121"/>
        <v>0.72130629156283377</v>
      </c>
      <c r="W184" s="6">
        <f t="shared" si="122"/>
        <v>1.007276414230712</v>
      </c>
      <c r="X184" s="6">
        <v>3.2780000000000001E-3</v>
      </c>
      <c r="Y184" s="6">
        <v>1.0016475333344259</v>
      </c>
      <c r="Z184" s="3">
        <f t="shared" si="123"/>
        <v>4.0867510677242223</v>
      </c>
      <c r="AA184" s="3">
        <f t="shared" si="124"/>
        <v>52.283340994889564</v>
      </c>
      <c r="AB184" s="6">
        <f t="shared" si="125"/>
        <v>29.179449677949354</v>
      </c>
      <c r="AC184" s="6">
        <f t="shared" si="128"/>
        <v>29.179449677949354</v>
      </c>
      <c r="AD184" s="6">
        <f t="shared" si="126"/>
        <v>0.56196223810863777</v>
      </c>
    </row>
    <row r="185" spans="6:30">
      <c r="F185" s="6">
        <f t="shared" si="127"/>
        <v>86261676</v>
      </c>
      <c r="G185" s="6">
        <v>36000</v>
      </c>
      <c r="H185" s="6">
        <v>7128473</v>
      </c>
      <c r="I185" s="12">
        <f t="shared" si="110"/>
        <v>14256946</v>
      </c>
      <c r="J185" s="6">
        <v>2809634.8352049999</v>
      </c>
      <c r="K185" s="12">
        <f t="shared" si="111"/>
        <v>22477078.681639999</v>
      </c>
      <c r="L185" s="6">
        <f t="shared" si="112"/>
        <v>86.261675999999994</v>
      </c>
      <c r="M185" s="6">
        <f t="shared" si="113"/>
        <v>5242880</v>
      </c>
      <c r="N185" s="13">
        <f t="shared" si="114"/>
        <v>0.63428820986623724</v>
      </c>
      <c r="O185" s="13">
        <f t="shared" si="109"/>
        <v>1.3333333333333333</v>
      </c>
      <c r="P185" s="7">
        <f t="shared" si="115"/>
        <v>0</v>
      </c>
      <c r="Q185" s="7">
        <f t="shared" si="116"/>
        <v>4.4428326104806997E-3</v>
      </c>
      <c r="R185" s="6">
        <f t="shared" si="117"/>
        <v>4.4428326104806997E-3</v>
      </c>
      <c r="S185" s="6">
        <f t="shared" si="118"/>
        <v>4.4428326104806997E-3</v>
      </c>
      <c r="T185" s="7">
        <f t="shared" si="119"/>
        <v>0</v>
      </c>
      <c r="U185" s="7">
        <f t="shared" si="120"/>
        <v>0.30003936199932696</v>
      </c>
      <c r="V185" s="7">
        <f t="shared" si="121"/>
        <v>0.84035043547238009</v>
      </c>
      <c r="W185" s="6">
        <f t="shared" si="122"/>
        <v>1.140389797471707</v>
      </c>
      <c r="X185" s="6">
        <v>3.8189999999999999E-3</v>
      </c>
      <c r="Y185" s="6">
        <v>1.122676885712649</v>
      </c>
      <c r="Z185" s="3">
        <f t="shared" si="123"/>
        <v>3.7331620843152655</v>
      </c>
      <c r="AA185" s="3">
        <f t="shared" si="124"/>
        <v>47.084741935878505</v>
      </c>
      <c r="AB185" s="6">
        <f t="shared" si="125"/>
        <v>16.334972780327305</v>
      </c>
      <c r="AC185" s="6">
        <f t="shared" si="128"/>
        <v>16.334972780327305</v>
      </c>
      <c r="AD185" s="6">
        <f t="shared" si="126"/>
        <v>1.5777390613875726</v>
      </c>
    </row>
    <row r="186" spans="6:30">
      <c r="F186" s="6">
        <f t="shared" si="127"/>
        <v>86552936</v>
      </c>
      <c r="G186" s="6">
        <v>63838</v>
      </c>
      <c r="H186" s="6">
        <v>7106348</v>
      </c>
      <c r="I186" s="12">
        <f t="shared" si="110"/>
        <v>14212696</v>
      </c>
      <c r="J186" s="6">
        <v>2803576.3583979998</v>
      </c>
      <c r="K186" s="12">
        <f t="shared" si="111"/>
        <v>22428610.867183998</v>
      </c>
      <c r="L186" s="6">
        <f t="shared" si="112"/>
        <v>86.552936000000003</v>
      </c>
      <c r="M186" s="6">
        <f t="shared" si="113"/>
        <v>5242880</v>
      </c>
      <c r="N186" s="13">
        <f t="shared" si="114"/>
        <v>0.63368596852313486</v>
      </c>
      <c r="O186" s="13">
        <f t="shared" si="109"/>
        <v>1.3333333333333333</v>
      </c>
      <c r="P186" s="7">
        <f t="shared" si="115"/>
        <v>0</v>
      </c>
      <c r="Q186" s="7">
        <f t="shared" si="116"/>
        <v>4.433252433729361E-3</v>
      </c>
      <c r="R186" s="6">
        <f t="shared" si="117"/>
        <v>4.433252433729361E-3</v>
      </c>
      <c r="S186" s="6">
        <f t="shared" si="118"/>
        <v>4.433252433729361E-3</v>
      </c>
      <c r="T186" s="7">
        <f t="shared" si="119"/>
        <v>0</v>
      </c>
      <c r="U186" s="7">
        <f t="shared" si="120"/>
        <v>0.29939238058626816</v>
      </c>
      <c r="V186" s="7">
        <f t="shared" si="121"/>
        <v>0.93672998266717</v>
      </c>
      <c r="W186" s="6">
        <f t="shared" si="122"/>
        <v>1.2361223632534382</v>
      </c>
      <c r="X186" s="6">
        <v>4.2570000000000004E-3</v>
      </c>
      <c r="Y186" s="6">
        <v>1.2254838750000001</v>
      </c>
      <c r="Z186" s="3">
        <f t="shared" si="123"/>
        <v>3.3386647874089732</v>
      </c>
      <c r="AA186" s="3">
        <f t="shared" si="124"/>
        <v>42.149139520195433</v>
      </c>
      <c r="AB186" s="6">
        <f t="shared" si="125"/>
        <v>4.1402967754136846</v>
      </c>
      <c r="AC186" s="6">
        <f t="shared" si="128"/>
        <v>4.1402967754136846</v>
      </c>
      <c r="AD186" s="6">
        <f t="shared" si="126"/>
        <v>0.86810511916674948</v>
      </c>
    </row>
    <row r="187" spans="6:30">
      <c r="F187" s="6">
        <f t="shared" si="127"/>
        <v>86984404</v>
      </c>
      <c r="G187" s="6">
        <v>643994</v>
      </c>
      <c r="H187" s="6">
        <v>6175377</v>
      </c>
      <c r="I187" s="12">
        <f t="shared" si="110"/>
        <v>12350754</v>
      </c>
      <c r="J187" s="6">
        <v>1380653.638916</v>
      </c>
      <c r="K187" s="12">
        <f t="shared" si="111"/>
        <v>11045229.111328</v>
      </c>
      <c r="L187" s="6">
        <f t="shared" si="112"/>
        <v>86.984403999999998</v>
      </c>
      <c r="M187" s="6">
        <f t="shared" si="113"/>
        <v>5242880</v>
      </c>
      <c r="N187" s="13">
        <f t="shared" si="114"/>
        <v>1.1181980813175756</v>
      </c>
      <c r="O187" s="13">
        <f t="shared" si="109"/>
        <v>1.3333333333333333</v>
      </c>
      <c r="P187" s="7">
        <f t="shared" si="115"/>
        <v>0</v>
      </c>
      <c r="Q187" s="7">
        <f t="shared" si="116"/>
        <v>2.1832064914255279E-3</v>
      </c>
      <c r="R187" s="6">
        <f t="shared" si="117"/>
        <v>2.1832064914255279E-3</v>
      </c>
      <c r="S187" s="6">
        <f t="shared" si="118"/>
        <v>2.1832064914255279E-3</v>
      </c>
      <c r="T187" s="7">
        <f t="shared" si="119"/>
        <v>0</v>
      </c>
      <c r="U187" s="7">
        <f t="shared" si="120"/>
        <v>0.14743924433588565</v>
      </c>
      <c r="V187" s="7">
        <f t="shared" si="121"/>
        <v>0.7824786982298465</v>
      </c>
      <c r="W187" s="6">
        <f t="shared" si="122"/>
        <v>0.92991794256573213</v>
      </c>
      <c r="X187" s="6">
        <v>3.5560000000000001E-3</v>
      </c>
      <c r="Y187" s="6">
        <v>0.94573187692362415</v>
      </c>
      <c r="Z187" s="3">
        <f t="shared" si="123"/>
        <v>3.4732154105736779</v>
      </c>
      <c r="AA187" s="3">
        <f t="shared" si="124"/>
        <v>24.848659418060741</v>
      </c>
      <c r="AB187" s="6">
        <f t="shared" si="125"/>
        <v>38.604991804681447</v>
      </c>
      <c r="AC187" s="6">
        <f t="shared" si="128"/>
        <v>38.604991804681447</v>
      </c>
      <c r="AD187" s="6">
        <f t="shared" si="126"/>
        <v>1.6721371821930384</v>
      </c>
    </row>
    <row r="188" spans="6:30">
      <c r="F188" s="6">
        <f t="shared" si="127"/>
        <v>87187384</v>
      </c>
      <c r="G188" s="6">
        <v>1585478</v>
      </c>
      <c r="H188" s="6">
        <v>4623152</v>
      </c>
      <c r="I188" s="12">
        <f t="shared" si="110"/>
        <v>9246304</v>
      </c>
      <c r="J188" s="6">
        <v>2095108.84668</v>
      </c>
      <c r="K188" s="12">
        <f t="shared" si="111"/>
        <v>16760870.77344</v>
      </c>
      <c r="L188" s="6">
        <f t="shared" si="112"/>
        <v>87.187383999999994</v>
      </c>
      <c r="M188" s="6">
        <f t="shared" si="113"/>
        <v>5242880</v>
      </c>
      <c r="N188" s="13">
        <f t="shared" si="114"/>
        <v>0.55166012106316653</v>
      </c>
      <c r="O188" s="13">
        <f t="shared" si="109"/>
        <v>1.3333333333333333</v>
      </c>
      <c r="P188" s="7">
        <f t="shared" si="115"/>
        <v>0</v>
      </c>
      <c r="Q188" s="7">
        <f t="shared" si="116"/>
        <v>3.3129635886854861E-3</v>
      </c>
      <c r="R188" s="6">
        <f t="shared" si="117"/>
        <v>3.3129635886854861E-3</v>
      </c>
      <c r="S188" s="6">
        <f t="shared" si="118"/>
        <v>3.3129635886854861E-3</v>
      </c>
      <c r="T188" s="7">
        <f t="shared" si="119"/>
        <v>0</v>
      </c>
      <c r="U188" s="7">
        <f t="shared" si="120"/>
        <v>0.22373552384829651</v>
      </c>
      <c r="V188" s="7">
        <f t="shared" si="121"/>
        <v>0.78577936765432554</v>
      </c>
      <c r="W188" s="6">
        <f t="shared" si="122"/>
        <v>1.009514891502622</v>
      </c>
      <c r="X188" s="6">
        <v>3.571E-3</v>
      </c>
      <c r="Y188" s="6">
        <v>1.0503135076920329</v>
      </c>
      <c r="Z188" s="3">
        <f t="shared" si="123"/>
        <v>2.5892758330999723</v>
      </c>
      <c r="AA188" s="3">
        <f t="shared" si="124"/>
        <v>37.548856395273035</v>
      </c>
      <c r="AB188" s="6">
        <f t="shared" si="125"/>
        <v>7.2258866232011707</v>
      </c>
      <c r="AC188" s="6">
        <f t="shared" si="128"/>
        <v>7.2258866232011707</v>
      </c>
      <c r="AD188" s="6">
        <f t="shared" si="126"/>
        <v>3.8844226881421475</v>
      </c>
    </row>
    <row r="189" spans="6:30">
      <c r="F189" s="6">
        <f t="shared" si="127"/>
        <v>92969100</v>
      </c>
      <c r="G189" s="6">
        <v>151926</v>
      </c>
      <c r="H189" s="6">
        <v>7494215</v>
      </c>
      <c r="I189" s="12">
        <f t="shared" si="110"/>
        <v>14988430</v>
      </c>
      <c r="J189" s="6">
        <v>2946869.9807130001</v>
      </c>
      <c r="K189" s="12">
        <f t="shared" si="111"/>
        <v>23574959.845704</v>
      </c>
      <c r="L189" s="6">
        <f t="shared" si="112"/>
        <v>92.969099999999997</v>
      </c>
      <c r="M189" s="6">
        <f t="shared" si="113"/>
        <v>5242880</v>
      </c>
      <c r="N189" s="13">
        <f t="shared" si="114"/>
        <v>0.63577754100528405</v>
      </c>
      <c r="O189" s="13">
        <f t="shared" si="109"/>
        <v>1.3333333333333333</v>
      </c>
      <c r="P189" s="7">
        <f t="shared" si="115"/>
        <v>0</v>
      </c>
      <c r="Q189" s="7">
        <f t="shared" si="116"/>
        <v>4.6598404479858604E-3</v>
      </c>
      <c r="R189" s="6">
        <f t="shared" si="117"/>
        <v>4.6598404479858604E-3</v>
      </c>
      <c r="S189" s="6">
        <f t="shared" si="118"/>
        <v>4.6598404479858604E-3</v>
      </c>
      <c r="T189" s="7">
        <f t="shared" si="119"/>
        <v>0</v>
      </c>
      <c r="U189" s="7">
        <f t="shared" si="120"/>
        <v>0.31469462786739155</v>
      </c>
      <c r="V189" s="7">
        <f t="shared" si="121"/>
        <v>0.90636382396196224</v>
      </c>
      <c r="W189" s="6">
        <f t="shared" si="122"/>
        <v>1.2210584518293537</v>
      </c>
      <c r="X189" s="6">
        <v>4.1190000000000003E-3</v>
      </c>
      <c r="Y189" s="6">
        <v>1.19426286</v>
      </c>
      <c r="Z189" s="3">
        <f t="shared" si="123"/>
        <v>3.6388516630250058</v>
      </c>
      <c r="AA189" s="3">
        <f t="shared" si="124"/>
        <v>45.787734587431899</v>
      </c>
      <c r="AB189" s="6">
        <f t="shared" si="125"/>
        <v>13.130382325463948</v>
      </c>
      <c r="AC189" s="6">
        <f t="shared" si="128"/>
        <v>13.130382325463948</v>
      </c>
      <c r="AD189" s="6">
        <f t="shared" si="126"/>
        <v>2.243692969682876</v>
      </c>
    </row>
    <row r="190" spans="6:30">
      <c r="F190" s="6">
        <f t="shared" si="127"/>
        <v>94894204</v>
      </c>
      <c r="G190" s="6">
        <v>185639</v>
      </c>
      <c r="H190" s="6">
        <v>7598452</v>
      </c>
      <c r="I190" s="12">
        <f t="shared" si="110"/>
        <v>15196904</v>
      </c>
      <c r="J190" s="6">
        <v>3015421.452881</v>
      </c>
      <c r="K190" s="12">
        <f t="shared" si="111"/>
        <v>24123371.623048</v>
      </c>
      <c r="L190" s="6">
        <f t="shared" si="112"/>
        <v>94.894204000000002</v>
      </c>
      <c r="M190" s="6">
        <f t="shared" si="113"/>
        <v>5242880</v>
      </c>
      <c r="N190" s="13">
        <f t="shared" si="114"/>
        <v>0.62996600298942229</v>
      </c>
      <c r="O190" s="13">
        <f t="shared" si="109"/>
        <v>1.3333333333333333</v>
      </c>
      <c r="P190" s="7">
        <f t="shared" si="115"/>
        <v>0</v>
      </c>
      <c r="Q190" s="7">
        <f t="shared" si="116"/>
        <v>4.7682398428923623E-3</v>
      </c>
      <c r="R190" s="6">
        <f t="shared" si="117"/>
        <v>4.7682398428923623E-3</v>
      </c>
      <c r="S190" s="6">
        <f t="shared" si="118"/>
        <v>4.7682398428923623E-3</v>
      </c>
      <c r="T190" s="7">
        <f t="shared" si="119"/>
        <v>0</v>
      </c>
      <c r="U190" s="7">
        <f t="shared" si="120"/>
        <v>0.32201520195612382</v>
      </c>
      <c r="V190" s="7">
        <f t="shared" si="121"/>
        <v>0.90768409173175391</v>
      </c>
      <c r="W190" s="6">
        <f t="shared" si="122"/>
        <v>1.2296992936878777</v>
      </c>
      <c r="X190" s="6">
        <v>4.1250000000000002E-3</v>
      </c>
      <c r="Y190" s="6">
        <v>1.216682499998625</v>
      </c>
      <c r="Z190" s="3">
        <f t="shared" si="123"/>
        <v>3.684097939393939</v>
      </c>
      <c r="AA190" s="3">
        <f t="shared" si="124"/>
        <v>46.784720723487027</v>
      </c>
      <c r="AB190" s="6">
        <f t="shared" si="125"/>
        <v>15.593693161026959</v>
      </c>
      <c r="AC190" s="6">
        <f t="shared" si="128"/>
        <v>15.593693161026959</v>
      </c>
      <c r="AD190" s="6">
        <f t="shared" si="126"/>
        <v>1.0698595310828742</v>
      </c>
    </row>
    <row r="191" spans="6:30">
      <c r="F191" s="6">
        <f t="shared" si="127"/>
        <v>95118104</v>
      </c>
      <c r="G191" s="6">
        <v>1447360</v>
      </c>
      <c r="H191" s="6">
        <v>5514242</v>
      </c>
      <c r="I191" s="12">
        <f t="shared" si="110"/>
        <v>11028484</v>
      </c>
      <c r="J191" s="6">
        <v>1686973.766357</v>
      </c>
      <c r="K191" s="12">
        <f t="shared" si="111"/>
        <v>13495790.130856</v>
      </c>
      <c r="L191" s="6">
        <f t="shared" si="112"/>
        <v>95.118104000000002</v>
      </c>
      <c r="M191" s="6">
        <f t="shared" si="113"/>
        <v>5242880</v>
      </c>
      <c r="N191" s="13">
        <f t="shared" si="114"/>
        <v>0.81717957178254474</v>
      </c>
      <c r="O191" s="13">
        <f t="shared" si="109"/>
        <v>1.3333333333333333</v>
      </c>
      <c r="P191" s="7">
        <f t="shared" si="115"/>
        <v>0</v>
      </c>
      <c r="Q191" s="7">
        <f t="shared" si="116"/>
        <v>2.6675858258461095E-3</v>
      </c>
      <c r="R191" s="6">
        <f t="shared" si="117"/>
        <v>2.6675858258461095E-3</v>
      </c>
      <c r="S191" s="6">
        <f t="shared" si="118"/>
        <v>2.6675858258461095E-3</v>
      </c>
      <c r="T191" s="7">
        <f t="shared" si="119"/>
        <v>0</v>
      </c>
      <c r="U191" s="7">
        <f t="shared" si="120"/>
        <v>0.18015100262323769</v>
      </c>
      <c r="V191" s="7">
        <f t="shared" si="121"/>
        <v>0.61238420055502329</v>
      </c>
      <c r="W191" s="6">
        <f t="shared" si="122"/>
        <v>0.79253520317826098</v>
      </c>
      <c r="X191" s="6">
        <v>2.7829999999999999E-3</v>
      </c>
      <c r="Y191" s="6">
        <v>0.832117</v>
      </c>
      <c r="Z191" s="3">
        <f t="shared" si="123"/>
        <v>3.9628041681638524</v>
      </c>
      <c r="AA191" s="3">
        <f t="shared" si="124"/>
        <v>38.79494108762055</v>
      </c>
      <c r="AB191" s="6">
        <f t="shared" si="125"/>
        <v>4.1471136957919663</v>
      </c>
      <c r="AC191" s="6">
        <f t="shared" si="128"/>
        <v>4.1471136957919663</v>
      </c>
      <c r="AD191" s="6">
        <f t="shared" si="126"/>
        <v>4.7567585834370663</v>
      </c>
    </row>
    <row r="192" spans="6:30">
      <c r="F192" s="6">
        <f t="shared" si="127"/>
        <v>98658416</v>
      </c>
      <c r="G192" s="6">
        <v>445315</v>
      </c>
      <c r="H192" s="6">
        <v>7479343</v>
      </c>
      <c r="I192" s="12">
        <f t="shared" si="110"/>
        <v>14958686</v>
      </c>
      <c r="J192" s="6">
        <v>1590929.6821290001</v>
      </c>
      <c r="K192" s="12">
        <f t="shared" si="111"/>
        <v>12727437.457032001</v>
      </c>
      <c r="L192" s="6">
        <f t="shared" si="112"/>
        <v>98.658416000000003</v>
      </c>
      <c r="M192" s="6">
        <f t="shared" si="113"/>
        <v>5242880</v>
      </c>
      <c r="N192" s="13">
        <f t="shared" si="114"/>
        <v>1.1753101164708704</v>
      </c>
      <c r="O192" s="13">
        <f t="shared" si="109"/>
        <v>1.3333333333333333</v>
      </c>
      <c r="P192" s="7">
        <f t="shared" si="115"/>
        <v>0</v>
      </c>
      <c r="Q192" s="7">
        <f t="shared" si="116"/>
        <v>2.5157127838033419E-3</v>
      </c>
      <c r="R192" s="6">
        <f t="shared" si="117"/>
        <v>2.5157127838033419E-3</v>
      </c>
      <c r="S192" s="6">
        <f t="shared" si="118"/>
        <v>2.5157127838033419E-3</v>
      </c>
      <c r="T192" s="7">
        <f t="shared" si="119"/>
        <v>0</v>
      </c>
      <c r="U192" s="7">
        <f t="shared" si="120"/>
        <v>0.1698945075817829</v>
      </c>
      <c r="V192" s="7">
        <f t="shared" si="121"/>
        <v>0.55627282033887848</v>
      </c>
      <c r="W192" s="6">
        <f t="shared" si="122"/>
        <v>0.72616732792066141</v>
      </c>
      <c r="X192" s="6">
        <v>2.5279999999999999E-3</v>
      </c>
      <c r="Y192" s="6">
        <v>0.732951466665824</v>
      </c>
      <c r="Z192" s="3">
        <f t="shared" si="123"/>
        <v>5.9172017405063295</v>
      </c>
      <c r="AA192" s="3">
        <f t="shared" si="124"/>
        <v>40.276700813392409</v>
      </c>
      <c r="AB192" s="6">
        <f t="shared" si="125"/>
        <v>0.48604494448805169</v>
      </c>
      <c r="AC192" s="6">
        <f t="shared" si="128"/>
        <v>0.48604494448805169</v>
      </c>
      <c r="AD192" s="6">
        <f t="shared" si="126"/>
        <v>0.92559180978564015</v>
      </c>
    </row>
    <row r="193" spans="6:30">
      <c r="F193" s="6">
        <f t="shared" si="127"/>
        <v>101443032</v>
      </c>
      <c r="G193" s="6">
        <v>161070</v>
      </c>
      <c r="H193" s="6">
        <v>8185136</v>
      </c>
      <c r="I193" s="12">
        <f t="shared" si="110"/>
        <v>16370272</v>
      </c>
      <c r="J193" s="6">
        <v>1654328.924072</v>
      </c>
      <c r="K193" s="12">
        <f t="shared" si="111"/>
        <v>13234631.392576</v>
      </c>
      <c r="L193" s="6">
        <f t="shared" si="112"/>
        <v>101.443032</v>
      </c>
      <c r="M193" s="6">
        <f t="shared" si="113"/>
        <v>5242880</v>
      </c>
      <c r="N193" s="13">
        <f t="shared" si="114"/>
        <v>1.2369269316547</v>
      </c>
      <c r="O193" s="13">
        <f t="shared" ref="O193:O256" si="129">4/3</f>
        <v>1.3333333333333333</v>
      </c>
      <c r="P193" s="7">
        <f t="shared" si="115"/>
        <v>0</v>
      </c>
      <c r="Q193" s="7">
        <f t="shared" si="116"/>
        <v>2.6159650358236882E-3</v>
      </c>
      <c r="R193" s="6">
        <f t="shared" si="117"/>
        <v>2.6159650358236882E-3</v>
      </c>
      <c r="S193" s="6">
        <f t="shared" si="118"/>
        <v>2.6159650358236882E-3</v>
      </c>
      <c r="T193" s="7">
        <f t="shared" si="119"/>
        <v>0</v>
      </c>
      <c r="U193" s="7">
        <f t="shared" si="120"/>
        <v>0.17666487783255988</v>
      </c>
      <c r="V193" s="7">
        <f t="shared" si="121"/>
        <v>0.53294808973922614</v>
      </c>
      <c r="W193" s="6">
        <f t="shared" si="122"/>
        <v>0.70961296757178605</v>
      </c>
      <c r="X193" s="6">
        <v>2.4220000000000001E-3</v>
      </c>
      <c r="Y193" s="6">
        <v>0.705414623528272</v>
      </c>
      <c r="Z193" s="3">
        <f t="shared" si="123"/>
        <v>6.7589892650701895</v>
      </c>
      <c r="AA193" s="3">
        <f t="shared" si="124"/>
        <v>43.714719711233691</v>
      </c>
      <c r="AB193" s="6">
        <f t="shared" si="125"/>
        <v>8.0084655583686253</v>
      </c>
      <c r="AC193" s="6">
        <f t="shared" si="128"/>
        <v>8.0084655583686253</v>
      </c>
      <c r="AD193" s="6">
        <f t="shared" si="126"/>
        <v>0.59515976894768507</v>
      </c>
    </row>
    <row r="194" spans="6:30">
      <c r="F194" s="6">
        <f t="shared" si="127"/>
        <v>103670960</v>
      </c>
      <c r="G194" s="6">
        <v>1048576</v>
      </c>
      <c r="H194" s="6">
        <v>6891620</v>
      </c>
      <c r="I194" s="12">
        <f t="shared" si="110"/>
        <v>13783240</v>
      </c>
      <c r="J194" s="6">
        <v>3076562.106201</v>
      </c>
      <c r="K194" s="12">
        <f t="shared" si="111"/>
        <v>24612496.849608</v>
      </c>
      <c r="L194" s="6">
        <f t="shared" si="112"/>
        <v>103.67095999999999</v>
      </c>
      <c r="M194" s="6">
        <f t="shared" si="113"/>
        <v>5242880</v>
      </c>
      <c r="N194" s="13">
        <f t="shared" si="114"/>
        <v>0.56000982282378731</v>
      </c>
      <c r="O194" s="13">
        <f t="shared" si="129"/>
        <v>1.3333333333333333</v>
      </c>
      <c r="P194" s="7">
        <f t="shared" si="115"/>
        <v>0</v>
      </c>
      <c r="Q194" s="7">
        <f t="shared" si="116"/>
        <v>4.8649206232530499E-3</v>
      </c>
      <c r="R194" s="6">
        <f t="shared" si="117"/>
        <v>4.8649206232530499E-3</v>
      </c>
      <c r="S194" s="6">
        <f t="shared" si="118"/>
        <v>4.8649206232530499E-3</v>
      </c>
      <c r="T194" s="7">
        <f t="shared" si="119"/>
        <v>0</v>
      </c>
      <c r="U194" s="7">
        <f t="shared" si="120"/>
        <v>0.32854437876746428</v>
      </c>
      <c r="V194" s="7">
        <f t="shared" si="121"/>
        <v>0.87951837930953214</v>
      </c>
      <c r="W194" s="6">
        <f t="shared" si="122"/>
        <v>1.2080627580769965</v>
      </c>
      <c r="X194" s="6">
        <v>3.9969999999999997E-3</v>
      </c>
      <c r="Y194" s="6">
        <v>1.2216259500011419</v>
      </c>
      <c r="Z194" s="3">
        <f t="shared" si="123"/>
        <v>3.4483962972229176</v>
      </c>
      <c r="AA194" s="3">
        <f t="shared" si="124"/>
        <v>49.261940154331754</v>
      </c>
      <c r="AB194" s="6">
        <f t="shared" si="125"/>
        <v>21.714301307306734</v>
      </c>
      <c r="AC194" s="6">
        <f t="shared" si="128"/>
        <v>21.714301307306734</v>
      </c>
      <c r="AD194" s="6">
        <f t="shared" si="126"/>
        <v>1.1102573520260255</v>
      </c>
    </row>
    <row r="195" spans="6:30">
      <c r="F195" s="6">
        <f t="shared" si="127"/>
        <v>104521160</v>
      </c>
      <c r="G195" s="6">
        <v>116158</v>
      </c>
      <c r="H195" s="6">
        <v>8516500</v>
      </c>
      <c r="I195" s="12">
        <f t="shared" si="110"/>
        <v>17033000</v>
      </c>
      <c r="J195" s="6">
        <v>1715466.611938</v>
      </c>
      <c r="K195" s="12">
        <f t="shared" si="111"/>
        <v>13723732.895504</v>
      </c>
      <c r="L195" s="6">
        <f t="shared" si="112"/>
        <v>104.52115999999999</v>
      </c>
      <c r="M195" s="6">
        <f t="shared" si="113"/>
        <v>5242880</v>
      </c>
      <c r="N195" s="13">
        <f t="shared" si="114"/>
        <v>1.2411346191079062</v>
      </c>
      <c r="O195" s="13">
        <f t="shared" si="129"/>
        <v>1.3333333333333333</v>
      </c>
      <c r="P195" s="7">
        <f t="shared" si="115"/>
        <v>0</v>
      </c>
      <c r="Q195" s="7">
        <f t="shared" si="116"/>
        <v>2.7126411269573023E-3</v>
      </c>
      <c r="R195" s="6">
        <f t="shared" si="117"/>
        <v>2.7126411269573023E-3</v>
      </c>
      <c r="S195" s="6">
        <f t="shared" si="118"/>
        <v>2.7126411269573023E-3</v>
      </c>
      <c r="T195" s="7">
        <f t="shared" si="119"/>
        <v>0</v>
      </c>
      <c r="U195" s="7">
        <f t="shared" si="120"/>
        <v>0.18319373796469526</v>
      </c>
      <c r="V195" s="7">
        <f t="shared" si="121"/>
        <v>0.53030755419964282</v>
      </c>
      <c r="W195" s="6">
        <f t="shared" si="122"/>
        <v>0.71350129216433811</v>
      </c>
      <c r="X195" s="6">
        <v>2.4099999999999998E-3</v>
      </c>
      <c r="Y195" s="6">
        <v>0.70995922222248986</v>
      </c>
      <c r="Z195" s="3">
        <f t="shared" si="123"/>
        <v>7.0676348547717849</v>
      </c>
      <c r="AA195" s="3">
        <f t="shared" si="124"/>
        <v>45.555959819100416</v>
      </c>
      <c r="AB195" s="6">
        <f t="shared" si="125"/>
        <v>12.557723110261515</v>
      </c>
      <c r="AC195" s="6">
        <f t="shared" si="128"/>
        <v>12.557723110261515</v>
      </c>
      <c r="AD195" s="6">
        <f t="shared" si="126"/>
        <v>0.49891174464358445</v>
      </c>
    </row>
    <row r="196" spans="6:30">
      <c r="F196" s="6">
        <f t="shared" si="127"/>
        <v>104669432</v>
      </c>
      <c r="G196" s="6">
        <v>683446</v>
      </c>
      <c r="H196" s="6">
        <v>7583376</v>
      </c>
      <c r="I196" s="12">
        <f t="shared" si="110"/>
        <v>15166752</v>
      </c>
      <c r="J196" s="6">
        <v>1723263.4804690001</v>
      </c>
      <c r="K196" s="12">
        <f t="shared" si="111"/>
        <v>13786107.843752</v>
      </c>
      <c r="L196" s="6">
        <f t="shared" si="112"/>
        <v>104.669432</v>
      </c>
      <c r="M196" s="6">
        <f t="shared" si="113"/>
        <v>5242880</v>
      </c>
      <c r="N196" s="13">
        <f t="shared" si="114"/>
        <v>1.1001474942671163</v>
      </c>
      <c r="O196" s="13">
        <f t="shared" si="129"/>
        <v>1.3333333333333333</v>
      </c>
      <c r="P196" s="7">
        <f t="shared" si="115"/>
        <v>0</v>
      </c>
      <c r="Q196" s="7">
        <f t="shared" si="116"/>
        <v>2.7249701959648166E-3</v>
      </c>
      <c r="R196" s="6">
        <f t="shared" si="117"/>
        <v>2.7249701959648166E-3</v>
      </c>
      <c r="S196" s="6">
        <f t="shared" si="118"/>
        <v>2.7249701959648166E-3</v>
      </c>
      <c r="T196" s="7">
        <f t="shared" si="119"/>
        <v>0</v>
      </c>
      <c r="U196" s="7">
        <f t="shared" si="120"/>
        <v>0.18402636127585348</v>
      </c>
      <c r="V196" s="7">
        <f t="shared" si="121"/>
        <v>0.64649111794130731</v>
      </c>
      <c r="W196" s="6">
        <f t="shared" si="122"/>
        <v>0.83051747921716079</v>
      </c>
      <c r="X196" s="6">
        <v>2.9380000000000001E-3</v>
      </c>
      <c r="Y196" s="6">
        <v>0.83859334000000008</v>
      </c>
      <c r="Z196" s="3">
        <f t="shared" si="123"/>
        <v>5.1622709326072158</v>
      </c>
      <c r="AA196" s="3">
        <f t="shared" si="124"/>
        <v>37.538755190611298</v>
      </c>
      <c r="AB196" s="6">
        <f t="shared" si="125"/>
        <v>7.2508442489851417</v>
      </c>
      <c r="AC196" s="6">
        <f t="shared" si="128"/>
        <v>7.2508442489851417</v>
      </c>
      <c r="AD196" s="6">
        <f t="shared" si="126"/>
        <v>0.96302467449112861</v>
      </c>
    </row>
    <row r="197" spans="6:30">
      <c r="F197" s="6">
        <f t="shared" si="127"/>
        <v>104911740</v>
      </c>
      <c r="G197" s="6">
        <v>685230</v>
      </c>
      <c r="H197" s="6">
        <v>7600595</v>
      </c>
      <c r="I197" s="12">
        <f t="shared" si="110"/>
        <v>15201190</v>
      </c>
      <c r="J197" s="6">
        <v>1722470.2250979999</v>
      </c>
      <c r="K197" s="12">
        <f t="shared" si="111"/>
        <v>13779761.800783999</v>
      </c>
      <c r="L197" s="6">
        <f t="shared" si="112"/>
        <v>104.91173999999999</v>
      </c>
      <c r="M197" s="6">
        <f t="shared" si="113"/>
        <v>5242880</v>
      </c>
      <c r="N197" s="13">
        <f t="shared" si="114"/>
        <v>1.1031533214990066</v>
      </c>
      <c r="O197" s="13">
        <f t="shared" si="129"/>
        <v>1.3333333333333333</v>
      </c>
      <c r="P197" s="7">
        <f t="shared" si="115"/>
        <v>0</v>
      </c>
      <c r="Q197" s="7">
        <f t="shared" si="116"/>
        <v>2.7237158333741486E-3</v>
      </c>
      <c r="R197" s="6">
        <f t="shared" si="117"/>
        <v>2.7237158333741486E-3</v>
      </c>
      <c r="S197" s="6">
        <f t="shared" si="118"/>
        <v>2.7237158333741486E-3</v>
      </c>
      <c r="T197" s="7">
        <f t="shared" si="119"/>
        <v>0</v>
      </c>
      <c r="U197" s="7">
        <f t="shared" si="120"/>
        <v>0.18394164997015811</v>
      </c>
      <c r="V197" s="7">
        <f t="shared" si="121"/>
        <v>0.64076995760554356</v>
      </c>
      <c r="W197" s="6">
        <f t="shared" si="122"/>
        <v>0.82471160757570172</v>
      </c>
      <c r="X197" s="6">
        <v>2.9120000000000001E-3</v>
      </c>
      <c r="Y197" s="6">
        <v>0.82779424000000001</v>
      </c>
      <c r="Z197" s="3">
        <f t="shared" si="123"/>
        <v>5.2201888736263733</v>
      </c>
      <c r="AA197" s="3">
        <f t="shared" si="124"/>
        <v>37.856488463692308</v>
      </c>
      <c r="AB197" s="6">
        <f t="shared" si="125"/>
        <v>6.4658024253383068</v>
      </c>
      <c r="AC197" s="6">
        <f t="shared" si="128"/>
        <v>6.4658024253383068</v>
      </c>
      <c r="AD197" s="6">
        <f t="shared" si="126"/>
        <v>0.37239114206669194</v>
      </c>
    </row>
    <row r="198" spans="6:30">
      <c r="F198" s="6">
        <f t="shared" si="127"/>
        <v>106097308</v>
      </c>
      <c r="G198" s="6">
        <v>35696</v>
      </c>
      <c r="H198" s="6">
        <v>8781949</v>
      </c>
      <c r="I198" s="12">
        <f t="shared" si="110"/>
        <v>17563898</v>
      </c>
      <c r="J198" s="6">
        <v>1647745.263672</v>
      </c>
      <c r="K198" s="12">
        <f t="shared" si="111"/>
        <v>13181962.109376</v>
      </c>
      <c r="L198" s="6">
        <f t="shared" si="112"/>
        <v>106.097308</v>
      </c>
      <c r="M198" s="6">
        <f t="shared" si="113"/>
        <v>5242880</v>
      </c>
      <c r="N198" s="13">
        <f t="shared" si="114"/>
        <v>1.3324190931718154</v>
      </c>
      <c r="O198" s="13">
        <f t="shared" si="129"/>
        <v>1.3333333333333333</v>
      </c>
      <c r="P198" s="7">
        <f t="shared" si="115"/>
        <v>0</v>
      </c>
      <c r="Q198" s="7">
        <f t="shared" si="116"/>
        <v>2.605554394285883E-3</v>
      </c>
      <c r="R198" s="6">
        <f t="shared" si="117"/>
        <v>2.605554394285883E-3</v>
      </c>
      <c r="S198" s="6">
        <f t="shared" si="118"/>
        <v>2.605554394285883E-3</v>
      </c>
      <c r="T198" s="7">
        <f t="shared" si="119"/>
        <v>0</v>
      </c>
      <c r="U198" s="7">
        <f t="shared" si="120"/>
        <v>0.17596181235184874</v>
      </c>
      <c r="V198" s="7">
        <f t="shared" si="121"/>
        <v>0.80668360734269329</v>
      </c>
      <c r="W198" s="6">
        <f t="shared" si="122"/>
        <v>0.982645419694542</v>
      </c>
      <c r="X198" s="6">
        <v>3.666E-3</v>
      </c>
      <c r="Y198" s="6">
        <v>0.98406720000084602</v>
      </c>
      <c r="Z198" s="3">
        <f t="shared" si="123"/>
        <v>4.7910250954719036</v>
      </c>
      <c r="AA198" s="3">
        <f t="shared" si="124"/>
        <v>28.765874761322422</v>
      </c>
      <c r="AB198" s="6">
        <f t="shared" si="125"/>
        <v>28.926503156413446</v>
      </c>
      <c r="AC198" s="6">
        <f t="shared" si="128"/>
        <v>28.926503156413446</v>
      </c>
      <c r="AD198" s="6">
        <f t="shared" si="126"/>
        <v>0.14448000159976868</v>
      </c>
    </row>
    <row r="199" spans="6:30">
      <c r="F199" s="6">
        <f t="shared" si="127"/>
        <v>108144620</v>
      </c>
      <c r="G199" s="6">
        <v>2394385</v>
      </c>
      <c r="H199" s="6">
        <v>5021410</v>
      </c>
      <c r="I199" s="12">
        <f t="shared" si="110"/>
        <v>10042820</v>
      </c>
      <c r="J199" s="6">
        <v>2131585.5273440001</v>
      </c>
      <c r="K199" s="12">
        <f t="shared" si="111"/>
        <v>17052684.218752</v>
      </c>
      <c r="L199" s="6">
        <f t="shared" si="112"/>
        <v>108.14462</v>
      </c>
      <c r="M199" s="6">
        <f t="shared" si="113"/>
        <v>5242880</v>
      </c>
      <c r="N199" s="13">
        <f t="shared" si="114"/>
        <v>0.58892898450300291</v>
      </c>
      <c r="O199" s="13">
        <f t="shared" si="129"/>
        <v>1.3333333333333333</v>
      </c>
      <c r="P199" s="7">
        <f t="shared" si="115"/>
        <v>0</v>
      </c>
      <c r="Q199" s="7">
        <f t="shared" si="116"/>
        <v>3.3706436061544773E-3</v>
      </c>
      <c r="R199" s="6">
        <f t="shared" si="117"/>
        <v>3.3706436061544773E-3</v>
      </c>
      <c r="S199" s="6">
        <f t="shared" si="118"/>
        <v>3.3706436061544773E-3</v>
      </c>
      <c r="T199" s="7">
        <f t="shared" si="119"/>
        <v>0</v>
      </c>
      <c r="U199" s="7">
        <f t="shared" si="120"/>
        <v>0.22763084855638485</v>
      </c>
      <c r="V199" s="7">
        <f t="shared" si="121"/>
        <v>7.3664340215524664</v>
      </c>
      <c r="W199" s="6">
        <f t="shared" si="122"/>
        <v>7.5940648701088511</v>
      </c>
      <c r="X199" s="6">
        <v>3.3477E-2</v>
      </c>
      <c r="Y199" s="6">
        <v>7.5414753799888414</v>
      </c>
      <c r="Z199" s="3">
        <f t="shared" si="123"/>
        <v>0.29999163604863044</v>
      </c>
      <c r="AA199" s="3">
        <f t="shared" si="124"/>
        <v>4.0750806150496164</v>
      </c>
      <c r="AB199" s="6">
        <f t="shared" si="125"/>
        <v>89.931464569243133</v>
      </c>
      <c r="AC199" s="6">
        <f t="shared" si="128"/>
        <v>89.931464569243133</v>
      </c>
      <c r="AD199" s="6">
        <f t="shared" si="126"/>
        <v>0.69733689324975956</v>
      </c>
    </row>
    <row r="200" spans="6:30">
      <c r="F200" s="6">
        <f t="shared" si="127"/>
        <v>108783168</v>
      </c>
      <c r="G200" s="6">
        <v>14340</v>
      </c>
      <c r="H200" s="6">
        <v>9041364</v>
      </c>
      <c r="I200" s="12">
        <f t="shared" si="110"/>
        <v>18082728</v>
      </c>
      <c r="J200" s="6">
        <v>3543965.9887700002</v>
      </c>
      <c r="K200" s="12">
        <f t="shared" si="111"/>
        <v>28351727.910160001</v>
      </c>
      <c r="L200" s="6">
        <f t="shared" si="112"/>
        <v>108.783168</v>
      </c>
      <c r="M200" s="6">
        <f t="shared" si="113"/>
        <v>5242880</v>
      </c>
      <c r="N200" s="13">
        <f t="shared" si="114"/>
        <v>0.63779985676005135</v>
      </c>
      <c r="O200" s="13">
        <f t="shared" si="129"/>
        <v>1.3333333333333333</v>
      </c>
      <c r="P200" s="7">
        <f t="shared" si="115"/>
        <v>0</v>
      </c>
      <c r="Q200" s="7">
        <f t="shared" si="116"/>
        <v>5.6040192369671447E-3</v>
      </c>
      <c r="R200" s="6">
        <f t="shared" si="117"/>
        <v>5.6040192369671447E-3</v>
      </c>
      <c r="S200" s="6">
        <f t="shared" si="118"/>
        <v>5.6040192369671447E-3</v>
      </c>
      <c r="T200" s="7">
        <f t="shared" si="119"/>
        <v>0</v>
      </c>
      <c r="U200" s="7">
        <f t="shared" si="120"/>
        <v>0.37845818285502603</v>
      </c>
      <c r="V200" s="7">
        <f t="shared" si="121"/>
        <v>1.1286088985435552</v>
      </c>
      <c r="W200" s="6">
        <f t="shared" si="122"/>
        <v>1.5070670813985811</v>
      </c>
      <c r="X200" s="6">
        <v>5.1289999999999999E-3</v>
      </c>
      <c r="Y200" s="6">
        <v>1.501714211111681</v>
      </c>
      <c r="Z200" s="3">
        <f t="shared" si="123"/>
        <v>3.5255854942483915</v>
      </c>
      <c r="AA200" s="3">
        <f t="shared" si="124"/>
        <v>44.22184115447066</v>
      </c>
      <c r="AB200" s="6">
        <f t="shared" si="125"/>
        <v>9.2614395977216759</v>
      </c>
      <c r="AC200" s="6">
        <f t="shared" si="128"/>
        <v>9.2614395977216759</v>
      </c>
      <c r="AD200" s="6">
        <f t="shared" si="126"/>
        <v>0.35645066466658326</v>
      </c>
    </row>
    <row r="201" spans="6:30">
      <c r="F201" s="6">
        <f t="shared" si="127"/>
        <v>112976632</v>
      </c>
      <c r="G201" s="6">
        <v>1219574</v>
      </c>
      <c r="H201" s="6">
        <v>7382096</v>
      </c>
      <c r="I201" s="12">
        <f t="shared" si="110"/>
        <v>14764192</v>
      </c>
      <c r="J201" s="6">
        <v>3338871.8269039998</v>
      </c>
      <c r="K201" s="12">
        <f t="shared" si="111"/>
        <v>26710974.615231998</v>
      </c>
      <c r="L201" s="6">
        <f t="shared" si="112"/>
        <v>112.976632</v>
      </c>
      <c r="M201" s="6">
        <f t="shared" si="113"/>
        <v>5242880</v>
      </c>
      <c r="N201" s="13">
        <f t="shared" si="114"/>
        <v>0.55273879791644454</v>
      </c>
      <c r="O201" s="13">
        <f t="shared" si="129"/>
        <v>1.3333333333333333</v>
      </c>
      <c r="P201" s="7">
        <f t="shared" si="115"/>
        <v>0</v>
      </c>
      <c r="Q201" s="7">
        <f t="shared" si="116"/>
        <v>5.27970697434139E-3</v>
      </c>
      <c r="R201" s="6">
        <f t="shared" si="117"/>
        <v>5.27970697434139E-3</v>
      </c>
      <c r="S201" s="6">
        <f t="shared" si="118"/>
        <v>5.27970697434139E-3</v>
      </c>
      <c r="T201" s="7">
        <f t="shared" si="119"/>
        <v>0</v>
      </c>
      <c r="U201" s="7">
        <f t="shared" si="120"/>
        <v>0.35655628987412852</v>
      </c>
      <c r="V201" s="7">
        <f t="shared" si="121"/>
        <v>0.98337944386647458</v>
      </c>
      <c r="W201" s="6">
        <f t="shared" si="122"/>
        <v>1.339935733740603</v>
      </c>
      <c r="X201" s="6">
        <v>4.4689999999999999E-3</v>
      </c>
      <c r="Y201" s="6">
        <v>1.380585825</v>
      </c>
      <c r="Z201" s="3">
        <f t="shared" si="123"/>
        <v>3.3036903110315508</v>
      </c>
      <c r="AA201" s="3">
        <f t="shared" si="124"/>
        <v>47.815573265127767</v>
      </c>
      <c r="AB201" s="6">
        <f t="shared" si="125"/>
        <v>18.140679667518238</v>
      </c>
      <c r="AC201" s="6">
        <f t="shared" si="128"/>
        <v>18.140679667518238</v>
      </c>
      <c r="AD201" s="6">
        <f t="shared" si="126"/>
        <v>2.9444088533501351</v>
      </c>
    </row>
    <row r="202" spans="6:30">
      <c r="F202" s="6">
        <f t="shared" si="127"/>
        <v>117439936</v>
      </c>
      <c r="G202" s="6">
        <v>2097152</v>
      </c>
      <c r="H202" s="6">
        <v>6291408</v>
      </c>
      <c r="I202" s="12">
        <f t="shared" si="110"/>
        <v>12582816</v>
      </c>
      <c r="J202" s="6">
        <v>3570239.2705080002</v>
      </c>
      <c r="K202" s="12">
        <f t="shared" si="111"/>
        <v>28561914.164064001</v>
      </c>
      <c r="L202" s="6">
        <f t="shared" si="112"/>
        <v>117.439936</v>
      </c>
      <c r="M202" s="6">
        <f t="shared" si="113"/>
        <v>5242880</v>
      </c>
      <c r="N202" s="13">
        <f t="shared" si="114"/>
        <v>0.44054526344846434</v>
      </c>
      <c r="O202" s="13">
        <f t="shared" si="129"/>
        <v>1.3333333333333333</v>
      </c>
      <c r="P202" s="7">
        <f t="shared" si="115"/>
        <v>0</v>
      </c>
      <c r="Q202" s="7">
        <f t="shared" si="116"/>
        <v>5.6455647757066713E-3</v>
      </c>
      <c r="R202" s="6">
        <f t="shared" si="117"/>
        <v>5.6455647757066713E-3</v>
      </c>
      <c r="S202" s="6">
        <f t="shared" si="118"/>
        <v>5.6455647757066713E-3</v>
      </c>
      <c r="T202" s="7">
        <f t="shared" si="119"/>
        <v>0</v>
      </c>
      <c r="U202" s="7">
        <f t="shared" si="120"/>
        <v>0.38126389219188467</v>
      </c>
      <c r="V202" s="7">
        <f t="shared" si="121"/>
        <v>1.6615569882827814</v>
      </c>
      <c r="W202" s="6">
        <f t="shared" si="122"/>
        <v>2.0428208804746659</v>
      </c>
      <c r="X202" s="6">
        <v>7.5510000000000004E-3</v>
      </c>
      <c r="Y202" s="6">
        <v>2.0891293615367195</v>
      </c>
      <c r="Z202" s="3">
        <f t="shared" si="123"/>
        <v>1.6663774334525228</v>
      </c>
      <c r="AA202" s="3">
        <f t="shared" si="124"/>
        <v>30.260271925905442</v>
      </c>
      <c r="AB202" s="6">
        <f t="shared" si="125"/>
        <v>25.234210360128845</v>
      </c>
      <c r="AC202" s="6">
        <f t="shared" si="128"/>
        <v>25.234210360128845</v>
      </c>
      <c r="AD202" s="6">
        <f t="shared" si="126"/>
        <v>2.2166401906289805</v>
      </c>
    </row>
    <row r="203" spans="6:30">
      <c r="F203" s="6">
        <f t="shared" si="127"/>
        <v>117901352</v>
      </c>
      <c r="G203" s="6">
        <v>268096</v>
      </c>
      <c r="H203" s="6">
        <v>9378286</v>
      </c>
      <c r="I203" s="12">
        <f t="shared" si="110"/>
        <v>18756572</v>
      </c>
      <c r="J203" s="6">
        <v>3749624.1425780002</v>
      </c>
      <c r="K203" s="12">
        <f t="shared" si="111"/>
        <v>29996993.140624002</v>
      </c>
      <c r="L203" s="6">
        <f t="shared" si="112"/>
        <v>117.901352</v>
      </c>
      <c r="M203" s="6">
        <f t="shared" si="113"/>
        <v>5242880</v>
      </c>
      <c r="N203" s="13">
        <f t="shared" si="114"/>
        <v>0.62528173780853236</v>
      </c>
      <c r="O203" s="13">
        <f t="shared" si="129"/>
        <v>1.3333333333333333</v>
      </c>
      <c r="P203" s="7">
        <f t="shared" si="115"/>
        <v>0</v>
      </c>
      <c r="Q203" s="7">
        <f t="shared" si="116"/>
        <v>5.9292233314283283E-3</v>
      </c>
      <c r="R203" s="6">
        <f t="shared" si="117"/>
        <v>5.9292233314283283E-3</v>
      </c>
      <c r="S203" s="6">
        <f t="shared" si="118"/>
        <v>5.9292233314283283E-3</v>
      </c>
      <c r="T203" s="7">
        <f t="shared" si="119"/>
        <v>0</v>
      </c>
      <c r="U203" s="7">
        <f t="shared" si="120"/>
        <v>0.40042030422586583</v>
      </c>
      <c r="V203" s="7">
        <f t="shared" si="121"/>
        <v>1.081079258831056</v>
      </c>
      <c r="W203" s="6">
        <f t="shared" si="122"/>
        <v>1.4814995630569219</v>
      </c>
      <c r="X203" s="6">
        <v>4.9129999999999998E-3</v>
      </c>
      <c r="Y203" s="6">
        <v>1.4692940624999999</v>
      </c>
      <c r="Z203" s="3">
        <f t="shared" si="123"/>
        <v>3.8177431304701814</v>
      </c>
      <c r="AA203" s="3">
        <f t="shared" si="124"/>
        <v>48.84509365458824</v>
      </c>
      <c r="AB203" s="6">
        <f t="shared" si="125"/>
        <v>20.684374749202696</v>
      </c>
      <c r="AC203" s="6">
        <f t="shared" si="128"/>
        <v>20.684374749202696</v>
      </c>
      <c r="AD203" s="6">
        <f t="shared" si="126"/>
        <v>0.83070508950089317</v>
      </c>
    </row>
    <row r="204" spans="6:30">
      <c r="F204" s="6">
        <f t="shared" si="127"/>
        <v>118398300</v>
      </c>
      <c r="G204" s="6">
        <v>503625</v>
      </c>
      <c r="H204" s="6">
        <v>9027150</v>
      </c>
      <c r="I204" s="12">
        <f t="shared" si="110"/>
        <v>18054300</v>
      </c>
      <c r="J204" s="6">
        <v>3623266.5947270002</v>
      </c>
      <c r="K204" s="12">
        <f t="shared" si="111"/>
        <v>28986132.757816002</v>
      </c>
      <c r="L204" s="6">
        <f t="shared" si="112"/>
        <v>118.39830000000001</v>
      </c>
      <c r="M204" s="6">
        <f t="shared" si="113"/>
        <v>5242880</v>
      </c>
      <c r="N204" s="13">
        <f t="shared" si="114"/>
        <v>0.62285990859307461</v>
      </c>
      <c r="O204" s="13">
        <f t="shared" si="129"/>
        <v>1.3333333333333333</v>
      </c>
      <c r="P204" s="7">
        <f t="shared" si="115"/>
        <v>0</v>
      </c>
      <c r="Q204" s="7">
        <f t="shared" si="116"/>
        <v>5.7294160727986354E-3</v>
      </c>
      <c r="R204" s="6">
        <f t="shared" si="117"/>
        <v>5.7294160727986354E-3</v>
      </c>
      <c r="S204" s="6">
        <f t="shared" si="118"/>
        <v>5.7294160727986354E-3</v>
      </c>
      <c r="T204" s="7">
        <f t="shared" si="119"/>
        <v>0</v>
      </c>
      <c r="U204" s="7">
        <f t="shared" si="120"/>
        <v>0.38692665104148422</v>
      </c>
      <c r="V204" s="7">
        <f t="shared" si="121"/>
        <v>1.0177064058810572</v>
      </c>
      <c r="W204" s="6">
        <f t="shared" si="122"/>
        <v>1.4046330569225414</v>
      </c>
      <c r="X204" s="6">
        <v>4.6249999999999998E-3</v>
      </c>
      <c r="Y204" s="6">
        <v>1.4102713235305</v>
      </c>
      <c r="Z204" s="3">
        <f t="shared" si="123"/>
        <v>3.9036324324324325</v>
      </c>
      <c r="AA204" s="3">
        <f t="shared" si="124"/>
        <v>50.13817558108714</v>
      </c>
      <c r="AB204" s="6">
        <f t="shared" si="125"/>
        <v>23.879266438889417</v>
      </c>
      <c r="AC204" s="6">
        <f t="shared" si="128"/>
        <v>23.879266438889417</v>
      </c>
      <c r="AD204" s="6">
        <f t="shared" si="126"/>
        <v>0.3998001316401788</v>
      </c>
    </row>
    <row r="205" spans="6:30">
      <c r="F205" s="6">
        <f t="shared" si="127"/>
        <v>118398300</v>
      </c>
      <c r="G205" s="6">
        <v>503625</v>
      </c>
      <c r="H205" s="6">
        <v>9027150</v>
      </c>
      <c r="I205" s="12">
        <f t="shared" si="110"/>
        <v>18054300</v>
      </c>
      <c r="J205" s="6">
        <v>3622845.0297849998</v>
      </c>
      <c r="K205" s="12">
        <f t="shared" si="111"/>
        <v>28982760.238279998</v>
      </c>
      <c r="L205" s="6">
        <f t="shared" si="112"/>
        <v>118.39830000000001</v>
      </c>
      <c r="M205" s="6">
        <f t="shared" si="113"/>
        <v>5242880</v>
      </c>
      <c r="N205" s="13">
        <f t="shared" si="114"/>
        <v>0.62293238641066873</v>
      </c>
      <c r="O205" s="13">
        <f t="shared" si="129"/>
        <v>1.3333333333333333</v>
      </c>
      <c r="P205" s="7">
        <f t="shared" si="115"/>
        <v>0</v>
      </c>
      <c r="Q205" s="7">
        <f t="shared" si="116"/>
        <v>5.7287494586008448E-3</v>
      </c>
      <c r="R205" s="6">
        <f t="shared" si="117"/>
        <v>5.7287494586008448E-3</v>
      </c>
      <c r="S205" s="6">
        <f t="shared" si="118"/>
        <v>5.7287494586008448E-3</v>
      </c>
      <c r="T205" s="7">
        <f t="shared" si="119"/>
        <v>0</v>
      </c>
      <c r="U205" s="7">
        <f t="shared" si="120"/>
        <v>0.38688163235270151</v>
      </c>
      <c r="V205" s="7">
        <f t="shared" si="121"/>
        <v>1.0104449331472032</v>
      </c>
      <c r="W205" s="6">
        <f t="shared" si="122"/>
        <v>1.3973265654999047</v>
      </c>
      <c r="X205" s="6">
        <v>4.5919999999999997E-3</v>
      </c>
      <c r="Y205" s="6">
        <v>1.4019375999999999</v>
      </c>
      <c r="Z205" s="3">
        <f t="shared" si="123"/>
        <v>3.9316855400696866</v>
      </c>
      <c r="AA205" s="3">
        <f t="shared" si="124"/>
        <v>50.492613655540069</v>
      </c>
      <c r="AB205" s="6">
        <f t="shared" si="125"/>
        <v>24.754996920750109</v>
      </c>
      <c r="AC205" s="6">
        <f t="shared" si="128"/>
        <v>24.754996920750109</v>
      </c>
      <c r="AD205" s="6">
        <f t="shared" si="126"/>
        <v>0.32890440345527117</v>
      </c>
    </row>
    <row r="206" spans="6:30">
      <c r="F206" s="6">
        <f t="shared" si="127"/>
        <v>118398300</v>
      </c>
      <c r="G206" s="6">
        <v>503625</v>
      </c>
      <c r="H206" s="6">
        <v>9027150</v>
      </c>
      <c r="I206" s="12">
        <f t="shared" si="110"/>
        <v>18054300</v>
      </c>
      <c r="J206" s="6">
        <v>3623498.6892090002</v>
      </c>
      <c r="K206" s="12">
        <f t="shared" si="111"/>
        <v>28987989.513672002</v>
      </c>
      <c r="L206" s="6">
        <f t="shared" si="112"/>
        <v>118.39830000000001</v>
      </c>
      <c r="M206" s="6">
        <f t="shared" si="113"/>
        <v>5242880</v>
      </c>
      <c r="N206" s="13">
        <f t="shared" si="114"/>
        <v>0.62282001280167443</v>
      </c>
      <c r="O206" s="13">
        <f t="shared" si="129"/>
        <v>1.3333333333333333</v>
      </c>
      <c r="P206" s="7">
        <f t="shared" si="115"/>
        <v>0</v>
      </c>
      <c r="Q206" s="7">
        <f t="shared" si="116"/>
        <v>5.7297830802547018E-3</v>
      </c>
      <c r="R206" s="6">
        <f t="shared" si="117"/>
        <v>5.7297830802547018E-3</v>
      </c>
      <c r="S206" s="6">
        <f t="shared" si="118"/>
        <v>5.7297830802547018E-3</v>
      </c>
      <c r="T206" s="7">
        <f t="shared" si="119"/>
        <v>0</v>
      </c>
      <c r="U206" s="7">
        <f t="shared" si="120"/>
        <v>0.38695143628383327</v>
      </c>
      <c r="V206" s="7">
        <f t="shared" si="121"/>
        <v>1.0091246653774115</v>
      </c>
      <c r="W206" s="6">
        <f t="shared" si="122"/>
        <v>1.3960761016612449</v>
      </c>
      <c r="X206" s="6">
        <v>4.5859999999999998E-3</v>
      </c>
      <c r="Y206" s="6">
        <v>1.3939012117668639</v>
      </c>
      <c r="Z206" s="3">
        <f t="shared" si="123"/>
        <v>3.9368294810292195</v>
      </c>
      <c r="AA206" s="3">
        <f t="shared" si="124"/>
        <v>50.567796796636728</v>
      </c>
      <c r="AB206" s="6">
        <f t="shared" si="125"/>
        <v>24.940756220119976</v>
      </c>
      <c r="AC206" s="6">
        <f t="shared" si="128"/>
        <v>24.940756220119976</v>
      </c>
      <c r="AD206" s="6">
        <f t="shared" si="126"/>
        <v>0.15602898369133</v>
      </c>
    </row>
    <row r="207" spans="6:30">
      <c r="F207" s="6">
        <f t="shared" si="127"/>
        <v>118398300</v>
      </c>
      <c r="G207" s="6">
        <v>503625</v>
      </c>
      <c r="H207" s="6">
        <v>9027150</v>
      </c>
      <c r="I207" s="12">
        <f t="shared" si="110"/>
        <v>18054300</v>
      </c>
      <c r="J207" s="6">
        <v>3622756.8063960001</v>
      </c>
      <c r="K207" s="12">
        <f t="shared" si="111"/>
        <v>28982054.451168001</v>
      </c>
      <c r="L207" s="6">
        <f t="shared" si="112"/>
        <v>118.39830000000001</v>
      </c>
      <c r="M207" s="6">
        <f t="shared" si="113"/>
        <v>5242880</v>
      </c>
      <c r="N207" s="13">
        <f t="shared" si="114"/>
        <v>0.62294755640666455</v>
      </c>
      <c r="O207" s="13">
        <f t="shared" si="129"/>
        <v>1.3333333333333333</v>
      </c>
      <c r="P207" s="7">
        <f t="shared" si="115"/>
        <v>0</v>
      </c>
      <c r="Q207" s="7">
        <f t="shared" si="116"/>
        <v>5.7286099523046023E-3</v>
      </c>
      <c r="R207" s="6">
        <f t="shared" si="117"/>
        <v>5.7286099523046023E-3</v>
      </c>
      <c r="S207" s="6">
        <f t="shared" si="118"/>
        <v>5.7286099523046023E-3</v>
      </c>
      <c r="T207" s="7">
        <f t="shared" si="119"/>
        <v>0</v>
      </c>
      <c r="U207" s="7">
        <f t="shared" si="120"/>
        <v>0.38687221102541114</v>
      </c>
      <c r="V207" s="7">
        <f t="shared" si="121"/>
        <v>1.0146257810848767</v>
      </c>
      <c r="W207" s="6">
        <f t="shared" si="122"/>
        <v>1.4014979921102877</v>
      </c>
      <c r="X207" s="6">
        <v>4.6109999999999996E-3</v>
      </c>
      <c r="Y207" s="6">
        <v>1.4001708352922189</v>
      </c>
      <c r="Z207" s="3">
        <f t="shared" si="123"/>
        <v>3.9154847104749511</v>
      </c>
      <c r="AA207" s="3">
        <f t="shared" si="124"/>
        <v>50.283330212392976</v>
      </c>
      <c r="AB207" s="6">
        <f t="shared" si="125"/>
        <v>24.237908312830246</v>
      </c>
      <c r="AC207" s="6">
        <f t="shared" si="128"/>
        <v>24.237908312830246</v>
      </c>
      <c r="AD207" s="6">
        <f t="shared" si="126"/>
        <v>9.4785349374303329E-2</v>
      </c>
    </row>
    <row r="208" spans="6:30">
      <c r="F208" s="6">
        <f t="shared" si="127"/>
        <v>118398300</v>
      </c>
      <c r="G208" s="6">
        <v>503625</v>
      </c>
      <c r="H208" s="6">
        <v>9027150</v>
      </c>
      <c r="I208" s="12">
        <f t="shared" si="110"/>
        <v>18054300</v>
      </c>
      <c r="J208" s="6">
        <v>3622658.1455080002</v>
      </c>
      <c r="K208" s="12">
        <f t="shared" si="111"/>
        <v>28981265.164064001</v>
      </c>
      <c r="L208" s="6">
        <f t="shared" si="112"/>
        <v>118.39830000000001</v>
      </c>
      <c r="M208" s="6">
        <f t="shared" si="113"/>
        <v>5242880</v>
      </c>
      <c r="N208" s="13">
        <f t="shared" si="114"/>
        <v>0.62296452200392038</v>
      </c>
      <c r="O208" s="13">
        <f t="shared" si="129"/>
        <v>1.3333333333333333</v>
      </c>
      <c r="P208" s="7">
        <f t="shared" si="115"/>
        <v>0</v>
      </c>
      <c r="Q208" s="7">
        <f t="shared" si="116"/>
        <v>5.7284539413507609E-3</v>
      </c>
      <c r="R208" s="6">
        <f t="shared" si="117"/>
        <v>5.7284539413507609E-3</v>
      </c>
      <c r="S208" s="6">
        <f t="shared" si="118"/>
        <v>5.7284539413507609E-3</v>
      </c>
      <c r="T208" s="7">
        <f t="shared" si="119"/>
        <v>0</v>
      </c>
      <c r="U208" s="7">
        <f t="shared" si="120"/>
        <v>0.38686167508333114</v>
      </c>
      <c r="V208" s="7">
        <f t="shared" si="121"/>
        <v>1.0177064058810572</v>
      </c>
      <c r="W208" s="6">
        <f t="shared" si="122"/>
        <v>1.4045680809643883</v>
      </c>
      <c r="X208" s="6">
        <v>4.6249999999999998E-3</v>
      </c>
      <c r="Y208" s="6">
        <v>1.401755882352125</v>
      </c>
      <c r="Z208" s="3">
        <f t="shared" si="123"/>
        <v>3.9036324324324325</v>
      </c>
      <c r="AA208" s="3">
        <f t="shared" si="124"/>
        <v>50.129755959462059</v>
      </c>
      <c r="AB208" s="6">
        <f t="shared" si="125"/>
        <v>23.858463596773216</v>
      </c>
      <c r="AC208" s="6">
        <f t="shared" si="128"/>
        <v>23.858463596773216</v>
      </c>
      <c r="AD208" s="6">
        <f t="shared" si="126"/>
        <v>0.20061971186769786</v>
      </c>
    </row>
    <row r="209" spans="6:30">
      <c r="F209" s="6">
        <f t="shared" si="127"/>
        <v>118659480</v>
      </c>
      <c r="G209" s="6">
        <v>504855</v>
      </c>
      <c r="H209" s="6">
        <v>9046865</v>
      </c>
      <c r="I209" s="12">
        <f t="shared" si="110"/>
        <v>18093730</v>
      </c>
      <c r="J209" s="6">
        <v>3634238.471924</v>
      </c>
      <c r="K209" s="12">
        <f t="shared" si="111"/>
        <v>29073907.775392</v>
      </c>
      <c r="L209" s="6">
        <f t="shared" si="112"/>
        <v>118.65948</v>
      </c>
      <c r="M209" s="6">
        <f t="shared" si="113"/>
        <v>5242880</v>
      </c>
      <c r="N209" s="13">
        <f t="shared" si="114"/>
        <v>0.62233567430224968</v>
      </c>
      <c r="O209" s="13">
        <f t="shared" si="129"/>
        <v>1.3333333333333333</v>
      </c>
      <c r="P209" s="7">
        <f t="shared" si="115"/>
        <v>0</v>
      </c>
      <c r="Q209" s="7">
        <f t="shared" si="116"/>
        <v>5.7467657344693361E-3</v>
      </c>
      <c r="R209" s="6">
        <f t="shared" si="117"/>
        <v>5.7467657344693361E-3</v>
      </c>
      <c r="S209" s="6">
        <f t="shared" si="118"/>
        <v>5.7467657344693361E-3</v>
      </c>
      <c r="T209" s="7">
        <f t="shared" si="119"/>
        <v>0</v>
      </c>
      <c r="U209" s="7">
        <f t="shared" si="120"/>
        <v>0.38809833178549896</v>
      </c>
      <c r="V209" s="7">
        <f t="shared" si="121"/>
        <v>1.0124253348018908</v>
      </c>
      <c r="W209" s="6">
        <f t="shared" si="122"/>
        <v>1.4005236665873897</v>
      </c>
      <c r="X209" s="6">
        <v>4.6010000000000001E-3</v>
      </c>
      <c r="Y209" s="6">
        <v>1.393426382350776</v>
      </c>
      <c r="Z209" s="3">
        <f t="shared" si="123"/>
        <v>3.9325646598565531</v>
      </c>
      <c r="AA209" s="3">
        <f t="shared" si="124"/>
        <v>50.552328233674416</v>
      </c>
      <c r="AB209" s="6">
        <f t="shared" si="125"/>
        <v>24.902537154299846</v>
      </c>
      <c r="AC209" s="6">
        <f t="shared" si="128"/>
        <v>24.902537154299846</v>
      </c>
      <c r="AD209" s="6">
        <f t="shared" si="126"/>
        <v>0.50934045217661639</v>
      </c>
    </row>
    <row r="210" spans="6:30">
      <c r="F210" s="6">
        <f t="shared" si="127"/>
        <v>118659480</v>
      </c>
      <c r="G210" s="6">
        <v>504855</v>
      </c>
      <c r="H210" s="6">
        <v>9046865</v>
      </c>
      <c r="I210" s="12">
        <f t="shared" si="110"/>
        <v>18093730</v>
      </c>
      <c r="J210" s="6">
        <v>3635232.4228520002</v>
      </c>
      <c r="K210" s="12">
        <f t="shared" si="111"/>
        <v>29081859.382816002</v>
      </c>
      <c r="L210" s="6">
        <f t="shared" si="112"/>
        <v>118.65948</v>
      </c>
      <c r="M210" s="6">
        <f t="shared" si="113"/>
        <v>5242880</v>
      </c>
      <c r="N210" s="13">
        <f t="shared" si="114"/>
        <v>0.62216551430997191</v>
      </c>
      <c r="O210" s="13">
        <f t="shared" si="129"/>
        <v>1.3333333333333333</v>
      </c>
      <c r="P210" s="7">
        <f t="shared" si="115"/>
        <v>0</v>
      </c>
      <c r="Q210" s="7">
        <f t="shared" si="116"/>
        <v>5.748337453876002E-3</v>
      </c>
      <c r="R210" s="6">
        <f t="shared" si="117"/>
        <v>5.748337453876002E-3</v>
      </c>
      <c r="S210" s="6">
        <f t="shared" si="118"/>
        <v>5.748337453876002E-3</v>
      </c>
      <c r="T210" s="7">
        <f t="shared" si="119"/>
        <v>0</v>
      </c>
      <c r="U210" s="7">
        <f t="shared" si="120"/>
        <v>0.3882044752595758</v>
      </c>
      <c r="V210" s="7">
        <f t="shared" si="121"/>
        <v>1.0119852455452936</v>
      </c>
      <c r="W210" s="6">
        <f t="shared" si="122"/>
        <v>1.4001897208048693</v>
      </c>
      <c r="X210" s="6">
        <v>4.5989999999999998E-3</v>
      </c>
      <c r="Y210" s="6">
        <v>1.3924419352927648</v>
      </c>
      <c r="Z210" s="3">
        <f t="shared" si="123"/>
        <v>3.9342748423570342</v>
      </c>
      <c r="AA210" s="3">
        <f t="shared" si="124"/>
        <v>50.588144175370303</v>
      </c>
      <c r="AB210" s="6">
        <f t="shared" si="125"/>
        <v>24.991029655925249</v>
      </c>
      <c r="AC210" s="6">
        <f t="shared" si="128"/>
        <v>24.991029655925249</v>
      </c>
      <c r="AD210" s="6">
        <f t="shared" si="126"/>
        <v>0.55641713422509265</v>
      </c>
    </row>
    <row r="211" spans="6:30">
      <c r="F211" s="6">
        <f t="shared" si="127"/>
        <v>118659480</v>
      </c>
      <c r="G211" s="6">
        <v>504855</v>
      </c>
      <c r="H211" s="6">
        <v>9046865</v>
      </c>
      <c r="I211" s="12">
        <f t="shared" si="110"/>
        <v>18093730</v>
      </c>
      <c r="J211" s="6">
        <v>3635627.1918950002</v>
      </c>
      <c r="K211" s="12">
        <f t="shared" si="111"/>
        <v>29085017.535160001</v>
      </c>
      <c r="L211" s="6">
        <f t="shared" si="112"/>
        <v>118.65948</v>
      </c>
      <c r="M211" s="6">
        <f t="shared" si="113"/>
        <v>5242880</v>
      </c>
      <c r="N211" s="13">
        <f t="shared" si="114"/>
        <v>0.62209795741491425</v>
      </c>
      <c r="O211" s="13">
        <f t="shared" si="129"/>
        <v>1.3333333333333333</v>
      </c>
      <c r="P211" s="7">
        <f t="shared" si="115"/>
        <v>0</v>
      </c>
      <c r="Q211" s="7">
        <f t="shared" si="116"/>
        <v>5.7489616961283662E-3</v>
      </c>
      <c r="R211" s="6">
        <f t="shared" si="117"/>
        <v>5.7489616961283662E-3</v>
      </c>
      <c r="S211" s="6">
        <f t="shared" si="118"/>
        <v>5.7489616961283662E-3</v>
      </c>
      <c r="T211" s="7">
        <f t="shared" si="119"/>
        <v>0</v>
      </c>
      <c r="U211" s="7">
        <f t="shared" si="120"/>
        <v>0.38824663242901097</v>
      </c>
      <c r="V211" s="7">
        <f t="shared" si="121"/>
        <v>1.0183665397659531</v>
      </c>
      <c r="W211" s="6">
        <f t="shared" si="122"/>
        <v>1.4066131721949642</v>
      </c>
      <c r="X211" s="6">
        <v>4.6280000000000002E-3</v>
      </c>
      <c r="Y211" s="6">
        <v>1.4066397647077882</v>
      </c>
      <c r="Z211" s="3">
        <f t="shared" si="123"/>
        <v>3.9096218668971479</v>
      </c>
      <c r="AA211" s="3">
        <f t="shared" si="124"/>
        <v>50.276607666655146</v>
      </c>
      <c r="AB211" s="6">
        <f t="shared" si="125"/>
        <v>24.221298533456483</v>
      </c>
      <c r="AC211" s="6">
        <f t="shared" si="128"/>
        <v>24.221298533456483</v>
      </c>
      <c r="AD211" s="6">
        <f t="shared" si="126"/>
        <v>1.8904991520356813E-3</v>
      </c>
    </row>
    <row r="212" spans="6:30">
      <c r="F212" s="6">
        <f t="shared" si="127"/>
        <v>118659480</v>
      </c>
      <c r="G212" s="6">
        <v>504855</v>
      </c>
      <c r="H212" s="6">
        <v>9046865</v>
      </c>
      <c r="I212" s="12">
        <f t="shared" si="110"/>
        <v>18093730</v>
      </c>
      <c r="J212" s="6">
        <v>3635561.9770510001</v>
      </c>
      <c r="K212" s="12">
        <f t="shared" si="111"/>
        <v>29084495.816408001</v>
      </c>
      <c r="L212" s="6">
        <f t="shared" si="112"/>
        <v>118.65948</v>
      </c>
      <c r="M212" s="6">
        <f t="shared" si="113"/>
        <v>5242880</v>
      </c>
      <c r="N212" s="13">
        <f t="shared" si="114"/>
        <v>0.62210911663087631</v>
      </c>
      <c r="O212" s="13">
        <f t="shared" si="129"/>
        <v>1.3333333333333333</v>
      </c>
      <c r="P212" s="7">
        <f t="shared" si="115"/>
        <v>0</v>
      </c>
      <c r="Q212" s="7">
        <f t="shared" si="116"/>
        <v>5.7488585728925701E-3</v>
      </c>
      <c r="R212" s="6">
        <f t="shared" si="117"/>
        <v>5.7488585728925701E-3</v>
      </c>
      <c r="S212" s="6">
        <f t="shared" si="118"/>
        <v>5.7488585728925701E-3</v>
      </c>
      <c r="T212" s="7">
        <f t="shared" si="119"/>
        <v>0</v>
      </c>
      <c r="U212" s="7">
        <f t="shared" si="120"/>
        <v>0.38823966817161298</v>
      </c>
      <c r="V212" s="7">
        <f t="shared" si="121"/>
        <v>1.0124253348018908</v>
      </c>
      <c r="W212" s="6">
        <f t="shared" si="122"/>
        <v>1.4006650029735037</v>
      </c>
      <c r="X212" s="6">
        <v>4.6010000000000001E-3</v>
      </c>
      <c r="Y212" s="6">
        <v>1.4004361411753881</v>
      </c>
      <c r="Z212" s="3">
        <f t="shared" si="123"/>
        <v>3.9325646598565531</v>
      </c>
      <c r="AA212" s="3">
        <f t="shared" si="124"/>
        <v>50.570738215880027</v>
      </c>
      <c r="AB212" s="6">
        <f t="shared" si="125"/>
        <v>24.948023753370354</v>
      </c>
      <c r="AC212" s="6">
        <f t="shared" si="128"/>
        <v>24.948023753370354</v>
      </c>
      <c r="AD212" s="6">
        <f t="shared" si="126"/>
        <v>1.6342180224195712E-2</v>
      </c>
    </row>
    <row r="213" spans="6:30">
      <c r="F213" s="6">
        <f t="shared" si="127"/>
        <v>118659480</v>
      </c>
      <c r="G213" s="6">
        <v>504855</v>
      </c>
      <c r="H213" s="6">
        <v>9046865</v>
      </c>
      <c r="I213" s="12">
        <f t="shared" si="110"/>
        <v>18093730</v>
      </c>
      <c r="J213" s="6">
        <v>3635378.140869</v>
      </c>
      <c r="K213" s="12">
        <f t="shared" si="111"/>
        <v>29083025.126952</v>
      </c>
      <c r="L213" s="6">
        <f t="shared" si="112"/>
        <v>118.65948</v>
      </c>
      <c r="M213" s="6">
        <f t="shared" si="113"/>
        <v>5242880</v>
      </c>
      <c r="N213" s="13">
        <f t="shared" si="114"/>
        <v>0.62214057585199645</v>
      </c>
      <c r="O213" s="13">
        <f t="shared" si="129"/>
        <v>1.3333333333333333</v>
      </c>
      <c r="P213" s="7">
        <f t="shared" si="115"/>
        <v>0</v>
      </c>
      <c r="Q213" s="7">
        <f t="shared" si="116"/>
        <v>5.7485678755485091E-3</v>
      </c>
      <c r="R213" s="6">
        <f t="shared" si="117"/>
        <v>5.7485678755485091E-3</v>
      </c>
      <c r="S213" s="6">
        <f t="shared" si="118"/>
        <v>5.7485678755485091E-3</v>
      </c>
      <c r="T213" s="7">
        <f t="shared" si="119"/>
        <v>0</v>
      </c>
      <c r="U213" s="7">
        <f t="shared" si="120"/>
        <v>0.38822003640663466</v>
      </c>
      <c r="V213" s="7">
        <f t="shared" si="121"/>
        <v>1.0155059595980713</v>
      </c>
      <c r="W213" s="6">
        <f t="shared" si="122"/>
        <v>1.4037259960047059</v>
      </c>
      <c r="X213" s="6">
        <v>4.6150000000000002E-3</v>
      </c>
      <c r="Y213" s="6">
        <v>1.400978264704525</v>
      </c>
      <c r="Z213" s="3">
        <f t="shared" si="123"/>
        <v>3.9206348862405198</v>
      </c>
      <c r="AA213" s="3">
        <f t="shared" si="124"/>
        <v>50.41477811822665</v>
      </c>
      <c r="AB213" s="6">
        <f t="shared" si="125"/>
        <v>24.56268419390052</v>
      </c>
      <c r="AC213" s="6">
        <f t="shared" si="128"/>
        <v>24.56268419390052</v>
      </c>
      <c r="AD213" s="6">
        <f t="shared" si="126"/>
        <v>0.19612947391160454</v>
      </c>
    </row>
    <row r="214" spans="6:30">
      <c r="F214" s="6">
        <f t="shared" si="127"/>
        <v>118659480</v>
      </c>
      <c r="G214" s="6">
        <v>504855</v>
      </c>
      <c r="H214" s="6">
        <v>9046865</v>
      </c>
      <c r="I214" s="12">
        <f t="shared" si="110"/>
        <v>18093730</v>
      </c>
      <c r="J214" s="6">
        <v>3636247.2927250001</v>
      </c>
      <c r="K214" s="12">
        <f t="shared" si="111"/>
        <v>29089978.341800001</v>
      </c>
      <c r="L214" s="6">
        <f t="shared" si="112"/>
        <v>118.65948</v>
      </c>
      <c r="M214" s="6">
        <f t="shared" si="113"/>
        <v>5242880</v>
      </c>
      <c r="N214" s="13">
        <f t="shared" si="114"/>
        <v>0.62199186906924364</v>
      </c>
      <c r="O214" s="13">
        <f t="shared" si="129"/>
        <v>1.3333333333333333</v>
      </c>
      <c r="P214" s="7">
        <f t="shared" si="115"/>
        <v>0</v>
      </c>
      <c r="Q214" s="7">
        <f t="shared" si="116"/>
        <v>5.749942252090582E-3</v>
      </c>
      <c r="R214" s="6">
        <f t="shared" si="117"/>
        <v>5.749942252090582E-3</v>
      </c>
      <c r="S214" s="6">
        <f t="shared" si="118"/>
        <v>5.749942252090582E-3</v>
      </c>
      <c r="T214" s="7">
        <f t="shared" si="119"/>
        <v>0</v>
      </c>
      <c r="U214" s="7">
        <f t="shared" si="120"/>
        <v>0.38831285265630783</v>
      </c>
      <c r="V214" s="7">
        <f t="shared" si="121"/>
        <v>1.0174863612527587</v>
      </c>
      <c r="W214" s="6">
        <f t="shared" si="122"/>
        <v>1.4057992139090665</v>
      </c>
      <c r="X214" s="6">
        <v>4.6239999999999996E-3</v>
      </c>
      <c r="Y214" s="6">
        <v>1.4056959999999998</v>
      </c>
      <c r="Z214" s="3">
        <f t="shared" si="123"/>
        <v>3.9130038927335642</v>
      </c>
      <c r="AA214" s="3">
        <f t="shared" si="124"/>
        <v>50.328682252249138</v>
      </c>
      <c r="AB214" s="6">
        <f t="shared" si="125"/>
        <v>24.349962199190799</v>
      </c>
      <c r="AC214" s="6">
        <f t="shared" si="128"/>
        <v>24.349962199190799</v>
      </c>
      <c r="AD214" s="6">
        <f t="shared" si="126"/>
        <v>7.3425483935819829E-3</v>
      </c>
    </row>
    <row r="215" spans="6:30">
      <c r="F215" s="6">
        <f t="shared" si="127"/>
        <v>118659480</v>
      </c>
      <c r="G215" s="6">
        <v>504855</v>
      </c>
      <c r="H215" s="6">
        <v>9046865</v>
      </c>
      <c r="I215" s="12">
        <f t="shared" si="110"/>
        <v>18093730</v>
      </c>
      <c r="J215" s="6">
        <v>3634713.827393</v>
      </c>
      <c r="K215" s="12">
        <f t="shared" si="111"/>
        <v>29077710.619144</v>
      </c>
      <c r="L215" s="6">
        <f t="shared" si="112"/>
        <v>118.65948</v>
      </c>
      <c r="M215" s="6">
        <f t="shared" si="113"/>
        <v>5242880</v>
      </c>
      <c r="N215" s="13">
        <f t="shared" si="114"/>
        <v>0.62225428394240789</v>
      </c>
      <c r="O215" s="13">
        <f t="shared" si="129"/>
        <v>1.3333333333333333</v>
      </c>
      <c r="P215" s="7">
        <f t="shared" si="115"/>
        <v>0</v>
      </c>
      <c r="Q215" s="7">
        <f t="shared" si="116"/>
        <v>5.7475174068051076E-3</v>
      </c>
      <c r="R215" s="6">
        <f t="shared" si="117"/>
        <v>5.7475174068051076E-3</v>
      </c>
      <c r="S215" s="6">
        <f t="shared" si="118"/>
        <v>5.7475174068051076E-3</v>
      </c>
      <c r="T215" s="7">
        <f t="shared" si="119"/>
        <v>0</v>
      </c>
      <c r="U215" s="7">
        <f t="shared" si="120"/>
        <v>0.38814909473513731</v>
      </c>
      <c r="V215" s="7">
        <f t="shared" si="121"/>
        <v>1.0234275662168211</v>
      </c>
      <c r="W215" s="6">
        <f t="shared" si="122"/>
        <v>1.4115766609519584</v>
      </c>
      <c r="X215" s="6">
        <v>4.6509999999999998E-3</v>
      </c>
      <c r="Y215" s="6">
        <v>1.409909611766621</v>
      </c>
      <c r="Z215" s="3">
        <f t="shared" si="123"/>
        <v>3.8902881100838531</v>
      </c>
      <c r="AA215" s="3">
        <f t="shared" si="124"/>
        <v>50.015412804375842</v>
      </c>
      <c r="AB215" s="6">
        <f t="shared" si="125"/>
        <v>23.575949404538978</v>
      </c>
      <c r="AC215" s="6">
        <f t="shared" si="128"/>
        <v>23.575949404538978</v>
      </c>
      <c r="AD215" s="6">
        <f t="shared" si="126"/>
        <v>0.1182380183399577</v>
      </c>
    </row>
    <row r="216" spans="6:30">
      <c r="F216" s="6">
        <f t="shared" si="127"/>
        <v>118659480</v>
      </c>
      <c r="G216" s="6">
        <v>504855</v>
      </c>
      <c r="H216" s="6">
        <v>9046865</v>
      </c>
      <c r="I216" s="12">
        <f t="shared" si="110"/>
        <v>18093730</v>
      </c>
      <c r="J216" s="6">
        <v>3635067.1350099999</v>
      </c>
      <c r="K216" s="12">
        <f t="shared" si="111"/>
        <v>29080537.080079999</v>
      </c>
      <c r="L216" s="6">
        <f t="shared" si="112"/>
        <v>118.65948</v>
      </c>
      <c r="M216" s="6">
        <f t="shared" si="113"/>
        <v>5242880</v>
      </c>
      <c r="N216" s="13">
        <f t="shared" si="114"/>
        <v>0.62219380440514982</v>
      </c>
      <c r="O216" s="13">
        <f t="shared" si="129"/>
        <v>1.3333333333333333</v>
      </c>
      <c r="P216" s="7">
        <f t="shared" si="115"/>
        <v>0</v>
      </c>
      <c r="Q216" s="7">
        <f t="shared" si="116"/>
        <v>5.7480760867384103E-3</v>
      </c>
      <c r="R216" s="6">
        <f t="shared" si="117"/>
        <v>5.7480760867384103E-3</v>
      </c>
      <c r="S216" s="6">
        <f t="shared" si="118"/>
        <v>5.7480760867384103E-3</v>
      </c>
      <c r="T216" s="7">
        <f t="shared" si="119"/>
        <v>0</v>
      </c>
      <c r="U216" s="7">
        <f t="shared" si="120"/>
        <v>0.38818682426164586</v>
      </c>
      <c r="V216" s="7">
        <f t="shared" si="121"/>
        <v>1.012865424058488</v>
      </c>
      <c r="W216" s="6">
        <f t="shared" si="122"/>
        <v>1.4010522483201338</v>
      </c>
      <c r="X216" s="6">
        <v>4.6030000000000003E-3</v>
      </c>
      <c r="Y216" s="6">
        <v>1.3921485812500003</v>
      </c>
      <c r="Z216" s="3">
        <f t="shared" si="123"/>
        <v>3.9308559635020637</v>
      </c>
      <c r="AA216" s="3">
        <f t="shared" si="124"/>
        <v>50.541884996880285</v>
      </c>
      <c r="AB216" s="6">
        <f t="shared" si="125"/>
        <v>24.876734450106667</v>
      </c>
      <c r="AC216" s="6">
        <f t="shared" si="128"/>
        <v>24.876734450106667</v>
      </c>
      <c r="AD216" s="6">
        <f t="shared" si="126"/>
        <v>0.63956298846628268</v>
      </c>
    </row>
    <row r="217" spans="6:30">
      <c r="F217" s="6">
        <f t="shared" si="127"/>
        <v>118659480</v>
      </c>
      <c r="G217" s="6">
        <v>504855</v>
      </c>
      <c r="H217" s="6">
        <v>9046865</v>
      </c>
      <c r="I217" s="12">
        <f t="shared" si="110"/>
        <v>18093730</v>
      </c>
      <c r="J217" s="6">
        <v>3635965.280762</v>
      </c>
      <c r="K217" s="12">
        <f t="shared" si="111"/>
        <v>29087722.246096</v>
      </c>
      <c r="L217" s="6">
        <f t="shared" si="112"/>
        <v>118.65948</v>
      </c>
      <c r="M217" s="6">
        <f t="shared" si="113"/>
        <v>5242880</v>
      </c>
      <c r="N217" s="13">
        <f t="shared" si="114"/>
        <v>0.62204011186982666</v>
      </c>
      <c r="O217" s="13">
        <f t="shared" si="129"/>
        <v>1.3333333333333333</v>
      </c>
      <c r="P217" s="7">
        <f t="shared" si="115"/>
        <v>0</v>
      </c>
      <c r="Q217" s="7">
        <f t="shared" si="116"/>
        <v>5.7494963108849625E-3</v>
      </c>
      <c r="R217" s="6">
        <f t="shared" si="117"/>
        <v>5.7494963108849625E-3</v>
      </c>
      <c r="S217" s="6">
        <f t="shared" si="118"/>
        <v>5.7494963108849625E-3</v>
      </c>
      <c r="T217" s="7">
        <f t="shared" si="119"/>
        <v>0</v>
      </c>
      <c r="U217" s="7">
        <f t="shared" si="120"/>
        <v>0.38828273675355973</v>
      </c>
      <c r="V217" s="7">
        <f t="shared" si="121"/>
        <v>1.0212271199338352</v>
      </c>
      <c r="W217" s="6">
        <f t="shared" si="122"/>
        <v>1.4095098566873949</v>
      </c>
      <c r="X217" s="6">
        <v>4.6410000000000002E-3</v>
      </c>
      <c r="Y217" s="6">
        <v>1.4059500000019112</v>
      </c>
      <c r="Z217" s="3">
        <f t="shared" si="123"/>
        <v>3.8986705451411332</v>
      </c>
      <c r="AA217" s="3">
        <f t="shared" si="124"/>
        <v>50.140439122768363</v>
      </c>
      <c r="AB217" s="6">
        <f t="shared" si="125"/>
        <v>23.884859101162732</v>
      </c>
      <c r="AC217" s="6">
        <f t="shared" si="128"/>
        <v>23.884859101162732</v>
      </c>
      <c r="AD217" s="6">
        <f t="shared" si="126"/>
        <v>0.25319938016849203</v>
      </c>
    </row>
    <row r="218" spans="6:30">
      <c r="F218" s="6">
        <f t="shared" si="127"/>
        <v>131187199.99999999</v>
      </c>
      <c r="G218" s="6">
        <v>1270432</v>
      </c>
      <c r="H218" s="6">
        <v>8814880</v>
      </c>
      <c r="I218" s="12">
        <f t="shared" si="110"/>
        <v>17629760</v>
      </c>
      <c r="J218" s="6">
        <v>2281565.109619</v>
      </c>
      <c r="K218" s="12">
        <f t="shared" si="111"/>
        <v>18252520.876952</v>
      </c>
      <c r="L218" s="6">
        <f t="shared" si="112"/>
        <v>131.18719999999999</v>
      </c>
      <c r="M218" s="6">
        <f t="shared" si="113"/>
        <v>5242880</v>
      </c>
      <c r="N218" s="13">
        <f t="shared" si="114"/>
        <v>0.96588082922078022</v>
      </c>
      <c r="O218" s="13">
        <f t="shared" si="129"/>
        <v>1.3333333333333333</v>
      </c>
      <c r="P218" s="7">
        <f t="shared" si="115"/>
        <v>0</v>
      </c>
      <c r="Q218" s="7">
        <f t="shared" si="116"/>
        <v>3.6078040266790275E-3</v>
      </c>
      <c r="R218" s="6">
        <f t="shared" si="117"/>
        <v>3.6078040266790275E-3</v>
      </c>
      <c r="S218" s="6">
        <f t="shared" si="118"/>
        <v>3.6078040266790275E-3</v>
      </c>
      <c r="T218" s="7">
        <f t="shared" si="119"/>
        <v>0</v>
      </c>
      <c r="U218" s="7">
        <f t="shared" si="120"/>
        <v>0.24364708583208522</v>
      </c>
      <c r="V218" s="7">
        <f t="shared" si="121"/>
        <v>0.67465683036352908</v>
      </c>
      <c r="W218" s="6">
        <f t="shared" si="122"/>
        <v>0.91830391619561436</v>
      </c>
      <c r="X218" s="6">
        <v>3.0660000000000001E-3</v>
      </c>
      <c r="Y218" s="6">
        <v>0.95330301818098206</v>
      </c>
      <c r="Z218" s="3">
        <f t="shared" si="123"/>
        <v>5.7500848010437053</v>
      </c>
      <c r="AA218" s="3">
        <f t="shared" si="124"/>
        <v>47.625625249711675</v>
      </c>
      <c r="AB218" s="6">
        <f t="shared" si="125"/>
        <v>17.671364210013937</v>
      </c>
      <c r="AC218" s="6">
        <f t="shared" si="128"/>
        <v>17.671364210013937</v>
      </c>
      <c r="AD218" s="6">
        <f t="shared" si="126"/>
        <v>3.6713512196940536</v>
      </c>
    </row>
    <row r="219" spans="6:30">
      <c r="F219" s="6">
        <f t="shared" si="127"/>
        <v>131187199.99999999</v>
      </c>
      <c r="G219" s="6">
        <v>1270432</v>
      </c>
      <c r="H219" s="6">
        <v>8814880</v>
      </c>
      <c r="I219" s="12">
        <f t="shared" si="110"/>
        <v>17629760</v>
      </c>
      <c r="J219" s="6">
        <v>2279063.250244</v>
      </c>
      <c r="K219" s="12">
        <f t="shared" si="111"/>
        <v>18232506.001952</v>
      </c>
      <c r="L219" s="6">
        <f t="shared" si="112"/>
        <v>131.18719999999999</v>
      </c>
      <c r="M219" s="6">
        <f t="shared" si="113"/>
        <v>5242880</v>
      </c>
      <c r="N219" s="13">
        <f t="shared" si="114"/>
        <v>0.9669411323990531</v>
      </c>
      <c r="O219" s="13">
        <f t="shared" si="129"/>
        <v>1.3333333333333333</v>
      </c>
      <c r="P219" s="7">
        <f t="shared" si="115"/>
        <v>0</v>
      </c>
      <c r="Q219" s="7">
        <f t="shared" si="116"/>
        <v>3.6038478746984177E-3</v>
      </c>
      <c r="R219" s="6">
        <f t="shared" si="117"/>
        <v>3.6038478746984177E-3</v>
      </c>
      <c r="S219" s="6">
        <f t="shared" si="118"/>
        <v>3.6038478746984177E-3</v>
      </c>
      <c r="T219" s="7">
        <f t="shared" si="119"/>
        <v>0</v>
      </c>
      <c r="U219" s="7">
        <f t="shared" si="120"/>
        <v>0.24337991364256034</v>
      </c>
      <c r="V219" s="7">
        <f t="shared" si="121"/>
        <v>0.67399669647863325</v>
      </c>
      <c r="W219" s="6">
        <f t="shared" si="122"/>
        <v>0.91737661012119354</v>
      </c>
      <c r="X219" s="6">
        <v>3.0630000000000002E-3</v>
      </c>
      <c r="Y219" s="6">
        <v>0.95743254</v>
      </c>
      <c r="Z219" s="3">
        <f t="shared" si="123"/>
        <v>5.7557166176950707</v>
      </c>
      <c r="AA219" s="3">
        <f t="shared" si="124"/>
        <v>47.619996087370552</v>
      </c>
      <c r="AB219" s="6">
        <f t="shared" si="125"/>
        <v>17.65745591571719</v>
      </c>
      <c r="AC219" s="6">
        <f t="shared" si="128"/>
        <v>17.65745591571719</v>
      </c>
      <c r="AD219" s="6">
        <f t="shared" si="126"/>
        <v>4.1836816909112429</v>
      </c>
    </row>
    <row r="220" spans="6:30">
      <c r="F220" s="6">
        <f t="shared" si="127"/>
        <v>132258048</v>
      </c>
      <c r="G220" s="6">
        <v>415863</v>
      </c>
      <c r="H220" s="6">
        <v>10328399</v>
      </c>
      <c r="I220" s="12">
        <f t="shared" si="110"/>
        <v>20656798</v>
      </c>
      <c r="J220" s="6">
        <v>4222652.8027339997</v>
      </c>
      <c r="K220" s="12">
        <f t="shared" si="111"/>
        <v>33781222.421871997</v>
      </c>
      <c r="L220" s="6">
        <f t="shared" si="112"/>
        <v>132.258048</v>
      </c>
      <c r="M220" s="6">
        <f t="shared" si="113"/>
        <v>5242880</v>
      </c>
      <c r="N220" s="13">
        <f t="shared" si="114"/>
        <v>0.61148758153362581</v>
      </c>
      <c r="O220" s="13">
        <f t="shared" si="129"/>
        <v>1.3333333333333333</v>
      </c>
      <c r="P220" s="7">
        <f t="shared" si="115"/>
        <v>0</v>
      </c>
      <c r="Q220" s="7">
        <f t="shared" si="116"/>
        <v>6.6772163199476809E-3</v>
      </c>
      <c r="R220" s="6">
        <f t="shared" si="117"/>
        <v>6.6772163199476809E-3</v>
      </c>
      <c r="S220" s="6">
        <f t="shared" si="118"/>
        <v>6.6772163199476809E-3</v>
      </c>
      <c r="T220" s="7">
        <f t="shared" si="119"/>
        <v>0</v>
      </c>
      <c r="U220" s="7">
        <f t="shared" si="120"/>
        <v>0.45093477522481579</v>
      </c>
      <c r="V220" s="7">
        <f t="shared" si="121"/>
        <v>1.2076049201027552</v>
      </c>
      <c r="W220" s="6">
        <f t="shared" si="122"/>
        <v>1.6585396953275711</v>
      </c>
      <c r="X220" s="6">
        <v>5.4879999999999998E-3</v>
      </c>
      <c r="Y220" s="6">
        <v>1.6399973333315039</v>
      </c>
      <c r="Z220" s="3">
        <f t="shared" si="123"/>
        <v>3.763993804664723</v>
      </c>
      <c r="AA220" s="3">
        <f t="shared" si="124"/>
        <v>49.243764463370262</v>
      </c>
      <c r="AB220" s="6">
        <f t="shared" si="125"/>
        <v>21.6693935850525</v>
      </c>
      <c r="AC220" s="6">
        <f t="shared" si="128"/>
        <v>21.6693935850525</v>
      </c>
      <c r="AD220" s="6">
        <f t="shared" si="126"/>
        <v>1.1306336674584754</v>
      </c>
    </row>
    <row r="221" spans="6:30">
      <c r="F221" s="6">
        <f t="shared" si="127"/>
        <v>134464128</v>
      </c>
      <c r="G221" s="6">
        <v>820878</v>
      </c>
      <c r="H221" s="6">
        <v>9837214</v>
      </c>
      <c r="I221" s="12">
        <f t="shared" si="110"/>
        <v>19674428</v>
      </c>
      <c r="J221" s="6">
        <v>1995896.0214839999</v>
      </c>
      <c r="K221" s="12">
        <f t="shared" si="111"/>
        <v>15967168.171871999</v>
      </c>
      <c r="L221" s="6">
        <f t="shared" si="112"/>
        <v>134.46412799999999</v>
      </c>
      <c r="M221" s="6">
        <f t="shared" si="113"/>
        <v>5242880</v>
      </c>
      <c r="N221" s="13">
        <f t="shared" si="114"/>
        <v>1.2321801704737327</v>
      </c>
      <c r="O221" s="13">
        <f t="shared" si="129"/>
        <v>1.3333333333333333</v>
      </c>
      <c r="P221" s="7">
        <f t="shared" si="115"/>
        <v>0</v>
      </c>
      <c r="Q221" s="7">
        <f t="shared" si="116"/>
        <v>3.1560798649945573E-3</v>
      </c>
      <c r="R221" s="6">
        <f t="shared" si="117"/>
        <v>3.1560798649945573E-3</v>
      </c>
      <c r="S221" s="6">
        <f t="shared" si="118"/>
        <v>3.1560798649945573E-3</v>
      </c>
      <c r="T221" s="7">
        <f t="shared" si="119"/>
        <v>0</v>
      </c>
      <c r="U221" s="7">
        <f t="shared" si="120"/>
        <v>0.21314064069801458</v>
      </c>
      <c r="V221" s="7">
        <f t="shared" si="121"/>
        <v>4.7850904869815079</v>
      </c>
      <c r="W221" s="6">
        <f t="shared" si="122"/>
        <v>4.9982311276795226</v>
      </c>
      <c r="X221" s="6">
        <v>2.1746000000000001E-2</v>
      </c>
      <c r="Y221" s="6">
        <v>4.9426483399999999</v>
      </c>
      <c r="Z221" s="3">
        <f t="shared" si="123"/>
        <v>0.9047377908580887</v>
      </c>
      <c r="AA221" s="3">
        <f t="shared" si="124"/>
        <v>5.8740616837568282</v>
      </c>
      <c r="AB221" s="6">
        <f t="shared" si="125"/>
        <v>85.486618849468599</v>
      </c>
      <c r="AC221" s="6">
        <f t="shared" si="128"/>
        <v>85.486618849468599</v>
      </c>
      <c r="AD221" s="6">
        <f t="shared" si="126"/>
        <v>1.1245547701563317</v>
      </c>
    </row>
    <row r="222" spans="6:30">
      <c r="F222" s="6">
        <f t="shared" si="127"/>
        <v>134724192</v>
      </c>
      <c r="G222" s="6">
        <v>914898</v>
      </c>
      <c r="H222" s="6">
        <v>9702186</v>
      </c>
      <c r="I222" s="12">
        <f t="shared" si="110"/>
        <v>19404372</v>
      </c>
      <c r="J222" s="6">
        <v>4013523.9799799998</v>
      </c>
      <c r="K222" s="12">
        <f t="shared" si="111"/>
        <v>32108191.839839999</v>
      </c>
      <c r="L222" s="6">
        <f t="shared" si="112"/>
        <v>134.72419199999999</v>
      </c>
      <c r="M222" s="6">
        <f t="shared" si="113"/>
        <v>5242880</v>
      </c>
      <c r="N222" s="13">
        <f t="shared" si="114"/>
        <v>0.60434334318144201</v>
      </c>
      <c r="O222" s="13">
        <f t="shared" si="129"/>
        <v>1.3333333333333333</v>
      </c>
      <c r="P222" s="7">
        <f t="shared" si="115"/>
        <v>0</v>
      </c>
      <c r="Q222" s="7">
        <f t="shared" si="116"/>
        <v>6.3465241097426786E-3</v>
      </c>
      <c r="R222" s="6">
        <f t="shared" si="117"/>
        <v>6.3465241097426786E-3</v>
      </c>
      <c r="S222" s="6">
        <f t="shared" si="118"/>
        <v>6.3465241097426786E-3</v>
      </c>
      <c r="T222" s="7">
        <f t="shared" si="119"/>
        <v>0</v>
      </c>
      <c r="U222" s="7">
        <f t="shared" si="120"/>
        <v>0.42860202302208972</v>
      </c>
      <c r="V222" s="7">
        <f t="shared" si="121"/>
        <v>1.1268485415171663</v>
      </c>
      <c r="W222" s="6">
        <f t="shared" si="122"/>
        <v>1.555450564539256</v>
      </c>
      <c r="X222" s="6">
        <v>5.1209999999999997E-3</v>
      </c>
      <c r="Y222" s="6">
        <v>1.563042999998862</v>
      </c>
      <c r="Z222" s="3">
        <f t="shared" si="123"/>
        <v>3.7891763327475103</v>
      </c>
      <c r="AA222" s="3">
        <f t="shared" si="124"/>
        <v>50.159253020644407</v>
      </c>
      <c r="AB222" s="6">
        <f t="shared" si="125"/>
        <v>23.931343677849618</v>
      </c>
      <c r="AC222" s="6">
        <f t="shared" si="128"/>
        <v>23.931343677849618</v>
      </c>
      <c r="AD222" s="6">
        <f t="shared" si="126"/>
        <v>0.48574706259594269</v>
      </c>
    </row>
    <row r="223" spans="6:30">
      <c r="F223" s="6">
        <f t="shared" si="127"/>
        <v>136389400</v>
      </c>
      <c r="G223" s="6">
        <v>181343</v>
      </c>
      <c r="H223" s="6">
        <v>11063545</v>
      </c>
      <c r="I223" s="12">
        <f t="shared" ref="I223:I286" si="130">2*H223</f>
        <v>22127090</v>
      </c>
      <c r="J223" s="6">
        <v>2274086.7304690001</v>
      </c>
      <c r="K223" s="12">
        <f t="shared" ref="K223:K286" si="131">J223*8</f>
        <v>18192693.843752</v>
      </c>
      <c r="L223" s="6">
        <f t="shared" ref="L223:L286" si="132">((H223+2*G223)*8+(G223+H223)*4)/1000000</f>
        <v>136.38939999999999</v>
      </c>
      <c r="M223" s="6">
        <f t="shared" ref="M223:M286" si="133">40*2^20/8</f>
        <v>5242880</v>
      </c>
      <c r="N223" s="13">
        <f t="shared" ref="N223:N286" si="134">I223/K223</f>
        <v>1.2162624287551129</v>
      </c>
      <c r="O223" s="13">
        <f t="shared" si="129"/>
        <v>1.3333333333333333</v>
      </c>
      <c r="P223" s="7">
        <f t="shared" ref="P223:P286" si="135">$B$31*I223</f>
        <v>0</v>
      </c>
      <c r="Q223" s="7">
        <f t="shared" ref="Q223:Q286" si="136">$C$31*K223</f>
        <v>3.5959785800605405E-3</v>
      </c>
      <c r="R223" s="6">
        <f t="shared" ref="R223:R286" si="137">P223+Q223</f>
        <v>3.5959785800605405E-3</v>
      </c>
      <c r="S223" s="6">
        <f t="shared" ref="S223:S286" si="138">MAX(P223,Q223)</f>
        <v>3.5959785800605405E-3</v>
      </c>
      <c r="T223" s="7">
        <f t="shared" ref="T223:T286" si="139">$D$31*I223</f>
        <v>0</v>
      </c>
      <c r="U223" s="7">
        <f t="shared" ref="U223:U286" si="140">$E$31*K223</f>
        <v>0.24284847382712288</v>
      </c>
      <c r="V223" s="7">
        <f t="shared" ref="V223:V286" si="141">X223*$F$31</f>
        <v>0.63680915429616858</v>
      </c>
      <c r="W223" s="6">
        <f t="shared" ref="W223:W286" si="142">SUM(T223:V223)</f>
        <v>0.87965762812329151</v>
      </c>
      <c r="X223" s="6">
        <v>2.8939999999999999E-3</v>
      </c>
      <c r="Y223" s="6">
        <v>0.87028368</v>
      </c>
      <c r="Z223" s="3">
        <f t="shared" ref="Z223:Z286" si="143">I223/X223/1000000000</f>
        <v>7.6458500345542504</v>
      </c>
      <c r="AA223" s="3">
        <f t="shared" ref="AA223:AA286" si="144">K223*8/X223/1000000000</f>
        <v>50.290791551491367</v>
      </c>
      <c r="AB223" s="6">
        <f t="shared" ref="AB223:AB286" si="145">ABS(S223-X223)/ABS(X223)*100</f>
        <v>24.256343471338653</v>
      </c>
      <c r="AC223" s="6">
        <f t="shared" si="128"/>
        <v>24.256343471338653</v>
      </c>
      <c r="AD223" s="6">
        <f t="shared" ref="AD223:AD286" si="146">ABS(W223-Y223)/ABS(Y223)*100</f>
        <v>1.0771140880513248</v>
      </c>
    </row>
    <row r="224" spans="6:30">
      <c r="F224" s="6">
        <f t="shared" ref="F224:F287" si="147">L224*1000000</f>
        <v>138833996</v>
      </c>
      <c r="G224" s="6">
        <v>2063494</v>
      </c>
      <c r="H224" s="6">
        <v>8130343</v>
      </c>
      <c r="I224" s="12">
        <f t="shared" si="130"/>
        <v>16260686</v>
      </c>
      <c r="J224" s="6">
        <v>3853114.0849609999</v>
      </c>
      <c r="K224" s="12">
        <f t="shared" si="131"/>
        <v>30824912.679687999</v>
      </c>
      <c r="L224" s="6">
        <f t="shared" si="132"/>
        <v>138.83399600000001</v>
      </c>
      <c r="M224" s="6">
        <f t="shared" si="133"/>
        <v>5242880</v>
      </c>
      <c r="N224" s="13">
        <f t="shared" si="134"/>
        <v>0.52751766627760599</v>
      </c>
      <c r="O224" s="13">
        <f t="shared" si="129"/>
        <v>1.3333333333333333</v>
      </c>
      <c r="P224" s="7">
        <f t="shared" si="135"/>
        <v>0</v>
      </c>
      <c r="Q224" s="7">
        <f t="shared" si="136"/>
        <v>6.0928703951373779E-3</v>
      </c>
      <c r="R224" s="6">
        <f t="shared" si="137"/>
        <v>6.0928703951373779E-3</v>
      </c>
      <c r="S224" s="6">
        <f t="shared" si="138"/>
        <v>6.0928703951373779E-3</v>
      </c>
      <c r="T224" s="7">
        <f t="shared" si="139"/>
        <v>0</v>
      </c>
      <c r="U224" s="7">
        <f t="shared" si="140"/>
        <v>0.41147193837307583</v>
      </c>
      <c r="V224" s="7">
        <f t="shared" si="141"/>
        <v>1.8840221074926731</v>
      </c>
      <c r="W224" s="6">
        <f t="shared" si="142"/>
        <v>2.2954940458657491</v>
      </c>
      <c r="X224" s="6">
        <v>8.5620000000000002E-3</v>
      </c>
      <c r="Y224" s="6">
        <v>2.345880975</v>
      </c>
      <c r="Z224" s="3">
        <f t="shared" si="143"/>
        <v>1.8991691193646343</v>
      </c>
      <c r="AA224" s="3">
        <f t="shared" si="144"/>
        <v>28.801600261329593</v>
      </c>
      <c r="AB224" s="6">
        <f t="shared" si="145"/>
        <v>28.838234114256274</v>
      </c>
      <c r="AC224" s="6">
        <f t="shared" ref="AC224:AC287" si="148">ABS(R224-X224)/ABS(X224)*100</f>
        <v>28.838234114256274</v>
      </c>
      <c r="AD224" s="6">
        <f t="shared" si="146"/>
        <v>2.147889414306321</v>
      </c>
    </row>
    <row r="225" spans="6:30">
      <c r="F225" s="6">
        <f t="shared" si="147"/>
        <v>145879140</v>
      </c>
      <c r="G225" s="6">
        <v>589446</v>
      </c>
      <c r="H225" s="6">
        <v>11174185</v>
      </c>
      <c r="I225" s="12">
        <f t="shared" si="130"/>
        <v>22348370</v>
      </c>
      <c r="J225" s="6">
        <v>4587775.4472660003</v>
      </c>
      <c r="K225" s="12">
        <f t="shared" si="131"/>
        <v>36702203.578128003</v>
      </c>
      <c r="L225" s="6">
        <f t="shared" si="132"/>
        <v>145.87914000000001</v>
      </c>
      <c r="M225" s="6">
        <f t="shared" si="133"/>
        <v>5242880</v>
      </c>
      <c r="N225" s="13">
        <f t="shared" si="134"/>
        <v>0.60891085060947392</v>
      </c>
      <c r="O225" s="13">
        <f t="shared" si="129"/>
        <v>1.3333333333333333</v>
      </c>
      <c r="P225" s="7">
        <f t="shared" si="135"/>
        <v>0</v>
      </c>
      <c r="Q225" s="7">
        <f t="shared" si="136"/>
        <v>7.2545791756560684E-3</v>
      </c>
      <c r="R225" s="6">
        <f t="shared" si="137"/>
        <v>7.2545791756560684E-3</v>
      </c>
      <c r="S225" s="6">
        <f t="shared" si="138"/>
        <v>7.2545791756560684E-3</v>
      </c>
      <c r="T225" s="7">
        <f t="shared" si="139"/>
        <v>0</v>
      </c>
      <c r="U225" s="7">
        <f t="shared" si="140"/>
        <v>0.4899260220388863</v>
      </c>
      <c r="V225" s="7">
        <f t="shared" si="141"/>
        <v>2.4906851477119325</v>
      </c>
      <c r="W225" s="6">
        <f t="shared" si="142"/>
        <v>2.9806111697508189</v>
      </c>
      <c r="X225" s="6">
        <v>1.1318999999999999E-2</v>
      </c>
      <c r="Y225" s="6">
        <v>2.9731617300000002</v>
      </c>
      <c r="Z225" s="3">
        <f t="shared" si="143"/>
        <v>1.9744120505344998</v>
      </c>
      <c r="AA225" s="3">
        <f t="shared" si="144"/>
        <v>25.940244599790091</v>
      </c>
      <c r="AB225" s="6">
        <f t="shared" si="145"/>
        <v>35.907949680571882</v>
      </c>
      <c r="AC225" s="6">
        <f t="shared" si="148"/>
        <v>35.907949680571882</v>
      </c>
      <c r="AD225" s="6">
        <f t="shared" si="146"/>
        <v>0.25055615628480077</v>
      </c>
    </row>
    <row r="226" spans="6:30">
      <c r="F226" s="6">
        <f t="shared" si="147"/>
        <v>148597216</v>
      </c>
      <c r="G226" s="6">
        <v>22283</v>
      </c>
      <c r="H226" s="6">
        <v>12345963</v>
      </c>
      <c r="I226" s="12">
        <f t="shared" si="130"/>
        <v>24691926</v>
      </c>
      <c r="J226" s="6">
        <v>4811502.3681640001</v>
      </c>
      <c r="K226" s="12">
        <f t="shared" si="131"/>
        <v>38492018.945312001</v>
      </c>
      <c r="L226" s="6">
        <f t="shared" si="132"/>
        <v>148.597216</v>
      </c>
      <c r="M226" s="6">
        <f t="shared" si="133"/>
        <v>5242880</v>
      </c>
      <c r="N226" s="13">
        <f t="shared" si="134"/>
        <v>0.64148170650859726</v>
      </c>
      <c r="O226" s="13">
        <f t="shared" si="129"/>
        <v>1.3333333333333333</v>
      </c>
      <c r="P226" s="7">
        <f t="shared" si="135"/>
        <v>0</v>
      </c>
      <c r="Q226" s="7">
        <f t="shared" si="136"/>
        <v>7.6083551352766525E-3</v>
      </c>
      <c r="R226" s="6">
        <f t="shared" si="137"/>
        <v>7.6083551352766525E-3</v>
      </c>
      <c r="S226" s="6">
        <f t="shared" si="138"/>
        <v>7.6083551352766525E-3</v>
      </c>
      <c r="T226" s="7">
        <f t="shared" si="139"/>
        <v>0</v>
      </c>
      <c r="U226" s="7">
        <f t="shared" si="140"/>
        <v>0.51381769713032643</v>
      </c>
      <c r="V226" s="7">
        <f t="shared" si="141"/>
        <v>1.7104068957650722</v>
      </c>
      <c r="W226" s="6">
        <f t="shared" si="142"/>
        <v>2.2242245928953985</v>
      </c>
      <c r="X226" s="6">
        <v>7.7730000000000004E-3</v>
      </c>
      <c r="Y226" s="6">
        <v>2.2129731000000001</v>
      </c>
      <c r="Z226" s="3">
        <f t="shared" si="143"/>
        <v>3.1766275569278268</v>
      </c>
      <c r="AA226" s="3">
        <f t="shared" si="144"/>
        <v>39.616126535764316</v>
      </c>
      <c r="AB226" s="6">
        <f t="shared" si="145"/>
        <v>2.1181637041470198</v>
      </c>
      <c r="AC226" s="6">
        <f t="shared" si="148"/>
        <v>2.1181637041470198</v>
      </c>
      <c r="AD226" s="6">
        <f t="shared" si="146"/>
        <v>0.50843333321125306</v>
      </c>
    </row>
    <row r="227" spans="6:30">
      <c r="F227" s="6">
        <f t="shared" si="147"/>
        <v>153632160</v>
      </c>
      <c r="G227" s="6">
        <v>1489752</v>
      </c>
      <c r="H227" s="6">
        <v>10319760</v>
      </c>
      <c r="I227" s="12">
        <f t="shared" si="130"/>
        <v>20639520</v>
      </c>
      <c r="J227" s="6">
        <v>2737644.4697270002</v>
      </c>
      <c r="K227" s="12">
        <f t="shared" si="131"/>
        <v>21901155.757816002</v>
      </c>
      <c r="L227" s="6">
        <f t="shared" si="132"/>
        <v>153.63216</v>
      </c>
      <c r="M227" s="6">
        <f t="shared" si="133"/>
        <v>5242880</v>
      </c>
      <c r="N227" s="13">
        <f t="shared" si="134"/>
        <v>0.94239410139961433</v>
      </c>
      <c r="O227" s="13">
        <f t="shared" si="129"/>
        <v>1.3333333333333333</v>
      </c>
      <c r="P227" s="7">
        <f t="shared" si="135"/>
        <v>0</v>
      </c>
      <c r="Q227" s="7">
        <f t="shared" si="136"/>
        <v>4.3289953461577912E-3</v>
      </c>
      <c r="R227" s="6">
        <f t="shared" si="137"/>
        <v>4.3289953461577912E-3</v>
      </c>
      <c r="S227" s="6">
        <f t="shared" si="138"/>
        <v>4.3289953461577912E-3</v>
      </c>
      <c r="T227" s="7">
        <f t="shared" si="139"/>
        <v>0</v>
      </c>
      <c r="U227" s="7">
        <f t="shared" si="140"/>
        <v>0.29235155038143695</v>
      </c>
      <c r="V227" s="7">
        <f t="shared" si="141"/>
        <v>0.78797981393731165</v>
      </c>
      <c r="W227" s="6">
        <f t="shared" si="142"/>
        <v>1.0803313643187487</v>
      </c>
      <c r="X227" s="6">
        <v>3.581E-3</v>
      </c>
      <c r="Y227" s="6">
        <v>1.1189729750000001</v>
      </c>
      <c r="Z227" s="3">
        <f t="shared" si="143"/>
        <v>5.7636191008098301</v>
      </c>
      <c r="AA227" s="3">
        <f t="shared" si="144"/>
        <v>48.927463295874901</v>
      </c>
      <c r="AB227" s="6">
        <f t="shared" si="145"/>
        <v>20.887890146824663</v>
      </c>
      <c r="AC227" s="6">
        <f t="shared" si="148"/>
        <v>20.887890146824663</v>
      </c>
      <c r="AD227" s="6">
        <f t="shared" si="146"/>
        <v>3.4533104502592198</v>
      </c>
    </row>
    <row r="228" spans="6:30">
      <c r="F228" s="6">
        <f t="shared" si="147"/>
        <v>164125896</v>
      </c>
      <c r="G228" s="6">
        <v>1465137</v>
      </c>
      <c r="H228" s="6">
        <v>11235263</v>
      </c>
      <c r="I228" s="12">
        <f t="shared" si="130"/>
        <v>22470526</v>
      </c>
      <c r="J228" s="6">
        <v>4932390.6455079997</v>
      </c>
      <c r="K228" s="12">
        <f t="shared" si="131"/>
        <v>39459125.164063998</v>
      </c>
      <c r="L228" s="6">
        <f t="shared" si="132"/>
        <v>164.12589600000001</v>
      </c>
      <c r="M228" s="6">
        <f t="shared" si="133"/>
        <v>5242880</v>
      </c>
      <c r="N228" s="13">
        <f t="shared" si="134"/>
        <v>0.5694633600357728</v>
      </c>
      <c r="O228" s="13">
        <f t="shared" si="129"/>
        <v>1.3333333333333333</v>
      </c>
      <c r="P228" s="7">
        <f t="shared" si="135"/>
        <v>0</v>
      </c>
      <c r="Q228" s="7">
        <f t="shared" si="136"/>
        <v>7.7995139200692561E-3</v>
      </c>
      <c r="R228" s="6">
        <f t="shared" si="137"/>
        <v>7.7995139200692561E-3</v>
      </c>
      <c r="S228" s="6">
        <f t="shared" si="138"/>
        <v>7.7995139200692561E-3</v>
      </c>
      <c r="T228" s="7">
        <f t="shared" si="139"/>
        <v>0</v>
      </c>
      <c r="U228" s="7">
        <f t="shared" si="140"/>
        <v>0.52672728991904372</v>
      </c>
      <c r="V228" s="7">
        <f t="shared" si="141"/>
        <v>1.3856210243963281</v>
      </c>
      <c r="W228" s="6">
        <f t="shared" si="142"/>
        <v>1.9123483143153717</v>
      </c>
      <c r="X228" s="6">
        <v>6.2969999999999996E-3</v>
      </c>
      <c r="Y228" s="6">
        <v>1.9632328636380809</v>
      </c>
      <c r="Z228" s="3">
        <f t="shared" si="143"/>
        <v>3.5684494203589017</v>
      </c>
      <c r="AA228" s="3">
        <f t="shared" si="144"/>
        <v>50.130697365811017</v>
      </c>
      <c r="AB228" s="6">
        <f t="shared" si="145"/>
        <v>23.860789583440631</v>
      </c>
      <c r="AC228" s="6">
        <f t="shared" si="148"/>
        <v>23.860789583440631</v>
      </c>
      <c r="AD228" s="6">
        <f t="shared" si="146"/>
        <v>2.5918753839732864</v>
      </c>
    </row>
    <row r="229" spans="6:30">
      <c r="F229" s="6">
        <f t="shared" si="147"/>
        <v>167071876</v>
      </c>
      <c r="G229" s="6">
        <v>1696415</v>
      </c>
      <c r="H229" s="6">
        <v>11095298</v>
      </c>
      <c r="I229" s="12">
        <f t="shared" si="130"/>
        <v>22190596</v>
      </c>
      <c r="J229" s="6">
        <v>5283441.1601560004</v>
      </c>
      <c r="K229" s="12">
        <f t="shared" si="131"/>
        <v>42267529.281248003</v>
      </c>
      <c r="L229" s="6">
        <f t="shared" si="132"/>
        <v>167.071876</v>
      </c>
      <c r="M229" s="6">
        <f t="shared" si="133"/>
        <v>5242880</v>
      </c>
      <c r="N229" s="13">
        <f t="shared" si="134"/>
        <v>0.52500338622453768</v>
      </c>
      <c r="O229" s="13">
        <f t="shared" si="129"/>
        <v>1.3333333333333333</v>
      </c>
      <c r="P229" s="7">
        <f t="shared" si="135"/>
        <v>0</v>
      </c>
      <c r="Q229" s="7">
        <f t="shared" si="136"/>
        <v>8.3546247319304604E-3</v>
      </c>
      <c r="R229" s="6">
        <f t="shared" si="137"/>
        <v>8.3546247319304604E-3</v>
      </c>
      <c r="S229" s="6">
        <f t="shared" si="138"/>
        <v>8.3546247319304604E-3</v>
      </c>
      <c r="T229" s="7">
        <f t="shared" si="139"/>
        <v>0</v>
      </c>
      <c r="U229" s="7">
        <f t="shared" si="140"/>
        <v>0.56421578170621089</v>
      </c>
      <c r="V229" s="7">
        <f t="shared" si="141"/>
        <v>3.7601226083665962</v>
      </c>
      <c r="W229" s="6">
        <f t="shared" si="142"/>
        <v>4.324338390072807</v>
      </c>
      <c r="X229" s="6">
        <v>1.7087999999999999E-2</v>
      </c>
      <c r="Y229" s="6">
        <v>4.3221959999999999</v>
      </c>
      <c r="Z229" s="3">
        <f t="shared" si="143"/>
        <v>1.2986069756554308</v>
      </c>
      <c r="AA229" s="3">
        <f t="shared" si="144"/>
        <v>19.788169139161052</v>
      </c>
      <c r="AB229" s="6">
        <f t="shared" si="145"/>
        <v>51.108235417073608</v>
      </c>
      <c r="AC229" s="6">
        <f t="shared" si="148"/>
        <v>51.108235417073608</v>
      </c>
      <c r="AD229" s="6">
        <f t="shared" si="146"/>
        <v>4.9567166153664299E-2</v>
      </c>
    </row>
    <row r="230" spans="6:30">
      <c r="F230" s="6">
        <f t="shared" si="147"/>
        <v>168986928</v>
      </c>
      <c r="G230" s="6">
        <v>986703</v>
      </c>
      <c r="H230" s="6">
        <v>12437739</v>
      </c>
      <c r="I230" s="12">
        <f t="shared" si="130"/>
        <v>24875478</v>
      </c>
      <c r="J230" s="6">
        <v>5211530.3056640001</v>
      </c>
      <c r="K230" s="12">
        <f t="shared" si="131"/>
        <v>41692242.445312001</v>
      </c>
      <c r="L230" s="6">
        <f t="shared" si="132"/>
        <v>168.98692800000001</v>
      </c>
      <c r="M230" s="6">
        <f t="shared" si="133"/>
        <v>5242880</v>
      </c>
      <c r="N230" s="13">
        <f t="shared" si="134"/>
        <v>0.59664524000188601</v>
      </c>
      <c r="O230" s="13">
        <f t="shared" si="129"/>
        <v>1.3333333333333333</v>
      </c>
      <c r="P230" s="7">
        <f t="shared" si="135"/>
        <v>0</v>
      </c>
      <c r="Q230" s="7">
        <f t="shared" si="136"/>
        <v>8.2409131971141296E-3</v>
      </c>
      <c r="R230" s="6">
        <f t="shared" si="137"/>
        <v>8.2409131971141296E-3</v>
      </c>
      <c r="S230" s="6">
        <f t="shared" si="138"/>
        <v>8.2409131971141296E-3</v>
      </c>
      <c r="T230" s="7">
        <f t="shared" si="139"/>
        <v>0</v>
      </c>
      <c r="U230" s="7">
        <f t="shared" si="140"/>
        <v>0.55653646102287668</v>
      </c>
      <c r="V230" s="7">
        <f t="shared" si="141"/>
        <v>1.4340308426220219</v>
      </c>
      <c r="W230" s="6">
        <f t="shared" si="142"/>
        <v>1.9905673036448985</v>
      </c>
      <c r="X230" s="6">
        <v>6.5170000000000002E-3</v>
      </c>
      <c r="Y230" s="6">
        <v>1.9883959454539528</v>
      </c>
      <c r="Z230" s="3">
        <f t="shared" si="143"/>
        <v>3.8170136565904556</v>
      </c>
      <c r="AA230" s="3">
        <f t="shared" si="144"/>
        <v>51.179674629813718</v>
      </c>
      <c r="AB230" s="6">
        <f t="shared" si="145"/>
        <v>26.452557881143612</v>
      </c>
      <c r="AC230" s="6">
        <f t="shared" si="148"/>
        <v>26.452557881143612</v>
      </c>
      <c r="AD230" s="6">
        <f t="shared" si="146"/>
        <v>0.10920149962637309</v>
      </c>
    </row>
    <row r="231" spans="6:30">
      <c r="F231" s="6">
        <f t="shared" si="147"/>
        <v>169961244</v>
      </c>
      <c r="G231" s="6">
        <v>343791</v>
      </c>
      <c r="H231" s="6">
        <v>13590452</v>
      </c>
      <c r="I231" s="12">
        <f t="shared" si="130"/>
        <v>27180904</v>
      </c>
      <c r="J231" s="6">
        <v>5537771.9697270002</v>
      </c>
      <c r="K231" s="12">
        <f t="shared" si="131"/>
        <v>44302175.757816002</v>
      </c>
      <c r="L231" s="6">
        <f t="shared" si="132"/>
        <v>169.96124399999999</v>
      </c>
      <c r="M231" s="6">
        <f t="shared" si="133"/>
        <v>5242880</v>
      </c>
      <c r="N231" s="13">
        <f t="shared" si="134"/>
        <v>0.61353429115057889</v>
      </c>
      <c r="O231" s="13">
        <f t="shared" si="129"/>
        <v>1.3333333333333333</v>
      </c>
      <c r="P231" s="7">
        <f t="shared" si="135"/>
        <v>0</v>
      </c>
      <c r="Q231" s="7">
        <f t="shared" si="136"/>
        <v>8.7567941528294401E-3</v>
      </c>
      <c r="R231" s="6">
        <f t="shared" si="137"/>
        <v>8.7567941528294401E-3</v>
      </c>
      <c r="S231" s="6">
        <f t="shared" si="138"/>
        <v>8.7567941528294401E-3</v>
      </c>
      <c r="T231" s="7">
        <f t="shared" si="139"/>
        <v>0</v>
      </c>
      <c r="U231" s="7">
        <f t="shared" si="140"/>
        <v>0.59137562927226917</v>
      </c>
      <c r="V231" s="7">
        <f t="shared" si="141"/>
        <v>2.2675598946171451</v>
      </c>
      <c r="W231" s="6">
        <f t="shared" si="142"/>
        <v>2.8589355238894143</v>
      </c>
      <c r="X231" s="6">
        <v>1.0305E-2</v>
      </c>
      <c r="Y231" s="6">
        <v>2.8258599999977103</v>
      </c>
      <c r="Z231" s="3">
        <f t="shared" si="143"/>
        <v>2.6376423095584669</v>
      </c>
      <c r="AA231" s="3">
        <f t="shared" si="144"/>
        <v>34.392761384039595</v>
      </c>
      <c r="AB231" s="6">
        <f t="shared" si="145"/>
        <v>15.023831607671614</v>
      </c>
      <c r="AC231" s="6">
        <f t="shared" si="148"/>
        <v>15.023831607671614</v>
      </c>
      <c r="AD231" s="6">
        <f t="shared" si="146"/>
        <v>1.170458688389757</v>
      </c>
    </row>
    <row r="232" spans="6:30">
      <c r="F232" s="6">
        <f t="shared" si="147"/>
        <v>174165804</v>
      </c>
      <c r="G232" s="6">
        <v>72000</v>
      </c>
      <c r="H232" s="6">
        <v>14393817</v>
      </c>
      <c r="I232" s="12">
        <f t="shared" si="130"/>
        <v>28787634</v>
      </c>
      <c r="J232" s="6">
        <v>5714927.5654300004</v>
      </c>
      <c r="K232" s="12">
        <f t="shared" si="131"/>
        <v>45719420.523440003</v>
      </c>
      <c r="L232" s="6">
        <f t="shared" si="132"/>
        <v>174.16580400000001</v>
      </c>
      <c r="M232" s="6">
        <f t="shared" si="133"/>
        <v>5242880</v>
      </c>
      <c r="N232" s="13">
        <f t="shared" si="134"/>
        <v>0.62965876798986975</v>
      </c>
      <c r="O232" s="13">
        <f t="shared" si="129"/>
        <v>1.3333333333333333</v>
      </c>
      <c r="P232" s="7">
        <f t="shared" si="135"/>
        <v>0</v>
      </c>
      <c r="Q232" s="7">
        <f t="shared" si="136"/>
        <v>9.0369275879137179E-3</v>
      </c>
      <c r="R232" s="6">
        <f t="shared" si="137"/>
        <v>9.0369275879137179E-3</v>
      </c>
      <c r="S232" s="6">
        <f t="shared" si="138"/>
        <v>9.0369275879137179E-3</v>
      </c>
      <c r="T232" s="7">
        <f t="shared" si="139"/>
        <v>0</v>
      </c>
      <c r="U232" s="7">
        <f t="shared" si="140"/>
        <v>0.61029397810654418</v>
      </c>
      <c r="V232" s="7">
        <f t="shared" si="141"/>
        <v>1.6230491783305252</v>
      </c>
      <c r="W232" s="6">
        <f t="shared" si="142"/>
        <v>2.2333431564370692</v>
      </c>
      <c r="X232" s="6">
        <v>7.3759999999999997E-3</v>
      </c>
      <c r="Y232" s="6">
        <v>2.2033246769202401</v>
      </c>
      <c r="Z232" s="3">
        <f t="shared" si="143"/>
        <v>3.9028787960954445</v>
      </c>
      <c r="AA232" s="3">
        <f t="shared" si="144"/>
        <v>49.587223995054238</v>
      </c>
      <c r="AB232" s="6">
        <f t="shared" si="145"/>
        <v>22.517998751541732</v>
      </c>
      <c r="AC232" s="6">
        <f t="shared" si="148"/>
        <v>22.517998751541732</v>
      </c>
      <c r="AD232" s="6">
        <f t="shared" si="146"/>
        <v>1.3624174335844228</v>
      </c>
    </row>
    <row r="233" spans="6:30">
      <c r="F233" s="6">
        <f t="shared" si="147"/>
        <v>174319276</v>
      </c>
      <c r="G233" s="6">
        <v>4588484</v>
      </c>
      <c r="H233" s="6">
        <v>6879133</v>
      </c>
      <c r="I233" s="12">
        <f t="shared" si="130"/>
        <v>13758266</v>
      </c>
      <c r="J233" s="6">
        <v>6137087.5234380001</v>
      </c>
      <c r="K233" s="12">
        <f t="shared" si="131"/>
        <v>49096700.187504001</v>
      </c>
      <c r="L233" s="6">
        <f t="shared" si="132"/>
        <v>174.319276</v>
      </c>
      <c r="M233" s="6">
        <f t="shared" si="133"/>
        <v>5242880</v>
      </c>
      <c r="N233" s="13">
        <f t="shared" si="134"/>
        <v>0.28022791648840234</v>
      </c>
      <c r="O233" s="13">
        <f t="shared" si="129"/>
        <v>1.3333333333333333</v>
      </c>
      <c r="P233" s="7">
        <f t="shared" si="135"/>
        <v>0</v>
      </c>
      <c r="Q233" s="7">
        <f t="shared" si="136"/>
        <v>9.7044826754204023E-3</v>
      </c>
      <c r="R233" s="6">
        <f t="shared" si="137"/>
        <v>9.7044826754204023E-3</v>
      </c>
      <c r="S233" s="6">
        <f t="shared" si="138"/>
        <v>9.7044826754204023E-3</v>
      </c>
      <c r="T233" s="7">
        <f t="shared" si="139"/>
        <v>0</v>
      </c>
      <c r="U233" s="7">
        <f t="shared" si="140"/>
        <v>0.65537620832210919</v>
      </c>
      <c r="V233" s="7">
        <f t="shared" si="141"/>
        <v>2.6387751825568948</v>
      </c>
      <c r="W233" s="6">
        <f t="shared" si="142"/>
        <v>3.2941513908790041</v>
      </c>
      <c r="X233" s="6">
        <v>1.1991999999999999E-2</v>
      </c>
      <c r="Y233" s="6">
        <v>3.3373735999999998</v>
      </c>
      <c r="Z233" s="3">
        <f t="shared" si="143"/>
        <v>1.1472870246831222</v>
      </c>
      <c r="AA233" s="3">
        <f t="shared" si="144"/>
        <v>32.752968770849904</v>
      </c>
      <c r="AB233" s="6">
        <f t="shared" si="145"/>
        <v>19.075361279015986</v>
      </c>
      <c r="AC233" s="6">
        <f t="shared" si="148"/>
        <v>19.075361279015986</v>
      </c>
      <c r="AD233" s="6">
        <f t="shared" si="146"/>
        <v>1.2950965130483363</v>
      </c>
    </row>
    <row r="234" spans="6:30">
      <c r="F234" s="6">
        <f t="shared" si="147"/>
        <v>174976372</v>
      </c>
      <c r="G234" s="6">
        <v>45101</v>
      </c>
      <c r="H234" s="6">
        <v>14506196</v>
      </c>
      <c r="I234" s="12">
        <f t="shared" si="130"/>
        <v>29012392</v>
      </c>
      <c r="J234" s="6">
        <v>5575408.765137</v>
      </c>
      <c r="K234" s="12">
        <f t="shared" si="131"/>
        <v>44603270.121096</v>
      </c>
      <c r="L234" s="6">
        <f t="shared" si="132"/>
        <v>174.976372</v>
      </c>
      <c r="M234" s="6">
        <f t="shared" si="133"/>
        <v>5242880</v>
      </c>
      <c r="N234" s="13">
        <f t="shared" si="134"/>
        <v>0.65045437074978085</v>
      </c>
      <c r="O234" s="13">
        <f t="shared" si="129"/>
        <v>1.3333333333333333</v>
      </c>
      <c r="P234" s="7">
        <f t="shared" si="135"/>
        <v>0</v>
      </c>
      <c r="Q234" s="7">
        <f t="shared" si="136"/>
        <v>8.8163086420101448E-3</v>
      </c>
      <c r="R234" s="6">
        <f t="shared" si="137"/>
        <v>8.8163086420101448E-3</v>
      </c>
      <c r="S234" s="6">
        <f t="shared" si="138"/>
        <v>8.8163086420101448E-3</v>
      </c>
      <c r="T234" s="7">
        <f t="shared" si="139"/>
        <v>0</v>
      </c>
      <c r="U234" s="7">
        <f t="shared" si="140"/>
        <v>0.59539484199736048</v>
      </c>
      <c r="V234" s="7">
        <f t="shared" si="141"/>
        <v>1.8188888975162856</v>
      </c>
      <c r="W234" s="6">
        <f t="shared" si="142"/>
        <v>2.4142837395136461</v>
      </c>
      <c r="X234" s="6">
        <v>8.2660000000000008E-3</v>
      </c>
      <c r="Y234" s="6">
        <v>2.4300937866694223</v>
      </c>
      <c r="Z234" s="3">
        <f t="shared" si="143"/>
        <v>3.5098466005323004</v>
      </c>
      <c r="AA234" s="3">
        <f t="shared" si="144"/>
        <v>43.167936241080085</v>
      </c>
      <c r="AB234" s="6">
        <f t="shared" si="145"/>
        <v>6.6574962740157755</v>
      </c>
      <c r="AC234" s="6">
        <f t="shared" si="148"/>
        <v>6.6574962740157755</v>
      </c>
      <c r="AD234" s="6">
        <f t="shared" si="146"/>
        <v>0.65059411461830108</v>
      </c>
    </row>
    <row r="235" spans="6:30">
      <c r="F235" s="6">
        <f t="shared" si="147"/>
        <v>177187224</v>
      </c>
      <c r="G235" s="6">
        <v>4026819</v>
      </c>
      <c r="H235" s="6">
        <v>8054237</v>
      </c>
      <c r="I235" s="12">
        <f t="shared" si="130"/>
        <v>16108474</v>
      </c>
      <c r="J235" s="6">
        <v>5098340.4042969998</v>
      </c>
      <c r="K235" s="12">
        <f t="shared" si="131"/>
        <v>40786723.234375998</v>
      </c>
      <c r="L235" s="6">
        <f t="shared" si="132"/>
        <v>177.18722399999999</v>
      </c>
      <c r="M235" s="6">
        <f t="shared" si="133"/>
        <v>5242880</v>
      </c>
      <c r="N235" s="13">
        <f t="shared" si="134"/>
        <v>0.39494405832590651</v>
      </c>
      <c r="O235" s="13">
        <f t="shared" si="129"/>
        <v>1.3333333333333333</v>
      </c>
      <c r="P235" s="7">
        <f t="shared" si="135"/>
        <v>0</v>
      </c>
      <c r="Q235" s="7">
        <f t="shared" si="136"/>
        <v>8.0619277365591782E-3</v>
      </c>
      <c r="R235" s="6">
        <f t="shared" si="137"/>
        <v>8.0619277365591782E-3</v>
      </c>
      <c r="S235" s="6">
        <f t="shared" si="138"/>
        <v>8.0619277365591782E-3</v>
      </c>
      <c r="T235" s="7">
        <f t="shared" si="139"/>
        <v>0</v>
      </c>
      <c r="U235" s="7">
        <f t="shared" si="140"/>
        <v>0.54444897357953292</v>
      </c>
      <c r="V235" s="7">
        <f t="shared" si="141"/>
        <v>1.7365922065326063</v>
      </c>
      <c r="W235" s="6">
        <f t="shared" si="142"/>
        <v>2.2810411801121391</v>
      </c>
      <c r="X235" s="6">
        <v>7.8919999999999997E-3</v>
      </c>
      <c r="Y235" s="6">
        <v>2.3575095142823317</v>
      </c>
      <c r="Z235" s="3">
        <f t="shared" si="143"/>
        <v>2.0411142929548913</v>
      </c>
      <c r="AA235" s="3">
        <f t="shared" si="144"/>
        <v>41.344879102256463</v>
      </c>
      <c r="AB235" s="6">
        <f t="shared" si="145"/>
        <v>2.1531644267508683</v>
      </c>
      <c r="AC235" s="6">
        <f t="shared" si="148"/>
        <v>2.1531644267508683</v>
      </c>
      <c r="AD235" s="6">
        <f t="shared" si="146"/>
        <v>3.2436065986979039</v>
      </c>
    </row>
    <row r="236" spans="6:30">
      <c r="F236" s="6">
        <f t="shared" si="147"/>
        <v>188296236</v>
      </c>
      <c r="G236" s="6">
        <v>638802</v>
      </c>
      <c r="H236" s="6">
        <v>14626683</v>
      </c>
      <c r="I236" s="12">
        <f t="shared" si="130"/>
        <v>29253366</v>
      </c>
      <c r="J236" s="6">
        <v>6028239.9321290003</v>
      </c>
      <c r="K236" s="12">
        <f t="shared" si="131"/>
        <v>48225919.457032003</v>
      </c>
      <c r="L236" s="6">
        <f t="shared" si="132"/>
        <v>188.29623599999999</v>
      </c>
      <c r="M236" s="6">
        <f t="shared" si="133"/>
        <v>5242880</v>
      </c>
      <c r="N236" s="13">
        <f t="shared" si="134"/>
        <v>0.60659011438991772</v>
      </c>
      <c r="O236" s="13">
        <f t="shared" si="129"/>
        <v>1.3333333333333333</v>
      </c>
      <c r="P236" s="7">
        <f t="shared" si="135"/>
        <v>0</v>
      </c>
      <c r="Q236" s="7">
        <f t="shared" si="136"/>
        <v>9.5323636433738007E-3</v>
      </c>
      <c r="R236" s="6">
        <f t="shared" si="137"/>
        <v>9.5323636433738007E-3</v>
      </c>
      <c r="S236" s="6">
        <f t="shared" si="138"/>
        <v>9.5323636433738007E-3</v>
      </c>
      <c r="T236" s="7">
        <f t="shared" si="139"/>
        <v>0</v>
      </c>
      <c r="U236" s="7">
        <f t="shared" si="140"/>
        <v>0.64375243378660696</v>
      </c>
      <c r="V236" s="7">
        <f t="shared" si="141"/>
        <v>1.60016453698747</v>
      </c>
      <c r="W236" s="6">
        <f t="shared" si="142"/>
        <v>2.2439169707740767</v>
      </c>
      <c r="X236" s="6">
        <v>7.2719999999999998E-3</v>
      </c>
      <c r="Y236" s="6">
        <v>2.2403913230797201</v>
      </c>
      <c r="Z236" s="3">
        <f t="shared" si="143"/>
        <v>4.0227400990099014</v>
      </c>
      <c r="AA236" s="3">
        <f t="shared" si="144"/>
        <v>53.053816784413641</v>
      </c>
      <c r="AB236" s="6">
        <f t="shared" si="145"/>
        <v>31.083108407230487</v>
      </c>
      <c r="AC236" s="6">
        <f t="shared" si="148"/>
        <v>31.083108407230487</v>
      </c>
      <c r="AD236" s="6">
        <f t="shared" si="146"/>
        <v>0.15736749459956462</v>
      </c>
    </row>
    <row r="237" spans="6:30">
      <c r="F237" s="6">
        <f t="shared" si="147"/>
        <v>193758468</v>
      </c>
      <c r="G237" s="6">
        <v>540486</v>
      </c>
      <c r="H237" s="6">
        <v>15245729</v>
      </c>
      <c r="I237" s="12">
        <f t="shared" si="130"/>
        <v>30491458</v>
      </c>
      <c r="J237" s="6">
        <v>6333244.8476560004</v>
      </c>
      <c r="K237" s="12">
        <f t="shared" si="131"/>
        <v>50665958.781248003</v>
      </c>
      <c r="L237" s="6">
        <f t="shared" si="132"/>
        <v>193.75846799999999</v>
      </c>
      <c r="M237" s="6">
        <f t="shared" si="133"/>
        <v>5242880</v>
      </c>
      <c r="N237" s="13">
        <f t="shared" si="134"/>
        <v>0.60181350029608449</v>
      </c>
      <c r="O237" s="13">
        <f t="shared" si="129"/>
        <v>1.3333333333333333</v>
      </c>
      <c r="P237" s="7">
        <f t="shared" si="135"/>
        <v>0</v>
      </c>
      <c r="Q237" s="7">
        <f t="shared" si="136"/>
        <v>1.0014663253302076E-2</v>
      </c>
      <c r="R237" s="6">
        <f t="shared" si="137"/>
        <v>1.0014663253302076E-2</v>
      </c>
      <c r="S237" s="6">
        <f t="shared" si="138"/>
        <v>1.0014663253302076E-2</v>
      </c>
      <c r="T237" s="7">
        <f t="shared" si="139"/>
        <v>0</v>
      </c>
      <c r="U237" s="7">
        <f t="shared" si="140"/>
        <v>0.67632374131550965</v>
      </c>
      <c r="V237" s="7">
        <f t="shared" si="141"/>
        <v>2.8619004356516826</v>
      </c>
      <c r="W237" s="6">
        <f t="shared" si="142"/>
        <v>3.5382241769671925</v>
      </c>
      <c r="X237" s="6">
        <v>1.3006E-2</v>
      </c>
      <c r="Y237" s="6">
        <v>3.5121619166710021</v>
      </c>
      <c r="Z237" s="3">
        <f t="shared" si="143"/>
        <v>2.3444147316623098</v>
      </c>
      <c r="AA237" s="3">
        <f t="shared" si="144"/>
        <v>31.164667864830388</v>
      </c>
      <c r="AB237" s="6">
        <f t="shared" si="145"/>
        <v>22.999667435782907</v>
      </c>
      <c r="AC237" s="6">
        <f t="shared" si="148"/>
        <v>22.999667435782907</v>
      </c>
      <c r="AD237" s="6">
        <f t="shared" si="146"/>
        <v>0.74205748238661751</v>
      </c>
    </row>
    <row r="238" spans="6:30">
      <c r="F238" s="6">
        <f t="shared" si="147"/>
        <v>194816428</v>
      </c>
      <c r="G238" s="6">
        <v>38120</v>
      </c>
      <c r="H238" s="6">
        <v>16171169</v>
      </c>
      <c r="I238" s="12">
        <f t="shared" si="130"/>
        <v>32342338</v>
      </c>
      <c r="J238" s="6">
        <v>3039653.56543</v>
      </c>
      <c r="K238" s="12">
        <f t="shared" si="131"/>
        <v>24317228.52344</v>
      </c>
      <c r="L238" s="6">
        <f t="shared" si="132"/>
        <v>194.816428</v>
      </c>
      <c r="M238" s="6">
        <f t="shared" si="133"/>
        <v>5242880</v>
      </c>
      <c r="N238" s="13">
        <f t="shared" si="134"/>
        <v>1.3300174388222075</v>
      </c>
      <c r="O238" s="13">
        <f t="shared" si="129"/>
        <v>1.3333333333333333</v>
      </c>
      <c r="P238" s="7">
        <f t="shared" si="135"/>
        <v>0</v>
      </c>
      <c r="Q238" s="7">
        <f t="shared" si="136"/>
        <v>4.806557711999249E-3</v>
      </c>
      <c r="R238" s="6">
        <f t="shared" si="137"/>
        <v>4.806557711999249E-3</v>
      </c>
      <c r="S238" s="6">
        <f t="shared" si="138"/>
        <v>4.806557711999249E-3</v>
      </c>
      <c r="T238" s="7">
        <f t="shared" si="139"/>
        <v>0</v>
      </c>
      <c r="U238" s="7">
        <f t="shared" si="140"/>
        <v>0.32460293595557338</v>
      </c>
      <c r="V238" s="7">
        <f t="shared" si="141"/>
        <v>1.4881618211834791</v>
      </c>
      <c r="W238" s="6">
        <f t="shared" si="142"/>
        <v>1.8127647571390524</v>
      </c>
      <c r="X238" s="6">
        <v>6.7629999999999999E-3</v>
      </c>
      <c r="Y238" s="6">
        <v>1.8104551</v>
      </c>
      <c r="Z238" s="3">
        <f t="shared" si="143"/>
        <v>4.7822472275617329</v>
      </c>
      <c r="AA238" s="3">
        <f t="shared" si="144"/>
        <v>28.765019693556113</v>
      </c>
      <c r="AB238" s="6">
        <f t="shared" si="145"/>
        <v>28.928615821392146</v>
      </c>
      <c r="AC238" s="6">
        <f t="shared" si="148"/>
        <v>28.928615821392146</v>
      </c>
      <c r="AD238" s="6">
        <f t="shared" si="146"/>
        <v>0.12757329022146979</v>
      </c>
    </row>
    <row r="239" spans="6:30">
      <c r="F239" s="6">
        <f t="shared" si="147"/>
        <v>194816428</v>
      </c>
      <c r="G239" s="6">
        <v>38120</v>
      </c>
      <c r="H239" s="6">
        <v>16171169</v>
      </c>
      <c r="I239" s="12">
        <f t="shared" si="130"/>
        <v>32342338</v>
      </c>
      <c r="J239" s="6">
        <v>3039706.4462890001</v>
      </c>
      <c r="K239" s="12">
        <f t="shared" si="131"/>
        <v>24317651.570312001</v>
      </c>
      <c r="L239" s="6">
        <f t="shared" si="132"/>
        <v>194.816428</v>
      </c>
      <c r="M239" s="6">
        <f t="shared" si="133"/>
        <v>5242880</v>
      </c>
      <c r="N239" s="13">
        <f t="shared" si="134"/>
        <v>1.3299943009087634</v>
      </c>
      <c r="O239" s="13">
        <f t="shared" si="129"/>
        <v>1.3333333333333333</v>
      </c>
      <c r="P239" s="7">
        <f t="shared" si="135"/>
        <v>0</v>
      </c>
      <c r="Q239" s="7">
        <f t="shared" si="136"/>
        <v>4.8066413316931299E-3</v>
      </c>
      <c r="R239" s="6">
        <f t="shared" si="137"/>
        <v>4.8066413316931299E-3</v>
      </c>
      <c r="S239" s="6">
        <f t="shared" si="138"/>
        <v>4.8066413316931299E-3</v>
      </c>
      <c r="T239" s="7">
        <f t="shared" si="139"/>
        <v>0</v>
      </c>
      <c r="U239" s="7">
        <f t="shared" si="140"/>
        <v>0.32460858307348267</v>
      </c>
      <c r="V239" s="7">
        <f t="shared" si="141"/>
        <v>1.4927827583777498</v>
      </c>
      <c r="W239" s="6">
        <f t="shared" si="142"/>
        <v>1.8173913414512324</v>
      </c>
      <c r="X239" s="6">
        <v>6.7840000000000001E-3</v>
      </c>
      <c r="Y239" s="6">
        <v>1.8235392000000001</v>
      </c>
      <c r="Z239" s="3">
        <f t="shared" si="143"/>
        <v>4.7674436910377356</v>
      </c>
      <c r="AA239" s="3">
        <f t="shared" si="144"/>
        <v>28.676475908386792</v>
      </c>
      <c r="AB239" s="6">
        <f t="shared" si="145"/>
        <v>29.147386030466837</v>
      </c>
      <c r="AC239" s="6">
        <f t="shared" si="148"/>
        <v>29.147386030466837</v>
      </c>
      <c r="AD239" s="6">
        <f t="shared" si="146"/>
        <v>0.33713882041953136</v>
      </c>
    </row>
    <row r="240" spans="6:30">
      <c r="F240" s="6">
        <f t="shared" si="147"/>
        <v>196058752</v>
      </c>
      <c r="G240" s="6">
        <v>3501776</v>
      </c>
      <c r="H240" s="6">
        <v>10501936</v>
      </c>
      <c r="I240" s="12">
        <f t="shared" si="130"/>
        <v>21003872</v>
      </c>
      <c r="J240" s="6">
        <v>10547433.670898</v>
      </c>
      <c r="K240" s="12">
        <f t="shared" si="131"/>
        <v>84379469.367183998</v>
      </c>
      <c r="L240" s="6">
        <f t="shared" si="132"/>
        <v>196.058752</v>
      </c>
      <c r="M240" s="6">
        <f t="shared" si="133"/>
        <v>5242880</v>
      </c>
      <c r="N240" s="13">
        <f t="shared" si="134"/>
        <v>0.24892159381330042</v>
      </c>
      <c r="O240" s="13">
        <f t="shared" si="129"/>
        <v>1.3333333333333333</v>
      </c>
      <c r="P240" s="7">
        <f t="shared" si="135"/>
        <v>0</v>
      </c>
      <c r="Q240" s="7">
        <f t="shared" si="136"/>
        <v>1.6678495611878581E-2</v>
      </c>
      <c r="R240" s="6">
        <f t="shared" si="137"/>
        <v>1.6678495611878581E-2</v>
      </c>
      <c r="S240" s="6">
        <f t="shared" si="138"/>
        <v>1.6678495611878581E-2</v>
      </c>
      <c r="T240" s="7">
        <f t="shared" si="139"/>
        <v>0</v>
      </c>
      <c r="U240" s="7">
        <f t="shared" si="140"/>
        <v>1.1263546528157822</v>
      </c>
      <c r="V240" s="7">
        <f t="shared" si="141"/>
        <v>3.9462803639072175</v>
      </c>
      <c r="W240" s="6">
        <f t="shared" si="142"/>
        <v>5.0726350167229999</v>
      </c>
      <c r="X240" s="6">
        <v>1.7933999999999999E-2</v>
      </c>
      <c r="Y240" s="6">
        <v>5.1501964500000001</v>
      </c>
      <c r="Z240" s="3">
        <f t="shared" si="143"/>
        <v>1.1711760901081745</v>
      </c>
      <c r="AA240" s="3">
        <f t="shared" si="144"/>
        <v>37.639999717713394</v>
      </c>
      <c r="AB240" s="6">
        <f t="shared" si="145"/>
        <v>7.0006935882760013</v>
      </c>
      <c r="AC240" s="6">
        <f t="shared" si="148"/>
        <v>7.0006935882760013</v>
      </c>
      <c r="AD240" s="6">
        <f t="shared" si="146"/>
        <v>1.5059898011657451</v>
      </c>
    </row>
    <row r="241" spans="6:30">
      <c r="F241" s="6">
        <f t="shared" si="147"/>
        <v>199850432</v>
      </c>
      <c r="G241" s="6">
        <v>1062400</v>
      </c>
      <c r="H241" s="6">
        <v>14883536</v>
      </c>
      <c r="I241" s="12">
        <f t="shared" si="130"/>
        <v>29767072</v>
      </c>
      <c r="J241" s="6">
        <v>6256325.5341800004</v>
      </c>
      <c r="K241" s="12">
        <f t="shared" si="131"/>
        <v>50050604.273440003</v>
      </c>
      <c r="L241" s="6">
        <f t="shared" si="132"/>
        <v>199.85043200000001</v>
      </c>
      <c r="M241" s="6">
        <f t="shared" si="133"/>
        <v>5242880</v>
      </c>
      <c r="N241" s="13">
        <f t="shared" si="134"/>
        <v>0.5947395127813927</v>
      </c>
      <c r="O241" s="13">
        <f t="shared" si="129"/>
        <v>1.3333333333333333</v>
      </c>
      <c r="P241" s="7">
        <f t="shared" si="135"/>
        <v>0</v>
      </c>
      <c r="Q241" s="7">
        <f t="shared" si="136"/>
        <v>9.8930319188649703E-3</v>
      </c>
      <c r="R241" s="6">
        <f t="shared" si="137"/>
        <v>9.8930319188649703E-3</v>
      </c>
      <c r="S241" s="6">
        <f t="shared" si="138"/>
        <v>9.8930319188649703E-3</v>
      </c>
      <c r="T241" s="7">
        <f t="shared" si="139"/>
        <v>0</v>
      </c>
      <c r="U241" s="7">
        <f t="shared" si="140"/>
        <v>0.66810957004613847</v>
      </c>
      <c r="V241" s="7">
        <f t="shared" si="141"/>
        <v>1.7420933222400716</v>
      </c>
      <c r="W241" s="6">
        <f t="shared" si="142"/>
        <v>2.4102028922862102</v>
      </c>
      <c r="X241" s="6">
        <v>7.9170000000000004E-3</v>
      </c>
      <c r="Y241" s="6">
        <v>2.4078990000011311</v>
      </c>
      <c r="Z241" s="3">
        <f t="shared" si="143"/>
        <v>3.7598928887204748</v>
      </c>
      <c r="AA241" s="3">
        <f t="shared" si="144"/>
        <v>50.575323252181384</v>
      </c>
      <c r="AB241" s="6">
        <f t="shared" si="145"/>
        <v>24.959352265567382</v>
      </c>
      <c r="AC241" s="6">
        <f t="shared" si="148"/>
        <v>24.959352265567382</v>
      </c>
      <c r="AD241" s="6">
        <f t="shared" si="146"/>
        <v>9.5680603093319896E-2</v>
      </c>
    </row>
    <row r="242" spans="6:30">
      <c r="F242" s="6">
        <f t="shared" si="147"/>
        <v>201122680</v>
      </c>
      <c r="G242" s="6">
        <v>434102</v>
      </c>
      <c r="H242" s="6">
        <v>16036720</v>
      </c>
      <c r="I242" s="12">
        <f t="shared" si="130"/>
        <v>32073440</v>
      </c>
      <c r="J242" s="6">
        <v>6544206.3974609999</v>
      </c>
      <c r="K242" s="12">
        <f t="shared" si="131"/>
        <v>52353651.179687999</v>
      </c>
      <c r="L242" s="6">
        <f t="shared" si="132"/>
        <v>201.12268</v>
      </c>
      <c r="M242" s="6">
        <f t="shared" si="133"/>
        <v>5242880</v>
      </c>
      <c r="N242" s="13">
        <f t="shared" si="134"/>
        <v>0.61263043316535204</v>
      </c>
      <c r="O242" s="13">
        <f t="shared" si="129"/>
        <v>1.3333333333333333</v>
      </c>
      <c r="P242" s="7">
        <f t="shared" si="135"/>
        <v>0</v>
      </c>
      <c r="Q242" s="7">
        <f t="shared" si="136"/>
        <v>1.0348253526773616E-2</v>
      </c>
      <c r="R242" s="6">
        <f t="shared" si="137"/>
        <v>1.0348253526773616E-2</v>
      </c>
      <c r="S242" s="6">
        <f t="shared" si="138"/>
        <v>1.0348253526773616E-2</v>
      </c>
      <c r="T242" s="7">
        <f t="shared" si="139"/>
        <v>0</v>
      </c>
      <c r="U242" s="7">
        <f t="shared" si="140"/>
        <v>0.69885220943413007</v>
      </c>
      <c r="V242" s="7">
        <f t="shared" si="141"/>
        <v>3.0971281433028937</v>
      </c>
      <c r="W242" s="6">
        <f t="shared" si="142"/>
        <v>3.7959803527370237</v>
      </c>
      <c r="X242" s="6">
        <v>1.4075000000000001E-2</v>
      </c>
      <c r="Y242" s="6">
        <v>3.738789166661975</v>
      </c>
      <c r="Z242" s="3">
        <f t="shared" si="143"/>
        <v>2.2787523978685611</v>
      </c>
      <c r="AA242" s="3">
        <f t="shared" si="144"/>
        <v>29.75695981793989</v>
      </c>
      <c r="AB242" s="6">
        <f t="shared" si="145"/>
        <v>26.477772456315339</v>
      </c>
      <c r="AC242" s="6">
        <f t="shared" si="148"/>
        <v>26.477772456315339</v>
      </c>
      <c r="AD242" s="6">
        <f t="shared" si="146"/>
        <v>1.529671332767595</v>
      </c>
    </row>
    <row r="243" spans="6:30">
      <c r="F243" s="6">
        <f t="shared" si="147"/>
        <v>207559896</v>
      </c>
      <c r="G243" s="6">
        <v>3712815</v>
      </c>
      <c r="H243" s="6">
        <v>11108633</v>
      </c>
      <c r="I243" s="12">
        <f t="shared" si="130"/>
        <v>22217266</v>
      </c>
      <c r="J243" s="6">
        <v>7610084.7705079997</v>
      </c>
      <c r="K243" s="12">
        <f t="shared" si="131"/>
        <v>60880678.164063998</v>
      </c>
      <c r="L243" s="6">
        <f t="shared" si="132"/>
        <v>207.55989600000001</v>
      </c>
      <c r="M243" s="6">
        <f t="shared" si="133"/>
        <v>5242880</v>
      </c>
      <c r="N243" s="13">
        <f t="shared" si="134"/>
        <v>0.36493131597726147</v>
      </c>
      <c r="O243" s="13">
        <f t="shared" si="129"/>
        <v>1.3333333333333333</v>
      </c>
      <c r="P243" s="7">
        <f t="shared" si="135"/>
        <v>0</v>
      </c>
      <c r="Q243" s="7">
        <f t="shared" si="136"/>
        <v>1.2033710702646723E-2</v>
      </c>
      <c r="R243" s="6">
        <f t="shared" si="137"/>
        <v>1.2033710702646723E-2</v>
      </c>
      <c r="S243" s="6">
        <f t="shared" si="138"/>
        <v>1.2033710702646723E-2</v>
      </c>
      <c r="T243" s="7">
        <f t="shared" si="139"/>
        <v>0</v>
      </c>
      <c r="U243" s="7">
        <f t="shared" si="140"/>
        <v>0.81267677589049248</v>
      </c>
      <c r="V243" s="7">
        <f t="shared" si="141"/>
        <v>3.9863284862575643</v>
      </c>
      <c r="W243" s="6">
        <f t="shared" si="142"/>
        <v>4.7990052621480572</v>
      </c>
      <c r="X243" s="6">
        <v>1.8116E-2</v>
      </c>
      <c r="Y243" s="6">
        <v>4.9018699058791562</v>
      </c>
      <c r="Z243" s="3">
        <f t="shared" si="143"/>
        <v>1.226389158754692</v>
      </c>
      <c r="AA243" s="3">
        <f t="shared" si="144"/>
        <v>26.884821445822034</v>
      </c>
      <c r="AB243" s="6">
        <f t="shared" si="145"/>
        <v>33.574129484175742</v>
      </c>
      <c r="AC243" s="6">
        <f t="shared" si="148"/>
        <v>33.574129484175742</v>
      </c>
      <c r="AD243" s="6">
        <f t="shared" si="146"/>
        <v>2.09847763621238</v>
      </c>
    </row>
    <row r="244" spans="6:30">
      <c r="F244" s="6">
        <f t="shared" si="147"/>
        <v>212402412</v>
      </c>
      <c r="G244" s="6">
        <v>3799275</v>
      </c>
      <c r="H244" s="6">
        <v>11368076</v>
      </c>
      <c r="I244" s="12">
        <f t="shared" si="130"/>
        <v>22736152</v>
      </c>
      <c r="J244" s="6">
        <v>11798447.90625</v>
      </c>
      <c r="K244" s="12">
        <f t="shared" si="131"/>
        <v>94387583.25</v>
      </c>
      <c r="L244" s="6">
        <f t="shared" si="132"/>
        <v>212.402412</v>
      </c>
      <c r="M244" s="6">
        <f t="shared" si="133"/>
        <v>5242880</v>
      </c>
      <c r="N244" s="13">
        <f t="shared" si="134"/>
        <v>0.24088075165331665</v>
      </c>
      <c r="O244" s="13">
        <f t="shared" si="129"/>
        <v>1.3333333333333333</v>
      </c>
      <c r="P244" s="7">
        <f t="shared" si="135"/>
        <v>0</v>
      </c>
      <c r="Q244" s="7">
        <f t="shared" si="136"/>
        <v>1.8656705296409313E-2</v>
      </c>
      <c r="R244" s="6">
        <f t="shared" si="137"/>
        <v>1.8656705296409313E-2</v>
      </c>
      <c r="S244" s="6">
        <f t="shared" si="138"/>
        <v>1.8656705296409313E-2</v>
      </c>
      <c r="T244" s="7">
        <f t="shared" si="139"/>
        <v>0</v>
      </c>
      <c r="U244" s="7">
        <f t="shared" si="140"/>
        <v>1.2599497763969227</v>
      </c>
      <c r="V244" s="7">
        <f t="shared" si="141"/>
        <v>4.4724070701691874</v>
      </c>
      <c r="W244" s="6">
        <f t="shared" si="142"/>
        <v>5.7323568465661099</v>
      </c>
      <c r="X244" s="6">
        <v>2.0324999999999999E-2</v>
      </c>
      <c r="Y244" s="6">
        <v>5.7796678124999996</v>
      </c>
      <c r="Z244" s="3">
        <f t="shared" si="143"/>
        <v>1.118629864698647</v>
      </c>
      <c r="AA244" s="3">
        <f t="shared" si="144"/>
        <v>37.1513242804428</v>
      </c>
      <c r="AB244" s="6">
        <f t="shared" si="145"/>
        <v>8.2080920225864045</v>
      </c>
      <c r="AC244" s="6">
        <f t="shared" si="148"/>
        <v>8.2080920225864045</v>
      </c>
      <c r="AD244" s="6">
        <f t="shared" si="146"/>
        <v>0.81857586748442102</v>
      </c>
    </row>
    <row r="245" spans="6:30">
      <c r="F245" s="6">
        <f t="shared" si="147"/>
        <v>215798980</v>
      </c>
      <c r="G245" s="6">
        <v>2097152</v>
      </c>
      <c r="H245" s="6">
        <v>14487995</v>
      </c>
      <c r="I245" s="12">
        <f t="shared" si="130"/>
        <v>28975990</v>
      </c>
      <c r="J245" s="6">
        <v>6414980.0512699997</v>
      </c>
      <c r="K245" s="12">
        <f t="shared" si="131"/>
        <v>51319840.410159998</v>
      </c>
      <c r="L245" s="6">
        <f t="shared" si="132"/>
        <v>215.79898</v>
      </c>
      <c r="M245" s="6">
        <f t="shared" si="133"/>
        <v>5242880</v>
      </c>
      <c r="N245" s="13">
        <f t="shared" si="134"/>
        <v>0.56461574643290402</v>
      </c>
      <c r="O245" s="13">
        <f t="shared" si="129"/>
        <v>1.3333333333333333</v>
      </c>
      <c r="P245" s="7">
        <f t="shared" si="135"/>
        <v>0</v>
      </c>
      <c r="Q245" s="7">
        <f t="shared" si="136"/>
        <v>1.0143909881187817E-2</v>
      </c>
      <c r="R245" s="6">
        <f t="shared" si="137"/>
        <v>1.0143909881187817E-2</v>
      </c>
      <c r="S245" s="6">
        <f t="shared" si="138"/>
        <v>1.0143909881187817E-2</v>
      </c>
      <c r="T245" s="7">
        <f t="shared" si="139"/>
        <v>0</v>
      </c>
      <c r="U245" s="7">
        <f t="shared" si="140"/>
        <v>0.6850521988495436</v>
      </c>
      <c r="V245" s="7">
        <f t="shared" si="141"/>
        <v>1.7946839884034387</v>
      </c>
      <c r="W245" s="6">
        <f t="shared" si="142"/>
        <v>2.4797361872529824</v>
      </c>
      <c r="X245" s="6">
        <v>8.1560000000000001E-3</v>
      </c>
      <c r="Y245" s="6">
        <v>2.5177028266639478</v>
      </c>
      <c r="Z245" s="3">
        <f t="shared" si="143"/>
        <v>3.5527206964198137</v>
      </c>
      <c r="AA245" s="3">
        <f t="shared" si="144"/>
        <v>50.338244639686117</v>
      </c>
      <c r="AB245" s="6">
        <f t="shared" si="145"/>
        <v>24.373588538349885</v>
      </c>
      <c r="AC245" s="6">
        <f t="shared" si="148"/>
        <v>24.373588538349885</v>
      </c>
      <c r="AD245" s="6">
        <f t="shared" si="146"/>
        <v>1.5079873211753387</v>
      </c>
    </row>
    <row r="246" spans="6:30">
      <c r="F246" s="6">
        <f t="shared" si="147"/>
        <v>217897596</v>
      </c>
      <c r="G246" s="6">
        <v>6686493</v>
      </c>
      <c r="H246" s="6">
        <v>7013978</v>
      </c>
      <c r="I246" s="12">
        <f t="shared" si="130"/>
        <v>14027956</v>
      </c>
      <c r="J246" s="6">
        <v>5078879.9140619999</v>
      </c>
      <c r="K246" s="12">
        <f t="shared" si="131"/>
        <v>40631039.312495999</v>
      </c>
      <c r="L246" s="6">
        <f t="shared" si="132"/>
        <v>217.89759599999999</v>
      </c>
      <c r="M246" s="6">
        <f t="shared" si="133"/>
        <v>5242880</v>
      </c>
      <c r="N246" s="13">
        <f t="shared" si="134"/>
        <v>0.34525220711461663</v>
      </c>
      <c r="O246" s="13">
        <f t="shared" si="129"/>
        <v>1.3333333333333333</v>
      </c>
      <c r="P246" s="7">
        <f t="shared" si="135"/>
        <v>0</v>
      </c>
      <c r="Q246" s="7">
        <f t="shared" si="136"/>
        <v>8.0311551608676143E-3</v>
      </c>
      <c r="R246" s="6">
        <f t="shared" si="137"/>
        <v>8.0311551608676143E-3</v>
      </c>
      <c r="S246" s="6">
        <f t="shared" si="138"/>
        <v>8.0311551608676143E-3</v>
      </c>
      <c r="T246" s="7">
        <f t="shared" si="139"/>
        <v>0</v>
      </c>
      <c r="U246" s="7">
        <f t="shared" si="140"/>
        <v>0.54237079850811754</v>
      </c>
      <c r="V246" s="7">
        <f t="shared" si="141"/>
        <v>2.2459955210438816</v>
      </c>
      <c r="W246" s="6">
        <f t="shared" si="142"/>
        <v>2.788366319551999</v>
      </c>
      <c r="X246" s="6">
        <v>1.0207000000000001E-2</v>
      </c>
      <c r="Y246" s="6">
        <v>2.9113766333299314</v>
      </c>
      <c r="Z246" s="3">
        <f t="shared" si="143"/>
        <v>1.3743466248652885</v>
      </c>
      <c r="AA246" s="3">
        <f t="shared" si="144"/>
        <v>31.845626971682961</v>
      </c>
      <c r="AB246" s="6">
        <f t="shared" si="145"/>
        <v>21.317182709242545</v>
      </c>
      <c r="AC246" s="6">
        <f t="shared" si="148"/>
        <v>21.317182709242545</v>
      </c>
      <c r="AD246" s="6">
        <f t="shared" si="146"/>
        <v>4.225159753282675</v>
      </c>
    </row>
    <row r="247" spans="6:30">
      <c r="F247" s="6">
        <f t="shared" si="147"/>
        <v>220988592</v>
      </c>
      <c r="G247" s="6">
        <v>2380515</v>
      </c>
      <c r="H247" s="6">
        <v>14448191</v>
      </c>
      <c r="I247" s="12">
        <f t="shared" si="130"/>
        <v>28896382</v>
      </c>
      <c r="J247" s="6">
        <v>6614612.4243160002</v>
      </c>
      <c r="K247" s="12">
        <f t="shared" si="131"/>
        <v>52916899.394528002</v>
      </c>
      <c r="L247" s="6">
        <f t="shared" si="132"/>
        <v>220.98859200000001</v>
      </c>
      <c r="M247" s="6">
        <f t="shared" si="133"/>
        <v>5242880</v>
      </c>
      <c r="N247" s="13">
        <f t="shared" si="134"/>
        <v>0.5460709590061148</v>
      </c>
      <c r="O247" s="13">
        <f t="shared" si="129"/>
        <v>1.3333333333333333</v>
      </c>
      <c r="P247" s="7">
        <f t="shared" si="135"/>
        <v>0</v>
      </c>
      <c r="Q247" s="7">
        <f t="shared" si="136"/>
        <v>1.0459585500653757E-2</v>
      </c>
      <c r="R247" s="6">
        <f t="shared" si="137"/>
        <v>1.0459585500653757E-2</v>
      </c>
      <c r="S247" s="6">
        <f t="shared" si="138"/>
        <v>1.0459585500653757E-2</v>
      </c>
      <c r="T247" s="7">
        <f t="shared" si="139"/>
        <v>0</v>
      </c>
      <c r="U247" s="7">
        <f t="shared" si="140"/>
        <v>0.70637083040002524</v>
      </c>
      <c r="V247" s="7">
        <f t="shared" si="141"/>
        <v>1.858937019866632</v>
      </c>
      <c r="W247" s="6">
        <f t="shared" si="142"/>
        <v>2.5653078502666573</v>
      </c>
      <c r="X247" s="6">
        <v>8.4480000000000006E-3</v>
      </c>
      <c r="Y247" s="6">
        <v>2.6350896000000001</v>
      </c>
      <c r="Z247" s="3">
        <f t="shared" si="143"/>
        <v>3.4204997632575753</v>
      </c>
      <c r="AA247" s="3">
        <f t="shared" si="144"/>
        <v>50.110700184212121</v>
      </c>
      <c r="AB247" s="6">
        <f t="shared" si="145"/>
        <v>23.811381399784043</v>
      </c>
      <c r="AC247" s="6">
        <f t="shared" si="148"/>
        <v>23.811381399784043</v>
      </c>
      <c r="AD247" s="6">
        <f t="shared" si="146"/>
        <v>2.6481736990401705</v>
      </c>
    </row>
    <row r="248" spans="6:30">
      <c r="F248" s="6">
        <f t="shared" si="147"/>
        <v>221293356</v>
      </c>
      <c r="G248" s="6">
        <v>5824554</v>
      </c>
      <c r="H248" s="6">
        <v>8733523</v>
      </c>
      <c r="I248" s="12">
        <f t="shared" si="130"/>
        <v>17467046</v>
      </c>
      <c r="J248" s="6">
        <v>7715217.28125</v>
      </c>
      <c r="K248" s="12">
        <f t="shared" si="131"/>
        <v>61721738.25</v>
      </c>
      <c r="L248" s="6">
        <f t="shared" si="132"/>
        <v>221.29335599999999</v>
      </c>
      <c r="M248" s="6">
        <f t="shared" si="133"/>
        <v>5242880</v>
      </c>
      <c r="N248" s="13">
        <f t="shared" si="134"/>
        <v>0.28299666365925785</v>
      </c>
      <c r="O248" s="13">
        <f t="shared" si="129"/>
        <v>1.3333333333333333</v>
      </c>
      <c r="P248" s="7">
        <f t="shared" si="135"/>
        <v>0</v>
      </c>
      <c r="Q248" s="7">
        <f t="shared" si="136"/>
        <v>1.2199955134589848E-2</v>
      </c>
      <c r="R248" s="6">
        <f t="shared" si="137"/>
        <v>1.2199955134589848E-2</v>
      </c>
      <c r="S248" s="6">
        <f t="shared" si="138"/>
        <v>1.2199955134589848E-2</v>
      </c>
      <c r="T248" s="7">
        <f t="shared" si="139"/>
        <v>0</v>
      </c>
      <c r="U248" s="7">
        <f t="shared" si="140"/>
        <v>0.82390381901124587</v>
      </c>
      <c r="V248" s="7">
        <f t="shared" si="141"/>
        <v>3.328615092273028</v>
      </c>
      <c r="W248" s="6">
        <f t="shared" si="142"/>
        <v>4.1525189112842735</v>
      </c>
      <c r="X248" s="6">
        <v>1.5127E-2</v>
      </c>
      <c r="Y248" s="6">
        <v>4.2188039384568832</v>
      </c>
      <c r="Z248" s="3">
        <f t="shared" si="143"/>
        <v>1.154693329807629</v>
      </c>
      <c r="AA248" s="3">
        <f t="shared" si="144"/>
        <v>32.641892377867393</v>
      </c>
      <c r="AB248" s="6">
        <f t="shared" si="145"/>
        <v>19.349804094732278</v>
      </c>
      <c r="AC248" s="6">
        <f t="shared" si="148"/>
        <v>19.349804094732278</v>
      </c>
      <c r="AD248" s="6">
        <f t="shared" si="146"/>
        <v>1.5711805559007512</v>
      </c>
    </row>
    <row r="249" spans="6:30">
      <c r="F249" s="6">
        <f t="shared" si="147"/>
        <v>230662796</v>
      </c>
      <c r="G249" s="6">
        <v>1382908</v>
      </c>
      <c r="H249" s="6">
        <v>16917053</v>
      </c>
      <c r="I249" s="12">
        <f t="shared" si="130"/>
        <v>33834106</v>
      </c>
      <c r="J249" s="6">
        <v>3830059.0429690001</v>
      </c>
      <c r="K249" s="12">
        <f t="shared" si="131"/>
        <v>30640472.343752</v>
      </c>
      <c r="L249" s="6">
        <f t="shared" si="132"/>
        <v>230.66279599999999</v>
      </c>
      <c r="M249" s="6">
        <f t="shared" si="133"/>
        <v>5242880</v>
      </c>
      <c r="N249" s="13">
        <f t="shared" si="134"/>
        <v>1.104229256664812</v>
      </c>
      <c r="O249" s="13">
        <f t="shared" si="129"/>
        <v>1.3333333333333333</v>
      </c>
      <c r="P249" s="7">
        <f t="shared" si="135"/>
        <v>0</v>
      </c>
      <c r="Q249" s="7">
        <f t="shared" si="136"/>
        <v>6.0564138097069144E-3</v>
      </c>
      <c r="R249" s="6">
        <f t="shared" si="137"/>
        <v>6.0564138097069144E-3</v>
      </c>
      <c r="S249" s="6">
        <f t="shared" si="138"/>
        <v>6.0564138097069144E-3</v>
      </c>
      <c r="T249" s="7">
        <f t="shared" si="139"/>
        <v>0</v>
      </c>
      <c r="U249" s="7">
        <f t="shared" si="140"/>
        <v>0.40900990309237978</v>
      </c>
      <c r="V249" s="7">
        <f t="shared" si="141"/>
        <v>1.5614366824069152</v>
      </c>
      <c r="W249" s="6">
        <f t="shared" si="142"/>
        <v>1.970446585499295</v>
      </c>
      <c r="X249" s="6">
        <v>7.0959999999999999E-3</v>
      </c>
      <c r="Y249" s="6">
        <v>1.9743255384631759</v>
      </c>
      <c r="Z249" s="3">
        <f t="shared" si="143"/>
        <v>4.7680532694475763</v>
      </c>
      <c r="AA249" s="3">
        <f t="shared" si="144"/>
        <v>34.543937253384442</v>
      </c>
      <c r="AB249" s="6">
        <f t="shared" si="145"/>
        <v>14.650312715516989</v>
      </c>
      <c r="AC249" s="6">
        <f t="shared" si="148"/>
        <v>14.650312715516989</v>
      </c>
      <c r="AD249" s="6">
        <f t="shared" si="146"/>
        <v>0.19646977604819726</v>
      </c>
    </row>
    <row r="250" spans="6:30">
      <c r="F250" s="6">
        <f t="shared" si="147"/>
        <v>231872904</v>
      </c>
      <c r="G250" s="6">
        <v>2707524</v>
      </c>
      <c r="H250" s="6">
        <v>14810202</v>
      </c>
      <c r="I250" s="12">
        <f t="shared" si="130"/>
        <v>29620404</v>
      </c>
      <c r="J250" s="6">
        <v>4268855.8583979998</v>
      </c>
      <c r="K250" s="12">
        <f t="shared" si="131"/>
        <v>34150846.867183998</v>
      </c>
      <c r="L250" s="6">
        <f t="shared" si="132"/>
        <v>231.87290400000001</v>
      </c>
      <c r="M250" s="6">
        <f t="shared" si="133"/>
        <v>5242880</v>
      </c>
      <c r="N250" s="13">
        <f t="shared" si="134"/>
        <v>0.86734024825787381</v>
      </c>
      <c r="O250" s="13">
        <f t="shared" si="129"/>
        <v>1.3333333333333333</v>
      </c>
      <c r="P250" s="7">
        <f t="shared" si="135"/>
        <v>0</v>
      </c>
      <c r="Q250" s="7">
        <f t="shared" si="136"/>
        <v>6.7502765055048181E-3</v>
      </c>
      <c r="R250" s="6">
        <f t="shared" si="137"/>
        <v>6.7502765055048181E-3</v>
      </c>
      <c r="S250" s="6">
        <f t="shared" si="138"/>
        <v>6.7502765055048181E-3</v>
      </c>
      <c r="T250" s="7">
        <f t="shared" si="139"/>
        <v>0</v>
      </c>
      <c r="U250" s="7">
        <f t="shared" si="140"/>
        <v>0.45586877418088817</v>
      </c>
      <c r="V250" s="7">
        <f t="shared" si="141"/>
        <v>1.4445929847803549</v>
      </c>
      <c r="W250" s="6">
        <f t="shared" si="142"/>
        <v>1.9004617589612431</v>
      </c>
      <c r="X250" s="6">
        <v>6.5649999999999997E-3</v>
      </c>
      <c r="Y250" s="6">
        <v>1.9877178749999997</v>
      </c>
      <c r="Z250" s="3">
        <f t="shared" si="143"/>
        <v>4.5118665651180505</v>
      </c>
      <c r="AA250" s="3">
        <f t="shared" si="144"/>
        <v>41.615654979051328</v>
      </c>
      <c r="AB250" s="6">
        <f t="shared" si="145"/>
        <v>2.8221859178190161</v>
      </c>
      <c r="AC250" s="6">
        <f t="shared" si="148"/>
        <v>2.8221859178190161</v>
      </c>
      <c r="AD250" s="6">
        <f t="shared" si="146"/>
        <v>4.3897636146556573</v>
      </c>
    </row>
    <row r="251" spans="6:30">
      <c r="F251" s="6">
        <f t="shared" si="147"/>
        <v>233130972</v>
      </c>
      <c r="G251" s="6">
        <v>4163763</v>
      </c>
      <c r="H251" s="6">
        <v>12487976</v>
      </c>
      <c r="I251" s="12">
        <f t="shared" si="130"/>
        <v>24975952</v>
      </c>
      <c r="J251" s="6">
        <v>13507234.986328</v>
      </c>
      <c r="K251" s="12">
        <f t="shared" si="131"/>
        <v>108057879.890624</v>
      </c>
      <c r="L251" s="6">
        <f t="shared" si="132"/>
        <v>233.13097200000001</v>
      </c>
      <c r="M251" s="6">
        <f t="shared" si="133"/>
        <v>5242880</v>
      </c>
      <c r="N251" s="13">
        <f t="shared" si="134"/>
        <v>0.23113494384010325</v>
      </c>
      <c r="O251" s="13">
        <f t="shared" si="129"/>
        <v>1.3333333333333333</v>
      </c>
      <c r="P251" s="7">
        <f t="shared" si="135"/>
        <v>0</v>
      </c>
      <c r="Q251" s="7">
        <f t="shared" si="136"/>
        <v>2.1358784181754822E-2</v>
      </c>
      <c r="R251" s="6">
        <f t="shared" si="137"/>
        <v>2.1358784181754822E-2</v>
      </c>
      <c r="S251" s="6">
        <f t="shared" si="138"/>
        <v>2.1358784181754822E-2</v>
      </c>
      <c r="T251" s="7">
        <f t="shared" si="139"/>
        <v>0</v>
      </c>
      <c r="U251" s="7">
        <f t="shared" si="140"/>
        <v>1.442430210820312</v>
      </c>
      <c r="V251" s="7">
        <f t="shared" si="141"/>
        <v>4.982250473937059</v>
      </c>
      <c r="W251" s="6">
        <f t="shared" si="142"/>
        <v>6.4246806847573712</v>
      </c>
      <c r="X251" s="6">
        <v>2.2641999999999999E-2</v>
      </c>
      <c r="Y251" s="6">
        <v>6.452064319999999</v>
      </c>
      <c r="Z251" s="3">
        <f t="shared" si="143"/>
        <v>1.1030806465859906</v>
      </c>
      <c r="AA251" s="3">
        <f t="shared" si="144"/>
        <v>38.179623669507642</v>
      </c>
      <c r="AB251" s="6">
        <f t="shared" si="145"/>
        <v>5.6674137366185731</v>
      </c>
      <c r="AC251" s="6">
        <f t="shared" si="148"/>
        <v>5.6674137366185731</v>
      </c>
      <c r="AD251" s="6">
        <f t="shared" si="146"/>
        <v>0.42441664999749684</v>
      </c>
    </row>
    <row r="252" spans="6:30">
      <c r="F252" s="6">
        <f t="shared" si="147"/>
        <v>233994564</v>
      </c>
      <c r="G252" s="6">
        <v>503712</v>
      </c>
      <c r="H252" s="6">
        <v>18660027</v>
      </c>
      <c r="I252" s="12">
        <f t="shared" si="130"/>
        <v>37320054</v>
      </c>
      <c r="J252" s="6">
        <v>7561680.6542969998</v>
      </c>
      <c r="K252" s="12">
        <f t="shared" si="131"/>
        <v>60493445.234375998</v>
      </c>
      <c r="L252" s="6">
        <f t="shared" si="132"/>
        <v>233.994564</v>
      </c>
      <c r="M252" s="6">
        <f t="shared" si="133"/>
        <v>5242880</v>
      </c>
      <c r="N252" s="13">
        <f t="shared" si="134"/>
        <v>0.61692723658583282</v>
      </c>
      <c r="O252" s="13">
        <f t="shared" si="129"/>
        <v>1.3333333333333333</v>
      </c>
      <c r="P252" s="7">
        <f t="shared" si="135"/>
        <v>0</v>
      </c>
      <c r="Q252" s="7">
        <f t="shared" si="136"/>
        <v>1.1957170013697001E-2</v>
      </c>
      <c r="R252" s="6">
        <f t="shared" si="137"/>
        <v>1.1957170013697001E-2</v>
      </c>
      <c r="S252" s="6">
        <f t="shared" si="138"/>
        <v>1.1957170013697001E-2</v>
      </c>
      <c r="T252" s="7">
        <f t="shared" si="139"/>
        <v>0</v>
      </c>
      <c r="U252" s="7">
        <f t="shared" si="140"/>
        <v>0.80750772688664574</v>
      </c>
      <c r="V252" s="7">
        <f t="shared" si="141"/>
        <v>2.4354539460089821</v>
      </c>
      <c r="W252" s="6">
        <f t="shared" si="142"/>
        <v>3.2429616728956279</v>
      </c>
      <c r="X252" s="6">
        <v>1.1068E-2</v>
      </c>
      <c r="Y252" s="6">
        <v>3.20872388</v>
      </c>
      <c r="Z252" s="3">
        <f t="shared" si="143"/>
        <v>3.3718877846042647</v>
      </c>
      <c r="AA252" s="3">
        <f t="shared" si="144"/>
        <v>43.724933309993489</v>
      </c>
      <c r="AB252" s="6">
        <f t="shared" si="145"/>
        <v>8.0337008826978842</v>
      </c>
      <c r="AC252" s="6">
        <f t="shared" si="148"/>
        <v>8.0337008826978842</v>
      </c>
      <c r="AD252" s="6">
        <f t="shared" si="146"/>
        <v>1.06702209900429</v>
      </c>
    </row>
    <row r="253" spans="6:30">
      <c r="F253" s="6">
        <f t="shared" si="147"/>
        <v>234880508</v>
      </c>
      <c r="G253" s="6">
        <v>4194304</v>
      </c>
      <c r="H253" s="6">
        <v>12582869</v>
      </c>
      <c r="I253" s="12">
        <f t="shared" si="130"/>
        <v>25165738</v>
      </c>
      <c r="J253" s="6">
        <v>7388940.6601560004</v>
      </c>
      <c r="K253" s="12">
        <f t="shared" si="131"/>
        <v>59111525.281248003</v>
      </c>
      <c r="L253" s="6">
        <f t="shared" si="132"/>
        <v>234.88050799999999</v>
      </c>
      <c r="M253" s="6">
        <f t="shared" si="133"/>
        <v>5242880</v>
      </c>
      <c r="N253" s="13">
        <f t="shared" si="134"/>
        <v>0.42573318621475914</v>
      </c>
      <c r="O253" s="13">
        <f t="shared" si="129"/>
        <v>1.3333333333333333</v>
      </c>
      <c r="P253" s="7">
        <f t="shared" si="135"/>
        <v>0</v>
      </c>
      <c r="Q253" s="7">
        <f t="shared" si="136"/>
        <v>1.168401890185585E-2</v>
      </c>
      <c r="R253" s="6">
        <f t="shared" si="137"/>
        <v>1.168401890185585E-2</v>
      </c>
      <c r="S253" s="6">
        <f t="shared" si="138"/>
        <v>1.168401890185585E-2</v>
      </c>
      <c r="T253" s="7">
        <f t="shared" si="139"/>
        <v>0</v>
      </c>
      <c r="U253" s="7">
        <f t="shared" si="140"/>
        <v>0.78906091771969877</v>
      </c>
      <c r="V253" s="7">
        <f t="shared" si="141"/>
        <v>3.632276679325106</v>
      </c>
      <c r="W253" s="6">
        <f t="shared" si="142"/>
        <v>4.421337597044805</v>
      </c>
      <c r="X253" s="6">
        <v>1.6507000000000001E-2</v>
      </c>
      <c r="Y253" s="6">
        <v>4.5175257133278315</v>
      </c>
      <c r="Z253" s="3">
        <f t="shared" si="143"/>
        <v>1.5245494638638153</v>
      </c>
      <c r="AA253" s="3">
        <f t="shared" si="144"/>
        <v>28.647979781303931</v>
      </c>
      <c r="AB253" s="6">
        <f t="shared" si="145"/>
        <v>29.217793046247962</v>
      </c>
      <c r="AC253" s="6">
        <f t="shared" si="148"/>
        <v>29.217793046247962</v>
      </c>
      <c r="AD253" s="6">
        <f t="shared" si="146"/>
        <v>2.1292212238935901</v>
      </c>
    </row>
    <row r="254" spans="6:30">
      <c r="F254" s="6">
        <f t="shared" si="147"/>
        <v>248074960</v>
      </c>
      <c r="G254" s="6">
        <v>862664</v>
      </c>
      <c r="H254" s="6">
        <v>19235140</v>
      </c>
      <c r="I254" s="12">
        <f t="shared" si="130"/>
        <v>38470280</v>
      </c>
      <c r="J254" s="6">
        <v>4204977.5136719998</v>
      </c>
      <c r="K254" s="12">
        <f t="shared" si="131"/>
        <v>33639820.109375998</v>
      </c>
      <c r="L254" s="6">
        <f t="shared" si="132"/>
        <v>248.07496</v>
      </c>
      <c r="M254" s="6">
        <f t="shared" si="133"/>
        <v>5242880</v>
      </c>
      <c r="N254" s="13">
        <f t="shared" si="134"/>
        <v>1.1435935113481082</v>
      </c>
      <c r="O254" s="13">
        <f t="shared" si="129"/>
        <v>1.3333333333333333</v>
      </c>
      <c r="P254" s="7">
        <f t="shared" si="135"/>
        <v>0</v>
      </c>
      <c r="Q254" s="7">
        <f t="shared" si="136"/>
        <v>6.6492666555783616E-3</v>
      </c>
      <c r="R254" s="6">
        <f t="shared" si="137"/>
        <v>6.6492666555783616E-3</v>
      </c>
      <c r="S254" s="6">
        <f t="shared" si="138"/>
        <v>6.6492666555783616E-3</v>
      </c>
      <c r="T254" s="7">
        <f t="shared" si="139"/>
        <v>0</v>
      </c>
      <c r="U254" s="7">
        <f t="shared" si="140"/>
        <v>0.44904724080686742</v>
      </c>
      <c r="V254" s="7">
        <f t="shared" si="141"/>
        <v>1.3900219169623003</v>
      </c>
      <c r="W254" s="6">
        <f t="shared" si="142"/>
        <v>1.8390691577691678</v>
      </c>
      <c r="X254" s="6">
        <v>6.3169999999999997E-3</v>
      </c>
      <c r="Y254" s="6">
        <v>1.8189514363607651</v>
      </c>
      <c r="Z254" s="3">
        <f t="shared" si="143"/>
        <v>6.0899604242520189</v>
      </c>
      <c r="AA254" s="3">
        <f t="shared" si="144"/>
        <v>42.602273369480443</v>
      </c>
      <c r="AB254" s="6">
        <f t="shared" si="145"/>
        <v>5.2598805695482334</v>
      </c>
      <c r="AC254" s="6">
        <f t="shared" si="148"/>
        <v>5.2598805695482334</v>
      </c>
      <c r="AD254" s="6">
        <f t="shared" si="146"/>
        <v>1.1060065159657537</v>
      </c>
    </row>
    <row r="255" spans="6:30">
      <c r="F255" s="6">
        <f t="shared" si="147"/>
        <v>250485548</v>
      </c>
      <c r="G255" s="6">
        <v>6592765</v>
      </c>
      <c r="H255" s="6">
        <v>9885854</v>
      </c>
      <c r="I255" s="12">
        <f t="shared" si="130"/>
        <v>19771708</v>
      </c>
      <c r="J255" s="6">
        <v>11309137.597656</v>
      </c>
      <c r="K255" s="12">
        <f t="shared" si="131"/>
        <v>90473100.781248003</v>
      </c>
      <c r="L255" s="6">
        <f t="shared" si="132"/>
        <v>250.48554799999999</v>
      </c>
      <c r="M255" s="6">
        <f t="shared" si="133"/>
        <v>5242880</v>
      </c>
      <c r="N255" s="13">
        <f t="shared" si="134"/>
        <v>0.21853686708279599</v>
      </c>
      <c r="O255" s="13">
        <f t="shared" si="129"/>
        <v>1.3333333333333333</v>
      </c>
      <c r="P255" s="7">
        <f t="shared" si="135"/>
        <v>0</v>
      </c>
      <c r="Q255" s="7">
        <f t="shared" si="136"/>
        <v>1.7882966386133032E-2</v>
      </c>
      <c r="R255" s="6">
        <f t="shared" si="137"/>
        <v>1.7882966386133032E-2</v>
      </c>
      <c r="S255" s="6">
        <f t="shared" si="138"/>
        <v>1.7882966386133032E-2</v>
      </c>
      <c r="T255" s="7">
        <f t="shared" si="139"/>
        <v>0</v>
      </c>
      <c r="U255" s="7">
        <f t="shared" si="140"/>
        <v>1.2076965970973697</v>
      </c>
      <c r="V255" s="7">
        <f t="shared" si="141"/>
        <v>4.7190770984919252</v>
      </c>
      <c r="W255" s="6">
        <f t="shared" si="142"/>
        <v>5.9267736955892953</v>
      </c>
      <c r="X255" s="6">
        <v>2.1446E-2</v>
      </c>
      <c r="Y255" s="6">
        <v>5.9858168888865064</v>
      </c>
      <c r="Z255" s="3">
        <f t="shared" si="143"/>
        <v>0.92192987037209739</v>
      </c>
      <c r="AA255" s="3">
        <f t="shared" si="144"/>
        <v>33.749174962696266</v>
      </c>
      <c r="AB255" s="6">
        <f t="shared" si="145"/>
        <v>16.61397749634882</v>
      </c>
      <c r="AC255" s="6">
        <f t="shared" si="148"/>
        <v>16.61397749634882</v>
      </c>
      <c r="AD255" s="6">
        <f t="shared" si="146"/>
        <v>0.98638488936794755</v>
      </c>
    </row>
    <row r="256" spans="6:30">
      <c r="F256" s="6">
        <f t="shared" si="147"/>
        <v>252554644</v>
      </c>
      <c r="G256" s="6">
        <v>7733822</v>
      </c>
      <c r="H256" s="6">
        <v>8156517</v>
      </c>
      <c r="I256" s="12">
        <f t="shared" si="130"/>
        <v>16313034</v>
      </c>
      <c r="J256" s="6">
        <v>6449701.875</v>
      </c>
      <c r="K256" s="12">
        <f t="shared" si="131"/>
        <v>51597615</v>
      </c>
      <c r="L256" s="6">
        <f t="shared" si="132"/>
        <v>252.554644</v>
      </c>
      <c r="M256" s="6">
        <f t="shared" si="133"/>
        <v>5242880</v>
      </c>
      <c r="N256" s="13">
        <f t="shared" si="134"/>
        <v>0.31615868291586735</v>
      </c>
      <c r="O256" s="13">
        <f t="shared" si="129"/>
        <v>1.3333333333333333</v>
      </c>
      <c r="P256" s="7">
        <f t="shared" si="135"/>
        <v>0</v>
      </c>
      <c r="Q256" s="7">
        <f t="shared" si="136"/>
        <v>1.0198814970215785E-2</v>
      </c>
      <c r="R256" s="6">
        <f t="shared" si="137"/>
        <v>1.0198814970215785E-2</v>
      </c>
      <c r="S256" s="6">
        <f t="shared" si="138"/>
        <v>1.0198814970215785E-2</v>
      </c>
      <c r="T256" s="7">
        <f t="shared" si="139"/>
        <v>0</v>
      </c>
      <c r="U256" s="7">
        <f t="shared" si="140"/>
        <v>0.68876012334879344</v>
      </c>
      <c r="V256" s="7">
        <f t="shared" si="141"/>
        <v>3.0412368077150473</v>
      </c>
      <c r="W256" s="6">
        <f t="shared" si="142"/>
        <v>3.729996931063841</v>
      </c>
      <c r="X256" s="6">
        <v>1.3821E-2</v>
      </c>
      <c r="Y256" s="6">
        <v>3.8478815749953927</v>
      </c>
      <c r="Z256" s="3">
        <f t="shared" si="143"/>
        <v>1.1803077924896896</v>
      </c>
      <c r="AA256" s="3">
        <f t="shared" si="144"/>
        <v>29.866212285652267</v>
      </c>
      <c r="AB256" s="6">
        <f t="shared" si="145"/>
        <v>26.20783611738814</v>
      </c>
      <c r="AC256" s="6">
        <f t="shared" si="148"/>
        <v>26.20783611738814</v>
      </c>
      <c r="AD256" s="6">
        <f t="shared" si="146"/>
        <v>3.0636245329793677</v>
      </c>
    </row>
    <row r="257" spans="6:30">
      <c r="F257" s="6">
        <f t="shared" si="147"/>
        <v>252775956</v>
      </c>
      <c r="G257" s="6">
        <v>2145852</v>
      </c>
      <c r="H257" s="6">
        <v>17488243</v>
      </c>
      <c r="I257" s="12">
        <f t="shared" si="130"/>
        <v>34976486</v>
      </c>
      <c r="J257" s="6">
        <v>7592519.2167969998</v>
      </c>
      <c r="K257" s="12">
        <f t="shared" si="131"/>
        <v>60740153.734375998</v>
      </c>
      <c r="L257" s="6">
        <f t="shared" si="132"/>
        <v>252.77595600000001</v>
      </c>
      <c r="M257" s="6">
        <f t="shared" si="133"/>
        <v>5242880</v>
      </c>
      <c r="N257" s="13">
        <f t="shared" si="134"/>
        <v>0.57583795643580982</v>
      </c>
      <c r="O257" s="13">
        <f t="shared" ref="O257:O320" si="149">4/3</f>
        <v>1.3333333333333333</v>
      </c>
      <c r="P257" s="7">
        <f t="shared" si="135"/>
        <v>0</v>
      </c>
      <c r="Q257" s="7">
        <f t="shared" si="136"/>
        <v>1.2005934561110277E-2</v>
      </c>
      <c r="R257" s="6">
        <f t="shared" si="137"/>
        <v>1.2005934561110277E-2</v>
      </c>
      <c r="S257" s="6">
        <f t="shared" si="138"/>
        <v>1.2005934561110277E-2</v>
      </c>
      <c r="T257" s="7">
        <f t="shared" si="139"/>
        <v>0</v>
      </c>
      <c r="U257" s="7">
        <f t="shared" si="140"/>
        <v>0.81080096005044977</v>
      </c>
      <c r="V257" s="7">
        <f t="shared" si="141"/>
        <v>2.1535767771584666</v>
      </c>
      <c r="W257" s="6">
        <f t="shared" si="142"/>
        <v>2.9643777372089164</v>
      </c>
      <c r="X257" s="6">
        <v>9.7870000000000006E-3</v>
      </c>
      <c r="Y257" s="6">
        <v>2.9748809874999997</v>
      </c>
      <c r="Z257" s="3">
        <f t="shared" si="143"/>
        <v>3.573769898845407</v>
      </c>
      <c r="AA257" s="3">
        <f t="shared" si="144"/>
        <v>49.649660761725549</v>
      </c>
      <c r="AB257" s="6">
        <f t="shared" si="145"/>
        <v>22.67226485246017</v>
      </c>
      <c r="AC257" s="6">
        <f t="shared" si="148"/>
        <v>22.67226485246017</v>
      </c>
      <c r="AD257" s="6">
        <f t="shared" si="146"/>
        <v>0.35306455401800657</v>
      </c>
    </row>
    <row r="258" spans="6:30">
      <c r="F258" s="6">
        <f t="shared" si="147"/>
        <v>255144564</v>
      </c>
      <c r="G258" s="6">
        <v>3774768</v>
      </c>
      <c r="H258" s="6">
        <v>14970767</v>
      </c>
      <c r="I258" s="12">
        <f t="shared" si="130"/>
        <v>29941534</v>
      </c>
      <c r="J258" s="6">
        <v>8318702.6796880001</v>
      </c>
      <c r="K258" s="12">
        <f t="shared" si="131"/>
        <v>66549621.437504001</v>
      </c>
      <c r="L258" s="6">
        <f t="shared" si="132"/>
        <v>255.144564</v>
      </c>
      <c r="M258" s="6">
        <f t="shared" si="133"/>
        <v>5242880</v>
      </c>
      <c r="N258" s="13">
        <f t="shared" si="134"/>
        <v>0.44991291239902481</v>
      </c>
      <c r="O258" s="13">
        <f t="shared" si="149"/>
        <v>1.3333333333333333</v>
      </c>
      <c r="P258" s="7">
        <f t="shared" si="135"/>
        <v>0</v>
      </c>
      <c r="Q258" s="7">
        <f t="shared" si="136"/>
        <v>1.3154237368897944E-2</v>
      </c>
      <c r="R258" s="6">
        <f t="shared" si="137"/>
        <v>1.3154237368897944E-2</v>
      </c>
      <c r="S258" s="6">
        <f t="shared" si="138"/>
        <v>1.3154237368897944E-2</v>
      </c>
      <c r="T258" s="7">
        <f t="shared" si="139"/>
        <v>0</v>
      </c>
      <c r="U258" s="7">
        <f t="shared" si="140"/>
        <v>0.88834969349088644</v>
      </c>
      <c r="V258" s="7">
        <f t="shared" si="141"/>
        <v>5.3352020577280248</v>
      </c>
      <c r="W258" s="6">
        <f t="shared" si="142"/>
        <v>6.2235517512189116</v>
      </c>
      <c r="X258" s="6">
        <v>2.4246E-2</v>
      </c>
      <c r="Y258" s="6">
        <v>6.2307811636407715</v>
      </c>
      <c r="Z258" s="3">
        <f t="shared" si="143"/>
        <v>1.2349061288459953</v>
      </c>
      <c r="AA258" s="3">
        <f t="shared" si="144"/>
        <v>21.958136249279551</v>
      </c>
      <c r="AB258" s="6">
        <f t="shared" si="145"/>
        <v>45.746773204248356</v>
      </c>
      <c r="AC258" s="6">
        <f t="shared" si="148"/>
        <v>45.746773204248356</v>
      </c>
      <c r="AD258" s="6">
        <f t="shared" si="146"/>
        <v>0.11602738456048799</v>
      </c>
    </row>
    <row r="259" spans="6:30">
      <c r="F259" s="6">
        <f t="shared" si="147"/>
        <v>270032772</v>
      </c>
      <c r="G259" s="6">
        <v>923136</v>
      </c>
      <c r="H259" s="6">
        <v>20964171</v>
      </c>
      <c r="I259" s="12">
        <f t="shared" si="130"/>
        <v>41928342</v>
      </c>
      <c r="J259" s="6">
        <v>8597880.3632810004</v>
      </c>
      <c r="K259" s="12">
        <f t="shared" si="131"/>
        <v>68783042.906248003</v>
      </c>
      <c r="L259" s="6">
        <f t="shared" si="132"/>
        <v>270.03277200000002</v>
      </c>
      <c r="M259" s="6">
        <f t="shared" si="133"/>
        <v>5242880</v>
      </c>
      <c r="N259" s="13">
        <f t="shared" si="134"/>
        <v>0.60957381686571732</v>
      </c>
      <c r="O259" s="13">
        <f t="shared" si="149"/>
        <v>1.3333333333333333</v>
      </c>
      <c r="P259" s="7">
        <f t="shared" si="135"/>
        <v>0</v>
      </c>
      <c r="Q259" s="7">
        <f t="shared" si="136"/>
        <v>1.3595696771822433E-2</v>
      </c>
      <c r="R259" s="6">
        <f t="shared" si="137"/>
        <v>1.3595696771822433E-2</v>
      </c>
      <c r="S259" s="6">
        <f t="shared" si="138"/>
        <v>1.3595696771822433E-2</v>
      </c>
      <c r="T259" s="7">
        <f t="shared" si="139"/>
        <v>0</v>
      </c>
      <c r="U259" s="7">
        <f t="shared" si="140"/>
        <v>0.91816292509668762</v>
      </c>
      <c r="V259" s="7">
        <f t="shared" si="141"/>
        <v>2.3881443509247817</v>
      </c>
      <c r="W259" s="6">
        <f t="shared" si="142"/>
        <v>3.3063072760214691</v>
      </c>
      <c r="X259" s="6">
        <v>1.0853E-2</v>
      </c>
      <c r="Y259" s="6">
        <v>3.2887001777753659</v>
      </c>
      <c r="Z259" s="3">
        <f t="shared" si="143"/>
        <v>3.8632951257716761</v>
      </c>
      <c r="AA259" s="3">
        <f t="shared" si="144"/>
        <v>50.701588800330235</v>
      </c>
      <c r="AB259" s="6">
        <f t="shared" si="145"/>
        <v>25.271323798234896</v>
      </c>
      <c r="AC259" s="6">
        <f t="shared" si="148"/>
        <v>25.271323798234896</v>
      </c>
      <c r="AD259" s="6">
        <f t="shared" si="146"/>
        <v>0.53538167951854665</v>
      </c>
    </row>
    <row r="260" spans="6:30">
      <c r="F260" s="6">
        <f t="shared" si="147"/>
        <v>270625164</v>
      </c>
      <c r="G260" s="6">
        <v>7122792</v>
      </c>
      <c r="H260" s="6">
        <v>10680777</v>
      </c>
      <c r="I260" s="12">
        <f t="shared" si="130"/>
        <v>21361554</v>
      </c>
      <c r="J260" s="6">
        <v>12430456.640625</v>
      </c>
      <c r="K260" s="12">
        <f t="shared" si="131"/>
        <v>99443653.125</v>
      </c>
      <c r="L260" s="6">
        <f t="shared" si="132"/>
        <v>270.62516399999998</v>
      </c>
      <c r="M260" s="6">
        <f t="shared" si="133"/>
        <v>5242880</v>
      </c>
      <c r="N260" s="13">
        <f t="shared" si="134"/>
        <v>0.21481063223963295</v>
      </c>
      <c r="O260" s="13">
        <f t="shared" si="149"/>
        <v>1.3333333333333333</v>
      </c>
      <c r="P260" s="7">
        <f t="shared" si="135"/>
        <v>0</v>
      </c>
      <c r="Q260" s="7">
        <f t="shared" si="136"/>
        <v>1.9656091045762398E-2</v>
      </c>
      <c r="R260" s="6">
        <f t="shared" si="137"/>
        <v>1.9656091045762398E-2</v>
      </c>
      <c r="S260" s="6">
        <f t="shared" si="138"/>
        <v>1.9656091045762398E-2</v>
      </c>
      <c r="T260" s="7">
        <f t="shared" si="139"/>
        <v>0</v>
      </c>
      <c r="U260" s="7">
        <f t="shared" si="140"/>
        <v>1.3274416422664037</v>
      </c>
      <c r="V260" s="7">
        <f t="shared" si="141"/>
        <v>5.1468438559044181</v>
      </c>
      <c r="W260" s="6">
        <f t="shared" si="142"/>
        <v>6.474285498170822</v>
      </c>
      <c r="X260" s="6">
        <v>2.3390000000000001E-2</v>
      </c>
      <c r="Y260" s="6">
        <v>6.484643600000001</v>
      </c>
      <c r="Z260" s="3">
        <f t="shared" si="143"/>
        <v>0.91327721248396743</v>
      </c>
      <c r="AA260" s="3">
        <f t="shared" si="144"/>
        <v>34.012365327062845</v>
      </c>
      <c r="AB260" s="6">
        <f t="shared" si="145"/>
        <v>15.963697965958115</v>
      </c>
      <c r="AC260" s="6">
        <f t="shared" si="148"/>
        <v>15.963697965958115</v>
      </c>
      <c r="AD260" s="6">
        <f t="shared" si="146"/>
        <v>0.15973278514765182</v>
      </c>
    </row>
    <row r="261" spans="6:30">
      <c r="F261" s="6">
        <f t="shared" si="147"/>
        <v>273722736</v>
      </c>
      <c r="G261" s="6">
        <v>3774768</v>
      </c>
      <c r="H261" s="6">
        <v>16518948</v>
      </c>
      <c r="I261" s="12">
        <f t="shared" si="130"/>
        <v>33037896</v>
      </c>
      <c r="J261" s="6">
        <v>8871919.6445310004</v>
      </c>
      <c r="K261" s="12">
        <f t="shared" si="131"/>
        <v>70975357.156248003</v>
      </c>
      <c r="L261" s="6">
        <f t="shared" si="132"/>
        <v>273.722736</v>
      </c>
      <c r="M261" s="6">
        <f t="shared" si="133"/>
        <v>5242880</v>
      </c>
      <c r="N261" s="13">
        <f t="shared" si="134"/>
        <v>0.46548404014747047</v>
      </c>
      <c r="O261" s="13">
        <f t="shared" si="149"/>
        <v>1.3333333333333333</v>
      </c>
      <c r="P261" s="7">
        <f t="shared" si="135"/>
        <v>0</v>
      </c>
      <c r="Q261" s="7">
        <f t="shared" si="136"/>
        <v>1.4029030897679168E-2</v>
      </c>
      <c r="R261" s="6">
        <f t="shared" si="137"/>
        <v>1.4029030897679168E-2</v>
      </c>
      <c r="S261" s="6">
        <f t="shared" si="138"/>
        <v>1.4029030897679168E-2</v>
      </c>
      <c r="T261" s="7">
        <f t="shared" si="139"/>
        <v>0</v>
      </c>
      <c r="U261" s="7">
        <f t="shared" si="140"/>
        <v>0.94742742953646297</v>
      </c>
      <c r="V261" s="7">
        <f t="shared" si="141"/>
        <v>6.4072594867988384</v>
      </c>
      <c r="W261" s="6">
        <f t="shared" si="142"/>
        <v>7.354686916335301</v>
      </c>
      <c r="X261" s="6">
        <v>2.9118000000000002E-2</v>
      </c>
      <c r="Y261" s="6">
        <v>7.461599492312172</v>
      </c>
      <c r="Z261" s="3">
        <f t="shared" si="143"/>
        <v>1.1346210591386772</v>
      </c>
      <c r="AA261" s="3">
        <f t="shared" si="144"/>
        <v>19.50006378356975</v>
      </c>
      <c r="AB261" s="6">
        <f t="shared" si="145"/>
        <v>51.820073845459277</v>
      </c>
      <c r="AC261" s="6">
        <f t="shared" si="148"/>
        <v>51.820073845459277</v>
      </c>
      <c r="AD261" s="6">
        <f t="shared" si="146"/>
        <v>1.4328372366678892</v>
      </c>
    </row>
    <row r="262" spans="6:30">
      <c r="F262" s="6">
        <f t="shared" si="147"/>
        <v>276204032</v>
      </c>
      <c r="G262" s="6">
        <v>416800</v>
      </c>
      <c r="H262" s="6">
        <v>22322336</v>
      </c>
      <c r="I262" s="12">
        <f t="shared" si="130"/>
        <v>44644672</v>
      </c>
      <c r="J262" s="6">
        <v>4594542.937988</v>
      </c>
      <c r="K262" s="12">
        <f t="shared" si="131"/>
        <v>36756343.503904</v>
      </c>
      <c r="L262" s="6">
        <f t="shared" si="132"/>
        <v>276.20403199999998</v>
      </c>
      <c r="M262" s="6">
        <f t="shared" si="133"/>
        <v>5242880</v>
      </c>
      <c r="N262" s="13">
        <f t="shared" si="134"/>
        <v>1.2146113498819098</v>
      </c>
      <c r="O262" s="13">
        <f t="shared" si="149"/>
        <v>1.3333333333333333</v>
      </c>
      <c r="P262" s="7">
        <f t="shared" si="135"/>
        <v>0</v>
      </c>
      <c r="Q262" s="7">
        <f t="shared" si="136"/>
        <v>7.2652805052716065E-3</v>
      </c>
      <c r="R262" s="6">
        <f t="shared" si="137"/>
        <v>7.2652805052716065E-3</v>
      </c>
      <c r="S262" s="6">
        <f t="shared" si="138"/>
        <v>7.2652805052716065E-3</v>
      </c>
      <c r="T262" s="7">
        <f t="shared" si="139"/>
        <v>0</v>
      </c>
      <c r="U262" s="7">
        <f t="shared" si="140"/>
        <v>0.49064871865878962</v>
      </c>
      <c r="V262" s="7">
        <f t="shared" si="141"/>
        <v>1.3457929466742804</v>
      </c>
      <c r="W262" s="6">
        <f t="shared" si="142"/>
        <v>1.83644166533307</v>
      </c>
      <c r="X262" s="6">
        <v>6.1159999999999999E-3</v>
      </c>
      <c r="Y262" s="6">
        <v>1.8155067999972199</v>
      </c>
      <c r="Z262" s="3">
        <f t="shared" si="143"/>
        <v>7.2996520601700459</v>
      </c>
      <c r="AA262" s="3">
        <f t="shared" si="144"/>
        <v>48.078931986793982</v>
      </c>
      <c r="AB262" s="6">
        <f t="shared" si="145"/>
        <v>18.791375167946477</v>
      </c>
      <c r="AC262" s="6">
        <f t="shared" si="148"/>
        <v>18.791375167946477</v>
      </c>
      <c r="AD262" s="6">
        <f t="shared" si="146"/>
        <v>1.1531141241598299</v>
      </c>
    </row>
    <row r="263" spans="6:30">
      <c r="F263" s="6">
        <f t="shared" si="147"/>
        <v>295619264</v>
      </c>
      <c r="G263" s="6">
        <v>3428755</v>
      </c>
      <c r="H263" s="6">
        <v>18920347</v>
      </c>
      <c r="I263" s="12">
        <f t="shared" si="130"/>
        <v>37840694</v>
      </c>
      <c r="J263" s="6">
        <v>5961099.5292969998</v>
      </c>
      <c r="K263" s="12">
        <f t="shared" si="131"/>
        <v>47688796.234375998</v>
      </c>
      <c r="L263" s="6">
        <f t="shared" si="132"/>
        <v>295.61926399999999</v>
      </c>
      <c r="M263" s="6">
        <f t="shared" si="133"/>
        <v>5242880</v>
      </c>
      <c r="N263" s="13">
        <f t="shared" si="134"/>
        <v>0.79349232918408008</v>
      </c>
      <c r="O263" s="13">
        <f t="shared" si="149"/>
        <v>1.3333333333333333</v>
      </c>
      <c r="P263" s="7">
        <f t="shared" si="135"/>
        <v>0</v>
      </c>
      <c r="Q263" s="7">
        <f t="shared" si="136"/>
        <v>9.4261955508355196E-3</v>
      </c>
      <c r="R263" s="6">
        <f t="shared" si="137"/>
        <v>9.4261955508355196E-3</v>
      </c>
      <c r="S263" s="6">
        <f t="shared" si="138"/>
        <v>9.4261955508355196E-3</v>
      </c>
      <c r="T263" s="7">
        <f t="shared" si="139"/>
        <v>0</v>
      </c>
      <c r="U263" s="7">
        <f t="shared" si="140"/>
        <v>0.6365825470178087</v>
      </c>
      <c r="V263" s="7">
        <f t="shared" si="141"/>
        <v>2.5274326006378001</v>
      </c>
      <c r="W263" s="6">
        <f t="shared" si="142"/>
        <v>3.1640151476556087</v>
      </c>
      <c r="X263" s="6">
        <v>1.1486E-2</v>
      </c>
      <c r="Y263" s="6">
        <v>3.26960476</v>
      </c>
      <c r="Z263" s="3">
        <f t="shared" si="143"/>
        <v>3.2945058331882291</v>
      </c>
      <c r="AA263" s="3">
        <f t="shared" si="144"/>
        <v>33.215250729149226</v>
      </c>
      <c r="AB263" s="6">
        <f t="shared" si="145"/>
        <v>17.933174727185097</v>
      </c>
      <c r="AC263" s="6">
        <f t="shared" si="148"/>
        <v>17.933174727185097</v>
      </c>
      <c r="AD263" s="6">
        <f t="shared" si="146"/>
        <v>3.2294304692776188</v>
      </c>
    </row>
    <row r="264" spans="6:30">
      <c r="F264" s="6">
        <f t="shared" si="147"/>
        <v>299806720</v>
      </c>
      <c r="G264" s="6">
        <v>6815744</v>
      </c>
      <c r="H264" s="6">
        <v>13624320</v>
      </c>
      <c r="I264" s="12">
        <f t="shared" si="130"/>
        <v>27248640</v>
      </c>
      <c r="J264" s="6">
        <v>10178664.167969</v>
      </c>
      <c r="K264" s="12">
        <f t="shared" si="131"/>
        <v>81429313.343751997</v>
      </c>
      <c r="L264" s="6">
        <f t="shared" si="132"/>
        <v>299.80671999999998</v>
      </c>
      <c r="M264" s="6">
        <f t="shared" si="133"/>
        <v>5242880</v>
      </c>
      <c r="N264" s="13">
        <f t="shared" si="134"/>
        <v>0.3346293721644254</v>
      </c>
      <c r="O264" s="13">
        <f t="shared" si="149"/>
        <v>1.3333333333333333</v>
      </c>
      <c r="P264" s="7">
        <f t="shared" si="135"/>
        <v>0</v>
      </c>
      <c r="Q264" s="7">
        <f t="shared" si="136"/>
        <v>1.6095366034741137E-2</v>
      </c>
      <c r="R264" s="6">
        <f t="shared" si="137"/>
        <v>1.6095366034741137E-2</v>
      </c>
      <c r="S264" s="6">
        <f t="shared" si="138"/>
        <v>1.6095366034741137E-2</v>
      </c>
      <c r="T264" s="7">
        <f t="shared" si="139"/>
        <v>0</v>
      </c>
      <c r="U264" s="7">
        <f t="shared" si="140"/>
        <v>1.0869739599950536</v>
      </c>
      <c r="V264" s="7">
        <f t="shared" si="141"/>
        <v>4.6112552306256083</v>
      </c>
      <c r="W264" s="6">
        <f t="shared" si="142"/>
        <v>5.6982291906206619</v>
      </c>
      <c r="X264" s="6">
        <v>2.0955999999999999E-2</v>
      </c>
      <c r="Y264" s="6">
        <v>5.7652575500000003</v>
      </c>
      <c r="Z264" s="3">
        <f t="shared" si="143"/>
        <v>1.3002786791372398</v>
      </c>
      <c r="AA264" s="3">
        <f t="shared" si="144"/>
        <v>31.085822998187439</v>
      </c>
      <c r="AB264" s="6">
        <f t="shared" si="145"/>
        <v>23.194473970504209</v>
      </c>
      <c r="AC264" s="6">
        <f t="shared" si="148"/>
        <v>23.194473970504209</v>
      </c>
      <c r="AD264" s="6">
        <f t="shared" si="146"/>
        <v>1.1626255860735724</v>
      </c>
    </row>
    <row r="265" spans="6:30">
      <c r="F265" s="6">
        <f t="shared" si="147"/>
        <v>300796656</v>
      </c>
      <c r="G265" s="6">
        <v>3523317</v>
      </c>
      <c r="H265" s="6">
        <v>19194193</v>
      </c>
      <c r="I265" s="12">
        <f t="shared" si="130"/>
        <v>38388386</v>
      </c>
      <c r="J265" s="6">
        <v>5764030.8125</v>
      </c>
      <c r="K265" s="12">
        <f t="shared" si="131"/>
        <v>46112246.5</v>
      </c>
      <c r="L265" s="6">
        <f t="shared" si="132"/>
        <v>300.79665599999998</v>
      </c>
      <c r="M265" s="6">
        <f t="shared" si="133"/>
        <v>5242880</v>
      </c>
      <c r="N265" s="13">
        <f t="shared" si="134"/>
        <v>0.83249871593221991</v>
      </c>
      <c r="O265" s="13">
        <f t="shared" si="149"/>
        <v>1.3333333333333333</v>
      </c>
      <c r="P265" s="7">
        <f t="shared" si="135"/>
        <v>0</v>
      </c>
      <c r="Q265" s="7">
        <f t="shared" si="136"/>
        <v>9.1145738018022816E-3</v>
      </c>
      <c r="R265" s="6">
        <f t="shared" si="137"/>
        <v>9.1145738018022816E-3</v>
      </c>
      <c r="S265" s="6">
        <f t="shared" si="138"/>
        <v>9.1145738018022816E-3</v>
      </c>
      <c r="T265" s="7">
        <f t="shared" si="139"/>
        <v>0</v>
      </c>
      <c r="U265" s="7">
        <f t="shared" si="140"/>
        <v>0.61553768691110955</v>
      </c>
      <c r="V265" s="7">
        <f t="shared" si="141"/>
        <v>2.2116685590292988</v>
      </c>
      <c r="W265" s="6">
        <f t="shared" si="142"/>
        <v>2.8272062459404084</v>
      </c>
      <c r="X265" s="6">
        <v>1.0050999999999999E-2</v>
      </c>
      <c r="Y265" s="6">
        <v>2.9307599222233387</v>
      </c>
      <c r="Z265" s="3">
        <f t="shared" si="143"/>
        <v>3.8193598646900813</v>
      </c>
      <c r="AA265" s="3">
        <f t="shared" si="144"/>
        <v>36.702613869266742</v>
      </c>
      <c r="AB265" s="6">
        <f t="shared" si="145"/>
        <v>9.3167465744474942</v>
      </c>
      <c r="AC265" s="6">
        <f t="shared" si="148"/>
        <v>9.3167465744474942</v>
      </c>
      <c r="AD265" s="6">
        <f t="shared" si="146"/>
        <v>3.5333387596064929</v>
      </c>
    </row>
    <row r="266" spans="6:30">
      <c r="F266" s="6">
        <f t="shared" si="147"/>
        <v>303892128</v>
      </c>
      <c r="G266" s="6">
        <v>952203</v>
      </c>
      <c r="H266" s="6">
        <v>23737339</v>
      </c>
      <c r="I266" s="12">
        <f t="shared" si="130"/>
        <v>47474678</v>
      </c>
      <c r="J266" s="6">
        <v>10145413.211913999</v>
      </c>
      <c r="K266" s="12">
        <f t="shared" si="131"/>
        <v>81163305.695311993</v>
      </c>
      <c r="L266" s="6">
        <f t="shared" si="132"/>
        <v>303.89212800000001</v>
      </c>
      <c r="M266" s="6">
        <f t="shared" si="133"/>
        <v>5242880</v>
      </c>
      <c r="N266" s="13">
        <f t="shared" si="134"/>
        <v>0.58492785124130475</v>
      </c>
      <c r="O266" s="13">
        <f t="shared" si="149"/>
        <v>1.3333333333333333</v>
      </c>
      <c r="P266" s="7">
        <f t="shared" si="135"/>
        <v>0</v>
      </c>
      <c r="Q266" s="7">
        <f t="shared" si="136"/>
        <v>1.6042786806280639E-2</v>
      </c>
      <c r="R266" s="6">
        <f t="shared" si="137"/>
        <v>1.6042786806280639E-2</v>
      </c>
      <c r="S266" s="6">
        <f t="shared" si="138"/>
        <v>1.6042786806280639E-2</v>
      </c>
      <c r="T266" s="7">
        <f t="shared" si="139"/>
        <v>0</v>
      </c>
      <c r="U266" s="7">
        <f t="shared" si="140"/>
        <v>1.0834231086475397</v>
      </c>
      <c r="V266" s="7">
        <f t="shared" si="141"/>
        <v>2.901508468745432</v>
      </c>
      <c r="W266" s="6">
        <f t="shared" si="142"/>
        <v>3.9849315773929717</v>
      </c>
      <c r="X266" s="6">
        <v>1.3186E-2</v>
      </c>
      <c r="Y266" s="6">
        <v>3.9604151000000001</v>
      </c>
      <c r="Z266" s="3">
        <f t="shared" si="143"/>
        <v>3.6003851054148339</v>
      </c>
      <c r="AA266" s="3">
        <f t="shared" si="144"/>
        <v>49.242108718526914</v>
      </c>
      <c r="AB266" s="6">
        <f t="shared" si="145"/>
        <v>21.665302641291063</v>
      </c>
      <c r="AC266" s="6">
        <f t="shared" si="148"/>
        <v>21.665302641291063</v>
      </c>
      <c r="AD266" s="6">
        <f t="shared" si="146"/>
        <v>0.61903807489703744</v>
      </c>
    </row>
    <row r="267" spans="6:30">
      <c r="F267" s="6">
        <f t="shared" si="147"/>
        <v>314050992</v>
      </c>
      <c r="G267" s="6">
        <v>1602111</v>
      </c>
      <c r="H267" s="6">
        <v>23500731</v>
      </c>
      <c r="I267" s="12">
        <f t="shared" si="130"/>
        <v>47001462</v>
      </c>
      <c r="J267" s="6">
        <v>5383505.2451170003</v>
      </c>
      <c r="K267" s="12">
        <f t="shared" si="131"/>
        <v>43068041.960936002</v>
      </c>
      <c r="L267" s="6">
        <f t="shared" si="132"/>
        <v>314.05099200000001</v>
      </c>
      <c r="M267" s="6">
        <f t="shared" si="133"/>
        <v>5242880</v>
      </c>
      <c r="N267" s="13">
        <f t="shared" si="134"/>
        <v>1.0913303660898197</v>
      </c>
      <c r="O267" s="13">
        <f t="shared" si="149"/>
        <v>1.3333333333333333</v>
      </c>
      <c r="P267" s="7">
        <f t="shared" si="135"/>
        <v>0</v>
      </c>
      <c r="Q267" s="7">
        <f t="shared" si="136"/>
        <v>8.5128545396735041E-3</v>
      </c>
      <c r="R267" s="6">
        <f t="shared" si="137"/>
        <v>8.5128545396735041E-3</v>
      </c>
      <c r="S267" s="6">
        <f t="shared" si="138"/>
        <v>8.5128545396735041E-3</v>
      </c>
      <c r="T267" s="7">
        <f t="shared" si="139"/>
        <v>0</v>
      </c>
      <c r="U267" s="7">
        <f t="shared" si="140"/>
        <v>0.57490157041958811</v>
      </c>
      <c r="V267" s="7">
        <f t="shared" si="141"/>
        <v>1.466377402981917</v>
      </c>
      <c r="W267" s="6">
        <f t="shared" si="142"/>
        <v>2.0412789734015053</v>
      </c>
      <c r="X267" s="6">
        <v>6.6639999999999998E-3</v>
      </c>
      <c r="Y267" s="6">
        <v>2.0914661090878801</v>
      </c>
      <c r="Z267" s="3">
        <f t="shared" si="143"/>
        <v>7.0530405162064831</v>
      </c>
      <c r="AA267" s="3">
        <f t="shared" si="144"/>
        <v>51.702331285637456</v>
      </c>
      <c r="AB267" s="6">
        <f t="shared" si="145"/>
        <v>27.743915661367112</v>
      </c>
      <c r="AC267" s="6">
        <f t="shared" si="148"/>
        <v>27.743915661367112</v>
      </c>
      <c r="AD267" s="6">
        <f t="shared" si="146"/>
        <v>2.3996150579873441</v>
      </c>
    </row>
    <row r="268" spans="6:30">
      <c r="F268" s="6">
        <f t="shared" si="147"/>
        <v>321327568</v>
      </c>
      <c r="G268" s="6">
        <v>1157456</v>
      </c>
      <c r="H268" s="6">
        <v>24848204</v>
      </c>
      <c r="I268" s="12">
        <f t="shared" si="130"/>
        <v>49696408</v>
      </c>
      <c r="J268" s="6">
        <v>10256470.704102</v>
      </c>
      <c r="K268" s="12">
        <f t="shared" si="131"/>
        <v>82051765.632816002</v>
      </c>
      <c r="L268" s="6">
        <f t="shared" si="132"/>
        <v>321.32756799999999</v>
      </c>
      <c r="M268" s="6">
        <f t="shared" si="133"/>
        <v>5242880</v>
      </c>
      <c r="N268" s="13">
        <f t="shared" si="134"/>
        <v>0.60567140288476973</v>
      </c>
      <c r="O268" s="13">
        <f t="shared" si="149"/>
        <v>1.3333333333333333</v>
      </c>
      <c r="P268" s="7">
        <f t="shared" si="135"/>
        <v>0</v>
      </c>
      <c r="Q268" s="7">
        <f t="shared" si="136"/>
        <v>1.6218400320801667E-2</v>
      </c>
      <c r="R268" s="6">
        <f t="shared" si="137"/>
        <v>1.6218400320801667E-2</v>
      </c>
      <c r="S268" s="6">
        <f t="shared" si="138"/>
        <v>1.6218400320801667E-2</v>
      </c>
      <c r="T268" s="7">
        <f t="shared" si="139"/>
        <v>0</v>
      </c>
      <c r="U268" s="7">
        <f t="shared" si="140"/>
        <v>1.0952828772850187</v>
      </c>
      <c r="V268" s="7">
        <f t="shared" si="141"/>
        <v>3.2328956789631338</v>
      </c>
      <c r="W268" s="6">
        <f t="shared" si="142"/>
        <v>4.3281785562481527</v>
      </c>
      <c r="X268" s="6">
        <v>1.4692E-2</v>
      </c>
      <c r="Y268" s="6">
        <v>4.3361742769162959</v>
      </c>
      <c r="Z268" s="3">
        <f t="shared" si="143"/>
        <v>3.3825488701334057</v>
      </c>
      <c r="AA268" s="3">
        <f t="shared" si="144"/>
        <v>44.67833685424231</v>
      </c>
      <c r="AB268" s="6">
        <f t="shared" si="145"/>
        <v>10.389329708696346</v>
      </c>
      <c r="AC268" s="6">
        <f t="shared" si="148"/>
        <v>10.389329708696346</v>
      </c>
      <c r="AD268" s="6">
        <f t="shared" si="146"/>
        <v>0.18439574051966737</v>
      </c>
    </row>
    <row r="269" spans="6:30">
      <c r="F269" s="6">
        <f t="shared" si="147"/>
        <v>337595076</v>
      </c>
      <c r="G269" s="6">
        <v>4690002</v>
      </c>
      <c r="H269" s="6">
        <v>20316253</v>
      </c>
      <c r="I269" s="12">
        <f t="shared" si="130"/>
        <v>40632506</v>
      </c>
      <c r="J269" s="6">
        <v>5978137.6816410003</v>
      </c>
      <c r="K269" s="12">
        <f t="shared" si="131"/>
        <v>47825101.453128003</v>
      </c>
      <c r="L269" s="6">
        <f t="shared" si="132"/>
        <v>337.59507600000001</v>
      </c>
      <c r="M269" s="6">
        <f t="shared" si="133"/>
        <v>5242880</v>
      </c>
      <c r="N269" s="13">
        <f t="shared" si="134"/>
        <v>0.84960626878800749</v>
      </c>
      <c r="O269" s="13">
        <f t="shared" si="149"/>
        <v>1.3333333333333333</v>
      </c>
      <c r="P269" s="7">
        <f t="shared" si="135"/>
        <v>0</v>
      </c>
      <c r="Q269" s="7">
        <f t="shared" si="136"/>
        <v>9.4531377206533776E-3</v>
      </c>
      <c r="R269" s="6">
        <f t="shared" si="137"/>
        <v>9.4531377206533776E-3</v>
      </c>
      <c r="S269" s="6">
        <f t="shared" si="138"/>
        <v>9.4531377206533776E-3</v>
      </c>
      <c r="T269" s="7">
        <f t="shared" si="139"/>
        <v>0</v>
      </c>
      <c r="U269" s="7">
        <f t="shared" si="140"/>
        <v>0.63840204195533079</v>
      </c>
      <c r="V269" s="7">
        <f t="shared" si="141"/>
        <v>1.8052461305617717</v>
      </c>
      <c r="W269" s="6">
        <f t="shared" si="142"/>
        <v>2.4436481725171024</v>
      </c>
      <c r="X269" s="6">
        <v>8.2039999999999995E-3</v>
      </c>
      <c r="Y269" s="6">
        <v>2.56112472</v>
      </c>
      <c r="Z269" s="3">
        <f t="shared" si="143"/>
        <v>4.9527676743052176</v>
      </c>
      <c r="AA269" s="3">
        <f t="shared" si="144"/>
        <v>46.635886351173085</v>
      </c>
      <c r="AB269" s="6">
        <f t="shared" si="145"/>
        <v>15.225959539899783</v>
      </c>
      <c r="AC269" s="6">
        <f t="shared" si="148"/>
        <v>15.225959539899783</v>
      </c>
      <c r="AD269" s="6">
        <f t="shared" si="146"/>
        <v>4.5869124047538614</v>
      </c>
    </row>
    <row r="270" spans="6:30">
      <c r="F270" s="6">
        <f t="shared" si="147"/>
        <v>339819704</v>
      </c>
      <c r="G270" s="6">
        <v>377002</v>
      </c>
      <c r="H270" s="6">
        <v>27689972</v>
      </c>
      <c r="I270" s="12">
        <f t="shared" si="130"/>
        <v>55379944</v>
      </c>
      <c r="J270" s="6">
        <v>5599638.5434569996</v>
      </c>
      <c r="K270" s="12">
        <f t="shared" si="131"/>
        <v>44797108.347655997</v>
      </c>
      <c r="L270" s="6">
        <f t="shared" si="132"/>
        <v>339.819704</v>
      </c>
      <c r="M270" s="6">
        <f t="shared" si="133"/>
        <v>5242880</v>
      </c>
      <c r="N270" s="13">
        <f t="shared" si="134"/>
        <v>1.2362392583515438</v>
      </c>
      <c r="O270" s="13">
        <f t="shared" si="149"/>
        <v>1.3333333333333333</v>
      </c>
      <c r="P270" s="7">
        <f t="shared" si="135"/>
        <v>0</v>
      </c>
      <c r="Q270" s="7">
        <f t="shared" si="136"/>
        <v>8.8546228200363994E-3</v>
      </c>
      <c r="R270" s="6">
        <f t="shared" si="137"/>
        <v>8.8546228200363994E-3</v>
      </c>
      <c r="S270" s="6">
        <f t="shared" si="138"/>
        <v>8.8546228200363994E-3</v>
      </c>
      <c r="T270" s="7">
        <f t="shared" si="139"/>
        <v>0</v>
      </c>
      <c r="U270" s="7">
        <f t="shared" si="140"/>
        <v>0.59798232672577611</v>
      </c>
      <c r="V270" s="7">
        <f t="shared" si="141"/>
        <v>1.5350313270110825</v>
      </c>
      <c r="W270" s="6">
        <f t="shared" si="142"/>
        <v>2.1330136537368585</v>
      </c>
      <c r="X270" s="6">
        <v>6.9760000000000004E-3</v>
      </c>
      <c r="Y270" s="6">
        <v>2.1062153846148481</v>
      </c>
      <c r="Z270" s="3">
        <f t="shared" si="143"/>
        <v>7.9386387614678897</v>
      </c>
      <c r="AA270" s="3">
        <f t="shared" si="144"/>
        <v>51.372830673917427</v>
      </c>
      <c r="AB270" s="6">
        <f t="shared" si="145"/>
        <v>26.929799599145625</v>
      </c>
      <c r="AC270" s="6">
        <f t="shared" si="148"/>
        <v>26.929799599145625</v>
      </c>
      <c r="AD270" s="6">
        <f t="shared" si="146"/>
        <v>1.2723422930894024</v>
      </c>
    </row>
    <row r="271" spans="6:30">
      <c r="F271" s="6">
        <f t="shared" si="147"/>
        <v>355243640</v>
      </c>
      <c r="G271" s="6">
        <v>1508065</v>
      </c>
      <c r="H271" s="6">
        <v>27090195</v>
      </c>
      <c r="I271" s="12">
        <f t="shared" si="130"/>
        <v>54180390</v>
      </c>
      <c r="J271" s="6">
        <v>10911625.985352</v>
      </c>
      <c r="K271" s="12">
        <f t="shared" si="131"/>
        <v>87293007.882816002</v>
      </c>
      <c r="L271" s="6">
        <f t="shared" si="132"/>
        <v>355.24364000000003</v>
      </c>
      <c r="M271" s="6">
        <f t="shared" si="133"/>
        <v>5242880</v>
      </c>
      <c r="N271" s="13">
        <f t="shared" si="134"/>
        <v>0.62067273558419378</v>
      </c>
      <c r="O271" s="13">
        <f t="shared" si="149"/>
        <v>1.3333333333333333</v>
      </c>
      <c r="P271" s="7">
        <f t="shared" si="135"/>
        <v>0</v>
      </c>
      <c r="Q271" s="7">
        <f t="shared" si="136"/>
        <v>1.7254387350857756E-2</v>
      </c>
      <c r="R271" s="6">
        <f t="shared" si="137"/>
        <v>1.7254387350857756E-2</v>
      </c>
      <c r="S271" s="6">
        <f t="shared" si="138"/>
        <v>1.7254387350857756E-2</v>
      </c>
      <c r="T271" s="7">
        <f t="shared" si="139"/>
        <v>0</v>
      </c>
      <c r="U271" s="7">
        <f t="shared" si="140"/>
        <v>1.1652465501914293</v>
      </c>
      <c r="V271" s="7">
        <f t="shared" si="141"/>
        <v>2.969282214261403</v>
      </c>
      <c r="W271" s="6">
        <f t="shared" si="142"/>
        <v>4.1345287644528321</v>
      </c>
      <c r="X271" s="6">
        <v>1.3494000000000001E-2</v>
      </c>
      <c r="Y271" s="6">
        <v>4.1127462999955018</v>
      </c>
      <c r="Z271" s="3">
        <f t="shared" si="143"/>
        <v>4.0151467318808356</v>
      </c>
      <c r="AA271" s="3">
        <f t="shared" si="144"/>
        <v>51.75219083018586</v>
      </c>
      <c r="AB271" s="6">
        <f t="shared" si="145"/>
        <v>27.867106498130685</v>
      </c>
      <c r="AC271" s="6">
        <f t="shared" si="148"/>
        <v>27.867106498130685</v>
      </c>
      <c r="AD271" s="6">
        <f t="shared" si="146"/>
        <v>0.52963306920619357</v>
      </c>
    </row>
    <row r="272" spans="6:30">
      <c r="F272" s="6">
        <f t="shared" si="147"/>
        <v>355679888</v>
      </c>
      <c r="G272" s="6">
        <v>1505785</v>
      </c>
      <c r="H272" s="6">
        <v>27130349</v>
      </c>
      <c r="I272" s="12">
        <f t="shared" si="130"/>
        <v>54260698</v>
      </c>
      <c r="J272" s="6">
        <v>6322222.5903319996</v>
      </c>
      <c r="K272" s="12">
        <f t="shared" si="131"/>
        <v>50577780.722655997</v>
      </c>
      <c r="L272" s="6">
        <f t="shared" si="132"/>
        <v>355.67988800000001</v>
      </c>
      <c r="M272" s="6">
        <f t="shared" si="133"/>
        <v>5242880</v>
      </c>
      <c r="N272" s="13">
        <f t="shared" si="134"/>
        <v>1.0728169015073898</v>
      </c>
      <c r="O272" s="13">
        <f t="shared" si="149"/>
        <v>1.3333333333333333</v>
      </c>
      <c r="P272" s="7">
        <f t="shared" si="135"/>
        <v>0</v>
      </c>
      <c r="Q272" s="7">
        <f t="shared" si="136"/>
        <v>9.9972339263067738E-3</v>
      </c>
      <c r="R272" s="6">
        <f t="shared" si="137"/>
        <v>9.9972339263067738E-3</v>
      </c>
      <c r="S272" s="6">
        <f t="shared" si="138"/>
        <v>9.9972339263067738E-3</v>
      </c>
      <c r="T272" s="7">
        <f t="shared" si="139"/>
        <v>0</v>
      </c>
      <c r="U272" s="7">
        <f t="shared" si="140"/>
        <v>0.67514668050538329</v>
      </c>
      <c r="V272" s="7">
        <f t="shared" si="141"/>
        <v>2.0072470993398932</v>
      </c>
      <c r="W272" s="6">
        <f t="shared" si="142"/>
        <v>2.6823937798452766</v>
      </c>
      <c r="X272" s="6">
        <v>9.1219999999999999E-3</v>
      </c>
      <c r="Y272" s="6">
        <v>2.7347755999999999</v>
      </c>
      <c r="Z272" s="3">
        <f t="shared" si="143"/>
        <v>5.9483334795001097</v>
      </c>
      <c r="AA272" s="3">
        <f t="shared" si="144"/>
        <v>44.356746961329527</v>
      </c>
      <c r="AB272" s="6">
        <f t="shared" si="145"/>
        <v>9.5947591132073438</v>
      </c>
      <c r="AC272" s="6">
        <f t="shared" si="148"/>
        <v>9.5947591132073438</v>
      </c>
      <c r="AD272" s="6">
        <f t="shared" si="146"/>
        <v>1.9153973786632899</v>
      </c>
    </row>
    <row r="273" spans="6:30">
      <c r="F273" s="6">
        <f t="shared" si="147"/>
        <v>356597880</v>
      </c>
      <c r="G273" s="6">
        <v>914898</v>
      </c>
      <c r="H273" s="6">
        <v>28191660</v>
      </c>
      <c r="I273" s="12">
        <f t="shared" si="130"/>
        <v>56383320</v>
      </c>
      <c r="J273" s="6">
        <v>11490497.983398</v>
      </c>
      <c r="K273" s="12">
        <f t="shared" si="131"/>
        <v>91923983.867183998</v>
      </c>
      <c r="L273" s="6">
        <f t="shared" si="132"/>
        <v>356.59787999999998</v>
      </c>
      <c r="M273" s="6">
        <f t="shared" si="133"/>
        <v>5242880</v>
      </c>
      <c r="N273" s="13">
        <f t="shared" si="134"/>
        <v>0.61336897758331732</v>
      </c>
      <c r="O273" s="13">
        <f t="shared" si="149"/>
        <v>1.3333333333333333</v>
      </c>
      <c r="P273" s="7">
        <f t="shared" si="135"/>
        <v>0</v>
      </c>
      <c r="Q273" s="7">
        <f t="shared" si="136"/>
        <v>1.8169748791422052E-2</v>
      </c>
      <c r="R273" s="6">
        <f t="shared" si="137"/>
        <v>1.8169748791422052E-2</v>
      </c>
      <c r="S273" s="6">
        <f t="shared" si="138"/>
        <v>1.8169748791422052E-2</v>
      </c>
      <c r="T273" s="7">
        <f t="shared" si="139"/>
        <v>0</v>
      </c>
      <c r="U273" s="7">
        <f t="shared" si="140"/>
        <v>1.227063973152134</v>
      </c>
      <c r="V273" s="7">
        <f t="shared" si="141"/>
        <v>3.1076902854612265</v>
      </c>
      <c r="W273" s="6">
        <f t="shared" si="142"/>
        <v>4.3347542586133603</v>
      </c>
      <c r="X273" s="6">
        <v>1.4123E-2</v>
      </c>
      <c r="Y273" s="6">
        <v>4.2931747230823545</v>
      </c>
      <c r="Z273" s="3">
        <f t="shared" si="143"/>
        <v>3.9923047511152019</v>
      </c>
      <c r="AA273" s="3">
        <f t="shared" si="144"/>
        <v>52.070514121466545</v>
      </c>
      <c r="AB273" s="6">
        <f t="shared" si="145"/>
        <v>28.653606113588133</v>
      </c>
      <c r="AC273" s="6">
        <f t="shared" si="148"/>
        <v>28.653606113588133</v>
      </c>
      <c r="AD273" s="6">
        <f t="shared" si="146"/>
        <v>0.96850322227633667</v>
      </c>
    </row>
    <row r="274" spans="6:30">
      <c r="F274" s="6">
        <f t="shared" si="147"/>
        <v>379204120</v>
      </c>
      <c r="G274" s="6">
        <v>2987012</v>
      </c>
      <c r="H274" s="6">
        <v>26621990</v>
      </c>
      <c r="I274" s="12">
        <f t="shared" si="130"/>
        <v>53243980</v>
      </c>
      <c r="J274" s="6">
        <v>7533399.3105469998</v>
      </c>
      <c r="K274" s="12">
        <f t="shared" si="131"/>
        <v>60267194.484375998</v>
      </c>
      <c r="L274" s="6">
        <f t="shared" si="132"/>
        <v>379.20411999999999</v>
      </c>
      <c r="M274" s="6">
        <f t="shared" si="133"/>
        <v>5242880</v>
      </c>
      <c r="N274" s="13">
        <f t="shared" si="134"/>
        <v>0.88346538204633474</v>
      </c>
      <c r="O274" s="13">
        <f t="shared" si="149"/>
        <v>1.3333333333333333</v>
      </c>
      <c r="P274" s="7">
        <f t="shared" si="135"/>
        <v>0</v>
      </c>
      <c r="Q274" s="7">
        <f t="shared" si="136"/>
        <v>1.1912449157197674E-2</v>
      </c>
      <c r="R274" s="6">
        <f t="shared" si="137"/>
        <v>1.1912449157197674E-2</v>
      </c>
      <c r="S274" s="6">
        <f t="shared" si="138"/>
        <v>1.1912449157197674E-2</v>
      </c>
      <c r="T274" s="7">
        <f t="shared" si="139"/>
        <v>0</v>
      </c>
      <c r="U274" s="7">
        <f t="shared" si="140"/>
        <v>0.80448757770963908</v>
      </c>
      <c r="V274" s="7">
        <f t="shared" si="141"/>
        <v>5.2742496956893108</v>
      </c>
      <c r="W274" s="6">
        <f t="shared" si="142"/>
        <v>6.07873727339895</v>
      </c>
      <c r="X274" s="6">
        <v>2.3969000000000001E-2</v>
      </c>
      <c r="Y274" s="6">
        <v>6.1308344000043578</v>
      </c>
      <c r="Z274" s="3">
        <f t="shared" si="143"/>
        <v>2.2213684342275437</v>
      </c>
      <c r="AA274" s="3">
        <f t="shared" si="144"/>
        <v>20.11504676352822</v>
      </c>
      <c r="AB274" s="6">
        <f t="shared" si="145"/>
        <v>50.300600120164908</v>
      </c>
      <c r="AC274" s="6">
        <f t="shared" si="148"/>
        <v>50.300600120164908</v>
      </c>
      <c r="AD274" s="6">
        <f t="shared" si="146"/>
        <v>0.84975589302119703</v>
      </c>
    </row>
    <row r="275" spans="6:30">
      <c r="F275" s="6">
        <f t="shared" si="147"/>
        <v>379407072</v>
      </c>
      <c r="G275" s="6">
        <v>11548845</v>
      </c>
      <c r="H275" s="6">
        <v>12369181</v>
      </c>
      <c r="I275" s="12">
        <f t="shared" si="130"/>
        <v>24738362</v>
      </c>
      <c r="J275" s="6">
        <v>10389264.279297</v>
      </c>
      <c r="K275" s="12">
        <f t="shared" si="131"/>
        <v>83114114.234375998</v>
      </c>
      <c r="L275" s="6">
        <f t="shared" si="132"/>
        <v>379.40707200000003</v>
      </c>
      <c r="M275" s="6">
        <f t="shared" si="133"/>
        <v>5242880</v>
      </c>
      <c r="N275" s="13">
        <f t="shared" si="134"/>
        <v>0.29764333323988207</v>
      </c>
      <c r="O275" s="13">
        <f t="shared" si="149"/>
        <v>1.3333333333333333</v>
      </c>
      <c r="P275" s="7">
        <f t="shared" si="135"/>
        <v>0</v>
      </c>
      <c r="Q275" s="7">
        <f t="shared" si="136"/>
        <v>1.6428384771074764E-2</v>
      </c>
      <c r="R275" s="6">
        <f t="shared" si="137"/>
        <v>1.6428384771074764E-2</v>
      </c>
      <c r="S275" s="6">
        <f t="shared" si="138"/>
        <v>1.6428384771074764E-2</v>
      </c>
      <c r="T275" s="7">
        <f t="shared" si="139"/>
        <v>0</v>
      </c>
      <c r="U275" s="7">
        <f t="shared" si="140"/>
        <v>1.1094638302970887</v>
      </c>
      <c r="V275" s="7">
        <f t="shared" si="141"/>
        <v>4.859905660603034</v>
      </c>
      <c r="W275" s="6">
        <f t="shared" si="142"/>
        <v>5.9693694909001227</v>
      </c>
      <c r="X275" s="6">
        <v>2.2086000000000001E-2</v>
      </c>
      <c r="Y275" s="6">
        <v>6.2073930000098168</v>
      </c>
      <c r="Z275" s="3">
        <f t="shared" si="143"/>
        <v>1.1200924567599382</v>
      </c>
      <c r="AA275" s="3">
        <f t="shared" si="144"/>
        <v>30.105628627864167</v>
      </c>
      <c r="AB275" s="6">
        <f t="shared" si="145"/>
        <v>25.616296427262686</v>
      </c>
      <c r="AC275" s="6">
        <f t="shared" si="148"/>
        <v>25.616296427262686</v>
      </c>
      <c r="AD275" s="6">
        <f t="shared" si="146"/>
        <v>3.8345165049050003</v>
      </c>
    </row>
    <row r="276" spans="6:30">
      <c r="F276" s="6">
        <f t="shared" si="147"/>
        <v>391554376</v>
      </c>
      <c r="G276" s="6">
        <v>11950757</v>
      </c>
      <c r="H276" s="6">
        <v>12711603</v>
      </c>
      <c r="I276" s="12">
        <f t="shared" si="130"/>
        <v>25423206</v>
      </c>
      <c r="J276" s="6">
        <v>9267489.3046879992</v>
      </c>
      <c r="K276" s="12">
        <f t="shared" si="131"/>
        <v>74139914.437503994</v>
      </c>
      <c r="L276" s="6">
        <f t="shared" si="132"/>
        <v>391.55437599999999</v>
      </c>
      <c r="M276" s="6">
        <f t="shared" si="133"/>
        <v>5242880</v>
      </c>
      <c r="N276" s="13">
        <f t="shared" si="134"/>
        <v>0.34290848853663586</v>
      </c>
      <c r="O276" s="13">
        <f t="shared" si="149"/>
        <v>1.3333333333333333</v>
      </c>
      <c r="P276" s="7">
        <f t="shared" si="135"/>
        <v>0</v>
      </c>
      <c r="Q276" s="7">
        <f t="shared" si="136"/>
        <v>1.4654539153713463E-2</v>
      </c>
      <c r="R276" s="6">
        <f t="shared" si="137"/>
        <v>1.4654539153713463E-2</v>
      </c>
      <c r="S276" s="6">
        <f t="shared" si="138"/>
        <v>1.4654539153713463E-2</v>
      </c>
      <c r="T276" s="7">
        <f t="shared" si="139"/>
        <v>0</v>
      </c>
      <c r="U276" s="7">
        <f t="shared" si="140"/>
        <v>0.98967009643845449</v>
      </c>
      <c r="V276" s="7">
        <f t="shared" si="141"/>
        <v>3.9319774630678084</v>
      </c>
      <c r="W276" s="6">
        <f t="shared" si="142"/>
        <v>4.9216475595062628</v>
      </c>
      <c r="X276" s="6">
        <v>1.7868999999999999E-2</v>
      </c>
      <c r="Y276" s="6">
        <v>5.1573087352972706</v>
      </c>
      <c r="Z276" s="3">
        <f t="shared" si="143"/>
        <v>1.4227548267950081</v>
      </c>
      <c r="AA276" s="3">
        <f t="shared" si="144"/>
        <v>33.192641753877218</v>
      </c>
      <c r="AB276" s="6">
        <f t="shared" si="145"/>
        <v>17.989036019287795</v>
      </c>
      <c r="AC276" s="6">
        <f t="shared" si="148"/>
        <v>17.989036019287795</v>
      </c>
      <c r="AD276" s="6">
        <f t="shared" si="146"/>
        <v>4.5694603113075836</v>
      </c>
    </row>
    <row r="277" spans="6:30">
      <c r="F277" s="6">
        <f t="shared" si="147"/>
        <v>404453268</v>
      </c>
      <c r="G277" s="6">
        <v>1498023</v>
      </c>
      <c r="H277" s="6">
        <v>31207734</v>
      </c>
      <c r="I277" s="12">
        <f t="shared" si="130"/>
        <v>62415468</v>
      </c>
      <c r="J277" s="6">
        <v>12925174.310547</v>
      </c>
      <c r="K277" s="12">
        <f t="shared" si="131"/>
        <v>103401394.484376</v>
      </c>
      <c r="L277" s="6">
        <f t="shared" si="132"/>
        <v>404.45326799999998</v>
      </c>
      <c r="M277" s="6">
        <f t="shared" si="133"/>
        <v>5242880</v>
      </c>
      <c r="N277" s="13">
        <f t="shared" si="134"/>
        <v>0.60362307792116876</v>
      </c>
      <c r="O277" s="13">
        <f t="shared" si="149"/>
        <v>1.3333333333333333</v>
      </c>
      <c r="P277" s="7">
        <f t="shared" si="135"/>
        <v>0</v>
      </c>
      <c r="Q277" s="7">
        <f t="shared" si="136"/>
        <v>2.0438380533837501E-2</v>
      </c>
      <c r="R277" s="6">
        <f t="shared" si="137"/>
        <v>2.0438380533837501E-2</v>
      </c>
      <c r="S277" s="6">
        <f t="shared" si="138"/>
        <v>2.0438380533837501E-2</v>
      </c>
      <c r="T277" s="7">
        <f t="shared" si="139"/>
        <v>0</v>
      </c>
      <c r="U277" s="7">
        <f t="shared" si="140"/>
        <v>1.3802722707143744</v>
      </c>
      <c r="V277" s="7">
        <f t="shared" si="141"/>
        <v>3.5449189618905583</v>
      </c>
      <c r="W277" s="6">
        <f t="shared" si="142"/>
        <v>4.9251912326049325</v>
      </c>
      <c r="X277" s="6">
        <v>1.6109999999999999E-2</v>
      </c>
      <c r="Y277" s="6">
        <v>4.9249509230818793</v>
      </c>
      <c r="Z277" s="3">
        <f t="shared" si="143"/>
        <v>3.8743307262569835</v>
      </c>
      <c r="AA277" s="3">
        <f t="shared" si="144"/>
        <v>51.347681928926626</v>
      </c>
      <c r="AB277" s="6">
        <f t="shared" si="145"/>
        <v>26.86766315231224</v>
      </c>
      <c r="AC277" s="6">
        <f t="shared" si="148"/>
        <v>26.86766315231224</v>
      </c>
      <c r="AD277" s="6">
        <f t="shared" si="146"/>
        <v>4.8794298015629326E-3</v>
      </c>
    </row>
    <row r="278" spans="6:30">
      <c r="F278" s="6">
        <f t="shared" si="147"/>
        <v>416327100</v>
      </c>
      <c r="G278" s="6">
        <v>1437960</v>
      </c>
      <c r="H278" s="6">
        <v>32297325</v>
      </c>
      <c r="I278" s="12">
        <f t="shared" si="130"/>
        <v>64594650</v>
      </c>
      <c r="J278" s="6">
        <v>13382476.367187999</v>
      </c>
      <c r="K278" s="12">
        <f t="shared" si="131"/>
        <v>107059810.93750399</v>
      </c>
      <c r="L278" s="6">
        <f t="shared" si="132"/>
        <v>416.32709999999997</v>
      </c>
      <c r="M278" s="6">
        <f t="shared" si="133"/>
        <v>5242880</v>
      </c>
      <c r="N278" s="13">
        <f t="shared" si="134"/>
        <v>0.60335105614661544</v>
      </c>
      <c r="O278" s="13">
        <f t="shared" si="149"/>
        <v>1.3333333333333333</v>
      </c>
      <c r="P278" s="7">
        <f t="shared" si="135"/>
        <v>0</v>
      </c>
      <c r="Q278" s="7">
        <f t="shared" si="136"/>
        <v>2.1161505284650991E-2</v>
      </c>
      <c r="R278" s="6">
        <f t="shared" si="137"/>
        <v>2.1161505284650991E-2</v>
      </c>
      <c r="S278" s="6">
        <f t="shared" si="138"/>
        <v>2.1161505284650991E-2</v>
      </c>
      <c r="T278" s="7">
        <f t="shared" si="139"/>
        <v>0</v>
      </c>
      <c r="U278" s="7">
        <f t="shared" si="140"/>
        <v>1.4291073063554149</v>
      </c>
      <c r="V278" s="7">
        <f t="shared" si="141"/>
        <v>3.5898080660634744</v>
      </c>
      <c r="W278" s="6">
        <f t="shared" si="142"/>
        <v>5.0189153724188893</v>
      </c>
      <c r="X278" s="6">
        <v>1.6313999999999999E-2</v>
      </c>
      <c r="Y278" s="6">
        <v>4.9858846799999998</v>
      </c>
      <c r="Z278" s="3">
        <f t="shared" si="143"/>
        <v>3.9594611989702102</v>
      </c>
      <c r="AA278" s="3">
        <f t="shared" si="144"/>
        <v>52.499600802993257</v>
      </c>
      <c r="AB278" s="6">
        <f t="shared" si="145"/>
        <v>29.713775190946379</v>
      </c>
      <c r="AC278" s="6">
        <f t="shared" si="148"/>
        <v>29.713775190946379</v>
      </c>
      <c r="AD278" s="6">
        <f t="shared" si="146"/>
        <v>0.66248408334405062</v>
      </c>
    </row>
    <row r="279" spans="6:30">
      <c r="F279" s="6">
        <f t="shared" si="147"/>
        <v>423365280</v>
      </c>
      <c r="G279" s="6">
        <v>1391349</v>
      </c>
      <c r="H279" s="6">
        <v>32961525</v>
      </c>
      <c r="I279" s="12">
        <f t="shared" si="130"/>
        <v>65923050</v>
      </c>
      <c r="J279" s="6">
        <v>13718179.478515999</v>
      </c>
      <c r="K279" s="12">
        <f t="shared" si="131"/>
        <v>109745435.828128</v>
      </c>
      <c r="L279" s="6">
        <f t="shared" si="132"/>
        <v>423.36527999999998</v>
      </c>
      <c r="M279" s="6">
        <f t="shared" si="133"/>
        <v>5242880</v>
      </c>
      <c r="N279" s="13">
        <f t="shared" si="134"/>
        <v>0.60069058455644475</v>
      </c>
      <c r="O279" s="13">
        <f t="shared" si="149"/>
        <v>1.3333333333333333</v>
      </c>
      <c r="P279" s="7">
        <f t="shared" si="135"/>
        <v>0</v>
      </c>
      <c r="Q279" s="7">
        <f t="shared" si="136"/>
        <v>2.1692347482277378E-2</v>
      </c>
      <c r="R279" s="6">
        <f t="shared" si="137"/>
        <v>2.1692347482277378E-2</v>
      </c>
      <c r="S279" s="6">
        <f t="shared" si="138"/>
        <v>2.1692347482277378E-2</v>
      </c>
      <c r="T279" s="7">
        <f t="shared" si="139"/>
        <v>0</v>
      </c>
      <c r="U279" s="7">
        <f t="shared" si="140"/>
        <v>1.4649568573653751</v>
      </c>
      <c r="V279" s="7">
        <f t="shared" si="141"/>
        <v>3.7878482315322208</v>
      </c>
      <c r="W279" s="6">
        <f t="shared" si="142"/>
        <v>5.2528050888975955</v>
      </c>
      <c r="X279" s="6">
        <v>1.7214E-2</v>
      </c>
      <c r="Y279" s="6">
        <v>5.2277842125000005</v>
      </c>
      <c r="Z279" s="3">
        <f t="shared" si="143"/>
        <v>3.8296183339142558</v>
      </c>
      <c r="AA279" s="3">
        <f t="shared" si="144"/>
        <v>51.002874789416985</v>
      </c>
      <c r="AB279" s="6">
        <f t="shared" si="145"/>
        <v>26.015728373866491</v>
      </c>
      <c r="AC279" s="6">
        <f t="shared" si="148"/>
        <v>26.015728373866491</v>
      </c>
      <c r="AD279" s="6">
        <f t="shared" si="146"/>
        <v>0.47861341211766745</v>
      </c>
    </row>
    <row r="280" spans="6:30">
      <c r="F280" s="6">
        <f t="shared" si="147"/>
        <v>448196456</v>
      </c>
      <c r="G280" s="6">
        <v>4194304</v>
      </c>
      <c r="H280" s="6">
        <v>30359198</v>
      </c>
      <c r="I280" s="12">
        <f t="shared" si="130"/>
        <v>60718396</v>
      </c>
      <c r="J280" s="6">
        <v>13354266.863281</v>
      </c>
      <c r="K280" s="12">
        <f t="shared" si="131"/>
        <v>106834134.906248</v>
      </c>
      <c r="L280" s="6">
        <f t="shared" si="132"/>
        <v>448.19645600000001</v>
      </c>
      <c r="M280" s="6">
        <f t="shared" si="133"/>
        <v>5242880</v>
      </c>
      <c r="N280" s="13">
        <f t="shared" si="134"/>
        <v>0.56834265614902257</v>
      </c>
      <c r="O280" s="13">
        <f t="shared" si="149"/>
        <v>1.3333333333333333</v>
      </c>
      <c r="P280" s="7">
        <f t="shared" si="135"/>
        <v>0</v>
      </c>
      <c r="Q280" s="7">
        <f t="shared" si="136"/>
        <v>2.1116898027397097E-2</v>
      </c>
      <c r="R280" s="6">
        <f t="shared" si="137"/>
        <v>2.1116898027397097E-2</v>
      </c>
      <c r="S280" s="6">
        <f t="shared" si="138"/>
        <v>2.1116898027397097E-2</v>
      </c>
      <c r="T280" s="7">
        <f t="shared" si="139"/>
        <v>0</v>
      </c>
      <c r="U280" s="7">
        <f t="shared" si="140"/>
        <v>1.4260948289158135</v>
      </c>
      <c r="V280" s="7">
        <f t="shared" si="141"/>
        <v>3.7062116744334377</v>
      </c>
      <c r="W280" s="6">
        <f t="shared" si="142"/>
        <v>5.132306503349251</v>
      </c>
      <c r="X280" s="6">
        <v>1.6843E-2</v>
      </c>
      <c r="Y280" s="6">
        <v>5.2113364866722813</v>
      </c>
      <c r="Z280" s="3">
        <f t="shared" si="143"/>
        <v>3.6049632488274059</v>
      </c>
      <c r="AA280" s="3">
        <f t="shared" si="144"/>
        <v>50.743518331056464</v>
      </c>
      <c r="AB280" s="6">
        <f t="shared" si="145"/>
        <v>25.374921494965839</v>
      </c>
      <c r="AC280" s="6">
        <f t="shared" si="148"/>
        <v>25.374921494965839</v>
      </c>
      <c r="AD280" s="6">
        <f t="shared" si="146"/>
        <v>1.5165012569260374</v>
      </c>
    </row>
    <row r="281" spans="6:30">
      <c r="F281" s="6">
        <f t="shared" si="147"/>
        <v>455652228</v>
      </c>
      <c r="G281" s="6">
        <v>986703</v>
      </c>
      <c r="H281" s="6">
        <v>36326514</v>
      </c>
      <c r="I281" s="12">
        <f t="shared" si="130"/>
        <v>72653028</v>
      </c>
      <c r="J281" s="6">
        <v>14745207.863281</v>
      </c>
      <c r="K281" s="12">
        <f t="shared" si="131"/>
        <v>117961662.906248</v>
      </c>
      <c r="L281" s="6">
        <f t="shared" si="132"/>
        <v>455.65222799999998</v>
      </c>
      <c r="M281" s="6">
        <f t="shared" si="133"/>
        <v>5242880</v>
      </c>
      <c r="N281" s="13">
        <f t="shared" si="134"/>
        <v>0.61590372846593566</v>
      </c>
      <c r="O281" s="13">
        <f t="shared" si="149"/>
        <v>1.3333333333333333</v>
      </c>
      <c r="P281" s="7">
        <f t="shared" si="135"/>
        <v>0</v>
      </c>
      <c r="Q281" s="7">
        <f t="shared" si="136"/>
        <v>2.3316371765628899E-2</v>
      </c>
      <c r="R281" s="6">
        <f t="shared" si="137"/>
        <v>2.3316371765628899E-2</v>
      </c>
      <c r="S281" s="6">
        <f t="shared" si="138"/>
        <v>2.3316371765628899E-2</v>
      </c>
      <c r="T281" s="7">
        <f t="shared" si="139"/>
        <v>0</v>
      </c>
      <c r="U281" s="7">
        <f t="shared" si="140"/>
        <v>1.5746326548956995</v>
      </c>
      <c r="V281" s="7">
        <f t="shared" si="141"/>
        <v>3.990949423451835</v>
      </c>
      <c r="W281" s="6">
        <f t="shared" si="142"/>
        <v>5.5655820783475347</v>
      </c>
      <c r="X281" s="6">
        <v>1.8137E-2</v>
      </c>
      <c r="Y281" s="6">
        <v>5.4263770235272775</v>
      </c>
      <c r="Z281" s="3">
        <f t="shared" si="143"/>
        <v>4.0057908143573906</v>
      </c>
      <c r="AA281" s="3">
        <f t="shared" si="144"/>
        <v>52.031389052764183</v>
      </c>
      <c r="AB281" s="6">
        <f t="shared" si="145"/>
        <v>28.556937562049395</v>
      </c>
      <c r="AC281" s="6">
        <f t="shared" si="148"/>
        <v>28.556937562049395</v>
      </c>
      <c r="AD281" s="6">
        <f t="shared" si="146"/>
        <v>2.5653406355050974</v>
      </c>
    </row>
    <row r="282" spans="6:30">
      <c r="F282" s="6">
        <f t="shared" si="147"/>
        <v>457213324</v>
      </c>
      <c r="G282" s="6">
        <v>381689</v>
      </c>
      <c r="H282" s="6">
        <v>37464962</v>
      </c>
      <c r="I282" s="12">
        <f t="shared" si="130"/>
        <v>74929924</v>
      </c>
      <c r="J282" s="6">
        <v>7728083.0068359999</v>
      </c>
      <c r="K282" s="12">
        <f t="shared" si="131"/>
        <v>61824664.054687999</v>
      </c>
      <c r="L282" s="6">
        <f t="shared" si="132"/>
        <v>457.213324</v>
      </c>
      <c r="M282" s="6">
        <f t="shared" si="133"/>
        <v>5242880</v>
      </c>
      <c r="N282" s="13">
        <f t="shared" si="134"/>
        <v>1.2119746244592535</v>
      </c>
      <c r="O282" s="13">
        <f t="shared" si="149"/>
        <v>1.3333333333333333</v>
      </c>
      <c r="P282" s="7">
        <f t="shared" si="135"/>
        <v>0</v>
      </c>
      <c r="Q282" s="7">
        <f t="shared" si="136"/>
        <v>1.2220299509764427E-2</v>
      </c>
      <c r="R282" s="6">
        <f t="shared" si="137"/>
        <v>1.2220299509764427E-2</v>
      </c>
      <c r="S282" s="6">
        <f t="shared" si="138"/>
        <v>1.2220299509764427E-2</v>
      </c>
      <c r="T282" s="7">
        <f t="shared" si="139"/>
        <v>0</v>
      </c>
      <c r="U282" s="7">
        <f t="shared" si="140"/>
        <v>0.82527774278529387</v>
      </c>
      <c r="V282" s="7">
        <f t="shared" si="141"/>
        <v>2.1709603027940565</v>
      </c>
      <c r="W282" s="6">
        <f t="shared" si="142"/>
        <v>2.9962380455793505</v>
      </c>
      <c r="X282" s="6">
        <v>9.8659999999999998E-3</v>
      </c>
      <c r="Y282" s="6">
        <v>2.9604166250000001</v>
      </c>
      <c r="Z282" s="3">
        <f t="shared" si="143"/>
        <v>7.5947622136630857</v>
      </c>
      <c r="AA282" s="3">
        <f t="shared" si="144"/>
        <v>50.131493253345234</v>
      </c>
      <c r="AB282" s="6">
        <f t="shared" si="145"/>
        <v>23.862756028425171</v>
      </c>
      <c r="AC282" s="6">
        <f t="shared" si="148"/>
        <v>23.862756028425171</v>
      </c>
      <c r="AD282" s="6">
        <f t="shared" si="146"/>
        <v>1.2100128163329151</v>
      </c>
    </row>
    <row r="283" spans="6:30">
      <c r="F283" s="6">
        <f t="shared" si="147"/>
        <v>458134968</v>
      </c>
      <c r="G283" s="6">
        <v>12057441</v>
      </c>
      <c r="H283" s="6">
        <v>18082179</v>
      </c>
      <c r="I283" s="12">
        <f t="shared" si="130"/>
        <v>36164358</v>
      </c>
      <c r="J283" s="6">
        <v>18188200.917969</v>
      </c>
      <c r="K283" s="12">
        <f t="shared" si="131"/>
        <v>145505607.343752</v>
      </c>
      <c r="L283" s="6">
        <f t="shared" si="132"/>
        <v>458.13496800000001</v>
      </c>
      <c r="M283" s="6">
        <f t="shared" si="133"/>
        <v>5242880</v>
      </c>
      <c r="N283" s="13">
        <f t="shared" si="134"/>
        <v>0.24854271021021854</v>
      </c>
      <c r="O283" s="13">
        <f t="shared" si="149"/>
        <v>1.3333333333333333</v>
      </c>
      <c r="P283" s="7">
        <f t="shared" si="135"/>
        <v>0</v>
      </c>
      <c r="Q283" s="7">
        <f t="shared" si="136"/>
        <v>2.8760724045632683E-2</v>
      </c>
      <c r="R283" s="6">
        <f t="shared" si="137"/>
        <v>2.8760724045632683E-2</v>
      </c>
      <c r="S283" s="6">
        <f t="shared" si="138"/>
        <v>2.8760724045632683E-2</v>
      </c>
      <c r="T283" s="7">
        <f t="shared" si="139"/>
        <v>0</v>
      </c>
      <c r="U283" s="7">
        <f t="shared" si="140"/>
        <v>1.9423079935385335</v>
      </c>
      <c r="V283" s="7">
        <f t="shared" si="141"/>
        <v>7.4157240182913551</v>
      </c>
      <c r="W283" s="6">
        <f t="shared" si="142"/>
        <v>9.3580320118298879</v>
      </c>
      <c r="X283" s="6">
        <v>3.3701000000000002E-2</v>
      </c>
      <c r="Y283" s="6">
        <v>9.5137923000000004</v>
      </c>
      <c r="Z283" s="3">
        <f t="shared" si="143"/>
        <v>1.0730945075813774</v>
      </c>
      <c r="AA283" s="3">
        <f t="shared" si="144"/>
        <v>34.540365530696889</v>
      </c>
      <c r="AB283" s="6">
        <f t="shared" si="145"/>
        <v>14.659137575642617</v>
      </c>
      <c r="AC283" s="6">
        <f t="shared" si="148"/>
        <v>14.659137575642617</v>
      </c>
      <c r="AD283" s="6">
        <f t="shared" si="146"/>
        <v>1.6372050519760932</v>
      </c>
    </row>
    <row r="284" spans="6:30">
      <c r="F284" s="6">
        <f t="shared" si="147"/>
        <v>469761568</v>
      </c>
      <c r="G284" s="6">
        <v>8388608</v>
      </c>
      <c r="H284" s="6">
        <v>25165784</v>
      </c>
      <c r="I284" s="12">
        <f t="shared" si="130"/>
        <v>50331568</v>
      </c>
      <c r="J284" s="6">
        <v>14993623.005859001</v>
      </c>
      <c r="K284" s="12">
        <f t="shared" si="131"/>
        <v>119948984.046872</v>
      </c>
      <c r="L284" s="6">
        <f t="shared" si="132"/>
        <v>469.76156800000001</v>
      </c>
      <c r="M284" s="6">
        <f t="shared" si="133"/>
        <v>5242880</v>
      </c>
      <c r="N284" s="13">
        <f t="shared" si="134"/>
        <v>0.41960812256927599</v>
      </c>
      <c r="O284" s="13">
        <f t="shared" si="149"/>
        <v>1.3333333333333333</v>
      </c>
      <c r="P284" s="7">
        <f t="shared" si="135"/>
        <v>0</v>
      </c>
      <c r="Q284" s="7">
        <f t="shared" si="136"/>
        <v>2.3709186832752104E-2</v>
      </c>
      <c r="R284" s="6">
        <f t="shared" si="137"/>
        <v>2.3709186832752104E-2</v>
      </c>
      <c r="S284" s="6">
        <f t="shared" si="138"/>
        <v>2.3709186832752104E-2</v>
      </c>
      <c r="T284" s="7">
        <f t="shared" si="139"/>
        <v>0</v>
      </c>
      <c r="U284" s="7">
        <f t="shared" si="140"/>
        <v>1.6011607716303558</v>
      </c>
      <c r="V284" s="7">
        <f t="shared" si="141"/>
        <v>7.497140530761838</v>
      </c>
      <c r="W284" s="6">
        <f t="shared" si="142"/>
        <v>9.0983013023921941</v>
      </c>
      <c r="X284" s="6">
        <v>3.4070999999999997E-2</v>
      </c>
      <c r="Y284" s="6">
        <v>9.2759433199886416</v>
      </c>
      <c r="Z284" s="3">
        <f t="shared" si="143"/>
        <v>1.4772553784743623</v>
      </c>
      <c r="AA284" s="3">
        <f t="shared" si="144"/>
        <v>28.164476310497964</v>
      </c>
      <c r="AB284" s="6">
        <f t="shared" si="145"/>
        <v>30.412412806339397</v>
      </c>
      <c r="AC284" s="6">
        <f t="shared" si="148"/>
        <v>30.412412806339397</v>
      </c>
      <c r="AD284" s="6">
        <f t="shared" si="146"/>
        <v>1.9150830429682379</v>
      </c>
    </row>
    <row r="285" spans="6:30">
      <c r="F285" s="6">
        <f t="shared" si="147"/>
        <v>484837276</v>
      </c>
      <c r="G285" s="6">
        <v>14081816</v>
      </c>
      <c r="H285" s="6">
        <v>16933413</v>
      </c>
      <c r="I285" s="12">
        <f t="shared" si="130"/>
        <v>33866826</v>
      </c>
      <c r="J285" s="6">
        <v>23139798.570312001</v>
      </c>
      <c r="K285" s="12">
        <f t="shared" si="131"/>
        <v>185118388.56249601</v>
      </c>
      <c r="L285" s="6">
        <f t="shared" si="132"/>
        <v>484.83727599999997</v>
      </c>
      <c r="M285" s="6">
        <f t="shared" si="133"/>
        <v>5242880</v>
      </c>
      <c r="N285" s="13">
        <f t="shared" si="134"/>
        <v>0.18294684965111693</v>
      </c>
      <c r="O285" s="13">
        <f t="shared" si="149"/>
        <v>1.3333333333333333</v>
      </c>
      <c r="P285" s="7">
        <f t="shared" si="135"/>
        <v>0</v>
      </c>
      <c r="Q285" s="7">
        <f t="shared" si="136"/>
        <v>3.6590609711968404E-2</v>
      </c>
      <c r="R285" s="6">
        <f t="shared" si="137"/>
        <v>3.6590609711968404E-2</v>
      </c>
      <c r="S285" s="6">
        <f t="shared" si="138"/>
        <v>3.6590609711968404E-2</v>
      </c>
      <c r="T285" s="7">
        <f t="shared" si="139"/>
        <v>0</v>
      </c>
      <c r="U285" s="7">
        <f t="shared" si="140"/>
        <v>2.4710863891758295</v>
      </c>
      <c r="V285" s="7">
        <f t="shared" si="141"/>
        <v>9.0852026131928856</v>
      </c>
      <c r="W285" s="6">
        <f t="shared" si="142"/>
        <v>11.556289002368715</v>
      </c>
      <c r="X285" s="6">
        <v>4.1287999999999998E-2</v>
      </c>
      <c r="Y285" s="6">
        <v>11.723727599999998</v>
      </c>
      <c r="Z285" s="3">
        <f t="shared" si="143"/>
        <v>0.82025833171865914</v>
      </c>
      <c r="AA285" s="3">
        <f t="shared" si="144"/>
        <v>35.868705398662279</v>
      </c>
      <c r="AB285" s="6">
        <f t="shared" si="145"/>
        <v>11.377132067505315</v>
      </c>
      <c r="AC285" s="6">
        <f t="shared" si="148"/>
        <v>11.377132067505315</v>
      </c>
      <c r="AD285" s="6">
        <f t="shared" si="146"/>
        <v>1.4282027299174351</v>
      </c>
    </row>
    <row r="286" spans="6:30">
      <c r="F286" s="6">
        <f t="shared" si="147"/>
        <v>490447152</v>
      </c>
      <c r="G286" s="6">
        <v>943695</v>
      </c>
      <c r="H286" s="6">
        <v>39297771</v>
      </c>
      <c r="I286" s="12">
        <f t="shared" si="130"/>
        <v>78595542</v>
      </c>
      <c r="J286" s="6">
        <v>16304191.115234001</v>
      </c>
      <c r="K286" s="12">
        <f t="shared" si="131"/>
        <v>130433528.921872</v>
      </c>
      <c r="L286" s="6">
        <f t="shared" si="132"/>
        <v>490.44715200000002</v>
      </c>
      <c r="M286" s="6">
        <f t="shared" si="133"/>
        <v>5242880</v>
      </c>
      <c r="N286" s="13">
        <f t="shared" si="134"/>
        <v>0.6025716136767082</v>
      </c>
      <c r="O286" s="13">
        <f t="shared" si="149"/>
        <v>1.3333333333333333</v>
      </c>
      <c r="P286" s="7">
        <f t="shared" si="135"/>
        <v>0</v>
      </c>
      <c r="Q286" s="7">
        <f t="shared" si="136"/>
        <v>2.5781568147800273E-2</v>
      </c>
      <c r="R286" s="6">
        <f t="shared" si="137"/>
        <v>2.5781568147800273E-2</v>
      </c>
      <c r="S286" s="6">
        <f t="shared" si="138"/>
        <v>2.5781568147800273E-2</v>
      </c>
      <c r="T286" s="7">
        <f t="shared" si="139"/>
        <v>0</v>
      </c>
      <c r="U286" s="7">
        <f t="shared" si="140"/>
        <v>1.7411156207326053</v>
      </c>
      <c r="V286" s="7">
        <f t="shared" si="141"/>
        <v>6.0362642434873877</v>
      </c>
      <c r="W286" s="6">
        <f t="shared" si="142"/>
        <v>7.7773798642199932</v>
      </c>
      <c r="X286" s="6">
        <v>2.7432000000000002E-2</v>
      </c>
      <c r="Y286" s="6">
        <v>7.7330807999999998</v>
      </c>
      <c r="Z286" s="3">
        <f t="shared" si="143"/>
        <v>2.865104330708661</v>
      </c>
      <c r="AA286" s="3">
        <f t="shared" si="144"/>
        <v>38.038357807486733</v>
      </c>
      <c r="AB286" s="6">
        <f t="shared" si="145"/>
        <v>6.0164474052191901</v>
      </c>
      <c r="AC286" s="6">
        <f t="shared" si="148"/>
        <v>6.0164474052191901</v>
      </c>
      <c r="AD286" s="6">
        <f t="shared" si="146"/>
        <v>0.57285143354500334</v>
      </c>
    </row>
    <row r="287" spans="6:30">
      <c r="F287" s="6">
        <f t="shared" si="147"/>
        <v>506899032</v>
      </c>
      <c r="G287" s="6">
        <v>2983494</v>
      </c>
      <c r="H287" s="6">
        <v>37269096</v>
      </c>
      <c r="I287" s="12">
        <f t="shared" ref="I287:I322" si="150">2*H287</f>
        <v>74538192</v>
      </c>
      <c r="J287" s="6">
        <v>12708274.914062001</v>
      </c>
      <c r="K287" s="12">
        <f t="shared" ref="K287:K322" si="151">J287*8</f>
        <v>101666199.31249601</v>
      </c>
      <c r="L287" s="6">
        <f t="shared" ref="L287:L322" si="152">((H287+2*G287)*8+(G287+H287)*4)/1000000</f>
        <v>506.89903199999998</v>
      </c>
      <c r="M287" s="6">
        <f t="shared" ref="M287:M322" si="153">40*2^20/8</f>
        <v>5242880</v>
      </c>
      <c r="N287" s="13">
        <f t="shared" ref="N287:N322" si="154">I287/K287</f>
        <v>0.73316591457194713</v>
      </c>
      <c r="O287" s="13">
        <f t="shared" si="149"/>
        <v>1.3333333333333333</v>
      </c>
      <c r="P287" s="7">
        <f t="shared" ref="P287:P322" si="155">$B$31*I287</f>
        <v>0</v>
      </c>
      <c r="Q287" s="7">
        <f t="shared" ref="Q287:Q322" si="156">$C$31*K287</f>
        <v>2.0095400834190223E-2</v>
      </c>
      <c r="R287" s="6">
        <f t="shared" ref="R287:R322" si="157">P287+Q287</f>
        <v>2.0095400834190223E-2</v>
      </c>
      <c r="S287" s="6">
        <f t="shared" ref="S287:S322" si="158">MAX(P287,Q287)</f>
        <v>2.0095400834190223E-2</v>
      </c>
      <c r="T287" s="7">
        <f t="shared" ref="T287:T322" si="159">$D$31*I287</f>
        <v>0</v>
      </c>
      <c r="U287" s="7">
        <f t="shared" ref="U287:U322" si="160">$E$31*K287</f>
        <v>1.3571097032077504</v>
      </c>
      <c r="V287" s="7">
        <f t="shared" ref="V287:V322" si="161">X287*$F$31</f>
        <v>10.848640264377922</v>
      </c>
      <c r="W287" s="6">
        <f t="shared" ref="W287:W322" si="162">SUM(T287:V287)</f>
        <v>12.205749967585673</v>
      </c>
      <c r="X287" s="6">
        <v>4.9301999999999999E-2</v>
      </c>
      <c r="Y287" s="6">
        <v>12.195970200013447</v>
      </c>
      <c r="Z287" s="3">
        <f t="shared" ref="Z287:Z322" si="163">I287/X287/1000000000</f>
        <v>1.511869538761105</v>
      </c>
      <c r="AA287" s="3">
        <f t="shared" ref="AA287:AA322" si="164">K287*8/X287/1000000000</f>
        <v>16.496888452800455</v>
      </c>
      <c r="AB287" s="6">
        <f t="shared" ref="AB287:AB322" si="165">ABS(S287-X287)/ABS(X287)*100</f>
        <v>59.240191403614006</v>
      </c>
      <c r="AC287" s="6">
        <f t="shared" si="148"/>
        <v>59.240191403614006</v>
      </c>
      <c r="AD287" s="6">
        <f t="shared" ref="AD287:AD322" si="166">ABS(W287-Y287)/ABS(Y287)*100</f>
        <v>8.0188516467639637E-2</v>
      </c>
    </row>
    <row r="288" spans="6:30">
      <c r="F288" s="6">
        <f t="shared" ref="F288:F322" si="167">L288*1000000</f>
        <v>535567620.00000006</v>
      </c>
      <c r="G288" s="6">
        <v>3148440</v>
      </c>
      <c r="H288" s="6">
        <v>39383235</v>
      </c>
      <c r="I288" s="12">
        <f t="shared" si="150"/>
        <v>78766470</v>
      </c>
      <c r="J288" s="6">
        <v>13747212.785156</v>
      </c>
      <c r="K288" s="12">
        <f t="shared" si="151"/>
        <v>109977702.281248</v>
      </c>
      <c r="L288" s="6">
        <f t="shared" si="152"/>
        <v>535.56762000000003</v>
      </c>
      <c r="M288" s="6">
        <f t="shared" si="153"/>
        <v>5242880</v>
      </c>
      <c r="N288" s="13">
        <f t="shared" si="154"/>
        <v>0.71620399741184859</v>
      </c>
      <c r="O288" s="13">
        <f t="shared" si="149"/>
        <v>1.3333333333333333</v>
      </c>
      <c r="P288" s="7">
        <f t="shared" si="155"/>
        <v>0</v>
      </c>
      <c r="Q288" s="7">
        <f t="shared" si="156"/>
        <v>2.1738257406198461E-2</v>
      </c>
      <c r="R288" s="6">
        <f t="shared" si="157"/>
        <v>2.1738257406198461E-2</v>
      </c>
      <c r="S288" s="6">
        <f t="shared" si="158"/>
        <v>2.1738257406198461E-2</v>
      </c>
      <c r="T288" s="7">
        <f t="shared" si="159"/>
        <v>0</v>
      </c>
      <c r="U288" s="7">
        <f t="shared" si="160"/>
        <v>1.4680573082466943</v>
      </c>
      <c r="V288" s="7">
        <f t="shared" si="161"/>
        <v>11.697572440353948</v>
      </c>
      <c r="W288" s="6">
        <f t="shared" si="162"/>
        <v>13.165629748600642</v>
      </c>
      <c r="X288" s="6">
        <v>5.3159999999999999E-2</v>
      </c>
      <c r="Y288" s="6">
        <v>13.17526300001772</v>
      </c>
      <c r="Z288" s="3">
        <f t="shared" si="163"/>
        <v>1.4816867945823926</v>
      </c>
      <c r="AA288" s="3">
        <f t="shared" si="164"/>
        <v>16.550444286117081</v>
      </c>
      <c r="AB288" s="6">
        <f t="shared" si="165"/>
        <v>59.107867934163913</v>
      </c>
      <c r="AC288" s="6">
        <f t="shared" ref="AC288:AC322" si="168">ABS(R288-X288)/ABS(X288)*100</f>
        <v>59.107867934163913</v>
      </c>
      <c r="AD288" s="6">
        <f t="shared" si="166"/>
        <v>7.3116198265380461E-2</v>
      </c>
    </row>
    <row r="289" spans="6:30">
      <c r="F289" s="6">
        <f t="shared" si="167"/>
        <v>560757904</v>
      </c>
      <c r="G289" s="6">
        <v>1470152</v>
      </c>
      <c r="H289" s="6">
        <v>44279572</v>
      </c>
      <c r="I289" s="12">
        <f t="shared" si="150"/>
        <v>88559144</v>
      </c>
      <c r="J289" s="6">
        <v>18211464.568358999</v>
      </c>
      <c r="K289" s="12">
        <f t="shared" si="151"/>
        <v>145691716.54687199</v>
      </c>
      <c r="L289" s="6">
        <f t="shared" si="152"/>
        <v>560.75790400000005</v>
      </c>
      <c r="M289" s="6">
        <f t="shared" si="153"/>
        <v>5242880</v>
      </c>
      <c r="N289" s="13">
        <f t="shared" si="154"/>
        <v>0.60785297955844131</v>
      </c>
      <c r="O289" s="13">
        <f t="shared" si="149"/>
        <v>1.3333333333333333</v>
      </c>
      <c r="P289" s="7">
        <f t="shared" si="155"/>
        <v>0</v>
      </c>
      <c r="Q289" s="7">
        <f t="shared" si="156"/>
        <v>2.8797510500333644E-2</v>
      </c>
      <c r="R289" s="6">
        <f t="shared" si="157"/>
        <v>2.8797510500333644E-2</v>
      </c>
      <c r="S289" s="6">
        <f t="shared" si="158"/>
        <v>2.8797510500333644E-2</v>
      </c>
      <c r="T289" s="7">
        <f t="shared" si="159"/>
        <v>0</v>
      </c>
      <c r="U289" s="7">
        <f t="shared" si="160"/>
        <v>1.9447923059955583</v>
      </c>
      <c r="V289" s="7">
        <f t="shared" si="161"/>
        <v>4.8821301680611926</v>
      </c>
      <c r="W289" s="6">
        <f t="shared" si="162"/>
        <v>6.8269224740567509</v>
      </c>
      <c r="X289" s="6">
        <v>2.2186999999999998E-2</v>
      </c>
      <c r="Y289" s="6">
        <v>6.7423827777802421</v>
      </c>
      <c r="Z289" s="3">
        <f t="shared" si="163"/>
        <v>3.9914879884617118</v>
      </c>
      <c r="AA289" s="3">
        <f t="shared" si="164"/>
        <v>52.532281623246767</v>
      </c>
      <c r="AB289" s="6">
        <f t="shared" si="165"/>
        <v>29.794521568186987</v>
      </c>
      <c r="AC289" s="6">
        <f t="shared" si="168"/>
        <v>29.794521568186987</v>
      </c>
      <c r="AD289" s="6">
        <f t="shared" si="166"/>
        <v>1.2538548917025645</v>
      </c>
    </row>
    <row r="290" spans="6:30">
      <c r="F290" s="6">
        <f t="shared" si="167"/>
        <v>560757904</v>
      </c>
      <c r="G290" s="6">
        <v>1470152</v>
      </c>
      <c r="H290" s="6">
        <v>44279572</v>
      </c>
      <c r="I290" s="12">
        <f t="shared" si="150"/>
        <v>88559144</v>
      </c>
      <c r="J290" s="6">
        <v>18212380.072266001</v>
      </c>
      <c r="K290" s="12">
        <f t="shared" si="151"/>
        <v>145699040.57812801</v>
      </c>
      <c r="L290" s="6">
        <f t="shared" si="152"/>
        <v>560.75790400000005</v>
      </c>
      <c r="M290" s="6">
        <f t="shared" si="153"/>
        <v>5242880</v>
      </c>
      <c r="N290" s="13">
        <f t="shared" si="154"/>
        <v>0.60782242387184449</v>
      </c>
      <c r="O290" s="13">
        <f t="shared" si="149"/>
        <v>1.3333333333333333</v>
      </c>
      <c r="P290" s="7">
        <f t="shared" si="155"/>
        <v>0</v>
      </c>
      <c r="Q290" s="7">
        <f t="shared" si="156"/>
        <v>2.8798958172665326E-2</v>
      </c>
      <c r="R290" s="6">
        <f t="shared" si="157"/>
        <v>2.8798958172665326E-2</v>
      </c>
      <c r="S290" s="6">
        <f t="shared" si="158"/>
        <v>2.8798958172665326E-2</v>
      </c>
      <c r="T290" s="7">
        <f t="shared" si="159"/>
        <v>0</v>
      </c>
      <c r="U290" s="7">
        <f t="shared" si="160"/>
        <v>1.944890072155318</v>
      </c>
      <c r="V290" s="7">
        <f t="shared" si="161"/>
        <v>4.8783894093801168</v>
      </c>
      <c r="W290" s="6">
        <f t="shared" si="162"/>
        <v>6.823279481535435</v>
      </c>
      <c r="X290" s="6">
        <v>2.2169999999999999E-2</v>
      </c>
      <c r="Y290" s="6">
        <v>6.7766300000073896</v>
      </c>
      <c r="Z290" s="3">
        <f t="shared" si="163"/>
        <v>3.9945486693730268</v>
      </c>
      <c r="AA290" s="3">
        <f t="shared" si="164"/>
        <v>52.575206343032214</v>
      </c>
      <c r="AB290" s="6">
        <f t="shared" si="165"/>
        <v>29.900578135612665</v>
      </c>
      <c r="AC290" s="6">
        <f t="shared" si="168"/>
        <v>29.900578135612665</v>
      </c>
      <c r="AD290" s="6">
        <f t="shared" si="166"/>
        <v>0.68838761343019328</v>
      </c>
    </row>
    <row r="291" spans="6:30">
      <c r="F291" s="6">
        <f t="shared" si="167"/>
        <v>564509544</v>
      </c>
      <c r="G291" s="6">
        <v>1102824</v>
      </c>
      <c r="H291" s="6">
        <v>45204422</v>
      </c>
      <c r="I291" s="12">
        <f t="shared" si="150"/>
        <v>90408844</v>
      </c>
      <c r="J291" s="6">
        <v>18733101.697266001</v>
      </c>
      <c r="K291" s="12">
        <f t="shared" si="151"/>
        <v>149864813.57812801</v>
      </c>
      <c r="L291" s="6">
        <f t="shared" si="152"/>
        <v>564.50954400000001</v>
      </c>
      <c r="M291" s="6">
        <f t="shared" si="153"/>
        <v>5242880</v>
      </c>
      <c r="N291" s="13">
        <f t="shared" si="154"/>
        <v>0.60326931880422863</v>
      </c>
      <c r="O291" s="13">
        <f t="shared" si="149"/>
        <v>1.3333333333333333</v>
      </c>
      <c r="P291" s="7">
        <f t="shared" si="155"/>
        <v>0</v>
      </c>
      <c r="Q291" s="7">
        <f t="shared" si="156"/>
        <v>2.9622367317350032E-2</v>
      </c>
      <c r="R291" s="6">
        <f t="shared" si="157"/>
        <v>2.9622367317350032E-2</v>
      </c>
      <c r="S291" s="6">
        <f t="shared" si="158"/>
        <v>2.9622367317350032E-2</v>
      </c>
      <c r="T291" s="7">
        <f t="shared" si="159"/>
        <v>0</v>
      </c>
      <c r="U291" s="7">
        <f t="shared" si="160"/>
        <v>2.0004976486939441</v>
      </c>
      <c r="V291" s="7">
        <f t="shared" si="161"/>
        <v>6.7789148639951859</v>
      </c>
      <c r="W291" s="6">
        <f t="shared" si="162"/>
        <v>8.7794125126891309</v>
      </c>
      <c r="X291" s="6">
        <v>3.0807000000000001E-2</v>
      </c>
      <c r="Y291" s="6">
        <v>8.6926351499911991</v>
      </c>
      <c r="Z291" s="3">
        <f t="shared" si="163"/>
        <v>2.9346851040347972</v>
      </c>
      <c r="AA291" s="3">
        <f t="shared" si="164"/>
        <v>38.917080813614568</v>
      </c>
      <c r="AB291" s="6">
        <f t="shared" si="165"/>
        <v>3.8453360685882081</v>
      </c>
      <c r="AC291" s="6">
        <f t="shared" si="168"/>
        <v>3.8453360685882081</v>
      </c>
      <c r="AD291" s="6">
        <f t="shared" si="166"/>
        <v>0.99828603410347483</v>
      </c>
    </row>
    <row r="292" spans="6:30">
      <c r="F292" s="6">
        <f t="shared" si="167"/>
        <v>608034016</v>
      </c>
      <c r="G292" s="6">
        <v>16002413</v>
      </c>
      <c r="H292" s="6">
        <v>23998813</v>
      </c>
      <c r="I292" s="12">
        <f t="shared" si="150"/>
        <v>47997626</v>
      </c>
      <c r="J292" s="6">
        <v>26978087.253906</v>
      </c>
      <c r="K292" s="12">
        <f t="shared" si="151"/>
        <v>215824698.031248</v>
      </c>
      <c r="L292" s="6">
        <f t="shared" si="152"/>
        <v>608.03401599999995</v>
      </c>
      <c r="M292" s="6">
        <f t="shared" si="153"/>
        <v>5242880</v>
      </c>
      <c r="N292" s="13">
        <f t="shared" si="154"/>
        <v>0.2223917208634329</v>
      </c>
      <c r="O292" s="13">
        <f t="shared" si="149"/>
        <v>1.3333333333333333</v>
      </c>
      <c r="P292" s="7">
        <f t="shared" si="155"/>
        <v>0</v>
      </c>
      <c r="Q292" s="7">
        <f t="shared" si="156"/>
        <v>4.2660036926578743E-2</v>
      </c>
      <c r="R292" s="6">
        <f t="shared" si="157"/>
        <v>4.2660036926578743E-2</v>
      </c>
      <c r="S292" s="6">
        <f t="shared" si="158"/>
        <v>4.2660036926578743E-2</v>
      </c>
      <c r="T292" s="7">
        <f t="shared" si="159"/>
        <v>0</v>
      </c>
      <c r="U292" s="7">
        <f t="shared" si="160"/>
        <v>2.8809751310737615</v>
      </c>
      <c r="V292" s="7">
        <f t="shared" si="161"/>
        <v>11.529898433590409</v>
      </c>
      <c r="W292" s="6">
        <f t="shared" si="162"/>
        <v>14.41087356466417</v>
      </c>
      <c r="X292" s="6">
        <v>5.2398E-2</v>
      </c>
      <c r="Y292" s="6">
        <v>14.601576000017467</v>
      </c>
      <c r="Z292" s="3">
        <f t="shared" si="163"/>
        <v>0.91602019161036685</v>
      </c>
      <c r="AA292" s="3">
        <f t="shared" si="164"/>
        <v>32.951593271689454</v>
      </c>
      <c r="AB292" s="6">
        <f t="shared" si="165"/>
        <v>18.584608331274584</v>
      </c>
      <c r="AC292" s="6">
        <f t="shared" si="168"/>
        <v>18.584608331274584</v>
      </c>
      <c r="AD292" s="6">
        <f t="shared" si="166"/>
        <v>1.3060400832969559</v>
      </c>
    </row>
    <row r="293" spans="6:30">
      <c r="F293" s="6">
        <f t="shared" si="167"/>
        <v>608216464</v>
      </c>
      <c r="G293" s="6">
        <v>4802000</v>
      </c>
      <c r="H293" s="6">
        <v>42681372</v>
      </c>
      <c r="I293" s="12">
        <f t="shared" si="150"/>
        <v>85362744</v>
      </c>
      <c r="J293" s="6">
        <v>18331119.820312001</v>
      </c>
      <c r="K293" s="12">
        <f t="shared" si="151"/>
        <v>146648958.56249601</v>
      </c>
      <c r="L293" s="6">
        <f t="shared" si="152"/>
        <v>608.21646399999997</v>
      </c>
      <c r="M293" s="6">
        <f t="shared" si="153"/>
        <v>5242880</v>
      </c>
      <c r="N293" s="13">
        <f t="shared" si="154"/>
        <v>0.58208898881216231</v>
      </c>
      <c r="O293" s="13">
        <f t="shared" si="149"/>
        <v>1.3333333333333333</v>
      </c>
      <c r="P293" s="7">
        <f t="shared" si="155"/>
        <v>0</v>
      </c>
      <c r="Q293" s="7">
        <f t="shared" si="156"/>
        <v>2.8986719520926279E-2</v>
      </c>
      <c r="R293" s="6">
        <f t="shared" si="157"/>
        <v>2.8986719520926279E-2</v>
      </c>
      <c r="S293" s="6">
        <f t="shared" si="158"/>
        <v>2.8986719520926279E-2</v>
      </c>
      <c r="T293" s="7">
        <f t="shared" si="159"/>
        <v>0</v>
      </c>
      <c r="U293" s="7">
        <f t="shared" si="160"/>
        <v>1.9575702246795099</v>
      </c>
      <c r="V293" s="7">
        <f t="shared" si="161"/>
        <v>5.2331013501974715</v>
      </c>
      <c r="W293" s="6">
        <f t="shared" si="162"/>
        <v>7.1906715748769816</v>
      </c>
      <c r="X293" s="6">
        <v>2.3782000000000001E-2</v>
      </c>
      <c r="Y293" s="6">
        <v>7.181450540000001</v>
      </c>
      <c r="Z293" s="3">
        <f t="shared" si="163"/>
        <v>3.5893845765705152</v>
      </c>
      <c r="AA293" s="3">
        <f t="shared" si="164"/>
        <v>49.331076801781514</v>
      </c>
      <c r="AB293" s="6">
        <f t="shared" si="165"/>
        <v>21.885121187983675</v>
      </c>
      <c r="AC293" s="6">
        <f t="shared" si="168"/>
        <v>21.885121187983675</v>
      </c>
      <c r="AD293" s="6">
        <f t="shared" si="166"/>
        <v>0.12840072942952496</v>
      </c>
    </row>
    <row r="294" spans="6:30">
      <c r="F294" s="6">
        <f t="shared" si="167"/>
        <v>611702808</v>
      </c>
      <c r="G294" s="6">
        <v>3566907</v>
      </c>
      <c r="H294" s="6">
        <v>45030389</v>
      </c>
      <c r="I294" s="12">
        <f t="shared" si="150"/>
        <v>90060778</v>
      </c>
      <c r="J294" s="6">
        <v>16563088.847656</v>
      </c>
      <c r="K294" s="12">
        <f t="shared" si="151"/>
        <v>132504710.781248</v>
      </c>
      <c r="L294" s="6">
        <f t="shared" si="152"/>
        <v>611.702808</v>
      </c>
      <c r="M294" s="6">
        <f t="shared" si="153"/>
        <v>5242880</v>
      </c>
      <c r="N294" s="13">
        <f t="shared" si="154"/>
        <v>0.67967982020413842</v>
      </c>
      <c r="O294" s="13">
        <f t="shared" si="149"/>
        <v>1.3333333333333333</v>
      </c>
      <c r="P294" s="7">
        <f t="shared" si="155"/>
        <v>0</v>
      </c>
      <c r="Q294" s="7">
        <f t="shared" si="156"/>
        <v>2.6190959173983234E-2</v>
      </c>
      <c r="R294" s="6">
        <f t="shared" si="157"/>
        <v>2.6190959173983234E-2</v>
      </c>
      <c r="S294" s="6">
        <f t="shared" si="158"/>
        <v>2.6190959173983234E-2</v>
      </c>
      <c r="T294" s="7">
        <f t="shared" si="159"/>
        <v>0</v>
      </c>
      <c r="U294" s="7">
        <f t="shared" si="160"/>
        <v>1.7687631674833919</v>
      </c>
      <c r="V294" s="7">
        <f t="shared" si="161"/>
        <v>13.964252156457899</v>
      </c>
      <c r="W294" s="6">
        <f t="shared" si="162"/>
        <v>15.733015323941292</v>
      </c>
      <c r="X294" s="6">
        <v>6.3461000000000004E-2</v>
      </c>
      <c r="Y294" s="6">
        <v>15.814027907151925</v>
      </c>
      <c r="Z294" s="3">
        <f t="shared" si="163"/>
        <v>1.4191515734072895</v>
      </c>
      <c r="AA294" s="3">
        <f t="shared" si="164"/>
        <v>16.703765875892028</v>
      </c>
      <c r="AB294" s="6">
        <f t="shared" si="165"/>
        <v>58.729047487459653</v>
      </c>
      <c r="AC294" s="6">
        <f t="shared" si="168"/>
        <v>58.729047487459653</v>
      </c>
      <c r="AD294" s="6">
        <f t="shared" si="166"/>
        <v>0.51228304190607177</v>
      </c>
    </row>
    <row r="295" spans="6:30">
      <c r="F295" s="6">
        <f t="shared" si="167"/>
        <v>673177152</v>
      </c>
      <c r="G295" s="6">
        <v>3542400</v>
      </c>
      <c r="H295" s="6">
        <v>50194096</v>
      </c>
      <c r="I295" s="12">
        <f t="shared" si="150"/>
        <v>100388192</v>
      </c>
      <c r="J295" s="6">
        <v>21592601.132812001</v>
      </c>
      <c r="K295" s="12">
        <f t="shared" si="151"/>
        <v>172740809.06249601</v>
      </c>
      <c r="L295" s="6">
        <f t="shared" si="152"/>
        <v>673.17715199999998</v>
      </c>
      <c r="M295" s="6">
        <f t="shared" si="153"/>
        <v>5242880</v>
      </c>
      <c r="N295" s="13">
        <f t="shared" si="154"/>
        <v>0.58114925213578505</v>
      </c>
      <c r="O295" s="13">
        <f t="shared" si="149"/>
        <v>1.3333333333333333</v>
      </c>
      <c r="P295" s="7">
        <f t="shared" si="155"/>
        <v>0</v>
      </c>
      <c r="Q295" s="7">
        <f t="shared" si="156"/>
        <v>3.4144050058006956E-2</v>
      </c>
      <c r="R295" s="6">
        <f t="shared" si="157"/>
        <v>3.4144050058006956E-2</v>
      </c>
      <c r="S295" s="6">
        <f t="shared" si="158"/>
        <v>3.4144050058006956E-2</v>
      </c>
      <c r="T295" s="7">
        <f t="shared" si="159"/>
        <v>0</v>
      </c>
      <c r="U295" s="7">
        <f t="shared" si="160"/>
        <v>2.3058620239957821</v>
      </c>
      <c r="V295" s="7">
        <f t="shared" si="161"/>
        <v>6.0969965608978027</v>
      </c>
      <c r="W295" s="6">
        <f t="shared" si="162"/>
        <v>8.4028585848935844</v>
      </c>
      <c r="X295" s="6">
        <v>2.7708E-2</v>
      </c>
      <c r="Y295" s="6">
        <v>8.3814391000092368</v>
      </c>
      <c r="Z295" s="3">
        <f t="shared" si="163"/>
        <v>3.6230760791107262</v>
      </c>
      <c r="AA295" s="3">
        <f t="shared" si="164"/>
        <v>49.874638100908335</v>
      </c>
      <c r="AB295" s="6">
        <f t="shared" si="165"/>
        <v>23.228129269550148</v>
      </c>
      <c r="AC295" s="6">
        <f t="shared" si="168"/>
        <v>23.228129269550148</v>
      </c>
      <c r="AD295" s="6">
        <f t="shared" si="166"/>
        <v>0.25555855776991843</v>
      </c>
    </row>
    <row r="296" spans="6:30">
      <c r="F296" s="6">
        <f t="shared" si="167"/>
        <v>696003832</v>
      </c>
      <c r="G296" s="6">
        <v>18318143</v>
      </c>
      <c r="H296" s="6">
        <v>27470081</v>
      </c>
      <c r="I296" s="12">
        <f t="shared" si="150"/>
        <v>54940162</v>
      </c>
      <c r="J296" s="6">
        <v>27030438.128906</v>
      </c>
      <c r="K296" s="12">
        <f t="shared" si="151"/>
        <v>216243505.031248</v>
      </c>
      <c r="L296" s="6">
        <f t="shared" si="152"/>
        <v>696.00383199999999</v>
      </c>
      <c r="M296" s="6">
        <f t="shared" si="153"/>
        <v>5242880</v>
      </c>
      <c r="N296" s="13">
        <f t="shared" si="154"/>
        <v>0.25406618336148845</v>
      </c>
      <c r="O296" s="13">
        <f t="shared" si="149"/>
        <v>1.3333333333333333</v>
      </c>
      <c r="P296" s="7">
        <f t="shared" si="155"/>
        <v>0</v>
      </c>
      <c r="Q296" s="7">
        <f t="shared" si="156"/>
        <v>4.2742818564862436E-2</v>
      </c>
      <c r="R296" s="6">
        <f t="shared" si="157"/>
        <v>4.2742818564862436E-2</v>
      </c>
      <c r="S296" s="6">
        <f t="shared" si="158"/>
        <v>4.2742818564862436E-2</v>
      </c>
      <c r="T296" s="7">
        <f t="shared" si="159"/>
        <v>0</v>
      </c>
      <c r="U296" s="7">
        <f t="shared" si="160"/>
        <v>2.8865656522825294</v>
      </c>
      <c r="V296" s="7">
        <f t="shared" si="161"/>
        <v>11.666106058507248</v>
      </c>
      <c r="W296" s="6">
        <f t="shared" si="162"/>
        <v>14.552671710789777</v>
      </c>
      <c r="X296" s="6">
        <v>5.3017000000000002E-2</v>
      </c>
      <c r="Y296" s="6">
        <v>14.706915799999999</v>
      </c>
      <c r="Z296" s="3">
        <f t="shared" si="163"/>
        <v>1.0362744402738744</v>
      </c>
      <c r="AA296" s="3">
        <f t="shared" si="164"/>
        <v>32.630062814757231</v>
      </c>
      <c r="AB296" s="6">
        <f t="shared" si="165"/>
        <v>19.379032074877049</v>
      </c>
      <c r="AC296" s="6">
        <f t="shared" si="168"/>
        <v>19.379032074877049</v>
      </c>
      <c r="AD296" s="6">
        <f t="shared" si="166"/>
        <v>1.0487861038153337</v>
      </c>
    </row>
    <row r="297" spans="6:30">
      <c r="F297" s="6">
        <f t="shared" si="167"/>
        <v>712985492</v>
      </c>
      <c r="G297" s="6">
        <v>1139905</v>
      </c>
      <c r="H297" s="6">
        <v>57515616</v>
      </c>
      <c r="I297" s="12">
        <f t="shared" si="150"/>
        <v>115031232</v>
      </c>
      <c r="J297" s="6">
        <v>24255732.007812001</v>
      </c>
      <c r="K297" s="12">
        <f t="shared" si="151"/>
        <v>194045856.06249601</v>
      </c>
      <c r="L297" s="6">
        <f t="shared" si="152"/>
        <v>712.98549200000002</v>
      </c>
      <c r="M297" s="6">
        <f t="shared" si="153"/>
        <v>5242880</v>
      </c>
      <c r="N297" s="13">
        <f t="shared" si="154"/>
        <v>0.59280437281253817</v>
      </c>
      <c r="O297" s="13">
        <f t="shared" si="149"/>
        <v>1.3333333333333333</v>
      </c>
      <c r="P297" s="7">
        <f t="shared" si="155"/>
        <v>0</v>
      </c>
      <c r="Q297" s="7">
        <f t="shared" si="156"/>
        <v>3.835521819600618E-2</v>
      </c>
      <c r="R297" s="6">
        <f t="shared" si="157"/>
        <v>3.835521819600618E-2</v>
      </c>
      <c r="S297" s="6">
        <f t="shared" si="158"/>
        <v>3.835521819600618E-2</v>
      </c>
      <c r="T297" s="7">
        <f t="shared" si="159"/>
        <v>0</v>
      </c>
      <c r="U297" s="7">
        <f t="shared" si="160"/>
        <v>2.5902563084926884</v>
      </c>
      <c r="V297" s="7">
        <f t="shared" si="161"/>
        <v>16.650997067983891</v>
      </c>
      <c r="W297" s="6">
        <f t="shared" si="162"/>
        <v>19.241253376476578</v>
      </c>
      <c r="X297" s="6">
        <v>7.5671000000000002E-2</v>
      </c>
      <c r="Y297" s="6">
        <v>18.993866123533863</v>
      </c>
      <c r="Z297" s="3">
        <f t="shared" si="163"/>
        <v>1.5201494892362992</v>
      </c>
      <c r="AA297" s="3">
        <f t="shared" si="164"/>
        <v>20.514686584027807</v>
      </c>
      <c r="AB297" s="6">
        <f t="shared" si="165"/>
        <v>49.313187091479989</v>
      </c>
      <c r="AC297" s="6">
        <f t="shared" si="168"/>
        <v>49.313187091479989</v>
      </c>
      <c r="AD297" s="6">
        <f t="shared" si="166"/>
        <v>1.3024586534080949</v>
      </c>
    </row>
    <row r="298" spans="6:30">
      <c r="F298" s="6">
        <f t="shared" si="167"/>
        <v>739318908</v>
      </c>
      <c r="G298" s="6">
        <v>19458087</v>
      </c>
      <c r="H298" s="6">
        <v>29179764</v>
      </c>
      <c r="I298" s="12">
        <f t="shared" si="150"/>
        <v>58359528</v>
      </c>
      <c r="J298" s="6">
        <v>38989455.371094003</v>
      </c>
      <c r="K298" s="12">
        <f t="shared" si="151"/>
        <v>311915642.96875203</v>
      </c>
      <c r="L298" s="6">
        <f t="shared" si="152"/>
        <v>739.31890799999996</v>
      </c>
      <c r="M298" s="6">
        <f t="shared" si="153"/>
        <v>5242880</v>
      </c>
      <c r="N298" s="13">
        <f t="shared" si="154"/>
        <v>0.18710035650839899</v>
      </c>
      <c r="O298" s="13">
        <f t="shared" si="149"/>
        <v>1.3333333333333333</v>
      </c>
      <c r="P298" s="7">
        <f t="shared" si="155"/>
        <v>0</v>
      </c>
      <c r="Q298" s="7">
        <f t="shared" si="156"/>
        <v>6.1653429697364689E-2</v>
      </c>
      <c r="R298" s="6">
        <f t="shared" si="157"/>
        <v>6.1653429697364689E-2</v>
      </c>
      <c r="S298" s="6">
        <f t="shared" si="158"/>
        <v>6.1653429697364689E-2</v>
      </c>
      <c r="T298" s="7">
        <f t="shared" si="159"/>
        <v>0</v>
      </c>
      <c r="U298" s="7">
        <f t="shared" si="160"/>
        <v>4.1636625399366975</v>
      </c>
      <c r="V298" s="7">
        <f t="shared" si="161"/>
        <v>15.691602488601964</v>
      </c>
      <c r="W298" s="6">
        <f t="shared" si="162"/>
        <v>19.85526502853866</v>
      </c>
      <c r="X298" s="6">
        <v>7.1310999999999999E-2</v>
      </c>
      <c r="Y298" s="6">
        <v>20.000061337499996</v>
      </c>
      <c r="Z298" s="3">
        <f t="shared" si="163"/>
        <v>0.81838044621446904</v>
      </c>
      <c r="AA298" s="3">
        <f t="shared" si="164"/>
        <v>34.992149089902206</v>
      </c>
      <c r="AB298" s="6">
        <f t="shared" si="165"/>
        <v>13.542890020663446</v>
      </c>
      <c r="AC298" s="6">
        <f t="shared" si="168"/>
        <v>13.542890020663446</v>
      </c>
      <c r="AD298" s="6">
        <f t="shared" si="166"/>
        <v>0.72397932445258939</v>
      </c>
    </row>
    <row r="299" spans="6:30">
      <c r="F299" s="6">
        <f t="shared" si="167"/>
        <v>745120908</v>
      </c>
      <c r="G299" s="6">
        <v>1564794</v>
      </c>
      <c r="H299" s="6">
        <v>59485419</v>
      </c>
      <c r="I299" s="12">
        <f t="shared" si="150"/>
        <v>118970838</v>
      </c>
      <c r="J299" s="6">
        <v>24081503.091797002</v>
      </c>
      <c r="K299" s="12">
        <f t="shared" si="151"/>
        <v>192652024.73437601</v>
      </c>
      <c r="L299" s="6">
        <f t="shared" si="152"/>
        <v>745.12090799999999</v>
      </c>
      <c r="M299" s="6">
        <f t="shared" si="153"/>
        <v>5242880</v>
      </c>
      <c r="N299" s="13">
        <f t="shared" si="154"/>
        <v>0.61754262984795583</v>
      </c>
      <c r="O299" s="13">
        <f t="shared" si="149"/>
        <v>1.3333333333333333</v>
      </c>
      <c r="P299" s="7">
        <f t="shared" si="155"/>
        <v>0</v>
      </c>
      <c r="Q299" s="7">
        <f t="shared" si="156"/>
        <v>3.8079712674768701E-2</v>
      </c>
      <c r="R299" s="6">
        <f t="shared" si="157"/>
        <v>3.8079712674768701E-2</v>
      </c>
      <c r="S299" s="6">
        <f t="shared" si="158"/>
        <v>3.8079712674768701E-2</v>
      </c>
      <c r="T299" s="7">
        <f t="shared" si="159"/>
        <v>0</v>
      </c>
      <c r="U299" s="7">
        <f t="shared" si="160"/>
        <v>2.5716504981760036</v>
      </c>
      <c r="V299" s="7">
        <f t="shared" si="161"/>
        <v>6.7905772292950113</v>
      </c>
      <c r="W299" s="6">
        <f t="shared" si="162"/>
        <v>9.3622277274710157</v>
      </c>
      <c r="X299" s="6">
        <v>3.0859999999999999E-2</v>
      </c>
      <c r="Y299" s="6">
        <v>9.2255969999999987</v>
      </c>
      <c r="Z299" s="3">
        <f t="shared" si="163"/>
        <v>3.8551794556059629</v>
      </c>
      <c r="AA299" s="3">
        <f t="shared" si="164"/>
        <v>49.942196949935457</v>
      </c>
      <c r="AB299" s="6">
        <f t="shared" si="165"/>
        <v>23.395050793158468</v>
      </c>
      <c r="AC299" s="6">
        <f t="shared" si="168"/>
        <v>23.395050793158468</v>
      </c>
      <c r="AD299" s="6">
        <f t="shared" si="166"/>
        <v>1.4809960533829631</v>
      </c>
    </row>
    <row r="300" spans="6:30">
      <c r="F300" s="6">
        <f t="shared" si="167"/>
        <v>805444528</v>
      </c>
      <c r="G300" s="6">
        <v>21198119</v>
      </c>
      <c r="H300" s="6">
        <v>31790179</v>
      </c>
      <c r="I300" s="12">
        <f t="shared" si="150"/>
        <v>63580358</v>
      </c>
      <c r="J300" s="6">
        <v>42101072.351562001</v>
      </c>
      <c r="K300" s="12">
        <f t="shared" si="151"/>
        <v>336808578.81249601</v>
      </c>
      <c r="L300" s="6">
        <f t="shared" si="152"/>
        <v>805.44452799999999</v>
      </c>
      <c r="M300" s="6">
        <f t="shared" si="153"/>
        <v>5242880</v>
      </c>
      <c r="N300" s="13">
        <f t="shared" si="154"/>
        <v>0.18877297669842219</v>
      </c>
      <c r="O300" s="13">
        <f t="shared" si="149"/>
        <v>1.3333333333333333</v>
      </c>
      <c r="P300" s="7">
        <f t="shared" si="155"/>
        <v>0</v>
      </c>
      <c r="Q300" s="7">
        <f t="shared" si="156"/>
        <v>6.6573782057368094E-2</v>
      </c>
      <c r="R300" s="6">
        <f t="shared" si="157"/>
        <v>6.6573782057368094E-2</v>
      </c>
      <c r="S300" s="6">
        <f t="shared" si="158"/>
        <v>6.6573782057368094E-2</v>
      </c>
      <c r="T300" s="7">
        <f t="shared" si="159"/>
        <v>0</v>
      </c>
      <c r="U300" s="7">
        <f t="shared" si="160"/>
        <v>4.4959504094874649</v>
      </c>
      <c r="V300" s="7">
        <f t="shared" si="161"/>
        <v>16.777522729255587</v>
      </c>
      <c r="W300" s="6">
        <f t="shared" si="162"/>
        <v>21.27347313874305</v>
      </c>
      <c r="X300" s="6">
        <v>7.6245999999999994E-2</v>
      </c>
      <c r="Y300" s="6">
        <v>21.353539477769303</v>
      </c>
      <c r="Z300" s="3">
        <f t="shared" si="163"/>
        <v>0.83388450541667769</v>
      </c>
      <c r="AA300" s="3">
        <f t="shared" si="164"/>
        <v>35.339147371664986</v>
      </c>
      <c r="AB300" s="6">
        <f t="shared" si="165"/>
        <v>12.6855414613644</v>
      </c>
      <c r="AC300" s="6">
        <f t="shared" si="168"/>
        <v>12.6855414613644</v>
      </c>
      <c r="AD300" s="6">
        <f t="shared" si="166"/>
        <v>0.37495581989865479</v>
      </c>
    </row>
    <row r="301" spans="6:30">
      <c r="F301" s="6">
        <f t="shared" si="167"/>
        <v>819520624</v>
      </c>
      <c r="G301" s="6">
        <v>2164760</v>
      </c>
      <c r="H301" s="6">
        <v>64685452</v>
      </c>
      <c r="I301" s="12">
        <f t="shared" si="150"/>
        <v>129370904</v>
      </c>
      <c r="J301" s="6">
        <v>26464242.808594</v>
      </c>
      <c r="K301" s="12">
        <f t="shared" si="151"/>
        <v>211713942.468752</v>
      </c>
      <c r="L301" s="6">
        <f t="shared" si="152"/>
        <v>819.520624</v>
      </c>
      <c r="M301" s="6">
        <f t="shared" si="153"/>
        <v>5242880</v>
      </c>
      <c r="N301" s="13">
        <f t="shared" si="154"/>
        <v>0.61106463982217207</v>
      </c>
      <c r="O301" s="13">
        <f t="shared" si="149"/>
        <v>1.3333333333333333</v>
      </c>
      <c r="P301" s="7">
        <f t="shared" si="155"/>
        <v>0</v>
      </c>
      <c r="Q301" s="7">
        <f t="shared" si="156"/>
        <v>4.1847502560994558E-2</v>
      </c>
      <c r="R301" s="6">
        <f t="shared" si="157"/>
        <v>4.1847502560994558E-2</v>
      </c>
      <c r="S301" s="6">
        <f t="shared" si="158"/>
        <v>4.1847502560994558E-2</v>
      </c>
      <c r="T301" s="7">
        <f t="shared" si="159"/>
        <v>0</v>
      </c>
      <c r="U301" s="7">
        <f t="shared" si="160"/>
        <v>2.8261019647795154</v>
      </c>
      <c r="V301" s="7">
        <f t="shared" si="161"/>
        <v>7.1162432791769508</v>
      </c>
      <c r="W301" s="6">
        <f t="shared" si="162"/>
        <v>9.942345243956467</v>
      </c>
      <c r="X301" s="6">
        <v>3.2340000000000001E-2</v>
      </c>
      <c r="Y301" s="6">
        <v>9.8050568000107798</v>
      </c>
      <c r="Z301" s="3">
        <f t="shared" si="163"/>
        <v>4.00033716759431</v>
      </c>
      <c r="AA301" s="3">
        <f t="shared" si="164"/>
        <v>52.372032769017189</v>
      </c>
      <c r="AB301" s="6">
        <f t="shared" si="165"/>
        <v>29.398585531832271</v>
      </c>
      <c r="AC301" s="6">
        <f t="shared" si="168"/>
        <v>29.398585531832271</v>
      </c>
      <c r="AD301" s="6">
        <f t="shared" si="166"/>
        <v>1.4001799963620429</v>
      </c>
    </row>
    <row r="302" spans="6:30">
      <c r="F302" s="6">
        <f t="shared" si="167"/>
        <v>819520624</v>
      </c>
      <c r="G302" s="6">
        <v>2164760</v>
      </c>
      <c r="H302" s="6">
        <v>64685452</v>
      </c>
      <c r="I302" s="12">
        <f t="shared" si="150"/>
        <v>129370904</v>
      </c>
      <c r="J302" s="6">
        <v>26464868.0625</v>
      </c>
      <c r="K302" s="12">
        <f t="shared" si="151"/>
        <v>211718944.5</v>
      </c>
      <c r="L302" s="6">
        <f t="shared" si="152"/>
        <v>819.520624</v>
      </c>
      <c r="M302" s="6">
        <f t="shared" si="153"/>
        <v>5242880</v>
      </c>
      <c r="N302" s="13">
        <f t="shared" si="154"/>
        <v>0.61105020292598333</v>
      </c>
      <c r="O302" s="13">
        <f t="shared" si="149"/>
        <v>1.3333333333333333</v>
      </c>
      <c r="P302" s="7">
        <f t="shared" si="155"/>
        <v>0</v>
      </c>
      <c r="Q302" s="7">
        <f t="shared" si="156"/>
        <v>4.184849126543707E-2</v>
      </c>
      <c r="R302" s="6">
        <f t="shared" si="157"/>
        <v>4.184849126543707E-2</v>
      </c>
      <c r="S302" s="6">
        <f t="shared" si="158"/>
        <v>4.184849126543707E-2</v>
      </c>
      <c r="T302" s="7">
        <f t="shared" si="159"/>
        <v>0</v>
      </c>
      <c r="U302" s="7">
        <f t="shared" si="160"/>
        <v>2.8261687353009699</v>
      </c>
      <c r="V302" s="7">
        <f t="shared" si="161"/>
        <v>7.1261452874503872</v>
      </c>
      <c r="W302" s="6">
        <f t="shared" si="162"/>
        <v>9.9523140227513576</v>
      </c>
      <c r="X302" s="6">
        <v>3.2384999999999997E-2</v>
      </c>
      <c r="Y302" s="6">
        <v>9.8381003571521077</v>
      </c>
      <c r="Z302" s="3">
        <f t="shared" si="163"/>
        <v>3.9947785703257686</v>
      </c>
      <c r="AA302" s="3">
        <f t="shared" si="164"/>
        <v>52.300495785085694</v>
      </c>
      <c r="AB302" s="6">
        <f t="shared" si="165"/>
        <v>29.221835002121576</v>
      </c>
      <c r="AC302" s="6">
        <f t="shared" si="168"/>
        <v>29.221835002121576</v>
      </c>
      <c r="AD302" s="6">
        <f t="shared" si="166"/>
        <v>1.1609321053146069</v>
      </c>
    </row>
    <row r="303" spans="6:30">
      <c r="F303" s="6">
        <f t="shared" si="167"/>
        <v>825198684</v>
      </c>
      <c r="G303" s="6">
        <v>23947347</v>
      </c>
      <c r="H303" s="6">
        <v>28854312</v>
      </c>
      <c r="I303" s="12">
        <f t="shared" si="150"/>
        <v>57708624</v>
      </c>
      <c r="J303" s="6">
        <v>25757851.445312001</v>
      </c>
      <c r="K303" s="12">
        <f t="shared" si="151"/>
        <v>206062811.56249601</v>
      </c>
      <c r="L303" s="6">
        <f t="shared" si="152"/>
        <v>825.19868399999996</v>
      </c>
      <c r="M303" s="6">
        <f t="shared" si="153"/>
        <v>5242880</v>
      </c>
      <c r="N303" s="13">
        <f t="shared" si="154"/>
        <v>0.2800535601859328</v>
      </c>
      <c r="O303" s="13">
        <f t="shared" si="149"/>
        <v>1.3333333333333333</v>
      </c>
      <c r="P303" s="7">
        <f t="shared" si="155"/>
        <v>0</v>
      </c>
      <c r="Q303" s="7">
        <f t="shared" si="156"/>
        <v>4.0730496697731836E-2</v>
      </c>
      <c r="R303" s="6">
        <f t="shared" si="157"/>
        <v>4.0730496697731836E-2</v>
      </c>
      <c r="S303" s="6">
        <f t="shared" si="158"/>
        <v>4.0730496697731836E-2</v>
      </c>
      <c r="T303" s="7">
        <f t="shared" si="159"/>
        <v>0</v>
      </c>
      <c r="U303" s="7">
        <f t="shared" si="160"/>
        <v>2.7506668187935417</v>
      </c>
      <c r="V303" s="7">
        <f t="shared" si="161"/>
        <v>9.2718004579901034</v>
      </c>
      <c r="W303" s="6">
        <f t="shared" si="162"/>
        <v>12.022467276783646</v>
      </c>
      <c r="X303" s="6">
        <v>4.2136E-2</v>
      </c>
      <c r="Y303" s="6">
        <v>12.539205422226903</v>
      </c>
      <c r="Z303" s="3">
        <f t="shared" si="163"/>
        <v>1.3695800265805962</v>
      </c>
      <c r="AA303" s="3">
        <f t="shared" si="164"/>
        <v>39.123374133756599</v>
      </c>
      <c r="AB303" s="6">
        <f t="shared" si="165"/>
        <v>3.3356353290966498</v>
      </c>
      <c r="AC303" s="6">
        <f t="shared" si="168"/>
        <v>3.3356353290966498</v>
      </c>
      <c r="AD303" s="6">
        <f t="shared" si="166"/>
        <v>4.1209799827291391</v>
      </c>
    </row>
    <row r="304" spans="6:30">
      <c r="F304" s="6">
        <f t="shared" si="167"/>
        <v>825458012</v>
      </c>
      <c r="G304" s="6">
        <v>5558326</v>
      </c>
      <c r="H304" s="6">
        <v>59524291</v>
      </c>
      <c r="I304" s="12">
        <f t="shared" si="150"/>
        <v>119048582</v>
      </c>
      <c r="J304" s="6">
        <v>15077972.765625</v>
      </c>
      <c r="K304" s="12">
        <f t="shared" si="151"/>
        <v>120623782.125</v>
      </c>
      <c r="L304" s="6">
        <f t="shared" si="152"/>
        <v>825.45801200000005</v>
      </c>
      <c r="M304" s="6">
        <f t="shared" si="153"/>
        <v>5242880</v>
      </c>
      <c r="N304" s="13">
        <f t="shared" si="154"/>
        <v>0.98694121426761716</v>
      </c>
      <c r="O304" s="13">
        <f t="shared" si="149"/>
        <v>1.3333333333333333</v>
      </c>
      <c r="P304" s="7">
        <f t="shared" si="155"/>
        <v>0</v>
      </c>
      <c r="Q304" s="7">
        <f t="shared" si="156"/>
        <v>2.3842567818308989E-2</v>
      </c>
      <c r="R304" s="6">
        <f t="shared" si="157"/>
        <v>2.3842567818308989E-2</v>
      </c>
      <c r="S304" s="6">
        <f t="shared" si="158"/>
        <v>2.3842567818308989E-2</v>
      </c>
      <c r="T304" s="7">
        <f t="shared" si="159"/>
        <v>0</v>
      </c>
      <c r="U304" s="7">
        <f t="shared" si="160"/>
        <v>1.6101684361808775</v>
      </c>
      <c r="V304" s="7">
        <f t="shared" si="161"/>
        <v>11.119955291070104</v>
      </c>
      <c r="W304" s="6">
        <f t="shared" si="162"/>
        <v>12.730123727250982</v>
      </c>
      <c r="X304" s="6">
        <v>5.0534999999999997E-2</v>
      </c>
      <c r="Y304" s="6">
        <v>12.776626227258944</v>
      </c>
      <c r="Z304" s="3">
        <f t="shared" si="163"/>
        <v>2.3557649549816961</v>
      </c>
      <c r="AA304" s="3">
        <f t="shared" si="164"/>
        <v>19.095483466904128</v>
      </c>
      <c r="AB304" s="6">
        <f t="shared" si="165"/>
        <v>52.819693641418844</v>
      </c>
      <c r="AC304" s="6">
        <f t="shared" si="168"/>
        <v>52.819693641418844</v>
      </c>
      <c r="AD304" s="6">
        <f t="shared" si="166"/>
        <v>0.36396540981021486</v>
      </c>
    </row>
    <row r="305" spans="6:30">
      <c r="F305" s="6">
        <f t="shared" si="167"/>
        <v>882792944</v>
      </c>
      <c r="G305" s="6">
        <v>9845725</v>
      </c>
      <c r="H305" s="6">
        <v>57156537</v>
      </c>
      <c r="I305" s="12">
        <f t="shared" si="150"/>
        <v>114313074</v>
      </c>
      <c r="J305" s="6">
        <v>14970860.091797</v>
      </c>
      <c r="K305" s="12">
        <f t="shared" si="151"/>
        <v>119766880.734376</v>
      </c>
      <c r="L305" s="6">
        <f t="shared" si="152"/>
        <v>882.79294400000003</v>
      </c>
      <c r="M305" s="6">
        <f t="shared" si="153"/>
        <v>5242880</v>
      </c>
      <c r="N305" s="13">
        <f t="shared" si="154"/>
        <v>0.95446314790086517</v>
      </c>
      <c r="O305" s="13">
        <f t="shared" si="149"/>
        <v>1.3333333333333333</v>
      </c>
      <c r="P305" s="7">
        <f t="shared" si="155"/>
        <v>0</v>
      </c>
      <c r="Q305" s="7">
        <f t="shared" si="156"/>
        <v>2.367319218475122E-2</v>
      </c>
      <c r="R305" s="6">
        <f t="shared" si="157"/>
        <v>2.367319218475122E-2</v>
      </c>
      <c r="S305" s="6">
        <f t="shared" si="158"/>
        <v>2.367319218475122E-2</v>
      </c>
      <c r="T305" s="7">
        <f t="shared" si="159"/>
        <v>0</v>
      </c>
      <c r="U305" s="7">
        <f t="shared" si="160"/>
        <v>1.5987299325309716</v>
      </c>
      <c r="V305" s="7">
        <f t="shared" si="161"/>
        <v>4.7694673183723069</v>
      </c>
      <c r="W305" s="6">
        <f t="shared" si="162"/>
        <v>6.3681972509032789</v>
      </c>
      <c r="X305" s="6">
        <v>2.1675E-2</v>
      </c>
      <c r="Y305" s="6">
        <v>6.5427191666763003</v>
      </c>
      <c r="Z305" s="3">
        <f t="shared" si="163"/>
        <v>5.2739595847750866</v>
      </c>
      <c r="AA305" s="3">
        <f t="shared" si="164"/>
        <v>44.204615726643965</v>
      </c>
      <c r="AB305" s="6">
        <f t="shared" si="165"/>
        <v>9.2188797451036706</v>
      </c>
      <c r="AC305" s="6">
        <f t="shared" si="168"/>
        <v>9.2188797451036706</v>
      </c>
      <c r="AD305" s="6">
        <f t="shared" si="166"/>
        <v>2.6674217756724907</v>
      </c>
    </row>
    <row r="306" spans="6:30">
      <c r="F306" s="6">
        <f t="shared" si="167"/>
        <v>924876696</v>
      </c>
      <c r="G306" s="6">
        <v>4847571</v>
      </c>
      <c r="H306" s="6">
        <v>68993773</v>
      </c>
      <c r="I306" s="12">
        <f t="shared" si="150"/>
        <v>137987546</v>
      </c>
      <c r="J306" s="6">
        <v>25598153.890625</v>
      </c>
      <c r="K306" s="12">
        <f t="shared" si="151"/>
        <v>204785231.125</v>
      </c>
      <c r="L306" s="6">
        <f t="shared" si="152"/>
        <v>924.87669600000004</v>
      </c>
      <c r="M306" s="6">
        <f t="shared" si="153"/>
        <v>5242880</v>
      </c>
      <c r="N306" s="13">
        <f t="shared" si="154"/>
        <v>0.67381590577580774</v>
      </c>
      <c r="O306" s="13">
        <f t="shared" si="149"/>
        <v>1.3333333333333333</v>
      </c>
      <c r="P306" s="7">
        <f t="shared" si="155"/>
        <v>0</v>
      </c>
      <c r="Q306" s="7">
        <f t="shared" si="156"/>
        <v>4.047796939600308E-2</v>
      </c>
      <c r="R306" s="6">
        <f t="shared" si="157"/>
        <v>4.047796939600308E-2</v>
      </c>
      <c r="S306" s="6">
        <f t="shared" si="158"/>
        <v>4.047796939600308E-2</v>
      </c>
      <c r="T306" s="7">
        <f t="shared" si="159"/>
        <v>0</v>
      </c>
      <c r="U306" s="7">
        <f t="shared" si="160"/>
        <v>2.7336128045776182</v>
      </c>
      <c r="V306" s="7">
        <f t="shared" si="161"/>
        <v>25.19973087738477</v>
      </c>
      <c r="W306" s="6">
        <f t="shared" si="162"/>
        <v>27.933343681962388</v>
      </c>
      <c r="X306" s="6">
        <v>0.114521</v>
      </c>
      <c r="Y306" s="6">
        <v>28.013598461494414</v>
      </c>
      <c r="Z306" s="3">
        <f t="shared" si="163"/>
        <v>1.2049104181765791</v>
      </c>
      <c r="AA306" s="3">
        <f t="shared" si="164"/>
        <v>14.305514700360632</v>
      </c>
      <c r="AB306" s="6">
        <f t="shared" si="165"/>
        <v>64.654544235552365</v>
      </c>
      <c r="AC306" s="6">
        <f t="shared" si="168"/>
        <v>64.654544235552365</v>
      </c>
      <c r="AD306" s="6">
        <f t="shared" si="166"/>
        <v>0.2864850784605173</v>
      </c>
    </row>
    <row r="307" spans="6:30">
      <c r="F307" s="6">
        <f t="shared" si="167"/>
        <v>929788876</v>
      </c>
      <c r="G307" s="6">
        <v>8388608</v>
      </c>
      <c r="H307" s="6">
        <v>63501393</v>
      </c>
      <c r="I307" s="12">
        <f t="shared" si="150"/>
        <v>127002786</v>
      </c>
      <c r="J307" s="6">
        <v>27799744.667969</v>
      </c>
      <c r="K307" s="12">
        <f t="shared" si="151"/>
        <v>222397957.343752</v>
      </c>
      <c r="L307" s="6">
        <f t="shared" si="152"/>
        <v>929.78887599999996</v>
      </c>
      <c r="M307" s="6">
        <f t="shared" si="153"/>
        <v>5242880</v>
      </c>
      <c r="N307" s="13">
        <f t="shared" si="154"/>
        <v>0.57106093741543074</v>
      </c>
      <c r="O307" s="13">
        <f t="shared" si="149"/>
        <v>1.3333333333333333</v>
      </c>
      <c r="P307" s="7">
        <f t="shared" si="155"/>
        <v>0</v>
      </c>
      <c r="Q307" s="7">
        <f t="shared" si="156"/>
        <v>4.3959311233724062E-2</v>
      </c>
      <c r="R307" s="6">
        <f t="shared" si="157"/>
        <v>4.3959311233724062E-2</v>
      </c>
      <c r="S307" s="6">
        <f t="shared" si="158"/>
        <v>4.3959311233724062E-2</v>
      </c>
      <c r="T307" s="7">
        <f t="shared" si="159"/>
        <v>0</v>
      </c>
      <c r="U307" s="7">
        <f t="shared" si="160"/>
        <v>2.9687194753595167</v>
      </c>
      <c r="V307" s="7">
        <f t="shared" si="161"/>
        <v>7.7215860516264172</v>
      </c>
      <c r="W307" s="6">
        <f t="shared" si="162"/>
        <v>10.690305526985934</v>
      </c>
      <c r="X307" s="6">
        <v>3.5090999999999997E-2</v>
      </c>
      <c r="Y307" s="6">
        <v>10.80824731875</v>
      </c>
      <c r="Z307" s="3">
        <f t="shared" si="163"/>
        <v>3.6192410019663162</v>
      </c>
      <c r="AA307" s="3">
        <f t="shared" si="164"/>
        <v>50.701993637970304</v>
      </c>
      <c r="AB307" s="6">
        <f t="shared" si="165"/>
        <v>25.272324053814554</v>
      </c>
      <c r="AC307" s="6">
        <f t="shared" si="168"/>
        <v>25.272324053814554</v>
      </c>
      <c r="AD307" s="6">
        <f t="shared" si="166"/>
        <v>1.091220327272324</v>
      </c>
    </row>
    <row r="308" spans="6:30">
      <c r="F308" s="6">
        <f t="shared" si="167"/>
        <v>939523532</v>
      </c>
      <c r="G308" s="6">
        <v>16777216</v>
      </c>
      <c r="H308" s="6">
        <v>50331601</v>
      </c>
      <c r="I308" s="12">
        <f t="shared" si="150"/>
        <v>100663202</v>
      </c>
      <c r="J308" s="6">
        <v>30181275.949219</v>
      </c>
      <c r="K308" s="12">
        <f t="shared" si="151"/>
        <v>241450207.593752</v>
      </c>
      <c r="L308" s="6">
        <f t="shared" si="152"/>
        <v>939.52353200000005</v>
      </c>
      <c r="M308" s="6">
        <f t="shared" si="153"/>
        <v>5242880</v>
      </c>
      <c r="N308" s="13">
        <f t="shared" si="154"/>
        <v>0.41691081156314092</v>
      </c>
      <c r="O308" s="13">
        <f t="shared" si="149"/>
        <v>1.3333333333333333</v>
      </c>
      <c r="P308" s="7">
        <f t="shared" si="155"/>
        <v>0</v>
      </c>
      <c r="Q308" s="7">
        <f t="shared" si="156"/>
        <v>4.7725190239294328E-2</v>
      </c>
      <c r="R308" s="6">
        <f t="shared" si="157"/>
        <v>4.7725190239294328E-2</v>
      </c>
      <c r="S308" s="6">
        <f t="shared" si="158"/>
        <v>4.7725190239294328E-2</v>
      </c>
      <c r="T308" s="7">
        <f t="shared" si="159"/>
        <v>0</v>
      </c>
      <c r="U308" s="7">
        <f t="shared" si="160"/>
        <v>3.2230418937942074</v>
      </c>
      <c r="V308" s="7">
        <f t="shared" si="161"/>
        <v>15.14237109636864</v>
      </c>
      <c r="W308" s="6">
        <f t="shared" si="162"/>
        <v>18.365412990162849</v>
      </c>
      <c r="X308" s="6">
        <v>6.8815000000000001E-2</v>
      </c>
      <c r="Y308" s="6">
        <v>18.725020266689608</v>
      </c>
      <c r="Z308" s="3">
        <f t="shared" si="163"/>
        <v>1.4628090096635906</v>
      </c>
      <c r="AA308" s="3">
        <f t="shared" si="164"/>
        <v>28.06948573348857</v>
      </c>
      <c r="AB308" s="6">
        <f t="shared" si="165"/>
        <v>30.647111473814824</v>
      </c>
      <c r="AC308" s="6">
        <f t="shared" si="168"/>
        <v>30.647111473814824</v>
      </c>
      <c r="AD308" s="6">
        <f t="shared" si="166"/>
        <v>1.920464017689067</v>
      </c>
    </row>
    <row r="309" spans="6:30">
      <c r="F309" s="6">
        <f t="shared" si="167"/>
        <v>1055542903.9999999</v>
      </c>
      <c r="G309" s="6">
        <v>5363260</v>
      </c>
      <c r="H309" s="6">
        <v>79023142</v>
      </c>
      <c r="I309" s="12">
        <f t="shared" si="150"/>
        <v>158046284</v>
      </c>
      <c r="J309" s="6">
        <v>26415756.738281</v>
      </c>
      <c r="K309" s="12">
        <f t="shared" si="151"/>
        <v>211326053.906248</v>
      </c>
      <c r="L309" s="6">
        <f t="shared" si="152"/>
        <v>1055.5429039999999</v>
      </c>
      <c r="M309" s="6">
        <f t="shared" si="153"/>
        <v>5242880</v>
      </c>
      <c r="N309" s="13">
        <f t="shared" si="154"/>
        <v>0.74787883972941238</v>
      </c>
      <c r="O309" s="13">
        <f t="shared" si="149"/>
        <v>1.3333333333333333</v>
      </c>
      <c r="P309" s="7">
        <f t="shared" si="155"/>
        <v>0</v>
      </c>
      <c r="Q309" s="7">
        <f t="shared" si="156"/>
        <v>4.1770832279276277E-2</v>
      </c>
      <c r="R309" s="6">
        <f t="shared" si="157"/>
        <v>4.1770832279276277E-2</v>
      </c>
      <c r="S309" s="6">
        <f t="shared" si="158"/>
        <v>4.1770832279276277E-2</v>
      </c>
      <c r="T309" s="7">
        <f t="shared" si="159"/>
        <v>0</v>
      </c>
      <c r="U309" s="7">
        <f t="shared" si="160"/>
        <v>2.8209241639420961</v>
      </c>
      <c r="V309" s="7">
        <f t="shared" si="161"/>
        <v>16.684663896113577</v>
      </c>
      <c r="W309" s="6">
        <f t="shared" si="162"/>
        <v>19.505588060055672</v>
      </c>
      <c r="X309" s="6">
        <v>7.5824000000000003E-2</v>
      </c>
      <c r="Y309" s="6">
        <v>19.531419911119535</v>
      </c>
      <c r="Z309" s="3">
        <f t="shared" si="163"/>
        <v>2.0843833614686642</v>
      </c>
      <c r="AA309" s="3">
        <f t="shared" si="164"/>
        <v>22.296481737312511</v>
      </c>
      <c r="AB309" s="6">
        <f t="shared" si="165"/>
        <v>44.910803598759927</v>
      </c>
      <c r="AC309" s="6">
        <f t="shared" si="168"/>
        <v>44.910803598759927</v>
      </c>
      <c r="AD309" s="6">
        <f t="shared" si="166"/>
        <v>0.132257926875847</v>
      </c>
    </row>
    <row r="310" spans="6:30">
      <c r="F310" s="6">
        <f t="shared" si="167"/>
        <v>1293491792</v>
      </c>
      <c r="G310" s="6">
        <v>5154859</v>
      </c>
      <c r="H310" s="6">
        <v>99199551</v>
      </c>
      <c r="I310" s="12">
        <f t="shared" si="150"/>
        <v>198399102</v>
      </c>
      <c r="J310" s="6">
        <v>24642035.410156</v>
      </c>
      <c r="K310" s="12">
        <f t="shared" si="151"/>
        <v>197136283.281248</v>
      </c>
      <c r="L310" s="6">
        <f t="shared" si="152"/>
        <v>1293.491792</v>
      </c>
      <c r="M310" s="6">
        <f t="shared" si="153"/>
        <v>5242880</v>
      </c>
      <c r="N310" s="13">
        <f t="shared" si="154"/>
        <v>1.0064058158028188</v>
      </c>
      <c r="O310" s="13">
        <f t="shared" si="149"/>
        <v>1.3333333333333333</v>
      </c>
      <c r="P310" s="7">
        <f t="shared" si="155"/>
        <v>0</v>
      </c>
      <c r="Q310" s="7">
        <f t="shared" si="156"/>
        <v>3.8966073860225742E-2</v>
      </c>
      <c r="R310" s="6">
        <f t="shared" si="157"/>
        <v>3.8966073860225742E-2</v>
      </c>
      <c r="S310" s="6">
        <f t="shared" si="158"/>
        <v>3.8966073860225742E-2</v>
      </c>
      <c r="T310" s="7">
        <f t="shared" si="159"/>
        <v>0</v>
      </c>
      <c r="U310" s="7">
        <f t="shared" si="160"/>
        <v>2.631509436808563</v>
      </c>
      <c r="V310" s="7">
        <f t="shared" si="161"/>
        <v>8.1258080338109604</v>
      </c>
      <c r="W310" s="6">
        <f t="shared" si="162"/>
        <v>10.757317470619522</v>
      </c>
      <c r="X310" s="6">
        <v>3.6928000000000002E-2</v>
      </c>
      <c r="Y310" s="6">
        <v>10.939811388252673</v>
      </c>
      <c r="Z310" s="3">
        <f t="shared" si="163"/>
        <v>5.3725926668110917</v>
      </c>
      <c r="AA310" s="3">
        <f t="shared" si="164"/>
        <v>42.707167088658579</v>
      </c>
      <c r="AB310" s="6">
        <f t="shared" si="165"/>
        <v>5.5190474984449169</v>
      </c>
      <c r="AC310" s="6">
        <f t="shared" si="168"/>
        <v>5.5190474984449169</v>
      </c>
      <c r="AD310" s="6">
        <f t="shared" si="166"/>
        <v>1.668163290540049</v>
      </c>
    </row>
    <row r="311" spans="6:30">
      <c r="F311" s="6">
        <f t="shared" si="167"/>
        <v>1360639704</v>
      </c>
      <c r="G311" s="6">
        <v>1504002</v>
      </c>
      <c r="H311" s="6">
        <v>110879972</v>
      </c>
      <c r="I311" s="12">
        <f t="shared" si="150"/>
        <v>221759944</v>
      </c>
      <c r="J311" s="6">
        <v>22565924.630858999</v>
      </c>
      <c r="K311" s="12">
        <f t="shared" si="151"/>
        <v>180527397.04687199</v>
      </c>
      <c r="L311" s="6">
        <f t="shared" si="152"/>
        <v>1360.6397039999999</v>
      </c>
      <c r="M311" s="6">
        <f t="shared" si="153"/>
        <v>5242880</v>
      </c>
      <c r="N311" s="13">
        <f t="shared" si="154"/>
        <v>1.2284004955902756</v>
      </c>
      <c r="O311" s="13">
        <f t="shared" si="149"/>
        <v>1.3333333333333333</v>
      </c>
      <c r="P311" s="7">
        <f t="shared" si="155"/>
        <v>0</v>
      </c>
      <c r="Q311" s="7">
        <f t="shared" si="156"/>
        <v>3.5683151625045595E-2</v>
      </c>
      <c r="R311" s="6">
        <f t="shared" si="157"/>
        <v>3.5683151625045595E-2</v>
      </c>
      <c r="S311" s="6">
        <f t="shared" si="158"/>
        <v>3.5683151625045595E-2</v>
      </c>
      <c r="T311" s="7">
        <f t="shared" si="159"/>
        <v>0</v>
      </c>
      <c r="U311" s="7">
        <f t="shared" si="160"/>
        <v>2.4098027061491147</v>
      </c>
      <c r="V311" s="7">
        <f t="shared" si="161"/>
        <v>6.093475846845025</v>
      </c>
      <c r="W311" s="6">
        <f t="shared" si="162"/>
        <v>8.5032785529941393</v>
      </c>
      <c r="X311" s="6">
        <v>2.7692000000000001E-2</v>
      </c>
      <c r="Y311" s="6">
        <v>8.3942972615448515</v>
      </c>
      <c r="Z311" s="3">
        <f t="shared" si="163"/>
        <v>8.0080869565217387</v>
      </c>
      <c r="AA311" s="3">
        <f t="shared" si="164"/>
        <v>52.152938623969945</v>
      </c>
      <c r="AB311" s="6">
        <f t="shared" si="165"/>
        <v>28.857257059965306</v>
      </c>
      <c r="AC311" s="6">
        <f t="shared" si="168"/>
        <v>28.857257059965306</v>
      </c>
      <c r="AD311" s="6">
        <f t="shared" si="166"/>
        <v>1.2982777241942864</v>
      </c>
    </row>
    <row r="312" spans="6:30">
      <c r="F312" s="6">
        <f t="shared" si="167"/>
        <v>1594094272</v>
      </c>
      <c r="G312" s="6">
        <v>8345600</v>
      </c>
      <c r="H312" s="6">
        <v>118931856</v>
      </c>
      <c r="I312" s="12">
        <f t="shared" si="150"/>
        <v>237863712</v>
      </c>
      <c r="J312" s="6">
        <v>51290427.792969003</v>
      </c>
      <c r="K312" s="12">
        <f t="shared" si="151"/>
        <v>410323422.34375203</v>
      </c>
      <c r="L312" s="6">
        <f t="shared" si="152"/>
        <v>1594.094272</v>
      </c>
      <c r="M312" s="6">
        <f t="shared" si="153"/>
        <v>5242880</v>
      </c>
      <c r="N312" s="13">
        <f t="shared" si="154"/>
        <v>0.57969810897299345</v>
      </c>
      <c r="O312" s="13">
        <f t="shared" si="149"/>
        <v>1.3333333333333333</v>
      </c>
      <c r="P312" s="7">
        <f t="shared" si="155"/>
        <v>0</v>
      </c>
      <c r="Q312" s="7">
        <f t="shared" si="156"/>
        <v>8.1104769327606172E-2</v>
      </c>
      <c r="R312" s="6">
        <f t="shared" si="157"/>
        <v>8.1104769327606172E-2</v>
      </c>
      <c r="S312" s="6">
        <f t="shared" si="158"/>
        <v>8.1104769327606172E-2</v>
      </c>
      <c r="T312" s="7">
        <f t="shared" si="159"/>
        <v>0</v>
      </c>
      <c r="U312" s="7">
        <f t="shared" si="160"/>
        <v>5.4772766335494714</v>
      </c>
      <c r="V312" s="7">
        <f t="shared" si="161"/>
        <v>14.265493252598691</v>
      </c>
      <c r="W312" s="6">
        <f t="shared" si="162"/>
        <v>19.742769886148164</v>
      </c>
      <c r="X312" s="6">
        <v>6.4829999999999999E-2</v>
      </c>
      <c r="Y312" s="6">
        <v>19.461966</v>
      </c>
      <c r="Z312" s="3">
        <f t="shared" si="163"/>
        <v>3.6690376677464136</v>
      </c>
      <c r="AA312" s="3">
        <f t="shared" si="164"/>
        <v>50.633771074348552</v>
      </c>
      <c r="AB312" s="6">
        <f t="shared" si="165"/>
        <v>25.10376265248523</v>
      </c>
      <c r="AC312" s="6">
        <f t="shared" si="168"/>
        <v>25.10376265248523</v>
      </c>
      <c r="AD312" s="6">
        <f t="shared" si="166"/>
        <v>1.4428341214251603</v>
      </c>
    </row>
    <row r="313" spans="6:30">
      <c r="F313" s="6">
        <f t="shared" si="167"/>
        <v>1666896280</v>
      </c>
      <c r="G313" s="6">
        <v>50912018</v>
      </c>
      <c r="H313" s="6">
        <v>54054660</v>
      </c>
      <c r="I313" s="12">
        <f t="shared" si="150"/>
        <v>108109320</v>
      </c>
      <c r="J313" s="6">
        <v>43239123.6875</v>
      </c>
      <c r="K313" s="12">
        <f t="shared" si="151"/>
        <v>345912989.5</v>
      </c>
      <c r="L313" s="6">
        <f t="shared" si="152"/>
        <v>1666.8962799999999</v>
      </c>
      <c r="M313" s="6">
        <f t="shared" si="153"/>
        <v>5242880</v>
      </c>
      <c r="N313" s="13">
        <f t="shared" si="154"/>
        <v>0.31253327652212959</v>
      </c>
      <c r="O313" s="13">
        <f t="shared" si="149"/>
        <v>1.3333333333333333</v>
      </c>
      <c r="P313" s="7">
        <f t="shared" si="155"/>
        <v>0</v>
      </c>
      <c r="Q313" s="7">
        <f t="shared" si="156"/>
        <v>6.8373365236061689E-2</v>
      </c>
      <c r="R313" s="6">
        <f t="shared" si="157"/>
        <v>6.8373365236061689E-2</v>
      </c>
      <c r="S313" s="6">
        <f t="shared" si="158"/>
        <v>6.8373365236061689E-2</v>
      </c>
      <c r="T313" s="7">
        <f t="shared" si="159"/>
        <v>0</v>
      </c>
      <c r="U313" s="7">
        <f t="shared" si="160"/>
        <v>4.617482287039234</v>
      </c>
      <c r="V313" s="7">
        <f t="shared" si="161"/>
        <v>20.74514742210777</v>
      </c>
      <c r="W313" s="6">
        <f t="shared" si="162"/>
        <v>25.362629709147004</v>
      </c>
      <c r="X313" s="6">
        <v>9.4277E-2</v>
      </c>
      <c r="Y313" s="6">
        <v>26.138298249999998</v>
      </c>
      <c r="Z313" s="3">
        <f t="shared" si="163"/>
        <v>1.1467199847258611</v>
      </c>
      <c r="AA313" s="3">
        <f t="shared" si="164"/>
        <v>29.352905968581943</v>
      </c>
      <c r="AB313" s="6">
        <f t="shared" si="165"/>
        <v>27.476091479298571</v>
      </c>
      <c r="AC313" s="6">
        <f t="shared" si="168"/>
        <v>27.476091479298571</v>
      </c>
      <c r="AD313" s="6">
        <f t="shared" si="166"/>
        <v>2.9675556282742854</v>
      </c>
    </row>
    <row r="314" spans="6:30">
      <c r="F314" s="6">
        <f t="shared" si="167"/>
        <v>1926230720</v>
      </c>
      <c r="G314" s="6">
        <v>16777216</v>
      </c>
      <c r="H314" s="6">
        <v>132557200</v>
      </c>
      <c r="I314" s="12">
        <f t="shared" si="150"/>
        <v>265114400</v>
      </c>
      <c r="J314" s="6">
        <v>57788100.308594003</v>
      </c>
      <c r="K314" s="12">
        <f t="shared" si="151"/>
        <v>462304802.46875203</v>
      </c>
      <c r="L314" s="6">
        <f t="shared" si="152"/>
        <v>1926.23072</v>
      </c>
      <c r="M314" s="6">
        <f t="shared" si="153"/>
        <v>5242880</v>
      </c>
      <c r="N314" s="13">
        <f t="shared" si="154"/>
        <v>0.5734623533743618</v>
      </c>
      <c r="O314" s="13">
        <f t="shared" si="149"/>
        <v>1.3333333333333333</v>
      </c>
      <c r="P314" s="7">
        <f t="shared" si="155"/>
        <v>0</v>
      </c>
      <c r="Q314" s="7">
        <f t="shared" si="156"/>
        <v>9.1379439538454621E-2</v>
      </c>
      <c r="R314" s="6">
        <f t="shared" si="157"/>
        <v>9.1379439538454621E-2</v>
      </c>
      <c r="S314" s="6">
        <f t="shared" si="158"/>
        <v>9.1379439538454621E-2</v>
      </c>
      <c r="T314" s="7">
        <f t="shared" si="159"/>
        <v>0</v>
      </c>
      <c r="U314" s="7">
        <f t="shared" si="160"/>
        <v>6.1711595152821932</v>
      </c>
      <c r="V314" s="7">
        <f t="shared" si="161"/>
        <v>16.354376909037367</v>
      </c>
      <c r="W314" s="6">
        <f t="shared" si="162"/>
        <v>22.525536424319561</v>
      </c>
      <c r="X314" s="6">
        <v>7.4323E-2</v>
      </c>
      <c r="Y314" s="6">
        <v>22.828528047023848</v>
      </c>
      <c r="Z314" s="3">
        <f t="shared" si="163"/>
        <v>3.567057303930143</v>
      </c>
      <c r="AA314" s="3">
        <f t="shared" si="164"/>
        <v>49.761694492283894</v>
      </c>
      <c r="AB314" s="6">
        <f t="shared" si="165"/>
        <v>22.949073017039975</v>
      </c>
      <c r="AC314" s="6">
        <f t="shared" si="168"/>
        <v>22.949073017039975</v>
      </c>
      <c r="AD314" s="6">
        <f t="shared" si="166"/>
        <v>1.3272499307890671</v>
      </c>
    </row>
    <row r="315" spans="6:30">
      <c r="F315" s="6">
        <f t="shared" si="167"/>
        <v>2477609052</v>
      </c>
      <c r="G315" s="6">
        <v>7414866</v>
      </c>
      <c r="H315" s="6">
        <v>194109311</v>
      </c>
      <c r="I315" s="12">
        <f t="shared" si="150"/>
        <v>388218622</v>
      </c>
      <c r="J315" s="6">
        <v>40629328.234375</v>
      </c>
      <c r="K315" s="12">
        <f t="shared" si="151"/>
        <v>325034625.875</v>
      </c>
      <c r="L315" s="6">
        <f t="shared" si="152"/>
        <v>2477.6090519999998</v>
      </c>
      <c r="M315" s="6">
        <f t="shared" si="153"/>
        <v>5242880</v>
      </c>
      <c r="N315" s="13">
        <f t="shared" si="154"/>
        <v>1.1943915850654598</v>
      </c>
      <c r="O315" s="13">
        <f t="shared" si="149"/>
        <v>1.3333333333333333</v>
      </c>
      <c r="P315" s="7">
        <f t="shared" si="155"/>
        <v>0</v>
      </c>
      <c r="Q315" s="7">
        <f t="shared" si="156"/>
        <v>6.4246535585267592E-2</v>
      </c>
      <c r="R315" s="6">
        <f t="shared" si="157"/>
        <v>6.4246535585267592E-2</v>
      </c>
      <c r="S315" s="6">
        <f t="shared" si="158"/>
        <v>6.4246535585267592E-2</v>
      </c>
      <c r="T315" s="7">
        <f t="shared" si="159"/>
        <v>0</v>
      </c>
      <c r="U315" s="7">
        <f t="shared" si="160"/>
        <v>4.3387836629715135</v>
      </c>
      <c r="V315" s="7">
        <f t="shared" si="161"/>
        <v>24.299968392271769</v>
      </c>
      <c r="W315" s="6">
        <f t="shared" si="162"/>
        <v>28.63875205524328</v>
      </c>
      <c r="X315" s="6">
        <v>0.110432</v>
      </c>
      <c r="Y315" s="6">
        <v>28.410472533370143</v>
      </c>
      <c r="Z315" s="3">
        <f t="shared" si="163"/>
        <v>3.5154540531729932</v>
      </c>
      <c r="AA315" s="3">
        <f t="shared" si="164"/>
        <v>23.546408713054188</v>
      </c>
      <c r="AB315" s="6">
        <f t="shared" si="165"/>
        <v>41.822537321367363</v>
      </c>
      <c r="AC315" s="6">
        <f t="shared" si="168"/>
        <v>41.822537321367363</v>
      </c>
      <c r="AD315" s="6">
        <f t="shared" si="166"/>
        <v>0.80350484000224398</v>
      </c>
    </row>
    <row r="316" spans="6:30">
      <c r="F316" s="6">
        <f t="shared" si="167"/>
        <v>3111593792</v>
      </c>
      <c r="G316" s="6">
        <v>16240000</v>
      </c>
      <c r="H316" s="6">
        <v>232232816</v>
      </c>
      <c r="I316" s="12">
        <f t="shared" si="150"/>
        <v>464465632</v>
      </c>
      <c r="J316" s="6">
        <v>100084853.85156199</v>
      </c>
      <c r="K316" s="12">
        <f t="shared" si="151"/>
        <v>800678830.81249595</v>
      </c>
      <c r="L316" s="6">
        <f t="shared" si="152"/>
        <v>3111.5937920000001</v>
      </c>
      <c r="M316" s="6">
        <f t="shared" si="153"/>
        <v>5242880</v>
      </c>
      <c r="N316" s="13">
        <f t="shared" si="154"/>
        <v>0.58008981145246385</v>
      </c>
      <c r="O316" s="13">
        <f t="shared" si="149"/>
        <v>1.3333333333333333</v>
      </c>
      <c r="P316" s="7">
        <f t="shared" si="155"/>
        <v>0</v>
      </c>
      <c r="Q316" s="7">
        <f t="shared" si="156"/>
        <v>0.15826264927216802</v>
      </c>
      <c r="R316" s="6">
        <f t="shared" si="157"/>
        <v>0.15826264927216802</v>
      </c>
      <c r="S316" s="6">
        <f t="shared" si="158"/>
        <v>0.15826264927216802</v>
      </c>
      <c r="T316" s="7">
        <f t="shared" si="159"/>
        <v>0</v>
      </c>
      <c r="U316" s="7">
        <f t="shared" si="160"/>
        <v>10.688006611801388</v>
      </c>
      <c r="V316" s="7">
        <f t="shared" si="161"/>
        <v>27.700318033370142</v>
      </c>
      <c r="W316" s="6">
        <f t="shared" si="162"/>
        <v>38.388324645171529</v>
      </c>
      <c r="X316" s="6">
        <v>0.125885</v>
      </c>
      <c r="Y316" s="6">
        <v>38.384134857106893</v>
      </c>
      <c r="Z316" s="3">
        <f t="shared" si="163"/>
        <v>3.6896026691027526</v>
      </c>
      <c r="AA316" s="3">
        <f t="shared" si="164"/>
        <v>50.883192171426046</v>
      </c>
      <c r="AB316" s="6">
        <f t="shared" si="165"/>
        <v>25.72002166435081</v>
      </c>
      <c r="AC316" s="6">
        <f t="shared" si="168"/>
        <v>25.72002166435081</v>
      </c>
      <c r="AD316" s="6">
        <f t="shared" si="166"/>
        <v>1.0915416174503785E-2</v>
      </c>
    </row>
    <row r="317" spans="6:30">
      <c r="F317" s="6">
        <f t="shared" si="167"/>
        <v>3437224876</v>
      </c>
      <c r="G317" s="6">
        <v>2017169</v>
      </c>
      <c r="H317" s="6">
        <v>283073458</v>
      </c>
      <c r="I317" s="12">
        <f t="shared" si="150"/>
        <v>566146916</v>
      </c>
      <c r="J317" s="6">
        <v>58558108.859375</v>
      </c>
      <c r="K317" s="12">
        <f t="shared" si="151"/>
        <v>468464870.875</v>
      </c>
      <c r="L317" s="6">
        <f t="shared" si="152"/>
        <v>3437.2248760000002</v>
      </c>
      <c r="M317" s="6">
        <f t="shared" si="153"/>
        <v>5242880</v>
      </c>
      <c r="N317" s="13">
        <f t="shared" si="154"/>
        <v>1.2085151976124682</v>
      </c>
      <c r="O317" s="13">
        <f t="shared" si="149"/>
        <v>1.3333333333333333</v>
      </c>
      <c r="P317" s="7">
        <f t="shared" si="155"/>
        <v>0</v>
      </c>
      <c r="Q317" s="7">
        <f t="shared" si="156"/>
        <v>9.2597042287713385E-2</v>
      </c>
      <c r="R317" s="6">
        <f t="shared" si="157"/>
        <v>9.2597042287713385E-2</v>
      </c>
      <c r="S317" s="6">
        <f t="shared" si="158"/>
        <v>9.2597042287713385E-2</v>
      </c>
      <c r="T317" s="7">
        <f t="shared" si="159"/>
        <v>0</v>
      </c>
      <c r="U317" s="7">
        <f t="shared" si="160"/>
        <v>6.2533883058052506</v>
      </c>
      <c r="V317" s="7">
        <f t="shared" si="161"/>
        <v>15.87688006562939</v>
      </c>
      <c r="W317" s="6">
        <f t="shared" si="162"/>
        <v>22.130268371434639</v>
      </c>
      <c r="X317" s="6">
        <v>7.2152999999999995E-2</v>
      </c>
      <c r="Y317" s="6">
        <v>21.73654220625</v>
      </c>
      <c r="Z317" s="3">
        <f t="shared" si="163"/>
        <v>7.8464778456890221</v>
      </c>
      <c r="AA317" s="3">
        <f t="shared" si="164"/>
        <v>51.941277105595063</v>
      </c>
      <c r="AB317" s="6">
        <f t="shared" si="165"/>
        <v>28.334292805168726</v>
      </c>
      <c r="AC317" s="6">
        <f t="shared" si="168"/>
        <v>28.334292805168726</v>
      </c>
      <c r="AD317" s="6">
        <f t="shared" si="166"/>
        <v>1.8113560172023528</v>
      </c>
    </row>
    <row r="318" spans="6:30">
      <c r="F318" s="6">
        <f t="shared" si="167"/>
        <v>3947774864</v>
      </c>
      <c r="G318" s="6">
        <v>18520486</v>
      </c>
      <c r="H318" s="6">
        <v>298113762</v>
      </c>
      <c r="I318" s="12">
        <f t="shared" si="150"/>
        <v>596227524</v>
      </c>
      <c r="J318" s="6">
        <v>67469649.703125</v>
      </c>
      <c r="K318" s="12">
        <f t="shared" si="151"/>
        <v>539757197.625</v>
      </c>
      <c r="L318" s="6">
        <f t="shared" si="152"/>
        <v>3947.774864</v>
      </c>
      <c r="M318" s="6">
        <f t="shared" si="153"/>
        <v>5242880</v>
      </c>
      <c r="N318" s="13">
        <f t="shared" si="154"/>
        <v>1.1046217199575599</v>
      </c>
      <c r="O318" s="13">
        <f t="shared" si="149"/>
        <v>1.3333333333333333</v>
      </c>
      <c r="P318" s="7">
        <f t="shared" si="155"/>
        <v>0</v>
      </c>
      <c r="Q318" s="7">
        <f t="shared" si="156"/>
        <v>0.10668872558197834</v>
      </c>
      <c r="R318" s="6">
        <f t="shared" si="157"/>
        <v>0.10668872558197834</v>
      </c>
      <c r="S318" s="6">
        <f t="shared" si="158"/>
        <v>0.10668872558197834</v>
      </c>
      <c r="T318" s="7">
        <f t="shared" si="159"/>
        <v>0</v>
      </c>
      <c r="U318" s="7">
        <f t="shared" si="160"/>
        <v>7.2050468614604393</v>
      </c>
      <c r="V318" s="7">
        <f t="shared" si="161"/>
        <v>21.340148097027203</v>
      </c>
      <c r="W318" s="6">
        <f t="shared" si="162"/>
        <v>28.545194958487642</v>
      </c>
      <c r="X318" s="6">
        <v>9.6980999999999998E-2</v>
      </c>
      <c r="Y318" s="6">
        <v>28.44276400910854</v>
      </c>
      <c r="Z318" s="3">
        <f t="shared" si="163"/>
        <v>6.1478797290190856</v>
      </c>
      <c r="AA318" s="3">
        <f t="shared" si="164"/>
        <v>44.524778884523776</v>
      </c>
      <c r="AB318" s="6">
        <f t="shared" si="165"/>
        <v>10.009925224506183</v>
      </c>
      <c r="AC318" s="6">
        <f t="shared" si="168"/>
        <v>10.009925224506183</v>
      </c>
      <c r="AD318" s="6">
        <f t="shared" si="166"/>
        <v>0.36013008210558928</v>
      </c>
    </row>
    <row r="319" spans="6:30">
      <c r="F319" s="6">
        <f t="shared" si="167"/>
        <v>5374667712</v>
      </c>
      <c r="G319" s="6">
        <v>27993600</v>
      </c>
      <c r="H319" s="6">
        <v>401232976</v>
      </c>
      <c r="I319" s="12">
        <f t="shared" si="150"/>
        <v>802465952</v>
      </c>
      <c r="J319" s="6">
        <v>172940450.078125</v>
      </c>
      <c r="K319" s="12">
        <f t="shared" si="151"/>
        <v>1383523600.625</v>
      </c>
      <c r="L319" s="6">
        <f t="shared" si="152"/>
        <v>5374.6677120000004</v>
      </c>
      <c r="M319" s="6">
        <f t="shared" si="153"/>
        <v>5242880</v>
      </c>
      <c r="N319" s="13">
        <f t="shared" si="154"/>
        <v>0.58001609198244974</v>
      </c>
      <c r="O319" s="13">
        <f t="shared" si="149"/>
        <v>1.3333333333333333</v>
      </c>
      <c r="P319" s="7">
        <f t="shared" si="155"/>
        <v>0</v>
      </c>
      <c r="Q319" s="7">
        <f t="shared" si="156"/>
        <v>0.27346808974990594</v>
      </c>
      <c r="R319" s="6">
        <f t="shared" si="157"/>
        <v>0.27346808974990594</v>
      </c>
      <c r="S319" s="6">
        <f t="shared" si="158"/>
        <v>0.27346808974990594</v>
      </c>
      <c r="T319" s="7">
        <f t="shared" si="159"/>
        <v>0</v>
      </c>
      <c r="U319" s="7">
        <f t="shared" si="160"/>
        <v>18.468215746453431</v>
      </c>
      <c r="V319" s="7">
        <f t="shared" si="161"/>
        <v>47.98117128976785</v>
      </c>
      <c r="W319" s="6">
        <f t="shared" si="162"/>
        <v>66.449387036221282</v>
      </c>
      <c r="X319" s="6">
        <v>0.218052</v>
      </c>
      <c r="Y319" s="6">
        <v>66.273271199927322</v>
      </c>
      <c r="Z319" s="3">
        <f t="shared" si="163"/>
        <v>3.6801586410580964</v>
      </c>
      <c r="AA319" s="3">
        <f t="shared" si="164"/>
        <v>50.759400532900415</v>
      </c>
      <c r="AB319" s="6">
        <f t="shared" si="165"/>
        <v>25.414162562098007</v>
      </c>
      <c r="AC319" s="6">
        <f t="shared" si="168"/>
        <v>25.414162562098007</v>
      </c>
      <c r="AD319" s="6">
        <f t="shared" si="166"/>
        <v>0.26574187919994025</v>
      </c>
    </row>
    <row r="320" spans="6:30">
      <c r="F320" s="6">
        <f t="shared" si="167"/>
        <v>8134875096</v>
      </c>
      <c r="G320" s="6">
        <v>22744080</v>
      </c>
      <c r="H320" s="6">
        <v>639999458</v>
      </c>
      <c r="I320" s="12">
        <f t="shared" si="150"/>
        <v>1279998916</v>
      </c>
      <c r="J320" s="6">
        <v>136422747.765625</v>
      </c>
      <c r="K320" s="12">
        <f t="shared" si="151"/>
        <v>1091381982.125</v>
      </c>
      <c r="L320" s="6">
        <f t="shared" si="152"/>
        <v>8134.8750959999998</v>
      </c>
      <c r="M320" s="6">
        <f t="shared" si="153"/>
        <v>5242880</v>
      </c>
      <c r="N320" s="13">
        <f t="shared" si="154"/>
        <v>1.172823939706013</v>
      </c>
      <c r="O320" s="13">
        <f t="shared" si="149"/>
        <v>1.3333333333333333</v>
      </c>
      <c r="P320" s="7">
        <f t="shared" si="155"/>
        <v>0</v>
      </c>
      <c r="Q320" s="7">
        <f t="shared" si="156"/>
        <v>0.21572320537529158</v>
      </c>
      <c r="R320" s="6">
        <f t="shared" si="157"/>
        <v>0.21572320537529158</v>
      </c>
      <c r="S320" s="6">
        <f t="shared" si="158"/>
        <v>0.21572320537529158</v>
      </c>
      <c r="T320" s="7">
        <f t="shared" si="159"/>
        <v>0</v>
      </c>
      <c r="U320" s="7">
        <f t="shared" si="160"/>
        <v>14.56851035903628</v>
      </c>
      <c r="V320" s="7">
        <f t="shared" si="161"/>
        <v>39.526836625907073</v>
      </c>
      <c r="W320" s="6">
        <f t="shared" si="162"/>
        <v>54.095346984943355</v>
      </c>
      <c r="X320" s="6">
        <v>0.17963100000000001</v>
      </c>
      <c r="Y320" s="6">
        <v>53.120479320000008</v>
      </c>
      <c r="Z320" s="3">
        <f t="shared" si="163"/>
        <v>7.1257128001291532</v>
      </c>
      <c r="AA320" s="3">
        <f t="shared" si="164"/>
        <v>48.605507161904121</v>
      </c>
      <c r="AB320" s="6">
        <f t="shared" si="165"/>
        <v>20.09241465854533</v>
      </c>
      <c r="AC320" s="6">
        <f t="shared" si="168"/>
        <v>20.09241465854533</v>
      </c>
      <c r="AD320" s="6">
        <f t="shared" si="166"/>
        <v>1.8352011830892985</v>
      </c>
    </row>
    <row r="321" spans="4:30">
      <c r="F321" s="6">
        <f t="shared" si="167"/>
        <v>12025569884</v>
      </c>
      <c r="G321" s="6">
        <v>39459925</v>
      </c>
      <c r="H321" s="6">
        <v>936364282</v>
      </c>
      <c r="I321" s="12">
        <f t="shared" si="150"/>
        <v>1872728564</v>
      </c>
      <c r="J321" s="6">
        <v>203614990.46875</v>
      </c>
      <c r="K321" s="12">
        <f t="shared" si="151"/>
        <v>1628919923.75</v>
      </c>
      <c r="L321" s="6">
        <f t="shared" si="152"/>
        <v>12025.569884</v>
      </c>
      <c r="M321" s="6">
        <f t="shared" si="153"/>
        <v>5242880</v>
      </c>
      <c r="N321" s="13">
        <f t="shared" si="154"/>
        <v>1.1496750311020314</v>
      </c>
      <c r="O321" s="13">
        <f t="shared" ref="O321:O322" si="169">4/3</f>
        <v>1.3333333333333333</v>
      </c>
      <c r="P321" s="7">
        <f t="shared" si="155"/>
        <v>0</v>
      </c>
      <c r="Q321" s="7">
        <f t="shared" si="156"/>
        <v>0.32197327150924038</v>
      </c>
      <c r="R321" s="6">
        <f t="shared" si="157"/>
        <v>0.32197327150924038</v>
      </c>
      <c r="S321" s="6">
        <f t="shared" si="158"/>
        <v>0.32197327150924038</v>
      </c>
      <c r="T321" s="7">
        <f t="shared" si="159"/>
        <v>0</v>
      </c>
      <c r="U321" s="7">
        <f t="shared" si="160"/>
        <v>21.743933079219985</v>
      </c>
      <c r="V321" s="7">
        <f t="shared" si="161"/>
        <v>88.993749245947114</v>
      </c>
      <c r="W321" s="6">
        <f t="shared" si="162"/>
        <v>110.7376823251671</v>
      </c>
      <c r="X321" s="6">
        <v>0.40443499999999999</v>
      </c>
      <c r="Y321" s="6">
        <v>109.88866618178142</v>
      </c>
      <c r="Z321" s="3">
        <f t="shared" si="163"/>
        <v>4.6304809524398234</v>
      </c>
      <c r="AA321" s="3">
        <f t="shared" si="164"/>
        <v>32.221146513036707</v>
      </c>
      <c r="AB321" s="6">
        <f t="shared" si="165"/>
        <v>20.389365037832931</v>
      </c>
      <c r="AC321" s="6">
        <f t="shared" si="168"/>
        <v>20.389365037832931</v>
      </c>
      <c r="AD321" s="6">
        <f t="shared" si="166"/>
        <v>0.77261484089834387</v>
      </c>
    </row>
    <row r="322" spans="4:30">
      <c r="F322" s="6">
        <f t="shared" si="167"/>
        <v>14601681380</v>
      </c>
      <c r="G322" s="6">
        <v>118142155</v>
      </c>
      <c r="H322" s="6">
        <v>1019903190</v>
      </c>
      <c r="I322" s="12">
        <f t="shared" si="150"/>
        <v>2039806380</v>
      </c>
      <c r="J322" s="6">
        <v>256599293.5</v>
      </c>
      <c r="K322" s="12">
        <f t="shared" si="151"/>
        <v>2052794348</v>
      </c>
      <c r="L322" s="6">
        <f t="shared" si="152"/>
        <v>14601.68138</v>
      </c>
      <c r="M322" s="6">
        <f t="shared" si="153"/>
        <v>5242880</v>
      </c>
      <c r="N322" s="13">
        <f t="shared" si="154"/>
        <v>0.99367303012469133</v>
      </c>
      <c r="O322" s="13">
        <f t="shared" si="169"/>
        <v>1.3333333333333333</v>
      </c>
      <c r="P322" s="7">
        <f t="shared" si="155"/>
        <v>0</v>
      </c>
      <c r="Q322" s="7">
        <f t="shared" si="156"/>
        <v>0.40575653985473459</v>
      </c>
      <c r="R322" s="6">
        <f t="shared" si="157"/>
        <v>0.40575653985473459</v>
      </c>
      <c r="S322" s="6">
        <f t="shared" si="158"/>
        <v>0.40575653985473459</v>
      </c>
      <c r="T322" s="7">
        <f t="shared" si="159"/>
        <v>0</v>
      </c>
      <c r="U322" s="7">
        <f t="shared" si="160"/>
        <v>27.402097719791623</v>
      </c>
      <c r="V322" s="7">
        <f t="shared" si="161"/>
        <v>85.052969997747368</v>
      </c>
      <c r="W322" s="6">
        <f t="shared" si="162"/>
        <v>112.45506771753899</v>
      </c>
      <c r="X322" s="6">
        <v>0.38652599999999998</v>
      </c>
      <c r="Y322" s="6">
        <v>113.55782492730786</v>
      </c>
      <c r="Z322" s="3">
        <f t="shared" si="163"/>
        <v>5.2772811660793835</v>
      </c>
      <c r="AA322" s="3">
        <f t="shared" si="164"/>
        <v>42.48706370076011</v>
      </c>
      <c r="AB322" s="6">
        <f t="shared" si="165"/>
        <v>4.9752254323731409</v>
      </c>
      <c r="AC322" s="6">
        <f t="shared" si="168"/>
        <v>4.9752254323731409</v>
      </c>
      <c r="AD322" s="6">
        <f t="shared" si="166"/>
        <v>0.9710975095505564</v>
      </c>
    </row>
    <row r="323" spans="4:30">
      <c r="Z323" s="3">
        <f>AVERAGE(Z108:Z322)</f>
        <v>3.837028914259998</v>
      </c>
      <c r="AA323" s="3">
        <f>AVERAGE(AA108:AA322)</f>
        <v>39.957052006861183</v>
      </c>
    </row>
    <row r="324" spans="4:30">
      <c r="E324" s="6"/>
      <c r="F324" s="6"/>
      <c r="G324" s="4" t="s">
        <v>50</v>
      </c>
      <c r="K324" s="9"/>
      <c r="L324" s="9"/>
      <c r="Z324" s="3">
        <f>STDEV(Z108:Z322)</f>
        <v>1.8948141047873202</v>
      </c>
      <c r="AA324" s="3">
        <f>STDEV(AA108:AA322)</f>
        <v>10.865621558780241</v>
      </c>
    </row>
    <row r="325" spans="4:30">
      <c r="E325" s="6"/>
      <c r="F325" s="6"/>
      <c r="G325" t="s">
        <v>32</v>
      </c>
      <c r="H325" t="s">
        <v>79</v>
      </c>
      <c r="I325" t="s">
        <v>33</v>
      </c>
      <c r="J325" t="s">
        <v>75</v>
      </c>
      <c r="K325" t="s">
        <v>63</v>
      </c>
      <c r="L325" t="s">
        <v>61</v>
      </c>
      <c r="M325" t="s">
        <v>65</v>
      </c>
      <c r="N325" s="9" t="s">
        <v>59</v>
      </c>
      <c r="O325" t="s">
        <v>64</v>
      </c>
      <c r="P325" t="s">
        <v>34</v>
      </c>
      <c r="Q325" t="s">
        <v>35</v>
      </c>
      <c r="R325" t="s">
        <v>36</v>
      </c>
      <c r="S325" t="s">
        <v>37</v>
      </c>
      <c r="T325" t="s">
        <v>38</v>
      </c>
      <c r="U325" t="s">
        <v>39</v>
      </c>
      <c r="V325" t="s">
        <v>40</v>
      </c>
      <c r="W325" t="s">
        <v>41</v>
      </c>
      <c r="X325" t="s">
        <v>42</v>
      </c>
      <c r="Y325" t="s">
        <v>43</v>
      </c>
      <c r="Z325" t="s">
        <v>25</v>
      </c>
      <c r="AA325" t="s">
        <v>98</v>
      </c>
      <c r="AB325" t="s">
        <v>44</v>
      </c>
      <c r="AC325" t="s">
        <v>77</v>
      </c>
      <c r="AD325" t="s">
        <v>45</v>
      </c>
    </row>
    <row r="326" spans="4:30">
      <c r="D326" s="6">
        <f>L326*1000000</f>
        <v>32854596</v>
      </c>
      <c r="E326" s="12">
        <f t="shared" ref="E326:E389" si="170">K326/F326</f>
        <v>6.0033112659400071E-5</v>
      </c>
      <c r="F326" s="12">
        <f t="shared" ref="F326:F389" si="171">H326*1.5</f>
        <v>3976002</v>
      </c>
      <c r="G326" s="6">
        <v>52329</v>
      </c>
      <c r="H326" s="6">
        <v>2650668</v>
      </c>
      <c r="I326" s="12">
        <f t="shared" ref="I326:I389" si="172">2*H326</f>
        <v>5301336</v>
      </c>
      <c r="J326" s="6">
        <v>29.836472000000001</v>
      </c>
      <c r="K326" s="12">
        <f t="shared" ref="K326:K389" si="173">J326*8</f>
        <v>238.691776</v>
      </c>
      <c r="L326" s="6">
        <f t="shared" ref="L326:L389" si="174">((H326+2*G326)*8+(G326+H326)*4)/1000000</f>
        <v>32.854596000000001</v>
      </c>
      <c r="M326" s="6">
        <f t="shared" ref="M326:M389" si="175">40*2^20/8</f>
        <v>5242880</v>
      </c>
      <c r="N326" s="13">
        <f t="shared" ref="N326:N389" si="176">I326/K326</f>
        <v>22209.965038761955</v>
      </c>
      <c r="O326" s="13"/>
      <c r="P326" s="7">
        <f t="shared" ref="P326:P389" si="177">$B$32*I326</f>
        <v>0</v>
      </c>
      <c r="Q326" s="7">
        <f t="shared" ref="Q326:Q389" si="178">$C$32*K326</f>
        <v>4.8434354579908987E-8</v>
      </c>
      <c r="R326" s="6">
        <f t="shared" ref="R326:R389" si="179">P326+Q326</f>
        <v>4.8434354579908987E-8</v>
      </c>
      <c r="S326" s="6">
        <f t="shared" ref="S326:S389" si="180">MAX(P326,Q326)</f>
        <v>4.8434354579908987E-8</v>
      </c>
      <c r="T326" s="7">
        <f t="shared" ref="T326:T389" si="181">$D$32*I326</f>
        <v>0</v>
      </c>
      <c r="U326" s="7">
        <f t="shared" ref="U326:U389" si="182">$E$32*K326</f>
        <v>3.1070314895947792E-6</v>
      </c>
      <c r="V326" s="7">
        <f t="shared" ref="V326:V389" si="183">X326*$F$32</f>
        <v>5.9912156035057514E-2</v>
      </c>
      <c r="W326" s="6">
        <f t="shared" ref="W326:W389" si="184">SUM(T326:V326)</f>
        <v>5.9915263066547111E-2</v>
      </c>
      <c r="X326" s="6">
        <v>2.6800000000000001E-4</v>
      </c>
      <c r="Y326" s="6">
        <v>6.4171706666755993E-2</v>
      </c>
      <c r="Z326" s="12">
        <f t="shared" ref="Z326:Z389" si="185">I326/X326/1000000000</f>
        <v>19.78110447761194</v>
      </c>
      <c r="AA326" s="12">
        <f t="shared" ref="AA326:AA389" si="186">K326*8/X326/1000000000</f>
        <v>7.125127641791045E-3</v>
      </c>
      <c r="AB326" s="6">
        <f t="shared" ref="AB326:AB389" si="187">ABS(S326-X326)/ABS(X326)*100</f>
        <v>99.981927479634365</v>
      </c>
      <c r="AC326" s="6">
        <f>ABS(R326-X326)/ABS(X326)*100</f>
        <v>99.981927479634365</v>
      </c>
      <c r="AD326" s="6">
        <f t="shared" ref="AD326:AD389" si="188">ABS(W326-Y326)/ABS(Y326)*100</f>
        <v>6.6328976137608668</v>
      </c>
    </row>
    <row r="327" spans="4:30">
      <c r="D327" s="6">
        <f t="shared" ref="D327:D390" si="189">L327*1000000</f>
        <v>33225288</v>
      </c>
      <c r="E327" s="12">
        <f t="shared" si="170"/>
        <v>2.8930126748449822E-5</v>
      </c>
      <c r="F327" s="12">
        <f t="shared" si="171"/>
        <v>4015986</v>
      </c>
      <c r="G327" s="6">
        <v>54870</v>
      </c>
      <c r="H327" s="6">
        <v>2677324</v>
      </c>
      <c r="I327" s="12">
        <f t="shared" si="172"/>
        <v>5354648</v>
      </c>
      <c r="J327" s="6">
        <v>14.522873000000001</v>
      </c>
      <c r="K327" s="12">
        <f t="shared" si="173"/>
        <v>116.182984</v>
      </c>
      <c r="L327" s="6">
        <f t="shared" si="174"/>
        <v>33.225287999999999</v>
      </c>
      <c r="M327" s="6">
        <f t="shared" si="175"/>
        <v>5242880</v>
      </c>
      <c r="N327" s="13">
        <f t="shared" si="176"/>
        <v>46088.057094488118</v>
      </c>
      <c r="O327" s="13"/>
      <c r="P327" s="7">
        <f t="shared" si="177"/>
        <v>0</v>
      </c>
      <c r="Q327" s="7">
        <f t="shared" si="178"/>
        <v>2.3575373804281772E-8</v>
      </c>
      <c r="R327" s="6">
        <f t="shared" si="179"/>
        <v>2.3575373804281772E-8</v>
      </c>
      <c r="S327" s="6">
        <f t="shared" si="180"/>
        <v>2.3575373804281772E-8</v>
      </c>
      <c r="T327" s="7">
        <f t="shared" si="181"/>
        <v>0</v>
      </c>
      <c r="U327" s="7">
        <f t="shared" si="182"/>
        <v>1.5123444799501027E-6</v>
      </c>
      <c r="V327" s="7">
        <f t="shared" si="183"/>
        <v>4.9628726267846146E-2</v>
      </c>
      <c r="W327" s="6">
        <f t="shared" si="184"/>
        <v>4.9630238612326093E-2</v>
      </c>
      <c r="X327" s="6">
        <v>2.22E-4</v>
      </c>
      <c r="Y327" s="6">
        <v>5.5549950000000001E-2</v>
      </c>
      <c r="Z327" s="12">
        <f t="shared" si="185"/>
        <v>24.120036036036037</v>
      </c>
      <c r="AA327" s="12">
        <f t="shared" si="186"/>
        <v>4.1867741981981982E-3</v>
      </c>
      <c r="AB327" s="6">
        <f t="shared" si="187"/>
        <v>99.989380462250324</v>
      </c>
      <c r="AC327" s="6">
        <f t="shared" ref="AC327:AC390" si="190">ABS(R327-X327)/ABS(X327)*100</f>
        <v>99.989380462250324</v>
      </c>
      <c r="AD327" s="6">
        <f t="shared" si="188"/>
        <v>10.656555744287633</v>
      </c>
    </row>
    <row r="328" spans="4:30">
      <c r="D328" s="6">
        <f t="shared" si="189"/>
        <v>33428136.000000004</v>
      </c>
      <c r="E328" s="12">
        <f t="shared" si="170"/>
        <v>2.7830693250194646E-5</v>
      </c>
      <c r="F328" s="12">
        <f t="shared" si="171"/>
        <v>4047694.5</v>
      </c>
      <c r="G328" s="6">
        <v>52329</v>
      </c>
      <c r="H328" s="6">
        <v>2698463</v>
      </c>
      <c r="I328" s="12">
        <f t="shared" si="172"/>
        <v>5396926</v>
      </c>
      <c r="J328" s="6">
        <v>14.081268</v>
      </c>
      <c r="K328" s="12">
        <f t="shared" si="173"/>
        <v>112.650144</v>
      </c>
      <c r="L328" s="6">
        <f t="shared" si="174"/>
        <v>33.428136000000002</v>
      </c>
      <c r="M328" s="6">
        <f t="shared" si="175"/>
        <v>5242880</v>
      </c>
      <c r="N328" s="13">
        <f t="shared" si="176"/>
        <v>47908.735917816492</v>
      </c>
      <c r="O328" s="13"/>
      <c r="P328" s="7">
        <f t="shared" si="177"/>
        <v>0</v>
      </c>
      <c r="Q328" s="7">
        <f t="shared" si="178"/>
        <v>2.2858504425279431E-8</v>
      </c>
      <c r="R328" s="6">
        <f t="shared" si="179"/>
        <v>2.2858504425279431E-8</v>
      </c>
      <c r="S328" s="6">
        <f t="shared" si="180"/>
        <v>2.2858504425279431E-8</v>
      </c>
      <c r="T328" s="7">
        <f t="shared" si="181"/>
        <v>0</v>
      </c>
      <c r="U328" s="7">
        <f t="shared" si="182"/>
        <v>1.4663577881937012E-6</v>
      </c>
      <c r="V328" s="7">
        <f t="shared" si="183"/>
        <v>5.9017944750952178E-2</v>
      </c>
      <c r="W328" s="6">
        <f t="shared" si="184"/>
        <v>5.9019411108740372E-2</v>
      </c>
      <c r="X328" s="6">
        <v>2.6400000000000002E-4</v>
      </c>
      <c r="Y328" s="6">
        <v>6.4711680000000008E-2</v>
      </c>
      <c r="Z328" s="12">
        <f t="shared" si="185"/>
        <v>20.442901515151512</v>
      </c>
      <c r="AA328" s="12">
        <f t="shared" si="186"/>
        <v>3.4136407272727272E-3</v>
      </c>
      <c r="AB328" s="6">
        <f t="shared" si="187"/>
        <v>99.991341475596485</v>
      </c>
      <c r="AC328" s="6">
        <f t="shared" si="190"/>
        <v>99.991341475596485</v>
      </c>
      <c r="AD328" s="6">
        <f t="shared" si="188"/>
        <v>8.7963546785675106</v>
      </c>
    </row>
    <row r="329" spans="4:30">
      <c r="D329" s="6">
        <f t="shared" si="189"/>
        <v>33915812</v>
      </c>
      <c r="E329" s="12">
        <f t="shared" si="170"/>
        <v>1.1349457569694271E-4</v>
      </c>
      <c r="F329" s="12">
        <f t="shared" si="171"/>
        <v>3936496.5</v>
      </c>
      <c r="G329" s="6">
        <v>121192</v>
      </c>
      <c r="H329" s="6">
        <v>2624331</v>
      </c>
      <c r="I329" s="12">
        <f t="shared" si="172"/>
        <v>5248662</v>
      </c>
      <c r="J329" s="6">
        <v>55.846375000000002</v>
      </c>
      <c r="K329" s="12">
        <f t="shared" si="173"/>
        <v>446.77100000000002</v>
      </c>
      <c r="L329" s="6">
        <f t="shared" si="174"/>
        <v>33.915812000000003</v>
      </c>
      <c r="M329" s="6">
        <f t="shared" si="175"/>
        <v>5242880</v>
      </c>
      <c r="N329" s="13">
        <f t="shared" si="176"/>
        <v>11747.991700446089</v>
      </c>
      <c r="O329" s="13"/>
      <c r="P329" s="7">
        <f t="shared" si="177"/>
        <v>0</v>
      </c>
      <c r="Q329" s="7">
        <f t="shared" si="178"/>
        <v>9.0656935872061704E-8</v>
      </c>
      <c r="R329" s="6">
        <f t="shared" si="179"/>
        <v>9.0656935872061704E-8</v>
      </c>
      <c r="S329" s="6">
        <f t="shared" si="180"/>
        <v>9.0656935872061704E-8</v>
      </c>
      <c r="T329" s="7">
        <f t="shared" si="181"/>
        <v>0</v>
      </c>
      <c r="U329" s="7">
        <f t="shared" si="182"/>
        <v>5.8155818725725563E-6</v>
      </c>
      <c r="V329" s="7">
        <f t="shared" si="183"/>
        <v>0.13703787928914274</v>
      </c>
      <c r="W329" s="6">
        <f t="shared" si="184"/>
        <v>0.13704369487101531</v>
      </c>
      <c r="X329" s="6">
        <v>6.1300000000000005E-4</v>
      </c>
      <c r="Y329" s="6">
        <v>0.1426834125</v>
      </c>
      <c r="Z329" s="12">
        <f t="shared" si="185"/>
        <v>8.5622544861337673</v>
      </c>
      <c r="AA329" s="12">
        <f t="shared" si="186"/>
        <v>5.8306166394779769E-3</v>
      </c>
      <c r="AB329" s="6">
        <f t="shared" si="187"/>
        <v>99.985210940314516</v>
      </c>
      <c r="AC329" s="6">
        <f t="shared" si="190"/>
        <v>99.985210940314516</v>
      </c>
      <c r="AD329" s="6">
        <f t="shared" si="188"/>
        <v>3.952609157693566</v>
      </c>
    </row>
    <row r="330" spans="4:30">
      <c r="D330" s="6">
        <f t="shared" si="189"/>
        <v>34535664</v>
      </c>
      <c r="E330" s="12">
        <f t="shared" si="170"/>
        <v>2.4093158666564675E-4</v>
      </c>
      <c r="F330" s="12">
        <f t="shared" si="171"/>
        <v>4274883</v>
      </c>
      <c r="G330" s="6">
        <v>16830</v>
      </c>
      <c r="H330" s="6">
        <v>2849922</v>
      </c>
      <c r="I330" s="12">
        <f t="shared" si="172"/>
        <v>5699844</v>
      </c>
      <c r="J330" s="6">
        <v>128.744293</v>
      </c>
      <c r="K330" s="12">
        <f t="shared" si="173"/>
        <v>1029.954344</v>
      </c>
      <c r="L330" s="6">
        <f t="shared" si="174"/>
        <v>34.535663999999997</v>
      </c>
      <c r="M330" s="6">
        <f t="shared" si="175"/>
        <v>5242880</v>
      </c>
      <c r="N330" s="13">
        <f t="shared" si="176"/>
        <v>5534.0744307788464</v>
      </c>
      <c r="O330" s="13"/>
      <c r="P330" s="7">
        <f t="shared" si="177"/>
        <v>0</v>
      </c>
      <c r="Q330" s="7">
        <f t="shared" si="178"/>
        <v>2.089941041722927E-7</v>
      </c>
      <c r="R330" s="6">
        <f t="shared" si="179"/>
        <v>2.089941041722927E-7</v>
      </c>
      <c r="S330" s="6">
        <f t="shared" si="180"/>
        <v>2.089941041722927E-7</v>
      </c>
      <c r="T330" s="7">
        <f t="shared" si="181"/>
        <v>0</v>
      </c>
      <c r="U330" s="7">
        <f t="shared" si="182"/>
        <v>1.3406832163555285E-5</v>
      </c>
      <c r="V330" s="7">
        <f t="shared" si="183"/>
        <v>4.9628726267846146E-2</v>
      </c>
      <c r="W330" s="6">
        <f t="shared" si="184"/>
        <v>4.96421331000097E-2</v>
      </c>
      <c r="X330" s="6">
        <v>2.22E-4</v>
      </c>
      <c r="Y330" s="6">
        <v>5.4145800000000001E-2</v>
      </c>
      <c r="Z330" s="12">
        <f t="shared" si="185"/>
        <v>25.674972972972974</v>
      </c>
      <c r="AA330" s="12">
        <f t="shared" si="186"/>
        <v>3.7115471855855856E-2</v>
      </c>
      <c r="AB330" s="6">
        <f t="shared" si="187"/>
        <v>99.905858511634108</v>
      </c>
      <c r="AC330" s="6">
        <f t="shared" si="190"/>
        <v>99.905858511634108</v>
      </c>
      <c r="AD330" s="6">
        <f t="shared" si="188"/>
        <v>8.3176661901575031</v>
      </c>
    </row>
    <row r="331" spans="4:30">
      <c r="D331" s="6">
        <f t="shared" si="189"/>
        <v>34614480</v>
      </c>
      <c r="E331" s="12">
        <f t="shared" si="170"/>
        <v>3.2176016184331956E-5</v>
      </c>
      <c r="F331" s="12">
        <f t="shared" si="171"/>
        <v>4060717.5</v>
      </c>
      <c r="G331" s="6">
        <v>106437</v>
      </c>
      <c r="H331" s="6">
        <v>2707145</v>
      </c>
      <c r="I331" s="12">
        <f t="shared" si="172"/>
        <v>5414290</v>
      </c>
      <c r="J331" s="6">
        <v>16.332214</v>
      </c>
      <c r="K331" s="12">
        <f t="shared" si="173"/>
        <v>130.657712</v>
      </c>
      <c r="L331" s="6">
        <f t="shared" si="174"/>
        <v>34.61448</v>
      </c>
      <c r="M331" s="6">
        <f t="shared" si="175"/>
        <v>5242880</v>
      </c>
      <c r="N331" s="13">
        <f t="shared" si="176"/>
        <v>41438.732678863991</v>
      </c>
      <c r="O331" s="13"/>
      <c r="P331" s="7">
        <f t="shared" si="177"/>
        <v>0</v>
      </c>
      <c r="Q331" s="7">
        <f t="shared" si="178"/>
        <v>2.6512526144208797E-8</v>
      </c>
      <c r="R331" s="6">
        <f t="shared" si="179"/>
        <v>2.6512526144208797E-8</v>
      </c>
      <c r="S331" s="6">
        <f t="shared" si="180"/>
        <v>2.6512526144208797E-8</v>
      </c>
      <c r="T331" s="7">
        <f t="shared" si="181"/>
        <v>0</v>
      </c>
      <c r="U331" s="7">
        <f t="shared" si="182"/>
        <v>1.700760840383565E-6</v>
      </c>
      <c r="V331" s="7">
        <f t="shared" si="183"/>
        <v>7.9584804285374899E-2</v>
      </c>
      <c r="W331" s="6">
        <f t="shared" si="184"/>
        <v>7.9586505046215283E-2</v>
      </c>
      <c r="X331" s="6">
        <v>3.5599999999999998E-4</v>
      </c>
      <c r="Y331" s="6">
        <v>8.7252040000000003E-2</v>
      </c>
      <c r="Z331" s="12">
        <f t="shared" si="185"/>
        <v>15.208679775280899</v>
      </c>
      <c r="AA331" s="12">
        <f t="shared" si="186"/>
        <v>2.9361283595505622E-3</v>
      </c>
      <c r="AB331" s="6">
        <f t="shared" si="187"/>
        <v>99.992552661195447</v>
      </c>
      <c r="AC331" s="6">
        <f t="shared" si="190"/>
        <v>99.992552661195447</v>
      </c>
      <c r="AD331" s="6">
        <f t="shared" si="188"/>
        <v>8.7855079993369998</v>
      </c>
    </row>
    <row r="332" spans="4:30">
      <c r="D332" s="6">
        <f t="shared" si="189"/>
        <v>34614888</v>
      </c>
      <c r="E332" s="12">
        <f t="shared" si="170"/>
        <v>1.4321849472581359E-4</v>
      </c>
      <c r="F332" s="12">
        <f t="shared" si="171"/>
        <v>4060768.5</v>
      </c>
      <c r="G332" s="6">
        <v>106437</v>
      </c>
      <c r="H332" s="6">
        <v>2707179</v>
      </c>
      <c r="I332" s="12">
        <f t="shared" si="172"/>
        <v>5414358</v>
      </c>
      <c r="J332" s="6">
        <v>72.697143999999994</v>
      </c>
      <c r="K332" s="12">
        <f t="shared" si="173"/>
        <v>581.57715199999996</v>
      </c>
      <c r="L332" s="6">
        <f t="shared" si="174"/>
        <v>34.614888000000001</v>
      </c>
      <c r="M332" s="6">
        <f t="shared" si="175"/>
        <v>5242880</v>
      </c>
      <c r="N332" s="13">
        <f t="shared" si="176"/>
        <v>9309.7845769566957</v>
      </c>
      <c r="O332" s="13"/>
      <c r="P332" s="7">
        <f t="shared" si="177"/>
        <v>0</v>
      </c>
      <c r="Q332" s="7">
        <f t="shared" si="178"/>
        <v>1.1801124641823279E-7</v>
      </c>
      <c r="R332" s="6">
        <f t="shared" si="179"/>
        <v>1.1801124641823279E-7</v>
      </c>
      <c r="S332" s="6">
        <f t="shared" si="180"/>
        <v>1.1801124641823279E-7</v>
      </c>
      <c r="T332" s="7">
        <f t="shared" si="181"/>
        <v>0</v>
      </c>
      <c r="U332" s="7">
        <f t="shared" si="182"/>
        <v>7.570342619985571E-6</v>
      </c>
      <c r="V332" s="7">
        <f t="shared" si="183"/>
        <v>7.9584804285374899E-2</v>
      </c>
      <c r="W332" s="6">
        <f t="shared" si="184"/>
        <v>7.9592374627994886E-2</v>
      </c>
      <c r="X332" s="6">
        <v>3.5599999999999998E-4</v>
      </c>
      <c r="Y332" s="6">
        <v>8.7291199999999985E-2</v>
      </c>
      <c r="Z332" s="12">
        <f t="shared" si="185"/>
        <v>15.208870786516854</v>
      </c>
      <c r="AA332" s="12">
        <f t="shared" si="186"/>
        <v>1.3069149483146067E-2</v>
      </c>
      <c r="AB332" s="6">
        <f t="shared" si="187"/>
        <v>99.966850773478029</v>
      </c>
      <c r="AC332" s="6">
        <f t="shared" si="190"/>
        <v>99.966850773478029</v>
      </c>
      <c r="AD332" s="6">
        <f t="shared" si="188"/>
        <v>8.8197039014300422</v>
      </c>
    </row>
    <row r="333" spans="4:30">
      <c r="D333" s="6">
        <f t="shared" si="189"/>
        <v>34651580</v>
      </c>
      <c r="E333" s="12">
        <f t="shared" si="170"/>
        <v>9.3077838245450312E-4</v>
      </c>
      <c r="F333" s="12">
        <f t="shared" si="171"/>
        <v>4018125</v>
      </c>
      <c r="G333" s="6">
        <v>125329</v>
      </c>
      <c r="H333" s="6">
        <v>2678750</v>
      </c>
      <c r="I333" s="12">
        <f t="shared" si="172"/>
        <v>5357500</v>
      </c>
      <c r="J333" s="6">
        <v>467.49798600000003</v>
      </c>
      <c r="K333" s="12">
        <f t="shared" si="173"/>
        <v>3739.9838880000002</v>
      </c>
      <c r="L333" s="6">
        <f t="shared" si="174"/>
        <v>34.651580000000003</v>
      </c>
      <c r="M333" s="6">
        <f t="shared" si="175"/>
        <v>5242880</v>
      </c>
      <c r="N333" s="13">
        <f t="shared" si="176"/>
        <v>1432.4928022256763</v>
      </c>
      <c r="O333" s="13"/>
      <c r="P333" s="7">
        <f t="shared" si="177"/>
        <v>0</v>
      </c>
      <c r="Q333" s="7">
        <f t="shared" si="178"/>
        <v>7.5890216575596904E-7</v>
      </c>
      <c r="R333" s="6">
        <f t="shared" si="179"/>
        <v>7.5890216575596904E-7</v>
      </c>
      <c r="S333" s="6">
        <f t="shared" si="180"/>
        <v>7.5890216575596904E-7</v>
      </c>
      <c r="T333" s="7">
        <f t="shared" si="181"/>
        <v>0</v>
      </c>
      <c r="U333" s="7">
        <f t="shared" si="182"/>
        <v>4.868306694652569E-5</v>
      </c>
      <c r="V333" s="7">
        <f t="shared" si="183"/>
        <v>7.5784406327927226E-2</v>
      </c>
      <c r="W333" s="6">
        <f t="shared" si="184"/>
        <v>7.5833089394873751E-2</v>
      </c>
      <c r="X333" s="6">
        <v>3.39E-4</v>
      </c>
      <c r="Y333" s="6">
        <v>8.2603000000112989E-2</v>
      </c>
      <c r="Z333" s="12">
        <f t="shared" si="185"/>
        <v>15.803834808259586</v>
      </c>
      <c r="AA333" s="12">
        <f t="shared" si="186"/>
        <v>8.8259206796460182E-2</v>
      </c>
      <c r="AB333" s="6">
        <f t="shared" si="187"/>
        <v>99.776135054349282</v>
      </c>
      <c r="AC333" s="6">
        <f t="shared" si="190"/>
        <v>99.776135054349282</v>
      </c>
      <c r="AD333" s="6">
        <f t="shared" si="188"/>
        <v>8.1957200165005837</v>
      </c>
    </row>
    <row r="334" spans="4:30">
      <c r="D334" s="6">
        <f t="shared" si="189"/>
        <v>35893404</v>
      </c>
      <c r="E334" s="12">
        <f t="shared" si="170"/>
        <v>0.94243185756880843</v>
      </c>
      <c r="F334" s="12">
        <f t="shared" si="171"/>
        <v>4415830.5</v>
      </c>
      <c r="G334" s="6">
        <v>28338</v>
      </c>
      <c r="H334" s="6">
        <v>2943887</v>
      </c>
      <c r="I334" s="12">
        <f t="shared" si="172"/>
        <v>5887774</v>
      </c>
      <c r="J334" s="6">
        <v>520202.41760300001</v>
      </c>
      <c r="K334" s="12">
        <f t="shared" si="173"/>
        <v>4161619.3408240001</v>
      </c>
      <c r="L334" s="6">
        <f t="shared" si="174"/>
        <v>35.893403999999997</v>
      </c>
      <c r="M334" s="6">
        <f t="shared" si="175"/>
        <v>5242880</v>
      </c>
      <c r="N334" s="13">
        <f t="shared" si="176"/>
        <v>1.4147795648302186</v>
      </c>
      <c r="O334" s="13"/>
      <c r="P334" s="7">
        <f t="shared" si="177"/>
        <v>0</v>
      </c>
      <c r="Q334" s="7">
        <f t="shared" si="178"/>
        <v>8.4445869965824342E-4</v>
      </c>
      <c r="R334" s="6">
        <f t="shared" si="179"/>
        <v>8.4445869965824342E-4</v>
      </c>
      <c r="S334" s="6">
        <f t="shared" si="180"/>
        <v>8.4445869965824342E-4</v>
      </c>
      <c r="T334" s="7">
        <f t="shared" si="181"/>
        <v>0</v>
      </c>
      <c r="U334" s="7">
        <f t="shared" si="182"/>
        <v>5.4171461440074231E-2</v>
      </c>
      <c r="V334" s="7">
        <f t="shared" si="183"/>
        <v>0.28458274116652316</v>
      </c>
      <c r="W334" s="6">
        <f t="shared" si="184"/>
        <v>0.33875420260659739</v>
      </c>
      <c r="X334" s="6">
        <v>1.273E-3</v>
      </c>
      <c r="Y334" s="6">
        <v>0.33485557777721203</v>
      </c>
      <c r="Z334" s="12">
        <f t="shared" si="185"/>
        <v>4.6251170463472109</v>
      </c>
      <c r="AA334" s="12">
        <f t="shared" si="186"/>
        <v>26.153145896772976</v>
      </c>
      <c r="AB334" s="6">
        <f t="shared" si="187"/>
        <v>33.663888479321017</v>
      </c>
      <c r="AC334" s="6">
        <f t="shared" si="190"/>
        <v>33.663888479321017</v>
      </c>
      <c r="AD334" s="6">
        <f t="shared" si="188"/>
        <v>1.1642705357529419</v>
      </c>
    </row>
    <row r="335" spans="4:30">
      <c r="D335" s="6">
        <f t="shared" si="189"/>
        <v>35995176</v>
      </c>
      <c r="E335" s="12">
        <f t="shared" si="170"/>
        <v>2.0898466481755178E-3</v>
      </c>
      <c r="F335" s="12">
        <f t="shared" si="171"/>
        <v>4362087</v>
      </c>
      <c r="G335" s="6">
        <v>54924</v>
      </c>
      <c r="H335" s="6">
        <v>2908058</v>
      </c>
      <c r="I335" s="12">
        <f t="shared" si="172"/>
        <v>5816116</v>
      </c>
      <c r="J335" s="6">
        <v>1139.511612</v>
      </c>
      <c r="K335" s="12">
        <f t="shared" si="173"/>
        <v>9116.0928960000001</v>
      </c>
      <c r="L335" s="6">
        <f t="shared" si="174"/>
        <v>35.995176000000001</v>
      </c>
      <c r="M335" s="6">
        <f t="shared" si="175"/>
        <v>5242880</v>
      </c>
      <c r="N335" s="13">
        <f t="shared" si="176"/>
        <v>638.00534574982464</v>
      </c>
      <c r="O335" s="13"/>
      <c r="P335" s="7">
        <f t="shared" si="177"/>
        <v>0</v>
      </c>
      <c r="Q335" s="7">
        <f t="shared" si="178"/>
        <v>1.8498001192477338E-6</v>
      </c>
      <c r="R335" s="6">
        <f t="shared" si="179"/>
        <v>1.8498001192477338E-6</v>
      </c>
      <c r="S335" s="6">
        <f t="shared" si="180"/>
        <v>1.8498001192477338E-6</v>
      </c>
      <c r="T335" s="7">
        <f t="shared" si="181"/>
        <v>0</v>
      </c>
      <c r="U335" s="7">
        <f t="shared" si="182"/>
        <v>1.1866344188558581E-4</v>
      </c>
      <c r="V335" s="7">
        <f t="shared" si="183"/>
        <v>5.1417148836056817E-2</v>
      </c>
      <c r="W335" s="6">
        <f t="shared" si="184"/>
        <v>5.1535812277942405E-2</v>
      </c>
      <c r="X335" s="6">
        <v>2.3000000000000001E-4</v>
      </c>
      <c r="Y335" s="6">
        <v>5.636415384626E-2</v>
      </c>
      <c r="Z335" s="12">
        <f t="shared" si="185"/>
        <v>25.287460869565216</v>
      </c>
      <c r="AA335" s="12">
        <f t="shared" si="186"/>
        <v>0.31708149203478259</v>
      </c>
      <c r="AB335" s="6">
        <f t="shared" si="187"/>
        <v>99.195739078587934</v>
      </c>
      <c r="AC335" s="6">
        <f t="shared" si="190"/>
        <v>99.195739078587934</v>
      </c>
      <c r="AD335" s="6">
        <f t="shared" si="188"/>
        <v>8.5663338111798417</v>
      </c>
    </row>
    <row r="336" spans="4:30">
      <c r="D336" s="6">
        <f t="shared" si="189"/>
        <v>38060788</v>
      </c>
      <c r="E336" s="12">
        <f t="shared" si="170"/>
        <v>0.37596004722434295</v>
      </c>
      <c r="F336" s="12">
        <f t="shared" si="171"/>
        <v>3953046</v>
      </c>
      <c r="G336" s="6">
        <v>321821</v>
      </c>
      <c r="H336" s="6">
        <v>2635364</v>
      </c>
      <c r="I336" s="12">
        <f t="shared" si="172"/>
        <v>5270728</v>
      </c>
      <c r="J336" s="6">
        <v>185773.420105</v>
      </c>
      <c r="K336" s="12">
        <f t="shared" si="173"/>
        <v>1486187.36084</v>
      </c>
      <c r="L336" s="6">
        <f t="shared" si="174"/>
        <v>38.060788000000002</v>
      </c>
      <c r="M336" s="6">
        <f t="shared" si="175"/>
        <v>5242880</v>
      </c>
      <c r="N336" s="13">
        <f t="shared" si="176"/>
        <v>3.5464761300492826</v>
      </c>
      <c r="O336" s="13"/>
      <c r="P336" s="7">
        <f t="shared" si="177"/>
        <v>0</v>
      </c>
      <c r="Q336" s="7">
        <f t="shared" si="178"/>
        <v>3.0157103362917582E-4</v>
      </c>
      <c r="R336" s="6">
        <f t="shared" si="179"/>
        <v>3.0157103362917582E-4</v>
      </c>
      <c r="S336" s="6">
        <f t="shared" si="180"/>
        <v>3.0157103362917582E-4</v>
      </c>
      <c r="T336" s="7">
        <f t="shared" si="181"/>
        <v>0</v>
      </c>
      <c r="U336" s="7">
        <f t="shared" si="182"/>
        <v>1.9345580341937035E-2</v>
      </c>
      <c r="V336" s="7">
        <f t="shared" si="183"/>
        <v>0.24009572978228272</v>
      </c>
      <c r="W336" s="6">
        <f t="shared" si="184"/>
        <v>0.25944131012421978</v>
      </c>
      <c r="X336" s="6">
        <v>1.0740000000000001E-3</v>
      </c>
      <c r="Y336" s="6">
        <v>0.2670299625</v>
      </c>
      <c r="Z336" s="12">
        <f t="shared" si="185"/>
        <v>4.907567970204842</v>
      </c>
      <c r="AA336" s="12">
        <f t="shared" si="186"/>
        <v>11.07029691500931</v>
      </c>
      <c r="AB336" s="6">
        <f t="shared" si="187"/>
        <v>71.920760369722913</v>
      </c>
      <c r="AC336" s="6">
        <f t="shared" si="190"/>
        <v>71.920760369722913</v>
      </c>
      <c r="AD336" s="6">
        <f t="shared" si="188"/>
        <v>2.8418729886089897</v>
      </c>
    </row>
    <row r="337" spans="4:30">
      <c r="D337" s="6">
        <f t="shared" si="189"/>
        <v>38169924</v>
      </c>
      <c r="E337" s="12">
        <f t="shared" si="170"/>
        <v>2.5682715894695757E-2</v>
      </c>
      <c r="F337" s="12">
        <f t="shared" si="171"/>
        <v>4612900.5</v>
      </c>
      <c r="G337" s="6">
        <v>63336</v>
      </c>
      <c r="H337" s="6">
        <v>3075267</v>
      </c>
      <c r="I337" s="12">
        <f t="shared" si="172"/>
        <v>6150534</v>
      </c>
      <c r="J337" s="6">
        <v>14808.976624000001</v>
      </c>
      <c r="K337" s="12">
        <f t="shared" si="173"/>
        <v>118471.81299200001</v>
      </c>
      <c r="L337" s="6">
        <f t="shared" si="174"/>
        <v>38.169924000000002</v>
      </c>
      <c r="M337" s="6">
        <f t="shared" si="175"/>
        <v>5242880</v>
      </c>
      <c r="N337" s="13">
        <f t="shared" si="176"/>
        <v>51.915589410413801</v>
      </c>
      <c r="O337" s="13"/>
      <c r="P337" s="7">
        <f t="shared" si="177"/>
        <v>0</v>
      </c>
      <c r="Q337" s="7">
        <f t="shared" si="178"/>
        <v>2.40398135802517E-5</v>
      </c>
      <c r="R337" s="6">
        <f t="shared" si="179"/>
        <v>2.40398135802517E-5</v>
      </c>
      <c r="S337" s="6">
        <f t="shared" si="180"/>
        <v>2.40398135802517E-5</v>
      </c>
      <c r="T337" s="7">
        <f t="shared" si="181"/>
        <v>0</v>
      </c>
      <c r="U337" s="7">
        <f t="shared" si="182"/>
        <v>1.5421379813082788E-3</v>
      </c>
      <c r="V337" s="7">
        <f t="shared" si="183"/>
        <v>6.371255399250518E-2</v>
      </c>
      <c r="W337" s="6">
        <f t="shared" si="184"/>
        <v>6.5254691973813464E-2</v>
      </c>
      <c r="X337" s="6">
        <v>2.8499999999999999E-4</v>
      </c>
      <c r="Y337" s="6">
        <v>7.0721911764839995E-2</v>
      </c>
      <c r="Z337" s="12">
        <f t="shared" si="185"/>
        <v>21.580821052631581</v>
      </c>
      <c r="AA337" s="12">
        <f t="shared" si="186"/>
        <v>3.3255245752140357</v>
      </c>
      <c r="AB337" s="6">
        <f t="shared" si="187"/>
        <v>91.564977691139759</v>
      </c>
      <c r="AC337" s="6">
        <f t="shared" si="190"/>
        <v>91.564977691139759</v>
      </c>
      <c r="AD337" s="6">
        <f t="shared" si="188"/>
        <v>7.73058823580135</v>
      </c>
    </row>
    <row r="338" spans="4:30">
      <c r="D338" s="6">
        <f t="shared" si="189"/>
        <v>38241056</v>
      </c>
      <c r="E338" s="12">
        <f t="shared" si="170"/>
        <v>0.1067061359900425</v>
      </c>
      <c r="F338" s="12">
        <f t="shared" si="171"/>
        <v>4269342</v>
      </c>
      <c r="G338" s="6">
        <v>204316</v>
      </c>
      <c r="H338" s="6">
        <v>2846228</v>
      </c>
      <c r="I338" s="12">
        <f t="shared" si="172"/>
        <v>5692456</v>
      </c>
      <c r="J338" s="6">
        <v>56945.623505000003</v>
      </c>
      <c r="K338" s="12">
        <f t="shared" si="173"/>
        <v>455564.98804000003</v>
      </c>
      <c r="L338" s="6">
        <f t="shared" si="174"/>
        <v>38.241056</v>
      </c>
      <c r="M338" s="6">
        <f t="shared" si="175"/>
        <v>5242880</v>
      </c>
      <c r="N338" s="13">
        <f t="shared" si="176"/>
        <v>12.495376399514234</v>
      </c>
      <c r="O338" s="13"/>
      <c r="P338" s="7">
        <f t="shared" si="177"/>
        <v>0</v>
      </c>
      <c r="Q338" s="7">
        <f t="shared" si="178"/>
        <v>9.2441375797217907E-5</v>
      </c>
      <c r="R338" s="6">
        <f t="shared" si="179"/>
        <v>9.2441375797217907E-5</v>
      </c>
      <c r="S338" s="6">
        <f t="shared" si="180"/>
        <v>9.2441375797217907E-5</v>
      </c>
      <c r="T338" s="7">
        <f t="shared" si="181"/>
        <v>0</v>
      </c>
      <c r="U338" s="7">
        <f t="shared" si="182"/>
        <v>5.9300525016712305E-3</v>
      </c>
      <c r="V338" s="7">
        <f t="shared" si="183"/>
        <v>0.11803588950190436</v>
      </c>
      <c r="W338" s="6">
        <f t="shared" si="184"/>
        <v>0.12396594200357558</v>
      </c>
      <c r="X338" s="6">
        <v>5.2800000000000004E-4</v>
      </c>
      <c r="Y338" s="6">
        <v>0.1345905</v>
      </c>
      <c r="Z338" s="12">
        <f t="shared" si="185"/>
        <v>10.781166666666666</v>
      </c>
      <c r="AA338" s="12">
        <f t="shared" si="186"/>
        <v>6.902499818787879</v>
      </c>
      <c r="AB338" s="6">
        <f t="shared" si="187"/>
        <v>82.49216367476933</v>
      </c>
      <c r="AC338" s="6">
        <f t="shared" si="190"/>
        <v>82.49216367476933</v>
      </c>
      <c r="AD338" s="6">
        <f t="shared" si="188"/>
        <v>7.8939880574218995</v>
      </c>
    </row>
    <row r="339" spans="4:30">
      <c r="D339" s="6">
        <f t="shared" si="189"/>
        <v>38324800</v>
      </c>
      <c r="E339" s="12">
        <f t="shared" si="170"/>
        <v>0.63386508848904266</v>
      </c>
      <c r="F339" s="12">
        <f t="shared" si="171"/>
        <v>4681800</v>
      </c>
      <c r="G339" s="6">
        <v>43520</v>
      </c>
      <c r="H339" s="6">
        <v>3121200</v>
      </c>
      <c r="I339" s="12">
        <f t="shared" si="172"/>
        <v>6242400</v>
      </c>
      <c r="J339" s="6">
        <v>370953.69641099998</v>
      </c>
      <c r="K339" s="12">
        <f t="shared" si="173"/>
        <v>2967629.5712879999</v>
      </c>
      <c r="L339" s="6">
        <f t="shared" si="174"/>
        <v>38.324800000000003</v>
      </c>
      <c r="M339" s="6">
        <f t="shared" si="175"/>
        <v>5242880</v>
      </c>
      <c r="N339" s="13">
        <f t="shared" si="176"/>
        <v>2.1034970335905827</v>
      </c>
      <c r="O339" s="13"/>
      <c r="P339" s="7">
        <f t="shared" si="177"/>
        <v>0</v>
      </c>
      <c r="Q339" s="7">
        <f t="shared" si="178"/>
        <v>6.0217920083508142E-4</v>
      </c>
      <c r="R339" s="6">
        <f t="shared" si="179"/>
        <v>6.0217920083508142E-4</v>
      </c>
      <c r="S339" s="6">
        <f t="shared" si="180"/>
        <v>6.0217920083508142E-4</v>
      </c>
      <c r="T339" s="7">
        <f t="shared" si="181"/>
        <v>0</v>
      </c>
      <c r="U339" s="7">
        <f t="shared" si="182"/>
        <v>3.8629393446066904E-2</v>
      </c>
      <c r="V339" s="7">
        <f t="shared" si="183"/>
        <v>0.33108172794000063</v>
      </c>
      <c r="W339" s="6">
        <f t="shared" si="184"/>
        <v>0.36971112138606754</v>
      </c>
      <c r="X339" s="6">
        <v>1.4809999999999999E-3</v>
      </c>
      <c r="Y339" s="6">
        <v>0.36764343999999999</v>
      </c>
      <c r="Z339" s="12">
        <f t="shared" si="185"/>
        <v>4.2149898717083056</v>
      </c>
      <c r="AA339" s="12">
        <f t="shared" si="186"/>
        <v>16.030409568064822</v>
      </c>
      <c r="AB339" s="6">
        <f t="shared" si="187"/>
        <v>59.339689342668365</v>
      </c>
      <c r="AC339" s="6">
        <f t="shared" si="190"/>
        <v>59.339689342668365</v>
      </c>
      <c r="AD339" s="6">
        <f t="shared" si="188"/>
        <v>0.56241487297245252</v>
      </c>
    </row>
    <row r="340" spans="4:30">
      <c r="D340" s="6">
        <f t="shared" si="189"/>
        <v>38642472</v>
      </c>
      <c r="E340" s="12">
        <f t="shared" si="170"/>
        <v>4.0996298797539861E-2</v>
      </c>
      <c r="F340" s="12">
        <f t="shared" si="171"/>
        <v>4722984</v>
      </c>
      <c r="G340" s="6">
        <v>42930</v>
      </c>
      <c r="H340" s="6">
        <v>3148656</v>
      </c>
      <c r="I340" s="12">
        <f t="shared" si="172"/>
        <v>6297312</v>
      </c>
      <c r="J340" s="6">
        <v>24203.107909999999</v>
      </c>
      <c r="K340" s="12">
        <f t="shared" si="173"/>
        <v>193624.86327999999</v>
      </c>
      <c r="L340" s="6">
        <f t="shared" si="174"/>
        <v>38.642471999999998</v>
      </c>
      <c r="M340" s="6">
        <f t="shared" si="175"/>
        <v>5242880</v>
      </c>
      <c r="N340" s="13">
        <f t="shared" si="176"/>
        <v>32.523261183113078</v>
      </c>
      <c r="O340" s="13"/>
      <c r="P340" s="7">
        <f t="shared" si="177"/>
        <v>0</v>
      </c>
      <c r="Q340" s="7">
        <f t="shared" si="178"/>
        <v>3.9289561797009374E-5</v>
      </c>
      <c r="R340" s="6">
        <f t="shared" si="179"/>
        <v>3.9289561797009374E-5</v>
      </c>
      <c r="S340" s="6">
        <f t="shared" si="180"/>
        <v>3.9289561797009374E-5</v>
      </c>
      <c r="T340" s="7">
        <f t="shared" si="181"/>
        <v>0</v>
      </c>
      <c r="U340" s="7">
        <f t="shared" si="182"/>
        <v>2.5203991417762288E-3</v>
      </c>
      <c r="V340" s="7">
        <f t="shared" si="183"/>
        <v>0.14553288648814341</v>
      </c>
      <c r="W340" s="6">
        <f t="shared" si="184"/>
        <v>0.14805328562991965</v>
      </c>
      <c r="X340" s="6">
        <v>6.5099999999999999E-4</v>
      </c>
      <c r="Y340" s="6">
        <v>0.15473546666673899</v>
      </c>
      <c r="Z340" s="12">
        <f t="shared" si="185"/>
        <v>9.6732903225806446</v>
      </c>
      <c r="AA340" s="12">
        <f t="shared" si="186"/>
        <v>2.3794146025192013</v>
      </c>
      <c r="AB340" s="6">
        <f t="shared" si="187"/>
        <v>93.964737051150635</v>
      </c>
      <c r="AC340" s="6">
        <f t="shared" si="190"/>
        <v>93.964737051150635</v>
      </c>
      <c r="AD340" s="6">
        <f t="shared" si="188"/>
        <v>4.3184547025738196</v>
      </c>
    </row>
    <row r="341" spans="4:30">
      <c r="D341" s="6">
        <f t="shared" si="189"/>
        <v>38948220</v>
      </c>
      <c r="E341" s="12">
        <f t="shared" si="170"/>
        <v>3.5336329216362754E-2</v>
      </c>
      <c r="F341" s="12">
        <f t="shared" si="171"/>
        <v>4813005</v>
      </c>
      <c r="G341" s="6">
        <v>22209</v>
      </c>
      <c r="H341" s="6">
        <v>3208670</v>
      </c>
      <c r="I341" s="12">
        <f t="shared" si="172"/>
        <v>6417340</v>
      </c>
      <c r="J341" s="6">
        <v>21259.241150000002</v>
      </c>
      <c r="K341" s="12">
        <f t="shared" si="173"/>
        <v>170073.92920000001</v>
      </c>
      <c r="L341" s="6">
        <f t="shared" si="174"/>
        <v>38.948219999999999</v>
      </c>
      <c r="M341" s="6">
        <f t="shared" si="175"/>
        <v>5242880</v>
      </c>
      <c r="N341" s="13">
        <f t="shared" si="176"/>
        <v>37.73264973759423</v>
      </c>
      <c r="O341" s="13"/>
      <c r="P341" s="7">
        <f t="shared" si="177"/>
        <v>0</v>
      </c>
      <c r="Q341" s="7">
        <f t="shared" si="178"/>
        <v>3.4510703006672244E-5</v>
      </c>
      <c r="R341" s="6">
        <f t="shared" si="179"/>
        <v>3.4510703006672244E-5</v>
      </c>
      <c r="S341" s="6">
        <f t="shared" si="180"/>
        <v>3.4510703006672244E-5</v>
      </c>
      <c r="T341" s="7">
        <f t="shared" si="181"/>
        <v>0</v>
      </c>
      <c r="U341" s="7">
        <f t="shared" si="182"/>
        <v>2.213838542906116E-3</v>
      </c>
      <c r="V341" s="7">
        <f t="shared" si="183"/>
        <v>7.1760455549453206E-2</v>
      </c>
      <c r="W341" s="6">
        <f t="shared" si="184"/>
        <v>7.3974294092359325E-2</v>
      </c>
      <c r="X341" s="6">
        <v>3.21E-4</v>
      </c>
      <c r="Y341" s="6">
        <v>7.8876833333261995E-2</v>
      </c>
      <c r="Z341" s="12">
        <f t="shared" si="185"/>
        <v>19.99171339563863</v>
      </c>
      <c r="AA341" s="12">
        <f t="shared" si="186"/>
        <v>4.2386025968847356</v>
      </c>
      <c r="AB341" s="6">
        <f t="shared" si="187"/>
        <v>89.249002178606773</v>
      </c>
      <c r="AC341" s="6">
        <f t="shared" si="190"/>
        <v>89.249002178606773</v>
      </c>
      <c r="AD341" s="6">
        <f t="shared" si="188"/>
        <v>6.2154361854119866</v>
      </c>
    </row>
    <row r="342" spans="4:30">
      <c r="D342" s="6">
        <f t="shared" si="189"/>
        <v>38958456</v>
      </c>
      <c r="E342" s="12">
        <f t="shared" si="170"/>
        <v>2.2173358028896147E-2</v>
      </c>
      <c r="F342" s="12">
        <f t="shared" si="171"/>
        <v>4756482</v>
      </c>
      <c r="G342" s="6">
        <v>45330</v>
      </c>
      <c r="H342" s="6">
        <v>3170988</v>
      </c>
      <c r="I342" s="12">
        <f t="shared" si="172"/>
        <v>6341976</v>
      </c>
      <c r="J342" s="6">
        <v>13183.397293</v>
      </c>
      <c r="K342" s="12">
        <f t="shared" si="173"/>
        <v>105467.178344</v>
      </c>
      <c r="L342" s="6">
        <f t="shared" si="174"/>
        <v>38.958455999999998</v>
      </c>
      <c r="M342" s="6">
        <f t="shared" si="175"/>
        <v>5242880</v>
      </c>
      <c r="N342" s="13">
        <f t="shared" si="176"/>
        <v>60.132224067989334</v>
      </c>
      <c r="O342" s="13"/>
      <c r="P342" s="7">
        <f t="shared" si="177"/>
        <v>0</v>
      </c>
      <c r="Q342" s="7">
        <f t="shared" si="178"/>
        <v>2.1400966543798284E-5</v>
      </c>
      <c r="R342" s="6">
        <f t="shared" si="179"/>
        <v>2.1400966543798284E-5</v>
      </c>
      <c r="S342" s="6">
        <f t="shared" si="180"/>
        <v>2.1400966543798284E-5</v>
      </c>
      <c r="T342" s="7">
        <f t="shared" si="181"/>
        <v>0</v>
      </c>
      <c r="U342" s="7">
        <f t="shared" si="182"/>
        <v>1.3728577068089541E-3</v>
      </c>
      <c r="V342" s="7">
        <f t="shared" si="183"/>
        <v>5.8123733466846829E-2</v>
      </c>
      <c r="W342" s="6">
        <f t="shared" si="184"/>
        <v>5.9496591173655786E-2</v>
      </c>
      <c r="X342" s="6">
        <v>2.5999999999999998E-4</v>
      </c>
      <c r="Y342" s="6">
        <v>6.4868266666579993E-2</v>
      </c>
      <c r="Z342" s="12">
        <f t="shared" si="185"/>
        <v>24.392215384615387</v>
      </c>
      <c r="AA342" s="12">
        <f t="shared" si="186"/>
        <v>3.2451439490461542</v>
      </c>
      <c r="AB342" s="6">
        <f t="shared" si="187"/>
        <v>91.768859021616038</v>
      </c>
      <c r="AC342" s="6">
        <f t="shared" si="190"/>
        <v>91.768859021616038</v>
      </c>
      <c r="AD342" s="6">
        <f t="shared" si="188"/>
        <v>8.2808987644673486</v>
      </c>
    </row>
    <row r="343" spans="4:30">
      <c r="D343" s="6">
        <f t="shared" si="189"/>
        <v>39206012</v>
      </c>
      <c r="E343" s="12">
        <f t="shared" si="170"/>
        <v>0.64779523272787753</v>
      </c>
      <c r="F343" s="12">
        <f t="shared" si="171"/>
        <v>4127221.5</v>
      </c>
      <c r="G343" s="6">
        <v>309412</v>
      </c>
      <c r="H343" s="6">
        <v>2751481</v>
      </c>
      <c r="I343" s="12">
        <f t="shared" si="172"/>
        <v>5502962</v>
      </c>
      <c r="J343" s="6">
        <v>334199.30151399999</v>
      </c>
      <c r="K343" s="12">
        <f t="shared" si="173"/>
        <v>2673594.4121119999</v>
      </c>
      <c r="L343" s="6">
        <f t="shared" si="174"/>
        <v>39.206012000000001</v>
      </c>
      <c r="M343" s="6">
        <f t="shared" si="175"/>
        <v>5242880</v>
      </c>
      <c r="N343" s="13">
        <f t="shared" si="176"/>
        <v>2.0582635777028528</v>
      </c>
      <c r="O343" s="13"/>
      <c r="P343" s="7">
        <f t="shared" si="177"/>
        <v>0</v>
      </c>
      <c r="Q343" s="7">
        <f t="shared" si="178"/>
        <v>5.4251479430567355E-4</v>
      </c>
      <c r="R343" s="6">
        <f t="shared" si="179"/>
        <v>5.4251479430567355E-4</v>
      </c>
      <c r="S343" s="6">
        <f t="shared" si="180"/>
        <v>5.4251479430567355E-4</v>
      </c>
      <c r="T343" s="7">
        <f t="shared" si="181"/>
        <v>0</v>
      </c>
      <c r="U343" s="7">
        <f t="shared" si="182"/>
        <v>3.4801961626179469E-2</v>
      </c>
      <c r="V343" s="7">
        <f t="shared" si="183"/>
        <v>0.62773632144194591</v>
      </c>
      <c r="W343" s="6">
        <f t="shared" si="184"/>
        <v>0.66253828306812534</v>
      </c>
      <c r="X343" s="6">
        <v>2.8080000000000002E-3</v>
      </c>
      <c r="Y343" s="6">
        <v>0.65586456000000004</v>
      </c>
      <c r="Z343" s="12">
        <f t="shared" si="185"/>
        <v>1.9597443019943017</v>
      </c>
      <c r="AA343" s="12">
        <f t="shared" si="186"/>
        <v>7.6170780971851846</v>
      </c>
      <c r="AB343" s="6">
        <f t="shared" si="187"/>
        <v>80.679672567461751</v>
      </c>
      <c r="AC343" s="6">
        <f t="shared" si="190"/>
        <v>80.679672567461751</v>
      </c>
      <c r="AD343" s="6">
        <f t="shared" si="188"/>
        <v>1.0175459195607859</v>
      </c>
    </row>
    <row r="344" spans="4:30">
      <c r="D344" s="6">
        <f t="shared" si="189"/>
        <v>39523576</v>
      </c>
      <c r="E344" s="12">
        <f t="shared" si="170"/>
        <v>6.5189873767419346E-2</v>
      </c>
      <c r="F344" s="12">
        <f t="shared" si="171"/>
        <v>4631847</v>
      </c>
      <c r="G344" s="6">
        <v>123440</v>
      </c>
      <c r="H344" s="6">
        <v>3087898</v>
      </c>
      <c r="I344" s="12">
        <f t="shared" si="172"/>
        <v>6175796</v>
      </c>
      <c r="J344" s="6">
        <v>37743.690154999997</v>
      </c>
      <c r="K344" s="12">
        <f t="shared" si="173"/>
        <v>301949.52123999997</v>
      </c>
      <c r="L344" s="6">
        <f t="shared" si="174"/>
        <v>39.523575999999998</v>
      </c>
      <c r="M344" s="6">
        <f t="shared" si="175"/>
        <v>5242880</v>
      </c>
      <c r="N344" s="13">
        <f t="shared" si="176"/>
        <v>20.453074323940598</v>
      </c>
      <c r="O344" s="13"/>
      <c r="P344" s="7">
        <f t="shared" si="177"/>
        <v>0</v>
      </c>
      <c r="Q344" s="7">
        <f t="shared" si="178"/>
        <v>6.1270356365239484E-5</v>
      </c>
      <c r="R344" s="6">
        <f t="shared" si="179"/>
        <v>6.1270356365239484E-5</v>
      </c>
      <c r="S344" s="6">
        <f t="shared" si="180"/>
        <v>6.1270356365239484E-5</v>
      </c>
      <c r="T344" s="7">
        <f t="shared" si="181"/>
        <v>0</v>
      </c>
      <c r="U344" s="7">
        <f t="shared" si="182"/>
        <v>3.9304524289967471E-3</v>
      </c>
      <c r="V344" s="7">
        <f t="shared" si="183"/>
        <v>7.5784406327927226E-2</v>
      </c>
      <c r="W344" s="6">
        <f t="shared" si="184"/>
        <v>7.9714858756923967E-2</v>
      </c>
      <c r="X344" s="6">
        <v>3.39E-4</v>
      </c>
      <c r="Y344" s="6">
        <v>8.7819833333484004E-2</v>
      </c>
      <c r="Z344" s="12">
        <f t="shared" si="185"/>
        <v>18.217687315634219</v>
      </c>
      <c r="AA344" s="12">
        <f t="shared" si="186"/>
        <v>7.1256524186430674</v>
      </c>
      <c r="AB344" s="6">
        <f t="shared" si="187"/>
        <v>81.926148564826107</v>
      </c>
      <c r="AC344" s="6">
        <f t="shared" si="190"/>
        <v>81.926148564826107</v>
      </c>
      <c r="AD344" s="6">
        <f t="shared" si="188"/>
        <v>9.2290935531413343</v>
      </c>
    </row>
    <row r="345" spans="4:30">
      <c r="D345" s="6">
        <f t="shared" si="189"/>
        <v>39536280</v>
      </c>
      <c r="E345" s="12">
        <f t="shared" si="170"/>
        <v>0.33310587236395311</v>
      </c>
      <c r="F345" s="12">
        <f t="shared" si="171"/>
        <v>4919535</v>
      </c>
      <c r="G345" s="6">
        <v>9000</v>
      </c>
      <c r="H345" s="6">
        <v>3279690</v>
      </c>
      <c r="I345" s="12">
        <f t="shared" si="172"/>
        <v>6559380</v>
      </c>
      <c r="J345" s="6">
        <v>204840.749725</v>
      </c>
      <c r="K345" s="12">
        <f t="shared" si="173"/>
        <v>1638725.9978</v>
      </c>
      <c r="L345" s="6">
        <f t="shared" si="174"/>
        <v>39.536279999999998</v>
      </c>
      <c r="M345" s="6">
        <f t="shared" si="175"/>
        <v>5242880</v>
      </c>
      <c r="N345" s="13">
        <f t="shared" si="176"/>
        <v>4.0027313954901604</v>
      </c>
      <c r="O345" s="13"/>
      <c r="P345" s="7">
        <f t="shared" si="177"/>
        <v>0</v>
      </c>
      <c r="Q345" s="7">
        <f t="shared" si="178"/>
        <v>3.3252354717390996E-4</v>
      </c>
      <c r="R345" s="6">
        <f t="shared" si="179"/>
        <v>3.3252354717390996E-4</v>
      </c>
      <c r="S345" s="6">
        <f t="shared" si="180"/>
        <v>3.3252354717390996E-4</v>
      </c>
      <c r="T345" s="7">
        <f t="shared" si="181"/>
        <v>0</v>
      </c>
      <c r="U345" s="7">
        <f t="shared" si="182"/>
        <v>2.1331163407918272E-2</v>
      </c>
      <c r="V345" s="7">
        <f t="shared" si="183"/>
        <v>0.11848299514395701</v>
      </c>
      <c r="W345" s="6">
        <f t="shared" si="184"/>
        <v>0.13981415855187529</v>
      </c>
      <c r="X345" s="6">
        <v>5.2999999999999998E-4</v>
      </c>
      <c r="Y345" s="6">
        <v>0.14414675000000002</v>
      </c>
      <c r="Z345" s="12">
        <f t="shared" si="185"/>
        <v>12.376188679245283</v>
      </c>
      <c r="AA345" s="12">
        <f t="shared" si="186"/>
        <v>24.735486759245283</v>
      </c>
      <c r="AB345" s="6">
        <f t="shared" si="187"/>
        <v>37.259708080394347</v>
      </c>
      <c r="AC345" s="6">
        <f t="shared" si="190"/>
        <v>37.259708080394347</v>
      </c>
      <c r="AD345" s="6">
        <f t="shared" si="188"/>
        <v>3.0056809800600623</v>
      </c>
    </row>
    <row r="346" spans="4:30">
      <c r="D346" s="6">
        <f t="shared" si="189"/>
        <v>39858240</v>
      </c>
      <c r="E346" s="12">
        <f t="shared" si="170"/>
        <v>0.56414508731710866</v>
      </c>
      <c r="F346" s="12">
        <f t="shared" si="171"/>
        <v>4681740</v>
      </c>
      <c r="G346" s="6">
        <v>120216</v>
      </c>
      <c r="H346" s="6">
        <v>3121160</v>
      </c>
      <c r="I346" s="12">
        <f t="shared" si="172"/>
        <v>6242320</v>
      </c>
      <c r="J346" s="6">
        <v>330147.57763700001</v>
      </c>
      <c r="K346" s="12">
        <f t="shared" si="173"/>
        <v>2641180.6210960001</v>
      </c>
      <c r="L346" s="6">
        <f t="shared" si="174"/>
        <v>39.858240000000002</v>
      </c>
      <c r="M346" s="6">
        <f t="shared" si="175"/>
        <v>5242880</v>
      </c>
      <c r="N346" s="13">
        <f t="shared" si="176"/>
        <v>2.3634582012833523</v>
      </c>
      <c r="O346" s="13"/>
      <c r="P346" s="7">
        <f t="shared" si="177"/>
        <v>0</v>
      </c>
      <c r="Q346" s="7">
        <f t="shared" si="178"/>
        <v>5.359375209967348E-4</v>
      </c>
      <c r="R346" s="6">
        <f t="shared" si="179"/>
        <v>5.359375209967348E-4</v>
      </c>
      <c r="S346" s="6">
        <f t="shared" si="180"/>
        <v>5.359375209967348E-4</v>
      </c>
      <c r="T346" s="7">
        <f t="shared" si="181"/>
        <v>0</v>
      </c>
      <c r="U346" s="7">
        <f t="shared" si="182"/>
        <v>3.4380033937376916E-2</v>
      </c>
      <c r="V346" s="7">
        <f t="shared" si="183"/>
        <v>0.38071045420784683</v>
      </c>
      <c r="W346" s="6">
        <f t="shared" si="184"/>
        <v>0.41509048814522376</v>
      </c>
      <c r="X346" s="6">
        <v>1.7030000000000001E-3</v>
      </c>
      <c r="Y346" s="6">
        <v>0.41696535833390103</v>
      </c>
      <c r="Z346" s="12">
        <f t="shared" si="185"/>
        <v>3.6654844392248971</v>
      </c>
      <c r="AA346" s="12">
        <f t="shared" si="186"/>
        <v>12.407190234156195</v>
      </c>
      <c r="AB346" s="6">
        <f t="shared" si="187"/>
        <v>68.529799119393147</v>
      </c>
      <c r="AC346" s="6">
        <f t="shared" si="190"/>
        <v>68.529799119393147</v>
      </c>
      <c r="AD346" s="6">
        <f t="shared" si="188"/>
        <v>0.4496465116835664</v>
      </c>
    </row>
    <row r="347" spans="4:30">
      <c r="D347" s="6">
        <f t="shared" si="189"/>
        <v>40526976</v>
      </c>
      <c r="E347" s="12">
        <f t="shared" si="170"/>
        <v>0.11535945215237954</v>
      </c>
      <c r="F347" s="12">
        <f t="shared" si="171"/>
        <v>4532472</v>
      </c>
      <c r="G347" s="6">
        <v>213360</v>
      </c>
      <c r="H347" s="6">
        <v>3021648</v>
      </c>
      <c r="I347" s="12">
        <f t="shared" si="172"/>
        <v>6043296</v>
      </c>
      <c r="J347" s="6">
        <v>65357.935852000002</v>
      </c>
      <c r="K347" s="12">
        <f t="shared" si="173"/>
        <v>522863.48681600002</v>
      </c>
      <c r="L347" s="6">
        <f t="shared" si="174"/>
        <v>40.526975999999998</v>
      </c>
      <c r="M347" s="6">
        <f t="shared" si="175"/>
        <v>5242880</v>
      </c>
      <c r="N347" s="13">
        <f t="shared" si="176"/>
        <v>11.558076156361413</v>
      </c>
      <c r="O347" s="13"/>
      <c r="P347" s="7">
        <f t="shared" si="177"/>
        <v>0</v>
      </c>
      <c r="Q347" s="7">
        <f t="shared" si="178"/>
        <v>1.0609731068963897E-4</v>
      </c>
      <c r="R347" s="6">
        <f t="shared" si="179"/>
        <v>1.0609731068963897E-4</v>
      </c>
      <c r="S347" s="6">
        <f t="shared" si="180"/>
        <v>1.0609731068963897E-4</v>
      </c>
      <c r="T347" s="7">
        <f t="shared" si="181"/>
        <v>0</v>
      </c>
      <c r="U347" s="7">
        <f t="shared" si="182"/>
        <v>6.8060716021344477E-3</v>
      </c>
      <c r="V347" s="7">
        <f t="shared" si="183"/>
        <v>9.4339290473112944E-2</v>
      </c>
      <c r="W347" s="6">
        <f t="shared" si="184"/>
        <v>0.10114536207524739</v>
      </c>
      <c r="X347" s="6">
        <v>4.2200000000000001E-4</v>
      </c>
      <c r="Y347" s="6">
        <v>0.11090543636359801</v>
      </c>
      <c r="Z347" s="12">
        <f t="shared" si="185"/>
        <v>14.320606635071089</v>
      </c>
      <c r="AA347" s="12">
        <f t="shared" si="186"/>
        <v>9.9121040154691951</v>
      </c>
      <c r="AB347" s="6">
        <f t="shared" si="187"/>
        <v>74.858457182550012</v>
      </c>
      <c r="AC347" s="6">
        <f t="shared" si="190"/>
        <v>74.858457182550012</v>
      </c>
      <c r="AD347" s="6">
        <f t="shared" si="188"/>
        <v>8.8003569602780267</v>
      </c>
    </row>
    <row r="348" spans="4:30">
      <c r="D348" s="6">
        <f t="shared" si="189"/>
        <v>40748360</v>
      </c>
      <c r="E348" s="12">
        <f t="shared" si="170"/>
        <v>0.45409256879393567</v>
      </c>
      <c r="F348" s="12">
        <f t="shared" si="171"/>
        <v>4112902.5</v>
      </c>
      <c r="G348" s="6">
        <v>392257</v>
      </c>
      <c r="H348" s="6">
        <v>2741935</v>
      </c>
      <c r="I348" s="12">
        <f t="shared" si="172"/>
        <v>5483870</v>
      </c>
      <c r="J348" s="6">
        <v>233454.80767800001</v>
      </c>
      <c r="K348" s="12">
        <f t="shared" si="173"/>
        <v>1867638.4614240001</v>
      </c>
      <c r="L348" s="6">
        <f t="shared" si="174"/>
        <v>40.748359999999998</v>
      </c>
      <c r="M348" s="6">
        <f t="shared" si="175"/>
        <v>5242880</v>
      </c>
      <c r="N348" s="13">
        <f t="shared" si="176"/>
        <v>2.9362588709052218</v>
      </c>
      <c r="O348" s="13"/>
      <c r="P348" s="7">
        <f t="shared" si="177"/>
        <v>0</v>
      </c>
      <c r="Q348" s="7">
        <f t="shared" si="178"/>
        <v>3.7897352386236251E-4</v>
      </c>
      <c r="R348" s="6">
        <f t="shared" si="179"/>
        <v>3.7897352386236251E-4</v>
      </c>
      <c r="S348" s="6">
        <f t="shared" si="180"/>
        <v>3.7897352386236251E-4</v>
      </c>
      <c r="T348" s="7">
        <f t="shared" si="181"/>
        <v>0</v>
      </c>
      <c r="U348" s="7">
        <f t="shared" si="182"/>
        <v>2.4310898381445335E-2</v>
      </c>
      <c r="V348" s="7">
        <f t="shared" si="183"/>
        <v>0.14687420341430144</v>
      </c>
      <c r="W348" s="6">
        <f t="shared" si="184"/>
        <v>0.17118510179574678</v>
      </c>
      <c r="X348" s="6">
        <v>6.5700000000000003E-4</v>
      </c>
      <c r="Y348" s="6">
        <v>0.182536499999781</v>
      </c>
      <c r="Z348" s="12">
        <f t="shared" si="185"/>
        <v>8.3468340943683401</v>
      </c>
      <c r="AA348" s="12">
        <f t="shared" si="186"/>
        <v>22.741412011251139</v>
      </c>
      <c r="AB348" s="6">
        <f t="shared" si="187"/>
        <v>42.317576276657157</v>
      </c>
      <c r="AC348" s="6">
        <f t="shared" si="190"/>
        <v>42.317576276657157</v>
      </c>
      <c r="AD348" s="6">
        <f t="shared" si="188"/>
        <v>6.2187004812998152</v>
      </c>
    </row>
    <row r="349" spans="4:30">
      <c r="D349" s="6">
        <f t="shared" si="189"/>
        <v>41604352</v>
      </c>
      <c r="E349" s="12">
        <f t="shared" si="170"/>
        <v>0.50630912372787629</v>
      </c>
      <c r="F349" s="12">
        <f t="shared" si="171"/>
        <v>3493764</v>
      </c>
      <c r="G349" s="6">
        <v>682712</v>
      </c>
      <c r="H349" s="6">
        <v>2329176</v>
      </c>
      <c r="I349" s="12">
        <f t="shared" si="172"/>
        <v>4658352</v>
      </c>
      <c r="J349" s="6">
        <v>221115.573669</v>
      </c>
      <c r="K349" s="12">
        <f t="shared" si="173"/>
        <v>1768924.589352</v>
      </c>
      <c r="L349" s="6">
        <f t="shared" si="174"/>
        <v>41.604351999999999</v>
      </c>
      <c r="M349" s="6">
        <f t="shared" si="175"/>
        <v>5242880</v>
      </c>
      <c r="N349" s="13">
        <f t="shared" si="176"/>
        <v>2.6334373031167297</v>
      </c>
      <c r="O349" s="13"/>
      <c r="P349" s="7">
        <f t="shared" si="177"/>
        <v>0</v>
      </c>
      <c r="Q349" s="7">
        <f t="shared" si="178"/>
        <v>3.5894291048299321E-4</v>
      </c>
      <c r="R349" s="6">
        <f t="shared" si="179"/>
        <v>3.5894291048299321E-4</v>
      </c>
      <c r="S349" s="6">
        <f t="shared" si="180"/>
        <v>3.5894291048299321E-4</v>
      </c>
      <c r="T349" s="7">
        <f t="shared" si="181"/>
        <v>0</v>
      </c>
      <c r="U349" s="7">
        <f t="shared" si="182"/>
        <v>2.3025947914666223E-2</v>
      </c>
      <c r="V349" s="7">
        <f t="shared" si="183"/>
        <v>0.16073447831793414</v>
      </c>
      <c r="W349" s="6">
        <f t="shared" si="184"/>
        <v>0.18376042623260036</v>
      </c>
      <c r="X349" s="6">
        <v>7.1900000000000002E-4</v>
      </c>
      <c r="Y349" s="6">
        <v>0.19864531999999999</v>
      </c>
      <c r="Z349" s="12">
        <f t="shared" si="185"/>
        <v>6.478931849791377</v>
      </c>
      <c r="AA349" s="12">
        <f t="shared" si="186"/>
        <v>19.682053845363004</v>
      </c>
      <c r="AB349" s="6">
        <f t="shared" si="187"/>
        <v>50.07748115674643</v>
      </c>
      <c r="AC349" s="6">
        <f t="shared" si="190"/>
        <v>50.07748115674643</v>
      </c>
      <c r="AD349" s="6">
        <f t="shared" si="188"/>
        <v>7.4932013336129071</v>
      </c>
    </row>
    <row r="350" spans="4:30">
      <c r="D350" s="6">
        <f t="shared" si="189"/>
        <v>41808688</v>
      </c>
      <c r="E350" s="12">
        <f t="shared" si="170"/>
        <v>0.29641079166327844</v>
      </c>
      <c r="F350" s="12">
        <f t="shared" si="171"/>
        <v>5072713.5</v>
      </c>
      <c r="G350" s="6">
        <v>61349</v>
      </c>
      <c r="H350" s="6">
        <v>3381809</v>
      </c>
      <c r="I350" s="12">
        <f t="shared" si="172"/>
        <v>6763618</v>
      </c>
      <c r="J350" s="6">
        <v>187950.87805199999</v>
      </c>
      <c r="K350" s="12">
        <f t="shared" si="173"/>
        <v>1503607.0244159999</v>
      </c>
      <c r="L350" s="6">
        <f t="shared" si="174"/>
        <v>41.808687999999997</v>
      </c>
      <c r="M350" s="6">
        <f t="shared" si="175"/>
        <v>5242880</v>
      </c>
      <c r="N350" s="13">
        <f t="shared" si="176"/>
        <v>4.498261773302759</v>
      </c>
      <c r="O350" s="13">
        <f>4/3</f>
        <v>1.3333333333333333</v>
      </c>
      <c r="P350" s="7">
        <f t="shared" si="177"/>
        <v>0</v>
      </c>
      <c r="Q350" s="7">
        <f t="shared" si="178"/>
        <v>3.0510576019764671E-4</v>
      </c>
      <c r="R350" s="6">
        <f t="shared" si="179"/>
        <v>3.0510576019764671E-4</v>
      </c>
      <c r="S350" s="6">
        <f t="shared" si="180"/>
        <v>3.0510576019764671E-4</v>
      </c>
      <c r="T350" s="7">
        <f t="shared" si="181"/>
        <v>0</v>
      </c>
      <c r="U350" s="7">
        <f t="shared" si="182"/>
        <v>1.957233068992045E-2</v>
      </c>
      <c r="V350" s="7">
        <f t="shared" si="183"/>
        <v>0.15872250292869713</v>
      </c>
      <c r="W350" s="6">
        <f t="shared" si="184"/>
        <v>0.17829483361861759</v>
      </c>
      <c r="X350" s="6">
        <v>7.1000000000000002E-4</v>
      </c>
      <c r="Y350" s="6">
        <v>0.18493133333357004</v>
      </c>
      <c r="Z350" s="12">
        <f t="shared" si="185"/>
        <v>9.5262225352112679</v>
      </c>
      <c r="AA350" s="12">
        <f t="shared" si="186"/>
        <v>16.94205097933521</v>
      </c>
      <c r="AB350" s="6">
        <f t="shared" si="187"/>
        <v>57.027357718641312</v>
      </c>
      <c r="AC350" s="6">
        <f t="shared" si="190"/>
        <v>57.027357718641312</v>
      </c>
      <c r="AD350" s="6">
        <f t="shared" si="188"/>
        <v>3.5886291388933302</v>
      </c>
    </row>
    <row r="351" spans="4:30">
      <c r="D351" s="6">
        <f t="shared" si="189"/>
        <v>42330644</v>
      </c>
      <c r="E351" s="12">
        <f t="shared" si="170"/>
        <v>0.43183621816920537</v>
      </c>
      <c r="F351" s="12">
        <f t="shared" si="171"/>
        <v>4635970.5</v>
      </c>
      <c r="G351" s="6">
        <v>262144</v>
      </c>
      <c r="H351" s="6">
        <v>3090647</v>
      </c>
      <c r="I351" s="12">
        <f t="shared" si="172"/>
        <v>6181294</v>
      </c>
      <c r="J351" s="6">
        <v>250247.496033</v>
      </c>
      <c r="K351" s="12">
        <f t="shared" si="173"/>
        <v>2001979.968264</v>
      </c>
      <c r="L351" s="6">
        <f t="shared" si="174"/>
        <v>42.330643999999999</v>
      </c>
      <c r="M351" s="6">
        <f t="shared" si="175"/>
        <v>5242880</v>
      </c>
      <c r="N351" s="13">
        <f t="shared" si="176"/>
        <v>3.0875903345626665</v>
      </c>
      <c r="O351" s="13"/>
      <c r="P351" s="7">
        <f t="shared" si="177"/>
        <v>0</v>
      </c>
      <c r="Q351" s="7">
        <f t="shared" si="178"/>
        <v>4.0623355052154587E-4</v>
      </c>
      <c r="R351" s="6">
        <f t="shared" si="179"/>
        <v>4.0623355052154587E-4</v>
      </c>
      <c r="S351" s="6">
        <f t="shared" si="180"/>
        <v>4.0623355052154587E-4</v>
      </c>
      <c r="T351" s="7">
        <f t="shared" si="181"/>
        <v>0</v>
      </c>
      <c r="U351" s="7">
        <f t="shared" si="182"/>
        <v>2.6059610880494702E-2</v>
      </c>
      <c r="V351" s="7">
        <f t="shared" si="183"/>
        <v>0.13904985467837974</v>
      </c>
      <c r="W351" s="6">
        <f t="shared" si="184"/>
        <v>0.16510946555887446</v>
      </c>
      <c r="X351" s="6">
        <v>6.2200000000000005E-4</v>
      </c>
      <c r="Y351" s="6">
        <v>0.17352245000000002</v>
      </c>
      <c r="Z351" s="12">
        <f t="shared" si="185"/>
        <v>9.9377717041800633</v>
      </c>
      <c r="AA351" s="12">
        <f t="shared" si="186"/>
        <v>25.748938498572347</v>
      </c>
      <c r="AB351" s="6">
        <f t="shared" si="187"/>
        <v>34.689139787532824</v>
      </c>
      <c r="AC351" s="6">
        <f t="shared" si="190"/>
        <v>34.689139787532824</v>
      </c>
      <c r="AD351" s="6">
        <f t="shared" si="188"/>
        <v>4.8483550348243494</v>
      </c>
    </row>
    <row r="352" spans="4:30">
      <c r="D352" s="6">
        <f t="shared" si="189"/>
        <v>44111828</v>
      </c>
      <c r="E352" s="12">
        <f t="shared" si="170"/>
        <v>0.69096986852253917</v>
      </c>
      <c r="F352" s="12">
        <f t="shared" si="171"/>
        <v>4977066</v>
      </c>
      <c r="G352" s="6">
        <v>214765</v>
      </c>
      <c r="H352" s="6">
        <v>3318044</v>
      </c>
      <c r="I352" s="12">
        <f t="shared" si="172"/>
        <v>6636088</v>
      </c>
      <c r="J352" s="6">
        <v>429875.32995599997</v>
      </c>
      <c r="K352" s="12">
        <f t="shared" si="173"/>
        <v>3439002.6396479998</v>
      </c>
      <c r="L352" s="6">
        <f t="shared" si="174"/>
        <v>44.111828000000003</v>
      </c>
      <c r="M352" s="6">
        <f t="shared" si="175"/>
        <v>5242880</v>
      </c>
      <c r="N352" s="13">
        <f t="shared" si="176"/>
        <v>1.9296548143037304</v>
      </c>
      <c r="O352" s="13">
        <f t="shared" ref="O352:O357" si="191">4/3</f>
        <v>1.3333333333333333</v>
      </c>
      <c r="P352" s="7">
        <f t="shared" si="177"/>
        <v>0</v>
      </c>
      <c r="Q352" s="7">
        <f t="shared" si="178"/>
        <v>6.9782828734725314E-4</v>
      </c>
      <c r="R352" s="6">
        <f t="shared" si="179"/>
        <v>6.9782828734725314E-4</v>
      </c>
      <c r="S352" s="6">
        <f t="shared" si="180"/>
        <v>6.9782828734725314E-4</v>
      </c>
      <c r="T352" s="7">
        <f t="shared" si="181"/>
        <v>0</v>
      </c>
      <c r="U352" s="7">
        <f t="shared" si="182"/>
        <v>4.4765218447182287E-2</v>
      </c>
      <c r="V352" s="7">
        <f t="shared" si="183"/>
        <v>0.25194402929667842</v>
      </c>
      <c r="W352" s="6">
        <f t="shared" si="184"/>
        <v>0.2967092477438607</v>
      </c>
      <c r="X352" s="6">
        <v>1.127E-3</v>
      </c>
      <c r="Y352" s="6">
        <v>0.30298400588281699</v>
      </c>
      <c r="Z352" s="12">
        <f t="shared" si="185"/>
        <v>5.8882768411712512</v>
      </c>
      <c r="AA352" s="12">
        <f t="shared" si="186"/>
        <v>24.411731248610469</v>
      </c>
      <c r="AB352" s="6">
        <f t="shared" si="187"/>
        <v>38.080897307253494</v>
      </c>
      <c r="AC352" s="6">
        <f t="shared" si="190"/>
        <v>38.080897307253494</v>
      </c>
      <c r="AD352" s="6">
        <f t="shared" si="188"/>
        <v>2.0709865924022166</v>
      </c>
    </row>
    <row r="353" spans="4:32">
      <c r="D353" s="6">
        <f t="shared" si="189"/>
        <v>44641296</v>
      </c>
      <c r="E353" s="12">
        <f t="shared" si="170"/>
        <v>0.57123735897410233</v>
      </c>
      <c r="F353" s="12">
        <f t="shared" si="171"/>
        <v>5395782</v>
      </c>
      <c r="G353" s="6">
        <v>73752</v>
      </c>
      <c r="H353" s="6">
        <v>3597188</v>
      </c>
      <c r="I353" s="12">
        <f t="shared" si="172"/>
        <v>7194376</v>
      </c>
      <c r="J353" s="6">
        <v>385284.03240999999</v>
      </c>
      <c r="K353" s="12">
        <f t="shared" si="173"/>
        <v>3082272.2592799999</v>
      </c>
      <c r="L353" s="6">
        <f t="shared" si="174"/>
        <v>44.641295999999997</v>
      </c>
      <c r="M353" s="6">
        <f t="shared" si="175"/>
        <v>5242880</v>
      </c>
      <c r="N353" s="13">
        <f t="shared" si="176"/>
        <v>2.3341143788772776</v>
      </c>
      <c r="O353" s="13">
        <f t="shared" si="191"/>
        <v>1.3333333333333333</v>
      </c>
      <c r="P353" s="7">
        <f t="shared" si="177"/>
        <v>0</v>
      </c>
      <c r="Q353" s="7">
        <f t="shared" si="178"/>
        <v>6.2544202410134433E-4</v>
      </c>
      <c r="R353" s="6">
        <f t="shared" si="179"/>
        <v>6.2544202410134433E-4</v>
      </c>
      <c r="S353" s="6">
        <f t="shared" si="180"/>
        <v>6.2544202410134433E-4</v>
      </c>
      <c r="T353" s="7">
        <f t="shared" si="181"/>
        <v>0</v>
      </c>
      <c r="U353" s="7">
        <f t="shared" si="182"/>
        <v>4.0121688017803359E-2</v>
      </c>
      <c r="V353" s="7">
        <f t="shared" si="183"/>
        <v>0.14910973162456476</v>
      </c>
      <c r="W353" s="6">
        <f t="shared" si="184"/>
        <v>0.18923141964236811</v>
      </c>
      <c r="X353" s="6">
        <v>6.6699999999999995E-4</v>
      </c>
      <c r="Y353" s="6">
        <v>0.19139194444414798</v>
      </c>
      <c r="Z353" s="12">
        <f t="shared" si="185"/>
        <v>10.78617091454273</v>
      </c>
      <c r="AA353" s="12">
        <f t="shared" si="186"/>
        <v>36.96878272</v>
      </c>
      <c r="AB353" s="6">
        <f t="shared" si="187"/>
        <v>6.2305810942512183</v>
      </c>
      <c r="AC353" s="6">
        <f t="shared" si="190"/>
        <v>6.2305810942512183</v>
      </c>
      <c r="AD353" s="6">
        <f t="shared" si="188"/>
        <v>1.128848347329658</v>
      </c>
    </row>
    <row r="354" spans="4:32">
      <c r="D354" s="6">
        <f t="shared" si="189"/>
        <v>44829600</v>
      </c>
      <c r="E354" s="12">
        <f t="shared" si="170"/>
        <v>0.66278648268172224</v>
      </c>
      <c r="F354" s="12">
        <f t="shared" si="171"/>
        <v>5233950</v>
      </c>
      <c r="G354" s="6">
        <v>147900</v>
      </c>
      <c r="H354" s="6">
        <v>3489300</v>
      </c>
      <c r="I354" s="12">
        <f t="shared" si="172"/>
        <v>6978600</v>
      </c>
      <c r="J354" s="6">
        <v>433623.913879</v>
      </c>
      <c r="K354" s="12">
        <f t="shared" si="173"/>
        <v>3468991.311032</v>
      </c>
      <c r="L354" s="6">
        <f t="shared" si="174"/>
        <v>44.829599999999999</v>
      </c>
      <c r="M354" s="6">
        <f t="shared" si="175"/>
        <v>5242880</v>
      </c>
      <c r="N354" s="13">
        <f t="shared" si="176"/>
        <v>2.0117086998191174</v>
      </c>
      <c r="O354" s="13">
        <f t="shared" si="191"/>
        <v>1.3333333333333333</v>
      </c>
      <c r="P354" s="7">
        <f t="shared" si="177"/>
        <v>0</v>
      </c>
      <c r="Q354" s="7">
        <f t="shared" si="178"/>
        <v>7.0391346534346973E-4</v>
      </c>
      <c r="R354" s="6">
        <f t="shared" si="179"/>
        <v>7.0391346534346973E-4</v>
      </c>
      <c r="S354" s="6">
        <f t="shared" si="180"/>
        <v>7.0391346534346973E-4</v>
      </c>
      <c r="T354" s="7">
        <f t="shared" si="181"/>
        <v>0</v>
      </c>
      <c r="U354" s="7">
        <f t="shared" si="182"/>
        <v>4.5155578550419351E-2</v>
      </c>
      <c r="V354" s="7">
        <f t="shared" si="183"/>
        <v>0.15469855215022313</v>
      </c>
      <c r="W354" s="6">
        <f t="shared" si="184"/>
        <v>0.19985413070064248</v>
      </c>
      <c r="X354" s="6">
        <v>6.9200000000000002E-4</v>
      </c>
      <c r="Y354" s="6">
        <v>0.20162804000000001</v>
      </c>
      <c r="Z354" s="12">
        <f t="shared" si="185"/>
        <v>10.084682080924857</v>
      </c>
      <c r="AA354" s="12">
        <f t="shared" si="186"/>
        <v>40.103945792277457</v>
      </c>
      <c r="AB354" s="6">
        <f t="shared" si="187"/>
        <v>1.7215990380736574</v>
      </c>
      <c r="AC354" s="6">
        <f t="shared" si="190"/>
        <v>1.7215990380736574</v>
      </c>
      <c r="AD354" s="6">
        <f t="shared" si="188"/>
        <v>0.87979295903363886</v>
      </c>
      <c r="AF354" s="2">
        <v>27.228912900000001</v>
      </c>
    </row>
    <row r="355" spans="4:32">
      <c r="D355" s="6">
        <f t="shared" si="189"/>
        <v>45104964</v>
      </c>
      <c r="E355" s="12">
        <f t="shared" si="170"/>
        <v>0.5807841708128223</v>
      </c>
      <c r="F355" s="12">
        <f t="shared" si="171"/>
        <v>4824228</v>
      </c>
      <c r="G355" s="6">
        <v>325557</v>
      </c>
      <c r="H355" s="6">
        <v>3216152</v>
      </c>
      <c r="I355" s="12">
        <f t="shared" si="172"/>
        <v>6432304</v>
      </c>
      <c r="J355" s="6">
        <v>350229.40734899999</v>
      </c>
      <c r="K355" s="12">
        <f t="shared" si="173"/>
        <v>2801835.2587919999</v>
      </c>
      <c r="L355" s="6">
        <f t="shared" si="174"/>
        <v>45.104964000000002</v>
      </c>
      <c r="M355" s="6">
        <f t="shared" si="175"/>
        <v>5242880</v>
      </c>
      <c r="N355" s="13">
        <f t="shared" si="176"/>
        <v>2.2957466823989012</v>
      </c>
      <c r="O355" s="13">
        <f t="shared" si="191"/>
        <v>1.3333333333333333</v>
      </c>
      <c r="P355" s="7">
        <f t="shared" si="177"/>
        <v>0</v>
      </c>
      <c r="Q355" s="7">
        <f t="shared" si="178"/>
        <v>5.6853690006824023E-4</v>
      </c>
      <c r="R355" s="6">
        <f t="shared" si="179"/>
        <v>5.6853690006824023E-4</v>
      </c>
      <c r="S355" s="6">
        <f t="shared" si="180"/>
        <v>5.6853690006824023E-4</v>
      </c>
      <c r="T355" s="7">
        <f t="shared" si="181"/>
        <v>0</v>
      </c>
      <c r="U355" s="7">
        <f t="shared" si="182"/>
        <v>3.6471262326707395E-2</v>
      </c>
      <c r="V355" s="7">
        <f t="shared" si="183"/>
        <v>0.25999193085362643</v>
      </c>
      <c r="W355" s="6">
        <f t="shared" si="184"/>
        <v>0.29646319318033382</v>
      </c>
      <c r="X355" s="6">
        <v>1.163E-3</v>
      </c>
      <c r="Y355" s="6">
        <v>0.30451444705923397</v>
      </c>
      <c r="Z355" s="12">
        <f t="shared" si="185"/>
        <v>5.5307858985382632</v>
      </c>
      <c r="AA355" s="12">
        <f t="shared" si="186"/>
        <v>19.273157412154774</v>
      </c>
      <c r="AB355" s="6">
        <f t="shared" si="187"/>
        <v>51.11462596145828</v>
      </c>
      <c r="AC355" s="6">
        <f t="shared" si="190"/>
        <v>51.11462596145828</v>
      </c>
      <c r="AD355" s="6">
        <f t="shared" si="188"/>
        <v>2.6439645004212329</v>
      </c>
    </row>
    <row r="356" spans="4:32">
      <c r="D356" s="6">
        <f t="shared" si="189"/>
        <v>45552408</v>
      </c>
      <c r="E356" s="12">
        <f t="shared" si="170"/>
        <v>0.60347503472393926</v>
      </c>
      <c r="F356" s="12">
        <f t="shared" si="171"/>
        <v>5629776</v>
      </c>
      <c r="G356" s="6">
        <v>25710</v>
      </c>
      <c r="H356" s="6">
        <v>3753184</v>
      </c>
      <c r="I356" s="12">
        <f t="shared" si="172"/>
        <v>7506368</v>
      </c>
      <c r="J356" s="6">
        <v>424678.65838600002</v>
      </c>
      <c r="K356" s="12">
        <f t="shared" si="173"/>
        <v>3397429.2670880002</v>
      </c>
      <c r="L356" s="6">
        <f t="shared" si="174"/>
        <v>45.552408</v>
      </c>
      <c r="M356" s="6">
        <f t="shared" si="175"/>
        <v>5242880</v>
      </c>
      <c r="N356" s="13">
        <f t="shared" si="176"/>
        <v>2.2094258363865356</v>
      </c>
      <c r="O356" s="13">
        <f t="shared" si="191"/>
        <v>1.3333333333333333</v>
      </c>
      <c r="P356" s="7">
        <f t="shared" si="177"/>
        <v>0</v>
      </c>
      <c r="Q356" s="7">
        <f t="shared" si="178"/>
        <v>6.8939238938127683E-4</v>
      </c>
      <c r="R356" s="6">
        <f t="shared" si="179"/>
        <v>6.8939238938127683E-4</v>
      </c>
      <c r="S356" s="6">
        <f t="shared" si="180"/>
        <v>6.8939238938127683E-4</v>
      </c>
      <c r="T356" s="7">
        <f t="shared" si="181"/>
        <v>0</v>
      </c>
      <c r="U356" s="7">
        <f t="shared" si="182"/>
        <v>4.4224061228290194E-2</v>
      </c>
      <c r="V356" s="7">
        <f t="shared" si="183"/>
        <v>0.17012369680104014</v>
      </c>
      <c r="W356" s="6">
        <f t="shared" si="184"/>
        <v>0.21434775802933034</v>
      </c>
      <c r="X356" s="6">
        <v>7.6099999999999996E-4</v>
      </c>
      <c r="Y356" s="6">
        <v>0.21496866363650197</v>
      </c>
      <c r="Z356" s="12">
        <f t="shared" si="185"/>
        <v>9.8638212877792384</v>
      </c>
      <c r="AA356" s="12">
        <f t="shared" si="186"/>
        <v>35.715419364919846</v>
      </c>
      <c r="AB356" s="6">
        <f t="shared" si="187"/>
        <v>9.4096728802527103</v>
      </c>
      <c r="AC356" s="6">
        <f t="shared" si="190"/>
        <v>9.4096728802527103</v>
      </c>
      <c r="AD356" s="6">
        <f t="shared" si="188"/>
        <v>0.28883540357376669</v>
      </c>
    </row>
    <row r="357" spans="4:32">
      <c r="D357" s="6">
        <f t="shared" si="189"/>
        <v>45766936</v>
      </c>
      <c r="E357" s="12">
        <f t="shared" si="170"/>
        <v>0.66775220501262611</v>
      </c>
      <c r="F357" s="12">
        <f t="shared" si="171"/>
        <v>5494744.5</v>
      </c>
      <c r="G357" s="6">
        <v>90449</v>
      </c>
      <c r="H357" s="6">
        <v>3663163</v>
      </c>
      <c r="I357" s="12">
        <f t="shared" si="172"/>
        <v>7326326</v>
      </c>
      <c r="J357" s="6">
        <v>458640.96948199999</v>
      </c>
      <c r="K357" s="12">
        <f t="shared" si="173"/>
        <v>3669127.7558559999</v>
      </c>
      <c r="L357" s="6">
        <f t="shared" si="174"/>
        <v>45.766936000000001</v>
      </c>
      <c r="M357" s="6">
        <f t="shared" si="175"/>
        <v>5242880</v>
      </c>
      <c r="N357" s="13">
        <f t="shared" si="176"/>
        <v>1.9967486791123694</v>
      </c>
      <c r="O357" s="13">
        <f t="shared" si="191"/>
        <v>1.3333333333333333</v>
      </c>
      <c r="P357" s="7">
        <f t="shared" si="177"/>
        <v>0</v>
      </c>
      <c r="Q357" s="7">
        <f t="shared" si="178"/>
        <v>7.4452433051616835E-4</v>
      </c>
      <c r="R357" s="6">
        <f t="shared" si="179"/>
        <v>7.4452433051616835E-4</v>
      </c>
      <c r="S357" s="6">
        <f t="shared" si="180"/>
        <v>7.4452433051616835E-4</v>
      </c>
      <c r="T357" s="7">
        <f t="shared" si="181"/>
        <v>0</v>
      </c>
      <c r="U357" s="7">
        <f t="shared" si="182"/>
        <v>4.7760738421045626E-2</v>
      </c>
      <c r="V357" s="7">
        <f t="shared" si="183"/>
        <v>0.15402789368714412</v>
      </c>
      <c r="W357" s="6">
        <f t="shared" si="184"/>
        <v>0.20178863210818976</v>
      </c>
      <c r="X357" s="6">
        <v>6.8900000000000005E-4</v>
      </c>
      <c r="Y357" s="6">
        <v>0.200690388889042</v>
      </c>
      <c r="Z357" s="12">
        <f t="shared" si="185"/>
        <v>10.633274310595064</v>
      </c>
      <c r="AA357" s="12">
        <f t="shared" si="186"/>
        <v>42.602354204423797</v>
      </c>
      <c r="AB357" s="6">
        <f t="shared" si="187"/>
        <v>8.0586836743350219</v>
      </c>
      <c r="AC357" s="6">
        <f t="shared" si="190"/>
        <v>8.0586836743350219</v>
      </c>
      <c r="AD357" s="6">
        <f t="shared" si="188"/>
        <v>0.54723259306401184</v>
      </c>
    </row>
    <row r="358" spans="4:32">
      <c r="D358" s="6">
        <f t="shared" si="189"/>
        <v>46144888</v>
      </c>
      <c r="E358" s="12">
        <f t="shared" si="170"/>
        <v>0.97455738160731253</v>
      </c>
      <c r="F358" s="12">
        <f t="shared" si="171"/>
        <v>4457391</v>
      </c>
      <c r="G358" s="6">
        <v>524288</v>
      </c>
      <c r="H358" s="6">
        <v>2971594</v>
      </c>
      <c r="I358" s="12">
        <f t="shared" si="172"/>
        <v>5943188</v>
      </c>
      <c r="J358" s="6">
        <v>542997.91272000002</v>
      </c>
      <c r="K358" s="12">
        <f t="shared" si="173"/>
        <v>4343983.3017600002</v>
      </c>
      <c r="L358" s="6">
        <f t="shared" si="174"/>
        <v>46.144888000000002</v>
      </c>
      <c r="M358" s="6">
        <f t="shared" si="175"/>
        <v>5242880</v>
      </c>
      <c r="N358" s="13">
        <f t="shared" si="176"/>
        <v>1.3681424598460286</v>
      </c>
      <c r="O358" s="13"/>
      <c r="P358" s="7">
        <f t="shared" si="177"/>
        <v>0</v>
      </c>
      <c r="Q358" s="7">
        <f t="shared" si="178"/>
        <v>8.8146324541423502E-4</v>
      </c>
      <c r="R358" s="6">
        <f t="shared" si="179"/>
        <v>8.8146324541423502E-4</v>
      </c>
      <c r="S358" s="6">
        <f t="shared" si="180"/>
        <v>8.8146324541423502E-4</v>
      </c>
      <c r="T358" s="7">
        <f t="shared" si="181"/>
        <v>0</v>
      </c>
      <c r="U358" s="7">
        <f t="shared" si="182"/>
        <v>5.6545278329330539E-2</v>
      </c>
      <c r="V358" s="7">
        <f t="shared" si="183"/>
        <v>0.24054283542433536</v>
      </c>
      <c r="W358" s="6">
        <f t="shared" si="184"/>
        <v>0.29708811375366589</v>
      </c>
      <c r="X358" s="6">
        <v>1.0759999999999999E-3</v>
      </c>
      <c r="Y358" s="6">
        <v>0.31206689999999992</v>
      </c>
      <c r="Z358" s="12">
        <f t="shared" si="185"/>
        <v>5.5234089219330862</v>
      </c>
      <c r="AA358" s="12">
        <f t="shared" si="186"/>
        <v>32.297273619033462</v>
      </c>
      <c r="AB358" s="6">
        <f t="shared" si="187"/>
        <v>18.079624032134287</v>
      </c>
      <c r="AC358" s="6">
        <f t="shared" si="190"/>
        <v>18.079624032134287</v>
      </c>
      <c r="AD358" s="6">
        <f t="shared" si="188"/>
        <v>4.7998638261007605</v>
      </c>
    </row>
    <row r="359" spans="4:32">
      <c r="D359" s="6">
        <f t="shared" si="189"/>
        <v>46419820</v>
      </c>
      <c r="E359" s="12">
        <f t="shared" si="170"/>
        <v>0.89802651850537218</v>
      </c>
      <c r="F359" s="12">
        <f t="shared" si="171"/>
        <v>4800660</v>
      </c>
      <c r="G359" s="6">
        <v>400727</v>
      </c>
      <c r="H359" s="6">
        <v>3200440</v>
      </c>
      <c r="I359" s="12">
        <f t="shared" si="172"/>
        <v>6400880</v>
      </c>
      <c r="J359" s="6">
        <v>538889.99829100003</v>
      </c>
      <c r="K359" s="12">
        <f t="shared" si="173"/>
        <v>4311119.9863280002</v>
      </c>
      <c r="L359" s="6">
        <f t="shared" si="174"/>
        <v>46.419820000000001</v>
      </c>
      <c r="M359" s="6">
        <f t="shared" si="175"/>
        <v>5242880</v>
      </c>
      <c r="N359" s="13">
        <f t="shared" si="176"/>
        <v>1.4847371495804631</v>
      </c>
      <c r="O359" s="13">
        <f t="shared" ref="O359:O392" si="192">4/3</f>
        <v>1.3333333333333333</v>
      </c>
      <c r="P359" s="7">
        <f t="shared" si="177"/>
        <v>0</v>
      </c>
      <c r="Q359" s="7">
        <f t="shared" si="178"/>
        <v>8.7479475645756111E-4</v>
      </c>
      <c r="R359" s="6">
        <f t="shared" si="179"/>
        <v>8.7479475645756111E-4</v>
      </c>
      <c r="S359" s="6">
        <f t="shared" si="180"/>
        <v>8.7479475645756111E-4</v>
      </c>
      <c r="T359" s="7">
        <f t="shared" si="181"/>
        <v>0</v>
      </c>
      <c r="U359" s="7">
        <f t="shared" si="182"/>
        <v>5.6117499217662653E-2</v>
      </c>
      <c r="V359" s="7">
        <f t="shared" si="183"/>
        <v>0.30291407249068258</v>
      </c>
      <c r="W359" s="6">
        <f t="shared" si="184"/>
        <v>0.35903157170834521</v>
      </c>
      <c r="X359" s="6">
        <v>1.3550000000000001E-3</v>
      </c>
      <c r="Y359" s="6">
        <v>0.37331755555540502</v>
      </c>
      <c r="Z359" s="12">
        <f t="shared" si="185"/>
        <v>4.7238966789667893</v>
      </c>
      <c r="AA359" s="12">
        <f t="shared" si="186"/>
        <v>25.453106930349815</v>
      </c>
      <c r="AB359" s="6">
        <f t="shared" si="187"/>
        <v>35.439501368445683</v>
      </c>
      <c r="AC359" s="6">
        <f t="shared" si="190"/>
        <v>35.439501368445683</v>
      </c>
      <c r="AD359" s="6">
        <f t="shared" si="188"/>
        <v>3.8267645425369214</v>
      </c>
    </row>
    <row r="360" spans="4:32">
      <c r="D360" s="6">
        <f t="shared" si="189"/>
        <v>46573568</v>
      </c>
      <c r="E360" s="12">
        <f t="shared" si="170"/>
        <v>0.63484751181871002</v>
      </c>
      <c r="F360" s="12">
        <f t="shared" si="171"/>
        <v>5454973.5</v>
      </c>
      <c r="G360" s="6">
        <v>146689</v>
      </c>
      <c r="H360" s="6">
        <v>3636649</v>
      </c>
      <c r="I360" s="12">
        <f t="shared" si="172"/>
        <v>7273298</v>
      </c>
      <c r="J360" s="6">
        <v>432884.54418899998</v>
      </c>
      <c r="K360" s="12">
        <f t="shared" si="173"/>
        <v>3463076.3535119998</v>
      </c>
      <c r="L360" s="6">
        <f t="shared" si="174"/>
        <v>46.573568000000002</v>
      </c>
      <c r="M360" s="6">
        <f t="shared" si="175"/>
        <v>5242880</v>
      </c>
      <c r="N360" s="13">
        <f t="shared" si="176"/>
        <v>2.1002418825169564</v>
      </c>
      <c r="O360" s="13">
        <f t="shared" si="192"/>
        <v>1.3333333333333333</v>
      </c>
      <c r="P360" s="7">
        <f t="shared" si="177"/>
        <v>0</v>
      </c>
      <c r="Q360" s="7">
        <f t="shared" si="178"/>
        <v>7.0271322646364839E-4</v>
      </c>
      <c r="R360" s="6">
        <f t="shared" si="179"/>
        <v>7.0271322646364839E-4</v>
      </c>
      <c r="S360" s="6">
        <f t="shared" si="180"/>
        <v>7.0271322646364839E-4</v>
      </c>
      <c r="T360" s="7">
        <f t="shared" si="181"/>
        <v>0</v>
      </c>
      <c r="U360" s="7">
        <f t="shared" si="182"/>
        <v>4.5078584028101769E-2</v>
      </c>
      <c r="V360" s="7">
        <f t="shared" si="183"/>
        <v>0.27586418114649613</v>
      </c>
      <c r="W360" s="6">
        <f t="shared" si="184"/>
        <v>0.32094276517459791</v>
      </c>
      <c r="X360" s="6">
        <v>1.2340000000000001E-3</v>
      </c>
      <c r="Y360" s="6">
        <v>0.32660895000000001</v>
      </c>
      <c r="Z360" s="12">
        <f t="shared" si="185"/>
        <v>5.8940826580226897</v>
      </c>
      <c r="AA360" s="12">
        <f t="shared" si="186"/>
        <v>22.45106225939708</v>
      </c>
      <c r="AB360" s="6">
        <f t="shared" si="187"/>
        <v>43.054033511859942</v>
      </c>
      <c r="AC360" s="6">
        <f t="shared" si="190"/>
        <v>43.054033511859942</v>
      </c>
      <c r="AD360" s="6">
        <f t="shared" si="188"/>
        <v>1.7348528953055629</v>
      </c>
    </row>
    <row r="361" spans="4:32">
      <c r="D361" s="6">
        <f t="shared" si="189"/>
        <v>46850512</v>
      </c>
      <c r="E361" s="12">
        <f t="shared" si="170"/>
        <v>0.76348436515951545</v>
      </c>
      <c r="F361" s="12">
        <f t="shared" si="171"/>
        <v>5630191.5</v>
      </c>
      <c r="G361" s="6">
        <v>90449</v>
      </c>
      <c r="H361" s="6">
        <v>3753461</v>
      </c>
      <c r="I361" s="12">
        <f t="shared" si="172"/>
        <v>7506922</v>
      </c>
      <c r="J361" s="6">
        <v>537320.39788800001</v>
      </c>
      <c r="K361" s="12">
        <f t="shared" si="173"/>
        <v>4298563.1831040001</v>
      </c>
      <c r="L361" s="6">
        <f t="shared" si="174"/>
        <v>46.850512000000002</v>
      </c>
      <c r="M361" s="6">
        <f t="shared" si="175"/>
        <v>5242880</v>
      </c>
      <c r="N361" s="13">
        <f t="shared" si="176"/>
        <v>1.7463793552010183</v>
      </c>
      <c r="O361" s="13">
        <f t="shared" si="192"/>
        <v>1.3333333333333333</v>
      </c>
      <c r="P361" s="7">
        <f t="shared" si="177"/>
        <v>0</v>
      </c>
      <c r="Q361" s="7">
        <f t="shared" si="178"/>
        <v>8.7224678153386141E-4</v>
      </c>
      <c r="R361" s="6">
        <f t="shared" si="179"/>
        <v>8.7224678153386141E-4</v>
      </c>
      <c r="S361" s="6">
        <f t="shared" si="180"/>
        <v>8.7224678153386141E-4</v>
      </c>
      <c r="T361" s="7">
        <f t="shared" si="181"/>
        <v>0</v>
      </c>
      <c r="U361" s="7">
        <f t="shared" si="182"/>
        <v>5.595404832848911E-2</v>
      </c>
      <c r="V361" s="7">
        <f t="shared" si="183"/>
        <v>0.17012369680104014</v>
      </c>
      <c r="W361" s="6">
        <f t="shared" si="184"/>
        <v>0.22607774512952925</v>
      </c>
      <c r="X361" s="6">
        <v>7.6099999999999996E-4</v>
      </c>
      <c r="Y361" s="6">
        <v>0.22803364999999998</v>
      </c>
      <c r="Z361" s="12">
        <f t="shared" si="185"/>
        <v>9.8645492772667538</v>
      </c>
      <c r="AA361" s="12">
        <f t="shared" si="186"/>
        <v>45.188574855232588</v>
      </c>
      <c r="AB361" s="6">
        <f t="shared" si="187"/>
        <v>14.618499544528444</v>
      </c>
      <c r="AC361" s="6">
        <f t="shared" si="190"/>
        <v>14.618499544528444</v>
      </c>
      <c r="AD361" s="6">
        <f t="shared" si="188"/>
        <v>0.85772642347773309</v>
      </c>
    </row>
    <row r="362" spans="4:32">
      <c r="D362" s="6">
        <f t="shared" si="189"/>
        <v>47340384</v>
      </c>
      <c r="E362" s="12">
        <f t="shared" si="170"/>
        <v>0.57756921164554398</v>
      </c>
      <c r="F362" s="12">
        <f t="shared" si="171"/>
        <v>5749615.5</v>
      </c>
      <c r="G362" s="6">
        <v>67173</v>
      </c>
      <c r="H362" s="6">
        <v>3833077</v>
      </c>
      <c r="I362" s="12">
        <f t="shared" si="172"/>
        <v>7666154</v>
      </c>
      <c r="J362" s="6">
        <v>415100.11145000003</v>
      </c>
      <c r="K362" s="12">
        <f t="shared" si="173"/>
        <v>3320800.8916000002</v>
      </c>
      <c r="L362" s="6">
        <f t="shared" si="174"/>
        <v>47.340384</v>
      </c>
      <c r="M362" s="6">
        <f t="shared" si="175"/>
        <v>5242880</v>
      </c>
      <c r="N362" s="13">
        <f t="shared" si="176"/>
        <v>2.3085256389178932</v>
      </c>
      <c r="O362" s="13">
        <f t="shared" si="192"/>
        <v>1.3333333333333333</v>
      </c>
      <c r="P362" s="7">
        <f t="shared" si="177"/>
        <v>0</v>
      </c>
      <c r="Q362" s="7">
        <f t="shared" si="178"/>
        <v>6.7384327423594312E-4</v>
      </c>
      <c r="R362" s="6">
        <f t="shared" si="179"/>
        <v>6.7384327423594312E-4</v>
      </c>
      <c r="S362" s="6">
        <f t="shared" si="180"/>
        <v>6.7384327423594312E-4</v>
      </c>
      <c r="T362" s="7">
        <f t="shared" si="181"/>
        <v>0</v>
      </c>
      <c r="U362" s="7">
        <f t="shared" si="182"/>
        <v>4.3226595879347005E-2</v>
      </c>
      <c r="V362" s="7">
        <f t="shared" si="183"/>
        <v>0.22645900769967633</v>
      </c>
      <c r="W362" s="6">
        <f t="shared" si="184"/>
        <v>0.26968560357902333</v>
      </c>
      <c r="X362" s="6">
        <v>1.013E-3</v>
      </c>
      <c r="Y362" s="6">
        <v>0.27450129285757702</v>
      </c>
      <c r="Z362" s="12">
        <f t="shared" si="185"/>
        <v>7.5677729516288252</v>
      </c>
      <c r="AA362" s="12">
        <f t="shared" si="186"/>
        <v>26.225475945508393</v>
      </c>
      <c r="AB362" s="6">
        <f t="shared" si="187"/>
        <v>33.480427025079649</v>
      </c>
      <c r="AC362" s="6">
        <f t="shared" si="190"/>
        <v>33.480427025079649</v>
      </c>
      <c r="AD362" s="6">
        <f t="shared" si="188"/>
        <v>1.7543412012461002</v>
      </c>
    </row>
    <row r="363" spans="4:32">
      <c r="D363" s="6">
        <f t="shared" si="189"/>
        <v>47922336</v>
      </c>
      <c r="E363" s="12">
        <f t="shared" si="170"/>
        <v>0.831749091103409</v>
      </c>
      <c r="F363" s="12">
        <f t="shared" si="171"/>
        <v>5707602</v>
      </c>
      <c r="G363" s="6">
        <v>113076</v>
      </c>
      <c r="H363" s="6">
        <v>3805068</v>
      </c>
      <c r="I363" s="12">
        <f t="shared" si="172"/>
        <v>7610136</v>
      </c>
      <c r="J363" s="6">
        <v>593411.59698499995</v>
      </c>
      <c r="K363" s="12">
        <f t="shared" si="173"/>
        <v>4747292.7758799996</v>
      </c>
      <c r="L363" s="6">
        <f t="shared" si="174"/>
        <v>47.922336000000001</v>
      </c>
      <c r="M363" s="6">
        <f t="shared" si="175"/>
        <v>5242880</v>
      </c>
      <c r="N363" s="13">
        <f t="shared" si="176"/>
        <v>1.6030475387289167</v>
      </c>
      <c r="O363" s="13">
        <f t="shared" si="192"/>
        <v>1.3333333333333333</v>
      </c>
      <c r="P363" s="7">
        <f t="shared" si="177"/>
        <v>0</v>
      </c>
      <c r="Q363" s="7">
        <f t="shared" si="178"/>
        <v>9.6330114700563581E-4</v>
      </c>
      <c r="R363" s="6">
        <f t="shared" si="179"/>
        <v>9.6330114700563581E-4</v>
      </c>
      <c r="S363" s="6">
        <f t="shared" si="180"/>
        <v>9.6330114700563581E-4</v>
      </c>
      <c r="T363" s="7">
        <f t="shared" si="181"/>
        <v>0</v>
      </c>
      <c r="U363" s="7">
        <f t="shared" si="182"/>
        <v>6.1795125044379277E-2</v>
      </c>
      <c r="V363" s="7">
        <f t="shared" si="183"/>
        <v>0.26066258931670544</v>
      </c>
      <c r="W363" s="6">
        <f t="shared" si="184"/>
        <v>0.32245771436108472</v>
      </c>
      <c r="X363" s="6">
        <v>1.1659999999999999E-3</v>
      </c>
      <c r="Y363" s="6">
        <v>0.32445664705841198</v>
      </c>
      <c r="Z363" s="12">
        <f t="shared" si="185"/>
        <v>6.5267032590051457</v>
      </c>
      <c r="AA363" s="12">
        <f t="shared" si="186"/>
        <v>32.571477021475125</v>
      </c>
      <c r="AB363" s="6">
        <f t="shared" si="187"/>
        <v>17.384121183050098</v>
      </c>
      <c r="AC363" s="6">
        <f t="shared" si="190"/>
        <v>17.384121183050098</v>
      </c>
      <c r="AD363" s="6">
        <f t="shared" si="188"/>
        <v>0.61608622151833803</v>
      </c>
    </row>
    <row r="364" spans="4:32">
      <c r="D364" s="6">
        <f t="shared" si="189"/>
        <v>47922336</v>
      </c>
      <c r="E364" s="12">
        <f t="shared" si="170"/>
        <v>0.83898796186980107</v>
      </c>
      <c r="F364" s="12">
        <f t="shared" si="171"/>
        <v>5707602</v>
      </c>
      <c r="G364" s="6">
        <v>113076</v>
      </c>
      <c r="H364" s="6">
        <v>3805068</v>
      </c>
      <c r="I364" s="12">
        <f t="shared" si="172"/>
        <v>7610136</v>
      </c>
      <c r="J364" s="6">
        <v>598576.17114300001</v>
      </c>
      <c r="K364" s="12">
        <f t="shared" si="173"/>
        <v>4788609.3691440001</v>
      </c>
      <c r="L364" s="6">
        <f t="shared" si="174"/>
        <v>47.922336000000001</v>
      </c>
      <c r="M364" s="6">
        <f t="shared" si="175"/>
        <v>5242880</v>
      </c>
      <c r="N364" s="13">
        <f t="shared" si="176"/>
        <v>1.5892162866816528</v>
      </c>
      <c r="O364" s="13">
        <f t="shared" si="192"/>
        <v>1.3333333333333333</v>
      </c>
      <c r="P364" s="7">
        <f t="shared" si="177"/>
        <v>0</v>
      </c>
      <c r="Q364" s="7">
        <f t="shared" si="178"/>
        <v>9.7168494037178218E-4</v>
      </c>
      <c r="R364" s="6">
        <f t="shared" si="179"/>
        <v>9.7168494037178218E-4</v>
      </c>
      <c r="S364" s="6">
        <f t="shared" si="180"/>
        <v>9.7168494037178218E-4</v>
      </c>
      <c r="T364" s="7">
        <f t="shared" si="181"/>
        <v>0</v>
      </c>
      <c r="U364" s="7">
        <f t="shared" si="182"/>
        <v>6.2332939788000898E-2</v>
      </c>
      <c r="V364" s="7">
        <f t="shared" si="183"/>
        <v>0.26222745906388978</v>
      </c>
      <c r="W364" s="6">
        <f t="shared" si="184"/>
        <v>0.3245603988518907</v>
      </c>
      <c r="X364" s="6">
        <v>1.173E-3</v>
      </c>
      <c r="Y364" s="6">
        <v>0.32652179999958603</v>
      </c>
      <c r="Z364" s="12">
        <f t="shared" si="185"/>
        <v>6.4877544757033254</v>
      </c>
      <c r="AA364" s="12">
        <f t="shared" si="186"/>
        <v>32.658887428092072</v>
      </c>
      <c r="AB364" s="6">
        <f t="shared" si="187"/>
        <v>17.162409175466138</v>
      </c>
      <c r="AC364" s="6">
        <f t="shared" si="190"/>
        <v>17.162409175466138</v>
      </c>
      <c r="AD364" s="6">
        <f t="shared" si="188"/>
        <v>0.60069531274720911</v>
      </c>
    </row>
    <row r="365" spans="4:32">
      <c r="D365" s="6">
        <f t="shared" si="189"/>
        <v>47922336</v>
      </c>
      <c r="E365" s="12">
        <f t="shared" si="170"/>
        <v>0.83031081416959351</v>
      </c>
      <c r="F365" s="12">
        <f t="shared" si="171"/>
        <v>5707602</v>
      </c>
      <c r="G365" s="6">
        <v>113076</v>
      </c>
      <c r="H365" s="6">
        <v>3805068</v>
      </c>
      <c r="I365" s="12">
        <f t="shared" si="172"/>
        <v>7610136</v>
      </c>
      <c r="J365" s="6">
        <v>592385.45794700005</v>
      </c>
      <c r="K365" s="12">
        <f t="shared" si="173"/>
        <v>4739083.6635760004</v>
      </c>
      <c r="L365" s="6">
        <f t="shared" si="174"/>
        <v>47.922336000000001</v>
      </c>
      <c r="M365" s="6">
        <f t="shared" si="175"/>
        <v>5242880</v>
      </c>
      <c r="N365" s="13">
        <f t="shared" si="176"/>
        <v>1.6058243618888912</v>
      </c>
      <c r="O365" s="13">
        <f t="shared" si="192"/>
        <v>1.3333333333333333</v>
      </c>
      <c r="P365" s="7">
        <f t="shared" si="177"/>
        <v>0</v>
      </c>
      <c r="Q365" s="7">
        <f t="shared" si="178"/>
        <v>9.6163538766201194E-4</v>
      </c>
      <c r="R365" s="6">
        <f t="shared" si="179"/>
        <v>9.6163538766201194E-4</v>
      </c>
      <c r="S365" s="6">
        <f t="shared" si="180"/>
        <v>9.6163538766201194E-4</v>
      </c>
      <c r="T365" s="7">
        <f t="shared" si="181"/>
        <v>0</v>
      </c>
      <c r="U365" s="7">
        <f t="shared" si="182"/>
        <v>6.1688267695301002E-2</v>
      </c>
      <c r="V365" s="7">
        <f t="shared" si="183"/>
        <v>0.25932127239054742</v>
      </c>
      <c r="W365" s="6">
        <f t="shared" si="184"/>
        <v>0.32100954008584842</v>
      </c>
      <c r="X365" s="6">
        <v>1.16E-3</v>
      </c>
      <c r="Y365" s="6">
        <v>0.32488188235260002</v>
      </c>
      <c r="Z365" s="12">
        <f t="shared" si="185"/>
        <v>6.5604620689655171</v>
      </c>
      <c r="AA365" s="12">
        <f t="shared" si="186"/>
        <v>32.683335610868966</v>
      </c>
      <c r="AB365" s="6">
        <f t="shared" si="187"/>
        <v>17.100397615343798</v>
      </c>
      <c r="AC365" s="6">
        <f t="shared" si="190"/>
        <v>17.100397615343798</v>
      </c>
      <c r="AD365" s="6">
        <f t="shared" si="188"/>
        <v>1.1919231194766573</v>
      </c>
    </row>
    <row r="366" spans="4:32">
      <c r="D366" s="6">
        <f t="shared" si="189"/>
        <v>47922336</v>
      </c>
      <c r="E366" s="12">
        <f t="shared" si="170"/>
        <v>0.84591501080839193</v>
      </c>
      <c r="F366" s="12">
        <f t="shared" si="171"/>
        <v>5707602</v>
      </c>
      <c r="G366" s="6">
        <v>113076</v>
      </c>
      <c r="H366" s="6">
        <v>3805068</v>
      </c>
      <c r="I366" s="12">
        <f t="shared" si="172"/>
        <v>7610136</v>
      </c>
      <c r="J366" s="6">
        <v>603518.27593999996</v>
      </c>
      <c r="K366" s="12">
        <f t="shared" si="173"/>
        <v>4828146.2075199997</v>
      </c>
      <c r="L366" s="6">
        <f t="shared" si="174"/>
        <v>47.922336000000001</v>
      </c>
      <c r="M366" s="6">
        <f t="shared" si="175"/>
        <v>5242880</v>
      </c>
      <c r="N366" s="13">
        <f t="shared" si="176"/>
        <v>1.576202474595106</v>
      </c>
      <c r="O366" s="13">
        <f t="shared" si="192"/>
        <v>1.3333333333333333</v>
      </c>
      <c r="P366" s="7">
        <f t="shared" si="177"/>
        <v>0</v>
      </c>
      <c r="Q366" s="7">
        <f t="shared" si="178"/>
        <v>9.7970759318773723E-4</v>
      </c>
      <c r="R366" s="6">
        <f t="shared" si="179"/>
        <v>9.7970759318773723E-4</v>
      </c>
      <c r="S366" s="6">
        <f t="shared" si="180"/>
        <v>9.7970759318773723E-4</v>
      </c>
      <c r="T366" s="7">
        <f t="shared" si="181"/>
        <v>0</v>
      </c>
      <c r="U366" s="7">
        <f t="shared" si="182"/>
        <v>6.2847587606588706E-2</v>
      </c>
      <c r="V366" s="7">
        <f t="shared" si="183"/>
        <v>0.26043903649567912</v>
      </c>
      <c r="W366" s="6">
        <f t="shared" si="184"/>
        <v>0.32328662410226783</v>
      </c>
      <c r="X366" s="6">
        <v>1.165E-3</v>
      </c>
      <c r="Y366" s="6">
        <v>0.326748235293775</v>
      </c>
      <c r="Z366" s="12">
        <f t="shared" si="185"/>
        <v>6.5323055793991411</v>
      </c>
      <c r="AA366" s="12">
        <f t="shared" si="186"/>
        <v>33.154652068806868</v>
      </c>
      <c r="AB366" s="6">
        <f t="shared" si="187"/>
        <v>15.904927623370197</v>
      </c>
      <c r="AC366" s="6">
        <f t="shared" si="190"/>
        <v>15.904927623370197</v>
      </c>
      <c r="AD366" s="6">
        <f t="shared" si="188"/>
        <v>1.0594123602212835</v>
      </c>
    </row>
    <row r="367" spans="4:32">
      <c r="D367" s="6">
        <f t="shared" si="189"/>
        <v>48486608</v>
      </c>
      <c r="E367" s="12">
        <f t="shared" si="170"/>
        <v>0.92785855999917377</v>
      </c>
      <c r="F367" s="12">
        <f t="shared" si="171"/>
        <v>5035236</v>
      </c>
      <c r="G367" s="6">
        <v>410236</v>
      </c>
      <c r="H367" s="6">
        <v>3356824</v>
      </c>
      <c r="I367" s="12">
        <f t="shared" si="172"/>
        <v>6713648</v>
      </c>
      <c r="J367" s="6">
        <v>583998.35302699998</v>
      </c>
      <c r="K367" s="12">
        <f t="shared" si="173"/>
        <v>4671986.8242159998</v>
      </c>
      <c r="L367" s="6">
        <f t="shared" si="174"/>
        <v>48.486607999999997</v>
      </c>
      <c r="M367" s="6">
        <f t="shared" si="175"/>
        <v>5242880</v>
      </c>
      <c r="N367" s="13">
        <f t="shared" si="176"/>
        <v>1.437000627913074</v>
      </c>
      <c r="O367" s="13">
        <f t="shared" si="192"/>
        <v>1.3333333333333333</v>
      </c>
      <c r="P367" s="7">
        <f t="shared" si="177"/>
        <v>0</v>
      </c>
      <c r="Q367" s="7">
        <f t="shared" si="178"/>
        <v>9.4802037266981769E-4</v>
      </c>
      <c r="R367" s="6">
        <f t="shared" si="179"/>
        <v>9.4802037266981769E-4</v>
      </c>
      <c r="S367" s="6">
        <f t="shared" si="180"/>
        <v>9.4802037266981769E-4</v>
      </c>
      <c r="T367" s="7">
        <f t="shared" si="181"/>
        <v>0</v>
      </c>
      <c r="U367" s="7">
        <f t="shared" si="182"/>
        <v>6.0814873579100683E-2</v>
      </c>
      <c r="V367" s="7">
        <f t="shared" si="183"/>
        <v>0.30023143863836654</v>
      </c>
      <c r="W367" s="6">
        <f t="shared" si="184"/>
        <v>0.36104631221746725</v>
      </c>
      <c r="X367" s="6">
        <v>1.343E-3</v>
      </c>
      <c r="Y367" s="6">
        <v>0.37812911111170799</v>
      </c>
      <c r="Z367" s="12">
        <f t="shared" si="185"/>
        <v>4.9989932985852565</v>
      </c>
      <c r="AA367" s="12">
        <f t="shared" si="186"/>
        <v>27.830152340825016</v>
      </c>
      <c r="AB367" s="6">
        <f t="shared" si="187"/>
        <v>29.410247753550433</v>
      </c>
      <c r="AC367" s="6">
        <f t="shared" si="190"/>
        <v>29.410247753550433</v>
      </c>
      <c r="AD367" s="6">
        <f t="shared" si="188"/>
        <v>4.5177158785836236</v>
      </c>
    </row>
    <row r="368" spans="4:32">
      <c r="D368" s="6">
        <f t="shared" si="189"/>
        <v>48716536</v>
      </c>
      <c r="E368" s="12">
        <f t="shared" si="170"/>
        <v>0.9490387330934632</v>
      </c>
      <c r="F368" s="12">
        <f t="shared" si="171"/>
        <v>5081082</v>
      </c>
      <c r="G368" s="6">
        <v>403394</v>
      </c>
      <c r="H368" s="6">
        <v>3387388</v>
      </c>
      <c r="I368" s="12">
        <f t="shared" si="172"/>
        <v>6774776</v>
      </c>
      <c r="J368" s="6">
        <v>602767.953003</v>
      </c>
      <c r="K368" s="12">
        <f t="shared" si="173"/>
        <v>4822143.624024</v>
      </c>
      <c r="L368" s="6">
        <f t="shared" si="174"/>
        <v>48.716535999999998</v>
      </c>
      <c r="M368" s="6">
        <f t="shared" si="175"/>
        <v>5242880</v>
      </c>
      <c r="N368" s="13">
        <f t="shared" si="176"/>
        <v>1.4049303646303593</v>
      </c>
      <c r="O368" s="13">
        <f t="shared" si="192"/>
        <v>1.3333333333333333</v>
      </c>
      <c r="P368" s="7">
        <f t="shared" si="177"/>
        <v>0</v>
      </c>
      <c r="Q368" s="7">
        <f t="shared" si="178"/>
        <v>9.7848957360485581E-4</v>
      </c>
      <c r="R368" s="6">
        <f t="shared" si="179"/>
        <v>9.7848957360485581E-4</v>
      </c>
      <c r="S368" s="6">
        <f t="shared" si="180"/>
        <v>9.7848957360485581E-4</v>
      </c>
      <c r="T368" s="7">
        <f t="shared" si="181"/>
        <v>0</v>
      </c>
      <c r="U368" s="7">
        <f t="shared" si="182"/>
        <v>6.2769452464048262E-2</v>
      </c>
      <c r="V368" s="7">
        <f t="shared" si="183"/>
        <v>0.30134920274349825</v>
      </c>
      <c r="W368" s="6">
        <f t="shared" si="184"/>
        <v>0.36411865520754649</v>
      </c>
      <c r="X368" s="6">
        <v>1.348E-3</v>
      </c>
      <c r="Y368" s="6">
        <v>0.37876104000000005</v>
      </c>
      <c r="Z368" s="12">
        <f t="shared" si="185"/>
        <v>5.0257982195845701</v>
      </c>
      <c r="AA368" s="12">
        <f t="shared" si="186"/>
        <v>28.618063050587537</v>
      </c>
      <c r="AB368" s="6">
        <f t="shared" si="187"/>
        <v>27.411752699936514</v>
      </c>
      <c r="AC368" s="6">
        <f t="shared" si="190"/>
        <v>27.411752699936514</v>
      </c>
      <c r="AD368" s="6">
        <f t="shared" si="188"/>
        <v>3.8658634986464167</v>
      </c>
    </row>
    <row r="369" spans="4:30">
      <c r="D369" s="6">
        <f t="shared" si="189"/>
        <v>49083184</v>
      </c>
      <c r="E369" s="12">
        <f t="shared" si="170"/>
        <v>0.87885666431835807</v>
      </c>
      <c r="F369" s="12">
        <f t="shared" si="171"/>
        <v>5846335.5</v>
      </c>
      <c r="G369" s="6">
        <v>115625</v>
      </c>
      <c r="H369" s="6">
        <v>3897557</v>
      </c>
      <c r="I369" s="12">
        <f t="shared" si="172"/>
        <v>7795114</v>
      </c>
      <c r="J369" s="6">
        <v>642261.36450200004</v>
      </c>
      <c r="K369" s="12">
        <f t="shared" si="173"/>
        <v>5138090.9160160003</v>
      </c>
      <c r="L369" s="6">
        <f t="shared" si="174"/>
        <v>49.083184000000003</v>
      </c>
      <c r="M369" s="6">
        <f t="shared" si="175"/>
        <v>5242880</v>
      </c>
      <c r="N369" s="13">
        <f t="shared" si="176"/>
        <v>1.5171226292827484</v>
      </c>
      <c r="O369" s="13">
        <f t="shared" si="192"/>
        <v>1.3333333333333333</v>
      </c>
      <c r="P369" s="7">
        <f t="shared" si="177"/>
        <v>0</v>
      </c>
      <c r="Q369" s="7">
        <f t="shared" si="178"/>
        <v>1.0426003001047189E-3</v>
      </c>
      <c r="R369" s="6">
        <f t="shared" si="179"/>
        <v>1.0426003001047189E-3</v>
      </c>
      <c r="S369" s="6">
        <f t="shared" si="180"/>
        <v>1.0426003001047189E-3</v>
      </c>
      <c r="T369" s="7">
        <f t="shared" si="181"/>
        <v>0</v>
      </c>
      <c r="U369" s="7">
        <f t="shared" si="182"/>
        <v>6.6882112739663879E-2</v>
      </c>
      <c r="V369" s="7">
        <f t="shared" si="183"/>
        <v>0.22981230001507136</v>
      </c>
      <c r="W369" s="6">
        <f t="shared" si="184"/>
        <v>0.29669441275473524</v>
      </c>
      <c r="X369" s="6">
        <v>1.0280000000000001E-3</v>
      </c>
      <c r="Y369" s="6">
        <v>0.29801034666632398</v>
      </c>
      <c r="Z369" s="12">
        <f t="shared" si="185"/>
        <v>7.5827957198443574</v>
      </c>
      <c r="AA369" s="12">
        <f t="shared" si="186"/>
        <v>39.985143315299617</v>
      </c>
      <c r="AB369" s="6">
        <f t="shared" si="187"/>
        <v>1.4202626561010587</v>
      </c>
      <c r="AC369" s="6">
        <f t="shared" si="190"/>
        <v>1.4202626561010587</v>
      </c>
      <c r="AD369" s="6">
        <f t="shared" si="188"/>
        <v>0.44157322935574589</v>
      </c>
    </row>
    <row r="370" spans="4:30">
      <c r="D370" s="6">
        <f t="shared" si="189"/>
        <v>49083184</v>
      </c>
      <c r="E370" s="12">
        <f t="shared" si="170"/>
        <v>0.87597919009745506</v>
      </c>
      <c r="F370" s="12">
        <f t="shared" si="171"/>
        <v>5846335.5</v>
      </c>
      <c r="G370" s="6">
        <v>115625</v>
      </c>
      <c r="H370" s="6">
        <v>3897557</v>
      </c>
      <c r="I370" s="12">
        <f t="shared" si="172"/>
        <v>7795114</v>
      </c>
      <c r="J370" s="6">
        <v>640158.52954100003</v>
      </c>
      <c r="K370" s="12">
        <f t="shared" si="173"/>
        <v>5121268.2363280002</v>
      </c>
      <c r="L370" s="6">
        <f t="shared" si="174"/>
        <v>49.083184000000003</v>
      </c>
      <c r="M370" s="6">
        <f t="shared" si="175"/>
        <v>5242880</v>
      </c>
      <c r="N370" s="13">
        <f t="shared" si="176"/>
        <v>1.522106173760813</v>
      </c>
      <c r="O370" s="13">
        <f t="shared" si="192"/>
        <v>1.3333333333333333</v>
      </c>
      <c r="P370" s="7">
        <f t="shared" si="177"/>
        <v>0</v>
      </c>
      <c r="Q370" s="7">
        <f t="shared" si="178"/>
        <v>1.0391867110542405E-3</v>
      </c>
      <c r="R370" s="6">
        <f t="shared" si="179"/>
        <v>1.0391867110542405E-3</v>
      </c>
      <c r="S370" s="6">
        <f t="shared" si="180"/>
        <v>1.0391867110542405E-3</v>
      </c>
      <c r="T370" s="7">
        <f t="shared" si="181"/>
        <v>0</v>
      </c>
      <c r="U370" s="7">
        <f t="shared" si="182"/>
        <v>6.6663133282533427E-2</v>
      </c>
      <c r="V370" s="7">
        <f t="shared" si="183"/>
        <v>0.23025940565712402</v>
      </c>
      <c r="W370" s="6">
        <f t="shared" si="184"/>
        <v>0.29692253893965748</v>
      </c>
      <c r="X370" s="6">
        <v>1.0300000000000001E-3</v>
      </c>
      <c r="Y370" s="6">
        <v>0.30041666666701006</v>
      </c>
      <c r="Z370" s="12">
        <f t="shared" si="185"/>
        <v>7.5680718446601931</v>
      </c>
      <c r="AA370" s="12">
        <f t="shared" si="186"/>
        <v>39.776840670508733</v>
      </c>
      <c r="AB370" s="6">
        <f t="shared" si="187"/>
        <v>0.89191369458645109</v>
      </c>
      <c r="AC370" s="6">
        <f t="shared" si="190"/>
        <v>0.89191369458645109</v>
      </c>
      <c r="AD370" s="6">
        <f t="shared" si="188"/>
        <v>1.1630938343462702</v>
      </c>
    </row>
    <row r="371" spans="4:30">
      <c r="D371" s="6">
        <f t="shared" si="189"/>
        <v>49083184</v>
      </c>
      <c r="E371" s="12">
        <f t="shared" si="170"/>
        <v>0.8783328329959853</v>
      </c>
      <c r="F371" s="12">
        <f t="shared" si="171"/>
        <v>5846335.5</v>
      </c>
      <c r="G371" s="6">
        <v>115625</v>
      </c>
      <c r="H371" s="6">
        <v>3897557</v>
      </c>
      <c r="I371" s="12">
        <f t="shared" si="172"/>
        <v>7795114</v>
      </c>
      <c r="J371" s="6">
        <v>641878.55279500003</v>
      </c>
      <c r="K371" s="12">
        <f t="shared" si="173"/>
        <v>5135028.4223600002</v>
      </c>
      <c r="L371" s="6">
        <f t="shared" si="174"/>
        <v>49.083184000000003</v>
      </c>
      <c r="M371" s="6">
        <f t="shared" si="175"/>
        <v>5242880</v>
      </c>
      <c r="N371" s="13">
        <f t="shared" si="176"/>
        <v>1.5180274302001731</v>
      </c>
      <c r="O371" s="13">
        <f t="shared" si="192"/>
        <v>1.3333333333333333</v>
      </c>
      <c r="P371" s="7">
        <f t="shared" si="177"/>
        <v>0</v>
      </c>
      <c r="Q371" s="7">
        <f t="shared" si="178"/>
        <v>1.0419788714735396E-3</v>
      </c>
      <c r="R371" s="6">
        <f t="shared" si="179"/>
        <v>1.0419788714735396E-3</v>
      </c>
      <c r="S371" s="6">
        <f t="shared" si="180"/>
        <v>1.0419788714735396E-3</v>
      </c>
      <c r="T371" s="7">
        <f t="shared" si="181"/>
        <v>0</v>
      </c>
      <c r="U371" s="7">
        <f t="shared" si="182"/>
        <v>6.6842248508120872E-2</v>
      </c>
      <c r="V371" s="7">
        <f t="shared" si="183"/>
        <v>0.23115361694122935</v>
      </c>
      <c r="W371" s="6">
        <f t="shared" si="184"/>
        <v>0.29799586544935019</v>
      </c>
      <c r="X371" s="6">
        <v>1.034E-3</v>
      </c>
      <c r="Y371" s="6">
        <v>0.30205208</v>
      </c>
      <c r="Z371" s="12">
        <f t="shared" si="185"/>
        <v>7.5387949709864603</v>
      </c>
      <c r="AA371" s="12">
        <f t="shared" si="186"/>
        <v>39.729426865454542</v>
      </c>
      <c r="AB371" s="6">
        <f t="shared" si="187"/>
        <v>0.77165101291486116</v>
      </c>
      <c r="AC371" s="6">
        <f t="shared" si="190"/>
        <v>0.77165101291486116</v>
      </c>
      <c r="AD371" s="6">
        <f t="shared" si="188"/>
        <v>1.342885819773135</v>
      </c>
    </row>
    <row r="372" spans="4:30">
      <c r="D372" s="6">
        <f t="shared" si="189"/>
        <v>49083184</v>
      </c>
      <c r="E372" s="12">
        <f t="shared" si="170"/>
        <v>0.88071981041252256</v>
      </c>
      <c r="F372" s="12">
        <f t="shared" si="171"/>
        <v>5846335.5</v>
      </c>
      <c r="G372" s="6">
        <v>115625</v>
      </c>
      <c r="H372" s="6">
        <v>3897557</v>
      </c>
      <c r="I372" s="12">
        <f t="shared" si="172"/>
        <v>7795114</v>
      </c>
      <c r="J372" s="6">
        <v>643622.93664600002</v>
      </c>
      <c r="K372" s="12">
        <f t="shared" si="173"/>
        <v>5148983.4931680001</v>
      </c>
      <c r="L372" s="6">
        <f t="shared" si="174"/>
        <v>49.083184000000003</v>
      </c>
      <c r="M372" s="6">
        <f t="shared" si="175"/>
        <v>5242880</v>
      </c>
      <c r="N372" s="13">
        <f t="shared" si="176"/>
        <v>1.5139131850671215</v>
      </c>
      <c r="O372" s="13">
        <f t="shared" si="192"/>
        <v>1.3333333333333333</v>
      </c>
      <c r="P372" s="7">
        <f t="shared" si="177"/>
        <v>0</v>
      </c>
      <c r="Q372" s="7">
        <f t="shared" si="178"/>
        <v>1.0448105771109486E-3</v>
      </c>
      <c r="R372" s="6">
        <f t="shared" si="179"/>
        <v>1.0448105771109486E-3</v>
      </c>
      <c r="S372" s="6">
        <f t="shared" si="180"/>
        <v>1.0448105771109486E-3</v>
      </c>
      <c r="T372" s="7">
        <f t="shared" si="181"/>
        <v>0</v>
      </c>
      <c r="U372" s="7">
        <f t="shared" si="182"/>
        <v>6.7023900533031769E-2</v>
      </c>
      <c r="V372" s="7">
        <f t="shared" si="183"/>
        <v>0.22981230001507136</v>
      </c>
      <c r="W372" s="6">
        <f t="shared" si="184"/>
        <v>0.29683620054810311</v>
      </c>
      <c r="X372" s="6">
        <v>1.0280000000000001E-3</v>
      </c>
      <c r="Y372" s="6">
        <v>0.30075168000000002</v>
      </c>
      <c r="Z372" s="12">
        <f t="shared" si="185"/>
        <v>7.5827957198443574</v>
      </c>
      <c r="AA372" s="12">
        <f t="shared" si="186"/>
        <v>40.069910452669255</v>
      </c>
      <c r="AB372" s="6">
        <f t="shared" si="187"/>
        <v>1.6352701469794328</v>
      </c>
      <c r="AC372" s="6">
        <f t="shared" si="190"/>
        <v>1.6352701469794328</v>
      </c>
      <c r="AD372" s="6">
        <f t="shared" si="188"/>
        <v>1.3018977822158493</v>
      </c>
    </row>
    <row r="373" spans="4:30">
      <c r="D373" s="6">
        <f t="shared" si="189"/>
        <v>49337616</v>
      </c>
      <c r="E373" s="12">
        <f t="shared" si="170"/>
        <v>0.86803403483886288</v>
      </c>
      <c r="F373" s="12">
        <f t="shared" si="171"/>
        <v>6011074.5</v>
      </c>
      <c r="G373" s="6">
        <v>62451</v>
      </c>
      <c r="H373" s="6">
        <v>4007383</v>
      </c>
      <c r="I373" s="12">
        <f t="shared" si="172"/>
        <v>8014766</v>
      </c>
      <c r="J373" s="6">
        <v>652227.156494</v>
      </c>
      <c r="K373" s="12">
        <f t="shared" si="173"/>
        <v>5217817.251952</v>
      </c>
      <c r="L373" s="6">
        <f t="shared" si="174"/>
        <v>49.337615999999997</v>
      </c>
      <c r="M373" s="6">
        <f t="shared" si="175"/>
        <v>5242880</v>
      </c>
      <c r="N373" s="13">
        <f t="shared" si="176"/>
        <v>1.536038081249713</v>
      </c>
      <c r="O373" s="13">
        <f t="shared" si="192"/>
        <v>1.3333333333333333</v>
      </c>
      <c r="P373" s="7">
        <f t="shared" si="177"/>
        <v>0</v>
      </c>
      <c r="Q373" s="7">
        <f t="shared" si="178"/>
        <v>1.0587780406569579E-3</v>
      </c>
      <c r="R373" s="6">
        <f t="shared" si="179"/>
        <v>1.0587780406569579E-3</v>
      </c>
      <c r="S373" s="6">
        <f t="shared" si="180"/>
        <v>1.0587780406569579E-3</v>
      </c>
      <c r="T373" s="7">
        <f t="shared" si="181"/>
        <v>0</v>
      </c>
      <c r="U373" s="7">
        <f t="shared" si="182"/>
        <v>6.7919903988505073E-2</v>
      </c>
      <c r="V373" s="7">
        <f t="shared" si="183"/>
        <v>0.1933731901877789</v>
      </c>
      <c r="W373" s="6">
        <f t="shared" si="184"/>
        <v>0.26129309417628399</v>
      </c>
      <c r="X373" s="6">
        <v>8.6499999999999999E-4</v>
      </c>
      <c r="Y373" s="6">
        <v>0.25869488461518497</v>
      </c>
      <c r="Z373" s="12">
        <f t="shared" si="185"/>
        <v>9.2656254335260115</v>
      </c>
      <c r="AA373" s="12">
        <f t="shared" si="186"/>
        <v>48.257269382215028</v>
      </c>
      <c r="AB373" s="6">
        <f t="shared" si="187"/>
        <v>22.402085625081831</v>
      </c>
      <c r="AC373" s="6">
        <f t="shared" si="190"/>
        <v>22.402085625081831</v>
      </c>
      <c r="AD373" s="6">
        <f t="shared" si="188"/>
        <v>1.0043528943233337</v>
      </c>
    </row>
    <row r="374" spans="4:30">
      <c r="D374" s="15">
        <f t="shared" si="189"/>
        <v>49549536</v>
      </c>
      <c r="E374" s="16">
        <f t="shared" si="170"/>
        <v>0.88359507296511464</v>
      </c>
      <c r="F374" s="16">
        <f t="shared" si="171"/>
        <v>5800032</v>
      </c>
      <c r="G374" s="15">
        <v>157464</v>
      </c>
      <c r="H374" s="15">
        <v>3866688</v>
      </c>
      <c r="I374" s="16">
        <f t="shared" si="172"/>
        <v>7733376</v>
      </c>
      <c r="J374" s="15">
        <v>640609.96227999998</v>
      </c>
      <c r="K374" s="16">
        <f t="shared" si="173"/>
        <v>5124879.6982399998</v>
      </c>
      <c r="L374" s="15">
        <f t="shared" si="174"/>
        <v>49.549536000000003</v>
      </c>
      <c r="M374" s="15">
        <f t="shared" si="175"/>
        <v>5242880</v>
      </c>
      <c r="N374" s="17">
        <f t="shared" si="176"/>
        <v>1.5089868358579845</v>
      </c>
      <c r="O374" s="17">
        <f t="shared" si="192"/>
        <v>1.3333333333333333</v>
      </c>
      <c r="P374" s="18">
        <f t="shared" si="177"/>
        <v>0</v>
      </c>
      <c r="Q374" s="18">
        <f t="shared" si="178"/>
        <v>1.039919534068627E-3</v>
      </c>
      <c r="R374" s="15">
        <f t="shared" si="179"/>
        <v>1.039919534068627E-3</v>
      </c>
      <c r="S374" s="15">
        <f t="shared" si="180"/>
        <v>1.039919534068627E-3</v>
      </c>
      <c r="T374" s="18">
        <f t="shared" si="181"/>
        <v>0</v>
      </c>
      <c r="U374" s="18">
        <f t="shared" si="182"/>
        <v>6.6710143389341864E-2</v>
      </c>
      <c r="V374" s="18">
        <f t="shared" si="183"/>
        <v>0.19314963736675256</v>
      </c>
      <c r="W374" s="15">
        <f t="shared" si="184"/>
        <v>0.25985978075609439</v>
      </c>
      <c r="X374" s="15">
        <v>8.6399999999999997E-4</v>
      </c>
      <c r="Y374" s="15">
        <v>0.26182079999971197</v>
      </c>
      <c r="Z374" s="16">
        <f t="shared" si="185"/>
        <v>8.9506666666666685</v>
      </c>
      <c r="AA374" s="16">
        <f t="shared" si="186"/>
        <v>47.452589798518517</v>
      </c>
      <c r="AB374" s="15">
        <f t="shared" si="187"/>
        <v>20.361057183868876</v>
      </c>
      <c r="AC374" s="15">
        <f t="shared" si="190"/>
        <v>20.361057183868876</v>
      </c>
      <c r="AD374" s="15">
        <f t="shared" si="188"/>
        <v>0.74899291562004855</v>
      </c>
    </row>
    <row r="375" spans="4:30">
      <c r="D375" s="6">
        <f t="shared" si="189"/>
        <v>51159780</v>
      </c>
      <c r="E375" s="12">
        <f t="shared" si="170"/>
        <v>0.88870646321581814</v>
      </c>
      <c r="F375" s="12">
        <f t="shared" si="171"/>
        <v>6255997.5</v>
      </c>
      <c r="G375" s="6">
        <v>55590</v>
      </c>
      <c r="H375" s="6">
        <v>4170665</v>
      </c>
      <c r="I375" s="12">
        <f t="shared" si="172"/>
        <v>8341330</v>
      </c>
      <c r="J375" s="6">
        <v>694968.17651400005</v>
      </c>
      <c r="K375" s="12">
        <f t="shared" si="173"/>
        <v>5559745.4121120004</v>
      </c>
      <c r="L375" s="6">
        <f t="shared" si="174"/>
        <v>51.159779999999998</v>
      </c>
      <c r="M375" s="6">
        <f t="shared" si="175"/>
        <v>5242880</v>
      </c>
      <c r="N375" s="13">
        <f t="shared" si="176"/>
        <v>1.5003079065146168</v>
      </c>
      <c r="O375" s="13">
        <f t="shared" si="192"/>
        <v>1.3333333333333333</v>
      </c>
      <c r="P375" s="7">
        <f t="shared" si="177"/>
        <v>0</v>
      </c>
      <c r="Q375" s="7">
        <f t="shared" si="178"/>
        <v>1.1281606981895129E-3</v>
      </c>
      <c r="R375" s="6">
        <f t="shared" si="179"/>
        <v>1.1281606981895129E-3</v>
      </c>
      <c r="S375" s="6">
        <f t="shared" si="180"/>
        <v>1.1281606981895129E-3</v>
      </c>
      <c r="T375" s="7">
        <f t="shared" si="181"/>
        <v>0</v>
      </c>
      <c r="U375" s="7">
        <f t="shared" si="182"/>
        <v>7.2370755117939584E-2</v>
      </c>
      <c r="V375" s="7">
        <f t="shared" si="183"/>
        <v>0.23025940565712402</v>
      </c>
      <c r="W375" s="6">
        <f t="shared" si="184"/>
        <v>0.30263016077506361</v>
      </c>
      <c r="X375" s="6">
        <v>1.0300000000000001E-3</v>
      </c>
      <c r="Y375" s="6">
        <v>0.29707260000000002</v>
      </c>
      <c r="Z375" s="12">
        <f t="shared" si="185"/>
        <v>8.0983786407766978</v>
      </c>
      <c r="AA375" s="12">
        <f t="shared" si="186"/>
        <v>43.182488637763107</v>
      </c>
      <c r="AB375" s="6">
        <f t="shared" si="187"/>
        <v>9.5301648727682355</v>
      </c>
      <c r="AC375" s="6">
        <f t="shared" si="190"/>
        <v>9.5301648727682355</v>
      </c>
      <c r="AD375" s="6">
        <f t="shared" si="188"/>
        <v>1.8707752835716203</v>
      </c>
    </row>
    <row r="376" spans="4:30">
      <c r="D376" s="6">
        <f t="shared" si="189"/>
        <v>52219224</v>
      </c>
      <c r="E376" s="12">
        <f t="shared" si="170"/>
        <v>0.90801440421402635</v>
      </c>
      <c r="F376" s="12">
        <f t="shared" si="171"/>
        <v>6372243</v>
      </c>
      <c r="G376" s="6">
        <v>62064</v>
      </c>
      <c r="H376" s="6">
        <v>4248162</v>
      </c>
      <c r="I376" s="12">
        <f t="shared" si="172"/>
        <v>8496324</v>
      </c>
      <c r="J376" s="6">
        <v>723261.05389400001</v>
      </c>
      <c r="K376" s="12">
        <f t="shared" si="173"/>
        <v>5786088.4311520001</v>
      </c>
      <c r="L376" s="6">
        <f t="shared" si="174"/>
        <v>52.219223999999997</v>
      </c>
      <c r="M376" s="6">
        <f t="shared" si="175"/>
        <v>5242880</v>
      </c>
      <c r="N376" s="13">
        <f t="shared" si="176"/>
        <v>1.4684054869013463</v>
      </c>
      <c r="O376" s="13">
        <f t="shared" si="192"/>
        <v>1.3333333333333333</v>
      </c>
      <c r="P376" s="7">
        <f t="shared" si="177"/>
        <v>0</v>
      </c>
      <c r="Q376" s="7">
        <f t="shared" si="178"/>
        <v>1.1740892937389066E-3</v>
      </c>
      <c r="R376" s="6">
        <f t="shared" si="179"/>
        <v>1.1740892937389066E-3</v>
      </c>
      <c r="S376" s="6">
        <f t="shared" si="180"/>
        <v>1.1740892937389066E-3</v>
      </c>
      <c r="T376" s="7">
        <f t="shared" si="181"/>
        <v>0</v>
      </c>
      <c r="U376" s="7">
        <f t="shared" si="182"/>
        <v>7.5317043839706138E-2</v>
      </c>
      <c r="V376" s="7">
        <f t="shared" si="183"/>
        <v>0.26625140984236378</v>
      </c>
      <c r="W376" s="6">
        <f t="shared" si="184"/>
        <v>0.34156845368206989</v>
      </c>
      <c r="X376" s="6">
        <v>1.191E-3</v>
      </c>
      <c r="Y376" s="6">
        <v>0.33942838333280401</v>
      </c>
      <c r="Z376" s="12">
        <f t="shared" si="185"/>
        <v>7.1337732997481105</v>
      </c>
      <c r="AA376" s="12">
        <f t="shared" si="186"/>
        <v>38.865413475412261</v>
      </c>
      <c r="AB376" s="6">
        <f t="shared" si="187"/>
        <v>1.4198745811161559</v>
      </c>
      <c r="AC376" s="6">
        <f t="shared" si="190"/>
        <v>1.4198745811161559</v>
      </c>
      <c r="AD376" s="6">
        <f t="shared" si="188"/>
        <v>0.63049245565524303</v>
      </c>
    </row>
    <row r="377" spans="4:30">
      <c r="D377" s="6">
        <f t="shared" si="189"/>
        <v>52464528</v>
      </c>
      <c r="E377" s="12">
        <f t="shared" si="170"/>
        <v>0.91802955086231519</v>
      </c>
      <c r="F377" s="12">
        <f t="shared" si="171"/>
        <v>6356376</v>
      </c>
      <c r="G377" s="6">
        <v>80676</v>
      </c>
      <c r="H377" s="6">
        <v>4237584</v>
      </c>
      <c r="I377" s="12">
        <f t="shared" si="172"/>
        <v>8475168</v>
      </c>
      <c r="J377" s="6">
        <v>729417.62554899999</v>
      </c>
      <c r="K377" s="12">
        <f t="shared" si="173"/>
        <v>5835341.0043919999</v>
      </c>
      <c r="L377" s="6">
        <f t="shared" si="174"/>
        <v>52.464528000000001</v>
      </c>
      <c r="M377" s="6">
        <f t="shared" si="175"/>
        <v>5242880</v>
      </c>
      <c r="N377" s="13">
        <f t="shared" si="176"/>
        <v>1.452386071974392</v>
      </c>
      <c r="O377" s="13">
        <f t="shared" si="192"/>
        <v>1.3333333333333333</v>
      </c>
      <c r="P377" s="7">
        <f t="shared" si="177"/>
        <v>0</v>
      </c>
      <c r="Q377" s="7">
        <f t="shared" si="178"/>
        <v>1.1840834235587756E-3</v>
      </c>
      <c r="R377" s="6">
        <f t="shared" si="179"/>
        <v>1.1840834235587756E-3</v>
      </c>
      <c r="S377" s="6">
        <f t="shared" si="180"/>
        <v>1.1840834235587756E-3</v>
      </c>
      <c r="T377" s="7">
        <f t="shared" si="181"/>
        <v>0</v>
      </c>
      <c r="U377" s="7">
        <f t="shared" si="182"/>
        <v>7.595816059104428E-2</v>
      </c>
      <c r="V377" s="7">
        <f t="shared" si="183"/>
        <v>0.22489413795249197</v>
      </c>
      <c r="W377" s="6">
        <f t="shared" si="184"/>
        <v>0.30085229854353623</v>
      </c>
      <c r="X377" s="6">
        <v>1.0059999999999999E-3</v>
      </c>
      <c r="Y377" s="6">
        <v>0.29471105333299796</v>
      </c>
      <c r="Z377" s="12">
        <f t="shared" si="185"/>
        <v>8.4246202783300195</v>
      </c>
      <c r="AA377" s="12">
        <f t="shared" si="186"/>
        <v>46.404302221805168</v>
      </c>
      <c r="AB377" s="6">
        <f t="shared" si="187"/>
        <v>17.702129578407121</v>
      </c>
      <c r="AC377" s="6">
        <f t="shared" si="190"/>
        <v>17.702129578407121</v>
      </c>
      <c r="AD377" s="6">
        <f t="shared" si="188"/>
        <v>2.0838190970730901</v>
      </c>
    </row>
    <row r="378" spans="4:30">
      <c r="D378" s="6">
        <f t="shared" si="189"/>
        <v>52865520</v>
      </c>
      <c r="E378" s="12">
        <f t="shared" si="170"/>
        <v>0.91871003474326773</v>
      </c>
      <c r="F378" s="12">
        <f t="shared" si="171"/>
        <v>6517147.5</v>
      </c>
      <c r="G378" s="6">
        <v>36417</v>
      </c>
      <c r="H378" s="6">
        <v>4344765</v>
      </c>
      <c r="I378" s="12">
        <f t="shared" si="172"/>
        <v>8689530</v>
      </c>
      <c r="J378" s="6">
        <v>748421.10076900001</v>
      </c>
      <c r="K378" s="12">
        <f t="shared" si="173"/>
        <v>5987368.8061520001</v>
      </c>
      <c r="L378" s="6">
        <f t="shared" si="174"/>
        <v>52.865519999999997</v>
      </c>
      <c r="M378" s="6">
        <f t="shared" si="175"/>
        <v>5242880</v>
      </c>
      <c r="N378" s="13">
        <f t="shared" si="176"/>
        <v>1.4513102969490603</v>
      </c>
      <c r="O378" s="13">
        <f t="shared" si="192"/>
        <v>1.3333333333333333</v>
      </c>
      <c r="P378" s="7">
        <f t="shared" si="177"/>
        <v>0</v>
      </c>
      <c r="Q378" s="7">
        <f t="shared" si="178"/>
        <v>1.2149322805233656E-3</v>
      </c>
      <c r="R378" s="6">
        <f t="shared" si="179"/>
        <v>1.2149322805233656E-3</v>
      </c>
      <c r="S378" s="6">
        <f t="shared" si="180"/>
        <v>1.2149322805233656E-3</v>
      </c>
      <c r="T378" s="7">
        <f t="shared" si="181"/>
        <v>0</v>
      </c>
      <c r="U378" s="7">
        <f t="shared" si="182"/>
        <v>7.7937094156657338E-2</v>
      </c>
      <c r="V378" s="7">
        <f t="shared" si="183"/>
        <v>0.21908176460580731</v>
      </c>
      <c r="W378" s="6">
        <f t="shared" si="184"/>
        <v>0.29701885876246464</v>
      </c>
      <c r="X378" s="6">
        <v>9.7999999999999997E-4</v>
      </c>
      <c r="Y378" s="6">
        <v>0.29397900000041999</v>
      </c>
      <c r="Z378" s="12">
        <f t="shared" si="185"/>
        <v>8.8668673469387755</v>
      </c>
      <c r="AA378" s="12">
        <f t="shared" si="186"/>
        <v>48.876480050220415</v>
      </c>
      <c r="AB378" s="6">
        <f t="shared" si="187"/>
        <v>23.972681686057715</v>
      </c>
      <c r="AC378" s="6">
        <f t="shared" si="190"/>
        <v>23.972681686057715</v>
      </c>
      <c r="AD378" s="6">
        <f t="shared" si="188"/>
        <v>1.0340394252787828</v>
      </c>
    </row>
    <row r="379" spans="4:30">
      <c r="D379" s="6">
        <f t="shared" si="189"/>
        <v>53129388</v>
      </c>
      <c r="E379" s="12">
        <f t="shared" si="170"/>
        <v>1.0000060877866157</v>
      </c>
      <c r="F379" s="12">
        <f t="shared" si="171"/>
        <v>6594433.5</v>
      </c>
      <c r="G379" s="6">
        <v>18696</v>
      </c>
      <c r="H379" s="6">
        <v>4396289</v>
      </c>
      <c r="I379" s="12">
        <f t="shared" si="172"/>
        <v>8792578</v>
      </c>
      <c r="J379" s="6">
        <v>824309.20568799996</v>
      </c>
      <c r="K379" s="12">
        <f t="shared" si="173"/>
        <v>6594473.6455039997</v>
      </c>
      <c r="L379" s="6">
        <f t="shared" si="174"/>
        <v>53.129387999999999</v>
      </c>
      <c r="M379" s="6">
        <f t="shared" si="175"/>
        <v>5242880</v>
      </c>
      <c r="N379" s="13">
        <f t="shared" si="176"/>
        <v>1.3333252163339269</v>
      </c>
      <c r="O379" s="13">
        <f t="shared" si="192"/>
        <v>1.3333333333333333</v>
      </c>
      <c r="P379" s="7">
        <f t="shared" si="177"/>
        <v>0</v>
      </c>
      <c r="Q379" s="7">
        <f t="shared" si="178"/>
        <v>1.3381235003848886E-3</v>
      </c>
      <c r="R379" s="6">
        <f t="shared" si="179"/>
        <v>1.3381235003848886E-3</v>
      </c>
      <c r="S379" s="6">
        <f t="shared" si="180"/>
        <v>1.3381235003848886E-3</v>
      </c>
      <c r="T379" s="7">
        <f t="shared" si="181"/>
        <v>0</v>
      </c>
      <c r="U379" s="7">
        <f t="shared" si="182"/>
        <v>8.5839728612534208E-2</v>
      </c>
      <c r="V379" s="7">
        <f t="shared" si="183"/>
        <v>0.41558469428795486</v>
      </c>
      <c r="W379" s="6">
        <f t="shared" si="184"/>
        <v>0.50142442290048905</v>
      </c>
      <c r="X379" s="6">
        <v>1.859E-3</v>
      </c>
      <c r="Y379" s="6">
        <v>0.50048569999985704</v>
      </c>
      <c r="Z379" s="12">
        <f t="shared" si="185"/>
        <v>4.7297353415814953</v>
      </c>
      <c r="AA379" s="12">
        <f t="shared" si="186"/>
        <v>28.378584811206025</v>
      </c>
      <c r="AB379" s="6">
        <f t="shared" si="187"/>
        <v>28.019176956165222</v>
      </c>
      <c r="AC379" s="6">
        <f t="shared" si="190"/>
        <v>28.019176956165222</v>
      </c>
      <c r="AD379" s="6">
        <f t="shared" si="188"/>
        <v>0.18756238202855435</v>
      </c>
    </row>
    <row r="380" spans="4:30">
      <c r="D380" s="6">
        <f t="shared" si="189"/>
        <v>53385744</v>
      </c>
      <c r="E380" s="12">
        <f t="shared" si="170"/>
        <v>0.6369960011314838</v>
      </c>
      <c r="F380" s="12">
        <f t="shared" si="171"/>
        <v>6600183</v>
      </c>
      <c r="G380" s="6">
        <v>29214</v>
      </c>
      <c r="H380" s="6">
        <v>4400122</v>
      </c>
      <c r="I380" s="12">
        <f t="shared" si="172"/>
        <v>8800244</v>
      </c>
      <c r="J380" s="6">
        <v>525536.27221700002</v>
      </c>
      <c r="K380" s="12">
        <f t="shared" si="173"/>
        <v>4204290.1777360002</v>
      </c>
      <c r="L380" s="6">
        <f t="shared" si="174"/>
        <v>53.385744000000003</v>
      </c>
      <c r="M380" s="6">
        <f t="shared" si="175"/>
        <v>5242880</v>
      </c>
      <c r="N380" s="13">
        <f t="shared" si="176"/>
        <v>2.0931580904196556</v>
      </c>
      <c r="O380" s="13">
        <f t="shared" si="192"/>
        <v>1.3333333333333333</v>
      </c>
      <c r="P380" s="7">
        <f t="shared" si="177"/>
        <v>0</v>
      </c>
      <c r="Q380" s="7">
        <f t="shared" si="178"/>
        <v>8.531172905818674E-4</v>
      </c>
      <c r="R380" s="6">
        <f t="shared" si="179"/>
        <v>8.531172905818674E-4</v>
      </c>
      <c r="S380" s="6">
        <f t="shared" si="180"/>
        <v>8.531172905818674E-4</v>
      </c>
      <c r="T380" s="7">
        <f t="shared" si="181"/>
        <v>0</v>
      </c>
      <c r="U380" s="7">
        <f t="shared" si="182"/>
        <v>5.4726904263428765E-2</v>
      </c>
      <c r="V380" s="7">
        <f t="shared" si="183"/>
        <v>0.47124934672351204</v>
      </c>
      <c r="W380" s="6">
        <f t="shared" si="184"/>
        <v>0.52597625098694079</v>
      </c>
      <c r="X380" s="6">
        <v>2.1080000000000001E-3</v>
      </c>
      <c r="Y380" s="6">
        <v>0.52352882666596401</v>
      </c>
      <c r="Z380" s="12">
        <f t="shared" si="185"/>
        <v>4.1746888045540791</v>
      </c>
      <c r="AA380" s="12">
        <f t="shared" si="186"/>
        <v>15.955560446815939</v>
      </c>
      <c r="AB380" s="6">
        <f t="shared" si="187"/>
        <v>59.529540294977821</v>
      </c>
      <c r="AC380" s="6">
        <f t="shared" si="190"/>
        <v>59.529540294977821</v>
      </c>
      <c r="AD380" s="6">
        <f t="shared" si="188"/>
        <v>0.46748606692069472</v>
      </c>
    </row>
    <row r="381" spans="4:30">
      <c r="D381" s="6">
        <f t="shared" si="189"/>
        <v>53385744</v>
      </c>
      <c r="E381" s="12">
        <f t="shared" si="170"/>
        <v>0.63580294768190515</v>
      </c>
      <c r="F381" s="12">
        <f t="shared" si="171"/>
        <v>6600183</v>
      </c>
      <c r="G381" s="6">
        <v>29214</v>
      </c>
      <c r="H381" s="6">
        <v>4400122</v>
      </c>
      <c r="I381" s="12">
        <f t="shared" si="172"/>
        <v>8800244</v>
      </c>
      <c r="J381" s="6">
        <v>524551.97583000001</v>
      </c>
      <c r="K381" s="12">
        <f t="shared" si="173"/>
        <v>4196415.8066400001</v>
      </c>
      <c r="L381" s="6">
        <f t="shared" si="174"/>
        <v>53.385744000000003</v>
      </c>
      <c r="M381" s="6">
        <f t="shared" si="175"/>
        <v>5242880</v>
      </c>
      <c r="N381" s="13">
        <f t="shared" si="176"/>
        <v>2.0970858002382293</v>
      </c>
      <c r="O381" s="13">
        <f t="shared" si="192"/>
        <v>1.3333333333333333</v>
      </c>
      <c r="P381" s="7">
        <f t="shared" si="177"/>
        <v>0</v>
      </c>
      <c r="Q381" s="7">
        <f t="shared" si="178"/>
        <v>8.5151945554896933E-4</v>
      </c>
      <c r="R381" s="6">
        <f t="shared" si="179"/>
        <v>8.5151945554896933E-4</v>
      </c>
      <c r="S381" s="6">
        <f t="shared" si="180"/>
        <v>8.5151945554896933E-4</v>
      </c>
      <c r="T381" s="7">
        <f t="shared" si="181"/>
        <v>0</v>
      </c>
      <c r="U381" s="7">
        <f t="shared" si="182"/>
        <v>5.4624404213506526E-2</v>
      </c>
      <c r="V381" s="7">
        <f t="shared" si="183"/>
        <v>0.46767250158709073</v>
      </c>
      <c r="W381" s="6">
        <f t="shared" si="184"/>
        <v>0.52229690580059729</v>
      </c>
      <c r="X381" s="6">
        <v>2.0920000000000001E-3</v>
      </c>
      <c r="Y381" s="6">
        <v>0.52322314666736403</v>
      </c>
      <c r="Z381" s="12">
        <f t="shared" si="185"/>
        <v>4.2066175908221792</v>
      </c>
      <c r="AA381" s="12">
        <f t="shared" si="186"/>
        <v>16.047479184091777</v>
      </c>
      <c r="AB381" s="6">
        <f t="shared" si="187"/>
        <v>59.296393138194581</v>
      </c>
      <c r="AC381" s="6">
        <f t="shared" si="190"/>
        <v>59.296393138194581</v>
      </c>
      <c r="AD381" s="6">
        <f t="shared" si="188"/>
        <v>0.17702597307981649</v>
      </c>
    </row>
    <row r="382" spans="4:30">
      <c r="D382" s="6">
        <f t="shared" si="189"/>
        <v>53804148</v>
      </c>
      <c r="E382" s="12">
        <f t="shared" si="170"/>
        <v>0.99643479651643574</v>
      </c>
      <c r="F382" s="12">
        <f t="shared" si="171"/>
        <v>6620173.5</v>
      </c>
      <c r="G382" s="6">
        <v>42138</v>
      </c>
      <c r="H382" s="6">
        <v>4413449</v>
      </c>
      <c r="I382" s="12">
        <f t="shared" si="172"/>
        <v>8826898</v>
      </c>
      <c r="J382" s="6">
        <v>824571.40429700003</v>
      </c>
      <c r="K382" s="12">
        <f t="shared" si="173"/>
        <v>6596571.2343760002</v>
      </c>
      <c r="L382" s="6">
        <f t="shared" si="174"/>
        <v>53.804147999999998</v>
      </c>
      <c r="M382" s="6">
        <f t="shared" si="175"/>
        <v>5242880</v>
      </c>
      <c r="N382" s="13">
        <f t="shared" si="176"/>
        <v>1.3381039461836384</v>
      </c>
      <c r="O382" s="13">
        <f t="shared" si="192"/>
        <v>1.3333333333333333</v>
      </c>
      <c r="P382" s="7">
        <f t="shared" si="177"/>
        <v>0</v>
      </c>
      <c r="Q382" s="7">
        <f t="shared" si="178"/>
        <v>1.3385491345013708E-3</v>
      </c>
      <c r="R382" s="6">
        <f t="shared" si="179"/>
        <v>1.3385491345013708E-3</v>
      </c>
      <c r="S382" s="6">
        <f t="shared" si="180"/>
        <v>1.3385491345013708E-3</v>
      </c>
      <c r="T382" s="7">
        <f t="shared" si="181"/>
        <v>0</v>
      </c>
      <c r="U382" s="7">
        <f t="shared" si="182"/>
        <v>8.5867032756760484E-2</v>
      </c>
      <c r="V382" s="7">
        <f t="shared" si="183"/>
        <v>0.43816352921161461</v>
      </c>
      <c r="W382" s="6">
        <f t="shared" si="184"/>
        <v>0.52403056196837505</v>
      </c>
      <c r="X382" s="6">
        <v>1.9599999999999999E-3</v>
      </c>
      <c r="Y382" s="6">
        <v>0.51753800000000005</v>
      </c>
      <c r="Z382" s="12">
        <f t="shared" si="185"/>
        <v>4.5035193877551025</v>
      </c>
      <c r="AA382" s="12">
        <f t="shared" si="186"/>
        <v>26.924780548473471</v>
      </c>
      <c r="AB382" s="6">
        <f t="shared" si="187"/>
        <v>31.706676811154548</v>
      </c>
      <c r="AC382" s="6">
        <f t="shared" si="190"/>
        <v>31.706676811154548</v>
      </c>
      <c r="AD382" s="6">
        <f t="shared" si="188"/>
        <v>1.2545092279938861</v>
      </c>
    </row>
    <row r="383" spans="4:30">
      <c r="D383" s="6">
        <f t="shared" si="189"/>
        <v>53808680</v>
      </c>
      <c r="E383" s="12">
        <f t="shared" si="170"/>
        <v>0.9329090860286382</v>
      </c>
      <c r="F383" s="12">
        <f t="shared" si="171"/>
        <v>6528157.5</v>
      </c>
      <c r="G383" s="6">
        <v>79171</v>
      </c>
      <c r="H383" s="6">
        <v>4352105</v>
      </c>
      <c r="I383" s="12">
        <f t="shared" si="172"/>
        <v>8704210</v>
      </c>
      <c r="J383" s="6">
        <v>761272.18084699998</v>
      </c>
      <c r="K383" s="12">
        <f t="shared" si="173"/>
        <v>6090177.4467759999</v>
      </c>
      <c r="L383" s="6">
        <f t="shared" si="174"/>
        <v>53.808680000000003</v>
      </c>
      <c r="M383" s="6">
        <f t="shared" si="175"/>
        <v>5242880</v>
      </c>
      <c r="N383" s="13">
        <f t="shared" si="176"/>
        <v>1.4292210819912659</v>
      </c>
      <c r="O383" s="13">
        <f t="shared" si="192"/>
        <v>1.3333333333333333</v>
      </c>
      <c r="P383" s="7">
        <f t="shared" si="177"/>
        <v>0</v>
      </c>
      <c r="Q383" s="7">
        <f t="shared" si="178"/>
        <v>1.2357937875149647E-3</v>
      </c>
      <c r="R383" s="6">
        <f t="shared" si="179"/>
        <v>1.2357937875149647E-3</v>
      </c>
      <c r="S383" s="6">
        <f t="shared" si="180"/>
        <v>1.2357937875149647E-3</v>
      </c>
      <c r="T383" s="7">
        <f t="shared" si="181"/>
        <v>0</v>
      </c>
      <c r="U383" s="7">
        <f t="shared" si="182"/>
        <v>7.9275345893580193E-2</v>
      </c>
      <c r="V383" s="7">
        <f t="shared" si="183"/>
        <v>0.23987217696125634</v>
      </c>
      <c r="W383" s="6">
        <f t="shared" si="184"/>
        <v>0.31914752285483655</v>
      </c>
      <c r="X383" s="6">
        <v>1.073E-3</v>
      </c>
      <c r="Y383" s="6">
        <v>0.31825180000000003</v>
      </c>
      <c r="Z383" s="12">
        <f t="shared" si="185"/>
        <v>8.1120316868592734</v>
      </c>
      <c r="AA383" s="12">
        <f t="shared" si="186"/>
        <v>45.406728400939421</v>
      </c>
      <c r="AB383" s="6">
        <f t="shared" si="187"/>
        <v>15.171834810341542</v>
      </c>
      <c r="AC383" s="6">
        <f t="shared" si="190"/>
        <v>15.171834810341542</v>
      </c>
      <c r="AD383" s="6">
        <f t="shared" si="188"/>
        <v>0.2814509940985479</v>
      </c>
    </row>
    <row r="384" spans="4:30">
      <c r="D384" s="6">
        <f t="shared" si="189"/>
        <v>53808680</v>
      </c>
      <c r="E384" s="12">
        <f t="shared" si="170"/>
        <v>0.92946592985233589</v>
      </c>
      <c r="F384" s="12">
        <f t="shared" si="171"/>
        <v>6528157.5</v>
      </c>
      <c r="G384" s="6">
        <v>79171</v>
      </c>
      <c r="H384" s="6">
        <v>4352105</v>
      </c>
      <c r="I384" s="12">
        <f t="shared" si="172"/>
        <v>8704210</v>
      </c>
      <c r="J384" s="6">
        <v>758462.49762000004</v>
      </c>
      <c r="K384" s="12">
        <f t="shared" si="173"/>
        <v>6067699.9809600003</v>
      </c>
      <c r="L384" s="6">
        <f t="shared" si="174"/>
        <v>53.808680000000003</v>
      </c>
      <c r="M384" s="6">
        <f t="shared" si="175"/>
        <v>5242880</v>
      </c>
      <c r="N384" s="13">
        <f t="shared" si="176"/>
        <v>1.4345155540506578</v>
      </c>
      <c r="O384" s="13">
        <f t="shared" si="192"/>
        <v>1.3333333333333333</v>
      </c>
      <c r="P384" s="7">
        <f t="shared" si="177"/>
        <v>0</v>
      </c>
      <c r="Q384" s="7">
        <f t="shared" si="178"/>
        <v>1.2312327524946801E-3</v>
      </c>
      <c r="R384" s="6">
        <f t="shared" si="179"/>
        <v>1.2312327524946801E-3</v>
      </c>
      <c r="S384" s="6">
        <f t="shared" si="180"/>
        <v>1.2312327524946801E-3</v>
      </c>
      <c r="T384" s="7">
        <f t="shared" si="181"/>
        <v>0</v>
      </c>
      <c r="U384" s="7">
        <f t="shared" si="182"/>
        <v>7.8982758544041173E-2</v>
      </c>
      <c r="V384" s="7">
        <f t="shared" si="183"/>
        <v>0.24255481081357239</v>
      </c>
      <c r="W384" s="6">
        <f t="shared" si="184"/>
        <v>0.32153756935761357</v>
      </c>
      <c r="X384" s="6">
        <v>1.085E-3</v>
      </c>
      <c r="Y384" s="6">
        <v>0.32212926666630498</v>
      </c>
      <c r="Z384" s="12">
        <f t="shared" si="185"/>
        <v>8.0223133640553002</v>
      </c>
      <c r="AA384" s="12">
        <f t="shared" si="186"/>
        <v>44.738801702930878</v>
      </c>
      <c r="AB384" s="6">
        <f t="shared" si="187"/>
        <v>13.477673040984342</v>
      </c>
      <c r="AC384" s="6">
        <f t="shared" si="190"/>
        <v>13.477673040984342</v>
      </c>
      <c r="AD384" s="6">
        <f t="shared" si="188"/>
        <v>0.18368318868224712</v>
      </c>
    </row>
    <row r="385" spans="4:30">
      <c r="D385" s="6">
        <f t="shared" si="189"/>
        <v>53808680</v>
      </c>
      <c r="E385" s="12">
        <f t="shared" si="170"/>
        <v>0.93220311501859443</v>
      </c>
      <c r="F385" s="12">
        <f t="shared" si="171"/>
        <v>6528157.5</v>
      </c>
      <c r="G385" s="6">
        <v>79171</v>
      </c>
      <c r="H385" s="6">
        <v>4352105</v>
      </c>
      <c r="I385" s="12">
        <f t="shared" si="172"/>
        <v>8704210</v>
      </c>
      <c r="J385" s="6">
        <v>760696.09460399998</v>
      </c>
      <c r="K385" s="12">
        <f t="shared" si="173"/>
        <v>6085568.7568319999</v>
      </c>
      <c r="L385" s="6">
        <f t="shared" si="174"/>
        <v>53.808680000000003</v>
      </c>
      <c r="M385" s="6">
        <f t="shared" si="175"/>
        <v>5242880</v>
      </c>
      <c r="N385" s="13">
        <f t="shared" si="176"/>
        <v>1.4303034519539635</v>
      </c>
      <c r="O385" s="13">
        <f t="shared" si="192"/>
        <v>1.3333333333333333</v>
      </c>
      <c r="P385" s="7">
        <f t="shared" si="177"/>
        <v>0</v>
      </c>
      <c r="Q385" s="7">
        <f t="shared" si="178"/>
        <v>1.2348586110851889E-3</v>
      </c>
      <c r="R385" s="6">
        <f t="shared" si="179"/>
        <v>1.2348586110851889E-3</v>
      </c>
      <c r="S385" s="6">
        <f t="shared" si="180"/>
        <v>1.2348586110851889E-3</v>
      </c>
      <c r="T385" s="7">
        <f t="shared" si="181"/>
        <v>0</v>
      </c>
      <c r="U385" s="7">
        <f t="shared" si="182"/>
        <v>7.9215354950357308E-2</v>
      </c>
      <c r="V385" s="7">
        <f t="shared" si="183"/>
        <v>0.23942507131920368</v>
      </c>
      <c r="W385" s="6">
        <f t="shared" si="184"/>
        <v>0.31864042626956102</v>
      </c>
      <c r="X385" s="6">
        <v>1.0709999999999999E-3</v>
      </c>
      <c r="Y385" s="6">
        <v>0.31812269999964293</v>
      </c>
      <c r="Z385" s="12">
        <f t="shared" si="185"/>
        <v>8.1271802054155007</v>
      </c>
      <c r="AA385" s="12">
        <f t="shared" si="186"/>
        <v>45.457096222834743</v>
      </c>
      <c r="AB385" s="6">
        <f t="shared" si="187"/>
        <v>15.299590204032585</v>
      </c>
      <c r="AC385" s="6">
        <f t="shared" si="190"/>
        <v>15.299590204032585</v>
      </c>
      <c r="AD385" s="6">
        <f t="shared" si="188"/>
        <v>0.16274420841979059</v>
      </c>
    </row>
    <row r="386" spans="4:30">
      <c r="D386" s="6">
        <f t="shared" si="189"/>
        <v>53808680</v>
      </c>
      <c r="E386" s="12">
        <f t="shared" si="170"/>
        <v>0.93113592423099467</v>
      </c>
      <c r="F386" s="12">
        <f t="shared" si="171"/>
        <v>6528157.5</v>
      </c>
      <c r="G386" s="6">
        <v>79171</v>
      </c>
      <c r="H386" s="6">
        <v>4352105</v>
      </c>
      <c r="I386" s="12">
        <f t="shared" si="172"/>
        <v>8704210</v>
      </c>
      <c r="J386" s="6">
        <v>759825.24591099995</v>
      </c>
      <c r="K386" s="12">
        <f t="shared" si="173"/>
        <v>6078601.9672879996</v>
      </c>
      <c r="L386" s="6">
        <f t="shared" si="174"/>
        <v>53.808680000000003</v>
      </c>
      <c r="M386" s="6">
        <f t="shared" si="175"/>
        <v>5242880</v>
      </c>
      <c r="N386" s="13">
        <f t="shared" si="176"/>
        <v>1.4319427471714239</v>
      </c>
      <c r="O386" s="13">
        <f t="shared" si="192"/>
        <v>1.3333333333333333</v>
      </c>
      <c r="P386" s="7">
        <f t="shared" si="177"/>
        <v>0</v>
      </c>
      <c r="Q386" s="7">
        <f t="shared" si="178"/>
        <v>1.2334449387722487E-3</v>
      </c>
      <c r="R386" s="6">
        <f t="shared" si="179"/>
        <v>1.2334449387722487E-3</v>
      </c>
      <c r="S386" s="6">
        <f t="shared" si="180"/>
        <v>1.2334449387722487E-3</v>
      </c>
      <c r="T386" s="7">
        <f t="shared" si="181"/>
        <v>0</v>
      </c>
      <c r="U386" s="7">
        <f t="shared" si="182"/>
        <v>7.9124668815889948E-2</v>
      </c>
      <c r="V386" s="7">
        <f t="shared" si="183"/>
        <v>0.23830730721407206</v>
      </c>
      <c r="W386" s="6">
        <f t="shared" si="184"/>
        <v>0.31743197602996198</v>
      </c>
      <c r="X386" s="6">
        <v>1.0660000000000001E-3</v>
      </c>
      <c r="Y386" s="6">
        <v>0.31665530000000003</v>
      </c>
      <c r="Z386" s="12">
        <f t="shared" si="185"/>
        <v>8.1653001876172606</v>
      </c>
      <c r="AA386" s="12">
        <f t="shared" si="186"/>
        <v>45.618026020923075</v>
      </c>
      <c r="AB386" s="6">
        <f t="shared" si="187"/>
        <v>15.707780372631202</v>
      </c>
      <c r="AC386" s="6">
        <f t="shared" si="190"/>
        <v>15.707780372631202</v>
      </c>
      <c r="AD386" s="6">
        <f t="shared" si="188"/>
        <v>0.24527491880349181</v>
      </c>
    </row>
    <row r="387" spans="4:30">
      <c r="D387" s="6">
        <f t="shared" si="189"/>
        <v>54235296</v>
      </c>
      <c r="E387" s="12">
        <f t="shared" si="170"/>
        <v>0.93121594372021654</v>
      </c>
      <c r="F387" s="12">
        <f t="shared" si="171"/>
        <v>6705072</v>
      </c>
      <c r="G387" s="6">
        <v>29736</v>
      </c>
      <c r="H387" s="6">
        <v>4470048</v>
      </c>
      <c r="I387" s="12">
        <f t="shared" si="172"/>
        <v>8940096</v>
      </c>
      <c r="J387" s="6">
        <v>780483.74377399997</v>
      </c>
      <c r="K387" s="12">
        <f t="shared" si="173"/>
        <v>6243869.9501919998</v>
      </c>
      <c r="L387" s="6">
        <f t="shared" si="174"/>
        <v>54.235295999999998</v>
      </c>
      <c r="M387" s="6">
        <f t="shared" si="175"/>
        <v>5242880</v>
      </c>
      <c r="N387" s="13">
        <f t="shared" si="176"/>
        <v>1.4318197001725013</v>
      </c>
      <c r="O387" s="13">
        <f t="shared" si="192"/>
        <v>1.3333333333333333</v>
      </c>
      <c r="P387" s="7">
        <f t="shared" si="177"/>
        <v>0</v>
      </c>
      <c r="Q387" s="7">
        <f t="shared" si="178"/>
        <v>1.2669804389005761E-3</v>
      </c>
      <c r="R387" s="6">
        <f t="shared" si="179"/>
        <v>1.2669804389005761E-3</v>
      </c>
      <c r="S387" s="6">
        <f t="shared" si="180"/>
        <v>1.2669804389005761E-3</v>
      </c>
      <c r="T387" s="7">
        <f t="shared" si="181"/>
        <v>0</v>
      </c>
      <c r="U387" s="7">
        <f t="shared" si="182"/>
        <v>8.1275948745637247E-2</v>
      </c>
      <c r="V387" s="7">
        <f t="shared" si="183"/>
        <v>0.23473046207765066</v>
      </c>
      <c r="W387" s="6">
        <f t="shared" si="184"/>
        <v>0.3160064108232879</v>
      </c>
      <c r="X387" s="6">
        <v>1.0499999999999999E-3</v>
      </c>
      <c r="Y387" s="6">
        <v>0.30950062499999997</v>
      </c>
      <c r="Z387" s="12">
        <f t="shared" si="185"/>
        <v>8.5143771428571426</v>
      </c>
      <c r="AA387" s="12">
        <f t="shared" si="186"/>
        <v>47.572342477653336</v>
      </c>
      <c r="AB387" s="6">
        <f t="shared" si="187"/>
        <v>20.664803704816777</v>
      </c>
      <c r="AC387" s="6">
        <f t="shared" si="190"/>
        <v>20.664803704816777</v>
      </c>
      <c r="AD387" s="6">
        <f t="shared" si="188"/>
        <v>2.1020267158710664</v>
      </c>
    </row>
    <row r="388" spans="4:30">
      <c r="D388" s="6">
        <f t="shared" si="189"/>
        <v>54612000</v>
      </c>
      <c r="E388" s="12">
        <f t="shared" si="170"/>
        <v>1.1475880537339185</v>
      </c>
      <c r="F388" s="12">
        <f t="shared" si="171"/>
        <v>5511937.5</v>
      </c>
      <c r="G388" s="6">
        <v>525825</v>
      </c>
      <c r="H388" s="6">
        <v>3674625</v>
      </c>
      <c r="I388" s="12">
        <f t="shared" si="172"/>
        <v>7349250</v>
      </c>
      <c r="J388" s="6">
        <v>790679.20349099999</v>
      </c>
      <c r="K388" s="12">
        <f t="shared" si="173"/>
        <v>6325433.6279279999</v>
      </c>
      <c r="L388" s="6">
        <f t="shared" si="174"/>
        <v>54.612000000000002</v>
      </c>
      <c r="M388" s="6">
        <f t="shared" si="175"/>
        <v>5242880</v>
      </c>
      <c r="N388" s="13">
        <f t="shared" si="176"/>
        <v>1.1618571045551178</v>
      </c>
      <c r="O388" s="13">
        <f t="shared" si="192"/>
        <v>1.3333333333333333</v>
      </c>
      <c r="P388" s="7">
        <f t="shared" si="177"/>
        <v>0</v>
      </c>
      <c r="Q388" s="7">
        <f t="shared" si="178"/>
        <v>1.2835310053026076E-3</v>
      </c>
      <c r="R388" s="6">
        <f t="shared" si="179"/>
        <v>1.2835310053026076E-3</v>
      </c>
      <c r="S388" s="6">
        <f t="shared" si="180"/>
        <v>1.2835310053026076E-3</v>
      </c>
      <c r="T388" s="7">
        <f t="shared" si="181"/>
        <v>0</v>
      </c>
      <c r="U388" s="7">
        <f t="shared" si="182"/>
        <v>8.2337656523675293E-2</v>
      </c>
      <c r="V388" s="7">
        <f t="shared" si="183"/>
        <v>0.26423943445312681</v>
      </c>
      <c r="W388" s="6">
        <f t="shared" si="184"/>
        <v>0.34657709097680212</v>
      </c>
      <c r="X388" s="6">
        <v>1.1820000000000001E-3</v>
      </c>
      <c r="Y388" s="6">
        <v>0.36826252941127802</v>
      </c>
      <c r="Z388" s="12">
        <f t="shared" si="185"/>
        <v>6.2176395939086282</v>
      </c>
      <c r="AA388" s="12">
        <f t="shared" si="186"/>
        <v>42.811733522355325</v>
      </c>
      <c r="AB388" s="6">
        <f t="shared" si="187"/>
        <v>8.5897635619803285</v>
      </c>
      <c r="AC388" s="6">
        <f t="shared" si="190"/>
        <v>8.5897635619803285</v>
      </c>
      <c r="AD388" s="6">
        <f t="shared" si="188"/>
        <v>5.8885812980058745</v>
      </c>
    </row>
    <row r="389" spans="4:30">
      <c r="D389" s="6">
        <f t="shared" si="189"/>
        <v>56107856</v>
      </c>
      <c r="E389" s="12">
        <f t="shared" si="170"/>
        <v>1.0099131734910201</v>
      </c>
      <c r="F389" s="12">
        <f t="shared" si="171"/>
        <v>6364009.5</v>
      </c>
      <c r="G389" s="6">
        <v>259789</v>
      </c>
      <c r="H389" s="6">
        <v>4242673</v>
      </c>
      <c r="I389" s="12">
        <f t="shared" si="172"/>
        <v>8485346</v>
      </c>
      <c r="J389" s="6">
        <v>803387.12878399994</v>
      </c>
      <c r="K389" s="12">
        <f t="shared" si="173"/>
        <v>6427097.0302719995</v>
      </c>
      <c r="L389" s="6">
        <f t="shared" si="174"/>
        <v>56.107855999999998</v>
      </c>
      <c r="M389" s="6">
        <f t="shared" si="175"/>
        <v>5242880</v>
      </c>
      <c r="N389" s="13">
        <f t="shared" si="176"/>
        <v>1.3202455105366433</v>
      </c>
      <c r="O389" s="13">
        <f t="shared" si="192"/>
        <v>1.3333333333333333</v>
      </c>
      <c r="P389" s="7">
        <f t="shared" si="177"/>
        <v>0</v>
      </c>
      <c r="Q389" s="7">
        <f t="shared" si="178"/>
        <v>1.3041601252473569E-3</v>
      </c>
      <c r="R389" s="6">
        <f t="shared" si="179"/>
        <v>1.3041601252473569E-3</v>
      </c>
      <c r="S389" s="6">
        <f t="shared" si="180"/>
        <v>1.3041601252473569E-3</v>
      </c>
      <c r="T389" s="7">
        <f t="shared" si="181"/>
        <v>0</v>
      </c>
      <c r="U389" s="7">
        <f t="shared" si="182"/>
        <v>8.3661000786789536E-2</v>
      </c>
      <c r="V389" s="7">
        <f t="shared" si="183"/>
        <v>0.2946426181127082</v>
      </c>
      <c r="W389" s="6">
        <f t="shared" si="184"/>
        <v>0.37830361889949771</v>
      </c>
      <c r="X389" s="6">
        <v>1.3179999999999999E-3</v>
      </c>
      <c r="Y389" s="6">
        <v>0.38681835555570199</v>
      </c>
      <c r="Z389" s="12">
        <f t="shared" si="185"/>
        <v>6.4380470409711688</v>
      </c>
      <c r="AA389" s="12">
        <f t="shared" si="186"/>
        <v>39.011211109389983</v>
      </c>
      <c r="AB389" s="6">
        <f t="shared" si="187"/>
        <v>1.0500663696997736</v>
      </c>
      <c r="AC389" s="6">
        <f t="shared" si="190"/>
        <v>1.0500663696997736</v>
      </c>
      <c r="AD389" s="6">
        <f t="shared" si="188"/>
        <v>2.2012235287986881</v>
      </c>
    </row>
    <row r="390" spans="4:30">
      <c r="D390" s="6">
        <f t="shared" si="189"/>
        <v>56429160</v>
      </c>
      <c r="E390" s="12">
        <f t="shared" ref="E390:E453" si="193">K390/F390</f>
        <v>0.95105077421000539</v>
      </c>
      <c r="F390" s="12">
        <f t="shared" ref="F390:F453" si="194">H390*1.5</f>
        <v>6966345</v>
      </c>
      <c r="G390" s="6">
        <v>34920</v>
      </c>
      <c r="H390" s="6">
        <v>4644230</v>
      </c>
      <c r="I390" s="12">
        <f t="shared" ref="I390:I453" si="195">2*H390</f>
        <v>9288460</v>
      </c>
      <c r="J390" s="6">
        <v>828168.47570800001</v>
      </c>
      <c r="K390" s="12">
        <f t="shared" ref="K390:K453" si="196">J390*8</f>
        <v>6625347.8056640001</v>
      </c>
      <c r="L390" s="6">
        <f t="shared" ref="L390:L453" si="197">((H390+2*G390)*8+(G390+H390)*4)/1000000</f>
        <v>56.429160000000003</v>
      </c>
      <c r="M390" s="6">
        <f t="shared" ref="M390:M453" si="198">40*2^20/8</f>
        <v>5242880</v>
      </c>
      <c r="N390" s="13">
        <f t="shared" ref="N390:N453" si="199">I390/K390</f>
        <v>1.4019580967597367</v>
      </c>
      <c r="O390" s="13">
        <f t="shared" si="192"/>
        <v>1.3333333333333333</v>
      </c>
      <c r="P390" s="7">
        <f t="shared" ref="P390:P453" si="200">$B$32*I390</f>
        <v>0</v>
      </c>
      <c r="Q390" s="7">
        <f t="shared" ref="Q390:Q453" si="201">$C$32*K390</f>
        <v>1.3443883581257198E-3</v>
      </c>
      <c r="R390" s="6">
        <f t="shared" ref="R390:R453" si="202">P390+Q390</f>
        <v>1.3443883581257198E-3</v>
      </c>
      <c r="S390" s="6">
        <f t="shared" ref="S390:S453" si="203">MAX(P390,Q390)</f>
        <v>1.3443883581257198E-3</v>
      </c>
      <c r="T390" s="7">
        <f t="shared" ref="T390:T453" si="204">$D$32*I390</f>
        <v>0</v>
      </c>
      <c r="U390" s="7">
        <f t="shared" ref="U390:U453" si="205">$E$32*K390</f>
        <v>8.6241615051352749E-2</v>
      </c>
      <c r="V390" s="7">
        <f t="shared" ref="V390:V453" si="206">X390*$F$32</f>
        <v>0.25753284982233676</v>
      </c>
      <c r="W390" s="6">
        <f t="shared" ref="W390:W453" si="207">SUM(T390:V390)</f>
        <v>0.34377446487368951</v>
      </c>
      <c r="X390" s="6">
        <v>1.152E-3</v>
      </c>
      <c r="Y390" s="6">
        <v>0.337888376470656</v>
      </c>
      <c r="Z390" s="12">
        <f t="shared" ref="Z390:Z453" si="208">I390/X390/1000000000</f>
        <v>8.0628993055555558</v>
      </c>
      <c r="AA390" s="12">
        <f t="shared" ref="AA390:AA453" si="209">K390*8/X390/1000000000</f>
        <v>46.009359761555558</v>
      </c>
      <c r="AB390" s="6">
        <f t="shared" ref="AB390:AB453" si="210">ABS(S390-X390)/ABS(X390)*100</f>
        <v>16.700378309524286</v>
      </c>
      <c r="AC390" s="6">
        <f t="shared" si="190"/>
        <v>16.700378309524286</v>
      </c>
      <c r="AD390" s="6">
        <f t="shared" ref="AD390:AD453" si="211">ABS(W390-Y390)/ABS(Y390)*100</f>
        <v>1.7420215707078892</v>
      </c>
    </row>
    <row r="391" spans="4:30">
      <c r="D391" s="6">
        <f t="shared" ref="D391:D454" si="212">L391*1000000</f>
        <v>57285072</v>
      </c>
      <c r="E391" s="12">
        <f t="shared" si="193"/>
        <v>1.4288556781383941</v>
      </c>
      <c r="F391" s="12">
        <f t="shared" si="194"/>
        <v>4433334</v>
      </c>
      <c r="G391" s="6">
        <v>1090920</v>
      </c>
      <c r="H391" s="6">
        <v>2955556</v>
      </c>
      <c r="I391" s="12">
        <f t="shared" si="195"/>
        <v>5911112</v>
      </c>
      <c r="J391" s="6">
        <v>791824.30737299996</v>
      </c>
      <c r="K391" s="12">
        <f t="shared" si="196"/>
        <v>6334594.4589839997</v>
      </c>
      <c r="L391" s="6">
        <f t="shared" si="197"/>
        <v>57.285072</v>
      </c>
      <c r="M391" s="6">
        <f t="shared" si="198"/>
        <v>5242880</v>
      </c>
      <c r="N391" s="13">
        <f t="shared" si="199"/>
        <v>0.93314766056043286</v>
      </c>
      <c r="O391" s="13">
        <f t="shared" si="192"/>
        <v>1.3333333333333333</v>
      </c>
      <c r="P391" s="7">
        <f t="shared" si="200"/>
        <v>0</v>
      </c>
      <c r="Q391" s="7">
        <f t="shared" si="201"/>
        <v>1.2853898835054869E-3</v>
      </c>
      <c r="R391" s="6">
        <f t="shared" si="202"/>
        <v>1.2853898835054869E-3</v>
      </c>
      <c r="S391" s="6">
        <f t="shared" si="203"/>
        <v>1.2853898835054869E-3</v>
      </c>
      <c r="T391" s="7">
        <f t="shared" si="204"/>
        <v>0</v>
      </c>
      <c r="U391" s="7">
        <f t="shared" si="205"/>
        <v>8.2456902318561204E-2</v>
      </c>
      <c r="V391" s="7">
        <f t="shared" si="206"/>
        <v>0.38875835576479484</v>
      </c>
      <c r="W391" s="6">
        <f t="shared" si="207"/>
        <v>0.47121525808335607</v>
      </c>
      <c r="X391" s="6">
        <v>1.7390000000000001E-3</v>
      </c>
      <c r="Y391" s="6">
        <v>0.50265126153819395</v>
      </c>
      <c r="Z391" s="12">
        <f t="shared" si="208"/>
        <v>3.3991443358251869</v>
      </c>
      <c r="AA391" s="12">
        <f t="shared" si="209"/>
        <v>29.141320110334672</v>
      </c>
      <c r="AB391" s="6">
        <f t="shared" si="210"/>
        <v>26.084538038787414</v>
      </c>
      <c r="AC391" s="6">
        <f t="shared" ref="AC391:AC454" si="213">ABS(R391-X391)/ABS(X391)*100</f>
        <v>26.084538038787414</v>
      </c>
      <c r="AD391" s="6">
        <f t="shared" si="211"/>
        <v>6.2540385074611446</v>
      </c>
    </row>
    <row r="392" spans="4:30">
      <c r="D392" s="6">
        <f t="shared" si="212"/>
        <v>58331624</v>
      </c>
      <c r="E392" s="12">
        <f t="shared" si="193"/>
        <v>1.0202097939843424</v>
      </c>
      <c r="F392" s="12">
        <f t="shared" si="194"/>
        <v>6643563</v>
      </c>
      <c r="G392" s="6">
        <v>259156</v>
      </c>
      <c r="H392" s="6">
        <v>4429042</v>
      </c>
      <c r="I392" s="12">
        <f t="shared" si="195"/>
        <v>8858084</v>
      </c>
      <c r="J392" s="6">
        <v>847228.50494400004</v>
      </c>
      <c r="K392" s="12">
        <f t="shared" si="196"/>
        <v>6777828.0395520004</v>
      </c>
      <c r="L392" s="6">
        <f t="shared" si="197"/>
        <v>58.331623999999998</v>
      </c>
      <c r="M392" s="6">
        <f t="shared" si="198"/>
        <v>5242880</v>
      </c>
      <c r="N392" s="13">
        <f t="shared" si="199"/>
        <v>1.3069207345345251</v>
      </c>
      <c r="O392" s="13">
        <f t="shared" si="192"/>
        <v>1.3333333333333333</v>
      </c>
      <c r="P392" s="7">
        <f t="shared" si="200"/>
        <v>0</v>
      </c>
      <c r="Q392" s="7">
        <f t="shared" si="201"/>
        <v>1.3753290207590184E-3</v>
      </c>
      <c r="R392" s="6">
        <f t="shared" si="202"/>
        <v>1.3753290207590184E-3</v>
      </c>
      <c r="S392" s="6">
        <f t="shared" si="203"/>
        <v>1.3753290207590184E-3</v>
      </c>
      <c r="T392" s="7">
        <f t="shared" si="204"/>
        <v>0</v>
      </c>
      <c r="U392" s="7">
        <f t="shared" si="205"/>
        <v>8.8226437889282416E-2</v>
      </c>
      <c r="V392" s="7">
        <f t="shared" si="206"/>
        <v>0.25954482521157374</v>
      </c>
      <c r="W392" s="6">
        <f t="shared" si="207"/>
        <v>0.34777126310085615</v>
      </c>
      <c r="X392" s="6">
        <v>1.1609999999999999E-3</v>
      </c>
      <c r="Y392" s="6">
        <v>0.35517721764733196</v>
      </c>
      <c r="Z392" s="12">
        <f t="shared" si="208"/>
        <v>7.6297019810508182</v>
      </c>
      <c r="AA392" s="12">
        <f t="shared" si="209"/>
        <v>46.70338011749871</v>
      </c>
      <c r="AB392" s="6">
        <f t="shared" si="210"/>
        <v>18.460725302241045</v>
      </c>
      <c r="AC392" s="6">
        <f t="shared" si="213"/>
        <v>18.460725302241045</v>
      </c>
      <c r="AD392" s="6">
        <f t="shared" si="211"/>
        <v>2.0851434659948929</v>
      </c>
    </row>
    <row r="393" spans="4:30">
      <c r="D393" s="6">
        <f t="shared" si="212"/>
        <v>59330224</v>
      </c>
      <c r="E393" s="12">
        <f t="shared" si="193"/>
        <v>1.8481548237843264</v>
      </c>
      <c r="F393" s="12">
        <f t="shared" si="194"/>
        <v>3813040.5</v>
      </c>
      <c r="G393" s="6">
        <v>1441295</v>
      </c>
      <c r="H393" s="6">
        <v>2542027</v>
      </c>
      <c r="I393" s="12">
        <f t="shared" si="195"/>
        <v>5084054</v>
      </c>
      <c r="J393" s="6">
        <v>880886.14916999999</v>
      </c>
      <c r="K393" s="12">
        <f t="shared" si="196"/>
        <v>7047089.1933599999</v>
      </c>
      <c r="L393" s="6">
        <f t="shared" si="197"/>
        <v>59.330224000000001</v>
      </c>
      <c r="M393" s="6">
        <f t="shared" si="198"/>
        <v>5242880</v>
      </c>
      <c r="N393" s="13">
        <f t="shared" si="199"/>
        <v>0.72144027988043113</v>
      </c>
      <c r="O393" s="13"/>
      <c r="P393" s="7">
        <f t="shared" si="200"/>
        <v>0</v>
      </c>
      <c r="Q393" s="7">
        <f t="shared" si="201"/>
        <v>1.4299663878970133E-3</v>
      </c>
      <c r="R393" s="6">
        <f t="shared" si="202"/>
        <v>1.4299663878970133E-3</v>
      </c>
      <c r="S393" s="6">
        <f t="shared" si="203"/>
        <v>1.4299663878970133E-3</v>
      </c>
      <c r="T393" s="7">
        <f t="shared" si="204"/>
        <v>0</v>
      </c>
      <c r="U393" s="7">
        <f t="shared" si="205"/>
        <v>9.1731388490538482E-2</v>
      </c>
      <c r="V393" s="7">
        <f t="shared" si="206"/>
        <v>0.47259066364967006</v>
      </c>
      <c r="W393" s="6">
        <f t="shared" si="207"/>
        <v>0.56432205214020859</v>
      </c>
      <c r="X393" s="6">
        <v>2.114E-3</v>
      </c>
      <c r="Y393" s="6">
        <v>0.59881163999999998</v>
      </c>
      <c r="Z393" s="12">
        <f t="shared" si="208"/>
        <v>2.4049451277199623</v>
      </c>
      <c r="AA393" s="12">
        <f t="shared" si="209"/>
        <v>26.668265632393567</v>
      </c>
      <c r="AB393" s="6">
        <f t="shared" si="210"/>
        <v>32.357313722941662</v>
      </c>
      <c r="AC393" s="6">
        <f t="shared" si="213"/>
        <v>32.357313722941662</v>
      </c>
      <c r="AD393" s="6">
        <f t="shared" si="211"/>
        <v>5.7596722501572275</v>
      </c>
    </row>
    <row r="394" spans="4:30">
      <c r="D394" s="6">
        <f t="shared" si="212"/>
        <v>59659672</v>
      </c>
      <c r="E394" s="12">
        <f t="shared" si="193"/>
        <v>0.98807089605856402</v>
      </c>
      <c r="F394" s="12">
        <f t="shared" si="194"/>
        <v>7231336.5</v>
      </c>
      <c r="G394" s="6">
        <v>90449</v>
      </c>
      <c r="H394" s="6">
        <v>4820891</v>
      </c>
      <c r="I394" s="12">
        <f t="shared" si="195"/>
        <v>9641782</v>
      </c>
      <c r="J394" s="6">
        <v>893134.14190699998</v>
      </c>
      <c r="K394" s="12">
        <f t="shared" si="196"/>
        <v>7145073.1352559999</v>
      </c>
      <c r="L394" s="6">
        <f t="shared" si="197"/>
        <v>59.659672</v>
      </c>
      <c r="M394" s="6">
        <f t="shared" si="198"/>
        <v>5242880</v>
      </c>
      <c r="N394" s="13">
        <f t="shared" si="199"/>
        <v>1.3494308340140657</v>
      </c>
      <c r="O394" s="13">
        <f t="shared" ref="O394:O457" si="214">4/3</f>
        <v>1.3333333333333333</v>
      </c>
      <c r="P394" s="7">
        <f t="shared" si="200"/>
        <v>0</v>
      </c>
      <c r="Q394" s="7">
        <f t="shared" si="201"/>
        <v>1.449848886843806E-3</v>
      </c>
      <c r="R394" s="6">
        <f t="shared" si="202"/>
        <v>1.449848886843806E-3</v>
      </c>
      <c r="S394" s="6">
        <f t="shared" si="203"/>
        <v>1.449848886843806E-3</v>
      </c>
      <c r="T394" s="7">
        <f t="shared" si="204"/>
        <v>0</v>
      </c>
      <c r="U394" s="7">
        <f t="shared" si="205"/>
        <v>9.3006837515416066E-2</v>
      </c>
      <c r="V394" s="7">
        <f t="shared" si="206"/>
        <v>0.25976837803260011</v>
      </c>
      <c r="W394" s="6">
        <f t="shared" si="207"/>
        <v>0.35277521554801616</v>
      </c>
      <c r="X394" s="6">
        <v>1.1620000000000001E-3</v>
      </c>
      <c r="Y394" s="6">
        <v>0.35123158823488398</v>
      </c>
      <c r="Z394" s="12">
        <f t="shared" si="208"/>
        <v>8.2975748709122197</v>
      </c>
      <c r="AA394" s="12">
        <f t="shared" si="209"/>
        <v>49.191553426891566</v>
      </c>
      <c r="AB394" s="6">
        <f t="shared" si="210"/>
        <v>24.77184912597297</v>
      </c>
      <c r="AC394" s="6">
        <f t="shared" si="213"/>
        <v>24.77184912597297</v>
      </c>
      <c r="AD394" s="6">
        <f t="shared" si="211"/>
        <v>0.43948988782292764</v>
      </c>
    </row>
    <row r="395" spans="4:30">
      <c r="D395" s="6">
        <f t="shared" si="212"/>
        <v>60118516</v>
      </c>
      <c r="E395" s="12">
        <f t="shared" si="193"/>
        <v>1.1871217838222092</v>
      </c>
      <c r="F395" s="12">
        <f t="shared" si="194"/>
        <v>5807659.5</v>
      </c>
      <c r="G395" s="6">
        <v>682862</v>
      </c>
      <c r="H395" s="6">
        <v>3871773</v>
      </c>
      <c r="I395" s="12">
        <f t="shared" si="195"/>
        <v>7743546</v>
      </c>
      <c r="J395" s="6">
        <v>861799.88818400004</v>
      </c>
      <c r="K395" s="12">
        <f t="shared" si="196"/>
        <v>6894399.1054720003</v>
      </c>
      <c r="L395" s="6">
        <f t="shared" si="197"/>
        <v>60.118516</v>
      </c>
      <c r="M395" s="6">
        <f t="shared" si="198"/>
        <v>5242880</v>
      </c>
      <c r="N395" s="13">
        <f t="shared" si="199"/>
        <v>1.1231647430816765</v>
      </c>
      <c r="O395" s="13">
        <f t="shared" si="214"/>
        <v>1.3333333333333333</v>
      </c>
      <c r="P395" s="7">
        <f t="shared" si="200"/>
        <v>0</v>
      </c>
      <c r="Q395" s="7">
        <f t="shared" si="201"/>
        <v>1.3989831425521681E-3</v>
      </c>
      <c r="R395" s="6">
        <f t="shared" si="202"/>
        <v>1.3989831425521681E-3</v>
      </c>
      <c r="S395" s="6">
        <f t="shared" si="203"/>
        <v>1.3989831425521681E-3</v>
      </c>
      <c r="T395" s="7">
        <f t="shared" si="204"/>
        <v>0</v>
      </c>
      <c r="U395" s="7">
        <f t="shared" si="205"/>
        <v>8.9743834000110587E-2</v>
      </c>
      <c r="V395" s="7">
        <f t="shared" si="206"/>
        <v>0.5892852362254164</v>
      </c>
      <c r="W395" s="6">
        <f t="shared" si="207"/>
        <v>0.67902907022552694</v>
      </c>
      <c r="X395" s="6">
        <v>2.6359999999999999E-3</v>
      </c>
      <c r="Y395" s="6">
        <v>0.69200857777719194</v>
      </c>
      <c r="Z395" s="12">
        <f t="shared" si="208"/>
        <v>2.9376122913505309</v>
      </c>
      <c r="AA395" s="12">
        <f t="shared" si="209"/>
        <v>20.923821260916544</v>
      </c>
      <c r="AB395" s="6">
        <f t="shared" si="210"/>
        <v>46.927801875866152</v>
      </c>
      <c r="AC395" s="6">
        <f t="shared" si="213"/>
        <v>46.927801875866152</v>
      </c>
      <c r="AD395" s="6">
        <f t="shared" si="211"/>
        <v>1.8756281307027445</v>
      </c>
    </row>
    <row r="396" spans="4:30">
      <c r="D396" s="6">
        <f t="shared" si="212"/>
        <v>63466248</v>
      </c>
      <c r="E396" s="12">
        <f t="shared" si="193"/>
        <v>1.0050084960520607</v>
      </c>
      <c r="F396" s="12">
        <f t="shared" si="194"/>
        <v>7713771</v>
      </c>
      <c r="G396" s="6">
        <v>87804</v>
      </c>
      <c r="H396" s="6">
        <v>5142514</v>
      </c>
      <c r="I396" s="12">
        <f t="shared" si="195"/>
        <v>10285028</v>
      </c>
      <c r="J396" s="6">
        <v>969050.67394999997</v>
      </c>
      <c r="K396" s="12">
        <f t="shared" si="196"/>
        <v>7752405.3915999997</v>
      </c>
      <c r="L396" s="6">
        <f t="shared" si="197"/>
        <v>63.466248</v>
      </c>
      <c r="M396" s="6">
        <f t="shared" si="198"/>
        <v>5242880</v>
      </c>
      <c r="N396" s="13">
        <f t="shared" si="199"/>
        <v>1.326688618624638</v>
      </c>
      <c r="O396" s="13">
        <f t="shared" si="214"/>
        <v>1.3333333333333333</v>
      </c>
      <c r="P396" s="7">
        <f t="shared" si="200"/>
        <v>0</v>
      </c>
      <c r="Q396" s="7">
        <f t="shared" si="201"/>
        <v>1.5730862532270596E-3</v>
      </c>
      <c r="R396" s="6">
        <f t="shared" si="202"/>
        <v>1.5730862532270596E-3</v>
      </c>
      <c r="S396" s="6">
        <f t="shared" si="203"/>
        <v>1.5730862532270596E-3</v>
      </c>
      <c r="T396" s="7">
        <f t="shared" si="204"/>
        <v>0</v>
      </c>
      <c r="U396" s="7">
        <f t="shared" si="205"/>
        <v>0.10091243223983362</v>
      </c>
      <c r="V396" s="7">
        <f t="shared" si="206"/>
        <v>0.28927735040807617</v>
      </c>
      <c r="W396" s="6">
        <f t="shared" si="207"/>
        <v>0.39018978264790982</v>
      </c>
      <c r="X396" s="6">
        <v>1.294E-3</v>
      </c>
      <c r="Y396" s="6">
        <v>0.38321809999999995</v>
      </c>
      <c r="Z396" s="12">
        <f t="shared" si="208"/>
        <v>7.9482442040185468</v>
      </c>
      <c r="AA396" s="12">
        <f t="shared" si="209"/>
        <v>47.928317722411123</v>
      </c>
      <c r="AB396" s="6">
        <f t="shared" si="210"/>
        <v>21.567716632693937</v>
      </c>
      <c r="AC396" s="6">
        <f t="shared" si="213"/>
        <v>21.567716632693937</v>
      </c>
      <c r="AD396" s="6">
        <f t="shared" si="211"/>
        <v>1.8192467025722094</v>
      </c>
    </row>
    <row r="397" spans="4:30">
      <c r="D397" s="6">
        <f t="shared" si="212"/>
        <v>63827928</v>
      </c>
      <c r="E397" s="12">
        <f t="shared" si="193"/>
        <v>1.0066871082062303</v>
      </c>
      <c r="F397" s="12">
        <f t="shared" si="194"/>
        <v>7734568.5</v>
      </c>
      <c r="G397" s="6">
        <v>97569</v>
      </c>
      <c r="H397" s="6">
        <v>5156379</v>
      </c>
      <c r="I397" s="12">
        <f t="shared" si="195"/>
        <v>10312758</v>
      </c>
      <c r="J397" s="6">
        <v>973286.29956099996</v>
      </c>
      <c r="K397" s="12">
        <f t="shared" si="196"/>
        <v>7786290.3964879997</v>
      </c>
      <c r="L397" s="6">
        <f t="shared" si="197"/>
        <v>63.827928</v>
      </c>
      <c r="M397" s="6">
        <f t="shared" si="198"/>
        <v>5242880</v>
      </c>
      <c r="N397" s="13">
        <f t="shared" si="199"/>
        <v>1.3244764162214604</v>
      </c>
      <c r="O397" s="13">
        <f t="shared" si="214"/>
        <v>1.3333333333333333</v>
      </c>
      <c r="P397" s="7">
        <f t="shared" si="200"/>
        <v>0</v>
      </c>
      <c r="Q397" s="7">
        <f t="shared" si="201"/>
        <v>1.579962059210787E-3</v>
      </c>
      <c r="R397" s="6">
        <f t="shared" si="202"/>
        <v>1.579962059210787E-3</v>
      </c>
      <c r="S397" s="6">
        <f t="shared" si="203"/>
        <v>1.579962059210787E-3</v>
      </c>
      <c r="T397" s="7">
        <f t="shared" si="204"/>
        <v>0</v>
      </c>
      <c r="U397" s="7">
        <f t="shared" si="205"/>
        <v>0.10135351060028827</v>
      </c>
      <c r="V397" s="7">
        <f t="shared" si="206"/>
        <v>0.30134920274349825</v>
      </c>
      <c r="W397" s="6">
        <f t="shared" si="207"/>
        <v>0.40270271334378649</v>
      </c>
      <c r="X397" s="6">
        <v>1.348E-3</v>
      </c>
      <c r="Y397" s="6">
        <v>0.40179386666711597</v>
      </c>
      <c r="Z397" s="12">
        <f t="shared" si="208"/>
        <v>7.6504139465875367</v>
      </c>
      <c r="AA397" s="12">
        <f t="shared" si="209"/>
        <v>46.209438554824921</v>
      </c>
      <c r="AB397" s="6">
        <f t="shared" si="210"/>
        <v>17.207867893975294</v>
      </c>
      <c r="AC397" s="6">
        <f t="shared" si="213"/>
        <v>17.207867893975294</v>
      </c>
      <c r="AD397" s="6">
        <f t="shared" si="211"/>
        <v>0.22619724990065379</v>
      </c>
    </row>
    <row r="398" spans="4:30">
      <c r="D398" s="6">
        <f t="shared" si="212"/>
        <v>64961519.999999993</v>
      </c>
      <c r="E398" s="12">
        <f t="shared" si="193"/>
        <v>0.99557180759454134</v>
      </c>
      <c r="F398" s="12">
        <f t="shared" si="194"/>
        <v>7941427.5</v>
      </c>
      <c r="G398" s="6">
        <v>71505</v>
      </c>
      <c r="H398" s="6">
        <v>5294285</v>
      </c>
      <c r="I398" s="12">
        <f t="shared" si="195"/>
        <v>10588570</v>
      </c>
      <c r="J398" s="6">
        <v>988282.66638199997</v>
      </c>
      <c r="K398" s="12">
        <f t="shared" si="196"/>
        <v>7906261.3310559997</v>
      </c>
      <c r="L398" s="6">
        <f t="shared" si="197"/>
        <v>64.961519999999993</v>
      </c>
      <c r="M398" s="6">
        <f t="shared" si="198"/>
        <v>5242880</v>
      </c>
      <c r="N398" s="13">
        <f t="shared" si="199"/>
        <v>1.3392638513487813</v>
      </c>
      <c r="O398" s="13">
        <f t="shared" si="214"/>
        <v>1.3333333333333333</v>
      </c>
      <c r="P398" s="7">
        <f t="shared" si="200"/>
        <v>0</v>
      </c>
      <c r="Q398" s="7">
        <f t="shared" si="201"/>
        <v>1.6043060683824711E-3</v>
      </c>
      <c r="R398" s="6">
        <f t="shared" si="202"/>
        <v>1.6043060683824711E-3</v>
      </c>
      <c r="S398" s="6">
        <f t="shared" si="203"/>
        <v>1.6043060683824711E-3</v>
      </c>
      <c r="T398" s="7">
        <f t="shared" si="204"/>
        <v>0</v>
      </c>
      <c r="U398" s="7">
        <f t="shared" si="205"/>
        <v>0.10291516252556822</v>
      </c>
      <c r="V398" s="7">
        <f t="shared" si="206"/>
        <v>0.35120148183237065</v>
      </c>
      <c r="W398" s="6">
        <f t="shared" si="207"/>
        <v>0.45411664435793886</v>
      </c>
      <c r="X398" s="6">
        <v>1.5709999999999999E-3</v>
      </c>
      <c r="Y398" s="6">
        <v>0.44869331000000001</v>
      </c>
      <c r="Z398" s="12">
        <f t="shared" si="208"/>
        <v>6.7400190961171234</v>
      </c>
      <c r="AA398" s="12">
        <f t="shared" si="209"/>
        <v>40.261037968458304</v>
      </c>
      <c r="AB398" s="6">
        <f t="shared" si="210"/>
        <v>2.1200552757779261</v>
      </c>
      <c r="AC398" s="6">
        <f t="shared" si="213"/>
        <v>2.1200552757779261</v>
      </c>
      <c r="AD398" s="6">
        <f t="shared" si="211"/>
        <v>1.2086951681848894</v>
      </c>
    </row>
    <row r="399" spans="4:30">
      <c r="D399" s="6">
        <f t="shared" si="212"/>
        <v>65895551.999999993</v>
      </c>
      <c r="E399" s="12">
        <f t="shared" si="193"/>
        <v>0.73611638601765061</v>
      </c>
      <c r="F399" s="12">
        <f t="shared" si="194"/>
        <v>8066641.5</v>
      </c>
      <c r="G399" s="6">
        <v>68121</v>
      </c>
      <c r="H399" s="6">
        <v>5377761</v>
      </c>
      <c r="I399" s="12">
        <f t="shared" si="195"/>
        <v>10755522</v>
      </c>
      <c r="J399" s="6">
        <v>742248.37353500002</v>
      </c>
      <c r="K399" s="12">
        <f t="shared" si="196"/>
        <v>5937986.9882800002</v>
      </c>
      <c r="L399" s="6">
        <f t="shared" si="197"/>
        <v>65.895551999999995</v>
      </c>
      <c r="M399" s="6">
        <f t="shared" si="198"/>
        <v>5242880</v>
      </c>
      <c r="N399" s="13">
        <f t="shared" si="199"/>
        <v>1.811307775047087</v>
      </c>
      <c r="O399" s="13">
        <f t="shared" si="214"/>
        <v>1.3333333333333333</v>
      </c>
      <c r="P399" s="7">
        <f t="shared" si="200"/>
        <v>0</v>
      </c>
      <c r="Q399" s="7">
        <f t="shared" si="201"/>
        <v>1.2049119249137406E-3</v>
      </c>
      <c r="R399" s="6">
        <f t="shared" si="202"/>
        <v>1.2049119249137406E-3</v>
      </c>
      <c r="S399" s="6">
        <f t="shared" si="203"/>
        <v>1.2049119249137406E-3</v>
      </c>
      <c r="T399" s="7">
        <f t="shared" si="204"/>
        <v>0</v>
      </c>
      <c r="U399" s="7">
        <f t="shared" si="205"/>
        <v>7.7294295038426566E-2</v>
      </c>
      <c r="V399" s="7">
        <f t="shared" si="206"/>
        <v>1.1698519124308058</v>
      </c>
      <c r="W399" s="6">
        <f t="shared" si="207"/>
        <v>1.2471462074692323</v>
      </c>
      <c r="X399" s="6">
        <v>5.2329999999999998E-3</v>
      </c>
      <c r="Y399" s="6">
        <v>1.230103866668411</v>
      </c>
      <c r="Z399" s="12">
        <f t="shared" si="208"/>
        <v>2.0553261991209633</v>
      </c>
      <c r="AA399" s="12">
        <f t="shared" si="209"/>
        <v>9.0777557627059053</v>
      </c>
      <c r="AB399" s="6">
        <f t="shared" si="210"/>
        <v>76.974738679271155</v>
      </c>
      <c r="AC399" s="6">
        <f t="shared" si="213"/>
        <v>76.974738679271155</v>
      </c>
      <c r="AD399" s="6">
        <f t="shared" si="211"/>
        <v>1.3854391700254127</v>
      </c>
    </row>
    <row r="400" spans="4:30">
      <c r="D400" s="6">
        <f t="shared" si="212"/>
        <v>66979256.000000007</v>
      </c>
      <c r="E400" s="12">
        <f t="shared" si="193"/>
        <v>1.0144670074356561</v>
      </c>
      <c r="F400" s="12">
        <f t="shared" si="194"/>
        <v>7989342</v>
      </c>
      <c r="G400" s="6">
        <v>153226</v>
      </c>
      <c r="H400" s="6">
        <v>5326228</v>
      </c>
      <c r="I400" s="12">
        <f t="shared" si="195"/>
        <v>10652456</v>
      </c>
      <c r="J400" s="6">
        <v>1013115.483765</v>
      </c>
      <c r="K400" s="12">
        <f t="shared" si="196"/>
        <v>8104923.8701200001</v>
      </c>
      <c r="L400" s="6">
        <f t="shared" si="197"/>
        <v>66.979256000000007</v>
      </c>
      <c r="M400" s="6">
        <f t="shared" si="198"/>
        <v>5242880</v>
      </c>
      <c r="N400" s="13">
        <f t="shared" si="199"/>
        <v>1.314319069580882</v>
      </c>
      <c r="O400" s="13">
        <f t="shared" si="214"/>
        <v>1.3333333333333333</v>
      </c>
      <c r="P400" s="7">
        <f t="shared" si="200"/>
        <v>0</v>
      </c>
      <c r="Q400" s="7">
        <f t="shared" si="201"/>
        <v>1.6446178546535273E-3</v>
      </c>
      <c r="R400" s="6">
        <f t="shared" si="202"/>
        <v>1.6446178546535273E-3</v>
      </c>
      <c r="S400" s="6">
        <f t="shared" si="203"/>
        <v>1.6446178546535273E-3</v>
      </c>
      <c r="T400" s="7">
        <f t="shared" si="204"/>
        <v>0</v>
      </c>
      <c r="U400" s="7">
        <f t="shared" si="205"/>
        <v>0.10550113668445463</v>
      </c>
      <c r="V400" s="7">
        <f t="shared" si="206"/>
        <v>0.33912962949694864</v>
      </c>
      <c r="W400" s="6">
        <f t="shared" si="207"/>
        <v>0.44463076618140329</v>
      </c>
      <c r="X400" s="6">
        <v>1.5169999999999999E-3</v>
      </c>
      <c r="Y400" s="6">
        <v>0.44688061818209396</v>
      </c>
      <c r="Z400" s="12">
        <f t="shared" si="208"/>
        <v>7.0220540540540544</v>
      </c>
      <c r="AA400" s="12">
        <f t="shared" si="209"/>
        <v>42.741852973605802</v>
      </c>
      <c r="AB400" s="6">
        <f t="shared" si="210"/>
        <v>8.4125151386636414</v>
      </c>
      <c r="AC400" s="6">
        <f t="shared" si="213"/>
        <v>8.4125151386636414</v>
      </c>
      <c r="AD400" s="6">
        <f t="shared" si="211"/>
        <v>0.50345705522943518</v>
      </c>
    </row>
    <row r="401" spans="4:30">
      <c r="D401" s="6">
        <f t="shared" si="212"/>
        <v>68114776</v>
      </c>
      <c r="E401" s="12">
        <f t="shared" si="193"/>
        <v>1.0162343742684659</v>
      </c>
      <c r="F401" s="12">
        <f t="shared" si="194"/>
        <v>8124537</v>
      </c>
      <c r="G401" s="6">
        <v>155924</v>
      </c>
      <c r="H401" s="6">
        <v>5416358</v>
      </c>
      <c r="I401" s="12">
        <f t="shared" si="195"/>
        <v>10832716</v>
      </c>
      <c r="J401" s="6">
        <v>1032054.221802</v>
      </c>
      <c r="K401" s="12">
        <f t="shared" si="196"/>
        <v>8256433.7744159997</v>
      </c>
      <c r="L401" s="6">
        <f t="shared" si="197"/>
        <v>68.114776000000006</v>
      </c>
      <c r="M401" s="6">
        <f t="shared" si="198"/>
        <v>5242880</v>
      </c>
      <c r="N401" s="13">
        <f t="shared" si="199"/>
        <v>1.3120332937892702</v>
      </c>
      <c r="O401" s="13">
        <f t="shared" si="214"/>
        <v>1.3333333333333333</v>
      </c>
      <c r="P401" s="7">
        <f t="shared" si="200"/>
        <v>0</v>
      </c>
      <c r="Q401" s="7">
        <f t="shared" si="201"/>
        <v>1.6753616219923758E-3</v>
      </c>
      <c r="R401" s="6">
        <f t="shared" si="202"/>
        <v>1.6753616219923758E-3</v>
      </c>
      <c r="S401" s="6">
        <f t="shared" si="203"/>
        <v>1.6753616219923758E-3</v>
      </c>
      <c r="T401" s="7">
        <f t="shared" si="204"/>
        <v>0</v>
      </c>
      <c r="U401" s="7">
        <f t="shared" si="205"/>
        <v>0.10747332882078177</v>
      </c>
      <c r="V401" s="7">
        <f t="shared" si="206"/>
        <v>0.3786984788186098</v>
      </c>
      <c r="W401" s="6">
        <f t="shared" si="207"/>
        <v>0.48617180763939155</v>
      </c>
      <c r="X401" s="6">
        <v>1.694E-3</v>
      </c>
      <c r="Y401" s="6">
        <v>0.46960503333389803</v>
      </c>
      <c r="Z401" s="12">
        <f t="shared" si="208"/>
        <v>6.3947556080283352</v>
      </c>
      <c r="AA401" s="12">
        <f t="shared" si="209"/>
        <v>38.991422783546632</v>
      </c>
      <c r="AB401" s="6">
        <f t="shared" si="210"/>
        <v>1.100258442008512</v>
      </c>
      <c r="AC401" s="6">
        <f t="shared" si="213"/>
        <v>1.100258442008512</v>
      </c>
      <c r="AD401" s="6">
        <f t="shared" si="211"/>
        <v>3.5278102084809291</v>
      </c>
    </row>
    <row r="402" spans="4:30">
      <c r="D402" s="6">
        <f t="shared" si="212"/>
        <v>68114776</v>
      </c>
      <c r="E402" s="12">
        <f t="shared" si="193"/>
        <v>1.0167082922598543</v>
      </c>
      <c r="F402" s="12">
        <f t="shared" si="194"/>
        <v>8124537</v>
      </c>
      <c r="G402" s="6">
        <v>155924</v>
      </c>
      <c r="H402" s="6">
        <v>5416358</v>
      </c>
      <c r="I402" s="12">
        <f t="shared" si="195"/>
        <v>10832716</v>
      </c>
      <c r="J402" s="6">
        <v>1032535.517334</v>
      </c>
      <c r="K402" s="12">
        <f t="shared" si="196"/>
        <v>8260284.1386719998</v>
      </c>
      <c r="L402" s="6">
        <f t="shared" si="197"/>
        <v>68.114776000000006</v>
      </c>
      <c r="M402" s="6">
        <f t="shared" si="198"/>
        <v>5242880</v>
      </c>
      <c r="N402" s="13">
        <f t="shared" si="199"/>
        <v>1.3114217160260504</v>
      </c>
      <c r="O402" s="13">
        <f t="shared" si="214"/>
        <v>1.3333333333333333</v>
      </c>
      <c r="P402" s="7">
        <f t="shared" si="200"/>
        <v>0</v>
      </c>
      <c r="Q402" s="7">
        <f t="shared" si="201"/>
        <v>1.6761429220889358E-3</v>
      </c>
      <c r="R402" s="6">
        <f t="shared" si="202"/>
        <v>1.6761429220889358E-3</v>
      </c>
      <c r="S402" s="6">
        <f t="shared" si="203"/>
        <v>1.6761429220889358E-3</v>
      </c>
      <c r="T402" s="7">
        <f t="shared" si="204"/>
        <v>0</v>
      </c>
      <c r="U402" s="7">
        <f t="shared" si="205"/>
        <v>0.10752344870002639</v>
      </c>
      <c r="V402" s="7">
        <f t="shared" si="206"/>
        <v>0.38294598241811012</v>
      </c>
      <c r="W402" s="6">
        <f t="shared" si="207"/>
        <v>0.49046943111813651</v>
      </c>
      <c r="X402" s="6">
        <v>1.7129999999999999E-3</v>
      </c>
      <c r="Y402" s="6">
        <v>0.48866619230729696</v>
      </c>
      <c r="Z402" s="12">
        <f t="shared" si="208"/>
        <v>6.3238272037361352</v>
      </c>
      <c r="AA402" s="12">
        <f t="shared" si="209"/>
        <v>38.576925341141859</v>
      </c>
      <c r="AB402" s="6">
        <f t="shared" si="210"/>
        <v>2.151609918917925</v>
      </c>
      <c r="AC402" s="6">
        <f t="shared" si="213"/>
        <v>2.151609918917925</v>
      </c>
      <c r="AD402" s="6">
        <f t="shared" si="211"/>
        <v>0.36901239316870588</v>
      </c>
    </row>
    <row r="403" spans="4:30">
      <c r="D403" s="6">
        <f t="shared" si="212"/>
        <v>68114776</v>
      </c>
      <c r="E403" s="12">
        <f t="shared" si="193"/>
        <v>1.0157333014841339</v>
      </c>
      <c r="F403" s="12">
        <f t="shared" si="194"/>
        <v>8124537</v>
      </c>
      <c r="G403" s="6">
        <v>155924</v>
      </c>
      <c r="H403" s="6">
        <v>5416358</v>
      </c>
      <c r="I403" s="12">
        <f t="shared" si="195"/>
        <v>10832716</v>
      </c>
      <c r="J403" s="6">
        <v>1031545.348755</v>
      </c>
      <c r="K403" s="12">
        <f t="shared" si="196"/>
        <v>8252362.7900400003</v>
      </c>
      <c r="L403" s="6">
        <f t="shared" si="197"/>
        <v>68.114776000000006</v>
      </c>
      <c r="M403" s="6">
        <f t="shared" si="198"/>
        <v>5242880</v>
      </c>
      <c r="N403" s="13">
        <f t="shared" si="199"/>
        <v>1.3126805347281021</v>
      </c>
      <c r="O403" s="13">
        <f t="shared" si="214"/>
        <v>1.3333333333333333</v>
      </c>
      <c r="P403" s="7">
        <f t="shared" si="200"/>
        <v>0</v>
      </c>
      <c r="Q403" s="7">
        <f t="shared" si="201"/>
        <v>1.6745355545674284E-3</v>
      </c>
      <c r="R403" s="6">
        <f t="shared" si="202"/>
        <v>1.6745355545674284E-3</v>
      </c>
      <c r="S403" s="6">
        <f t="shared" si="203"/>
        <v>1.6745355545674284E-3</v>
      </c>
      <c r="T403" s="7">
        <f t="shared" si="204"/>
        <v>0</v>
      </c>
      <c r="U403" s="7">
        <f t="shared" si="205"/>
        <v>0.10742033714732806</v>
      </c>
      <c r="V403" s="7">
        <f t="shared" si="206"/>
        <v>0.37847492599758348</v>
      </c>
      <c r="W403" s="6">
        <f t="shared" si="207"/>
        <v>0.48589526314491155</v>
      </c>
      <c r="X403" s="6">
        <v>1.6930000000000001E-3</v>
      </c>
      <c r="Y403" s="6">
        <v>0.48409924166723101</v>
      </c>
      <c r="Z403" s="12">
        <f t="shared" si="208"/>
        <v>6.3985327820437092</v>
      </c>
      <c r="AA403" s="12">
        <f t="shared" si="209"/>
        <v>38.995216964158303</v>
      </c>
      <c r="AB403" s="6">
        <f t="shared" si="210"/>
        <v>1.0906346977301609</v>
      </c>
      <c r="AC403" s="6">
        <f t="shared" si="213"/>
        <v>1.0906346977301609</v>
      </c>
      <c r="AD403" s="6">
        <f t="shared" si="211"/>
        <v>0.37100274553107537</v>
      </c>
    </row>
    <row r="404" spans="4:30">
      <c r="D404" s="6">
        <f t="shared" si="212"/>
        <v>68114776</v>
      </c>
      <c r="E404" s="12">
        <f t="shared" si="193"/>
        <v>1.0164721782038779</v>
      </c>
      <c r="F404" s="12">
        <f t="shared" si="194"/>
        <v>8124537</v>
      </c>
      <c r="G404" s="6">
        <v>155924</v>
      </c>
      <c r="H404" s="6">
        <v>5416358</v>
      </c>
      <c r="I404" s="12">
        <f t="shared" si="195"/>
        <v>10832716</v>
      </c>
      <c r="J404" s="6">
        <v>1032295.727661</v>
      </c>
      <c r="K404" s="12">
        <f t="shared" si="196"/>
        <v>8258365.8212879999</v>
      </c>
      <c r="L404" s="6">
        <f t="shared" si="197"/>
        <v>68.114776000000006</v>
      </c>
      <c r="M404" s="6">
        <f t="shared" si="198"/>
        <v>5242880</v>
      </c>
      <c r="N404" s="13">
        <f t="shared" si="199"/>
        <v>1.3117263432525561</v>
      </c>
      <c r="O404" s="13">
        <f t="shared" si="214"/>
        <v>1.3333333333333333</v>
      </c>
      <c r="P404" s="7">
        <f t="shared" si="200"/>
        <v>0</v>
      </c>
      <c r="Q404" s="7">
        <f t="shared" si="201"/>
        <v>1.6757536650063062E-3</v>
      </c>
      <c r="R404" s="6">
        <f t="shared" si="202"/>
        <v>1.6757536650063062E-3</v>
      </c>
      <c r="S404" s="6">
        <f t="shared" si="203"/>
        <v>1.6757536650063062E-3</v>
      </c>
      <c r="T404" s="7">
        <f t="shared" si="204"/>
        <v>0</v>
      </c>
      <c r="U404" s="7">
        <f t="shared" si="205"/>
        <v>0.10749847811821998</v>
      </c>
      <c r="V404" s="7">
        <f t="shared" si="206"/>
        <v>0.38048690138682045</v>
      </c>
      <c r="W404" s="6">
        <f t="shared" si="207"/>
        <v>0.48798537950504045</v>
      </c>
      <c r="X404" s="6">
        <v>1.702E-3</v>
      </c>
      <c r="Y404" s="6">
        <v>0.48719750000000001</v>
      </c>
      <c r="Z404" s="12">
        <f t="shared" si="208"/>
        <v>6.3646980023501767</v>
      </c>
      <c r="AA404" s="12">
        <f t="shared" si="209"/>
        <v>38.817230652352521</v>
      </c>
      <c r="AB404" s="6">
        <f t="shared" si="210"/>
        <v>1.5420878374673186</v>
      </c>
      <c r="AC404" s="6">
        <f t="shared" si="213"/>
        <v>1.5420878374673186</v>
      </c>
      <c r="AD404" s="6">
        <f t="shared" si="211"/>
        <v>0.16171665598457408</v>
      </c>
    </row>
    <row r="405" spans="4:30">
      <c r="D405" s="6">
        <f t="shared" si="212"/>
        <v>68114776</v>
      </c>
      <c r="E405" s="12">
        <f t="shared" si="193"/>
        <v>1.0163166617696491</v>
      </c>
      <c r="F405" s="12">
        <f t="shared" si="194"/>
        <v>8124537</v>
      </c>
      <c r="G405" s="6">
        <v>155924</v>
      </c>
      <c r="H405" s="6">
        <v>5416358</v>
      </c>
      <c r="I405" s="12">
        <f t="shared" si="195"/>
        <v>10832716</v>
      </c>
      <c r="J405" s="6">
        <v>1032137.790283</v>
      </c>
      <c r="K405" s="12">
        <f t="shared" si="196"/>
        <v>8257102.3222639998</v>
      </c>
      <c r="L405" s="6">
        <f t="shared" si="197"/>
        <v>68.114776000000006</v>
      </c>
      <c r="M405" s="6">
        <f t="shared" si="198"/>
        <v>5242880</v>
      </c>
      <c r="N405" s="13">
        <f t="shared" si="199"/>
        <v>1.3119270631770248</v>
      </c>
      <c r="O405" s="13">
        <f t="shared" si="214"/>
        <v>1.3333333333333333</v>
      </c>
      <c r="P405" s="7">
        <f t="shared" si="200"/>
        <v>0</v>
      </c>
      <c r="Q405" s="7">
        <f t="shared" si="201"/>
        <v>1.6754972809751288E-3</v>
      </c>
      <c r="R405" s="6">
        <f t="shared" si="202"/>
        <v>1.6754972809751288E-3</v>
      </c>
      <c r="S405" s="6">
        <f t="shared" si="203"/>
        <v>1.6754972809751288E-3</v>
      </c>
      <c r="T405" s="7">
        <f t="shared" si="204"/>
        <v>0</v>
      </c>
      <c r="U405" s="7">
        <f t="shared" si="205"/>
        <v>0.10748203125389802</v>
      </c>
      <c r="V405" s="7">
        <f t="shared" si="206"/>
        <v>0.38071045420784683</v>
      </c>
      <c r="W405" s="6">
        <f t="shared" si="207"/>
        <v>0.48819248546174487</v>
      </c>
      <c r="X405" s="6">
        <v>1.7030000000000001E-3</v>
      </c>
      <c r="Y405" s="6">
        <v>0.48843459166609904</v>
      </c>
      <c r="Z405" s="12">
        <f t="shared" si="208"/>
        <v>6.3609606576629476</v>
      </c>
      <c r="AA405" s="12">
        <f t="shared" si="209"/>
        <v>38.788501807464471</v>
      </c>
      <c r="AB405" s="6">
        <f t="shared" si="210"/>
        <v>1.6149570772091206</v>
      </c>
      <c r="AC405" s="6">
        <f t="shared" si="213"/>
        <v>1.6149570772091206</v>
      </c>
      <c r="AD405" s="6">
        <f t="shared" si="211"/>
        <v>4.9567784199787336E-2</v>
      </c>
    </row>
    <row r="406" spans="4:30">
      <c r="D406" s="6">
        <f t="shared" si="212"/>
        <v>68114776</v>
      </c>
      <c r="E406" s="12">
        <f t="shared" si="193"/>
        <v>1.0162945047379315</v>
      </c>
      <c r="F406" s="12">
        <f t="shared" si="194"/>
        <v>8124537</v>
      </c>
      <c r="G406" s="6">
        <v>155924</v>
      </c>
      <c r="H406" s="6">
        <v>5416358</v>
      </c>
      <c r="I406" s="12">
        <f t="shared" si="195"/>
        <v>10832716</v>
      </c>
      <c r="J406" s="6">
        <v>1032115.28833</v>
      </c>
      <c r="K406" s="12">
        <f t="shared" si="196"/>
        <v>8256922.3066400001</v>
      </c>
      <c r="L406" s="6">
        <f t="shared" si="197"/>
        <v>68.114776000000006</v>
      </c>
      <c r="M406" s="6">
        <f t="shared" si="198"/>
        <v>5242880</v>
      </c>
      <c r="N406" s="13">
        <f t="shared" si="199"/>
        <v>1.3119556655254725</v>
      </c>
      <c r="O406" s="13">
        <f t="shared" si="214"/>
        <v>1.3333333333333333</v>
      </c>
      <c r="P406" s="7">
        <f t="shared" si="200"/>
        <v>0</v>
      </c>
      <c r="Q406" s="7">
        <f t="shared" si="201"/>
        <v>1.6754607529442563E-3</v>
      </c>
      <c r="R406" s="6">
        <f t="shared" si="202"/>
        <v>1.6754607529442563E-3</v>
      </c>
      <c r="S406" s="6">
        <f t="shared" si="203"/>
        <v>1.6754607529442563E-3</v>
      </c>
      <c r="T406" s="7">
        <f t="shared" si="204"/>
        <v>0</v>
      </c>
      <c r="U406" s="7">
        <f t="shared" si="205"/>
        <v>0.1074796880051202</v>
      </c>
      <c r="V406" s="7">
        <f t="shared" si="206"/>
        <v>0.37758071471347809</v>
      </c>
      <c r="W406" s="6">
        <f t="shared" si="207"/>
        <v>0.48506040271859829</v>
      </c>
      <c r="X406" s="6">
        <v>1.689E-3</v>
      </c>
      <c r="Y406" s="6">
        <v>0.48489782500056305</v>
      </c>
      <c r="Z406" s="12">
        <f t="shared" si="208"/>
        <v>6.4136862048549439</v>
      </c>
      <c r="AA406" s="12">
        <f t="shared" si="209"/>
        <v>39.109164270645358</v>
      </c>
      <c r="AB406" s="6">
        <f t="shared" si="210"/>
        <v>0.80161320637913636</v>
      </c>
      <c r="AC406" s="6">
        <f t="shared" si="213"/>
        <v>0.80161320637913636</v>
      </c>
      <c r="AD406" s="6">
        <f t="shared" si="211"/>
        <v>3.3528242374576682E-2</v>
      </c>
    </row>
    <row r="407" spans="4:30">
      <c r="D407" s="6">
        <f t="shared" si="212"/>
        <v>71275120</v>
      </c>
      <c r="E407" s="12">
        <f t="shared" si="193"/>
        <v>1.2082332569506693</v>
      </c>
      <c r="F407" s="12">
        <f t="shared" si="194"/>
        <v>7299405</v>
      </c>
      <c r="G407" s="6">
        <v>643994</v>
      </c>
      <c r="H407" s="6">
        <v>4866270</v>
      </c>
      <c r="I407" s="12">
        <f t="shared" si="195"/>
        <v>9732540</v>
      </c>
      <c r="J407" s="6">
        <v>1102422.984619</v>
      </c>
      <c r="K407" s="12">
        <f t="shared" si="196"/>
        <v>8819383.876952</v>
      </c>
      <c r="L407" s="6">
        <f t="shared" si="197"/>
        <v>71.275120000000001</v>
      </c>
      <c r="M407" s="6">
        <f t="shared" si="198"/>
        <v>5242880</v>
      </c>
      <c r="N407" s="13">
        <f t="shared" si="199"/>
        <v>1.1035396730416036</v>
      </c>
      <c r="O407" s="13">
        <f t="shared" si="214"/>
        <v>1.3333333333333333</v>
      </c>
      <c r="P407" s="7">
        <f t="shared" si="200"/>
        <v>0</v>
      </c>
      <c r="Q407" s="7">
        <f t="shared" si="201"/>
        <v>1.7895931440579903E-3</v>
      </c>
      <c r="R407" s="6">
        <f t="shared" si="202"/>
        <v>1.7895931440579903E-3</v>
      </c>
      <c r="S407" s="6">
        <f t="shared" si="203"/>
        <v>1.7895931440579903E-3</v>
      </c>
      <c r="T407" s="7">
        <f t="shared" si="204"/>
        <v>0</v>
      </c>
      <c r="U407" s="7">
        <f t="shared" si="205"/>
        <v>0.11480120464860234</v>
      </c>
      <c r="V407" s="7">
        <f t="shared" si="206"/>
        <v>0.73526522835561248</v>
      </c>
      <c r="W407" s="6">
        <f t="shared" si="207"/>
        <v>0.85006643300421481</v>
      </c>
      <c r="X407" s="6">
        <v>3.2889999999999998E-3</v>
      </c>
      <c r="Y407" s="6">
        <v>0.86440899999940202</v>
      </c>
      <c r="Z407" s="12">
        <f t="shared" si="208"/>
        <v>2.9591182730313168</v>
      </c>
      <c r="AA407" s="12">
        <f t="shared" si="209"/>
        <v>21.451830652361206</v>
      </c>
      <c r="AB407" s="6">
        <f t="shared" si="210"/>
        <v>45.588533169413488</v>
      </c>
      <c r="AC407" s="6">
        <f t="shared" si="213"/>
        <v>45.588533169413488</v>
      </c>
      <c r="AD407" s="6">
        <f t="shared" si="211"/>
        <v>1.6592338806279356</v>
      </c>
    </row>
    <row r="408" spans="4:30">
      <c r="D408" s="6">
        <f t="shared" si="212"/>
        <v>71302460</v>
      </c>
      <c r="E408" s="12">
        <f t="shared" si="193"/>
        <v>1.3946114487115877</v>
      </c>
      <c r="F408" s="12">
        <f t="shared" si="194"/>
        <v>6291367.5</v>
      </c>
      <c r="G408" s="6">
        <v>1048576</v>
      </c>
      <c r="H408" s="6">
        <v>4194245</v>
      </c>
      <c r="I408" s="12">
        <f t="shared" si="195"/>
        <v>8388490</v>
      </c>
      <c r="J408" s="6">
        <v>1096751.642944</v>
      </c>
      <c r="K408" s="12">
        <f t="shared" si="196"/>
        <v>8774013.1435519997</v>
      </c>
      <c r="L408" s="6">
        <f t="shared" si="197"/>
        <v>71.302459999999996</v>
      </c>
      <c r="M408" s="6">
        <f t="shared" si="198"/>
        <v>5242880</v>
      </c>
      <c r="N408" s="13">
        <f t="shared" si="199"/>
        <v>0.95606079712391134</v>
      </c>
      <c r="O408" s="13">
        <f t="shared" si="214"/>
        <v>1.3333333333333333</v>
      </c>
      <c r="P408" s="7">
        <f t="shared" si="200"/>
        <v>0</v>
      </c>
      <c r="Q408" s="7">
        <f t="shared" si="201"/>
        <v>1.7803867012308771E-3</v>
      </c>
      <c r="R408" s="6">
        <f t="shared" si="202"/>
        <v>1.7803867012308771E-3</v>
      </c>
      <c r="S408" s="6">
        <f t="shared" si="203"/>
        <v>1.7803867012308771E-3</v>
      </c>
      <c r="T408" s="7">
        <f t="shared" si="204"/>
        <v>0</v>
      </c>
      <c r="U408" s="7">
        <f t="shared" si="205"/>
        <v>0.11421061749163297</v>
      </c>
      <c r="V408" s="7">
        <f t="shared" si="206"/>
        <v>0.49427528728922443</v>
      </c>
      <c r="W408" s="6">
        <f t="shared" si="207"/>
        <v>0.6084859047808574</v>
      </c>
      <c r="X408" s="6">
        <v>2.2109999999999999E-3</v>
      </c>
      <c r="Y408" s="6">
        <v>0.62661121874999992</v>
      </c>
      <c r="Z408" s="12">
        <f t="shared" si="208"/>
        <v>3.7939800995024875</v>
      </c>
      <c r="AA408" s="12">
        <f t="shared" si="209"/>
        <v>31.74676849770059</v>
      </c>
      <c r="AB408" s="6">
        <f t="shared" si="210"/>
        <v>19.475952002221746</v>
      </c>
      <c r="AC408" s="6">
        <f t="shared" si="213"/>
        <v>19.475952002221746</v>
      </c>
      <c r="AD408" s="6">
        <f t="shared" si="211"/>
        <v>2.8925932742314986</v>
      </c>
    </row>
    <row r="409" spans="4:30">
      <c r="D409" s="6">
        <f t="shared" si="212"/>
        <v>71302460</v>
      </c>
      <c r="E409" s="12">
        <f t="shared" si="193"/>
        <v>1.3960067523825306</v>
      </c>
      <c r="F409" s="12">
        <f t="shared" si="194"/>
        <v>6291367.5</v>
      </c>
      <c r="G409" s="6">
        <v>1048576</v>
      </c>
      <c r="H409" s="6">
        <v>4194245</v>
      </c>
      <c r="I409" s="12">
        <f t="shared" si="195"/>
        <v>8388490</v>
      </c>
      <c r="J409" s="6">
        <v>1097848.938965</v>
      </c>
      <c r="K409" s="12">
        <f t="shared" si="196"/>
        <v>8782791.5117199998</v>
      </c>
      <c r="L409" s="6">
        <f t="shared" si="197"/>
        <v>71.302459999999996</v>
      </c>
      <c r="M409" s="6">
        <f t="shared" si="198"/>
        <v>5242880</v>
      </c>
      <c r="N409" s="13">
        <f t="shared" si="199"/>
        <v>0.95510521783491809</v>
      </c>
      <c r="O409" s="13">
        <f t="shared" si="214"/>
        <v>1.3333333333333333</v>
      </c>
      <c r="P409" s="7">
        <f t="shared" si="200"/>
        <v>0</v>
      </c>
      <c r="Q409" s="7">
        <f t="shared" si="201"/>
        <v>1.7821679716357773E-3</v>
      </c>
      <c r="R409" s="6">
        <f t="shared" si="202"/>
        <v>1.7821679716357773E-3</v>
      </c>
      <c r="S409" s="6">
        <f t="shared" si="203"/>
        <v>1.7821679716357773E-3</v>
      </c>
      <c r="T409" s="7">
        <f t="shared" si="204"/>
        <v>0</v>
      </c>
      <c r="U409" s="7">
        <f t="shared" si="205"/>
        <v>0.11432488479812464</v>
      </c>
      <c r="V409" s="7">
        <f t="shared" si="206"/>
        <v>0.49181620625793482</v>
      </c>
      <c r="W409" s="6">
        <f t="shared" si="207"/>
        <v>0.6061410910560594</v>
      </c>
      <c r="X409" s="6">
        <v>2.2000000000000001E-3</v>
      </c>
      <c r="Y409" s="6">
        <v>0.62438749999999998</v>
      </c>
      <c r="Z409" s="12">
        <f t="shared" si="208"/>
        <v>3.8129499999999998</v>
      </c>
      <c r="AA409" s="12">
        <f t="shared" si="209"/>
        <v>31.937423678981816</v>
      </c>
      <c r="AB409" s="6">
        <f t="shared" si="210"/>
        <v>18.992364925646491</v>
      </c>
      <c r="AC409" s="6">
        <f t="shared" si="213"/>
        <v>18.992364925646491</v>
      </c>
      <c r="AD409" s="6">
        <f t="shared" si="211"/>
        <v>2.9222892745195224</v>
      </c>
    </row>
    <row r="410" spans="4:30">
      <c r="D410" s="6">
        <f t="shared" si="212"/>
        <v>72117960</v>
      </c>
      <c r="E410" s="12">
        <f t="shared" si="193"/>
        <v>1.2144931273059119</v>
      </c>
      <c r="F410" s="12">
        <f t="shared" si="194"/>
        <v>7226805</v>
      </c>
      <c r="G410" s="6">
        <v>715176</v>
      </c>
      <c r="H410" s="6">
        <v>4817870</v>
      </c>
      <c r="I410" s="12">
        <f t="shared" si="195"/>
        <v>9635740</v>
      </c>
      <c r="J410" s="6">
        <v>1097113.12561</v>
      </c>
      <c r="K410" s="12">
        <f t="shared" si="196"/>
        <v>8776905.0048799999</v>
      </c>
      <c r="L410" s="6">
        <f t="shared" si="197"/>
        <v>72.117959999999997</v>
      </c>
      <c r="M410" s="6">
        <f t="shared" si="198"/>
        <v>5242880</v>
      </c>
      <c r="N410" s="13">
        <f t="shared" si="199"/>
        <v>1.0978516908457461</v>
      </c>
      <c r="O410" s="13">
        <f t="shared" si="214"/>
        <v>1.3333333333333333</v>
      </c>
      <c r="P410" s="7">
        <f t="shared" si="200"/>
        <v>0</v>
      </c>
      <c r="Q410" s="7">
        <f t="shared" si="201"/>
        <v>1.7809735058510593E-3</v>
      </c>
      <c r="R410" s="6">
        <f t="shared" si="202"/>
        <v>1.7809735058510593E-3</v>
      </c>
      <c r="S410" s="6">
        <f t="shared" si="203"/>
        <v>1.7809735058510593E-3</v>
      </c>
      <c r="T410" s="7">
        <f t="shared" si="204"/>
        <v>0</v>
      </c>
      <c r="U410" s="7">
        <f t="shared" si="205"/>
        <v>0.11424826061600118</v>
      </c>
      <c r="V410" s="7">
        <f t="shared" si="206"/>
        <v>0.33555278436052732</v>
      </c>
      <c r="W410" s="6">
        <f t="shared" si="207"/>
        <v>0.44980104497652851</v>
      </c>
      <c r="X410" s="6">
        <v>1.5009999999999999E-3</v>
      </c>
      <c r="Y410" s="6">
        <v>0.46804182</v>
      </c>
      <c r="Z410" s="12">
        <f t="shared" si="208"/>
        <v>6.4195469686875422</v>
      </c>
      <c r="AA410" s="12">
        <f t="shared" si="209"/>
        <v>46.778974043331118</v>
      </c>
      <c r="AB410" s="6">
        <f t="shared" si="210"/>
        <v>18.652465413128542</v>
      </c>
      <c r="AC410" s="6">
        <f t="shared" si="213"/>
        <v>18.652465413128542</v>
      </c>
      <c r="AD410" s="6">
        <f t="shared" si="211"/>
        <v>3.8972532461888747</v>
      </c>
    </row>
    <row r="411" spans="4:30">
      <c r="D411" s="6">
        <f t="shared" si="212"/>
        <v>72300996</v>
      </c>
      <c r="E411" s="12">
        <f t="shared" si="193"/>
        <v>1.5507773618013287</v>
      </c>
      <c r="F411" s="12">
        <f t="shared" si="194"/>
        <v>5554167</v>
      </c>
      <c r="G411" s="6">
        <v>1393383</v>
      </c>
      <c r="H411" s="6">
        <v>3702778</v>
      </c>
      <c r="I411" s="12">
        <f t="shared" si="195"/>
        <v>7405556</v>
      </c>
      <c r="J411" s="6">
        <v>1076659.5559080001</v>
      </c>
      <c r="K411" s="12">
        <f t="shared" si="196"/>
        <v>8613276.4472640008</v>
      </c>
      <c r="L411" s="6">
        <f t="shared" si="197"/>
        <v>72.300995999999998</v>
      </c>
      <c r="M411" s="6">
        <f t="shared" si="198"/>
        <v>5242880</v>
      </c>
      <c r="N411" s="13">
        <f t="shared" si="199"/>
        <v>0.85978385174811933</v>
      </c>
      <c r="O411" s="13">
        <f t="shared" si="214"/>
        <v>1.3333333333333333</v>
      </c>
      <c r="P411" s="7">
        <f t="shared" si="200"/>
        <v>0</v>
      </c>
      <c r="Q411" s="7">
        <f t="shared" si="201"/>
        <v>1.7477706711670005E-3</v>
      </c>
      <c r="R411" s="6">
        <f t="shared" si="202"/>
        <v>1.7477706711670005E-3</v>
      </c>
      <c r="S411" s="6">
        <f t="shared" si="203"/>
        <v>1.7477706711670005E-3</v>
      </c>
      <c r="T411" s="7">
        <f t="shared" si="204"/>
        <v>0</v>
      </c>
      <c r="U411" s="7">
        <f t="shared" si="205"/>
        <v>0.11211832095226563</v>
      </c>
      <c r="V411" s="7">
        <f t="shared" si="206"/>
        <v>0.49785213242564574</v>
      </c>
      <c r="W411" s="6">
        <f t="shared" si="207"/>
        <v>0.60997045337791134</v>
      </c>
      <c r="X411" s="6">
        <v>2.2269999999999998E-3</v>
      </c>
      <c r="Y411" s="6">
        <v>0.65082683124999985</v>
      </c>
      <c r="Z411" s="12">
        <f t="shared" si="208"/>
        <v>3.3253506960035923</v>
      </c>
      <c r="AA411" s="12">
        <f t="shared" si="209"/>
        <v>30.941271476475983</v>
      </c>
      <c r="AB411" s="6">
        <f t="shared" si="210"/>
        <v>21.519053831746714</v>
      </c>
      <c r="AC411" s="6">
        <f t="shared" si="213"/>
        <v>21.519053831746714</v>
      </c>
      <c r="AD411" s="6">
        <f t="shared" si="211"/>
        <v>6.277611172486294</v>
      </c>
    </row>
    <row r="412" spans="4:30">
      <c r="D412" s="6">
        <f t="shared" si="212"/>
        <v>72878344</v>
      </c>
      <c r="E412" s="12">
        <f t="shared" si="193"/>
        <v>1.001432233616097</v>
      </c>
      <c r="F412" s="12">
        <f t="shared" si="194"/>
        <v>8956420.5</v>
      </c>
      <c r="G412" s="6">
        <v>61349</v>
      </c>
      <c r="H412" s="6">
        <v>5970947</v>
      </c>
      <c r="I412" s="12">
        <f t="shared" si="195"/>
        <v>11941894</v>
      </c>
      <c r="J412" s="6">
        <v>1121156.0233150001</v>
      </c>
      <c r="K412" s="12">
        <f t="shared" si="196"/>
        <v>8969248.1865200009</v>
      </c>
      <c r="L412" s="6">
        <f t="shared" si="197"/>
        <v>72.878343999999998</v>
      </c>
      <c r="M412" s="6">
        <f t="shared" si="198"/>
        <v>5242880</v>
      </c>
      <c r="N412" s="13">
        <f t="shared" si="199"/>
        <v>1.3314264196577397</v>
      </c>
      <c r="O412" s="13">
        <f t="shared" si="214"/>
        <v>1.3333333333333333</v>
      </c>
      <c r="P412" s="7">
        <f t="shared" si="200"/>
        <v>0</v>
      </c>
      <c r="Q412" s="7">
        <f t="shared" si="201"/>
        <v>1.8200029940751514E-3</v>
      </c>
      <c r="R412" s="6">
        <f t="shared" si="202"/>
        <v>1.8200029940751514E-3</v>
      </c>
      <c r="S412" s="6">
        <f t="shared" si="203"/>
        <v>1.8200029940751514E-3</v>
      </c>
      <c r="T412" s="7">
        <f t="shared" si="204"/>
        <v>0</v>
      </c>
      <c r="U412" s="7">
        <f t="shared" si="205"/>
        <v>0.11675197621181765</v>
      </c>
      <c r="V412" s="7">
        <f t="shared" si="206"/>
        <v>0.3731096582929514</v>
      </c>
      <c r="W412" s="6">
        <f t="shared" si="207"/>
        <v>0.48986163450476905</v>
      </c>
      <c r="X412" s="6">
        <v>1.6689999999999999E-3</v>
      </c>
      <c r="Y412" s="6">
        <v>0.48478886666722304</v>
      </c>
      <c r="Z412" s="12">
        <f t="shared" si="208"/>
        <v>7.1551192330736972</v>
      </c>
      <c r="AA412" s="12">
        <f t="shared" si="209"/>
        <v>42.992202212198926</v>
      </c>
      <c r="AB412" s="6">
        <f t="shared" si="210"/>
        <v>9.0475131261325075</v>
      </c>
      <c r="AC412" s="6">
        <f t="shared" si="213"/>
        <v>9.0475131261325075</v>
      </c>
      <c r="AD412" s="6">
        <f t="shared" si="211"/>
        <v>1.0463870328581917</v>
      </c>
    </row>
    <row r="413" spans="4:30">
      <c r="D413" s="6">
        <f t="shared" si="212"/>
        <v>73374112</v>
      </c>
      <c r="E413" s="12">
        <f t="shared" si="193"/>
        <v>1.3025289282880543</v>
      </c>
      <c r="F413" s="12">
        <f t="shared" si="194"/>
        <v>6877201.5</v>
      </c>
      <c r="G413" s="6">
        <v>917825</v>
      </c>
      <c r="H413" s="6">
        <v>4584801</v>
      </c>
      <c r="I413" s="12">
        <f t="shared" si="195"/>
        <v>9169602</v>
      </c>
      <c r="J413" s="6">
        <v>1119719.237427</v>
      </c>
      <c r="K413" s="12">
        <f t="shared" si="196"/>
        <v>8957753.8994159997</v>
      </c>
      <c r="L413" s="6">
        <f t="shared" si="197"/>
        <v>73.374111999999997</v>
      </c>
      <c r="M413" s="6">
        <f t="shared" si="198"/>
        <v>5242880</v>
      </c>
      <c r="N413" s="13">
        <f t="shared" si="199"/>
        <v>1.0236496897506653</v>
      </c>
      <c r="O413" s="13">
        <f t="shared" si="214"/>
        <v>1.3333333333333333</v>
      </c>
      <c r="P413" s="7">
        <f t="shared" si="200"/>
        <v>0</v>
      </c>
      <c r="Q413" s="7">
        <f t="shared" si="201"/>
        <v>1.8176706205574376E-3</v>
      </c>
      <c r="R413" s="6">
        <f t="shared" si="202"/>
        <v>1.8176706205574376E-3</v>
      </c>
      <c r="S413" s="6">
        <f t="shared" si="203"/>
        <v>1.8176706205574376E-3</v>
      </c>
      <c r="T413" s="7">
        <f t="shared" si="204"/>
        <v>0</v>
      </c>
      <c r="U413" s="7">
        <f t="shared" si="205"/>
        <v>0.11660235600880499</v>
      </c>
      <c r="V413" s="7">
        <f t="shared" si="206"/>
        <v>0.36841504905139838</v>
      </c>
      <c r="W413" s="6">
        <f t="shared" si="207"/>
        <v>0.48501740506020335</v>
      </c>
      <c r="X413" s="6">
        <v>1.6479999999999999E-3</v>
      </c>
      <c r="Y413" s="6">
        <v>0.50974138181803197</v>
      </c>
      <c r="Z413" s="12">
        <f t="shared" si="208"/>
        <v>5.5640788834951458</v>
      </c>
      <c r="AA413" s="12">
        <f t="shared" si="209"/>
        <v>43.484242230174758</v>
      </c>
      <c r="AB413" s="6">
        <f t="shared" si="210"/>
        <v>10.295547363922191</v>
      </c>
      <c r="AC413" s="6">
        <f t="shared" si="213"/>
        <v>10.295547363922191</v>
      </c>
      <c r="AD413" s="6">
        <f t="shared" si="211"/>
        <v>4.8502981393522822</v>
      </c>
    </row>
    <row r="414" spans="4:30">
      <c r="D414" s="6">
        <f t="shared" si="212"/>
        <v>73792440</v>
      </c>
      <c r="E414" s="12">
        <f t="shared" si="193"/>
        <v>1.0145919471944558</v>
      </c>
      <c r="F414" s="12">
        <f t="shared" si="194"/>
        <v>9015720</v>
      </c>
      <c r="G414" s="6">
        <v>83334</v>
      </c>
      <c r="H414" s="6">
        <v>6010480</v>
      </c>
      <c r="I414" s="12">
        <f t="shared" si="195"/>
        <v>12020960</v>
      </c>
      <c r="J414" s="6">
        <v>1143409.6137699999</v>
      </c>
      <c r="K414" s="12">
        <f t="shared" si="196"/>
        <v>9147276.9101599995</v>
      </c>
      <c r="L414" s="6">
        <f t="shared" si="197"/>
        <v>73.792439999999999</v>
      </c>
      <c r="M414" s="6">
        <f t="shared" si="198"/>
        <v>5242880</v>
      </c>
      <c r="N414" s="13">
        <f t="shared" si="199"/>
        <v>1.3141572205656269</v>
      </c>
      <c r="O414" s="13">
        <f t="shared" si="214"/>
        <v>1.3333333333333333</v>
      </c>
      <c r="P414" s="7">
        <f t="shared" si="200"/>
        <v>0</v>
      </c>
      <c r="Q414" s="7">
        <f t="shared" si="201"/>
        <v>1.8561278512892866E-3</v>
      </c>
      <c r="R414" s="6">
        <f t="shared" si="202"/>
        <v>1.8561278512892866E-3</v>
      </c>
      <c r="S414" s="6">
        <f t="shared" si="203"/>
        <v>1.8561278512892866E-3</v>
      </c>
      <c r="T414" s="7">
        <f t="shared" si="204"/>
        <v>0</v>
      </c>
      <c r="U414" s="7">
        <f t="shared" si="205"/>
        <v>0.11906936166879227</v>
      </c>
      <c r="V414" s="7">
        <f t="shared" si="206"/>
        <v>0.33041106947692161</v>
      </c>
      <c r="W414" s="6">
        <f t="shared" si="207"/>
        <v>0.4494804311457139</v>
      </c>
      <c r="X414" s="6">
        <v>1.4779999999999999E-3</v>
      </c>
      <c r="Y414" s="6">
        <v>0.44485112727299597</v>
      </c>
      <c r="Z414" s="12">
        <f t="shared" si="208"/>
        <v>8.1332611637347778</v>
      </c>
      <c r="AA414" s="12">
        <f t="shared" si="209"/>
        <v>49.511647686928285</v>
      </c>
      <c r="AB414" s="6">
        <f t="shared" si="210"/>
        <v>25.583751778706816</v>
      </c>
      <c r="AC414" s="6">
        <f t="shared" si="213"/>
        <v>25.583751778706816</v>
      </c>
      <c r="AD414" s="6">
        <f t="shared" si="211"/>
        <v>1.0406411468700223</v>
      </c>
    </row>
    <row r="415" spans="4:30">
      <c r="D415" s="6">
        <f t="shared" si="212"/>
        <v>75505792</v>
      </c>
      <c r="E415" s="12">
        <f t="shared" si="193"/>
        <v>1.2232550122734656</v>
      </c>
      <c r="F415" s="12">
        <f t="shared" si="194"/>
        <v>7621441.5</v>
      </c>
      <c r="G415" s="6">
        <v>726713</v>
      </c>
      <c r="H415" s="6">
        <v>5080961</v>
      </c>
      <c r="I415" s="12">
        <f t="shared" si="195"/>
        <v>10161922</v>
      </c>
      <c r="J415" s="6">
        <v>1165370.814453</v>
      </c>
      <c r="K415" s="12">
        <f t="shared" si="196"/>
        <v>9322966.5156239998</v>
      </c>
      <c r="L415" s="6">
        <f t="shared" si="197"/>
        <v>75.505792</v>
      </c>
      <c r="M415" s="6">
        <f t="shared" si="198"/>
        <v>5242880</v>
      </c>
      <c r="N415" s="13">
        <f t="shared" si="199"/>
        <v>1.0899880400696524</v>
      </c>
      <c r="O415" s="13">
        <f t="shared" si="214"/>
        <v>1.3333333333333333</v>
      </c>
      <c r="P415" s="7">
        <f t="shared" si="200"/>
        <v>0</v>
      </c>
      <c r="Q415" s="7">
        <f t="shared" si="201"/>
        <v>1.8917780642528355E-3</v>
      </c>
      <c r="R415" s="6">
        <f t="shared" si="202"/>
        <v>1.8917780642528355E-3</v>
      </c>
      <c r="S415" s="6">
        <f t="shared" si="203"/>
        <v>1.8917780642528355E-3</v>
      </c>
      <c r="T415" s="7">
        <f t="shared" si="204"/>
        <v>0</v>
      </c>
      <c r="U415" s="7">
        <f t="shared" si="205"/>
        <v>0.1213562990141792</v>
      </c>
      <c r="V415" s="7">
        <f t="shared" si="206"/>
        <v>0.38786414448068945</v>
      </c>
      <c r="W415" s="6">
        <f t="shared" si="207"/>
        <v>0.50922044349486861</v>
      </c>
      <c r="X415" s="6">
        <v>1.735E-3</v>
      </c>
      <c r="Y415" s="6">
        <v>0.52544475000000002</v>
      </c>
      <c r="Z415" s="12">
        <f t="shared" si="208"/>
        <v>5.8570155619596536</v>
      </c>
      <c r="AA415" s="12">
        <f t="shared" si="209"/>
        <v>42.987741858785014</v>
      </c>
      <c r="AB415" s="6">
        <f t="shared" si="210"/>
        <v>9.0361996687513244</v>
      </c>
      <c r="AC415" s="6">
        <f t="shared" si="213"/>
        <v>9.0361996687513244</v>
      </c>
      <c r="AD415" s="6">
        <f t="shared" si="211"/>
        <v>3.0877283491996832</v>
      </c>
    </row>
    <row r="416" spans="4:30">
      <c r="D416" s="6">
        <f t="shared" si="212"/>
        <v>75521600</v>
      </c>
      <c r="E416" s="12">
        <f t="shared" si="193"/>
        <v>1.1932312980874444</v>
      </c>
      <c r="F416" s="12">
        <f t="shared" si="194"/>
        <v>8340150</v>
      </c>
      <c r="G416" s="6">
        <v>440020</v>
      </c>
      <c r="H416" s="6">
        <v>5560100</v>
      </c>
      <c r="I416" s="12">
        <f t="shared" si="195"/>
        <v>11120200</v>
      </c>
      <c r="J416" s="6">
        <v>1243966.001343</v>
      </c>
      <c r="K416" s="12">
        <f t="shared" si="196"/>
        <v>9951728.0107439999</v>
      </c>
      <c r="L416" s="6">
        <f t="shared" si="197"/>
        <v>75.521600000000007</v>
      </c>
      <c r="M416" s="6">
        <f t="shared" si="198"/>
        <v>5242880</v>
      </c>
      <c r="N416" s="13">
        <f t="shared" si="199"/>
        <v>1.1174139795615901</v>
      </c>
      <c r="O416" s="13">
        <f t="shared" si="214"/>
        <v>1.3333333333333333</v>
      </c>
      <c r="P416" s="7">
        <f t="shared" si="200"/>
        <v>0</v>
      </c>
      <c r="Q416" s="7">
        <f t="shared" si="201"/>
        <v>2.0193637637317976E-3</v>
      </c>
      <c r="R416" s="6">
        <f t="shared" si="202"/>
        <v>2.0193637637317976E-3</v>
      </c>
      <c r="S416" s="6">
        <f t="shared" si="203"/>
        <v>2.0193637637317976E-3</v>
      </c>
      <c r="T416" s="7">
        <f t="shared" si="204"/>
        <v>0</v>
      </c>
      <c r="U416" s="7">
        <f t="shared" si="205"/>
        <v>0.12954083640177036</v>
      </c>
      <c r="V416" s="7">
        <f t="shared" si="206"/>
        <v>0.40463060605766449</v>
      </c>
      <c r="W416" s="6">
        <f t="shared" si="207"/>
        <v>0.53417144245943482</v>
      </c>
      <c r="X416" s="6">
        <v>1.81E-3</v>
      </c>
      <c r="Y416" s="6">
        <v>0.55347015384684994</v>
      </c>
      <c r="Z416" s="12">
        <f t="shared" si="208"/>
        <v>6.143756906077348</v>
      </c>
      <c r="AA416" s="12">
        <f t="shared" si="209"/>
        <v>43.985538169034257</v>
      </c>
      <c r="AB416" s="6">
        <f t="shared" si="210"/>
        <v>11.567058769712574</v>
      </c>
      <c r="AC416" s="6">
        <f t="shared" si="213"/>
        <v>11.567058769712574</v>
      </c>
      <c r="AD416" s="6">
        <f t="shared" si="211"/>
        <v>3.4868567443575733</v>
      </c>
    </row>
    <row r="417" spans="4:30">
      <c r="D417" s="6">
        <f t="shared" si="212"/>
        <v>75649216</v>
      </c>
      <c r="E417" s="12">
        <f t="shared" si="193"/>
        <v>1.0233232014779174</v>
      </c>
      <c r="F417" s="12">
        <f t="shared" si="194"/>
        <v>9173449.5</v>
      </c>
      <c r="G417" s="6">
        <v>113081</v>
      </c>
      <c r="H417" s="6">
        <v>6115633</v>
      </c>
      <c r="I417" s="12">
        <f t="shared" si="195"/>
        <v>12231266</v>
      </c>
      <c r="J417" s="6">
        <v>1173425.4638670001</v>
      </c>
      <c r="K417" s="12">
        <f t="shared" si="196"/>
        <v>9387403.7109360006</v>
      </c>
      <c r="L417" s="6">
        <f t="shared" si="197"/>
        <v>75.649215999999996</v>
      </c>
      <c r="M417" s="6">
        <f t="shared" si="198"/>
        <v>5242880</v>
      </c>
      <c r="N417" s="13">
        <f t="shared" si="199"/>
        <v>1.302944496330865</v>
      </c>
      <c r="O417" s="13">
        <f t="shared" si="214"/>
        <v>1.3333333333333333</v>
      </c>
      <c r="P417" s="7">
        <f t="shared" si="200"/>
        <v>0</v>
      </c>
      <c r="Q417" s="7">
        <f t="shared" si="201"/>
        <v>1.9048533952012979E-3</v>
      </c>
      <c r="R417" s="6">
        <f t="shared" si="202"/>
        <v>1.9048533952012979E-3</v>
      </c>
      <c r="S417" s="6">
        <f t="shared" si="203"/>
        <v>1.9048533952012979E-3</v>
      </c>
      <c r="T417" s="7">
        <f t="shared" si="204"/>
        <v>0</v>
      </c>
      <c r="U417" s="7">
        <f t="shared" si="205"/>
        <v>0.12219507275951158</v>
      </c>
      <c r="V417" s="7">
        <f t="shared" si="206"/>
        <v>0.36483820391497707</v>
      </c>
      <c r="W417" s="6">
        <f t="shared" si="207"/>
        <v>0.48703327667448865</v>
      </c>
      <c r="X417" s="6">
        <v>1.632E-3</v>
      </c>
      <c r="Y417" s="6">
        <v>0.48341199999945594</v>
      </c>
      <c r="Z417" s="12">
        <f t="shared" si="208"/>
        <v>7.4946482843137252</v>
      </c>
      <c r="AA417" s="12">
        <f t="shared" si="209"/>
        <v>46.016684857529413</v>
      </c>
      <c r="AB417" s="6">
        <f t="shared" si="210"/>
        <v>16.718958039295213</v>
      </c>
      <c r="AC417" s="6">
        <f t="shared" si="213"/>
        <v>16.718958039295213</v>
      </c>
      <c r="AD417" s="6">
        <f t="shared" si="211"/>
        <v>0.74910773316276358</v>
      </c>
    </row>
    <row r="418" spans="4:30">
      <c r="D418" s="6">
        <f t="shared" si="212"/>
        <v>76607116</v>
      </c>
      <c r="E418" s="12">
        <f t="shared" si="193"/>
        <v>1.2960010356155192</v>
      </c>
      <c r="F418" s="12">
        <f t="shared" si="194"/>
        <v>7737582</v>
      </c>
      <c r="G418" s="6">
        <v>735323</v>
      </c>
      <c r="H418" s="6">
        <v>5158388</v>
      </c>
      <c r="I418" s="12">
        <f t="shared" si="195"/>
        <v>10316776</v>
      </c>
      <c r="J418" s="6">
        <v>1253489.2856449999</v>
      </c>
      <c r="K418" s="12">
        <f t="shared" si="196"/>
        <v>10027914.28516</v>
      </c>
      <c r="L418" s="6">
        <f t="shared" si="197"/>
        <v>76.607116000000005</v>
      </c>
      <c r="M418" s="6">
        <f t="shared" si="198"/>
        <v>5242880</v>
      </c>
      <c r="N418" s="13">
        <f t="shared" si="199"/>
        <v>1.0288057622578084</v>
      </c>
      <c r="O418" s="13">
        <f t="shared" si="214"/>
        <v>1.3333333333333333</v>
      </c>
      <c r="P418" s="7">
        <f t="shared" si="200"/>
        <v>0</v>
      </c>
      <c r="Q418" s="7">
        <f t="shared" si="201"/>
        <v>2.034823169543864E-3</v>
      </c>
      <c r="R418" s="6">
        <f t="shared" si="202"/>
        <v>2.034823169543864E-3</v>
      </c>
      <c r="S418" s="6">
        <f t="shared" si="203"/>
        <v>2.034823169543864E-3</v>
      </c>
      <c r="T418" s="7">
        <f t="shared" si="204"/>
        <v>0</v>
      </c>
      <c r="U418" s="7">
        <f t="shared" si="205"/>
        <v>0.13053254695691499</v>
      </c>
      <c r="V418" s="7">
        <f t="shared" si="206"/>
        <v>0.47437908621788077</v>
      </c>
      <c r="W418" s="6">
        <f t="shared" si="207"/>
        <v>0.60491163317479579</v>
      </c>
      <c r="X418" s="6">
        <v>2.1220000000000002E-3</v>
      </c>
      <c r="Y418" s="6">
        <v>0.62756028000000008</v>
      </c>
      <c r="Z418" s="12">
        <f t="shared" si="208"/>
        <v>4.8618171536286514</v>
      </c>
      <c r="AA418" s="12">
        <f t="shared" si="209"/>
        <v>37.805520396456167</v>
      </c>
      <c r="AB418" s="6">
        <f t="shared" si="210"/>
        <v>4.1082389470375187</v>
      </c>
      <c r="AC418" s="6">
        <f t="shared" si="213"/>
        <v>4.1082389470375187</v>
      </c>
      <c r="AD418" s="6">
        <f t="shared" si="211"/>
        <v>3.6089994136028314</v>
      </c>
    </row>
    <row r="419" spans="4:30">
      <c r="D419" s="6">
        <f t="shared" si="212"/>
        <v>79589028</v>
      </c>
      <c r="E419" s="12">
        <f t="shared" si="193"/>
        <v>1.2409118935190635</v>
      </c>
      <c r="F419" s="12">
        <f t="shared" si="194"/>
        <v>7657558.5</v>
      </c>
      <c r="G419" s="6">
        <v>916428</v>
      </c>
      <c r="H419" s="6">
        <v>5105039</v>
      </c>
      <c r="I419" s="12">
        <f t="shared" si="195"/>
        <v>10210078</v>
      </c>
      <c r="J419" s="6">
        <v>1187794.4272459999</v>
      </c>
      <c r="K419" s="12">
        <f t="shared" si="196"/>
        <v>9502355.4179679994</v>
      </c>
      <c r="L419" s="6">
        <f t="shared" si="197"/>
        <v>79.589027999999999</v>
      </c>
      <c r="M419" s="6">
        <f t="shared" si="198"/>
        <v>5242880</v>
      </c>
      <c r="N419" s="13">
        <f t="shared" si="199"/>
        <v>1.0744786477565098</v>
      </c>
      <c r="O419" s="13">
        <f t="shared" si="214"/>
        <v>1.3333333333333333</v>
      </c>
      <c r="P419" s="7">
        <f t="shared" si="200"/>
        <v>0</v>
      </c>
      <c r="Q419" s="7">
        <f t="shared" si="201"/>
        <v>1.9281789233416293E-3</v>
      </c>
      <c r="R419" s="6">
        <f t="shared" si="202"/>
        <v>1.9281789233416293E-3</v>
      </c>
      <c r="S419" s="6">
        <f t="shared" si="203"/>
        <v>1.9281789233416293E-3</v>
      </c>
      <c r="T419" s="7">
        <f t="shared" si="204"/>
        <v>0</v>
      </c>
      <c r="U419" s="7">
        <f t="shared" si="205"/>
        <v>0.12369138980702934</v>
      </c>
      <c r="V419" s="7">
        <f t="shared" si="206"/>
        <v>0.64517344148199995</v>
      </c>
      <c r="W419" s="6">
        <f t="shared" si="207"/>
        <v>0.76886483128902927</v>
      </c>
      <c r="X419" s="6">
        <v>2.8860000000000001E-3</v>
      </c>
      <c r="Y419" s="6">
        <v>0.81191837999999994</v>
      </c>
      <c r="Z419" s="12">
        <f t="shared" si="208"/>
        <v>3.5377955647955646</v>
      </c>
      <c r="AA419" s="12">
        <f t="shared" si="209"/>
        <v>26.340555559162855</v>
      </c>
      <c r="AB419" s="6">
        <f t="shared" si="210"/>
        <v>33.188533494746039</v>
      </c>
      <c r="AC419" s="6">
        <f t="shared" si="213"/>
        <v>33.188533494746039</v>
      </c>
      <c r="AD419" s="6">
        <f t="shared" si="211"/>
        <v>5.3026941834930099</v>
      </c>
    </row>
    <row r="420" spans="4:30">
      <c r="D420" s="6">
        <f t="shared" si="212"/>
        <v>79952000</v>
      </c>
      <c r="E420" s="12">
        <f t="shared" si="193"/>
        <v>1.3597511837598077</v>
      </c>
      <c r="F420" s="12">
        <f t="shared" si="194"/>
        <v>7494000</v>
      </c>
      <c r="G420" s="6">
        <v>1000000</v>
      </c>
      <c r="H420" s="6">
        <v>4996000</v>
      </c>
      <c r="I420" s="12">
        <f t="shared" si="195"/>
        <v>9992000</v>
      </c>
      <c r="J420" s="6">
        <v>1273746.921387</v>
      </c>
      <c r="K420" s="12">
        <f t="shared" si="196"/>
        <v>10189975.371096</v>
      </c>
      <c r="L420" s="6">
        <f t="shared" si="197"/>
        <v>79.951999999999998</v>
      </c>
      <c r="M420" s="6">
        <f t="shared" si="198"/>
        <v>5242880</v>
      </c>
      <c r="N420" s="13">
        <f t="shared" si="199"/>
        <v>0.98057155548603581</v>
      </c>
      <c r="O420" s="13">
        <f t="shared" si="214"/>
        <v>1.3333333333333333</v>
      </c>
      <c r="P420" s="7">
        <f t="shared" si="200"/>
        <v>0</v>
      </c>
      <c r="Q420" s="7">
        <f t="shared" si="201"/>
        <v>2.0677079393141861E-3</v>
      </c>
      <c r="R420" s="6">
        <f t="shared" si="202"/>
        <v>2.0677079393141861E-3</v>
      </c>
      <c r="S420" s="6">
        <f t="shared" si="203"/>
        <v>2.0677079393141861E-3</v>
      </c>
      <c r="T420" s="7">
        <f t="shared" si="204"/>
        <v>0</v>
      </c>
      <c r="U420" s="7">
        <f t="shared" si="205"/>
        <v>0.13264208296891852</v>
      </c>
      <c r="V420" s="7">
        <f t="shared" si="206"/>
        <v>0.40284218348945383</v>
      </c>
      <c r="W420" s="6">
        <f t="shared" si="207"/>
        <v>0.53548426645837233</v>
      </c>
      <c r="X420" s="6">
        <v>1.802E-3</v>
      </c>
      <c r="Y420" s="6">
        <v>0.55744870000000002</v>
      </c>
      <c r="Z420" s="12">
        <f t="shared" si="208"/>
        <v>5.5449500554938957</v>
      </c>
      <c r="AA420" s="12">
        <f t="shared" si="209"/>
        <v>45.238514411081027</v>
      </c>
      <c r="AB420" s="6">
        <f t="shared" si="210"/>
        <v>14.745168663384359</v>
      </c>
      <c r="AC420" s="6">
        <f t="shared" si="213"/>
        <v>14.745168663384359</v>
      </c>
      <c r="AD420" s="6">
        <f t="shared" si="211"/>
        <v>3.9401712734512957</v>
      </c>
    </row>
    <row r="421" spans="4:30">
      <c r="D421" s="6">
        <f t="shared" si="212"/>
        <v>80405844</v>
      </c>
      <c r="E421" s="12">
        <f t="shared" si="193"/>
        <v>1.0553002784401646</v>
      </c>
      <c r="F421" s="12">
        <f t="shared" si="194"/>
        <v>9813498</v>
      </c>
      <c r="G421" s="6">
        <v>94893</v>
      </c>
      <c r="H421" s="6">
        <v>6542332</v>
      </c>
      <c r="I421" s="12">
        <f t="shared" si="195"/>
        <v>13084664</v>
      </c>
      <c r="J421" s="6">
        <v>1294523.3964839999</v>
      </c>
      <c r="K421" s="12">
        <f t="shared" si="196"/>
        <v>10356187.171871999</v>
      </c>
      <c r="L421" s="6">
        <f t="shared" si="197"/>
        <v>80.405844000000002</v>
      </c>
      <c r="M421" s="6">
        <f t="shared" si="198"/>
        <v>5242880</v>
      </c>
      <c r="N421" s="13">
        <f t="shared" si="199"/>
        <v>1.263463452605289</v>
      </c>
      <c r="O421" s="13">
        <f t="shared" si="214"/>
        <v>1.3333333333333333</v>
      </c>
      <c r="P421" s="7">
        <f t="shared" si="200"/>
        <v>0</v>
      </c>
      <c r="Q421" s="7">
        <f t="shared" si="201"/>
        <v>2.1014349550876575E-3</v>
      </c>
      <c r="R421" s="6">
        <f t="shared" si="202"/>
        <v>2.1014349550876575E-3</v>
      </c>
      <c r="S421" s="6">
        <f t="shared" si="203"/>
        <v>2.1014349550876575E-3</v>
      </c>
      <c r="T421" s="7">
        <f t="shared" si="204"/>
        <v>0</v>
      </c>
      <c r="U421" s="7">
        <f t="shared" si="205"/>
        <v>0.13480564849935928</v>
      </c>
      <c r="V421" s="7">
        <f t="shared" si="206"/>
        <v>0.3827224295970838</v>
      </c>
      <c r="W421" s="6">
        <f t="shared" si="207"/>
        <v>0.51752807809644308</v>
      </c>
      <c r="X421" s="6">
        <v>1.712E-3</v>
      </c>
      <c r="Y421" s="6">
        <v>0.50693746666609607</v>
      </c>
      <c r="Z421" s="12">
        <f t="shared" si="208"/>
        <v>7.642911214953271</v>
      </c>
      <c r="AA421" s="12">
        <f t="shared" si="209"/>
        <v>48.393397999401863</v>
      </c>
      <c r="AB421" s="6">
        <f t="shared" si="210"/>
        <v>22.747368871942612</v>
      </c>
      <c r="AC421" s="6">
        <f t="shared" si="213"/>
        <v>22.747368871942612</v>
      </c>
      <c r="AD421" s="6">
        <f t="shared" si="211"/>
        <v>2.0891356679546265</v>
      </c>
    </row>
    <row r="422" spans="4:30">
      <c r="D422" s="6">
        <f t="shared" si="212"/>
        <v>81645720</v>
      </c>
      <c r="E422" s="12">
        <f t="shared" si="193"/>
        <v>1.001276403340285</v>
      </c>
      <c r="F422" s="12">
        <f t="shared" si="194"/>
        <v>10141650</v>
      </c>
      <c r="G422" s="6">
        <v>25626</v>
      </c>
      <c r="H422" s="6">
        <v>6761100</v>
      </c>
      <c r="I422" s="12">
        <f t="shared" si="195"/>
        <v>13522200</v>
      </c>
      <c r="J422" s="6">
        <v>1269324.3544920001</v>
      </c>
      <c r="K422" s="12">
        <f t="shared" si="196"/>
        <v>10154594.835936001</v>
      </c>
      <c r="L422" s="6">
        <f t="shared" si="197"/>
        <v>81.645719999999997</v>
      </c>
      <c r="M422" s="6">
        <f t="shared" si="198"/>
        <v>5242880</v>
      </c>
      <c r="N422" s="13">
        <f t="shared" si="199"/>
        <v>1.331633631717773</v>
      </c>
      <c r="O422" s="13">
        <f t="shared" si="214"/>
        <v>1.3333333333333333</v>
      </c>
      <c r="P422" s="7">
        <f t="shared" si="200"/>
        <v>0</v>
      </c>
      <c r="Q422" s="7">
        <f t="shared" si="201"/>
        <v>2.0605286664716802E-3</v>
      </c>
      <c r="R422" s="6">
        <f t="shared" si="202"/>
        <v>2.0605286664716802E-3</v>
      </c>
      <c r="S422" s="6">
        <f t="shared" si="203"/>
        <v>2.0605286664716802E-3</v>
      </c>
      <c r="T422" s="7">
        <f t="shared" si="204"/>
        <v>0</v>
      </c>
      <c r="U422" s="7">
        <f t="shared" si="205"/>
        <v>0.13218153741220512</v>
      </c>
      <c r="V422" s="7">
        <f t="shared" si="206"/>
        <v>0.71268639343195272</v>
      </c>
      <c r="W422" s="6">
        <f t="shared" si="207"/>
        <v>0.84486793084415779</v>
      </c>
      <c r="X422" s="6">
        <v>3.1879999999999999E-3</v>
      </c>
      <c r="Y422" s="6">
        <v>0.83977716363578392</v>
      </c>
      <c r="Z422" s="12">
        <f t="shared" si="208"/>
        <v>4.2415934755332501</v>
      </c>
      <c r="AA422" s="12">
        <f t="shared" si="209"/>
        <v>25.482044757681308</v>
      </c>
      <c r="AB422" s="6">
        <f t="shared" si="210"/>
        <v>35.366102055467998</v>
      </c>
      <c r="AC422" s="6">
        <f t="shared" si="213"/>
        <v>35.366102055467998</v>
      </c>
      <c r="AD422" s="6">
        <f t="shared" si="211"/>
        <v>0.60620453006052022</v>
      </c>
    </row>
    <row r="423" spans="4:30">
      <c r="D423" s="6">
        <f t="shared" si="212"/>
        <v>82139168</v>
      </c>
      <c r="E423" s="12">
        <f t="shared" si="193"/>
        <v>1.0717532016847329</v>
      </c>
      <c r="F423" s="12">
        <f t="shared" si="194"/>
        <v>9980098.5</v>
      </c>
      <c r="G423" s="6">
        <v>114919</v>
      </c>
      <c r="H423" s="6">
        <v>6653399</v>
      </c>
      <c r="I423" s="12">
        <f t="shared" si="195"/>
        <v>13306798</v>
      </c>
      <c r="J423" s="6">
        <v>1337025.315063</v>
      </c>
      <c r="K423" s="12">
        <f t="shared" si="196"/>
        <v>10696202.520504</v>
      </c>
      <c r="L423" s="6">
        <f t="shared" si="197"/>
        <v>82.139167999999998</v>
      </c>
      <c r="M423" s="6">
        <f t="shared" si="198"/>
        <v>5242880</v>
      </c>
      <c r="N423" s="13">
        <f t="shared" si="199"/>
        <v>1.2440675066213116</v>
      </c>
      <c r="O423" s="13">
        <f t="shared" si="214"/>
        <v>1.3333333333333333</v>
      </c>
      <c r="P423" s="7">
        <f t="shared" si="200"/>
        <v>0</v>
      </c>
      <c r="Q423" s="7">
        <f t="shared" si="201"/>
        <v>2.1704294727632632E-3</v>
      </c>
      <c r="R423" s="6">
        <f t="shared" si="202"/>
        <v>2.1704294727632632E-3</v>
      </c>
      <c r="S423" s="6">
        <f t="shared" si="203"/>
        <v>2.1704294727632632E-3</v>
      </c>
      <c r="T423" s="7">
        <f t="shared" si="204"/>
        <v>0</v>
      </c>
      <c r="U423" s="7">
        <f t="shared" si="205"/>
        <v>0.13923160071626839</v>
      </c>
      <c r="V423" s="7">
        <f t="shared" si="206"/>
        <v>0.38562861627042611</v>
      </c>
      <c r="W423" s="6">
        <f t="shared" si="207"/>
        <v>0.52486021698669449</v>
      </c>
      <c r="X423" s="6">
        <v>1.725E-3</v>
      </c>
      <c r="Y423" s="6">
        <v>0.51862124999999992</v>
      </c>
      <c r="Z423" s="12">
        <f t="shared" si="208"/>
        <v>7.7140857971014487</v>
      </c>
      <c r="AA423" s="12">
        <f t="shared" si="209"/>
        <v>49.605576906685222</v>
      </c>
      <c r="AB423" s="6">
        <f t="shared" si="210"/>
        <v>25.821998421058741</v>
      </c>
      <c r="AC423" s="6">
        <f t="shared" si="213"/>
        <v>25.821998421058741</v>
      </c>
      <c r="AD423" s="6">
        <f t="shared" si="211"/>
        <v>1.2029910048411192</v>
      </c>
    </row>
    <row r="424" spans="4:30">
      <c r="D424" s="6">
        <f t="shared" si="212"/>
        <v>83126304</v>
      </c>
      <c r="E424" s="12">
        <f t="shared" si="193"/>
        <v>1.0726243538298661</v>
      </c>
      <c r="F424" s="12">
        <f t="shared" si="194"/>
        <v>10072728</v>
      </c>
      <c r="G424" s="6">
        <v>127224</v>
      </c>
      <c r="H424" s="6">
        <v>6715152</v>
      </c>
      <c r="I424" s="12">
        <f t="shared" si="195"/>
        <v>13430304</v>
      </c>
      <c r="J424" s="6">
        <v>1350531.670288</v>
      </c>
      <c r="K424" s="12">
        <f t="shared" si="196"/>
        <v>10804253.362304</v>
      </c>
      <c r="L424" s="6">
        <f t="shared" si="197"/>
        <v>83.126304000000005</v>
      </c>
      <c r="M424" s="6">
        <f t="shared" si="198"/>
        <v>5242880</v>
      </c>
      <c r="N424" s="13">
        <f t="shared" si="199"/>
        <v>1.2430571136787925</v>
      </c>
      <c r="O424" s="13">
        <f t="shared" si="214"/>
        <v>1.3333333333333333</v>
      </c>
      <c r="P424" s="7">
        <f t="shared" si="200"/>
        <v>0</v>
      </c>
      <c r="Q424" s="7">
        <f t="shared" si="201"/>
        <v>2.1923547056812123E-3</v>
      </c>
      <c r="R424" s="6">
        <f t="shared" si="202"/>
        <v>2.1923547056812123E-3</v>
      </c>
      <c r="S424" s="6">
        <f t="shared" si="203"/>
        <v>2.1923547056812123E-3</v>
      </c>
      <c r="T424" s="7">
        <f t="shared" si="204"/>
        <v>0</v>
      </c>
      <c r="U424" s="7">
        <f t="shared" si="205"/>
        <v>0.14063808976074146</v>
      </c>
      <c r="V424" s="7">
        <f t="shared" si="206"/>
        <v>0.37512163368218843</v>
      </c>
      <c r="W424" s="6">
        <f t="shared" si="207"/>
        <v>0.51575972344292986</v>
      </c>
      <c r="X424" s="6">
        <v>1.678E-3</v>
      </c>
      <c r="Y424" s="6">
        <v>0.50731533333277401</v>
      </c>
      <c r="Z424" s="12">
        <f t="shared" si="208"/>
        <v>8.0037568533969008</v>
      </c>
      <c r="AA424" s="12">
        <f t="shared" si="209"/>
        <v>51.510147138517283</v>
      </c>
      <c r="AB424" s="6">
        <f t="shared" si="210"/>
        <v>30.652843008415516</v>
      </c>
      <c r="AC424" s="6">
        <f t="shared" si="213"/>
        <v>30.652843008415516</v>
      </c>
      <c r="AD424" s="6">
        <f t="shared" si="211"/>
        <v>1.6645249128744048</v>
      </c>
    </row>
    <row r="425" spans="4:30">
      <c r="D425" s="6">
        <f t="shared" si="212"/>
        <v>83127792</v>
      </c>
      <c r="E425" s="12">
        <f t="shared" si="193"/>
        <v>1.0292038048485332</v>
      </c>
      <c r="F425" s="12">
        <f t="shared" si="194"/>
        <v>10345974</v>
      </c>
      <c r="G425" s="6">
        <v>18000</v>
      </c>
      <c r="H425" s="6">
        <v>6897316</v>
      </c>
      <c r="I425" s="12">
        <f t="shared" si="195"/>
        <v>13794632</v>
      </c>
      <c r="J425" s="6">
        <v>1331014.4757079999</v>
      </c>
      <c r="K425" s="12">
        <f t="shared" si="196"/>
        <v>10648115.805663999</v>
      </c>
      <c r="L425" s="6">
        <f t="shared" si="197"/>
        <v>83.127791999999999</v>
      </c>
      <c r="M425" s="6">
        <f t="shared" si="198"/>
        <v>5242880</v>
      </c>
      <c r="N425" s="13">
        <f t="shared" si="199"/>
        <v>1.2954998097092718</v>
      </c>
      <c r="O425" s="13">
        <f t="shared" si="214"/>
        <v>1.3333333333333333</v>
      </c>
      <c r="P425" s="7">
        <f t="shared" si="200"/>
        <v>0</v>
      </c>
      <c r="Q425" s="7">
        <f t="shared" si="201"/>
        <v>2.160671914140282E-3</v>
      </c>
      <c r="R425" s="6">
        <f t="shared" si="202"/>
        <v>2.160671914140282E-3</v>
      </c>
      <c r="S425" s="6">
        <f t="shared" si="203"/>
        <v>2.160671914140282E-3</v>
      </c>
      <c r="T425" s="7">
        <f t="shared" si="204"/>
        <v>0</v>
      </c>
      <c r="U425" s="7">
        <f t="shared" si="205"/>
        <v>0.13860565984916853</v>
      </c>
      <c r="V425" s="7">
        <f t="shared" si="206"/>
        <v>0.4053012645207435</v>
      </c>
      <c r="W425" s="6">
        <f t="shared" si="207"/>
        <v>0.54390692436991206</v>
      </c>
      <c r="X425" s="6">
        <v>1.8129999999999999E-3</v>
      </c>
      <c r="Y425" s="6">
        <v>0.53183657692279795</v>
      </c>
      <c r="Z425" s="12">
        <f t="shared" si="208"/>
        <v>7.6087324875896307</v>
      </c>
      <c r="AA425" s="12">
        <f t="shared" si="209"/>
        <v>46.985618557811364</v>
      </c>
      <c r="AB425" s="6">
        <f t="shared" si="210"/>
        <v>19.176608612260456</v>
      </c>
      <c r="AC425" s="6">
        <f t="shared" si="213"/>
        <v>19.176608612260456</v>
      </c>
      <c r="AD425" s="6">
        <f t="shared" si="211"/>
        <v>2.2695594795215168</v>
      </c>
    </row>
    <row r="426" spans="4:30">
      <c r="D426" s="6">
        <f t="shared" si="212"/>
        <v>84692044</v>
      </c>
      <c r="E426" s="12">
        <f t="shared" si="193"/>
        <v>1.2516792032498769</v>
      </c>
      <c r="F426" s="12">
        <f t="shared" si="194"/>
        <v>8938923</v>
      </c>
      <c r="G426" s="6">
        <v>659033</v>
      </c>
      <c r="H426" s="6">
        <v>5959282</v>
      </c>
      <c r="I426" s="12">
        <f t="shared" si="195"/>
        <v>11918564</v>
      </c>
      <c r="J426" s="6">
        <v>1398583.002319</v>
      </c>
      <c r="K426" s="12">
        <f t="shared" si="196"/>
        <v>11188664.018552</v>
      </c>
      <c r="L426" s="6">
        <f t="shared" si="197"/>
        <v>84.692043999999996</v>
      </c>
      <c r="M426" s="6">
        <f t="shared" si="198"/>
        <v>5242880</v>
      </c>
      <c r="N426" s="13">
        <f t="shared" si="199"/>
        <v>1.0652356689089733</v>
      </c>
      <c r="O426" s="13">
        <f t="shared" si="214"/>
        <v>1.3333333333333333</v>
      </c>
      <c r="P426" s="7">
        <f t="shared" si="200"/>
        <v>0</v>
      </c>
      <c r="Q426" s="7">
        <f t="shared" si="201"/>
        <v>2.2703577367911365E-3</v>
      </c>
      <c r="R426" s="6">
        <f t="shared" si="202"/>
        <v>2.2703577367911365E-3</v>
      </c>
      <c r="S426" s="6">
        <f t="shared" si="203"/>
        <v>2.2703577367911365E-3</v>
      </c>
      <c r="T426" s="7">
        <f t="shared" si="204"/>
        <v>0</v>
      </c>
      <c r="U426" s="7">
        <f t="shared" si="205"/>
        <v>0.14564193209629947</v>
      </c>
      <c r="V426" s="7">
        <f t="shared" si="206"/>
        <v>0.4301156276546666</v>
      </c>
      <c r="W426" s="6">
        <f t="shared" si="207"/>
        <v>0.5757575597509661</v>
      </c>
      <c r="X426" s="6">
        <v>1.9239999999999999E-3</v>
      </c>
      <c r="Y426" s="6">
        <v>0.58976097142939599</v>
      </c>
      <c r="Z426" s="12">
        <f t="shared" si="208"/>
        <v>6.1946798336798343</v>
      </c>
      <c r="AA426" s="12">
        <f t="shared" si="209"/>
        <v>46.522511511650727</v>
      </c>
      <c r="AB426" s="6">
        <f t="shared" si="210"/>
        <v>18.001961371680697</v>
      </c>
      <c r="AC426" s="6">
        <f t="shared" si="213"/>
        <v>18.001961371680697</v>
      </c>
      <c r="AD426" s="6">
        <f t="shared" si="211"/>
        <v>2.374421563449681</v>
      </c>
    </row>
    <row r="427" spans="4:30">
      <c r="D427" s="6">
        <f t="shared" si="212"/>
        <v>86984404</v>
      </c>
      <c r="E427" s="12">
        <f t="shared" si="193"/>
        <v>1.1946766426496715</v>
      </c>
      <c r="F427" s="12">
        <f t="shared" si="194"/>
        <v>9263065.5</v>
      </c>
      <c r="G427" s="6">
        <v>643994</v>
      </c>
      <c r="H427" s="6">
        <v>6175377</v>
      </c>
      <c r="I427" s="12">
        <f t="shared" si="195"/>
        <v>12350754</v>
      </c>
      <c r="J427" s="6">
        <v>1383295.999023</v>
      </c>
      <c r="K427" s="12">
        <f t="shared" si="196"/>
        <v>11066367.992184</v>
      </c>
      <c r="L427" s="6">
        <f t="shared" si="197"/>
        <v>86.984403999999998</v>
      </c>
      <c r="M427" s="6">
        <f t="shared" si="198"/>
        <v>5242880</v>
      </c>
      <c r="N427" s="13">
        <f t="shared" si="199"/>
        <v>1.1160621089704537</v>
      </c>
      <c r="O427" s="13">
        <f t="shared" si="214"/>
        <v>1.3333333333333333</v>
      </c>
      <c r="P427" s="7">
        <f t="shared" si="200"/>
        <v>0</v>
      </c>
      <c r="Q427" s="7">
        <f t="shared" si="201"/>
        <v>2.2455419295434602E-3</v>
      </c>
      <c r="R427" s="6">
        <f t="shared" si="202"/>
        <v>2.2455419295434602E-3</v>
      </c>
      <c r="S427" s="6">
        <f t="shared" si="203"/>
        <v>2.2455419295434602E-3</v>
      </c>
      <c r="T427" s="7">
        <f t="shared" si="204"/>
        <v>0</v>
      </c>
      <c r="U427" s="7">
        <f t="shared" si="205"/>
        <v>0.14405001463963063</v>
      </c>
      <c r="V427" s="7">
        <f t="shared" si="206"/>
        <v>0.80881410647327634</v>
      </c>
      <c r="W427" s="6">
        <f t="shared" si="207"/>
        <v>0.95286412111290697</v>
      </c>
      <c r="X427" s="6">
        <v>3.6180000000000001E-3</v>
      </c>
      <c r="Y427" s="6">
        <v>0.96177572307775794</v>
      </c>
      <c r="Z427" s="12">
        <f t="shared" si="208"/>
        <v>3.4136965174129354</v>
      </c>
      <c r="AA427" s="12">
        <f t="shared" si="209"/>
        <v>24.469580966686564</v>
      </c>
      <c r="AB427" s="6">
        <f t="shared" si="210"/>
        <v>37.934164468118844</v>
      </c>
      <c r="AC427" s="6">
        <f t="shared" si="213"/>
        <v>37.934164468118844</v>
      </c>
      <c r="AD427" s="6">
        <f t="shared" si="211"/>
        <v>0.92657796937659653</v>
      </c>
    </row>
    <row r="428" spans="4:30">
      <c r="D428" s="6">
        <f t="shared" si="212"/>
        <v>87964500</v>
      </c>
      <c r="E428" s="12">
        <f t="shared" si="193"/>
        <v>1.1187614724887265</v>
      </c>
      <c r="F428" s="12">
        <f t="shared" si="194"/>
        <v>9873825</v>
      </c>
      <c r="G428" s="6">
        <v>448695</v>
      </c>
      <c r="H428" s="6">
        <v>6582550</v>
      </c>
      <c r="I428" s="12">
        <f t="shared" si="195"/>
        <v>13165100</v>
      </c>
      <c r="J428" s="6">
        <v>1380806.874512</v>
      </c>
      <c r="K428" s="12">
        <f t="shared" si="196"/>
        <v>11046454.996096</v>
      </c>
      <c r="L428" s="6">
        <f t="shared" si="197"/>
        <v>87.964500000000001</v>
      </c>
      <c r="M428" s="6">
        <f t="shared" si="198"/>
        <v>5242880</v>
      </c>
      <c r="N428" s="13">
        <f t="shared" si="199"/>
        <v>1.1917941099341611</v>
      </c>
      <c r="O428" s="13">
        <f t="shared" si="214"/>
        <v>1.3333333333333333</v>
      </c>
      <c r="P428" s="7">
        <f t="shared" si="200"/>
        <v>0</v>
      </c>
      <c r="Q428" s="7">
        <f t="shared" si="201"/>
        <v>2.2415012661848926E-3</v>
      </c>
      <c r="R428" s="6">
        <f t="shared" si="202"/>
        <v>2.2415012661848926E-3</v>
      </c>
      <c r="S428" s="6">
        <f t="shared" si="203"/>
        <v>2.2415012661848926E-3</v>
      </c>
      <c r="T428" s="7">
        <f t="shared" si="204"/>
        <v>0</v>
      </c>
      <c r="U428" s="7">
        <f t="shared" si="205"/>
        <v>0.14379080878455505</v>
      </c>
      <c r="V428" s="7">
        <f t="shared" si="206"/>
        <v>0.59554471521415375</v>
      </c>
      <c r="W428" s="6">
        <f t="shared" si="207"/>
        <v>0.73933552399870883</v>
      </c>
      <c r="X428" s="6">
        <v>2.6640000000000001E-3</v>
      </c>
      <c r="Y428" s="6">
        <v>0.74227919999911207</v>
      </c>
      <c r="Z428" s="12">
        <f t="shared" si="208"/>
        <v>4.9418543543543541</v>
      </c>
      <c r="AA428" s="12">
        <f t="shared" si="209"/>
        <v>33.172537525813816</v>
      </c>
      <c r="AB428" s="6">
        <f t="shared" si="210"/>
        <v>15.859562080146677</v>
      </c>
      <c r="AC428" s="6">
        <f t="shared" si="213"/>
        <v>15.859562080146677</v>
      </c>
      <c r="AD428" s="6">
        <f t="shared" si="211"/>
        <v>0.39657261046877784</v>
      </c>
    </row>
    <row r="429" spans="4:30">
      <c r="D429" s="6">
        <f t="shared" si="212"/>
        <v>88891036</v>
      </c>
      <c r="E429" s="12">
        <f t="shared" si="193"/>
        <v>1.200202496975229</v>
      </c>
      <c r="F429" s="12">
        <f t="shared" si="194"/>
        <v>9800659.5</v>
      </c>
      <c r="G429" s="6">
        <v>524288</v>
      </c>
      <c r="H429" s="6">
        <v>6533773</v>
      </c>
      <c r="I429" s="12">
        <f t="shared" si="195"/>
        <v>13067546</v>
      </c>
      <c r="J429" s="6">
        <v>1470347.000488</v>
      </c>
      <c r="K429" s="12">
        <f t="shared" si="196"/>
        <v>11762776.003904</v>
      </c>
      <c r="L429" s="6">
        <f t="shared" si="197"/>
        <v>88.891036</v>
      </c>
      <c r="M429" s="6">
        <f t="shared" si="198"/>
        <v>5242880</v>
      </c>
      <c r="N429" s="13">
        <f t="shared" si="199"/>
        <v>1.1109236455461664</v>
      </c>
      <c r="O429" s="13">
        <f t="shared" si="214"/>
        <v>1.3333333333333333</v>
      </c>
      <c r="P429" s="7">
        <f t="shared" si="200"/>
        <v>0</v>
      </c>
      <c r="Q429" s="7">
        <f t="shared" si="201"/>
        <v>2.3868541822619446E-3</v>
      </c>
      <c r="R429" s="6">
        <f t="shared" si="202"/>
        <v>2.3868541822619446E-3</v>
      </c>
      <c r="S429" s="6">
        <f t="shared" si="203"/>
        <v>2.3868541822619446E-3</v>
      </c>
      <c r="T429" s="7">
        <f t="shared" si="204"/>
        <v>0</v>
      </c>
      <c r="U429" s="7">
        <f t="shared" si="205"/>
        <v>0.15311510124747477</v>
      </c>
      <c r="V429" s="7">
        <f t="shared" si="206"/>
        <v>0.46275433952451128</v>
      </c>
      <c r="W429" s="6">
        <f t="shared" si="207"/>
        <v>0.61586944077198602</v>
      </c>
      <c r="X429" s="6">
        <v>2.0699999999999998E-3</v>
      </c>
      <c r="Y429" s="6">
        <v>0.62749092857201993</v>
      </c>
      <c r="Z429" s="12">
        <f t="shared" si="208"/>
        <v>6.3128241545893724</v>
      </c>
      <c r="AA429" s="12">
        <f t="shared" si="209"/>
        <v>45.460003879822224</v>
      </c>
      <c r="AB429" s="6">
        <f t="shared" si="210"/>
        <v>15.306965326664002</v>
      </c>
      <c r="AC429" s="6">
        <f t="shared" si="213"/>
        <v>15.306965326664002</v>
      </c>
      <c r="AD429" s="6">
        <f t="shared" si="211"/>
        <v>1.852056702473917</v>
      </c>
    </row>
    <row r="430" spans="4:30">
      <c r="D430" s="6">
        <f t="shared" si="212"/>
        <v>90902944</v>
      </c>
      <c r="E430" s="12">
        <f t="shared" si="193"/>
        <v>1.0888462418566582</v>
      </c>
      <c r="F430" s="12">
        <f t="shared" si="194"/>
        <v>11009500.5</v>
      </c>
      <c r="G430" s="6">
        <v>141347</v>
      </c>
      <c r="H430" s="6">
        <v>7339667</v>
      </c>
      <c r="I430" s="12">
        <f t="shared" si="195"/>
        <v>14679334</v>
      </c>
      <c r="J430" s="6">
        <v>1498456.655518</v>
      </c>
      <c r="K430" s="12">
        <f t="shared" si="196"/>
        <v>11987653.244144</v>
      </c>
      <c r="L430" s="6">
        <f t="shared" si="197"/>
        <v>90.902944000000005</v>
      </c>
      <c r="M430" s="6">
        <f t="shared" si="198"/>
        <v>5242880</v>
      </c>
      <c r="N430" s="13">
        <f t="shared" si="199"/>
        <v>1.224537755725533</v>
      </c>
      <c r="O430" s="13">
        <f t="shared" si="214"/>
        <v>1.3333333333333333</v>
      </c>
      <c r="P430" s="7">
        <f t="shared" si="200"/>
        <v>0</v>
      </c>
      <c r="Q430" s="7">
        <f t="shared" si="201"/>
        <v>2.4324853479990309E-3</v>
      </c>
      <c r="R430" s="6">
        <f t="shared" si="202"/>
        <v>2.4324853479990309E-3</v>
      </c>
      <c r="S430" s="6">
        <f t="shared" si="203"/>
        <v>2.4324853479990309E-3</v>
      </c>
      <c r="T430" s="7">
        <f t="shared" si="204"/>
        <v>0</v>
      </c>
      <c r="U430" s="7">
        <f t="shared" si="205"/>
        <v>0.15604231004548066</v>
      </c>
      <c r="V430" s="7">
        <f t="shared" si="206"/>
        <v>0.43391602561211429</v>
      </c>
      <c r="W430" s="6">
        <f t="shared" si="207"/>
        <v>0.58995833565759492</v>
      </c>
      <c r="X430" s="6">
        <v>1.941E-3</v>
      </c>
      <c r="Y430" s="6">
        <v>0.58687521428543699</v>
      </c>
      <c r="Z430" s="12">
        <f t="shared" si="208"/>
        <v>7.5627686759402373</v>
      </c>
      <c r="AA430" s="12">
        <f t="shared" si="209"/>
        <v>49.408153504972695</v>
      </c>
      <c r="AB430" s="6">
        <f t="shared" si="210"/>
        <v>25.321244100928947</v>
      </c>
      <c r="AC430" s="6">
        <f t="shared" si="213"/>
        <v>25.321244100928947</v>
      </c>
      <c r="AD430" s="6">
        <f t="shared" si="211"/>
        <v>0.52534530290427428</v>
      </c>
    </row>
    <row r="431" spans="4:30">
      <c r="D431" s="6">
        <f t="shared" si="212"/>
        <v>91042320</v>
      </c>
      <c r="E431" s="12">
        <f t="shared" si="193"/>
        <v>1.0706273469765202</v>
      </c>
      <c r="F431" s="12">
        <f t="shared" si="194"/>
        <v>11143657.5</v>
      </c>
      <c r="G431" s="6">
        <v>94653</v>
      </c>
      <c r="H431" s="6">
        <v>7429105</v>
      </c>
      <c r="I431" s="12">
        <f t="shared" si="195"/>
        <v>14858210</v>
      </c>
      <c r="J431" s="6">
        <v>1491338.0581050001</v>
      </c>
      <c r="K431" s="12">
        <f t="shared" si="196"/>
        <v>11930704.46484</v>
      </c>
      <c r="L431" s="6">
        <f t="shared" si="197"/>
        <v>91.042320000000004</v>
      </c>
      <c r="M431" s="6">
        <f t="shared" si="198"/>
        <v>5242880</v>
      </c>
      <c r="N431" s="13">
        <f t="shared" si="199"/>
        <v>1.2453757482458316</v>
      </c>
      <c r="O431" s="13">
        <f t="shared" si="214"/>
        <v>1.3333333333333333</v>
      </c>
      <c r="P431" s="7">
        <f t="shared" si="200"/>
        <v>0</v>
      </c>
      <c r="Q431" s="7">
        <f t="shared" si="201"/>
        <v>2.4209295356626107E-3</v>
      </c>
      <c r="R431" s="6">
        <f t="shared" si="202"/>
        <v>2.4209295356626107E-3</v>
      </c>
      <c r="S431" s="6">
        <f t="shared" si="203"/>
        <v>2.4209295356626107E-3</v>
      </c>
      <c r="T431" s="7">
        <f t="shared" si="204"/>
        <v>0</v>
      </c>
      <c r="U431" s="7">
        <f t="shared" si="205"/>
        <v>0.15530101240399211</v>
      </c>
      <c r="V431" s="7">
        <f t="shared" si="206"/>
        <v>0.48555672726919741</v>
      </c>
      <c r="W431" s="6">
        <f t="shared" si="207"/>
        <v>0.64085773967318949</v>
      </c>
      <c r="X431" s="6">
        <v>2.1719999999999999E-3</v>
      </c>
      <c r="Y431" s="6">
        <v>0.62721929999999992</v>
      </c>
      <c r="Z431" s="12">
        <f t="shared" si="208"/>
        <v>6.8407965009208107</v>
      </c>
      <c r="AA431" s="12">
        <f t="shared" si="209"/>
        <v>43.943662853922653</v>
      </c>
      <c r="AB431" s="6">
        <f t="shared" si="210"/>
        <v>11.460844183361454</v>
      </c>
      <c r="AC431" s="6">
        <f t="shared" si="213"/>
        <v>11.460844183361454</v>
      </c>
      <c r="AD431" s="6">
        <f t="shared" si="211"/>
        <v>2.1744292105152958</v>
      </c>
    </row>
    <row r="432" spans="4:30">
      <c r="D432" s="6">
        <f t="shared" si="212"/>
        <v>92284316</v>
      </c>
      <c r="E432" s="12">
        <f t="shared" si="193"/>
        <v>1.4744031487528269</v>
      </c>
      <c r="F432" s="12">
        <f t="shared" si="194"/>
        <v>8914099.5</v>
      </c>
      <c r="G432" s="6">
        <v>1048576</v>
      </c>
      <c r="H432" s="6">
        <v>5942733</v>
      </c>
      <c r="I432" s="12">
        <f t="shared" si="195"/>
        <v>11885466</v>
      </c>
      <c r="J432" s="6">
        <v>1642872.046387</v>
      </c>
      <c r="K432" s="12">
        <f t="shared" si="196"/>
        <v>13142976.371096</v>
      </c>
      <c r="L432" s="6">
        <f t="shared" si="197"/>
        <v>92.284316000000004</v>
      </c>
      <c r="M432" s="6">
        <f t="shared" si="198"/>
        <v>5242880</v>
      </c>
      <c r="N432" s="13">
        <f t="shared" si="199"/>
        <v>0.90432073104372968</v>
      </c>
      <c r="O432" s="13">
        <f t="shared" si="214"/>
        <v>1.3333333333333333</v>
      </c>
      <c r="P432" s="7">
        <f t="shared" si="200"/>
        <v>0</v>
      </c>
      <c r="Q432" s="7">
        <f t="shared" si="201"/>
        <v>2.6669187705613668E-3</v>
      </c>
      <c r="R432" s="6">
        <f t="shared" si="202"/>
        <v>2.6669187705613668E-3</v>
      </c>
      <c r="S432" s="6">
        <f t="shared" si="203"/>
        <v>2.6669187705613668E-3</v>
      </c>
      <c r="T432" s="7">
        <f t="shared" si="204"/>
        <v>0</v>
      </c>
      <c r="U432" s="7">
        <f t="shared" si="205"/>
        <v>0.17108105748894922</v>
      </c>
      <c r="V432" s="7">
        <f t="shared" si="206"/>
        <v>0.78355263769730055</v>
      </c>
      <c r="W432" s="6">
        <f t="shared" si="207"/>
        <v>0.95463369518624974</v>
      </c>
      <c r="X432" s="6">
        <v>3.5049999999999999E-3</v>
      </c>
      <c r="Y432" s="6">
        <v>0.98175050000000008</v>
      </c>
      <c r="Z432" s="12">
        <f t="shared" si="208"/>
        <v>3.391003138373752</v>
      </c>
      <c r="AA432" s="12">
        <f t="shared" si="209"/>
        <v>29.998234227893867</v>
      </c>
      <c r="AB432" s="6">
        <f t="shared" si="210"/>
        <v>23.911019384839747</v>
      </c>
      <c r="AC432" s="6">
        <f t="shared" si="213"/>
        <v>23.911019384839747</v>
      </c>
      <c r="AD432" s="6">
        <f t="shared" si="211"/>
        <v>2.7620871915777316</v>
      </c>
    </row>
    <row r="433" spans="4:30">
      <c r="D433" s="6">
        <f t="shared" si="212"/>
        <v>93513284</v>
      </c>
      <c r="E433" s="12">
        <f t="shared" si="193"/>
        <v>1.2588733061338526</v>
      </c>
      <c r="F433" s="12">
        <f t="shared" si="194"/>
        <v>9091203</v>
      </c>
      <c r="G433" s="6">
        <v>1039183</v>
      </c>
      <c r="H433" s="6">
        <v>6060802</v>
      </c>
      <c r="I433" s="12">
        <f t="shared" si="195"/>
        <v>12121604</v>
      </c>
      <c r="J433" s="6">
        <v>1430584.0971679999</v>
      </c>
      <c r="K433" s="12">
        <f t="shared" si="196"/>
        <v>11444672.777344</v>
      </c>
      <c r="L433" s="6">
        <f t="shared" si="197"/>
        <v>93.513283999999999</v>
      </c>
      <c r="M433" s="6">
        <f t="shared" si="198"/>
        <v>5242880</v>
      </c>
      <c r="N433" s="13">
        <f t="shared" si="199"/>
        <v>1.0591481500455007</v>
      </c>
      <c r="O433" s="13">
        <f t="shared" si="214"/>
        <v>1.3333333333333333</v>
      </c>
      <c r="P433" s="7">
        <f t="shared" si="200"/>
        <v>0</v>
      </c>
      <c r="Q433" s="7">
        <f t="shared" si="201"/>
        <v>2.3223059823766659E-3</v>
      </c>
      <c r="R433" s="6">
        <f t="shared" si="202"/>
        <v>2.3223059823766659E-3</v>
      </c>
      <c r="S433" s="6">
        <f t="shared" si="203"/>
        <v>2.3223059823766659E-3</v>
      </c>
      <c r="T433" s="7">
        <f t="shared" si="204"/>
        <v>0</v>
      </c>
      <c r="U433" s="7">
        <f t="shared" si="205"/>
        <v>0.14897437734644006</v>
      </c>
      <c r="V433" s="7">
        <f t="shared" si="206"/>
        <v>0.7225227175571115</v>
      </c>
      <c r="W433" s="6">
        <f t="shared" si="207"/>
        <v>0.87149709490355154</v>
      </c>
      <c r="X433" s="6">
        <v>3.2320000000000001E-3</v>
      </c>
      <c r="Y433" s="6">
        <v>0.91113018181788796</v>
      </c>
      <c r="Z433" s="12">
        <f t="shared" si="208"/>
        <v>3.7504962871287129</v>
      </c>
      <c r="AA433" s="12">
        <f t="shared" si="209"/>
        <v>28.328397963722772</v>
      </c>
      <c r="AB433" s="6">
        <f t="shared" si="210"/>
        <v>28.146473317553657</v>
      </c>
      <c r="AC433" s="6">
        <f t="shared" si="213"/>
        <v>28.146473317553657</v>
      </c>
      <c r="AD433" s="6">
        <f t="shared" si="211"/>
        <v>4.3498819054880222</v>
      </c>
    </row>
    <row r="434" spans="4:30">
      <c r="D434" s="6">
        <f t="shared" si="212"/>
        <v>95118104</v>
      </c>
      <c r="E434" s="12">
        <f t="shared" si="193"/>
        <v>1.6354291376877064</v>
      </c>
      <c r="F434" s="12">
        <f t="shared" si="194"/>
        <v>8271363</v>
      </c>
      <c r="G434" s="6">
        <v>1447360</v>
      </c>
      <c r="H434" s="6">
        <v>5514242</v>
      </c>
      <c r="I434" s="12">
        <f t="shared" si="195"/>
        <v>11028484</v>
      </c>
      <c r="J434" s="6">
        <v>1690903.5073239999</v>
      </c>
      <c r="K434" s="12">
        <f t="shared" si="196"/>
        <v>13527228.058591999</v>
      </c>
      <c r="L434" s="6">
        <f t="shared" si="197"/>
        <v>95.118104000000002</v>
      </c>
      <c r="M434" s="6">
        <f t="shared" si="198"/>
        <v>5242880</v>
      </c>
      <c r="N434" s="13">
        <f t="shared" si="199"/>
        <v>0.81528040720767703</v>
      </c>
      <c r="O434" s="13">
        <f t="shared" si="214"/>
        <v>1.3333333333333333</v>
      </c>
      <c r="P434" s="7">
        <f t="shared" si="200"/>
        <v>0</v>
      </c>
      <c r="Q434" s="7">
        <f t="shared" si="201"/>
        <v>2.7448895443852191E-3</v>
      </c>
      <c r="R434" s="6">
        <f t="shared" si="202"/>
        <v>2.7448895443852191E-3</v>
      </c>
      <c r="S434" s="6">
        <f t="shared" si="203"/>
        <v>2.7448895443852191E-3</v>
      </c>
      <c r="T434" s="7">
        <f t="shared" si="204"/>
        <v>0</v>
      </c>
      <c r="U434" s="7">
        <f t="shared" si="205"/>
        <v>0.17608283054115526</v>
      </c>
      <c r="V434" s="7">
        <f t="shared" si="206"/>
        <v>0.66372832562718553</v>
      </c>
      <c r="W434" s="6">
        <f t="shared" si="207"/>
        <v>0.83981115616834079</v>
      </c>
      <c r="X434" s="6">
        <v>2.9689999999999999E-3</v>
      </c>
      <c r="Y434" s="6">
        <v>0.88672154000000003</v>
      </c>
      <c r="Z434" s="12">
        <f t="shared" si="208"/>
        <v>3.7145449646345572</v>
      </c>
      <c r="AA434" s="12">
        <f t="shared" si="209"/>
        <v>36.449250410487032</v>
      </c>
      <c r="AB434" s="6">
        <f t="shared" si="210"/>
        <v>7.5483481177090184</v>
      </c>
      <c r="AC434" s="6">
        <f t="shared" si="213"/>
        <v>7.5483481177090184</v>
      </c>
      <c r="AD434" s="6">
        <f t="shared" si="211"/>
        <v>5.2903173900184317</v>
      </c>
    </row>
    <row r="435" spans="4:30">
      <c r="D435" s="6">
        <f t="shared" si="212"/>
        <v>95531796</v>
      </c>
      <c r="E435" s="12">
        <f t="shared" si="193"/>
        <v>2.2122921454690174</v>
      </c>
      <c r="F435" s="12">
        <f t="shared" si="194"/>
        <v>6399754.5</v>
      </c>
      <c r="G435" s="6">
        <v>2216688</v>
      </c>
      <c r="H435" s="6">
        <v>4266503</v>
      </c>
      <c r="I435" s="12">
        <f t="shared" si="195"/>
        <v>8533006</v>
      </c>
      <c r="J435" s="6">
        <v>1769765.82666</v>
      </c>
      <c r="K435" s="12">
        <f t="shared" si="196"/>
        <v>14158126.61328</v>
      </c>
      <c r="L435" s="6">
        <f t="shared" si="197"/>
        <v>95.531796</v>
      </c>
      <c r="M435" s="6">
        <f t="shared" si="198"/>
        <v>5242880</v>
      </c>
      <c r="N435" s="13">
        <f t="shared" si="199"/>
        <v>0.60269315518030719</v>
      </c>
      <c r="O435" s="13">
        <f t="shared" si="214"/>
        <v>1.3333333333333333</v>
      </c>
      <c r="P435" s="7">
        <f t="shared" si="200"/>
        <v>0</v>
      </c>
      <c r="Q435" s="7">
        <f t="shared" si="201"/>
        <v>2.8729088872121405E-3</v>
      </c>
      <c r="R435" s="6">
        <f t="shared" si="202"/>
        <v>2.8729088872121405E-3</v>
      </c>
      <c r="S435" s="6">
        <f t="shared" si="203"/>
        <v>2.8729088872121405E-3</v>
      </c>
      <c r="T435" s="7">
        <f t="shared" si="204"/>
        <v>0</v>
      </c>
      <c r="U435" s="7">
        <f t="shared" si="205"/>
        <v>0.18429518585982135</v>
      </c>
      <c r="V435" s="7">
        <f t="shared" si="206"/>
        <v>0.87811548099143988</v>
      </c>
      <c r="W435" s="6">
        <f t="shared" si="207"/>
        <v>1.0624106668512612</v>
      </c>
      <c r="X435" s="6">
        <v>3.9280000000000001E-3</v>
      </c>
      <c r="Y435" s="6">
        <v>1.1135094400000001</v>
      </c>
      <c r="Z435" s="12">
        <f t="shared" si="208"/>
        <v>2.1723538696537674</v>
      </c>
      <c r="AA435" s="12">
        <f t="shared" si="209"/>
        <v>28.83528841808554</v>
      </c>
      <c r="AB435" s="6">
        <f t="shared" si="210"/>
        <v>26.860771710485221</v>
      </c>
      <c r="AC435" s="6">
        <f t="shared" si="213"/>
        <v>26.860771710485221</v>
      </c>
      <c r="AD435" s="6">
        <f t="shared" si="211"/>
        <v>4.5889842791758371</v>
      </c>
    </row>
    <row r="436" spans="4:30">
      <c r="D436" s="6">
        <f t="shared" si="212"/>
        <v>96415064</v>
      </c>
      <c r="E436" s="12">
        <f t="shared" si="193"/>
        <v>1.0806132491603788</v>
      </c>
      <c r="F436" s="12">
        <f t="shared" si="194"/>
        <v>11499085.5</v>
      </c>
      <c r="G436" s="6">
        <v>221119</v>
      </c>
      <c r="H436" s="6">
        <v>7666057</v>
      </c>
      <c r="I436" s="12">
        <f t="shared" si="195"/>
        <v>15332114</v>
      </c>
      <c r="J436" s="6">
        <v>1553258.018066</v>
      </c>
      <c r="K436" s="12">
        <f t="shared" si="196"/>
        <v>12426064.144528</v>
      </c>
      <c r="L436" s="6">
        <f t="shared" si="197"/>
        <v>96.415064000000001</v>
      </c>
      <c r="M436" s="6">
        <f t="shared" si="198"/>
        <v>5242880</v>
      </c>
      <c r="N436" s="13">
        <f t="shared" si="199"/>
        <v>1.2338672826465105</v>
      </c>
      <c r="O436" s="13">
        <f t="shared" si="214"/>
        <v>1.3333333333333333</v>
      </c>
      <c r="P436" s="7">
        <f t="shared" si="200"/>
        <v>0</v>
      </c>
      <c r="Q436" s="7">
        <f t="shared" si="201"/>
        <v>2.5214458868024116E-3</v>
      </c>
      <c r="R436" s="6">
        <f t="shared" si="202"/>
        <v>2.5214458868024116E-3</v>
      </c>
      <c r="S436" s="6">
        <f t="shared" si="203"/>
        <v>2.5214458868024116E-3</v>
      </c>
      <c r="T436" s="7">
        <f t="shared" si="204"/>
        <v>0</v>
      </c>
      <c r="U436" s="7">
        <f t="shared" si="205"/>
        <v>0.16174906917938012</v>
      </c>
      <c r="V436" s="7">
        <f t="shared" si="206"/>
        <v>0.45515354360961602</v>
      </c>
      <c r="W436" s="6">
        <f t="shared" si="207"/>
        <v>0.61690261278899616</v>
      </c>
      <c r="X436" s="6">
        <v>2.036E-3</v>
      </c>
      <c r="Y436" s="6">
        <v>0.61783098666598801</v>
      </c>
      <c r="Z436" s="12">
        <f t="shared" si="208"/>
        <v>7.5305078585461684</v>
      </c>
      <c r="AA436" s="12">
        <f t="shared" si="209"/>
        <v>48.825399389108057</v>
      </c>
      <c r="AB436" s="6">
        <f t="shared" si="210"/>
        <v>23.843118212299196</v>
      </c>
      <c r="AC436" s="6">
        <f t="shared" si="213"/>
        <v>23.843118212299196</v>
      </c>
      <c r="AD436" s="6">
        <f t="shared" si="211"/>
        <v>0.15026340488385834</v>
      </c>
    </row>
    <row r="437" spans="4:30">
      <c r="D437" s="6">
        <f t="shared" si="212"/>
        <v>96578328</v>
      </c>
      <c r="E437" s="12">
        <f t="shared" si="193"/>
        <v>1.0759338887044196</v>
      </c>
      <c r="F437" s="12">
        <f t="shared" si="194"/>
        <v>11720106</v>
      </c>
      <c r="G437" s="6">
        <v>140874</v>
      </c>
      <c r="H437" s="6">
        <v>7813404</v>
      </c>
      <c r="I437" s="12">
        <f t="shared" si="195"/>
        <v>15626808</v>
      </c>
      <c r="J437" s="6">
        <v>1576257.403076</v>
      </c>
      <c r="K437" s="12">
        <f t="shared" si="196"/>
        <v>12610059.224608</v>
      </c>
      <c r="L437" s="6">
        <f t="shared" si="197"/>
        <v>96.578327999999999</v>
      </c>
      <c r="M437" s="6">
        <f t="shared" si="198"/>
        <v>5242880</v>
      </c>
      <c r="N437" s="13">
        <f t="shared" si="199"/>
        <v>1.2392335136305261</v>
      </c>
      <c r="O437" s="13">
        <f t="shared" si="214"/>
        <v>1.3333333333333333</v>
      </c>
      <c r="P437" s="7">
        <f t="shared" si="200"/>
        <v>0</v>
      </c>
      <c r="Q437" s="7">
        <f t="shared" si="201"/>
        <v>2.5587814125540547E-3</v>
      </c>
      <c r="R437" s="6">
        <f t="shared" si="202"/>
        <v>2.5587814125540547E-3</v>
      </c>
      <c r="S437" s="6">
        <f t="shared" si="203"/>
        <v>2.5587814125540547E-3</v>
      </c>
      <c r="T437" s="7">
        <f t="shared" si="204"/>
        <v>0</v>
      </c>
      <c r="U437" s="7">
        <f t="shared" si="205"/>
        <v>0.16414411821424538</v>
      </c>
      <c r="V437" s="7">
        <f t="shared" si="206"/>
        <v>0.48242698777482879</v>
      </c>
      <c r="W437" s="6">
        <f t="shared" si="207"/>
        <v>0.64657110598907419</v>
      </c>
      <c r="X437" s="6">
        <v>2.1580000000000002E-3</v>
      </c>
      <c r="Y437" s="6">
        <v>0.64114180000000009</v>
      </c>
      <c r="Z437" s="12">
        <f t="shared" si="208"/>
        <v>7.2413382761816489</v>
      </c>
      <c r="AA437" s="12">
        <f t="shared" si="209"/>
        <v>46.747207505497684</v>
      </c>
      <c r="AB437" s="6">
        <f t="shared" si="210"/>
        <v>18.571891221225879</v>
      </c>
      <c r="AC437" s="6">
        <f t="shared" si="213"/>
        <v>18.571891221225879</v>
      </c>
      <c r="AD437" s="6">
        <f t="shared" si="211"/>
        <v>0.84681828404794302</v>
      </c>
    </row>
    <row r="438" spans="4:30">
      <c r="D438" s="6">
        <f t="shared" si="212"/>
        <v>96966040</v>
      </c>
      <c r="E438" s="12">
        <f t="shared" si="193"/>
        <v>1.0678136179128874</v>
      </c>
      <c r="F438" s="12">
        <f t="shared" si="194"/>
        <v>11838292.5</v>
      </c>
      <c r="G438" s="6">
        <v>112985</v>
      </c>
      <c r="H438" s="6">
        <v>7892195</v>
      </c>
      <c r="I438" s="12">
        <f t="shared" si="195"/>
        <v>15784390</v>
      </c>
      <c r="J438" s="6">
        <v>1580136.2430420001</v>
      </c>
      <c r="K438" s="12">
        <f t="shared" si="196"/>
        <v>12641089.944336001</v>
      </c>
      <c r="L438" s="6">
        <f t="shared" si="197"/>
        <v>96.966040000000007</v>
      </c>
      <c r="M438" s="6">
        <f t="shared" si="198"/>
        <v>5242880</v>
      </c>
      <c r="N438" s="13">
        <f t="shared" si="199"/>
        <v>1.2486573602043227</v>
      </c>
      <c r="O438" s="13">
        <f t="shared" si="214"/>
        <v>1.3333333333333333</v>
      </c>
      <c r="P438" s="7">
        <f t="shared" si="200"/>
        <v>0</v>
      </c>
      <c r="Q438" s="7">
        <f t="shared" si="201"/>
        <v>2.5650780387192385E-3</v>
      </c>
      <c r="R438" s="6">
        <f t="shared" si="202"/>
        <v>2.5650780387192385E-3</v>
      </c>
      <c r="S438" s="6">
        <f t="shared" si="203"/>
        <v>2.5650780387192385E-3</v>
      </c>
      <c r="T438" s="7">
        <f t="shared" si="204"/>
        <v>0</v>
      </c>
      <c r="U438" s="7">
        <f t="shared" si="205"/>
        <v>0.16454804257626315</v>
      </c>
      <c r="V438" s="7">
        <f t="shared" si="206"/>
        <v>0.46811960722914336</v>
      </c>
      <c r="W438" s="6">
        <f t="shared" si="207"/>
        <v>0.63266764980540646</v>
      </c>
      <c r="X438" s="6">
        <v>2.0939999999999999E-3</v>
      </c>
      <c r="Y438" s="6">
        <v>0.62620372000069802</v>
      </c>
      <c r="Z438" s="12">
        <f t="shared" si="208"/>
        <v>7.5379130850047762</v>
      </c>
      <c r="AA438" s="12">
        <f t="shared" si="209"/>
        <v>48.294517456871063</v>
      </c>
      <c r="AB438" s="6">
        <f t="shared" si="210"/>
        <v>22.496563453640807</v>
      </c>
      <c r="AC438" s="6">
        <f t="shared" si="213"/>
        <v>22.496563453640807</v>
      </c>
      <c r="AD438" s="6">
        <f t="shared" si="211"/>
        <v>1.0322407226678949</v>
      </c>
    </row>
    <row r="439" spans="4:30">
      <c r="D439" s="6">
        <f t="shared" si="212"/>
        <v>98658416</v>
      </c>
      <c r="E439" s="12">
        <f t="shared" si="193"/>
        <v>1.1329387694814015</v>
      </c>
      <c r="F439" s="12">
        <f t="shared" si="194"/>
        <v>11219014.5</v>
      </c>
      <c r="G439" s="6">
        <v>445315</v>
      </c>
      <c r="H439" s="6">
        <v>7479343</v>
      </c>
      <c r="I439" s="12">
        <f t="shared" si="195"/>
        <v>14958686</v>
      </c>
      <c r="J439" s="6">
        <v>1588807.060303</v>
      </c>
      <c r="K439" s="12">
        <f t="shared" si="196"/>
        <v>12710456.482424</v>
      </c>
      <c r="L439" s="6">
        <f t="shared" si="197"/>
        <v>98.658416000000003</v>
      </c>
      <c r="M439" s="6">
        <f t="shared" si="198"/>
        <v>5242880</v>
      </c>
      <c r="N439" s="13">
        <f t="shared" si="199"/>
        <v>1.1768803127318714</v>
      </c>
      <c r="O439" s="13">
        <f t="shared" si="214"/>
        <v>1.3333333333333333</v>
      </c>
      <c r="P439" s="7">
        <f t="shared" si="200"/>
        <v>0</v>
      </c>
      <c r="Q439" s="7">
        <f t="shared" si="201"/>
        <v>2.5791536116528237E-3</v>
      </c>
      <c r="R439" s="6">
        <f t="shared" si="202"/>
        <v>2.5791536116528237E-3</v>
      </c>
      <c r="S439" s="6">
        <f t="shared" si="203"/>
        <v>2.5791536116528237E-3</v>
      </c>
      <c r="T439" s="7">
        <f t="shared" si="204"/>
        <v>0</v>
      </c>
      <c r="U439" s="7">
        <f t="shared" si="205"/>
        <v>0.16545098117672666</v>
      </c>
      <c r="V439" s="7">
        <f t="shared" si="206"/>
        <v>0.56737705976483566</v>
      </c>
      <c r="W439" s="6">
        <f t="shared" si="207"/>
        <v>0.73282804094156229</v>
      </c>
      <c r="X439" s="6">
        <v>2.5379999999999999E-3</v>
      </c>
      <c r="Y439" s="6">
        <v>0.74036632499999988</v>
      </c>
      <c r="Z439" s="12">
        <f t="shared" si="208"/>
        <v>5.8938873128447602</v>
      </c>
      <c r="AA439" s="12">
        <f t="shared" si="209"/>
        <v>40.06448063805832</v>
      </c>
      <c r="AB439" s="6">
        <f t="shared" si="210"/>
        <v>1.6214977010568878</v>
      </c>
      <c r="AC439" s="6">
        <f t="shared" si="213"/>
        <v>1.6214977010568878</v>
      </c>
      <c r="AD439" s="6">
        <f t="shared" si="211"/>
        <v>1.0181829999409542</v>
      </c>
    </row>
    <row r="440" spans="4:30">
      <c r="D440" s="6">
        <f t="shared" si="212"/>
        <v>99466968</v>
      </c>
      <c r="E440" s="12">
        <f t="shared" si="193"/>
        <v>1.0653863641038364</v>
      </c>
      <c r="F440" s="12">
        <f t="shared" si="194"/>
        <v>12129051</v>
      </c>
      <c r="G440" s="6">
        <v>121728</v>
      </c>
      <c r="H440" s="6">
        <v>8086034</v>
      </c>
      <c r="I440" s="12">
        <f t="shared" si="195"/>
        <v>16172068</v>
      </c>
      <c r="J440" s="6">
        <v>1615265.6931149999</v>
      </c>
      <c r="K440" s="12">
        <f t="shared" si="196"/>
        <v>12922125.544919999</v>
      </c>
      <c r="L440" s="6">
        <f t="shared" si="197"/>
        <v>99.466967999999994</v>
      </c>
      <c r="M440" s="6">
        <f t="shared" si="198"/>
        <v>5242880</v>
      </c>
      <c r="N440" s="13">
        <f t="shared" si="199"/>
        <v>1.251502157581005</v>
      </c>
      <c r="O440" s="13">
        <f t="shared" si="214"/>
        <v>1.3333333333333333</v>
      </c>
      <c r="P440" s="7">
        <f t="shared" si="200"/>
        <v>0</v>
      </c>
      <c r="Q440" s="7">
        <f t="shared" si="201"/>
        <v>2.6221046282246226E-3</v>
      </c>
      <c r="R440" s="6">
        <f t="shared" si="202"/>
        <v>2.6221046282246226E-3</v>
      </c>
      <c r="S440" s="6">
        <f t="shared" si="203"/>
        <v>2.6221046282246226E-3</v>
      </c>
      <c r="T440" s="7">
        <f t="shared" si="204"/>
        <v>0</v>
      </c>
      <c r="U440" s="7">
        <f t="shared" si="205"/>
        <v>0.1682062601962605</v>
      </c>
      <c r="V440" s="7">
        <f t="shared" si="206"/>
        <v>0.52132517863341088</v>
      </c>
      <c r="W440" s="6">
        <f t="shared" si="207"/>
        <v>0.68953143882967138</v>
      </c>
      <c r="X440" s="6">
        <v>2.3319999999999999E-3</v>
      </c>
      <c r="Y440" s="6">
        <v>0.67964082353037203</v>
      </c>
      <c r="Z440" s="12">
        <f t="shared" si="208"/>
        <v>6.9348490566037739</v>
      </c>
      <c r="AA440" s="12">
        <f t="shared" si="209"/>
        <v>44.329761732144078</v>
      </c>
      <c r="AB440" s="6">
        <f t="shared" si="210"/>
        <v>12.440164160575589</v>
      </c>
      <c r="AC440" s="6">
        <f t="shared" si="213"/>
        <v>12.440164160575589</v>
      </c>
      <c r="AD440" s="6">
        <f t="shared" si="211"/>
        <v>1.4552709250046041</v>
      </c>
    </row>
    <row r="441" spans="4:30">
      <c r="D441" s="6">
        <f t="shared" si="212"/>
        <v>101443032</v>
      </c>
      <c r="E441" s="12">
        <f t="shared" si="193"/>
        <v>1.0753050891072142</v>
      </c>
      <c r="F441" s="12">
        <f t="shared" si="194"/>
        <v>12277704</v>
      </c>
      <c r="G441" s="6">
        <v>161070</v>
      </c>
      <c r="H441" s="6">
        <v>8185136</v>
      </c>
      <c r="I441" s="12">
        <f t="shared" si="195"/>
        <v>16370272</v>
      </c>
      <c r="J441" s="6">
        <v>1650284.6992190001</v>
      </c>
      <c r="K441" s="12">
        <f t="shared" si="196"/>
        <v>13202277.593752</v>
      </c>
      <c r="L441" s="6">
        <f t="shared" si="197"/>
        <v>101.443032</v>
      </c>
      <c r="M441" s="6">
        <f t="shared" si="198"/>
        <v>5242880</v>
      </c>
      <c r="N441" s="13">
        <f t="shared" si="199"/>
        <v>1.2399581726525171</v>
      </c>
      <c r="O441" s="13">
        <f t="shared" si="214"/>
        <v>1.3333333333333333</v>
      </c>
      <c r="P441" s="7">
        <f t="shared" si="200"/>
        <v>0</v>
      </c>
      <c r="Q441" s="7">
        <f t="shared" si="201"/>
        <v>2.6789519310383447E-3</v>
      </c>
      <c r="R441" s="6">
        <f t="shared" si="202"/>
        <v>2.6789519310383447E-3</v>
      </c>
      <c r="S441" s="6">
        <f t="shared" si="203"/>
        <v>2.6789519310383447E-3</v>
      </c>
      <c r="T441" s="7">
        <f t="shared" si="204"/>
        <v>0</v>
      </c>
      <c r="U441" s="7">
        <f t="shared" si="205"/>
        <v>0.17185297669476074</v>
      </c>
      <c r="V441" s="7">
        <f t="shared" si="206"/>
        <v>0.54256269663091261</v>
      </c>
      <c r="W441" s="6">
        <f t="shared" si="207"/>
        <v>0.71441567332567335</v>
      </c>
      <c r="X441" s="6">
        <v>2.4269999999999999E-3</v>
      </c>
      <c r="Y441" s="6">
        <v>0.71260765000080895</v>
      </c>
      <c r="Z441" s="12">
        <f t="shared" si="208"/>
        <v>6.7450646889163579</v>
      </c>
      <c r="AA441" s="12">
        <f t="shared" si="209"/>
        <v>43.518014318094771</v>
      </c>
      <c r="AB441" s="6">
        <f t="shared" si="210"/>
        <v>10.381208530628133</v>
      </c>
      <c r="AC441" s="6">
        <f t="shared" si="213"/>
        <v>10.381208530628133</v>
      </c>
      <c r="AD441" s="6">
        <f t="shared" si="211"/>
        <v>0.25371932575553363</v>
      </c>
    </row>
    <row r="442" spans="4:30">
      <c r="D442" s="6">
        <f t="shared" si="212"/>
        <v>102368140</v>
      </c>
      <c r="E442" s="12">
        <f t="shared" si="193"/>
        <v>1.7050004405309478</v>
      </c>
      <c r="F442" s="12">
        <f t="shared" si="194"/>
        <v>7867815</v>
      </c>
      <c r="G442" s="6">
        <v>1971281</v>
      </c>
      <c r="H442" s="6">
        <v>5245210</v>
      </c>
      <c r="I442" s="12">
        <f t="shared" si="195"/>
        <v>10490420</v>
      </c>
      <c r="J442" s="6">
        <v>1676828.5051269999</v>
      </c>
      <c r="K442" s="12">
        <f t="shared" si="196"/>
        <v>13414628.041015999</v>
      </c>
      <c r="L442" s="6">
        <f t="shared" si="197"/>
        <v>102.36814</v>
      </c>
      <c r="M442" s="6">
        <f t="shared" si="198"/>
        <v>5242880</v>
      </c>
      <c r="N442" s="13">
        <f t="shared" si="199"/>
        <v>0.78201348318603658</v>
      </c>
      <c r="O442" s="13">
        <f t="shared" si="214"/>
        <v>1.3333333333333333</v>
      </c>
      <c r="P442" s="7">
        <f t="shared" si="200"/>
        <v>0</v>
      </c>
      <c r="Q442" s="7">
        <f t="shared" si="201"/>
        <v>2.7220412114079655E-3</v>
      </c>
      <c r="R442" s="6">
        <f t="shared" si="202"/>
        <v>2.7220412114079655E-3</v>
      </c>
      <c r="S442" s="6">
        <f t="shared" si="203"/>
        <v>2.7220412114079655E-3</v>
      </c>
      <c r="T442" s="7">
        <f t="shared" si="204"/>
        <v>0</v>
      </c>
      <c r="U442" s="7">
        <f t="shared" si="205"/>
        <v>0.17461712524455736</v>
      </c>
      <c r="V442" s="7">
        <f t="shared" si="206"/>
        <v>0.73705365092382313</v>
      </c>
      <c r="W442" s="6">
        <f t="shared" si="207"/>
        <v>0.91167077616838044</v>
      </c>
      <c r="X442" s="6">
        <v>3.297E-3</v>
      </c>
      <c r="Y442" s="6">
        <v>0.97267494545394606</v>
      </c>
      <c r="Z442" s="12">
        <f t="shared" si="208"/>
        <v>3.181807703973309</v>
      </c>
      <c r="AA442" s="12">
        <f t="shared" si="209"/>
        <v>32.549901221755533</v>
      </c>
      <c r="AB442" s="6">
        <f t="shared" si="210"/>
        <v>17.438847091053518</v>
      </c>
      <c r="AC442" s="6">
        <f t="shared" si="213"/>
        <v>17.438847091053518</v>
      </c>
      <c r="AD442" s="6">
        <f t="shared" si="211"/>
        <v>6.2717940428798702</v>
      </c>
    </row>
    <row r="443" spans="4:30">
      <c r="D443" s="6">
        <f t="shared" si="212"/>
        <v>103676440</v>
      </c>
      <c r="E443" s="12">
        <f t="shared" si="193"/>
        <v>1.0679502704785029</v>
      </c>
      <c r="F443" s="12">
        <f t="shared" si="194"/>
        <v>12677092.5</v>
      </c>
      <c r="G443" s="6">
        <v>112985</v>
      </c>
      <c r="H443" s="6">
        <v>8451395</v>
      </c>
      <c r="I443" s="12">
        <f t="shared" si="195"/>
        <v>16902790</v>
      </c>
      <c r="J443" s="6">
        <v>1692313.045532</v>
      </c>
      <c r="K443" s="12">
        <f t="shared" si="196"/>
        <v>13538504.364256</v>
      </c>
      <c r="L443" s="6">
        <f t="shared" si="197"/>
        <v>103.67644</v>
      </c>
      <c r="M443" s="6">
        <f t="shared" si="198"/>
        <v>5242880</v>
      </c>
      <c r="N443" s="13">
        <f t="shared" si="199"/>
        <v>1.2484975847573161</v>
      </c>
      <c r="O443" s="13">
        <f t="shared" si="214"/>
        <v>1.3333333333333333</v>
      </c>
      <c r="P443" s="7">
        <f t="shared" si="200"/>
        <v>0</v>
      </c>
      <c r="Q443" s="7">
        <f t="shared" si="201"/>
        <v>2.7471776860046506E-3</v>
      </c>
      <c r="R443" s="6">
        <f t="shared" si="202"/>
        <v>2.7471776860046506E-3</v>
      </c>
      <c r="S443" s="6">
        <f t="shared" si="203"/>
        <v>2.7471776860046506E-3</v>
      </c>
      <c r="T443" s="7">
        <f t="shared" si="204"/>
        <v>0</v>
      </c>
      <c r="U443" s="7">
        <f t="shared" si="205"/>
        <v>0.17622961329744238</v>
      </c>
      <c r="V443" s="7">
        <f t="shared" si="206"/>
        <v>0.4904748893317768</v>
      </c>
      <c r="W443" s="6">
        <f t="shared" si="207"/>
        <v>0.66670450262921921</v>
      </c>
      <c r="X443" s="6">
        <v>2.1940000000000002E-3</v>
      </c>
      <c r="Y443" s="6">
        <v>0.66147728750000001</v>
      </c>
      <c r="Z443" s="12">
        <f t="shared" si="208"/>
        <v>7.7040975387420225</v>
      </c>
      <c r="AA443" s="12">
        <f t="shared" si="209"/>
        <v>49.365558301753865</v>
      </c>
      <c r="AB443" s="6">
        <f t="shared" si="210"/>
        <v>25.213203555362369</v>
      </c>
      <c r="AC443" s="6">
        <f t="shared" si="213"/>
        <v>25.213203555362369</v>
      </c>
      <c r="AD443" s="6">
        <f t="shared" si="211"/>
        <v>0.79023350128543879</v>
      </c>
    </row>
    <row r="444" spans="4:30">
      <c r="D444" s="6">
        <f t="shared" si="212"/>
        <v>104521160</v>
      </c>
      <c r="E444" s="12">
        <f t="shared" si="193"/>
        <v>1.0734099621569111</v>
      </c>
      <c r="F444" s="12">
        <f t="shared" si="194"/>
        <v>12774750</v>
      </c>
      <c r="G444" s="6">
        <v>116158</v>
      </c>
      <c r="H444" s="6">
        <v>8516500</v>
      </c>
      <c r="I444" s="12">
        <f t="shared" si="195"/>
        <v>17033000</v>
      </c>
      <c r="J444" s="6">
        <v>1714067.9892579999</v>
      </c>
      <c r="K444" s="12">
        <f t="shared" si="196"/>
        <v>13712543.914063999</v>
      </c>
      <c r="L444" s="6">
        <f t="shared" si="197"/>
        <v>104.52115999999999</v>
      </c>
      <c r="M444" s="6">
        <f t="shared" si="198"/>
        <v>5242880</v>
      </c>
      <c r="N444" s="13">
        <f t="shared" si="199"/>
        <v>1.2421473438295021</v>
      </c>
      <c r="O444" s="13">
        <f t="shared" si="214"/>
        <v>1.3333333333333333</v>
      </c>
      <c r="P444" s="7">
        <f t="shared" si="200"/>
        <v>0</v>
      </c>
      <c r="Q444" s="7">
        <f t="shared" si="201"/>
        <v>2.7824930764533285E-3</v>
      </c>
      <c r="R444" s="6">
        <f t="shared" si="202"/>
        <v>2.7824930764533285E-3</v>
      </c>
      <c r="S444" s="6">
        <f t="shared" si="203"/>
        <v>2.7824930764533285E-3</v>
      </c>
      <c r="T444" s="7">
        <f t="shared" si="204"/>
        <v>0</v>
      </c>
      <c r="U444" s="7">
        <f t="shared" si="205"/>
        <v>0.17849507200217946</v>
      </c>
      <c r="V444" s="7">
        <f t="shared" si="206"/>
        <v>0.53116150275856955</v>
      </c>
      <c r="W444" s="6">
        <f t="shared" si="207"/>
        <v>0.70965657476074906</v>
      </c>
      <c r="X444" s="6">
        <v>2.3760000000000001E-3</v>
      </c>
      <c r="Y444" s="6">
        <v>0.70539247058781607</v>
      </c>
      <c r="Z444" s="12">
        <f t="shared" si="208"/>
        <v>7.1687710437710441</v>
      </c>
      <c r="AA444" s="12">
        <f t="shared" si="209"/>
        <v>46.170181528835016</v>
      </c>
      <c r="AB444" s="6">
        <f t="shared" si="210"/>
        <v>17.108294463523922</v>
      </c>
      <c r="AC444" s="6">
        <f t="shared" si="213"/>
        <v>17.108294463523922</v>
      </c>
      <c r="AD444" s="6">
        <f t="shared" si="211"/>
        <v>0.60450094815722066</v>
      </c>
    </row>
    <row r="445" spans="4:30">
      <c r="D445" s="6">
        <f t="shared" si="212"/>
        <v>104669432</v>
      </c>
      <c r="E445" s="12">
        <f t="shared" si="193"/>
        <v>1.2097115771241376</v>
      </c>
      <c r="F445" s="12">
        <f t="shared" si="194"/>
        <v>11375064</v>
      </c>
      <c r="G445" s="6">
        <v>683446</v>
      </c>
      <c r="H445" s="6">
        <v>7583376</v>
      </c>
      <c r="I445" s="12">
        <f t="shared" si="195"/>
        <v>15166752</v>
      </c>
      <c r="J445" s="6">
        <v>1720068.326416</v>
      </c>
      <c r="K445" s="12">
        <f t="shared" si="196"/>
        <v>13760546.611328</v>
      </c>
      <c r="L445" s="6">
        <f t="shared" si="197"/>
        <v>104.669432</v>
      </c>
      <c r="M445" s="6">
        <f t="shared" si="198"/>
        <v>5242880</v>
      </c>
      <c r="N445" s="13">
        <f t="shared" si="199"/>
        <v>1.1021910995537327</v>
      </c>
      <c r="O445" s="13">
        <f t="shared" si="214"/>
        <v>1.3333333333333333</v>
      </c>
      <c r="P445" s="7">
        <f t="shared" si="200"/>
        <v>0</v>
      </c>
      <c r="Q445" s="7">
        <f t="shared" si="201"/>
        <v>2.7922335865749534E-3</v>
      </c>
      <c r="R445" s="6">
        <f t="shared" si="202"/>
        <v>2.7922335865749534E-3</v>
      </c>
      <c r="S445" s="6">
        <f t="shared" si="203"/>
        <v>2.7922335865749534E-3</v>
      </c>
      <c r="T445" s="7">
        <f t="shared" si="204"/>
        <v>0</v>
      </c>
      <c r="U445" s="7">
        <f t="shared" si="205"/>
        <v>0.17911991921930659</v>
      </c>
      <c r="V445" s="7">
        <f t="shared" si="206"/>
        <v>0.67423530821542332</v>
      </c>
      <c r="W445" s="6">
        <f t="shared" si="207"/>
        <v>0.85335522743472991</v>
      </c>
      <c r="X445" s="6">
        <v>3.016E-3</v>
      </c>
      <c r="Y445" s="6">
        <v>0.85657141818154403</v>
      </c>
      <c r="Z445" s="12">
        <f t="shared" si="208"/>
        <v>5.028763925729443</v>
      </c>
      <c r="AA445" s="12">
        <f t="shared" si="209"/>
        <v>36.5001236374748</v>
      </c>
      <c r="AB445" s="6">
        <f t="shared" si="210"/>
        <v>7.4193107899551265</v>
      </c>
      <c r="AC445" s="6">
        <f t="shared" si="213"/>
        <v>7.4193107899551265</v>
      </c>
      <c r="AD445" s="6">
        <f t="shared" si="211"/>
        <v>0.37547257339521339</v>
      </c>
    </row>
    <row r="446" spans="4:30">
      <c r="D446" s="6">
        <f t="shared" si="212"/>
        <v>104911740</v>
      </c>
      <c r="E446" s="12">
        <f t="shared" si="193"/>
        <v>1.2087536473636604</v>
      </c>
      <c r="F446" s="12">
        <f t="shared" si="194"/>
        <v>11400892.5</v>
      </c>
      <c r="G446" s="6">
        <v>685230</v>
      </c>
      <c r="H446" s="6">
        <v>7600595</v>
      </c>
      <c r="I446" s="12">
        <f t="shared" si="195"/>
        <v>15201190</v>
      </c>
      <c r="J446" s="6">
        <v>1722608.799072</v>
      </c>
      <c r="K446" s="12">
        <f t="shared" si="196"/>
        <v>13780870.392576</v>
      </c>
      <c r="L446" s="6">
        <f t="shared" si="197"/>
        <v>104.91173999999999</v>
      </c>
      <c r="M446" s="6">
        <f t="shared" si="198"/>
        <v>5242880</v>
      </c>
      <c r="N446" s="13">
        <f t="shared" si="199"/>
        <v>1.1030645791567093</v>
      </c>
      <c r="O446" s="13">
        <f t="shared" si="214"/>
        <v>1.3333333333333333</v>
      </c>
      <c r="P446" s="7">
        <f t="shared" si="200"/>
        <v>0</v>
      </c>
      <c r="Q446" s="7">
        <f t="shared" si="201"/>
        <v>2.7963576047705789E-3</v>
      </c>
      <c r="R446" s="6">
        <f t="shared" si="202"/>
        <v>2.7963576047705789E-3</v>
      </c>
      <c r="S446" s="6">
        <f t="shared" si="203"/>
        <v>2.7963576047705789E-3</v>
      </c>
      <c r="T446" s="7">
        <f t="shared" si="204"/>
        <v>0</v>
      </c>
      <c r="U446" s="7">
        <f t="shared" si="205"/>
        <v>0.17938447223149404</v>
      </c>
      <c r="V446" s="7">
        <f t="shared" si="206"/>
        <v>0.66126924459589598</v>
      </c>
      <c r="W446" s="6">
        <f t="shared" si="207"/>
        <v>0.84065371682738999</v>
      </c>
      <c r="X446" s="6">
        <v>2.9580000000000001E-3</v>
      </c>
      <c r="Y446" s="6">
        <v>0.84060444000000001</v>
      </c>
      <c r="Z446" s="12">
        <f t="shared" si="208"/>
        <v>5.1390094658553078</v>
      </c>
      <c r="AA446" s="12">
        <f t="shared" si="209"/>
        <v>37.270778614133874</v>
      </c>
      <c r="AB446" s="6">
        <f t="shared" si="210"/>
        <v>5.4645840172218145</v>
      </c>
      <c r="AC446" s="6">
        <f t="shared" si="213"/>
        <v>5.4645840172218145</v>
      </c>
      <c r="AD446" s="6">
        <f t="shared" si="211"/>
        <v>5.8620707963399346E-3</v>
      </c>
    </row>
    <row r="447" spans="4:30">
      <c r="D447" s="6">
        <f t="shared" si="212"/>
        <v>106097308</v>
      </c>
      <c r="E447" s="12">
        <f t="shared" si="193"/>
        <v>1.0005999638078822</v>
      </c>
      <c r="F447" s="12">
        <f t="shared" si="194"/>
        <v>13172923.5</v>
      </c>
      <c r="G447" s="6">
        <v>35696</v>
      </c>
      <c r="H447" s="6">
        <v>8781949</v>
      </c>
      <c r="I447" s="12">
        <f t="shared" si="195"/>
        <v>17563898</v>
      </c>
      <c r="J447" s="6">
        <v>1647603.3471679999</v>
      </c>
      <c r="K447" s="12">
        <f t="shared" si="196"/>
        <v>13180826.777344</v>
      </c>
      <c r="L447" s="6">
        <f t="shared" si="197"/>
        <v>106.097308</v>
      </c>
      <c r="M447" s="6">
        <f t="shared" si="198"/>
        <v>5242880</v>
      </c>
      <c r="N447" s="13">
        <f t="shared" si="199"/>
        <v>1.3325338612438096</v>
      </c>
      <c r="O447" s="13">
        <f t="shared" si="214"/>
        <v>1.3333333333333333</v>
      </c>
      <c r="P447" s="7">
        <f t="shared" si="200"/>
        <v>0</v>
      </c>
      <c r="Q447" s="7">
        <f t="shared" si="201"/>
        <v>2.6745992194981967E-3</v>
      </c>
      <c r="R447" s="6">
        <f t="shared" si="202"/>
        <v>2.6745992194981967E-3</v>
      </c>
      <c r="S447" s="6">
        <f t="shared" si="203"/>
        <v>2.6745992194981967E-3</v>
      </c>
      <c r="T447" s="7">
        <f t="shared" si="204"/>
        <v>0</v>
      </c>
      <c r="U447" s="7">
        <f t="shared" si="205"/>
        <v>0.17157375315730139</v>
      </c>
      <c r="V447" s="7">
        <f t="shared" si="206"/>
        <v>0.80881410647327634</v>
      </c>
      <c r="W447" s="6">
        <f t="shared" si="207"/>
        <v>0.98038785963057773</v>
      </c>
      <c r="X447" s="6">
        <v>3.6180000000000001E-3</v>
      </c>
      <c r="Y447" s="6">
        <v>0.9759694153851719</v>
      </c>
      <c r="Z447" s="12">
        <f t="shared" si="208"/>
        <v>4.8545876174682139</v>
      </c>
      <c r="AA447" s="12">
        <f t="shared" si="209"/>
        <v>29.145001166045326</v>
      </c>
      <c r="AB447" s="6">
        <f t="shared" si="210"/>
        <v>26.075201230011153</v>
      </c>
      <c r="AC447" s="6">
        <f t="shared" si="213"/>
        <v>26.075201230011153</v>
      </c>
      <c r="AD447" s="6">
        <f t="shared" si="211"/>
        <v>0.45272363823635431</v>
      </c>
    </row>
    <row r="448" spans="4:30">
      <c r="D448" s="6">
        <f t="shared" si="212"/>
        <v>106345872</v>
      </c>
      <c r="E448" s="12">
        <f t="shared" si="193"/>
        <v>1.0228399989305919</v>
      </c>
      <c r="F448" s="12">
        <f t="shared" si="194"/>
        <v>13151199</v>
      </c>
      <c r="G448" s="6">
        <v>56814</v>
      </c>
      <c r="H448" s="6">
        <v>8767466</v>
      </c>
      <c r="I448" s="12">
        <f t="shared" si="195"/>
        <v>17534932</v>
      </c>
      <c r="J448" s="6">
        <v>1681446.546387</v>
      </c>
      <c r="K448" s="12">
        <f t="shared" si="196"/>
        <v>13451572.371096</v>
      </c>
      <c r="L448" s="6">
        <f t="shared" si="197"/>
        <v>106.345872</v>
      </c>
      <c r="M448" s="6">
        <f t="shared" si="198"/>
        <v>5242880</v>
      </c>
      <c r="N448" s="13">
        <f t="shared" si="199"/>
        <v>1.3035600237841414</v>
      </c>
      <c r="O448" s="13">
        <f t="shared" si="214"/>
        <v>1.3333333333333333</v>
      </c>
      <c r="P448" s="7">
        <f t="shared" si="200"/>
        <v>0</v>
      </c>
      <c r="Q448" s="7">
        <f t="shared" si="201"/>
        <v>2.7295378030911745E-3</v>
      </c>
      <c r="R448" s="6">
        <f t="shared" si="202"/>
        <v>2.7295378030911745E-3</v>
      </c>
      <c r="S448" s="6">
        <f t="shared" si="203"/>
        <v>2.7295378030911745E-3</v>
      </c>
      <c r="T448" s="7">
        <f t="shared" si="204"/>
        <v>0</v>
      </c>
      <c r="U448" s="7">
        <f t="shared" si="205"/>
        <v>0.17509802659291612</v>
      </c>
      <c r="V448" s="7">
        <f t="shared" si="206"/>
        <v>1.0976443512392999</v>
      </c>
      <c r="W448" s="6">
        <f t="shared" si="207"/>
        <v>1.272742377832216</v>
      </c>
      <c r="X448" s="6">
        <v>4.9100000000000003E-3</v>
      </c>
      <c r="Y448" s="6">
        <v>1.2561621250000001</v>
      </c>
      <c r="Z448" s="12">
        <f t="shared" si="208"/>
        <v>3.5712692464358451</v>
      </c>
      <c r="AA448" s="12">
        <f t="shared" si="209"/>
        <v>21.917022193231769</v>
      </c>
      <c r="AB448" s="6">
        <f t="shared" si="210"/>
        <v>44.408598715047361</v>
      </c>
      <c r="AC448" s="6">
        <f t="shared" si="213"/>
        <v>44.408598715047361</v>
      </c>
      <c r="AD448" s="6">
        <f t="shared" si="211"/>
        <v>1.3199134492465188</v>
      </c>
    </row>
    <row r="449" spans="4:30">
      <c r="D449" s="6">
        <f t="shared" si="212"/>
        <v>108144620</v>
      </c>
      <c r="E449" s="12">
        <f t="shared" si="193"/>
        <v>2.2643024299113863</v>
      </c>
      <c r="F449" s="12">
        <f t="shared" si="194"/>
        <v>7532115</v>
      </c>
      <c r="G449" s="6">
        <v>2394385</v>
      </c>
      <c r="H449" s="6">
        <v>5021410</v>
      </c>
      <c r="I449" s="12">
        <f t="shared" si="195"/>
        <v>10042820</v>
      </c>
      <c r="J449" s="6">
        <v>2131873.2871090001</v>
      </c>
      <c r="K449" s="12">
        <f t="shared" si="196"/>
        <v>17054986.296872001</v>
      </c>
      <c r="L449" s="6">
        <f t="shared" si="197"/>
        <v>108.14462</v>
      </c>
      <c r="M449" s="6">
        <f t="shared" si="198"/>
        <v>5242880</v>
      </c>
      <c r="N449" s="13">
        <f t="shared" si="199"/>
        <v>0.58884949100439443</v>
      </c>
      <c r="O449" s="13">
        <f t="shared" si="214"/>
        <v>1.3333333333333333</v>
      </c>
      <c r="P449" s="7">
        <f t="shared" si="200"/>
        <v>0</v>
      </c>
      <c r="Q449" s="7">
        <f t="shared" si="201"/>
        <v>3.4607277531764958E-3</v>
      </c>
      <c r="R449" s="6">
        <f t="shared" si="202"/>
        <v>3.4607277531764958E-3</v>
      </c>
      <c r="S449" s="6">
        <f t="shared" si="203"/>
        <v>3.4607277531764958E-3</v>
      </c>
      <c r="T449" s="7">
        <f t="shared" si="204"/>
        <v>0</v>
      </c>
      <c r="U449" s="7">
        <f t="shared" si="205"/>
        <v>0.22200337341739315</v>
      </c>
      <c r="V449" s="7">
        <f t="shared" si="206"/>
        <v>7.5469196850280085</v>
      </c>
      <c r="W449" s="6">
        <f t="shared" si="207"/>
        <v>7.7689230584454014</v>
      </c>
      <c r="X449" s="6">
        <v>3.3758999999999997E-2</v>
      </c>
      <c r="Y449" s="6">
        <v>7.5875462437499994</v>
      </c>
      <c r="Z449" s="12">
        <f t="shared" si="208"/>
        <v>0.29748570751503306</v>
      </c>
      <c r="AA449" s="12">
        <f t="shared" si="209"/>
        <v>4.0415856623411841</v>
      </c>
      <c r="AB449" s="6">
        <f t="shared" si="210"/>
        <v>89.74872551563584</v>
      </c>
      <c r="AC449" s="6">
        <f t="shared" si="213"/>
        <v>89.74872551563584</v>
      </c>
      <c r="AD449" s="6">
        <f t="shared" si="211"/>
        <v>2.3904541582834558</v>
      </c>
    </row>
    <row r="450" spans="4:30">
      <c r="D450" s="6">
        <f t="shared" si="212"/>
        <v>109280528</v>
      </c>
      <c r="E450" s="12">
        <f t="shared" si="193"/>
        <v>1.0687328259350564</v>
      </c>
      <c r="F450" s="12">
        <f t="shared" si="194"/>
        <v>13327258.5</v>
      </c>
      <c r="G450" s="6">
        <v>133123</v>
      </c>
      <c r="H450" s="6">
        <v>8884839</v>
      </c>
      <c r="I450" s="12">
        <f t="shared" si="195"/>
        <v>17769678</v>
      </c>
      <c r="J450" s="6">
        <v>1780409.829834</v>
      </c>
      <c r="K450" s="12">
        <f t="shared" si="196"/>
        <v>14243278.638672</v>
      </c>
      <c r="L450" s="6">
        <f t="shared" si="197"/>
        <v>109.280528</v>
      </c>
      <c r="M450" s="6">
        <f t="shared" si="198"/>
        <v>5242880</v>
      </c>
      <c r="N450" s="13">
        <f t="shared" si="199"/>
        <v>1.2475834006191142</v>
      </c>
      <c r="O450" s="13">
        <f t="shared" si="214"/>
        <v>1.3333333333333333</v>
      </c>
      <c r="P450" s="7">
        <f t="shared" si="200"/>
        <v>0</v>
      </c>
      <c r="Q450" s="7">
        <f t="shared" si="201"/>
        <v>2.8901875863786902E-3</v>
      </c>
      <c r="R450" s="6">
        <f t="shared" si="202"/>
        <v>2.8901875863786902E-3</v>
      </c>
      <c r="S450" s="6">
        <f t="shared" si="203"/>
        <v>2.8901875863786902E-3</v>
      </c>
      <c r="T450" s="7">
        <f t="shared" si="204"/>
        <v>0</v>
      </c>
      <c r="U450" s="7">
        <f t="shared" si="205"/>
        <v>0.18540360286827209</v>
      </c>
      <c r="V450" s="7">
        <f t="shared" si="206"/>
        <v>0.54010361559962294</v>
      </c>
      <c r="W450" s="6">
        <f t="shared" si="207"/>
        <v>0.72550721846789501</v>
      </c>
      <c r="X450" s="6">
        <v>2.4160000000000002E-3</v>
      </c>
      <c r="Y450" s="6">
        <v>0.72314906666747203</v>
      </c>
      <c r="Z450" s="12">
        <f t="shared" si="208"/>
        <v>7.3549991721854298</v>
      </c>
      <c r="AA450" s="12">
        <f t="shared" si="209"/>
        <v>47.163174300238403</v>
      </c>
      <c r="AB450" s="6">
        <f t="shared" si="210"/>
        <v>19.626969634879551</v>
      </c>
      <c r="AC450" s="6">
        <f t="shared" si="213"/>
        <v>19.626969634879551</v>
      </c>
      <c r="AD450" s="6">
        <f t="shared" si="211"/>
        <v>0.32609484117710091</v>
      </c>
    </row>
    <row r="451" spans="4:30">
      <c r="D451" s="6">
        <f t="shared" si="212"/>
        <v>110399656</v>
      </c>
      <c r="E451" s="12">
        <f t="shared" si="193"/>
        <v>1.0816981985749119</v>
      </c>
      <c r="F451" s="12">
        <f t="shared" si="194"/>
        <v>13415592</v>
      </c>
      <c r="G451" s="6">
        <v>153746</v>
      </c>
      <c r="H451" s="6">
        <v>8943728</v>
      </c>
      <c r="I451" s="12">
        <f t="shared" si="195"/>
        <v>17887456</v>
      </c>
      <c r="J451" s="6">
        <v>1813952.7124020001</v>
      </c>
      <c r="K451" s="12">
        <f t="shared" si="196"/>
        <v>14511621.699216001</v>
      </c>
      <c r="L451" s="6">
        <f t="shared" si="197"/>
        <v>110.39965599999999</v>
      </c>
      <c r="M451" s="6">
        <f t="shared" si="198"/>
        <v>5242880</v>
      </c>
      <c r="N451" s="13">
        <f t="shared" si="199"/>
        <v>1.2326297067795242</v>
      </c>
      <c r="O451" s="13">
        <f t="shared" si="214"/>
        <v>1.3333333333333333</v>
      </c>
      <c r="P451" s="7">
        <f t="shared" si="200"/>
        <v>0</v>
      </c>
      <c r="Q451" s="7">
        <f t="shared" si="201"/>
        <v>2.9446386578033134E-3</v>
      </c>
      <c r="R451" s="6">
        <f t="shared" si="202"/>
        <v>2.9446386578033134E-3</v>
      </c>
      <c r="S451" s="6">
        <f t="shared" si="203"/>
        <v>2.9446386578033134E-3</v>
      </c>
      <c r="T451" s="7">
        <f t="shared" si="204"/>
        <v>0</v>
      </c>
      <c r="U451" s="7">
        <f t="shared" si="205"/>
        <v>0.18889660272397071</v>
      </c>
      <c r="V451" s="7">
        <f t="shared" si="206"/>
        <v>0.55441099614530831</v>
      </c>
      <c r="W451" s="6">
        <f t="shared" si="207"/>
        <v>0.743307598869279</v>
      </c>
      <c r="X451" s="6">
        <v>2.48E-3</v>
      </c>
      <c r="Y451" s="6">
        <v>0.72862400000000005</v>
      </c>
      <c r="Z451" s="12">
        <f t="shared" si="208"/>
        <v>7.2126838709677417</v>
      </c>
      <c r="AA451" s="12">
        <f t="shared" si="209"/>
        <v>46.811682900696781</v>
      </c>
      <c r="AB451" s="6">
        <f t="shared" si="210"/>
        <v>18.735429750133605</v>
      </c>
      <c r="AC451" s="6">
        <f t="shared" si="213"/>
        <v>18.735429750133605</v>
      </c>
      <c r="AD451" s="6">
        <f t="shared" si="211"/>
        <v>2.0152505090799844</v>
      </c>
    </row>
    <row r="452" spans="4:30">
      <c r="D452" s="6">
        <f t="shared" si="212"/>
        <v>112020488</v>
      </c>
      <c r="E452" s="12">
        <f t="shared" si="193"/>
        <v>1.0188024867618366</v>
      </c>
      <c r="F452" s="12">
        <f t="shared" si="194"/>
        <v>13960603.5</v>
      </c>
      <c r="G452" s="6">
        <v>16783</v>
      </c>
      <c r="H452" s="6">
        <v>9307069</v>
      </c>
      <c r="I452" s="12">
        <f t="shared" si="195"/>
        <v>18614138</v>
      </c>
      <c r="J452" s="6">
        <v>1777887.1953120001</v>
      </c>
      <c r="K452" s="12">
        <f t="shared" si="196"/>
        <v>14223097.562496001</v>
      </c>
      <c r="L452" s="6">
        <f t="shared" si="197"/>
        <v>112.020488</v>
      </c>
      <c r="M452" s="6">
        <f t="shared" si="198"/>
        <v>5242880</v>
      </c>
      <c r="N452" s="13">
        <f t="shared" si="199"/>
        <v>1.3087260294889953</v>
      </c>
      <c r="O452" s="13">
        <f t="shared" si="214"/>
        <v>1.3333333333333333</v>
      </c>
      <c r="P452" s="7">
        <f t="shared" si="200"/>
        <v>0</v>
      </c>
      <c r="Q452" s="7">
        <f t="shared" si="201"/>
        <v>2.8860925253100071E-3</v>
      </c>
      <c r="R452" s="6">
        <f t="shared" si="202"/>
        <v>2.8860925253100071E-3</v>
      </c>
      <c r="S452" s="6">
        <f t="shared" si="203"/>
        <v>2.8860925253100071E-3</v>
      </c>
      <c r="T452" s="7">
        <f t="shared" si="204"/>
        <v>0</v>
      </c>
      <c r="U452" s="7">
        <f t="shared" si="205"/>
        <v>0.18514090743643308</v>
      </c>
      <c r="V452" s="7">
        <f t="shared" si="206"/>
        <v>1.4799196751943311</v>
      </c>
      <c r="W452" s="6">
        <f t="shared" si="207"/>
        <v>1.6650605826307641</v>
      </c>
      <c r="X452" s="6">
        <v>6.62E-3</v>
      </c>
      <c r="Y452" s="6">
        <v>1.62081672727032</v>
      </c>
      <c r="Z452" s="12">
        <f t="shared" si="208"/>
        <v>2.8118033232628399</v>
      </c>
      <c r="AA452" s="12">
        <f t="shared" si="209"/>
        <v>17.188033308152267</v>
      </c>
      <c r="AB452" s="6">
        <f t="shared" si="210"/>
        <v>56.403436173564849</v>
      </c>
      <c r="AC452" s="6">
        <f t="shared" si="213"/>
        <v>56.403436173564849</v>
      </c>
      <c r="AD452" s="6">
        <f t="shared" si="211"/>
        <v>2.7297259841929722</v>
      </c>
    </row>
    <row r="453" spans="4:30">
      <c r="D453" s="6">
        <f t="shared" si="212"/>
        <v>112265808</v>
      </c>
      <c r="E453" s="12">
        <f t="shared" si="193"/>
        <v>1.026471117081647</v>
      </c>
      <c r="F453" s="12">
        <f t="shared" si="194"/>
        <v>13985121</v>
      </c>
      <c r="G453" s="6">
        <v>19242</v>
      </c>
      <c r="H453" s="6">
        <v>9323414</v>
      </c>
      <c r="I453" s="12">
        <f t="shared" si="195"/>
        <v>18646828</v>
      </c>
      <c r="J453" s="6">
        <v>1794415.346924</v>
      </c>
      <c r="K453" s="12">
        <f t="shared" si="196"/>
        <v>14355322.775392</v>
      </c>
      <c r="L453" s="6">
        <f t="shared" si="197"/>
        <v>112.26580800000001</v>
      </c>
      <c r="M453" s="6">
        <f t="shared" si="198"/>
        <v>5242880</v>
      </c>
      <c r="N453" s="13">
        <f t="shared" si="199"/>
        <v>1.2989487099492134</v>
      </c>
      <c r="O453" s="13">
        <f t="shared" si="214"/>
        <v>1.3333333333333333</v>
      </c>
      <c r="P453" s="7">
        <f t="shared" si="200"/>
        <v>0</v>
      </c>
      <c r="Q453" s="7">
        <f t="shared" si="201"/>
        <v>2.9129231222963427E-3</v>
      </c>
      <c r="R453" s="6">
        <f t="shared" si="202"/>
        <v>2.9129231222963427E-3</v>
      </c>
      <c r="S453" s="6">
        <f t="shared" si="203"/>
        <v>2.9129231222963427E-3</v>
      </c>
      <c r="T453" s="7">
        <f t="shared" si="204"/>
        <v>0</v>
      </c>
      <c r="U453" s="7">
        <f t="shared" si="205"/>
        <v>0.18686207230885099</v>
      </c>
      <c r="V453" s="7">
        <f t="shared" si="206"/>
        <v>0.61186407114907604</v>
      </c>
      <c r="W453" s="6">
        <f t="shared" si="207"/>
        <v>0.79872614345792703</v>
      </c>
      <c r="X453" s="6">
        <v>2.7369999999999998E-3</v>
      </c>
      <c r="Y453" s="6">
        <v>0.78354835999999983</v>
      </c>
      <c r="Z453" s="12">
        <f t="shared" si="208"/>
        <v>6.8128710266715382</v>
      </c>
      <c r="AA453" s="12">
        <f t="shared" si="209"/>
        <v>41.959291999684325</v>
      </c>
      <c r="AB453" s="6">
        <f t="shared" si="210"/>
        <v>6.427589415284725</v>
      </c>
      <c r="AC453" s="6">
        <f t="shared" si="213"/>
        <v>6.427589415284725</v>
      </c>
      <c r="AD453" s="6">
        <f t="shared" si="211"/>
        <v>1.9370576511610849</v>
      </c>
    </row>
    <row r="454" spans="4:30">
      <c r="D454" s="6">
        <f t="shared" si="212"/>
        <v>118994400</v>
      </c>
      <c r="E454" s="12">
        <f t="shared" ref="E454:E517" si="215">K454/F454</f>
        <v>1.0706945707069992</v>
      </c>
      <c r="F454" s="12">
        <f t="shared" ref="F454:F517" si="216">H454*1.5</f>
        <v>14630355</v>
      </c>
      <c r="G454" s="6">
        <v>97578</v>
      </c>
      <c r="H454" s="6">
        <v>9753570</v>
      </c>
      <c r="I454" s="12">
        <f t="shared" ref="I454:I517" si="217">2*H454</f>
        <v>19507140</v>
      </c>
      <c r="J454" s="6">
        <v>1958080.2082519999</v>
      </c>
      <c r="K454" s="12">
        <f t="shared" ref="K454:K517" si="218">J454*8</f>
        <v>15664641.666015999</v>
      </c>
      <c r="L454" s="6">
        <f t="shared" ref="L454:L517" si="219">((H454+2*G454)*8+(G454+H454)*4)/1000000</f>
        <v>118.9944</v>
      </c>
      <c r="M454" s="6">
        <f t="shared" ref="M454:M517" si="220">40*2^20/8</f>
        <v>5242880</v>
      </c>
      <c r="N454" s="13">
        <f t="shared" ref="N454:N517" si="221">I454/K454</f>
        <v>1.2452975571295826</v>
      </c>
      <c r="O454" s="13">
        <f t="shared" si="214"/>
        <v>1.3333333333333333</v>
      </c>
      <c r="P454" s="7">
        <f t="shared" ref="P454:P517" si="222">$B$32*I454</f>
        <v>0</v>
      </c>
      <c r="Q454" s="7">
        <f t="shared" ref="Q454:Q517" si="223">$C$32*K454</f>
        <v>3.1786047325695677E-3</v>
      </c>
      <c r="R454" s="6">
        <f t="shared" ref="R454:R517" si="224">P454+Q454</f>
        <v>3.1786047325695677E-3</v>
      </c>
      <c r="S454" s="6">
        <f t="shared" ref="S454:S517" si="225">MAX(P454,Q454)</f>
        <v>3.1786047325695677E-3</v>
      </c>
      <c r="T454" s="7">
        <f t="shared" ref="T454:T517" si="226">$D$32*I454</f>
        <v>0</v>
      </c>
      <c r="U454" s="7">
        <f t="shared" ref="U454:U517" si="227">$E$32*K454</f>
        <v>0.20390537011853366</v>
      </c>
      <c r="V454" s="7">
        <f t="shared" ref="V454:V517" si="228">X454*$F$32</f>
        <v>0.56223534488122995</v>
      </c>
      <c r="W454" s="6">
        <f t="shared" ref="W454:W517" si="229">SUM(T454:V454)</f>
        <v>0.76614071499976366</v>
      </c>
      <c r="X454" s="6">
        <v>2.5149999999999999E-3</v>
      </c>
      <c r="Y454" s="6">
        <v>0.74522244444416497</v>
      </c>
      <c r="Z454" s="12">
        <f t="shared" ref="Z454:Z517" si="230">I454/X454/1000000000</f>
        <v>7.756318091451293</v>
      </c>
      <c r="AA454" s="12">
        <f t="shared" ref="AA454:AA517" si="231">K454*8/X454/1000000000</f>
        <v>49.827886015160239</v>
      </c>
      <c r="AB454" s="6">
        <f t="shared" ref="AB454:AB517" si="232">ABS(S454-X454)/ABS(X454)*100</f>
        <v>26.385874058432123</v>
      </c>
      <c r="AC454" s="6">
        <f t="shared" si="213"/>
        <v>26.385874058432123</v>
      </c>
      <c r="AD454" s="6">
        <f t="shared" ref="AD454:AD517" si="233">ABS(W454-Y454)/ABS(Y454)*100</f>
        <v>2.8069834331413479</v>
      </c>
    </row>
    <row r="455" spans="4:30">
      <c r="D455" s="6">
        <f t="shared" ref="D455:D518" si="234">L455*1000000</f>
        <v>123192048</v>
      </c>
      <c r="E455" s="12">
        <f t="shared" si="215"/>
        <v>1.255228285072721</v>
      </c>
      <c r="F455" s="12">
        <f t="shared" si="216"/>
        <v>13382683.5</v>
      </c>
      <c r="G455" s="6">
        <v>806529</v>
      </c>
      <c r="H455" s="6">
        <v>8921789</v>
      </c>
      <c r="I455" s="12">
        <f t="shared" si="217"/>
        <v>17843578</v>
      </c>
      <c r="J455" s="6">
        <v>2099790.3574219998</v>
      </c>
      <c r="K455" s="12">
        <f t="shared" si="218"/>
        <v>16798322.859375998</v>
      </c>
      <c r="L455" s="6">
        <f t="shared" si="219"/>
        <v>123.192048</v>
      </c>
      <c r="M455" s="6">
        <f t="shared" si="220"/>
        <v>5242880</v>
      </c>
      <c r="N455" s="13">
        <f t="shared" si="221"/>
        <v>1.0622237796817073</v>
      </c>
      <c r="O455" s="13">
        <f t="shared" si="214"/>
        <v>1.3333333333333333</v>
      </c>
      <c r="P455" s="7">
        <f t="shared" si="222"/>
        <v>0</v>
      </c>
      <c r="Q455" s="7">
        <f t="shared" si="223"/>
        <v>3.4086466628779357E-3</v>
      </c>
      <c r="R455" s="6">
        <f t="shared" si="224"/>
        <v>3.4086466628779357E-3</v>
      </c>
      <c r="S455" s="6">
        <f t="shared" si="225"/>
        <v>3.4086466628779357E-3</v>
      </c>
      <c r="T455" s="7">
        <f t="shared" si="226"/>
        <v>0</v>
      </c>
      <c r="U455" s="7">
        <f t="shared" si="227"/>
        <v>0.2186624062676589</v>
      </c>
      <c r="V455" s="7">
        <f t="shared" si="228"/>
        <v>0.64383212455584193</v>
      </c>
      <c r="W455" s="6">
        <f t="shared" si="229"/>
        <v>0.8624945308235008</v>
      </c>
      <c r="X455" s="6">
        <v>2.8800000000000002E-3</v>
      </c>
      <c r="Y455" s="6">
        <v>0.8920224000000001</v>
      </c>
      <c r="Z455" s="12">
        <f t="shared" si="230"/>
        <v>6.195686805555555</v>
      </c>
      <c r="AA455" s="12">
        <f t="shared" si="231"/>
        <v>46.662007942711107</v>
      </c>
      <c r="AB455" s="6">
        <f t="shared" si="232"/>
        <v>18.355786905483871</v>
      </c>
      <c r="AC455" s="6">
        <f t="shared" ref="AC455:AC518" si="235">ABS(R455-X455)/ABS(X455)*100</f>
        <v>18.355786905483871</v>
      </c>
      <c r="AD455" s="6">
        <f t="shared" si="233"/>
        <v>3.3102161085303798</v>
      </c>
    </row>
    <row r="456" spans="4:30">
      <c r="D456" s="6">
        <f t="shared" si="234"/>
        <v>123639472</v>
      </c>
      <c r="E456" s="12">
        <f t="shared" si="215"/>
        <v>1.4588252959291856</v>
      </c>
      <c r="F456" s="12">
        <f t="shared" si="216"/>
        <v>11491239</v>
      </c>
      <c r="G456" s="6">
        <v>1585478</v>
      </c>
      <c r="H456" s="6">
        <v>7660826</v>
      </c>
      <c r="I456" s="12">
        <f t="shared" si="217"/>
        <v>15321652</v>
      </c>
      <c r="J456" s="6">
        <v>2095463.766846</v>
      </c>
      <c r="K456" s="12">
        <f t="shared" si="218"/>
        <v>16763710.134768</v>
      </c>
      <c r="L456" s="6">
        <f t="shared" si="219"/>
        <v>123.639472</v>
      </c>
      <c r="M456" s="6">
        <f t="shared" si="220"/>
        <v>5242880</v>
      </c>
      <c r="N456" s="13">
        <f t="shared" si="221"/>
        <v>0.91397738787088867</v>
      </c>
      <c r="O456" s="13">
        <f t="shared" si="214"/>
        <v>1.3333333333333333</v>
      </c>
      <c r="P456" s="7">
        <f t="shared" si="222"/>
        <v>0</v>
      </c>
      <c r="Q456" s="7">
        <f t="shared" si="223"/>
        <v>3.4016231909982822E-3</v>
      </c>
      <c r="R456" s="6">
        <f t="shared" si="224"/>
        <v>3.4016231909982822E-3</v>
      </c>
      <c r="S456" s="6">
        <f t="shared" si="225"/>
        <v>3.4016231909982822E-3</v>
      </c>
      <c r="T456" s="7">
        <f t="shared" si="226"/>
        <v>0</v>
      </c>
      <c r="U456" s="7">
        <f t="shared" si="227"/>
        <v>0.21821185523862921</v>
      </c>
      <c r="V456" s="7">
        <f t="shared" si="228"/>
        <v>0.82736899061846203</v>
      </c>
      <c r="W456" s="6">
        <f t="shared" si="229"/>
        <v>1.0455808458570912</v>
      </c>
      <c r="X456" s="6">
        <v>3.7009999999999999E-3</v>
      </c>
      <c r="Y456" s="6">
        <v>1.0887487923079771</v>
      </c>
      <c r="Z456" s="12">
        <f t="shared" si="230"/>
        <v>4.1398681437449341</v>
      </c>
      <c r="AA456" s="12">
        <f t="shared" si="231"/>
        <v>36.236066219439074</v>
      </c>
      <c r="AB456" s="6">
        <f t="shared" si="232"/>
        <v>8.0890788706219308</v>
      </c>
      <c r="AC456" s="6">
        <f t="shared" si="235"/>
        <v>8.0890788706219308</v>
      </c>
      <c r="AD456" s="6">
        <f t="shared" si="233"/>
        <v>3.9649133717408356</v>
      </c>
    </row>
    <row r="457" spans="4:30">
      <c r="D457" s="6">
        <f t="shared" si="234"/>
        <v>124179168</v>
      </c>
      <c r="E457" s="12">
        <f t="shared" si="215"/>
        <v>1.0704617090545441</v>
      </c>
      <c r="F457" s="12">
        <f t="shared" si="216"/>
        <v>15251436</v>
      </c>
      <c r="G457" s="6">
        <v>108384</v>
      </c>
      <c r="H457" s="6">
        <v>10167624</v>
      </c>
      <c r="I457" s="12">
        <f t="shared" si="217"/>
        <v>20335248</v>
      </c>
      <c r="J457" s="6">
        <v>2040759.780762</v>
      </c>
      <c r="K457" s="12">
        <f t="shared" si="218"/>
        <v>16326078.246096</v>
      </c>
      <c r="L457" s="6">
        <f t="shared" si="219"/>
        <v>124.179168</v>
      </c>
      <c r="M457" s="6">
        <f t="shared" si="220"/>
        <v>5242880</v>
      </c>
      <c r="N457" s="13">
        <f t="shared" si="221"/>
        <v>1.24556845149647</v>
      </c>
      <c r="O457" s="13">
        <f t="shared" si="214"/>
        <v>1.3333333333333333</v>
      </c>
      <c r="P457" s="7">
        <f t="shared" si="222"/>
        <v>0</v>
      </c>
      <c r="Q457" s="7">
        <f t="shared" si="223"/>
        <v>3.3128207260511239E-3</v>
      </c>
      <c r="R457" s="6">
        <f t="shared" si="224"/>
        <v>3.3128207260511239E-3</v>
      </c>
      <c r="S457" s="6">
        <f t="shared" si="225"/>
        <v>3.3128207260511239E-3</v>
      </c>
      <c r="T457" s="7">
        <f t="shared" si="226"/>
        <v>0</v>
      </c>
      <c r="U457" s="7">
        <f t="shared" si="227"/>
        <v>0.21251523643700473</v>
      </c>
      <c r="V457" s="7">
        <f t="shared" si="228"/>
        <v>0.57855470081615235</v>
      </c>
      <c r="W457" s="6">
        <f t="shared" si="229"/>
        <v>0.79106993725315711</v>
      </c>
      <c r="X457" s="6">
        <v>2.588E-3</v>
      </c>
      <c r="Y457" s="6">
        <v>0.7782116</v>
      </c>
      <c r="Z457" s="12">
        <f t="shared" si="230"/>
        <v>7.8575146831530143</v>
      </c>
      <c r="AA457" s="12">
        <f t="shared" si="231"/>
        <v>50.467011579894894</v>
      </c>
      <c r="AB457" s="6">
        <f t="shared" si="232"/>
        <v>28.006983232269082</v>
      </c>
      <c r="AC457" s="6">
        <f t="shared" si="235"/>
        <v>28.006983232269082</v>
      </c>
      <c r="AD457" s="6">
        <f t="shared" si="233"/>
        <v>1.6522931877598721</v>
      </c>
    </row>
    <row r="458" spans="4:30">
      <c r="D458" s="6">
        <f t="shared" si="234"/>
        <v>124911200</v>
      </c>
      <c r="E458" s="12">
        <f t="shared" si="215"/>
        <v>1.0233129693900582</v>
      </c>
      <c r="F458" s="12">
        <f t="shared" si="216"/>
        <v>15447742.5</v>
      </c>
      <c r="G458" s="6">
        <v>66463</v>
      </c>
      <c r="H458" s="6">
        <v>10298495</v>
      </c>
      <c r="I458" s="12">
        <f t="shared" si="217"/>
        <v>20596990</v>
      </c>
      <c r="J458" s="6">
        <v>1975984.406006</v>
      </c>
      <c r="K458" s="12">
        <f t="shared" si="218"/>
        <v>15807875.248048</v>
      </c>
      <c r="L458" s="6">
        <f t="shared" si="219"/>
        <v>124.91119999999999</v>
      </c>
      <c r="M458" s="6">
        <f t="shared" si="220"/>
        <v>5242880</v>
      </c>
      <c r="N458" s="13">
        <f t="shared" si="221"/>
        <v>1.3029575244493008</v>
      </c>
      <c r="O458" s="13">
        <f t="shared" ref="O458:O521" si="236">4/3</f>
        <v>1.3333333333333333</v>
      </c>
      <c r="P458" s="7">
        <f t="shared" si="222"/>
        <v>0</v>
      </c>
      <c r="Q458" s="7">
        <f t="shared" si="223"/>
        <v>3.2076691025958244E-3</v>
      </c>
      <c r="R458" s="6">
        <f t="shared" si="224"/>
        <v>3.2076691025958244E-3</v>
      </c>
      <c r="S458" s="6">
        <f t="shared" si="225"/>
        <v>3.2076691025958244E-3</v>
      </c>
      <c r="T458" s="7">
        <f t="shared" si="226"/>
        <v>0</v>
      </c>
      <c r="U458" s="7">
        <f t="shared" si="227"/>
        <v>0.20576983003918414</v>
      </c>
      <c r="V458" s="7">
        <f t="shared" si="228"/>
        <v>0.93713342574239211</v>
      </c>
      <c r="W458" s="6">
        <f t="shared" si="229"/>
        <v>1.1429032557815764</v>
      </c>
      <c r="X458" s="6">
        <v>4.1920000000000004E-3</v>
      </c>
      <c r="Y458" s="6">
        <v>1.1241826133319361</v>
      </c>
      <c r="Z458" s="12">
        <f t="shared" si="230"/>
        <v>4.9134041030534341</v>
      </c>
      <c r="AA458" s="12">
        <f t="shared" si="231"/>
        <v>30.167700855053432</v>
      </c>
      <c r="AB458" s="6">
        <f t="shared" si="232"/>
        <v>23.481175987695035</v>
      </c>
      <c r="AC458" s="6">
        <f t="shared" si="235"/>
        <v>23.481175987695035</v>
      </c>
      <c r="AD458" s="6">
        <f t="shared" si="233"/>
        <v>1.6652670329204426</v>
      </c>
    </row>
    <row r="459" spans="4:30">
      <c r="D459" s="6">
        <f t="shared" si="234"/>
        <v>124954352</v>
      </c>
      <c r="E459" s="12">
        <f t="shared" si="215"/>
        <v>1.0860065223790354</v>
      </c>
      <c r="F459" s="12">
        <f t="shared" si="216"/>
        <v>15169644</v>
      </c>
      <c r="G459" s="6">
        <v>179860</v>
      </c>
      <c r="H459" s="6">
        <v>10113096</v>
      </c>
      <c r="I459" s="12">
        <f t="shared" si="217"/>
        <v>20226192</v>
      </c>
      <c r="J459" s="6">
        <v>2059291.5407710001</v>
      </c>
      <c r="K459" s="12">
        <f t="shared" si="218"/>
        <v>16474332.326168001</v>
      </c>
      <c r="L459" s="6">
        <f t="shared" si="219"/>
        <v>124.954352</v>
      </c>
      <c r="M459" s="6">
        <f t="shared" si="220"/>
        <v>5242880</v>
      </c>
      <c r="N459" s="13">
        <f t="shared" si="221"/>
        <v>1.2277397104508148</v>
      </c>
      <c r="O459" s="13">
        <f t="shared" si="236"/>
        <v>1.3333333333333333</v>
      </c>
      <c r="P459" s="7">
        <f t="shared" si="222"/>
        <v>0</v>
      </c>
      <c r="Q459" s="7">
        <f t="shared" si="223"/>
        <v>3.3429038349141855E-3</v>
      </c>
      <c r="R459" s="6">
        <f t="shared" si="224"/>
        <v>3.3429038349141855E-3</v>
      </c>
      <c r="S459" s="6">
        <f t="shared" si="225"/>
        <v>3.3429038349141855E-3</v>
      </c>
      <c r="T459" s="7">
        <f t="shared" si="226"/>
        <v>0</v>
      </c>
      <c r="U459" s="7">
        <f t="shared" si="227"/>
        <v>0.2144450477734649</v>
      </c>
      <c r="V459" s="7">
        <f t="shared" si="228"/>
        <v>0.58682615519412673</v>
      </c>
      <c r="W459" s="6">
        <f t="shared" si="229"/>
        <v>0.80127120296759169</v>
      </c>
      <c r="X459" s="6">
        <v>2.6250000000000002E-3</v>
      </c>
      <c r="Y459" s="6">
        <v>0.79047499999912507</v>
      </c>
      <c r="Z459" s="12">
        <f t="shared" si="230"/>
        <v>7.7052159999999992</v>
      </c>
      <c r="AA459" s="12">
        <f t="shared" si="231"/>
        <v>50.207488994035806</v>
      </c>
      <c r="AB459" s="6">
        <f t="shared" si="232"/>
        <v>27.34871752054039</v>
      </c>
      <c r="AC459" s="6">
        <f t="shared" si="235"/>
        <v>27.34871752054039</v>
      </c>
      <c r="AD459" s="6">
        <f t="shared" si="233"/>
        <v>1.3657867697876045</v>
      </c>
    </row>
    <row r="460" spans="4:30">
      <c r="D460" s="6">
        <f t="shared" si="234"/>
        <v>127524656</v>
      </c>
      <c r="E460" s="12">
        <f t="shared" si="215"/>
        <v>1.3510394694738992</v>
      </c>
      <c r="F460" s="12">
        <f t="shared" si="216"/>
        <v>12870469.5</v>
      </c>
      <c r="G460" s="6">
        <v>1228045</v>
      </c>
      <c r="H460" s="6">
        <v>8580313</v>
      </c>
      <c r="I460" s="12">
        <f t="shared" si="217"/>
        <v>17160626</v>
      </c>
      <c r="J460" s="6">
        <v>2173564.0356450002</v>
      </c>
      <c r="K460" s="12">
        <f t="shared" si="218"/>
        <v>17388512.285160001</v>
      </c>
      <c r="L460" s="6">
        <f t="shared" si="219"/>
        <v>127.52465599999999</v>
      </c>
      <c r="M460" s="6">
        <f t="shared" si="220"/>
        <v>5242880</v>
      </c>
      <c r="N460" s="13">
        <f t="shared" si="221"/>
        <v>0.98689443458860548</v>
      </c>
      <c r="O460" s="13">
        <f t="shared" si="236"/>
        <v>1.3333333333333333</v>
      </c>
      <c r="P460" s="7">
        <f t="shared" si="222"/>
        <v>0</v>
      </c>
      <c r="Q460" s="7">
        <f t="shared" si="223"/>
        <v>3.5284054765110256E-3</v>
      </c>
      <c r="R460" s="6">
        <f t="shared" si="224"/>
        <v>3.5284054765110256E-3</v>
      </c>
      <c r="S460" s="6">
        <f t="shared" si="225"/>
        <v>3.5284054765110256E-3</v>
      </c>
      <c r="T460" s="7">
        <f t="shared" si="226"/>
        <v>0</v>
      </c>
      <c r="U460" s="7">
        <f t="shared" si="227"/>
        <v>0.22634485415701039</v>
      </c>
      <c r="V460" s="7">
        <f t="shared" si="228"/>
        <v>1.1356483308137768</v>
      </c>
      <c r="W460" s="6">
        <f t="shared" si="229"/>
        <v>1.3619931849707871</v>
      </c>
      <c r="X460" s="6">
        <v>5.0800000000000003E-3</v>
      </c>
      <c r="Y460" s="6">
        <v>1.3869035000000001</v>
      </c>
      <c r="Z460" s="12">
        <f t="shared" si="230"/>
        <v>3.3780759842519683</v>
      </c>
      <c r="AA460" s="12">
        <f t="shared" si="231"/>
        <v>27.383483913637793</v>
      </c>
      <c r="AB460" s="6">
        <f t="shared" si="232"/>
        <v>30.543199281279026</v>
      </c>
      <c r="AC460" s="6">
        <f t="shared" si="235"/>
        <v>30.543199281279026</v>
      </c>
      <c r="AD460" s="6">
        <f t="shared" si="233"/>
        <v>1.7961101856915729</v>
      </c>
    </row>
    <row r="461" spans="4:30">
      <c r="D461" s="6">
        <f t="shared" si="234"/>
        <v>128426600.00000001</v>
      </c>
      <c r="E461" s="12">
        <f t="shared" si="215"/>
        <v>1.0573187493168748</v>
      </c>
      <c r="F461" s="12">
        <f t="shared" si="216"/>
        <v>15921315</v>
      </c>
      <c r="G461" s="6">
        <v>52804</v>
      </c>
      <c r="H461" s="6">
        <v>10614210</v>
      </c>
      <c r="I461" s="12">
        <f t="shared" si="217"/>
        <v>21228420</v>
      </c>
      <c r="J461" s="6">
        <v>2104238.1079099998</v>
      </c>
      <c r="K461" s="12">
        <f t="shared" si="218"/>
        <v>16833904.863279998</v>
      </c>
      <c r="L461" s="6">
        <f t="shared" si="219"/>
        <v>128.42660000000001</v>
      </c>
      <c r="M461" s="6">
        <f t="shared" si="220"/>
        <v>5242880</v>
      </c>
      <c r="N461" s="13">
        <f t="shared" si="221"/>
        <v>1.2610514418615857</v>
      </c>
      <c r="O461" s="13">
        <f t="shared" si="236"/>
        <v>1.3333333333333333</v>
      </c>
      <c r="P461" s="7">
        <f t="shared" si="222"/>
        <v>0</v>
      </c>
      <c r="Q461" s="7">
        <f t="shared" si="223"/>
        <v>3.4158668169302899E-3</v>
      </c>
      <c r="R461" s="6">
        <f t="shared" si="224"/>
        <v>3.4158668169302899E-3</v>
      </c>
      <c r="S461" s="6">
        <f t="shared" si="225"/>
        <v>3.4158668169302899E-3</v>
      </c>
      <c r="T461" s="7">
        <f t="shared" si="226"/>
        <v>0</v>
      </c>
      <c r="U461" s="7">
        <f t="shared" si="227"/>
        <v>0.21912557432667329</v>
      </c>
      <c r="V461" s="7">
        <f t="shared" si="228"/>
        <v>0.70128519955960977</v>
      </c>
      <c r="W461" s="6">
        <f t="shared" si="229"/>
        <v>0.92041077388628301</v>
      </c>
      <c r="X461" s="6">
        <v>3.137E-3</v>
      </c>
      <c r="Y461" s="6">
        <v>0.90308526363693409</v>
      </c>
      <c r="Z461" s="12">
        <f t="shared" si="230"/>
        <v>6.7671087025820844</v>
      </c>
      <c r="AA461" s="12">
        <f t="shared" si="231"/>
        <v>42.929945459432574</v>
      </c>
      <c r="AB461" s="6">
        <f t="shared" si="232"/>
        <v>8.889602069821164</v>
      </c>
      <c r="AC461" s="6">
        <f t="shared" si="235"/>
        <v>8.889602069821164</v>
      </c>
      <c r="AD461" s="6">
        <f t="shared" si="233"/>
        <v>1.9184800092490784</v>
      </c>
    </row>
    <row r="462" spans="4:30">
      <c r="D462" s="6">
        <f t="shared" si="234"/>
        <v>130703424.00000001</v>
      </c>
      <c r="E462" s="12">
        <f t="shared" si="215"/>
        <v>1.0810063490109578</v>
      </c>
      <c r="F462" s="12">
        <f t="shared" si="216"/>
        <v>15966003</v>
      </c>
      <c r="G462" s="6">
        <v>148770</v>
      </c>
      <c r="H462" s="6">
        <v>10644002</v>
      </c>
      <c r="I462" s="12">
        <f t="shared" si="217"/>
        <v>21288004</v>
      </c>
      <c r="J462" s="6">
        <v>2157418.8264159998</v>
      </c>
      <c r="K462" s="12">
        <f t="shared" si="218"/>
        <v>17259350.611327998</v>
      </c>
      <c r="L462" s="6">
        <f t="shared" si="219"/>
        <v>130.70342400000001</v>
      </c>
      <c r="M462" s="6">
        <f t="shared" si="220"/>
        <v>5242880</v>
      </c>
      <c r="N462" s="13">
        <f t="shared" si="221"/>
        <v>1.2334185960639699</v>
      </c>
      <c r="O462" s="13">
        <f t="shared" si="236"/>
        <v>1.3333333333333333</v>
      </c>
      <c r="P462" s="7">
        <f t="shared" si="222"/>
        <v>0</v>
      </c>
      <c r="Q462" s="7">
        <f t="shared" si="223"/>
        <v>3.5021965202857645E-3</v>
      </c>
      <c r="R462" s="6">
        <f t="shared" si="224"/>
        <v>3.5021965202857645E-3</v>
      </c>
      <c r="S462" s="6">
        <f t="shared" si="225"/>
        <v>3.5021965202857645E-3</v>
      </c>
      <c r="T462" s="7">
        <f t="shared" si="226"/>
        <v>0</v>
      </c>
      <c r="U462" s="7">
        <f t="shared" si="227"/>
        <v>0.22466356712412661</v>
      </c>
      <c r="V462" s="7">
        <f t="shared" si="228"/>
        <v>0.60180419420289111</v>
      </c>
      <c r="W462" s="6">
        <f t="shared" si="229"/>
        <v>0.82646776132701771</v>
      </c>
      <c r="X462" s="6">
        <v>2.6919999999999999E-3</v>
      </c>
      <c r="Y462" s="6">
        <v>0.81041164444324809</v>
      </c>
      <c r="Z462" s="12">
        <f t="shared" si="230"/>
        <v>7.9078766716196141</v>
      </c>
      <c r="AA462" s="12">
        <f t="shared" si="231"/>
        <v>51.290789335298662</v>
      </c>
      <c r="AB462" s="6">
        <f t="shared" si="232"/>
        <v>30.096453205266144</v>
      </c>
      <c r="AC462" s="6">
        <f t="shared" si="235"/>
        <v>30.096453205266144</v>
      </c>
      <c r="AD462" s="6">
        <f t="shared" si="233"/>
        <v>1.9812297853642216</v>
      </c>
    </row>
    <row r="463" spans="4:30">
      <c r="D463" s="6">
        <f t="shared" si="234"/>
        <v>131187199.99999999</v>
      </c>
      <c r="E463" s="12">
        <f t="shared" si="215"/>
        <v>1.382637687282716</v>
      </c>
      <c r="F463" s="12">
        <f t="shared" si="216"/>
        <v>13222320</v>
      </c>
      <c r="G463" s="6">
        <v>1270432</v>
      </c>
      <c r="H463" s="6">
        <v>8814880</v>
      </c>
      <c r="I463" s="12">
        <f t="shared" si="217"/>
        <v>17629760</v>
      </c>
      <c r="J463" s="6">
        <v>2285209.7431640001</v>
      </c>
      <c r="K463" s="12">
        <f t="shared" si="218"/>
        <v>18281677.945312001</v>
      </c>
      <c r="L463" s="6">
        <f t="shared" si="219"/>
        <v>131.18719999999999</v>
      </c>
      <c r="M463" s="6">
        <f t="shared" si="220"/>
        <v>5242880</v>
      </c>
      <c r="N463" s="13">
        <f t="shared" si="221"/>
        <v>0.96434036595206662</v>
      </c>
      <c r="O463" s="13">
        <f t="shared" si="236"/>
        <v>1.3333333333333333</v>
      </c>
      <c r="P463" s="7">
        <f t="shared" si="222"/>
        <v>0</v>
      </c>
      <c r="Q463" s="7">
        <f t="shared" si="223"/>
        <v>3.7096429829192919E-3</v>
      </c>
      <c r="R463" s="6">
        <f t="shared" si="224"/>
        <v>3.7096429829192919E-3</v>
      </c>
      <c r="S463" s="6">
        <f t="shared" si="225"/>
        <v>3.7096429829192919E-3</v>
      </c>
      <c r="T463" s="7">
        <f t="shared" si="226"/>
        <v>0</v>
      </c>
      <c r="U463" s="7">
        <f t="shared" si="227"/>
        <v>0.23797111911687635</v>
      </c>
      <c r="V463" s="7">
        <f t="shared" si="228"/>
        <v>0.68876624158213506</v>
      </c>
      <c r="W463" s="6">
        <f t="shared" si="229"/>
        <v>0.92673736069901147</v>
      </c>
      <c r="X463" s="6">
        <v>3.081E-3</v>
      </c>
      <c r="Y463" s="6">
        <v>0.97276413000000006</v>
      </c>
      <c r="Z463" s="12">
        <f t="shared" si="230"/>
        <v>5.7220902304446613</v>
      </c>
      <c r="AA463" s="12">
        <f t="shared" si="231"/>
        <v>47.469465615870178</v>
      </c>
      <c r="AB463" s="6">
        <f t="shared" si="232"/>
        <v>20.403861827954948</v>
      </c>
      <c r="AC463" s="6">
        <f t="shared" si="235"/>
        <v>20.403861827954948</v>
      </c>
      <c r="AD463" s="6">
        <f t="shared" si="233"/>
        <v>4.7315446655078235</v>
      </c>
    </row>
    <row r="464" spans="4:30">
      <c r="D464" s="6">
        <f t="shared" si="234"/>
        <v>131187199.99999999</v>
      </c>
      <c r="E464" s="12">
        <f t="shared" si="215"/>
        <v>1.3771361479704014</v>
      </c>
      <c r="F464" s="12">
        <f t="shared" si="216"/>
        <v>13222320</v>
      </c>
      <c r="G464" s="6">
        <v>1270432</v>
      </c>
      <c r="H464" s="6">
        <v>8814880</v>
      </c>
      <c r="I464" s="12">
        <f t="shared" si="217"/>
        <v>17629760</v>
      </c>
      <c r="J464" s="6">
        <v>2276116.8540039998</v>
      </c>
      <c r="K464" s="12">
        <f t="shared" si="218"/>
        <v>18208934.832031999</v>
      </c>
      <c r="L464" s="6">
        <f t="shared" si="219"/>
        <v>131.18719999999999</v>
      </c>
      <c r="M464" s="6">
        <f t="shared" si="220"/>
        <v>5242880</v>
      </c>
      <c r="N464" s="13">
        <f t="shared" si="221"/>
        <v>0.96819282196489875</v>
      </c>
      <c r="O464" s="13">
        <f t="shared" si="236"/>
        <v>1.3333333333333333</v>
      </c>
      <c r="P464" s="7">
        <f t="shared" si="222"/>
        <v>0</v>
      </c>
      <c r="Q464" s="7">
        <f t="shared" si="223"/>
        <v>3.6948822492195682E-3</v>
      </c>
      <c r="R464" s="6">
        <f t="shared" si="224"/>
        <v>3.6948822492195682E-3</v>
      </c>
      <c r="S464" s="6">
        <f t="shared" si="225"/>
        <v>3.6948822492195682E-3</v>
      </c>
      <c r="T464" s="7">
        <f t="shared" si="226"/>
        <v>0</v>
      </c>
      <c r="U464" s="7">
        <f t="shared" si="227"/>
        <v>0.23702422791098859</v>
      </c>
      <c r="V464" s="7">
        <f t="shared" si="228"/>
        <v>0.68295386823545035</v>
      </c>
      <c r="W464" s="6">
        <f t="shared" si="229"/>
        <v>0.919978096146439</v>
      </c>
      <c r="X464" s="6">
        <v>3.055E-3</v>
      </c>
      <c r="Y464" s="6">
        <v>0.9676573636349749</v>
      </c>
      <c r="Z464" s="12">
        <f t="shared" si="230"/>
        <v>5.7707888707037638</v>
      </c>
      <c r="AA464" s="12">
        <f t="shared" si="231"/>
        <v>47.682971736908669</v>
      </c>
      <c r="AB464" s="6">
        <f t="shared" si="232"/>
        <v>20.945409139756734</v>
      </c>
      <c r="AC464" s="6">
        <f t="shared" si="235"/>
        <v>20.945409139756734</v>
      </c>
      <c r="AD464" s="6">
        <f t="shared" si="233"/>
        <v>4.9272882406878207</v>
      </c>
    </row>
    <row r="465" spans="4:30">
      <c r="D465" s="6">
        <f t="shared" si="234"/>
        <v>132746952</v>
      </c>
      <c r="E465" s="3">
        <f t="shared" si="215"/>
        <v>1.0825133297597713</v>
      </c>
      <c r="F465" s="3">
        <f t="shared" si="216"/>
        <v>15992446.5</v>
      </c>
      <c r="G465">
        <v>240369</v>
      </c>
      <c r="H465">
        <v>10661631</v>
      </c>
      <c r="I465" s="3">
        <f t="shared" si="217"/>
        <v>21323262</v>
      </c>
      <c r="J465">
        <v>2164004.5639650002</v>
      </c>
      <c r="K465" s="12">
        <f t="shared" si="218"/>
        <v>17312036.511720002</v>
      </c>
      <c r="L465" s="6">
        <f t="shared" si="219"/>
        <v>132.74695199999999</v>
      </c>
      <c r="M465" s="6">
        <f t="shared" si="220"/>
        <v>5242880</v>
      </c>
      <c r="N465" s="13">
        <f t="shared" si="221"/>
        <v>1.2317015381503185</v>
      </c>
      <c r="O465" s="13">
        <f t="shared" si="236"/>
        <v>1.3333333333333333</v>
      </c>
      <c r="P465" s="7">
        <f t="shared" si="222"/>
        <v>0</v>
      </c>
      <c r="Q465" s="7">
        <f t="shared" si="223"/>
        <v>3.5128873267463445E-3</v>
      </c>
      <c r="R465" s="6">
        <f t="shared" si="224"/>
        <v>3.5128873267463445E-3</v>
      </c>
      <c r="S465">
        <f t="shared" si="225"/>
        <v>3.5128873267463445E-3</v>
      </c>
      <c r="T465" s="1">
        <f t="shared" si="226"/>
        <v>0</v>
      </c>
      <c r="U465" s="1">
        <f t="shared" si="227"/>
        <v>0.22534937521654957</v>
      </c>
      <c r="V465" s="1">
        <f t="shared" si="228"/>
        <v>0.62550079323168251</v>
      </c>
      <c r="W465">
        <f t="shared" si="229"/>
        <v>0.85085016844823214</v>
      </c>
      <c r="X465" s="6">
        <v>2.7980000000000001E-3</v>
      </c>
      <c r="Y465" s="6">
        <v>0.84784996000000001</v>
      </c>
      <c r="Z465" s="3">
        <f t="shared" si="230"/>
        <v>7.620894210150106</v>
      </c>
      <c r="AA465" s="3">
        <f t="shared" si="231"/>
        <v>49.498317403059332</v>
      </c>
      <c r="AB465">
        <f t="shared" si="232"/>
        <v>25.549940198225318</v>
      </c>
      <c r="AC465" s="6">
        <f t="shared" si="235"/>
        <v>25.549940198225318</v>
      </c>
      <c r="AD465">
        <f t="shared" si="233"/>
        <v>0.35386077605430594</v>
      </c>
    </row>
    <row r="466" spans="4:30">
      <c r="D466" s="6">
        <f t="shared" si="234"/>
        <v>133632072</v>
      </c>
      <c r="E466" s="3">
        <f t="shared" si="215"/>
        <v>1.0978974804328749</v>
      </c>
      <c r="F466" s="3">
        <f t="shared" si="216"/>
        <v>16152654</v>
      </c>
      <c r="G466">
        <v>220542</v>
      </c>
      <c r="H466">
        <v>10768436</v>
      </c>
      <c r="I466" s="3">
        <f t="shared" si="217"/>
        <v>21536872</v>
      </c>
      <c r="J466">
        <v>2216744.766113</v>
      </c>
      <c r="K466" s="12">
        <f t="shared" si="218"/>
        <v>17733958.128904</v>
      </c>
      <c r="L466" s="6">
        <f t="shared" si="219"/>
        <v>133.63207199999999</v>
      </c>
      <c r="M466" s="6">
        <f t="shared" si="220"/>
        <v>5242880</v>
      </c>
      <c r="N466" s="13">
        <f t="shared" si="221"/>
        <v>1.2144424749090703</v>
      </c>
      <c r="O466" s="13">
        <f t="shared" si="236"/>
        <v>1.3333333333333333</v>
      </c>
      <c r="P466" s="7">
        <f t="shared" si="222"/>
        <v>0</v>
      </c>
      <c r="Q466" s="7">
        <f t="shared" si="223"/>
        <v>3.5985019279449145E-3</v>
      </c>
      <c r="R466" s="6">
        <f t="shared" si="224"/>
        <v>3.5985019279449145E-3</v>
      </c>
      <c r="S466">
        <f t="shared" si="225"/>
        <v>3.5985019279449145E-3</v>
      </c>
      <c r="T466" s="1">
        <f t="shared" si="226"/>
        <v>0</v>
      </c>
      <c r="U466" s="1">
        <f t="shared" si="227"/>
        <v>0.23084149468836343</v>
      </c>
      <c r="V466" s="1">
        <f t="shared" si="228"/>
        <v>0.6322073778624725</v>
      </c>
      <c r="W466">
        <f t="shared" si="229"/>
        <v>0.86304887255083595</v>
      </c>
      <c r="X466" s="6">
        <v>2.8279999999999998E-3</v>
      </c>
      <c r="Y466" s="6">
        <v>0.86002307999999994</v>
      </c>
      <c r="Z466" s="3">
        <f t="shared" si="230"/>
        <v>7.6155841584158424</v>
      </c>
      <c r="AA466" s="3">
        <f t="shared" si="231"/>
        <v>50.166783957295614</v>
      </c>
      <c r="AB466">
        <f t="shared" si="232"/>
        <v>27.245471285180862</v>
      </c>
      <c r="AC466" s="6">
        <f t="shared" si="235"/>
        <v>27.245471285180862</v>
      </c>
      <c r="AD466">
        <f t="shared" si="233"/>
        <v>0.35182690106828474</v>
      </c>
    </row>
    <row r="467" spans="4:30">
      <c r="D467" s="6">
        <f t="shared" si="234"/>
        <v>134464128</v>
      </c>
      <c r="E467" s="3">
        <f t="shared" si="215"/>
        <v>1.0824115138610044</v>
      </c>
      <c r="F467" s="3">
        <f t="shared" si="216"/>
        <v>14755821</v>
      </c>
      <c r="G467">
        <v>820878</v>
      </c>
      <c r="H467">
        <v>9837214</v>
      </c>
      <c r="I467" s="3">
        <f t="shared" si="217"/>
        <v>19674428</v>
      </c>
      <c r="J467">
        <v>1996483.8183589999</v>
      </c>
      <c r="K467" s="12">
        <f t="shared" si="218"/>
        <v>15971870.546871999</v>
      </c>
      <c r="L467" s="6">
        <f t="shared" si="219"/>
        <v>134.46412799999999</v>
      </c>
      <c r="M467" s="6">
        <f t="shared" si="220"/>
        <v>5242880</v>
      </c>
      <c r="N467" s="13">
        <f t="shared" si="221"/>
        <v>1.2318173968579482</v>
      </c>
      <c r="O467" s="13">
        <f t="shared" si="236"/>
        <v>1.3333333333333333</v>
      </c>
      <c r="P467" s="7">
        <f t="shared" si="222"/>
        <v>0</v>
      </c>
      <c r="Q467" s="7">
        <f t="shared" si="223"/>
        <v>3.240946354899145E-3</v>
      </c>
      <c r="R467" s="6">
        <f t="shared" si="224"/>
        <v>3.240946354899145E-3</v>
      </c>
      <c r="S467">
        <f t="shared" si="225"/>
        <v>3.240946354899145E-3</v>
      </c>
      <c r="T467" s="1">
        <f t="shared" si="226"/>
        <v>0</v>
      </c>
      <c r="U467" s="1">
        <f t="shared" si="227"/>
        <v>0.20790454354348048</v>
      </c>
      <c r="V467" s="1">
        <f t="shared" si="228"/>
        <v>4.9309045733778492</v>
      </c>
      <c r="W467">
        <f t="shared" si="229"/>
        <v>5.1388091169213297</v>
      </c>
      <c r="X467" s="6">
        <v>2.2057E-2</v>
      </c>
      <c r="Y467" s="6">
        <v>5.0145364111013082</v>
      </c>
      <c r="Z467" s="3">
        <f t="shared" si="230"/>
        <v>0.89198113977422133</v>
      </c>
      <c r="AA467" s="3">
        <f t="shared" si="231"/>
        <v>5.7929439350308742</v>
      </c>
      <c r="AB467">
        <f t="shared" si="232"/>
        <v>85.306495194726637</v>
      </c>
      <c r="AC467" s="6">
        <f t="shared" si="235"/>
        <v>85.306495194726637</v>
      </c>
      <c r="AD467">
        <f t="shared" si="233"/>
        <v>2.4782491467187957</v>
      </c>
    </row>
    <row r="468" spans="4:30">
      <c r="D468" s="6">
        <f t="shared" si="234"/>
        <v>136389400</v>
      </c>
      <c r="E468" s="3">
        <f t="shared" si="215"/>
        <v>1.0953232744058075</v>
      </c>
      <c r="F468" s="3">
        <f t="shared" si="216"/>
        <v>16595317.5</v>
      </c>
      <c r="G468">
        <v>181343</v>
      </c>
      <c r="H468">
        <v>11063545</v>
      </c>
      <c r="I468" s="3">
        <f t="shared" si="217"/>
        <v>22127090</v>
      </c>
      <c r="J468">
        <v>2272154.687988</v>
      </c>
      <c r="K468" s="12">
        <f t="shared" si="218"/>
        <v>18177237.503904</v>
      </c>
      <c r="L468" s="6">
        <f t="shared" si="219"/>
        <v>136.38939999999999</v>
      </c>
      <c r="M468" s="6">
        <f t="shared" si="220"/>
        <v>5242880</v>
      </c>
      <c r="N468" s="13">
        <f t="shared" si="221"/>
        <v>1.2172966324089496</v>
      </c>
      <c r="O468" s="13">
        <f t="shared" si="236"/>
        <v>1.3333333333333333</v>
      </c>
      <c r="P468" s="7">
        <f t="shared" si="222"/>
        <v>0</v>
      </c>
      <c r="Q468" s="7">
        <f t="shared" si="223"/>
        <v>3.6884503576164523E-3</v>
      </c>
      <c r="R468" s="6">
        <f t="shared" si="224"/>
        <v>3.6884503576164523E-3</v>
      </c>
      <c r="S468">
        <f t="shared" si="225"/>
        <v>3.6884503576164523E-3</v>
      </c>
      <c r="T468" s="1">
        <f t="shared" si="226"/>
        <v>0</v>
      </c>
      <c r="U468" s="1">
        <f t="shared" si="227"/>
        <v>0.23661162636149194</v>
      </c>
      <c r="V468" s="1">
        <f t="shared" si="228"/>
        <v>0.64830318097636852</v>
      </c>
      <c r="W468">
        <f t="shared" si="229"/>
        <v>0.88491480733786043</v>
      </c>
      <c r="X468" s="6">
        <v>2.8999999999999998E-3</v>
      </c>
      <c r="Y468" s="6">
        <v>0.87530699999999995</v>
      </c>
      <c r="Z468" s="3">
        <f t="shared" si="230"/>
        <v>7.6300310344827595</v>
      </c>
      <c r="AA468" s="3">
        <f t="shared" si="231"/>
        <v>50.144103459045517</v>
      </c>
      <c r="AB468">
        <f t="shared" si="232"/>
        <v>27.187943366084571</v>
      </c>
      <c r="AC468" s="6">
        <f t="shared" si="235"/>
        <v>27.187943366084571</v>
      </c>
      <c r="AD468">
        <f t="shared" si="233"/>
        <v>1.0976500059819567</v>
      </c>
    </row>
    <row r="469" spans="4:30">
      <c r="D469" s="6">
        <f t="shared" si="234"/>
        <v>137242224</v>
      </c>
      <c r="E469" s="3">
        <f t="shared" si="215"/>
        <v>1.0913443506610492</v>
      </c>
      <c r="F469" s="3">
        <f t="shared" si="216"/>
        <v>16650723</v>
      </c>
      <c r="G469">
        <v>201822</v>
      </c>
      <c r="H469">
        <v>11100482</v>
      </c>
      <c r="I469" s="3">
        <f t="shared" si="217"/>
        <v>22200964</v>
      </c>
      <c r="J469">
        <v>2271459.0600589998</v>
      </c>
      <c r="K469" s="12">
        <f t="shared" si="218"/>
        <v>18171672.480471998</v>
      </c>
      <c r="L469" s="6">
        <f t="shared" si="219"/>
        <v>137.24222399999999</v>
      </c>
      <c r="M469" s="6">
        <f t="shared" si="220"/>
        <v>5242880</v>
      </c>
      <c r="N469" s="13">
        <f t="shared" si="221"/>
        <v>1.2217347645825136</v>
      </c>
      <c r="O469" s="13">
        <f t="shared" si="236"/>
        <v>1.3333333333333333</v>
      </c>
      <c r="P469" s="7">
        <f t="shared" si="222"/>
        <v>0</v>
      </c>
      <c r="Q469" s="7">
        <f t="shared" si="223"/>
        <v>3.6873211259241499E-3</v>
      </c>
      <c r="R469" s="6">
        <f t="shared" si="224"/>
        <v>3.6873211259241499E-3</v>
      </c>
      <c r="S469">
        <f t="shared" si="225"/>
        <v>3.6873211259241499E-3</v>
      </c>
      <c r="T469" s="1">
        <f t="shared" si="226"/>
        <v>0</v>
      </c>
      <c r="U469" s="1">
        <f t="shared" si="227"/>
        <v>0.23653918690281717</v>
      </c>
      <c r="V469" s="1">
        <f t="shared" si="228"/>
        <v>0.65411555432305335</v>
      </c>
      <c r="W469">
        <f t="shared" si="229"/>
        <v>0.89065474122587052</v>
      </c>
      <c r="X469" s="6">
        <v>2.9260000000000002E-3</v>
      </c>
      <c r="Y469" s="6">
        <v>0.8646330000000001</v>
      </c>
      <c r="Z469" s="3">
        <f t="shared" si="230"/>
        <v>7.5874791524265204</v>
      </c>
      <c r="AA469" s="3">
        <f t="shared" si="231"/>
        <v>49.683315052555017</v>
      </c>
      <c r="AB469">
        <f t="shared" si="232"/>
        <v>26.019177235958637</v>
      </c>
      <c r="AC469" s="6">
        <f t="shared" si="235"/>
        <v>26.019177235958637</v>
      </c>
      <c r="AD469">
        <f t="shared" si="233"/>
        <v>3.0095706763297745</v>
      </c>
    </row>
    <row r="470" spans="4:30">
      <c r="D470" s="6">
        <f t="shared" si="234"/>
        <v>138508656</v>
      </c>
      <c r="E470" s="3">
        <f t="shared" si="215"/>
        <v>1.0640532748569305</v>
      </c>
      <c r="F470" s="3">
        <f t="shared" si="216"/>
        <v>16925254.5</v>
      </c>
      <c r="G470">
        <v>155331</v>
      </c>
      <c r="H470">
        <v>11283503</v>
      </c>
      <c r="I470" s="3">
        <f t="shared" si="217"/>
        <v>22567006</v>
      </c>
      <c r="J470">
        <v>2251171.559814</v>
      </c>
      <c r="K470" s="12">
        <f t="shared" si="218"/>
        <v>18009372.478512</v>
      </c>
      <c r="L470" s="6">
        <f t="shared" si="219"/>
        <v>138.508656</v>
      </c>
      <c r="M470" s="6">
        <f t="shared" si="220"/>
        <v>5242880</v>
      </c>
      <c r="N470" s="13">
        <f t="shared" si="221"/>
        <v>1.2530700904168632</v>
      </c>
      <c r="O470" s="13">
        <f t="shared" si="236"/>
        <v>1.3333333333333333</v>
      </c>
      <c r="P470" s="7">
        <f t="shared" si="222"/>
        <v>0</v>
      </c>
      <c r="Q470" s="7">
        <f t="shared" si="223"/>
        <v>3.6543878762957654E-3</v>
      </c>
      <c r="R470" s="6">
        <f t="shared" si="224"/>
        <v>3.6543878762957654E-3</v>
      </c>
      <c r="S470">
        <f t="shared" si="225"/>
        <v>3.6543878762957654E-3</v>
      </c>
      <c r="T470" s="1">
        <f t="shared" si="226"/>
        <v>0</v>
      </c>
      <c r="U470" s="1">
        <f t="shared" si="227"/>
        <v>0.23442654094030604</v>
      </c>
      <c r="V470" s="1">
        <f t="shared" si="228"/>
        <v>0.82669833215538302</v>
      </c>
      <c r="W470">
        <f t="shared" si="229"/>
        <v>1.061124873095689</v>
      </c>
      <c r="X470" s="6">
        <v>3.6979999999999999E-3</v>
      </c>
      <c r="Y470" s="6">
        <v>1.060501061538746</v>
      </c>
      <c r="Z470" s="3">
        <f t="shared" si="230"/>
        <v>6.102489453758789</v>
      </c>
      <c r="AA470" s="3">
        <f t="shared" si="231"/>
        <v>38.96024332831152</v>
      </c>
      <c r="AB470">
        <f t="shared" si="232"/>
        <v>1.1793435290490677</v>
      </c>
      <c r="AC470" s="6">
        <f t="shared" si="235"/>
        <v>1.1793435290490677</v>
      </c>
      <c r="AD470">
        <f t="shared" si="233"/>
        <v>5.8822341586145604E-2</v>
      </c>
    </row>
    <row r="471" spans="4:30">
      <c r="D471" s="6">
        <f t="shared" si="234"/>
        <v>140010800</v>
      </c>
      <c r="E471" s="3">
        <f t="shared" si="215"/>
        <v>1.094744272578692</v>
      </c>
      <c r="F471" s="3">
        <f t="shared" si="216"/>
        <v>16932945</v>
      </c>
      <c r="G471">
        <v>227362</v>
      </c>
      <c r="H471">
        <v>11288630</v>
      </c>
      <c r="I471" s="3">
        <f t="shared" si="217"/>
        <v>22577260</v>
      </c>
      <c r="J471">
        <v>2317155.5695799999</v>
      </c>
      <c r="K471" s="12">
        <f t="shared" si="218"/>
        <v>18537244.556639999</v>
      </c>
      <c r="L471" s="6">
        <f t="shared" si="219"/>
        <v>140.01079999999999</v>
      </c>
      <c r="M471" s="6">
        <f t="shared" si="220"/>
        <v>5242880</v>
      </c>
      <c r="N471" s="13">
        <f t="shared" si="221"/>
        <v>1.2179404512367442</v>
      </c>
      <c r="O471" s="13">
        <f t="shared" si="236"/>
        <v>1.3333333333333333</v>
      </c>
      <c r="P471" s="7">
        <f t="shared" si="222"/>
        <v>0</v>
      </c>
      <c r="Q471" s="7">
        <f t="shared" si="223"/>
        <v>3.7615015097578791E-3</v>
      </c>
      <c r="R471" s="6">
        <f t="shared" si="224"/>
        <v>3.7615015097578791E-3</v>
      </c>
      <c r="S471">
        <f t="shared" si="225"/>
        <v>3.7615015097578791E-3</v>
      </c>
      <c r="T471" s="1">
        <f t="shared" si="226"/>
        <v>0</v>
      </c>
      <c r="U471" s="1">
        <f t="shared" si="227"/>
        <v>0.24129780896933745</v>
      </c>
      <c r="V471" s="1">
        <f t="shared" si="228"/>
        <v>0.66819938204771223</v>
      </c>
      <c r="W471">
        <f t="shared" si="229"/>
        <v>0.90949719101704973</v>
      </c>
      <c r="X471" s="6">
        <v>2.9889999999999999E-3</v>
      </c>
      <c r="Y471" s="6">
        <v>0.90312634999999986</v>
      </c>
      <c r="Z471" s="3">
        <f t="shared" si="230"/>
        <v>7.5534493141518908</v>
      </c>
      <c r="AA471" s="3">
        <f t="shared" si="231"/>
        <v>49.614572249287384</v>
      </c>
      <c r="AB471">
        <f t="shared" si="232"/>
        <v>25.844814645629953</v>
      </c>
      <c r="AC471" s="6">
        <f t="shared" si="235"/>
        <v>25.844814645629953</v>
      </c>
      <c r="AD471">
        <f t="shared" si="233"/>
        <v>0.70542078824849686</v>
      </c>
    </row>
    <row r="472" spans="4:30">
      <c r="D472" s="6">
        <f t="shared" si="234"/>
        <v>142183516</v>
      </c>
      <c r="E472" s="3">
        <f t="shared" si="215"/>
        <v>1.1026775941782134</v>
      </c>
      <c r="F472" s="3">
        <f t="shared" si="216"/>
        <v>17274972</v>
      </c>
      <c r="G472">
        <v>199187</v>
      </c>
      <c r="H472">
        <v>11516648</v>
      </c>
      <c r="I472" s="3">
        <f t="shared" si="217"/>
        <v>23033296</v>
      </c>
      <c r="J472">
        <v>2381090.5705570001</v>
      </c>
      <c r="K472" s="12">
        <f t="shared" si="218"/>
        <v>19048724.564456001</v>
      </c>
      <c r="L472" s="6">
        <f t="shared" si="219"/>
        <v>142.183516</v>
      </c>
      <c r="M472" s="6">
        <f t="shared" si="220"/>
        <v>5242880</v>
      </c>
      <c r="N472" s="13">
        <f t="shared" si="221"/>
        <v>1.2091778597596512</v>
      </c>
      <c r="O472" s="13">
        <f t="shared" si="236"/>
        <v>1.3333333333333333</v>
      </c>
      <c r="P472" s="7">
        <f t="shared" si="222"/>
        <v>0</v>
      </c>
      <c r="Q472" s="7">
        <f t="shared" si="223"/>
        <v>3.865288931655041E-3</v>
      </c>
      <c r="R472" s="6">
        <f t="shared" si="224"/>
        <v>3.865288931655041E-3</v>
      </c>
      <c r="S472">
        <f t="shared" si="225"/>
        <v>3.865288931655041E-3</v>
      </c>
      <c r="T472" s="1">
        <f t="shared" si="226"/>
        <v>0</v>
      </c>
      <c r="U472" s="1">
        <f t="shared" si="227"/>
        <v>0.24795570274856218</v>
      </c>
      <c r="V472" s="1">
        <f t="shared" si="228"/>
        <v>0.66730517076360696</v>
      </c>
      <c r="W472">
        <f t="shared" si="229"/>
        <v>0.91526087351216912</v>
      </c>
      <c r="X472" s="6">
        <v>2.9849999999999998E-3</v>
      </c>
      <c r="Y472" s="6">
        <v>0.89135085000000003</v>
      </c>
      <c r="Z472" s="3">
        <f t="shared" si="230"/>
        <v>7.7163470686767175</v>
      </c>
      <c r="AA472" s="3">
        <f t="shared" si="231"/>
        <v>51.05185812919531</v>
      </c>
      <c r="AB472">
        <f t="shared" si="232"/>
        <v>29.490416470855653</v>
      </c>
      <c r="AC472" s="6">
        <f t="shared" si="235"/>
        <v>29.490416470855653</v>
      </c>
      <c r="AD472">
        <f t="shared" si="233"/>
        <v>2.6824480519841414</v>
      </c>
    </row>
    <row r="473" spans="4:30">
      <c r="D473" s="6">
        <f t="shared" si="234"/>
        <v>143971448</v>
      </c>
      <c r="E473" s="3">
        <f t="shared" si="215"/>
        <v>1.0885216750328737</v>
      </c>
      <c r="F473" s="3">
        <f t="shared" si="216"/>
        <v>17451636</v>
      </c>
      <c r="G473">
        <v>217918</v>
      </c>
      <c r="H473">
        <v>11634424</v>
      </c>
      <c r="I473" s="3">
        <f t="shared" si="217"/>
        <v>23268848</v>
      </c>
      <c r="J473">
        <v>2374560.5063479999</v>
      </c>
      <c r="K473" s="12">
        <f t="shared" si="218"/>
        <v>18996484.050783999</v>
      </c>
      <c r="L473" s="6">
        <f t="shared" si="219"/>
        <v>143.97144800000001</v>
      </c>
      <c r="M473" s="6">
        <f t="shared" si="220"/>
        <v>5242880</v>
      </c>
      <c r="N473" s="13">
        <f t="shared" si="221"/>
        <v>1.2249028787534859</v>
      </c>
      <c r="O473" s="13">
        <f t="shared" si="236"/>
        <v>1.3333333333333333</v>
      </c>
      <c r="P473" s="7">
        <f t="shared" si="222"/>
        <v>0</v>
      </c>
      <c r="Q473" s="7">
        <f t="shared" si="223"/>
        <v>3.8546885012379229E-3</v>
      </c>
      <c r="R473" s="6">
        <f t="shared" si="224"/>
        <v>3.8546885012379229E-3</v>
      </c>
      <c r="S473">
        <f t="shared" si="225"/>
        <v>3.8546885012379229E-3</v>
      </c>
      <c r="T473" s="1">
        <f t="shared" si="226"/>
        <v>0</v>
      </c>
      <c r="U473" s="1">
        <f t="shared" si="227"/>
        <v>0.24727569221895132</v>
      </c>
      <c r="V473" s="1">
        <f t="shared" si="228"/>
        <v>0.6610456917748696</v>
      </c>
      <c r="W473">
        <f t="shared" si="229"/>
        <v>0.9083213839938209</v>
      </c>
      <c r="X473" s="6">
        <v>2.957E-3</v>
      </c>
      <c r="Y473" s="6">
        <v>0.90256511000000006</v>
      </c>
      <c r="Z473" s="3">
        <f t="shared" si="230"/>
        <v>7.8690727088265131</v>
      </c>
      <c r="AA473" s="3">
        <f t="shared" si="231"/>
        <v>51.393937235803854</v>
      </c>
      <c r="AB473">
        <f t="shared" si="232"/>
        <v>30.35808255792773</v>
      </c>
      <c r="AC473" s="6">
        <f t="shared" si="235"/>
        <v>30.35808255792773</v>
      </c>
      <c r="AD473">
        <f t="shared" si="233"/>
        <v>0.63776828176095091</v>
      </c>
    </row>
    <row r="474" spans="4:30">
      <c r="D474" s="6">
        <f t="shared" si="234"/>
        <v>145685724</v>
      </c>
      <c r="E474" s="3">
        <f t="shared" si="215"/>
        <v>1.0902071376025104</v>
      </c>
      <c r="F474" s="3">
        <f t="shared" si="216"/>
        <v>17677083</v>
      </c>
      <c r="G474">
        <v>213453</v>
      </c>
      <c r="H474">
        <v>11784722</v>
      </c>
      <c r="I474" s="3">
        <f t="shared" si="217"/>
        <v>23569444</v>
      </c>
      <c r="J474">
        <v>2408960.2573239999</v>
      </c>
      <c r="K474" s="12">
        <f t="shared" si="218"/>
        <v>19271682.058591999</v>
      </c>
      <c r="L474" s="6">
        <f t="shared" si="219"/>
        <v>145.68572399999999</v>
      </c>
      <c r="M474" s="6">
        <f t="shared" si="220"/>
        <v>5242880</v>
      </c>
      <c r="N474" s="13">
        <f t="shared" si="221"/>
        <v>1.223009176279551</v>
      </c>
      <c r="O474" s="13">
        <f t="shared" si="236"/>
        <v>1.3333333333333333</v>
      </c>
      <c r="P474" s="7">
        <f t="shared" si="222"/>
        <v>0</v>
      </c>
      <c r="Q474" s="7">
        <f t="shared" si="223"/>
        <v>3.9105305503995044E-3</v>
      </c>
      <c r="R474" s="6">
        <f t="shared" si="224"/>
        <v>3.9105305503995044E-3</v>
      </c>
      <c r="S474">
        <f t="shared" si="225"/>
        <v>3.9105305503995044E-3</v>
      </c>
      <c r="T474" s="1">
        <f t="shared" si="226"/>
        <v>0</v>
      </c>
      <c r="U474" s="1">
        <f t="shared" si="227"/>
        <v>0.25085792236722926</v>
      </c>
      <c r="V474" s="1">
        <f t="shared" si="228"/>
        <v>0.67602373078363398</v>
      </c>
      <c r="W474">
        <f t="shared" si="229"/>
        <v>0.92688165315086324</v>
      </c>
      <c r="X474" s="6">
        <v>3.0240000000000002E-3</v>
      </c>
      <c r="Y474" s="6">
        <v>0.90139391999999996</v>
      </c>
      <c r="Z474" s="3">
        <f t="shared" si="230"/>
        <v>7.7941283068783065</v>
      </c>
      <c r="AA474" s="3">
        <f t="shared" si="231"/>
        <v>50.983285869291002</v>
      </c>
      <c r="AB474">
        <f t="shared" si="232"/>
        <v>29.316486455010054</v>
      </c>
      <c r="AC474" s="6">
        <f t="shared" si="235"/>
        <v>29.316486455010054</v>
      </c>
      <c r="AD474">
        <f t="shared" si="233"/>
        <v>2.8275909771904475</v>
      </c>
    </row>
    <row r="475" spans="4:30">
      <c r="D475" s="6">
        <f t="shared" si="234"/>
        <v>150530504</v>
      </c>
      <c r="E475" s="3">
        <f t="shared" si="215"/>
        <v>1.1038227649093699</v>
      </c>
      <c r="F475" s="3">
        <f t="shared" si="216"/>
        <v>18254770.5</v>
      </c>
      <c r="G475">
        <v>224617</v>
      </c>
      <c r="H475">
        <v>12169847</v>
      </c>
      <c r="I475" s="3">
        <f t="shared" si="217"/>
        <v>24339694</v>
      </c>
      <c r="J475">
        <v>2518753.905762</v>
      </c>
      <c r="K475" s="12">
        <f t="shared" si="218"/>
        <v>20150031.246096</v>
      </c>
      <c r="L475" s="6">
        <f t="shared" si="219"/>
        <v>150.53050400000001</v>
      </c>
      <c r="M475" s="6">
        <f t="shared" si="220"/>
        <v>5242880</v>
      </c>
      <c r="N475" s="13">
        <f t="shared" si="221"/>
        <v>1.2079233874496216</v>
      </c>
      <c r="O475" s="13">
        <f t="shared" si="236"/>
        <v>1.3333333333333333</v>
      </c>
      <c r="P475" s="7">
        <f t="shared" si="222"/>
        <v>0</v>
      </c>
      <c r="Q475" s="7">
        <f t="shared" si="223"/>
        <v>4.0887615590478451E-3</v>
      </c>
      <c r="R475" s="6">
        <f t="shared" si="224"/>
        <v>4.0887615590478451E-3</v>
      </c>
      <c r="S475">
        <f t="shared" si="225"/>
        <v>4.0887615590478451E-3</v>
      </c>
      <c r="T475" s="1">
        <f t="shared" si="226"/>
        <v>0</v>
      </c>
      <c r="U475" s="1">
        <f t="shared" si="227"/>
        <v>0.26229132250429521</v>
      </c>
      <c r="V475" s="1">
        <f t="shared" si="228"/>
        <v>0.73414746425048083</v>
      </c>
      <c r="W475">
        <f t="shared" si="229"/>
        <v>0.99643878675477604</v>
      </c>
      <c r="X475" s="6">
        <v>3.284E-3</v>
      </c>
      <c r="Y475" s="6">
        <v>0.97334774545484404</v>
      </c>
      <c r="Z475" s="3">
        <f t="shared" si="230"/>
        <v>7.41159987819732</v>
      </c>
      <c r="AA475" s="3">
        <f t="shared" si="231"/>
        <v>49.086556019722288</v>
      </c>
      <c r="AB475">
        <f t="shared" si="232"/>
        <v>24.505528594635965</v>
      </c>
      <c r="AC475" s="6">
        <f t="shared" si="235"/>
        <v>24.505528594635965</v>
      </c>
      <c r="AD475">
        <f t="shared" si="233"/>
        <v>2.3723321297817965</v>
      </c>
    </row>
    <row r="476" spans="4:30">
      <c r="D476" s="6">
        <f t="shared" si="234"/>
        <v>153632160</v>
      </c>
      <c r="E476" s="3">
        <f t="shared" si="215"/>
        <v>1.4111840612691251</v>
      </c>
      <c r="F476" s="3">
        <f t="shared" si="216"/>
        <v>15479640</v>
      </c>
      <c r="G476">
        <v>1489752</v>
      </c>
      <c r="H476">
        <v>10319760</v>
      </c>
      <c r="I476" s="3">
        <f t="shared" si="217"/>
        <v>20639520</v>
      </c>
      <c r="J476">
        <v>2730577.6552729998</v>
      </c>
      <c r="K476" s="12">
        <f t="shared" si="218"/>
        <v>21844621.242183998</v>
      </c>
      <c r="L476" s="6">
        <f t="shared" si="219"/>
        <v>153.63216</v>
      </c>
      <c r="M476" s="6">
        <f t="shared" si="220"/>
        <v>5242880</v>
      </c>
      <c r="N476" s="13">
        <f t="shared" si="221"/>
        <v>0.94483304476541641</v>
      </c>
      <c r="O476" s="13">
        <f t="shared" si="236"/>
        <v>1.3333333333333333</v>
      </c>
      <c r="P476" s="7">
        <f t="shared" si="222"/>
        <v>0</v>
      </c>
      <c r="Q476" s="7">
        <f t="shared" si="223"/>
        <v>4.4326207992509623E-3</v>
      </c>
      <c r="R476" s="6">
        <f t="shared" si="224"/>
        <v>4.4326207992509623E-3</v>
      </c>
      <c r="S476">
        <f t="shared" si="225"/>
        <v>4.4326207992509623E-3</v>
      </c>
      <c r="T476" s="1">
        <f t="shared" si="226"/>
        <v>0</v>
      </c>
      <c r="U476" s="1">
        <f t="shared" si="227"/>
        <v>0.28434966304719567</v>
      </c>
      <c r="V476" s="1">
        <f t="shared" si="228"/>
        <v>0.80881410647327634</v>
      </c>
      <c r="W476">
        <f t="shared" si="229"/>
        <v>1.0931637695204719</v>
      </c>
      <c r="X476" s="6">
        <v>3.6180000000000001E-3</v>
      </c>
      <c r="Y476" s="6">
        <v>1.140544350001206</v>
      </c>
      <c r="Z476" s="3">
        <f t="shared" si="230"/>
        <v>5.7046766169154228</v>
      </c>
      <c r="AA476" s="3">
        <f t="shared" si="231"/>
        <v>48.302092298914317</v>
      </c>
      <c r="AB476">
        <f t="shared" si="232"/>
        <v>22.515776651491489</v>
      </c>
      <c r="AC476" s="6">
        <f t="shared" si="235"/>
        <v>22.515776651491489</v>
      </c>
      <c r="AD476">
        <f t="shared" si="233"/>
        <v>4.1542076360892084</v>
      </c>
    </row>
    <row r="477" spans="4:30">
      <c r="D477" s="6">
        <f t="shared" si="234"/>
        <v>159319440</v>
      </c>
      <c r="E477" s="3">
        <f t="shared" si="215"/>
        <v>1.047124929169994</v>
      </c>
      <c r="F477" s="3">
        <f t="shared" si="216"/>
        <v>19703895</v>
      </c>
      <c r="G477">
        <v>84414</v>
      </c>
      <c r="H477">
        <v>13135930</v>
      </c>
      <c r="I477" s="3">
        <f t="shared" si="217"/>
        <v>26271860</v>
      </c>
      <c r="J477">
        <v>2579054.9570309999</v>
      </c>
      <c r="K477" s="12">
        <f t="shared" si="218"/>
        <v>20632439.656248</v>
      </c>
      <c r="L477" s="6">
        <f t="shared" si="219"/>
        <v>159.31943999999999</v>
      </c>
      <c r="M477" s="6">
        <f t="shared" si="220"/>
        <v>5242880</v>
      </c>
      <c r="N477" s="13">
        <f t="shared" si="221"/>
        <v>1.2733278486552728</v>
      </c>
      <c r="O477" s="13">
        <f t="shared" si="236"/>
        <v>1.3333333333333333</v>
      </c>
      <c r="P477" s="7">
        <f t="shared" si="222"/>
        <v>0</v>
      </c>
      <c r="Q477" s="7">
        <f t="shared" si="223"/>
        <v>4.1866498917804825E-3</v>
      </c>
      <c r="R477" s="6">
        <f t="shared" si="224"/>
        <v>4.1866498917804825E-3</v>
      </c>
      <c r="S477">
        <f t="shared" si="225"/>
        <v>4.1866498917804825E-3</v>
      </c>
      <c r="T477" s="1">
        <f t="shared" si="226"/>
        <v>0</v>
      </c>
      <c r="U477" s="1">
        <f t="shared" si="227"/>
        <v>0.26857079365451875</v>
      </c>
      <c r="V477" s="1">
        <f t="shared" si="228"/>
        <v>1.619863741156816</v>
      </c>
      <c r="W477">
        <f t="shared" si="229"/>
        <v>1.8884345348113347</v>
      </c>
      <c r="X477" s="6">
        <v>7.2459999999999998E-3</v>
      </c>
      <c r="Y477" s="6">
        <v>1.857205538463768</v>
      </c>
      <c r="Z477" s="3">
        <f t="shared" si="230"/>
        <v>3.6257052166712671</v>
      </c>
      <c r="AA477" s="3">
        <f t="shared" si="231"/>
        <v>22.779397909189072</v>
      </c>
      <c r="AB477">
        <f t="shared" si="232"/>
        <v>42.221226997233195</v>
      </c>
      <c r="AC477" s="6">
        <f t="shared" si="235"/>
        <v>42.221226997233195</v>
      </c>
      <c r="AD477">
        <f t="shared" si="233"/>
        <v>1.6815045885227393</v>
      </c>
    </row>
    <row r="478" spans="4:30">
      <c r="D478" s="6">
        <f t="shared" si="234"/>
        <v>162723432</v>
      </c>
      <c r="E478" s="3">
        <f t="shared" si="215"/>
        <v>1.0861557966815345</v>
      </c>
      <c r="F478" s="3">
        <f t="shared" si="216"/>
        <v>19725744</v>
      </c>
      <c r="G478">
        <v>245874</v>
      </c>
      <c r="H478">
        <v>13150496</v>
      </c>
      <c r="I478" s="3">
        <f t="shared" si="217"/>
        <v>26300992</v>
      </c>
      <c r="J478">
        <v>2678153.8986820001</v>
      </c>
      <c r="K478" s="12">
        <f t="shared" si="218"/>
        <v>21425231.189456001</v>
      </c>
      <c r="L478" s="6">
        <f t="shared" si="219"/>
        <v>162.723432</v>
      </c>
      <c r="M478" s="6">
        <f t="shared" si="220"/>
        <v>5242880</v>
      </c>
      <c r="N478" s="13">
        <f t="shared" si="221"/>
        <v>1.2275709777611878</v>
      </c>
      <c r="O478" s="13">
        <f t="shared" si="236"/>
        <v>1.3333333333333333</v>
      </c>
      <c r="P478" s="7">
        <f t="shared" si="222"/>
        <v>0</v>
      </c>
      <c r="Q478" s="7">
        <f t="shared" si="223"/>
        <v>4.3475198927114987E-3</v>
      </c>
      <c r="R478" s="6">
        <f t="shared" si="224"/>
        <v>4.3475198927114987E-3</v>
      </c>
      <c r="S478">
        <f t="shared" si="225"/>
        <v>4.3475198927114987E-3</v>
      </c>
      <c r="T478" s="1">
        <f t="shared" si="226"/>
        <v>0</v>
      </c>
      <c r="U478" s="1">
        <f t="shared" si="227"/>
        <v>0.27889049674458827</v>
      </c>
      <c r="V478" s="1">
        <f t="shared" si="228"/>
        <v>0.72833509090379611</v>
      </c>
      <c r="W478">
        <f t="shared" si="229"/>
        <v>1.0072255876483844</v>
      </c>
      <c r="X478" s="6">
        <v>3.258E-3</v>
      </c>
      <c r="Y478" s="6">
        <v>0.99632354999891404</v>
      </c>
      <c r="Z478" s="3">
        <f t="shared" si="230"/>
        <v>8.0727415592387963</v>
      </c>
      <c r="AA478" s="3">
        <f t="shared" si="231"/>
        <v>52.609530238074896</v>
      </c>
      <c r="AB478">
        <f t="shared" si="232"/>
        <v>33.441371783655576</v>
      </c>
      <c r="AC478" s="6">
        <f t="shared" si="235"/>
        <v>33.441371783655576</v>
      </c>
      <c r="AD478">
        <f t="shared" si="233"/>
        <v>1.0942266344584828</v>
      </c>
    </row>
    <row r="479" spans="4:30">
      <c r="D479" s="6">
        <f t="shared" si="234"/>
        <v>171063056</v>
      </c>
      <c r="E479" s="3">
        <f t="shared" si="215"/>
        <v>1.0572973685955431</v>
      </c>
      <c r="F479" s="3">
        <f t="shared" si="216"/>
        <v>21223287</v>
      </c>
      <c r="G479">
        <v>63838</v>
      </c>
      <c r="H479">
        <v>14148858</v>
      </c>
      <c r="I479" s="3">
        <f t="shared" si="217"/>
        <v>28297716</v>
      </c>
      <c r="J479">
        <v>2804915.687256</v>
      </c>
      <c r="K479" s="12">
        <f t="shared" si="218"/>
        <v>22439325.498048</v>
      </c>
      <c r="L479" s="6">
        <f t="shared" si="219"/>
        <v>171.06305599999999</v>
      </c>
      <c r="M479" s="6">
        <f t="shared" si="220"/>
        <v>5242880</v>
      </c>
      <c r="N479" s="13">
        <f t="shared" si="221"/>
        <v>1.2610769429081825</v>
      </c>
      <c r="O479" s="13">
        <f t="shared" si="236"/>
        <v>1.3333333333333333</v>
      </c>
      <c r="P479" s="7">
        <f t="shared" si="222"/>
        <v>0</v>
      </c>
      <c r="Q479" s="7">
        <f t="shared" si="223"/>
        <v>4.553295743655825E-3</v>
      </c>
      <c r="R479" s="6">
        <f t="shared" si="224"/>
        <v>4.553295743655825E-3</v>
      </c>
      <c r="S479">
        <f t="shared" si="225"/>
        <v>4.553295743655825E-3</v>
      </c>
      <c r="T479" s="1">
        <f t="shared" si="226"/>
        <v>0</v>
      </c>
      <c r="U479" s="1">
        <f t="shared" si="227"/>
        <v>0.29209088011353262</v>
      </c>
      <c r="V479" s="1">
        <f t="shared" si="228"/>
        <v>0.93869829548957628</v>
      </c>
      <c r="W479">
        <f t="shared" si="229"/>
        <v>1.2307891756031089</v>
      </c>
      <c r="X479" s="6">
        <v>4.1989999999999996E-3</v>
      </c>
      <c r="Y479" s="6">
        <v>1.2079998125</v>
      </c>
      <c r="Z479" s="3">
        <f t="shared" si="230"/>
        <v>6.7391559895213158</v>
      </c>
      <c r="AA479" s="3">
        <f t="shared" si="231"/>
        <v>42.751751365654684</v>
      </c>
      <c r="AB479">
        <f t="shared" si="232"/>
        <v>8.4376219017819825</v>
      </c>
      <c r="AC479" s="6">
        <f t="shared" si="235"/>
        <v>8.4376219017819825</v>
      </c>
      <c r="AD479">
        <f t="shared" si="233"/>
        <v>1.8865369735402058</v>
      </c>
    </row>
    <row r="480" spans="4:30">
      <c r="D480" s="6">
        <f t="shared" si="234"/>
        <v>171371352</v>
      </c>
      <c r="E480" s="3">
        <f t="shared" si="215"/>
        <v>1.053840651578219</v>
      </c>
      <c r="F480" s="3">
        <f t="shared" si="216"/>
        <v>21331419</v>
      </c>
      <c r="G480">
        <v>36000</v>
      </c>
      <c r="H480">
        <v>14220946</v>
      </c>
      <c r="I480" s="3">
        <f t="shared" si="217"/>
        <v>28441892</v>
      </c>
      <c r="J480">
        <v>2809989.562256</v>
      </c>
      <c r="K480" s="12">
        <f t="shared" si="218"/>
        <v>22479916.498048</v>
      </c>
      <c r="L480" s="6">
        <f t="shared" si="219"/>
        <v>171.371352</v>
      </c>
      <c r="M480" s="6">
        <f t="shared" si="220"/>
        <v>5242880</v>
      </c>
      <c r="N480" s="13">
        <f t="shared" si="221"/>
        <v>1.2652134184960027</v>
      </c>
      <c r="O480" s="13">
        <f t="shared" si="236"/>
        <v>1.3333333333333333</v>
      </c>
      <c r="P480" s="7">
        <f t="shared" si="222"/>
        <v>0</v>
      </c>
      <c r="Q480" s="7">
        <f t="shared" si="223"/>
        <v>4.5615323026177608E-3</v>
      </c>
      <c r="R480" s="6">
        <f t="shared" si="224"/>
        <v>4.5615323026177608E-3</v>
      </c>
      <c r="S480">
        <f t="shared" si="225"/>
        <v>4.5615323026177608E-3</v>
      </c>
      <c r="T480" s="1">
        <f t="shared" si="226"/>
        <v>0</v>
      </c>
      <c r="U480" s="1">
        <f t="shared" si="227"/>
        <v>0.29261924986848448</v>
      </c>
      <c r="V480" s="1">
        <f t="shared" si="228"/>
        <v>0.85374822349956947</v>
      </c>
      <c r="W480">
        <f t="shared" si="229"/>
        <v>1.146367473368054</v>
      </c>
      <c r="X480" s="6">
        <v>3.8189999999999999E-3</v>
      </c>
      <c r="Y480" s="6">
        <v>1.122649607141766</v>
      </c>
      <c r="Z480" s="3">
        <f t="shared" si="230"/>
        <v>7.4474710657240113</v>
      </c>
      <c r="AA480" s="3">
        <f t="shared" si="231"/>
        <v>47.090686563075153</v>
      </c>
      <c r="AB480">
        <f t="shared" si="232"/>
        <v>19.443108212038776</v>
      </c>
      <c r="AC480" s="6">
        <f t="shared" si="235"/>
        <v>19.443108212038776</v>
      </c>
      <c r="AD480">
        <f t="shared" si="233"/>
        <v>2.1126686434846786</v>
      </c>
    </row>
    <row r="481" spans="4:30">
      <c r="D481" s="6">
        <f t="shared" si="234"/>
        <v>179543124</v>
      </c>
      <c r="E481" s="3">
        <f t="shared" si="215"/>
        <v>1.0687360181055447</v>
      </c>
      <c r="F481" s="3">
        <f t="shared" si="216"/>
        <v>22063075.5</v>
      </c>
      <c r="G481">
        <v>151926</v>
      </c>
      <c r="H481">
        <v>14708717</v>
      </c>
      <c r="I481" s="3">
        <f t="shared" si="217"/>
        <v>29417434</v>
      </c>
      <c r="J481">
        <v>2947450.4321289998</v>
      </c>
      <c r="K481" s="12">
        <f t="shared" si="218"/>
        <v>23579603.457031999</v>
      </c>
      <c r="L481" s="6">
        <f t="shared" si="219"/>
        <v>179.54312400000001</v>
      </c>
      <c r="M481" s="6">
        <f t="shared" si="220"/>
        <v>5242880</v>
      </c>
      <c r="N481" s="13">
        <f t="shared" si="221"/>
        <v>1.2475796742555916</v>
      </c>
      <c r="O481" s="13">
        <f t="shared" si="236"/>
        <v>1.3333333333333333</v>
      </c>
      <c r="P481" s="7">
        <f t="shared" si="222"/>
        <v>0</v>
      </c>
      <c r="Q481" s="7">
        <f t="shared" si="223"/>
        <v>4.7846762625434382E-3</v>
      </c>
      <c r="R481" s="6">
        <f t="shared" si="224"/>
        <v>4.7846762625434382E-3</v>
      </c>
      <c r="S481">
        <f t="shared" si="225"/>
        <v>4.7846762625434382E-3</v>
      </c>
      <c r="T481" s="1">
        <f t="shared" si="226"/>
        <v>0</v>
      </c>
      <c r="U481" s="1">
        <f t="shared" si="227"/>
        <v>0.30693378582576858</v>
      </c>
      <c r="V481" s="1">
        <f t="shared" si="228"/>
        <v>0.9201434113443907</v>
      </c>
      <c r="W481">
        <f t="shared" si="229"/>
        <v>1.2270771971701593</v>
      </c>
      <c r="X481" s="6">
        <v>4.1159999999999999E-3</v>
      </c>
      <c r="Y481" s="6">
        <v>1.1938869599999999</v>
      </c>
      <c r="Z481" s="3">
        <f t="shared" si="230"/>
        <v>7.1470928085519922</v>
      </c>
      <c r="AA481" s="3">
        <f t="shared" si="231"/>
        <v>45.830133055455782</v>
      </c>
      <c r="AB481">
        <f t="shared" si="232"/>
        <v>16.245778973358561</v>
      </c>
      <c r="AC481" s="6">
        <f t="shared" si="235"/>
        <v>16.245778973358561</v>
      </c>
      <c r="AD481">
        <f t="shared" si="233"/>
        <v>2.7800150501819156</v>
      </c>
    </row>
    <row r="482" spans="4:30">
      <c r="D482" s="6">
        <f t="shared" si="234"/>
        <v>183847960</v>
      </c>
      <c r="E482" s="3">
        <f t="shared" si="215"/>
        <v>1.0718085148609839</v>
      </c>
      <c r="F482" s="3">
        <f t="shared" si="216"/>
        <v>22516897.5</v>
      </c>
      <c r="G482">
        <v>185639</v>
      </c>
      <c r="H482">
        <v>15011265</v>
      </c>
      <c r="I482" s="3">
        <f t="shared" si="217"/>
        <v>30022530</v>
      </c>
      <c r="J482">
        <v>3016725.3085940001</v>
      </c>
      <c r="K482" s="12">
        <f t="shared" si="218"/>
        <v>24133802.468752</v>
      </c>
      <c r="L482" s="6">
        <f t="shared" si="219"/>
        <v>183.84796</v>
      </c>
      <c r="M482" s="6">
        <f t="shared" si="220"/>
        <v>5242880</v>
      </c>
      <c r="N482" s="13">
        <f t="shared" si="221"/>
        <v>1.2440033036183427</v>
      </c>
      <c r="O482" s="13">
        <f t="shared" si="236"/>
        <v>1.3333333333333333</v>
      </c>
      <c r="P482" s="7">
        <f t="shared" si="222"/>
        <v>0</v>
      </c>
      <c r="Q482" s="7">
        <f t="shared" si="223"/>
        <v>4.8971320492123584E-3</v>
      </c>
      <c r="R482" s="6">
        <f t="shared" si="224"/>
        <v>4.8971320492123584E-3</v>
      </c>
      <c r="S482">
        <f t="shared" si="225"/>
        <v>4.8971320492123584E-3</v>
      </c>
      <c r="T482" s="1">
        <f t="shared" si="226"/>
        <v>0</v>
      </c>
      <c r="U482" s="1">
        <f t="shared" si="227"/>
        <v>0.31414774941417623</v>
      </c>
      <c r="V482" s="1">
        <f t="shared" si="228"/>
        <v>0.91589590774489038</v>
      </c>
      <c r="W482">
        <f t="shared" si="229"/>
        <v>1.2300436571590665</v>
      </c>
      <c r="X482" s="6">
        <v>4.0969999999999999E-3</v>
      </c>
      <c r="Y482" s="6">
        <v>1.2191033200000001</v>
      </c>
      <c r="Z482" s="3">
        <f t="shared" si="230"/>
        <v>7.3279301928240175</v>
      </c>
      <c r="AA482" s="3">
        <f t="shared" si="231"/>
        <v>47.124827861854044</v>
      </c>
      <c r="AB482">
        <f t="shared" si="232"/>
        <v>19.529705863128104</v>
      </c>
      <c r="AC482" s="6">
        <f t="shared" si="235"/>
        <v>19.529705863128104</v>
      </c>
      <c r="AD482">
        <f t="shared" si="233"/>
        <v>0.89740852802093851</v>
      </c>
    </row>
    <row r="483" spans="4:30">
      <c r="D483" s="6">
        <f t="shared" si="234"/>
        <v>184602352</v>
      </c>
      <c r="E483" s="3">
        <f t="shared" si="215"/>
        <v>1.6041552502632566</v>
      </c>
      <c r="F483" s="3">
        <f t="shared" si="216"/>
        <v>17832414</v>
      </c>
      <c r="G483">
        <v>2097152</v>
      </c>
      <c r="H483">
        <v>11888276</v>
      </c>
      <c r="I483" s="3">
        <f t="shared" si="217"/>
        <v>23776552</v>
      </c>
      <c r="J483">
        <v>3575745.0678710002</v>
      </c>
      <c r="K483" s="12">
        <f t="shared" si="218"/>
        <v>28605960.542968001</v>
      </c>
      <c r="L483" s="6">
        <f t="shared" si="219"/>
        <v>184.602352</v>
      </c>
      <c r="M483" s="6">
        <f t="shared" si="220"/>
        <v>5242880</v>
      </c>
      <c r="N483" s="13">
        <f t="shared" si="221"/>
        <v>0.83117474640594857</v>
      </c>
      <c r="O483" s="13">
        <f t="shared" si="236"/>
        <v>1.3333333333333333</v>
      </c>
      <c r="P483" s="7">
        <f t="shared" si="222"/>
        <v>0</v>
      </c>
      <c r="Q483" s="7">
        <f t="shared" si="223"/>
        <v>5.804603992879076E-3</v>
      </c>
      <c r="R483" s="6">
        <f t="shared" si="224"/>
        <v>5.804603992879076E-3</v>
      </c>
      <c r="S483">
        <f t="shared" si="225"/>
        <v>5.804603992879076E-3</v>
      </c>
      <c r="T483" s="1">
        <f t="shared" si="226"/>
        <v>0</v>
      </c>
      <c r="U483" s="1">
        <f t="shared" si="227"/>
        <v>0.37236146836121969</v>
      </c>
      <c r="V483" s="1">
        <f t="shared" si="228"/>
        <v>1.801388631830199</v>
      </c>
      <c r="W483">
        <f t="shared" si="229"/>
        <v>2.1737501001914188</v>
      </c>
      <c r="X483" s="6">
        <v>8.0579999999999992E-3</v>
      </c>
      <c r="Y483" s="6">
        <v>2.2172162571417058</v>
      </c>
      <c r="Z483" s="3">
        <f t="shared" si="230"/>
        <v>2.9506765946885083</v>
      </c>
      <c r="AA483" s="3">
        <f t="shared" si="231"/>
        <v>28.400060107190868</v>
      </c>
      <c r="AB483">
        <f t="shared" si="232"/>
        <v>27.964705970723795</v>
      </c>
      <c r="AC483" s="6">
        <f t="shared" si="235"/>
        <v>27.964705970723795</v>
      </c>
      <c r="AD483">
        <f t="shared" si="233"/>
        <v>1.9603932097413357</v>
      </c>
    </row>
    <row r="484" spans="4:30">
      <c r="D484" s="6">
        <f t="shared" si="234"/>
        <v>186270764</v>
      </c>
      <c r="E484" s="3">
        <f t="shared" si="215"/>
        <v>1.1907096307182627</v>
      </c>
      <c r="F484" s="3">
        <f t="shared" si="216"/>
        <v>20662405.5</v>
      </c>
      <c r="G484">
        <v>1048576</v>
      </c>
      <c r="H484">
        <v>13774937</v>
      </c>
      <c r="I484" s="3">
        <f t="shared" si="217"/>
        <v>27549874</v>
      </c>
      <c r="J484">
        <v>3075365.6528320001</v>
      </c>
      <c r="K484" s="12">
        <f t="shared" si="218"/>
        <v>24602925.222656</v>
      </c>
      <c r="L484" s="6">
        <f t="shared" si="219"/>
        <v>186.27076400000001</v>
      </c>
      <c r="M484" s="6">
        <f t="shared" si="220"/>
        <v>5242880</v>
      </c>
      <c r="N484" s="13">
        <f t="shared" si="221"/>
        <v>1.1197804224771717</v>
      </c>
      <c r="O484" s="13">
        <f t="shared" si="236"/>
        <v>1.3333333333333333</v>
      </c>
      <c r="P484" s="7">
        <f t="shared" si="222"/>
        <v>0</v>
      </c>
      <c r="Q484" s="7">
        <f t="shared" si="223"/>
        <v>4.9923245111599783E-3</v>
      </c>
      <c r="R484" s="6">
        <f t="shared" si="224"/>
        <v>4.9923245111599783E-3</v>
      </c>
      <c r="S484">
        <f t="shared" si="225"/>
        <v>4.9923245111599783E-3</v>
      </c>
      <c r="T484" s="1">
        <f t="shared" si="226"/>
        <v>0</v>
      </c>
      <c r="U484" s="1">
        <f t="shared" si="227"/>
        <v>0.3202542822545249</v>
      </c>
      <c r="V484" s="1">
        <f t="shared" si="228"/>
        <v>0.89823523488380996</v>
      </c>
      <c r="W484">
        <f t="shared" si="229"/>
        <v>1.2184895171383348</v>
      </c>
      <c r="X484" s="6">
        <v>4.0179999999999999E-3</v>
      </c>
      <c r="Y484" s="6">
        <v>1.2397252000005738</v>
      </c>
      <c r="Z484" s="3">
        <f t="shared" si="230"/>
        <v>6.856613738178198</v>
      </c>
      <c r="AA484" s="3">
        <f t="shared" si="231"/>
        <v>48.985416072983575</v>
      </c>
      <c r="AB484">
        <f t="shared" si="232"/>
        <v>24.248992313588314</v>
      </c>
      <c r="AC484" s="6">
        <f t="shared" si="235"/>
        <v>24.248992313588314</v>
      </c>
      <c r="AD484">
        <f t="shared" si="233"/>
        <v>1.7129346779616372</v>
      </c>
    </row>
    <row r="485" spans="4:30">
      <c r="D485" s="6">
        <f t="shared" si="234"/>
        <v>186926896</v>
      </c>
      <c r="E485" s="3">
        <f t="shared" si="215"/>
        <v>1.3167065486862259</v>
      </c>
      <c r="F485" s="3">
        <f t="shared" si="216"/>
        <v>20316927</v>
      </c>
      <c r="G485">
        <v>1219574</v>
      </c>
      <c r="H485">
        <v>13544618</v>
      </c>
      <c r="I485" s="3">
        <f t="shared" si="217"/>
        <v>27089236</v>
      </c>
      <c r="J485">
        <v>3343928.8537599999</v>
      </c>
      <c r="K485" s="12">
        <f t="shared" si="218"/>
        <v>26751430.830079999</v>
      </c>
      <c r="L485" s="6">
        <f t="shared" si="219"/>
        <v>186.926896</v>
      </c>
      <c r="M485" s="6">
        <f t="shared" si="220"/>
        <v>5242880</v>
      </c>
      <c r="N485" s="13">
        <f t="shared" si="221"/>
        <v>1.0126275552162303</v>
      </c>
      <c r="O485" s="13">
        <f t="shared" si="236"/>
        <v>1.3333333333333333</v>
      </c>
      <c r="P485" s="7">
        <f t="shared" si="222"/>
        <v>0</v>
      </c>
      <c r="Q485" s="7">
        <f t="shared" si="223"/>
        <v>5.4282904424155934E-3</v>
      </c>
      <c r="R485" s="6">
        <f t="shared" si="224"/>
        <v>5.4282904424155934E-3</v>
      </c>
      <c r="S485">
        <f t="shared" si="225"/>
        <v>5.4282904424155934E-3</v>
      </c>
      <c r="T485" s="1">
        <f t="shared" si="226"/>
        <v>0</v>
      </c>
      <c r="U485" s="1">
        <f t="shared" si="227"/>
        <v>0.34822120549630986</v>
      </c>
      <c r="V485" s="1">
        <f t="shared" si="228"/>
        <v>1.0120236207862139</v>
      </c>
      <c r="W485">
        <f t="shared" si="229"/>
        <v>1.3602448262825237</v>
      </c>
      <c r="X485" s="6">
        <v>4.5269999999999998E-3</v>
      </c>
      <c r="Y485" s="6">
        <v>1.4055003529398449</v>
      </c>
      <c r="Z485" s="3">
        <f t="shared" si="230"/>
        <v>5.9839266622487299</v>
      </c>
      <c r="AA485" s="3">
        <f t="shared" si="231"/>
        <v>47.274452538246081</v>
      </c>
      <c r="AB485">
        <f t="shared" si="232"/>
        <v>19.90922117109772</v>
      </c>
      <c r="AC485" s="6">
        <f t="shared" si="235"/>
        <v>19.90922117109772</v>
      </c>
      <c r="AD485">
        <f t="shared" si="233"/>
        <v>3.219887249594882</v>
      </c>
    </row>
    <row r="486" spans="4:30">
      <c r="D486" s="6">
        <f t="shared" si="234"/>
        <v>194816428</v>
      </c>
      <c r="E486" s="3">
        <f t="shared" si="215"/>
        <v>1.0024656614253016</v>
      </c>
      <c r="F486" s="3">
        <f t="shared" si="216"/>
        <v>24256753.5</v>
      </c>
      <c r="G486">
        <v>38120</v>
      </c>
      <c r="H486">
        <v>16171169</v>
      </c>
      <c r="I486" s="3">
        <f t="shared" si="217"/>
        <v>32342338</v>
      </c>
      <c r="J486">
        <v>3039570.3051760001</v>
      </c>
      <c r="K486" s="12">
        <f t="shared" si="218"/>
        <v>24316562.441408001</v>
      </c>
      <c r="L486" s="6">
        <f t="shared" si="219"/>
        <v>194.816428</v>
      </c>
      <c r="M486" s="6">
        <f t="shared" si="220"/>
        <v>5242880</v>
      </c>
      <c r="N486" s="13">
        <f t="shared" si="221"/>
        <v>1.3300538708105027</v>
      </c>
      <c r="O486" s="13">
        <f t="shared" si="236"/>
        <v>1.3333333333333333</v>
      </c>
      <c r="P486" s="7">
        <f t="shared" si="222"/>
        <v>0</v>
      </c>
      <c r="Q486" s="7">
        <f t="shared" si="223"/>
        <v>4.9342169520396563E-3</v>
      </c>
      <c r="R486" s="6">
        <f t="shared" si="224"/>
        <v>4.9342169520396563E-3</v>
      </c>
      <c r="S486">
        <f t="shared" si="225"/>
        <v>4.9342169520396563E-3</v>
      </c>
      <c r="T486" s="1">
        <f t="shared" si="226"/>
        <v>0</v>
      </c>
      <c r="U486" s="1">
        <f t="shared" si="227"/>
        <v>0.3165267211558741</v>
      </c>
      <c r="V486" s="1">
        <f t="shared" si="228"/>
        <v>1.516135232200597</v>
      </c>
      <c r="W486">
        <f t="shared" si="229"/>
        <v>1.832661953356471</v>
      </c>
      <c r="X486" s="6">
        <v>6.7819999999999998E-3</v>
      </c>
      <c r="Y486" s="6">
        <v>1.81842375</v>
      </c>
      <c r="Z486" s="3">
        <f t="shared" si="230"/>
        <v>4.7688496018873492</v>
      </c>
      <c r="AA486" s="3">
        <f t="shared" si="231"/>
        <v>28.68364782236273</v>
      </c>
      <c r="AB486">
        <f t="shared" si="232"/>
        <v>27.245400294313534</v>
      </c>
      <c r="AC486" s="6">
        <f t="shared" si="235"/>
        <v>27.245400294313534</v>
      </c>
      <c r="AD486">
        <f t="shared" si="233"/>
        <v>0.78299699706798098</v>
      </c>
    </row>
    <row r="487" spans="4:30">
      <c r="D487" s="6">
        <f t="shared" si="234"/>
        <v>194816428</v>
      </c>
      <c r="E487" s="3">
        <f t="shared" si="215"/>
        <v>1.0024507044117013</v>
      </c>
      <c r="F487" s="3">
        <f t="shared" si="216"/>
        <v>24256753.5</v>
      </c>
      <c r="G487">
        <v>38120</v>
      </c>
      <c r="H487">
        <v>16171169</v>
      </c>
      <c r="I487" s="3">
        <f t="shared" si="217"/>
        <v>32342338</v>
      </c>
      <c r="J487">
        <v>3039524.9541020002</v>
      </c>
      <c r="K487" s="12">
        <f t="shared" si="218"/>
        <v>24316199.632816002</v>
      </c>
      <c r="L487" s="6">
        <f t="shared" si="219"/>
        <v>194.816428</v>
      </c>
      <c r="M487" s="6">
        <f t="shared" si="220"/>
        <v>5242880</v>
      </c>
      <c r="N487" s="13">
        <f t="shared" si="221"/>
        <v>1.3300737158101095</v>
      </c>
      <c r="O487" s="13">
        <f t="shared" si="236"/>
        <v>1.3333333333333333</v>
      </c>
      <c r="P487" s="7">
        <f t="shared" si="222"/>
        <v>0</v>
      </c>
      <c r="Q487" s="7">
        <f t="shared" si="223"/>
        <v>4.9341433324106773E-3</v>
      </c>
      <c r="R487" s="6">
        <f t="shared" si="224"/>
        <v>4.9341433324106773E-3</v>
      </c>
      <c r="S487">
        <f t="shared" si="225"/>
        <v>4.9341433324106773E-3</v>
      </c>
      <c r="T487" s="1">
        <f t="shared" si="226"/>
        <v>0</v>
      </c>
      <c r="U487" s="1">
        <f t="shared" si="227"/>
        <v>0.31652199850585688</v>
      </c>
      <c r="V487" s="1">
        <f t="shared" si="228"/>
        <v>1.5136761511693075</v>
      </c>
      <c r="W487">
        <f t="shared" si="229"/>
        <v>1.8301981496751645</v>
      </c>
      <c r="X487" s="6">
        <v>6.7710000000000001E-3</v>
      </c>
      <c r="Y487" s="6">
        <v>1.819254849997743</v>
      </c>
      <c r="Z487" s="3">
        <f t="shared" si="230"/>
        <v>4.7765969576133509</v>
      </c>
      <c r="AA487" s="3">
        <f t="shared" si="231"/>
        <v>28.729817909101762</v>
      </c>
      <c r="AB487">
        <f t="shared" si="232"/>
        <v>27.128292240279468</v>
      </c>
      <c r="AC487" s="6">
        <f t="shared" si="235"/>
        <v>27.128292240279468</v>
      </c>
      <c r="AD487">
        <f t="shared" si="233"/>
        <v>0.6015264808795231</v>
      </c>
    </row>
    <row r="488" spans="4:30">
      <c r="D488" s="6">
        <f t="shared" si="234"/>
        <v>216621836</v>
      </c>
      <c r="E488" s="3">
        <f t="shared" si="215"/>
        <v>1.4104415992370454</v>
      </c>
      <c r="F488" s="3">
        <f t="shared" si="216"/>
        <v>21918994.5</v>
      </c>
      <c r="G488">
        <v>2063494</v>
      </c>
      <c r="H488">
        <v>14612663</v>
      </c>
      <c r="I488" s="3">
        <f t="shared" si="217"/>
        <v>29225326</v>
      </c>
      <c r="J488">
        <v>3864432.7070309999</v>
      </c>
      <c r="K488" s="12">
        <f t="shared" si="218"/>
        <v>30915461.656248</v>
      </c>
      <c r="L488" s="6">
        <f t="shared" si="219"/>
        <v>216.621836</v>
      </c>
      <c r="M488" s="6">
        <f t="shared" si="220"/>
        <v>5242880</v>
      </c>
      <c r="N488" s="13">
        <f t="shared" si="221"/>
        <v>0.94533040861427908</v>
      </c>
      <c r="O488" s="13">
        <f t="shared" si="236"/>
        <v>1.3333333333333333</v>
      </c>
      <c r="P488" s="7">
        <f t="shared" si="222"/>
        <v>0</v>
      </c>
      <c r="Q488" s="7">
        <f t="shared" si="223"/>
        <v>6.2732384707728508E-3</v>
      </c>
      <c r="R488" s="6">
        <f t="shared" si="224"/>
        <v>6.2732384707728508E-3</v>
      </c>
      <c r="S488">
        <f t="shared" si="225"/>
        <v>6.2732384707728508E-3</v>
      </c>
      <c r="T488" s="1">
        <f t="shared" si="226"/>
        <v>0</v>
      </c>
      <c r="U488" s="1">
        <f t="shared" si="227"/>
        <v>0.40242405704552847</v>
      </c>
      <c r="V488" s="1">
        <f t="shared" si="228"/>
        <v>2.0057159102482687</v>
      </c>
      <c r="W488">
        <f t="shared" si="229"/>
        <v>2.4081399672937973</v>
      </c>
      <c r="X488" s="6">
        <v>8.9720000000000008E-3</v>
      </c>
      <c r="Y488" s="6">
        <v>2.4738970588266964</v>
      </c>
      <c r="Z488" s="3">
        <f t="shared" si="230"/>
        <v>3.2573925546143556</v>
      </c>
      <c r="AA488" s="3">
        <f t="shared" si="231"/>
        <v>27.566171784438694</v>
      </c>
      <c r="AB488">
        <f t="shared" si="232"/>
        <v>30.079820878590613</v>
      </c>
      <c r="AC488" s="6">
        <f t="shared" si="235"/>
        <v>30.079820878590613</v>
      </c>
      <c r="AD488">
        <f t="shared" si="233"/>
        <v>2.6580366914735709</v>
      </c>
    </row>
    <row r="489" spans="4:30">
      <c r="D489" s="6">
        <f t="shared" si="234"/>
        <v>217107456</v>
      </c>
      <c r="E489" s="3">
        <f t="shared" si="215"/>
        <v>1.0459239309919623</v>
      </c>
      <c r="F489" s="3">
        <f t="shared" si="216"/>
        <v>27102582</v>
      </c>
      <c r="G489">
        <v>14340</v>
      </c>
      <c r="H489">
        <v>18068388</v>
      </c>
      <c r="I489" s="3">
        <f t="shared" si="217"/>
        <v>36136776</v>
      </c>
      <c r="J489">
        <v>3543404.8881839998</v>
      </c>
      <c r="K489" s="12">
        <f t="shared" si="218"/>
        <v>28347239.105471998</v>
      </c>
      <c r="L489" s="6">
        <f t="shared" si="219"/>
        <v>217.10745600000001</v>
      </c>
      <c r="M489" s="6">
        <f t="shared" si="220"/>
        <v>5242880</v>
      </c>
      <c r="N489" s="13">
        <f t="shared" si="221"/>
        <v>1.274789966865745</v>
      </c>
      <c r="O489" s="13">
        <f t="shared" si="236"/>
        <v>1.3333333333333333</v>
      </c>
      <c r="P489" s="7">
        <f t="shared" si="222"/>
        <v>0</v>
      </c>
      <c r="Q489" s="7">
        <f t="shared" si="223"/>
        <v>5.7521053016752989E-3</v>
      </c>
      <c r="R489" s="6">
        <f t="shared" si="224"/>
        <v>5.7521053016752989E-3</v>
      </c>
      <c r="S489">
        <f t="shared" si="225"/>
        <v>5.7521053016752989E-3</v>
      </c>
      <c r="T489" s="1">
        <f t="shared" si="226"/>
        <v>0</v>
      </c>
      <c r="U489" s="1">
        <f t="shared" si="227"/>
        <v>0.36899371239239526</v>
      </c>
      <c r="V489" s="1">
        <f t="shared" si="228"/>
        <v>1.1649337503682264</v>
      </c>
      <c r="W489">
        <f t="shared" si="229"/>
        <v>1.5339274627606216</v>
      </c>
      <c r="X489" s="6">
        <v>5.2110000000000004E-3</v>
      </c>
      <c r="Y489" s="6">
        <v>1.5175589999988421</v>
      </c>
      <c r="Z489" s="3">
        <f t="shared" si="230"/>
        <v>6.9347104202648238</v>
      </c>
      <c r="AA489" s="3">
        <f t="shared" si="231"/>
        <v>43.519077498325842</v>
      </c>
      <c r="AB489">
        <f t="shared" si="232"/>
        <v>10.383905232686596</v>
      </c>
      <c r="AC489" s="6">
        <f t="shared" si="235"/>
        <v>10.383905232686596</v>
      </c>
      <c r="AD489">
        <f t="shared" si="233"/>
        <v>1.0786047041197073</v>
      </c>
    </row>
    <row r="490" spans="4:30">
      <c r="D490" s="6">
        <f t="shared" si="234"/>
        <v>220680600</v>
      </c>
      <c r="E490" s="3">
        <f t="shared" si="215"/>
        <v>1.1014151776451522</v>
      </c>
      <c r="F490" s="3">
        <f t="shared" si="216"/>
        <v>26326012.5</v>
      </c>
      <c r="G490">
        <v>503625</v>
      </c>
      <c r="H490">
        <v>17550675</v>
      </c>
      <c r="I490" s="3">
        <f t="shared" si="217"/>
        <v>35101350</v>
      </c>
      <c r="J490">
        <v>3624483.7167969998</v>
      </c>
      <c r="K490" s="12">
        <f t="shared" si="218"/>
        <v>28995869.734375998</v>
      </c>
      <c r="L490" s="6">
        <f t="shared" si="219"/>
        <v>220.6806</v>
      </c>
      <c r="M490" s="6">
        <f t="shared" si="220"/>
        <v>5242880</v>
      </c>
      <c r="N490" s="13">
        <f t="shared" si="221"/>
        <v>1.2105637913797653</v>
      </c>
      <c r="O490" s="13">
        <f t="shared" si="236"/>
        <v>1.3333333333333333</v>
      </c>
      <c r="P490" s="7">
        <f t="shared" si="222"/>
        <v>0</v>
      </c>
      <c r="Q490" s="7">
        <f t="shared" si="223"/>
        <v>5.8837227641542981E-3</v>
      </c>
      <c r="R490" s="6">
        <f t="shared" si="224"/>
        <v>5.8837227641542981E-3</v>
      </c>
      <c r="S490">
        <f t="shared" si="225"/>
        <v>5.8837227641542981E-3</v>
      </c>
      <c r="T490" s="1">
        <f t="shared" si="226"/>
        <v>0</v>
      </c>
      <c r="U490" s="1">
        <f t="shared" si="227"/>
        <v>0.37743688468300823</v>
      </c>
      <c r="V490" s="1">
        <f t="shared" si="228"/>
        <v>1.0328140331416631</v>
      </c>
      <c r="W490">
        <f t="shared" si="229"/>
        <v>1.4102509178246714</v>
      </c>
      <c r="X490" s="6">
        <v>4.62E-3</v>
      </c>
      <c r="Y490" s="6">
        <v>1.4070074117668798</v>
      </c>
      <c r="Z490" s="3">
        <f t="shared" si="230"/>
        <v>7.5976948051948048</v>
      </c>
      <c r="AA490" s="3">
        <f t="shared" si="231"/>
        <v>50.209298241343717</v>
      </c>
      <c r="AB490">
        <f t="shared" si="232"/>
        <v>27.353306583426367</v>
      </c>
      <c r="AC490" s="6">
        <f t="shared" si="235"/>
        <v>27.353306583426367</v>
      </c>
      <c r="AD490">
        <f t="shared" si="233"/>
        <v>0.23052515791075001</v>
      </c>
    </row>
    <row r="491" spans="4:30">
      <c r="D491" s="6">
        <f t="shared" si="234"/>
        <v>220680600</v>
      </c>
      <c r="E491" s="3">
        <f t="shared" si="215"/>
        <v>1.1012197963154504</v>
      </c>
      <c r="F491" s="3">
        <f t="shared" si="216"/>
        <v>26326012.5</v>
      </c>
      <c r="G491">
        <v>503625</v>
      </c>
      <c r="H491">
        <v>17550675</v>
      </c>
      <c r="I491" s="3">
        <f t="shared" si="217"/>
        <v>35101350</v>
      </c>
      <c r="J491">
        <v>3623840.765381</v>
      </c>
      <c r="K491" s="12">
        <f t="shared" si="218"/>
        <v>28990726.123048</v>
      </c>
      <c r="L491" s="6">
        <f t="shared" si="219"/>
        <v>220.6806</v>
      </c>
      <c r="M491" s="6">
        <f t="shared" si="220"/>
        <v>5242880</v>
      </c>
      <c r="N491" s="13">
        <f t="shared" si="221"/>
        <v>1.2107785728103573</v>
      </c>
      <c r="O491" s="13">
        <f t="shared" si="236"/>
        <v>1.3333333333333333</v>
      </c>
      <c r="P491" s="7">
        <f t="shared" si="222"/>
        <v>0</v>
      </c>
      <c r="Q491" s="7">
        <f t="shared" si="223"/>
        <v>5.8826790436748728E-3</v>
      </c>
      <c r="R491" s="6">
        <f t="shared" si="224"/>
        <v>5.8826790436748728E-3</v>
      </c>
      <c r="S491">
        <f t="shared" si="225"/>
        <v>5.8826790436748728E-3</v>
      </c>
      <c r="T491" s="1">
        <f t="shared" si="226"/>
        <v>0</v>
      </c>
      <c r="U491" s="1">
        <f t="shared" si="227"/>
        <v>0.37736993071151348</v>
      </c>
      <c r="V491" s="1">
        <f t="shared" si="228"/>
        <v>1.0359437726360317</v>
      </c>
      <c r="W491">
        <f t="shared" si="229"/>
        <v>1.4133137033475451</v>
      </c>
      <c r="X491" s="6">
        <v>4.6340000000000001E-3</v>
      </c>
      <c r="Y491" s="6">
        <v>1.4115436588238022</v>
      </c>
      <c r="Z491" s="3">
        <f t="shared" si="230"/>
        <v>7.5747410444540346</v>
      </c>
      <c r="AA491" s="3">
        <f t="shared" si="231"/>
        <v>50.048728740695722</v>
      </c>
      <c r="AB491">
        <f t="shared" si="232"/>
        <v>26.946030290782751</v>
      </c>
      <c r="AC491" s="6">
        <f t="shared" si="235"/>
        <v>26.946030290782751</v>
      </c>
      <c r="AD491">
        <f t="shared" si="233"/>
        <v>0.12539778792374653</v>
      </c>
    </row>
    <row r="492" spans="4:30">
      <c r="D492" s="6">
        <f t="shared" si="234"/>
        <v>220680600</v>
      </c>
      <c r="E492" s="3">
        <f t="shared" si="215"/>
        <v>1.1014402091045121</v>
      </c>
      <c r="F492" s="3">
        <f t="shared" si="216"/>
        <v>26326012.5</v>
      </c>
      <c r="G492">
        <v>503625</v>
      </c>
      <c r="H492">
        <v>17550675</v>
      </c>
      <c r="I492" s="3">
        <f t="shared" si="217"/>
        <v>35101350</v>
      </c>
      <c r="J492">
        <v>3624566.0891109998</v>
      </c>
      <c r="K492" s="12">
        <f t="shared" si="218"/>
        <v>28996528.712887999</v>
      </c>
      <c r="L492" s="6">
        <f t="shared" si="219"/>
        <v>220.6806</v>
      </c>
      <c r="M492" s="6">
        <f t="shared" si="220"/>
        <v>5242880</v>
      </c>
      <c r="N492" s="13">
        <f t="shared" si="221"/>
        <v>1.2105362799650776</v>
      </c>
      <c r="O492" s="13">
        <f t="shared" si="236"/>
        <v>1.3333333333333333</v>
      </c>
      <c r="P492" s="7">
        <f t="shared" si="222"/>
        <v>0</v>
      </c>
      <c r="Q492" s="7">
        <f t="shared" si="223"/>
        <v>5.8838564813667033E-3</v>
      </c>
      <c r="R492" s="6">
        <f t="shared" si="224"/>
        <v>5.8838564813667033E-3</v>
      </c>
      <c r="S492">
        <f t="shared" si="225"/>
        <v>5.8838564813667033E-3</v>
      </c>
      <c r="T492" s="1">
        <f t="shared" si="226"/>
        <v>0</v>
      </c>
      <c r="U492" s="1">
        <f t="shared" si="227"/>
        <v>0.37744546255285383</v>
      </c>
      <c r="V492" s="1">
        <f t="shared" si="228"/>
        <v>1.0343789028888473</v>
      </c>
      <c r="W492">
        <f t="shared" si="229"/>
        <v>1.4118243654417011</v>
      </c>
      <c r="X492" s="6">
        <v>4.627E-3</v>
      </c>
      <c r="Y492" s="6">
        <v>1.40999149375</v>
      </c>
      <c r="Z492" s="3">
        <f t="shared" si="230"/>
        <v>7.5862005619191706</v>
      </c>
      <c r="AA492" s="3">
        <f t="shared" si="231"/>
        <v>50.134477999374106</v>
      </c>
      <c r="AB492">
        <f t="shared" si="232"/>
        <v>27.163528881925725</v>
      </c>
      <c r="AC492" s="6">
        <f t="shared" si="235"/>
        <v>27.163528881925725</v>
      </c>
      <c r="AD492">
        <f t="shared" si="233"/>
        <v>0.12999168433466296</v>
      </c>
    </row>
    <row r="493" spans="4:30">
      <c r="D493" s="6">
        <f t="shared" si="234"/>
        <v>220680600</v>
      </c>
      <c r="E493" s="3">
        <f t="shared" si="215"/>
        <v>1.1016426042760559</v>
      </c>
      <c r="F493" s="3">
        <f t="shared" si="216"/>
        <v>26326012.5</v>
      </c>
      <c r="G493">
        <v>503625</v>
      </c>
      <c r="H493">
        <v>17550675</v>
      </c>
      <c r="I493" s="3">
        <f t="shared" si="217"/>
        <v>35101350</v>
      </c>
      <c r="J493">
        <v>3625232.1213380001</v>
      </c>
      <c r="K493" s="12">
        <f t="shared" si="218"/>
        <v>29001856.970704</v>
      </c>
      <c r="L493" s="6">
        <f t="shared" si="219"/>
        <v>220.6806</v>
      </c>
      <c r="M493" s="6">
        <f t="shared" si="220"/>
        <v>5242880</v>
      </c>
      <c r="N493" s="13">
        <f t="shared" si="221"/>
        <v>1.2103138787098136</v>
      </c>
      <c r="O493" s="13">
        <f t="shared" si="236"/>
        <v>1.3333333333333333</v>
      </c>
      <c r="P493" s="7">
        <f t="shared" si="222"/>
        <v>0</v>
      </c>
      <c r="Q493" s="7">
        <f t="shared" si="223"/>
        <v>5.884937669552899E-3</v>
      </c>
      <c r="R493" s="6">
        <f t="shared" si="224"/>
        <v>5.884937669552899E-3</v>
      </c>
      <c r="S493">
        <f t="shared" si="225"/>
        <v>5.884937669552899E-3</v>
      </c>
      <c r="T493" s="1">
        <f t="shared" si="226"/>
        <v>0</v>
      </c>
      <c r="U493" s="1">
        <f t="shared" si="227"/>
        <v>0.37751482005270753</v>
      </c>
      <c r="V493" s="1">
        <f t="shared" si="228"/>
        <v>1.0258838956898466</v>
      </c>
      <c r="W493">
        <f t="shared" si="229"/>
        <v>1.4033987157425543</v>
      </c>
      <c r="X493" s="6">
        <v>4.5890000000000002E-3</v>
      </c>
      <c r="Y493" s="6">
        <v>1.3990241352924981</v>
      </c>
      <c r="Z493" s="3">
        <f t="shared" si="230"/>
        <v>7.6490193942035303</v>
      </c>
      <c r="AA493" s="3">
        <f t="shared" si="231"/>
        <v>50.558913873530614</v>
      </c>
      <c r="AB493">
        <f t="shared" si="232"/>
        <v>28.240088680603591</v>
      </c>
      <c r="AC493" s="6">
        <f t="shared" si="235"/>
        <v>28.240088680603591</v>
      </c>
      <c r="AD493">
        <f t="shared" si="233"/>
        <v>0.31268799012831278</v>
      </c>
    </row>
    <row r="494" spans="4:30">
      <c r="D494" s="6">
        <f t="shared" si="234"/>
        <v>220680600</v>
      </c>
      <c r="E494" s="3">
        <f t="shared" si="215"/>
        <v>1.1014454860118297</v>
      </c>
      <c r="F494" s="3">
        <f t="shared" si="216"/>
        <v>26326012.5</v>
      </c>
      <c r="G494">
        <v>503625</v>
      </c>
      <c r="H494">
        <v>17550675</v>
      </c>
      <c r="I494" s="3">
        <f t="shared" si="217"/>
        <v>35101350</v>
      </c>
      <c r="J494">
        <v>3624583.4541020002</v>
      </c>
      <c r="K494" s="12">
        <f t="shared" si="218"/>
        <v>28996667.632816002</v>
      </c>
      <c r="L494" s="6">
        <f t="shared" si="219"/>
        <v>220.6806</v>
      </c>
      <c r="M494" s="6">
        <f t="shared" si="220"/>
        <v>5242880</v>
      </c>
      <c r="N494" s="13">
        <f t="shared" si="221"/>
        <v>1.210530480415454</v>
      </c>
      <c r="O494" s="13">
        <f t="shared" si="236"/>
        <v>1.3333333333333333</v>
      </c>
      <c r="P494" s="7">
        <f t="shared" si="222"/>
        <v>0</v>
      </c>
      <c r="Q494" s="7">
        <f t="shared" si="223"/>
        <v>5.8838846704277756E-3</v>
      </c>
      <c r="R494" s="6">
        <f t="shared" si="224"/>
        <v>5.8838846704277756E-3</v>
      </c>
      <c r="S494">
        <f t="shared" si="225"/>
        <v>5.8838846704277756E-3</v>
      </c>
      <c r="T494" s="1">
        <f t="shared" si="226"/>
        <v>0</v>
      </c>
      <c r="U494" s="1">
        <f t="shared" si="227"/>
        <v>0.37744727086228985</v>
      </c>
      <c r="V494" s="1">
        <f t="shared" si="228"/>
        <v>1.0368379839201369</v>
      </c>
      <c r="W494">
        <f t="shared" si="229"/>
        <v>1.4142852547824267</v>
      </c>
      <c r="X494" s="6">
        <v>4.6379999999999998E-3</v>
      </c>
      <c r="Y494" s="6">
        <v>1.414753694119284</v>
      </c>
      <c r="Z494" s="3">
        <f t="shared" si="230"/>
        <v>7.5682082794307899</v>
      </c>
      <c r="AA494" s="3">
        <f t="shared" si="231"/>
        <v>50.01581307945839</v>
      </c>
      <c r="AB494">
        <f t="shared" si="232"/>
        <v>26.862541406377225</v>
      </c>
      <c r="AC494" s="6">
        <f t="shared" si="235"/>
        <v>26.862541406377225</v>
      </c>
      <c r="AD494">
        <f t="shared" si="233"/>
        <v>3.3111017048721367E-2</v>
      </c>
    </row>
    <row r="495" spans="4:30">
      <c r="D495" s="6">
        <f t="shared" si="234"/>
        <v>220680600</v>
      </c>
      <c r="E495" s="3">
        <f t="shared" si="215"/>
        <v>1.1016010067247366</v>
      </c>
      <c r="F495" s="3">
        <f t="shared" si="216"/>
        <v>26326012.5</v>
      </c>
      <c r="G495">
        <v>503625</v>
      </c>
      <c r="H495">
        <v>17550675</v>
      </c>
      <c r="I495" s="3">
        <f t="shared" si="217"/>
        <v>35101350</v>
      </c>
      <c r="J495">
        <v>3625095.234131</v>
      </c>
      <c r="K495" s="12">
        <f t="shared" si="218"/>
        <v>29000761.873048</v>
      </c>
      <c r="L495" s="6">
        <f t="shared" si="219"/>
        <v>220.6806</v>
      </c>
      <c r="M495" s="6">
        <f t="shared" si="220"/>
        <v>5242880</v>
      </c>
      <c r="N495" s="13">
        <f t="shared" si="221"/>
        <v>1.2103595813674679</v>
      </c>
      <c r="O495" s="13">
        <f t="shared" si="236"/>
        <v>1.3333333333333333</v>
      </c>
      <c r="P495" s="7">
        <f t="shared" si="222"/>
        <v>0</v>
      </c>
      <c r="Q495" s="7">
        <f t="shared" si="223"/>
        <v>5.8847154568354813E-3</v>
      </c>
      <c r="R495" s="6">
        <f t="shared" si="224"/>
        <v>5.8847154568354813E-3</v>
      </c>
      <c r="S495">
        <f t="shared" si="225"/>
        <v>5.8847154568354813E-3</v>
      </c>
      <c r="T495" s="1">
        <f t="shared" si="226"/>
        <v>0</v>
      </c>
      <c r="U495" s="1">
        <f t="shared" si="227"/>
        <v>0.37750056525533499</v>
      </c>
      <c r="V495" s="1">
        <f t="shared" si="228"/>
        <v>1.0292371880052416</v>
      </c>
      <c r="W495">
        <f t="shared" si="229"/>
        <v>1.4067377532605765</v>
      </c>
      <c r="X495" s="6">
        <v>4.6039999999999996E-3</v>
      </c>
      <c r="Y495" s="6">
        <v>1.4077407058807279</v>
      </c>
      <c r="Z495" s="3">
        <f t="shared" si="230"/>
        <v>7.624098609904431</v>
      </c>
      <c r="AA495" s="3">
        <f t="shared" si="231"/>
        <v>50.392288224236317</v>
      </c>
      <c r="AB495">
        <f t="shared" si="232"/>
        <v>27.817451277920981</v>
      </c>
      <c r="AC495" s="6">
        <f t="shared" si="235"/>
        <v>27.817451277920981</v>
      </c>
      <c r="AD495">
        <f t="shared" si="233"/>
        <v>7.1245550829184615E-2</v>
      </c>
    </row>
    <row r="496" spans="4:30">
      <c r="D496" s="6">
        <f t="shared" si="234"/>
        <v>221163600</v>
      </c>
      <c r="E496" s="3">
        <f t="shared" si="215"/>
        <v>1.1021493178690129</v>
      </c>
      <c r="F496" s="3">
        <f t="shared" si="216"/>
        <v>26383312.5</v>
      </c>
      <c r="G496">
        <v>504855</v>
      </c>
      <c r="H496">
        <v>17588875</v>
      </c>
      <c r="I496" s="3">
        <f t="shared" si="217"/>
        <v>35177750</v>
      </c>
      <c r="J496">
        <v>3634793.734375</v>
      </c>
      <c r="K496" s="12">
        <f t="shared" si="218"/>
        <v>29078349.875</v>
      </c>
      <c r="L496" s="6">
        <f t="shared" si="219"/>
        <v>221.1636</v>
      </c>
      <c r="M496" s="6">
        <f t="shared" si="220"/>
        <v>5242880</v>
      </c>
      <c r="N496" s="13">
        <f t="shared" si="221"/>
        <v>1.2097574364164294</v>
      </c>
      <c r="O496" s="13">
        <f t="shared" si="236"/>
        <v>1.3333333333333333</v>
      </c>
      <c r="P496" s="7">
        <f t="shared" si="222"/>
        <v>0</v>
      </c>
      <c r="Q496" s="7">
        <f t="shared" si="223"/>
        <v>5.9004592954405022E-3</v>
      </c>
      <c r="R496" s="6">
        <f t="shared" si="224"/>
        <v>5.9004592954405022E-3</v>
      </c>
      <c r="S496">
        <f t="shared" si="225"/>
        <v>5.9004592954405022E-3</v>
      </c>
      <c r="T496" s="1">
        <f t="shared" si="226"/>
        <v>0</v>
      </c>
      <c r="U496" s="1">
        <f t="shared" si="227"/>
        <v>0.37851052198413154</v>
      </c>
      <c r="V496" s="1">
        <f t="shared" si="228"/>
        <v>1.0294607408262679</v>
      </c>
      <c r="W496">
        <f t="shared" si="229"/>
        <v>1.4079712628103995</v>
      </c>
      <c r="X496" s="6">
        <v>4.6049999999999997E-3</v>
      </c>
      <c r="Y496" s="6">
        <v>1.3975311562499999</v>
      </c>
      <c r="Z496" s="3">
        <f t="shared" si="230"/>
        <v>7.6390336590662331</v>
      </c>
      <c r="AA496" s="3">
        <f t="shared" si="231"/>
        <v>50.516134419109662</v>
      </c>
      <c r="AB496">
        <f t="shared" si="232"/>
        <v>28.131580791324701</v>
      </c>
      <c r="AC496" s="6">
        <f t="shared" si="235"/>
        <v>28.131580791324701</v>
      </c>
      <c r="AD496">
        <f t="shared" si="233"/>
        <v>0.74703927091068179</v>
      </c>
    </row>
    <row r="497" spans="4:30">
      <c r="D497" s="6">
        <f t="shared" si="234"/>
        <v>221163600</v>
      </c>
      <c r="E497" s="3">
        <f t="shared" si="215"/>
        <v>1.102349505072951</v>
      </c>
      <c r="F497" s="3">
        <f t="shared" si="216"/>
        <v>26383312.5</v>
      </c>
      <c r="G497">
        <v>504855</v>
      </c>
      <c r="H497">
        <v>17588875</v>
      </c>
      <c r="I497" s="3">
        <f t="shared" si="217"/>
        <v>35177750</v>
      </c>
      <c r="J497">
        <v>3635453.93457</v>
      </c>
      <c r="K497" s="12">
        <f t="shared" si="218"/>
        <v>29083631.47656</v>
      </c>
      <c r="L497" s="6">
        <f t="shared" si="219"/>
        <v>221.1636</v>
      </c>
      <c r="M497" s="6">
        <f t="shared" si="220"/>
        <v>5242880</v>
      </c>
      <c r="N497" s="13">
        <f t="shared" si="221"/>
        <v>1.2095377438801467</v>
      </c>
      <c r="O497" s="13">
        <f t="shared" si="236"/>
        <v>1.3333333333333333</v>
      </c>
      <c r="P497" s="7">
        <f t="shared" si="222"/>
        <v>0</v>
      </c>
      <c r="Q497" s="7">
        <f t="shared" si="223"/>
        <v>5.901531016330906E-3</v>
      </c>
      <c r="R497" s="6">
        <f t="shared" si="224"/>
        <v>5.901531016330906E-3</v>
      </c>
      <c r="S497">
        <f t="shared" si="225"/>
        <v>5.901531016330906E-3</v>
      </c>
      <c r="T497" s="1">
        <f t="shared" si="226"/>
        <v>0</v>
      </c>
      <c r="U497" s="1">
        <f t="shared" si="227"/>
        <v>0.37857927216328485</v>
      </c>
      <c r="V497" s="1">
        <f t="shared" si="228"/>
        <v>1.0303549521103734</v>
      </c>
      <c r="W497">
        <f t="shared" si="229"/>
        <v>1.4089342242736582</v>
      </c>
      <c r="X497" s="6">
        <v>4.6090000000000002E-3</v>
      </c>
      <c r="Y497" s="6">
        <v>1.4005937647050692</v>
      </c>
      <c r="Z497" s="3">
        <f t="shared" si="230"/>
        <v>7.6324039921891949</v>
      </c>
      <c r="AA497" s="3">
        <f t="shared" si="231"/>
        <v>50.481460579839442</v>
      </c>
      <c r="AB497">
        <f t="shared" si="232"/>
        <v>28.043632378626725</v>
      </c>
      <c r="AC497" s="6">
        <f t="shared" si="235"/>
        <v>28.043632378626725</v>
      </c>
      <c r="AD497">
        <f t="shared" si="233"/>
        <v>0.59549455229406023</v>
      </c>
    </row>
    <row r="498" spans="4:30">
      <c r="D498" s="6">
        <f t="shared" si="234"/>
        <v>221163600</v>
      </c>
      <c r="E498" s="3">
        <f t="shared" si="215"/>
        <v>1.1020838319913013</v>
      </c>
      <c r="F498" s="3">
        <f t="shared" si="216"/>
        <v>26383312.5</v>
      </c>
      <c r="G498">
        <v>504855</v>
      </c>
      <c r="H498">
        <v>17588875</v>
      </c>
      <c r="I498" s="3">
        <f t="shared" si="217"/>
        <v>35177750</v>
      </c>
      <c r="J498">
        <v>3634577.7675780002</v>
      </c>
      <c r="K498" s="12">
        <f t="shared" si="218"/>
        <v>29076622.140624002</v>
      </c>
      <c r="L498" s="6">
        <f t="shared" si="219"/>
        <v>221.1636</v>
      </c>
      <c r="M498" s="6">
        <f t="shared" si="220"/>
        <v>5242880</v>
      </c>
      <c r="N498" s="13">
        <f t="shared" si="221"/>
        <v>1.2098293202652275</v>
      </c>
      <c r="O498" s="13">
        <f t="shared" si="236"/>
        <v>1.3333333333333333</v>
      </c>
      <c r="P498" s="7">
        <f t="shared" si="222"/>
        <v>0</v>
      </c>
      <c r="Q498" s="7">
        <f t="shared" si="223"/>
        <v>5.9001087106788927E-3</v>
      </c>
      <c r="R498" s="6">
        <f t="shared" si="224"/>
        <v>5.9001087106788927E-3</v>
      </c>
      <c r="S498">
        <f t="shared" si="225"/>
        <v>5.9001087106788927E-3</v>
      </c>
      <c r="T498" s="1">
        <f t="shared" si="226"/>
        <v>0</v>
      </c>
      <c r="U498" s="1">
        <f t="shared" si="227"/>
        <v>0.37848803220588345</v>
      </c>
      <c r="V498" s="1">
        <f t="shared" si="228"/>
        <v>1.0346024557098736</v>
      </c>
      <c r="W498">
        <f t="shared" si="229"/>
        <v>1.4130904879157571</v>
      </c>
      <c r="X498" s="6">
        <v>4.6280000000000002E-3</v>
      </c>
      <c r="Y498" s="6">
        <v>1.4069120000000002</v>
      </c>
      <c r="Z498" s="3">
        <f t="shared" si="230"/>
        <v>7.6010695764909251</v>
      </c>
      <c r="AA498" s="3">
        <f t="shared" si="231"/>
        <v>50.262095316549697</v>
      </c>
      <c r="AB498">
        <f t="shared" si="232"/>
        <v>27.487223653390068</v>
      </c>
      <c r="AC498" s="6">
        <f t="shared" si="235"/>
        <v>27.487223653390068</v>
      </c>
      <c r="AD498">
        <f t="shared" si="233"/>
        <v>0.43915240724060384</v>
      </c>
    </row>
    <row r="499" spans="4:30">
      <c r="D499" s="6">
        <f t="shared" si="234"/>
        <v>221163600</v>
      </c>
      <c r="E499" s="3">
        <f t="shared" si="215"/>
        <v>1.1022579457332358</v>
      </c>
      <c r="F499" s="3">
        <f t="shared" si="216"/>
        <v>26383312.5</v>
      </c>
      <c r="G499">
        <v>504855</v>
      </c>
      <c r="H499">
        <v>17588875</v>
      </c>
      <c r="I499" s="3">
        <f t="shared" si="217"/>
        <v>35177750</v>
      </c>
      <c r="J499">
        <v>3635151.9797359998</v>
      </c>
      <c r="K499" s="12">
        <f t="shared" si="218"/>
        <v>29081215.837887999</v>
      </c>
      <c r="L499" s="6">
        <f t="shared" si="219"/>
        <v>221.1636</v>
      </c>
      <c r="M499" s="6">
        <f t="shared" si="220"/>
        <v>5242880</v>
      </c>
      <c r="N499" s="13">
        <f t="shared" si="221"/>
        <v>1.2096382144438826</v>
      </c>
      <c r="O499" s="13">
        <f t="shared" si="236"/>
        <v>1.3333333333333333</v>
      </c>
      <c r="P499" s="7">
        <f t="shared" si="222"/>
        <v>0</v>
      </c>
      <c r="Q499" s="7">
        <f t="shared" si="223"/>
        <v>5.9010408448556366E-3</v>
      </c>
      <c r="R499" s="6">
        <f t="shared" si="224"/>
        <v>5.9010408448556366E-3</v>
      </c>
      <c r="S499">
        <f t="shared" si="225"/>
        <v>5.9010408448556366E-3</v>
      </c>
      <c r="T499" s="1">
        <f t="shared" si="226"/>
        <v>0</v>
      </c>
      <c r="U499" s="1">
        <f t="shared" si="227"/>
        <v>0.37854782799060671</v>
      </c>
      <c r="V499" s="1">
        <f t="shared" si="228"/>
        <v>1.0312491633944787</v>
      </c>
      <c r="W499">
        <f t="shared" si="229"/>
        <v>1.4097969913850854</v>
      </c>
      <c r="X499" s="6">
        <v>4.6129999999999999E-3</v>
      </c>
      <c r="Y499" s="6">
        <v>1.4037630352943891</v>
      </c>
      <c r="Z499" s="3">
        <f t="shared" si="230"/>
        <v>7.6257858226750486</v>
      </c>
      <c r="AA499" s="3">
        <f t="shared" si="231"/>
        <v>50.433498093020589</v>
      </c>
      <c r="AB499">
        <f t="shared" si="232"/>
        <v>27.921977993835611</v>
      </c>
      <c r="AC499" s="6">
        <f t="shared" si="235"/>
        <v>27.921977993835611</v>
      </c>
      <c r="AD499">
        <f t="shared" si="233"/>
        <v>0.42984150023803269</v>
      </c>
    </row>
    <row r="500" spans="4:30">
      <c r="D500" s="6">
        <f t="shared" si="234"/>
        <v>221163600</v>
      </c>
      <c r="E500" s="3">
        <f t="shared" si="215"/>
        <v>1.1019152451656706</v>
      </c>
      <c r="F500" s="3">
        <f t="shared" si="216"/>
        <v>26383312.5</v>
      </c>
      <c r="G500">
        <v>504855</v>
      </c>
      <c r="H500">
        <v>17588875</v>
      </c>
      <c r="I500" s="3">
        <f t="shared" si="217"/>
        <v>35177750</v>
      </c>
      <c r="J500">
        <v>3634021.7827150002</v>
      </c>
      <c r="K500" s="12">
        <f t="shared" si="218"/>
        <v>29072174.261720002</v>
      </c>
      <c r="L500" s="6">
        <f t="shared" si="219"/>
        <v>221.1636</v>
      </c>
      <c r="M500" s="6">
        <f t="shared" si="220"/>
        <v>5242880</v>
      </c>
      <c r="N500" s="13">
        <f t="shared" si="221"/>
        <v>1.2100144173364891</v>
      </c>
      <c r="O500" s="13">
        <f t="shared" si="236"/>
        <v>1.3333333333333333</v>
      </c>
      <c r="P500" s="7">
        <f t="shared" si="222"/>
        <v>0</v>
      </c>
      <c r="Q500" s="7">
        <f t="shared" si="223"/>
        <v>5.8992061653647017E-3</v>
      </c>
      <c r="R500" s="6">
        <f t="shared" si="224"/>
        <v>5.8992061653647017E-3</v>
      </c>
      <c r="S500">
        <f t="shared" si="225"/>
        <v>5.8992061653647017E-3</v>
      </c>
      <c r="T500" s="1">
        <f t="shared" si="226"/>
        <v>0</v>
      </c>
      <c r="U500" s="1">
        <f t="shared" si="227"/>
        <v>0.37843013452692603</v>
      </c>
      <c r="V500" s="1">
        <f t="shared" si="228"/>
        <v>1.0375086423832161</v>
      </c>
      <c r="W500">
        <f t="shared" si="229"/>
        <v>1.4159387769101421</v>
      </c>
      <c r="X500" s="6">
        <v>4.6410000000000002E-3</v>
      </c>
      <c r="Y500" s="6">
        <v>1.4152047000016381</v>
      </c>
      <c r="Z500" s="3">
        <f t="shared" si="230"/>
        <v>7.5797780650721824</v>
      </c>
      <c r="AA500" s="3">
        <f t="shared" si="231"/>
        <v>50.113638029252321</v>
      </c>
      <c r="AB500">
        <f t="shared" si="232"/>
        <v>27.110669367909967</v>
      </c>
      <c r="AC500" s="6">
        <f t="shared" si="235"/>
        <v>27.110669367909967</v>
      </c>
      <c r="AD500">
        <f t="shared" si="233"/>
        <v>5.1870722906952785E-2</v>
      </c>
    </row>
    <row r="501" spans="4:30">
      <c r="D501" s="6">
        <f t="shared" si="234"/>
        <v>221163600</v>
      </c>
      <c r="E501" s="3">
        <f t="shared" si="215"/>
        <v>1.1020876254491547</v>
      </c>
      <c r="F501" s="3">
        <f t="shared" si="216"/>
        <v>26383312.5</v>
      </c>
      <c r="G501">
        <v>504855</v>
      </c>
      <c r="H501">
        <v>17588875</v>
      </c>
      <c r="I501" s="3">
        <f t="shared" si="217"/>
        <v>35177750</v>
      </c>
      <c r="J501">
        <v>3634590.278076</v>
      </c>
      <c r="K501" s="12">
        <f t="shared" si="218"/>
        <v>29076722.224608</v>
      </c>
      <c r="L501" s="6">
        <f t="shared" si="219"/>
        <v>221.1636</v>
      </c>
      <c r="M501" s="6">
        <f t="shared" si="220"/>
        <v>5242880</v>
      </c>
      <c r="N501" s="13">
        <f t="shared" si="221"/>
        <v>1.2098251559533977</v>
      </c>
      <c r="O501" s="13">
        <f t="shared" si="236"/>
        <v>1.3333333333333333</v>
      </c>
      <c r="P501" s="7">
        <f t="shared" si="222"/>
        <v>0</v>
      </c>
      <c r="Q501" s="7">
        <f t="shared" si="223"/>
        <v>5.9001290193097557E-3</v>
      </c>
      <c r="R501" s="6">
        <f t="shared" si="224"/>
        <v>5.9001290193097557E-3</v>
      </c>
      <c r="S501">
        <f t="shared" si="225"/>
        <v>5.9001290193097557E-3</v>
      </c>
      <c r="T501" s="1">
        <f t="shared" si="226"/>
        <v>0</v>
      </c>
      <c r="U501" s="1">
        <f t="shared" si="227"/>
        <v>0.37848933499098608</v>
      </c>
      <c r="V501" s="1">
        <f t="shared" si="228"/>
        <v>1.0363908782780844</v>
      </c>
      <c r="W501">
        <f t="shared" si="229"/>
        <v>1.4148802132690705</v>
      </c>
      <c r="X501" s="6">
        <v>4.6360000000000004E-3</v>
      </c>
      <c r="Y501" s="6">
        <v>1.4147708470574603</v>
      </c>
      <c r="Z501" s="3">
        <f t="shared" si="230"/>
        <v>7.587952976704055</v>
      </c>
      <c r="AA501" s="3">
        <f t="shared" si="231"/>
        <v>50.175534468693698</v>
      </c>
      <c r="AB501">
        <f t="shared" si="232"/>
        <v>27.267666507975736</v>
      </c>
      <c r="AC501" s="6">
        <f t="shared" si="235"/>
        <v>27.267666507975736</v>
      </c>
      <c r="AD501">
        <f t="shared" si="233"/>
        <v>7.7303127808826429E-3</v>
      </c>
    </row>
    <row r="502" spans="4:30">
      <c r="D502" s="6">
        <f t="shared" si="234"/>
        <v>221163600</v>
      </c>
      <c r="E502" s="3">
        <f t="shared" si="215"/>
        <v>1.1021788908946137</v>
      </c>
      <c r="F502" s="3">
        <f t="shared" si="216"/>
        <v>26383312.5</v>
      </c>
      <c r="G502">
        <v>504855</v>
      </c>
      <c r="H502">
        <v>17588875</v>
      </c>
      <c r="I502" s="3">
        <f t="shared" si="217"/>
        <v>35177750</v>
      </c>
      <c r="J502">
        <v>3634891.2636719998</v>
      </c>
      <c r="K502" s="12">
        <f t="shared" si="218"/>
        <v>29079130.109375998</v>
      </c>
      <c r="L502" s="6">
        <f t="shared" si="219"/>
        <v>221.1636</v>
      </c>
      <c r="M502" s="6">
        <f t="shared" si="220"/>
        <v>5242880</v>
      </c>
      <c r="N502" s="13">
        <f t="shared" si="221"/>
        <v>1.2097249769056062</v>
      </c>
      <c r="O502" s="13">
        <f t="shared" si="236"/>
        <v>1.3333333333333333</v>
      </c>
      <c r="P502" s="7">
        <f t="shared" si="222"/>
        <v>0</v>
      </c>
      <c r="Q502" s="7">
        <f t="shared" si="223"/>
        <v>5.90061761739468E-3</v>
      </c>
      <c r="R502" s="6">
        <f t="shared" si="224"/>
        <v>5.90061761739468E-3</v>
      </c>
      <c r="S502">
        <f t="shared" si="225"/>
        <v>5.90061761739468E-3</v>
      </c>
      <c r="T502" s="1">
        <f t="shared" si="226"/>
        <v>0</v>
      </c>
      <c r="U502" s="1">
        <f t="shared" si="227"/>
        <v>0.37852067823172464</v>
      </c>
      <c r="V502" s="1">
        <f t="shared" si="228"/>
        <v>1.0314727162155051</v>
      </c>
      <c r="W502">
        <f t="shared" si="229"/>
        <v>1.4099933944472296</v>
      </c>
      <c r="X502" s="6">
        <v>4.614E-3</v>
      </c>
      <c r="Y502" s="6">
        <v>1.408138517646516</v>
      </c>
      <c r="Z502" s="3">
        <f t="shared" si="230"/>
        <v>7.6241330732553099</v>
      </c>
      <c r="AA502" s="3">
        <f t="shared" si="231"/>
        <v>50.41895120828088</v>
      </c>
      <c r="AB502">
        <f t="shared" si="232"/>
        <v>27.885080567721715</v>
      </c>
      <c r="AC502" s="6">
        <f t="shared" si="235"/>
        <v>27.885080567721715</v>
      </c>
      <c r="AD502">
        <f t="shared" si="233"/>
        <v>0.13172545012217612</v>
      </c>
    </row>
    <row r="503" spans="4:30">
      <c r="D503" s="6">
        <f t="shared" si="234"/>
        <v>221163600</v>
      </c>
      <c r="E503" s="3">
        <f t="shared" si="215"/>
        <v>1.1023838774598147</v>
      </c>
      <c r="F503" s="3">
        <f t="shared" si="216"/>
        <v>26383312.5</v>
      </c>
      <c r="G503">
        <v>504855</v>
      </c>
      <c r="H503">
        <v>17588875</v>
      </c>
      <c r="I503" s="3">
        <f t="shared" si="217"/>
        <v>35177750</v>
      </c>
      <c r="J503">
        <v>3635567.2917479998</v>
      </c>
      <c r="K503" s="12">
        <f t="shared" si="218"/>
        <v>29084538.333983999</v>
      </c>
      <c r="L503" s="6">
        <f t="shared" si="219"/>
        <v>221.1636</v>
      </c>
      <c r="M503" s="6">
        <f t="shared" si="220"/>
        <v>5242880</v>
      </c>
      <c r="N503" s="13">
        <f t="shared" si="221"/>
        <v>1.2095000304301324</v>
      </c>
      <c r="O503" s="13">
        <f t="shared" si="236"/>
        <v>1.3333333333333333</v>
      </c>
      <c r="P503" s="7">
        <f t="shared" si="222"/>
        <v>0</v>
      </c>
      <c r="Q503" s="7">
        <f t="shared" si="223"/>
        <v>5.9017150321137848E-3</v>
      </c>
      <c r="R503" s="6">
        <f t="shared" si="224"/>
        <v>5.9017150321137848E-3</v>
      </c>
      <c r="S503">
        <f t="shared" si="225"/>
        <v>5.9017150321137848E-3</v>
      </c>
      <c r="T503" s="1">
        <f t="shared" si="226"/>
        <v>0</v>
      </c>
      <c r="U503" s="1">
        <f t="shared" si="227"/>
        <v>0.37859107665282427</v>
      </c>
      <c r="V503" s="1">
        <f t="shared" si="228"/>
        <v>1.0278958710790835</v>
      </c>
      <c r="W503">
        <f t="shared" si="229"/>
        <v>1.4064869477319077</v>
      </c>
      <c r="X503" s="6">
        <v>4.5979999999999997E-3</v>
      </c>
      <c r="Y503" s="6">
        <v>1.4040855124999998</v>
      </c>
      <c r="Z503" s="3">
        <f t="shared" si="230"/>
        <v>7.650663331883429</v>
      </c>
      <c r="AA503" s="3">
        <f t="shared" si="231"/>
        <v>50.603807453647676</v>
      </c>
      <c r="AB503">
        <f t="shared" si="232"/>
        <v>28.353958941143652</v>
      </c>
      <c r="AC503" s="6">
        <f t="shared" si="235"/>
        <v>28.353958941143652</v>
      </c>
      <c r="AD503">
        <f t="shared" si="233"/>
        <v>0.1710319785033709</v>
      </c>
    </row>
    <row r="504" spans="4:30">
      <c r="D504" s="6">
        <f t="shared" si="234"/>
        <v>221163600</v>
      </c>
      <c r="E504" s="3">
        <f t="shared" si="215"/>
        <v>1.1019857903195438</v>
      </c>
      <c r="F504" s="3">
        <f t="shared" si="216"/>
        <v>26383312.5</v>
      </c>
      <c r="G504">
        <v>504855</v>
      </c>
      <c r="H504">
        <v>17588875</v>
      </c>
      <c r="I504" s="3">
        <f t="shared" si="217"/>
        <v>35177750</v>
      </c>
      <c r="J504">
        <v>3634254.43457</v>
      </c>
      <c r="K504" s="12">
        <f t="shared" si="218"/>
        <v>29074035.47656</v>
      </c>
      <c r="L504" s="6">
        <f t="shared" si="219"/>
        <v>221.1636</v>
      </c>
      <c r="M504" s="6">
        <f t="shared" si="220"/>
        <v>5242880</v>
      </c>
      <c r="N504" s="13">
        <f t="shared" si="221"/>
        <v>1.2099369565797262</v>
      </c>
      <c r="O504" s="13">
        <f t="shared" si="236"/>
        <v>1.3333333333333333</v>
      </c>
      <c r="P504" s="7">
        <f t="shared" si="222"/>
        <v>0</v>
      </c>
      <c r="Q504" s="7">
        <f t="shared" si="223"/>
        <v>5.8995838354336944E-3</v>
      </c>
      <c r="R504" s="6">
        <f t="shared" si="224"/>
        <v>5.8995838354336944E-3</v>
      </c>
      <c r="S504">
        <f t="shared" si="225"/>
        <v>5.8995838354336944E-3</v>
      </c>
      <c r="T504" s="1">
        <f t="shared" si="226"/>
        <v>0</v>
      </c>
      <c r="U504" s="1">
        <f t="shared" si="227"/>
        <v>0.37845436180954833</v>
      </c>
      <c r="V504" s="1">
        <f t="shared" si="228"/>
        <v>1.0323669274996103</v>
      </c>
      <c r="W504">
        <f t="shared" si="229"/>
        <v>1.4108212893091587</v>
      </c>
      <c r="X504" s="6">
        <v>4.6179999999999997E-3</v>
      </c>
      <c r="Y504" s="6">
        <v>1.4110978117630759</v>
      </c>
      <c r="Z504" s="3">
        <f t="shared" si="230"/>
        <v>7.6175292334343876</v>
      </c>
      <c r="AA504" s="3">
        <f t="shared" si="231"/>
        <v>50.366453835530535</v>
      </c>
      <c r="AB504">
        <f t="shared" si="232"/>
        <v>27.751923677646051</v>
      </c>
      <c r="AC504" s="6">
        <f t="shared" si="235"/>
        <v>27.751923677646051</v>
      </c>
      <c r="AD504">
        <f t="shared" si="233"/>
        <v>1.959626410104668E-2</v>
      </c>
    </row>
    <row r="505" spans="4:30">
      <c r="D505" s="6">
        <f t="shared" si="234"/>
        <v>227223632</v>
      </c>
      <c r="E505" s="3">
        <f t="shared" si="215"/>
        <v>1.0815435451578235</v>
      </c>
      <c r="F505" s="3">
        <f t="shared" si="216"/>
        <v>27732714</v>
      </c>
      <c r="G505">
        <v>268096</v>
      </c>
      <c r="H505">
        <v>18488476</v>
      </c>
      <c r="I505" s="3">
        <f t="shared" si="217"/>
        <v>36976952</v>
      </c>
      <c r="J505">
        <v>3749267.2270510001</v>
      </c>
      <c r="K505" s="12">
        <f t="shared" si="218"/>
        <v>29994137.816408001</v>
      </c>
      <c r="L505" s="6">
        <f t="shared" si="219"/>
        <v>227.22363200000001</v>
      </c>
      <c r="M505" s="6">
        <f t="shared" si="220"/>
        <v>5242880</v>
      </c>
      <c r="N505" s="13">
        <f t="shared" si="221"/>
        <v>1.232805964496573</v>
      </c>
      <c r="O505" s="13">
        <f t="shared" si="236"/>
        <v>1.3333333333333333</v>
      </c>
      <c r="P505" s="7">
        <f t="shared" si="222"/>
        <v>0</v>
      </c>
      <c r="Q505" s="7">
        <f t="shared" si="223"/>
        <v>6.0862872222231992E-3</v>
      </c>
      <c r="R505" s="6">
        <f t="shared" si="224"/>
        <v>6.0862872222231992E-3</v>
      </c>
      <c r="S505">
        <f t="shared" si="225"/>
        <v>6.0862872222231992E-3</v>
      </c>
      <c r="T505" s="1">
        <f t="shared" si="226"/>
        <v>0</v>
      </c>
      <c r="U505" s="1">
        <f t="shared" si="227"/>
        <v>0.39043125934437406</v>
      </c>
      <c r="V505" s="1">
        <f t="shared" si="228"/>
        <v>1.1023389604808529</v>
      </c>
      <c r="W505">
        <f t="shared" si="229"/>
        <v>1.4927702198252271</v>
      </c>
      <c r="X505" s="6">
        <v>4.9309999999999996E-3</v>
      </c>
      <c r="Y505" s="6">
        <v>1.480121833334977</v>
      </c>
      <c r="Z505" s="3">
        <f t="shared" si="230"/>
        <v>7.4988748732508625</v>
      </c>
      <c r="AA505" s="3">
        <f t="shared" si="231"/>
        <v>48.662158290663974</v>
      </c>
      <c r="AB505">
        <f t="shared" si="232"/>
        <v>23.429065549040757</v>
      </c>
      <c r="AC505" s="6">
        <f t="shared" si="235"/>
        <v>23.429065549040757</v>
      </c>
      <c r="AD505">
        <f t="shared" si="233"/>
        <v>0.85455036236787074</v>
      </c>
    </row>
    <row r="506" spans="4:30">
      <c r="D506" s="6">
        <f t="shared" si="234"/>
        <v>230662796</v>
      </c>
      <c r="E506" s="3">
        <f t="shared" si="215"/>
        <v>1.2074080216447469</v>
      </c>
      <c r="F506" s="3">
        <f t="shared" si="216"/>
        <v>25375579.5</v>
      </c>
      <c r="G506">
        <v>1382908</v>
      </c>
      <c r="H506">
        <v>16917053</v>
      </c>
      <c r="I506" s="3">
        <f t="shared" si="217"/>
        <v>33834106</v>
      </c>
      <c r="J506">
        <v>3829834.7802729998</v>
      </c>
      <c r="K506" s="12">
        <f t="shared" si="218"/>
        <v>30638678.242183998</v>
      </c>
      <c r="L506" s="6">
        <f t="shared" si="219"/>
        <v>230.66279599999999</v>
      </c>
      <c r="M506" s="6">
        <f t="shared" si="220"/>
        <v>5242880</v>
      </c>
      <c r="N506" s="13">
        <f t="shared" si="221"/>
        <v>1.1042939167465935</v>
      </c>
      <c r="O506" s="13">
        <f t="shared" si="236"/>
        <v>1.3333333333333333</v>
      </c>
      <c r="P506" s="7">
        <f t="shared" si="222"/>
        <v>0</v>
      </c>
      <c r="Q506" s="7">
        <f t="shared" si="223"/>
        <v>6.2170747174870502E-3</v>
      </c>
      <c r="R506" s="6">
        <f t="shared" si="224"/>
        <v>6.2170747174870502E-3</v>
      </c>
      <c r="S506">
        <f t="shared" si="225"/>
        <v>6.2170747174870502E-3</v>
      </c>
      <c r="T506" s="1">
        <f t="shared" si="226"/>
        <v>0</v>
      </c>
      <c r="U506" s="1">
        <f t="shared" si="227"/>
        <v>0.39882118979259717</v>
      </c>
      <c r="V506" s="1">
        <f t="shared" si="228"/>
        <v>1.6578677207312928</v>
      </c>
      <c r="W506">
        <f t="shared" si="229"/>
        <v>2.0566889105238899</v>
      </c>
      <c r="X506" s="6">
        <v>7.4159999999999998E-3</v>
      </c>
      <c r="Y506" s="6">
        <v>2.0632901142825357</v>
      </c>
      <c r="Z506" s="3">
        <f t="shared" si="230"/>
        <v>4.5623120280474652</v>
      </c>
      <c r="AA506" s="3">
        <f t="shared" si="231"/>
        <v>33.051432839464937</v>
      </c>
      <c r="AB506">
        <f t="shared" si="232"/>
        <v>16.166737897963181</v>
      </c>
      <c r="AC506" s="6">
        <f t="shared" si="235"/>
        <v>16.166737897963181</v>
      </c>
      <c r="AD506">
        <f t="shared" si="233"/>
        <v>0.31993580122111126</v>
      </c>
    </row>
    <row r="507" spans="4:30">
      <c r="D507" s="6">
        <f t="shared" si="234"/>
        <v>231872904</v>
      </c>
      <c r="E507" s="3">
        <f t="shared" si="215"/>
        <v>1.5392995664900002</v>
      </c>
      <c r="F507" s="3">
        <f t="shared" si="216"/>
        <v>22215303</v>
      </c>
      <c r="G507">
        <v>2707524</v>
      </c>
      <c r="H507">
        <v>14810202</v>
      </c>
      <c r="I507" s="3">
        <f t="shared" si="217"/>
        <v>29620404</v>
      </c>
      <c r="J507">
        <v>4274500.7846680004</v>
      </c>
      <c r="K507" s="12">
        <f t="shared" si="218"/>
        <v>34196006.277344003</v>
      </c>
      <c r="L507" s="6">
        <f t="shared" si="219"/>
        <v>231.87290400000001</v>
      </c>
      <c r="M507" s="6">
        <f t="shared" si="220"/>
        <v>5242880</v>
      </c>
      <c r="N507" s="13">
        <f t="shared" si="221"/>
        <v>0.8661948345595113</v>
      </c>
      <c r="O507" s="13">
        <f t="shared" si="236"/>
        <v>1.3333333333333333</v>
      </c>
      <c r="P507" s="7">
        <f t="shared" si="222"/>
        <v>0</v>
      </c>
      <c r="Q507" s="7">
        <f t="shared" si="223"/>
        <v>6.9389131079810344E-3</v>
      </c>
      <c r="R507" s="6">
        <f t="shared" si="224"/>
        <v>6.9389131079810344E-3</v>
      </c>
      <c r="S507">
        <f t="shared" si="225"/>
        <v>6.9389131079810344E-3</v>
      </c>
      <c r="T507" s="1">
        <f t="shared" si="226"/>
        <v>0</v>
      </c>
      <c r="U507" s="1">
        <f t="shared" si="227"/>
        <v>0.44512664031662552</v>
      </c>
      <c r="V507" s="1">
        <f t="shared" si="228"/>
        <v>1.489308893677437</v>
      </c>
      <c r="W507">
        <f t="shared" si="229"/>
        <v>1.9344355339940624</v>
      </c>
      <c r="X507" s="6">
        <v>6.6620000000000004E-3</v>
      </c>
      <c r="Y507" s="6">
        <v>2.0234714666644464</v>
      </c>
      <c r="Z507" s="3">
        <f t="shared" si="230"/>
        <v>4.4461729210447309</v>
      </c>
      <c r="AA507" s="3">
        <f t="shared" si="231"/>
        <v>41.063952299422397</v>
      </c>
      <c r="AB507">
        <f t="shared" si="232"/>
        <v>4.1566062440863698</v>
      </c>
      <c r="AC507" s="6">
        <f t="shared" si="235"/>
        <v>4.1566062440863698</v>
      </c>
      <c r="AD507">
        <f t="shared" si="233"/>
        <v>4.400157557801081</v>
      </c>
    </row>
    <row r="508" spans="4:30">
      <c r="D508" s="6">
        <f t="shared" si="234"/>
        <v>240171648</v>
      </c>
      <c r="E508" s="3">
        <f t="shared" si="215"/>
        <v>1.1561210912096977</v>
      </c>
      <c r="F508" s="3">
        <f t="shared" si="216"/>
        <v>27734211</v>
      </c>
      <c r="G508">
        <v>914898</v>
      </c>
      <c r="H508">
        <v>18489474</v>
      </c>
      <c r="I508" s="3">
        <f t="shared" si="217"/>
        <v>36978948</v>
      </c>
      <c r="J508">
        <v>4008013.2856450002</v>
      </c>
      <c r="K508" s="12">
        <f t="shared" si="218"/>
        <v>32064106.285160001</v>
      </c>
      <c r="L508" s="6">
        <f t="shared" si="219"/>
        <v>240.171648</v>
      </c>
      <c r="M508" s="6">
        <f t="shared" si="220"/>
        <v>5242880</v>
      </c>
      <c r="N508" s="13">
        <f t="shared" si="221"/>
        <v>1.153281731015054</v>
      </c>
      <c r="O508" s="13">
        <f t="shared" si="236"/>
        <v>1.3333333333333333</v>
      </c>
      <c r="P508" s="7">
        <f t="shared" si="222"/>
        <v>0</v>
      </c>
      <c r="Q508" s="7">
        <f t="shared" si="223"/>
        <v>6.5063167199498643E-3</v>
      </c>
      <c r="R508" s="6">
        <f t="shared" si="224"/>
        <v>6.5063167199498643E-3</v>
      </c>
      <c r="S508">
        <f t="shared" si="225"/>
        <v>6.5063167199498643E-3</v>
      </c>
      <c r="T508" s="1">
        <f t="shared" si="226"/>
        <v>0</v>
      </c>
      <c r="U508" s="1">
        <f t="shared" si="227"/>
        <v>0.41737587102165596</v>
      </c>
      <c r="V508" s="1">
        <f t="shared" si="228"/>
        <v>1.1369896477399346</v>
      </c>
      <c r="W508">
        <f t="shared" si="229"/>
        <v>1.5543655187615906</v>
      </c>
      <c r="X508" s="6">
        <v>5.0860000000000002E-3</v>
      </c>
      <c r="Y508" s="6">
        <v>1.5680703111105461</v>
      </c>
      <c r="Z508" s="3">
        <f t="shared" si="230"/>
        <v>7.2707329925285089</v>
      </c>
      <c r="AA508" s="3">
        <f t="shared" si="231"/>
        <v>50.43508656729847</v>
      </c>
      <c r="AB508">
        <f t="shared" si="232"/>
        <v>27.926007077268267</v>
      </c>
      <c r="AC508" s="6">
        <f t="shared" si="235"/>
        <v>27.926007077268267</v>
      </c>
      <c r="AD508">
        <f t="shared" si="233"/>
        <v>0.87399093343266121</v>
      </c>
    </row>
    <row r="509" spans="4:30">
      <c r="D509" s="6">
        <f t="shared" si="234"/>
        <v>245410156</v>
      </c>
      <c r="E509" s="3">
        <f t="shared" si="215"/>
        <v>2.5426595751857994</v>
      </c>
      <c r="F509" s="3">
        <f t="shared" si="216"/>
        <v>19205059.5</v>
      </c>
      <c r="G509">
        <v>4588484</v>
      </c>
      <c r="H509">
        <v>12803373</v>
      </c>
      <c r="I509" s="3">
        <f t="shared" si="217"/>
        <v>25606746</v>
      </c>
      <c r="J509">
        <v>6103991.0537109999</v>
      </c>
      <c r="K509" s="12">
        <f t="shared" si="218"/>
        <v>48831928.429687999</v>
      </c>
      <c r="L509" s="6">
        <f t="shared" si="219"/>
        <v>245.410156</v>
      </c>
      <c r="M509" s="6">
        <f t="shared" si="220"/>
        <v>5242880</v>
      </c>
      <c r="N509" s="13">
        <f t="shared" si="221"/>
        <v>0.52438531148468936</v>
      </c>
      <c r="O509" s="13">
        <f t="shared" si="236"/>
        <v>1.3333333333333333</v>
      </c>
      <c r="P509" s="7">
        <f t="shared" si="222"/>
        <v>0</v>
      </c>
      <c r="Q509" s="7">
        <f t="shared" si="223"/>
        <v>9.9087743030754731E-3</v>
      </c>
      <c r="R509" s="6">
        <f t="shared" si="224"/>
        <v>9.9087743030754731E-3</v>
      </c>
      <c r="S509">
        <f t="shared" si="225"/>
        <v>9.9087743030754731E-3</v>
      </c>
      <c r="T509" s="1">
        <f t="shared" si="226"/>
        <v>0</v>
      </c>
      <c r="U509" s="1">
        <f t="shared" si="227"/>
        <v>0.63564125195783516</v>
      </c>
      <c r="V509" s="1">
        <f t="shared" si="228"/>
        <v>3.0074561012672709</v>
      </c>
      <c r="W509">
        <f t="shared" si="229"/>
        <v>3.6430973532251061</v>
      </c>
      <c r="X509" s="6">
        <v>1.3453E-2</v>
      </c>
      <c r="Y509" s="6">
        <v>3.678661699993885</v>
      </c>
      <c r="Z509" s="3">
        <f t="shared" si="230"/>
        <v>1.9034227309893703</v>
      </c>
      <c r="AA509" s="3">
        <f t="shared" si="231"/>
        <v>29.038536195458562</v>
      </c>
      <c r="AB509">
        <f t="shared" si="232"/>
        <v>26.345244160592628</v>
      </c>
      <c r="AC509" s="6">
        <f t="shared" si="235"/>
        <v>26.345244160592628</v>
      </c>
      <c r="AD509">
        <f t="shared" si="233"/>
        <v>0.96677405179275044</v>
      </c>
    </row>
    <row r="510" spans="4:30">
      <c r="D510" s="6">
        <f t="shared" si="234"/>
        <v>248074960</v>
      </c>
      <c r="E510" s="3">
        <f t="shared" si="215"/>
        <v>1.165746958187567</v>
      </c>
      <c r="F510" s="3">
        <f t="shared" si="216"/>
        <v>28852710</v>
      </c>
      <c r="G510">
        <v>862664</v>
      </c>
      <c r="H510">
        <v>19235140</v>
      </c>
      <c r="I510" s="3">
        <f t="shared" si="217"/>
        <v>38470280</v>
      </c>
      <c r="J510">
        <v>4204369.8647459997</v>
      </c>
      <c r="K510" s="12">
        <f t="shared" si="218"/>
        <v>33634958.917967997</v>
      </c>
      <c r="L510" s="6">
        <f t="shared" si="219"/>
        <v>248.07496</v>
      </c>
      <c r="M510" s="6">
        <f t="shared" si="220"/>
        <v>5242880</v>
      </c>
      <c r="N510" s="13">
        <f t="shared" si="221"/>
        <v>1.1437587925653432</v>
      </c>
      <c r="O510" s="13">
        <f t="shared" si="236"/>
        <v>1.3333333333333333</v>
      </c>
      <c r="P510" s="7">
        <f t="shared" si="222"/>
        <v>0</v>
      </c>
      <c r="Q510" s="7">
        <f t="shared" si="223"/>
        <v>6.8250676827404976E-3</v>
      </c>
      <c r="R510" s="6">
        <f t="shared" si="224"/>
        <v>6.8250676827404976E-3</v>
      </c>
      <c r="S510">
        <f t="shared" si="225"/>
        <v>6.8250676827404976E-3</v>
      </c>
      <c r="T510" s="1">
        <f t="shared" si="226"/>
        <v>0</v>
      </c>
      <c r="U510" s="1">
        <f t="shared" si="227"/>
        <v>0.43782353234220062</v>
      </c>
      <c r="V510" s="1">
        <f t="shared" si="228"/>
        <v>1.4495164915347496</v>
      </c>
      <c r="W510">
        <f t="shared" si="229"/>
        <v>1.8873400238769502</v>
      </c>
      <c r="X510" s="6">
        <v>6.4840000000000002E-3</v>
      </c>
      <c r="Y510" s="6">
        <v>1.8707961</v>
      </c>
      <c r="Z510" s="3">
        <f t="shared" si="230"/>
        <v>5.9331091918568779</v>
      </c>
      <c r="AA510" s="3">
        <f t="shared" si="231"/>
        <v>41.499023958011101</v>
      </c>
      <c r="AB510">
        <f t="shared" si="232"/>
        <v>5.2601431637954565</v>
      </c>
      <c r="AC510" s="6">
        <f t="shared" si="235"/>
        <v>5.2601431637954565</v>
      </c>
      <c r="AD510">
        <f t="shared" si="233"/>
        <v>0.88432533491759213</v>
      </c>
    </row>
    <row r="511" spans="4:30">
      <c r="D511" s="6">
        <f t="shared" si="234"/>
        <v>251208480</v>
      </c>
      <c r="E511" s="3">
        <f t="shared" si="215"/>
        <v>1.1103903175513712</v>
      </c>
      <c r="F511" s="3">
        <f t="shared" si="216"/>
        <v>30361402.5</v>
      </c>
      <c r="G511">
        <v>415863</v>
      </c>
      <c r="H511">
        <v>20240935</v>
      </c>
      <c r="I511" s="3">
        <f t="shared" si="217"/>
        <v>40481870</v>
      </c>
      <c r="J511">
        <v>4214125.9204099998</v>
      </c>
      <c r="K511" s="12">
        <f t="shared" si="218"/>
        <v>33713007.363279998</v>
      </c>
      <c r="L511" s="6">
        <f t="shared" si="219"/>
        <v>251.20848000000001</v>
      </c>
      <c r="M511" s="6">
        <f t="shared" si="220"/>
        <v>5242880</v>
      </c>
      <c r="N511" s="13">
        <f t="shared" si="221"/>
        <v>1.2007789623684717</v>
      </c>
      <c r="O511" s="13">
        <f t="shared" si="236"/>
        <v>1.3333333333333333</v>
      </c>
      <c r="P511" s="7">
        <f t="shared" si="222"/>
        <v>0</v>
      </c>
      <c r="Q511" s="7">
        <f t="shared" si="223"/>
        <v>6.8409049526205121E-3</v>
      </c>
      <c r="R511" s="6">
        <f t="shared" si="224"/>
        <v>6.8409049526205121E-3</v>
      </c>
      <c r="S511">
        <f t="shared" si="225"/>
        <v>6.8409049526205121E-3</v>
      </c>
      <c r="T511" s="1">
        <f t="shared" si="226"/>
        <v>0</v>
      </c>
      <c r="U511" s="1">
        <f t="shared" si="227"/>
        <v>0.43883948262487105</v>
      </c>
      <c r="V511" s="1">
        <f t="shared" si="228"/>
        <v>1.2246223535822576</v>
      </c>
      <c r="W511">
        <f t="shared" si="229"/>
        <v>1.6634618362071287</v>
      </c>
      <c r="X511" s="6">
        <v>5.4780000000000002E-3</v>
      </c>
      <c r="Y511" s="6">
        <v>1.65309606</v>
      </c>
      <c r="Z511" s="3">
        <f t="shared" si="230"/>
        <v>7.3898995983935736</v>
      </c>
      <c r="AA511" s="3">
        <f t="shared" si="231"/>
        <v>49.234037770397947</v>
      </c>
      <c r="AB511">
        <f t="shared" si="232"/>
        <v>24.879608481571957</v>
      </c>
      <c r="AC511" s="6">
        <f t="shared" si="235"/>
        <v>24.879608481571957</v>
      </c>
      <c r="AD511">
        <f t="shared" si="233"/>
        <v>0.62705226017710991</v>
      </c>
    </row>
    <row r="512" spans="4:30">
      <c r="D512" s="6">
        <f t="shared" si="234"/>
        <v>255144564</v>
      </c>
      <c r="E512" s="3">
        <f t="shared" si="215"/>
        <v>2.9648106435528208</v>
      </c>
      <c r="F512" s="3">
        <f t="shared" si="216"/>
        <v>22456150.5</v>
      </c>
      <c r="G512">
        <v>3774768</v>
      </c>
      <c r="H512">
        <v>14970767</v>
      </c>
      <c r="I512" s="3">
        <f t="shared" si="217"/>
        <v>29941534</v>
      </c>
      <c r="J512">
        <v>8322279.2519530002</v>
      </c>
      <c r="K512" s="12">
        <f t="shared" si="218"/>
        <v>66578234.015624002</v>
      </c>
      <c r="L512" s="6">
        <f t="shared" si="219"/>
        <v>255.144564</v>
      </c>
      <c r="M512" s="6">
        <f t="shared" si="220"/>
        <v>5242880</v>
      </c>
      <c r="N512" s="13">
        <f t="shared" si="221"/>
        <v>0.44971955839161459</v>
      </c>
      <c r="O512" s="13">
        <f t="shared" si="236"/>
        <v>1.3333333333333333</v>
      </c>
      <c r="P512" s="7">
        <f t="shared" si="222"/>
        <v>0</v>
      </c>
      <c r="Q512" s="7">
        <f t="shared" si="223"/>
        <v>1.3509781726274853E-2</v>
      </c>
      <c r="R512" s="6">
        <f t="shared" si="224"/>
        <v>1.3509781726274853E-2</v>
      </c>
      <c r="S512">
        <f t="shared" si="225"/>
        <v>1.3509781726274853E-2</v>
      </c>
      <c r="T512" s="1">
        <f t="shared" si="226"/>
        <v>0</v>
      </c>
      <c r="U512" s="1">
        <f t="shared" si="227"/>
        <v>0.86664347249296947</v>
      </c>
      <c r="V512" s="1">
        <f t="shared" si="228"/>
        <v>5.4412756637809689</v>
      </c>
      <c r="W512">
        <f t="shared" si="229"/>
        <v>6.307919136273938</v>
      </c>
      <c r="X512" s="6">
        <v>2.4340000000000001E-2</v>
      </c>
      <c r="Y512" s="6">
        <v>6.3255234545498809</v>
      </c>
      <c r="Z512" s="3">
        <f t="shared" si="230"/>
        <v>1.230136976170912</v>
      </c>
      <c r="AA512" s="3">
        <f t="shared" si="231"/>
        <v>21.882739199876418</v>
      </c>
      <c r="AB512">
        <f t="shared" si="232"/>
        <v>44.495555767153441</v>
      </c>
      <c r="AC512" s="6">
        <f t="shared" si="235"/>
        <v>44.495555767153441</v>
      </c>
      <c r="AD512">
        <f t="shared" si="233"/>
        <v>0.27830611019678209</v>
      </c>
    </row>
    <row r="513" spans="4:30">
      <c r="D513" s="6">
        <f t="shared" si="234"/>
        <v>259825020</v>
      </c>
      <c r="E513" s="3">
        <f t="shared" si="215"/>
        <v>1.8222001928007039</v>
      </c>
      <c r="F513" s="3">
        <f t="shared" si="216"/>
        <v>22411080</v>
      </c>
      <c r="G513">
        <v>4026819</v>
      </c>
      <c r="H513">
        <v>14940720</v>
      </c>
      <c r="I513" s="3">
        <f t="shared" si="217"/>
        <v>29881440</v>
      </c>
      <c r="J513">
        <v>5104684.2871089997</v>
      </c>
      <c r="K513" s="12">
        <f t="shared" si="218"/>
        <v>40837474.296871997</v>
      </c>
      <c r="L513" s="6">
        <f t="shared" si="219"/>
        <v>259.82501999999999</v>
      </c>
      <c r="M513" s="6">
        <f t="shared" si="220"/>
        <v>5242880</v>
      </c>
      <c r="N513" s="13">
        <f t="shared" si="221"/>
        <v>0.73171616302159048</v>
      </c>
      <c r="O513" s="13">
        <f t="shared" si="236"/>
        <v>1.3333333333333333</v>
      </c>
      <c r="P513" s="7">
        <f t="shared" si="222"/>
        <v>0</v>
      </c>
      <c r="Q513" s="7">
        <f t="shared" si="223"/>
        <v>8.286572513678132E-3</v>
      </c>
      <c r="R513" s="6">
        <f t="shared" si="224"/>
        <v>8.286572513678132E-3</v>
      </c>
      <c r="S513">
        <f t="shared" si="225"/>
        <v>8.286572513678132E-3</v>
      </c>
      <c r="T513" s="1">
        <f t="shared" si="226"/>
        <v>0</v>
      </c>
      <c r="U513" s="1">
        <f t="shared" si="227"/>
        <v>0.53157809088444963</v>
      </c>
      <c r="V513" s="1">
        <f t="shared" si="228"/>
        <v>1.8498995939929137</v>
      </c>
      <c r="W513">
        <f t="shared" si="229"/>
        <v>2.3814776848773631</v>
      </c>
      <c r="X513" s="6">
        <v>8.2749999999999994E-3</v>
      </c>
      <c r="Y513" s="6">
        <v>2.4536478333305749</v>
      </c>
      <c r="Z513" s="3">
        <f t="shared" si="230"/>
        <v>3.6110501510574022</v>
      </c>
      <c r="AA513" s="3">
        <f t="shared" si="231"/>
        <v>39.480337688818857</v>
      </c>
      <c r="AB513">
        <f t="shared" si="232"/>
        <v>0.13984910789284158</v>
      </c>
      <c r="AC513" s="6">
        <f t="shared" si="235"/>
        <v>0.13984910789284158</v>
      </c>
      <c r="AD513">
        <f t="shared" si="233"/>
        <v>2.9413409484786666</v>
      </c>
    </row>
    <row r="514" spans="4:30">
      <c r="D514" s="6">
        <f t="shared" si="234"/>
        <v>267559284</v>
      </c>
      <c r="E514" s="3">
        <f t="shared" si="215"/>
        <v>2.4198493038419415</v>
      </c>
      <c r="F514" s="3">
        <f t="shared" si="216"/>
        <v>16728678</v>
      </c>
      <c r="G514">
        <v>6686493</v>
      </c>
      <c r="H514">
        <v>11152452</v>
      </c>
      <c r="I514" s="3">
        <f t="shared" si="217"/>
        <v>22304904</v>
      </c>
      <c r="J514">
        <v>5060109.9765619999</v>
      </c>
      <c r="K514" s="12">
        <f t="shared" si="218"/>
        <v>40480879.812495999</v>
      </c>
      <c r="L514" s="6">
        <f t="shared" si="219"/>
        <v>267.55928399999999</v>
      </c>
      <c r="M514" s="6">
        <f t="shared" si="220"/>
        <v>5242880</v>
      </c>
      <c r="N514" s="13">
        <f t="shared" si="221"/>
        <v>0.55099849863230299</v>
      </c>
      <c r="O514" s="13">
        <f t="shared" si="236"/>
        <v>1.3333333333333333</v>
      </c>
      <c r="P514" s="7">
        <f t="shared" si="222"/>
        <v>0</v>
      </c>
      <c r="Q514" s="7">
        <f t="shared" si="223"/>
        <v>8.2142138258886263E-3</v>
      </c>
      <c r="R514" s="6">
        <f t="shared" si="224"/>
        <v>8.2142138258886263E-3</v>
      </c>
      <c r="S514">
        <f t="shared" si="225"/>
        <v>8.2142138258886263E-3</v>
      </c>
      <c r="T514" s="1">
        <f t="shared" si="226"/>
        <v>0</v>
      </c>
      <c r="U514" s="1">
        <f t="shared" si="227"/>
        <v>0.52693632940217705</v>
      </c>
      <c r="V514" s="1">
        <f t="shared" si="228"/>
        <v>2.5518554520156025</v>
      </c>
      <c r="W514">
        <f t="shared" si="229"/>
        <v>3.0787917814177796</v>
      </c>
      <c r="X514" s="6">
        <v>1.1415E-2</v>
      </c>
      <c r="Y514" s="6">
        <v>3.2037339</v>
      </c>
      <c r="Z514" s="3">
        <f t="shared" si="230"/>
        <v>1.9539994743758213</v>
      </c>
      <c r="AA514" s="3">
        <f t="shared" si="231"/>
        <v>28.370305606655101</v>
      </c>
      <c r="AB514">
        <f t="shared" si="232"/>
        <v>28.040176733345369</v>
      </c>
      <c r="AC514" s="6">
        <f t="shared" si="235"/>
        <v>28.040176733345369</v>
      </c>
      <c r="AD514">
        <f t="shared" si="233"/>
        <v>3.8998906426723012</v>
      </c>
    </row>
    <row r="515" spans="4:30">
      <c r="D515" s="6">
        <f t="shared" si="234"/>
        <v>269736716</v>
      </c>
      <c r="E515" s="3">
        <f t="shared" si="215"/>
        <v>1.4181768463923108</v>
      </c>
      <c r="F515" s="3">
        <f t="shared" si="216"/>
        <v>29629617</v>
      </c>
      <c r="G515">
        <v>1634989</v>
      </c>
      <c r="H515">
        <v>19753078</v>
      </c>
      <c r="I515" s="3">
        <f t="shared" si="217"/>
        <v>39506156</v>
      </c>
      <c r="J515">
        <v>5252504.5996089997</v>
      </c>
      <c r="K515" s="12">
        <f t="shared" si="218"/>
        <v>42020036.796871997</v>
      </c>
      <c r="L515" s="6">
        <f t="shared" si="219"/>
        <v>269.736716</v>
      </c>
      <c r="M515" s="6">
        <f t="shared" si="220"/>
        <v>5242880</v>
      </c>
      <c r="N515" s="13">
        <f t="shared" si="221"/>
        <v>0.94017423618583951</v>
      </c>
      <c r="O515" s="13">
        <f t="shared" si="236"/>
        <v>1.3333333333333333</v>
      </c>
      <c r="P515" s="7">
        <f t="shared" si="222"/>
        <v>0</v>
      </c>
      <c r="Q515" s="7">
        <f t="shared" si="223"/>
        <v>8.5265332379131538E-3</v>
      </c>
      <c r="R515" s="6">
        <f t="shared" si="224"/>
        <v>8.5265332379131538E-3</v>
      </c>
      <c r="S515">
        <f t="shared" si="225"/>
        <v>8.5265332379131538E-3</v>
      </c>
      <c r="T515" s="1">
        <f t="shared" si="226"/>
        <v>0</v>
      </c>
      <c r="U515" s="1">
        <f t="shared" si="227"/>
        <v>0.54697141103769165</v>
      </c>
      <c r="V515" s="1">
        <f t="shared" si="228"/>
        <v>4.7931960356256278</v>
      </c>
      <c r="W515">
        <f t="shared" si="229"/>
        <v>5.3401674466633198</v>
      </c>
      <c r="X515" s="6">
        <v>2.1441000000000002E-2</v>
      </c>
      <c r="Y515" s="6">
        <v>5.2737713000071471</v>
      </c>
      <c r="Z515" s="3">
        <f t="shared" si="230"/>
        <v>1.8425519332120703</v>
      </c>
      <c r="AA515" s="3">
        <f t="shared" si="231"/>
        <v>15.678386939740495</v>
      </c>
      <c r="AB515">
        <f t="shared" si="232"/>
        <v>60.232576661941359</v>
      </c>
      <c r="AC515" s="6">
        <f t="shared" si="235"/>
        <v>60.232576661941359</v>
      </c>
      <c r="AD515">
        <f t="shared" si="233"/>
        <v>1.2589879780354274</v>
      </c>
    </row>
    <row r="516" spans="4:30">
      <c r="D516" s="6">
        <f t="shared" si="234"/>
        <v>272896008</v>
      </c>
      <c r="E516" s="3">
        <f t="shared" si="215"/>
        <v>1.1225144649750758</v>
      </c>
      <c r="F516" s="3">
        <f t="shared" si="216"/>
        <v>32638386</v>
      </c>
      <c r="G516">
        <v>589446</v>
      </c>
      <c r="H516">
        <v>21758924</v>
      </c>
      <c r="I516" s="3">
        <f t="shared" si="217"/>
        <v>43517848</v>
      </c>
      <c r="J516">
        <v>4579632.5498050004</v>
      </c>
      <c r="K516" s="12">
        <f t="shared" si="218"/>
        <v>36637060.398440003</v>
      </c>
      <c r="L516" s="6">
        <f t="shared" si="219"/>
        <v>272.89600799999999</v>
      </c>
      <c r="M516" s="6">
        <f t="shared" si="220"/>
        <v>5242880</v>
      </c>
      <c r="N516" s="13">
        <f t="shared" si="221"/>
        <v>1.1878094892638542</v>
      </c>
      <c r="O516" s="13">
        <f t="shared" si="236"/>
        <v>1.3333333333333333</v>
      </c>
      <c r="P516" s="7">
        <f t="shared" si="222"/>
        <v>0</v>
      </c>
      <c r="Q516" s="7">
        <f t="shared" si="223"/>
        <v>7.4342417817679007E-3</v>
      </c>
      <c r="R516" s="6">
        <f t="shared" si="224"/>
        <v>7.4342417817679007E-3</v>
      </c>
      <c r="S516">
        <f t="shared" si="225"/>
        <v>7.4342417817679007E-3</v>
      </c>
      <c r="T516" s="1">
        <f t="shared" si="226"/>
        <v>0</v>
      </c>
      <c r="U516" s="1">
        <f t="shared" si="227"/>
        <v>0.47690164383434364</v>
      </c>
      <c r="V516" s="1">
        <f t="shared" si="228"/>
        <v>2.5820350828541576</v>
      </c>
      <c r="W516">
        <f t="shared" si="229"/>
        <v>3.0589367266885015</v>
      </c>
      <c r="X516" s="6">
        <v>1.155E-2</v>
      </c>
      <c r="Y516" s="6">
        <v>3.0407684999999995</v>
      </c>
      <c r="Z516" s="3">
        <f t="shared" si="230"/>
        <v>3.7677790476190478</v>
      </c>
      <c r="AA516" s="3">
        <f t="shared" si="231"/>
        <v>25.376318890694375</v>
      </c>
      <c r="AB516">
        <f t="shared" si="232"/>
        <v>35.634270287723801</v>
      </c>
      <c r="AC516" s="6">
        <f t="shared" si="235"/>
        <v>35.634270287723801</v>
      </c>
      <c r="AD516">
        <f t="shared" si="233"/>
        <v>0.59748799319980905</v>
      </c>
    </row>
    <row r="517" spans="4:30">
      <c r="D517" s="6">
        <f t="shared" si="234"/>
        <v>273722736</v>
      </c>
      <c r="E517" s="3">
        <f t="shared" si="215"/>
        <v>2.864626128254979</v>
      </c>
      <c r="F517" s="3">
        <f t="shared" si="216"/>
        <v>24778422</v>
      </c>
      <c r="G517">
        <v>3774768</v>
      </c>
      <c r="H517">
        <v>16518948</v>
      </c>
      <c r="I517" s="3">
        <f t="shared" si="217"/>
        <v>33037896</v>
      </c>
      <c r="J517">
        <v>8872614.3847659994</v>
      </c>
      <c r="K517" s="12">
        <f t="shared" si="218"/>
        <v>70980915.078127995</v>
      </c>
      <c r="L517" s="6">
        <f t="shared" si="219"/>
        <v>273.722736</v>
      </c>
      <c r="M517" s="6">
        <f t="shared" si="220"/>
        <v>5242880</v>
      </c>
      <c r="N517" s="13">
        <f t="shared" si="221"/>
        <v>0.46544759198490909</v>
      </c>
      <c r="O517" s="13">
        <f t="shared" si="236"/>
        <v>1.3333333333333333</v>
      </c>
      <c r="P517" s="7">
        <f t="shared" si="222"/>
        <v>0</v>
      </c>
      <c r="Q517" s="7">
        <f t="shared" si="223"/>
        <v>1.4403155680154055E-2</v>
      </c>
      <c r="R517" s="6">
        <f t="shared" si="224"/>
        <v>1.4403155680154055E-2</v>
      </c>
      <c r="S517">
        <f t="shared" si="225"/>
        <v>1.4403155680154055E-2</v>
      </c>
      <c r="T517" s="1">
        <f t="shared" si="226"/>
        <v>0</v>
      </c>
      <c r="U517" s="1">
        <f t="shared" si="227"/>
        <v>0.92395281481334546</v>
      </c>
      <c r="V517" s="1">
        <f t="shared" si="228"/>
        <v>6.5125407821391619</v>
      </c>
      <c r="W517">
        <f t="shared" si="229"/>
        <v>7.4364935969525074</v>
      </c>
      <c r="X517" s="6">
        <v>2.9132000000000002E-2</v>
      </c>
      <c r="Y517" s="6">
        <v>7.5216583076833441</v>
      </c>
      <c r="Z517" s="3">
        <f t="shared" si="230"/>
        <v>1.1340757929424687</v>
      </c>
      <c r="AA517" s="3">
        <f t="shared" si="231"/>
        <v>19.492218887306876</v>
      </c>
      <c r="AB517">
        <f t="shared" si="232"/>
        <v>50.558987779232268</v>
      </c>
      <c r="AC517" s="6">
        <f t="shared" si="235"/>
        <v>50.558987779232268</v>
      </c>
      <c r="AD517">
        <f t="shared" si="233"/>
        <v>1.1322597656934406</v>
      </c>
    </row>
    <row r="518" spans="4:30">
      <c r="D518" s="6">
        <f t="shared" si="234"/>
        <v>276204032</v>
      </c>
      <c r="E518" s="3">
        <f t="shared" ref="E518:E581" si="237">K518/F518</f>
        <v>1.097776511060969</v>
      </c>
      <c r="F518" s="3">
        <f t="shared" ref="F518:F581" si="238">H518*1.5</f>
        <v>33483504</v>
      </c>
      <c r="G518">
        <v>416800</v>
      </c>
      <c r="H518">
        <v>22322336</v>
      </c>
      <c r="I518" s="3">
        <f t="shared" ref="I518:I581" si="239">2*H518</f>
        <v>44644672</v>
      </c>
      <c r="J518">
        <v>4594675.5249020001</v>
      </c>
      <c r="K518" s="12">
        <f t="shared" ref="K518:K581" si="240">J518*8</f>
        <v>36757404.199216001</v>
      </c>
      <c r="L518" s="6">
        <f t="shared" ref="L518:L581" si="241">((H518+2*G518)*8+(G518+H518)*4)/1000000</f>
        <v>276.20403199999998</v>
      </c>
      <c r="M518" s="6">
        <f t="shared" ref="M518:M581" si="242">40*2^20/8</f>
        <v>5242880</v>
      </c>
      <c r="N518" s="13">
        <f t="shared" ref="N518:N581" si="243">I518/K518</f>
        <v>1.2145763002750947</v>
      </c>
      <c r="O518" s="13">
        <f t="shared" si="236"/>
        <v>1.3333333333333333</v>
      </c>
      <c r="P518" s="7">
        <f t="shared" ref="P518:P581" si="244">$B$32*I518</f>
        <v>0</v>
      </c>
      <c r="Q518" s="7">
        <f t="shared" ref="Q518:Q581" si="245">$C$32*K518</f>
        <v>7.4586614514186838E-3</v>
      </c>
      <c r="R518" s="6">
        <f t="shared" ref="R518:R581" si="246">P518+Q518</f>
        <v>7.4586614514186838E-3</v>
      </c>
      <c r="S518">
        <f t="shared" ref="S518:S581" si="247">MAX(P518,Q518)</f>
        <v>7.4586614514186838E-3</v>
      </c>
      <c r="T518" s="1">
        <f t="shared" ref="T518:T581" si="248">$D$32*I518</f>
        <v>0</v>
      </c>
      <c r="U518" s="1">
        <f t="shared" ref="U518:U581" si="249">$E$32*K518</f>
        <v>0.47846814932881254</v>
      </c>
      <c r="V518" s="1">
        <f t="shared" ref="V518:V581" si="250">X518*$F$32</f>
        <v>1.3587540461980581</v>
      </c>
      <c r="W518">
        <f t="shared" ref="W518:W581" si="251">SUM(T518:V518)</f>
        <v>1.8372221955268706</v>
      </c>
      <c r="X518" s="6">
        <v>6.0780000000000001E-3</v>
      </c>
      <c r="Y518" s="6">
        <v>1.8049836600000002</v>
      </c>
      <c r="Z518" s="3">
        <f t="shared" ref="Z518:Z581" si="252">I518/X518/1000000000</f>
        <v>7.3452898979927603</v>
      </c>
      <c r="AA518" s="3">
        <f t="shared" ref="AA518:AA581" si="253">K518*8/X518/1000000000</f>
        <v>48.380920301699241</v>
      </c>
      <c r="AB518">
        <f t="shared" ref="AB518:AB581" si="254">ABS(S518-X518)/ABS(X518)*100</f>
        <v>22.715719832489036</v>
      </c>
      <c r="AC518" s="6">
        <f t="shared" si="235"/>
        <v>22.715719832489036</v>
      </c>
      <c r="AD518">
        <f t="shared" ref="AD518:AD581" si="255">ABS(W518-Y518)/ABS(Y518)*100</f>
        <v>1.7860846190081516</v>
      </c>
    </row>
    <row r="519" spans="4:30">
      <c r="D519" s="6">
        <f t="shared" ref="D519:D582" si="256">L519*1000000</f>
        <v>281367408</v>
      </c>
      <c r="E519" s="3">
        <f t="shared" si="237"/>
        <v>1.2525247300822979</v>
      </c>
      <c r="F519" s="3">
        <f t="shared" si="238"/>
        <v>31508083.5</v>
      </c>
      <c r="G519">
        <v>1465137</v>
      </c>
      <c r="H519">
        <v>21005389</v>
      </c>
      <c r="I519" s="3">
        <f t="shared" si="239"/>
        <v>42010778</v>
      </c>
      <c r="J519">
        <v>4933081.7226560004</v>
      </c>
      <c r="K519" s="12">
        <f t="shared" si="240"/>
        <v>39464653.781248003</v>
      </c>
      <c r="L519" s="6">
        <f t="shared" si="241"/>
        <v>281.36740800000001</v>
      </c>
      <c r="M519" s="6">
        <f t="shared" si="242"/>
        <v>5242880</v>
      </c>
      <c r="N519" s="13">
        <f t="shared" si="243"/>
        <v>1.0645165730545902</v>
      </c>
      <c r="O519" s="13">
        <f t="shared" si="236"/>
        <v>1.3333333333333333</v>
      </c>
      <c r="P519" s="7">
        <f t="shared" si="244"/>
        <v>0</v>
      </c>
      <c r="Q519" s="7">
        <f t="shared" si="245"/>
        <v>8.0080054145405984E-3</v>
      </c>
      <c r="R519" s="6">
        <f t="shared" si="246"/>
        <v>8.0080054145405984E-3</v>
      </c>
      <c r="S519">
        <f t="shared" si="247"/>
        <v>8.0080054145405984E-3</v>
      </c>
      <c r="T519" s="1">
        <f t="shared" si="248"/>
        <v>0</v>
      </c>
      <c r="U519" s="1">
        <f t="shared" si="249"/>
        <v>0.51370819757230857</v>
      </c>
      <c r="V519" s="1">
        <f t="shared" si="250"/>
        <v>1.4164306740228521</v>
      </c>
      <c r="W519">
        <f t="shared" si="251"/>
        <v>1.9301388715951606</v>
      </c>
      <c r="X519" s="6">
        <v>6.3359999999999996E-3</v>
      </c>
      <c r="Y519" s="6">
        <v>1.9791360000023039</v>
      </c>
      <c r="Z519" s="3">
        <f t="shared" si="252"/>
        <v>6.6304889520202028</v>
      </c>
      <c r="AA519" s="3">
        <f t="shared" si="253"/>
        <v>49.829108309656569</v>
      </c>
      <c r="AB519">
        <f t="shared" si="254"/>
        <v>26.388974345653395</v>
      </c>
      <c r="AC519" s="6">
        <f t="shared" ref="AC519:AC582" si="257">ABS(R519-X519)/ABS(X519)*100</f>
        <v>26.388974345653395</v>
      </c>
      <c r="AD519">
        <f t="shared" si="255"/>
        <v>2.4756827427264363</v>
      </c>
    </row>
    <row r="520" spans="4:30">
      <c r="D520" s="6">
        <f t="shared" si="256"/>
        <v>295619264</v>
      </c>
      <c r="E520" s="3">
        <f t="shared" si="237"/>
        <v>1.6828357276669397</v>
      </c>
      <c r="F520" s="3">
        <f t="shared" si="238"/>
        <v>28380520.5</v>
      </c>
      <c r="G520">
        <v>3428755</v>
      </c>
      <c r="H520">
        <v>18920347</v>
      </c>
      <c r="I520" s="3">
        <f t="shared" si="239"/>
        <v>37840694</v>
      </c>
      <c r="J520">
        <v>5969969.2333979998</v>
      </c>
      <c r="K520" s="12">
        <f t="shared" si="240"/>
        <v>47759753.867183998</v>
      </c>
      <c r="L520" s="6">
        <f t="shared" si="241"/>
        <v>295.61926399999999</v>
      </c>
      <c r="M520" s="6">
        <f t="shared" si="242"/>
        <v>5242880</v>
      </c>
      <c r="N520" s="13">
        <f t="shared" si="243"/>
        <v>0.79231342157314921</v>
      </c>
      <c r="O520" s="13">
        <f t="shared" si="236"/>
        <v>1.3333333333333333</v>
      </c>
      <c r="P520" s="7">
        <f t="shared" si="244"/>
        <v>0</v>
      </c>
      <c r="Q520" s="7">
        <f t="shared" si="245"/>
        <v>9.6912130456156525E-3</v>
      </c>
      <c r="R520" s="6">
        <f t="shared" si="246"/>
        <v>9.6912130456156525E-3</v>
      </c>
      <c r="S520">
        <f t="shared" si="247"/>
        <v>9.6912130456156525E-3</v>
      </c>
      <c r="T520" s="1">
        <f t="shared" si="248"/>
        <v>0</v>
      </c>
      <c r="U520" s="1">
        <f t="shared" si="249"/>
        <v>0.62168484263419577</v>
      </c>
      <c r="V520" s="1">
        <f t="shared" si="250"/>
        <v>2.5885181146639216</v>
      </c>
      <c r="W520">
        <f t="shared" si="251"/>
        <v>3.2102029572981174</v>
      </c>
      <c r="X520" s="6">
        <v>1.1579000000000001E-2</v>
      </c>
      <c r="Y520" s="6">
        <v>3.2965412999999999</v>
      </c>
      <c r="Z520" s="3">
        <f t="shared" si="252"/>
        <v>3.2680450816132649</v>
      </c>
      <c r="AA520" s="3">
        <f t="shared" si="253"/>
        <v>32.997498137790132</v>
      </c>
      <c r="AB520">
        <f t="shared" si="254"/>
        <v>16.303540499044374</v>
      </c>
      <c r="AC520" s="6">
        <f t="shared" si="257"/>
        <v>16.303540499044374</v>
      </c>
      <c r="AD520">
        <f t="shared" si="255"/>
        <v>2.6190584265357897</v>
      </c>
    </row>
    <row r="521" spans="4:30">
      <c r="D521" s="6">
        <f t="shared" si="256"/>
        <v>296481376</v>
      </c>
      <c r="E521" s="3">
        <f t="shared" si="237"/>
        <v>1.0401311538875533</v>
      </c>
      <c r="F521" s="3">
        <f t="shared" si="238"/>
        <v>37004464.5</v>
      </c>
      <c r="G521">
        <v>22283</v>
      </c>
      <c r="H521">
        <v>24669643</v>
      </c>
      <c r="I521" s="3">
        <f t="shared" si="239"/>
        <v>49339286</v>
      </c>
      <c r="J521">
        <v>4811187.0449219998</v>
      </c>
      <c r="K521" s="12">
        <f t="shared" si="240"/>
        <v>38489496.359375998</v>
      </c>
      <c r="L521" s="6">
        <f t="shared" si="241"/>
        <v>296.48137600000001</v>
      </c>
      <c r="M521" s="6">
        <f t="shared" si="242"/>
        <v>5242880</v>
      </c>
      <c r="N521" s="13">
        <f t="shared" si="243"/>
        <v>1.281889623582487</v>
      </c>
      <c r="O521" s="13">
        <f t="shared" si="236"/>
        <v>1.3333333333333333</v>
      </c>
      <c r="P521" s="7">
        <f t="shared" si="244"/>
        <v>0</v>
      </c>
      <c r="Q521" s="7">
        <f t="shared" si="245"/>
        <v>7.8101304766869436E-3</v>
      </c>
      <c r="R521" s="6">
        <f t="shared" si="246"/>
        <v>7.8101304766869436E-3</v>
      </c>
      <c r="S521">
        <f t="shared" si="247"/>
        <v>7.8101304766869436E-3</v>
      </c>
      <c r="T521" s="1">
        <f t="shared" si="248"/>
        <v>0</v>
      </c>
      <c r="U521" s="1">
        <f t="shared" si="249"/>
        <v>0.50101465249990362</v>
      </c>
      <c r="V521" s="1">
        <f t="shared" si="250"/>
        <v>1.7287339649966409</v>
      </c>
      <c r="W521">
        <f t="shared" si="251"/>
        <v>2.2297486174965444</v>
      </c>
      <c r="X521" s="6">
        <v>7.7330000000000003E-3</v>
      </c>
      <c r="Y521" s="6">
        <v>2.2125770071395432</v>
      </c>
      <c r="Z521" s="3">
        <f t="shared" si="252"/>
        <v>6.380355101512996</v>
      </c>
      <c r="AA521" s="3">
        <f t="shared" si="253"/>
        <v>39.818436683694301</v>
      </c>
      <c r="AB521">
        <f t="shared" si="254"/>
        <v>0.9974198459452126</v>
      </c>
      <c r="AC521" s="6">
        <f t="shared" si="257"/>
        <v>0.9974198459452126</v>
      </c>
      <c r="AD521">
        <f t="shared" si="255"/>
        <v>0.77609097001333105</v>
      </c>
    </row>
    <row r="522" spans="4:30">
      <c r="D522" s="6">
        <f t="shared" si="256"/>
        <v>299947876</v>
      </c>
      <c r="E522" s="3">
        <f t="shared" si="237"/>
        <v>1.2711368450662293</v>
      </c>
      <c r="F522" s="3">
        <f t="shared" si="238"/>
        <v>33252447</v>
      </c>
      <c r="G522">
        <v>1696415</v>
      </c>
      <c r="H522">
        <v>22168298</v>
      </c>
      <c r="I522" s="3">
        <f t="shared" si="239"/>
        <v>44336596</v>
      </c>
      <c r="J522">
        <v>5283551.3212890001</v>
      </c>
      <c r="K522" s="12">
        <f t="shared" si="240"/>
        <v>42268410.570312001</v>
      </c>
      <c r="L522" s="6">
        <f t="shared" si="241"/>
        <v>299.94787600000001</v>
      </c>
      <c r="M522" s="6">
        <f t="shared" si="242"/>
        <v>5242880</v>
      </c>
      <c r="N522" s="13">
        <f t="shared" si="243"/>
        <v>1.0489298131106124</v>
      </c>
      <c r="O522" s="13">
        <f t="shared" ref="O522:O585" si="258">4/3</f>
        <v>1.3333333333333333</v>
      </c>
      <c r="P522" s="7">
        <f t="shared" si="244"/>
        <v>0</v>
      </c>
      <c r="Q522" s="7">
        <f t="shared" si="245"/>
        <v>8.5769322236375015E-3</v>
      </c>
      <c r="R522" s="6">
        <f t="shared" si="246"/>
        <v>8.5769322236375015E-3</v>
      </c>
      <c r="S522">
        <f t="shared" si="247"/>
        <v>8.5769322236375015E-3</v>
      </c>
      <c r="T522" s="1">
        <f t="shared" si="248"/>
        <v>0</v>
      </c>
      <c r="U522" s="1">
        <f t="shared" si="249"/>
        <v>0.55020447230272485</v>
      </c>
      <c r="V522" s="1">
        <f t="shared" si="250"/>
        <v>3.8471204970421811</v>
      </c>
      <c r="W522">
        <f t="shared" si="251"/>
        <v>4.3973249693449059</v>
      </c>
      <c r="X522" s="6">
        <v>1.7208999999999999E-2</v>
      </c>
      <c r="Y522" s="6">
        <v>4.3880798875</v>
      </c>
      <c r="Z522" s="3">
        <f t="shared" si="252"/>
        <v>2.5763609739090012</v>
      </c>
      <c r="AA522" s="3">
        <f t="shared" si="253"/>
        <v>19.649444160758673</v>
      </c>
      <c r="AB522">
        <f t="shared" si="254"/>
        <v>50.160193947135213</v>
      </c>
      <c r="AC522" s="6">
        <f t="shared" si="257"/>
        <v>50.160193947135213</v>
      </c>
      <c r="AD522">
        <f t="shared" si="255"/>
        <v>0.21068627012105443</v>
      </c>
    </row>
    <row r="523" spans="4:30">
      <c r="D523" s="6">
        <f t="shared" si="256"/>
        <v>300796656</v>
      </c>
      <c r="E523" s="3">
        <f t="shared" si="237"/>
        <v>1.6039875301846416</v>
      </c>
      <c r="F523" s="3">
        <f t="shared" si="238"/>
        <v>28791289.5</v>
      </c>
      <c r="G523">
        <v>3523317</v>
      </c>
      <c r="H523">
        <v>19194193</v>
      </c>
      <c r="I523" s="3">
        <f t="shared" si="239"/>
        <v>38388386</v>
      </c>
      <c r="J523">
        <v>5772608.6669920003</v>
      </c>
      <c r="K523" s="12">
        <f t="shared" si="240"/>
        <v>46180869.335936002</v>
      </c>
      <c r="L523" s="6">
        <f t="shared" si="241"/>
        <v>300.79665599999998</v>
      </c>
      <c r="M523" s="6">
        <f t="shared" si="242"/>
        <v>5242880</v>
      </c>
      <c r="N523" s="13">
        <f t="shared" si="243"/>
        <v>0.83126165773860339</v>
      </c>
      <c r="O523" s="13">
        <f t="shared" si="258"/>
        <v>1.3333333333333333</v>
      </c>
      <c r="P523" s="7">
        <f t="shared" si="244"/>
        <v>0</v>
      </c>
      <c r="Q523" s="7">
        <f t="shared" si="245"/>
        <v>9.3708322829906404E-3</v>
      </c>
      <c r="R523" s="6">
        <f t="shared" si="246"/>
        <v>9.3708322829906404E-3</v>
      </c>
      <c r="S523">
        <f t="shared" si="247"/>
        <v>9.3708322829906404E-3</v>
      </c>
      <c r="T523" s="1">
        <f t="shared" si="248"/>
        <v>0</v>
      </c>
      <c r="U523" s="1">
        <f t="shared" si="249"/>
        <v>0.601132630743068</v>
      </c>
      <c r="V523" s="1">
        <f t="shared" si="250"/>
        <v>2.3247257858528472</v>
      </c>
      <c r="W523">
        <f t="shared" si="251"/>
        <v>2.9258584165959149</v>
      </c>
      <c r="X523" s="6">
        <v>1.0399E-2</v>
      </c>
      <c r="Y523" s="6">
        <v>3.024809125</v>
      </c>
      <c r="Z523" s="3">
        <f t="shared" si="252"/>
        <v>3.6915459178767192</v>
      </c>
      <c r="AA523" s="3">
        <f t="shared" si="253"/>
        <v>35.527161716269646</v>
      </c>
      <c r="AB523">
        <f t="shared" si="254"/>
        <v>9.8871787384302312</v>
      </c>
      <c r="AC523" s="6">
        <f t="shared" si="257"/>
        <v>9.8871787384302312</v>
      </c>
      <c r="AD523">
        <f t="shared" si="255"/>
        <v>3.2713042150745641</v>
      </c>
    </row>
    <row r="524" spans="4:30">
      <c r="D524" s="6">
        <f t="shared" si="256"/>
        <v>306399360</v>
      </c>
      <c r="E524" s="3">
        <f t="shared" si="237"/>
        <v>1.1628175229528235</v>
      </c>
      <c r="F524" s="3">
        <f t="shared" si="238"/>
        <v>35833162.5</v>
      </c>
      <c r="G524">
        <v>986703</v>
      </c>
      <c r="H524">
        <v>23888775</v>
      </c>
      <c r="I524" s="3">
        <f t="shared" si="239"/>
        <v>47777550</v>
      </c>
      <c r="J524">
        <v>5208428.6572270002</v>
      </c>
      <c r="K524" s="12">
        <f t="shared" si="240"/>
        <v>41667429.257816002</v>
      </c>
      <c r="L524" s="6">
        <f t="shared" si="241"/>
        <v>306.39936</v>
      </c>
      <c r="M524" s="6">
        <f t="shared" si="242"/>
        <v>5242880</v>
      </c>
      <c r="N524" s="13">
        <f t="shared" si="243"/>
        <v>1.1466402139757124</v>
      </c>
      <c r="O524" s="13">
        <f t="shared" si="258"/>
        <v>1.3333333333333333</v>
      </c>
      <c r="P524" s="7">
        <f t="shared" si="244"/>
        <v>0</v>
      </c>
      <c r="Q524" s="7">
        <f t="shared" si="245"/>
        <v>8.4549835646886059E-3</v>
      </c>
      <c r="R524" s="6">
        <f t="shared" si="246"/>
        <v>8.4549835646886059E-3</v>
      </c>
      <c r="S524">
        <f t="shared" si="247"/>
        <v>8.4549835646886059E-3</v>
      </c>
      <c r="T524" s="1">
        <f t="shared" si="248"/>
        <v>0</v>
      </c>
      <c r="U524" s="1">
        <f t="shared" si="249"/>
        <v>0.54238154729929666</v>
      </c>
      <c r="V524" s="1">
        <f t="shared" si="250"/>
        <v>1.458458604375803</v>
      </c>
      <c r="W524">
        <f t="shared" si="251"/>
        <v>2.0008401516750998</v>
      </c>
      <c r="X524" s="6">
        <v>6.5240000000000003E-3</v>
      </c>
      <c r="Y524" s="6">
        <v>2.0095699272709484</v>
      </c>
      <c r="Z524" s="3">
        <f t="shared" si="252"/>
        <v>7.3233522378908642</v>
      </c>
      <c r="AA524" s="3">
        <f t="shared" si="253"/>
        <v>51.094333853851623</v>
      </c>
      <c r="AB524">
        <f t="shared" si="254"/>
        <v>29.598153965184022</v>
      </c>
      <c r="AC524" s="6">
        <f t="shared" si="257"/>
        <v>29.598153965184022</v>
      </c>
      <c r="AD524">
        <f t="shared" si="255"/>
        <v>0.43441014305503267</v>
      </c>
    </row>
    <row r="525" spans="4:30">
      <c r="D525" s="6">
        <f t="shared" si="256"/>
        <v>311573340</v>
      </c>
      <c r="E525" s="3">
        <f t="shared" si="237"/>
        <v>2.5185926215178358</v>
      </c>
      <c r="F525" s="3">
        <f t="shared" si="238"/>
        <v>24385282.5</v>
      </c>
      <c r="G525">
        <v>5824554</v>
      </c>
      <c r="H525">
        <v>16256855</v>
      </c>
      <c r="I525" s="3">
        <f t="shared" si="239"/>
        <v>32513710</v>
      </c>
      <c r="J525">
        <v>7677074.0722660003</v>
      </c>
      <c r="K525" s="12">
        <f t="shared" si="240"/>
        <v>61416592.578128003</v>
      </c>
      <c r="L525" s="6">
        <f t="shared" si="241"/>
        <v>311.57333999999997</v>
      </c>
      <c r="M525" s="6">
        <f t="shared" si="242"/>
        <v>5242880</v>
      </c>
      <c r="N525" s="13">
        <f t="shared" si="243"/>
        <v>0.52939618814963285</v>
      </c>
      <c r="O525" s="13">
        <f t="shared" si="258"/>
        <v>1.3333333333333333</v>
      </c>
      <c r="P525" s="7">
        <f t="shared" si="244"/>
        <v>0</v>
      </c>
      <c r="Q525" s="7">
        <f t="shared" si="245"/>
        <v>1.2462402651102895E-2</v>
      </c>
      <c r="R525" s="6">
        <f t="shared" si="246"/>
        <v>1.2462402651102895E-2</v>
      </c>
      <c r="S525">
        <f t="shared" si="247"/>
        <v>1.2462402651102895E-2</v>
      </c>
      <c r="T525" s="1">
        <f t="shared" si="248"/>
        <v>0</v>
      </c>
      <c r="U525" s="1">
        <f t="shared" si="249"/>
        <v>0.79945480452521622</v>
      </c>
      <c r="V525" s="1">
        <f t="shared" si="250"/>
        <v>3.7914558446066242</v>
      </c>
      <c r="W525">
        <f t="shared" si="251"/>
        <v>4.5909106491318408</v>
      </c>
      <c r="X525" s="6">
        <v>1.6959999999999999E-2</v>
      </c>
      <c r="Y525" s="6">
        <v>4.6072405333276798</v>
      </c>
      <c r="Z525" s="3">
        <f t="shared" si="252"/>
        <v>1.91708195754717</v>
      </c>
      <c r="AA525" s="3">
        <f t="shared" si="253"/>
        <v>28.970090838739623</v>
      </c>
      <c r="AB525">
        <f t="shared" si="254"/>
        <v>26.518852293025379</v>
      </c>
      <c r="AC525" s="6">
        <f t="shared" si="257"/>
        <v>26.518852293025379</v>
      </c>
      <c r="AD525">
        <f t="shared" si="255"/>
        <v>0.35443958433931416</v>
      </c>
    </row>
    <row r="526" spans="4:30">
      <c r="D526" s="6">
        <f t="shared" si="256"/>
        <v>314050992</v>
      </c>
      <c r="E526" s="3">
        <f t="shared" si="237"/>
        <v>1.2216041721877218</v>
      </c>
      <c r="F526" s="3">
        <f t="shared" si="238"/>
        <v>35251096.5</v>
      </c>
      <c r="G526">
        <v>1602111</v>
      </c>
      <c r="H526">
        <v>23500731</v>
      </c>
      <c r="I526" s="3">
        <f t="shared" si="239"/>
        <v>47001462</v>
      </c>
      <c r="J526">
        <v>5382860.8198239999</v>
      </c>
      <c r="K526" s="12">
        <f t="shared" si="240"/>
        <v>43062886.558591999</v>
      </c>
      <c r="L526" s="6">
        <f t="shared" si="241"/>
        <v>314.05099200000001</v>
      </c>
      <c r="M526" s="6">
        <f t="shared" si="242"/>
        <v>5242880</v>
      </c>
      <c r="N526" s="13">
        <f t="shared" si="243"/>
        <v>1.0914610179707558</v>
      </c>
      <c r="O526" s="13">
        <f t="shared" si="258"/>
        <v>1.3333333333333333</v>
      </c>
      <c r="P526" s="7">
        <f t="shared" si="244"/>
        <v>0</v>
      </c>
      <c r="Q526" s="7">
        <f t="shared" si="245"/>
        <v>8.7381440272715615E-3</v>
      </c>
      <c r="R526" s="6">
        <f t="shared" si="246"/>
        <v>8.7381440272715615E-3</v>
      </c>
      <c r="S526">
        <f t="shared" si="247"/>
        <v>8.7381440272715615E-3</v>
      </c>
      <c r="T526" s="1">
        <f t="shared" si="248"/>
        <v>0</v>
      </c>
      <c r="U526" s="1">
        <f t="shared" si="249"/>
        <v>0.56054610180785236</v>
      </c>
      <c r="V526" s="1">
        <f t="shared" si="250"/>
        <v>1.4859556013620421</v>
      </c>
      <c r="W526">
        <f t="shared" si="251"/>
        <v>2.0465017031698944</v>
      </c>
      <c r="X526" s="6">
        <v>6.6470000000000001E-3</v>
      </c>
      <c r="Y526" s="6">
        <v>2.0927525583355493</v>
      </c>
      <c r="Z526" s="3">
        <f t="shared" si="252"/>
        <v>7.0710789829998495</v>
      </c>
      <c r="AA526" s="3">
        <f t="shared" si="253"/>
        <v>51.828357525009181</v>
      </c>
      <c r="AB526">
        <f t="shared" si="254"/>
        <v>31.459967312645727</v>
      </c>
      <c r="AC526" s="6">
        <f t="shared" si="257"/>
        <v>31.459967312645727</v>
      </c>
      <c r="AD526">
        <f t="shared" si="255"/>
        <v>2.2100489129226073</v>
      </c>
    </row>
    <row r="527" spans="4:30">
      <c r="D527" s="6">
        <f t="shared" si="256"/>
        <v>315111244</v>
      </c>
      <c r="E527" s="3">
        <f t="shared" si="237"/>
        <v>2.7457095992807186</v>
      </c>
      <c r="F527" s="3">
        <f t="shared" si="238"/>
        <v>30634465.5</v>
      </c>
      <c r="G527">
        <v>3501776</v>
      </c>
      <c r="H527">
        <v>20422977</v>
      </c>
      <c r="I527" s="3">
        <f t="shared" si="239"/>
        <v>40845954</v>
      </c>
      <c r="J527">
        <v>10514168.249023</v>
      </c>
      <c r="K527" s="12">
        <f t="shared" si="240"/>
        <v>84113345.992183998</v>
      </c>
      <c r="L527" s="6">
        <f t="shared" si="241"/>
        <v>315.111244</v>
      </c>
      <c r="M527" s="6">
        <f t="shared" si="242"/>
        <v>5242880</v>
      </c>
      <c r="N527" s="13">
        <f t="shared" si="243"/>
        <v>0.48560610112687108</v>
      </c>
      <c r="O527" s="13">
        <f t="shared" si="258"/>
        <v>1.3333333333333333</v>
      </c>
      <c r="P527" s="7">
        <f t="shared" si="244"/>
        <v>0</v>
      </c>
      <c r="Q527" s="7">
        <f t="shared" si="245"/>
        <v>1.7067934609896262E-2</v>
      </c>
      <c r="R527" s="6">
        <f t="shared" si="246"/>
        <v>1.7067934609896262E-2</v>
      </c>
      <c r="S527">
        <f t="shared" si="247"/>
        <v>1.7067934609896262E-2</v>
      </c>
      <c r="T527" s="1">
        <f t="shared" si="248"/>
        <v>0</v>
      </c>
      <c r="U527" s="1">
        <f t="shared" si="249"/>
        <v>1.0948966029432723</v>
      </c>
      <c r="V527" s="1">
        <f t="shared" si="250"/>
        <v>4.2973558785892187</v>
      </c>
      <c r="W527">
        <f t="shared" si="251"/>
        <v>5.3922524815324913</v>
      </c>
      <c r="X527" s="6">
        <v>1.9223000000000001E-2</v>
      </c>
      <c r="Y527" s="6">
        <v>5.3944009777735058</v>
      </c>
      <c r="Z527" s="3">
        <f t="shared" si="252"/>
        <v>2.1248480466108308</v>
      </c>
      <c r="AA527" s="3">
        <f t="shared" si="253"/>
        <v>35.00529407155345</v>
      </c>
      <c r="AB527">
        <f t="shared" si="254"/>
        <v>11.210869219704202</v>
      </c>
      <c r="AC527" s="6">
        <f t="shared" si="257"/>
        <v>11.210869219704202</v>
      </c>
      <c r="AD527">
        <f t="shared" si="255"/>
        <v>3.9828263598997701E-2</v>
      </c>
    </row>
    <row r="528" spans="4:30">
      <c r="D528" s="6">
        <f t="shared" si="256"/>
        <v>315570460</v>
      </c>
      <c r="E528" s="3">
        <f t="shared" si="237"/>
        <v>2.5546255654031143</v>
      </c>
      <c r="F528" s="3">
        <f t="shared" si="238"/>
        <v>20111752.5</v>
      </c>
      <c r="G528">
        <v>7733822</v>
      </c>
      <c r="H528">
        <v>13407835</v>
      </c>
      <c r="I528" s="3">
        <f t="shared" si="239"/>
        <v>26815670</v>
      </c>
      <c r="J528">
        <v>6422249.6376949996</v>
      </c>
      <c r="K528" s="12">
        <f t="shared" si="240"/>
        <v>51377997.101559997</v>
      </c>
      <c r="L528" s="6">
        <f t="shared" si="241"/>
        <v>315.57046000000003</v>
      </c>
      <c r="M528" s="6">
        <f t="shared" si="242"/>
        <v>5242880</v>
      </c>
      <c r="N528" s="13">
        <f t="shared" si="243"/>
        <v>0.52192906521818838</v>
      </c>
      <c r="O528" s="13">
        <f t="shared" si="258"/>
        <v>1.3333333333333333</v>
      </c>
      <c r="P528" s="7">
        <f t="shared" si="244"/>
        <v>0</v>
      </c>
      <c r="Q528" s="7">
        <f t="shared" si="245"/>
        <v>1.0425412098079546E-2</v>
      </c>
      <c r="R528" s="6">
        <f t="shared" si="246"/>
        <v>1.0425412098079546E-2</v>
      </c>
      <c r="S528">
        <f t="shared" si="247"/>
        <v>1.0425412098079546E-2</v>
      </c>
      <c r="T528" s="1">
        <f t="shared" si="248"/>
        <v>0</v>
      </c>
      <c r="U528" s="1">
        <f t="shared" si="249"/>
        <v>0.66878322136601887</v>
      </c>
      <c r="V528" s="1">
        <f t="shared" si="250"/>
        <v>3.5220746952698923</v>
      </c>
      <c r="W528">
        <f t="shared" si="251"/>
        <v>4.1908579166359115</v>
      </c>
      <c r="X528" s="6">
        <v>1.5755000000000002E-2</v>
      </c>
      <c r="Y528" s="6">
        <v>4.3425281428638947</v>
      </c>
      <c r="Z528" s="3">
        <f t="shared" si="252"/>
        <v>1.7020418914630275</v>
      </c>
      <c r="AA528" s="3">
        <f t="shared" si="253"/>
        <v>26.088478375911137</v>
      </c>
      <c r="AB528">
        <f t="shared" si="254"/>
        <v>33.827914325106029</v>
      </c>
      <c r="AC528" s="6">
        <f t="shared" si="257"/>
        <v>33.827914325106029</v>
      </c>
      <c r="AD528">
        <f t="shared" si="255"/>
        <v>3.4926711177962977</v>
      </c>
    </row>
    <row r="529" spans="4:30">
      <c r="D529" s="6">
        <f t="shared" si="256"/>
        <v>328272168</v>
      </c>
      <c r="E529" s="3">
        <f t="shared" si="237"/>
        <v>1.921634371577952</v>
      </c>
      <c r="F529" s="3">
        <f t="shared" si="238"/>
        <v>31751983.5</v>
      </c>
      <c r="G529">
        <v>3712815</v>
      </c>
      <c r="H529">
        <v>21167989</v>
      </c>
      <c r="I529" s="3">
        <f t="shared" si="239"/>
        <v>42335978</v>
      </c>
      <c r="J529">
        <v>7626962.8574219998</v>
      </c>
      <c r="K529" s="12">
        <f t="shared" si="240"/>
        <v>61015702.859375998</v>
      </c>
      <c r="L529" s="6">
        <f t="shared" si="241"/>
        <v>328.27216800000002</v>
      </c>
      <c r="M529" s="6">
        <f t="shared" si="242"/>
        <v>5242880</v>
      </c>
      <c r="N529" s="13">
        <f t="shared" si="243"/>
        <v>0.69385381165849225</v>
      </c>
      <c r="O529" s="13">
        <f t="shared" si="258"/>
        <v>1.3333333333333333</v>
      </c>
      <c r="P529" s="7">
        <f t="shared" si="244"/>
        <v>0</v>
      </c>
      <c r="Q529" s="7">
        <f t="shared" si="245"/>
        <v>1.2381055756329803E-2</v>
      </c>
      <c r="R529" s="6">
        <f t="shared" si="246"/>
        <v>1.2381055756329803E-2</v>
      </c>
      <c r="S529">
        <f t="shared" si="247"/>
        <v>1.2381055756329803E-2</v>
      </c>
      <c r="T529" s="1">
        <f t="shared" si="248"/>
        <v>0</v>
      </c>
      <c r="U529" s="1">
        <f t="shared" si="249"/>
        <v>0.79423645556954348</v>
      </c>
      <c r="V529" s="1">
        <f t="shared" si="250"/>
        <v>4.154058520311338</v>
      </c>
      <c r="W529">
        <f t="shared" si="251"/>
        <v>4.9482949758808816</v>
      </c>
      <c r="X529" s="6">
        <v>1.8582000000000001E-2</v>
      </c>
      <c r="Y529" s="6">
        <v>5.0267589176503389</v>
      </c>
      <c r="Z529" s="3">
        <f t="shared" si="252"/>
        <v>2.2783326875470888</v>
      </c>
      <c r="AA529" s="3">
        <f t="shared" si="253"/>
        <v>26.268734413680331</v>
      </c>
      <c r="AB529">
        <f t="shared" si="254"/>
        <v>33.370704142020223</v>
      </c>
      <c r="AC529" s="6">
        <f t="shared" si="257"/>
        <v>33.370704142020223</v>
      </c>
      <c r="AD529">
        <f t="shared" si="255"/>
        <v>1.560925102135865</v>
      </c>
    </row>
    <row r="530" spans="4:30">
      <c r="D530" s="6">
        <f t="shared" si="256"/>
        <v>328921176</v>
      </c>
      <c r="E530" s="3">
        <f t="shared" si="237"/>
        <v>1.1006807929640816</v>
      </c>
      <c r="F530" s="3">
        <f t="shared" si="238"/>
        <v>40255669.5</v>
      </c>
      <c r="G530">
        <v>343791</v>
      </c>
      <c r="H530">
        <v>26837113</v>
      </c>
      <c r="I530" s="3">
        <f t="shared" si="239"/>
        <v>53674226</v>
      </c>
      <c r="J530">
        <v>5538580.2783199996</v>
      </c>
      <c r="K530" s="12">
        <f t="shared" si="240"/>
        <v>44308642.226559997</v>
      </c>
      <c r="L530" s="6">
        <f t="shared" si="241"/>
        <v>328.921176</v>
      </c>
      <c r="M530" s="6">
        <f t="shared" si="242"/>
        <v>5242880</v>
      </c>
      <c r="N530" s="13">
        <f t="shared" si="243"/>
        <v>1.2113714910412212</v>
      </c>
      <c r="O530" s="13">
        <f t="shared" si="258"/>
        <v>1.3333333333333333</v>
      </c>
      <c r="P530" s="7">
        <f t="shared" si="244"/>
        <v>0</v>
      </c>
      <c r="Q530" s="7">
        <f t="shared" si="245"/>
        <v>8.9909276495371785E-3</v>
      </c>
      <c r="R530" s="6">
        <f t="shared" si="246"/>
        <v>8.9909276495371785E-3</v>
      </c>
      <c r="S530">
        <f t="shared" si="247"/>
        <v>8.9909276495371785E-3</v>
      </c>
      <c r="T530" s="1">
        <f t="shared" si="248"/>
        <v>0</v>
      </c>
      <c r="U530" s="1">
        <f t="shared" si="249"/>
        <v>0.57676200230338404</v>
      </c>
      <c r="V530" s="1">
        <f t="shared" si="250"/>
        <v>2.3786020157201935</v>
      </c>
      <c r="W530">
        <f t="shared" si="251"/>
        <v>2.9553640180235776</v>
      </c>
      <c r="X530" s="6">
        <v>1.064E-2</v>
      </c>
      <c r="Y530" s="6">
        <v>2.9009368888841598</v>
      </c>
      <c r="Z530" s="3">
        <f t="shared" si="252"/>
        <v>5.0445701127819547</v>
      </c>
      <c r="AA530" s="3">
        <f t="shared" si="253"/>
        <v>33.314768591398497</v>
      </c>
      <c r="AB530">
        <f t="shared" si="254"/>
        <v>15.498800286304714</v>
      </c>
      <c r="AC530" s="6">
        <f t="shared" si="257"/>
        <v>15.498800286304714</v>
      </c>
      <c r="AD530">
        <f t="shared" si="255"/>
        <v>1.8761914245005558</v>
      </c>
    </row>
    <row r="531" spans="4:30">
      <c r="D531" s="6">
        <f t="shared" si="256"/>
        <v>337595076</v>
      </c>
      <c r="E531" s="3">
        <f t="shared" si="237"/>
        <v>1.5843282472024083</v>
      </c>
      <c r="F531" s="3">
        <f t="shared" si="238"/>
        <v>30474379.5</v>
      </c>
      <c r="G531">
        <v>4690002</v>
      </c>
      <c r="H531">
        <v>20316253</v>
      </c>
      <c r="I531" s="3">
        <f t="shared" si="239"/>
        <v>40632506</v>
      </c>
      <c r="J531">
        <v>6035177.5322270002</v>
      </c>
      <c r="K531" s="12">
        <f t="shared" si="240"/>
        <v>48281420.257816002</v>
      </c>
      <c r="L531" s="6">
        <f t="shared" si="241"/>
        <v>337.59507600000001</v>
      </c>
      <c r="M531" s="6">
        <f t="shared" si="242"/>
        <v>5242880</v>
      </c>
      <c r="N531" s="13">
        <f t="shared" si="243"/>
        <v>0.84157644458319836</v>
      </c>
      <c r="O531" s="13">
        <f t="shared" si="258"/>
        <v>1.3333333333333333</v>
      </c>
      <c r="P531" s="7">
        <f t="shared" si="244"/>
        <v>0</v>
      </c>
      <c r="Q531" s="7">
        <f t="shared" si="245"/>
        <v>9.7970674464656089E-3</v>
      </c>
      <c r="R531" s="6">
        <f t="shared" si="246"/>
        <v>9.7970674464656089E-3</v>
      </c>
      <c r="S531">
        <f t="shared" si="247"/>
        <v>9.7970674464656089E-3</v>
      </c>
      <c r="T531" s="1">
        <f t="shared" si="248"/>
        <v>0</v>
      </c>
      <c r="U531" s="1">
        <f t="shared" si="249"/>
        <v>0.62847533173239112</v>
      </c>
      <c r="V531" s="1">
        <f t="shared" si="250"/>
        <v>1.8858915981781537</v>
      </c>
      <c r="W531">
        <f t="shared" si="251"/>
        <v>2.5143669299105449</v>
      </c>
      <c r="X531" s="6">
        <v>8.4360000000000008E-3</v>
      </c>
      <c r="Y531" s="6">
        <v>2.647441760002812</v>
      </c>
      <c r="Z531" s="3">
        <f t="shared" si="252"/>
        <v>4.8165606922712181</v>
      </c>
      <c r="AA531" s="3">
        <f t="shared" si="253"/>
        <v>45.786078954780464</v>
      </c>
      <c r="AB531">
        <f t="shared" si="254"/>
        <v>16.134038009312565</v>
      </c>
      <c r="AC531" s="6">
        <f t="shared" si="257"/>
        <v>16.134038009312565</v>
      </c>
      <c r="AD531">
        <f t="shared" si="255"/>
        <v>5.0265441945784559</v>
      </c>
    </row>
    <row r="532" spans="4:30">
      <c r="D532" s="6">
        <f t="shared" si="256"/>
        <v>339819704</v>
      </c>
      <c r="E532" s="3">
        <f t="shared" si="237"/>
        <v>1.0792585869963323</v>
      </c>
      <c r="F532" s="3">
        <f t="shared" si="238"/>
        <v>41534958</v>
      </c>
      <c r="G532">
        <v>377002</v>
      </c>
      <c r="H532">
        <v>27689972</v>
      </c>
      <c r="I532" s="3">
        <f t="shared" si="239"/>
        <v>55379944</v>
      </c>
      <c r="J532">
        <v>5603370.0102540003</v>
      </c>
      <c r="K532" s="12">
        <f t="shared" si="240"/>
        <v>44826960.082032003</v>
      </c>
      <c r="L532" s="6">
        <f t="shared" si="241"/>
        <v>339.819704</v>
      </c>
      <c r="M532" s="6">
        <f t="shared" si="242"/>
        <v>5242880</v>
      </c>
      <c r="N532" s="13">
        <f t="shared" si="243"/>
        <v>1.2354160063197761</v>
      </c>
      <c r="O532" s="13">
        <f t="shared" si="258"/>
        <v>1.3333333333333333</v>
      </c>
      <c r="P532" s="7">
        <f t="shared" si="244"/>
        <v>0</v>
      </c>
      <c r="Q532" s="7">
        <f t="shared" si="245"/>
        <v>9.096102579389094E-3</v>
      </c>
      <c r="R532" s="6">
        <f t="shared" si="246"/>
        <v>9.096102579389094E-3</v>
      </c>
      <c r="S532">
        <f t="shared" si="247"/>
        <v>9.096102579389094E-3</v>
      </c>
      <c r="T532" s="1">
        <f t="shared" si="248"/>
        <v>0</v>
      </c>
      <c r="U532" s="1">
        <f t="shared" si="249"/>
        <v>0.58350890379097764</v>
      </c>
      <c r="V532" s="1">
        <f t="shared" si="250"/>
        <v>1.5610693492268901</v>
      </c>
      <c r="W532">
        <f t="shared" si="251"/>
        <v>2.1445782530178676</v>
      </c>
      <c r="X532" s="6">
        <v>6.9829999999999996E-3</v>
      </c>
      <c r="Y532" s="6">
        <v>2.1116010083356609</v>
      </c>
      <c r="Z532" s="3">
        <f t="shared" si="252"/>
        <v>7.9306807962193897</v>
      </c>
      <c r="AA532" s="3">
        <f t="shared" si="253"/>
        <v>51.355532100280115</v>
      </c>
      <c r="AB532">
        <f t="shared" si="254"/>
        <v>30.260669903896524</v>
      </c>
      <c r="AC532" s="6">
        <f t="shared" si="257"/>
        <v>30.260669903896524</v>
      </c>
      <c r="AD532">
        <f t="shared" si="255"/>
        <v>1.5617176044161405</v>
      </c>
    </row>
    <row r="533" spans="4:30">
      <c r="D533" s="6">
        <f t="shared" si="256"/>
        <v>341310552</v>
      </c>
      <c r="E533" s="3">
        <f t="shared" si="237"/>
        <v>2.8417247181959433</v>
      </c>
      <c r="F533" s="3">
        <f t="shared" si="238"/>
        <v>33165631.5</v>
      </c>
      <c r="G533">
        <v>3799275</v>
      </c>
      <c r="H533">
        <v>22110421</v>
      </c>
      <c r="I533" s="3">
        <f t="shared" si="239"/>
        <v>44220842</v>
      </c>
      <c r="J533">
        <v>11780949.353515999</v>
      </c>
      <c r="K533" s="12">
        <f t="shared" si="240"/>
        <v>94247594.828127995</v>
      </c>
      <c r="L533" s="6">
        <f t="shared" si="241"/>
        <v>341.31055199999997</v>
      </c>
      <c r="M533" s="6">
        <f t="shared" si="242"/>
        <v>5242880</v>
      </c>
      <c r="N533" s="13">
        <f t="shared" si="243"/>
        <v>0.46919862603010831</v>
      </c>
      <c r="O533" s="13">
        <f t="shared" si="258"/>
        <v>1.3333333333333333</v>
      </c>
      <c r="P533" s="7">
        <f t="shared" si="244"/>
        <v>0</v>
      </c>
      <c r="Q533" s="7">
        <f t="shared" si="245"/>
        <v>1.9124334749636065E-2</v>
      </c>
      <c r="R533" s="6">
        <f t="shared" si="246"/>
        <v>1.9124334749636065E-2</v>
      </c>
      <c r="S533">
        <f t="shared" si="247"/>
        <v>1.9124334749636065E-2</v>
      </c>
      <c r="T533" s="1">
        <f t="shared" si="248"/>
        <v>0</v>
      </c>
      <c r="U533" s="1">
        <f t="shared" si="249"/>
        <v>1.2268132981237012</v>
      </c>
      <c r="V533" s="1">
        <f t="shared" si="250"/>
        <v>4.8045972294979702</v>
      </c>
      <c r="W533">
        <f t="shared" si="251"/>
        <v>6.0314105276216718</v>
      </c>
      <c r="X533" s="6">
        <v>2.1492000000000001E-2</v>
      </c>
      <c r="Y533" s="6">
        <v>6.0471324000071647</v>
      </c>
      <c r="Z533" s="3">
        <f t="shared" si="252"/>
        <v>2.0575489484459335</v>
      </c>
      <c r="AA533" s="3">
        <f t="shared" si="253"/>
        <v>35.081926234181275</v>
      </c>
      <c r="AB533">
        <f t="shared" si="254"/>
        <v>11.016495674501842</v>
      </c>
      <c r="AC533" s="6">
        <f t="shared" si="257"/>
        <v>11.016495674501842</v>
      </c>
      <c r="AD533">
        <f t="shared" si="255"/>
        <v>0.25998888970041739</v>
      </c>
    </row>
    <row r="534" spans="4:30">
      <c r="D534" s="6">
        <f t="shared" si="256"/>
        <v>346027608</v>
      </c>
      <c r="E534" s="3">
        <f t="shared" si="237"/>
        <v>1.0602058034904145</v>
      </c>
      <c r="F534" s="3">
        <f t="shared" si="238"/>
        <v>43073451</v>
      </c>
      <c r="G534">
        <v>72000</v>
      </c>
      <c r="H534">
        <v>28715634</v>
      </c>
      <c r="I534" s="3">
        <f t="shared" si="239"/>
        <v>57431268</v>
      </c>
      <c r="J534">
        <v>5708340.3408199996</v>
      </c>
      <c r="K534" s="12">
        <f t="shared" si="240"/>
        <v>45666722.726559997</v>
      </c>
      <c r="L534" s="6">
        <f t="shared" si="241"/>
        <v>346.02760799999999</v>
      </c>
      <c r="M534" s="6">
        <f t="shared" si="242"/>
        <v>5242880</v>
      </c>
      <c r="N534" s="13">
        <f t="shared" si="243"/>
        <v>1.2576174634620252</v>
      </c>
      <c r="O534" s="13">
        <f t="shared" si="258"/>
        <v>1.3333333333333333</v>
      </c>
      <c r="P534" s="7">
        <f t="shared" si="244"/>
        <v>0</v>
      </c>
      <c r="Q534" s="7">
        <f t="shared" si="245"/>
        <v>9.2665037652599931E-3</v>
      </c>
      <c r="R534" s="6">
        <f t="shared" si="246"/>
        <v>9.2665037652599931E-3</v>
      </c>
      <c r="S534">
        <f t="shared" si="247"/>
        <v>9.2665037652599931E-3</v>
      </c>
      <c r="T534" s="1">
        <f t="shared" si="248"/>
        <v>0</v>
      </c>
      <c r="U534" s="1">
        <f t="shared" si="249"/>
        <v>0.59444002602760582</v>
      </c>
      <c r="V534" s="1">
        <f t="shared" si="250"/>
        <v>1.6522789002056344</v>
      </c>
      <c r="W534">
        <f t="shared" si="251"/>
        <v>2.2467189262332403</v>
      </c>
      <c r="X534" s="6">
        <v>7.391E-3</v>
      </c>
      <c r="Y534" s="6">
        <v>2.2077485538484281</v>
      </c>
      <c r="Z534" s="3">
        <f t="shared" si="252"/>
        <v>7.7704326884048163</v>
      </c>
      <c r="AA534" s="3">
        <f t="shared" si="253"/>
        <v>49.429546991270463</v>
      </c>
      <c r="AB534">
        <f t="shared" si="254"/>
        <v>25.375507580300273</v>
      </c>
      <c r="AC534" s="6">
        <f t="shared" si="257"/>
        <v>25.375507580300273</v>
      </c>
      <c r="AD534">
        <f t="shared" si="255"/>
        <v>1.7651635335410465</v>
      </c>
    </row>
    <row r="535" spans="4:30">
      <c r="D535" s="6">
        <f t="shared" si="256"/>
        <v>348509512</v>
      </c>
      <c r="E535" s="3">
        <f t="shared" si="237"/>
        <v>1.0267752268052497</v>
      </c>
      <c r="F535" s="3">
        <f t="shared" si="238"/>
        <v>43450936.5</v>
      </c>
      <c r="G535">
        <v>45101</v>
      </c>
      <c r="H535">
        <v>28967291</v>
      </c>
      <c r="I535" s="3">
        <f t="shared" si="239"/>
        <v>57934582</v>
      </c>
      <c r="J535">
        <v>5576793.1474609999</v>
      </c>
      <c r="K535" s="12">
        <f t="shared" si="240"/>
        <v>44614345.179687999</v>
      </c>
      <c r="L535" s="6">
        <f t="shared" si="241"/>
        <v>348.50951199999997</v>
      </c>
      <c r="M535" s="6">
        <f t="shared" si="242"/>
        <v>5242880</v>
      </c>
      <c r="N535" s="13">
        <f t="shared" si="243"/>
        <v>1.2985639880326303</v>
      </c>
      <c r="O535" s="13">
        <f t="shared" si="258"/>
        <v>1.3333333333333333</v>
      </c>
      <c r="P535" s="7">
        <f t="shared" si="244"/>
        <v>0</v>
      </c>
      <c r="Q535" s="7">
        <f t="shared" si="245"/>
        <v>9.0529596368810871E-3</v>
      </c>
      <c r="R535" s="6">
        <f t="shared" si="246"/>
        <v>9.0529596368810871E-3</v>
      </c>
      <c r="S535">
        <f t="shared" si="247"/>
        <v>9.0529596368810871E-3</v>
      </c>
      <c r="T535" s="1">
        <f t="shared" si="248"/>
        <v>0</v>
      </c>
      <c r="U535" s="1">
        <f t="shared" si="249"/>
        <v>0.58074131285085273</v>
      </c>
      <c r="V535" s="1">
        <f t="shared" si="250"/>
        <v>1.8279914175323331</v>
      </c>
      <c r="W535">
        <f t="shared" si="251"/>
        <v>2.4087327303831856</v>
      </c>
      <c r="X535" s="6">
        <v>8.1770000000000002E-3</v>
      </c>
      <c r="Y535" s="6">
        <v>2.4082900399999998</v>
      </c>
      <c r="Z535" s="3">
        <f t="shared" si="252"/>
        <v>7.0850656720068486</v>
      </c>
      <c r="AA535" s="3">
        <f t="shared" si="253"/>
        <v>43.64861947382952</v>
      </c>
      <c r="AB535">
        <f t="shared" si="254"/>
        <v>10.712481801162857</v>
      </c>
      <c r="AC535" s="6">
        <f t="shared" si="257"/>
        <v>10.712481801162857</v>
      </c>
      <c r="AD535">
        <f t="shared" si="255"/>
        <v>1.838193804869883E-2</v>
      </c>
    </row>
    <row r="536" spans="4:30">
      <c r="D536" s="6">
        <f t="shared" si="256"/>
        <v>355679888</v>
      </c>
      <c r="E536" s="3">
        <f t="shared" si="237"/>
        <v>1.2442958731151843</v>
      </c>
      <c r="F536" s="3">
        <f t="shared" si="238"/>
        <v>40695523.5</v>
      </c>
      <c r="G536">
        <v>1505785</v>
      </c>
      <c r="H536">
        <v>27130349</v>
      </c>
      <c r="I536" s="3">
        <f t="shared" si="239"/>
        <v>54260698</v>
      </c>
      <c r="J536">
        <v>6329658.9931640001</v>
      </c>
      <c r="K536" s="12">
        <f t="shared" si="240"/>
        <v>50637271.945312001</v>
      </c>
      <c r="L536" s="6">
        <f t="shared" si="241"/>
        <v>355.67988800000001</v>
      </c>
      <c r="M536" s="6">
        <f t="shared" si="242"/>
        <v>5242880</v>
      </c>
      <c r="N536" s="13">
        <f t="shared" si="243"/>
        <v>1.0715565020683042</v>
      </c>
      <c r="O536" s="13">
        <f t="shared" si="258"/>
        <v>1.3333333333333333</v>
      </c>
      <c r="P536" s="7">
        <f t="shared" si="244"/>
        <v>0</v>
      </c>
      <c r="Q536" s="7">
        <f t="shared" si="245"/>
        <v>1.0275107192459446E-2</v>
      </c>
      <c r="R536" s="6">
        <f t="shared" si="246"/>
        <v>1.0275107192459446E-2</v>
      </c>
      <c r="S536">
        <f t="shared" si="247"/>
        <v>1.0275107192459446E-2</v>
      </c>
      <c r="T536" s="1">
        <f t="shared" si="248"/>
        <v>0</v>
      </c>
      <c r="U536" s="1">
        <f t="shared" si="249"/>
        <v>0.65914126208210311</v>
      </c>
      <c r="V536" s="1">
        <f t="shared" si="250"/>
        <v>2.0620512211469046</v>
      </c>
      <c r="W536">
        <f t="shared" si="251"/>
        <v>2.7211924832290078</v>
      </c>
      <c r="X536" s="6">
        <v>9.2239999999999996E-3</v>
      </c>
      <c r="Y536" s="6">
        <v>2.7530384470555678</v>
      </c>
      <c r="Z536" s="3">
        <f t="shared" si="252"/>
        <v>5.8825561578490895</v>
      </c>
      <c r="AA536" s="3">
        <f t="shared" si="253"/>
        <v>43.917842103479622</v>
      </c>
      <c r="AB536">
        <f t="shared" si="254"/>
        <v>11.395351175839624</v>
      </c>
      <c r="AC536" s="6">
        <f t="shared" si="257"/>
        <v>11.395351175839624</v>
      </c>
      <c r="AD536">
        <f t="shared" si="255"/>
        <v>1.1567569592288094</v>
      </c>
    </row>
    <row r="537" spans="4:30">
      <c r="D537" s="6">
        <f t="shared" si="256"/>
        <v>356150808</v>
      </c>
      <c r="E537" s="3">
        <f t="shared" si="237"/>
        <v>1.1241034147563924</v>
      </c>
      <c r="F537" s="3">
        <f t="shared" si="238"/>
        <v>42921846</v>
      </c>
      <c r="G537">
        <v>638802</v>
      </c>
      <c r="H537">
        <v>28614564</v>
      </c>
      <c r="I537" s="3">
        <f t="shared" si="239"/>
        <v>57229128</v>
      </c>
      <c r="J537">
        <v>6031074.2070310004</v>
      </c>
      <c r="K537" s="12">
        <f t="shared" si="240"/>
        <v>48248593.656248003</v>
      </c>
      <c r="L537" s="6">
        <f t="shared" si="241"/>
        <v>356.15080799999998</v>
      </c>
      <c r="M537" s="6">
        <f t="shared" si="242"/>
        <v>5242880</v>
      </c>
      <c r="N537" s="13">
        <f t="shared" si="243"/>
        <v>1.1861304892684483</v>
      </c>
      <c r="O537" s="13">
        <f t="shared" si="258"/>
        <v>1.3333333333333333</v>
      </c>
      <c r="P537" s="7">
        <f t="shared" si="244"/>
        <v>0</v>
      </c>
      <c r="Q537" s="7">
        <f t="shared" si="245"/>
        <v>9.7904064073353874E-3</v>
      </c>
      <c r="R537" s="6">
        <f t="shared" si="246"/>
        <v>9.7904064073353874E-3</v>
      </c>
      <c r="S537">
        <f t="shared" si="247"/>
        <v>9.7904064073353874E-3</v>
      </c>
      <c r="T537" s="1">
        <f t="shared" si="248"/>
        <v>0</v>
      </c>
      <c r="U537" s="1">
        <f t="shared" si="249"/>
        <v>0.62804803052211333</v>
      </c>
      <c r="V537" s="1">
        <f t="shared" si="250"/>
        <v>1.6276880898927377</v>
      </c>
      <c r="W537">
        <f t="shared" si="251"/>
        <v>2.2557361204148512</v>
      </c>
      <c r="X537" s="6">
        <v>7.2810000000000001E-3</v>
      </c>
      <c r="Y537" s="6">
        <v>2.2329706846181847</v>
      </c>
      <c r="Z537" s="3">
        <f t="shared" si="252"/>
        <v>7.8600642768850433</v>
      </c>
      <c r="AA537" s="3">
        <f t="shared" si="253"/>
        <v>53.013150563107267</v>
      </c>
      <c r="AB537">
        <f t="shared" si="254"/>
        <v>34.465134010924146</v>
      </c>
      <c r="AC537" s="6">
        <f t="shared" si="257"/>
        <v>34.465134010924146</v>
      </c>
      <c r="AD537">
        <f t="shared" si="255"/>
        <v>1.0195134201038163</v>
      </c>
    </row>
    <row r="538" spans="4:30">
      <c r="D538" s="6">
        <f t="shared" si="256"/>
        <v>358346288</v>
      </c>
      <c r="E538" s="3">
        <f t="shared" si="237"/>
        <v>3.1842871635582073</v>
      </c>
      <c r="F538" s="3">
        <f t="shared" si="238"/>
        <v>28311373.5</v>
      </c>
      <c r="G538">
        <v>6592765</v>
      </c>
      <c r="H538">
        <v>18874249</v>
      </c>
      <c r="I538" s="3">
        <f t="shared" si="239"/>
        <v>37748498</v>
      </c>
      <c r="J538">
        <v>11268942.902344</v>
      </c>
      <c r="K538" s="12">
        <f t="shared" si="240"/>
        <v>90151543.218751997</v>
      </c>
      <c r="L538" s="6">
        <f t="shared" si="241"/>
        <v>358.34628800000002</v>
      </c>
      <c r="M538" s="6">
        <f t="shared" si="242"/>
        <v>5242880</v>
      </c>
      <c r="N538" s="13">
        <f t="shared" si="243"/>
        <v>0.41872270459534533</v>
      </c>
      <c r="O538" s="13">
        <f t="shared" si="258"/>
        <v>1.3333333333333333</v>
      </c>
      <c r="P538" s="7">
        <f t="shared" si="244"/>
        <v>0</v>
      </c>
      <c r="Q538" s="7">
        <f t="shared" si="245"/>
        <v>1.8293180784674474E-2</v>
      </c>
      <c r="R538" s="6">
        <f t="shared" si="246"/>
        <v>1.8293180784674474E-2</v>
      </c>
      <c r="S538">
        <f t="shared" si="247"/>
        <v>1.8293180784674474E-2</v>
      </c>
      <c r="T538" s="1">
        <f t="shared" si="248"/>
        <v>0</v>
      </c>
      <c r="U538" s="1">
        <f t="shared" si="249"/>
        <v>1.1734953265261518</v>
      </c>
      <c r="V538" s="1">
        <f t="shared" si="250"/>
        <v>5.2358306212577688</v>
      </c>
      <c r="W538">
        <f t="shared" si="251"/>
        <v>6.4093259477839206</v>
      </c>
      <c r="X538" s="6">
        <v>2.3421000000000001E-2</v>
      </c>
      <c r="Y538" s="6">
        <v>6.4344513300000008</v>
      </c>
      <c r="Z538" s="3">
        <f t="shared" si="252"/>
        <v>1.611737244353358</v>
      </c>
      <c r="AA538" s="3">
        <f t="shared" si="253"/>
        <v>30.793405309338453</v>
      </c>
      <c r="AB538">
        <f t="shared" si="254"/>
        <v>21.89410877129724</v>
      </c>
      <c r="AC538" s="6">
        <f t="shared" si="257"/>
        <v>21.89410877129724</v>
      </c>
      <c r="AD538">
        <f t="shared" si="255"/>
        <v>0.39048212392151516</v>
      </c>
    </row>
    <row r="539" spans="4:30">
      <c r="D539" s="6">
        <f t="shared" si="256"/>
        <v>365704064</v>
      </c>
      <c r="E539" s="3">
        <f t="shared" si="237"/>
        <v>1.1634613157441873</v>
      </c>
      <c r="F539" s="3">
        <f t="shared" si="238"/>
        <v>43057008</v>
      </c>
      <c r="G539">
        <v>1062400</v>
      </c>
      <c r="H539">
        <v>28704672</v>
      </c>
      <c r="I539" s="3">
        <f t="shared" si="239"/>
        <v>57409344</v>
      </c>
      <c r="J539">
        <v>6261895.3974609999</v>
      </c>
      <c r="K539" s="12">
        <f t="shared" si="240"/>
        <v>50095163.179687999</v>
      </c>
      <c r="L539" s="6">
        <f t="shared" si="241"/>
        <v>365.70406400000002</v>
      </c>
      <c r="M539" s="6">
        <f t="shared" si="242"/>
        <v>5242880</v>
      </c>
      <c r="N539" s="13">
        <f t="shared" si="243"/>
        <v>1.1460057290177201</v>
      </c>
      <c r="O539" s="13">
        <f t="shared" si="258"/>
        <v>1.3333333333333333</v>
      </c>
      <c r="P539" s="7">
        <f t="shared" si="244"/>
        <v>0</v>
      </c>
      <c r="Q539" s="7">
        <f t="shared" si="245"/>
        <v>1.0165104708858546E-2</v>
      </c>
      <c r="R539" s="6">
        <f t="shared" si="246"/>
        <v>1.0165104708858546E-2</v>
      </c>
      <c r="S539">
        <f t="shared" si="247"/>
        <v>1.0165104708858546E-2</v>
      </c>
      <c r="T539" s="1">
        <f t="shared" si="248"/>
        <v>0</v>
      </c>
      <c r="U539" s="1">
        <f t="shared" si="249"/>
        <v>0.65208467624657307</v>
      </c>
      <c r="V539" s="1">
        <f t="shared" si="250"/>
        <v>1.7721032122757496</v>
      </c>
      <c r="W539">
        <f t="shared" si="251"/>
        <v>2.4241878885223227</v>
      </c>
      <c r="X539" s="6">
        <v>7.927E-3</v>
      </c>
      <c r="Y539" s="6">
        <v>2.4121861</v>
      </c>
      <c r="Z539" s="3">
        <f t="shared" si="252"/>
        <v>7.2422535637693954</v>
      </c>
      <c r="AA539" s="3">
        <f t="shared" si="253"/>
        <v>50.556491161537025</v>
      </c>
      <c r="AB539">
        <f t="shared" si="254"/>
        <v>28.233943596045741</v>
      </c>
      <c r="AC539" s="6">
        <f t="shared" si="257"/>
        <v>28.233943596045741</v>
      </c>
      <c r="AD539">
        <f t="shared" si="255"/>
        <v>0.49754820004653444</v>
      </c>
    </row>
    <row r="540" spans="4:30">
      <c r="D540" s="6">
        <f t="shared" si="256"/>
        <v>365800704</v>
      </c>
      <c r="E540" s="3">
        <f t="shared" si="237"/>
        <v>1.3305089143064415</v>
      </c>
      <c r="F540" s="3">
        <f t="shared" si="238"/>
        <v>39773800.5</v>
      </c>
      <c r="G540">
        <v>2380515</v>
      </c>
      <c r="H540">
        <v>26515867</v>
      </c>
      <c r="I540" s="3">
        <f t="shared" si="239"/>
        <v>53031734</v>
      </c>
      <c r="J540">
        <v>6614924.515137</v>
      </c>
      <c r="K540" s="12">
        <f t="shared" si="240"/>
        <v>52919396.121096</v>
      </c>
      <c r="L540" s="6">
        <f t="shared" si="241"/>
        <v>365.800704</v>
      </c>
      <c r="M540" s="6">
        <f t="shared" si="242"/>
        <v>5242880</v>
      </c>
      <c r="N540" s="13">
        <f t="shared" si="243"/>
        <v>1.0021228110511113</v>
      </c>
      <c r="O540" s="13">
        <f t="shared" si="258"/>
        <v>1.3333333333333333</v>
      </c>
      <c r="P540" s="7">
        <f t="shared" si="244"/>
        <v>0</v>
      </c>
      <c r="Q540" s="7">
        <f t="shared" si="245"/>
        <v>1.0738186454667897E-2</v>
      </c>
      <c r="R540" s="6">
        <f t="shared" si="246"/>
        <v>1.0738186454667897E-2</v>
      </c>
      <c r="S540">
        <f t="shared" si="247"/>
        <v>1.0738186454667897E-2</v>
      </c>
      <c r="T540" s="1">
        <f t="shared" si="248"/>
        <v>0</v>
      </c>
      <c r="U540" s="1">
        <f t="shared" si="249"/>
        <v>0.68884748739137569</v>
      </c>
      <c r="V540" s="1">
        <f t="shared" si="250"/>
        <v>1.8939394997351016</v>
      </c>
      <c r="W540">
        <f t="shared" si="251"/>
        <v>2.582786987126477</v>
      </c>
      <c r="X540" s="6">
        <v>8.4720000000000004E-3</v>
      </c>
      <c r="Y540" s="6">
        <v>2.6725982999999998</v>
      </c>
      <c r="Z540" s="3">
        <f t="shared" si="252"/>
        <v>6.2596475448536344</v>
      </c>
      <c r="AA540" s="3">
        <f t="shared" si="253"/>
        <v>49.971101153065156</v>
      </c>
      <c r="AB540">
        <f t="shared" si="254"/>
        <v>26.74913190117914</v>
      </c>
      <c r="AC540" s="6">
        <f t="shared" si="257"/>
        <v>26.74913190117914</v>
      </c>
      <c r="AD540">
        <f t="shared" si="255"/>
        <v>3.3604493751837952</v>
      </c>
    </row>
    <row r="541" spans="4:30">
      <c r="D541" s="6">
        <f t="shared" si="256"/>
        <v>369142880</v>
      </c>
      <c r="E541" s="3">
        <f t="shared" si="237"/>
        <v>1.6572750408579497</v>
      </c>
      <c r="F541" s="3">
        <f t="shared" si="238"/>
        <v>35657100</v>
      </c>
      <c r="G541">
        <v>4194304</v>
      </c>
      <c r="H541">
        <v>23771400</v>
      </c>
      <c r="I541" s="3">
        <f t="shared" si="239"/>
        <v>47542800</v>
      </c>
      <c r="J541">
        <v>7386702.7324219998</v>
      </c>
      <c r="K541" s="12">
        <f t="shared" si="240"/>
        <v>59093621.859375998</v>
      </c>
      <c r="L541" s="6">
        <f t="shared" si="241"/>
        <v>369.14287999999999</v>
      </c>
      <c r="M541" s="6">
        <f t="shared" si="242"/>
        <v>5242880</v>
      </c>
      <c r="N541" s="13">
        <f t="shared" si="243"/>
        <v>0.80453352670000033</v>
      </c>
      <c r="O541" s="13">
        <f t="shared" si="258"/>
        <v>1.3333333333333333</v>
      </c>
      <c r="P541" s="7">
        <f t="shared" si="244"/>
        <v>0</v>
      </c>
      <c r="Q541" s="7">
        <f t="shared" si="245"/>
        <v>1.1991034976203276E-2</v>
      </c>
      <c r="R541" s="6">
        <f t="shared" si="246"/>
        <v>1.1991034976203276E-2</v>
      </c>
      <c r="S541">
        <f t="shared" si="247"/>
        <v>1.1991034976203276E-2</v>
      </c>
      <c r="T541" s="1">
        <f t="shared" si="248"/>
        <v>0</v>
      </c>
      <c r="U541" s="1">
        <f t="shared" si="249"/>
        <v>0.76921688307890257</v>
      </c>
      <c r="V541" s="1">
        <f t="shared" si="250"/>
        <v>3.9025615966567124</v>
      </c>
      <c r="W541">
        <f t="shared" si="251"/>
        <v>4.6717784797356146</v>
      </c>
      <c r="X541" s="6">
        <v>1.7457E-2</v>
      </c>
      <c r="Y541" s="6">
        <v>4.7652154687500001</v>
      </c>
      <c r="Z541" s="3">
        <f t="shared" si="252"/>
        <v>2.7234232686028528</v>
      </c>
      <c r="AA541" s="3">
        <f t="shared" si="253"/>
        <v>27.080768452483699</v>
      </c>
      <c r="AB541">
        <f t="shared" si="254"/>
        <v>31.311021503103191</v>
      </c>
      <c r="AC541" s="6">
        <f t="shared" si="257"/>
        <v>31.311021503103191</v>
      </c>
      <c r="AD541">
        <f t="shared" si="255"/>
        <v>1.9608135167683349</v>
      </c>
    </row>
    <row r="542" spans="4:30">
      <c r="D542" s="6">
        <f t="shared" si="256"/>
        <v>372352452</v>
      </c>
      <c r="E542" s="3">
        <f t="shared" si="237"/>
        <v>1.1208465300445427</v>
      </c>
      <c r="F542" s="3">
        <f t="shared" si="238"/>
        <v>45192841.5</v>
      </c>
      <c r="G542">
        <v>540486</v>
      </c>
      <c r="H542">
        <v>30128561</v>
      </c>
      <c r="I542" s="3">
        <f t="shared" si="239"/>
        <v>60257122</v>
      </c>
      <c r="J542">
        <v>6331779.9472660003</v>
      </c>
      <c r="K542" s="12">
        <f t="shared" si="240"/>
        <v>50654239.578128003</v>
      </c>
      <c r="L542" s="6">
        <f t="shared" si="241"/>
        <v>372.35245200000003</v>
      </c>
      <c r="M542" s="6">
        <f t="shared" si="242"/>
        <v>5242880</v>
      </c>
      <c r="N542" s="13">
        <f t="shared" si="243"/>
        <v>1.1895770719657279</v>
      </c>
      <c r="O542" s="13">
        <f t="shared" si="258"/>
        <v>1.3333333333333333</v>
      </c>
      <c r="P542" s="7">
        <f t="shared" si="244"/>
        <v>0</v>
      </c>
      <c r="Q542" s="7">
        <f t="shared" si="245"/>
        <v>1.0278550194803155E-2</v>
      </c>
      <c r="R542" s="6">
        <f t="shared" si="246"/>
        <v>1.0278550194803155E-2</v>
      </c>
      <c r="S542">
        <f t="shared" si="247"/>
        <v>1.0278550194803155E-2</v>
      </c>
      <c r="T542" s="1">
        <f t="shared" si="248"/>
        <v>0</v>
      </c>
      <c r="U542" s="1">
        <f t="shared" si="249"/>
        <v>0.65936212838234465</v>
      </c>
      <c r="V542" s="1">
        <f t="shared" si="250"/>
        <v>2.8967974548592359</v>
      </c>
      <c r="W542">
        <f t="shared" si="251"/>
        <v>3.5561595832415804</v>
      </c>
      <c r="X542" s="6">
        <v>1.2958000000000001E-2</v>
      </c>
      <c r="Y542" s="6">
        <v>3.513267199996466</v>
      </c>
      <c r="Z542" s="3">
        <f t="shared" si="252"/>
        <v>4.650186911560426</v>
      </c>
      <c r="AA542" s="3">
        <f t="shared" si="253"/>
        <v>31.27287518328631</v>
      </c>
      <c r="AB542">
        <f t="shared" si="254"/>
        <v>20.677958058317991</v>
      </c>
      <c r="AC542" s="6">
        <f t="shared" si="257"/>
        <v>20.677958058317991</v>
      </c>
      <c r="AD542">
        <f t="shared" si="255"/>
        <v>1.220868803977039</v>
      </c>
    </row>
    <row r="543" spans="4:30">
      <c r="D543" s="6">
        <f t="shared" si="256"/>
        <v>374685360</v>
      </c>
      <c r="E543" s="3">
        <f t="shared" si="237"/>
        <v>2.9589437308451836</v>
      </c>
      <c r="F543" s="3">
        <f t="shared" si="238"/>
        <v>36426262.5</v>
      </c>
      <c r="G543">
        <v>4163763</v>
      </c>
      <c r="H543">
        <v>24284175</v>
      </c>
      <c r="I543" s="3">
        <f t="shared" si="239"/>
        <v>48568350</v>
      </c>
      <c r="J543">
        <v>13472907.632812001</v>
      </c>
      <c r="K543" s="12">
        <f t="shared" si="240"/>
        <v>107783261.06249601</v>
      </c>
      <c r="L543" s="6">
        <f t="shared" si="241"/>
        <v>374.68536</v>
      </c>
      <c r="M543" s="6">
        <f t="shared" si="242"/>
        <v>5242880</v>
      </c>
      <c r="N543" s="13">
        <f t="shared" si="243"/>
        <v>0.45061125003295827</v>
      </c>
      <c r="O543" s="13">
        <f t="shared" si="258"/>
        <v>1.3333333333333333</v>
      </c>
      <c r="P543" s="7">
        <f t="shared" si="244"/>
        <v>0</v>
      </c>
      <c r="Q543" s="7">
        <f t="shared" si="245"/>
        <v>2.1870936533983597E-2</v>
      </c>
      <c r="R543" s="6">
        <f t="shared" si="246"/>
        <v>2.1870936533983597E-2</v>
      </c>
      <c r="S543">
        <f t="shared" si="247"/>
        <v>2.1870936533983597E-2</v>
      </c>
      <c r="T543" s="1">
        <f t="shared" si="248"/>
        <v>0</v>
      </c>
      <c r="U543" s="1">
        <f t="shared" si="249"/>
        <v>1.4030059677145723</v>
      </c>
      <c r="V543" s="1">
        <f t="shared" si="250"/>
        <v>5.359902436927384</v>
      </c>
      <c r="W543">
        <f t="shared" si="251"/>
        <v>6.7629084046419567</v>
      </c>
      <c r="X543" s="6">
        <v>2.3976000000000001E-2</v>
      </c>
      <c r="Y543" s="6">
        <v>6.7362969599999998</v>
      </c>
      <c r="Z543" s="3">
        <f t="shared" si="252"/>
        <v>2.0257069569569568</v>
      </c>
      <c r="AA543" s="3">
        <f t="shared" si="253"/>
        <v>35.963717404903569</v>
      </c>
      <c r="AB543">
        <f t="shared" si="254"/>
        <v>8.7798776527210673</v>
      </c>
      <c r="AC543" s="6">
        <f t="shared" si="257"/>
        <v>8.7798776527210673</v>
      </c>
      <c r="AD543">
        <f t="shared" si="255"/>
        <v>0.39504559849387899</v>
      </c>
    </row>
    <row r="544" spans="4:30">
      <c r="D544" s="6">
        <f t="shared" si="256"/>
        <v>379204120</v>
      </c>
      <c r="E544" s="3">
        <f t="shared" si="237"/>
        <v>1.5075725204051738</v>
      </c>
      <c r="F544" s="3">
        <f t="shared" si="238"/>
        <v>39932985</v>
      </c>
      <c r="G544">
        <v>2987012</v>
      </c>
      <c r="H544">
        <v>26621990</v>
      </c>
      <c r="I544" s="3">
        <f t="shared" si="239"/>
        <v>53243980</v>
      </c>
      <c r="J544">
        <v>7525233.8554689996</v>
      </c>
      <c r="K544" s="12">
        <f t="shared" si="240"/>
        <v>60201870.843751997</v>
      </c>
      <c r="L544" s="6">
        <f t="shared" si="241"/>
        <v>379.20411999999999</v>
      </c>
      <c r="M544" s="6">
        <f t="shared" si="242"/>
        <v>5242880</v>
      </c>
      <c r="N544" s="13">
        <f t="shared" si="243"/>
        <v>0.88442400964896062</v>
      </c>
      <c r="O544" s="13">
        <f t="shared" si="258"/>
        <v>1.3333333333333333</v>
      </c>
      <c r="P544" s="7">
        <f t="shared" si="244"/>
        <v>0</v>
      </c>
      <c r="Q544" s="7">
        <f t="shared" si="245"/>
        <v>1.2215916307146539E-2</v>
      </c>
      <c r="R544" s="6">
        <f t="shared" si="246"/>
        <v>1.2215916307146539E-2</v>
      </c>
      <c r="S544">
        <f t="shared" si="247"/>
        <v>1.2215916307146539E-2</v>
      </c>
      <c r="T544" s="1">
        <f t="shared" si="248"/>
        <v>0</v>
      </c>
      <c r="U544" s="1">
        <f t="shared" si="249"/>
        <v>0.78364287022630918</v>
      </c>
      <c r="V544" s="1">
        <f t="shared" si="250"/>
        <v>5.4356868432553105</v>
      </c>
      <c r="W544">
        <f t="shared" si="251"/>
        <v>6.2193297134816197</v>
      </c>
      <c r="X544" s="6">
        <v>2.4315E-2</v>
      </c>
      <c r="Y544" s="6">
        <v>6.1901127000000002</v>
      </c>
      <c r="Z544" s="3">
        <f t="shared" si="252"/>
        <v>2.1897585852354511</v>
      </c>
      <c r="AA544" s="3">
        <f t="shared" si="253"/>
        <v>19.80731921653366</v>
      </c>
      <c r="AB544">
        <f t="shared" si="254"/>
        <v>49.759751975543743</v>
      </c>
      <c r="AC544" s="6">
        <f t="shared" si="257"/>
        <v>49.759751975543743</v>
      </c>
      <c r="AD544">
        <f t="shared" si="255"/>
        <v>0.4719948553056138</v>
      </c>
    </row>
    <row r="545" spans="4:30">
      <c r="D545" s="6">
        <f t="shared" si="256"/>
        <v>387174828</v>
      </c>
      <c r="E545" s="3">
        <f t="shared" si="237"/>
        <v>3.2366960997730181</v>
      </c>
      <c r="F545" s="3">
        <f t="shared" si="238"/>
        <v>30589873.5</v>
      </c>
      <c r="G545">
        <v>7122792</v>
      </c>
      <c r="H545">
        <v>20393249</v>
      </c>
      <c r="I545" s="3">
        <f t="shared" si="239"/>
        <v>40786498</v>
      </c>
      <c r="J545">
        <v>12376265.53125</v>
      </c>
      <c r="K545" s="12">
        <f t="shared" si="240"/>
        <v>99010124.25</v>
      </c>
      <c r="L545" s="6">
        <f t="shared" si="241"/>
        <v>387.17482799999999</v>
      </c>
      <c r="M545" s="6">
        <f t="shared" si="242"/>
        <v>5242880</v>
      </c>
      <c r="N545" s="13">
        <f t="shared" si="243"/>
        <v>0.41194270090010515</v>
      </c>
      <c r="O545" s="13">
        <f t="shared" si="258"/>
        <v>1.3333333333333333</v>
      </c>
      <c r="P545" s="7">
        <f t="shared" si="244"/>
        <v>0</v>
      </c>
      <c r="Q545" s="7">
        <f t="shared" si="245"/>
        <v>2.0090727654250413E-2</v>
      </c>
      <c r="R545" s="6">
        <f t="shared" si="246"/>
        <v>2.0090727654250413E-2</v>
      </c>
      <c r="S545">
        <f t="shared" si="247"/>
        <v>2.0090727654250413E-2</v>
      </c>
      <c r="T545" s="1">
        <f t="shared" si="248"/>
        <v>0</v>
      </c>
      <c r="U545" s="1">
        <f t="shared" si="249"/>
        <v>1.2888067573532223</v>
      </c>
      <c r="V545" s="1">
        <f t="shared" si="250"/>
        <v>5.7768284481414964</v>
      </c>
      <c r="W545">
        <f t="shared" si="251"/>
        <v>7.0656352054947185</v>
      </c>
      <c r="X545" s="6">
        <v>2.5840999999999999E-2</v>
      </c>
      <c r="Y545" s="6">
        <v>7.0642833749999996</v>
      </c>
      <c r="Z545" s="3">
        <f t="shared" si="252"/>
        <v>1.5783637630122673</v>
      </c>
      <c r="AA545" s="3">
        <f t="shared" si="253"/>
        <v>30.652103014589219</v>
      </c>
      <c r="AB545">
        <f t="shared" si="254"/>
        <v>22.252514785610412</v>
      </c>
      <c r="AC545" s="6">
        <f t="shared" si="257"/>
        <v>22.252514785610412</v>
      </c>
      <c r="AD545">
        <f t="shared" si="255"/>
        <v>1.9136130630077894E-2</v>
      </c>
    </row>
    <row r="546" spans="4:30">
      <c r="D546" s="6">
        <f t="shared" si="256"/>
        <v>389509516</v>
      </c>
      <c r="E546" s="3">
        <f t="shared" si="237"/>
        <v>1.1808218181692298</v>
      </c>
      <c r="F546" s="3">
        <f t="shared" si="238"/>
        <v>43445809.5</v>
      </c>
      <c r="G546">
        <v>2097152</v>
      </c>
      <c r="H546">
        <v>28963873</v>
      </c>
      <c r="I546" s="3">
        <f t="shared" si="239"/>
        <v>57927746</v>
      </c>
      <c r="J546">
        <v>6412719.9707030002</v>
      </c>
      <c r="K546" s="12">
        <f t="shared" si="240"/>
        <v>51301759.765624002</v>
      </c>
      <c r="L546" s="6">
        <f t="shared" si="241"/>
        <v>389.50951600000002</v>
      </c>
      <c r="M546" s="6">
        <f t="shared" si="242"/>
        <v>5242880</v>
      </c>
      <c r="N546" s="13">
        <f t="shared" si="243"/>
        <v>1.1291570945060623</v>
      </c>
      <c r="O546" s="13">
        <f t="shared" si="258"/>
        <v>1.3333333333333333</v>
      </c>
      <c r="P546" s="7">
        <f t="shared" si="244"/>
        <v>0</v>
      </c>
      <c r="Q546" s="7">
        <f t="shared" si="245"/>
        <v>1.0409942331073617E-2</v>
      </c>
      <c r="R546" s="6">
        <f t="shared" si="246"/>
        <v>1.0409942331073617E-2</v>
      </c>
      <c r="S546">
        <f t="shared" si="247"/>
        <v>1.0409942331073617E-2</v>
      </c>
      <c r="T546" s="1">
        <f t="shared" si="248"/>
        <v>0</v>
      </c>
      <c r="U546" s="1">
        <f t="shared" si="249"/>
        <v>0.66779084614720974</v>
      </c>
      <c r="V546" s="1">
        <f t="shared" si="250"/>
        <v>1.8376041888364654</v>
      </c>
      <c r="W546">
        <f t="shared" si="251"/>
        <v>2.5053950349836751</v>
      </c>
      <c r="X546" s="6">
        <v>8.2199999999999999E-3</v>
      </c>
      <c r="Y546" s="6">
        <v>2.5434323999999999</v>
      </c>
      <c r="Z546" s="3">
        <f t="shared" si="252"/>
        <v>7.0471710462287103</v>
      </c>
      <c r="AA546" s="3">
        <f t="shared" si="253"/>
        <v>49.928719966544044</v>
      </c>
      <c r="AB546">
        <f t="shared" si="254"/>
        <v>26.641634197975872</v>
      </c>
      <c r="AC546" s="6">
        <f t="shared" si="257"/>
        <v>26.641634197975872</v>
      </c>
      <c r="AD546">
        <f t="shared" si="255"/>
        <v>1.4955131111927655</v>
      </c>
    </row>
    <row r="547" spans="4:30">
      <c r="D547" s="6">
        <f t="shared" si="256"/>
        <v>437739520</v>
      </c>
      <c r="E547" s="3">
        <f t="shared" si="237"/>
        <v>2.1693291501484153</v>
      </c>
      <c r="F547" s="3">
        <f t="shared" si="238"/>
        <v>37678080</v>
      </c>
      <c r="G547">
        <v>6815744</v>
      </c>
      <c r="H547">
        <v>25118720</v>
      </c>
      <c r="I547" s="3">
        <f t="shared" si="239"/>
        <v>50237440</v>
      </c>
      <c r="J547">
        <v>10217019.658203</v>
      </c>
      <c r="K547" s="12">
        <f t="shared" si="240"/>
        <v>81736157.265624002</v>
      </c>
      <c r="L547" s="6">
        <f t="shared" si="241"/>
        <v>437.73952000000003</v>
      </c>
      <c r="M547" s="6">
        <f t="shared" si="242"/>
        <v>5242880</v>
      </c>
      <c r="N547" s="13">
        <f t="shared" si="243"/>
        <v>0.61462933517585971</v>
      </c>
      <c r="O547" s="13">
        <f t="shared" si="258"/>
        <v>1.3333333333333333</v>
      </c>
      <c r="P547" s="7">
        <f t="shared" si="244"/>
        <v>0</v>
      </c>
      <c r="Q547" s="7">
        <f t="shared" si="245"/>
        <v>1.6585565239593494E-2</v>
      </c>
      <c r="R547" s="6">
        <f t="shared" si="246"/>
        <v>1.6585565239593494E-2</v>
      </c>
      <c r="S547">
        <f t="shared" si="247"/>
        <v>1.6585565239593494E-2</v>
      </c>
      <c r="T547" s="1">
        <f t="shared" si="248"/>
        <v>0</v>
      </c>
      <c r="U547" s="1">
        <f t="shared" si="249"/>
        <v>1.06395293008656</v>
      </c>
      <c r="V547" s="1">
        <f t="shared" si="250"/>
        <v>4.8182339515805763</v>
      </c>
      <c r="W547">
        <f t="shared" si="251"/>
        <v>5.8821868816671365</v>
      </c>
      <c r="X547" s="6">
        <v>2.1552999999999999E-2</v>
      </c>
      <c r="Y547" s="6">
        <v>6.0025104999999996</v>
      </c>
      <c r="Z547" s="3">
        <f t="shared" si="252"/>
        <v>2.3308792279497057</v>
      </c>
      <c r="AA547" s="3">
        <f t="shared" si="253"/>
        <v>30.338665528000373</v>
      </c>
      <c r="AB547">
        <f t="shared" si="254"/>
        <v>23.047532874340025</v>
      </c>
      <c r="AC547" s="6">
        <f t="shared" si="257"/>
        <v>23.047532874340025</v>
      </c>
      <c r="AD547">
        <f t="shared" si="255"/>
        <v>2.0045548997017679</v>
      </c>
    </row>
    <row r="548" spans="4:30">
      <c r="D548" s="6">
        <f t="shared" si="256"/>
        <v>451434516</v>
      </c>
      <c r="E548" s="3">
        <f t="shared" si="237"/>
        <v>1.1869428261620611</v>
      </c>
      <c r="F548" s="3">
        <f t="shared" si="238"/>
        <v>51064684.5</v>
      </c>
      <c r="G548">
        <v>2145852</v>
      </c>
      <c r="H548">
        <v>34043123</v>
      </c>
      <c r="I548" s="3">
        <f t="shared" si="239"/>
        <v>68086246</v>
      </c>
      <c r="J548">
        <v>7576357.6171880001</v>
      </c>
      <c r="K548" s="12">
        <f t="shared" si="240"/>
        <v>60610860.937504001</v>
      </c>
      <c r="L548" s="6">
        <f t="shared" si="241"/>
        <v>451.43451599999997</v>
      </c>
      <c r="M548" s="6">
        <f t="shared" si="242"/>
        <v>5242880</v>
      </c>
      <c r="N548" s="13">
        <f t="shared" si="243"/>
        <v>1.1233340847971767</v>
      </c>
      <c r="O548" s="13">
        <f t="shared" si="258"/>
        <v>1.3333333333333333</v>
      </c>
      <c r="P548" s="7">
        <f t="shared" si="244"/>
        <v>0</v>
      </c>
      <c r="Q548" s="7">
        <f t="shared" si="245"/>
        <v>1.2298906896736248E-2</v>
      </c>
      <c r="R548" s="6">
        <f t="shared" si="246"/>
        <v>1.2298906896736248E-2</v>
      </c>
      <c r="S548">
        <f t="shared" si="247"/>
        <v>1.2298906896736248E-2</v>
      </c>
      <c r="T548" s="1">
        <f t="shared" si="248"/>
        <v>0</v>
      </c>
      <c r="U548" s="1">
        <f t="shared" si="249"/>
        <v>0.78896666110639302</v>
      </c>
      <c r="V548" s="1">
        <f t="shared" si="250"/>
        <v>2.1780751352595722</v>
      </c>
      <c r="W548">
        <f t="shared" si="251"/>
        <v>2.9670417963659652</v>
      </c>
      <c r="X548" s="6">
        <v>9.7429999999999999E-3</v>
      </c>
      <c r="Y548" s="6">
        <v>3.0017100444455269</v>
      </c>
      <c r="Z548" s="3">
        <f t="shared" si="252"/>
        <v>6.98822190290465</v>
      </c>
      <c r="AA548" s="3">
        <f t="shared" si="253"/>
        <v>49.767719131687571</v>
      </c>
      <c r="AB548">
        <f t="shared" si="254"/>
        <v>26.233263848262833</v>
      </c>
      <c r="AC548" s="6">
        <f t="shared" si="257"/>
        <v>26.233263848262833</v>
      </c>
      <c r="AD548">
        <f t="shared" si="255"/>
        <v>1.1549499307474114</v>
      </c>
    </row>
    <row r="549" spans="4:30">
      <c r="D549" s="6">
        <f t="shared" si="256"/>
        <v>451870344</v>
      </c>
      <c r="E549" s="3">
        <f t="shared" si="237"/>
        <v>1.0953079815694164</v>
      </c>
      <c r="F549" s="3">
        <f t="shared" si="238"/>
        <v>55224513</v>
      </c>
      <c r="G549">
        <v>503712</v>
      </c>
      <c r="H549">
        <v>36816342</v>
      </c>
      <c r="I549" s="3">
        <f t="shared" si="239"/>
        <v>73632684</v>
      </c>
      <c r="J549">
        <v>7560981.2333979998</v>
      </c>
      <c r="K549" s="12">
        <f t="shared" si="240"/>
        <v>60487849.867183998</v>
      </c>
      <c r="L549" s="6">
        <f t="shared" si="241"/>
        <v>451.87034399999999</v>
      </c>
      <c r="M549" s="6">
        <f t="shared" si="242"/>
        <v>5242880</v>
      </c>
      <c r="N549" s="13">
        <f t="shared" si="243"/>
        <v>1.2173136284671835</v>
      </c>
      <c r="O549" s="13">
        <f t="shared" si="258"/>
        <v>1.3333333333333333</v>
      </c>
      <c r="P549" s="7">
        <f t="shared" si="244"/>
        <v>0</v>
      </c>
      <c r="Q549" s="7">
        <f t="shared" si="245"/>
        <v>1.2273945995707412E-2</v>
      </c>
      <c r="R549" s="6">
        <f t="shared" si="246"/>
        <v>1.2273945995707412E-2</v>
      </c>
      <c r="S549">
        <f t="shared" si="247"/>
        <v>1.2273945995707412E-2</v>
      </c>
      <c r="T549" s="1">
        <f t="shared" si="248"/>
        <v>0</v>
      </c>
      <c r="U549" s="1">
        <f t="shared" si="249"/>
        <v>0.78736543598059305</v>
      </c>
      <c r="V549" s="1">
        <f t="shared" si="250"/>
        <v>2.487248686738992</v>
      </c>
      <c r="W549">
        <f t="shared" si="251"/>
        <v>3.2746141227195853</v>
      </c>
      <c r="X549" s="6">
        <v>1.1126E-2</v>
      </c>
      <c r="Y549" s="6">
        <v>3.2229796800000003</v>
      </c>
      <c r="Z549" s="3">
        <f t="shared" si="252"/>
        <v>6.6180733417220914</v>
      </c>
      <c r="AA549" s="3">
        <f t="shared" si="253"/>
        <v>43.492971322799924</v>
      </c>
      <c r="AB549">
        <f t="shared" si="254"/>
        <v>10.31768825909951</v>
      </c>
      <c r="AC549" s="6">
        <f t="shared" si="257"/>
        <v>10.31768825909951</v>
      </c>
      <c r="AD549">
        <f t="shared" si="255"/>
        <v>1.6020716183846664</v>
      </c>
    </row>
    <row r="550" spans="4:30">
      <c r="D550" s="6">
        <f t="shared" si="256"/>
        <v>457213324</v>
      </c>
      <c r="E550" s="3">
        <f t="shared" si="237"/>
        <v>1.100076620840418</v>
      </c>
      <c r="F550" s="3">
        <f t="shared" si="238"/>
        <v>56197443</v>
      </c>
      <c r="G550">
        <v>381689</v>
      </c>
      <c r="H550">
        <v>37464962</v>
      </c>
      <c r="I550" s="3">
        <f t="shared" si="239"/>
        <v>74929924</v>
      </c>
      <c r="J550">
        <v>7727686.6494140001</v>
      </c>
      <c r="K550" s="12">
        <f t="shared" si="240"/>
        <v>61821493.195312001</v>
      </c>
      <c r="L550" s="6">
        <f t="shared" si="241"/>
        <v>457.213324</v>
      </c>
      <c r="M550" s="6">
        <f t="shared" si="242"/>
        <v>5242880</v>
      </c>
      <c r="N550" s="13">
        <f t="shared" si="243"/>
        <v>1.212036787323701</v>
      </c>
      <c r="O550" s="13">
        <f t="shared" si="258"/>
        <v>1.3333333333333333</v>
      </c>
      <c r="P550" s="7">
        <f t="shared" si="244"/>
        <v>0</v>
      </c>
      <c r="Q550" s="7">
        <f t="shared" si="245"/>
        <v>1.2544563420908025E-2</v>
      </c>
      <c r="R550" s="6">
        <f t="shared" si="246"/>
        <v>1.2544563420908025E-2</v>
      </c>
      <c r="S550">
        <f t="shared" si="247"/>
        <v>1.2544563420908025E-2</v>
      </c>
      <c r="T550" s="1">
        <f t="shared" si="248"/>
        <v>0</v>
      </c>
      <c r="U550" s="1">
        <f t="shared" si="249"/>
        <v>0.8047253630204827</v>
      </c>
      <c r="V550" s="1">
        <f t="shared" si="250"/>
        <v>2.2158555620130227</v>
      </c>
      <c r="W550">
        <f t="shared" si="251"/>
        <v>3.0205809250335056</v>
      </c>
      <c r="X550" s="6">
        <v>9.9120000000000007E-3</v>
      </c>
      <c r="Y550" s="6">
        <v>2.9672811000000001</v>
      </c>
      <c r="Z550" s="3">
        <f t="shared" si="252"/>
        <v>7.5595161420500405</v>
      </c>
      <c r="AA550" s="3">
        <f t="shared" si="253"/>
        <v>49.896281836410004</v>
      </c>
      <c r="AB550">
        <f t="shared" si="254"/>
        <v>26.559356546691127</v>
      </c>
      <c r="AC550" s="6">
        <f t="shared" si="257"/>
        <v>26.559356546691127</v>
      </c>
      <c r="AD550">
        <f t="shared" si="255"/>
        <v>1.7962512898931451</v>
      </c>
    </row>
    <row r="551" spans="4:30">
      <c r="D551" s="6">
        <f t="shared" si="256"/>
        <v>475599012</v>
      </c>
      <c r="E551" s="3">
        <f t="shared" si="237"/>
        <v>2.7036314377621595</v>
      </c>
      <c r="F551" s="3">
        <f t="shared" si="238"/>
        <v>30577764</v>
      </c>
      <c r="G551">
        <v>11548845</v>
      </c>
      <c r="H551">
        <v>20385176</v>
      </c>
      <c r="I551" s="3">
        <f t="shared" si="239"/>
        <v>40770352</v>
      </c>
      <c r="J551">
        <v>10333875.505859001</v>
      </c>
      <c r="K551" s="12">
        <f t="shared" si="240"/>
        <v>82671004.046872005</v>
      </c>
      <c r="L551" s="6">
        <f t="shared" si="241"/>
        <v>475.59901200000002</v>
      </c>
      <c r="M551" s="6">
        <f t="shared" si="242"/>
        <v>5242880</v>
      </c>
      <c r="N551" s="13">
        <f t="shared" si="243"/>
        <v>0.49316386646138255</v>
      </c>
      <c r="O551" s="13">
        <f t="shared" si="258"/>
        <v>1.3333333333333333</v>
      </c>
      <c r="P551" s="7">
        <f t="shared" si="244"/>
        <v>0</v>
      </c>
      <c r="Q551" s="7">
        <f t="shared" si="245"/>
        <v>1.6775260507858006E-2</v>
      </c>
      <c r="R551" s="6">
        <f t="shared" si="246"/>
        <v>1.6775260507858006E-2</v>
      </c>
      <c r="S551">
        <f t="shared" si="247"/>
        <v>1.6775260507858006E-2</v>
      </c>
      <c r="T551" s="1">
        <f t="shared" si="248"/>
        <v>0</v>
      </c>
      <c r="U551" s="1">
        <f t="shared" si="249"/>
        <v>1.0761217548192725</v>
      </c>
      <c r="V551" s="1">
        <f t="shared" si="250"/>
        <v>5.6151997585394575</v>
      </c>
      <c r="W551">
        <f t="shared" si="251"/>
        <v>6.69132151335873</v>
      </c>
      <c r="X551" s="6">
        <v>2.5118000000000001E-2</v>
      </c>
      <c r="Y551" s="6">
        <v>6.9332530363567866</v>
      </c>
      <c r="Z551" s="3">
        <f t="shared" si="252"/>
        <v>1.6231527987897125</v>
      </c>
      <c r="AA551" s="3">
        <f t="shared" si="253"/>
        <v>26.330441610597024</v>
      </c>
      <c r="AB551">
        <f t="shared" si="254"/>
        <v>33.214187005900129</v>
      </c>
      <c r="AC551" s="6">
        <f t="shared" si="257"/>
        <v>33.214187005900129</v>
      </c>
      <c r="AD551">
        <f t="shared" si="255"/>
        <v>3.4894373785207211</v>
      </c>
    </row>
    <row r="552" spans="4:30">
      <c r="D552" s="6">
        <f t="shared" si="256"/>
        <v>483370348</v>
      </c>
      <c r="E552" s="3">
        <f t="shared" si="237"/>
        <v>2.4191240907579759</v>
      </c>
      <c r="F552" s="3">
        <f t="shared" si="238"/>
        <v>30544401</v>
      </c>
      <c r="G552">
        <v>11950757</v>
      </c>
      <c r="H552">
        <v>20362934</v>
      </c>
      <c r="I552" s="3">
        <f t="shared" si="239"/>
        <v>40725868</v>
      </c>
      <c r="J552">
        <v>9236337.0371090006</v>
      </c>
      <c r="K552" s="12">
        <f t="shared" si="240"/>
        <v>73890696.296872005</v>
      </c>
      <c r="L552" s="6">
        <f t="shared" si="241"/>
        <v>483.37034799999998</v>
      </c>
      <c r="M552" s="6">
        <f t="shared" si="242"/>
        <v>5242880</v>
      </c>
      <c r="N552" s="13">
        <f t="shared" si="243"/>
        <v>0.55116367879895101</v>
      </c>
      <c r="O552" s="13">
        <f t="shared" si="258"/>
        <v>1.3333333333333333</v>
      </c>
      <c r="P552" s="7">
        <f t="shared" si="244"/>
        <v>0</v>
      </c>
      <c r="Q552" s="7">
        <f t="shared" si="245"/>
        <v>1.4993596530946531E-2</v>
      </c>
      <c r="R552" s="6">
        <f t="shared" si="246"/>
        <v>1.4993596530946531E-2</v>
      </c>
      <c r="S552">
        <f t="shared" si="247"/>
        <v>1.4993596530946531E-2</v>
      </c>
      <c r="T552" s="1">
        <f t="shared" si="248"/>
        <v>0</v>
      </c>
      <c r="U552" s="1">
        <f t="shared" si="249"/>
        <v>0.96182920094601687</v>
      </c>
      <c r="V552" s="1">
        <f t="shared" si="250"/>
        <v>4.4947530195554712</v>
      </c>
      <c r="W552">
        <f t="shared" si="251"/>
        <v>5.4565822205014882</v>
      </c>
      <c r="X552" s="6">
        <v>2.0105999999999999E-2</v>
      </c>
      <c r="Y552" s="6">
        <v>5.6849714999999996</v>
      </c>
      <c r="Z552" s="3">
        <f t="shared" si="252"/>
        <v>2.0255579429026165</v>
      </c>
      <c r="AA552" s="3">
        <f t="shared" si="253"/>
        <v>29.400456101411322</v>
      </c>
      <c r="AB552">
        <f t="shared" si="254"/>
        <v>25.427252904871523</v>
      </c>
      <c r="AC552" s="6">
        <f t="shared" si="257"/>
        <v>25.427252904871523</v>
      </c>
      <c r="AD552">
        <f t="shared" si="255"/>
        <v>4.0174217144010562</v>
      </c>
    </row>
    <row r="553" spans="4:30">
      <c r="D553" s="6">
        <f t="shared" si="256"/>
        <v>506899032</v>
      </c>
      <c r="E553" s="3">
        <f t="shared" si="237"/>
        <v>1.819055172525927</v>
      </c>
      <c r="F553" s="3">
        <f t="shared" si="238"/>
        <v>55903644</v>
      </c>
      <c r="G553">
        <v>2983494</v>
      </c>
      <c r="H553">
        <v>37269096</v>
      </c>
      <c r="I553" s="3">
        <f t="shared" si="239"/>
        <v>74538192</v>
      </c>
      <c r="J553">
        <v>12711476.597656</v>
      </c>
      <c r="K553" s="12">
        <f t="shared" si="240"/>
        <v>101691812.781248</v>
      </c>
      <c r="L553" s="6">
        <f t="shared" si="241"/>
        <v>506.89903199999998</v>
      </c>
      <c r="M553" s="6">
        <f t="shared" si="242"/>
        <v>5242880</v>
      </c>
      <c r="N553" s="13">
        <f t="shared" si="243"/>
        <v>0.73298124953619537</v>
      </c>
      <c r="O553" s="13">
        <f t="shared" si="258"/>
        <v>1.3333333333333333</v>
      </c>
      <c r="P553" s="7">
        <f t="shared" si="244"/>
        <v>0</v>
      </c>
      <c r="Q553" s="7">
        <f t="shared" si="245"/>
        <v>2.0634884873958481E-2</v>
      </c>
      <c r="R553" s="6">
        <f t="shared" si="246"/>
        <v>2.0634884873958481E-2</v>
      </c>
      <c r="S553">
        <f t="shared" si="247"/>
        <v>2.0634884873958481E-2</v>
      </c>
      <c r="T553" s="1">
        <f t="shared" si="248"/>
        <v>0</v>
      </c>
      <c r="U553" s="1">
        <f t="shared" si="249"/>
        <v>1.3237140794717384</v>
      </c>
      <c r="V553" s="1">
        <f t="shared" si="250"/>
        <v>11.235317679141493</v>
      </c>
      <c r="W553">
        <f t="shared" si="251"/>
        <v>12.559031758613232</v>
      </c>
      <c r="X553" s="6">
        <v>5.0257999999999997E-2</v>
      </c>
      <c r="Y553" s="6">
        <v>12.493225018190955</v>
      </c>
      <c r="Z553" s="3">
        <f t="shared" si="252"/>
        <v>1.4831109873055035</v>
      </c>
      <c r="AA553" s="3">
        <f t="shared" si="253"/>
        <v>16.187164277328666</v>
      </c>
      <c r="AB553">
        <f t="shared" si="254"/>
        <v>58.942089072469095</v>
      </c>
      <c r="AC553" s="6">
        <f t="shared" si="257"/>
        <v>58.942089072469095</v>
      </c>
      <c r="AD553">
        <f t="shared" si="255"/>
        <v>0.52673941537479474</v>
      </c>
    </row>
    <row r="554" spans="4:30">
      <c r="D554" s="6">
        <f t="shared" si="256"/>
        <v>510525192</v>
      </c>
      <c r="E554" s="3">
        <f t="shared" si="237"/>
        <v>1.1186918685601044</v>
      </c>
      <c r="F554" s="3">
        <f t="shared" si="238"/>
        <v>61507809</v>
      </c>
      <c r="G554">
        <v>923136</v>
      </c>
      <c r="H554">
        <v>41005206</v>
      </c>
      <c r="I554" s="3">
        <f t="shared" si="239"/>
        <v>82010412</v>
      </c>
      <c r="J554">
        <v>8601035.7226560004</v>
      </c>
      <c r="K554" s="12">
        <f t="shared" si="240"/>
        <v>68808285.781248003</v>
      </c>
      <c r="L554" s="6">
        <f t="shared" si="241"/>
        <v>510.525192</v>
      </c>
      <c r="M554" s="6">
        <f t="shared" si="242"/>
        <v>5242880</v>
      </c>
      <c r="N554" s="13">
        <f t="shared" si="243"/>
        <v>1.1918682622137045</v>
      </c>
      <c r="O554" s="13">
        <f t="shared" si="258"/>
        <v>1.3333333333333333</v>
      </c>
      <c r="P554" s="7">
        <f t="shared" si="244"/>
        <v>0</v>
      </c>
      <c r="Q554" s="7">
        <f t="shared" si="245"/>
        <v>1.396229466894023E-2</v>
      </c>
      <c r="R554" s="6">
        <f t="shared" si="246"/>
        <v>1.396229466894023E-2</v>
      </c>
      <c r="S554">
        <f t="shared" si="247"/>
        <v>1.396229466894023E-2</v>
      </c>
      <c r="T554" s="1">
        <f t="shared" si="248"/>
        <v>0</v>
      </c>
      <c r="U554" s="1">
        <f t="shared" si="249"/>
        <v>0.89567187546241323</v>
      </c>
      <c r="V554" s="1">
        <f t="shared" si="250"/>
        <v>2.4186179706839077</v>
      </c>
      <c r="W554">
        <f t="shared" si="251"/>
        <v>3.3142898461463211</v>
      </c>
      <c r="X554" s="6">
        <v>1.0819E-2</v>
      </c>
      <c r="Y554" s="6">
        <v>3.2624093444396363</v>
      </c>
      <c r="Z554" s="3">
        <f t="shared" si="252"/>
        <v>7.5802210925224145</v>
      </c>
      <c r="AA554" s="3">
        <f t="shared" si="253"/>
        <v>50.879590188555689</v>
      </c>
      <c r="AB554">
        <f t="shared" si="254"/>
        <v>29.053467685925032</v>
      </c>
      <c r="AC554" s="6">
        <f t="shared" si="257"/>
        <v>29.053467685925032</v>
      </c>
      <c r="AD554">
        <f t="shared" si="255"/>
        <v>1.5902511374027464</v>
      </c>
    </row>
    <row r="555" spans="4:30">
      <c r="D555" s="6">
        <f t="shared" si="256"/>
        <v>535567620.00000006</v>
      </c>
      <c r="E555" s="3">
        <f t="shared" si="237"/>
        <v>1.8628448469252803</v>
      </c>
      <c r="F555" s="3">
        <f t="shared" si="238"/>
        <v>59074852.5</v>
      </c>
      <c r="G555">
        <v>3148440</v>
      </c>
      <c r="H555">
        <v>39383235</v>
      </c>
      <c r="I555" s="3">
        <f t="shared" si="239"/>
        <v>78766470</v>
      </c>
      <c r="J555">
        <v>13755910.570312001</v>
      </c>
      <c r="K555" s="12">
        <f t="shared" si="240"/>
        <v>110047284.56249601</v>
      </c>
      <c r="L555" s="6">
        <f t="shared" si="241"/>
        <v>535.56762000000003</v>
      </c>
      <c r="M555" s="6">
        <f t="shared" si="242"/>
        <v>5242880</v>
      </c>
      <c r="N555" s="13">
        <f t="shared" si="243"/>
        <v>0.71575114563838615</v>
      </c>
      <c r="O555" s="13">
        <f t="shared" si="258"/>
        <v>1.3333333333333333</v>
      </c>
      <c r="P555" s="7">
        <f t="shared" si="244"/>
        <v>0</v>
      </c>
      <c r="Q555" s="7">
        <f t="shared" si="245"/>
        <v>2.23303428814241E-2</v>
      </c>
      <c r="R555" s="6">
        <f t="shared" si="246"/>
        <v>2.23303428814241E-2</v>
      </c>
      <c r="S555">
        <f t="shared" si="247"/>
        <v>2.23303428814241E-2</v>
      </c>
      <c r="T555" s="1">
        <f t="shared" si="248"/>
        <v>0</v>
      </c>
      <c r="U555" s="1">
        <f t="shared" si="249"/>
        <v>1.432476577995182</v>
      </c>
      <c r="V555" s="1">
        <f t="shared" si="250"/>
        <v>12.104043941649827</v>
      </c>
      <c r="W555">
        <f t="shared" si="251"/>
        <v>13.536520519645009</v>
      </c>
      <c r="X555" s="6">
        <v>5.4143999999999998E-2</v>
      </c>
      <c r="Y555" s="6">
        <v>13.4710272</v>
      </c>
      <c r="Z555" s="3">
        <f t="shared" si="252"/>
        <v>1.45475897606383</v>
      </c>
      <c r="AA555" s="3">
        <f t="shared" si="253"/>
        <v>16.259941572472815</v>
      </c>
      <c r="AB555">
        <f t="shared" si="254"/>
        <v>58.757493200679477</v>
      </c>
      <c r="AC555" s="6">
        <f t="shared" si="257"/>
        <v>58.757493200679477</v>
      </c>
      <c r="AD555">
        <f t="shared" si="255"/>
        <v>0.48617910626005678</v>
      </c>
    </row>
    <row r="556" spans="4:30">
      <c r="D556" s="6">
        <f t="shared" si="256"/>
        <v>577313760</v>
      </c>
      <c r="E556" s="3">
        <f t="shared" si="237"/>
        <v>1.1662065874029846</v>
      </c>
      <c r="F556" s="3">
        <f t="shared" si="238"/>
        <v>69783712.5</v>
      </c>
      <c r="G556">
        <v>952203</v>
      </c>
      <c r="H556">
        <v>46522475</v>
      </c>
      <c r="I556" s="3">
        <f t="shared" si="239"/>
        <v>93044950</v>
      </c>
      <c r="J556">
        <v>10172778.151366999</v>
      </c>
      <c r="K556" s="12">
        <f t="shared" si="240"/>
        <v>81382225.210935995</v>
      </c>
      <c r="L556" s="6">
        <f t="shared" si="241"/>
        <v>577.31376</v>
      </c>
      <c r="M556" s="6">
        <f t="shared" si="242"/>
        <v>5242880</v>
      </c>
      <c r="N556" s="13">
        <f t="shared" si="243"/>
        <v>1.1433080105494189</v>
      </c>
      <c r="O556" s="13">
        <f t="shared" si="258"/>
        <v>1.3333333333333333</v>
      </c>
      <c r="P556" s="7">
        <f t="shared" si="244"/>
        <v>0</v>
      </c>
      <c r="Q556" s="7">
        <f t="shared" si="245"/>
        <v>1.6513746801098343E-2</v>
      </c>
      <c r="R556" s="6">
        <f t="shared" si="246"/>
        <v>1.6513746801098343E-2</v>
      </c>
      <c r="S556">
        <f t="shared" si="247"/>
        <v>1.6513746801098343E-2</v>
      </c>
      <c r="T556" s="1">
        <f t="shared" si="248"/>
        <v>0</v>
      </c>
      <c r="U556" s="1">
        <f t="shared" si="249"/>
        <v>1.0593458252356054</v>
      </c>
      <c r="V556" s="1">
        <f t="shared" si="250"/>
        <v>2.9656517237353466</v>
      </c>
      <c r="W556">
        <f t="shared" si="251"/>
        <v>4.0249975489709522</v>
      </c>
      <c r="X556" s="6">
        <v>1.3266E-2</v>
      </c>
      <c r="Y556" s="6">
        <v>3.9911364000060301</v>
      </c>
      <c r="Z556" s="3">
        <f t="shared" si="252"/>
        <v>7.0137908940147744</v>
      </c>
      <c r="AA556" s="3">
        <f t="shared" si="253"/>
        <v>49.077174859602593</v>
      </c>
      <c r="AB556">
        <f t="shared" si="254"/>
        <v>24.481733763744483</v>
      </c>
      <c r="AC556" s="6">
        <f t="shared" si="257"/>
        <v>24.481733763744483</v>
      </c>
      <c r="AD556">
        <f t="shared" si="255"/>
        <v>0.84840871298888543</v>
      </c>
    </row>
    <row r="557" spans="4:30">
      <c r="D557" s="6">
        <f t="shared" si="256"/>
        <v>605616544</v>
      </c>
      <c r="E557" s="3">
        <f t="shared" si="237"/>
        <v>1.126714282136458</v>
      </c>
      <c r="F557" s="3">
        <f t="shared" si="238"/>
        <v>72808428</v>
      </c>
      <c r="G557">
        <v>1157456</v>
      </c>
      <c r="H557">
        <v>48538952</v>
      </c>
      <c r="I557" s="3">
        <f t="shared" si="239"/>
        <v>97077904</v>
      </c>
      <c r="J557">
        <v>10254286.960937999</v>
      </c>
      <c r="K557" s="12">
        <f t="shared" si="240"/>
        <v>82034295.687503994</v>
      </c>
      <c r="L557" s="6">
        <f t="shared" si="241"/>
        <v>605.61654399999998</v>
      </c>
      <c r="M557" s="6">
        <f t="shared" si="242"/>
        <v>5242880</v>
      </c>
      <c r="N557" s="13">
        <f t="shared" si="243"/>
        <v>1.183381940277785</v>
      </c>
      <c r="O557" s="13">
        <f t="shared" si="258"/>
        <v>1.3333333333333333</v>
      </c>
      <c r="P557" s="7">
        <f t="shared" si="244"/>
        <v>0</v>
      </c>
      <c r="Q557" s="7">
        <f t="shared" si="245"/>
        <v>1.6646062263333559E-2</v>
      </c>
      <c r="R557" s="6">
        <f t="shared" si="246"/>
        <v>1.6646062263333559E-2</v>
      </c>
      <c r="S557">
        <f t="shared" si="247"/>
        <v>1.6646062263333559E-2</v>
      </c>
      <c r="T557" s="1">
        <f t="shared" si="248"/>
        <v>0</v>
      </c>
      <c r="U557" s="1">
        <f t="shared" si="249"/>
        <v>1.0678337737442789</v>
      </c>
      <c r="V557" s="1">
        <f t="shared" si="250"/>
        <v>3.2982983214225317</v>
      </c>
      <c r="W557">
        <f t="shared" si="251"/>
        <v>4.3661320951668108</v>
      </c>
      <c r="X557" s="6">
        <v>1.4754E-2</v>
      </c>
      <c r="Y557" s="6">
        <v>4.3659355846097094</v>
      </c>
      <c r="Z557" s="3">
        <f t="shared" si="252"/>
        <v>6.5797684695675756</v>
      </c>
      <c r="AA557" s="3">
        <f t="shared" si="253"/>
        <v>44.481114646877586</v>
      </c>
      <c r="AB557">
        <f t="shared" si="254"/>
        <v>12.824063056347837</v>
      </c>
      <c r="AC557" s="6">
        <f t="shared" si="257"/>
        <v>12.824063056347837</v>
      </c>
      <c r="AD557">
        <f t="shared" si="255"/>
        <v>4.5009953374956875E-3</v>
      </c>
    </row>
    <row r="558" spans="4:30">
      <c r="D558" s="6">
        <f t="shared" si="256"/>
        <v>611702808</v>
      </c>
      <c r="E558" s="3">
        <f t="shared" si="237"/>
        <v>1.9631849921393603</v>
      </c>
      <c r="F558" s="3">
        <f t="shared" si="238"/>
        <v>67545583.5</v>
      </c>
      <c r="G558">
        <v>3566907</v>
      </c>
      <c r="H558">
        <v>45030389</v>
      </c>
      <c r="I558" s="3">
        <f t="shared" si="239"/>
        <v>90060778</v>
      </c>
      <c r="J558">
        <v>16575559.476562001</v>
      </c>
      <c r="K558" s="12">
        <f t="shared" si="240"/>
        <v>132604475.81249601</v>
      </c>
      <c r="L558" s="6">
        <f t="shared" si="241"/>
        <v>611.702808</v>
      </c>
      <c r="M558" s="6">
        <f t="shared" si="242"/>
        <v>5242880</v>
      </c>
      <c r="N558" s="13">
        <f t="shared" si="243"/>
        <v>0.67916846281528842</v>
      </c>
      <c r="O558" s="13">
        <f t="shared" si="258"/>
        <v>1.3333333333333333</v>
      </c>
      <c r="P558" s="7">
        <f t="shared" si="244"/>
        <v>0</v>
      </c>
      <c r="Q558" s="7">
        <f t="shared" si="245"/>
        <v>2.6907555459243792E-2</v>
      </c>
      <c r="R558" s="6">
        <f t="shared" si="246"/>
        <v>2.6907555459243792E-2</v>
      </c>
      <c r="S558">
        <f t="shared" si="247"/>
        <v>2.6907555459243792E-2</v>
      </c>
      <c r="T558" s="1">
        <f t="shared" si="248"/>
        <v>0</v>
      </c>
      <c r="U558" s="1">
        <f t="shared" si="249"/>
        <v>1.7261017070426186</v>
      </c>
      <c r="V558" s="1">
        <f t="shared" si="250"/>
        <v>14.419827614661623</v>
      </c>
      <c r="W558">
        <f t="shared" si="251"/>
        <v>16.145929321704241</v>
      </c>
      <c r="X558" s="6">
        <v>6.4503000000000005E-2</v>
      </c>
      <c r="Y558" s="6">
        <v>15.984273420021502</v>
      </c>
      <c r="Z558" s="3">
        <f t="shared" si="252"/>
        <v>1.3962261910298746</v>
      </c>
      <c r="AA558" s="3">
        <f t="shared" si="253"/>
        <v>16.446301823170518</v>
      </c>
      <c r="AB558">
        <f t="shared" si="254"/>
        <v>58.284799994971095</v>
      </c>
      <c r="AC558" s="6">
        <f t="shared" si="257"/>
        <v>58.284799994971095</v>
      </c>
      <c r="AD558">
        <f t="shared" si="255"/>
        <v>1.0113434463668061</v>
      </c>
    </row>
    <row r="559" spans="4:30">
      <c r="D559" s="6">
        <f t="shared" si="256"/>
        <v>647438364</v>
      </c>
      <c r="E559" s="3">
        <f t="shared" si="237"/>
        <v>2.8554083910291128</v>
      </c>
      <c r="F559" s="3">
        <f t="shared" si="238"/>
        <v>50786193</v>
      </c>
      <c r="G559">
        <v>12057441</v>
      </c>
      <c r="H559">
        <v>33857462</v>
      </c>
      <c r="I559" s="3">
        <f t="shared" si="239"/>
        <v>67714924</v>
      </c>
      <c r="J559">
        <v>18126915.205077998</v>
      </c>
      <c r="K559" s="12">
        <f t="shared" si="240"/>
        <v>145015321.64062399</v>
      </c>
      <c r="L559" s="6">
        <f t="shared" si="241"/>
        <v>647.43836399999998</v>
      </c>
      <c r="M559" s="6">
        <f t="shared" si="242"/>
        <v>5242880</v>
      </c>
      <c r="N559" s="13">
        <f t="shared" si="243"/>
        <v>0.46695013488168291</v>
      </c>
      <c r="O559" s="13">
        <f t="shared" si="258"/>
        <v>1.3333333333333333</v>
      </c>
      <c r="P559" s="7">
        <f t="shared" si="244"/>
        <v>0</v>
      </c>
      <c r="Q559" s="7">
        <f t="shared" si="245"/>
        <v>2.9425913307802993E-2</v>
      </c>
      <c r="R559" s="6">
        <f t="shared" si="246"/>
        <v>2.9425913307802993E-2</v>
      </c>
      <c r="S559">
        <f t="shared" si="247"/>
        <v>2.9425913307802993E-2</v>
      </c>
      <c r="T559" s="1">
        <f t="shared" si="248"/>
        <v>0</v>
      </c>
      <c r="U559" s="1">
        <f t="shared" si="249"/>
        <v>1.8876526806316694</v>
      </c>
      <c r="V559" s="1">
        <f t="shared" si="250"/>
        <v>8.3747357812885248</v>
      </c>
      <c r="W559">
        <f t="shared" si="251"/>
        <v>10.262388461920194</v>
      </c>
      <c r="X559" s="6">
        <v>3.7462000000000002E-2</v>
      </c>
      <c r="Y559" s="6">
        <v>10.290603277761129</v>
      </c>
      <c r="Z559" s="3">
        <f t="shared" si="252"/>
        <v>1.8075629704767497</v>
      </c>
      <c r="AA559" s="3">
        <f t="shared" si="253"/>
        <v>30.967982839276917</v>
      </c>
      <c r="AB559">
        <f t="shared" si="254"/>
        <v>21.451301831714829</v>
      </c>
      <c r="AC559" s="6">
        <f t="shared" si="257"/>
        <v>21.451301831714829</v>
      </c>
      <c r="AD559">
        <f t="shared" si="255"/>
        <v>0.27418038650765181</v>
      </c>
    </row>
    <row r="560" spans="4:30">
      <c r="D560" s="6">
        <f t="shared" si="256"/>
        <v>662229200</v>
      </c>
      <c r="E560" s="3">
        <f t="shared" si="237"/>
        <v>1.105235110124289</v>
      </c>
      <c r="F560" s="3">
        <f t="shared" si="238"/>
        <v>79008487.5</v>
      </c>
      <c r="G560">
        <v>1508065</v>
      </c>
      <c r="H560">
        <v>52672325</v>
      </c>
      <c r="I560" s="3">
        <f t="shared" si="239"/>
        <v>105344650</v>
      </c>
      <c r="J560">
        <v>10915369.297852</v>
      </c>
      <c r="K560" s="12">
        <f t="shared" si="240"/>
        <v>87322954.382816002</v>
      </c>
      <c r="L560" s="6">
        <f t="shared" si="241"/>
        <v>662.22919999999999</v>
      </c>
      <c r="M560" s="6">
        <f t="shared" si="242"/>
        <v>5242880</v>
      </c>
      <c r="N560" s="13">
        <f t="shared" si="243"/>
        <v>1.2063798201121152</v>
      </c>
      <c r="O560" s="13">
        <f t="shared" si="258"/>
        <v>1.3333333333333333</v>
      </c>
      <c r="P560" s="7">
        <f t="shared" si="244"/>
        <v>0</v>
      </c>
      <c r="Q560" s="7">
        <f t="shared" si="245"/>
        <v>1.7719215158642616E-2</v>
      </c>
      <c r="R560" s="6">
        <f t="shared" si="246"/>
        <v>1.7719215158642616E-2</v>
      </c>
      <c r="S560">
        <f t="shared" si="247"/>
        <v>1.7719215158642616E-2</v>
      </c>
      <c r="T560" s="1">
        <f t="shared" si="248"/>
        <v>0</v>
      </c>
      <c r="U560" s="1">
        <f t="shared" si="249"/>
        <v>1.136675815055554</v>
      </c>
      <c r="V560" s="1">
        <f t="shared" si="250"/>
        <v>3.0065618899831654</v>
      </c>
      <c r="W560">
        <f t="shared" si="251"/>
        <v>4.1432377050387199</v>
      </c>
      <c r="X560" s="6">
        <v>1.3448999999999999E-2</v>
      </c>
      <c r="Y560" s="6">
        <v>4.1303101636351407</v>
      </c>
      <c r="Z560" s="3">
        <f t="shared" si="252"/>
        <v>7.83289835675515</v>
      </c>
      <c r="AA560" s="3">
        <f t="shared" si="253"/>
        <v>51.943165667523836</v>
      </c>
      <c r="AB560">
        <f t="shared" si="254"/>
        <v>31.751172270374134</v>
      </c>
      <c r="AC560" s="6">
        <f t="shared" si="257"/>
        <v>31.751172270374134</v>
      </c>
      <c r="AD560">
        <f t="shared" si="255"/>
        <v>0.31299202460382569</v>
      </c>
    </row>
    <row r="561" spans="4:30">
      <c r="D561" s="6">
        <f t="shared" si="256"/>
        <v>683919024</v>
      </c>
      <c r="E561" s="3">
        <f t="shared" si="237"/>
        <v>1.1045969061121419</v>
      </c>
      <c r="F561" s="3">
        <f t="shared" si="238"/>
        <v>83202633</v>
      </c>
      <c r="G561">
        <v>914898</v>
      </c>
      <c r="H561">
        <v>55468422</v>
      </c>
      <c r="I561" s="3">
        <f t="shared" si="239"/>
        <v>110936844</v>
      </c>
      <c r="J561">
        <v>11488171.374023</v>
      </c>
      <c r="K561" s="12">
        <f t="shared" si="240"/>
        <v>91905370.992183998</v>
      </c>
      <c r="L561" s="6">
        <f t="shared" si="241"/>
        <v>683.91902400000004</v>
      </c>
      <c r="M561" s="6">
        <f t="shared" si="242"/>
        <v>5242880</v>
      </c>
      <c r="N561" s="13">
        <f t="shared" si="243"/>
        <v>1.2070768313359457</v>
      </c>
      <c r="O561" s="13">
        <f t="shared" si="258"/>
        <v>1.3333333333333333</v>
      </c>
      <c r="P561" s="7">
        <f t="shared" si="244"/>
        <v>0</v>
      </c>
      <c r="Q561" s="7">
        <f t="shared" si="245"/>
        <v>1.8649060311292508E-2</v>
      </c>
      <c r="R561" s="6">
        <f t="shared" si="246"/>
        <v>1.8649060311292508E-2</v>
      </c>
      <c r="S561">
        <f t="shared" si="247"/>
        <v>1.8649060311292508E-2</v>
      </c>
      <c r="T561" s="1">
        <f t="shared" si="248"/>
        <v>0</v>
      </c>
      <c r="U561" s="1">
        <f t="shared" si="249"/>
        <v>1.1963247604123832</v>
      </c>
      <c r="V561" s="1">
        <f t="shared" si="250"/>
        <v>3.1599191252072307</v>
      </c>
      <c r="W561">
        <f t="shared" si="251"/>
        <v>4.3562438856196142</v>
      </c>
      <c r="X561" s="6">
        <v>1.4135E-2</v>
      </c>
      <c r="Y561" s="6">
        <v>4.3098792916619546</v>
      </c>
      <c r="Z561" s="3">
        <f t="shared" si="252"/>
        <v>7.8483794835514678</v>
      </c>
      <c r="AA561" s="3">
        <f t="shared" si="253"/>
        <v>52.015774173149772</v>
      </c>
      <c r="AB561">
        <f t="shared" si="254"/>
        <v>31.93534001621866</v>
      </c>
      <c r="AC561" s="6">
        <f t="shared" si="257"/>
        <v>31.93534001621866</v>
      </c>
      <c r="AD561">
        <f t="shared" si="255"/>
        <v>1.0757747681555296</v>
      </c>
    </row>
    <row r="562" spans="4:30">
      <c r="D562" s="6">
        <f t="shared" si="256"/>
        <v>685786072</v>
      </c>
      <c r="E562" s="3">
        <f t="shared" si="237"/>
        <v>3.6417011020459169</v>
      </c>
      <c r="F562" s="3">
        <f t="shared" si="238"/>
        <v>50518719</v>
      </c>
      <c r="G562">
        <v>14081816</v>
      </c>
      <c r="H562">
        <v>33679146</v>
      </c>
      <c r="I562" s="3">
        <f t="shared" si="239"/>
        <v>67358292</v>
      </c>
      <c r="J562">
        <v>22996759.332031</v>
      </c>
      <c r="K562" s="12">
        <f t="shared" si="240"/>
        <v>183974074.656248</v>
      </c>
      <c r="L562" s="6">
        <f t="shared" si="241"/>
        <v>685.78607199999999</v>
      </c>
      <c r="M562" s="6">
        <f t="shared" si="242"/>
        <v>5242880</v>
      </c>
      <c r="N562" s="13">
        <f t="shared" si="243"/>
        <v>0.36612926101602994</v>
      </c>
      <c r="O562" s="13">
        <f t="shared" si="258"/>
        <v>1.3333333333333333</v>
      </c>
      <c r="P562" s="7">
        <f t="shared" si="244"/>
        <v>0</v>
      </c>
      <c r="Q562" s="7">
        <f t="shared" si="245"/>
        <v>3.7331263417351102E-2</v>
      </c>
      <c r="R562" s="6">
        <f t="shared" si="246"/>
        <v>3.7331263417351102E-2</v>
      </c>
      <c r="S562">
        <f t="shared" si="247"/>
        <v>3.7331263417351102E-2</v>
      </c>
      <c r="T562" s="1">
        <f t="shared" si="248"/>
        <v>0</v>
      </c>
      <c r="U562" s="1">
        <f t="shared" si="249"/>
        <v>2.394775608967874</v>
      </c>
      <c r="V562" s="1">
        <f t="shared" si="250"/>
        <v>10.338647314004868</v>
      </c>
      <c r="W562">
        <f t="shared" si="251"/>
        <v>12.733422922972743</v>
      </c>
      <c r="X562" s="6">
        <v>4.6247000000000003E-2</v>
      </c>
      <c r="Y562" s="6">
        <v>12.801169600000001</v>
      </c>
      <c r="Z562" s="3">
        <f t="shared" si="252"/>
        <v>1.4564899777282851</v>
      </c>
      <c r="AA562" s="3">
        <f t="shared" si="253"/>
        <v>31.824606942071572</v>
      </c>
      <c r="AB562">
        <f t="shared" si="254"/>
        <v>19.278518785324238</v>
      </c>
      <c r="AC562" s="6">
        <f t="shared" si="257"/>
        <v>19.278518785324238</v>
      </c>
      <c r="AD562">
        <f t="shared" si="255"/>
        <v>0.52922255656435313</v>
      </c>
    </row>
    <row r="563" spans="4:30">
      <c r="D563" s="6">
        <f t="shared" si="256"/>
        <v>738429016</v>
      </c>
      <c r="E563" s="3">
        <f t="shared" si="237"/>
        <v>1.6822666603956056</v>
      </c>
      <c r="F563" s="3">
        <f t="shared" si="238"/>
        <v>71332107</v>
      </c>
      <c r="G563">
        <v>8388608</v>
      </c>
      <c r="H563">
        <v>47554738</v>
      </c>
      <c r="I563" s="3">
        <f t="shared" si="239"/>
        <v>95109476</v>
      </c>
      <c r="J563">
        <v>14999953.177734001</v>
      </c>
      <c r="K563" s="12">
        <f t="shared" si="240"/>
        <v>119999625.421872</v>
      </c>
      <c r="L563" s="6">
        <f t="shared" si="241"/>
        <v>738.42901600000005</v>
      </c>
      <c r="M563" s="6">
        <f t="shared" si="242"/>
        <v>5242880</v>
      </c>
      <c r="N563" s="13">
        <f t="shared" si="243"/>
        <v>0.79258144069726955</v>
      </c>
      <c r="O563" s="13">
        <f t="shared" si="258"/>
        <v>1.3333333333333333</v>
      </c>
      <c r="P563" s="7">
        <f t="shared" si="244"/>
        <v>0</v>
      </c>
      <c r="Q563" s="7">
        <f t="shared" si="245"/>
        <v>2.4349831001882566E-2</v>
      </c>
      <c r="R563" s="6">
        <f t="shared" si="246"/>
        <v>2.4349831001882566E-2</v>
      </c>
      <c r="S563">
        <f t="shared" si="247"/>
        <v>2.4349831001882566E-2</v>
      </c>
      <c r="T563" s="1">
        <f t="shared" si="248"/>
        <v>0</v>
      </c>
      <c r="U563" s="1">
        <f t="shared" si="249"/>
        <v>1.5620253917978912</v>
      </c>
      <c r="V563" s="1">
        <f t="shared" si="250"/>
        <v>8.0244285107402593</v>
      </c>
      <c r="W563">
        <f t="shared" si="251"/>
        <v>9.5864539025381497</v>
      </c>
      <c r="X563" s="6">
        <v>3.5895000000000003E-2</v>
      </c>
      <c r="Y563" s="6">
        <v>9.7495306875000018</v>
      </c>
      <c r="Z563" s="3">
        <f t="shared" si="252"/>
        <v>2.6496580582253793</v>
      </c>
      <c r="AA563" s="3">
        <f t="shared" si="253"/>
        <v>26.744588476806687</v>
      </c>
      <c r="AB563">
        <f t="shared" si="254"/>
        <v>32.163724747506436</v>
      </c>
      <c r="AC563" s="6">
        <f t="shared" si="257"/>
        <v>32.163724747506436</v>
      </c>
      <c r="AD563">
        <f t="shared" si="255"/>
        <v>1.6726629228516099</v>
      </c>
    </row>
    <row r="564" spans="4:30">
      <c r="D564" s="6">
        <f t="shared" si="256"/>
        <v>760969800</v>
      </c>
      <c r="E564" s="3">
        <f t="shared" si="237"/>
        <v>1.1317871716590873</v>
      </c>
      <c r="F564" s="3">
        <f t="shared" si="238"/>
        <v>91376167.5</v>
      </c>
      <c r="G564">
        <v>1498023</v>
      </c>
      <c r="H564">
        <v>60917445</v>
      </c>
      <c r="I564" s="3">
        <f t="shared" si="239"/>
        <v>121834890</v>
      </c>
      <c r="J564">
        <v>12927296.771484001</v>
      </c>
      <c r="K564" s="12">
        <f t="shared" si="240"/>
        <v>103418374.171872</v>
      </c>
      <c r="L564" s="6">
        <f t="shared" si="241"/>
        <v>760.96979999999996</v>
      </c>
      <c r="M564" s="6">
        <f t="shared" si="242"/>
        <v>5242880</v>
      </c>
      <c r="N564" s="13">
        <f t="shared" si="243"/>
        <v>1.1780777929995438</v>
      </c>
      <c r="O564" s="13">
        <f t="shared" si="258"/>
        <v>1.3333333333333333</v>
      </c>
      <c r="P564" s="7">
        <f t="shared" si="244"/>
        <v>0</v>
      </c>
      <c r="Q564" s="7">
        <f t="shared" si="245"/>
        <v>2.0985231618194294E-2</v>
      </c>
      <c r="R564" s="6">
        <f t="shared" si="246"/>
        <v>2.0985231618194294E-2</v>
      </c>
      <c r="S564">
        <f t="shared" si="247"/>
        <v>2.0985231618194294E-2</v>
      </c>
      <c r="T564" s="1">
        <f t="shared" si="248"/>
        <v>0</v>
      </c>
      <c r="U564" s="1">
        <f t="shared" si="249"/>
        <v>1.3461885890643408</v>
      </c>
      <c r="V564" s="1">
        <f t="shared" si="250"/>
        <v>3.626026757047137</v>
      </c>
      <c r="W564">
        <f t="shared" si="251"/>
        <v>4.9722153461114775</v>
      </c>
      <c r="X564" s="6">
        <v>1.6219999999999998E-2</v>
      </c>
      <c r="Y564" s="6">
        <v>4.9708507142810801</v>
      </c>
      <c r="Z564" s="3">
        <f t="shared" si="252"/>
        <v>7.511398890258941</v>
      </c>
      <c r="AA564" s="3">
        <f t="shared" si="253"/>
        <v>51.007829431256233</v>
      </c>
      <c r="AB564">
        <f t="shared" si="254"/>
        <v>29.3787399395456</v>
      </c>
      <c r="AC564" s="6">
        <f t="shared" si="257"/>
        <v>29.3787399395456</v>
      </c>
      <c r="AD564">
        <f t="shared" si="255"/>
        <v>2.7452681821180804E-2</v>
      </c>
    </row>
    <row r="565" spans="4:30">
      <c r="D565" s="6">
        <f t="shared" si="256"/>
        <v>786639480</v>
      </c>
      <c r="E565" s="3">
        <f t="shared" si="237"/>
        <v>1.133576650127379</v>
      </c>
      <c r="F565" s="3">
        <f t="shared" si="238"/>
        <v>94735035</v>
      </c>
      <c r="G565">
        <v>1437960</v>
      </c>
      <c r="H565">
        <v>63156690</v>
      </c>
      <c r="I565" s="3">
        <f t="shared" si="239"/>
        <v>126313380</v>
      </c>
      <c r="J565">
        <v>13423677.953125</v>
      </c>
      <c r="K565" s="12">
        <f t="shared" si="240"/>
        <v>107389423.625</v>
      </c>
      <c r="L565" s="6">
        <f t="shared" si="241"/>
        <v>786.63948000000005</v>
      </c>
      <c r="M565" s="6">
        <f t="shared" si="242"/>
        <v>5242880</v>
      </c>
      <c r="N565" s="13">
        <f t="shared" si="243"/>
        <v>1.1762180644630498</v>
      </c>
      <c r="O565" s="13">
        <f t="shared" si="258"/>
        <v>1.3333333333333333</v>
      </c>
      <c r="P565" s="7">
        <f t="shared" si="244"/>
        <v>0</v>
      </c>
      <c r="Q565" s="7">
        <f t="shared" si="245"/>
        <v>2.1791020659150423E-2</v>
      </c>
      <c r="R565" s="6">
        <f t="shared" si="246"/>
        <v>2.1791020659150423E-2</v>
      </c>
      <c r="S565">
        <f t="shared" si="247"/>
        <v>2.1791020659150423E-2</v>
      </c>
      <c r="T565" s="1">
        <f t="shared" si="248"/>
        <v>0</v>
      </c>
      <c r="U565" s="1">
        <f t="shared" si="249"/>
        <v>1.3978794177320484</v>
      </c>
      <c r="V565" s="1">
        <f t="shared" si="250"/>
        <v>5.3967886523967286</v>
      </c>
      <c r="W565">
        <f t="shared" si="251"/>
        <v>6.7946680701287772</v>
      </c>
      <c r="X565" s="6">
        <v>2.4140999999999999E-2</v>
      </c>
      <c r="Y565" s="6">
        <v>6.7194059399999988</v>
      </c>
      <c r="Z565" s="3">
        <f t="shared" si="252"/>
        <v>5.2323176339008333</v>
      </c>
      <c r="AA565" s="3">
        <f t="shared" si="253"/>
        <v>35.587398575038314</v>
      </c>
      <c r="AB565">
        <f t="shared" si="254"/>
        <v>9.734391039516078</v>
      </c>
      <c r="AC565" s="6">
        <f t="shared" si="257"/>
        <v>9.734391039516078</v>
      </c>
      <c r="AD565">
        <f t="shared" si="255"/>
        <v>1.1200711908287888</v>
      </c>
    </row>
    <row r="566" spans="4:30">
      <c r="D566" s="6">
        <f t="shared" si="256"/>
        <v>802207392</v>
      </c>
      <c r="E566" s="3">
        <f t="shared" si="237"/>
        <v>1.133681250385264</v>
      </c>
      <c r="F566" s="3">
        <f t="shared" si="238"/>
        <v>96797551.5</v>
      </c>
      <c r="G566">
        <v>1391349</v>
      </c>
      <c r="H566">
        <v>64531701</v>
      </c>
      <c r="I566" s="3">
        <f t="shared" si="239"/>
        <v>129063402</v>
      </c>
      <c r="J566">
        <v>13717196.152344</v>
      </c>
      <c r="K566" s="12">
        <f t="shared" si="240"/>
        <v>109737569.218752</v>
      </c>
      <c r="L566" s="6">
        <f t="shared" si="241"/>
        <v>802.20739200000003</v>
      </c>
      <c r="M566" s="6">
        <f t="shared" si="242"/>
        <v>5242880</v>
      </c>
      <c r="N566" s="13">
        <f t="shared" si="243"/>
        <v>1.17610953950259</v>
      </c>
      <c r="O566" s="13">
        <f t="shared" si="258"/>
        <v>1.3333333333333333</v>
      </c>
      <c r="P566" s="7">
        <f t="shared" si="244"/>
        <v>0</v>
      </c>
      <c r="Q566" s="7">
        <f t="shared" si="245"/>
        <v>2.2267496716260306E-2</v>
      </c>
      <c r="R566" s="6">
        <f t="shared" si="246"/>
        <v>2.2267496716260306E-2</v>
      </c>
      <c r="S566">
        <f t="shared" si="247"/>
        <v>2.2267496716260306E-2</v>
      </c>
      <c r="T566" s="1">
        <f t="shared" si="248"/>
        <v>0</v>
      </c>
      <c r="U566" s="1">
        <f t="shared" si="249"/>
        <v>1.4284450384844813</v>
      </c>
      <c r="V566" s="1">
        <f t="shared" si="250"/>
        <v>3.8536035288519455</v>
      </c>
      <c r="W566">
        <f t="shared" si="251"/>
        <v>5.2820485673364264</v>
      </c>
      <c r="X566" s="6">
        <v>1.7238E-2</v>
      </c>
      <c r="Y566" s="6">
        <v>5.2505870625000002</v>
      </c>
      <c r="Z566" s="3">
        <f t="shared" si="252"/>
        <v>7.4871447963800906</v>
      </c>
      <c r="AA566" s="3">
        <f t="shared" si="253"/>
        <v>50.928214047454233</v>
      </c>
      <c r="AB566">
        <f t="shared" si="254"/>
        <v>29.176799607032756</v>
      </c>
      <c r="AC566" s="6">
        <f t="shared" si="257"/>
        <v>29.176799607032756</v>
      </c>
      <c r="AD566">
        <f t="shared" si="255"/>
        <v>0.59919975541641979</v>
      </c>
    </row>
    <row r="567" spans="4:30">
      <c r="D567" s="6">
        <f t="shared" si="256"/>
        <v>812298728</v>
      </c>
      <c r="E567" s="3">
        <f t="shared" si="237"/>
        <v>1.1730492496713485</v>
      </c>
      <c r="F567" s="3">
        <f t="shared" si="238"/>
        <v>91051581</v>
      </c>
      <c r="G567">
        <v>4194304</v>
      </c>
      <c r="H567">
        <v>60701054</v>
      </c>
      <c r="I567" s="3">
        <f t="shared" si="239"/>
        <v>121402108</v>
      </c>
      <c r="J567">
        <v>13350998.59668</v>
      </c>
      <c r="K567" s="12">
        <f t="shared" si="240"/>
        <v>106807988.77344</v>
      </c>
      <c r="L567" s="6">
        <f t="shared" si="241"/>
        <v>812.29872799999998</v>
      </c>
      <c r="M567" s="6">
        <f t="shared" si="242"/>
        <v>5242880</v>
      </c>
      <c r="N567" s="13">
        <f t="shared" si="243"/>
        <v>1.1366388356728343</v>
      </c>
      <c r="O567" s="13">
        <f t="shared" si="258"/>
        <v>1.3333333333333333</v>
      </c>
      <c r="P567" s="7">
        <f t="shared" si="244"/>
        <v>0</v>
      </c>
      <c r="Q567" s="7">
        <f t="shared" si="245"/>
        <v>2.1673038287752869E-2</v>
      </c>
      <c r="R567" s="6">
        <f t="shared" si="246"/>
        <v>2.1673038287752869E-2</v>
      </c>
      <c r="S567">
        <f t="shared" si="247"/>
        <v>2.1673038287752869E-2</v>
      </c>
      <c r="T567" s="1">
        <f t="shared" si="248"/>
        <v>0</v>
      </c>
      <c r="U567" s="1">
        <f t="shared" si="249"/>
        <v>1.3903109274253493</v>
      </c>
      <c r="V567" s="1">
        <f t="shared" si="250"/>
        <v>3.7914558446066242</v>
      </c>
      <c r="W567">
        <f t="shared" si="251"/>
        <v>5.181766772031974</v>
      </c>
      <c r="X567" s="6">
        <v>1.6959999999999999E-2</v>
      </c>
      <c r="Y567" s="6">
        <v>5.2897109333276795</v>
      </c>
      <c r="Z567" s="3">
        <f t="shared" si="252"/>
        <v>7.1581431603773584</v>
      </c>
      <c r="AA567" s="3">
        <f t="shared" si="253"/>
        <v>50.381126779924529</v>
      </c>
      <c r="AB567">
        <f t="shared" si="254"/>
        <v>27.789140847599469</v>
      </c>
      <c r="AC567" s="6">
        <f t="shared" si="257"/>
        <v>27.789140847599469</v>
      </c>
      <c r="AD567">
        <f t="shared" si="255"/>
        <v>2.0406438585444482</v>
      </c>
    </row>
    <row r="568" spans="4:30">
      <c r="D568" s="6">
        <f t="shared" si="256"/>
        <v>825458012</v>
      </c>
      <c r="E568" s="3">
        <f t="shared" si="237"/>
        <v>1.3510834009065644</v>
      </c>
      <c r="F568" s="3">
        <f t="shared" si="238"/>
        <v>89286436.5</v>
      </c>
      <c r="G568">
        <v>5558326</v>
      </c>
      <c r="H568">
        <v>59524291</v>
      </c>
      <c r="I568" s="3">
        <f t="shared" si="239"/>
        <v>119048582</v>
      </c>
      <c r="J568">
        <v>15079177.785156</v>
      </c>
      <c r="K568" s="12">
        <f t="shared" si="240"/>
        <v>120633422.281248</v>
      </c>
      <c r="L568" s="6">
        <f t="shared" si="241"/>
        <v>825.45801200000005</v>
      </c>
      <c r="M568" s="6">
        <f t="shared" si="242"/>
        <v>5242880</v>
      </c>
      <c r="N568" s="13">
        <f t="shared" si="243"/>
        <v>0.98686234501784209</v>
      </c>
      <c r="O568" s="13">
        <f t="shared" si="258"/>
        <v>1.3333333333333333</v>
      </c>
      <c r="P568" s="7">
        <f t="shared" si="244"/>
        <v>0</v>
      </c>
      <c r="Q568" s="7">
        <f t="shared" si="245"/>
        <v>2.4478438456789809E-2</v>
      </c>
      <c r="R568" s="6">
        <f t="shared" si="246"/>
        <v>2.4478438456789809E-2</v>
      </c>
      <c r="S568">
        <f t="shared" si="247"/>
        <v>2.4478438456789809E-2</v>
      </c>
      <c r="T568" s="1">
        <f t="shared" si="248"/>
        <v>0</v>
      </c>
      <c r="U568" s="1">
        <f t="shared" si="249"/>
        <v>1.57027547411362</v>
      </c>
      <c r="V568" s="1">
        <f t="shared" si="250"/>
        <v>11.13740154353196</v>
      </c>
      <c r="W568">
        <f t="shared" si="251"/>
        <v>12.70767701764558</v>
      </c>
      <c r="X568" s="6">
        <v>4.9820000000000003E-2</v>
      </c>
      <c r="Y568" s="6">
        <v>12.669724200000001</v>
      </c>
      <c r="Z568" s="3">
        <f t="shared" si="252"/>
        <v>2.3895741067844236</v>
      </c>
      <c r="AA568" s="3">
        <f t="shared" si="253"/>
        <v>19.37108346547539</v>
      </c>
      <c r="AB568">
        <f t="shared" si="254"/>
        <v>50.866241556022061</v>
      </c>
      <c r="AC568" s="6">
        <f t="shared" si="257"/>
        <v>50.866241556022061</v>
      </c>
      <c r="AD568">
        <f t="shared" si="255"/>
        <v>0.29955519983283108</v>
      </c>
    </row>
    <row r="569" spans="4:30">
      <c r="D569" s="6">
        <f t="shared" si="256"/>
        <v>865123384</v>
      </c>
      <c r="E569" s="3">
        <f t="shared" si="237"/>
        <v>3.1558523325677066</v>
      </c>
      <c r="F569" s="3">
        <f t="shared" si="238"/>
        <v>68134390.5</v>
      </c>
      <c r="G569">
        <v>16002413</v>
      </c>
      <c r="H569">
        <v>45422927</v>
      </c>
      <c r="I569" s="3">
        <f t="shared" si="239"/>
        <v>90845854</v>
      </c>
      <c r="J569">
        <v>26877759.398437999</v>
      </c>
      <c r="K569" s="12">
        <f t="shared" si="240"/>
        <v>215022075.18750399</v>
      </c>
      <c r="L569" s="6">
        <f t="shared" si="241"/>
        <v>865.12338399999999</v>
      </c>
      <c r="M569" s="6">
        <f t="shared" si="242"/>
        <v>5242880</v>
      </c>
      <c r="N569" s="13">
        <f t="shared" si="243"/>
        <v>0.42249547596813214</v>
      </c>
      <c r="O569" s="13">
        <f t="shared" si="258"/>
        <v>1.3333333333333333</v>
      </c>
      <c r="P569" s="7">
        <f t="shared" si="244"/>
        <v>0</v>
      </c>
      <c r="Q569" s="7">
        <f t="shared" si="245"/>
        <v>4.363139613213745E-2</v>
      </c>
      <c r="R569" s="6">
        <f t="shared" si="246"/>
        <v>4.363139613213745E-2</v>
      </c>
      <c r="S569">
        <f t="shared" si="247"/>
        <v>4.363139613213745E-2</v>
      </c>
      <c r="T569" s="1">
        <f t="shared" si="248"/>
        <v>0</v>
      </c>
      <c r="U569" s="1">
        <f t="shared" si="249"/>
        <v>2.7989249138000929</v>
      </c>
      <c r="V569" s="1">
        <f t="shared" si="250"/>
        <v>12.693999836338323</v>
      </c>
      <c r="W569">
        <f t="shared" si="251"/>
        <v>15.492924750138416</v>
      </c>
      <c r="X569" s="6">
        <v>5.6783E-2</v>
      </c>
      <c r="Y569" s="6">
        <v>15.392560923081291</v>
      </c>
      <c r="Z569" s="3">
        <f t="shared" si="252"/>
        <v>1.5998776746561469</v>
      </c>
      <c r="AA569" s="3">
        <f t="shared" si="253"/>
        <v>30.293866148319601</v>
      </c>
      <c r="AB569">
        <f t="shared" si="254"/>
        <v>23.161164200310921</v>
      </c>
      <c r="AC569" s="6">
        <f t="shared" si="257"/>
        <v>23.161164200310921</v>
      </c>
      <c r="AD569">
        <f t="shared" si="255"/>
        <v>0.65202812942340382</v>
      </c>
    </row>
    <row r="570" spans="4:30">
      <c r="D570" s="6">
        <f t="shared" si="256"/>
        <v>879729960</v>
      </c>
      <c r="E570" s="3">
        <f t="shared" si="237"/>
        <v>1.0970322861422759</v>
      </c>
      <c r="F570" s="3">
        <f t="shared" si="238"/>
        <v>107499487.5</v>
      </c>
      <c r="G570">
        <v>986703</v>
      </c>
      <c r="H570">
        <v>71666325</v>
      </c>
      <c r="I570" s="3">
        <f t="shared" si="239"/>
        <v>143332650</v>
      </c>
      <c r="J570">
        <v>14741301.066406</v>
      </c>
      <c r="K570" s="12">
        <f t="shared" si="240"/>
        <v>117930408.531248</v>
      </c>
      <c r="L570" s="6">
        <f t="shared" si="241"/>
        <v>879.72996000000001</v>
      </c>
      <c r="M570" s="6">
        <f t="shared" si="242"/>
        <v>5242880</v>
      </c>
      <c r="N570" s="13">
        <f t="shared" si="243"/>
        <v>1.2154002668618007</v>
      </c>
      <c r="O570" s="13">
        <f t="shared" si="258"/>
        <v>1.3333333333333333</v>
      </c>
      <c r="P570" s="7">
        <f t="shared" si="244"/>
        <v>0</v>
      </c>
      <c r="Q570" s="7">
        <f t="shared" si="245"/>
        <v>2.3929954011301963E-2</v>
      </c>
      <c r="R570" s="6">
        <f t="shared" si="246"/>
        <v>2.3929954011301963E-2</v>
      </c>
      <c r="S570">
        <f t="shared" si="247"/>
        <v>2.3929954011301963E-2</v>
      </c>
      <c r="T570" s="1">
        <f t="shared" si="248"/>
        <v>0</v>
      </c>
      <c r="U570" s="1">
        <f t="shared" si="249"/>
        <v>1.5350905633521463</v>
      </c>
      <c r="V570" s="1">
        <f t="shared" si="250"/>
        <v>4.0335635497781439</v>
      </c>
      <c r="W570">
        <f t="shared" si="251"/>
        <v>5.5686541131302905</v>
      </c>
      <c r="X570" s="6">
        <v>1.8043E-2</v>
      </c>
      <c r="Y570" s="6">
        <v>5.4744584705903581</v>
      </c>
      <c r="Z570" s="3">
        <f t="shared" si="252"/>
        <v>7.9439477913872416</v>
      </c>
      <c r="AA570" s="3">
        <f t="shared" si="253"/>
        <v>52.288603239482576</v>
      </c>
      <c r="AB570">
        <f t="shared" si="254"/>
        <v>32.627356932339204</v>
      </c>
      <c r="AC570" s="6">
        <f t="shared" si="257"/>
        <v>32.627356932339204</v>
      </c>
      <c r="AD570">
        <f t="shared" si="255"/>
        <v>1.7206385443595202</v>
      </c>
    </row>
    <row r="571" spans="4:30">
      <c r="D571" s="6">
        <f t="shared" si="256"/>
        <v>882792944</v>
      </c>
      <c r="E571" s="3">
        <f t="shared" si="237"/>
        <v>1.3968515079182398</v>
      </c>
      <c r="F571" s="3">
        <f t="shared" si="238"/>
        <v>85734805.5</v>
      </c>
      <c r="G571">
        <v>9845725</v>
      </c>
      <c r="H571">
        <v>57156537</v>
      </c>
      <c r="I571" s="3">
        <f t="shared" si="239"/>
        <v>114313074</v>
      </c>
      <c r="J571">
        <v>14969849.042969</v>
      </c>
      <c r="K571" s="12">
        <f t="shared" si="240"/>
        <v>119758792.343752</v>
      </c>
      <c r="L571" s="6">
        <f t="shared" si="241"/>
        <v>882.79294400000003</v>
      </c>
      <c r="M571" s="6">
        <f t="shared" si="242"/>
        <v>5242880</v>
      </c>
      <c r="N571" s="13">
        <f t="shared" si="243"/>
        <v>0.95452761139974784</v>
      </c>
      <c r="O571" s="13">
        <f t="shared" si="258"/>
        <v>1.3333333333333333</v>
      </c>
      <c r="P571" s="7">
        <f t="shared" si="244"/>
        <v>0</v>
      </c>
      <c r="Q571" s="7">
        <f t="shared" si="245"/>
        <v>2.4300962143073476E-2</v>
      </c>
      <c r="R571" s="6">
        <f t="shared" si="246"/>
        <v>2.4300962143073476E-2</v>
      </c>
      <c r="S571">
        <f t="shared" si="247"/>
        <v>2.4300962143073476E-2</v>
      </c>
      <c r="T571" s="1">
        <f t="shared" si="248"/>
        <v>0</v>
      </c>
      <c r="U571" s="1">
        <f t="shared" si="249"/>
        <v>1.5588904871522662</v>
      </c>
      <c r="V571" s="1">
        <f t="shared" si="250"/>
        <v>5.0319504484817523</v>
      </c>
      <c r="W571">
        <f t="shared" si="251"/>
        <v>6.5908409356340183</v>
      </c>
      <c r="X571" s="6">
        <v>2.2509000000000001E-2</v>
      </c>
      <c r="Y571" s="6">
        <v>6.7634543000050025</v>
      </c>
      <c r="Z571" s="3">
        <f t="shared" si="252"/>
        <v>5.078549646807943</v>
      </c>
      <c r="AA571" s="3">
        <f t="shared" si="253"/>
        <v>42.563878393087911</v>
      </c>
      <c r="AB571">
        <f t="shared" si="254"/>
        <v>7.9610917547357687</v>
      </c>
      <c r="AC571" s="6">
        <f t="shared" si="257"/>
        <v>7.9610917547357687</v>
      </c>
      <c r="AD571">
        <f t="shared" si="255"/>
        <v>2.5521480106823002</v>
      </c>
    </row>
    <row r="572" spans="4:30">
      <c r="D572" s="6">
        <f t="shared" si="256"/>
        <v>924876696</v>
      </c>
      <c r="E572" s="3">
        <f t="shared" si="237"/>
        <v>1.9798486693381252</v>
      </c>
      <c r="F572" s="3">
        <f t="shared" si="238"/>
        <v>103490659.5</v>
      </c>
      <c r="G572">
        <v>4847571</v>
      </c>
      <c r="H572">
        <v>68993773</v>
      </c>
      <c r="I572" s="3">
        <f t="shared" si="239"/>
        <v>137987546</v>
      </c>
      <c r="J572">
        <v>25611980.5625</v>
      </c>
      <c r="K572" s="12">
        <f t="shared" si="240"/>
        <v>204895844.5</v>
      </c>
      <c r="L572" s="6">
        <f t="shared" si="241"/>
        <v>924.87669600000004</v>
      </c>
      <c r="M572" s="6">
        <f t="shared" si="242"/>
        <v>5242880</v>
      </c>
      <c r="N572" s="13">
        <f t="shared" si="243"/>
        <v>0.67345214509706663</v>
      </c>
      <c r="O572" s="13">
        <f t="shared" si="258"/>
        <v>1.3333333333333333</v>
      </c>
      <c r="P572" s="7">
        <f t="shared" si="244"/>
        <v>0</v>
      </c>
      <c r="Q572" s="7">
        <f t="shared" si="245"/>
        <v>4.1576623002138519E-2</v>
      </c>
      <c r="R572" s="6">
        <f t="shared" si="246"/>
        <v>4.1576623002138519E-2</v>
      </c>
      <c r="S572">
        <f t="shared" si="247"/>
        <v>4.1576623002138519E-2</v>
      </c>
      <c r="T572" s="1">
        <f t="shared" si="248"/>
        <v>0</v>
      </c>
      <c r="U572" s="1">
        <f t="shared" si="249"/>
        <v>2.6671125902076125</v>
      </c>
      <c r="V572" s="1">
        <f t="shared" si="250"/>
        <v>25.960071341683037</v>
      </c>
      <c r="W572">
        <f t="shared" si="251"/>
        <v>28.627183931890649</v>
      </c>
      <c r="X572" s="6">
        <v>0.11612500000000001</v>
      </c>
      <c r="Y572" s="6">
        <v>28.169245192316627</v>
      </c>
      <c r="Z572" s="3">
        <f t="shared" si="252"/>
        <v>1.1882673498385361</v>
      </c>
      <c r="AA572" s="3">
        <f t="shared" si="253"/>
        <v>14.115537188374596</v>
      </c>
      <c r="AB572">
        <f t="shared" si="254"/>
        <v>64.196664799019572</v>
      </c>
      <c r="AC572" s="6">
        <f t="shared" si="257"/>
        <v>64.196664799019572</v>
      </c>
      <c r="AD572">
        <f t="shared" si="255"/>
        <v>1.6256691879657756</v>
      </c>
    </row>
    <row r="573" spans="4:30">
      <c r="D573" s="6">
        <f t="shared" si="256"/>
        <v>950696064</v>
      </c>
      <c r="E573" s="3">
        <f t="shared" si="237"/>
        <v>1.1194870086820559</v>
      </c>
      <c r="F573" s="3">
        <f t="shared" si="238"/>
        <v>116477770.5</v>
      </c>
      <c r="G573">
        <v>943695</v>
      </c>
      <c r="H573">
        <v>77651847</v>
      </c>
      <c r="I573" s="3">
        <f t="shared" si="239"/>
        <v>155303694</v>
      </c>
      <c r="J573">
        <v>16299418.859375</v>
      </c>
      <c r="K573" s="12">
        <f t="shared" si="240"/>
        <v>130395350.875</v>
      </c>
      <c r="L573" s="6">
        <f t="shared" si="241"/>
        <v>950.69606399999998</v>
      </c>
      <c r="M573" s="6">
        <f t="shared" si="242"/>
        <v>5242880</v>
      </c>
      <c r="N573" s="13">
        <f t="shared" si="243"/>
        <v>1.1910217117240454</v>
      </c>
      <c r="O573" s="13">
        <f t="shared" si="258"/>
        <v>1.3333333333333333</v>
      </c>
      <c r="P573" s="7">
        <f t="shared" si="244"/>
        <v>0</v>
      </c>
      <c r="Q573" s="7">
        <f t="shared" si="245"/>
        <v>2.6459288902569461E-2</v>
      </c>
      <c r="R573" s="6">
        <f t="shared" si="246"/>
        <v>2.6459288902569461E-2</v>
      </c>
      <c r="S573">
        <f t="shared" si="247"/>
        <v>2.6459288902569461E-2</v>
      </c>
      <c r="T573" s="1">
        <f t="shared" si="248"/>
        <v>0</v>
      </c>
      <c r="U573" s="1">
        <f t="shared" si="249"/>
        <v>1.6973457068976903</v>
      </c>
      <c r="V573" s="1">
        <f t="shared" si="250"/>
        <v>6.1434550746246837</v>
      </c>
      <c r="W573">
        <f t="shared" si="251"/>
        <v>7.8408007815223737</v>
      </c>
      <c r="X573" s="6">
        <v>2.7480999999999998E-2</v>
      </c>
      <c r="Y573" s="6">
        <v>7.7610924166758268</v>
      </c>
      <c r="Z573" s="3">
        <f t="shared" si="252"/>
        <v>5.6513115971034535</v>
      </c>
      <c r="AA573" s="3">
        <f t="shared" si="253"/>
        <v>37.959419489829337</v>
      </c>
      <c r="AB573">
        <f t="shared" si="254"/>
        <v>3.7178817999000668</v>
      </c>
      <c r="AC573" s="6">
        <f t="shared" si="257"/>
        <v>3.7178817999000668</v>
      </c>
      <c r="AD573">
        <f t="shared" si="255"/>
        <v>1.0270250702759567</v>
      </c>
    </row>
    <row r="574" spans="4:30">
      <c r="D574" s="6">
        <f t="shared" si="256"/>
        <v>979936852</v>
      </c>
      <c r="E574" s="3">
        <f t="shared" si="237"/>
        <v>2.8079379137047908</v>
      </c>
      <c r="F574" s="3">
        <f t="shared" si="238"/>
        <v>76696749</v>
      </c>
      <c r="G574">
        <v>18318143</v>
      </c>
      <c r="H574">
        <v>51131166</v>
      </c>
      <c r="I574" s="3">
        <f t="shared" si="239"/>
        <v>102262332</v>
      </c>
      <c r="J574">
        <v>26919963.671875</v>
      </c>
      <c r="K574" s="12">
        <f t="shared" si="240"/>
        <v>215359709.375</v>
      </c>
      <c r="L574" s="6">
        <f t="shared" si="241"/>
        <v>979.93685200000004</v>
      </c>
      <c r="M574" s="6">
        <f t="shared" si="242"/>
        <v>5242880</v>
      </c>
      <c r="N574" s="13">
        <f t="shared" si="243"/>
        <v>0.47484430721409165</v>
      </c>
      <c r="O574" s="13">
        <f t="shared" si="258"/>
        <v>1.3333333333333333</v>
      </c>
      <c r="P574" s="7">
        <f t="shared" si="244"/>
        <v>0</v>
      </c>
      <c r="Q574" s="7">
        <f t="shared" si="245"/>
        <v>4.3699907474377749E-2</v>
      </c>
      <c r="R574" s="6">
        <f t="shared" si="246"/>
        <v>4.3699907474377749E-2</v>
      </c>
      <c r="S574">
        <f t="shared" si="247"/>
        <v>4.3699907474377749E-2</v>
      </c>
      <c r="T574" s="1">
        <f t="shared" si="248"/>
        <v>0</v>
      </c>
      <c r="U574" s="1">
        <f t="shared" si="249"/>
        <v>2.8033198706356139</v>
      </c>
      <c r="V574" s="1">
        <f t="shared" si="250"/>
        <v>13.338279066536218</v>
      </c>
      <c r="W574">
        <f t="shared" si="251"/>
        <v>16.141598937171832</v>
      </c>
      <c r="X574" s="6">
        <v>5.9665000000000003E-2</v>
      </c>
      <c r="Y574" s="6">
        <v>16.221536615389205</v>
      </c>
      <c r="Z574" s="3">
        <f t="shared" si="252"/>
        <v>1.713941707868935</v>
      </c>
      <c r="AA574" s="3">
        <f t="shared" si="253"/>
        <v>28.875851420430738</v>
      </c>
      <c r="AB574">
        <f t="shared" si="254"/>
        <v>26.75788573807467</v>
      </c>
      <c r="AC574" s="6">
        <f t="shared" si="257"/>
        <v>26.75788573807467</v>
      </c>
      <c r="AD574">
        <f t="shared" si="255"/>
        <v>0.49278733644466838</v>
      </c>
    </row>
    <row r="575" spans="4:30">
      <c r="D575" s="6">
        <f t="shared" si="256"/>
        <v>1055542903.9999999</v>
      </c>
      <c r="E575" s="3">
        <f t="shared" si="237"/>
        <v>1.7827506260760593</v>
      </c>
      <c r="F575" s="3">
        <f t="shared" si="238"/>
        <v>118534713</v>
      </c>
      <c r="G575">
        <v>5363260</v>
      </c>
      <c r="H575">
        <v>79023142</v>
      </c>
      <c r="I575" s="3">
        <f t="shared" si="239"/>
        <v>158046284</v>
      </c>
      <c r="J575">
        <v>26414729.226562001</v>
      </c>
      <c r="K575" s="12">
        <f t="shared" si="240"/>
        <v>211317833.81249601</v>
      </c>
      <c r="L575" s="6">
        <f t="shared" si="241"/>
        <v>1055.5429039999999</v>
      </c>
      <c r="M575" s="6">
        <f t="shared" si="242"/>
        <v>5242880</v>
      </c>
      <c r="N575" s="13">
        <f t="shared" si="243"/>
        <v>0.74790793161468672</v>
      </c>
      <c r="O575" s="13">
        <f t="shared" si="258"/>
        <v>1.3333333333333333</v>
      </c>
      <c r="P575" s="7">
        <f t="shared" si="244"/>
        <v>0</v>
      </c>
      <c r="Q575" s="7">
        <f t="shared" si="245"/>
        <v>4.287974669027856E-2</v>
      </c>
      <c r="R575" s="6">
        <f t="shared" si="246"/>
        <v>4.287974669027856E-2</v>
      </c>
      <c r="S575">
        <f t="shared" si="247"/>
        <v>4.287974669027856E-2</v>
      </c>
      <c r="T575" s="1">
        <f t="shared" si="248"/>
        <v>0</v>
      </c>
      <c r="U575" s="1">
        <f t="shared" si="249"/>
        <v>2.7507071042463624</v>
      </c>
      <c r="V575" s="1">
        <f t="shared" si="250"/>
        <v>17.20060115540819</v>
      </c>
      <c r="W575">
        <f t="shared" si="251"/>
        <v>19.951308259654553</v>
      </c>
      <c r="X575" s="6">
        <v>7.6941999999999997E-2</v>
      </c>
      <c r="Y575" s="6">
        <v>19.821541566692314</v>
      </c>
      <c r="Z575" s="3">
        <f t="shared" si="252"/>
        <v>2.0540963842894651</v>
      </c>
      <c r="AA575" s="3">
        <f t="shared" si="253"/>
        <v>21.97164969067568</v>
      </c>
      <c r="AB575">
        <f t="shared" si="254"/>
        <v>44.270038873075087</v>
      </c>
      <c r="AC575" s="6">
        <f t="shared" si="257"/>
        <v>44.270038873075087</v>
      </c>
      <c r="AD575">
        <f t="shared" si="255"/>
        <v>0.65467507925970736</v>
      </c>
    </row>
    <row r="576" spans="4:30">
      <c r="D576" s="6">
        <f t="shared" si="256"/>
        <v>1059874487.9999999</v>
      </c>
      <c r="E576" s="3">
        <f t="shared" si="237"/>
        <v>3.7090143402194111</v>
      </c>
      <c r="F576" s="3">
        <f t="shared" si="238"/>
        <v>83839093.5</v>
      </c>
      <c r="G576">
        <v>19458087</v>
      </c>
      <c r="H576">
        <v>55892729</v>
      </c>
      <c r="I576" s="3">
        <f t="shared" si="239"/>
        <v>111785458</v>
      </c>
      <c r="J576">
        <v>38870050.007812001</v>
      </c>
      <c r="K576" s="12">
        <f t="shared" si="240"/>
        <v>310960400.06249601</v>
      </c>
      <c r="L576" s="6">
        <f t="shared" si="241"/>
        <v>1059.8744879999999</v>
      </c>
      <c r="M576" s="6">
        <f t="shared" si="242"/>
        <v>5242880</v>
      </c>
      <c r="N576" s="13">
        <f t="shared" si="243"/>
        <v>0.35948454522676732</v>
      </c>
      <c r="O576" s="13">
        <f t="shared" si="258"/>
        <v>1.3333333333333333</v>
      </c>
      <c r="P576" s="7">
        <f t="shared" si="244"/>
        <v>0</v>
      </c>
      <c r="Q576" s="7">
        <f t="shared" si="245"/>
        <v>6.3098806876937752E-2</v>
      </c>
      <c r="R576" s="6">
        <f t="shared" si="246"/>
        <v>6.3098806876937752E-2</v>
      </c>
      <c r="S576">
        <f t="shared" si="247"/>
        <v>6.3098806876937752E-2</v>
      </c>
      <c r="T576" s="1">
        <f t="shared" si="248"/>
        <v>0</v>
      </c>
      <c r="U576" s="1">
        <f t="shared" si="249"/>
        <v>4.0477463078206997</v>
      </c>
      <c r="V576" s="1">
        <f t="shared" si="250"/>
        <v>17.536601045410769</v>
      </c>
      <c r="W576">
        <f t="shared" si="251"/>
        <v>21.584347353231468</v>
      </c>
      <c r="X576" s="6">
        <v>7.8445000000000001E-2</v>
      </c>
      <c r="Y576" s="6">
        <v>21.634150437500001</v>
      </c>
      <c r="Z576" s="3">
        <f t="shared" si="252"/>
        <v>1.4250169927975014</v>
      </c>
      <c r="AA576" s="3">
        <f t="shared" si="253"/>
        <v>31.712450768053642</v>
      </c>
      <c r="AB576">
        <f t="shared" si="254"/>
        <v>19.562997161147617</v>
      </c>
      <c r="AC576" s="6">
        <f t="shared" si="257"/>
        <v>19.562997161147617</v>
      </c>
      <c r="AD576">
        <f t="shared" si="255"/>
        <v>0.23020587016999386</v>
      </c>
    </row>
    <row r="577" spans="4:30">
      <c r="D577" s="6">
        <f t="shared" si="256"/>
        <v>1074470944</v>
      </c>
      <c r="E577" s="3">
        <f t="shared" si="237"/>
        <v>1.1155853978843771</v>
      </c>
      <c r="F577" s="3">
        <f t="shared" si="238"/>
        <v>130633488</v>
      </c>
      <c r="G577">
        <v>1470152</v>
      </c>
      <c r="H577">
        <v>87088992</v>
      </c>
      <c r="I577" s="3">
        <f t="shared" si="239"/>
        <v>174177984</v>
      </c>
      <c r="J577">
        <v>18216601.460937999</v>
      </c>
      <c r="K577" s="12">
        <f t="shared" si="240"/>
        <v>145732811.68750399</v>
      </c>
      <c r="L577" s="6">
        <f t="shared" si="241"/>
        <v>1074.4709439999999</v>
      </c>
      <c r="M577" s="6">
        <f t="shared" si="242"/>
        <v>5242880</v>
      </c>
      <c r="N577" s="13">
        <f t="shared" si="243"/>
        <v>1.1951871509450542</v>
      </c>
      <c r="O577" s="13">
        <f t="shared" si="258"/>
        <v>1.3333333333333333</v>
      </c>
      <c r="P577" s="7">
        <f t="shared" si="244"/>
        <v>0</v>
      </c>
      <c r="Q577" s="7">
        <f t="shared" si="245"/>
        <v>2.9571503440485831E-2</v>
      </c>
      <c r="R577" s="6">
        <f t="shared" si="246"/>
        <v>2.9571503440485831E-2</v>
      </c>
      <c r="S577">
        <f t="shared" si="247"/>
        <v>2.9571503440485831E-2</v>
      </c>
      <c r="T577" s="1">
        <f t="shared" si="248"/>
        <v>0</v>
      </c>
      <c r="U577" s="1">
        <f t="shared" si="249"/>
        <v>1.8969921903813769</v>
      </c>
      <c r="V577" s="1">
        <f t="shared" si="250"/>
        <v>4.9416351087871124</v>
      </c>
      <c r="W577">
        <f t="shared" si="251"/>
        <v>6.8386272991684898</v>
      </c>
      <c r="X577" s="6">
        <v>2.2105E-2</v>
      </c>
      <c r="Y577" s="6">
        <v>6.7366215555653799</v>
      </c>
      <c r="Z577" s="3">
        <f t="shared" si="252"/>
        <v>7.8795740330242028</v>
      </c>
      <c r="AA577" s="3">
        <f t="shared" si="253"/>
        <v>52.742026396744265</v>
      </c>
      <c r="AB577">
        <f t="shared" si="254"/>
        <v>33.777441486025026</v>
      </c>
      <c r="AC577" s="6">
        <f t="shared" si="257"/>
        <v>33.777441486025026</v>
      </c>
      <c r="AD577">
        <f t="shared" si="255"/>
        <v>1.5141973281672481</v>
      </c>
    </row>
    <row r="578" spans="4:30">
      <c r="D578" s="6">
        <f t="shared" si="256"/>
        <v>1074470944</v>
      </c>
      <c r="E578" s="3">
        <f t="shared" si="237"/>
        <v>1.1155182438748019</v>
      </c>
      <c r="F578" s="3">
        <f t="shared" si="238"/>
        <v>130633488</v>
      </c>
      <c r="G578">
        <v>1470152</v>
      </c>
      <c r="H578">
        <v>87088992</v>
      </c>
      <c r="I578" s="3">
        <f t="shared" si="239"/>
        <v>174177984</v>
      </c>
      <c r="J578">
        <v>18215504.890625</v>
      </c>
      <c r="K578" s="12">
        <f t="shared" si="240"/>
        <v>145724039.125</v>
      </c>
      <c r="L578" s="6">
        <f t="shared" si="241"/>
        <v>1074.4709439999999</v>
      </c>
      <c r="M578" s="6">
        <f t="shared" si="242"/>
        <v>5242880</v>
      </c>
      <c r="N578" s="13">
        <f t="shared" si="243"/>
        <v>1.1952591010093578</v>
      </c>
      <c r="O578" s="13">
        <f t="shared" si="258"/>
        <v>1.3333333333333333</v>
      </c>
      <c r="P578" s="7">
        <f t="shared" si="244"/>
        <v>0</v>
      </c>
      <c r="Q578" s="7">
        <f t="shared" si="245"/>
        <v>2.9569723348142417E-2</v>
      </c>
      <c r="R578" s="6">
        <f t="shared" si="246"/>
        <v>2.9569723348142417E-2</v>
      </c>
      <c r="S578">
        <f t="shared" si="247"/>
        <v>2.9569723348142417E-2</v>
      </c>
      <c r="T578" s="1">
        <f t="shared" si="248"/>
        <v>0</v>
      </c>
      <c r="U578" s="1">
        <f t="shared" si="249"/>
        <v>1.8968779986467428</v>
      </c>
      <c r="V578" s="1">
        <f t="shared" si="250"/>
        <v>4.9572838062589559</v>
      </c>
      <c r="W578">
        <f t="shared" si="251"/>
        <v>6.8541618049056989</v>
      </c>
      <c r="X578" s="6">
        <v>2.2175E-2</v>
      </c>
      <c r="Y578" s="6">
        <v>6.7584472222271499</v>
      </c>
      <c r="Z578" s="3">
        <f t="shared" si="252"/>
        <v>7.8547005186020291</v>
      </c>
      <c r="AA578" s="3">
        <f t="shared" si="253"/>
        <v>52.572370372040588</v>
      </c>
      <c r="AB578">
        <f t="shared" si="254"/>
        <v>33.347117691735811</v>
      </c>
      <c r="AC578" s="6">
        <f t="shared" si="257"/>
        <v>33.347117691735811</v>
      </c>
      <c r="AD578">
        <f t="shared" si="255"/>
        <v>1.4162215007577978</v>
      </c>
    </row>
    <row r="579" spans="4:30">
      <c r="D579" s="6">
        <f t="shared" si="256"/>
        <v>1092168928</v>
      </c>
      <c r="E579" s="3">
        <f t="shared" si="237"/>
        <v>1.1758597674467135</v>
      </c>
      <c r="F579" s="3">
        <f t="shared" si="238"/>
        <v>124516116</v>
      </c>
      <c r="G579">
        <v>4802000</v>
      </c>
      <c r="H579">
        <v>83010744</v>
      </c>
      <c r="I579" s="3">
        <f t="shared" si="239"/>
        <v>166021488</v>
      </c>
      <c r="J579">
        <v>18301686.400391001</v>
      </c>
      <c r="K579" s="12">
        <f t="shared" si="240"/>
        <v>146413491.20312801</v>
      </c>
      <c r="L579" s="6">
        <f t="shared" si="241"/>
        <v>1092.1689280000001</v>
      </c>
      <c r="M579" s="6">
        <f t="shared" si="242"/>
        <v>5242880</v>
      </c>
      <c r="N579" s="13">
        <f t="shared" si="243"/>
        <v>1.1339220630267512</v>
      </c>
      <c r="O579" s="13">
        <f t="shared" si="258"/>
        <v>1.3333333333333333</v>
      </c>
      <c r="P579" s="7">
        <f t="shared" si="244"/>
        <v>0</v>
      </c>
      <c r="Q579" s="7">
        <f t="shared" si="245"/>
        <v>2.9709624131393147E-2</v>
      </c>
      <c r="R579" s="6">
        <f t="shared" si="246"/>
        <v>2.9709624131393147E-2</v>
      </c>
      <c r="S579">
        <f t="shared" si="247"/>
        <v>2.9709624131393147E-2</v>
      </c>
      <c r="T579" s="1">
        <f t="shared" si="248"/>
        <v>0</v>
      </c>
      <c r="U579" s="1">
        <f t="shared" si="249"/>
        <v>1.9058525404311664</v>
      </c>
      <c r="V579" s="1">
        <f t="shared" si="250"/>
        <v>5.3572198030750675</v>
      </c>
      <c r="W579">
        <f t="shared" si="251"/>
        <v>7.2630723435062343</v>
      </c>
      <c r="X579" s="6">
        <v>2.3963999999999999E-2</v>
      </c>
      <c r="Y579" s="6">
        <v>7.2824199599999995</v>
      </c>
      <c r="Z579" s="3">
        <f t="shared" si="252"/>
        <v>6.9279539308963454</v>
      </c>
      <c r="AA579" s="3">
        <f t="shared" si="253"/>
        <v>48.877813788391933</v>
      </c>
      <c r="AB579">
        <f t="shared" si="254"/>
        <v>23.976064644438104</v>
      </c>
      <c r="AC579" s="6">
        <f t="shared" si="257"/>
        <v>23.976064644438104</v>
      </c>
      <c r="AD579">
        <f t="shared" si="255"/>
        <v>0.26567564902924323</v>
      </c>
    </row>
    <row r="580" spans="4:30">
      <c r="D580" s="6">
        <f t="shared" si="256"/>
        <v>1093728720</v>
      </c>
      <c r="E580" s="3">
        <f t="shared" si="237"/>
        <v>1.1180765760527827</v>
      </c>
      <c r="F580" s="3">
        <f t="shared" si="238"/>
        <v>133959030</v>
      </c>
      <c r="G580">
        <v>1102824</v>
      </c>
      <c r="H580">
        <v>89306020</v>
      </c>
      <c r="I580" s="3">
        <f t="shared" si="239"/>
        <v>178612040</v>
      </c>
      <c r="J580">
        <v>18722056.699219</v>
      </c>
      <c r="K580" s="12">
        <f t="shared" si="240"/>
        <v>149776453.593752</v>
      </c>
      <c r="L580" s="6">
        <f t="shared" si="241"/>
        <v>1093.7287200000001</v>
      </c>
      <c r="M580" s="6">
        <f t="shared" si="242"/>
        <v>5242880</v>
      </c>
      <c r="N580" s="13">
        <f t="shared" si="243"/>
        <v>1.1925241632737584</v>
      </c>
      <c r="O580" s="13">
        <f t="shared" si="258"/>
        <v>1.3333333333333333</v>
      </c>
      <c r="P580" s="7">
        <f t="shared" si="244"/>
        <v>0</v>
      </c>
      <c r="Q580" s="7">
        <f t="shared" si="245"/>
        <v>3.0392022643800965E-2</v>
      </c>
      <c r="R580" s="6">
        <f t="shared" si="246"/>
        <v>3.0392022643800965E-2</v>
      </c>
      <c r="S580">
        <f t="shared" si="247"/>
        <v>3.0392022643800965E-2</v>
      </c>
      <c r="T580" s="1">
        <f t="shared" si="248"/>
        <v>0</v>
      </c>
      <c r="U580" s="1">
        <f t="shared" si="249"/>
        <v>1.9496279491238884</v>
      </c>
      <c r="V580" s="1">
        <f t="shared" si="250"/>
        <v>6.8885566271054559</v>
      </c>
      <c r="W580">
        <f t="shared" si="251"/>
        <v>8.8381845762293452</v>
      </c>
      <c r="X580" s="6">
        <v>3.0814000000000001E-2</v>
      </c>
      <c r="Y580" s="6">
        <v>8.6845703538319317</v>
      </c>
      <c r="Z580" s="3">
        <f t="shared" si="252"/>
        <v>5.7964574544038419</v>
      </c>
      <c r="AA580" s="3">
        <f t="shared" si="253"/>
        <v>38.885299823132861</v>
      </c>
      <c r="AB580">
        <f t="shared" si="254"/>
        <v>1.3694338813495033</v>
      </c>
      <c r="AC580" s="6">
        <f t="shared" si="257"/>
        <v>1.3694338813495033</v>
      </c>
      <c r="AD580">
        <f t="shared" si="255"/>
        <v>1.7688177553842215</v>
      </c>
    </row>
    <row r="581" spans="4:30">
      <c r="D581" s="6">
        <f t="shared" si="256"/>
        <v>1153429516</v>
      </c>
      <c r="E581" s="3">
        <f t="shared" si="237"/>
        <v>3.6816672697918498</v>
      </c>
      <c r="F581" s="3">
        <f t="shared" si="238"/>
        <v>91183392</v>
      </c>
      <c r="G581">
        <v>21198119</v>
      </c>
      <c r="H581">
        <v>60788928</v>
      </c>
      <c r="I581" s="3">
        <f t="shared" si="239"/>
        <v>121577856</v>
      </c>
      <c r="J581">
        <v>41963363.734375</v>
      </c>
      <c r="K581" s="12">
        <f t="shared" si="240"/>
        <v>335706909.875</v>
      </c>
      <c r="L581" s="6">
        <f t="shared" si="241"/>
        <v>1153.4295159999999</v>
      </c>
      <c r="M581" s="6">
        <f t="shared" si="242"/>
        <v>5242880</v>
      </c>
      <c r="N581" s="13">
        <f t="shared" si="243"/>
        <v>0.36215476185840006</v>
      </c>
      <c r="O581" s="13">
        <f t="shared" si="258"/>
        <v>1.3333333333333333</v>
      </c>
      <c r="P581" s="7">
        <f t="shared" si="244"/>
        <v>0</v>
      </c>
      <c r="Q581" s="7">
        <f t="shared" si="245"/>
        <v>6.8120266983187974E-2</v>
      </c>
      <c r="R581" s="6">
        <f t="shared" si="246"/>
        <v>6.8120266983187974E-2</v>
      </c>
      <c r="S581">
        <f t="shared" si="247"/>
        <v>6.8120266983187974E-2</v>
      </c>
      <c r="T581" s="1">
        <f t="shared" si="248"/>
        <v>0</v>
      </c>
      <c r="U581" s="1">
        <f t="shared" si="249"/>
        <v>4.3698696190361472</v>
      </c>
      <c r="V581" s="1">
        <f t="shared" si="250"/>
        <v>18.724784289165736</v>
      </c>
      <c r="W581">
        <f t="shared" si="251"/>
        <v>23.094653908201884</v>
      </c>
      <c r="X581" s="6">
        <v>8.3760000000000001E-2</v>
      </c>
      <c r="Y581" s="6">
        <v>23.082394666685278</v>
      </c>
      <c r="Z581" s="3">
        <f t="shared" si="252"/>
        <v>1.4515025787965614</v>
      </c>
      <c r="AA581" s="3">
        <f t="shared" si="253"/>
        <v>32.063697218242595</v>
      </c>
      <c r="AB581">
        <f t="shared" si="254"/>
        <v>18.67207857785581</v>
      </c>
      <c r="AC581" s="6">
        <f t="shared" si="257"/>
        <v>18.67207857785581</v>
      </c>
      <c r="AD581">
        <f t="shared" si="255"/>
        <v>5.3110787219576391E-2</v>
      </c>
    </row>
    <row r="582" spans="4:30">
      <c r="D582" s="6">
        <f t="shared" si="256"/>
        <v>1162101120</v>
      </c>
      <c r="E582" s="3">
        <f t="shared" ref="E582:E602" si="259">K582/F582</f>
        <v>2.408995087316939</v>
      </c>
      <c r="F582" s="3">
        <f t="shared" ref="F582:F602" si="260">H582*1.5</f>
        <v>85394272.5</v>
      </c>
      <c r="G582">
        <v>23947347</v>
      </c>
      <c r="H582">
        <v>56929515</v>
      </c>
      <c r="I582" s="3">
        <f t="shared" ref="I582:I602" si="261">2*H582</f>
        <v>113859030</v>
      </c>
      <c r="J582">
        <v>25714297.867187999</v>
      </c>
      <c r="K582" s="12">
        <f t="shared" ref="K582:K602" si="262">J582*8</f>
        <v>205714382.93750399</v>
      </c>
      <c r="L582" s="6">
        <f t="shared" ref="L582:L602" si="263">((H582+2*G582)*8+(G582+H582)*4)/1000000</f>
        <v>1162.10112</v>
      </c>
      <c r="M582" s="6">
        <f t="shared" ref="M582:M602" si="264">40*2^20/8</f>
        <v>5242880</v>
      </c>
      <c r="N582" s="13">
        <f t="shared" ref="N582:N602" si="265">I582/K582</f>
        <v>0.55348113425102785</v>
      </c>
      <c r="O582" s="13">
        <f t="shared" si="258"/>
        <v>1.3333333333333333</v>
      </c>
      <c r="P582" s="7">
        <f t="shared" ref="P582:P602" si="266">$B$32*I582</f>
        <v>0</v>
      </c>
      <c r="Q582" s="7">
        <f t="shared" ref="Q582:Q602" si="267">$C$32*K582</f>
        <v>4.1742717459114502E-2</v>
      </c>
      <c r="R582" s="6">
        <f t="shared" ref="R582:R602" si="268">P582+Q582</f>
        <v>4.1742717459114502E-2</v>
      </c>
      <c r="S582">
        <f t="shared" ref="S582:S602" si="269">MAX(P582,Q582)</f>
        <v>4.1742717459114502E-2</v>
      </c>
      <c r="T582" s="1">
        <f t="shared" ref="T582:T602" si="270">$D$32*I582</f>
        <v>0</v>
      </c>
      <c r="U582" s="1">
        <f t="shared" ref="U582:U602" si="271">$E$32*K582</f>
        <v>2.6777674386627539</v>
      </c>
      <c r="V582" s="1">
        <f t="shared" ref="V582:V602" si="272">X582*$F$32</f>
        <v>10.379781033073714</v>
      </c>
      <c r="W582">
        <f t="shared" ref="W582:W602" si="273">SUM(T582:V582)</f>
        <v>13.057548471736467</v>
      </c>
      <c r="X582" s="6">
        <v>4.6431E-2</v>
      </c>
      <c r="Y582" s="6">
        <v>13.67160795</v>
      </c>
      <c r="Z582" s="3">
        <f t="shared" ref="Z582:Z602" si="274">I582/X582/1000000000</f>
        <v>2.452220068488725</v>
      </c>
      <c r="AA582" s="3">
        <f t="shared" ref="AA582:AA602" si="275">K582*8/X582/1000000000</f>
        <v>35.444316588056083</v>
      </c>
      <c r="AB582">
        <f t="shared" ref="AB582:AB602" si="276">ABS(S582-X582)/ABS(X582)*100</f>
        <v>10.097311151785441</v>
      </c>
      <c r="AC582" s="6">
        <f t="shared" si="257"/>
        <v>10.097311151785441</v>
      </c>
      <c r="AD582">
        <f t="shared" ref="AD582:AD602" si="277">ABS(W582-Y582)/ABS(Y582)*100</f>
        <v>4.4914942010426273</v>
      </c>
    </row>
    <row r="583" spans="4:30">
      <c r="D583" s="6">
        <f t="shared" ref="D583:D602" si="278">L583*1000000</f>
        <v>1232997504</v>
      </c>
      <c r="E583" s="3">
        <f t="shared" si="259"/>
        <v>1.188732679827383</v>
      </c>
      <c r="F583" s="3">
        <f t="shared" si="260"/>
        <v>145268688</v>
      </c>
      <c r="G583">
        <v>3542400</v>
      </c>
      <c r="H583">
        <v>96845792</v>
      </c>
      <c r="I583" s="3">
        <f t="shared" si="261"/>
        <v>193691584</v>
      </c>
      <c r="J583">
        <v>21585704.597656</v>
      </c>
      <c r="K583" s="12">
        <f t="shared" si="262"/>
        <v>172685636.781248</v>
      </c>
      <c r="L583" s="6">
        <f t="shared" si="263"/>
        <v>1232.9975039999999</v>
      </c>
      <c r="M583" s="6">
        <f t="shared" si="264"/>
        <v>5242880</v>
      </c>
      <c r="N583" s="13">
        <f t="shared" si="265"/>
        <v>1.1216427006338783</v>
      </c>
      <c r="O583" s="13">
        <f t="shared" si="258"/>
        <v>1.3333333333333333</v>
      </c>
      <c r="P583" s="7">
        <f t="shared" si="266"/>
        <v>0</v>
      </c>
      <c r="Q583" s="7">
        <f t="shared" si="267"/>
        <v>3.5040659979505701E-2</v>
      </c>
      <c r="R583" s="6">
        <f t="shared" si="268"/>
        <v>3.5040659979505701E-2</v>
      </c>
      <c r="S583">
        <f t="shared" si="269"/>
        <v>3.5040659979505701E-2</v>
      </c>
      <c r="T583" s="1">
        <f t="shared" si="270"/>
        <v>0</v>
      </c>
      <c r="U583" s="1">
        <f t="shared" si="271"/>
        <v>2.2478349286741408</v>
      </c>
      <c r="V583" s="1">
        <f t="shared" si="272"/>
        <v>6.2223692204469803</v>
      </c>
      <c r="W583">
        <f t="shared" si="273"/>
        <v>8.4702041491211215</v>
      </c>
      <c r="X583" s="6">
        <v>2.7834000000000001E-2</v>
      </c>
      <c r="Y583" s="6">
        <v>8.4536497000092794</v>
      </c>
      <c r="Z583" s="3">
        <f t="shared" si="274"/>
        <v>6.9588123877272396</v>
      </c>
      <c r="AA583" s="3">
        <f t="shared" si="275"/>
        <v>49.633006188473956</v>
      </c>
      <c r="AB583">
        <f t="shared" si="276"/>
        <v>25.891571385735791</v>
      </c>
      <c r="AC583" s="6">
        <f t="shared" ref="AC583:AC602" si="279">ABS(R583-X583)/ABS(X583)*100</f>
        <v>25.891571385735791</v>
      </c>
      <c r="AD583">
        <f t="shared" si="277"/>
        <v>0.19582605974108372</v>
      </c>
    </row>
    <row r="584" spans="4:30">
      <c r="D584" s="6">
        <f t="shared" si="278"/>
        <v>1293491792</v>
      </c>
      <c r="E584" s="3">
        <f t="shared" si="259"/>
        <v>1.3259373679230195</v>
      </c>
      <c r="F584" s="3">
        <f t="shared" si="260"/>
        <v>148799326.5</v>
      </c>
      <c r="G584">
        <v>5154859</v>
      </c>
      <c r="H584">
        <v>99199551</v>
      </c>
      <c r="I584" s="3">
        <f t="shared" si="261"/>
        <v>198399102</v>
      </c>
      <c r="J584">
        <v>24662323.416016001</v>
      </c>
      <c r="K584" s="12">
        <f t="shared" si="262"/>
        <v>197298587.32812801</v>
      </c>
      <c r="L584" s="6">
        <f t="shared" si="263"/>
        <v>1293.491792</v>
      </c>
      <c r="M584" s="6">
        <f t="shared" si="264"/>
        <v>5242880</v>
      </c>
      <c r="N584" s="13">
        <f t="shared" si="265"/>
        <v>1.0055779146053474</v>
      </c>
      <c r="O584" s="13">
        <f t="shared" si="258"/>
        <v>1.3333333333333333</v>
      </c>
      <c r="P584" s="7">
        <f t="shared" si="266"/>
        <v>0</v>
      </c>
      <c r="Q584" s="7">
        <f t="shared" si="267"/>
        <v>4.0035018788270649E-2</v>
      </c>
      <c r="R584" s="6">
        <f t="shared" si="268"/>
        <v>4.0035018788270649E-2</v>
      </c>
      <c r="S584">
        <f t="shared" si="269"/>
        <v>4.0035018788270649E-2</v>
      </c>
      <c r="T584" s="1">
        <f t="shared" si="270"/>
        <v>0</v>
      </c>
      <c r="U584" s="1">
        <f t="shared" si="271"/>
        <v>2.5682197097610064</v>
      </c>
      <c r="V584" s="1">
        <f t="shared" si="272"/>
        <v>8.2698895082271733</v>
      </c>
      <c r="W584">
        <f t="shared" si="273"/>
        <v>10.83810921798818</v>
      </c>
      <c r="X584" s="6">
        <v>3.6992999999999998E-2</v>
      </c>
      <c r="Y584" s="6">
        <v>10.998236505884529</v>
      </c>
      <c r="Z584" s="3">
        <f t="shared" si="274"/>
        <v>5.3631525423728821</v>
      </c>
      <c r="AA584" s="3">
        <f t="shared" si="275"/>
        <v>42.667226194821296</v>
      </c>
      <c r="AB584">
        <f t="shared" si="276"/>
        <v>8.2232281465970622</v>
      </c>
      <c r="AC584" s="6">
        <f t="shared" si="279"/>
        <v>8.2232281465970622</v>
      </c>
      <c r="AD584">
        <f t="shared" si="277"/>
        <v>1.4559360294777675</v>
      </c>
    </row>
    <row r="585" spans="4:30">
      <c r="D585" s="6">
        <f t="shared" si="278"/>
        <v>1360639704</v>
      </c>
      <c r="E585" s="3">
        <f t="shared" si="259"/>
        <v>1.0855381234148218</v>
      </c>
      <c r="F585" s="3">
        <f t="shared" si="260"/>
        <v>166319958</v>
      </c>
      <c r="G585">
        <v>1504002</v>
      </c>
      <c r="H585">
        <v>110879972</v>
      </c>
      <c r="I585" s="3">
        <f t="shared" si="261"/>
        <v>221759944</v>
      </c>
      <c r="J585">
        <v>22568331.886719</v>
      </c>
      <c r="K585" s="12">
        <f t="shared" si="262"/>
        <v>180546655.093752</v>
      </c>
      <c r="L585" s="6">
        <f t="shared" si="263"/>
        <v>1360.6397039999999</v>
      </c>
      <c r="M585" s="6">
        <f t="shared" si="264"/>
        <v>5242880</v>
      </c>
      <c r="N585" s="13">
        <f t="shared" si="265"/>
        <v>1.2282694679934518</v>
      </c>
      <c r="O585" s="13">
        <f t="shared" si="258"/>
        <v>1.3333333333333333</v>
      </c>
      <c r="P585" s="7">
        <f t="shared" si="266"/>
        <v>0</v>
      </c>
      <c r="Q585" s="7">
        <f t="shared" si="267"/>
        <v>3.6635785520433325E-2</v>
      </c>
      <c r="R585" s="6">
        <f t="shared" si="268"/>
        <v>3.6635785520433325E-2</v>
      </c>
      <c r="S585">
        <f t="shared" si="269"/>
        <v>3.6635785520433325E-2</v>
      </c>
      <c r="T585" s="1">
        <f t="shared" si="270"/>
        <v>0</v>
      </c>
      <c r="U585" s="1">
        <f t="shared" si="271"/>
        <v>2.3501611664965578</v>
      </c>
      <c r="V585" s="1">
        <f t="shared" si="272"/>
        <v>6.1798941844519764</v>
      </c>
      <c r="W585">
        <f t="shared" si="273"/>
        <v>8.5300553509485333</v>
      </c>
      <c r="X585" s="6">
        <v>2.7643999999999998E-2</v>
      </c>
      <c r="Y585" s="6">
        <v>8.352404233342547</v>
      </c>
      <c r="Z585" s="3">
        <f t="shared" si="274"/>
        <v>8.0219918969758357</v>
      </c>
      <c r="AA585" s="3">
        <f t="shared" si="275"/>
        <v>52.249068179352342</v>
      </c>
      <c r="AB585">
        <f t="shared" si="276"/>
        <v>32.52707828256883</v>
      </c>
      <c r="AC585" s="6">
        <f t="shared" si="279"/>
        <v>32.52707828256883</v>
      </c>
      <c r="AD585">
        <f t="shared" si="277"/>
        <v>2.1269458786107158</v>
      </c>
    </row>
    <row r="586" spans="4:30">
      <c r="D586" s="6">
        <f t="shared" si="278"/>
        <v>1379488340</v>
      </c>
      <c r="E586" s="3">
        <f t="shared" si="259"/>
        <v>1.1449589349518605</v>
      </c>
      <c r="F586" s="3">
        <f t="shared" si="260"/>
        <v>169586280</v>
      </c>
      <c r="G586">
        <v>1139905</v>
      </c>
      <c r="H586">
        <v>113057520</v>
      </c>
      <c r="I586" s="3">
        <f t="shared" si="261"/>
        <v>226115040</v>
      </c>
      <c r="J586">
        <v>24271165.816406</v>
      </c>
      <c r="K586" s="12">
        <f t="shared" si="262"/>
        <v>194169326.531248</v>
      </c>
      <c r="L586" s="6">
        <f t="shared" si="263"/>
        <v>1379.4883400000001</v>
      </c>
      <c r="M586" s="6">
        <f t="shared" si="264"/>
        <v>5242880</v>
      </c>
      <c r="N586" s="13">
        <f t="shared" si="265"/>
        <v>1.1645250258598951</v>
      </c>
      <c r="O586" s="13">
        <f t="shared" ref="O586:O602" si="280">4/3</f>
        <v>1.3333333333333333</v>
      </c>
      <c r="P586" s="7">
        <f t="shared" si="266"/>
        <v>0</v>
      </c>
      <c r="Q586" s="7">
        <f t="shared" si="267"/>
        <v>3.9400042043160277E-2</v>
      </c>
      <c r="R586" s="6">
        <f t="shared" si="268"/>
        <v>3.9400042043160277E-2</v>
      </c>
      <c r="S586">
        <f t="shared" si="269"/>
        <v>3.9400042043160277E-2</v>
      </c>
      <c r="T586" s="1">
        <f t="shared" si="270"/>
        <v>0</v>
      </c>
      <c r="U586" s="1">
        <f t="shared" si="271"/>
        <v>2.5274863757601711</v>
      </c>
      <c r="V586" s="1">
        <f t="shared" si="272"/>
        <v>16.928313819398113</v>
      </c>
      <c r="W586">
        <f t="shared" si="273"/>
        <v>19.455800195158282</v>
      </c>
      <c r="X586" s="6">
        <v>7.5724E-2</v>
      </c>
      <c r="Y586" s="6">
        <v>19.084551444461272</v>
      </c>
      <c r="Z586" s="3">
        <f t="shared" si="274"/>
        <v>2.9860419417886011</v>
      </c>
      <c r="AA586" s="3">
        <f t="shared" si="275"/>
        <v>20.51337240835117</v>
      </c>
      <c r="AB586">
        <f t="shared" si="276"/>
        <v>47.968884312555758</v>
      </c>
      <c r="AC586" s="6">
        <f t="shared" si="279"/>
        <v>47.968884312555758</v>
      </c>
      <c r="AD586">
        <f t="shared" si="277"/>
        <v>1.9452841308709612</v>
      </c>
    </row>
    <row r="587" spans="4:30">
      <c r="D587" s="6">
        <f t="shared" si="278"/>
        <v>1440168408</v>
      </c>
      <c r="E587" s="3">
        <f t="shared" si="259"/>
        <v>1.0932306874926701</v>
      </c>
      <c r="F587" s="3">
        <f t="shared" si="260"/>
        <v>176109066</v>
      </c>
      <c r="G587">
        <v>1564794</v>
      </c>
      <c r="H587">
        <v>117406044</v>
      </c>
      <c r="I587" s="3">
        <f t="shared" si="261"/>
        <v>234812088</v>
      </c>
      <c r="J587">
        <v>24065979.412108999</v>
      </c>
      <c r="K587" s="12">
        <f t="shared" si="262"/>
        <v>192527835.29687199</v>
      </c>
      <c r="L587" s="6">
        <f t="shared" si="263"/>
        <v>1440.168408</v>
      </c>
      <c r="M587" s="6">
        <f t="shared" si="264"/>
        <v>5242880</v>
      </c>
      <c r="N587" s="13">
        <f t="shared" si="265"/>
        <v>1.2196266978119137</v>
      </c>
      <c r="O587" s="13">
        <f t="shared" si="280"/>
        <v>1.3333333333333333</v>
      </c>
      <c r="P587" s="7">
        <f t="shared" si="266"/>
        <v>0</v>
      </c>
      <c r="Q587" s="7">
        <f t="shared" si="267"/>
        <v>3.9066957385540654E-2</v>
      </c>
      <c r="R587" s="6">
        <f t="shared" si="268"/>
        <v>3.9066957385540654E-2</v>
      </c>
      <c r="S587">
        <f t="shared" si="269"/>
        <v>3.9066957385540654E-2</v>
      </c>
      <c r="T587" s="1">
        <f t="shared" si="270"/>
        <v>0</v>
      </c>
      <c r="U587" s="1">
        <f t="shared" si="271"/>
        <v>2.5061192174920115</v>
      </c>
      <c r="V587" s="1">
        <f t="shared" si="272"/>
        <v>6.8910157081367451</v>
      </c>
      <c r="W587">
        <f t="shared" si="273"/>
        <v>9.3971349256287571</v>
      </c>
      <c r="X587" s="6">
        <v>3.0825000000000002E-2</v>
      </c>
      <c r="Y587" s="6">
        <v>9.2734810714329754</v>
      </c>
      <c r="Z587" s="3">
        <f t="shared" si="274"/>
        <v>7.61758598540146</v>
      </c>
      <c r="AA587" s="3">
        <f t="shared" si="275"/>
        <v>49.966672583129792</v>
      </c>
      <c r="AB587">
        <f t="shared" si="276"/>
        <v>26.73789906095913</v>
      </c>
      <c r="AC587" s="6">
        <f t="shared" si="279"/>
        <v>26.73789906095913</v>
      </c>
      <c r="AD587">
        <f t="shared" si="277"/>
        <v>1.3334135611350764</v>
      </c>
    </row>
    <row r="588" spans="4:30">
      <c r="D588" s="6">
        <f t="shared" si="278"/>
        <v>1476652412</v>
      </c>
      <c r="E588" s="3">
        <f t="shared" si="259"/>
        <v>1.6957808666998604</v>
      </c>
      <c r="F588" s="3">
        <f t="shared" si="260"/>
        <v>142638511.5</v>
      </c>
      <c r="G588">
        <v>16777216</v>
      </c>
      <c r="H588">
        <v>95092341</v>
      </c>
      <c r="I588" s="3">
        <f t="shared" si="261"/>
        <v>190184682</v>
      </c>
      <c r="J588">
        <v>30235457.332031</v>
      </c>
      <c r="K588" s="12">
        <f t="shared" si="262"/>
        <v>241883658.656248</v>
      </c>
      <c r="L588" s="6">
        <f t="shared" si="263"/>
        <v>1476.6524119999999</v>
      </c>
      <c r="M588" s="6">
        <f t="shared" si="264"/>
        <v>5242880</v>
      </c>
      <c r="N588" s="13">
        <f t="shared" si="265"/>
        <v>0.78626511214748984</v>
      </c>
      <c r="O588" s="13">
        <f t="shared" si="280"/>
        <v>1.3333333333333333</v>
      </c>
      <c r="P588" s="7">
        <f t="shared" si="266"/>
        <v>0</v>
      </c>
      <c r="Q588" s="7">
        <f t="shared" si="267"/>
        <v>4.9082038295455925E-2</v>
      </c>
      <c r="R588" s="6">
        <f t="shared" si="268"/>
        <v>4.9082038295455925E-2</v>
      </c>
      <c r="S588">
        <f t="shared" si="269"/>
        <v>4.9082038295455925E-2</v>
      </c>
      <c r="T588" s="1">
        <f t="shared" si="270"/>
        <v>0</v>
      </c>
      <c r="U588" s="1">
        <f t="shared" si="271"/>
        <v>3.1485799672601931</v>
      </c>
      <c r="V588" s="1">
        <f t="shared" si="272"/>
        <v>16.338134371888593</v>
      </c>
      <c r="W588">
        <f t="shared" si="273"/>
        <v>19.486714339148786</v>
      </c>
      <c r="X588" s="6">
        <v>7.3083999999999996E-2</v>
      </c>
      <c r="Y588" s="6">
        <v>19.751864549999997</v>
      </c>
      <c r="Z588" s="3">
        <f t="shared" si="274"/>
        <v>2.6022752175578789</v>
      </c>
      <c r="AA588" s="3">
        <f t="shared" si="275"/>
        <v>26.477331142931206</v>
      </c>
      <c r="AB588">
        <f t="shared" si="276"/>
        <v>32.841609250375008</v>
      </c>
      <c r="AC588" s="6">
        <f t="shared" si="279"/>
        <v>32.841609250375008</v>
      </c>
      <c r="AD588">
        <f t="shared" si="277"/>
        <v>1.3424059798507</v>
      </c>
    </row>
    <row r="589" spans="4:30">
      <c r="D589" s="6">
        <f t="shared" si="278"/>
        <v>1569768928</v>
      </c>
      <c r="E589" s="3">
        <f t="shared" si="259"/>
        <v>1.1095978612708939</v>
      </c>
      <c r="F589" s="3">
        <f t="shared" si="260"/>
        <v>190809216</v>
      </c>
      <c r="G589">
        <v>2164760</v>
      </c>
      <c r="H589">
        <v>127206144</v>
      </c>
      <c r="I589" s="3">
        <f t="shared" si="261"/>
        <v>254412288</v>
      </c>
      <c r="J589">
        <v>26465187.248047002</v>
      </c>
      <c r="K589" s="12">
        <f t="shared" si="262"/>
        <v>211721497.98437601</v>
      </c>
      <c r="L589" s="6">
        <f t="shared" si="263"/>
        <v>1569.768928</v>
      </c>
      <c r="M589" s="6">
        <f t="shared" si="264"/>
        <v>5242880</v>
      </c>
      <c r="N589" s="13">
        <f t="shared" si="265"/>
        <v>1.2016365386701275</v>
      </c>
      <c r="O589" s="13">
        <f t="shared" si="280"/>
        <v>1.3333333333333333</v>
      </c>
      <c r="P589" s="7">
        <f t="shared" si="266"/>
        <v>0</v>
      </c>
      <c r="Q589" s="7">
        <f t="shared" si="267"/>
        <v>4.2961656565682238E-2</v>
      </c>
      <c r="R589" s="6">
        <f t="shared" si="268"/>
        <v>4.2961656565682238E-2</v>
      </c>
      <c r="S589">
        <f t="shared" si="269"/>
        <v>4.2961656565682238E-2</v>
      </c>
      <c r="T589" s="1">
        <f t="shared" si="270"/>
        <v>0</v>
      </c>
      <c r="U589" s="1">
        <f t="shared" si="271"/>
        <v>2.7559615680333862</v>
      </c>
      <c r="V589" s="1">
        <f t="shared" si="272"/>
        <v>7.2462411407475891</v>
      </c>
      <c r="W589">
        <f t="shared" si="273"/>
        <v>10.002202708780976</v>
      </c>
      <c r="X589" s="6">
        <v>3.2413999999999998E-2</v>
      </c>
      <c r="Y589" s="6">
        <v>9.8207474142996052</v>
      </c>
      <c r="Z589" s="3">
        <f t="shared" si="274"/>
        <v>7.8488396371938061</v>
      </c>
      <c r="AA589" s="3">
        <f t="shared" si="275"/>
        <v>52.254334049330787</v>
      </c>
      <c r="AB589">
        <f t="shared" si="276"/>
        <v>32.540434891350159</v>
      </c>
      <c r="AC589" s="6">
        <f t="shared" si="279"/>
        <v>32.540434891350159</v>
      </c>
      <c r="AD589">
        <f t="shared" si="277"/>
        <v>1.8476729603814124</v>
      </c>
    </row>
    <row r="590" spans="4:30">
      <c r="D590" s="6">
        <f t="shared" si="278"/>
        <v>1569768928</v>
      </c>
      <c r="E590" s="3">
        <f t="shared" si="259"/>
        <v>1.1097526899264236</v>
      </c>
      <c r="F590" s="3">
        <f t="shared" si="260"/>
        <v>190809216</v>
      </c>
      <c r="G590">
        <v>2164760</v>
      </c>
      <c r="H590">
        <v>127206144</v>
      </c>
      <c r="I590" s="3">
        <f t="shared" si="261"/>
        <v>254412288</v>
      </c>
      <c r="J590">
        <v>26468880.089844</v>
      </c>
      <c r="K590" s="12">
        <f t="shared" si="262"/>
        <v>211751040.718752</v>
      </c>
      <c r="L590" s="6">
        <f t="shared" si="263"/>
        <v>1569.768928</v>
      </c>
      <c r="M590" s="6">
        <f t="shared" si="264"/>
        <v>5242880</v>
      </c>
      <c r="N590" s="13">
        <f t="shared" si="265"/>
        <v>1.2014688907145006</v>
      </c>
      <c r="O590" s="13">
        <f t="shared" si="280"/>
        <v>1.3333333333333333</v>
      </c>
      <c r="P590" s="7">
        <f t="shared" si="266"/>
        <v>0</v>
      </c>
      <c r="Q590" s="7">
        <f t="shared" si="267"/>
        <v>4.2967651255972808E-2</v>
      </c>
      <c r="R590" s="6">
        <f t="shared" si="268"/>
        <v>4.2967651255972808E-2</v>
      </c>
      <c r="S590">
        <f t="shared" si="269"/>
        <v>4.2967651255972808E-2</v>
      </c>
      <c r="T590" s="1">
        <f t="shared" si="270"/>
        <v>0</v>
      </c>
      <c r="U590" s="1">
        <f t="shared" si="271"/>
        <v>2.7563461234107569</v>
      </c>
      <c r="V590" s="1">
        <f t="shared" si="272"/>
        <v>7.2471353520316955</v>
      </c>
      <c r="W590">
        <f t="shared" si="273"/>
        <v>10.003481475442452</v>
      </c>
      <c r="X590" s="6">
        <v>3.2418000000000002E-2</v>
      </c>
      <c r="Y590" s="6">
        <v>9.878629080010807</v>
      </c>
      <c r="Z590" s="3">
        <f t="shared" si="274"/>
        <v>7.8478711826762906</v>
      </c>
      <c r="AA590" s="3">
        <f t="shared" si="275"/>
        <v>52.255176931026462</v>
      </c>
      <c r="AB590">
        <f t="shared" si="276"/>
        <v>32.542572817486601</v>
      </c>
      <c r="AC590" s="6">
        <f t="shared" si="279"/>
        <v>32.542572817486601</v>
      </c>
      <c r="AD590">
        <f t="shared" si="277"/>
        <v>1.2638635828961482</v>
      </c>
    </row>
    <row r="591" spans="4:30">
      <c r="D591" s="6">
        <f t="shared" si="278"/>
        <v>1691498776</v>
      </c>
      <c r="E591" s="3">
        <f t="shared" si="259"/>
        <v>1.1668400189578574</v>
      </c>
      <c r="F591" s="3">
        <f t="shared" si="260"/>
        <v>190465827</v>
      </c>
      <c r="G591">
        <v>8388608</v>
      </c>
      <c r="H591">
        <v>126977218</v>
      </c>
      <c r="I591" s="3">
        <f t="shared" si="261"/>
        <v>253954436</v>
      </c>
      <c r="J591">
        <v>27780393.648437999</v>
      </c>
      <c r="K591" s="12">
        <f t="shared" si="262"/>
        <v>222243149.18750399</v>
      </c>
      <c r="L591" s="6">
        <f t="shared" si="263"/>
        <v>1691.4987759999999</v>
      </c>
      <c r="M591" s="6">
        <f t="shared" si="264"/>
        <v>5242880</v>
      </c>
      <c r="N591" s="13">
        <f t="shared" si="265"/>
        <v>1.1426873535964051</v>
      </c>
      <c r="O591" s="13">
        <f t="shared" si="280"/>
        <v>1.3333333333333333</v>
      </c>
      <c r="P591" s="7">
        <f t="shared" si="266"/>
        <v>0</v>
      </c>
      <c r="Q591" s="7">
        <f t="shared" si="267"/>
        <v>4.5096666802224392E-2</v>
      </c>
      <c r="R591" s="6">
        <f t="shared" si="268"/>
        <v>4.5096666802224392E-2</v>
      </c>
      <c r="S591">
        <f t="shared" si="269"/>
        <v>4.5096666802224392E-2</v>
      </c>
      <c r="T591" s="1">
        <f t="shared" si="270"/>
        <v>0</v>
      </c>
      <c r="U591" s="1">
        <f t="shared" si="271"/>
        <v>2.8929210484079904</v>
      </c>
      <c r="V591" s="1">
        <f t="shared" si="272"/>
        <v>7.8829195750305896</v>
      </c>
      <c r="W591">
        <f t="shared" si="273"/>
        <v>10.77584062343858</v>
      </c>
      <c r="X591" s="6">
        <v>3.5262000000000002E-2</v>
      </c>
      <c r="Y591" s="6">
        <v>10.922404500000001</v>
      </c>
      <c r="Z591" s="3">
        <f t="shared" si="274"/>
        <v>7.2019294424593037</v>
      </c>
      <c r="AA591" s="3">
        <f t="shared" si="275"/>
        <v>50.420996923034195</v>
      </c>
      <c r="AB591">
        <f t="shared" si="276"/>
        <v>27.890269418139614</v>
      </c>
      <c r="AC591" s="6">
        <f t="shared" si="279"/>
        <v>27.890269418139614</v>
      </c>
      <c r="AD591">
        <f t="shared" si="277"/>
        <v>1.3418645735142039</v>
      </c>
    </row>
    <row r="592" spans="4:30">
      <c r="D592" s="6">
        <f t="shared" si="278"/>
        <v>2070156316</v>
      </c>
      <c r="E592" s="3">
        <f t="shared" si="259"/>
        <v>2.6194541662604385</v>
      </c>
      <c r="F592" s="3">
        <f t="shared" si="260"/>
        <v>131489494.5</v>
      </c>
      <c r="G592">
        <v>50912018</v>
      </c>
      <c r="H592">
        <v>87659663</v>
      </c>
      <c r="I592" s="3">
        <f t="shared" si="261"/>
        <v>175319326</v>
      </c>
      <c r="J592">
        <v>43053838.023437999</v>
      </c>
      <c r="K592" s="12">
        <f t="shared" si="262"/>
        <v>344430704.18750399</v>
      </c>
      <c r="L592" s="6">
        <f t="shared" si="263"/>
        <v>2070.1563160000001</v>
      </c>
      <c r="M592" s="6">
        <f t="shared" si="264"/>
        <v>5242880</v>
      </c>
      <c r="N592" s="13">
        <f t="shared" si="265"/>
        <v>0.50901189664135815</v>
      </c>
      <c r="O592" s="13">
        <f t="shared" si="280"/>
        <v>1.3333333333333333</v>
      </c>
      <c r="P592" s="7">
        <f t="shared" si="266"/>
        <v>0</v>
      </c>
      <c r="Q592" s="7">
        <f t="shared" si="267"/>
        <v>6.989046348553421E-2</v>
      </c>
      <c r="R592" s="6">
        <f t="shared" si="268"/>
        <v>6.989046348553421E-2</v>
      </c>
      <c r="S592">
        <f t="shared" si="269"/>
        <v>6.989046348553421E-2</v>
      </c>
      <c r="T592" s="1">
        <f t="shared" si="270"/>
        <v>0</v>
      </c>
      <c r="U592" s="1">
        <f t="shared" si="271"/>
        <v>4.4834265420769217</v>
      </c>
      <c r="V592" s="1">
        <f t="shared" si="272"/>
        <v>23.771489223835225</v>
      </c>
      <c r="W592">
        <f t="shared" si="273"/>
        <v>28.254915765912145</v>
      </c>
      <c r="X592" s="6">
        <v>0.106335</v>
      </c>
      <c r="Y592" s="6">
        <v>29.215541250000001</v>
      </c>
      <c r="Z592" s="3">
        <f t="shared" si="274"/>
        <v>1.6487452485070768</v>
      </c>
      <c r="AA592" s="3">
        <f t="shared" si="275"/>
        <v>25.912875661823783</v>
      </c>
      <c r="AB592">
        <f t="shared" si="276"/>
        <v>34.273321591635671</v>
      </c>
      <c r="AC592" s="6">
        <f t="shared" si="279"/>
        <v>34.273321591635671</v>
      </c>
      <c r="AD592">
        <f t="shared" si="277"/>
        <v>3.2880632806618166</v>
      </c>
    </row>
    <row r="593" spans="4:30">
      <c r="D593" s="6">
        <f t="shared" si="278"/>
        <v>2477609052</v>
      </c>
      <c r="E593" s="3">
        <f t="shared" si="259"/>
        <v>1.1171062815477339</v>
      </c>
      <c r="F593" s="3">
        <f t="shared" si="260"/>
        <v>291163966.5</v>
      </c>
      <c r="G593">
        <v>7414866</v>
      </c>
      <c r="H593">
        <v>194109311</v>
      </c>
      <c r="I593" s="3">
        <f t="shared" si="261"/>
        <v>388218622</v>
      </c>
      <c r="J593">
        <v>40657636.992187999</v>
      </c>
      <c r="K593" s="12">
        <f t="shared" si="262"/>
        <v>325261095.93750399</v>
      </c>
      <c r="L593" s="6">
        <f t="shared" si="263"/>
        <v>2477.6090519999998</v>
      </c>
      <c r="M593" s="6">
        <f t="shared" si="264"/>
        <v>5242880</v>
      </c>
      <c r="N593" s="13">
        <f t="shared" si="265"/>
        <v>1.1935599641298409</v>
      </c>
      <c r="O593" s="13">
        <f t="shared" si="280"/>
        <v>1.3333333333333333</v>
      </c>
      <c r="P593" s="7">
        <f t="shared" si="266"/>
        <v>0</v>
      </c>
      <c r="Q593" s="7">
        <f t="shared" si="267"/>
        <v>6.6000645333029254E-2</v>
      </c>
      <c r="R593" s="6">
        <f t="shared" si="268"/>
        <v>6.6000645333029254E-2</v>
      </c>
      <c r="S593">
        <f t="shared" si="269"/>
        <v>6.6000645333029254E-2</v>
      </c>
      <c r="T593" s="1">
        <f t="shared" si="270"/>
        <v>0</v>
      </c>
      <c r="U593" s="1">
        <f t="shared" si="271"/>
        <v>4.2338973061976519</v>
      </c>
      <c r="V593" s="1">
        <f t="shared" si="272"/>
        <v>25.523025576576551</v>
      </c>
      <c r="W593">
        <f t="shared" si="273"/>
        <v>29.756922882774202</v>
      </c>
      <c r="X593" s="6">
        <v>0.11416999999999999</v>
      </c>
      <c r="Y593" s="6">
        <v>29.27509083337139</v>
      </c>
      <c r="Z593" s="3">
        <f t="shared" si="274"/>
        <v>3.4003558027502847</v>
      </c>
      <c r="AA593" s="3">
        <f t="shared" si="275"/>
        <v>22.791352960497782</v>
      </c>
      <c r="AB593">
        <f t="shared" si="276"/>
        <v>42.19090362351821</v>
      </c>
      <c r="AC593" s="6">
        <f t="shared" si="279"/>
        <v>42.19090362351821</v>
      </c>
      <c r="AD593">
        <f t="shared" si="277"/>
        <v>1.6458772139950437</v>
      </c>
    </row>
    <row r="594" spans="4:30">
      <c r="D594" s="6">
        <f t="shared" si="278"/>
        <v>2921129344</v>
      </c>
      <c r="E594" s="3">
        <f t="shared" si="259"/>
        <v>1.1908694571237091</v>
      </c>
      <c r="F594" s="3">
        <f t="shared" si="260"/>
        <v>344277168</v>
      </c>
      <c r="G594">
        <v>8345600</v>
      </c>
      <c r="H594">
        <v>229518112</v>
      </c>
      <c r="I594" s="3">
        <f t="shared" si="261"/>
        <v>459036224</v>
      </c>
      <c r="J594">
        <v>51248645.519530997</v>
      </c>
      <c r="K594" s="12">
        <f t="shared" si="262"/>
        <v>409989164.15624797</v>
      </c>
      <c r="L594" s="6">
        <f t="shared" si="263"/>
        <v>2921.1293439999999</v>
      </c>
      <c r="M594" s="6">
        <f t="shared" si="264"/>
        <v>5242880</v>
      </c>
      <c r="N594" s="13">
        <f t="shared" si="265"/>
        <v>1.1196301369200579</v>
      </c>
      <c r="O594" s="13">
        <f t="shared" si="280"/>
        <v>1.3333333333333333</v>
      </c>
      <c r="P594" s="7">
        <f t="shared" si="266"/>
        <v>0</v>
      </c>
      <c r="Q594" s="7">
        <f t="shared" si="267"/>
        <v>8.3193316851705126E-2</v>
      </c>
      <c r="R594" s="6">
        <f t="shared" si="268"/>
        <v>8.3193316851705126E-2</v>
      </c>
      <c r="S594">
        <f t="shared" si="269"/>
        <v>8.3193316851705126E-2</v>
      </c>
      <c r="T594" s="1">
        <f t="shared" si="270"/>
        <v>0</v>
      </c>
      <c r="U594" s="1">
        <f t="shared" si="271"/>
        <v>5.3367956985082952</v>
      </c>
      <c r="V594" s="1">
        <f t="shared" si="272"/>
        <v>14.601799610977057</v>
      </c>
      <c r="W594">
        <f t="shared" si="273"/>
        <v>19.938595309485351</v>
      </c>
      <c r="X594" s="6">
        <v>6.5317E-2</v>
      </c>
      <c r="Y594" s="6">
        <v>19.885107479999999</v>
      </c>
      <c r="Z594" s="3">
        <f t="shared" si="274"/>
        <v>7.0278216084633405</v>
      </c>
      <c r="AA594" s="3">
        <f t="shared" si="275"/>
        <v>50.215308621798059</v>
      </c>
      <c r="AB594">
        <f t="shared" si="276"/>
        <v>27.368551604796799</v>
      </c>
      <c r="AC594" s="6">
        <f t="shared" si="279"/>
        <v>27.368551604796799</v>
      </c>
      <c r="AD594">
        <f t="shared" si="277"/>
        <v>0.26898436198621956</v>
      </c>
    </row>
    <row r="595" spans="4:30">
      <c r="D595" s="6">
        <f t="shared" si="278"/>
        <v>3437224876</v>
      </c>
      <c r="E595" s="3">
        <f t="shared" si="259"/>
        <v>1.1031956217527112</v>
      </c>
      <c r="F595" s="3">
        <f t="shared" si="260"/>
        <v>424610187</v>
      </c>
      <c r="G595">
        <v>2017169</v>
      </c>
      <c r="H595">
        <v>283073458</v>
      </c>
      <c r="I595" s="3">
        <f t="shared" si="261"/>
        <v>566146916</v>
      </c>
      <c r="J595">
        <v>58553512.40625</v>
      </c>
      <c r="K595" s="12">
        <f t="shared" si="262"/>
        <v>468428099.25</v>
      </c>
      <c r="L595" s="6">
        <f t="shared" si="263"/>
        <v>3437.2248760000002</v>
      </c>
      <c r="M595" s="6">
        <f t="shared" si="264"/>
        <v>5242880</v>
      </c>
      <c r="N595" s="13">
        <f t="shared" si="265"/>
        <v>1.2086100661050385</v>
      </c>
      <c r="O595" s="13">
        <f t="shared" si="280"/>
        <v>1.3333333333333333</v>
      </c>
      <c r="P595" s="7">
        <f t="shared" si="266"/>
        <v>0</v>
      </c>
      <c r="Q595" s="7">
        <f t="shared" si="267"/>
        <v>9.5051505479046325E-2</v>
      </c>
      <c r="R595" s="6">
        <f t="shared" si="268"/>
        <v>9.5051505479046325E-2</v>
      </c>
      <c r="S595">
        <f t="shared" si="269"/>
        <v>9.5051505479046325E-2</v>
      </c>
      <c r="T595" s="1">
        <f t="shared" si="270"/>
        <v>0</v>
      </c>
      <c r="U595" s="1">
        <f t="shared" si="271"/>
        <v>6.097490577056071</v>
      </c>
      <c r="V595" s="1">
        <f t="shared" si="272"/>
        <v>16.186118453590684</v>
      </c>
      <c r="W595">
        <f t="shared" si="273"/>
        <v>22.283609030646755</v>
      </c>
      <c r="X595" s="6">
        <v>7.2403999999999996E-2</v>
      </c>
      <c r="Y595" s="6">
        <v>21.789344941206284</v>
      </c>
      <c r="Z595" s="3">
        <f t="shared" si="274"/>
        <v>7.8192767802883827</v>
      </c>
      <c r="AA595" s="3">
        <f t="shared" si="275"/>
        <v>51.757151455720681</v>
      </c>
      <c r="AB595">
        <f t="shared" si="276"/>
        <v>31.279356774551587</v>
      </c>
      <c r="AC595" s="6">
        <f t="shared" si="279"/>
        <v>31.279356774551587</v>
      </c>
      <c r="AD595">
        <f t="shared" si="277"/>
        <v>2.2683751658167441</v>
      </c>
    </row>
    <row r="596" spans="4:30">
      <c r="D596" s="6">
        <f t="shared" si="278"/>
        <v>3516475172</v>
      </c>
      <c r="E596" s="3">
        <f t="shared" si="259"/>
        <v>1.1604969002010963</v>
      </c>
      <c r="F596" s="3">
        <f t="shared" si="260"/>
        <v>397616356.5</v>
      </c>
      <c r="G596">
        <v>16777216</v>
      </c>
      <c r="H596">
        <v>265077571</v>
      </c>
      <c r="I596" s="3">
        <f t="shared" si="261"/>
        <v>530155142</v>
      </c>
      <c r="J596">
        <v>57679068.648437999</v>
      </c>
      <c r="K596" s="12">
        <f t="shared" si="262"/>
        <v>461432549.18750399</v>
      </c>
      <c r="L596" s="6">
        <f t="shared" si="263"/>
        <v>3516.4751719999999</v>
      </c>
      <c r="M596" s="6">
        <f t="shared" si="264"/>
        <v>5242880</v>
      </c>
      <c r="N596" s="13">
        <f t="shared" si="265"/>
        <v>1.1489331277854229</v>
      </c>
      <c r="O596" s="13">
        <f t="shared" si="280"/>
        <v>1.3333333333333333</v>
      </c>
      <c r="P596" s="7">
        <f t="shared" si="266"/>
        <v>0</v>
      </c>
      <c r="Q596" s="7">
        <f t="shared" si="267"/>
        <v>9.3631997199848493E-2</v>
      </c>
      <c r="R596" s="6">
        <f t="shared" si="268"/>
        <v>9.3631997199848493E-2</v>
      </c>
      <c r="S596">
        <f t="shared" si="269"/>
        <v>9.3631997199848493E-2</v>
      </c>
      <c r="T596" s="1">
        <f t="shared" si="270"/>
        <v>0</v>
      </c>
      <c r="U596" s="1">
        <f t="shared" si="271"/>
        <v>6.0064300692520156</v>
      </c>
      <c r="V596" s="1">
        <f t="shared" si="272"/>
        <v>17.032936539638438</v>
      </c>
      <c r="W596">
        <f t="shared" si="273"/>
        <v>23.039366608890454</v>
      </c>
      <c r="X596" s="6">
        <v>7.6191999999999996E-2</v>
      </c>
      <c r="Y596" s="6">
        <v>23.423113955538625</v>
      </c>
      <c r="Z596" s="3">
        <f t="shared" si="274"/>
        <v>6.9581470758084842</v>
      </c>
      <c r="AA596" s="3">
        <f t="shared" si="275"/>
        <v>48.449448675714407</v>
      </c>
      <c r="AB596">
        <f t="shared" si="276"/>
        <v>22.889538534030475</v>
      </c>
      <c r="AC596" s="6">
        <f t="shared" si="279"/>
        <v>22.889538534030475</v>
      </c>
      <c r="AD596">
        <f t="shared" si="277"/>
        <v>1.6383276253387746</v>
      </c>
    </row>
    <row r="597" spans="4:30">
      <c r="D597" s="6">
        <f t="shared" si="278"/>
        <v>3947774864</v>
      </c>
      <c r="E597" s="3">
        <f t="shared" si="259"/>
        <v>1.2075036008680919</v>
      </c>
      <c r="F597" s="3">
        <f t="shared" si="260"/>
        <v>447170643</v>
      </c>
      <c r="G597">
        <v>18520486</v>
      </c>
      <c r="H597">
        <v>298113762</v>
      </c>
      <c r="I597" s="3">
        <f t="shared" si="261"/>
        <v>596227524</v>
      </c>
      <c r="J597">
        <v>67495020.203125</v>
      </c>
      <c r="K597" s="12">
        <f t="shared" si="262"/>
        <v>539960161.625</v>
      </c>
      <c r="L597" s="6">
        <f t="shared" si="263"/>
        <v>3947.774864</v>
      </c>
      <c r="M597" s="6">
        <f t="shared" si="264"/>
        <v>5242880</v>
      </c>
      <c r="N597" s="13">
        <f t="shared" si="265"/>
        <v>1.1042065070238967</v>
      </c>
      <c r="O597" s="13">
        <f t="shared" si="280"/>
        <v>1.3333333333333333</v>
      </c>
      <c r="P597" s="7">
        <f t="shared" si="266"/>
        <v>0</v>
      </c>
      <c r="Q597" s="7">
        <f t="shared" si="267"/>
        <v>0.10956649770442956</v>
      </c>
      <c r="R597" s="6">
        <f t="shared" si="268"/>
        <v>0.10956649770442956</v>
      </c>
      <c r="S597">
        <f t="shared" si="269"/>
        <v>0.10956649770442956</v>
      </c>
      <c r="T597" s="1">
        <f t="shared" si="270"/>
        <v>0</v>
      </c>
      <c r="U597" s="1">
        <f t="shared" si="271"/>
        <v>7.0286176315331508</v>
      </c>
      <c r="V597" s="1">
        <f t="shared" si="272"/>
        <v>22.197006705346755</v>
      </c>
      <c r="W597">
        <f t="shared" si="273"/>
        <v>29.225624336879907</v>
      </c>
      <c r="X597" s="6">
        <v>9.9292000000000005E-2</v>
      </c>
      <c r="Y597" s="6">
        <v>28.576237600000002</v>
      </c>
      <c r="Z597" s="3">
        <f t="shared" si="274"/>
        <v>6.0047891471619064</v>
      </c>
      <c r="AA597" s="3">
        <f t="shared" si="275"/>
        <v>43.504827105909833</v>
      </c>
      <c r="AB597">
        <f t="shared" si="276"/>
        <v>10.347759844125962</v>
      </c>
      <c r="AC597" s="6">
        <f t="shared" si="279"/>
        <v>10.347759844125962</v>
      </c>
      <c r="AD597">
        <f t="shared" si="277"/>
        <v>2.2724710858363815</v>
      </c>
    </row>
    <row r="598" spans="4:30">
      <c r="D598" s="6">
        <f t="shared" si="278"/>
        <v>5703507584</v>
      </c>
      <c r="E598" s="3">
        <f t="shared" si="259"/>
        <v>1.1904504710475816</v>
      </c>
      <c r="F598" s="3">
        <f t="shared" si="260"/>
        <v>672338448</v>
      </c>
      <c r="G598">
        <v>16240000</v>
      </c>
      <c r="H598">
        <v>448225632</v>
      </c>
      <c r="I598" s="3">
        <f t="shared" si="261"/>
        <v>896451264</v>
      </c>
      <c r="J598">
        <v>100048202.765625</v>
      </c>
      <c r="K598" s="12">
        <f t="shared" si="262"/>
        <v>800385622.125</v>
      </c>
      <c r="L598" s="6">
        <f t="shared" si="263"/>
        <v>5703.507584</v>
      </c>
      <c r="M598" s="6">
        <f t="shared" si="264"/>
        <v>5242880</v>
      </c>
      <c r="N598" s="13">
        <f t="shared" si="265"/>
        <v>1.1200241973612026</v>
      </c>
      <c r="O598" s="13">
        <f t="shared" si="280"/>
        <v>1.3333333333333333</v>
      </c>
      <c r="P598" s="7">
        <f t="shared" si="266"/>
        <v>0</v>
      </c>
      <c r="Q598" s="7">
        <f t="shared" si="267"/>
        <v>0.16241096225562165</v>
      </c>
      <c r="R598" s="6">
        <f t="shared" si="268"/>
        <v>0.16241096225562165</v>
      </c>
      <c r="S598">
        <f t="shared" si="269"/>
        <v>0.16241096225562165</v>
      </c>
      <c r="T598" s="1">
        <f t="shared" si="270"/>
        <v>0</v>
      </c>
      <c r="U598" s="1">
        <f t="shared" si="271"/>
        <v>10.418554729599409</v>
      </c>
      <c r="V598" s="1">
        <f t="shared" si="272"/>
        <v>28.375559572872572</v>
      </c>
      <c r="W598">
        <f t="shared" si="273"/>
        <v>38.794114302471982</v>
      </c>
      <c r="X598" s="6">
        <v>0.12692999999999999</v>
      </c>
      <c r="Y598" s="6">
        <v>38.787994714321975</v>
      </c>
      <c r="Z598" s="3">
        <f t="shared" si="274"/>
        <v>7.0625641219569841</v>
      </c>
      <c r="AA598" s="3">
        <f t="shared" si="275"/>
        <v>50.445796714724658</v>
      </c>
      <c r="AB598">
        <f t="shared" si="276"/>
        <v>27.953172816214977</v>
      </c>
      <c r="AC598" s="6">
        <f t="shared" si="279"/>
        <v>27.953172816214977</v>
      </c>
      <c r="AD598">
        <f t="shared" si="277"/>
        <v>1.5777016046017261E-2</v>
      </c>
    </row>
    <row r="599" spans="4:30">
      <c r="D599" s="6">
        <f t="shared" si="278"/>
        <v>8134875096</v>
      </c>
      <c r="E599" s="3">
        <f t="shared" si="259"/>
        <v>1.1367206389623745</v>
      </c>
      <c r="F599" s="3">
        <f t="shared" si="260"/>
        <v>959999187</v>
      </c>
      <c r="G599">
        <v>22744080</v>
      </c>
      <c r="H599">
        <v>639999458</v>
      </c>
      <c r="I599" s="3">
        <f t="shared" si="261"/>
        <v>1279998916</v>
      </c>
      <c r="J599">
        <v>136406361.15625</v>
      </c>
      <c r="K599" s="12">
        <f t="shared" si="262"/>
        <v>1091250889.25</v>
      </c>
      <c r="L599" s="6">
        <f t="shared" si="263"/>
        <v>8134.8750959999998</v>
      </c>
      <c r="M599" s="6">
        <f t="shared" si="264"/>
        <v>5242880</v>
      </c>
      <c r="N599" s="13">
        <f t="shared" si="265"/>
        <v>1.1729648320192652</v>
      </c>
      <c r="O599" s="13">
        <f t="shared" si="280"/>
        <v>1.3333333333333333</v>
      </c>
      <c r="P599" s="7">
        <f t="shared" si="266"/>
        <v>0</v>
      </c>
      <c r="Q599" s="7">
        <f t="shared" si="267"/>
        <v>0.22143214731275657</v>
      </c>
      <c r="R599" s="6">
        <f t="shared" si="268"/>
        <v>0.22143214731275657</v>
      </c>
      <c r="S599">
        <f t="shared" si="269"/>
        <v>0.22143214731275657</v>
      </c>
      <c r="T599" s="1">
        <f t="shared" si="270"/>
        <v>0</v>
      </c>
      <c r="U599" s="1">
        <f t="shared" si="271"/>
        <v>14.204724321746447</v>
      </c>
      <c r="V599" s="1">
        <f t="shared" si="272"/>
        <v>40.398900946131896</v>
      </c>
      <c r="W599">
        <f t="shared" si="273"/>
        <v>54.603625267878343</v>
      </c>
      <c r="X599" s="6">
        <v>0.18071300000000001</v>
      </c>
      <c r="Y599" s="6">
        <v>53.3464776</v>
      </c>
      <c r="Z599" s="3">
        <f t="shared" si="274"/>
        <v>7.0830483473795463</v>
      </c>
      <c r="AA599" s="3">
        <f t="shared" si="275"/>
        <v>48.308683459408002</v>
      </c>
      <c r="AB599">
        <f t="shared" si="276"/>
        <v>22.532494791606887</v>
      </c>
      <c r="AC599" s="6">
        <f t="shared" si="279"/>
        <v>22.532494791606887</v>
      </c>
      <c r="AD599">
        <f t="shared" si="277"/>
        <v>2.3565710885442654</v>
      </c>
    </row>
    <row r="600" spans="4:30">
      <c r="D600" s="6">
        <f t="shared" si="278"/>
        <v>9853540224</v>
      </c>
      <c r="E600" s="3">
        <f t="shared" si="259"/>
        <v>1.190612904754367</v>
      </c>
      <c r="F600" s="3">
        <f t="shared" si="260"/>
        <v>1161708528</v>
      </c>
      <c r="G600">
        <v>27993600</v>
      </c>
      <c r="H600">
        <v>774472352</v>
      </c>
      <c r="I600" s="3">
        <f t="shared" si="261"/>
        <v>1548944704</v>
      </c>
      <c r="J600">
        <v>172893145.625</v>
      </c>
      <c r="K600" s="12">
        <f t="shared" si="262"/>
        <v>1383145165</v>
      </c>
      <c r="L600" s="6">
        <f t="shared" si="263"/>
        <v>9853.5402240000003</v>
      </c>
      <c r="M600" s="6">
        <f t="shared" si="264"/>
        <v>5242880</v>
      </c>
      <c r="N600" s="13">
        <f t="shared" si="265"/>
        <v>1.1198713939762064</v>
      </c>
      <c r="O600" s="13">
        <f t="shared" si="280"/>
        <v>1.3333333333333333</v>
      </c>
      <c r="P600" s="7">
        <f t="shared" si="266"/>
        <v>0</v>
      </c>
      <c r="Q600" s="7">
        <f t="shared" si="267"/>
        <v>0.28066213457264955</v>
      </c>
      <c r="R600" s="6">
        <f t="shared" si="268"/>
        <v>0.28066213457264955</v>
      </c>
      <c r="S600">
        <f t="shared" si="269"/>
        <v>0.28066213457264955</v>
      </c>
      <c r="T600" s="1">
        <f t="shared" si="270"/>
        <v>0</v>
      </c>
      <c r="U600" s="1">
        <f t="shared" si="271"/>
        <v>18.004288435709515</v>
      </c>
      <c r="V600" s="1">
        <f t="shared" si="272"/>
        <v>49.30859862813643</v>
      </c>
      <c r="W600">
        <f t="shared" si="273"/>
        <v>67.312887063845949</v>
      </c>
      <c r="X600" s="6">
        <v>0.22056799999999999</v>
      </c>
      <c r="Y600" s="6">
        <v>66.723658066593146</v>
      </c>
      <c r="Z600" s="3">
        <f t="shared" si="274"/>
        <v>7.0225268579304343</v>
      </c>
      <c r="AA600" s="3">
        <f t="shared" si="275"/>
        <v>50.16666660621668</v>
      </c>
      <c r="AB600">
        <f t="shared" si="276"/>
        <v>27.245173630195481</v>
      </c>
      <c r="AC600" s="6">
        <f t="shared" si="279"/>
        <v>27.245173630195481</v>
      </c>
      <c r="AD600">
        <f t="shared" si="277"/>
        <v>0.88308856907204758</v>
      </c>
    </row>
    <row r="601" spans="4:30">
      <c r="D601" s="6">
        <f t="shared" si="278"/>
        <v>12025569884</v>
      </c>
      <c r="E601" s="3">
        <f t="shared" si="259"/>
        <v>1.160361185690763</v>
      </c>
      <c r="F601" s="3">
        <f t="shared" si="260"/>
        <v>1404546423</v>
      </c>
      <c r="G601">
        <v>39459925</v>
      </c>
      <c r="H601">
        <v>936364282</v>
      </c>
      <c r="I601" s="3">
        <f t="shared" si="261"/>
        <v>1872728564</v>
      </c>
      <c r="J601">
        <v>203722644.09375</v>
      </c>
      <c r="K601" s="12">
        <f t="shared" si="262"/>
        <v>1629781152.75</v>
      </c>
      <c r="L601" s="6">
        <f t="shared" si="263"/>
        <v>12025.569884</v>
      </c>
      <c r="M601" s="6">
        <f t="shared" si="264"/>
        <v>5242880</v>
      </c>
      <c r="N601" s="13">
        <f t="shared" si="265"/>
        <v>1.1490675056832411</v>
      </c>
      <c r="O601" s="13">
        <f t="shared" si="280"/>
        <v>1.3333333333333333</v>
      </c>
      <c r="P601" s="7">
        <f t="shared" si="266"/>
        <v>0</v>
      </c>
      <c r="Q601" s="7">
        <f t="shared" si="267"/>
        <v>0.33070849596404323</v>
      </c>
      <c r="R601" s="6">
        <f t="shared" si="268"/>
        <v>0.33070849596404323</v>
      </c>
      <c r="S601">
        <f t="shared" si="269"/>
        <v>0.33070849596404323</v>
      </c>
      <c r="T601" s="1">
        <f t="shared" si="270"/>
        <v>0</v>
      </c>
      <c r="U601" s="1">
        <f t="shared" si="271"/>
        <v>21.214729085355369</v>
      </c>
      <c r="V601" s="1">
        <f t="shared" si="272"/>
        <v>92.059722357107404</v>
      </c>
      <c r="W601">
        <f t="shared" si="273"/>
        <v>113.27445144246278</v>
      </c>
      <c r="X601" s="6">
        <v>0.41180299999999997</v>
      </c>
      <c r="Y601" s="6">
        <v>112.80032902719785</v>
      </c>
      <c r="Z601" s="3">
        <f t="shared" si="274"/>
        <v>4.5476321542096585</v>
      </c>
      <c r="AA601" s="3">
        <f t="shared" si="275"/>
        <v>31.661375031264949</v>
      </c>
      <c r="AB601">
        <f t="shared" si="276"/>
        <v>19.692548144612047</v>
      </c>
      <c r="AC601" s="6">
        <f t="shared" si="279"/>
        <v>19.692548144612047</v>
      </c>
      <c r="AD601">
        <f t="shared" si="277"/>
        <v>0.42032006409361755</v>
      </c>
    </row>
    <row r="602" spans="4:30">
      <c r="D602" s="6">
        <f t="shared" si="278"/>
        <v>14601681380</v>
      </c>
      <c r="E602" s="3">
        <f t="shared" si="259"/>
        <v>1.3412160381941087</v>
      </c>
      <c r="F602" s="3">
        <f t="shared" si="260"/>
        <v>1529854785</v>
      </c>
      <c r="G602">
        <v>118142155</v>
      </c>
      <c r="H602">
        <v>1019903190</v>
      </c>
      <c r="I602" s="3">
        <f t="shared" si="261"/>
        <v>2039806380</v>
      </c>
      <c r="J602">
        <v>256483221.71875</v>
      </c>
      <c r="K602" s="12">
        <f t="shared" si="262"/>
        <v>2051865773.75</v>
      </c>
      <c r="L602" s="6">
        <f t="shared" si="263"/>
        <v>14601.68138</v>
      </c>
      <c r="M602" s="6">
        <f t="shared" si="264"/>
        <v>5242880</v>
      </c>
      <c r="N602" s="13">
        <f t="shared" si="265"/>
        <v>0.99412271801387853</v>
      </c>
      <c r="O602" s="13">
        <f t="shared" si="280"/>
        <v>1.3333333333333333</v>
      </c>
      <c r="P602" s="7">
        <f t="shared" si="266"/>
        <v>0</v>
      </c>
      <c r="Q602" s="7">
        <f t="shared" si="267"/>
        <v>0.41635617322729546</v>
      </c>
      <c r="R602" s="6">
        <f t="shared" si="268"/>
        <v>0.41635617322729546</v>
      </c>
      <c r="S602">
        <f t="shared" si="269"/>
        <v>0.41635617322729546</v>
      </c>
      <c r="T602" s="1">
        <f t="shared" si="270"/>
        <v>0</v>
      </c>
      <c r="U602" s="1">
        <f t="shared" si="271"/>
        <v>26.708970364622058</v>
      </c>
      <c r="V602" s="1">
        <f t="shared" si="272"/>
        <v>89.432306051584916</v>
      </c>
      <c r="W602">
        <f t="shared" si="273"/>
        <v>116.14127641620698</v>
      </c>
      <c r="X602" s="6">
        <v>0.40005000000000002</v>
      </c>
      <c r="Y602" s="6">
        <v>117.72380454556365</v>
      </c>
      <c r="Z602" s="3">
        <f t="shared" si="274"/>
        <v>5.0988785901762279</v>
      </c>
      <c r="AA602" s="3">
        <f t="shared" si="275"/>
        <v>41.032186451693534</v>
      </c>
      <c r="AB602">
        <f t="shared" si="276"/>
        <v>4.076033802598535</v>
      </c>
      <c r="AC602" s="6">
        <f t="shared" si="279"/>
        <v>4.076033802598535</v>
      </c>
      <c r="AD602">
        <f t="shared" si="277"/>
        <v>1.3442719893954627</v>
      </c>
    </row>
    <row r="603" spans="4:30">
      <c r="Z603" s="3">
        <f>AVERAGE(Z353:Z602)</f>
        <v>5.7752718751836891</v>
      </c>
      <c r="AA603" s="3">
        <f>AVERAGE(AA353:AA602)</f>
        <v>39.439408058949155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603"/>
  <sheetViews>
    <sheetView topLeftCell="A3" zoomScale="75" zoomScaleNormal="75" zoomScalePageLayoutView="75" workbookViewId="0">
      <selection activeCell="A51" sqref="A51:C57"/>
    </sheetView>
  </sheetViews>
  <sheetFormatPr baseColWidth="10" defaultRowHeight="15" x14ac:dyDescent="0"/>
  <cols>
    <col min="1" max="1" width="18.33203125" customWidth="1"/>
    <col min="2" max="3" width="15" customWidth="1"/>
    <col min="4" max="4" width="13.5" customWidth="1"/>
    <col min="5" max="5" width="11.1640625" customWidth="1"/>
    <col min="6" max="6" width="13.5" customWidth="1"/>
    <col min="7" max="7" width="11.83203125" customWidth="1"/>
    <col min="8" max="9" width="13" customWidth="1"/>
    <col min="10" max="10" width="12.6640625" customWidth="1"/>
    <col min="11" max="11" width="12" customWidth="1"/>
    <col min="12" max="12" width="12.6640625" customWidth="1"/>
    <col min="13" max="15" width="12" customWidth="1"/>
    <col min="16" max="16" width="13.33203125" customWidth="1"/>
    <col min="18" max="19" width="13.33203125" customWidth="1"/>
    <col min="23" max="23" width="11.1640625" bestFit="1" customWidth="1"/>
    <col min="26" max="26" width="12.5" customWidth="1"/>
    <col min="30" max="30" width="11.1640625" bestFit="1" customWidth="1"/>
    <col min="37" max="37" width="16" bestFit="1" customWidth="1"/>
    <col min="38" max="38" width="12.5" customWidth="1"/>
    <col min="39" max="39" width="13.6640625" customWidth="1"/>
    <col min="44" max="44" width="13.1640625" customWidth="1"/>
    <col min="47" max="47" width="13.1640625" customWidth="1"/>
    <col min="53" max="53" width="12.1640625" bestFit="1" customWidth="1"/>
    <col min="54" max="54" width="12.83203125" customWidth="1"/>
  </cols>
  <sheetData>
    <row r="1" spans="1:47">
      <c r="A1" t="s">
        <v>1</v>
      </c>
      <c r="B1" t="s">
        <v>0</v>
      </c>
      <c r="C1" t="s">
        <v>2</v>
      </c>
      <c r="D1" t="s">
        <v>3</v>
      </c>
      <c r="E1" t="s">
        <v>55</v>
      </c>
      <c r="H1" s="4" t="s">
        <v>31</v>
      </c>
      <c r="I1" s="4"/>
    </row>
    <row r="2" spans="1:47">
      <c r="A2" t="s">
        <v>4</v>
      </c>
      <c r="B2" t="s">
        <v>5</v>
      </c>
      <c r="C2" s="1"/>
      <c r="D2" s="1"/>
      <c r="H2" t="s">
        <v>32</v>
      </c>
      <c r="I2" t="s">
        <v>72</v>
      </c>
      <c r="J2" t="s">
        <v>33</v>
      </c>
      <c r="K2" t="s">
        <v>74</v>
      </c>
      <c r="L2" t="s">
        <v>63</v>
      </c>
      <c r="M2" t="s">
        <v>61</v>
      </c>
      <c r="N2" t="s">
        <v>62</v>
      </c>
      <c r="O2" t="s">
        <v>69</v>
      </c>
      <c r="P2" t="s">
        <v>59</v>
      </c>
      <c r="Q2" t="s">
        <v>66</v>
      </c>
      <c r="R2" t="s">
        <v>70</v>
      </c>
      <c r="S2" t="s">
        <v>67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25</v>
      </c>
      <c r="AE2" t="s">
        <v>97</v>
      </c>
      <c r="AF2" t="s">
        <v>44</v>
      </c>
      <c r="AG2" t="s">
        <v>77</v>
      </c>
      <c r="AH2" t="s">
        <v>45</v>
      </c>
      <c r="AK2" s="10"/>
      <c r="AM2" s="10"/>
    </row>
    <row r="3" spans="1:47">
      <c r="A3" t="s">
        <v>4</v>
      </c>
      <c r="B3" t="s">
        <v>6</v>
      </c>
      <c r="D3" s="1"/>
      <c r="H3">
        <v>2000</v>
      </c>
      <c r="I3">
        <v>256</v>
      </c>
      <c r="J3">
        <f>2*H3^3</f>
        <v>16000000000</v>
      </c>
      <c r="K3">
        <v>5848391.7851560004</v>
      </c>
      <c r="L3" s="1">
        <f>K3*8</f>
        <v>46787134.281248003</v>
      </c>
      <c r="M3" s="10">
        <f>(3*H3^2)*8/1000000</f>
        <v>96</v>
      </c>
      <c r="N3">
        <f t="shared" ref="N3:N18" si="0">40*2^20/8</f>
        <v>5242880</v>
      </c>
      <c r="O3">
        <f>SQRT(N3/3)</f>
        <v>1321.9783155054649</v>
      </c>
      <c r="P3" s="10">
        <f>J3/L3</f>
        <v>341.97435354386948</v>
      </c>
      <c r="Q3" s="10">
        <f t="shared" ref="Q3:Q18" si="1">SQRT(N3/3)</f>
        <v>1321.9783155054649</v>
      </c>
      <c r="R3">
        <f t="shared" ref="R3:R18" si="2">H3/(1+H3/O3)</f>
        <v>795.89822084935292</v>
      </c>
      <c r="S3" s="10">
        <f t="shared" ref="S3:S18" si="3">0.5*SQRT(N3/3)</f>
        <v>660.98915775273247</v>
      </c>
      <c r="T3" s="1">
        <f t="shared" ref="T3:T18" si="4">$B$27*J3</f>
        <v>6.9944686810533757E-2</v>
      </c>
      <c r="U3" s="1">
        <f>$C$27*L3</f>
        <v>0</v>
      </c>
      <c r="V3">
        <f>T3+U3</f>
        <v>6.9944686810533757E-2</v>
      </c>
      <c r="W3">
        <f t="shared" ref="W3:W18" si="5">MAX(T3,U3)</f>
        <v>6.9944686810533757E-2</v>
      </c>
      <c r="X3" s="1">
        <f t="shared" ref="X3:X18" si="6">$D$27*J3</f>
        <v>5.3395439348845279</v>
      </c>
      <c r="Y3" s="1">
        <f>$E$27*L3</f>
        <v>0</v>
      </c>
      <c r="Z3" s="1">
        <f>AB3*$F$27</f>
        <v>15.975536462000431</v>
      </c>
      <c r="AA3">
        <f>SUM(X3:Z3)</f>
        <v>21.315080396884959</v>
      </c>
      <c r="AB3">
        <v>7.492E-2</v>
      </c>
      <c r="AC3">
        <v>21.16005223532056</v>
      </c>
      <c r="AD3">
        <f>J3/(AB3*1000000000)</f>
        <v>213.56113187399893</v>
      </c>
      <c r="AE3" s="1">
        <f>(L3*8)/AB3/1000000000</f>
        <v>4.9959566771220505</v>
      </c>
      <c r="AF3">
        <f t="shared" ref="AF3:AF18" si="7">ABS(W3-AB3)/ABS(AB3)*100</f>
        <v>6.6408344760627918</v>
      </c>
      <c r="AG3">
        <f>ABS(V3-AB3)/ABS(AB3)*100</f>
        <v>6.6408344760627918</v>
      </c>
      <c r="AH3">
        <f>ABS(AA3-AC3)/ABS(AC3)*100</f>
        <v>0.73264545777266288</v>
      </c>
      <c r="AM3" s="10"/>
      <c r="AU3" s="1"/>
    </row>
    <row r="4" spans="1:47">
      <c r="A4" t="s">
        <v>7</v>
      </c>
      <c r="B4" t="s">
        <v>5</v>
      </c>
      <c r="C4" s="1"/>
      <c r="D4" s="1"/>
      <c r="H4">
        <v>2500</v>
      </c>
      <c r="I4">
        <v>128</v>
      </c>
      <c r="J4">
        <f t="shared" ref="J4:J18" si="8">2*H4^3</f>
        <v>31250000000</v>
      </c>
      <c r="K4">
        <v>12153690.796875</v>
      </c>
      <c r="L4" s="1">
        <f t="shared" ref="L4:L18" si="9">K4*8</f>
        <v>97229526.375</v>
      </c>
      <c r="M4" s="10">
        <f t="shared" ref="M4:M18" si="10">(3*H4^2)*8/1000000</f>
        <v>150</v>
      </c>
      <c r="N4">
        <f t="shared" si="0"/>
        <v>5242880</v>
      </c>
      <c r="O4">
        <f t="shared" ref="O4:O18" si="11">SQRT(N4/3)</f>
        <v>1321.9783155054649</v>
      </c>
      <c r="P4" s="10">
        <f t="shared" ref="P4:P18" si="12">J4/L4</f>
        <v>321.40442481919888</v>
      </c>
      <c r="Q4" s="10">
        <f t="shared" si="1"/>
        <v>1321.9783155054649</v>
      </c>
      <c r="R4">
        <f t="shared" si="2"/>
        <v>864.72122967201506</v>
      </c>
      <c r="S4" s="10">
        <f t="shared" si="3"/>
        <v>660.98915775273247</v>
      </c>
      <c r="T4" s="1">
        <f t="shared" si="4"/>
        <v>0.13661071642682374</v>
      </c>
      <c r="U4" s="1">
        <f t="shared" ref="U4:U18" si="13">$C$27*L4</f>
        <v>0</v>
      </c>
      <c r="V4">
        <f t="shared" ref="V4:V18" si="14">T4+U4</f>
        <v>0.13661071642682374</v>
      </c>
      <c r="W4">
        <f t="shared" si="5"/>
        <v>0.13661071642682374</v>
      </c>
      <c r="X4" s="1">
        <f t="shared" si="6"/>
        <v>10.428796747821343</v>
      </c>
      <c r="Y4" s="1">
        <f t="shared" ref="Y4:Y18" si="15">$E$27*L4</f>
        <v>0</v>
      </c>
      <c r="Z4" s="1">
        <f t="shared" ref="Z4:Z18" si="16">AB4*$F$27</f>
        <v>29.768403526976883</v>
      </c>
      <c r="AA4">
        <f t="shared" ref="AA4:AA18" si="17">SUM(X4:Z4)</f>
        <v>40.197200274798227</v>
      </c>
      <c r="AB4">
        <v>0.13960400000000001</v>
      </c>
      <c r="AC4">
        <v>40.00876135</v>
      </c>
      <c r="AD4">
        <f t="shared" ref="AD4:AD18" si="18">J4/(AB4*1000000000)</f>
        <v>223.84745422767256</v>
      </c>
      <c r="AE4" s="1">
        <f t="shared" ref="AE4:AE18" si="19">(L4*8)/AB4/1000000000</f>
        <v>5.5717329804303599</v>
      </c>
      <c r="AF4">
        <f t="shared" si="7"/>
        <v>2.1441245044384614</v>
      </c>
      <c r="AG4">
        <f t="shared" ref="AG4:AG18" si="20">ABS(V4-AB4)/ABS(AB4)*100</f>
        <v>2.1441245044384614</v>
      </c>
      <c r="AH4">
        <f t="shared" ref="AH4:AH18" si="21">ABS(AA4-AC4)/ABS(AC4)*100</f>
        <v>0.47099414838101955</v>
      </c>
      <c r="AK4" s="10"/>
      <c r="AM4" s="10"/>
      <c r="AU4" s="1"/>
    </row>
    <row r="5" spans="1:47">
      <c r="A5" t="s">
        <v>7</v>
      </c>
      <c r="B5" t="s">
        <v>6</v>
      </c>
      <c r="D5" s="1"/>
      <c r="H5">
        <v>3000</v>
      </c>
      <c r="I5">
        <v>64</v>
      </c>
      <c r="J5">
        <f t="shared" si="8"/>
        <v>54000000000</v>
      </c>
      <c r="K5">
        <v>21540762.21875</v>
      </c>
      <c r="L5" s="1">
        <f t="shared" si="9"/>
        <v>172326097.75</v>
      </c>
      <c r="M5" s="10">
        <f t="shared" si="10"/>
        <v>216</v>
      </c>
      <c r="N5">
        <f t="shared" si="0"/>
        <v>5242880</v>
      </c>
      <c r="O5">
        <f t="shared" si="11"/>
        <v>1321.9783155054649</v>
      </c>
      <c r="P5" s="10">
        <f t="shared" si="12"/>
        <v>313.35938493970798</v>
      </c>
      <c r="Q5" s="10">
        <f t="shared" si="1"/>
        <v>1321.9783155054649</v>
      </c>
      <c r="R5">
        <f t="shared" si="2"/>
        <v>917.62027872473709</v>
      </c>
      <c r="S5" s="10">
        <f t="shared" si="3"/>
        <v>660.98915775273247</v>
      </c>
      <c r="T5" s="1">
        <f t="shared" si="4"/>
        <v>0.23606331798555141</v>
      </c>
      <c r="U5" s="1">
        <f t="shared" si="13"/>
        <v>0</v>
      </c>
      <c r="V5">
        <f t="shared" si="14"/>
        <v>0.23606331798555141</v>
      </c>
      <c r="W5">
        <f t="shared" si="5"/>
        <v>0.23606331798555141</v>
      </c>
      <c r="X5" s="1">
        <f t="shared" si="6"/>
        <v>18.020960780235281</v>
      </c>
      <c r="Y5" s="1">
        <f t="shared" si="15"/>
        <v>0</v>
      </c>
      <c r="Z5" s="1">
        <f t="shared" si="16"/>
        <v>51.650538494014846</v>
      </c>
      <c r="AA5">
        <f t="shared" si="17"/>
        <v>69.671499274250124</v>
      </c>
      <c r="AB5">
        <v>0.24222399999999999</v>
      </c>
      <c r="AC5">
        <v>69.628220430806493</v>
      </c>
      <c r="AD5">
        <f t="shared" si="18"/>
        <v>222.93414360261576</v>
      </c>
      <c r="AE5" s="1">
        <f t="shared" si="19"/>
        <v>5.6914623736706522</v>
      </c>
      <c r="AF5">
        <f t="shared" si="7"/>
        <v>2.543382164628023</v>
      </c>
      <c r="AG5">
        <f t="shared" si="20"/>
        <v>2.543382164628023</v>
      </c>
      <c r="AH5">
        <f t="shared" si="21"/>
        <v>6.2157043761644111E-2</v>
      </c>
      <c r="AK5" s="10"/>
      <c r="AM5" s="10"/>
      <c r="AU5" s="1"/>
    </row>
    <row r="6" spans="1:47">
      <c r="A6" t="s">
        <v>8</v>
      </c>
      <c r="B6" t="s">
        <v>5</v>
      </c>
      <c r="D6" s="1"/>
      <c r="H6">
        <v>3500</v>
      </c>
      <c r="I6">
        <v>32</v>
      </c>
      <c r="J6">
        <f t="shared" si="8"/>
        <v>85750000000</v>
      </c>
      <c r="K6">
        <v>32949447.6875</v>
      </c>
      <c r="L6" s="1">
        <f t="shared" si="9"/>
        <v>263595581.5</v>
      </c>
      <c r="M6" s="10">
        <f t="shared" si="10"/>
        <v>294</v>
      </c>
      <c r="N6">
        <f t="shared" si="0"/>
        <v>5242880</v>
      </c>
      <c r="O6">
        <f t="shared" si="11"/>
        <v>1321.9783155054649</v>
      </c>
      <c r="P6" s="10">
        <f t="shared" si="12"/>
        <v>325.30894301048824</v>
      </c>
      <c r="Q6" s="10">
        <f t="shared" si="1"/>
        <v>1321.9783155054649</v>
      </c>
      <c r="R6">
        <f t="shared" si="2"/>
        <v>959.54892401545544</v>
      </c>
      <c r="S6" s="10">
        <f t="shared" si="3"/>
        <v>660.98915775273247</v>
      </c>
      <c r="T6" s="1">
        <f t="shared" si="4"/>
        <v>0.37485980587520434</v>
      </c>
      <c r="U6" s="1">
        <f t="shared" si="13"/>
        <v>0</v>
      </c>
      <c r="V6">
        <f t="shared" si="14"/>
        <v>0.37485980587520434</v>
      </c>
      <c r="W6">
        <f t="shared" si="5"/>
        <v>0.37485980587520434</v>
      </c>
      <c r="X6" s="1">
        <f t="shared" si="6"/>
        <v>28.616618276021768</v>
      </c>
      <c r="Y6" s="1">
        <f t="shared" si="15"/>
        <v>0</v>
      </c>
      <c r="Z6" s="1">
        <f t="shared" si="16"/>
        <v>80.742135390847722</v>
      </c>
      <c r="AA6">
        <f t="shared" si="17"/>
        <v>109.35875366686949</v>
      </c>
      <c r="AB6">
        <v>0.37865399999999999</v>
      </c>
      <c r="AC6">
        <v>109.23410592</v>
      </c>
      <c r="AD6">
        <f t="shared" si="18"/>
        <v>226.46004003655051</v>
      </c>
      <c r="AE6" s="1">
        <f t="shared" si="19"/>
        <v>5.5691070264674352</v>
      </c>
      <c r="AF6">
        <f t="shared" si="7"/>
        <v>1.0020214033908652</v>
      </c>
      <c r="AG6">
        <f t="shared" si="20"/>
        <v>1.0020214033908652</v>
      </c>
      <c r="AH6">
        <f t="shared" si="21"/>
        <v>0.11411064870231408</v>
      </c>
      <c r="AK6" s="10"/>
      <c r="AM6" s="10"/>
      <c r="AU6" s="1"/>
    </row>
    <row r="7" spans="1:47">
      <c r="A7" t="s">
        <v>8</v>
      </c>
      <c r="B7" t="s">
        <v>6</v>
      </c>
      <c r="D7" s="1"/>
      <c r="H7">
        <v>4000</v>
      </c>
      <c r="I7">
        <v>32</v>
      </c>
      <c r="J7">
        <f t="shared" si="8"/>
        <v>128000000000</v>
      </c>
      <c r="K7">
        <v>51817186.71875</v>
      </c>
      <c r="L7" s="1">
        <f t="shared" si="9"/>
        <v>414537493.75</v>
      </c>
      <c r="M7" s="10">
        <f t="shared" si="10"/>
        <v>384</v>
      </c>
      <c r="N7">
        <f t="shared" si="0"/>
        <v>5242880</v>
      </c>
      <c r="O7">
        <f t="shared" si="11"/>
        <v>1321.9783155054649</v>
      </c>
      <c r="P7" s="10">
        <f t="shared" si="12"/>
        <v>308.77785949368058</v>
      </c>
      <c r="Q7" s="10">
        <f t="shared" si="1"/>
        <v>1321.9783155054649</v>
      </c>
      <c r="R7">
        <f t="shared" si="2"/>
        <v>993.59917469329832</v>
      </c>
      <c r="S7" s="10">
        <f t="shared" si="3"/>
        <v>660.98915775273247</v>
      </c>
      <c r="T7" s="1">
        <f t="shared" si="4"/>
        <v>0.55955749448427006</v>
      </c>
      <c r="U7" s="1">
        <f t="shared" si="13"/>
        <v>0</v>
      </c>
      <c r="V7">
        <f t="shared" si="14"/>
        <v>0.55955749448427006</v>
      </c>
      <c r="W7">
        <f t="shared" si="5"/>
        <v>0.55955749448427006</v>
      </c>
      <c r="X7" s="1">
        <f t="shared" si="6"/>
        <v>42.716351479076224</v>
      </c>
      <c r="Y7" s="1">
        <f t="shared" si="15"/>
        <v>0</v>
      </c>
      <c r="Z7" s="1">
        <f t="shared" si="16"/>
        <v>119.16104029516622</v>
      </c>
      <c r="AA7">
        <f t="shared" si="17"/>
        <v>161.87739177424243</v>
      </c>
      <c r="AB7">
        <v>0.55882600000000004</v>
      </c>
      <c r="AC7">
        <v>162.46468885000002</v>
      </c>
      <c r="AD7">
        <f t="shared" si="18"/>
        <v>229.05161892968474</v>
      </c>
      <c r="AE7" s="1">
        <f t="shared" si="19"/>
        <v>5.934405253155723</v>
      </c>
      <c r="AF7">
        <f t="shared" si="7"/>
        <v>0.13089843426576647</v>
      </c>
      <c r="AG7">
        <f t="shared" si="20"/>
        <v>0.13089843426576647</v>
      </c>
      <c r="AH7">
        <f t="shared" si="21"/>
        <v>0.36149213710052902</v>
      </c>
      <c r="AK7" s="10"/>
      <c r="AM7" s="10"/>
      <c r="AU7" s="1"/>
    </row>
    <row r="8" spans="1:47">
      <c r="H8">
        <v>4500</v>
      </c>
      <c r="I8">
        <v>16</v>
      </c>
      <c r="J8">
        <f t="shared" si="8"/>
        <v>182250000000</v>
      </c>
      <c r="K8">
        <v>69177495</v>
      </c>
      <c r="L8" s="1">
        <f t="shared" si="9"/>
        <v>553419960</v>
      </c>
      <c r="M8" s="10">
        <f t="shared" si="10"/>
        <v>486</v>
      </c>
      <c r="N8">
        <f t="shared" si="0"/>
        <v>5242880</v>
      </c>
      <c r="O8">
        <f t="shared" si="11"/>
        <v>1321.9783155054649</v>
      </c>
      <c r="P8" s="10">
        <f t="shared" si="12"/>
        <v>329.31591408448656</v>
      </c>
      <c r="Q8" s="10">
        <f t="shared" si="1"/>
        <v>1321.9783155054649</v>
      </c>
      <c r="R8">
        <f t="shared" si="2"/>
        <v>1021.8008548625293</v>
      </c>
      <c r="S8" s="10">
        <f t="shared" si="3"/>
        <v>660.98915775273247</v>
      </c>
      <c r="T8" s="1">
        <f t="shared" si="4"/>
        <v>0.79671369820123605</v>
      </c>
      <c r="U8" s="1">
        <f t="shared" si="13"/>
        <v>0</v>
      </c>
      <c r="V8">
        <f t="shared" si="14"/>
        <v>0.79671369820123605</v>
      </c>
      <c r="W8">
        <f t="shared" si="5"/>
        <v>0.79671369820123605</v>
      </c>
      <c r="X8" s="1">
        <f t="shared" si="6"/>
        <v>60.820742633294074</v>
      </c>
      <c r="Y8" s="1">
        <f t="shared" si="15"/>
        <v>0</v>
      </c>
      <c r="Z8" s="1">
        <f t="shared" si="16"/>
        <v>168.73211494004292</v>
      </c>
      <c r="AA8">
        <f t="shared" si="17"/>
        <v>229.55285757333701</v>
      </c>
      <c r="AB8">
        <v>0.79129799999999995</v>
      </c>
      <c r="AC8">
        <v>229.00955418000001</v>
      </c>
      <c r="AD8">
        <f t="shared" si="18"/>
        <v>230.31778167011669</v>
      </c>
      <c r="AE8" s="1">
        <f t="shared" si="19"/>
        <v>5.5950598636670392</v>
      </c>
      <c r="AF8">
        <f t="shared" si="7"/>
        <v>0.68440691133253317</v>
      </c>
      <c r="AG8">
        <f t="shared" si="20"/>
        <v>0.68440691133253317</v>
      </c>
      <c r="AH8">
        <f t="shared" si="21"/>
        <v>0.2372404921193661</v>
      </c>
      <c r="AK8" s="10"/>
      <c r="AM8" s="10"/>
      <c r="AU8" s="1"/>
    </row>
    <row r="9" spans="1:47">
      <c r="A9" s="4" t="s">
        <v>1</v>
      </c>
      <c r="B9" s="4" t="s">
        <v>0</v>
      </c>
      <c r="C9" s="4" t="s">
        <v>2</v>
      </c>
      <c r="D9" s="4" t="s">
        <v>3</v>
      </c>
      <c r="E9" t="s">
        <v>56</v>
      </c>
      <c r="H9">
        <v>5000</v>
      </c>
      <c r="I9">
        <v>16</v>
      </c>
      <c r="J9">
        <f t="shared" si="8"/>
        <v>250000000000</v>
      </c>
      <c r="K9">
        <v>96080003.625</v>
      </c>
      <c r="L9" s="1">
        <f t="shared" si="9"/>
        <v>768640029</v>
      </c>
      <c r="M9" s="10">
        <f t="shared" si="10"/>
        <v>600</v>
      </c>
      <c r="N9">
        <f t="shared" si="0"/>
        <v>5242880</v>
      </c>
      <c r="O9">
        <f t="shared" si="11"/>
        <v>1321.9783155054649</v>
      </c>
      <c r="P9" s="10">
        <f t="shared" si="12"/>
        <v>325.24977956879212</v>
      </c>
      <c r="Q9" s="10">
        <f t="shared" si="1"/>
        <v>1321.9783155054649</v>
      </c>
      <c r="R9">
        <f t="shared" si="2"/>
        <v>1045.5416402355756</v>
      </c>
      <c r="S9" s="10">
        <f t="shared" si="3"/>
        <v>660.98915775273247</v>
      </c>
      <c r="T9" s="1">
        <f t="shared" si="4"/>
        <v>1.0928857314145899</v>
      </c>
      <c r="U9" s="1">
        <f t="shared" si="13"/>
        <v>0</v>
      </c>
      <c r="V9">
        <f t="shared" si="14"/>
        <v>1.0928857314145899</v>
      </c>
      <c r="W9">
        <f t="shared" si="5"/>
        <v>1.0928857314145899</v>
      </c>
      <c r="X9" s="1">
        <f t="shared" si="6"/>
        <v>83.430373982570742</v>
      </c>
      <c r="Y9" s="1">
        <f t="shared" si="15"/>
        <v>0</v>
      </c>
      <c r="Z9" s="1">
        <f t="shared" si="16"/>
        <v>231.78494736401703</v>
      </c>
      <c r="AA9">
        <f t="shared" si="17"/>
        <v>315.21532134658776</v>
      </c>
      <c r="AB9">
        <v>1.0869949999999999</v>
      </c>
      <c r="AC9">
        <v>315.77204749999999</v>
      </c>
      <c r="AD9">
        <f t="shared" si="18"/>
        <v>229.9918582882166</v>
      </c>
      <c r="AE9" s="1">
        <f t="shared" si="19"/>
        <v>5.6569903559813985</v>
      </c>
      <c r="AF9">
        <f t="shared" si="7"/>
        <v>0.54192810588732754</v>
      </c>
      <c r="AG9">
        <f t="shared" si="20"/>
        <v>0.54192810588732754</v>
      </c>
      <c r="AH9">
        <f t="shared" si="21"/>
        <v>0.1763063443455134</v>
      </c>
      <c r="AK9" s="10"/>
      <c r="AM9" s="10"/>
      <c r="AU9" s="1"/>
    </row>
    <row r="10" spans="1:47">
      <c r="A10" s="4" t="s">
        <v>4</v>
      </c>
      <c r="B10" s="4" t="s">
        <v>5</v>
      </c>
      <c r="C10" s="5">
        <v>22347</v>
      </c>
      <c r="D10" s="5">
        <v>23009</v>
      </c>
      <c r="H10">
        <v>5500</v>
      </c>
      <c r="I10">
        <v>8</v>
      </c>
      <c r="J10">
        <f t="shared" si="8"/>
        <v>332750000000</v>
      </c>
      <c r="K10">
        <v>124086783.125</v>
      </c>
      <c r="L10" s="1">
        <f t="shared" si="9"/>
        <v>992694265</v>
      </c>
      <c r="M10" s="10">
        <f t="shared" si="10"/>
        <v>726</v>
      </c>
      <c r="N10">
        <f t="shared" si="0"/>
        <v>5242880</v>
      </c>
      <c r="O10">
        <f t="shared" si="11"/>
        <v>1321.9783155054649</v>
      </c>
      <c r="P10" s="10">
        <f t="shared" si="12"/>
        <v>335.198874146815</v>
      </c>
      <c r="Q10" s="10">
        <f t="shared" si="1"/>
        <v>1321.9783155054649</v>
      </c>
      <c r="R10">
        <f t="shared" si="2"/>
        <v>1065.8023815106969</v>
      </c>
      <c r="S10" s="10">
        <f t="shared" si="3"/>
        <v>660.98915775273247</v>
      </c>
      <c r="T10" s="1">
        <f t="shared" si="4"/>
        <v>1.4546309085128193</v>
      </c>
      <c r="U10" s="1">
        <f t="shared" si="13"/>
        <v>0</v>
      </c>
      <c r="V10">
        <f t="shared" si="14"/>
        <v>1.4546309085128193</v>
      </c>
      <c r="W10">
        <f t="shared" si="5"/>
        <v>1.4546309085128193</v>
      </c>
      <c r="X10" s="1">
        <f t="shared" si="6"/>
        <v>111.04582777080167</v>
      </c>
      <c r="Y10" s="1">
        <f t="shared" si="15"/>
        <v>0</v>
      </c>
      <c r="Z10" s="1">
        <f t="shared" si="16"/>
        <v>307.85447289779302</v>
      </c>
      <c r="AA10">
        <f t="shared" si="17"/>
        <v>418.9003006685947</v>
      </c>
      <c r="AB10">
        <v>1.4437359999999999</v>
      </c>
      <c r="AC10">
        <v>418.98662455999994</v>
      </c>
      <c r="AD10">
        <f t="shared" si="18"/>
        <v>230.47842541849755</v>
      </c>
      <c r="AE10" s="1">
        <f t="shared" si="19"/>
        <v>5.5006968864113661</v>
      </c>
      <c r="AF10">
        <f t="shared" si="7"/>
        <v>0.75463301551110307</v>
      </c>
      <c r="AG10">
        <f t="shared" si="20"/>
        <v>0.75463301551110307</v>
      </c>
      <c r="AH10">
        <f t="shared" si="21"/>
        <v>2.0603018412794535E-2</v>
      </c>
      <c r="AK10" s="10"/>
      <c r="AM10" s="10"/>
      <c r="AU10" s="1"/>
    </row>
    <row r="11" spans="1:47">
      <c r="A11" s="4" t="s">
        <v>4</v>
      </c>
      <c r="B11" s="4" t="s">
        <v>6</v>
      </c>
      <c r="C11" s="5">
        <v>78.900000000000006</v>
      </c>
      <c r="D11" s="5">
        <v>860.64</v>
      </c>
      <c r="H11">
        <v>6000</v>
      </c>
      <c r="I11">
        <v>8</v>
      </c>
      <c r="J11">
        <f t="shared" si="8"/>
        <v>432000000000</v>
      </c>
      <c r="K11">
        <v>162678466.875</v>
      </c>
      <c r="L11" s="1">
        <f t="shared" si="9"/>
        <v>1301427735</v>
      </c>
      <c r="M11" s="10">
        <f t="shared" si="10"/>
        <v>864</v>
      </c>
      <c r="N11">
        <f t="shared" si="0"/>
        <v>5242880</v>
      </c>
      <c r="O11">
        <f t="shared" si="11"/>
        <v>1321.9783155054649</v>
      </c>
      <c r="P11" s="10">
        <f t="shared" si="12"/>
        <v>331.94313320823767</v>
      </c>
      <c r="Q11" s="10">
        <f t="shared" si="1"/>
        <v>1321.9783155054649</v>
      </c>
      <c r="R11">
        <f t="shared" si="2"/>
        <v>1083.2960098004908</v>
      </c>
      <c r="S11" s="10">
        <f t="shared" si="3"/>
        <v>660.98915775273247</v>
      </c>
      <c r="T11" s="1">
        <f t="shared" si="4"/>
        <v>1.8885065438844113</v>
      </c>
      <c r="U11" s="1">
        <f t="shared" si="13"/>
        <v>0</v>
      </c>
      <c r="V11">
        <f t="shared" si="14"/>
        <v>1.8885065438844113</v>
      </c>
      <c r="W11">
        <f t="shared" si="5"/>
        <v>1.8885065438844113</v>
      </c>
      <c r="X11" s="1">
        <f t="shared" si="6"/>
        <v>144.16768624188225</v>
      </c>
      <c r="Y11" s="1">
        <f t="shared" si="15"/>
        <v>0</v>
      </c>
      <c r="Z11" s="1">
        <f t="shared" si="16"/>
        <v>396.3843624619613</v>
      </c>
      <c r="AA11">
        <f t="shared" si="17"/>
        <v>540.55204870384352</v>
      </c>
      <c r="AB11">
        <v>1.8589119999999999</v>
      </c>
      <c r="AC11">
        <v>540.68600418547328</v>
      </c>
      <c r="AD11">
        <f t="shared" si="18"/>
        <v>232.39400251329809</v>
      </c>
      <c r="AE11" s="1">
        <f t="shared" si="19"/>
        <v>5.6008148207123307</v>
      </c>
      <c r="AF11">
        <f t="shared" si="7"/>
        <v>1.5920357652439387</v>
      </c>
      <c r="AG11">
        <f t="shared" si="20"/>
        <v>1.5920357652439387</v>
      </c>
      <c r="AH11">
        <f t="shared" si="21"/>
        <v>2.4775096931083838E-2</v>
      </c>
      <c r="AK11" s="10"/>
      <c r="AM11" s="10"/>
      <c r="AU11" s="1"/>
    </row>
    <row r="12" spans="1:47">
      <c r="A12" s="4" t="s">
        <v>7</v>
      </c>
      <c r="B12" s="4" t="s">
        <v>5</v>
      </c>
      <c r="C12" s="5">
        <v>1100</v>
      </c>
      <c r="D12" s="5">
        <v>1630</v>
      </c>
      <c r="H12">
        <v>6500</v>
      </c>
      <c r="I12">
        <v>8</v>
      </c>
      <c r="J12">
        <f t="shared" si="8"/>
        <v>549250000000</v>
      </c>
      <c r="K12">
        <v>202150105.5</v>
      </c>
      <c r="L12" s="1">
        <f t="shared" si="9"/>
        <v>1617200844</v>
      </c>
      <c r="M12" s="10">
        <f t="shared" si="10"/>
        <v>1014</v>
      </c>
      <c r="N12">
        <f t="shared" si="0"/>
        <v>5242880</v>
      </c>
      <c r="O12">
        <f t="shared" si="11"/>
        <v>1321.9783155054649</v>
      </c>
      <c r="P12" s="10">
        <f t="shared" si="12"/>
        <v>339.63004783096687</v>
      </c>
      <c r="Q12" s="10">
        <f t="shared" si="1"/>
        <v>1321.9783155054649</v>
      </c>
      <c r="R12">
        <f t="shared" si="2"/>
        <v>1098.553167010441</v>
      </c>
      <c r="S12" s="10">
        <f t="shared" si="3"/>
        <v>660.98915775273247</v>
      </c>
      <c r="T12" s="1">
        <f t="shared" si="4"/>
        <v>2.401069951917854</v>
      </c>
      <c r="U12" s="1">
        <f t="shared" si="13"/>
        <v>0</v>
      </c>
      <c r="V12">
        <f t="shared" si="14"/>
        <v>2.401069951917854</v>
      </c>
      <c r="W12">
        <f t="shared" si="5"/>
        <v>2.401069951917854</v>
      </c>
      <c r="X12" s="1">
        <f t="shared" si="6"/>
        <v>183.29653163970792</v>
      </c>
      <c r="Y12" s="1">
        <f t="shared" si="15"/>
        <v>0</v>
      </c>
      <c r="Z12" s="1">
        <f t="shared" si="16"/>
        <v>501.60007295095613</v>
      </c>
      <c r="AA12">
        <f t="shared" si="17"/>
        <v>684.89660459066408</v>
      </c>
      <c r="AB12">
        <v>2.3523390000000002</v>
      </c>
      <c r="AC12">
        <v>682.67818203750005</v>
      </c>
      <c r="AD12">
        <f t="shared" si="18"/>
        <v>233.4910061857581</v>
      </c>
      <c r="AE12" s="1">
        <f t="shared" si="19"/>
        <v>5.4998904290580555</v>
      </c>
      <c r="AF12">
        <f t="shared" si="7"/>
        <v>2.0715956296202975</v>
      </c>
      <c r="AG12">
        <f t="shared" si="20"/>
        <v>2.0715956296202975</v>
      </c>
      <c r="AH12">
        <f t="shared" si="21"/>
        <v>0.32495875971061466</v>
      </c>
      <c r="AK12" s="10"/>
      <c r="AM12" s="10"/>
      <c r="AU12" s="1"/>
    </row>
    <row r="13" spans="1:47">
      <c r="A13" s="4" t="s">
        <v>7</v>
      </c>
      <c r="B13" s="4" t="s">
        <v>6</v>
      </c>
      <c r="C13" s="5">
        <v>26.73</v>
      </c>
      <c r="D13" s="5">
        <v>1150</v>
      </c>
      <c r="H13">
        <v>7500</v>
      </c>
      <c r="I13">
        <v>4</v>
      </c>
      <c r="J13">
        <f t="shared" si="8"/>
        <v>843750000000</v>
      </c>
      <c r="K13">
        <v>306042928.5</v>
      </c>
      <c r="L13" s="1">
        <f t="shared" si="9"/>
        <v>2448343428</v>
      </c>
      <c r="M13" s="10">
        <f t="shared" si="10"/>
        <v>1350</v>
      </c>
      <c r="N13">
        <f t="shared" si="0"/>
        <v>5242880</v>
      </c>
      <c r="O13">
        <f t="shared" si="11"/>
        <v>1321.9783155054649</v>
      </c>
      <c r="P13" s="10">
        <f t="shared" si="12"/>
        <v>344.6207710693763</v>
      </c>
      <c r="Q13" s="10">
        <f t="shared" si="1"/>
        <v>1321.9783155054649</v>
      </c>
      <c r="R13">
        <f t="shared" si="2"/>
        <v>1123.8791359149816</v>
      </c>
      <c r="S13" s="10">
        <f t="shared" si="3"/>
        <v>660.98915775273247</v>
      </c>
      <c r="T13" s="1">
        <f t="shared" si="4"/>
        <v>3.6884893435242412</v>
      </c>
      <c r="U13" s="1">
        <f t="shared" si="13"/>
        <v>0</v>
      </c>
      <c r="V13">
        <f t="shared" si="14"/>
        <v>3.6884893435242412</v>
      </c>
      <c r="W13">
        <f t="shared" si="5"/>
        <v>3.6884893435242412</v>
      </c>
      <c r="X13" s="1">
        <f t="shared" si="6"/>
        <v>281.57751219117625</v>
      </c>
      <c r="Y13" s="1">
        <f t="shared" si="15"/>
        <v>0</v>
      </c>
      <c r="Z13" s="1">
        <f t="shared" si="16"/>
        <v>768.18042960932405</v>
      </c>
      <c r="AA13">
        <f t="shared" si="17"/>
        <v>1049.7579418005002</v>
      </c>
      <c r="AB13">
        <v>3.6025130000000001</v>
      </c>
      <c r="AC13">
        <v>1054.27542945</v>
      </c>
      <c r="AD13">
        <f t="shared" si="18"/>
        <v>234.21150735611502</v>
      </c>
      <c r="AE13" s="1">
        <f t="shared" si="19"/>
        <v>5.436967867707903</v>
      </c>
      <c r="AF13">
        <f t="shared" si="7"/>
        <v>2.3865658090405533</v>
      </c>
      <c r="AG13">
        <f t="shared" si="20"/>
        <v>2.3865658090405533</v>
      </c>
      <c r="AH13">
        <f t="shared" si="21"/>
        <v>0.42849216848926336</v>
      </c>
      <c r="AK13" s="10"/>
      <c r="AM13" s="10"/>
      <c r="AU13" s="1"/>
    </row>
    <row r="14" spans="1:47">
      <c r="A14" s="4" t="s">
        <v>8</v>
      </c>
      <c r="B14" s="4" t="s">
        <v>5</v>
      </c>
      <c r="C14" s="11">
        <v>6.7511000000000001</v>
      </c>
      <c r="D14" s="11">
        <v>21.844899999999999</v>
      </c>
      <c r="H14">
        <v>8000</v>
      </c>
      <c r="I14">
        <v>4</v>
      </c>
      <c r="J14">
        <f t="shared" si="8"/>
        <v>1024000000000</v>
      </c>
      <c r="K14">
        <v>368630466.75</v>
      </c>
      <c r="L14" s="1">
        <f t="shared" si="9"/>
        <v>2949043734</v>
      </c>
      <c r="M14" s="10">
        <f t="shared" si="10"/>
        <v>1536</v>
      </c>
      <c r="N14">
        <f t="shared" si="0"/>
        <v>5242880</v>
      </c>
      <c r="O14">
        <f t="shared" si="11"/>
        <v>1321.9783155054649</v>
      </c>
      <c r="P14" s="10">
        <f t="shared" si="12"/>
        <v>347.23120182794821</v>
      </c>
      <c r="Q14" s="10">
        <f t="shared" si="1"/>
        <v>1321.9783155054649</v>
      </c>
      <c r="R14">
        <f t="shared" si="2"/>
        <v>1134.5045189016048</v>
      </c>
      <c r="S14" s="10">
        <f t="shared" si="3"/>
        <v>660.98915775273247</v>
      </c>
      <c r="T14" s="1">
        <f t="shared" si="4"/>
        <v>4.4764599558741605</v>
      </c>
      <c r="U14" s="1">
        <f t="shared" si="13"/>
        <v>0</v>
      </c>
      <c r="V14">
        <f t="shared" si="14"/>
        <v>4.4764599558741605</v>
      </c>
      <c r="W14">
        <f t="shared" si="5"/>
        <v>4.4764599558741605</v>
      </c>
      <c r="X14" s="1">
        <f t="shared" si="6"/>
        <v>341.73081183260979</v>
      </c>
      <c r="Y14" s="1">
        <f t="shared" si="15"/>
        <v>0</v>
      </c>
      <c r="Z14" s="1">
        <f t="shared" si="16"/>
        <v>929.79669261031972</v>
      </c>
      <c r="AA14">
        <f t="shared" si="17"/>
        <v>1271.5275044429295</v>
      </c>
      <c r="AB14">
        <v>4.3604399999999996</v>
      </c>
      <c r="AC14">
        <v>1271.2045237499999</v>
      </c>
      <c r="AD14">
        <f t="shared" si="18"/>
        <v>234.83868600416471</v>
      </c>
      <c r="AE14" s="1">
        <f t="shared" si="19"/>
        <v>5.4105434020419958</v>
      </c>
      <c r="AF14">
        <f t="shared" si="7"/>
        <v>2.6607396472411224</v>
      </c>
      <c r="AG14">
        <f t="shared" si="20"/>
        <v>2.6607396472411224</v>
      </c>
      <c r="AH14">
        <f t="shared" si="21"/>
        <v>2.5407453080549557E-2</v>
      </c>
      <c r="AK14" s="10"/>
      <c r="AM14" s="10"/>
    </row>
    <row r="15" spans="1:47">
      <c r="A15" s="4" t="s">
        <v>8</v>
      </c>
      <c r="B15" s="4" t="s">
        <v>6</v>
      </c>
      <c r="C15" s="5">
        <v>13.1629</v>
      </c>
      <c r="D15" s="5">
        <v>46.174599999999998</v>
      </c>
      <c r="H15">
        <v>8500</v>
      </c>
      <c r="I15">
        <v>2</v>
      </c>
      <c r="J15">
        <f t="shared" si="8"/>
        <v>1228250000000</v>
      </c>
      <c r="K15">
        <v>439253229.5</v>
      </c>
      <c r="L15" s="1">
        <f t="shared" si="9"/>
        <v>3514025836</v>
      </c>
      <c r="M15" s="10">
        <f t="shared" si="10"/>
        <v>1734</v>
      </c>
      <c r="N15">
        <f t="shared" si="0"/>
        <v>5242880</v>
      </c>
      <c r="O15">
        <f t="shared" si="11"/>
        <v>1321.9783155054649</v>
      </c>
      <c r="P15" s="10">
        <f t="shared" si="12"/>
        <v>349.52787979445009</v>
      </c>
      <c r="Q15" s="10">
        <f t="shared" si="1"/>
        <v>1321.9783155054649</v>
      </c>
      <c r="R15">
        <f t="shared" si="2"/>
        <v>1144.0481052638299</v>
      </c>
      <c r="S15" s="10">
        <f t="shared" si="3"/>
        <v>660.98915775273247</v>
      </c>
      <c r="T15" s="1">
        <f t="shared" si="4"/>
        <v>5.3693475984398802</v>
      </c>
      <c r="U15" s="1">
        <f t="shared" si="13"/>
        <v>0</v>
      </c>
      <c r="V15">
        <f t="shared" si="14"/>
        <v>5.3693475984398802</v>
      </c>
      <c r="W15">
        <f t="shared" si="5"/>
        <v>5.3693475984398802</v>
      </c>
      <c r="X15" s="1">
        <f t="shared" si="6"/>
        <v>409.89342737637008</v>
      </c>
      <c r="Y15" s="1">
        <f t="shared" si="15"/>
        <v>0</v>
      </c>
      <c r="Z15" s="1">
        <f t="shared" si="16"/>
        <v>1192.5940541756238</v>
      </c>
      <c r="AA15">
        <f t="shared" si="17"/>
        <v>1602.4874815519938</v>
      </c>
      <c r="AB15">
        <v>5.592873</v>
      </c>
      <c r="AC15">
        <v>1624.4188913308476</v>
      </c>
      <c r="AD15">
        <f t="shared" si="18"/>
        <v>219.60984989289048</v>
      </c>
      <c r="AE15" s="1">
        <f t="shared" si="19"/>
        <v>5.0264339433418206</v>
      </c>
      <c r="AF15">
        <f t="shared" si="7"/>
        <v>3.9966114295840405</v>
      </c>
      <c r="AG15">
        <f t="shared" si="20"/>
        <v>3.9966114295840405</v>
      </c>
      <c r="AH15">
        <f t="shared" si="21"/>
        <v>1.3501080229918956</v>
      </c>
      <c r="AK15" s="10"/>
      <c r="AM15" s="10"/>
    </row>
    <row r="16" spans="1:47">
      <c r="B16">
        <v>0</v>
      </c>
      <c r="C16">
        <v>1.51164127089087</v>
      </c>
      <c r="D16">
        <v>0</v>
      </c>
      <c r="E16">
        <v>1.6087410301713501</v>
      </c>
      <c r="F16">
        <v>28.030399340729002</v>
      </c>
      <c r="H16">
        <v>9000</v>
      </c>
      <c r="I16">
        <v>2</v>
      </c>
      <c r="J16">
        <f t="shared" si="8"/>
        <v>1458000000000</v>
      </c>
      <c r="K16">
        <v>517835428</v>
      </c>
      <c r="L16" s="1">
        <f t="shared" si="9"/>
        <v>4142683424</v>
      </c>
      <c r="M16" s="10">
        <f t="shared" si="10"/>
        <v>1944</v>
      </c>
      <c r="N16">
        <f t="shared" si="0"/>
        <v>5242880</v>
      </c>
      <c r="O16">
        <f t="shared" si="11"/>
        <v>1321.9783155054649</v>
      </c>
      <c r="P16" s="10">
        <f t="shared" si="12"/>
        <v>351.94579232226653</v>
      </c>
      <c r="Q16" s="10">
        <f t="shared" si="1"/>
        <v>1321.9783155054649</v>
      </c>
      <c r="R16">
        <f t="shared" si="2"/>
        <v>1152.6671027468199</v>
      </c>
      <c r="S16" s="10">
        <f t="shared" si="3"/>
        <v>660.98915775273247</v>
      </c>
      <c r="T16" s="1">
        <f t="shared" si="4"/>
        <v>6.3737095856098884</v>
      </c>
      <c r="U16" s="1">
        <f t="shared" si="13"/>
        <v>0</v>
      </c>
      <c r="V16">
        <f t="shared" si="14"/>
        <v>6.3737095856098884</v>
      </c>
      <c r="W16">
        <f t="shared" si="5"/>
        <v>6.3737095856098884</v>
      </c>
      <c r="X16" s="1">
        <f t="shared" si="6"/>
        <v>486.56594106635259</v>
      </c>
      <c r="Y16" s="1">
        <f t="shared" si="15"/>
        <v>0</v>
      </c>
      <c r="Z16" s="1">
        <f t="shared" si="16"/>
        <v>1324.0376208422219</v>
      </c>
      <c r="AA16">
        <f t="shared" si="17"/>
        <v>1810.6035619085746</v>
      </c>
      <c r="AB16">
        <v>6.2092999999999998</v>
      </c>
      <c r="AC16">
        <v>1806.1724736374927</v>
      </c>
      <c r="AD16">
        <f t="shared" si="18"/>
        <v>234.80907670751935</v>
      </c>
      <c r="AE16" s="1">
        <f t="shared" si="19"/>
        <v>5.337391878633662</v>
      </c>
      <c r="AF16">
        <f t="shared" si="7"/>
        <v>2.6477958161127439</v>
      </c>
      <c r="AG16">
        <f t="shared" si="20"/>
        <v>2.6477958161127439</v>
      </c>
      <c r="AH16">
        <f t="shared" si="21"/>
        <v>0.24533029573627144</v>
      </c>
      <c r="AK16" s="10"/>
      <c r="AM16" s="10"/>
    </row>
    <row r="17" spans="1:55">
      <c r="A17" t="s">
        <v>57</v>
      </c>
      <c r="H17">
        <v>9500</v>
      </c>
      <c r="I17">
        <v>2</v>
      </c>
      <c r="J17">
        <f t="shared" si="8"/>
        <v>1714750000000</v>
      </c>
      <c r="K17">
        <v>608405696.5</v>
      </c>
      <c r="L17" s="1">
        <f t="shared" si="9"/>
        <v>4867245572</v>
      </c>
      <c r="M17" s="10">
        <f t="shared" si="10"/>
        <v>2166</v>
      </c>
      <c r="N17">
        <f t="shared" si="0"/>
        <v>5242880</v>
      </c>
      <c r="O17">
        <f t="shared" si="11"/>
        <v>1321.9783155054649</v>
      </c>
      <c r="P17" s="10">
        <f t="shared" si="12"/>
        <v>352.3039827422129</v>
      </c>
      <c r="Q17" s="10">
        <f t="shared" si="1"/>
        <v>1321.9783155054649</v>
      </c>
      <c r="R17">
        <f t="shared" si="2"/>
        <v>1160.4896656748965</v>
      </c>
      <c r="S17" s="10">
        <f t="shared" si="3"/>
        <v>660.98915775273247</v>
      </c>
      <c r="T17" s="1">
        <f t="shared" si="4"/>
        <v>7.4961032317726719</v>
      </c>
      <c r="U17" s="1">
        <f t="shared" si="13"/>
        <v>0</v>
      </c>
      <c r="V17">
        <f t="shared" si="14"/>
        <v>7.4961032317726719</v>
      </c>
      <c r="W17">
        <f t="shared" si="5"/>
        <v>7.4961032317726719</v>
      </c>
      <c r="X17" s="1">
        <f t="shared" si="6"/>
        <v>572.24893514645271</v>
      </c>
      <c r="Y17" s="1">
        <f t="shared" si="15"/>
        <v>0</v>
      </c>
      <c r="Z17" s="1">
        <f t="shared" si="16"/>
        <v>1582.4393642998421</v>
      </c>
      <c r="AA17">
        <f t="shared" si="17"/>
        <v>2154.6882994462949</v>
      </c>
      <c r="AB17">
        <v>7.421119</v>
      </c>
      <c r="AC17">
        <v>2155.5496418495791</v>
      </c>
      <c r="AD17">
        <f t="shared" si="18"/>
        <v>231.06353637503994</v>
      </c>
      <c r="AE17" s="1">
        <f t="shared" si="19"/>
        <v>5.2469128410418966</v>
      </c>
      <c r="AF17">
        <f t="shared" si="7"/>
        <v>1.0104167817908847</v>
      </c>
      <c r="AG17">
        <f t="shared" si="20"/>
        <v>1.0104167817908847</v>
      </c>
      <c r="AH17">
        <f t="shared" si="21"/>
        <v>3.9959293284710387E-2</v>
      </c>
      <c r="AK17" s="10"/>
      <c r="AM17" s="10"/>
    </row>
    <row r="18" spans="1:55">
      <c r="B18" t="s">
        <v>29</v>
      </c>
      <c r="C18" t="s">
        <v>26</v>
      </c>
      <c r="D18" t="s">
        <v>30</v>
      </c>
      <c r="E18" t="s">
        <v>27</v>
      </c>
      <c r="F18" t="s">
        <v>28</v>
      </c>
      <c r="H18">
        <v>10000</v>
      </c>
      <c r="I18">
        <v>2</v>
      </c>
      <c r="J18">
        <f t="shared" si="8"/>
        <v>2000000000000</v>
      </c>
      <c r="K18">
        <v>703284608</v>
      </c>
      <c r="L18" s="1">
        <f t="shared" si="9"/>
        <v>5626276864</v>
      </c>
      <c r="M18" s="10">
        <f t="shared" si="10"/>
        <v>2400</v>
      </c>
      <c r="N18">
        <f t="shared" si="0"/>
        <v>5242880</v>
      </c>
      <c r="O18">
        <f t="shared" si="11"/>
        <v>1321.9783155054649</v>
      </c>
      <c r="P18" s="10">
        <f t="shared" si="12"/>
        <v>355.47486345670171</v>
      </c>
      <c r="Q18" s="10">
        <f t="shared" si="1"/>
        <v>1321.9783155054649</v>
      </c>
      <c r="R18">
        <f t="shared" si="2"/>
        <v>1167.6213102219194</v>
      </c>
      <c r="S18" s="10">
        <f t="shared" si="3"/>
        <v>660.98915775273247</v>
      </c>
      <c r="T18" s="1">
        <f t="shared" si="4"/>
        <v>8.7430858513167191</v>
      </c>
      <c r="U18" s="1">
        <f t="shared" si="13"/>
        <v>0</v>
      </c>
      <c r="V18">
        <f t="shared" si="14"/>
        <v>8.7430858513167191</v>
      </c>
      <c r="W18">
        <f t="shared" si="5"/>
        <v>8.7430858513167191</v>
      </c>
      <c r="X18" s="1">
        <f t="shared" si="6"/>
        <v>667.44299186056594</v>
      </c>
      <c r="Y18" s="1">
        <f t="shared" si="15"/>
        <v>0</v>
      </c>
      <c r="Z18" s="1">
        <f t="shared" si="16"/>
        <v>1810.419566641282</v>
      </c>
      <c r="AA18">
        <f t="shared" si="17"/>
        <v>2477.8625585018481</v>
      </c>
      <c r="AB18">
        <v>8.4902709999999999</v>
      </c>
      <c r="AC18">
        <v>2472.3669151999998</v>
      </c>
      <c r="AD18">
        <f t="shared" si="18"/>
        <v>235.56374113382248</v>
      </c>
      <c r="AE18" s="1">
        <f t="shared" si="19"/>
        <v>5.3013873069540418</v>
      </c>
      <c r="AF18">
        <f t="shared" si="7"/>
        <v>2.9777006095178731</v>
      </c>
      <c r="AG18">
        <f t="shared" si="20"/>
        <v>2.9777006095178731</v>
      </c>
      <c r="AH18">
        <f t="shared" si="21"/>
        <v>0.22228267447122588</v>
      </c>
      <c r="AK18" s="10"/>
      <c r="AM18" s="10"/>
    </row>
    <row r="19" spans="1:55">
      <c r="A19" t="s">
        <v>14</v>
      </c>
      <c r="B19">
        <v>4.3715429256583598E-3</v>
      </c>
      <c r="C19">
        <v>0</v>
      </c>
      <c r="D19">
        <v>3.3372149593028297E-2</v>
      </c>
      <c r="E19">
        <v>0</v>
      </c>
      <c r="F19">
        <v>21.323460306994701</v>
      </c>
      <c r="L19" s="1"/>
      <c r="M19" s="10"/>
      <c r="P19" s="10"/>
      <c r="Q19" s="10"/>
      <c r="S19" s="10"/>
      <c r="AD19">
        <f>AVERAGE(AD3:AD18)</f>
        <v>228.91399126349759</v>
      </c>
      <c r="AE19" s="1">
        <f>AVERAGE(AE3:AE18)</f>
        <v>5.4609846191498583</v>
      </c>
      <c r="AK19" s="10"/>
      <c r="AM19" s="10"/>
    </row>
    <row r="20" spans="1:55">
      <c r="A20" t="s">
        <v>13</v>
      </c>
      <c r="B20">
        <v>0</v>
      </c>
      <c r="C20">
        <v>159.58567844352501</v>
      </c>
      <c r="D20">
        <v>0</v>
      </c>
      <c r="E20">
        <v>71.0172522098092</v>
      </c>
      <c r="F20">
        <v>24.545385321924702</v>
      </c>
      <c r="O20" s="9"/>
      <c r="AK20" s="10"/>
      <c r="AM20" s="10"/>
    </row>
    <row r="21" spans="1:55">
      <c r="A21" t="s">
        <v>16</v>
      </c>
      <c r="B21">
        <v>0</v>
      </c>
      <c r="C21">
        <v>0.231814784006217</v>
      </c>
      <c r="D21">
        <v>0</v>
      </c>
      <c r="E21">
        <v>3.3172476099623802E-2</v>
      </c>
      <c r="F21">
        <v>24.479980745576398</v>
      </c>
      <c r="H21" s="4" t="s">
        <v>46</v>
      </c>
      <c r="I21" s="4"/>
      <c r="O21" s="9"/>
      <c r="P21" s="9"/>
      <c r="AK21" s="10"/>
      <c r="AM21" s="10"/>
    </row>
    <row r="22" spans="1:55">
      <c r="A22" t="s">
        <v>15</v>
      </c>
      <c r="B22">
        <v>0</v>
      </c>
      <c r="C22">
        <v>0.31435348718071698</v>
      </c>
      <c r="D22">
        <v>0</v>
      </c>
      <c r="E22">
        <v>1.1166970582540701</v>
      </c>
      <c r="F22">
        <v>24.662166093252299</v>
      </c>
      <c r="H22" t="s">
        <v>32</v>
      </c>
      <c r="I22" t="s">
        <v>72</v>
      </c>
      <c r="J22" t="s">
        <v>33</v>
      </c>
      <c r="K22" t="s">
        <v>74</v>
      </c>
      <c r="L22" t="s">
        <v>73</v>
      </c>
      <c r="M22" t="s">
        <v>61</v>
      </c>
      <c r="N22" t="s">
        <v>71</v>
      </c>
      <c r="O22" t="s">
        <v>69</v>
      </c>
      <c r="P22" s="9" t="s">
        <v>59</v>
      </c>
      <c r="Q22" t="s">
        <v>66</v>
      </c>
      <c r="R22" t="s">
        <v>70</v>
      </c>
      <c r="S22" t="s">
        <v>67</v>
      </c>
      <c r="T22" t="s">
        <v>34</v>
      </c>
      <c r="U22" t="s">
        <v>35</v>
      </c>
      <c r="V22" t="s">
        <v>36</v>
      </c>
      <c r="W22" t="s">
        <v>37</v>
      </c>
      <c r="X22" t="s">
        <v>38</v>
      </c>
      <c r="Y22" t="s">
        <v>39</v>
      </c>
      <c r="Z22" t="s">
        <v>40</v>
      </c>
      <c r="AA22" t="s">
        <v>41</v>
      </c>
      <c r="AB22" t="s">
        <v>42</v>
      </c>
      <c r="AC22" t="s">
        <v>43</v>
      </c>
      <c r="AD22" t="s">
        <v>25</v>
      </c>
      <c r="AE22" t="s">
        <v>97</v>
      </c>
      <c r="AF22" t="s">
        <v>44</v>
      </c>
      <c r="AG22" t="s">
        <v>45</v>
      </c>
      <c r="AK22" s="10"/>
      <c r="AM22" s="10"/>
    </row>
    <row r="23" spans="1:55">
      <c r="A23" t="s">
        <v>18</v>
      </c>
      <c r="B23">
        <v>0</v>
      </c>
      <c r="C23">
        <v>0.23355375796785999</v>
      </c>
      <c r="D23">
        <v>0</v>
      </c>
      <c r="E23">
        <v>1.4045123239088499</v>
      </c>
      <c r="F23">
        <v>21.860729587462199</v>
      </c>
      <c r="H23">
        <v>1400</v>
      </c>
      <c r="I23">
        <v>4</v>
      </c>
      <c r="J23">
        <f t="shared" ref="J23:J39" si="22">2*H23^3</f>
        <v>5488000000</v>
      </c>
      <c r="K23" s="6">
        <v>634130.75</v>
      </c>
      <c r="L23">
        <f>K23*8</f>
        <v>5073046</v>
      </c>
      <c r="M23" s="10">
        <f>(3*H23^2)*8/1000000</f>
        <v>47.04</v>
      </c>
      <c r="N23">
        <f t="shared" ref="N23:N39" si="23">40*2^20/8</f>
        <v>5242880</v>
      </c>
      <c r="O23">
        <f t="shared" ref="O23:O39" si="24">SQRT(N23/3)</f>
        <v>1321.9783155054649</v>
      </c>
      <c r="P23" s="10">
        <f>J23/L23</f>
        <v>1081.7958283839728</v>
      </c>
      <c r="Q23" s="10">
        <f>SQRT(N23/3)</f>
        <v>1321.9783155054649</v>
      </c>
      <c r="R23">
        <f t="shared" ref="R23:R39" si="25">H23/(1+H23/O23)</f>
        <v>679.93548338167682</v>
      </c>
      <c r="S23" s="10">
        <f t="shared" ref="S23:S39" si="26">0.5*SQRT(N23/3)</f>
        <v>660.98915775273247</v>
      </c>
      <c r="T23" s="1">
        <f t="shared" ref="T23:T39" si="27">$B$28*J23</f>
        <v>0</v>
      </c>
      <c r="U23" s="1">
        <f>$C$28*L23</f>
        <v>0.80958548768521077</v>
      </c>
      <c r="V23">
        <f t="shared" ref="V23:V39" si="28">T23+U23</f>
        <v>0.80958548768521077</v>
      </c>
      <c r="W23">
        <f t="shared" ref="W23:W39" si="29">MAX(T23,U23)</f>
        <v>0.80958548768521077</v>
      </c>
      <c r="X23" s="1">
        <f t="shared" ref="X23:X39" si="30">$D$28*J23</f>
        <v>0</v>
      </c>
      <c r="Y23" s="1">
        <f>$E$28*L23</f>
        <v>3.6027378725396373</v>
      </c>
      <c r="Z23" s="1">
        <f t="shared" ref="Z23:Z39" si="31">AB23*$F$28</f>
        <v>5617.9928562754903</v>
      </c>
      <c r="AA23">
        <f t="shared" ref="AA23:AA39" si="32">SUM(X23:Z23)</f>
        <v>5621.5955941480297</v>
      </c>
      <c r="AB23">
        <v>22.88818359375</v>
      </c>
      <c r="AC23">
        <v>5587.2917175292969</v>
      </c>
      <c r="AD23">
        <f>J23/(AB23*1000000000)</f>
        <v>0.23977437866666668</v>
      </c>
      <c r="AE23">
        <f>(L23*8)/AB23/1000000000</f>
        <v>1.7731580941653332E-3</v>
      </c>
      <c r="AF23">
        <f>ABS(V23-AB23)/ABS(AB23)*100</f>
        <v>96.462867031937463</v>
      </c>
      <c r="AG23">
        <f t="shared" ref="AG23:AG39" si="33">ABS(AA23-AC23)/ABS(AC23)*100</f>
        <v>0.61396251266261104</v>
      </c>
      <c r="AK23" s="10"/>
      <c r="AM23" s="10"/>
    </row>
    <row r="24" spans="1:55">
      <c r="A24" t="s">
        <v>17</v>
      </c>
      <c r="B24">
        <v>0</v>
      </c>
      <c r="C24">
        <v>0.23441415872195101</v>
      </c>
      <c r="D24">
        <v>0</v>
      </c>
      <c r="E24">
        <v>1.4220864924913601</v>
      </c>
      <c r="F24">
        <v>21.9033508082026</v>
      </c>
      <c r="H24">
        <v>1500</v>
      </c>
      <c r="I24">
        <v>4</v>
      </c>
      <c r="J24">
        <f t="shared" si="22"/>
        <v>6750000000</v>
      </c>
      <c r="K24">
        <v>2563328.5</v>
      </c>
      <c r="L24">
        <f t="shared" ref="L24:L38" si="34">K24*8</f>
        <v>20506628</v>
      </c>
      <c r="M24" s="10">
        <f t="shared" ref="M24:M39" si="35">(3*H24^2)*8/1000000</f>
        <v>54</v>
      </c>
      <c r="N24">
        <f t="shared" si="23"/>
        <v>5242880</v>
      </c>
      <c r="O24">
        <f t="shared" si="24"/>
        <v>1321.9783155054649</v>
      </c>
      <c r="P24" s="10">
        <f t="shared" ref="P24:P27" si="36">J24/L24</f>
        <v>329.16186903083235</v>
      </c>
      <c r="Q24" s="10">
        <f t="shared" ref="Q24:Q39" si="37">SQRT(N24/3)</f>
        <v>1321.9783155054649</v>
      </c>
      <c r="R24">
        <f t="shared" si="25"/>
        <v>702.68699882019246</v>
      </c>
      <c r="S24" s="10">
        <f t="shared" si="26"/>
        <v>660.98915775273247</v>
      </c>
      <c r="T24" s="1">
        <f t="shared" si="27"/>
        <v>0</v>
      </c>
      <c r="U24" s="1">
        <f t="shared" ref="U24:U39" si="38">$C$28*L24</f>
        <v>3.2725641419689864</v>
      </c>
      <c r="V24">
        <f t="shared" si="28"/>
        <v>3.2725641419689864</v>
      </c>
      <c r="W24">
        <f t="shared" si="29"/>
        <v>3.2725641419689864</v>
      </c>
      <c r="X24" s="1">
        <f t="shared" si="30"/>
        <v>0</v>
      </c>
      <c r="Y24" s="1">
        <f t="shared" ref="Y24:Y39" si="39">$E$28*L24</f>
        <v>14.563243726487352</v>
      </c>
      <c r="Z24" s="1">
        <f t="shared" si="31"/>
        <v>8089.9097130367054</v>
      </c>
      <c r="AA24">
        <f t="shared" si="32"/>
        <v>8104.472956763193</v>
      </c>
      <c r="AB24">
        <v>32.958984375</v>
      </c>
      <c r="AC24">
        <v>8105.0537109265133</v>
      </c>
      <c r="AD24">
        <f t="shared" ref="AD24:AD39" si="40">J24/(AB24*1000000000)</f>
        <v>0.20480000000000001</v>
      </c>
      <c r="AE24">
        <f t="shared" ref="AE24:AE39" si="41">(L24*8)/AB24/1000000000</f>
        <v>4.9774902689185187E-3</v>
      </c>
      <c r="AF24">
        <f>ABS(V24-AB24)/ABS(AB24)*100</f>
        <v>90.070797981107432</v>
      </c>
      <c r="AG24">
        <f t="shared" si="33"/>
        <v>7.1653339266263723E-3</v>
      </c>
      <c r="AK24" s="10"/>
      <c r="AM24" s="10"/>
    </row>
    <row r="25" spans="1:55">
      <c r="H25">
        <v>1600</v>
      </c>
      <c r="I25">
        <v>2</v>
      </c>
      <c r="J25">
        <f t="shared" si="22"/>
        <v>8192000000</v>
      </c>
      <c r="K25">
        <v>38865307</v>
      </c>
      <c r="L25">
        <f t="shared" si="34"/>
        <v>310922456</v>
      </c>
      <c r="M25" s="10">
        <f t="shared" si="35"/>
        <v>61.44</v>
      </c>
      <c r="N25">
        <f t="shared" si="23"/>
        <v>5242880</v>
      </c>
      <c r="O25">
        <f t="shared" si="24"/>
        <v>1321.9783155054649</v>
      </c>
      <c r="P25" s="10">
        <f t="shared" si="36"/>
        <v>26.347405412235648</v>
      </c>
      <c r="Q25" s="10">
        <f t="shared" si="37"/>
        <v>1321.9783155054649</v>
      </c>
      <c r="R25">
        <f t="shared" si="25"/>
        <v>723.88124634075098</v>
      </c>
      <c r="S25" s="10">
        <f t="shared" si="26"/>
        <v>660.98915775273247</v>
      </c>
      <c r="T25" s="1">
        <f t="shared" si="27"/>
        <v>0</v>
      </c>
      <c r="U25" s="1">
        <f t="shared" si="38"/>
        <v>49.618771084087058</v>
      </c>
      <c r="V25">
        <f t="shared" si="28"/>
        <v>49.618771084087058</v>
      </c>
      <c r="W25">
        <f t="shared" si="29"/>
        <v>49.618771084087058</v>
      </c>
      <c r="X25" s="1">
        <f t="shared" si="30"/>
        <v>0</v>
      </c>
      <c r="Y25" s="1">
        <f t="shared" si="39"/>
        <v>220.80858475445302</v>
      </c>
      <c r="Z25" s="1">
        <f t="shared" si="31"/>
        <v>11011.265998299961</v>
      </c>
      <c r="AA25">
        <f t="shared" si="32"/>
        <v>11232.074583054415</v>
      </c>
      <c r="AB25" s="6">
        <v>44.86083984375</v>
      </c>
      <c r="AC25">
        <v>10979.078813016356</v>
      </c>
      <c r="AD25">
        <f t="shared" si="40"/>
        <v>0.18260915374149661</v>
      </c>
      <c r="AE25">
        <f t="shared" si="41"/>
        <v>5.5446568915417688E-2</v>
      </c>
      <c r="AF25">
        <f t="shared" ref="AF24:AF39" si="42">ABS(V25-AB25)/ABS(AB25)*100</f>
        <v>10.605978971657464</v>
      </c>
      <c r="AG25">
        <f t="shared" si="33"/>
        <v>2.3043442382262214</v>
      </c>
      <c r="AK25" s="10"/>
      <c r="AM25" s="10"/>
    </row>
    <row r="26" spans="1:55">
      <c r="A26" s="4" t="s">
        <v>58</v>
      </c>
      <c r="B26" s="4" t="s">
        <v>29</v>
      </c>
      <c r="C26" s="4" t="s">
        <v>26</v>
      </c>
      <c r="D26" s="4" t="s">
        <v>30</v>
      </c>
      <c r="E26" s="4" t="s">
        <v>27</v>
      </c>
      <c r="F26" s="4" t="s">
        <v>28</v>
      </c>
      <c r="H26">
        <v>1700</v>
      </c>
      <c r="I26">
        <v>2</v>
      </c>
      <c r="J26">
        <f t="shared" si="22"/>
        <v>9826000000</v>
      </c>
      <c r="K26">
        <v>91828457</v>
      </c>
      <c r="L26">
        <f t="shared" si="34"/>
        <v>734627656</v>
      </c>
      <c r="M26" s="10">
        <f t="shared" si="35"/>
        <v>69.36</v>
      </c>
      <c r="N26">
        <f t="shared" si="23"/>
        <v>5242880</v>
      </c>
      <c r="O26">
        <f t="shared" si="24"/>
        <v>1321.9783155054649</v>
      </c>
      <c r="P26" s="10">
        <f t="shared" si="36"/>
        <v>13.375483375485663</v>
      </c>
      <c r="Q26" s="10">
        <f t="shared" si="37"/>
        <v>1321.9783155054649</v>
      </c>
      <c r="R26">
        <f t="shared" si="25"/>
        <v>743.67282016164631</v>
      </c>
      <c r="S26" s="10">
        <f t="shared" si="26"/>
        <v>660.98915775273247</v>
      </c>
      <c r="T26" s="1">
        <f t="shared" si="27"/>
        <v>0</v>
      </c>
      <c r="U26" s="1">
        <f t="shared" si="38"/>
        <v>117.23605288613651</v>
      </c>
      <c r="V26">
        <f t="shared" si="28"/>
        <v>117.23605288613651</v>
      </c>
      <c r="W26">
        <f t="shared" si="29"/>
        <v>117.23605288613651</v>
      </c>
      <c r="X26" s="1">
        <f t="shared" si="30"/>
        <v>0</v>
      </c>
      <c r="Y26" s="1">
        <f t="shared" si="39"/>
        <v>521.71237526452956</v>
      </c>
      <c r="Z26" s="1">
        <f t="shared" si="31"/>
        <v>14382.061712065255</v>
      </c>
      <c r="AA26">
        <f t="shared" si="32"/>
        <v>14903.774087329784</v>
      </c>
      <c r="AB26">
        <v>58.59375</v>
      </c>
      <c r="AC26">
        <v>14327.9296875</v>
      </c>
      <c r="AD26">
        <f t="shared" si="40"/>
        <v>0.16769706666666667</v>
      </c>
      <c r="AE26">
        <f t="shared" si="41"/>
        <v>0.10030116263253333</v>
      </c>
      <c r="AF26">
        <f t="shared" si="42"/>
        <v>100.08286359233965</v>
      </c>
      <c r="AG26">
        <f t="shared" si="33"/>
        <v>4.0190342386462419</v>
      </c>
      <c r="AK26" s="10"/>
      <c r="AM26" s="10"/>
      <c r="BB26" s="1"/>
      <c r="BC26" s="8"/>
    </row>
    <row r="27" spans="1:55">
      <c r="A27" s="4" t="s">
        <v>14</v>
      </c>
      <c r="B27" s="4">
        <f>B19/1000000000</f>
        <v>4.3715429256583597E-12</v>
      </c>
      <c r="C27" s="4">
        <f>C19/1000000000</f>
        <v>0</v>
      </c>
      <c r="D27" s="4">
        <f>D19/100000000</f>
        <v>3.3372149593028299E-10</v>
      </c>
      <c r="E27" s="4">
        <f>E19/100000000</f>
        <v>0</v>
      </c>
      <c r="F27" s="4">
        <f>F19*10</f>
        <v>213.23460306994701</v>
      </c>
      <c r="H27">
        <v>1800</v>
      </c>
      <c r="I27">
        <v>2</v>
      </c>
      <c r="J27">
        <f t="shared" si="22"/>
        <v>11664000000</v>
      </c>
      <c r="K27">
        <v>120013856</v>
      </c>
      <c r="L27">
        <f t="shared" si="34"/>
        <v>960110848</v>
      </c>
      <c r="M27" s="10">
        <f t="shared" si="35"/>
        <v>77.760000000000005</v>
      </c>
      <c r="N27">
        <f t="shared" si="23"/>
        <v>5242880</v>
      </c>
      <c r="O27">
        <f t="shared" si="24"/>
        <v>1321.9783155054649</v>
      </c>
      <c r="P27" s="10">
        <f t="shared" si="36"/>
        <v>12.148597241971794</v>
      </c>
      <c r="Q27" s="10">
        <f t="shared" si="37"/>
        <v>1321.9783155054649</v>
      </c>
      <c r="R27">
        <f t="shared" si="25"/>
        <v>762.19650728886427</v>
      </c>
      <c r="S27" s="10">
        <f t="shared" si="26"/>
        <v>660.98915775273247</v>
      </c>
      <c r="T27" s="1">
        <f t="shared" si="27"/>
        <v>0</v>
      </c>
      <c r="U27" s="1">
        <f t="shared" si="38"/>
        <v>153.21994105906813</v>
      </c>
      <c r="V27">
        <f t="shared" si="28"/>
        <v>153.21994105906813</v>
      </c>
      <c r="W27">
        <f t="shared" si="29"/>
        <v>153.21994105906813</v>
      </c>
      <c r="X27" s="1">
        <f t="shared" si="30"/>
        <v>0</v>
      </c>
      <c r="Y27" s="1">
        <f t="shared" si="39"/>
        <v>681.84434241789779</v>
      </c>
      <c r="Z27" s="1">
        <f t="shared" si="31"/>
        <v>18202.296854332588</v>
      </c>
      <c r="AA27">
        <f t="shared" si="32"/>
        <v>18884.141196750486</v>
      </c>
      <c r="AB27">
        <v>74.15771484375</v>
      </c>
      <c r="AC27">
        <v>20944.161154986876</v>
      </c>
      <c r="AD27">
        <f t="shared" si="40"/>
        <v>0.15728639999999999</v>
      </c>
      <c r="AE27">
        <f t="shared" si="41"/>
        <v>0.10357501980992263</v>
      </c>
      <c r="AF27">
        <f t="shared" si="42"/>
        <v>106.61362257710061</v>
      </c>
      <c r="AG27">
        <f t="shared" si="33"/>
        <v>9.8357720941518423</v>
      </c>
      <c r="AK27" s="10"/>
      <c r="AM27" s="10"/>
    </row>
    <row r="28" spans="1:55">
      <c r="A28" s="4" t="s">
        <v>13</v>
      </c>
      <c r="B28" s="4">
        <f t="shared" ref="B28:C32" si="43">B20/1000000000</f>
        <v>0</v>
      </c>
      <c r="C28" s="4">
        <f t="shared" si="43"/>
        <v>1.5958567844352501E-7</v>
      </c>
      <c r="D28" s="4">
        <f t="shared" ref="D28:E32" si="44">D20/100000000</f>
        <v>0</v>
      </c>
      <c r="E28" s="4">
        <f t="shared" si="44"/>
        <v>7.1017252209809198E-7</v>
      </c>
      <c r="F28" s="4">
        <f t="shared" ref="F28:F32" si="45">F20*10</f>
        <v>245.45385321924701</v>
      </c>
      <c r="H28">
        <v>1900</v>
      </c>
      <c r="I28">
        <v>2</v>
      </c>
      <c r="J28">
        <f t="shared" si="22"/>
        <v>13718000000</v>
      </c>
      <c r="K28">
        <v>207866148</v>
      </c>
      <c r="L28">
        <f>K28*8</f>
        <v>1662929184</v>
      </c>
      <c r="M28" s="10">
        <f t="shared" si="35"/>
        <v>86.64</v>
      </c>
      <c r="N28">
        <f t="shared" si="23"/>
        <v>5242880</v>
      </c>
      <c r="O28">
        <f t="shared" si="24"/>
        <v>1321.9783155054649</v>
      </c>
      <c r="P28" s="10">
        <f>J28/L28</f>
        <v>8.2492989671411046</v>
      </c>
      <c r="Q28" s="10">
        <f t="shared" si="37"/>
        <v>1321.9783155054649</v>
      </c>
      <c r="R28">
        <f t="shared" si="25"/>
        <v>779.57036128169534</v>
      </c>
      <c r="S28" s="10">
        <f t="shared" si="26"/>
        <v>660.98915775273247</v>
      </c>
      <c r="T28" s="1">
        <f t="shared" si="27"/>
        <v>0</v>
      </c>
      <c r="U28" s="1">
        <f t="shared" si="38"/>
        <v>265.37968203217741</v>
      </c>
      <c r="V28">
        <f t="shared" si="28"/>
        <v>265.37968203217741</v>
      </c>
      <c r="W28">
        <f t="shared" si="29"/>
        <v>265.37968203217741</v>
      </c>
      <c r="X28" s="1">
        <f t="shared" si="30"/>
        <v>0</v>
      </c>
      <c r="Y28" s="1">
        <f t="shared" si="39"/>
        <v>1180.9666126718021</v>
      </c>
      <c r="Z28" s="1">
        <f t="shared" si="31"/>
        <v>22471.971425101961</v>
      </c>
      <c r="AA28">
        <f t="shared" si="32"/>
        <v>23652.938037773762</v>
      </c>
      <c r="AB28">
        <v>91.552734375</v>
      </c>
      <c r="AC28">
        <v>24387.535682098391</v>
      </c>
      <c r="AD28">
        <f t="shared" si="40"/>
        <v>0.14983714133333334</v>
      </c>
      <c r="AE28">
        <f t="shared" si="41"/>
        <v>0.14530896933683199</v>
      </c>
      <c r="AF28">
        <f t="shared" si="42"/>
        <v>189.8653806943463</v>
      </c>
      <c r="AG28">
        <f t="shared" si="33"/>
        <v>3.0121848057975726</v>
      </c>
      <c r="AK28" s="10"/>
      <c r="AM28" s="10"/>
    </row>
    <row r="29" spans="1:55">
      <c r="A29" s="4" t="s">
        <v>16</v>
      </c>
      <c r="B29" s="4">
        <f t="shared" si="43"/>
        <v>0</v>
      </c>
      <c r="C29" s="4">
        <f t="shared" si="43"/>
        <v>2.3181478400621701E-10</v>
      </c>
      <c r="D29" s="4">
        <f t="shared" si="44"/>
        <v>0</v>
      </c>
      <c r="E29" s="4">
        <f t="shared" si="44"/>
        <v>3.31724760996238E-10</v>
      </c>
      <c r="F29" s="4">
        <f t="shared" si="45"/>
        <v>244.79980745576398</v>
      </c>
      <c r="H29">
        <v>2000</v>
      </c>
      <c r="I29">
        <v>2</v>
      </c>
      <c r="J29">
        <f t="shared" si="22"/>
        <v>16000000000</v>
      </c>
      <c r="K29">
        <v>225001979</v>
      </c>
      <c r="L29">
        <f t="shared" si="34"/>
        <v>1800015832</v>
      </c>
      <c r="M29" s="10">
        <f t="shared" si="35"/>
        <v>96</v>
      </c>
      <c r="N29">
        <f t="shared" si="23"/>
        <v>5242880</v>
      </c>
      <c r="O29">
        <f t="shared" si="24"/>
        <v>1321.9783155054649</v>
      </c>
      <c r="P29" s="10">
        <f t="shared" ref="P29:P31" si="46">J29/L29</f>
        <v>8.8888107068604931</v>
      </c>
      <c r="Q29" s="10">
        <f t="shared" si="37"/>
        <v>1321.9783155054649</v>
      </c>
      <c r="R29">
        <f t="shared" si="25"/>
        <v>795.89822084935292</v>
      </c>
      <c r="S29" s="10">
        <f t="shared" si="26"/>
        <v>660.98915775273247</v>
      </c>
      <c r="T29" s="1">
        <f t="shared" si="27"/>
        <v>0</v>
      </c>
      <c r="U29" s="1">
        <f t="shared" si="38"/>
        <v>287.25674775880611</v>
      </c>
      <c r="V29">
        <f t="shared" si="28"/>
        <v>287.25674775880611</v>
      </c>
      <c r="W29">
        <f t="shared" si="29"/>
        <v>287.25674775880611</v>
      </c>
      <c r="X29" s="1">
        <f t="shared" si="30"/>
        <v>0</v>
      </c>
      <c r="Y29" s="1">
        <f t="shared" si="39"/>
        <v>1278.3217832279354</v>
      </c>
      <c r="Z29" s="1">
        <f t="shared" si="31"/>
        <v>27191.08542437337</v>
      </c>
      <c r="AA29">
        <f t="shared" si="32"/>
        <v>28469.407207601307</v>
      </c>
      <c r="AB29">
        <v>110.77880859375</v>
      </c>
      <c r="AC29">
        <v>28257.117638229676</v>
      </c>
      <c r="AD29">
        <f t="shared" si="40"/>
        <v>0.14443195592286501</v>
      </c>
      <c r="AE29">
        <f t="shared" si="41"/>
        <v>0.12998990365394161</v>
      </c>
      <c r="AF29">
        <f t="shared" si="42"/>
        <v>159.30658706778397</v>
      </c>
      <c r="AG29">
        <f t="shared" si="33"/>
        <v>0.75127821630476455</v>
      </c>
      <c r="AK29" s="10"/>
      <c r="AM29" s="10"/>
    </row>
    <row r="30" spans="1:55">
      <c r="A30" s="4" t="s">
        <v>15</v>
      </c>
      <c r="B30" s="4">
        <f t="shared" si="43"/>
        <v>0</v>
      </c>
      <c r="C30" s="4">
        <f t="shared" si="43"/>
        <v>3.14353487180717E-10</v>
      </c>
      <c r="D30" s="4">
        <f t="shared" si="44"/>
        <v>0</v>
      </c>
      <c r="E30" s="4">
        <f t="shared" si="44"/>
        <v>1.1166970582540701E-8</v>
      </c>
      <c r="F30" s="4">
        <f t="shared" si="45"/>
        <v>246.62166093252299</v>
      </c>
      <c r="H30">
        <v>2100</v>
      </c>
      <c r="I30">
        <v>2</v>
      </c>
      <c r="J30">
        <f t="shared" si="22"/>
        <v>18522000000</v>
      </c>
      <c r="K30">
        <v>311932339</v>
      </c>
      <c r="L30">
        <f t="shared" si="34"/>
        <v>2495458712</v>
      </c>
      <c r="M30" s="10">
        <f t="shared" si="35"/>
        <v>105.84</v>
      </c>
      <c r="N30">
        <f t="shared" si="23"/>
        <v>5242880</v>
      </c>
      <c r="O30">
        <f t="shared" si="24"/>
        <v>1321.9783155054649</v>
      </c>
      <c r="P30" s="10">
        <f t="shared" si="46"/>
        <v>7.422282689323854</v>
      </c>
      <c r="Q30" s="10">
        <f t="shared" si="37"/>
        <v>1321.9783155054649</v>
      </c>
      <c r="R30">
        <f t="shared" si="25"/>
        <v>811.27178684398143</v>
      </c>
      <c r="S30" s="10">
        <f t="shared" si="26"/>
        <v>660.98915775273247</v>
      </c>
      <c r="T30" s="1">
        <f t="shared" si="27"/>
        <v>0</v>
      </c>
      <c r="U30" s="1">
        <f t="shared" si="38"/>
        <v>398.23947158232511</v>
      </c>
      <c r="V30">
        <f t="shared" si="28"/>
        <v>398.23947158232511</v>
      </c>
      <c r="W30">
        <f t="shared" si="29"/>
        <v>398.23947158232511</v>
      </c>
      <c r="X30" s="1">
        <f t="shared" si="30"/>
        <v>0</v>
      </c>
      <c r="Y30" s="1">
        <f t="shared" si="39"/>
        <v>1772.206207292696</v>
      </c>
      <c r="Z30" s="1">
        <f t="shared" si="31"/>
        <v>32359.638852146822</v>
      </c>
      <c r="AA30">
        <f t="shared" si="32"/>
        <v>34131.845059439518</v>
      </c>
      <c r="AB30">
        <v>131.8359375</v>
      </c>
      <c r="AC30">
        <v>33555.841619282226</v>
      </c>
      <c r="AD30">
        <f t="shared" si="40"/>
        <v>0.1404928</v>
      </c>
      <c r="AE30">
        <f t="shared" si="41"/>
        <v>0.15142813162002963</v>
      </c>
      <c r="AF30">
        <f t="shared" si="42"/>
        <v>202.07201400022288</v>
      </c>
      <c r="AG30">
        <f t="shared" si="33"/>
        <v>1.7165519097762778</v>
      </c>
      <c r="AK30" s="10"/>
      <c r="AM30" s="10"/>
    </row>
    <row r="31" spans="1:55">
      <c r="A31" s="4" t="s">
        <v>18</v>
      </c>
      <c r="B31" s="4">
        <f t="shared" si="43"/>
        <v>0</v>
      </c>
      <c r="C31" s="4">
        <f t="shared" si="43"/>
        <v>2.3355375796786E-10</v>
      </c>
      <c r="D31" s="4">
        <f t="shared" si="44"/>
        <v>0</v>
      </c>
      <c r="E31" s="4">
        <f t="shared" si="44"/>
        <v>1.40451232390885E-8</v>
      </c>
      <c r="F31" s="4">
        <f t="shared" si="45"/>
        <v>218.607295874622</v>
      </c>
      <c r="H31">
        <v>2200</v>
      </c>
      <c r="I31">
        <v>2</v>
      </c>
      <c r="J31">
        <f t="shared" si="22"/>
        <v>21296000000</v>
      </c>
      <c r="K31">
        <v>325919839</v>
      </c>
      <c r="L31">
        <f t="shared" si="34"/>
        <v>2607358712</v>
      </c>
      <c r="M31" s="10">
        <f t="shared" si="35"/>
        <v>116.16</v>
      </c>
      <c r="N31">
        <f t="shared" si="23"/>
        <v>5242880</v>
      </c>
      <c r="O31">
        <f t="shared" si="24"/>
        <v>1321.9783155054649</v>
      </c>
      <c r="P31" s="10">
        <f t="shared" si="46"/>
        <v>8.1676525374081326</v>
      </c>
      <c r="Q31" s="10">
        <f t="shared" si="37"/>
        <v>1321.9783155054649</v>
      </c>
      <c r="R31">
        <f t="shared" si="25"/>
        <v>825.77234541962923</v>
      </c>
      <c r="S31" s="10">
        <f t="shared" si="26"/>
        <v>660.98915775273247</v>
      </c>
      <c r="T31" s="1">
        <f t="shared" si="27"/>
        <v>0</v>
      </c>
      <c r="U31" s="1">
        <f t="shared" si="38"/>
        <v>416.09710900015557</v>
      </c>
      <c r="V31">
        <f t="shared" si="28"/>
        <v>416.09710900015557</v>
      </c>
      <c r="W31">
        <f t="shared" si="29"/>
        <v>416.09710900015557</v>
      </c>
      <c r="X31" s="1">
        <f t="shared" si="30"/>
        <v>0</v>
      </c>
      <c r="Y31" s="1">
        <f t="shared" si="39"/>
        <v>1851.6745125154725</v>
      </c>
      <c r="Z31" s="1">
        <f t="shared" si="31"/>
        <v>37977.631708422312</v>
      </c>
      <c r="AA31">
        <f t="shared" si="32"/>
        <v>39829.306220937782</v>
      </c>
      <c r="AB31">
        <v>154.72412109375</v>
      </c>
      <c r="AC31">
        <v>39304.568481445312</v>
      </c>
      <c r="AD31">
        <f t="shared" si="40"/>
        <v>0.13763852623274161</v>
      </c>
      <c r="AE31">
        <f t="shared" si="41"/>
        <v>0.13481330220878265</v>
      </c>
      <c r="AF31">
        <f t="shared" si="42"/>
        <v>168.92840370250687</v>
      </c>
      <c r="AG31">
        <f t="shared" si="33"/>
        <v>1.3350553377533836</v>
      </c>
      <c r="AK31" s="10"/>
      <c r="AM31" s="10"/>
    </row>
    <row r="32" spans="1:55">
      <c r="A32" s="4" t="s">
        <v>17</v>
      </c>
      <c r="B32" s="4">
        <f t="shared" si="43"/>
        <v>0</v>
      </c>
      <c r="C32" s="4">
        <f t="shared" si="43"/>
        <v>2.3441415872195099E-10</v>
      </c>
      <c r="D32" s="4">
        <f t="shared" si="44"/>
        <v>0</v>
      </c>
      <c r="E32" s="4">
        <f t="shared" si="44"/>
        <v>1.4220864924913602E-8</v>
      </c>
      <c r="F32" s="4">
        <f t="shared" si="45"/>
        <v>219.033508082026</v>
      </c>
      <c r="H32">
        <v>2300</v>
      </c>
      <c r="I32">
        <v>2</v>
      </c>
      <c r="J32">
        <f t="shared" si="22"/>
        <v>24334000000</v>
      </c>
      <c r="K32" s="6">
        <v>373644006.54166698</v>
      </c>
      <c r="L32">
        <f>K32*8</f>
        <v>2989152052.3333359</v>
      </c>
      <c r="M32" s="10">
        <f t="shared" si="35"/>
        <v>126.96</v>
      </c>
      <c r="N32">
        <f t="shared" si="23"/>
        <v>5242880</v>
      </c>
      <c r="O32">
        <f t="shared" si="24"/>
        <v>1321.9783155054649</v>
      </c>
      <c r="P32" s="10">
        <f>J32/L32</f>
        <v>8.1407702164247038</v>
      </c>
      <c r="Q32" s="10">
        <f t="shared" si="37"/>
        <v>1321.9783155054649</v>
      </c>
      <c r="R32">
        <f t="shared" si="25"/>
        <v>839.47220574075845</v>
      </c>
      <c r="S32" s="10">
        <f t="shared" si="26"/>
        <v>660.98915775273247</v>
      </c>
      <c r="T32" s="1">
        <f t="shared" si="27"/>
        <v>0</v>
      </c>
      <c r="U32" s="1">
        <f t="shared" si="38"/>
        <v>477.02585824247058</v>
      </c>
      <c r="V32">
        <f t="shared" si="28"/>
        <v>477.02585824247058</v>
      </c>
      <c r="W32">
        <f t="shared" si="29"/>
        <v>477.02585824247058</v>
      </c>
      <c r="X32" s="1">
        <f t="shared" si="30"/>
        <v>0</v>
      </c>
      <c r="Y32" s="1">
        <f t="shared" si="39"/>
        <v>2122.8136519402528</v>
      </c>
      <c r="Z32" s="1">
        <f t="shared" si="31"/>
        <v>39925.202565264481</v>
      </c>
      <c r="AA32">
        <f t="shared" si="32"/>
        <v>42048.016217204735</v>
      </c>
      <c r="AB32">
        <v>162.65869140625</v>
      </c>
      <c r="AC32">
        <v>41925.160480481303</v>
      </c>
      <c r="AD32">
        <f t="shared" si="40"/>
        <v>0.14960159699812384</v>
      </c>
      <c r="AE32">
        <f t="shared" si="41"/>
        <v>0.14701468585494748</v>
      </c>
      <c r="AF32">
        <f t="shared" si="42"/>
        <v>193.26797979154364</v>
      </c>
      <c r="AG32">
        <f t="shared" si="33"/>
        <v>0.29303581743146428</v>
      </c>
      <c r="AK32" s="10"/>
      <c r="AM32" s="10"/>
    </row>
    <row r="33" spans="1:39">
      <c r="B33" t="s">
        <v>25</v>
      </c>
      <c r="C33" t="s">
        <v>110</v>
      </c>
      <c r="D33" t="s">
        <v>108</v>
      </c>
      <c r="E33" t="s">
        <v>109</v>
      </c>
      <c r="H33">
        <v>2400</v>
      </c>
      <c r="I33">
        <v>2</v>
      </c>
      <c r="J33">
        <f t="shared" si="22"/>
        <v>27648000000</v>
      </c>
      <c r="K33">
        <v>418936688.19999999</v>
      </c>
      <c r="L33">
        <f t="shared" si="34"/>
        <v>3351493505.5999999</v>
      </c>
      <c r="M33" s="10">
        <f t="shared" si="35"/>
        <v>138.24</v>
      </c>
      <c r="N33">
        <f t="shared" si="23"/>
        <v>5242880</v>
      </c>
      <c r="O33">
        <f t="shared" si="24"/>
        <v>1321.9783155054649</v>
      </c>
      <c r="P33" s="10">
        <f t="shared" ref="P33" si="47">J33/L33</f>
        <v>8.2494565344683028</v>
      </c>
      <c r="Q33" s="10">
        <f t="shared" si="37"/>
        <v>1321.9783155054649</v>
      </c>
      <c r="R33">
        <f t="shared" si="25"/>
        <v>852.43590592553983</v>
      </c>
      <c r="S33" s="10">
        <f t="shared" si="26"/>
        <v>660.98915775273247</v>
      </c>
      <c r="T33" s="1">
        <f t="shared" si="27"/>
        <v>0</v>
      </c>
      <c r="U33" s="1">
        <f t="shared" si="38"/>
        <v>534.85036489024401</v>
      </c>
      <c r="V33">
        <f t="shared" si="28"/>
        <v>534.85036489024401</v>
      </c>
      <c r="W33">
        <f t="shared" si="29"/>
        <v>534.85036489024401</v>
      </c>
      <c r="X33" s="1">
        <f t="shared" si="30"/>
        <v>0</v>
      </c>
      <c r="Y33" s="1">
        <f t="shared" si="39"/>
        <v>2380.1385956673275</v>
      </c>
      <c r="Z33" s="1">
        <f t="shared" si="31"/>
        <v>43970.157421782838</v>
      </c>
      <c r="AA33">
        <f t="shared" si="32"/>
        <v>46350.296017450164</v>
      </c>
      <c r="AB33">
        <v>179.13818359375</v>
      </c>
      <c r="AC33">
        <v>46189.113054243899</v>
      </c>
      <c r="AD33">
        <f t="shared" si="40"/>
        <v>0.15433895468483816</v>
      </c>
      <c r="AE33">
        <f t="shared" si="41"/>
        <v>0.14967187624054623</v>
      </c>
      <c r="AF33">
        <f t="shared" si="42"/>
        <v>198.56859892203605</v>
      </c>
      <c r="AG33">
        <f t="shared" si="33"/>
        <v>0.34896310526026819</v>
      </c>
      <c r="AK33" s="10"/>
      <c r="AM33" s="10"/>
    </row>
    <row r="34" spans="1:39">
      <c r="A34" s="4" t="s">
        <v>14</v>
      </c>
      <c r="B34" s="19">
        <f>1/B27/1000000000</f>
        <v>228.75218589999292</v>
      </c>
      <c r="C34" s="19" t="e">
        <f t="shared" ref="C34:C39" si="48">8/C27/1000000000</f>
        <v>#DIV/0!</v>
      </c>
      <c r="D34" s="8">
        <v>228.91399126349759</v>
      </c>
      <c r="E34" s="8">
        <v>5.4609846191498583</v>
      </c>
      <c r="F34" s="6"/>
      <c r="H34">
        <v>2500</v>
      </c>
      <c r="I34">
        <v>2</v>
      </c>
      <c r="J34">
        <f t="shared" si="22"/>
        <v>31250000000</v>
      </c>
      <c r="K34" s="6">
        <v>464229369.858334</v>
      </c>
      <c r="L34">
        <f>K34*8</f>
        <v>3713834958.866672</v>
      </c>
      <c r="M34" s="10">
        <f t="shared" si="35"/>
        <v>150</v>
      </c>
      <c r="N34">
        <f t="shared" si="23"/>
        <v>5242880</v>
      </c>
      <c r="O34">
        <f t="shared" si="24"/>
        <v>1321.9783155054649</v>
      </c>
      <c r="P34" s="10">
        <f>J34/L34</f>
        <v>8.4144826967583857</v>
      </c>
      <c r="Q34" s="10">
        <f t="shared" si="37"/>
        <v>1321.9783155054649</v>
      </c>
      <c r="R34">
        <f t="shared" si="25"/>
        <v>864.72122967201506</v>
      </c>
      <c r="S34" s="10">
        <f t="shared" si="26"/>
        <v>660.98915775273247</v>
      </c>
      <c r="T34" s="1">
        <f t="shared" si="27"/>
        <v>0</v>
      </c>
      <c r="U34" s="1">
        <f t="shared" si="38"/>
        <v>592.67487153801869</v>
      </c>
      <c r="V34">
        <f t="shared" si="28"/>
        <v>592.67487153801869</v>
      </c>
      <c r="W34">
        <f t="shared" si="29"/>
        <v>592.67487153801869</v>
      </c>
      <c r="X34" s="1">
        <f t="shared" si="30"/>
        <v>0</v>
      </c>
      <c r="Y34" s="1">
        <f t="shared" si="39"/>
        <v>2637.4635393944081</v>
      </c>
      <c r="Z34" s="1">
        <f t="shared" si="31"/>
        <v>48015.112278301189</v>
      </c>
      <c r="AA34">
        <f t="shared" si="32"/>
        <v>50652.575817695601</v>
      </c>
      <c r="AB34">
        <v>195.61767578125</v>
      </c>
      <c r="AC34">
        <v>50453.065628006501</v>
      </c>
      <c r="AD34">
        <f t="shared" si="40"/>
        <v>0.15975039001560062</v>
      </c>
      <c r="AE34">
        <f t="shared" si="41"/>
        <v>0.15188136528192589</v>
      </c>
      <c r="AF34">
        <f t="shared" si="42"/>
        <v>202.97613401806234</v>
      </c>
      <c r="AG34">
        <f t="shared" si="33"/>
        <v>0.39543719931728211</v>
      </c>
      <c r="AK34" s="10"/>
      <c r="AM34" s="10"/>
    </row>
    <row r="35" spans="1:39">
      <c r="A35" s="4" t="s">
        <v>13</v>
      </c>
      <c r="B35" s="19" t="e">
        <f t="shared" ref="B35:B39" si="49">1/B28/1000000000</f>
        <v>#DIV/0!</v>
      </c>
      <c r="C35" s="19">
        <f t="shared" si="48"/>
        <v>5.0129811634889783E-2</v>
      </c>
      <c r="D35" s="8">
        <v>0.16977147783027915</v>
      </c>
      <c r="E35" s="8">
        <v>0.12111383521604303</v>
      </c>
      <c r="H35">
        <v>2600</v>
      </c>
      <c r="I35">
        <v>2</v>
      </c>
      <c r="J35">
        <f t="shared" si="22"/>
        <v>35152000000</v>
      </c>
      <c r="K35">
        <v>509522051.51666701</v>
      </c>
      <c r="L35">
        <f t="shared" si="34"/>
        <v>4076176412.1333361</v>
      </c>
      <c r="M35" s="10">
        <f t="shared" si="35"/>
        <v>162.24</v>
      </c>
      <c r="N35">
        <f t="shared" si="23"/>
        <v>5242880</v>
      </c>
      <c r="O35">
        <f t="shared" si="24"/>
        <v>1321.9783155054649</v>
      </c>
      <c r="P35" s="10">
        <f t="shared" ref="P35:P38" si="50">J35/L35</f>
        <v>8.6237680722956256</v>
      </c>
      <c r="Q35" s="10">
        <f t="shared" si="37"/>
        <v>1321.9783155054649</v>
      </c>
      <c r="R35">
        <f t="shared" si="25"/>
        <v>876.38006735670331</v>
      </c>
      <c r="S35" s="10">
        <f t="shared" si="26"/>
        <v>660.98915775273247</v>
      </c>
      <c r="T35" s="1">
        <f t="shared" si="27"/>
        <v>0</v>
      </c>
      <c r="U35" s="1">
        <f t="shared" si="38"/>
        <v>650.49937818579201</v>
      </c>
      <c r="V35">
        <f t="shared" si="28"/>
        <v>650.49937818579201</v>
      </c>
      <c r="W35">
        <f t="shared" si="29"/>
        <v>650.49937818579201</v>
      </c>
      <c r="X35" s="1">
        <f t="shared" si="30"/>
        <v>0</v>
      </c>
      <c r="Y35" s="1">
        <f t="shared" si="39"/>
        <v>2894.7884831214828</v>
      </c>
      <c r="Z35" s="1">
        <f t="shared" si="31"/>
        <v>52060.067134819539</v>
      </c>
      <c r="AA35">
        <f t="shared" si="32"/>
        <v>54954.855617941023</v>
      </c>
      <c r="AB35">
        <v>212.09716796875</v>
      </c>
      <c r="AC35">
        <v>54717.018201769097</v>
      </c>
      <c r="AD35">
        <f t="shared" si="40"/>
        <v>0.16573535769784173</v>
      </c>
      <c r="AE35">
        <f t="shared" si="41"/>
        <v>0.15374750926363762</v>
      </c>
      <c r="AF35">
        <f t="shared" si="42"/>
        <v>206.69875718549687</v>
      </c>
      <c r="AG35">
        <f t="shared" si="33"/>
        <v>0.43466808680052677</v>
      </c>
      <c r="AK35" s="10"/>
      <c r="AM35" s="10"/>
    </row>
    <row r="36" spans="1:39">
      <c r="A36" s="4" t="s">
        <v>16</v>
      </c>
      <c r="B36" s="19" t="e">
        <f t="shared" si="49"/>
        <v>#DIV/0!</v>
      </c>
      <c r="C36" s="19">
        <f t="shared" si="48"/>
        <v>34.510309747049817</v>
      </c>
      <c r="D36" s="8">
        <v>8.1664317031636227</v>
      </c>
      <c r="E36" s="8">
        <v>34.53192331908452</v>
      </c>
      <c r="F36">
        <f>(0.000000008)/C29</f>
        <v>34.510309747049824</v>
      </c>
      <c r="H36">
        <v>2700</v>
      </c>
      <c r="I36">
        <v>2</v>
      </c>
      <c r="J36">
        <f t="shared" si="22"/>
        <v>39366000000</v>
      </c>
      <c r="K36">
        <v>554814733.17499995</v>
      </c>
      <c r="L36">
        <f t="shared" si="34"/>
        <v>4438517865.3999996</v>
      </c>
      <c r="M36" s="10">
        <f t="shared" si="35"/>
        <v>174.96</v>
      </c>
      <c r="N36">
        <f t="shared" si="23"/>
        <v>5242880</v>
      </c>
      <c r="O36">
        <f t="shared" si="24"/>
        <v>1321.9783155054649</v>
      </c>
      <c r="P36" s="10">
        <f t="shared" si="50"/>
        <v>8.8691768725036617</v>
      </c>
      <c r="Q36" s="10">
        <f t="shared" si="37"/>
        <v>1321.9783155054649</v>
      </c>
      <c r="R36">
        <f t="shared" si="25"/>
        <v>887.4591486742454</v>
      </c>
      <c r="S36" s="10">
        <f t="shared" si="26"/>
        <v>660.98915775273247</v>
      </c>
      <c r="T36" s="1">
        <f t="shared" si="27"/>
        <v>0</v>
      </c>
      <c r="U36" s="1">
        <f t="shared" si="38"/>
        <v>708.32388483356533</v>
      </c>
      <c r="V36">
        <f t="shared" si="28"/>
        <v>708.32388483356533</v>
      </c>
      <c r="W36">
        <f t="shared" si="29"/>
        <v>708.32388483356533</v>
      </c>
      <c r="X36" s="1">
        <f t="shared" si="30"/>
        <v>0</v>
      </c>
      <c r="Y36" s="1">
        <f t="shared" si="39"/>
        <v>3152.1134268485571</v>
      </c>
      <c r="Z36" s="1">
        <f t="shared" si="31"/>
        <v>56105.021991337897</v>
      </c>
      <c r="AA36">
        <f t="shared" si="32"/>
        <v>59257.135418186452</v>
      </c>
      <c r="AB36" s="6">
        <v>228.57666015625</v>
      </c>
      <c r="AC36">
        <v>58980.970775531699</v>
      </c>
      <c r="AD36">
        <f t="shared" si="40"/>
        <v>0.17222230814419226</v>
      </c>
      <c r="AE36">
        <f t="shared" si="41"/>
        <v>0.15534456973396762</v>
      </c>
      <c r="AF36">
        <f t="shared" si="42"/>
        <v>209.88460691890879</v>
      </c>
      <c r="AG36">
        <f t="shared" si="33"/>
        <v>0.46822668230703213</v>
      </c>
      <c r="AK36" s="10"/>
      <c r="AL36" s="1"/>
      <c r="AM36" s="10"/>
    </row>
    <row r="37" spans="1:39">
      <c r="A37" s="4" t="s">
        <v>15</v>
      </c>
      <c r="B37" s="19" t="e">
        <f t="shared" si="49"/>
        <v>#DIV/0!</v>
      </c>
      <c r="C37" s="19">
        <f t="shared" si="48"/>
        <v>25.449057593564795</v>
      </c>
      <c r="D37" s="8">
        <v>5.9113580957939238</v>
      </c>
      <c r="E37" s="8">
        <v>25.718033144835047</v>
      </c>
      <c r="H37">
        <v>2800</v>
      </c>
      <c r="I37">
        <v>2</v>
      </c>
      <c r="J37">
        <f t="shared" si="22"/>
        <v>43904000000</v>
      </c>
      <c r="K37">
        <v>600107414.83333397</v>
      </c>
      <c r="L37">
        <f t="shared" si="34"/>
        <v>4800859318.6666718</v>
      </c>
      <c r="M37" s="10">
        <f t="shared" si="35"/>
        <v>188.16</v>
      </c>
      <c r="N37">
        <f t="shared" si="23"/>
        <v>5242880</v>
      </c>
      <c r="O37">
        <f t="shared" si="24"/>
        <v>1321.9783155054649</v>
      </c>
      <c r="P37" s="10">
        <f t="shared" si="50"/>
        <v>9.1450294803042311</v>
      </c>
      <c r="Q37" s="10">
        <f t="shared" si="37"/>
        <v>1321.9783155054649</v>
      </c>
      <c r="R37">
        <f t="shared" si="25"/>
        <v>898.00066863316192</v>
      </c>
      <c r="S37" s="10">
        <f t="shared" si="26"/>
        <v>660.98915775273247</v>
      </c>
      <c r="T37" s="1">
        <f t="shared" si="27"/>
        <v>0</v>
      </c>
      <c r="U37" s="1">
        <f t="shared" si="38"/>
        <v>766.14839148134001</v>
      </c>
      <c r="V37">
        <f t="shared" si="28"/>
        <v>766.14839148134001</v>
      </c>
      <c r="W37">
        <f t="shared" si="29"/>
        <v>766.14839148134001</v>
      </c>
      <c r="X37" s="1">
        <f t="shared" si="30"/>
        <v>0</v>
      </c>
      <c r="Y37" s="1">
        <f t="shared" si="39"/>
        <v>3409.4383705756377</v>
      </c>
      <c r="Z37" s="1">
        <f t="shared" si="31"/>
        <v>60149.976847856247</v>
      </c>
      <c r="AA37">
        <f t="shared" si="32"/>
        <v>63559.415218431888</v>
      </c>
      <c r="AB37">
        <v>245.05615234375</v>
      </c>
      <c r="AC37">
        <v>63244.923349294302</v>
      </c>
      <c r="AD37">
        <f t="shared" si="40"/>
        <v>0.17915893798256538</v>
      </c>
      <c r="AE37">
        <f t="shared" si="41"/>
        <v>0.1567268325320742</v>
      </c>
      <c r="AF37">
        <f t="shared" si="42"/>
        <v>212.6419737491974</v>
      </c>
      <c r="AG37">
        <f t="shared" si="33"/>
        <v>0.49726025818813041</v>
      </c>
      <c r="AK37" s="10"/>
      <c r="AL37" s="1"/>
      <c r="AM37" s="10"/>
    </row>
    <row r="38" spans="1:39">
      <c r="A38" s="4" t="s">
        <v>18</v>
      </c>
      <c r="B38" s="19" t="e">
        <f t="shared" si="49"/>
        <v>#DIV/0!</v>
      </c>
      <c r="C38" s="19">
        <f t="shared" si="48"/>
        <v>34.253355928021094</v>
      </c>
      <c r="D38" s="8">
        <v>3.840703522329322</v>
      </c>
      <c r="E38" s="8">
        <v>39.986511398190103</v>
      </c>
      <c r="H38">
        <v>2900</v>
      </c>
      <c r="I38">
        <v>2</v>
      </c>
      <c r="J38">
        <f t="shared" si="22"/>
        <v>48778000000</v>
      </c>
      <c r="K38">
        <v>645400096.49166703</v>
      </c>
      <c r="L38">
        <f t="shared" si="34"/>
        <v>5163200771.9333363</v>
      </c>
      <c r="M38" s="10">
        <f t="shared" si="35"/>
        <v>201.84</v>
      </c>
      <c r="N38">
        <f t="shared" si="23"/>
        <v>5242880</v>
      </c>
      <c r="O38">
        <f t="shared" si="24"/>
        <v>1321.9783155054649</v>
      </c>
      <c r="P38" s="10">
        <f t="shared" si="50"/>
        <v>9.4472406080260374</v>
      </c>
      <c r="Q38" s="10">
        <f t="shared" si="37"/>
        <v>1321.9783155054649</v>
      </c>
      <c r="R38">
        <f t="shared" si="25"/>
        <v>908.04282458917953</v>
      </c>
      <c r="S38" s="10">
        <f t="shared" si="26"/>
        <v>660.98915775273247</v>
      </c>
      <c r="T38" s="1">
        <f t="shared" si="27"/>
        <v>0</v>
      </c>
      <c r="U38" s="1">
        <f t="shared" si="38"/>
        <v>823.97289812911356</v>
      </c>
      <c r="V38">
        <f t="shared" si="28"/>
        <v>823.97289812911356</v>
      </c>
      <c r="W38">
        <f t="shared" si="29"/>
        <v>823.97289812911356</v>
      </c>
      <c r="X38" s="1">
        <f t="shared" si="30"/>
        <v>0</v>
      </c>
      <c r="Y38" s="1">
        <f t="shared" si="39"/>
        <v>3666.7633143027128</v>
      </c>
      <c r="Z38" s="1">
        <f t="shared" si="31"/>
        <v>64194.931704374598</v>
      </c>
      <c r="AA38">
        <f t="shared" si="32"/>
        <v>67861.695018677317</v>
      </c>
      <c r="AB38">
        <v>261.53564453125</v>
      </c>
      <c r="AC38">
        <v>67508.875923056898</v>
      </c>
      <c r="AD38">
        <f t="shared" si="40"/>
        <v>0.18650612648774795</v>
      </c>
      <c r="AE38">
        <f t="shared" si="41"/>
        <v>0.15793490118526166</v>
      </c>
      <c r="AF38">
        <f t="shared" si="42"/>
        <v>215.05185444451334</v>
      </c>
      <c r="AG38">
        <f t="shared" si="33"/>
        <v>0.5226262336563634</v>
      </c>
      <c r="AK38" s="10"/>
      <c r="AL38" s="1"/>
      <c r="AM38" s="10"/>
    </row>
    <row r="39" spans="1:39">
      <c r="A39" s="4" t="s">
        <v>17</v>
      </c>
      <c r="B39" s="19" t="e">
        <f t="shared" si="49"/>
        <v>#DIV/0!</v>
      </c>
      <c r="C39" s="19">
        <f t="shared" si="48"/>
        <v>34.127631383773</v>
      </c>
      <c r="D39" s="8">
        <v>5.8052164564906077</v>
      </c>
      <c r="E39" s="8">
        <v>39.368961030855239</v>
      </c>
      <c r="H39">
        <v>3000</v>
      </c>
      <c r="I39">
        <v>2</v>
      </c>
      <c r="J39">
        <f t="shared" si="22"/>
        <v>54000000000</v>
      </c>
      <c r="K39">
        <v>690692778.14999998</v>
      </c>
      <c r="L39">
        <f>K39*8</f>
        <v>5525542225.1999998</v>
      </c>
      <c r="M39" s="10">
        <f t="shared" si="35"/>
        <v>216</v>
      </c>
      <c r="N39">
        <f t="shared" si="23"/>
        <v>5242880</v>
      </c>
      <c r="O39">
        <f t="shared" si="24"/>
        <v>1321.9783155054649</v>
      </c>
      <c r="P39" s="10">
        <f>J39/L39</f>
        <v>9.7727965508480832</v>
      </c>
      <c r="Q39" s="10">
        <f t="shared" si="37"/>
        <v>1321.9783155054649</v>
      </c>
      <c r="R39">
        <f t="shared" si="25"/>
        <v>917.62027872473709</v>
      </c>
      <c r="S39" s="10">
        <f t="shared" si="26"/>
        <v>660.98915775273247</v>
      </c>
      <c r="T39" s="1">
        <f t="shared" si="27"/>
        <v>0</v>
      </c>
      <c r="U39" s="1">
        <f t="shared" si="38"/>
        <v>881.79740477688688</v>
      </c>
      <c r="V39">
        <f t="shared" si="28"/>
        <v>881.79740477688688</v>
      </c>
      <c r="W39">
        <f t="shared" si="29"/>
        <v>881.79740477688688</v>
      </c>
      <c r="X39" s="1">
        <f t="shared" si="30"/>
        <v>0</v>
      </c>
      <c r="Y39" s="1">
        <f t="shared" si="39"/>
        <v>3924.0882580297871</v>
      </c>
      <c r="Z39" s="1">
        <f t="shared" si="31"/>
        <v>68239.886560892948</v>
      </c>
      <c r="AA39">
        <f t="shared" si="32"/>
        <v>72163.974818922739</v>
      </c>
      <c r="AB39">
        <v>278.01513671875</v>
      </c>
      <c r="AC39">
        <v>71772.828496819493</v>
      </c>
      <c r="AD39">
        <f t="shared" si="40"/>
        <v>0.19423402854006586</v>
      </c>
      <c r="AE39">
        <f t="shared" si="41"/>
        <v>0.15899975203982752</v>
      </c>
      <c r="AF39">
        <f>ABS(V39-AB39)/ABS(AB39)*100</f>
        <v>217.17604127035156</v>
      </c>
      <c r="AG39">
        <f t="shared" si="33"/>
        <v>0.54497827422334255</v>
      </c>
      <c r="AK39" s="10"/>
      <c r="AM39" s="10"/>
    </row>
    <row r="40" spans="1:39">
      <c r="A40" s="14"/>
      <c r="W40" s="8"/>
      <c r="AD40">
        <f>AVERAGE(AD23:AD39)</f>
        <v>0.16977147783027915</v>
      </c>
      <c r="AE40">
        <f>AVERAGE(AE23:AE39)</f>
        <v>0.12111383521604303</v>
      </c>
      <c r="AK40" s="10"/>
      <c r="AM40" s="10"/>
    </row>
    <row r="41" spans="1:39">
      <c r="G41" s="4" t="s">
        <v>47</v>
      </c>
      <c r="H41" s="4"/>
      <c r="M41" s="9"/>
      <c r="N41" s="9"/>
      <c r="AK41" s="10"/>
      <c r="AM41" s="10"/>
    </row>
    <row r="42" spans="1:39">
      <c r="A42" t="s">
        <v>96</v>
      </c>
      <c r="G42" t="s">
        <v>32</v>
      </c>
      <c r="I42" t="s">
        <v>33</v>
      </c>
      <c r="J42" t="s">
        <v>75</v>
      </c>
      <c r="K42" t="s">
        <v>63</v>
      </c>
      <c r="L42" t="s">
        <v>61</v>
      </c>
      <c r="M42" t="s">
        <v>68</v>
      </c>
      <c r="N42" t="s">
        <v>62</v>
      </c>
      <c r="O42" s="9" t="s">
        <v>59</v>
      </c>
      <c r="P42" t="s">
        <v>60</v>
      </c>
      <c r="Q42" t="s">
        <v>34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40</v>
      </c>
      <c r="X42" t="s">
        <v>41</v>
      </c>
      <c r="Y42" t="s">
        <v>42</v>
      </c>
      <c r="Z42" t="s">
        <v>43</v>
      </c>
      <c r="AA42" t="s">
        <v>25</v>
      </c>
      <c r="AB42" t="s">
        <v>97</v>
      </c>
      <c r="AC42" t="s">
        <v>44</v>
      </c>
      <c r="AD42" t="s">
        <v>77</v>
      </c>
      <c r="AE42" t="s">
        <v>45</v>
      </c>
      <c r="AK42" s="10"/>
      <c r="AM42" s="10"/>
    </row>
    <row r="43" spans="1:39">
      <c r="A43" t="s">
        <v>86</v>
      </c>
      <c r="B43" t="s">
        <v>87</v>
      </c>
      <c r="C43" t="s">
        <v>88</v>
      </c>
      <c r="D43" t="s">
        <v>89</v>
      </c>
      <c r="E43" t="s">
        <v>90</v>
      </c>
      <c r="G43">
        <v>2500</v>
      </c>
      <c r="I43">
        <f>2*G43^2</f>
        <v>12500000</v>
      </c>
      <c r="J43" s="3">
        <v>41498102.369999997</v>
      </c>
      <c r="K43" s="3">
        <f>J43/8</f>
        <v>5187262.7962499997</v>
      </c>
      <c r="L43" s="10">
        <f>(G43^2+2*G43)*8/1000000</f>
        <v>50.04</v>
      </c>
      <c r="M43" s="10">
        <f t="shared" ref="M43:M65" si="51">G43/2^17</f>
        <v>1.9073486328125E-2</v>
      </c>
      <c r="N43">
        <f>40*2^20/8</f>
        <v>5242880</v>
      </c>
      <c r="O43" s="10">
        <f>I43/K43</f>
        <v>2.409748742445931</v>
      </c>
      <c r="P43" s="10">
        <f>2</f>
        <v>2</v>
      </c>
      <c r="Q43" s="1">
        <f t="shared" ref="Q43:Q65" si="52">$B$29*I43</f>
        <v>0</v>
      </c>
      <c r="R43" s="1">
        <f>$C$29*K43</f>
        <v>1.202484204696179E-3</v>
      </c>
      <c r="S43">
        <f t="shared" ref="S43:S65" si="53">Q43+R43</f>
        <v>1.202484204696179E-3</v>
      </c>
      <c r="T43">
        <f t="shared" ref="T43:T65" si="54">MAX(Q43,R43)</f>
        <v>1.202484204696179E-3</v>
      </c>
      <c r="U43" s="1">
        <f t="shared" ref="U43:U65" si="55">$D$29*I43</f>
        <v>0</v>
      </c>
      <c r="V43" s="1">
        <f>$E$29*K43</f>
        <v>1.7207435113107085E-3</v>
      </c>
      <c r="W43" s="1">
        <f t="shared" ref="W43:W65" si="56">Y43*$F$29</f>
        <v>0.32901094122054675</v>
      </c>
      <c r="X43">
        <f t="shared" ref="X43:X65" si="57">SUM(U43:W43)</f>
        <v>0.33073168473185743</v>
      </c>
      <c r="Y43">
        <v>1.3439999999999999E-3</v>
      </c>
      <c r="Z43">
        <v>0.32956373300000003</v>
      </c>
      <c r="AA43">
        <f>I43/(Y43*1000000000)</f>
        <v>9.3005952380952372</v>
      </c>
      <c r="AB43">
        <f>(K43*8)/Y43/1000000000</f>
        <v>30.876564263392858</v>
      </c>
      <c r="AC43">
        <f t="shared" ref="AC43:AC65" si="58">ABS(T43-Y43)/ABS(Y43)*100</f>
        <v>10.529449055343818</v>
      </c>
      <c r="AD43">
        <f>ABS(S43-Y43)/ABS(Y43)*100</f>
        <v>10.529449055343818</v>
      </c>
      <c r="AE43">
        <f t="shared" ref="AE43:AE65" si="59">ABS(X43-Z43)/ABS(Z43)*100</f>
        <v>0.35439328266663622</v>
      </c>
      <c r="AK43" s="10"/>
      <c r="AM43" s="10"/>
    </row>
    <row r="44" spans="1:39">
      <c r="A44" t="s">
        <v>91</v>
      </c>
      <c r="B44">
        <v>48840.901599999997</v>
      </c>
      <c r="C44">
        <v>6.5600000000000006E-2</v>
      </c>
      <c r="D44">
        <v>6.5500000000000003E-2</v>
      </c>
      <c r="E44">
        <v>6.5699999999999995E-2</v>
      </c>
      <c r="G44">
        <v>3500</v>
      </c>
      <c r="I44">
        <f t="shared" ref="I44:I65" si="60">2*G44^2</f>
        <v>24500000</v>
      </c>
      <c r="J44" s="3">
        <v>107601192.7</v>
      </c>
      <c r="K44" s="3">
        <f t="shared" ref="K44:K65" si="61">J44/8</f>
        <v>13450149.0875</v>
      </c>
      <c r="L44" s="10">
        <f t="shared" ref="L44:L65" si="62">(G44^2+2*G44)*8/1000000</f>
        <v>98.055999999999997</v>
      </c>
      <c r="M44" s="10">
        <f t="shared" si="51"/>
        <v>2.6702880859375E-2</v>
      </c>
      <c r="N44">
        <f t="shared" ref="N44:N65" si="63">40*2^20/8</f>
        <v>5242880</v>
      </c>
      <c r="O44" s="10">
        <f t="shared" ref="O44:O65" si="64">I44/K44</f>
        <v>1.8215411472850709</v>
      </c>
      <c r="P44" s="10">
        <f>2</f>
        <v>2</v>
      </c>
      <c r="Q44" s="1">
        <f t="shared" si="52"/>
        <v>0</v>
      </c>
      <c r="R44" s="1">
        <f t="shared" ref="R44:R65" si="65">$C$29*K44</f>
        <v>3.1179434055702295E-3</v>
      </c>
      <c r="S44">
        <f t="shared" si="53"/>
        <v>3.1179434055702295E-3</v>
      </c>
      <c r="T44">
        <f t="shared" si="54"/>
        <v>3.1179434055702295E-3</v>
      </c>
      <c r="U44" s="1">
        <f t="shared" si="55"/>
        <v>0</v>
      </c>
      <c r="V44" s="1">
        <f t="shared" ref="V44:V65" si="66">$E$29*K44</f>
        <v>4.4617474914147061E-3</v>
      </c>
      <c r="W44" s="1">
        <f t="shared" si="56"/>
        <v>0.76475459849180671</v>
      </c>
      <c r="X44">
        <f t="shared" si="57"/>
        <v>0.76921634598322142</v>
      </c>
      <c r="Y44">
        <v>3.124E-3</v>
      </c>
      <c r="Z44">
        <v>0.77612656000000002</v>
      </c>
      <c r="AA44">
        <f t="shared" ref="AA44:AA91" si="67">I44/(Y44*1000000000)</f>
        <v>7.8425096030729833</v>
      </c>
      <c r="AB44">
        <f t="shared" ref="AB44:AB65" si="68">(K44*8)/Y44/1000000000</f>
        <v>34.443403553137003</v>
      </c>
      <c r="AC44">
        <f t="shared" si="58"/>
        <v>0.19387306113221961</v>
      </c>
      <c r="AD44">
        <f t="shared" ref="AD44:AD65" si="69">ABS(S44-Y44)/ABS(Y44)*100</f>
        <v>0.19387306113221961</v>
      </c>
      <c r="AE44">
        <f t="shared" si="59"/>
        <v>0.89034628795316639</v>
      </c>
      <c r="AK44" s="10"/>
      <c r="AM44" s="10"/>
    </row>
    <row r="45" spans="1:39">
      <c r="A45" t="s">
        <v>92</v>
      </c>
      <c r="B45">
        <v>49661.711499999998</v>
      </c>
      <c r="C45">
        <v>3.2300000000000002E-2</v>
      </c>
      <c r="D45">
        <v>3.2199999999999999E-2</v>
      </c>
      <c r="E45">
        <v>3.2300000000000002E-2</v>
      </c>
      <c r="G45">
        <v>4500</v>
      </c>
      <c r="I45">
        <f t="shared" si="60"/>
        <v>40500000</v>
      </c>
      <c r="J45" s="3">
        <v>177003884.80000001</v>
      </c>
      <c r="K45" s="3">
        <f t="shared" si="61"/>
        <v>22125485.600000001</v>
      </c>
      <c r="L45" s="10">
        <f t="shared" si="62"/>
        <v>162.072</v>
      </c>
      <c r="M45" s="10">
        <f t="shared" si="51"/>
        <v>3.4332275390625E-2</v>
      </c>
      <c r="N45">
        <f t="shared" si="63"/>
        <v>5242880</v>
      </c>
      <c r="O45" s="10">
        <f t="shared" si="64"/>
        <v>1.830468299416669</v>
      </c>
      <c r="P45" s="10">
        <f>2</f>
        <v>2</v>
      </c>
      <c r="Q45" s="1">
        <f t="shared" si="52"/>
        <v>0</v>
      </c>
      <c r="R45" s="1">
        <f t="shared" si="65"/>
        <v>5.1290146653966652E-3</v>
      </c>
      <c r="S45">
        <f t="shared" si="53"/>
        <v>5.1290146653966652E-3</v>
      </c>
      <c r="T45">
        <f t="shared" si="54"/>
        <v>5.1290146653966652E-3</v>
      </c>
      <c r="U45" s="1">
        <f t="shared" si="55"/>
        <v>0</v>
      </c>
      <c r="V45" s="1">
        <f t="shared" si="66"/>
        <v>7.3395714225857065E-3</v>
      </c>
      <c r="W45" s="1">
        <f t="shared" si="56"/>
        <v>1.2526406147511444</v>
      </c>
      <c r="X45">
        <f t="shared" si="57"/>
        <v>1.2599801861737301</v>
      </c>
      <c r="Y45">
        <v>5.117E-3</v>
      </c>
      <c r="Z45">
        <v>1.10706295</v>
      </c>
      <c r="AA45">
        <f t="shared" si="67"/>
        <v>7.914793824506547</v>
      </c>
      <c r="AB45">
        <f t="shared" si="68"/>
        <v>34.591339613054529</v>
      </c>
      <c r="AC45">
        <f t="shared" si="58"/>
        <v>0.2347990110741674</v>
      </c>
      <c r="AD45">
        <f t="shared" si="69"/>
        <v>0.2347990110741674</v>
      </c>
      <c r="AE45">
        <f t="shared" si="59"/>
        <v>13.812876329546581</v>
      </c>
      <c r="AK45" s="10"/>
      <c r="AM45" s="10"/>
    </row>
    <row r="46" spans="1:39">
      <c r="A46" t="s">
        <v>93</v>
      </c>
      <c r="B46">
        <v>53779.735800000002</v>
      </c>
      <c r="C46">
        <v>8.9499999999999996E-2</v>
      </c>
      <c r="D46">
        <v>8.9300000000000004E-2</v>
      </c>
      <c r="E46">
        <v>9.0399999999999994E-2</v>
      </c>
      <c r="G46">
        <v>5500</v>
      </c>
      <c r="I46">
        <f t="shared" si="60"/>
        <v>60500000</v>
      </c>
      <c r="J46" s="3">
        <v>262299575.80000001</v>
      </c>
      <c r="K46" s="3">
        <f t="shared" si="61"/>
        <v>32787446.975000001</v>
      </c>
      <c r="L46" s="10">
        <f t="shared" si="62"/>
        <v>242.08799999999999</v>
      </c>
      <c r="M46" s="10">
        <f t="shared" si="51"/>
        <v>4.1961669921875E-2</v>
      </c>
      <c r="N46">
        <f t="shared" si="63"/>
        <v>5242880</v>
      </c>
      <c r="O46" s="10">
        <f t="shared" si="64"/>
        <v>1.8452183863577563</v>
      </c>
      <c r="P46" s="10">
        <f>2</f>
        <v>2</v>
      </c>
      <c r="Q46" s="1">
        <f t="shared" si="52"/>
        <v>0</v>
      </c>
      <c r="R46" s="1">
        <f t="shared" si="65"/>
        <v>7.6006149386249186E-3</v>
      </c>
      <c r="S46">
        <f t="shared" si="53"/>
        <v>7.6006149386249186E-3</v>
      </c>
      <c r="T46">
        <f t="shared" si="54"/>
        <v>7.6006149386249186E-3</v>
      </c>
      <c r="U46" s="1">
        <f t="shared" si="55"/>
        <v>0</v>
      </c>
      <c r="V46" s="1">
        <f t="shared" si="66"/>
        <v>1.0876408011458703E-2</v>
      </c>
      <c r="W46" s="1">
        <f t="shared" si="56"/>
        <v>1.8898545135584981</v>
      </c>
      <c r="X46">
        <f t="shared" si="57"/>
        <v>1.9007309215699568</v>
      </c>
      <c r="Y46">
        <v>7.7200000000000003E-3</v>
      </c>
      <c r="Z46">
        <v>1.9037520000000001</v>
      </c>
      <c r="AA46">
        <f t="shared" si="67"/>
        <v>7.8367875647668397</v>
      </c>
      <c r="AB46">
        <f t="shared" si="68"/>
        <v>33.976628989637305</v>
      </c>
      <c r="AC46">
        <f t="shared" si="58"/>
        <v>1.5464386188482089</v>
      </c>
      <c r="AD46">
        <f t="shared" si="69"/>
        <v>1.5464386188482089</v>
      </c>
      <c r="AE46">
        <f t="shared" si="59"/>
        <v>0.15869075541579411</v>
      </c>
      <c r="AK46" s="10"/>
      <c r="AM46" s="10"/>
    </row>
    <row r="47" spans="1:39">
      <c r="A47" t="s">
        <v>94</v>
      </c>
      <c r="B47">
        <v>53631.314599999998</v>
      </c>
      <c r="C47">
        <v>8.9700000000000002E-2</v>
      </c>
      <c r="D47">
        <v>8.9499999999999996E-2</v>
      </c>
      <c r="E47">
        <v>8.9899999999999994E-2</v>
      </c>
      <c r="G47">
        <v>6500</v>
      </c>
      <c r="I47">
        <f t="shared" si="60"/>
        <v>84500000</v>
      </c>
      <c r="J47" s="3">
        <v>364624018.60000002</v>
      </c>
      <c r="K47" s="3">
        <f t="shared" si="61"/>
        <v>45578002.325000003</v>
      </c>
      <c r="L47" s="10">
        <f t="shared" si="62"/>
        <v>338.10399999999998</v>
      </c>
      <c r="M47" s="10">
        <f t="shared" si="51"/>
        <v>4.9591064453125E-2</v>
      </c>
      <c r="N47">
        <f t="shared" si="63"/>
        <v>5242880</v>
      </c>
      <c r="O47" s="10">
        <f t="shared" si="64"/>
        <v>1.8539645374859022</v>
      </c>
      <c r="P47" s="10">
        <f>2</f>
        <v>2</v>
      </c>
      <c r="Q47" s="1">
        <f t="shared" si="52"/>
        <v>0</v>
      </c>
      <c r="R47" s="1">
        <f t="shared" si="65"/>
        <v>1.0565654764404733E-2</v>
      </c>
      <c r="S47">
        <f t="shared" si="53"/>
        <v>1.0565654764404733E-2</v>
      </c>
      <c r="T47">
        <f t="shared" si="54"/>
        <v>1.0565654764404733E-2</v>
      </c>
      <c r="U47" s="1">
        <f t="shared" si="55"/>
        <v>0</v>
      </c>
      <c r="V47" s="1">
        <f t="shared" si="66"/>
        <v>1.5119351927946606E-2</v>
      </c>
      <c r="W47" s="1">
        <f t="shared" si="56"/>
        <v>2.6036907520995056</v>
      </c>
      <c r="X47">
        <f t="shared" si="57"/>
        <v>2.6188101040274523</v>
      </c>
      <c r="Y47">
        <v>1.0636E-2</v>
      </c>
      <c r="Z47">
        <v>2.6418642220000002</v>
      </c>
      <c r="AA47">
        <f t="shared" si="67"/>
        <v>7.9447160586686723</v>
      </c>
      <c r="AB47">
        <f t="shared" si="68"/>
        <v>34.282062673937574</v>
      </c>
      <c r="AC47">
        <f t="shared" si="58"/>
        <v>0.66138807441958147</v>
      </c>
      <c r="AD47">
        <f t="shared" si="69"/>
        <v>0.66138807441958147</v>
      </c>
      <c r="AE47">
        <f t="shared" si="59"/>
        <v>0.8726458301893707</v>
      </c>
      <c r="AK47" s="10"/>
      <c r="AM47" s="10"/>
    </row>
    <row r="48" spans="1:39">
      <c r="A48" t="s">
        <v>95</v>
      </c>
      <c r="B48">
        <v>59412.034899999999</v>
      </c>
      <c r="C48">
        <v>5.45E-2</v>
      </c>
      <c r="D48">
        <v>5.3900000000000003E-2</v>
      </c>
      <c r="E48">
        <v>5.5599999999999997E-2</v>
      </c>
      <c r="G48">
        <v>7500</v>
      </c>
      <c r="I48">
        <f t="shared" si="60"/>
        <v>112500000</v>
      </c>
      <c r="J48" s="3">
        <v>483401687.39999998</v>
      </c>
      <c r="K48" s="3">
        <f t="shared" si="61"/>
        <v>60425210.924999997</v>
      </c>
      <c r="L48" s="10">
        <f t="shared" si="62"/>
        <v>450.12</v>
      </c>
      <c r="M48" s="10">
        <f t="shared" si="51"/>
        <v>5.7220458984375E-2</v>
      </c>
      <c r="N48">
        <f t="shared" si="63"/>
        <v>5242880</v>
      </c>
      <c r="O48" s="10">
        <f t="shared" si="64"/>
        <v>1.8618056648513057</v>
      </c>
      <c r="P48" s="10">
        <f>2</f>
        <v>2</v>
      </c>
      <c r="Q48" s="1">
        <f t="shared" si="52"/>
        <v>0</v>
      </c>
      <c r="R48" s="1">
        <f t="shared" si="65"/>
        <v>1.4007457219108978E-2</v>
      </c>
      <c r="S48">
        <f t="shared" si="53"/>
        <v>1.4007457219108978E-2</v>
      </c>
      <c r="T48">
        <f t="shared" si="54"/>
        <v>1.4007457219108978E-2</v>
      </c>
      <c r="U48" s="1">
        <f t="shared" si="55"/>
        <v>0</v>
      </c>
      <c r="V48" s="1">
        <f t="shared" si="66"/>
        <v>2.0044538652242892E-2</v>
      </c>
      <c r="W48" s="1">
        <f t="shared" si="56"/>
        <v>3.4083477192066018</v>
      </c>
      <c r="X48">
        <f t="shared" si="57"/>
        <v>3.4283922578588446</v>
      </c>
      <c r="Y48">
        <v>1.3923E-2</v>
      </c>
      <c r="Z48">
        <v>3.4679872500000002</v>
      </c>
      <c r="AA48">
        <f t="shared" si="67"/>
        <v>8.0801551389786681</v>
      </c>
      <c r="AB48">
        <f t="shared" si="68"/>
        <v>34.719650032320615</v>
      </c>
      <c r="AC48">
        <f t="shared" si="58"/>
        <v>0.60660216267312228</v>
      </c>
      <c r="AD48">
        <f t="shared" si="69"/>
        <v>0.60660216267312228</v>
      </c>
      <c r="AE48">
        <f t="shared" si="59"/>
        <v>1.1417283077138067</v>
      </c>
      <c r="AK48" s="10"/>
      <c r="AM48" s="10"/>
    </row>
    <row r="49" spans="1:39">
      <c r="G49">
        <v>8500</v>
      </c>
      <c r="I49">
        <f t="shared" si="60"/>
        <v>144500000</v>
      </c>
      <c r="J49" s="3">
        <v>619952069.60000002</v>
      </c>
      <c r="K49" s="3">
        <f t="shared" si="61"/>
        <v>77494008.700000003</v>
      </c>
      <c r="L49" s="10">
        <f t="shared" si="62"/>
        <v>578.13599999999997</v>
      </c>
      <c r="M49" s="10">
        <f t="shared" si="51"/>
        <v>6.4849853515625E-2</v>
      </c>
      <c r="N49">
        <f t="shared" si="63"/>
        <v>5242880</v>
      </c>
      <c r="O49" s="10">
        <f t="shared" si="64"/>
        <v>1.8646602805050141</v>
      </c>
      <c r="P49" s="10">
        <f>2</f>
        <v>2</v>
      </c>
      <c r="Q49" s="1">
        <f t="shared" si="52"/>
        <v>0</v>
      </c>
      <c r="R49" s="1">
        <f t="shared" si="65"/>
        <v>1.7964256888566402E-2</v>
      </c>
      <c r="S49">
        <f t="shared" si="53"/>
        <v>1.7964256888566402E-2</v>
      </c>
      <c r="T49">
        <f t="shared" si="54"/>
        <v>1.7964256888566402E-2</v>
      </c>
      <c r="U49" s="1">
        <f t="shared" si="55"/>
        <v>0</v>
      </c>
      <c r="V49" s="1">
        <f t="shared" si="66"/>
        <v>2.5706681514647889E-2</v>
      </c>
      <c r="W49" s="1">
        <f t="shared" si="56"/>
        <v>4.3483789798367356</v>
      </c>
      <c r="X49">
        <f t="shared" si="57"/>
        <v>4.3740856613513834</v>
      </c>
      <c r="Y49">
        <v>1.7763000000000001E-2</v>
      </c>
      <c r="Z49">
        <v>3.9877935</v>
      </c>
      <c r="AA49">
        <f t="shared" si="67"/>
        <v>8.1348871249225922</v>
      </c>
      <c r="AB49">
        <f t="shared" si="68"/>
        <v>34.901315633620442</v>
      </c>
      <c r="AC49">
        <f t="shared" si="58"/>
        <v>1.1330118142566084</v>
      </c>
      <c r="AD49">
        <f t="shared" si="69"/>
        <v>1.1330118142566084</v>
      </c>
      <c r="AE49">
        <f t="shared" si="59"/>
        <v>9.6868647123122962</v>
      </c>
      <c r="AK49" s="10"/>
      <c r="AM49" s="10"/>
    </row>
    <row r="50" spans="1:39">
      <c r="G50">
        <v>9500</v>
      </c>
      <c r="I50">
        <f t="shared" si="60"/>
        <v>180500000</v>
      </c>
      <c r="J50" s="3">
        <v>771499838.60000002</v>
      </c>
      <c r="K50" s="3">
        <f t="shared" si="61"/>
        <v>96437479.825000003</v>
      </c>
      <c r="L50" s="10">
        <f t="shared" si="62"/>
        <v>722.15200000000004</v>
      </c>
      <c r="M50" s="10">
        <f t="shared" si="51"/>
        <v>7.2479248046875E-2</v>
      </c>
      <c r="N50">
        <f t="shared" si="63"/>
        <v>5242880</v>
      </c>
      <c r="O50" s="10">
        <f t="shared" si="64"/>
        <v>1.8716789398431379</v>
      </c>
      <c r="P50" s="10">
        <f>2</f>
        <v>2</v>
      </c>
      <c r="Q50" s="1">
        <f t="shared" si="52"/>
        <v>0</v>
      </c>
      <c r="R50" s="1">
        <f t="shared" si="65"/>
        <v>2.2355633555736287E-2</v>
      </c>
      <c r="S50">
        <f t="shared" si="53"/>
        <v>2.2355633555736287E-2</v>
      </c>
      <c r="T50">
        <f t="shared" si="54"/>
        <v>2.2355633555736287E-2</v>
      </c>
      <c r="U50" s="1">
        <f t="shared" si="55"/>
        <v>0</v>
      </c>
      <c r="V50" s="1">
        <f t="shared" si="66"/>
        <v>3.1990699946027649E-2</v>
      </c>
      <c r="W50" s="1">
        <f t="shared" si="56"/>
        <v>5.4127685426543968</v>
      </c>
      <c r="X50">
        <f t="shared" si="57"/>
        <v>5.4447592426004245</v>
      </c>
      <c r="Y50">
        <v>2.2110999999999999E-2</v>
      </c>
      <c r="Z50">
        <v>5.4803341889999997</v>
      </c>
      <c r="AA50">
        <f t="shared" si="67"/>
        <v>8.1633576048120844</v>
      </c>
      <c r="AB50">
        <f t="shared" si="68"/>
        <v>34.892127836823306</v>
      </c>
      <c r="AC50">
        <f t="shared" si="58"/>
        <v>1.1063884751313278</v>
      </c>
      <c r="AD50">
        <f t="shared" si="69"/>
        <v>1.1063884751313278</v>
      </c>
      <c r="AE50">
        <f t="shared" si="59"/>
        <v>0.64913826735202318</v>
      </c>
      <c r="AK50" s="10"/>
      <c r="AM50" s="10"/>
    </row>
    <row r="51" spans="1:39">
      <c r="B51" t="s">
        <v>99</v>
      </c>
      <c r="C51" t="s">
        <v>100</v>
      </c>
      <c r="G51">
        <v>10500</v>
      </c>
      <c r="I51">
        <f t="shared" si="60"/>
        <v>220500000</v>
      </c>
      <c r="J51" s="3">
        <v>940169429.20000005</v>
      </c>
      <c r="K51" s="3">
        <f t="shared" si="61"/>
        <v>117521178.65000001</v>
      </c>
      <c r="L51" s="10">
        <f t="shared" si="62"/>
        <v>882.16800000000001</v>
      </c>
      <c r="M51" s="10">
        <f t="shared" si="51"/>
        <v>8.0108642578125E-2</v>
      </c>
      <c r="N51">
        <f t="shared" si="63"/>
        <v>5242880</v>
      </c>
      <c r="O51" s="10">
        <f t="shared" si="64"/>
        <v>1.8762575608324192</v>
      </c>
      <c r="P51" s="10">
        <f>2</f>
        <v>2</v>
      </c>
      <c r="Q51" s="1">
        <f t="shared" si="52"/>
        <v>0</v>
      </c>
      <c r="R51" s="1">
        <f t="shared" si="65"/>
        <v>2.7243146644905791E-2</v>
      </c>
      <c r="S51">
        <f t="shared" si="53"/>
        <v>2.7243146644905791E-2</v>
      </c>
      <c r="T51">
        <f t="shared" si="54"/>
        <v>2.7243146644905791E-2</v>
      </c>
      <c r="U51" s="1">
        <f t="shared" si="55"/>
        <v>0</v>
      </c>
      <c r="V51" s="1">
        <f t="shared" si="66"/>
        <v>3.8984684899667443E-2</v>
      </c>
      <c r="W51" s="1">
        <f t="shared" si="56"/>
        <v>6.5983340101626622</v>
      </c>
      <c r="X51">
        <f t="shared" si="57"/>
        <v>6.63731869506233</v>
      </c>
      <c r="Y51">
        <v>2.6953999999999999E-2</v>
      </c>
      <c r="Z51">
        <v>6.7003151670000003</v>
      </c>
      <c r="AA51">
        <f t="shared" si="67"/>
        <v>8.1806039919863469</v>
      </c>
      <c r="AB51">
        <f t="shared" si="68"/>
        <v>34.880516034725829</v>
      </c>
      <c r="AC51">
        <f t="shared" si="58"/>
        <v>1.072741132691966</v>
      </c>
      <c r="AD51">
        <f>ABS(S51-Y51)/ABS(Y51)*100</f>
        <v>1.072741132691966</v>
      </c>
      <c r="AE51">
        <f t="shared" si="59"/>
        <v>0.94020162287196374</v>
      </c>
      <c r="AK51" s="10"/>
      <c r="AM51" s="10"/>
    </row>
    <row r="52" spans="1:39">
      <c r="A52" s="4" t="s">
        <v>14</v>
      </c>
      <c r="B52">
        <f>AVERAGE(AG3:AG18)</f>
        <v>2.1116056564792705</v>
      </c>
      <c r="C52">
        <f>AVERAGE(AH3:AH18)</f>
        <v>0.30230394095571617</v>
      </c>
      <c r="G52">
        <v>11500</v>
      </c>
      <c r="I52">
        <f t="shared" si="60"/>
        <v>264500000</v>
      </c>
      <c r="J52" s="3">
        <v>1132250846</v>
      </c>
      <c r="K52" s="3">
        <f t="shared" si="61"/>
        <v>141531355.75</v>
      </c>
      <c r="L52" s="10">
        <f t="shared" si="62"/>
        <v>1058.184</v>
      </c>
      <c r="M52" s="10">
        <f t="shared" si="51"/>
        <v>8.7738037109375E-2</v>
      </c>
      <c r="N52">
        <f t="shared" si="63"/>
        <v>5242880</v>
      </c>
      <c r="O52" s="10">
        <f t="shared" si="64"/>
        <v>1.8688438233235818</v>
      </c>
      <c r="P52" s="10">
        <f>2</f>
        <v>2</v>
      </c>
      <c r="Q52" s="1">
        <f t="shared" si="52"/>
        <v>0</v>
      </c>
      <c r="R52" s="1">
        <f t="shared" si="65"/>
        <v>3.280906066329331E-2</v>
      </c>
      <c r="S52">
        <f t="shared" si="53"/>
        <v>3.280906066329331E-2</v>
      </c>
      <c r="T52">
        <f t="shared" si="54"/>
        <v>3.280906066329331E-2</v>
      </c>
      <c r="U52" s="1">
        <f t="shared" si="55"/>
        <v>0</v>
      </c>
      <c r="V52" s="1">
        <f t="shared" si="66"/>
        <v>4.6949455159642287E-2</v>
      </c>
      <c r="W52" s="1">
        <f t="shared" si="56"/>
        <v>8.0034849049587482</v>
      </c>
      <c r="X52">
        <f t="shared" si="57"/>
        <v>8.0504343601183912</v>
      </c>
      <c r="Y52">
        <v>3.2694000000000001E-2</v>
      </c>
      <c r="Z52">
        <v>8.1148687600000002</v>
      </c>
      <c r="AA52">
        <f t="shared" si="67"/>
        <v>8.0901694500519969</v>
      </c>
      <c r="AB52">
        <f t="shared" si="68"/>
        <v>34.631762586407291</v>
      </c>
      <c r="AC52">
        <f t="shared" si="58"/>
        <v>0.35193204653241977</v>
      </c>
      <c r="AD52">
        <f t="shared" si="69"/>
        <v>0.35193204653241977</v>
      </c>
      <c r="AE52">
        <f t="shared" si="59"/>
        <v>0.7940288597052928</v>
      </c>
      <c r="AK52" s="10"/>
      <c r="AM52" s="10"/>
    </row>
    <row r="53" spans="1:39">
      <c r="A53" s="4" t="s">
        <v>13</v>
      </c>
      <c r="B53">
        <f>AVERAGE(AF24:AF39)</f>
        <v>167.73822468044844</v>
      </c>
      <c r="C53">
        <f>AVERAGE(AG24:AG39)</f>
        <v>1.6554113644854591</v>
      </c>
      <c r="G53">
        <v>12500</v>
      </c>
      <c r="I53">
        <f t="shared" si="60"/>
        <v>312500000</v>
      </c>
      <c r="J53" s="3">
        <v>1330818035</v>
      </c>
      <c r="K53" s="3">
        <f t="shared" si="61"/>
        <v>166352254.375</v>
      </c>
      <c r="L53" s="10">
        <f t="shared" si="62"/>
        <v>1250.2</v>
      </c>
      <c r="M53" s="10">
        <f t="shared" si="51"/>
        <v>9.5367431640625E-2</v>
      </c>
      <c r="N53">
        <f t="shared" si="63"/>
        <v>5242880</v>
      </c>
      <c r="O53" s="10">
        <f t="shared" si="64"/>
        <v>1.8785438236114678</v>
      </c>
      <c r="P53" s="10">
        <f>2</f>
        <v>2</v>
      </c>
      <c r="Q53" s="1">
        <f t="shared" si="52"/>
        <v>0</v>
      </c>
      <c r="R53" s="1">
        <f t="shared" si="65"/>
        <v>3.856291191688789E-2</v>
      </c>
      <c r="S53">
        <f t="shared" si="53"/>
        <v>3.856291191688789E-2</v>
      </c>
      <c r="T53">
        <f t="shared" si="54"/>
        <v>3.856291191688789E-2</v>
      </c>
      <c r="U53" s="1">
        <f t="shared" si="55"/>
        <v>0</v>
      </c>
      <c r="V53" s="1">
        <f t="shared" si="66"/>
        <v>5.5183161823732264E-2</v>
      </c>
      <c r="W53" s="1">
        <f t="shared" si="56"/>
        <v>9.3168358719589222</v>
      </c>
      <c r="X53">
        <f t="shared" si="57"/>
        <v>9.3720190337826548</v>
      </c>
      <c r="Y53">
        <v>3.8059000000000003E-2</v>
      </c>
      <c r="Z53">
        <v>8.9971475999999999</v>
      </c>
      <c r="AA53">
        <f t="shared" si="67"/>
        <v>8.2109356525394777</v>
      </c>
      <c r="AB53">
        <f t="shared" si="68"/>
        <v>34.967236001996895</v>
      </c>
      <c r="AC53">
        <f t="shared" si="58"/>
        <v>1.3240282637165657</v>
      </c>
      <c r="AD53">
        <f t="shared" si="69"/>
        <v>1.3240282637165657</v>
      </c>
      <c r="AE53">
        <f t="shared" si="59"/>
        <v>4.1665586744698384</v>
      </c>
      <c r="AK53" s="10"/>
      <c r="AM53" s="10"/>
    </row>
    <row r="54" spans="1:39">
      <c r="A54" s="4" t="s">
        <v>16</v>
      </c>
      <c r="B54">
        <f>AVERAGE(AD43:AD65)</f>
        <v>1.249040504456729</v>
      </c>
      <c r="C54">
        <f>AVERAGE(AE43:AE65)</f>
        <v>2.3021421819546659</v>
      </c>
      <c r="G54">
        <v>13500</v>
      </c>
      <c r="I54">
        <f t="shared" si="60"/>
        <v>364500000</v>
      </c>
      <c r="J54" s="3">
        <v>1549205384</v>
      </c>
      <c r="K54" s="3">
        <f t="shared" si="61"/>
        <v>193650673</v>
      </c>
      <c r="L54" s="10">
        <f t="shared" si="62"/>
        <v>1458.2159999999999</v>
      </c>
      <c r="M54" s="10">
        <f t="shared" si="51"/>
        <v>0.102996826171875</v>
      </c>
      <c r="N54">
        <f t="shared" si="63"/>
        <v>5242880</v>
      </c>
      <c r="O54" s="10">
        <f t="shared" si="64"/>
        <v>1.882255271067403</v>
      </c>
      <c r="P54" s="10">
        <f>2</f>
        <v>2</v>
      </c>
      <c r="Q54" s="1">
        <f t="shared" si="52"/>
        <v>0</v>
      </c>
      <c r="R54" s="1">
        <f t="shared" si="65"/>
        <v>4.4891088934153563E-2</v>
      </c>
      <c r="S54">
        <f t="shared" si="53"/>
        <v>4.4891088934153563E-2</v>
      </c>
      <c r="T54">
        <f t="shared" si="54"/>
        <v>4.4891088934153563E-2</v>
      </c>
      <c r="U54" s="1">
        <f t="shared" si="55"/>
        <v>0</v>
      </c>
      <c r="V54" s="1">
        <f t="shared" si="66"/>
        <v>6.4238723217685645E-2</v>
      </c>
      <c r="W54" s="1">
        <f t="shared" si="56"/>
        <v>10.800812304755762</v>
      </c>
      <c r="X54">
        <f t="shared" si="57"/>
        <v>10.865051027973449</v>
      </c>
      <c r="Y54">
        <v>4.4121E-2</v>
      </c>
      <c r="Z54">
        <v>10.98514853</v>
      </c>
      <c r="AA54">
        <f t="shared" si="67"/>
        <v>8.2613721357176857</v>
      </c>
      <c r="AB54">
        <f t="shared" si="68"/>
        <v>35.112653475669184</v>
      </c>
      <c r="AC54">
        <f t="shared" si="58"/>
        <v>1.7454022668424607</v>
      </c>
      <c r="AD54">
        <f t="shared" si="69"/>
        <v>1.7454022668424607</v>
      </c>
      <c r="AE54">
        <f t="shared" si="59"/>
        <v>1.0932715356425986</v>
      </c>
      <c r="AK54" s="10"/>
      <c r="AM54" s="10"/>
    </row>
    <row r="55" spans="1:39">
      <c r="A55" s="4" t="s">
        <v>15</v>
      </c>
      <c r="B55">
        <f>AVERAGE(AD69:AD91)</f>
        <v>6.1927062691478003</v>
      </c>
      <c r="C55">
        <f>AVERAGE(AE69:AE91)</f>
        <v>0.96838373701400871</v>
      </c>
      <c r="G55">
        <v>14500</v>
      </c>
      <c r="I55">
        <f t="shared" si="60"/>
        <v>420500000</v>
      </c>
      <c r="J55" s="3">
        <v>1787231216</v>
      </c>
      <c r="K55" s="3">
        <f t="shared" si="61"/>
        <v>223403902</v>
      </c>
      <c r="L55" s="10">
        <f t="shared" si="62"/>
        <v>1682.232</v>
      </c>
      <c r="M55" s="10">
        <f t="shared" si="51"/>
        <v>0.110626220703125</v>
      </c>
      <c r="N55">
        <f t="shared" si="63"/>
        <v>5242880</v>
      </c>
      <c r="O55" s="10">
        <f t="shared" si="64"/>
        <v>1.8822410720471658</v>
      </c>
      <c r="P55" s="10">
        <f>2</f>
        <v>2</v>
      </c>
      <c r="Q55" s="1">
        <f t="shared" si="52"/>
        <v>0</v>
      </c>
      <c r="R55" s="1">
        <f t="shared" si="65"/>
        <v>5.1788327288276072E-2</v>
      </c>
      <c r="S55">
        <f t="shared" si="53"/>
        <v>5.1788327288276072E-2</v>
      </c>
      <c r="T55">
        <f t="shared" si="54"/>
        <v>5.1788327288276072E-2</v>
      </c>
      <c r="U55" s="1">
        <f t="shared" si="55"/>
        <v>0</v>
      </c>
      <c r="V55" s="1">
        <f t="shared" si="66"/>
        <v>7.4108605996576982E-2</v>
      </c>
      <c r="W55" s="1">
        <f t="shared" si="56"/>
        <v>12.486258979088698</v>
      </c>
      <c r="X55">
        <f t="shared" si="57"/>
        <v>12.560367585085274</v>
      </c>
      <c r="Y55">
        <v>5.1006000000000003E-2</v>
      </c>
      <c r="Z55">
        <v>12.687974349999999</v>
      </c>
      <c r="AA55">
        <f t="shared" si="67"/>
        <v>8.2441281417872414</v>
      </c>
      <c r="AB55">
        <f t="shared" si="68"/>
        <v>35.039627024271653</v>
      </c>
      <c r="AC55">
        <f t="shared" si="58"/>
        <v>1.5337946286242186</v>
      </c>
      <c r="AD55">
        <f t="shared" si="69"/>
        <v>1.5337946286242186</v>
      </c>
      <c r="AE55">
        <f t="shared" si="59"/>
        <v>1.0057300038183437</v>
      </c>
      <c r="AK55" s="10"/>
      <c r="AM55" s="10"/>
    </row>
    <row r="56" spans="1:39">
      <c r="A56" s="4" t="s">
        <v>18</v>
      </c>
      <c r="B56">
        <f>AVERAGE(AC131:AC322)</f>
        <v>32.349524516230588</v>
      </c>
      <c r="C56">
        <f>AVERAGE(AD131:AD322)</f>
        <v>1.5752831498711721</v>
      </c>
      <c r="G56">
        <v>15500</v>
      </c>
      <c r="I56">
        <f t="shared" si="60"/>
        <v>480500000</v>
      </c>
      <c r="J56" s="3">
        <v>2042016654</v>
      </c>
      <c r="K56" s="3">
        <f t="shared" si="61"/>
        <v>255252081.75</v>
      </c>
      <c r="L56" s="10">
        <f t="shared" si="62"/>
        <v>1922.248</v>
      </c>
      <c r="M56" s="10">
        <f t="shared" si="51"/>
        <v>0.118255615234375</v>
      </c>
      <c r="N56">
        <f t="shared" si="63"/>
        <v>5242880</v>
      </c>
      <c r="O56" s="10">
        <f t="shared" si="64"/>
        <v>1.8824528156859979</v>
      </c>
      <c r="P56" s="10">
        <f>2</f>
        <v>2</v>
      </c>
      <c r="Q56" s="1">
        <f t="shared" si="52"/>
        <v>0</v>
      </c>
      <c r="R56" s="1">
        <f t="shared" si="65"/>
        <v>5.9171206198013498E-2</v>
      </c>
      <c r="S56">
        <f t="shared" si="53"/>
        <v>5.9171206198013498E-2</v>
      </c>
      <c r="T56">
        <f t="shared" si="54"/>
        <v>5.9171206198013498E-2</v>
      </c>
      <c r="U56" s="1">
        <f t="shared" si="55"/>
        <v>0</v>
      </c>
      <c r="V56" s="1">
        <f t="shared" si="66"/>
        <v>8.467343581231096E-2</v>
      </c>
      <c r="W56" s="1">
        <f t="shared" si="56"/>
        <v>14.28284476600655</v>
      </c>
      <c r="X56">
        <f t="shared" si="57"/>
        <v>14.367518201818861</v>
      </c>
      <c r="Y56">
        <v>5.8345000000000001E-2</v>
      </c>
      <c r="Z56">
        <v>14.551242999999999</v>
      </c>
      <c r="AA56">
        <f t="shared" si="67"/>
        <v>8.2354957579912593</v>
      </c>
      <c r="AB56">
        <f t="shared" si="68"/>
        <v>34.998999982860575</v>
      </c>
      <c r="AC56">
        <f t="shared" si="58"/>
        <v>1.4160702682552018</v>
      </c>
      <c r="AD56">
        <f t="shared" si="69"/>
        <v>1.4160702682552018</v>
      </c>
      <c r="AE56">
        <f t="shared" si="59"/>
        <v>1.2626055257350781</v>
      </c>
    </row>
    <row r="57" spans="1:39">
      <c r="A57" s="4" t="s">
        <v>17</v>
      </c>
      <c r="B57">
        <f>AVERAGE(AC375:AC602)</f>
        <v>32.840912694113747</v>
      </c>
      <c r="C57">
        <f>AVERAGE(AD375:AD602)</f>
        <v>1.8561087556337761</v>
      </c>
      <c r="G57">
        <v>16500</v>
      </c>
      <c r="I57">
        <f t="shared" si="60"/>
        <v>544500000</v>
      </c>
      <c r="J57" s="3">
        <v>2325672860</v>
      </c>
      <c r="K57" s="3">
        <f t="shared" si="61"/>
        <v>290709107.5</v>
      </c>
      <c r="L57" s="10">
        <f t="shared" si="62"/>
        <v>2178.2640000000001</v>
      </c>
      <c r="M57" s="10">
        <f t="shared" si="51"/>
        <v>0.125885009765625</v>
      </c>
      <c r="N57">
        <f t="shared" si="63"/>
        <v>5242880</v>
      </c>
      <c r="O57" s="10">
        <f t="shared" si="64"/>
        <v>1.8730063350354442</v>
      </c>
      <c r="P57" s="10">
        <f>2</f>
        <v>2</v>
      </c>
      <c r="Q57" s="1">
        <f t="shared" si="52"/>
        <v>0</v>
      </c>
      <c r="R57" s="1">
        <f t="shared" si="65"/>
        <v>6.739066896375262E-2</v>
      </c>
      <c r="S57">
        <f t="shared" si="53"/>
        <v>6.739066896375262E-2</v>
      </c>
      <c r="T57">
        <f t="shared" si="54"/>
        <v>6.739066896375262E-2</v>
      </c>
      <c r="U57" s="1">
        <f t="shared" si="55"/>
        <v>0</v>
      </c>
      <c r="V57" s="1">
        <f t="shared" si="66"/>
        <v>9.6435409204867165E-2</v>
      </c>
      <c r="W57" s="1">
        <f t="shared" si="56"/>
        <v>16.416764687598445</v>
      </c>
      <c r="X57">
        <f t="shared" si="57"/>
        <v>16.513200096803313</v>
      </c>
      <c r="Y57">
        <v>6.7061999999999997E-2</v>
      </c>
      <c r="Z57">
        <v>16.715622639999999</v>
      </c>
      <c r="AA57">
        <f t="shared" si="67"/>
        <v>8.1193522412096275</v>
      </c>
      <c r="AB57">
        <f t="shared" si="68"/>
        <v>34.679443798276225</v>
      </c>
      <c r="AC57">
        <f t="shared" si="58"/>
        <v>0.49009716941430848</v>
      </c>
      <c r="AD57">
        <f t="shared" si="69"/>
        <v>0.49009716941430848</v>
      </c>
      <c r="AE57">
        <f t="shared" si="59"/>
        <v>1.2109781822442851</v>
      </c>
    </row>
    <row r="58" spans="1:39">
      <c r="G58">
        <v>17500</v>
      </c>
      <c r="I58">
        <f t="shared" si="60"/>
        <v>612500000</v>
      </c>
      <c r="J58" s="3">
        <v>2602143633</v>
      </c>
      <c r="K58" s="3">
        <f t="shared" si="61"/>
        <v>325267954.125</v>
      </c>
      <c r="L58" s="10">
        <f t="shared" si="62"/>
        <v>2450.2800000000002</v>
      </c>
      <c r="M58" s="10">
        <f t="shared" si="51"/>
        <v>0.133514404296875</v>
      </c>
      <c r="N58">
        <f t="shared" si="63"/>
        <v>5242880</v>
      </c>
      <c r="O58" s="10">
        <f t="shared" si="64"/>
        <v>1.883062847822436</v>
      </c>
      <c r="P58" s="10">
        <f>2</f>
        <v>2</v>
      </c>
      <c r="Q58" s="1">
        <f t="shared" si="52"/>
        <v>0</v>
      </c>
      <c r="R58" s="1">
        <f t="shared" si="65"/>
        <v>7.5401920529630975E-2</v>
      </c>
      <c r="S58">
        <f t="shared" si="53"/>
        <v>7.5401920529630975E-2</v>
      </c>
      <c r="T58">
        <f t="shared" si="54"/>
        <v>7.5401920529630975E-2</v>
      </c>
      <c r="U58" s="1">
        <f t="shared" si="55"/>
        <v>0</v>
      </c>
      <c r="V58" s="1">
        <f t="shared" si="66"/>
        <v>0.10789943434185094</v>
      </c>
      <c r="W58" s="1">
        <f t="shared" si="56"/>
        <v>18.258638438895613</v>
      </c>
      <c r="X58">
        <f t="shared" si="57"/>
        <v>18.366537873237462</v>
      </c>
      <c r="Y58">
        <v>7.4586E-2</v>
      </c>
      <c r="Z58">
        <v>18.643185070000001</v>
      </c>
      <c r="AA58">
        <f t="shared" si="67"/>
        <v>8.2119968894966888</v>
      </c>
      <c r="AB58">
        <f t="shared" si="68"/>
        <v>34.887829257501409</v>
      </c>
      <c r="AC58">
        <f t="shared" si="58"/>
        <v>1.093932547168337</v>
      </c>
      <c r="AD58">
        <f t="shared" si="69"/>
        <v>1.093932547168337</v>
      </c>
      <c r="AE58">
        <f t="shared" si="59"/>
        <v>1.4839052217944819</v>
      </c>
    </row>
    <row r="59" spans="1:39">
      <c r="B59" t="s">
        <v>25</v>
      </c>
      <c r="C59" t="s">
        <v>108</v>
      </c>
      <c r="D59" t="s">
        <v>110</v>
      </c>
      <c r="E59" t="s">
        <v>109</v>
      </c>
      <c r="G59">
        <v>18500</v>
      </c>
      <c r="I59">
        <f t="shared" si="60"/>
        <v>684500000</v>
      </c>
      <c r="J59" s="3">
        <v>2903084060</v>
      </c>
      <c r="K59" s="3">
        <f t="shared" si="61"/>
        <v>362885507.5</v>
      </c>
      <c r="L59" s="10">
        <f t="shared" si="62"/>
        <v>2738.2959999999998</v>
      </c>
      <c r="M59" s="10">
        <f t="shared" si="51"/>
        <v>0.141143798828125</v>
      </c>
      <c r="N59">
        <f t="shared" si="63"/>
        <v>5242880</v>
      </c>
      <c r="O59" s="10">
        <f t="shared" si="64"/>
        <v>1.8862698725988665</v>
      </c>
      <c r="P59" s="10">
        <f>2</f>
        <v>2</v>
      </c>
      <c r="Q59" s="1">
        <f t="shared" si="52"/>
        <v>0</v>
      </c>
      <c r="R59" s="1">
        <f t="shared" si="65"/>
        <v>8.4122225540098947E-2</v>
      </c>
      <c r="S59">
        <f t="shared" si="53"/>
        <v>8.4122225540098947E-2</v>
      </c>
      <c r="T59">
        <f t="shared" si="54"/>
        <v>8.4122225540098947E-2</v>
      </c>
      <c r="U59" s="1">
        <f t="shared" si="55"/>
        <v>0</v>
      </c>
      <c r="V59" s="1">
        <f t="shared" si="66"/>
        <v>0.12037810824443604</v>
      </c>
      <c r="W59" s="1">
        <f t="shared" si="56"/>
        <v>20.429523131413326</v>
      </c>
      <c r="X59">
        <f t="shared" si="57"/>
        <v>20.54990123965776</v>
      </c>
      <c r="Y59">
        <v>8.3454E-2</v>
      </c>
      <c r="Z59">
        <v>20.921917799999999</v>
      </c>
      <c r="AA59">
        <f t="shared" si="67"/>
        <v>8.2021233254247843</v>
      </c>
      <c r="AB59">
        <f t="shared" si="68"/>
        <v>34.786637668655786</v>
      </c>
      <c r="AC59">
        <f t="shared" si="58"/>
        <v>0.80071121827467362</v>
      </c>
      <c r="AD59">
        <f t="shared" si="69"/>
        <v>0.80071121827467362</v>
      </c>
      <c r="AE59">
        <f t="shared" si="59"/>
        <v>1.7781188316409444</v>
      </c>
    </row>
    <row r="60" spans="1:39">
      <c r="A60" t="s">
        <v>14</v>
      </c>
      <c r="B60" s="8">
        <v>228.75218589999292</v>
      </c>
      <c r="C60" s="8">
        <v>228.91399126349759</v>
      </c>
      <c r="D60" s="8">
        <v>0</v>
      </c>
      <c r="E60" s="8">
        <v>5.4609846191498583</v>
      </c>
      <c r="G60">
        <v>19500</v>
      </c>
      <c r="I60">
        <f>2*G60^2</f>
        <v>760500000</v>
      </c>
      <c r="J60" s="3">
        <v>3229331195</v>
      </c>
      <c r="K60" s="3">
        <f t="shared" si="61"/>
        <v>403666399.375</v>
      </c>
      <c r="L60" s="10">
        <f t="shared" si="62"/>
        <v>3042.3119999999999</v>
      </c>
      <c r="M60" s="10">
        <f t="shared" si="51"/>
        <v>0.148773193359375</v>
      </c>
      <c r="N60">
        <f t="shared" si="63"/>
        <v>5242880</v>
      </c>
      <c r="O60" s="10">
        <f t="shared" si="64"/>
        <v>1.8839814291640038</v>
      </c>
      <c r="P60" s="10">
        <f>2</f>
        <v>2</v>
      </c>
      <c r="Q60" s="1">
        <f t="shared" si="52"/>
        <v>0</v>
      </c>
      <c r="R60" s="1">
        <f t="shared" si="65"/>
        <v>9.3575839181682954E-2</v>
      </c>
      <c r="S60">
        <f t="shared" si="53"/>
        <v>9.3575839181682954E-2</v>
      </c>
      <c r="T60">
        <f t="shared" si="54"/>
        <v>9.3575839181682954E-2</v>
      </c>
      <c r="U60" s="1">
        <f t="shared" si="55"/>
        <v>0</v>
      </c>
      <c r="V60" s="1">
        <f t="shared" si="66"/>
        <v>0.13390613985488384</v>
      </c>
      <c r="W60" s="1">
        <f t="shared" si="56"/>
        <v>22.845942030809177</v>
      </c>
      <c r="X60">
        <f t="shared" si="57"/>
        <v>22.979848170664059</v>
      </c>
      <c r="Y60">
        <v>9.3325000000000005E-2</v>
      </c>
      <c r="Z60">
        <v>23.40383611</v>
      </c>
      <c r="AA60">
        <f t="shared" si="67"/>
        <v>8.1489418698098053</v>
      </c>
      <c r="AB60">
        <f t="shared" si="68"/>
        <v>34.603066648807932</v>
      </c>
      <c r="AC60">
        <f t="shared" si="58"/>
        <v>0.26878026432676039</v>
      </c>
      <c r="AD60">
        <f t="shared" si="69"/>
        <v>0.26878026432676039</v>
      </c>
      <c r="AE60">
        <f t="shared" si="59"/>
        <v>1.8116172807874826</v>
      </c>
    </row>
    <row r="61" spans="1:39">
      <c r="A61" t="s">
        <v>13</v>
      </c>
      <c r="B61" s="8">
        <v>0</v>
      </c>
      <c r="C61" s="8">
        <v>0.16977147783027915</v>
      </c>
      <c r="D61" s="8">
        <v>0.14325629978743559</v>
      </c>
      <c r="E61" s="8">
        <v>0.12111383521604303</v>
      </c>
      <c r="G61">
        <v>20500</v>
      </c>
      <c r="I61">
        <f t="shared" si="60"/>
        <v>840500000</v>
      </c>
      <c r="J61" s="3">
        <v>3563693528</v>
      </c>
      <c r="K61" s="3">
        <f t="shared" si="61"/>
        <v>445461691</v>
      </c>
      <c r="L61" s="10">
        <f t="shared" si="62"/>
        <v>3362.328</v>
      </c>
      <c r="M61" s="10">
        <f t="shared" si="51"/>
        <v>0.156402587890625</v>
      </c>
      <c r="N61">
        <f t="shared" si="63"/>
        <v>5242880</v>
      </c>
      <c r="O61" s="10">
        <f t="shared" si="64"/>
        <v>1.8868064683928119</v>
      </c>
      <c r="P61" s="10">
        <f>2</f>
        <v>2</v>
      </c>
      <c r="Q61" s="1">
        <f t="shared" si="52"/>
        <v>0</v>
      </c>
      <c r="R61" s="1">
        <f t="shared" si="65"/>
        <v>0.10326460568220919</v>
      </c>
      <c r="S61">
        <f t="shared" si="53"/>
        <v>0.10326460568220919</v>
      </c>
      <c r="T61">
        <f t="shared" si="54"/>
        <v>0.10326460568220919</v>
      </c>
      <c r="U61" s="1">
        <f t="shared" si="55"/>
        <v>0</v>
      </c>
      <c r="V61" s="1">
        <f t="shared" si="66"/>
        <v>0.14777067297995503</v>
      </c>
      <c r="W61" s="1">
        <f t="shared" si="56"/>
        <v>25.303732097665044</v>
      </c>
      <c r="X61">
        <f t="shared" si="57"/>
        <v>25.451502770645</v>
      </c>
      <c r="Y61">
        <v>0.103365</v>
      </c>
      <c r="Z61">
        <v>25.971865770000001</v>
      </c>
      <c r="AA61">
        <f t="shared" si="67"/>
        <v>8.1313790935036039</v>
      </c>
      <c r="AB61">
        <f t="shared" si="68"/>
        <v>34.47679125429304</v>
      </c>
      <c r="AC61">
        <f t="shared" si="58"/>
        <v>9.712602698283869E-2</v>
      </c>
      <c r="AD61">
        <f t="shared" si="69"/>
        <v>9.712602698283869E-2</v>
      </c>
      <c r="AE61">
        <f t="shared" si="59"/>
        <v>2.0035641796519301</v>
      </c>
    </row>
    <row r="62" spans="1:39">
      <c r="A62" t="s">
        <v>16</v>
      </c>
      <c r="B62" s="8">
        <v>0</v>
      </c>
      <c r="C62" s="8">
        <v>8.1664317031636227</v>
      </c>
      <c r="D62" s="8">
        <v>34.510309747049817</v>
      </c>
      <c r="E62" s="8">
        <v>34.53192331908452</v>
      </c>
      <c r="G62">
        <v>21500</v>
      </c>
      <c r="I62">
        <f t="shared" si="60"/>
        <v>924500000</v>
      </c>
      <c r="J62" s="3">
        <v>3929649283</v>
      </c>
      <c r="K62" s="3">
        <f t="shared" si="61"/>
        <v>491206160.375</v>
      </c>
      <c r="L62" s="10">
        <f t="shared" si="62"/>
        <v>3698.3440000000001</v>
      </c>
      <c r="M62" s="10">
        <f t="shared" si="51"/>
        <v>0.164031982421875</v>
      </c>
      <c r="N62">
        <f t="shared" si="63"/>
        <v>5242880</v>
      </c>
      <c r="O62" s="10">
        <f t="shared" si="64"/>
        <v>1.8821018028239138</v>
      </c>
      <c r="P62" s="10">
        <f>2</f>
        <v>2</v>
      </c>
      <c r="Q62" s="1">
        <f t="shared" si="52"/>
        <v>0</v>
      </c>
      <c r="R62" s="1">
        <f t="shared" si="65"/>
        <v>0.11386884996985382</v>
      </c>
      <c r="S62">
        <f t="shared" si="53"/>
        <v>0.11386884996985382</v>
      </c>
      <c r="T62">
        <f t="shared" si="54"/>
        <v>0.11386884996985382</v>
      </c>
      <c r="U62" s="1">
        <f t="shared" si="55"/>
        <v>0</v>
      </c>
      <c r="V62" s="1">
        <f t="shared" si="66"/>
        <v>0.16294524615027664</v>
      </c>
      <c r="W62" s="1">
        <f t="shared" si="56"/>
        <v>28.047693139436703</v>
      </c>
      <c r="X62">
        <f t="shared" si="57"/>
        <v>28.210638385586979</v>
      </c>
      <c r="Y62">
        <v>0.114574</v>
      </c>
      <c r="Z62">
        <v>28.77658211</v>
      </c>
      <c r="AA62">
        <f t="shared" si="67"/>
        <v>8.0690208947928852</v>
      </c>
      <c r="AB62">
        <f t="shared" si="68"/>
        <v>34.297914736327613</v>
      </c>
      <c r="AC62">
        <f t="shared" si="58"/>
        <v>0.61545379418208213</v>
      </c>
      <c r="AD62">
        <f t="shared" si="69"/>
        <v>0.61545379418208213</v>
      </c>
      <c r="AE62">
        <f t="shared" si="59"/>
        <v>1.9666815268389808</v>
      </c>
    </row>
    <row r="63" spans="1:39">
      <c r="A63" t="s">
        <v>15</v>
      </c>
      <c r="B63" s="8">
        <v>0</v>
      </c>
      <c r="C63" s="8">
        <v>5.9113580957939238</v>
      </c>
      <c r="D63" s="8">
        <v>25.449057593564795</v>
      </c>
      <c r="E63" s="8">
        <v>25.718033144835047</v>
      </c>
      <c r="G63">
        <v>22500</v>
      </c>
      <c r="I63">
        <f t="shared" si="60"/>
        <v>1012500000</v>
      </c>
      <c r="J63" s="3">
        <v>4309490478</v>
      </c>
      <c r="K63" s="3">
        <f t="shared" si="61"/>
        <v>538686309.75</v>
      </c>
      <c r="L63" s="10">
        <f t="shared" si="62"/>
        <v>4050.36</v>
      </c>
      <c r="M63" s="10">
        <f t="shared" si="51"/>
        <v>0.171661376953125</v>
      </c>
      <c r="N63">
        <f t="shared" si="63"/>
        <v>5242880</v>
      </c>
      <c r="O63" s="10">
        <f t="shared" si="64"/>
        <v>1.8795725483907195</v>
      </c>
      <c r="P63" s="10">
        <f>2</f>
        <v>2</v>
      </c>
      <c r="Q63" s="1">
        <f t="shared" si="52"/>
        <v>0</v>
      </c>
      <c r="R63" s="1">
        <f t="shared" si="65"/>
        <v>0.12487545054180237</v>
      </c>
      <c r="S63">
        <f t="shared" si="53"/>
        <v>0.12487545054180237</v>
      </c>
      <c r="T63">
        <f t="shared" si="54"/>
        <v>0.12487545054180237</v>
      </c>
      <c r="U63" s="1">
        <f t="shared" si="55"/>
        <v>0</v>
      </c>
      <c r="V63" s="1">
        <f t="shared" si="66"/>
        <v>0.17869558735376417</v>
      </c>
      <c r="W63" s="1">
        <f t="shared" si="56"/>
        <v>30.51600959801317</v>
      </c>
      <c r="X63">
        <f t="shared" si="57"/>
        <v>30.694705185366935</v>
      </c>
      <c r="Y63">
        <v>0.124657</v>
      </c>
      <c r="Z63">
        <v>31.339660210000002</v>
      </c>
      <c r="AA63">
        <f t="shared" si="67"/>
        <v>8.1222875570565627</v>
      </c>
      <c r="AB63">
        <f t="shared" si="68"/>
        <v>34.570786060951249</v>
      </c>
      <c r="AC63">
        <f t="shared" si="58"/>
        <v>0.17524129555689766</v>
      </c>
      <c r="AD63">
        <f t="shared" si="69"/>
        <v>0.17524129555689766</v>
      </c>
      <c r="AE63">
        <f t="shared" si="59"/>
        <v>2.0579515550308085</v>
      </c>
    </row>
    <row r="64" spans="1:39">
      <c r="A64" t="s">
        <v>18</v>
      </c>
      <c r="B64" s="8">
        <v>0</v>
      </c>
      <c r="C64" s="8">
        <v>3.840703522329322</v>
      </c>
      <c r="D64" s="8">
        <v>52.927935218846194</v>
      </c>
      <c r="E64" s="8">
        <v>39.986511398190103</v>
      </c>
      <c r="G64">
        <v>23500</v>
      </c>
      <c r="I64">
        <f t="shared" si="60"/>
        <v>1104500000</v>
      </c>
      <c r="J64" s="3">
        <v>4694565134</v>
      </c>
      <c r="K64" s="3">
        <f t="shared" si="61"/>
        <v>586820641.75</v>
      </c>
      <c r="L64" s="10">
        <f t="shared" si="62"/>
        <v>4418.3760000000002</v>
      </c>
      <c r="M64" s="10">
        <f t="shared" si="51"/>
        <v>0.179290771484375</v>
      </c>
      <c r="N64">
        <f t="shared" si="63"/>
        <v>5242880</v>
      </c>
      <c r="O64" s="10">
        <f t="shared" si="64"/>
        <v>1.882176463162903</v>
      </c>
      <c r="P64" s="10">
        <f>2</f>
        <v>2</v>
      </c>
      <c r="Q64" s="1">
        <f t="shared" si="52"/>
        <v>0</v>
      </c>
      <c r="R64" s="1">
        <f t="shared" si="65"/>
        <v>0.1360337003176659</v>
      </c>
      <c r="S64">
        <f t="shared" si="53"/>
        <v>0.1360337003176659</v>
      </c>
      <c r="T64">
        <f t="shared" si="54"/>
        <v>0.1360337003176659</v>
      </c>
      <c r="U64" s="1">
        <f t="shared" si="55"/>
        <v>0</v>
      </c>
      <c r="V64" s="1">
        <f t="shared" si="66"/>
        <v>0.19466293713217775</v>
      </c>
      <c r="W64" s="1">
        <f t="shared" si="56"/>
        <v>32.997545246192253</v>
      </c>
      <c r="X64">
        <f t="shared" si="57"/>
        <v>33.192208183324432</v>
      </c>
      <c r="Y64">
        <v>0.134794</v>
      </c>
      <c r="Z64">
        <v>33.825711839999997</v>
      </c>
      <c r="AA64">
        <f t="shared" si="67"/>
        <v>8.1939848954701251</v>
      </c>
      <c r="AB64">
        <f t="shared" si="68"/>
        <v>34.827701040105644</v>
      </c>
      <c r="AC64">
        <f t="shared" si="58"/>
        <v>0.91969992556486468</v>
      </c>
      <c r="AD64">
        <f t="shared" si="69"/>
        <v>0.91969992556486468</v>
      </c>
      <c r="AE64">
        <f t="shared" si="59"/>
        <v>1.8728464892981977</v>
      </c>
    </row>
    <row r="65" spans="1:31">
      <c r="A65" t="s">
        <v>17</v>
      </c>
      <c r="B65" s="8">
        <v>0</v>
      </c>
      <c r="C65" s="8">
        <v>5.8052164564906077</v>
      </c>
      <c r="D65" s="8">
        <v>5.0174036042796013</v>
      </c>
      <c r="E65" s="8">
        <v>39.368961030855239</v>
      </c>
      <c r="G65">
        <v>24500</v>
      </c>
      <c r="I65">
        <f t="shared" si="60"/>
        <v>1200500000</v>
      </c>
      <c r="J65" s="3">
        <v>5100622812</v>
      </c>
      <c r="K65" s="3">
        <f t="shared" si="61"/>
        <v>637577851.5</v>
      </c>
      <c r="L65" s="10">
        <f t="shared" si="62"/>
        <v>4802.3919999999998</v>
      </c>
      <c r="M65" s="10">
        <f t="shared" si="51"/>
        <v>0.186920166015625</v>
      </c>
      <c r="N65">
        <f t="shared" si="63"/>
        <v>5242880</v>
      </c>
      <c r="O65" s="10">
        <f t="shared" si="64"/>
        <v>1.8829073142607433</v>
      </c>
      <c r="P65" s="10">
        <f>2</f>
        <v>2</v>
      </c>
      <c r="Q65" s="1">
        <f t="shared" si="52"/>
        <v>0</v>
      </c>
      <c r="R65" s="1">
        <f t="shared" si="65"/>
        <v>0.1477999719326204</v>
      </c>
      <c r="S65">
        <f t="shared" si="53"/>
        <v>0.1477999719326204</v>
      </c>
      <c r="T65">
        <f t="shared" si="54"/>
        <v>0.1477999719326204</v>
      </c>
      <c r="U65" s="1">
        <f t="shared" si="55"/>
        <v>0</v>
      </c>
      <c r="V65" s="1">
        <f t="shared" si="66"/>
        <v>0.21150036040533243</v>
      </c>
      <c r="W65" s="1">
        <f t="shared" si="56"/>
        <v>35.890344570897014</v>
      </c>
      <c r="X65">
        <f t="shared" si="57"/>
        <v>36.101844931302345</v>
      </c>
      <c r="Y65">
        <v>0.14661099999999999</v>
      </c>
      <c r="Z65">
        <v>36.814022100000003</v>
      </c>
      <c r="AA65">
        <f t="shared" si="67"/>
        <v>8.1883351181016426</v>
      </c>
      <c r="AB65">
        <f t="shared" si="68"/>
        <v>34.790178172169888</v>
      </c>
      <c r="AC65">
        <f t="shared" si="58"/>
        <v>0.81097048149211759</v>
      </c>
      <c r="AD65">
        <f t="shared" si="69"/>
        <v>0.81097048149211759</v>
      </c>
      <c r="AE65">
        <f t="shared" si="59"/>
        <v>1.9345269222774144</v>
      </c>
    </row>
    <row r="66" spans="1:31">
      <c r="AA66">
        <f>AVERAGE(AA44:AA65)</f>
        <v>8.1148788152121867</v>
      </c>
      <c r="AB66">
        <f>AVERAGE(AB44:AB65)</f>
        <v>34.698076003434139</v>
      </c>
    </row>
    <row r="67" spans="1:31">
      <c r="G67" s="4" t="s">
        <v>48</v>
      </c>
      <c r="H67" s="4"/>
      <c r="K67" s="10"/>
      <c r="L67" s="10"/>
      <c r="N67" s="9"/>
      <c r="O67" s="9"/>
    </row>
    <row r="68" spans="1:31">
      <c r="G68" t="s">
        <v>32</v>
      </c>
      <c r="H68" t="s">
        <v>72</v>
      </c>
      <c r="I68" t="s">
        <v>33</v>
      </c>
      <c r="J68" t="s">
        <v>75</v>
      </c>
      <c r="K68" t="s">
        <v>63</v>
      </c>
      <c r="L68" t="s">
        <v>61</v>
      </c>
      <c r="M68" t="s">
        <v>68</v>
      </c>
      <c r="N68" t="s">
        <v>62</v>
      </c>
      <c r="O68" s="9" t="s">
        <v>59</v>
      </c>
      <c r="P68" t="s">
        <v>60</v>
      </c>
      <c r="Q68" t="s">
        <v>34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40</v>
      </c>
      <c r="X68" t="s">
        <v>41</v>
      </c>
      <c r="Y68" t="s">
        <v>42</v>
      </c>
      <c r="Z68" t="s">
        <v>43</v>
      </c>
      <c r="AA68" t="s">
        <v>25</v>
      </c>
      <c r="AB68" t="s">
        <v>98</v>
      </c>
      <c r="AC68" t="s">
        <v>44</v>
      </c>
      <c r="AD68" t="s">
        <v>76</v>
      </c>
      <c r="AE68" t="s">
        <v>45</v>
      </c>
    </row>
    <row r="69" spans="1:31">
      <c r="G69">
        <v>2500</v>
      </c>
      <c r="H69">
        <v>8192</v>
      </c>
      <c r="I69">
        <f>2*G69^2</f>
        <v>12500000</v>
      </c>
      <c r="J69">
        <v>571093.70556599996</v>
      </c>
      <c r="K69" s="3">
        <f>J69*8</f>
        <v>4568749.6445279997</v>
      </c>
      <c r="L69" s="10">
        <f>(G69^2+2*G69)*8/1000000</f>
        <v>50.04</v>
      </c>
      <c r="M69" s="10">
        <f t="shared" ref="M69:M91" si="70">G69/2^17</f>
        <v>1.9073486328125E-2</v>
      </c>
      <c r="N69">
        <f>40*2^20/8</f>
        <v>5242880</v>
      </c>
      <c r="O69" s="9">
        <f>I69/K69</f>
        <v>2.7359783250481398</v>
      </c>
      <c r="P69" s="9">
        <f>2</f>
        <v>2</v>
      </c>
      <c r="Q69" s="1">
        <f t="shared" ref="Q69:Q91" si="71">$B$30*I69</f>
        <v>0</v>
      </c>
      <c r="R69" s="1">
        <f>$C$30*K69</f>
        <v>1.4362023828130379E-3</v>
      </c>
      <c r="S69">
        <f t="shared" ref="S69:S91" si="72">Q69+R69</f>
        <v>1.4362023828130379E-3</v>
      </c>
      <c r="T69">
        <f t="shared" ref="T69:T91" si="73">MAX(Q69,R69)</f>
        <v>1.4362023828130379E-3</v>
      </c>
      <c r="U69" s="1">
        <f t="shared" ref="U69:U91" si="74">$D$30*I69</f>
        <v>0</v>
      </c>
      <c r="V69" s="1">
        <f>$E$30*K69</f>
        <v>5.1019092879437455E-2</v>
      </c>
      <c r="W69" s="1">
        <f t="shared" ref="W69:W91" si="75">Y69*$F$30</f>
        <v>0.31567572599362947</v>
      </c>
      <c r="X69">
        <f t="shared" ref="X69:X91" si="76">SUM(U69:W69)</f>
        <v>0.36669481887306693</v>
      </c>
      <c r="Y69">
        <v>1.2800000000000001E-3</v>
      </c>
      <c r="Z69">
        <v>0.36294400000000004</v>
      </c>
      <c r="AA69">
        <f t="shared" si="67"/>
        <v>9.765625</v>
      </c>
      <c r="AB69">
        <f>(K69*8)/Y69/1000000000</f>
        <v>28.554685278299996</v>
      </c>
      <c r="AC69">
        <f t="shared" ref="AC69:AC91" si="77">ABS(T69-Y69)/ABS(Y69)*100</f>
        <v>12.203311157268578</v>
      </c>
      <c r="AD69">
        <f t="shared" ref="AD69:AD91" si="78">ABS(S69-Y69)/ABS(Y69)*100</f>
        <v>12.203311157268578</v>
      </c>
      <c r="AE69">
        <f t="shared" ref="AE69:AE91" si="79">ABS(X69-Z69)/ABS(Z69)*100</f>
        <v>1.0334428653089418</v>
      </c>
    </row>
    <row r="70" spans="1:31">
      <c r="G70">
        <v>3500</v>
      </c>
      <c r="H70">
        <v>4096</v>
      </c>
      <c r="I70">
        <f t="shared" ref="I70:I91" si="80">2*G70^2</f>
        <v>24500000</v>
      </c>
      <c r="J70">
        <v>1577478.033447</v>
      </c>
      <c r="K70" s="3">
        <f t="shared" ref="K70:K91" si="81">J70*8</f>
        <v>12619824.267576</v>
      </c>
      <c r="L70" s="10">
        <f t="shared" ref="L70:L91" si="82">(G70^2+2*G70)*8/1000000</f>
        <v>98.055999999999997</v>
      </c>
      <c r="M70" s="10">
        <f t="shared" si="70"/>
        <v>2.6702880859375E-2</v>
      </c>
      <c r="N70">
        <f t="shared" ref="N70:N91" si="83">40*2^20/8</f>
        <v>5242880</v>
      </c>
      <c r="O70" s="9">
        <f t="shared" ref="O70:O91" si="84">I70/K70</f>
        <v>1.9413899496958629</v>
      </c>
      <c r="P70" s="9">
        <f>2</f>
        <v>2</v>
      </c>
      <c r="Q70" s="1">
        <f t="shared" si="71"/>
        <v>0</v>
      </c>
      <c r="R70" s="1">
        <f t="shared" ref="R70:R91" si="85">$C$30*K70</f>
        <v>3.9670857661203533E-3</v>
      </c>
      <c r="S70">
        <f t="shared" si="72"/>
        <v>3.9670857661203533E-3</v>
      </c>
      <c r="T70">
        <f t="shared" si="73"/>
        <v>3.9670857661203533E-3</v>
      </c>
      <c r="U70" s="1">
        <f t="shared" si="74"/>
        <v>0</v>
      </c>
      <c r="V70" s="1">
        <f t="shared" ref="V70:V91" si="86">$E$30*K70</f>
        <v>0.14092520635285444</v>
      </c>
      <c r="W70" s="1">
        <f t="shared" si="75"/>
        <v>0.76008795899403592</v>
      </c>
      <c r="X70">
        <f t="shared" si="76"/>
        <v>0.90101316534689035</v>
      </c>
      <c r="Y70">
        <v>3.0820000000000001E-3</v>
      </c>
      <c r="Z70">
        <v>0.90142336000000012</v>
      </c>
      <c r="AA70">
        <f t="shared" si="67"/>
        <v>7.9493835171966252</v>
      </c>
      <c r="AB70">
        <f t="shared" ref="AB70:AB91" si="87">(K70*8)/Y70/1000000000</f>
        <v>32.75749323186502</v>
      </c>
      <c r="AC70">
        <f t="shared" si="77"/>
        <v>28.71790285919381</v>
      </c>
      <c r="AD70">
        <f t="shared" si="78"/>
        <v>28.71790285919381</v>
      </c>
      <c r="AE70">
        <f t="shared" si="79"/>
        <v>4.5505216673080592E-2</v>
      </c>
    </row>
    <row r="71" spans="1:31">
      <c r="G71">
        <v>4500</v>
      </c>
      <c r="H71">
        <v>2048</v>
      </c>
      <c r="I71">
        <f t="shared" si="80"/>
        <v>40500000</v>
      </c>
      <c r="J71">
        <v>2573448.6806640001</v>
      </c>
      <c r="K71" s="3">
        <f t="shared" si="81"/>
        <v>20587589.445312001</v>
      </c>
      <c r="L71" s="10">
        <f t="shared" si="82"/>
        <v>162.072</v>
      </c>
      <c r="M71" s="10">
        <f t="shared" si="70"/>
        <v>3.4332275390625E-2</v>
      </c>
      <c r="N71">
        <f t="shared" si="83"/>
        <v>5242880</v>
      </c>
      <c r="O71" s="9">
        <f t="shared" si="84"/>
        <v>1.9672045679550043</v>
      </c>
      <c r="P71" s="9">
        <f>2</f>
        <v>2</v>
      </c>
      <c r="Q71" s="1">
        <f t="shared" si="71"/>
        <v>0</v>
      </c>
      <c r="R71" s="1">
        <f t="shared" si="85"/>
        <v>6.4717805347787507E-3</v>
      </c>
      <c r="S71">
        <f t="shared" si="72"/>
        <v>6.4717805347787507E-3</v>
      </c>
      <c r="T71">
        <f t="shared" si="73"/>
        <v>6.4717805347787507E-3</v>
      </c>
      <c r="U71" s="1">
        <f t="shared" si="74"/>
        <v>0</v>
      </c>
      <c r="V71" s="1">
        <f t="shared" si="86"/>
        <v>0.22990100570122454</v>
      </c>
      <c r="W71" s="1">
        <f t="shared" si="75"/>
        <v>1.6812198625770092</v>
      </c>
      <c r="X71">
        <f t="shared" si="76"/>
        <v>1.9111208682782337</v>
      </c>
      <c r="Y71">
        <v>6.8170000000000001E-3</v>
      </c>
      <c r="Z71">
        <v>1.9159746583310611</v>
      </c>
      <c r="AA71">
        <f t="shared" si="67"/>
        <v>5.9410297784949391</v>
      </c>
      <c r="AB71">
        <f t="shared" si="87"/>
        <v>24.160292733239842</v>
      </c>
      <c r="AC71">
        <f t="shared" si="77"/>
        <v>5.0640965999889893</v>
      </c>
      <c r="AD71">
        <f t="shared" si="78"/>
        <v>5.0640965999889893</v>
      </c>
      <c r="AE71">
        <f t="shared" si="79"/>
        <v>0.25333268536314285</v>
      </c>
    </row>
    <row r="72" spans="1:31">
      <c r="G72">
        <v>5500</v>
      </c>
      <c r="H72">
        <v>1024</v>
      </c>
      <c r="I72">
        <f t="shared" si="80"/>
        <v>60500000</v>
      </c>
      <c r="J72">
        <v>3843387.1015619999</v>
      </c>
      <c r="K72" s="3">
        <f t="shared" si="81"/>
        <v>30747096.812495999</v>
      </c>
      <c r="L72" s="10">
        <f t="shared" si="82"/>
        <v>242.08799999999999</v>
      </c>
      <c r="M72" s="10">
        <f t="shared" si="70"/>
        <v>4.1961669921875E-2</v>
      </c>
      <c r="N72">
        <f t="shared" si="83"/>
        <v>5242880</v>
      </c>
      <c r="O72" s="9">
        <f t="shared" si="84"/>
        <v>1.9676654472110049</v>
      </c>
      <c r="P72" s="9">
        <f>2</f>
        <v>2</v>
      </c>
      <c r="Q72" s="1">
        <f t="shared" si="71"/>
        <v>0</v>
      </c>
      <c r="R72" s="1">
        <f t="shared" si="85"/>
        <v>9.6654571036912263E-3</v>
      </c>
      <c r="S72">
        <f t="shared" si="72"/>
        <v>9.6654571036912263E-3</v>
      </c>
      <c r="T72">
        <f t="shared" si="73"/>
        <v>9.6654571036912263E-3</v>
      </c>
      <c r="U72" s="1">
        <f t="shared" si="74"/>
        <v>0</v>
      </c>
      <c r="V72" s="1">
        <f t="shared" si="86"/>
        <v>0.34335192560367378</v>
      </c>
      <c r="W72" s="1">
        <f t="shared" si="75"/>
        <v>2.5702909502387548</v>
      </c>
      <c r="X72">
        <f t="shared" si="76"/>
        <v>2.9136428758424286</v>
      </c>
      <c r="Y72">
        <v>1.0422000000000001E-2</v>
      </c>
      <c r="Z72">
        <v>2.890715400003474</v>
      </c>
      <c r="AA72">
        <f t="shared" si="67"/>
        <v>5.8050278257532142</v>
      </c>
      <c r="AB72">
        <f t="shared" si="87"/>
        <v>23.601686288617152</v>
      </c>
      <c r="AC72">
        <f t="shared" si="77"/>
        <v>7.2590951478485346</v>
      </c>
      <c r="AD72">
        <f t="shared" si="78"/>
        <v>7.2590951478485346</v>
      </c>
      <c r="AE72">
        <f t="shared" si="79"/>
        <v>0.79314192739025957</v>
      </c>
    </row>
    <row r="73" spans="1:31">
      <c r="G73">
        <v>6500</v>
      </c>
      <c r="H73">
        <v>1024</v>
      </c>
      <c r="I73">
        <f t="shared" si="80"/>
        <v>84500000</v>
      </c>
      <c r="J73">
        <v>5357566.1953119999</v>
      </c>
      <c r="K73" s="3">
        <f t="shared" si="81"/>
        <v>42860529.562495999</v>
      </c>
      <c r="L73" s="10">
        <f t="shared" si="82"/>
        <v>338.10399999999998</v>
      </c>
      <c r="M73" s="10">
        <f t="shared" si="70"/>
        <v>4.9591064453125E-2</v>
      </c>
      <c r="N73">
        <f t="shared" si="83"/>
        <v>5242880</v>
      </c>
      <c r="O73" s="9">
        <f t="shared" si="84"/>
        <v>1.9715108717167962</v>
      </c>
      <c r="P73" s="9">
        <f>2</f>
        <v>2</v>
      </c>
      <c r="Q73" s="1">
        <f t="shared" si="71"/>
        <v>0</v>
      </c>
      <c r="R73" s="1">
        <f t="shared" si="85"/>
        <v>1.3473356930382829E-2</v>
      </c>
      <c r="S73">
        <f t="shared" si="72"/>
        <v>1.3473356930382829E-2</v>
      </c>
      <c r="T73">
        <f t="shared" si="73"/>
        <v>1.3473356930382829E-2</v>
      </c>
      <c r="U73" s="1">
        <f t="shared" si="74"/>
        <v>0</v>
      </c>
      <c r="V73" s="1">
        <f t="shared" si="86"/>
        <v>0.47862227277650887</v>
      </c>
      <c r="W73" s="1">
        <f t="shared" si="75"/>
        <v>3.5520917824111282</v>
      </c>
      <c r="X73">
        <f t="shared" si="76"/>
        <v>4.0307140551876373</v>
      </c>
      <c r="Y73">
        <v>1.4402999999999999E-2</v>
      </c>
      <c r="Z73">
        <v>4.0342802999999998</v>
      </c>
      <c r="AA73">
        <f t="shared" si="67"/>
        <v>5.8668332986183431</v>
      </c>
      <c r="AB73">
        <f t="shared" si="87"/>
        <v>23.806445636323545</v>
      </c>
      <c r="AC73">
        <f t="shared" si="77"/>
        <v>6.4545099605441258</v>
      </c>
      <c r="AD73">
        <f t="shared" si="78"/>
        <v>6.4545099605441258</v>
      </c>
      <c r="AE73">
        <f t="shared" si="79"/>
        <v>8.8398538206741914E-2</v>
      </c>
    </row>
    <row r="74" spans="1:31">
      <c r="G74">
        <v>7500</v>
      </c>
      <c r="H74">
        <v>1024</v>
      </c>
      <c r="I74">
        <f t="shared" si="80"/>
        <v>112500000</v>
      </c>
      <c r="J74">
        <v>7128307.1367189996</v>
      </c>
      <c r="K74" s="3">
        <f t="shared" si="81"/>
        <v>57026457.093751997</v>
      </c>
      <c r="L74" s="10">
        <f t="shared" si="82"/>
        <v>450.12</v>
      </c>
      <c r="M74" s="10">
        <f t="shared" si="70"/>
        <v>5.7220458984375E-2</v>
      </c>
      <c r="N74">
        <f t="shared" si="83"/>
        <v>5242880</v>
      </c>
      <c r="O74" s="9">
        <f t="shared" si="84"/>
        <v>1.9727685311933199</v>
      </c>
      <c r="P74" s="9">
        <f>2</f>
        <v>2</v>
      </c>
      <c r="Q74" s="1">
        <f t="shared" si="71"/>
        <v>0</v>
      </c>
      <c r="R74" s="1">
        <f t="shared" si="85"/>
        <v>1.7926465648982478E-2</v>
      </c>
      <c r="S74">
        <f t="shared" si="72"/>
        <v>1.7926465648982478E-2</v>
      </c>
      <c r="T74">
        <f t="shared" si="73"/>
        <v>1.7926465648982478E-2</v>
      </c>
      <c r="U74" s="1">
        <f t="shared" si="74"/>
        <v>0</v>
      </c>
      <c r="V74" s="1">
        <f t="shared" si="86"/>
        <v>0.63681276879244808</v>
      </c>
      <c r="W74" s="1">
        <f t="shared" si="75"/>
        <v>4.6549838501013712</v>
      </c>
      <c r="X74">
        <f t="shared" si="76"/>
        <v>5.2917966188938195</v>
      </c>
      <c r="Y74">
        <v>1.8874999999999999E-2</v>
      </c>
      <c r="Z74">
        <v>5.3261919117613745</v>
      </c>
      <c r="AA74">
        <f t="shared" si="67"/>
        <v>5.9602649006622519</v>
      </c>
      <c r="AB74">
        <f t="shared" si="87"/>
        <v>24.170154000000846</v>
      </c>
      <c r="AC74">
        <f t="shared" si="77"/>
        <v>5.0253475550597164</v>
      </c>
      <c r="AD74">
        <f t="shared" si="78"/>
        <v>5.0253475550597164</v>
      </c>
      <c r="AE74">
        <f t="shared" si="79"/>
        <v>0.6457764466128767</v>
      </c>
    </row>
    <row r="75" spans="1:31">
      <c r="G75">
        <v>8500</v>
      </c>
      <c r="H75">
        <v>512</v>
      </c>
      <c r="I75">
        <f t="shared" si="80"/>
        <v>144500000</v>
      </c>
      <c r="J75">
        <v>9154988.9140620008</v>
      </c>
      <c r="K75" s="3">
        <f t="shared" si="81"/>
        <v>73239911.312496006</v>
      </c>
      <c r="L75" s="10">
        <f t="shared" si="82"/>
        <v>578.13599999999997</v>
      </c>
      <c r="M75" s="10">
        <f t="shared" si="70"/>
        <v>6.4849853515625E-2</v>
      </c>
      <c r="N75">
        <f t="shared" si="83"/>
        <v>5242880</v>
      </c>
      <c r="O75" s="9">
        <f t="shared" si="84"/>
        <v>1.9729679816712964</v>
      </c>
      <c r="P75" s="9">
        <f>2</f>
        <v>2</v>
      </c>
      <c r="Q75" s="1">
        <f t="shared" si="71"/>
        <v>0</v>
      </c>
      <c r="R75" s="1">
        <f t="shared" si="85"/>
        <v>2.3023221521889563E-2</v>
      </c>
      <c r="S75">
        <f t="shared" si="72"/>
        <v>2.3023221521889563E-2</v>
      </c>
      <c r="T75">
        <f t="shared" si="73"/>
        <v>2.3023221521889563E-2</v>
      </c>
      <c r="U75" s="1">
        <f t="shared" si="74"/>
        <v>0</v>
      </c>
      <c r="V75" s="1">
        <f t="shared" si="86"/>
        <v>0.81786793509453282</v>
      </c>
      <c r="W75" s="1">
        <f t="shared" si="75"/>
        <v>6.0151023101442354</v>
      </c>
      <c r="X75">
        <f t="shared" si="76"/>
        <v>6.8329702452387684</v>
      </c>
      <c r="Y75">
        <v>2.4389999999999998E-2</v>
      </c>
      <c r="Z75">
        <v>6.8464947272705095</v>
      </c>
      <c r="AA75">
        <f t="shared" si="67"/>
        <v>5.9245592455924561</v>
      </c>
      <c r="AB75">
        <f t="shared" si="87"/>
        <v>24.02293113981009</v>
      </c>
      <c r="AC75">
        <f t="shared" si="77"/>
        <v>5.603847798730774</v>
      </c>
      <c r="AD75">
        <f t="shared" si="78"/>
        <v>5.603847798730774</v>
      </c>
      <c r="AE75">
        <f t="shared" si="79"/>
        <v>0.19753877817025445</v>
      </c>
    </row>
    <row r="76" spans="1:31">
      <c r="G76">
        <v>9500</v>
      </c>
      <c r="H76">
        <v>512</v>
      </c>
      <c r="I76">
        <f t="shared" si="80"/>
        <v>180500000</v>
      </c>
      <c r="J76">
        <v>13062606.646484001</v>
      </c>
      <c r="K76" s="3">
        <f t="shared" si="81"/>
        <v>104500853.171872</v>
      </c>
      <c r="L76" s="10">
        <f t="shared" si="82"/>
        <v>722.15200000000004</v>
      </c>
      <c r="M76" s="10">
        <f t="shared" si="70"/>
        <v>7.2479248046875E-2</v>
      </c>
      <c r="N76">
        <f t="shared" si="83"/>
        <v>5242880</v>
      </c>
      <c r="O76" s="9">
        <f t="shared" si="84"/>
        <v>1.7272586253734465</v>
      </c>
      <c r="P76" s="9">
        <f>2</f>
        <v>2</v>
      </c>
      <c r="Q76" s="1">
        <f t="shared" si="71"/>
        <v>0</v>
      </c>
      <c r="R76" s="1">
        <f t="shared" si="85"/>
        <v>3.2850207607938053E-2</v>
      </c>
      <c r="S76">
        <f t="shared" si="72"/>
        <v>3.2850207607938053E-2</v>
      </c>
      <c r="T76">
        <f t="shared" si="73"/>
        <v>3.2850207607938053E-2</v>
      </c>
      <c r="U76" s="1">
        <f t="shared" si="74"/>
        <v>0</v>
      </c>
      <c r="V76" s="1">
        <f t="shared" si="86"/>
        <v>1.1669579532206997</v>
      </c>
      <c r="W76" s="1">
        <f t="shared" si="75"/>
        <v>7.829744491285739</v>
      </c>
      <c r="X76">
        <f t="shared" si="76"/>
        <v>8.9967024445064396</v>
      </c>
      <c r="Y76">
        <v>3.1747999999999998E-2</v>
      </c>
      <c r="Z76">
        <v>9.1075941142721089</v>
      </c>
      <c r="AA76">
        <f t="shared" si="67"/>
        <v>5.6853975053546684</v>
      </c>
      <c r="AB76">
        <f t="shared" si="87"/>
        <v>26.332582379204236</v>
      </c>
      <c r="AC76">
        <f t="shared" si="77"/>
        <v>3.4717387172044067</v>
      </c>
      <c r="AD76">
        <f t="shared" si="78"/>
        <v>3.4717387172044067</v>
      </c>
      <c r="AE76">
        <f t="shared" si="79"/>
        <v>1.2175736904205665</v>
      </c>
    </row>
    <row r="77" spans="1:31">
      <c r="G77">
        <v>10500</v>
      </c>
      <c r="H77">
        <v>256</v>
      </c>
      <c r="I77">
        <f t="shared" si="80"/>
        <v>220500000</v>
      </c>
      <c r="J77">
        <v>16076408.382812001</v>
      </c>
      <c r="K77" s="3">
        <f t="shared" si="81"/>
        <v>128611267.06249601</v>
      </c>
      <c r="L77" s="10">
        <f t="shared" si="82"/>
        <v>882.16800000000001</v>
      </c>
      <c r="M77" s="10">
        <f t="shared" si="70"/>
        <v>8.0108642578125E-2</v>
      </c>
      <c r="N77">
        <f t="shared" si="83"/>
        <v>5242880</v>
      </c>
      <c r="O77" s="9">
        <f t="shared" si="84"/>
        <v>1.7144687634004301</v>
      </c>
      <c r="P77" s="9">
        <f>2</f>
        <v>2</v>
      </c>
      <c r="Q77" s="1">
        <f t="shared" si="71"/>
        <v>0</v>
      </c>
      <c r="R77" s="1">
        <f t="shared" si="85"/>
        <v>4.0429400291826109E-2</v>
      </c>
      <c r="S77">
        <f t="shared" si="72"/>
        <v>4.0429400291826109E-2</v>
      </c>
      <c r="T77">
        <f t="shared" si="73"/>
        <v>4.0429400291826109E-2</v>
      </c>
      <c r="U77" s="1">
        <f t="shared" si="74"/>
        <v>0</v>
      </c>
      <c r="V77" s="1">
        <f t="shared" si="86"/>
        <v>1.4361982358701788</v>
      </c>
      <c r="W77" s="1">
        <f t="shared" si="75"/>
        <v>9.542778548123044</v>
      </c>
      <c r="X77">
        <f t="shared" si="76"/>
        <v>10.978976783993224</v>
      </c>
      <c r="Y77">
        <v>3.8693999999999999E-2</v>
      </c>
      <c r="Z77">
        <v>11.141722333316135</v>
      </c>
      <c r="AA77">
        <f t="shared" si="67"/>
        <v>5.6985579159559618</v>
      </c>
      <c r="AB77">
        <f t="shared" si="87"/>
        <v>26.590430984131082</v>
      </c>
      <c r="AC77">
        <f t="shared" si="77"/>
        <v>4.4849338187473764</v>
      </c>
      <c r="AD77">
        <f t="shared" si="78"/>
        <v>4.4849338187473764</v>
      </c>
      <c r="AE77">
        <f t="shared" si="79"/>
        <v>1.4606857400876676</v>
      </c>
    </row>
    <row r="78" spans="1:31">
      <c r="G78">
        <v>11500</v>
      </c>
      <c r="H78">
        <v>256</v>
      </c>
      <c r="I78">
        <f t="shared" si="80"/>
        <v>264500000</v>
      </c>
      <c r="J78">
        <v>18587183.265625</v>
      </c>
      <c r="K78" s="3">
        <f t="shared" si="81"/>
        <v>148697466.125</v>
      </c>
      <c r="L78" s="10">
        <f t="shared" si="82"/>
        <v>1058.184</v>
      </c>
      <c r="M78" s="10">
        <f t="shared" si="70"/>
        <v>8.7738037109375E-2</v>
      </c>
      <c r="N78">
        <f t="shared" si="83"/>
        <v>5242880</v>
      </c>
      <c r="O78" s="9">
        <f t="shared" si="84"/>
        <v>1.7787794701064548</v>
      </c>
      <c r="P78" s="9">
        <f>2</f>
        <v>2</v>
      </c>
      <c r="Q78" s="1">
        <f t="shared" si="71"/>
        <v>0</v>
      </c>
      <c r="R78" s="1">
        <f t="shared" si="85"/>
        <v>4.6743567011330291E-2</v>
      </c>
      <c r="S78">
        <f t="shared" si="72"/>
        <v>4.6743567011330291E-2</v>
      </c>
      <c r="T78">
        <f t="shared" si="73"/>
        <v>4.6743567011330291E-2</v>
      </c>
      <c r="U78" s="1">
        <f t="shared" si="74"/>
        <v>0</v>
      </c>
      <c r="V78" s="1">
        <f t="shared" si="86"/>
        <v>1.6605002299162175</v>
      </c>
      <c r="W78" s="1">
        <f t="shared" si="75"/>
        <v>11.077998387428</v>
      </c>
      <c r="X78">
        <f t="shared" si="76"/>
        <v>12.738498617344217</v>
      </c>
      <c r="Y78">
        <v>4.4919000000000001E-2</v>
      </c>
      <c r="Z78">
        <v>12.970111699980036</v>
      </c>
      <c r="AA78">
        <f t="shared" si="67"/>
        <v>5.8883768561187919</v>
      </c>
      <c r="AB78">
        <f t="shared" si="87"/>
        <v>26.482774082236915</v>
      </c>
      <c r="AC78">
        <f t="shared" si="77"/>
        <v>4.0619047871285865</v>
      </c>
      <c r="AD78">
        <f t="shared" si="78"/>
        <v>4.0619047871285865</v>
      </c>
      <c r="AE78">
        <f t="shared" si="79"/>
        <v>1.7857447028476698</v>
      </c>
    </row>
    <row r="79" spans="1:31">
      <c r="G79">
        <v>12500</v>
      </c>
      <c r="H79">
        <v>256</v>
      </c>
      <c r="I79">
        <f t="shared" si="80"/>
        <v>312500000</v>
      </c>
      <c r="J79">
        <v>20656987.890625</v>
      </c>
      <c r="K79" s="3">
        <f t="shared" si="81"/>
        <v>165255903.125</v>
      </c>
      <c r="L79" s="10">
        <f t="shared" si="82"/>
        <v>1250.2</v>
      </c>
      <c r="M79" s="10">
        <f t="shared" si="70"/>
        <v>9.5367431640625E-2</v>
      </c>
      <c r="N79">
        <f t="shared" si="83"/>
        <v>5242880</v>
      </c>
      <c r="O79" s="9">
        <f t="shared" si="84"/>
        <v>1.8910065788307979</v>
      </c>
      <c r="P79" s="9">
        <f>2</f>
        <v>2</v>
      </c>
      <c r="Q79" s="1">
        <f t="shared" si="71"/>
        <v>0</v>
      </c>
      <c r="R79" s="1">
        <f t="shared" si="85"/>
        <v>5.1948769424542497E-2</v>
      </c>
      <c r="S79">
        <f t="shared" si="72"/>
        <v>5.1948769424542497E-2</v>
      </c>
      <c r="T79">
        <f t="shared" si="73"/>
        <v>5.1948769424542497E-2</v>
      </c>
      <c r="U79" s="1">
        <f t="shared" si="74"/>
        <v>0</v>
      </c>
      <c r="V79" s="1">
        <f t="shared" si="86"/>
        <v>1.845407808788071</v>
      </c>
      <c r="W79" s="1">
        <f t="shared" si="75"/>
        <v>12.938758819163885</v>
      </c>
      <c r="X79">
        <f t="shared" si="76"/>
        <v>14.784166627951956</v>
      </c>
      <c r="Y79">
        <v>5.2463999999999997E-2</v>
      </c>
      <c r="Z79">
        <v>14.923384799999999</v>
      </c>
      <c r="AA79">
        <f t="shared" si="67"/>
        <v>5.9564653857883503</v>
      </c>
      <c r="AB79">
        <f t="shared" si="87"/>
        <v>25.199131309088138</v>
      </c>
      <c r="AC79">
        <f t="shared" si="77"/>
        <v>0.98206498829197086</v>
      </c>
      <c r="AD79">
        <f t="shared" si="78"/>
        <v>0.98206498829197086</v>
      </c>
      <c r="AE79">
        <f t="shared" si="79"/>
        <v>0.93288603030622785</v>
      </c>
    </row>
    <row r="80" spans="1:31">
      <c r="G80">
        <v>13500</v>
      </c>
      <c r="H80">
        <v>256</v>
      </c>
      <c r="I80">
        <f t="shared" si="80"/>
        <v>364500000</v>
      </c>
      <c r="J80">
        <v>23155467.019531</v>
      </c>
      <c r="K80" s="3">
        <f t="shared" si="81"/>
        <v>185243736.156248</v>
      </c>
      <c r="L80" s="10">
        <f t="shared" si="82"/>
        <v>1458.2159999999999</v>
      </c>
      <c r="M80" s="10">
        <f t="shared" si="70"/>
        <v>0.102996826171875</v>
      </c>
      <c r="N80">
        <f t="shared" si="83"/>
        <v>5242880</v>
      </c>
      <c r="O80" s="9">
        <f t="shared" si="84"/>
        <v>1.9676778689701782</v>
      </c>
      <c r="P80" s="9">
        <f>2</f>
        <v>2</v>
      </c>
      <c r="Q80" s="1">
        <f t="shared" si="71"/>
        <v>0</v>
      </c>
      <c r="R80" s="1">
        <f t="shared" si="85"/>
        <v>5.8232014439101226E-2</v>
      </c>
      <c r="S80">
        <f t="shared" si="72"/>
        <v>5.8232014439101226E-2</v>
      </c>
      <c r="T80">
        <f t="shared" si="73"/>
        <v>5.8232014439101226E-2</v>
      </c>
      <c r="U80" s="1">
        <f t="shared" si="74"/>
        <v>0</v>
      </c>
      <c r="V80" s="1">
        <f t="shared" si="86"/>
        <v>2.0686113522567529</v>
      </c>
      <c r="W80" s="1">
        <f t="shared" si="75"/>
        <v>15.142816602917843</v>
      </c>
      <c r="X80">
        <f t="shared" si="76"/>
        <v>17.211427955174596</v>
      </c>
      <c r="Y80">
        <v>6.1400999999999997E-2</v>
      </c>
      <c r="Z80">
        <v>17.376483</v>
      </c>
      <c r="AA80">
        <f t="shared" si="67"/>
        <v>5.9363854008892361</v>
      </c>
      <c r="AB80">
        <f t="shared" si="87"/>
        <v>24.135598593670853</v>
      </c>
      <c r="AC80">
        <f t="shared" si="77"/>
        <v>5.1611302110694801</v>
      </c>
      <c r="AD80">
        <f t="shared" si="78"/>
        <v>5.1611302110694801</v>
      </c>
      <c r="AE80">
        <f t="shared" si="79"/>
        <v>0.94987601821038492</v>
      </c>
    </row>
    <row r="81" spans="6:32">
      <c r="G81">
        <v>14500</v>
      </c>
      <c r="H81">
        <v>256</v>
      </c>
      <c r="I81">
        <f t="shared" si="80"/>
        <v>420500000</v>
      </c>
      <c r="J81">
        <v>26748943.976562001</v>
      </c>
      <c r="K81" s="3">
        <f t="shared" si="81"/>
        <v>213991551.81249601</v>
      </c>
      <c r="L81" s="10">
        <f t="shared" si="82"/>
        <v>1682.232</v>
      </c>
      <c r="M81" s="10">
        <f t="shared" si="70"/>
        <v>0.110626220703125</v>
      </c>
      <c r="N81">
        <f t="shared" si="83"/>
        <v>5242880</v>
      </c>
      <c r="O81" s="9">
        <f t="shared" si="84"/>
        <v>1.9650308455562355</v>
      </c>
      <c r="P81" s="9">
        <f>2</f>
        <v>2</v>
      </c>
      <c r="Q81" s="1">
        <f t="shared" si="71"/>
        <v>0</v>
      </c>
      <c r="R81" s="1">
        <f t="shared" si="85"/>
        <v>6.7268990539471205E-2</v>
      </c>
      <c r="S81">
        <f t="shared" si="72"/>
        <v>6.7268990539471205E-2</v>
      </c>
      <c r="T81">
        <f t="shared" si="73"/>
        <v>6.7268990539471205E-2</v>
      </c>
      <c r="U81" s="1">
        <f t="shared" si="74"/>
        <v>0</v>
      </c>
      <c r="V81" s="1">
        <f t="shared" si="86"/>
        <v>2.3896373640023771</v>
      </c>
      <c r="W81" s="1">
        <f t="shared" si="75"/>
        <v>17.339475736843823</v>
      </c>
      <c r="X81">
        <f t="shared" si="76"/>
        <v>19.729113100846199</v>
      </c>
      <c r="Y81">
        <v>7.0307999999999995E-2</v>
      </c>
      <c r="Z81">
        <v>20.002625999999999</v>
      </c>
      <c r="AA81">
        <f t="shared" si="67"/>
        <v>5.9808272173863575</v>
      </c>
      <c r="AB81">
        <f t="shared" si="87"/>
        <v>24.349041567104287</v>
      </c>
      <c r="AC81">
        <f t="shared" si="77"/>
        <v>4.322423423406712</v>
      </c>
      <c r="AD81">
        <f t="shared" si="78"/>
        <v>4.322423423406712</v>
      </c>
      <c r="AE81">
        <f t="shared" si="79"/>
        <v>1.367384958124001</v>
      </c>
    </row>
    <row r="82" spans="6:32">
      <c r="G82">
        <v>15500</v>
      </c>
      <c r="H82">
        <v>128</v>
      </c>
      <c r="I82">
        <f t="shared" si="80"/>
        <v>480500000</v>
      </c>
      <c r="J82">
        <v>30700464.359375</v>
      </c>
      <c r="K82" s="3">
        <f t="shared" si="81"/>
        <v>245603714.875</v>
      </c>
      <c r="L82" s="10">
        <f t="shared" si="82"/>
        <v>1922.248</v>
      </c>
      <c r="M82" s="10">
        <f t="shared" si="70"/>
        <v>0.118255615234375</v>
      </c>
      <c r="N82">
        <f t="shared" si="83"/>
        <v>5242880</v>
      </c>
      <c r="O82" s="9">
        <f t="shared" si="84"/>
        <v>1.9564036327567376</v>
      </c>
      <c r="P82" s="9">
        <f>2</f>
        <v>2</v>
      </c>
      <c r="Q82" s="1">
        <f t="shared" si="71"/>
        <v>0</v>
      </c>
      <c r="R82" s="1">
        <f t="shared" si="85"/>
        <v>7.7206384235494779E-2</v>
      </c>
      <c r="S82">
        <f t="shared" si="72"/>
        <v>7.7206384235494779E-2</v>
      </c>
      <c r="T82">
        <f t="shared" si="73"/>
        <v>7.7206384235494779E-2</v>
      </c>
      <c r="U82" s="1">
        <f t="shared" si="74"/>
        <v>0</v>
      </c>
      <c r="V82" s="1">
        <f t="shared" si="86"/>
        <v>2.7426494589718389</v>
      </c>
      <c r="W82" s="1">
        <f t="shared" si="75"/>
        <v>19.490509863497291</v>
      </c>
      <c r="X82">
        <f t="shared" si="76"/>
        <v>22.233159322469131</v>
      </c>
      <c r="Y82">
        <v>7.9030000000000003E-2</v>
      </c>
      <c r="Z82">
        <v>22.592042666693011</v>
      </c>
      <c r="AA82">
        <f t="shared" si="67"/>
        <v>6.0799696317853975</v>
      </c>
      <c r="AB82">
        <f t="shared" si="87"/>
        <v>24.861821067948878</v>
      </c>
      <c r="AC82">
        <f t="shared" si="77"/>
        <v>2.3074981203406599</v>
      </c>
      <c r="AD82">
        <f t="shared" si="78"/>
        <v>2.3074981203406599</v>
      </c>
      <c r="AE82">
        <f t="shared" si="79"/>
        <v>1.5885387147970225</v>
      </c>
    </row>
    <row r="83" spans="6:32">
      <c r="G83">
        <v>16500</v>
      </c>
      <c r="H83">
        <v>128</v>
      </c>
      <c r="I83">
        <f t="shared" si="80"/>
        <v>544500000</v>
      </c>
      <c r="J83">
        <v>35042469.898437999</v>
      </c>
      <c r="K83" s="3">
        <f t="shared" si="81"/>
        <v>280339759.18750399</v>
      </c>
      <c r="L83" s="10">
        <f t="shared" si="82"/>
        <v>2178.2640000000001</v>
      </c>
      <c r="M83" s="10">
        <f t="shared" si="70"/>
        <v>0.125885009765625</v>
      </c>
      <c r="N83">
        <f t="shared" si="83"/>
        <v>5242880</v>
      </c>
      <c r="O83" s="9">
        <f t="shared" si="84"/>
        <v>1.9422860374072506</v>
      </c>
      <c r="P83" s="9">
        <f>2</f>
        <v>2</v>
      </c>
      <c r="Q83" s="1">
        <f t="shared" si="71"/>
        <v>0</v>
      </c>
      <c r="R83" s="1">
        <f t="shared" si="85"/>
        <v>8.8125780895994321E-2</v>
      </c>
      <c r="S83">
        <f t="shared" si="72"/>
        <v>8.8125780895994321E-2</v>
      </c>
      <c r="T83">
        <f t="shared" si="73"/>
        <v>8.8125780895994321E-2</v>
      </c>
      <c r="U83" s="1">
        <f t="shared" si="74"/>
        <v>0</v>
      </c>
      <c r="V83" s="1">
        <f t="shared" si="86"/>
        <v>3.1305458439634015</v>
      </c>
      <c r="W83" s="1">
        <f t="shared" si="75"/>
        <v>22.860101616818351</v>
      </c>
      <c r="X83">
        <f t="shared" si="76"/>
        <v>25.990647460781751</v>
      </c>
      <c r="Y83">
        <v>9.2692999999999998E-2</v>
      </c>
      <c r="Z83">
        <v>26.206370944423849</v>
      </c>
      <c r="AA83">
        <f t="shared" si="67"/>
        <v>5.874229985004261</v>
      </c>
      <c r="AB83">
        <f t="shared" si="87"/>
        <v>24.195118007832654</v>
      </c>
      <c r="AC83">
        <f t="shared" si="77"/>
        <v>4.9272535186105495</v>
      </c>
      <c r="AD83">
        <f t="shared" si="78"/>
        <v>4.9272535186105495</v>
      </c>
      <c r="AE83">
        <f t="shared" si="79"/>
        <v>0.82317190769979121</v>
      </c>
    </row>
    <row r="84" spans="6:32">
      <c r="G84">
        <v>17500</v>
      </c>
      <c r="H84">
        <v>128</v>
      </c>
      <c r="I84">
        <f t="shared" si="80"/>
        <v>612500000</v>
      </c>
      <c r="J84">
        <v>39545132.257812001</v>
      </c>
      <c r="K84" s="3">
        <f t="shared" si="81"/>
        <v>316361058.06249601</v>
      </c>
      <c r="L84" s="10">
        <f t="shared" si="82"/>
        <v>2450.2800000000002</v>
      </c>
      <c r="M84" s="10">
        <f t="shared" si="70"/>
        <v>0.133514404296875</v>
      </c>
      <c r="N84">
        <f t="shared" si="83"/>
        <v>5242880</v>
      </c>
      <c r="O84" s="9">
        <f t="shared" si="84"/>
        <v>1.9360789970521681</v>
      </c>
      <c r="P84" s="9">
        <f>2</f>
        <v>2</v>
      </c>
      <c r="Q84" s="1">
        <f t="shared" si="71"/>
        <v>0</v>
      </c>
      <c r="R84" s="1">
        <f t="shared" si="85"/>
        <v>9.9449201810126911E-2</v>
      </c>
      <c r="S84">
        <f t="shared" si="72"/>
        <v>9.9449201810126911E-2</v>
      </c>
      <c r="T84">
        <f t="shared" si="73"/>
        <v>9.9449201810126911E-2</v>
      </c>
      <c r="U84" s="1">
        <f t="shared" si="74"/>
        <v>0</v>
      </c>
      <c r="V84" s="1">
        <f t="shared" si="86"/>
        <v>3.5327946288453438</v>
      </c>
      <c r="W84" s="1">
        <f t="shared" si="75"/>
        <v>25.352213500541499</v>
      </c>
      <c r="X84">
        <f t="shared" si="76"/>
        <v>28.885008129386843</v>
      </c>
      <c r="Y84">
        <v>0.102798</v>
      </c>
      <c r="Z84">
        <v>29.106786436316909</v>
      </c>
      <c r="AA84">
        <f t="shared" si="67"/>
        <v>5.9582871262086812</v>
      </c>
      <c r="AB84">
        <f t="shared" si="87"/>
        <v>24.620016581061577</v>
      </c>
      <c r="AC84">
        <f t="shared" si="77"/>
        <v>3.2576491662027371</v>
      </c>
      <c r="AD84">
        <f t="shared" si="78"/>
        <v>3.2576491662027371</v>
      </c>
      <c r="AE84">
        <f t="shared" si="79"/>
        <v>0.76194707174320775</v>
      </c>
    </row>
    <row r="85" spans="6:32">
      <c r="G85">
        <v>18500</v>
      </c>
      <c r="H85">
        <v>128</v>
      </c>
      <c r="I85">
        <f t="shared" si="80"/>
        <v>684500000</v>
      </c>
      <c r="J85">
        <v>44578586.46875</v>
      </c>
      <c r="K85" s="3">
        <f t="shared" si="81"/>
        <v>356628691.75</v>
      </c>
      <c r="L85" s="10">
        <f t="shared" si="82"/>
        <v>2738.2959999999998</v>
      </c>
      <c r="M85" s="10">
        <f t="shared" si="70"/>
        <v>0.141143798828125</v>
      </c>
      <c r="N85">
        <f t="shared" si="83"/>
        <v>5242880</v>
      </c>
      <c r="O85" s="9">
        <f t="shared" si="84"/>
        <v>1.9193632364269806</v>
      </c>
      <c r="P85" s="9">
        <f>2</f>
        <v>2</v>
      </c>
      <c r="Q85" s="1">
        <f t="shared" si="71"/>
        <v>0</v>
      </c>
      <c r="R85" s="1">
        <f t="shared" si="85"/>
        <v>0.11210747288030951</v>
      </c>
      <c r="S85">
        <f t="shared" si="72"/>
        <v>0.11210747288030951</v>
      </c>
      <c r="T85">
        <f t="shared" si="73"/>
        <v>0.11210747288030951</v>
      </c>
      <c r="U85" s="1">
        <f t="shared" si="74"/>
        <v>0</v>
      </c>
      <c r="V85" s="1">
        <f t="shared" si="86"/>
        <v>3.9824621096622255</v>
      </c>
      <c r="W85" s="1">
        <f t="shared" si="75"/>
        <v>28.539551846433426</v>
      </c>
      <c r="X85">
        <f t="shared" si="76"/>
        <v>32.522013956095648</v>
      </c>
      <c r="Y85">
        <v>0.11572200000000001</v>
      </c>
      <c r="Z85">
        <v>33.028839138417034</v>
      </c>
      <c r="AA85">
        <f t="shared" si="67"/>
        <v>5.9150377629145714</v>
      </c>
      <c r="AB85">
        <f t="shared" si="87"/>
        <v>24.654167176509219</v>
      </c>
      <c r="AC85">
        <f t="shared" si="77"/>
        <v>3.1234571815994365</v>
      </c>
      <c r="AD85">
        <f t="shared" si="78"/>
        <v>3.1234571815994365</v>
      </c>
      <c r="AE85">
        <f t="shared" si="79"/>
        <v>1.5344928721151418</v>
      </c>
    </row>
    <row r="86" spans="6:32">
      <c r="G86">
        <v>19500</v>
      </c>
      <c r="H86">
        <v>128</v>
      </c>
      <c r="I86">
        <f>2*G86^2</f>
        <v>760500000</v>
      </c>
      <c r="J86">
        <v>52321785.257812001</v>
      </c>
      <c r="K86" s="3">
        <f t="shared" si="81"/>
        <v>418574282.06249601</v>
      </c>
      <c r="L86" s="10">
        <f t="shared" si="82"/>
        <v>3042.3119999999999</v>
      </c>
      <c r="M86" s="10">
        <f t="shared" si="70"/>
        <v>0.148773193359375</v>
      </c>
      <c r="N86">
        <f t="shared" si="83"/>
        <v>5242880</v>
      </c>
      <c r="O86" s="9">
        <f t="shared" si="84"/>
        <v>1.8168818118798138</v>
      </c>
      <c r="P86" s="9">
        <f>2</f>
        <v>2</v>
      </c>
      <c r="Q86" s="1">
        <f t="shared" si="71"/>
        <v>0</v>
      </c>
      <c r="R86" s="1">
        <f t="shared" si="85"/>
        <v>0.13158028521051066</v>
      </c>
      <c r="S86">
        <f t="shared" si="72"/>
        <v>0.13158028521051066</v>
      </c>
      <c r="T86">
        <f t="shared" si="73"/>
        <v>0.13158028521051066</v>
      </c>
      <c r="U86" s="1">
        <f t="shared" si="74"/>
        <v>0</v>
      </c>
      <c r="V86" s="1">
        <f t="shared" si="86"/>
        <v>4.6742066943999871</v>
      </c>
      <c r="W86" s="1">
        <f t="shared" si="75"/>
        <v>32.099782143655325</v>
      </c>
      <c r="X86">
        <f t="shared" si="76"/>
        <v>36.77398883805531</v>
      </c>
      <c r="Y86">
        <v>0.130158</v>
      </c>
      <c r="Z86">
        <v>37.345801080043387</v>
      </c>
      <c r="AA86">
        <f t="shared" si="67"/>
        <v>5.8428986308947586</v>
      </c>
      <c r="AB86">
        <f t="shared" si="87"/>
        <v>25.727148976628161</v>
      </c>
      <c r="AC86">
        <f t="shared" si="77"/>
        <v>1.0927374502609597</v>
      </c>
      <c r="AD86">
        <f t="shared" si="78"/>
        <v>1.0927374502609597</v>
      </c>
      <c r="AE86">
        <f t="shared" si="79"/>
        <v>1.5311286020147485</v>
      </c>
    </row>
    <row r="87" spans="6:32">
      <c r="G87">
        <v>20500</v>
      </c>
      <c r="H87">
        <v>128</v>
      </c>
      <c r="I87">
        <f t="shared" si="80"/>
        <v>840500000</v>
      </c>
      <c r="J87">
        <v>63007385.203125</v>
      </c>
      <c r="K87" s="3">
        <f t="shared" si="81"/>
        <v>504059081.625</v>
      </c>
      <c r="L87" s="10">
        <f t="shared" si="82"/>
        <v>3362.328</v>
      </c>
      <c r="M87" s="10">
        <f t="shared" si="70"/>
        <v>0.156402587890625</v>
      </c>
      <c r="N87">
        <f t="shared" si="83"/>
        <v>5242880</v>
      </c>
      <c r="O87" s="9">
        <f t="shared" si="84"/>
        <v>1.6674632610335522</v>
      </c>
      <c r="P87" s="9">
        <f>2</f>
        <v>2</v>
      </c>
      <c r="Q87" s="1">
        <f t="shared" si="71"/>
        <v>0</v>
      </c>
      <c r="R87" s="1">
        <f t="shared" si="85"/>
        <v>0.15845273005392843</v>
      </c>
      <c r="S87">
        <f t="shared" si="72"/>
        <v>0.15845273005392843</v>
      </c>
      <c r="T87">
        <f t="shared" si="73"/>
        <v>0.15845273005392843</v>
      </c>
      <c r="U87" s="1">
        <f t="shared" si="74"/>
        <v>0</v>
      </c>
      <c r="V87" s="1">
        <f t="shared" si="86"/>
        <v>5.628812936368857</v>
      </c>
      <c r="W87" s="1">
        <f t="shared" si="75"/>
        <v>36.883502500763477</v>
      </c>
      <c r="X87">
        <f t="shared" si="76"/>
        <v>42.512315437132337</v>
      </c>
      <c r="Y87">
        <v>0.14955499999999999</v>
      </c>
      <c r="Z87">
        <v>43.200281352879593</v>
      </c>
      <c r="AA87">
        <f t="shared" si="67"/>
        <v>5.6200060178529636</v>
      </c>
      <c r="AB87">
        <f t="shared" si="87"/>
        <v>26.963141673631775</v>
      </c>
      <c r="AC87">
        <f t="shared" si="77"/>
        <v>5.9494701306732889</v>
      </c>
      <c r="AD87">
        <f t="shared" si="78"/>
        <v>5.9494701306732889</v>
      </c>
      <c r="AE87">
        <f t="shared" si="79"/>
        <v>1.5925033222067162</v>
      </c>
    </row>
    <row r="88" spans="6:32">
      <c r="G88">
        <v>21500</v>
      </c>
      <c r="H88">
        <v>64</v>
      </c>
      <c r="I88">
        <f t="shared" si="80"/>
        <v>924500000</v>
      </c>
      <c r="J88">
        <v>75350466.53125</v>
      </c>
      <c r="K88" s="3">
        <f t="shared" si="81"/>
        <v>602803732.25</v>
      </c>
      <c r="L88" s="10">
        <f t="shared" si="82"/>
        <v>3698.3440000000001</v>
      </c>
      <c r="M88" s="10">
        <f t="shared" si="70"/>
        <v>0.164031982421875</v>
      </c>
      <c r="N88">
        <f t="shared" si="83"/>
        <v>5242880</v>
      </c>
      <c r="O88" s="9">
        <f t="shared" si="84"/>
        <v>1.5336666821043889</v>
      </c>
      <c r="P88" s="9">
        <f>2</f>
        <v>2</v>
      </c>
      <c r="Q88" s="1">
        <f t="shared" si="71"/>
        <v>0</v>
      </c>
      <c r="R88" s="1">
        <f t="shared" si="85"/>
        <v>0.18949345531833875</v>
      </c>
      <c r="S88">
        <f t="shared" si="72"/>
        <v>0.18949345531833875</v>
      </c>
      <c r="T88">
        <f t="shared" si="73"/>
        <v>0.18949345531833875</v>
      </c>
      <c r="U88" s="1">
        <f t="shared" si="74"/>
        <v>0</v>
      </c>
      <c r="V88" s="1">
        <f t="shared" si="86"/>
        <v>6.7314915450814912</v>
      </c>
      <c r="W88" s="1">
        <f t="shared" si="75"/>
        <v>42.095604682911414</v>
      </c>
      <c r="X88">
        <f t="shared" si="76"/>
        <v>48.827096227992904</v>
      </c>
      <c r="Y88">
        <v>0.17068900000000001</v>
      </c>
      <c r="Z88">
        <v>49.332914088850956</v>
      </c>
      <c r="AA88">
        <f t="shared" si="67"/>
        <v>5.4162834160373547</v>
      </c>
      <c r="AB88">
        <f t="shared" si="87"/>
        <v>28.252727814914845</v>
      </c>
      <c r="AC88">
        <f t="shared" si="77"/>
        <v>11.016793887326507</v>
      </c>
      <c r="AD88">
        <f t="shared" si="78"/>
        <v>11.016793887326507</v>
      </c>
      <c r="AE88">
        <f t="shared" si="79"/>
        <v>1.0253151880447393</v>
      </c>
    </row>
    <row r="89" spans="6:32">
      <c r="G89">
        <v>22500</v>
      </c>
      <c r="H89">
        <v>64</v>
      </c>
      <c r="I89">
        <f t="shared" si="80"/>
        <v>1012500000</v>
      </c>
      <c r="J89">
        <v>83576939.015625</v>
      </c>
      <c r="K89" s="3">
        <f t="shared" si="81"/>
        <v>668615512.125</v>
      </c>
      <c r="L89" s="10">
        <f t="shared" si="82"/>
        <v>4050.36</v>
      </c>
      <c r="M89" s="10">
        <f t="shared" si="70"/>
        <v>0.171661376953125</v>
      </c>
      <c r="N89">
        <f t="shared" si="83"/>
        <v>5242880</v>
      </c>
      <c r="O89" s="9">
        <f t="shared" si="84"/>
        <v>1.5143232270846712</v>
      </c>
      <c r="P89" s="9">
        <f>2</f>
        <v>2</v>
      </c>
      <c r="Q89" s="1">
        <f t="shared" si="71"/>
        <v>0</v>
      </c>
      <c r="R89" s="1">
        <f t="shared" si="85"/>
        <v>0.21018161781961472</v>
      </c>
      <c r="S89">
        <f t="shared" si="72"/>
        <v>0.21018161781961472</v>
      </c>
      <c r="T89">
        <f t="shared" si="73"/>
        <v>0.21018161781961472</v>
      </c>
      <c r="U89" s="1">
        <f t="shared" si="74"/>
        <v>0</v>
      </c>
      <c r="V89" s="1">
        <f t="shared" si="86"/>
        <v>7.4664097549302602</v>
      </c>
      <c r="W89" s="1">
        <f t="shared" si="75"/>
        <v>46.330838466105632</v>
      </c>
      <c r="X89">
        <f t="shared" si="76"/>
        <v>53.797248221035893</v>
      </c>
      <c r="Y89">
        <v>0.187862</v>
      </c>
      <c r="Z89">
        <v>54.215094579999999</v>
      </c>
      <c r="AA89">
        <f t="shared" si="67"/>
        <v>5.3895944895721328</v>
      </c>
      <c r="AB89">
        <f t="shared" si="87"/>
        <v>28.472624037857575</v>
      </c>
      <c r="AC89">
        <f t="shared" si="77"/>
        <v>11.880858193575456</v>
      </c>
      <c r="AD89">
        <f t="shared" si="78"/>
        <v>11.880858193575456</v>
      </c>
      <c r="AE89">
        <f t="shared" si="79"/>
        <v>0.77071959792955791</v>
      </c>
    </row>
    <row r="90" spans="6:32">
      <c r="G90">
        <v>23500</v>
      </c>
      <c r="H90">
        <v>64</v>
      </c>
      <c r="I90">
        <f t="shared" si="80"/>
        <v>1104500000</v>
      </c>
      <c r="J90">
        <v>78582892.25</v>
      </c>
      <c r="K90" s="3">
        <f t="shared" si="81"/>
        <v>628663138</v>
      </c>
      <c r="L90" s="10">
        <f t="shared" si="82"/>
        <v>4418.3760000000002</v>
      </c>
      <c r="M90" s="10">
        <f t="shared" si="70"/>
        <v>0.179290771484375</v>
      </c>
      <c r="N90">
        <f t="shared" si="83"/>
        <v>5242880</v>
      </c>
      <c r="O90" s="9">
        <f t="shared" si="84"/>
        <v>1.7569027564011555</v>
      </c>
      <c r="P90" s="9">
        <f>2</f>
        <v>2</v>
      </c>
      <c r="Q90" s="1">
        <f t="shared" si="71"/>
        <v>0</v>
      </c>
      <c r="R90" s="1">
        <f t="shared" si="85"/>
        <v>0.19762244969227233</v>
      </c>
      <c r="S90">
        <f t="shared" si="72"/>
        <v>0.19762244969227233</v>
      </c>
      <c r="T90">
        <f t="shared" si="73"/>
        <v>0.19762244969227233</v>
      </c>
      <c r="U90" s="1">
        <f t="shared" si="74"/>
        <v>0</v>
      </c>
      <c r="V90" s="1">
        <f t="shared" si="86"/>
        <v>7.0202627683737253</v>
      </c>
      <c r="W90" s="1">
        <f t="shared" si="75"/>
        <v>47.60167988489092</v>
      </c>
      <c r="X90">
        <f t="shared" si="76"/>
        <v>54.621942653264647</v>
      </c>
      <c r="Y90">
        <v>0.19301499999999999</v>
      </c>
      <c r="Z90">
        <v>55.165617149999996</v>
      </c>
      <c r="AA90">
        <f t="shared" si="67"/>
        <v>5.7223531849856233</v>
      </c>
      <c r="AB90">
        <f t="shared" si="87"/>
        <v>26.056550547884878</v>
      </c>
      <c r="AC90">
        <f t="shared" si="77"/>
        <v>2.3870941078529317</v>
      </c>
      <c r="AD90">
        <f t="shared" si="78"/>
        <v>2.3870941078529317</v>
      </c>
      <c r="AE90">
        <f t="shared" si="79"/>
        <v>0.98553143211840089</v>
      </c>
    </row>
    <row r="91" spans="6:32">
      <c r="G91">
        <v>24500</v>
      </c>
      <c r="H91">
        <v>64</v>
      </c>
      <c r="I91">
        <f t="shared" si="80"/>
        <v>1200500000</v>
      </c>
      <c r="J91">
        <v>87781575.9375</v>
      </c>
      <c r="K91" s="3">
        <f t="shared" si="81"/>
        <v>702252607.5</v>
      </c>
      <c r="L91" s="10">
        <f t="shared" si="82"/>
        <v>4802.3919999999998</v>
      </c>
      <c r="M91" s="10">
        <f t="shared" si="70"/>
        <v>0.186920166015625</v>
      </c>
      <c r="N91">
        <f t="shared" si="83"/>
        <v>5242880</v>
      </c>
      <c r="O91" s="9">
        <f t="shared" si="84"/>
        <v>1.7094988144988839</v>
      </c>
      <c r="P91" s="9">
        <f>2</f>
        <v>2</v>
      </c>
      <c r="Q91" s="1">
        <f t="shared" si="71"/>
        <v>0</v>
      </c>
      <c r="R91" s="1">
        <f t="shared" si="85"/>
        <v>0.22075555604937633</v>
      </c>
      <c r="S91">
        <f t="shared" si="72"/>
        <v>0.22075555604937633</v>
      </c>
      <c r="T91">
        <f t="shared" si="73"/>
        <v>0.22075555604937633</v>
      </c>
      <c r="U91" s="1">
        <f t="shared" si="74"/>
        <v>0</v>
      </c>
      <c r="V91" s="1">
        <f t="shared" si="86"/>
        <v>7.8420342094650008</v>
      </c>
      <c r="W91" s="1">
        <f t="shared" si="75"/>
        <v>52.512163775718392</v>
      </c>
      <c r="X91">
        <f t="shared" si="76"/>
        <v>60.35419798518339</v>
      </c>
      <c r="Y91">
        <v>0.212926</v>
      </c>
      <c r="Z91">
        <v>60.895061616737642</v>
      </c>
      <c r="AA91">
        <f t="shared" si="67"/>
        <v>5.6381090143993688</v>
      </c>
      <c r="AB91">
        <f t="shared" si="87"/>
        <v>26.384851356809406</v>
      </c>
      <c r="AC91">
        <f t="shared" si="77"/>
        <v>3.6771254094738657</v>
      </c>
      <c r="AD91">
        <f t="shared" si="78"/>
        <v>3.6771254094738657</v>
      </c>
      <c r="AE91">
        <f t="shared" si="79"/>
        <v>0.88818964493106012</v>
      </c>
    </row>
    <row r="92" spans="6:32">
      <c r="AA92">
        <f>AVERAGE(AA70:AA91)</f>
        <v>5.9113580957939238</v>
      </c>
      <c r="AB92">
        <f>AVERAGE(AB70:AB91)</f>
        <v>25.718033144835047</v>
      </c>
    </row>
    <row r="93" spans="6:32">
      <c r="G93" s="4" t="s">
        <v>49</v>
      </c>
      <c r="H93" s="4"/>
      <c r="M93" s="9"/>
      <c r="N93" s="9"/>
    </row>
    <row r="94" spans="6:32">
      <c r="G94" t="s">
        <v>32</v>
      </c>
      <c r="H94" t="s">
        <v>79</v>
      </c>
      <c r="I94" t="s">
        <v>33</v>
      </c>
      <c r="J94" t="s">
        <v>75</v>
      </c>
      <c r="K94" t="s">
        <v>63</v>
      </c>
      <c r="L94" t="s">
        <v>61</v>
      </c>
      <c r="M94" t="s">
        <v>65</v>
      </c>
      <c r="N94" s="9" t="s">
        <v>59</v>
      </c>
      <c r="O94" t="s">
        <v>64</v>
      </c>
      <c r="P94" t="s">
        <v>34</v>
      </c>
      <c r="Q94" t="s">
        <v>35</v>
      </c>
      <c r="R94" t="s">
        <v>36</v>
      </c>
      <c r="S94" t="s">
        <v>37</v>
      </c>
      <c r="T94" t="s">
        <v>38</v>
      </c>
      <c r="U94" t="s">
        <v>39</v>
      </c>
      <c r="V94" t="s">
        <v>40</v>
      </c>
      <c r="W94" t="s">
        <v>41</v>
      </c>
      <c r="X94" t="s">
        <v>42</v>
      </c>
      <c r="Y94" t="s">
        <v>43</v>
      </c>
      <c r="Z94" t="s">
        <v>25</v>
      </c>
      <c r="AA94" t="s">
        <v>98</v>
      </c>
      <c r="AB94" t="s">
        <v>44</v>
      </c>
      <c r="AC94" t="s">
        <v>77</v>
      </c>
      <c r="AD94" t="s">
        <v>45</v>
      </c>
    </row>
    <row r="95" spans="6:32">
      <c r="F95" s="6">
        <f>L95*1000000</f>
        <v>33590376</v>
      </c>
      <c r="G95" s="6">
        <v>87804</v>
      </c>
      <c r="H95" s="6">
        <v>2652858</v>
      </c>
      <c r="I95" s="12">
        <f t="shared" ref="I95:I158" si="88">2*H95</f>
        <v>5305716</v>
      </c>
      <c r="J95" s="6">
        <v>973804.50390600006</v>
      </c>
      <c r="K95" s="12">
        <f t="shared" ref="K95:K158" si="89">J95*8</f>
        <v>7790436.0312480005</v>
      </c>
      <c r="L95" s="6">
        <f t="shared" ref="L95:L158" si="90">((H95+2*G95)*8+(G95+H95)*4)/1000000</f>
        <v>33.590375999999999</v>
      </c>
      <c r="M95" s="6">
        <f t="shared" ref="M95:M158" si="91">40*2^20/8</f>
        <v>5242880</v>
      </c>
      <c r="N95" s="13">
        <f t="shared" ref="N95:N158" si="92">I95/K95</f>
        <v>0.68105507557194367</v>
      </c>
      <c r="O95" s="13"/>
      <c r="P95" s="7">
        <f t="shared" ref="P95:P158" si="93">$B$31*I95</f>
        <v>0</v>
      </c>
      <c r="Q95" s="7">
        <f t="shared" ref="Q95:Q158" si="94">$C$31*K95</f>
        <v>1.8194856113061912E-3</v>
      </c>
      <c r="R95" s="6">
        <f t="shared" ref="R95:R158" si="95">P95+Q95</f>
        <v>1.8194856113061912E-3</v>
      </c>
      <c r="S95" s="6">
        <f t="shared" ref="S95:S158" si="96">MAX(P95,Q95)</f>
        <v>1.8194856113061912E-3</v>
      </c>
      <c r="T95" s="7">
        <f t="shared" ref="T95:T158" si="97">$D$31*I95</f>
        <v>0</v>
      </c>
      <c r="U95" s="7">
        <f t="shared" ref="U95:U158" si="98">$E$31*K95</f>
        <v>0.10941763414511367</v>
      </c>
      <c r="V95" s="7">
        <f t="shared" ref="V95:V158" si="99">X95*$F$31</f>
        <v>0.28812441596275179</v>
      </c>
      <c r="W95" s="6">
        <f t="shared" ref="W95:W158" si="100">SUM(T95:V95)</f>
        <v>0.39754205010786547</v>
      </c>
      <c r="X95" s="6">
        <v>1.3179999999999999E-3</v>
      </c>
      <c r="Y95" s="6">
        <v>0.38870748888859602</v>
      </c>
      <c r="Z95" s="12">
        <f t="shared" ref="Z95:Z158" si="101">I95/X95/1000000000</f>
        <v>4.0255811836115329</v>
      </c>
      <c r="AA95" s="12">
        <f t="shared" ref="AA95:AA158" si="102">K95*8/X95/1000000000</f>
        <v>47.286409901353572</v>
      </c>
      <c r="AB95" s="6">
        <f t="shared" ref="AB95:AB158" si="103">ABS(S95-X95)/ABS(X95)*100</f>
        <v>38.048984165871872</v>
      </c>
      <c r="AC95" s="6">
        <f>ABS(R95-X95)/ABS(X95)*100</f>
        <v>38.048984165871872</v>
      </c>
      <c r="AD95" s="6">
        <f t="shared" ref="AD95:AD158" si="104">ABS(W95-Y95)/ABS(Y95)*100</f>
        <v>2.272804479411882</v>
      </c>
    </row>
    <row r="96" spans="6:32">
      <c r="F96" s="6">
        <f t="shared" ref="F96:F159" si="105">L96*1000000</f>
        <v>33624840</v>
      </c>
      <c r="G96" s="6">
        <v>71505</v>
      </c>
      <c r="H96" s="6">
        <v>2682895</v>
      </c>
      <c r="I96" s="12">
        <f t="shared" si="88"/>
        <v>5365790</v>
      </c>
      <c r="J96" s="6">
        <v>988155.00292999996</v>
      </c>
      <c r="K96" s="12">
        <f t="shared" si="89"/>
        <v>7905240.0234399997</v>
      </c>
      <c r="L96" s="6">
        <f t="shared" si="90"/>
        <v>33.624839999999999</v>
      </c>
      <c r="M96" s="6">
        <f t="shared" si="91"/>
        <v>5242880</v>
      </c>
      <c r="N96" s="13">
        <f t="shared" si="92"/>
        <v>0.67876370408612252</v>
      </c>
      <c r="O96" s="13"/>
      <c r="P96" s="7">
        <f t="shared" si="93"/>
        <v>0</v>
      </c>
      <c r="Q96" s="7">
        <f t="shared" si="94"/>
        <v>1.8462985151123455E-3</v>
      </c>
      <c r="R96" s="6">
        <f t="shared" si="95"/>
        <v>1.8462985151123455E-3</v>
      </c>
      <c r="S96" s="6">
        <f t="shared" si="96"/>
        <v>1.8462985151123455E-3</v>
      </c>
      <c r="T96" s="7">
        <f t="shared" si="97"/>
        <v>0</v>
      </c>
      <c r="U96" s="7">
        <f t="shared" si="98"/>
        <v>0.11103007036378966</v>
      </c>
      <c r="V96" s="7">
        <f t="shared" si="99"/>
        <v>0.33621802105516863</v>
      </c>
      <c r="W96" s="6">
        <f t="shared" si="100"/>
        <v>0.44724809141895827</v>
      </c>
      <c r="X96" s="6">
        <v>1.5380000000000001E-3</v>
      </c>
      <c r="Y96" s="6">
        <v>0.44241269090979002</v>
      </c>
      <c r="Z96" s="12">
        <f t="shared" si="101"/>
        <v>3.4888101430429126</v>
      </c>
      <c r="AA96" s="12">
        <f t="shared" si="102"/>
        <v>41.119583997087119</v>
      </c>
      <c r="AB96" s="6">
        <f t="shared" si="103"/>
        <v>20.04541710743468</v>
      </c>
      <c r="AC96" s="6">
        <f t="shared" ref="AC96:AC159" si="106">ABS(R96-X96)/ABS(X96)*100</f>
        <v>20.04541710743468</v>
      </c>
      <c r="AD96" s="6">
        <f t="shared" si="104"/>
        <v>1.0929615285729255</v>
      </c>
      <c r="AF96">
        <f>MEDIAN(AD108:AD322)</f>
        <v>1.408288924181023</v>
      </c>
    </row>
    <row r="97" spans="6:30">
      <c r="F97" s="6">
        <f t="shared" si="105"/>
        <v>34651580</v>
      </c>
      <c r="G97" s="6">
        <v>125329</v>
      </c>
      <c r="H97" s="6">
        <v>2678750</v>
      </c>
      <c r="I97" s="12">
        <f t="shared" si="88"/>
        <v>5357500</v>
      </c>
      <c r="J97" s="6">
        <v>468.52999899999998</v>
      </c>
      <c r="K97" s="12">
        <f t="shared" si="89"/>
        <v>3748.2399919999998</v>
      </c>
      <c r="L97" s="6">
        <f t="shared" si="90"/>
        <v>34.651580000000003</v>
      </c>
      <c r="M97" s="6">
        <f t="shared" si="91"/>
        <v>5242880</v>
      </c>
      <c r="N97" s="13">
        <f t="shared" si="92"/>
        <v>1429.3375054518121</v>
      </c>
      <c r="O97" s="13"/>
      <c r="P97" s="7">
        <f t="shared" si="93"/>
        <v>0</v>
      </c>
      <c r="Q97" s="7">
        <f t="shared" si="94"/>
        <v>8.7541553589702149E-7</v>
      </c>
      <c r="R97" s="6">
        <f t="shared" si="95"/>
        <v>8.7541553589702149E-7</v>
      </c>
      <c r="S97" s="6">
        <f t="shared" si="96"/>
        <v>8.7541553589702149E-7</v>
      </c>
      <c r="T97" s="7">
        <f t="shared" si="97"/>
        <v>0</v>
      </c>
      <c r="U97" s="7">
        <f t="shared" si="98"/>
        <v>5.2644492617320091E-5</v>
      </c>
      <c r="V97" s="7">
        <f t="shared" si="99"/>
        <v>6.0772828253144909E-2</v>
      </c>
      <c r="W97" s="6">
        <f t="shared" si="100"/>
        <v>6.0825472745762228E-2</v>
      </c>
      <c r="X97" s="6">
        <v>2.7799999999999998E-4</v>
      </c>
      <c r="Y97" s="6">
        <v>6.8115212499999994E-2</v>
      </c>
      <c r="Z97" s="12">
        <f t="shared" si="101"/>
        <v>19.271582733812949</v>
      </c>
      <c r="AA97" s="12">
        <f t="shared" si="102"/>
        <v>0.10786302135251799</v>
      </c>
      <c r="AB97" s="6">
        <f t="shared" si="103"/>
        <v>99.685102325216889</v>
      </c>
      <c r="AC97" s="6">
        <f t="shared" si="106"/>
        <v>99.685102325216889</v>
      </c>
      <c r="AD97" s="6">
        <f t="shared" si="104"/>
        <v>10.702072982944546</v>
      </c>
    </row>
    <row r="98" spans="6:30">
      <c r="F98" s="6">
        <f t="shared" si="105"/>
        <v>35893404</v>
      </c>
      <c r="G98" s="6">
        <v>28338</v>
      </c>
      <c r="H98" s="6">
        <v>2943887</v>
      </c>
      <c r="I98" s="12">
        <f t="shared" si="88"/>
        <v>5887774</v>
      </c>
      <c r="J98" s="6">
        <v>520035.12439000001</v>
      </c>
      <c r="K98" s="12">
        <f t="shared" si="89"/>
        <v>4160280.9951200001</v>
      </c>
      <c r="L98" s="6">
        <f t="shared" si="90"/>
        <v>35.893403999999997</v>
      </c>
      <c r="M98" s="6">
        <f t="shared" si="91"/>
        <v>5242880</v>
      </c>
      <c r="N98" s="13">
        <f t="shared" si="92"/>
        <v>1.4152346937397606</v>
      </c>
      <c r="O98" s="13"/>
      <c r="P98" s="7">
        <f t="shared" si="93"/>
        <v>0</v>
      </c>
      <c r="Q98" s="7">
        <f t="shared" si="94"/>
        <v>9.7164926061254423E-4</v>
      </c>
      <c r="R98" s="6">
        <f t="shared" si="95"/>
        <v>9.7164926061254423E-4</v>
      </c>
      <c r="S98" s="6">
        <f t="shared" si="96"/>
        <v>9.7164926061254423E-4</v>
      </c>
      <c r="T98" s="7">
        <f t="shared" si="97"/>
        <v>0</v>
      </c>
      <c r="U98" s="7">
        <f t="shared" si="98"/>
        <v>5.8431659285698143E-2</v>
      </c>
      <c r="V98" s="7">
        <f t="shared" si="99"/>
        <v>0.28506391382050711</v>
      </c>
      <c r="W98" s="6">
        <f t="shared" si="100"/>
        <v>0.34349557310620527</v>
      </c>
      <c r="X98" s="6">
        <v>1.304E-3</v>
      </c>
      <c r="Y98" s="6">
        <v>0.34212613333376801</v>
      </c>
      <c r="Z98" s="12">
        <f t="shared" si="101"/>
        <v>4.5151641104294482</v>
      </c>
      <c r="AA98" s="12">
        <f t="shared" si="102"/>
        <v>25.523196289079753</v>
      </c>
      <c r="AB98" s="6">
        <f t="shared" si="103"/>
        <v>25.487019891676059</v>
      </c>
      <c r="AC98" s="6">
        <f t="shared" si="106"/>
        <v>25.487019891676059</v>
      </c>
      <c r="AD98" s="6">
        <f t="shared" si="104"/>
        <v>0.40027336090729698</v>
      </c>
    </row>
    <row r="99" spans="6:30">
      <c r="F99" s="6">
        <f t="shared" si="105"/>
        <v>37420756</v>
      </c>
      <c r="G99" s="6">
        <v>61349</v>
      </c>
      <c r="H99" s="6">
        <v>3016148</v>
      </c>
      <c r="I99" s="12">
        <f t="shared" si="88"/>
        <v>6032296</v>
      </c>
      <c r="J99" s="6">
        <v>1122641.0837399999</v>
      </c>
      <c r="K99" s="12">
        <f t="shared" si="89"/>
        <v>8981128.6699199993</v>
      </c>
      <c r="L99" s="6">
        <f t="shared" si="90"/>
        <v>37.420755999999997</v>
      </c>
      <c r="M99" s="6">
        <f t="shared" si="91"/>
        <v>5242880</v>
      </c>
      <c r="N99" s="13">
        <f t="shared" si="92"/>
        <v>0.67166346477182071</v>
      </c>
      <c r="O99" s="13"/>
      <c r="P99" s="7">
        <f t="shared" si="93"/>
        <v>0</v>
      </c>
      <c r="Q99" s="7">
        <f t="shared" si="94"/>
        <v>2.0975763516527038E-3</v>
      </c>
      <c r="R99" s="6">
        <f t="shared" si="95"/>
        <v>2.0975763516527038E-3</v>
      </c>
      <c r="S99" s="6">
        <f t="shared" si="96"/>
        <v>2.0975763516527038E-3</v>
      </c>
      <c r="T99" s="7">
        <f t="shared" si="97"/>
        <v>0</v>
      </c>
      <c r="U99" s="7">
        <f t="shared" si="98"/>
        <v>0.12614105899513736</v>
      </c>
      <c r="V99" s="7">
        <f t="shared" si="99"/>
        <v>0.37185101028273204</v>
      </c>
      <c r="W99" s="6">
        <f t="shared" si="100"/>
        <v>0.49799206927786943</v>
      </c>
      <c r="X99" s="6">
        <v>1.701E-3</v>
      </c>
      <c r="Y99" s="6">
        <v>0.49351679999943299</v>
      </c>
      <c r="Z99" s="12">
        <f t="shared" si="101"/>
        <v>3.5463233392122278</v>
      </c>
      <c r="AA99" s="12">
        <f t="shared" si="102"/>
        <v>42.239288277107583</v>
      </c>
      <c r="AB99" s="6">
        <f t="shared" si="103"/>
        <v>23.314306387578114</v>
      </c>
      <c r="AC99" s="6">
        <f t="shared" si="106"/>
        <v>23.314306387578114</v>
      </c>
      <c r="AD99" s="6">
        <f t="shared" si="104"/>
        <v>0.90681194205376325</v>
      </c>
    </row>
    <row r="100" spans="6:30">
      <c r="F100" s="6">
        <f t="shared" si="105"/>
        <v>38060788</v>
      </c>
      <c r="G100" s="6">
        <v>321821</v>
      </c>
      <c r="H100" s="6">
        <v>2635364</v>
      </c>
      <c r="I100" s="12">
        <f t="shared" si="88"/>
        <v>5270728</v>
      </c>
      <c r="J100" s="6">
        <v>168012.46582000001</v>
      </c>
      <c r="K100" s="12">
        <f t="shared" si="89"/>
        <v>1344099.7265600001</v>
      </c>
      <c r="L100" s="6">
        <f t="shared" si="90"/>
        <v>38.060788000000002</v>
      </c>
      <c r="M100" s="6">
        <f t="shared" si="91"/>
        <v>5242880</v>
      </c>
      <c r="N100" s="13">
        <f t="shared" si="92"/>
        <v>3.9213816473942393</v>
      </c>
      <c r="O100" s="13"/>
      <c r="P100" s="7">
        <f t="shared" si="93"/>
        <v>0</v>
      </c>
      <c r="Q100" s="7">
        <f t="shared" si="94"/>
        <v>3.1391954222166109E-4</v>
      </c>
      <c r="R100" s="6">
        <f t="shared" si="95"/>
        <v>3.1391954222166109E-4</v>
      </c>
      <c r="S100" s="6">
        <f t="shared" si="96"/>
        <v>3.1391954222166109E-4</v>
      </c>
      <c r="T100" s="7">
        <f t="shared" si="97"/>
        <v>0</v>
      </c>
      <c r="U100" s="7">
        <f t="shared" si="98"/>
        <v>1.8878046305160354E-2</v>
      </c>
      <c r="V100" s="7">
        <f t="shared" si="99"/>
        <v>0.20702110919326705</v>
      </c>
      <c r="W100" s="6">
        <f t="shared" si="100"/>
        <v>0.2258991554984274</v>
      </c>
      <c r="X100" s="6">
        <v>9.4700000000000003E-4</v>
      </c>
      <c r="Y100" s="6">
        <v>0.235681242856737</v>
      </c>
      <c r="Z100" s="12">
        <f t="shared" si="101"/>
        <v>5.5657106652587114</v>
      </c>
      <c r="AA100" s="12">
        <f t="shared" si="102"/>
        <v>11.354591143062301</v>
      </c>
      <c r="AB100" s="6">
        <f t="shared" si="103"/>
        <v>66.851157104365257</v>
      </c>
      <c r="AC100" s="6">
        <f t="shared" si="106"/>
        <v>66.851157104365257</v>
      </c>
      <c r="AD100" s="6">
        <f t="shared" si="104"/>
        <v>4.1505582878548433</v>
      </c>
    </row>
    <row r="101" spans="6:30">
      <c r="F101" s="6">
        <f t="shared" si="105"/>
        <v>38229564</v>
      </c>
      <c r="G101" s="6">
        <v>83334</v>
      </c>
      <c r="H101" s="6">
        <v>3046907</v>
      </c>
      <c r="I101" s="12">
        <f t="shared" si="88"/>
        <v>6093814</v>
      </c>
      <c r="J101" s="6">
        <v>1144864.283569</v>
      </c>
      <c r="K101" s="12">
        <f t="shared" si="89"/>
        <v>9158914.2685519997</v>
      </c>
      <c r="L101" s="6">
        <f t="shared" si="90"/>
        <v>38.229564000000003</v>
      </c>
      <c r="M101" s="6">
        <f t="shared" si="91"/>
        <v>5242880</v>
      </c>
      <c r="N101" s="13">
        <f t="shared" si="92"/>
        <v>0.6653423999090905</v>
      </c>
      <c r="O101" s="13"/>
      <c r="P101" s="7">
        <f t="shared" si="93"/>
        <v>0</v>
      </c>
      <c r="Q101" s="7">
        <f t="shared" si="94"/>
        <v>2.1390988463257732E-3</v>
      </c>
      <c r="R101" s="6">
        <f t="shared" si="95"/>
        <v>2.1390988463257732E-3</v>
      </c>
      <c r="S101" s="6">
        <f t="shared" si="96"/>
        <v>2.1390988463257732E-3</v>
      </c>
      <c r="T101" s="7">
        <f t="shared" si="97"/>
        <v>0</v>
      </c>
      <c r="U101" s="7">
        <f t="shared" si="98"/>
        <v>0.12863807963805893</v>
      </c>
      <c r="V101" s="7">
        <f t="shared" si="99"/>
        <v>0.32900398029130612</v>
      </c>
      <c r="W101" s="6">
        <f t="shared" si="100"/>
        <v>0.45764205992936502</v>
      </c>
      <c r="X101" s="6">
        <v>1.505E-3</v>
      </c>
      <c r="Y101" s="6">
        <v>0.45025085000000004</v>
      </c>
      <c r="Z101" s="12">
        <f t="shared" si="101"/>
        <v>4.04904584717608</v>
      </c>
      <c r="AA101" s="12">
        <f t="shared" si="102"/>
        <v>48.685258570376078</v>
      </c>
      <c r="AB101" s="6">
        <f t="shared" si="103"/>
        <v>42.132813709353698</v>
      </c>
      <c r="AC101" s="6">
        <f t="shared" si="106"/>
        <v>42.132813709353698</v>
      </c>
      <c r="AD101" s="6">
        <f t="shared" si="104"/>
        <v>1.6415760079886539</v>
      </c>
    </row>
    <row r="102" spans="6:30">
      <c r="F102" s="6">
        <f t="shared" si="105"/>
        <v>38241056</v>
      </c>
      <c r="G102" s="6">
        <v>204316</v>
      </c>
      <c r="H102" s="6">
        <v>2846228</v>
      </c>
      <c r="I102" s="12">
        <f t="shared" si="88"/>
        <v>5692456</v>
      </c>
      <c r="J102" s="6">
        <v>47455.706116000001</v>
      </c>
      <c r="K102" s="12">
        <f t="shared" si="89"/>
        <v>379645.64892800001</v>
      </c>
      <c r="L102" s="6">
        <f t="shared" si="90"/>
        <v>38.241056</v>
      </c>
      <c r="M102" s="6">
        <f t="shared" si="91"/>
        <v>5242880</v>
      </c>
      <c r="N102" s="13">
        <f t="shared" si="92"/>
        <v>14.994129436419742</v>
      </c>
      <c r="O102" s="13"/>
      <c r="P102" s="7">
        <f t="shared" si="93"/>
        <v>0</v>
      </c>
      <c r="Q102" s="7">
        <f t="shared" si="94"/>
        <v>8.8667668003281267E-5</v>
      </c>
      <c r="R102" s="6">
        <f t="shared" si="95"/>
        <v>8.8667668003281267E-5</v>
      </c>
      <c r="S102" s="6">
        <f t="shared" si="96"/>
        <v>8.8667668003281267E-5</v>
      </c>
      <c r="T102" s="7">
        <f t="shared" si="97"/>
        <v>0</v>
      </c>
      <c r="U102" s="7">
        <f t="shared" si="98"/>
        <v>5.3321699263774872E-3</v>
      </c>
      <c r="V102" s="7">
        <f t="shared" si="99"/>
        <v>0.10755478957031403</v>
      </c>
      <c r="W102" s="6">
        <f t="shared" si="100"/>
        <v>0.11288695949669152</v>
      </c>
      <c r="X102" s="6">
        <v>4.9200000000000003E-4</v>
      </c>
      <c r="Y102" s="6">
        <v>0.12406834285693201</v>
      </c>
      <c r="Z102" s="12">
        <f t="shared" si="101"/>
        <v>11.570032520325203</v>
      </c>
      <c r="AA102" s="12">
        <f t="shared" si="102"/>
        <v>6.1730999825691049</v>
      </c>
      <c r="AB102" s="6">
        <f t="shared" si="103"/>
        <v>81.978116259495664</v>
      </c>
      <c r="AC102" s="6">
        <f t="shared" si="106"/>
        <v>81.978116259495664</v>
      </c>
      <c r="AD102" s="6">
        <f t="shared" si="104"/>
        <v>9.0122775099319075</v>
      </c>
    </row>
    <row r="103" spans="6:30">
      <c r="F103" s="6">
        <f t="shared" si="105"/>
        <v>38642472</v>
      </c>
      <c r="G103" s="6">
        <v>42930</v>
      </c>
      <c r="H103" s="6">
        <v>3148656</v>
      </c>
      <c r="I103" s="12">
        <f t="shared" si="88"/>
        <v>6297312</v>
      </c>
      <c r="J103" s="6">
        <v>26895.963379000001</v>
      </c>
      <c r="K103" s="12">
        <f t="shared" si="89"/>
        <v>215167.70703200001</v>
      </c>
      <c r="L103" s="6">
        <f t="shared" si="90"/>
        <v>38.642471999999998</v>
      </c>
      <c r="M103" s="6">
        <f t="shared" si="91"/>
        <v>5242880</v>
      </c>
      <c r="N103" s="13">
        <f t="shared" si="92"/>
        <v>29.266994043225342</v>
      </c>
      <c r="O103" s="13"/>
      <c r="P103" s="7">
        <f t="shared" si="93"/>
        <v>0</v>
      </c>
      <c r="Q103" s="7">
        <f t="shared" si="94"/>
        <v>5.0253226570651138E-5</v>
      </c>
      <c r="R103" s="6">
        <f t="shared" si="95"/>
        <v>5.0253226570651138E-5</v>
      </c>
      <c r="S103" s="6">
        <f t="shared" si="96"/>
        <v>5.0253226570651138E-5</v>
      </c>
      <c r="T103" s="7">
        <f t="shared" si="97"/>
        <v>0</v>
      </c>
      <c r="U103" s="7">
        <f t="shared" si="98"/>
        <v>3.0220569623365294E-3</v>
      </c>
      <c r="V103" s="7">
        <f t="shared" si="99"/>
        <v>0.13859702558451034</v>
      </c>
      <c r="W103" s="6">
        <f t="shared" si="100"/>
        <v>0.14161908254684688</v>
      </c>
      <c r="X103" s="6">
        <v>6.3400000000000001E-4</v>
      </c>
      <c r="Y103" s="6">
        <v>0.15192225000000001</v>
      </c>
      <c r="Z103" s="12">
        <f t="shared" si="101"/>
        <v>9.9326687697160878</v>
      </c>
      <c r="AA103" s="12">
        <f t="shared" si="102"/>
        <v>2.7150499310031546</v>
      </c>
      <c r="AB103" s="6">
        <f t="shared" si="103"/>
        <v>92.073623569297936</v>
      </c>
      <c r="AC103" s="6">
        <f t="shared" si="106"/>
        <v>92.073623569297936</v>
      </c>
      <c r="AD103" s="6">
        <f t="shared" si="104"/>
        <v>6.7818686552846135</v>
      </c>
    </row>
    <row r="104" spans="6:30">
      <c r="F104" s="6">
        <f t="shared" si="105"/>
        <v>39633904</v>
      </c>
      <c r="G104" s="6">
        <v>113081</v>
      </c>
      <c r="H104" s="6">
        <v>3114357</v>
      </c>
      <c r="I104" s="12">
        <f t="shared" si="88"/>
        <v>6228714</v>
      </c>
      <c r="J104" s="6">
        <v>1173576.9621580001</v>
      </c>
      <c r="K104" s="12">
        <f t="shared" si="89"/>
        <v>9388615.6972640008</v>
      </c>
      <c r="L104" s="6">
        <f t="shared" si="90"/>
        <v>39.633904000000001</v>
      </c>
      <c r="M104" s="6">
        <f t="shared" si="91"/>
        <v>5242880</v>
      </c>
      <c r="N104" s="13">
        <f t="shared" si="92"/>
        <v>0.66343262956381854</v>
      </c>
      <c r="O104" s="13"/>
      <c r="P104" s="7">
        <f t="shared" si="93"/>
        <v>0</v>
      </c>
      <c r="Q104" s="7">
        <f t="shared" si="94"/>
        <v>2.1927464782120474E-3</v>
      </c>
      <c r="R104" s="6">
        <f t="shared" si="95"/>
        <v>2.1927464782120474E-3</v>
      </c>
      <c r="S104" s="6">
        <f t="shared" si="96"/>
        <v>2.1927464782120474E-3</v>
      </c>
      <c r="T104" s="7">
        <f t="shared" si="97"/>
        <v>0</v>
      </c>
      <c r="U104" s="7">
        <f t="shared" si="98"/>
        <v>0.13186426451251371</v>
      </c>
      <c r="V104" s="7">
        <f t="shared" si="99"/>
        <v>0.3587345725302547</v>
      </c>
      <c r="W104" s="6">
        <f t="shared" si="100"/>
        <v>0.49059883704276841</v>
      </c>
      <c r="X104" s="6">
        <v>1.6410000000000001E-3</v>
      </c>
      <c r="Y104" s="6">
        <v>0.48525861818166904</v>
      </c>
      <c r="Z104" s="12">
        <f t="shared" si="101"/>
        <v>3.7956819012797074</v>
      </c>
      <c r="AA104" s="12">
        <f t="shared" si="102"/>
        <v>45.770216683797685</v>
      </c>
      <c r="AB104" s="6">
        <f t="shared" si="103"/>
        <v>33.622576368802392</v>
      </c>
      <c r="AC104" s="6">
        <f t="shared" si="106"/>
        <v>33.622576368802392</v>
      </c>
      <c r="AD104" s="6">
        <f t="shared" si="104"/>
        <v>1.100489236257133</v>
      </c>
    </row>
    <row r="105" spans="6:30">
      <c r="F105" s="6">
        <f t="shared" si="105"/>
        <v>40526976</v>
      </c>
      <c r="G105" s="6">
        <v>213360</v>
      </c>
      <c r="H105" s="6">
        <v>3021648</v>
      </c>
      <c r="I105" s="12">
        <f t="shared" si="88"/>
        <v>6043296</v>
      </c>
      <c r="J105" s="6">
        <v>117328.906464</v>
      </c>
      <c r="K105" s="12">
        <f t="shared" si="89"/>
        <v>938631.251712</v>
      </c>
      <c r="L105" s="6">
        <f t="shared" si="90"/>
        <v>40.526975999999998</v>
      </c>
      <c r="M105" s="6">
        <f t="shared" si="91"/>
        <v>5242880</v>
      </c>
      <c r="N105" s="13">
        <f t="shared" si="92"/>
        <v>6.4384133694434702</v>
      </c>
      <c r="O105" s="13"/>
      <c r="P105" s="7">
        <f t="shared" si="93"/>
        <v>0</v>
      </c>
      <c r="Q105" s="7">
        <f t="shared" si="94"/>
        <v>2.1922085618341391E-4</v>
      </c>
      <c r="R105" s="6">
        <f t="shared" si="95"/>
        <v>2.1922085618341391E-4</v>
      </c>
      <c r="S105" s="6">
        <f t="shared" si="96"/>
        <v>2.1922085618341391E-4</v>
      </c>
      <c r="T105" s="7">
        <f t="shared" si="97"/>
        <v>0</v>
      </c>
      <c r="U105" s="7">
        <f t="shared" si="98"/>
        <v>1.3183191606354939E-2</v>
      </c>
      <c r="V105" s="7">
        <f t="shared" si="99"/>
        <v>8.0010270290111651E-2</v>
      </c>
      <c r="W105" s="6">
        <f t="shared" si="100"/>
        <v>9.3193461896466587E-2</v>
      </c>
      <c r="X105" s="6">
        <v>3.6600000000000001E-4</v>
      </c>
      <c r="Y105" s="6">
        <v>0.10139297999999999</v>
      </c>
      <c r="Z105" s="12">
        <f t="shared" si="101"/>
        <v>16.511737704918033</v>
      </c>
      <c r="AA105" s="12">
        <f t="shared" si="102"/>
        <v>20.516530092065576</v>
      </c>
      <c r="AB105" s="6">
        <f t="shared" si="103"/>
        <v>40.10359120671751</v>
      </c>
      <c r="AC105" s="6">
        <f t="shared" si="106"/>
        <v>40.10359120671751</v>
      </c>
      <c r="AD105" s="6">
        <f t="shared" si="104"/>
        <v>8.0868696270031784</v>
      </c>
    </row>
    <row r="106" spans="6:30">
      <c r="F106" s="6">
        <f t="shared" si="105"/>
        <v>41851896</v>
      </c>
      <c r="G106" s="6">
        <v>18000</v>
      </c>
      <c r="H106" s="6">
        <v>3457658</v>
      </c>
      <c r="I106" s="12">
        <f t="shared" si="88"/>
        <v>6915316</v>
      </c>
      <c r="J106" s="6">
        <v>1330625.170044</v>
      </c>
      <c r="K106" s="12">
        <f t="shared" si="89"/>
        <v>10645001.360352</v>
      </c>
      <c r="L106" s="6">
        <f t="shared" si="90"/>
        <v>41.851896000000004</v>
      </c>
      <c r="M106" s="6">
        <f t="shared" si="91"/>
        <v>5242880</v>
      </c>
      <c r="N106" s="13">
        <f t="shared" si="92"/>
        <v>0.64963035380686229</v>
      </c>
      <c r="O106" s="13">
        <f t="shared" ref="O106:O113" si="107">4/3</f>
        <v>1.3333333333333333</v>
      </c>
      <c r="P106" s="7">
        <f t="shared" si="93"/>
        <v>0</v>
      </c>
      <c r="Q106" s="7">
        <f t="shared" si="94"/>
        <v>2.4861800712831913E-3</v>
      </c>
      <c r="R106" s="6">
        <f t="shared" si="95"/>
        <v>2.4861800712831913E-3</v>
      </c>
      <c r="S106" s="6">
        <f t="shared" si="96"/>
        <v>2.4861800712831913E-3</v>
      </c>
      <c r="T106" s="7">
        <f t="shared" si="97"/>
        <v>0</v>
      </c>
      <c r="U106" s="7">
        <f t="shared" si="98"/>
        <v>0.14951035598640858</v>
      </c>
      <c r="V106" s="7">
        <f t="shared" si="99"/>
        <v>0.39393034716606884</v>
      </c>
      <c r="W106" s="6">
        <f t="shared" si="100"/>
        <v>0.54344070315247739</v>
      </c>
      <c r="X106" s="6">
        <v>1.802E-3</v>
      </c>
      <c r="Y106" s="6">
        <v>0.52777807692376999</v>
      </c>
      <c r="Z106" s="12">
        <f t="shared" si="101"/>
        <v>3.8375782463928965</v>
      </c>
      <c r="AA106" s="12">
        <f t="shared" si="102"/>
        <v>47.258607593127643</v>
      </c>
      <c r="AB106" s="6">
        <f t="shared" si="103"/>
        <v>37.967817496292525</v>
      </c>
      <c r="AC106" s="6">
        <f t="shared" si="106"/>
        <v>37.967817496292525</v>
      </c>
      <c r="AD106" s="6">
        <f t="shared" si="104"/>
        <v>2.9676538138907276</v>
      </c>
    </row>
    <row r="107" spans="6:30">
      <c r="F107" s="6">
        <f t="shared" si="105"/>
        <v>42168180</v>
      </c>
      <c r="G107" s="6">
        <v>94893</v>
      </c>
      <c r="H107" s="6">
        <v>3355860</v>
      </c>
      <c r="I107" s="12">
        <f t="shared" si="88"/>
        <v>6711720</v>
      </c>
      <c r="J107" s="6">
        <v>1293757.0212399999</v>
      </c>
      <c r="K107" s="12">
        <f t="shared" si="89"/>
        <v>10350056.169919999</v>
      </c>
      <c r="L107" s="6">
        <f t="shared" si="90"/>
        <v>42.16818</v>
      </c>
      <c r="M107" s="6">
        <f t="shared" si="91"/>
        <v>5242880</v>
      </c>
      <c r="N107" s="13">
        <f t="shared" si="92"/>
        <v>0.648471843032701</v>
      </c>
      <c r="O107" s="13">
        <f t="shared" si="107"/>
        <v>1.3333333333333333</v>
      </c>
      <c r="P107" s="7">
        <f t="shared" si="93"/>
        <v>0</v>
      </c>
      <c r="Q107" s="7">
        <f t="shared" si="94"/>
        <v>2.4172945136632516E-3</v>
      </c>
      <c r="R107" s="6">
        <f t="shared" si="95"/>
        <v>2.4172945136632516E-3</v>
      </c>
      <c r="S107" s="6">
        <f t="shared" si="96"/>
        <v>2.4172945136632516E-3</v>
      </c>
      <c r="T107" s="7">
        <f t="shared" si="97"/>
        <v>0</v>
      </c>
      <c r="U107" s="7">
        <f t="shared" si="98"/>
        <v>0.14536781443801469</v>
      </c>
      <c r="V107" s="7">
        <f t="shared" si="99"/>
        <v>0.3773161926795976</v>
      </c>
      <c r="W107" s="6">
        <f t="shared" si="100"/>
        <v>0.52268400711761231</v>
      </c>
      <c r="X107" s="6">
        <v>1.7260000000000001E-3</v>
      </c>
      <c r="Y107" s="6">
        <v>0.50859466666724207</v>
      </c>
      <c r="Z107" s="12">
        <f t="shared" si="101"/>
        <v>3.8885979142526068</v>
      </c>
      <c r="AA107" s="12">
        <f t="shared" si="102"/>
        <v>47.97245038201622</v>
      </c>
      <c r="AB107" s="6">
        <f t="shared" si="103"/>
        <v>40.051825820582359</v>
      </c>
      <c r="AC107" s="6">
        <f t="shared" si="106"/>
        <v>40.051825820582359</v>
      </c>
      <c r="AD107" s="6">
        <f t="shared" si="104"/>
        <v>2.7702493505675063</v>
      </c>
    </row>
    <row r="108" spans="6:30">
      <c r="F108" s="6">
        <f t="shared" si="105"/>
        <v>42908288</v>
      </c>
      <c r="G108" s="6">
        <v>114919</v>
      </c>
      <c r="H108" s="6">
        <v>3384159</v>
      </c>
      <c r="I108" s="12">
        <f t="shared" si="88"/>
        <v>6768318</v>
      </c>
      <c r="J108" s="6">
        <v>1328542.090454</v>
      </c>
      <c r="K108" s="12">
        <f t="shared" si="89"/>
        <v>10628336.723632</v>
      </c>
      <c r="L108" s="6">
        <f t="shared" si="90"/>
        <v>42.908287999999999</v>
      </c>
      <c r="M108" s="6">
        <f t="shared" si="91"/>
        <v>5242880</v>
      </c>
      <c r="N108" s="13">
        <f t="shared" si="92"/>
        <v>0.63681817541127694</v>
      </c>
      <c r="O108" s="13">
        <f t="shared" si="107"/>
        <v>1.3333333333333333</v>
      </c>
      <c r="P108" s="7">
        <f t="shared" si="93"/>
        <v>0</v>
      </c>
      <c r="Q108" s="7">
        <f t="shared" si="94"/>
        <v>2.4822879827520665E-3</v>
      </c>
      <c r="R108" s="6">
        <f t="shared" si="95"/>
        <v>2.4822879827520665E-3</v>
      </c>
      <c r="S108" s="6">
        <f t="shared" si="96"/>
        <v>2.4822879827520665E-3</v>
      </c>
      <c r="T108" s="7">
        <f t="shared" si="97"/>
        <v>0</v>
      </c>
      <c r="U108" s="7">
        <f t="shared" si="98"/>
        <v>0.14927629910994153</v>
      </c>
      <c r="V108" s="7">
        <f t="shared" si="99"/>
        <v>0.37797201456722146</v>
      </c>
      <c r="W108" s="6">
        <f t="shared" si="100"/>
        <v>0.52724831367716296</v>
      </c>
      <c r="X108" s="6">
        <v>1.7290000000000001E-3</v>
      </c>
      <c r="Y108" s="6">
        <v>0.5191034333327571</v>
      </c>
      <c r="Z108" s="12">
        <f t="shared" si="101"/>
        <v>3.9145853094274146</v>
      </c>
      <c r="AA108" s="12">
        <f t="shared" si="102"/>
        <v>49.176803810905724</v>
      </c>
      <c r="AB108" s="6">
        <f t="shared" si="103"/>
        <v>43.567841686065144</v>
      </c>
      <c r="AC108" s="6">
        <f t="shared" si="106"/>
        <v>43.567841686065144</v>
      </c>
      <c r="AD108" s="6">
        <f t="shared" si="104"/>
        <v>1.5690284096396649</v>
      </c>
    </row>
    <row r="109" spans="6:30">
      <c r="F109" s="6">
        <f t="shared" si="105"/>
        <v>43598736</v>
      </c>
      <c r="G109" s="6">
        <v>127224</v>
      </c>
      <c r="H109" s="6">
        <v>3421188</v>
      </c>
      <c r="I109" s="12">
        <f t="shared" si="88"/>
        <v>6842376</v>
      </c>
      <c r="J109" s="6">
        <v>1355398.7561039999</v>
      </c>
      <c r="K109" s="12">
        <f t="shared" si="89"/>
        <v>10843190.048831999</v>
      </c>
      <c r="L109" s="6">
        <f t="shared" si="90"/>
        <v>43.598736000000002</v>
      </c>
      <c r="M109" s="6">
        <f t="shared" si="91"/>
        <v>5242880</v>
      </c>
      <c r="N109" s="13">
        <f t="shared" si="92"/>
        <v>0.631029795584653</v>
      </c>
      <c r="O109" s="13">
        <f t="shared" si="107"/>
        <v>1.3333333333333333</v>
      </c>
      <c r="P109" s="7">
        <f t="shared" si="93"/>
        <v>0</v>
      </c>
      <c r="Q109" s="7">
        <f t="shared" si="94"/>
        <v>2.5324677842644169E-3</v>
      </c>
      <c r="R109" s="6">
        <f t="shared" si="95"/>
        <v>2.5324677842644169E-3</v>
      </c>
      <c r="S109" s="6">
        <f t="shared" si="96"/>
        <v>2.5324677842644169E-3</v>
      </c>
      <c r="T109" s="7">
        <f t="shared" si="97"/>
        <v>0</v>
      </c>
      <c r="U109" s="7">
        <f t="shared" si="98"/>
        <v>0.15229394054070347</v>
      </c>
      <c r="V109" s="7">
        <f t="shared" si="99"/>
        <v>0.36900911543636195</v>
      </c>
      <c r="W109" s="6">
        <f t="shared" si="100"/>
        <v>0.52130305597706539</v>
      </c>
      <c r="X109" s="6">
        <v>1.688E-3</v>
      </c>
      <c r="Y109" s="6">
        <v>0.51187193333389602</v>
      </c>
      <c r="Z109" s="12">
        <f t="shared" si="101"/>
        <v>4.0535402843601895</v>
      </c>
      <c r="AA109" s="12">
        <f t="shared" si="102"/>
        <v>51.389526297781984</v>
      </c>
      <c r="AB109" s="6">
        <f t="shared" si="103"/>
        <v>50.027712337939391</v>
      </c>
      <c r="AC109" s="6">
        <f t="shared" si="106"/>
        <v>50.027712337939391</v>
      </c>
      <c r="AD109" s="6">
        <f t="shared" si="104"/>
        <v>1.8424770003979507</v>
      </c>
    </row>
    <row r="110" spans="6:30">
      <c r="F110" s="6">
        <f t="shared" si="105"/>
        <v>44829600</v>
      </c>
      <c r="G110" s="6">
        <v>147900</v>
      </c>
      <c r="H110" s="6">
        <v>3489300</v>
      </c>
      <c r="I110" s="12">
        <f t="shared" si="88"/>
        <v>6978600</v>
      </c>
      <c r="J110" s="6">
        <v>434943.36486799998</v>
      </c>
      <c r="K110" s="12">
        <f t="shared" si="89"/>
        <v>3479546.9189439998</v>
      </c>
      <c r="L110" s="6">
        <f t="shared" si="90"/>
        <v>44.829599999999999</v>
      </c>
      <c r="M110" s="6">
        <f t="shared" si="91"/>
        <v>5242880</v>
      </c>
      <c r="N110" s="13">
        <f t="shared" si="92"/>
        <v>2.0056059488681703</v>
      </c>
      <c r="O110" s="13">
        <f t="shared" si="107"/>
        <v>1.3333333333333333</v>
      </c>
      <c r="P110" s="7">
        <f t="shared" si="93"/>
        <v>0</v>
      </c>
      <c r="Q110" s="7">
        <f t="shared" si="94"/>
        <v>8.1266125894485992E-4</v>
      </c>
      <c r="R110" s="6">
        <f t="shared" si="95"/>
        <v>8.1266125894485992E-4</v>
      </c>
      <c r="S110" s="6">
        <f t="shared" si="96"/>
        <v>8.1266125894485992E-4</v>
      </c>
      <c r="T110" s="7">
        <f t="shared" si="97"/>
        <v>0</v>
      </c>
      <c r="U110" s="7">
        <f t="shared" si="98"/>
        <v>4.8870665292759158E-2</v>
      </c>
      <c r="V110" s="7">
        <f t="shared" si="99"/>
        <v>0.15586700195860548</v>
      </c>
      <c r="W110" s="6">
        <f t="shared" si="100"/>
        <v>0.20473766725136464</v>
      </c>
      <c r="X110" s="6">
        <v>7.1299999999999998E-4</v>
      </c>
      <c r="Y110" s="6">
        <v>0.20920212222214302</v>
      </c>
      <c r="Z110" s="12">
        <f t="shared" si="101"/>
        <v>9.7876577840112216</v>
      </c>
      <c r="AA110" s="12">
        <f t="shared" si="102"/>
        <v>39.041199651545575</v>
      </c>
      <c r="AB110" s="6">
        <f t="shared" si="103"/>
        <v>13.977736177399711</v>
      </c>
      <c r="AC110" s="6">
        <f t="shared" si="106"/>
        <v>13.977736177399711</v>
      </c>
      <c r="AD110" s="6">
        <f t="shared" si="104"/>
        <v>2.1340390448036479</v>
      </c>
    </row>
    <row r="111" spans="6:30">
      <c r="F111" s="6">
        <f t="shared" si="105"/>
        <v>45104964</v>
      </c>
      <c r="G111" s="6">
        <v>325557</v>
      </c>
      <c r="H111" s="6">
        <v>3216152</v>
      </c>
      <c r="I111" s="12">
        <f t="shared" si="88"/>
        <v>6432304</v>
      </c>
      <c r="J111" s="6">
        <v>354003.39562999998</v>
      </c>
      <c r="K111" s="12">
        <f t="shared" si="89"/>
        <v>2832027.1650399999</v>
      </c>
      <c r="L111" s="6">
        <f t="shared" si="90"/>
        <v>45.104964000000002</v>
      </c>
      <c r="M111" s="6">
        <f t="shared" si="91"/>
        <v>5242880</v>
      </c>
      <c r="N111" s="13">
        <f t="shared" si="92"/>
        <v>2.2712719988719279</v>
      </c>
      <c r="O111" s="13">
        <f t="shared" si="107"/>
        <v>1.3333333333333333</v>
      </c>
      <c r="P111" s="7">
        <f t="shared" si="93"/>
        <v>0</v>
      </c>
      <c r="Q111" s="7">
        <f t="shared" si="94"/>
        <v>6.6143058706215688E-4</v>
      </c>
      <c r="R111" s="6">
        <f t="shared" si="95"/>
        <v>6.6143058706215688E-4</v>
      </c>
      <c r="S111" s="6">
        <f t="shared" si="96"/>
        <v>6.6143058706215688E-4</v>
      </c>
      <c r="T111" s="7">
        <f t="shared" si="97"/>
        <v>0</v>
      </c>
      <c r="U111" s="7">
        <f t="shared" si="98"/>
        <v>3.9776170549433228E-2</v>
      </c>
      <c r="V111" s="7">
        <f t="shared" si="99"/>
        <v>0.24811928081769596</v>
      </c>
      <c r="W111" s="6">
        <f t="shared" si="100"/>
        <v>0.28789545136712918</v>
      </c>
      <c r="X111" s="6">
        <v>1.1349999999999999E-3</v>
      </c>
      <c r="Y111" s="6">
        <v>0.29546052941196499</v>
      </c>
      <c r="Z111" s="12">
        <f t="shared" si="101"/>
        <v>5.6672281938325995</v>
      </c>
      <c r="AA111" s="12">
        <f t="shared" si="102"/>
        <v>19.961424951823787</v>
      </c>
      <c r="AB111" s="6">
        <f t="shared" si="103"/>
        <v>41.724177351351813</v>
      </c>
      <c r="AC111" s="6">
        <f t="shared" si="106"/>
        <v>41.724177351351813</v>
      </c>
      <c r="AD111" s="6">
        <f t="shared" si="104"/>
        <v>2.5604360961147892</v>
      </c>
    </row>
    <row r="112" spans="6:30">
      <c r="F112" s="6">
        <f t="shared" si="105"/>
        <v>46419820</v>
      </c>
      <c r="G112" s="6">
        <v>400727</v>
      </c>
      <c r="H112" s="6">
        <v>3200440</v>
      </c>
      <c r="I112" s="12">
        <f t="shared" si="88"/>
        <v>6400880</v>
      </c>
      <c r="J112" s="6">
        <v>530030.62719699997</v>
      </c>
      <c r="K112" s="12">
        <f t="shared" si="89"/>
        <v>4240245.0175759997</v>
      </c>
      <c r="L112" s="6">
        <f t="shared" si="90"/>
        <v>46.419820000000001</v>
      </c>
      <c r="M112" s="6">
        <f t="shared" si="91"/>
        <v>5242880</v>
      </c>
      <c r="N112" s="13">
        <f t="shared" si="92"/>
        <v>1.5095542765731873</v>
      </c>
      <c r="O112" s="13">
        <f t="shared" si="107"/>
        <v>1.3333333333333333</v>
      </c>
      <c r="P112" s="7">
        <f t="shared" si="93"/>
        <v>0</v>
      </c>
      <c r="Q112" s="7">
        <f t="shared" si="94"/>
        <v>9.9032515855936921E-4</v>
      </c>
      <c r="R112" s="6">
        <f t="shared" si="95"/>
        <v>9.9032515855936921E-4</v>
      </c>
      <c r="S112" s="6">
        <f t="shared" si="96"/>
        <v>9.9032515855936921E-4</v>
      </c>
      <c r="T112" s="7">
        <f t="shared" si="97"/>
        <v>0</v>
      </c>
      <c r="U112" s="7">
        <f t="shared" si="98"/>
        <v>5.9554763835785895E-2</v>
      </c>
      <c r="V112" s="7">
        <f t="shared" si="99"/>
        <v>0.28790580866687715</v>
      </c>
      <c r="W112" s="6">
        <f t="shared" si="100"/>
        <v>0.34746057250266305</v>
      </c>
      <c r="X112" s="6">
        <v>1.317E-3</v>
      </c>
      <c r="Y112" s="6">
        <v>0.35965623749999998</v>
      </c>
      <c r="Z112" s="12">
        <f t="shared" si="101"/>
        <v>4.860197418375094</v>
      </c>
      <c r="AA112" s="12">
        <f t="shared" si="102"/>
        <v>25.756993273050874</v>
      </c>
      <c r="AB112" s="6">
        <f t="shared" si="103"/>
        <v>24.80446783907599</v>
      </c>
      <c r="AC112" s="6">
        <f t="shared" si="106"/>
        <v>24.80446783907599</v>
      </c>
      <c r="AD112" s="6">
        <f t="shared" si="104"/>
        <v>3.3909226994393311</v>
      </c>
    </row>
    <row r="113" spans="6:30">
      <c r="F113" s="6">
        <f t="shared" si="105"/>
        <v>47340384</v>
      </c>
      <c r="G113" s="6">
        <v>67173</v>
      </c>
      <c r="H113" s="6">
        <v>3833077</v>
      </c>
      <c r="I113" s="12">
        <f t="shared" si="88"/>
        <v>7666154</v>
      </c>
      <c r="J113" s="6">
        <v>409935.68640100001</v>
      </c>
      <c r="K113" s="12">
        <f t="shared" si="89"/>
        <v>3279485.4912080001</v>
      </c>
      <c r="L113" s="6">
        <f t="shared" si="90"/>
        <v>47.340384</v>
      </c>
      <c r="M113" s="6">
        <f t="shared" si="91"/>
        <v>5242880</v>
      </c>
      <c r="N113" s="13">
        <f t="shared" si="92"/>
        <v>2.3376087561760088</v>
      </c>
      <c r="O113" s="13">
        <f t="shared" si="107"/>
        <v>1.3333333333333333</v>
      </c>
      <c r="P113" s="7">
        <f t="shared" si="93"/>
        <v>0</v>
      </c>
      <c r="Q113" s="7">
        <f t="shared" si="94"/>
        <v>7.6593616067270175E-4</v>
      </c>
      <c r="R113" s="6">
        <f t="shared" si="95"/>
        <v>7.6593616067270175E-4</v>
      </c>
      <c r="S113" s="6">
        <f t="shared" si="96"/>
        <v>7.6593616067270175E-4</v>
      </c>
      <c r="T113" s="7">
        <f t="shared" si="97"/>
        <v>0</v>
      </c>
      <c r="U113" s="7">
        <f t="shared" si="98"/>
        <v>4.6060777884819049E-2</v>
      </c>
      <c r="V113" s="7">
        <f t="shared" si="99"/>
        <v>0.22057476153749359</v>
      </c>
      <c r="W113" s="6">
        <f t="shared" si="100"/>
        <v>0.26663553942231266</v>
      </c>
      <c r="X113" s="6">
        <v>1.0089999999999999E-3</v>
      </c>
      <c r="Y113" s="6">
        <v>0.27274711428542597</v>
      </c>
      <c r="Z113" s="12">
        <f t="shared" si="101"/>
        <v>7.5977740336967301</v>
      </c>
      <c r="AA113" s="12">
        <f t="shared" si="102"/>
        <v>26.001867125534194</v>
      </c>
      <c r="AB113" s="6">
        <f t="shared" si="103"/>
        <v>24.089577733131634</v>
      </c>
      <c r="AC113" s="6">
        <f t="shared" si="106"/>
        <v>24.089577733131634</v>
      </c>
      <c r="AD113" s="6">
        <f t="shared" si="104"/>
        <v>2.2407477634090145</v>
      </c>
    </row>
    <row r="114" spans="6:30">
      <c r="F114" s="6">
        <f t="shared" si="105"/>
        <v>47501796</v>
      </c>
      <c r="G114" s="6">
        <v>715176</v>
      </c>
      <c r="H114" s="6">
        <v>2766523</v>
      </c>
      <c r="I114" s="12">
        <f t="shared" si="88"/>
        <v>5533046</v>
      </c>
      <c r="J114" s="6">
        <v>1099826.0881350001</v>
      </c>
      <c r="K114" s="12">
        <f t="shared" si="89"/>
        <v>8798608.7050800007</v>
      </c>
      <c r="L114" s="6">
        <f t="shared" si="90"/>
        <v>47.501795999999999</v>
      </c>
      <c r="M114" s="6">
        <f t="shared" si="91"/>
        <v>5242880</v>
      </c>
      <c r="N114" s="13">
        <f t="shared" si="92"/>
        <v>0.62885465025912768</v>
      </c>
      <c r="O114" s="13"/>
      <c r="P114" s="7">
        <f t="shared" si="93"/>
        <v>0</v>
      </c>
      <c r="Q114" s="7">
        <f t="shared" si="94"/>
        <v>2.0549481279601607E-3</v>
      </c>
      <c r="R114" s="6">
        <f t="shared" si="95"/>
        <v>2.0549481279601607E-3</v>
      </c>
      <c r="S114" s="6">
        <f t="shared" si="96"/>
        <v>2.0549481279601607E-3</v>
      </c>
      <c r="T114" s="7">
        <f t="shared" si="97"/>
        <v>0</v>
      </c>
      <c r="U114" s="7">
        <f t="shared" si="98"/>
        <v>0.12357754359536549</v>
      </c>
      <c r="V114" s="7">
        <f t="shared" si="99"/>
        <v>0.32878537299543148</v>
      </c>
      <c r="W114" s="6">
        <f t="shared" si="100"/>
        <v>0.45236291659079697</v>
      </c>
      <c r="X114" s="6">
        <v>1.5039999999999999E-3</v>
      </c>
      <c r="Y114" s="6">
        <v>0.45912607999999994</v>
      </c>
      <c r="Z114" s="12">
        <f t="shared" si="101"/>
        <v>3.6788869680851062</v>
      </c>
      <c r="AA114" s="12">
        <f t="shared" si="102"/>
        <v>46.801110133404258</v>
      </c>
      <c r="AB114" s="6">
        <f t="shared" si="103"/>
        <v>36.63218935905325</v>
      </c>
      <c r="AC114" s="6">
        <f t="shared" si="106"/>
        <v>36.63218935905325</v>
      </c>
      <c r="AD114" s="6">
        <f t="shared" si="104"/>
        <v>1.4730514566288559</v>
      </c>
    </row>
    <row r="115" spans="6:30">
      <c r="F115" s="6">
        <f t="shared" si="105"/>
        <v>47534880</v>
      </c>
      <c r="G115" s="6">
        <v>94653</v>
      </c>
      <c r="H115" s="6">
        <v>3803485</v>
      </c>
      <c r="I115" s="12">
        <f t="shared" si="88"/>
        <v>7606970</v>
      </c>
      <c r="J115" s="6">
        <v>1491302.062622</v>
      </c>
      <c r="K115" s="12">
        <f t="shared" si="89"/>
        <v>11930416.500976</v>
      </c>
      <c r="L115" s="6">
        <f t="shared" si="90"/>
        <v>47.534880000000001</v>
      </c>
      <c r="M115" s="6">
        <f t="shared" si="91"/>
        <v>5242880</v>
      </c>
      <c r="N115" s="13">
        <f t="shared" si="92"/>
        <v>0.63761143622921224</v>
      </c>
      <c r="O115" s="13">
        <f t="shared" ref="O115:O127" si="108">4/3</f>
        <v>1.3333333333333333</v>
      </c>
      <c r="P115" s="7">
        <f t="shared" si="93"/>
        <v>0</v>
      </c>
      <c r="Q115" s="7">
        <f t="shared" si="94"/>
        <v>2.7863936079247117E-3</v>
      </c>
      <c r="R115" s="6">
        <f t="shared" si="95"/>
        <v>2.7863936079247117E-3</v>
      </c>
      <c r="S115" s="6">
        <f t="shared" si="96"/>
        <v>2.7863936079247117E-3</v>
      </c>
      <c r="T115" s="7">
        <f t="shared" si="97"/>
        <v>0</v>
      </c>
      <c r="U115" s="7">
        <f t="shared" si="98"/>
        <v>0.16756417004986293</v>
      </c>
      <c r="V115" s="7">
        <f t="shared" si="99"/>
        <v>0.47765694148604904</v>
      </c>
      <c r="W115" s="6">
        <f t="shared" si="100"/>
        <v>0.645221111535912</v>
      </c>
      <c r="X115" s="6">
        <v>2.1849999999999999E-3</v>
      </c>
      <c r="Y115" s="6">
        <v>0.62105893749999996</v>
      </c>
      <c r="Z115" s="12">
        <f t="shared" si="101"/>
        <v>3.481450800915332</v>
      </c>
      <c r="AA115" s="12">
        <f t="shared" si="102"/>
        <v>43.681158813642107</v>
      </c>
      <c r="AB115" s="6">
        <f t="shared" si="103"/>
        <v>27.523734916462789</v>
      </c>
      <c r="AC115" s="6">
        <f t="shared" si="106"/>
        <v>27.523734916462789</v>
      </c>
      <c r="AD115" s="6">
        <f t="shared" si="104"/>
        <v>3.8904800457705404</v>
      </c>
    </row>
    <row r="116" spans="6:30">
      <c r="F116" s="6">
        <f t="shared" si="105"/>
        <v>47713024</v>
      </c>
      <c r="G116" s="6">
        <v>141347</v>
      </c>
      <c r="H116" s="6">
        <v>3740507</v>
      </c>
      <c r="I116" s="12">
        <f t="shared" si="88"/>
        <v>7481014</v>
      </c>
      <c r="J116" s="6">
        <v>1499416.1829830001</v>
      </c>
      <c r="K116" s="12">
        <f t="shared" si="89"/>
        <v>11995329.463864001</v>
      </c>
      <c r="L116" s="6">
        <f t="shared" si="90"/>
        <v>47.713023999999997</v>
      </c>
      <c r="M116" s="6">
        <f t="shared" si="91"/>
        <v>5242880</v>
      </c>
      <c r="N116" s="13">
        <f t="shared" si="92"/>
        <v>0.62366056910204914</v>
      </c>
      <c r="O116" s="13">
        <f t="shared" si="108"/>
        <v>1.3333333333333333</v>
      </c>
      <c r="P116" s="7">
        <f t="shared" si="93"/>
        <v>0</v>
      </c>
      <c r="Q116" s="7">
        <f t="shared" si="94"/>
        <v>2.8015542743480325E-3</v>
      </c>
      <c r="R116" s="6">
        <f t="shared" si="95"/>
        <v>2.8015542743480325E-3</v>
      </c>
      <c r="S116" s="6">
        <f t="shared" si="96"/>
        <v>2.8015542743480325E-3</v>
      </c>
      <c r="T116" s="7">
        <f t="shared" si="97"/>
        <v>0</v>
      </c>
      <c r="U116" s="7">
        <f t="shared" si="98"/>
        <v>0.16847588061343927</v>
      </c>
      <c r="V116" s="7">
        <f t="shared" si="99"/>
        <v>0.42650283425138752</v>
      </c>
      <c r="W116" s="6">
        <f t="shared" si="100"/>
        <v>0.59497871486482679</v>
      </c>
      <c r="X116" s="6">
        <v>1.951E-3</v>
      </c>
      <c r="Y116" s="6">
        <v>0.58815682142801406</v>
      </c>
      <c r="Z116" s="12">
        <f t="shared" si="101"/>
        <v>3.8344510507432084</v>
      </c>
      <c r="AA116" s="12">
        <f t="shared" si="102"/>
        <v>49.186384270072786</v>
      </c>
      <c r="AB116" s="6">
        <f t="shared" si="103"/>
        <v>43.595811089084187</v>
      </c>
      <c r="AC116" s="6">
        <f t="shared" si="106"/>
        <v>43.595811089084187</v>
      </c>
      <c r="AD116" s="6">
        <f t="shared" si="104"/>
        <v>1.1598766159422447</v>
      </c>
    </row>
    <row r="117" spans="6:30">
      <c r="F117" s="6">
        <f t="shared" si="105"/>
        <v>47922336</v>
      </c>
      <c r="G117" s="6">
        <v>113076</v>
      </c>
      <c r="H117" s="6">
        <v>3805068</v>
      </c>
      <c r="I117" s="12">
        <f t="shared" si="88"/>
        <v>7610136</v>
      </c>
      <c r="J117" s="6">
        <v>593722.33941699995</v>
      </c>
      <c r="K117" s="12">
        <f t="shared" si="89"/>
        <v>4749778.7153359996</v>
      </c>
      <c r="L117" s="6">
        <f t="shared" si="90"/>
        <v>47.922336000000001</v>
      </c>
      <c r="M117" s="6">
        <f t="shared" si="91"/>
        <v>5242880</v>
      </c>
      <c r="N117" s="13">
        <f t="shared" si="92"/>
        <v>1.6022085356163078</v>
      </c>
      <c r="O117" s="13">
        <f t="shared" si="108"/>
        <v>1.3333333333333333</v>
      </c>
      <c r="P117" s="7">
        <f t="shared" si="93"/>
        <v>0</v>
      </c>
      <c r="Q117" s="7">
        <f t="shared" si="94"/>
        <v>1.109328668482477E-3</v>
      </c>
      <c r="R117" s="6">
        <f t="shared" si="95"/>
        <v>1.109328668482477E-3</v>
      </c>
      <c r="S117" s="6">
        <f t="shared" si="96"/>
        <v>1.109328668482477E-3</v>
      </c>
      <c r="T117" s="7">
        <f t="shared" si="97"/>
        <v>0</v>
      </c>
      <c r="U117" s="7">
        <f t="shared" si="98"/>
        <v>6.6711227415293575E-2</v>
      </c>
      <c r="V117" s="7">
        <f t="shared" si="99"/>
        <v>0.24549599326720051</v>
      </c>
      <c r="W117" s="6">
        <f t="shared" si="100"/>
        <v>0.31220722068249407</v>
      </c>
      <c r="X117" s="6">
        <v>1.1230000000000001E-3</v>
      </c>
      <c r="Y117" s="6">
        <v>0.31451720625000007</v>
      </c>
      <c r="Z117" s="12">
        <f t="shared" si="101"/>
        <v>6.7766126447016912</v>
      </c>
      <c r="AA117" s="12">
        <f t="shared" si="102"/>
        <v>33.836357722785394</v>
      </c>
      <c r="AB117" s="6">
        <f t="shared" si="103"/>
        <v>1.2173937237331349</v>
      </c>
      <c r="AC117" s="6">
        <f t="shared" si="106"/>
        <v>1.2173937237331349</v>
      </c>
      <c r="AD117" s="6">
        <f t="shared" si="104"/>
        <v>0.73445443416213751</v>
      </c>
    </row>
    <row r="118" spans="6:30">
      <c r="F118" s="6">
        <f t="shared" si="105"/>
        <v>47922336</v>
      </c>
      <c r="G118" s="6">
        <v>113076</v>
      </c>
      <c r="H118" s="6">
        <v>3805068</v>
      </c>
      <c r="I118" s="12">
        <f t="shared" si="88"/>
        <v>7610136</v>
      </c>
      <c r="J118" s="6">
        <v>607256.77960200002</v>
      </c>
      <c r="K118" s="12">
        <f t="shared" si="89"/>
        <v>4858054.2368160002</v>
      </c>
      <c r="L118" s="6">
        <f t="shared" si="90"/>
        <v>47.922336000000001</v>
      </c>
      <c r="M118" s="6">
        <f t="shared" si="91"/>
        <v>5242880</v>
      </c>
      <c r="N118" s="13">
        <f t="shared" si="92"/>
        <v>1.5664987727653967</v>
      </c>
      <c r="O118" s="13">
        <f t="shared" si="108"/>
        <v>1.3333333333333333</v>
      </c>
      <c r="P118" s="7">
        <f t="shared" si="93"/>
        <v>0</v>
      </c>
      <c r="Q118" s="7">
        <f t="shared" si="94"/>
        <v>1.1346168234200608E-3</v>
      </c>
      <c r="R118" s="6">
        <f t="shared" si="95"/>
        <v>1.1346168234200608E-3</v>
      </c>
      <c r="S118" s="6">
        <f t="shared" si="96"/>
        <v>1.1346168234200608E-3</v>
      </c>
      <c r="T118" s="7">
        <f t="shared" si="97"/>
        <v>0</v>
      </c>
      <c r="U118" s="7">
        <f t="shared" si="98"/>
        <v>6.8231970458256755E-2</v>
      </c>
      <c r="V118" s="7">
        <f t="shared" si="99"/>
        <v>0.24265409842083044</v>
      </c>
      <c r="W118" s="6">
        <f t="shared" si="100"/>
        <v>0.31088606887908721</v>
      </c>
      <c r="X118" s="6">
        <v>1.1100000000000001E-3</v>
      </c>
      <c r="Y118" s="6">
        <v>0.31382964705915006</v>
      </c>
      <c r="Z118" s="12">
        <f t="shared" si="101"/>
        <v>6.8559783783783779</v>
      </c>
      <c r="AA118" s="12">
        <f t="shared" si="102"/>
        <v>35.013003508583786</v>
      </c>
      <c r="AB118" s="6">
        <f t="shared" si="103"/>
        <v>2.2177318396451118</v>
      </c>
      <c r="AC118" s="6">
        <f t="shared" si="106"/>
        <v>2.2177318396451118</v>
      </c>
      <c r="AD118" s="6">
        <f t="shared" si="104"/>
        <v>0.93795414411821187</v>
      </c>
    </row>
    <row r="119" spans="6:30">
      <c r="F119" s="6">
        <f t="shared" si="105"/>
        <v>47922336</v>
      </c>
      <c r="G119" s="6">
        <v>113076</v>
      </c>
      <c r="H119" s="6">
        <v>3805068</v>
      </c>
      <c r="I119" s="12">
        <f t="shared" si="88"/>
        <v>7610136</v>
      </c>
      <c r="J119" s="6">
        <v>607829.88470499997</v>
      </c>
      <c r="K119" s="12">
        <f t="shared" si="89"/>
        <v>4862639.0776399998</v>
      </c>
      <c r="L119" s="6">
        <f t="shared" si="90"/>
        <v>47.922336000000001</v>
      </c>
      <c r="M119" s="6">
        <f t="shared" si="91"/>
        <v>5242880</v>
      </c>
      <c r="N119" s="13">
        <f t="shared" si="92"/>
        <v>1.5650217666768416</v>
      </c>
      <c r="O119" s="13">
        <f t="shared" si="108"/>
        <v>1.3333333333333333</v>
      </c>
      <c r="P119" s="7">
        <f t="shared" si="93"/>
        <v>0</v>
      </c>
      <c r="Q119" s="7">
        <f t="shared" si="94"/>
        <v>1.1356876302241906E-3</v>
      </c>
      <c r="R119" s="6">
        <f t="shared" si="95"/>
        <v>1.1356876302241906E-3</v>
      </c>
      <c r="S119" s="6">
        <f t="shared" si="96"/>
        <v>1.1356876302241906E-3</v>
      </c>
      <c r="T119" s="7">
        <f t="shared" si="97"/>
        <v>0</v>
      </c>
      <c r="U119" s="7">
        <f t="shared" si="98"/>
        <v>6.8296365112661434E-2</v>
      </c>
      <c r="V119" s="7">
        <f t="shared" si="99"/>
        <v>0.24287270571670505</v>
      </c>
      <c r="W119" s="6">
        <f t="shared" si="100"/>
        <v>0.31116907082936651</v>
      </c>
      <c r="X119" s="6">
        <v>1.111E-3</v>
      </c>
      <c r="Y119" s="6">
        <v>0.31238542499999999</v>
      </c>
      <c r="Z119" s="12">
        <f t="shared" si="101"/>
        <v>6.8498073807380733</v>
      </c>
      <c r="AA119" s="12">
        <f t="shared" si="102"/>
        <v>35.014502809288928</v>
      </c>
      <c r="AB119" s="6">
        <f t="shared" si="103"/>
        <v>2.2221089310702573</v>
      </c>
      <c r="AC119" s="6">
        <f t="shared" si="106"/>
        <v>2.2221089310702573</v>
      </c>
      <c r="AD119" s="6">
        <f t="shared" si="104"/>
        <v>0.38937609545435176</v>
      </c>
    </row>
    <row r="120" spans="6:30">
      <c r="F120" s="6">
        <f t="shared" si="105"/>
        <v>47922336</v>
      </c>
      <c r="G120" s="6">
        <v>113076</v>
      </c>
      <c r="H120" s="6">
        <v>3805068</v>
      </c>
      <c r="I120" s="12">
        <f t="shared" si="88"/>
        <v>7610136</v>
      </c>
      <c r="J120" s="6">
        <v>606250.68548600003</v>
      </c>
      <c r="K120" s="12">
        <f t="shared" si="89"/>
        <v>4850005.4838880002</v>
      </c>
      <c r="L120" s="6">
        <f t="shared" si="90"/>
        <v>47.922336000000001</v>
      </c>
      <c r="M120" s="6">
        <f t="shared" si="91"/>
        <v>5242880</v>
      </c>
      <c r="N120" s="13">
        <f t="shared" si="92"/>
        <v>1.5690984320082346</v>
      </c>
      <c r="O120" s="13">
        <f t="shared" si="108"/>
        <v>1.3333333333333333</v>
      </c>
      <c r="P120" s="7">
        <f t="shared" si="93"/>
        <v>0</v>
      </c>
      <c r="Q120" s="7">
        <f t="shared" si="94"/>
        <v>1.1327370069267716E-3</v>
      </c>
      <c r="R120" s="6">
        <f t="shared" si="95"/>
        <v>1.1327370069267716E-3</v>
      </c>
      <c r="S120" s="6">
        <f t="shared" si="96"/>
        <v>1.1327370069267716E-3</v>
      </c>
      <c r="T120" s="7">
        <f t="shared" si="97"/>
        <v>0</v>
      </c>
      <c r="U120" s="7">
        <f t="shared" si="98"/>
        <v>6.8118924731462013E-2</v>
      </c>
      <c r="V120" s="7">
        <f t="shared" si="99"/>
        <v>0.24571460056307512</v>
      </c>
      <c r="W120" s="6">
        <f t="shared" si="100"/>
        <v>0.31383352529453712</v>
      </c>
      <c r="X120" s="6">
        <v>1.124E-3</v>
      </c>
      <c r="Y120" s="6">
        <v>0.31538034999999998</v>
      </c>
      <c r="Z120" s="12">
        <f t="shared" si="101"/>
        <v>6.7705836298932383</v>
      </c>
      <c r="AA120" s="12">
        <f t="shared" si="102"/>
        <v>34.519611984967973</v>
      </c>
      <c r="AB120" s="6">
        <f t="shared" si="103"/>
        <v>0.7773137835206082</v>
      </c>
      <c r="AC120" s="6">
        <f t="shared" si="106"/>
        <v>0.7773137835206082</v>
      </c>
      <c r="AD120" s="6">
        <f t="shared" si="104"/>
        <v>0.49046324714360201</v>
      </c>
    </row>
    <row r="121" spans="6:30">
      <c r="F121" s="6">
        <f t="shared" si="105"/>
        <v>48486608</v>
      </c>
      <c r="G121" s="6">
        <v>410236</v>
      </c>
      <c r="H121" s="6">
        <v>3356824</v>
      </c>
      <c r="I121" s="12">
        <f t="shared" si="88"/>
        <v>6713648</v>
      </c>
      <c r="J121" s="6">
        <v>583503.43115199998</v>
      </c>
      <c r="K121" s="12">
        <f t="shared" si="89"/>
        <v>4668027.4492159998</v>
      </c>
      <c r="L121" s="6">
        <f t="shared" si="90"/>
        <v>48.486607999999997</v>
      </c>
      <c r="M121" s="6">
        <f t="shared" si="91"/>
        <v>5242880</v>
      </c>
      <c r="N121" s="13">
        <f t="shared" si="92"/>
        <v>1.4382194777212727</v>
      </c>
      <c r="O121" s="13">
        <f t="shared" si="108"/>
        <v>1.3333333333333333</v>
      </c>
      <c r="P121" s="7">
        <f t="shared" si="93"/>
        <v>0</v>
      </c>
      <c r="Q121" s="7">
        <f t="shared" si="94"/>
        <v>1.0902353530615205E-3</v>
      </c>
      <c r="R121" s="6">
        <f t="shared" si="95"/>
        <v>1.0902353530615205E-3</v>
      </c>
      <c r="S121" s="6">
        <f t="shared" si="96"/>
        <v>1.0902353530615205E-3</v>
      </c>
      <c r="T121" s="7">
        <f t="shared" si="97"/>
        <v>0</v>
      </c>
      <c r="U121" s="7">
        <f t="shared" si="98"/>
        <v>6.5563020807686653E-2</v>
      </c>
      <c r="V121" s="7">
        <f t="shared" si="99"/>
        <v>0.28003594601539078</v>
      </c>
      <c r="W121" s="6">
        <f t="shared" si="100"/>
        <v>0.34559896682307745</v>
      </c>
      <c r="X121" s="6">
        <v>1.281E-3</v>
      </c>
      <c r="Y121" s="6">
        <v>0.35855189999999998</v>
      </c>
      <c r="Z121" s="12">
        <f t="shared" si="101"/>
        <v>5.2409430132708819</v>
      </c>
      <c r="AA121" s="12">
        <f t="shared" si="102"/>
        <v>29.152396248031224</v>
      </c>
      <c r="AB121" s="6">
        <f t="shared" si="103"/>
        <v>14.891853781302069</v>
      </c>
      <c r="AC121" s="6">
        <f t="shared" si="106"/>
        <v>14.891853781302069</v>
      </c>
      <c r="AD121" s="6">
        <f t="shared" si="104"/>
        <v>3.6125685505843177</v>
      </c>
    </row>
    <row r="122" spans="6:30">
      <c r="F122" s="6">
        <f t="shared" si="105"/>
        <v>48716536</v>
      </c>
      <c r="G122" s="6">
        <v>403394</v>
      </c>
      <c r="H122" s="6">
        <v>3387388</v>
      </c>
      <c r="I122" s="12">
        <f t="shared" si="88"/>
        <v>6774776</v>
      </c>
      <c r="J122" s="6">
        <v>604866.11254899995</v>
      </c>
      <c r="K122" s="12">
        <f t="shared" si="89"/>
        <v>4838928.9003919996</v>
      </c>
      <c r="L122" s="6">
        <f t="shared" si="90"/>
        <v>48.716535999999998</v>
      </c>
      <c r="M122" s="6">
        <f t="shared" si="91"/>
        <v>5242880</v>
      </c>
      <c r="N122" s="13">
        <f t="shared" si="92"/>
        <v>1.400056942240085</v>
      </c>
      <c r="O122" s="13">
        <f t="shared" si="108"/>
        <v>1.3333333333333333</v>
      </c>
      <c r="P122" s="7">
        <f t="shared" si="93"/>
        <v>0</v>
      </c>
      <c r="Q122" s="7">
        <f t="shared" si="94"/>
        <v>1.1301500292258361E-3</v>
      </c>
      <c r="R122" s="6">
        <f t="shared" si="95"/>
        <v>1.1301500292258361E-3</v>
      </c>
      <c r="S122" s="6">
        <f t="shared" si="96"/>
        <v>1.1301500292258361E-3</v>
      </c>
      <c r="T122" s="7">
        <f t="shared" si="97"/>
        <v>0</v>
      </c>
      <c r="U122" s="7">
        <f t="shared" si="98"/>
        <v>6.7963352751192641E-2</v>
      </c>
      <c r="V122" s="7">
        <f t="shared" si="99"/>
        <v>0.28134758979063851</v>
      </c>
      <c r="W122" s="6">
        <f t="shared" si="100"/>
        <v>0.34931094254183115</v>
      </c>
      <c r="X122" s="6">
        <v>1.2869999999999999E-3</v>
      </c>
      <c r="Y122" s="6">
        <v>0.36275703749999999</v>
      </c>
      <c r="Z122" s="12">
        <f t="shared" si="101"/>
        <v>5.2640062160062158</v>
      </c>
      <c r="AA122" s="12">
        <f t="shared" si="102"/>
        <v>30.078812123648795</v>
      </c>
      <c r="AB122" s="6">
        <f t="shared" si="103"/>
        <v>12.187254916407451</v>
      </c>
      <c r="AC122" s="6">
        <f t="shared" si="106"/>
        <v>12.187254916407451</v>
      </c>
      <c r="AD122" s="6">
        <f t="shared" si="104"/>
        <v>3.7066393117649281</v>
      </c>
    </row>
    <row r="123" spans="6:30">
      <c r="F123" s="6">
        <f t="shared" si="105"/>
        <v>48749232</v>
      </c>
      <c r="G123" s="6">
        <v>448695</v>
      </c>
      <c r="H123" s="6">
        <v>3314611</v>
      </c>
      <c r="I123" s="12">
        <f t="shared" si="88"/>
        <v>6629222</v>
      </c>
      <c r="J123" s="6">
        <v>1381872.4582519999</v>
      </c>
      <c r="K123" s="12">
        <f t="shared" si="89"/>
        <v>11054979.666015999</v>
      </c>
      <c r="L123" s="6">
        <f t="shared" si="90"/>
        <v>48.749231999999999</v>
      </c>
      <c r="M123" s="6">
        <f t="shared" si="91"/>
        <v>5242880</v>
      </c>
      <c r="N123" s="13">
        <f t="shared" si="92"/>
        <v>0.59965935716542507</v>
      </c>
      <c r="O123" s="13">
        <f t="shared" si="108"/>
        <v>1.3333333333333333</v>
      </c>
      <c r="P123" s="7">
        <f t="shared" si="93"/>
        <v>0</v>
      </c>
      <c r="Q123" s="7">
        <f t="shared" si="94"/>
        <v>2.5819320452563146E-3</v>
      </c>
      <c r="R123" s="6">
        <f t="shared" si="95"/>
        <v>2.5819320452563146E-3</v>
      </c>
      <c r="S123" s="6">
        <f t="shared" si="96"/>
        <v>2.5819320452563146E-3</v>
      </c>
      <c r="T123" s="7">
        <f t="shared" si="97"/>
        <v>0</v>
      </c>
      <c r="U123" s="7">
        <f t="shared" si="98"/>
        <v>0.15526855181481214</v>
      </c>
      <c r="V123" s="7">
        <f t="shared" si="99"/>
        <v>0.57930933406774832</v>
      </c>
      <c r="W123" s="6">
        <f t="shared" si="100"/>
        <v>0.73457788588256046</v>
      </c>
      <c r="X123" s="6">
        <v>2.65E-3</v>
      </c>
      <c r="Y123" s="6">
        <v>0.74350166666755002</v>
      </c>
      <c r="Z123" s="12">
        <f t="shared" si="101"/>
        <v>2.5015932075471699</v>
      </c>
      <c r="AA123" s="12">
        <f t="shared" si="102"/>
        <v>33.373523520048302</v>
      </c>
      <c r="AB123" s="6">
        <f t="shared" si="103"/>
        <v>2.5686020657994479</v>
      </c>
      <c r="AC123" s="6">
        <f t="shared" si="106"/>
        <v>2.5686020657994479</v>
      </c>
      <c r="AD123" s="6">
        <f t="shared" si="104"/>
        <v>1.200236823272617</v>
      </c>
    </row>
    <row r="124" spans="6:30">
      <c r="F124" s="6">
        <f t="shared" si="105"/>
        <v>49083184</v>
      </c>
      <c r="G124" s="6">
        <v>115625</v>
      </c>
      <c r="H124" s="6">
        <v>3897557</v>
      </c>
      <c r="I124" s="12">
        <f t="shared" si="88"/>
        <v>7795114</v>
      </c>
      <c r="J124" s="6">
        <v>638147.69671599998</v>
      </c>
      <c r="K124" s="12">
        <f t="shared" si="89"/>
        <v>5105181.5737279998</v>
      </c>
      <c r="L124" s="6">
        <f t="shared" si="90"/>
        <v>49.083184000000003</v>
      </c>
      <c r="M124" s="6">
        <f t="shared" si="91"/>
        <v>5242880</v>
      </c>
      <c r="N124" s="13">
        <f t="shared" si="92"/>
        <v>1.5269024005169141</v>
      </c>
      <c r="O124" s="13">
        <f t="shared" si="108"/>
        <v>1.3333333333333333</v>
      </c>
      <c r="P124" s="7">
        <f t="shared" si="93"/>
        <v>0</v>
      </c>
      <c r="Q124" s="7">
        <f t="shared" si="94"/>
        <v>1.1923343416524478E-3</v>
      </c>
      <c r="R124" s="6">
        <f t="shared" si="95"/>
        <v>1.1923343416524478E-3</v>
      </c>
      <c r="S124" s="6">
        <f t="shared" si="96"/>
        <v>1.1923343416524478E-3</v>
      </c>
      <c r="T124" s="7">
        <f t="shared" si="97"/>
        <v>0</v>
      </c>
      <c r="U124" s="7">
        <f t="shared" si="98"/>
        <v>7.1702904360933531E-2</v>
      </c>
      <c r="V124" s="7">
        <f t="shared" si="99"/>
        <v>0.22494690745498602</v>
      </c>
      <c r="W124" s="6">
        <f t="shared" si="100"/>
        <v>0.29664981181591954</v>
      </c>
      <c r="X124" s="6">
        <v>1.029E-3</v>
      </c>
      <c r="Y124" s="6">
        <v>0.29696939999999999</v>
      </c>
      <c r="Z124" s="12">
        <f t="shared" si="101"/>
        <v>7.5754266277939752</v>
      </c>
      <c r="AA124" s="12">
        <f t="shared" si="102"/>
        <v>39.69043011644704</v>
      </c>
      <c r="AB124" s="6">
        <f t="shared" si="103"/>
        <v>15.87311386321165</v>
      </c>
      <c r="AC124" s="6">
        <f t="shared" si="106"/>
        <v>15.87311386321165</v>
      </c>
      <c r="AD124" s="6">
        <f t="shared" si="104"/>
        <v>0.10761653694975133</v>
      </c>
    </row>
    <row r="125" spans="6:30">
      <c r="F125" s="6">
        <f t="shared" si="105"/>
        <v>49083184</v>
      </c>
      <c r="G125" s="6">
        <v>115625</v>
      </c>
      <c r="H125" s="6">
        <v>3897557</v>
      </c>
      <c r="I125" s="12">
        <f t="shared" si="88"/>
        <v>7795114</v>
      </c>
      <c r="J125" s="6">
        <v>641830.18023699999</v>
      </c>
      <c r="K125" s="12">
        <f t="shared" si="89"/>
        <v>5134641.4418959999</v>
      </c>
      <c r="L125" s="6">
        <f t="shared" si="90"/>
        <v>49.083184000000003</v>
      </c>
      <c r="M125" s="6">
        <f t="shared" si="91"/>
        <v>5242880</v>
      </c>
      <c r="N125" s="13">
        <f t="shared" si="92"/>
        <v>1.5181418387652017</v>
      </c>
      <c r="O125" s="13">
        <f t="shared" si="108"/>
        <v>1.3333333333333333</v>
      </c>
      <c r="P125" s="7">
        <f t="shared" si="93"/>
        <v>0</v>
      </c>
      <c r="Q125" s="7">
        <f t="shared" si="94"/>
        <v>1.1992148045723221E-3</v>
      </c>
      <c r="R125" s="6">
        <f t="shared" si="95"/>
        <v>1.1992148045723221E-3</v>
      </c>
      <c r="S125" s="6">
        <f t="shared" si="96"/>
        <v>1.1992148045723221E-3</v>
      </c>
      <c r="T125" s="7">
        <f t="shared" si="97"/>
        <v>0</v>
      </c>
      <c r="U125" s="7">
        <f t="shared" si="98"/>
        <v>7.2116671839960386E-2</v>
      </c>
      <c r="V125" s="7">
        <f t="shared" si="99"/>
        <v>0.22385387097561291</v>
      </c>
      <c r="W125" s="6">
        <f t="shared" si="100"/>
        <v>0.29597054281557328</v>
      </c>
      <c r="X125" s="6">
        <v>1.024E-3</v>
      </c>
      <c r="Y125" s="6">
        <v>0.29773141333299197</v>
      </c>
      <c r="Z125" s="12">
        <f t="shared" si="101"/>
        <v>7.6124160156249996</v>
      </c>
      <c r="AA125" s="12">
        <f t="shared" si="102"/>
        <v>40.114386264812502</v>
      </c>
      <c r="AB125" s="6">
        <f t="shared" si="103"/>
        <v>17.110820759015834</v>
      </c>
      <c r="AC125" s="6">
        <f t="shared" si="106"/>
        <v>17.110820759015834</v>
      </c>
      <c r="AD125" s="6">
        <f t="shared" si="104"/>
        <v>0.59142920046843606</v>
      </c>
    </row>
    <row r="126" spans="6:30">
      <c r="F126" s="6">
        <f t="shared" si="105"/>
        <v>49083184</v>
      </c>
      <c r="G126" s="6">
        <v>115625</v>
      </c>
      <c r="H126" s="6">
        <v>3897557</v>
      </c>
      <c r="I126" s="12">
        <f t="shared" si="88"/>
        <v>7795114</v>
      </c>
      <c r="J126" s="6">
        <v>641059.28997799999</v>
      </c>
      <c r="K126" s="12">
        <f t="shared" si="89"/>
        <v>5128474.3198239999</v>
      </c>
      <c r="L126" s="6">
        <f t="shared" si="90"/>
        <v>49.083184000000003</v>
      </c>
      <c r="M126" s="6">
        <f t="shared" si="91"/>
        <v>5242880</v>
      </c>
      <c r="N126" s="13">
        <f t="shared" si="92"/>
        <v>1.519967443313144</v>
      </c>
      <c r="O126" s="13">
        <f t="shared" si="108"/>
        <v>1.3333333333333333</v>
      </c>
      <c r="P126" s="7">
        <f t="shared" si="93"/>
        <v>0</v>
      </c>
      <c r="Q126" s="7">
        <f t="shared" si="94"/>
        <v>1.1977744500365599E-3</v>
      </c>
      <c r="R126" s="6">
        <f t="shared" si="95"/>
        <v>1.1977744500365599E-3</v>
      </c>
      <c r="S126" s="6">
        <f t="shared" si="96"/>
        <v>1.1977744500365599E-3</v>
      </c>
      <c r="T126" s="7">
        <f t="shared" si="97"/>
        <v>0</v>
      </c>
      <c r="U126" s="7">
        <f t="shared" si="98"/>
        <v>7.2030053850428655E-2</v>
      </c>
      <c r="V126" s="7">
        <f t="shared" si="99"/>
        <v>0.22407247827148757</v>
      </c>
      <c r="W126" s="6">
        <f t="shared" si="100"/>
        <v>0.29610253212191623</v>
      </c>
      <c r="X126" s="6">
        <v>1.0250000000000001E-3</v>
      </c>
      <c r="Y126" s="6">
        <v>0.29566466666632502</v>
      </c>
      <c r="Z126" s="12">
        <f t="shared" si="101"/>
        <v>7.604989268292683</v>
      </c>
      <c r="AA126" s="12">
        <f t="shared" si="102"/>
        <v>40.027116642528775</v>
      </c>
      <c r="AB126" s="6">
        <f t="shared" si="103"/>
        <v>16.85604390600583</v>
      </c>
      <c r="AC126" s="6">
        <f t="shared" si="106"/>
        <v>16.85604390600583</v>
      </c>
      <c r="AD126" s="6">
        <f t="shared" si="104"/>
        <v>0.148095293403919</v>
      </c>
    </row>
    <row r="127" spans="6:30">
      <c r="F127" s="6">
        <f t="shared" si="105"/>
        <v>49083184</v>
      </c>
      <c r="G127" s="6">
        <v>115625</v>
      </c>
      <c r="H127" s="6">
        <v>3897557</v>
      </c>
      <c r="I127" s="12">
        <f t="shared" si="88"/>
        <v>7795114</v>
      </c>
      <c r="J127" s="6">
        <v>640929.117065</v>
      </c>
      <c r="K127" s="12">
        <f t="shared" si="89"/>
        <v>5127432.93652</v>
      </c>
      <c r="L127" s="6">
        <f t="shared" si="90"/>
        <v>49.083184000000003</v>
      </c>
      <c r="M127" s="6">
        <f t="shared" si="91"/>
        <v>5242880</v>
      </c>
      <c r="N127" s="13">
        <f t="shared" si="92"/>
        <v>1.5202761491972943</v>
      </c>
      <c r="O127" s="13">
        <f t="shared" si="108"/>
        <v>1.3333333333333333</v>
      </c>
      <c r="P127" s="7">
        <f t="shared" si="93"/>
        <v>0</v>
      </c>
      <c r="Q127" s="7">
        <f t="shared" si="94"/>
        <v>1.1975312310524258E-3</v>
      </c>
      <c r="R127" s="6">
        <f t="shared" si="95"/>
        <v>1.1975312310524258E-3</v>
      </c>
      <c r="S127" s="6">
        <f t="shared" si="96"/>
        <v>1.1975312310524258E-3</v>
      </c>
      <c r="T127" s="7">
        <f t="shared" si="97"/>
        <v>0</v>
      </c>
      <c r="U127" s="7">
        <f t="shared" si="98"/>
        <v>7.2015427493584847E-2</v>
      </c>
      <c r="V127" s="7">
        <f t="shared" si="99"/>
        <v>0.22450969286323677</v>
      </c>
      <c r="W127" s="6">
        <f t="shared" si="100"/>
        <v>0.2965251203568216</v>
      </c>
      <c r="X127" s="6">
        <v>1.0269999999999999E-3</v>
      </c>
      <c r="Y127" s="6">
        <v>0.29742653571413896</v>
      </c>
      <c r="Z127" s="12">
        <f t="shared" si="101"/>
        <v>7.5901791626095427</v>
      </c>
      <c r="AA127" s="12">
        <f t="shared" si="102"/>
        <v>39.941055006971766</v>
      </c>
      <c r="AB127" s="6">
        <f t="shared" si="103"/>
        <v>16.604793675990841</v>
      </c>
      <c r="AC127" s="6">
        <f t="shared" si="106"/>
        <v>16.604793675990841</v>
      </c>
      <c r="AD127" s="6">
        <f t="shared" si="104"/>
        <v>0.30307159889180924</v>
      </c>
    </row>
    <row r="128" spans="6:30">
      <c r="F128" s="6">
        <f t="shared" si="105"/>
        <v>49380304</v>
      </c>
      <c r="G128" s="6">
        <v>726713</v>
      </c>
      <c r="H128" s="6">
        <v>2903837</v>
      </c>
      <c r="I128" s="12">
        <f t="shared" si="88"/>
        <v>5807674</v>
      </c>
      <c r="J128" s="6">
        <v>1172773.2286380001</v>
      </c>
      <c r="K128" s="12">
        <f t="shared" si="89"/>
        <v>9382185.8291040007</v>
      </c>
      <c r="L128" s="6">
        <f t="shared" si="90"/>
        <v>49.380304000000002</v>
      </c>
      <c r="M128" s="6">
        <f t="shared" si="91"/>
        <v>5242880</v>
      </c>
      <c r="N128" s="13">
        <f t="shared" si="92"/>
        <v>0.61901076207468742</v>
      </c>
      <c r="O128" s="13"/>
      <c r="P128" s="7">
        <f t="shared" si="93"/>
        <v>0</v>
      </c>
      <c r="Q128" s="7">
        <f t="shared" si="94"/>
        <v>2.1912447583400415E-3</v>
      </c>
      <c r="R128" s="6">
        <f t="shared" si="95"/>
        <v>2.1912447583400415E-3</v>
      </c>
      <c r="S128" s="6">
        <f t="shared" si="96"/>
        <v>2.1912447583400415E-3</v>
      </c>
      <c r="T128" s="7">
        <f t="shared" si="97"/>
        <v>0</v>
      </c>
      <c r="U128" s="7">
        <f t="shared" si="98"/>
        <v>0.13177395622179541</v>
      </c>
      <c r="V128" s="7">
        <f t="shared" si="99"/>
        <v>0.38977680854445101</v>
      </c>
      <c r="W128" s="6">
        <f t="shared" si="100"/>
        <v>0.5215507647662464</v>
      </c>
      <c r="X128" s="6">
        <v>1.7830000000000001E-3</v>
      </c>
      <c r="Y128" s="6">
        <v>0.53343245384629112</v>
      </c>
      <c r="Z128" s="12">
        <f t="shared" si="101"/>
        <v>3.2572484576556362</v>
      </c>
      <c r="AA128" s="12">
        <f t="shared" si="102"/>
        <v>42.096178706019074</v>
      </c>
      <c r="AB128" s="6">
        <f t="shared" si="103"/>
        <v>22.896509160966989</v>
      </c>
      <c r="AC128" s="6">
        <f t="shared" si="106"/>
        <v>22.896509160966989</v>
      </c>
      <c r="AD128" s="6">
        <f t="shared" si="104"/>
        <v>2.227402737567302</v>
      </c>
    </row>
    <row r="129" spans="6:30">
      <c r="F129" s="6">
        <f t="shared" si="105"/>
        <v>49549536</v>
      </c>
      <c r="G129" s="6">
        <v>157464</v>
      </c>
      <c r="H129" s="6">
        <v>3866688</v>
      </c>
      <c r="I129" s="12">
        <f t="shared" si="88"/>
        <v>7733376</v>
      </c>
      <c r="J129" s="6">
        <v>634512.92456099996</v>
      </c>
      <c r="K129" s="12">
        <f t="shared" si="89"/>
        <v>5076103.3964879997</v>
      </c>
      <c r="L129" s="6">
        <f t="shared" si="90"/>
        <v>49.549536000000003</v>
      </c>
      <c r="M129" s="6">
        <f t="shared" si="91"/>
        <v>5242880</v>
      </c>
      <c r="N129" s="13">
        <f t="shared" si="92"/>
        <v>1.5234866975622454</v>
      </c>
      <c r="O129" s="13">
        <f t="shared" ref="O129:O192" si="109">4/3</f>
        <v>1.3333333333333333</v>
      </c>
      <c r="P129" s="7">
        <f t="shared" si="93"/>
        <v>0</v>
      </c>
      <c r="Q129" s="7">
        <f t="shared" si="94"/>
        <v>1.1855430240831904E-3</v>
      </c>
      <c r="R129" s="6">
        <f t="shared" si="95"/>
        <v>1.1855430240831904E-3</v>
      </c>
      <c r="S129" s="6">
        <f t="shared" si="96"/>
        <v>1.1855430240831904E-3</v>
      </c>
      <c r="T129" s="7">
        <f t="shared" si="97"/>
        <v>0</v>
      </c>
      <c r="U129" s="7">
        <f t="shared" si="98"/>
        <v>7.1294497778029667E-2</v>
      </c>
      <c r="V129" s="7">
        <f t="shared" si="99"/>
        <v>0.18712784526867643</v>
      </c>
      <c r="W129" s="6">
        <f t="shared" si="100"/>
        <v>0.25842234304670608</v>
      </c>
      <c r="X129" s="6">
        <v>8.5599999999999999E-4</v>
      </c>
      <c r="Y129" s="6">
        <v>0.26033813333304801</v>
      </c>
      <c r="Z129" s="12">
        <f t="shared" si="101"/>
        <v>9.0343177570093456</v>
      </c>
      <c r="AA129" s="12">
        <f t="shared" si="102"/>
        <v>47.440218658766348</v>
      </c>
      <c r="AB129" s="6">
        <f t="shared" si="103"/>
        <v>38.498016832148409</v>
      </c>
      <c r="AC129" s="6">
        <f t="shared" si="106"/>
        <v>38.498016832148409</v>
      </c>
      <c r="AD129" s="6">
        <f t="shared" si="104"/>
        <v>0.73588538944122772</v>
      </c>
    </row>
    <row r="130" spans="6:30">
      <c r="F130" s="6">
        <f t="shared" si="105"/>
        <v>49722952</v>
      </c>
      <c r="G130" s="15">
        <v>524288</v>
      </c>
      <c r="H130" s="15">
        <v>3269766</v>
      </c>
      <c r="I130" s="16">
        <f t="shared" si="88"/>
        <v>6539532</v>
      </c>
      <c r="J130" s="15">
        <v>1470118.8090820001</v>
      </c>
      <c r="K130" s="16">
        <f t="shared" si="89"/>
        <v>11760950.472656</v>
      </c>
      <c r="L130" s="15">
        <f t="shared" si="90"/>
        <v>49.722951999999999</v>
      </c>
      <c r="M130" s="15">
        <f t="shared" si="91"/>
        <v>5242880</v>
      </c>
      <c r="N130" s="17">
        <f t="shared" si="92"/>
        <v>0.55603771270054192</v>
      </c>
      <c r="O130" s="17">
        <f t="shared" si="109"/>
        <v>1.3333333333333333</v>
      </c>
      <c r="P130" s="18">
        <f t="shared" si="93"/>
        <v>0</v>
      </c>
      <c r="Q130" s="18">
        <f t="shared" si="94"/>
        <v>2.7468141801626884E-3</v>
      </c>
      <c r="R130" s="15">
        <f t="shared" si="95"/>
        <v>2.7468141801626884E-3</v>
      </c>
      <c r="S130" s="15">
        <f t="shared" si="96"/>
        <v>2.7468141801626884E-3</v>
      </c>
      <c r="T130" s="18">
        <f t="shared" si="97"/>
        <v>0</v>
      </c>
      <c r="U130" s="18">
        <f t="shared" si="98"/>
        <v>0.16518399879726967</v>
      </c>
      <c r="V130" s="18">
        <f t="shared" si="99"/>
        <v>0.45033102950172138</v>
      </c>
      <c r="W130" s="15">
        <f t="shared" si="100"/>
        <v>0.61551502829899107</v>
      </c>
      <c r="X130" s="15">
        <v>2.0600000000000002E-3</v>
      </c>
      <c r="Y130" s="15">
        <v>0.62275173333402012</v>
      </c>
      <c r="Z130" s="16">
        <f t="shared" si="101"/>
        <v>3.1745300970873784</v>
      </c>
      <c r="AA130" s="16">
        <f t="shared" si="102"/>
        <v>45.673594068566985</v>
      </c>
      <c r="AB130" s="15">
        <f t="shared" si="103"/>
        <v>33.340494182654759</v>
      </c>
      <c r="AC130" s="15">
        <f t="shared" si="106"/>
        <v>33.340494182654759</v>
      </c>
      <c r="AD130" s="15">
        <f t="shared" si="104"/>
        <v>1.1620529735478962</v>
      </c>
    </row>
    <row r="131" spans="6:30">
      <c r="F131" s="6">
        <f t="shared" si="105"/>
        <v>50290780</v>
      </c>
      <c r="G131" s="6">
        <v>112985</v>
      </c>
      <c r="H131" s="6">
        <v>4002590</v>
      </c>
      <c r="I131" s="12">
        <f t="shared" si="88"/>
        <v>8005180</v>
      </c>
      <c r="J131" s="6">
        <v>1582096.0561520001</v>
      </c>
      <c r="K131" s="12">
        <f t="shared" si="89"/>
        <v>12656768.449216001</v>
      </c>
      <c r="L131" s="6">
        <f t="shared" si="90"/>
        <v>50.290779999999998</v>
      </c>
      <c r="M131" s="6">
        <f t="shared" si="91"/>
        <v>5242880</v>
      </c>
      <c r="N131" s="13">
        <f t="shared" si="92"/>
        <v>0.63248214045472761</v>
      </c>
      <c r="O131" s="13">
        <f t="shared" si="109"/>
        <v>1.3333333333333333</v>
      </c>
      <c r="P131" s="7">
        <f t="shared" si="93"/>
        <v>0</v>
      </c>
      <c r="Q131" s="7">
        <f t="shared" si="94"/>
        <v>2.9560358350434407E-3</v>
      </c>
      <c r="R131" s="6">
        <f t="shared" si="95"/>
        <v>2.9560358350434407E-3</v>
      </c>
      <c r="S131" s="6">
        <f t="shared" si="96"/>
        <v>2.9560358350434407E-3</v>
      </c>
      <c r="T131" s="7">
        <f t="shared" si="97"/>
        <v>0</v>
      </c>
      <c r="U131" s="7">
        <f t="shared" si="98"/>
        <v>0.17776587267784577</v>
      </c>
      <c r="V131" s="7">
        <f t="shared" si="99"/>
        <v>0.4562334264903361</v>
      </c>
      <c r="W131" s="6">
        <f t="shared" si="100"/>
        <v>0.63399929916818187</v>
      </c>
      <c r="X131" s="6">
        <v>2.0869999999999999E-3</v>
      </c>
      <c r="Y131" s="6">
        <v>0.62647565999999999</v>
      </c>
      <c r="Z131" s="12">
        <f t="shared" si="101"/>
        <v>3.8357355055103022</v>
      </c>
      <c r="AA131" s="12">
        <f t="shared" si="102"/>
        <v>48.516601626127468</v>
      </c>
      <c r="AB131" s="6">
        <f t="shared" si="103"/>
        <v>41.640432920145706</v>
      </c>
      <c r="AC131" s="6">
        <f t="shared" si="106"/>
        <v>41.640432920145706</v>
      </c>
      <c r="AD131" s="6">
        <f t="shared" si="104"/>
        <v>1.200946764345463</v>
      </c>
    </row>
    <row r="132" spans="6:30">
      <c r="F132" s="6">
        <f t="shared" si="105"/>
        <v>50543148</v>
      </c>
      <c r="G132" s="6">
        <v>140874</v>
      </c>
      <c r="H132" s="6">
        <v>3977139</v>
      </c>
      <c r="I132" s="12">
        <f t="shared" si="88"/>
        <v>7954278</v>
      </c>
      <c r="J132" s="6">
        <v>1576503.080811</v>
      </c>
      <c r="K132" s="12">
        <f t="shared" si="89"/>
        <v>12612024.646488</v>
      </c>
      <c r="L132" s="6">
        <f t="shared" si="90"/>
        <v>50.543148000000002</v>
      </c>
      <c r="M132" s="6">
        <f t="shared" si="91"/>
        <v>5242880</v>
      </c>
      <c r="N132" s="13">
        <f t="shared" si="92"/>
        <v>0.63069001393166346</v>
      </c>
      <c r="O132" s="13">
        <f t="shared" si="109"/>
        <v>1.3333333333333333</v>
      </c>
      <c r="P132" s="7">
        <f t="shared" si="93"/>
        <v>0</v>
      </c>
      <c r="Q132" s="7">
        <f t="shared" si="94"/>
        <v>2.9455857517705435E-3</v>
      </c>
      <c r="R132" s="6">
        <f t="shared" si="95"/>
        <v>2.9455857517705435E-3</v>
      </c>
      <c r="S132" s="6">
        <f t="shared" si="96"/>
        <v>2.9455857517705435E-3</v>
      </c>
      <c r="T132" s="7">
        <f t="shared" si="97"/>
        <v>0</v>
      </c>
      <c r="U132" s="7">
        <f t="shared" si="98"/>
        <v>0.17713744045434554</v>
      </c>
      <c r="V132" s="7">
        <f t="shared" si="99"/>
        <v>0.46978707883456267</v>
      </c>
      <c r="W132" s="6">
        <f t="shared" si="100"/>
        <v>0.64692451928890815</v>
      </c>
      <c r="X132" s="6">
        <v>2.1489999999999999E-3</v>
      </c>
      <c r="Y132" s="6">
        <v>0.63864250624999996</v>
      </c>
      <c r="Z132" s="12">
        <f t="shared" si="101"/>
        <v>3.7013857608189857</v>
      </c>
      <c r="AA132" s="12">
        <f t="shared" si="102"/>
        <v>46.9503011502578</v>
      </c>
      <c r="AB132" s="6">
        <f t="shared" si="103"/>
        <v>37.067740892068116</v>
      </c>
      <c r="AC132" s="6">
        <f t="shared" si="106"/>
        <v>37.067740892068116</v>
      </c>
      <c r="AD132" s="6">
        <f t="shared" si="104"/>
        <v>1.2968151912622849</v>
      </c>
    </row>
    <row r="133" spans="6:30">
      <c r="F133" s="6">
        <f t="shared" si="105"/>
        <v>51681132</v>
      </c>
      <c r="G133" s="6">
        <v>121728</v>
      </c>
      <c r="H133" s="6">
        <v>4103881</v>
      </c>
      <c r="I133" s="12">
        <f t="shared" si="88"/>
        <v>8207762</v>
      </c>
      <c r="J133" s="6">
        <v>1615629.4003910001</v>
      </c>
      <c r="K133" s="12">
        <f t="shared" si="89"/>
        <v>12925035.203128001</v>
      </c>
      <c r="L133" s="6">
        <f t="shared" si="90"/>
        <v>51.681131999999998</v>
      </c>
      <c r="M133" s="6">
        <f t="shared" si="91"/>
        <v>5242880</v>
      </c>
      <c r="N133" s="13">
        <f t="shared" si="92"/>
        <v>0.63502821238070062</v>
      </c>
      <c r="O133" s="13">
        <f t="shared" si="109"/>
        <v>1.3333333333333333</v>
      </c>
      <c r="P133" s="7">
        <f t="shared" si="93"/>
        <v>0</v>
      </c>
      <c r="Q133" s="7">
        <f t="shared" si="94"/>
        <v>3.0186905435574275E-3</v>
      </c>
      <c r="R133" s="6">
        <f t="shared" si="95"/>
        <v>3.0186905435574275E-3</v>
      </c>
      <c r="S133" s="6">
        <f t="shared" si="96"/>
        <v>3.0186905435574275E-3</v>
      </c>
      <c r="T133" s="7">
        <f t="shared" si="97"/>
        <v>0</v>
      </c>
      <c r="U133" s="7">
        <f t="shared" si="98"/>
        <v>0.18153371229749002</v>
      </c>
      <c r="V133" s="7">
        <f t="shared" si="99"/>
        <v>0.51110385775486622</v>
      </c>
      <c r="W133" s="6">
        <f t="shared" si="100"/>
        <v>0.69263757005235627</v>
      </c>
      <c r="X133" s="6">
        <v>2.3379999999999998E-3</v>
      </c>
      <c r="Y133" s="6">
        <v>0.67826755294131402</v>
      </c>
      <c r="Z133" s="12">
        <f t="shared" si="101"/>
        <v>3.5105911035072714</v>
      </c>
      <c r="AA133" s="12">
        <f t="shared" si="102"/>
        <v>44.225954501721141</v>
      </c>
      <c r="AB133" s="6">
        <f t="shared" si="103"/>
        <v>29.114223419907088</v>
      </c>
      <c r="AC133" s="6">
        <f t="shared" si="106"/>
        <v>29.114223419907088</v>
      </c>
      <c r="AD133" s="6">
        <f t="shared" si="104"/>
        <v>2.1186354925466389</v>
      </c>
    </row>
    <row r="134" spans="6:30">
      <c r="F134" s="6">
        <f t="shared" si="105"/>
        <v>51745436</v>
      </c>
      <c r="G134" s="6">
        <v>221119</v>
      </c>
      <c r="H134" s="6">
        <v>3943588</v>
      </c>
      <c r="I134" s="12">
        <f t="shared" si="88"/>
        <v>7887176</v>
      </c>
      <c r="J134" s="6">
        <v>1555329.781738</v>
      </c>
      <c r="K134" s="12">
        <f t="shared" si="89"/>
        <v>12442638.253904</v>
      </c>
      <c r="L134" s="6">
        <f t="shared" si="90"/>
        <v>51.745435999999998</v>
      </c>
      <c r="M134" s="6">
        <f t="shared" si="91"/>
        <v>5242880</v>
      </c>
      <c r="N134" s="13">
        <f t="shared" si="92"/>
        <v>0.6338829305372855</v>
      </c>
      <c r="O134" s="13">
        <f t="shared" si="109"/>
        <v>1.3333333333333333</v>
      </c>
      <c r="P134" s="7">
        <f t="shared" si="93"/>
        <v>0</v>
      </c>
      <c r="Q134" s="7">
        <f t="shared" si="94"/>
        <v>2.9060249232339308E-3</v>
      </c>
      <c r="R134" s="6">
        <f t="shared" si="95"/>
        <v>2.9060249232339308E-3</v>
      </c>
      <c r="S134" s="6">
        <f t="shared" si="96"/>
        <v>2.9060249232339308E-3</v>
      </c>
      <c r="T134" s="7">
        <f t="shared" si="97"/>
        <v>0</v>
      </c>
      <c r="U134" s="7">
        <f t="shared" si="98"/>
        <v>0.17475838769547863</v>
      </c>
      <c r="V134" s="7">
        <f t="shared" si="99"/>
        <v>0.44289838144198418</v>
      </c>
      <c r="W134" s="6">
        <f t="shared" si="100"/>
        <v>0.61765676913746281</v>
      </c>
      <c r="X134" s="6">
        <v>2.026E-3</v>
      </c>
      <c r="Y134" s="6">
        <v>0.61519489999999999</v>
      </c>
      <c r="Z134" s="12">
        <f t="shared" si="101"/>
        <v>3.892979269496545</v>
      </c>
      <c r="AA134" s="12">
        <f t="shared" si="102"/>
        <v>49.131839107222113</v>
      </c>
      <c r="AB134" s="6">
        <f t="shared" si="103"/>
        <v>43.436570742049888</v>
      </c>
      <c r="AC134" s="6">
        <f t="shared" si="106"/>
        <v>43.436570742049888</v>
      </c>
      <c r="AD134" s="6">
        <f t="shared" si="104"/>
        <v>0.400177104436793</v>
      </c>
    </row>
    <row r="135" spans="6:30">
      <c r="F135" s="6">
        <f t="shared" si="105"/>
        <v>53129388</v>
      </c>
      <c r="G135" s="6">
        <v>18696</v>
      </c>
      <c r="H135" s="6">
        <v>4396289</v>
      </c>
      <c r="I135" s="12">
        <f t="shared" si="88"/>
        <v>8792578</v>
      </c>
      <c r="J135" s="6">
        <v>824493.36584500002</v>
      </c>
      <c r="K135" s="12">
        <f t="shared" si="89"/>
        <v>6595946.9267600002</v>
      </c>
      <c r="L135" s="6">
        <f t="shared" si="90"/>
        <v>53.129387999999999</v>
      </c>
      <c r="M135" s="6">
        <f t="shared" si="91"/>
        <v>5242880</v>
      </c>
      <c r="N135" s="13">
        <f t="shared" si="92"/>
        <v>1.3330274026809079</v>
      </c>
      <c r="O135" s="13">
        <f t="shared" si="109"/>
        <v>1.3333333333333333</v>
      </c>
      <c r="P135" s="7">
        <f t="shared" si="93"/>
        <v>0</v>
      </c>
      <c r="Q135" s="7">
        <f t="shared" si="94"/>
        <v>1.5405081921013551E-3</v>
      </c>
      <c r="R135" s="6">
        <f t="shared" si="95"/>
        <v>1.5405081921013551E-3</v>
      </c>
      <c r="S135" s="6">
        <f t="shared" si="96"/>
        <v>1.5405081921013551E-3</v>
      </c>
      <c r="T135" s="7">
        <f t="shared" si="97"/>
        <v>0</v>
      </c>
      <c r="U135" s="7">
        <f t="shared" si="98"/>
        <v>9.2640887464831248E-2</v>
      </c>
      <c r="V135" s="7">
        <f t="shared" si="99"/>
        <v>0.40201881711342985</v>
      </c>
      <c r="W135" s="6">
        <f t="shared" si="100"/>
        <v>0.49465970457826108</v>
      </c>
      <c r="X135" s="6">
        <v>1.8389999999999999E-3</v>
      </c>
      <c r="Y135" s="6">
        <v>0.49287827142804597</v>
      </c>
      <c r="Z135" s="3">
        <f t="shared" si="101"/>
        <v>4.7811734638390435</v>
      </c>
      <c r="AA135" s="3">
        <f t="shared" si="102"/>
        <v>28.693624477476892</v>
      </c>
      <c r="AB135" s="6">
        <f t="shared" si="103"/>
        <v>16.231202169583732</v>
      </c>
      <c r="AC135" s="6">
        <f t="shared" si="106"/>
        <v>16.231202169583732</v>
      </c>
      <c r="AD135" s="6">
        <f t="shared" si="104"/>
        <v>0.36143470984299292</v>
      </c>
    </row>
    <row r="136" spans="6:30">
      <c r="F136" s="6">
        <f t="shared" si="105"/>
        <v>53645980</v>
      </c>
      <c r="G136" s="6">
        <v>112985</v>
      </c>
      <c r="H136" s="6">
        <v>4282190</v>
      </c>
      <c r="I136" s="12">
        <f t="shared" si="88"/>
        <v>8564380</v>
      </c>
      <c r="J136" s="6">
        <v>1692948.8852540001</v>
      </c>
      <c r="K136" s="12">
        <f t="shared" si="89"/>
        <v>13543591.082032001</v>
      </c>
      <c r="L136" s="6">
        <f t="shared" si="90"/>
        <v>53.645980000000002</v>
      </c>
      <c r="M136" s="6">
        <f t="shared" si="91"/>
        <v>5242880</v>
      </c>
      <c r="N136" s="13">
        <f t="shared" si="92"/>
        <v>0.63235665844653155</v>
      </c>
      <c r="O136" s="13">
        <f t="shared" si="109"/>
        <v>1.3333333333333333</v>
      </c>
      <c r="P136" s="7">
        <f t="shared" si="93"/>
        <v>0</v>
      </c>
      <c r="Q136" s="7">
        <f t="shared" si="94"/>
        <v>3.1631565935885688E-3</v>
      </c>
      <c r="R136" s="6">
        <f t="shared" si="95"/>
        <v>3.1631565935885688E-3</v>
      </c>
      <c r="S136" s="6">
        <f t="shared" si="96"/>
        <v>3.1631565935885688E-3</v>
      </c>
      <c r="T136" s="7">
        <f t="shared" si="97"/>
        <v>0</v>
      </c>
      <c r="U136" s="7">
        <f t="shared" si="98"/>
        <v>0.1902214058469594</v>
      </c>
      <c r="V136" s="7">
        <f t="shared" si="99"/>
        <v>0.48268490929116536</v>
      </c>
      <c r="W136" s="6">
        <f t="shared" si="100"/>
        <v>0.67290631513812471</v>
      </c>
      <c r="X136" s="6">
        <v>2.2079999999999999E-3</v>
      </c>
      <c r="Y136" s="6">
        <v>0.66321419999999986</v>
      </c>
      <c r="Z136" s="3">
        <f t="shared" si="101"/>
        <v>3.8787952898550726</v>
      </c>
      <c r="AA136" s="3">
        <f t="shared" si="102"/>
        <v>49.070982181275369</v>
      </c>
      <c r="AB136" s="6">
        <f t="shared" si="103"/>
        <v>43.258903695134464</v>
      </c>
      <c r="AC136" s="6">
        <f t="shared" si="106"/>
        <v>43.258903695134464</v>
      </c>
      <c r="AD136" s="6">
        <f t="shared" si="104"/>
        <v>1.4613853470153153</v>
      </c>
    </row>
    <row r="137" spans="6:30">
      <c r="F137" s="6">
        <f t="shared" si="105"/>
        <v>53804148</v>
      </c>
      <c r="G137" s="6">
        <v>42138</v>
      </c>
      <c r="H137" s="6">
        <v>4413449</v>
      </c>
      <c r="I137" s="12">
        <f t="shared" si="88"/>
        <v>8826898</v>
      </c>
      <c r="J137" s="6">
        <v>824593.547119</v>
      </c>
      <c r="K137" s="12">
        <f t="shared" si="89"/>
        <v>6596748.376952</v>
      </c>
      <c r="L137" s="6">
        <f t="shared" si="90"/>
        <v>53.804147999999998</v>
      </c>
      <c r="M137" s="6">
        <f t="shared" si="91"/>
        <v>5242880</v>
      </c>
      <c r="N137" s="13">
        <f t="shared" si="92"/>
        <v>1.3380680140597436</v>
      </c>
      <c r="O137" s="13">
        <f t="shared" si="109"/>
        <v>1.3333333333333333</v>
      </c>
      <c r="P137" s="7">
        <f t="shared" si="93"/>
        <v>0</v>
      </c>
      <c r="Q137" s="7">
        <f t="shared" si="94"/>
        <v>1.5406953738055207E-3</v>
      </c>
      <c r="R137" s="6">
        <f t="shared" si="95"/>
        <v>1.5406953738055207E-3</v>
      </c>
      <c r="S137" s="6">
        <f t="shared" si="96"/>
        <v>1.5406953738055207E-3</v>
      </c>
      <c r="T137" s="7">
        <f t="shared" si="97"/>
        <v>0</v>
      </c>
      <c r="U137" s="7">
        <f t="shared" si="98"/>
        <v>9.2652143931547873E-2</v>
      </c>
      <c r="V137" s="7">
        <f t="shared" si="99"/>
        <v>0.44289838144198418</v>
      </c>
      <c r="W137" s="6">
        <f t="shared" si="100"/>
        <v>0.53555052537353209</v>
      </c>
      <c r="X137" s="6">
        <v>2.026E-3</v>
      </c>
      <c r="Y137" s="6">
        <v>0.52959639999999997</v>
      </c>
      <c r="Z137" s="3">
        <f t="shared" si="101"/>
        <v>4.3568104639684107</v>
      </c>
      <c r="AA137" s="3">
        <f t="shared" si="102"/>
        <v>26.048364765851925</v>
      </c>
      <c r="AB137" s="6">
        <f t="shared" si="103"/>
        <v>23.953831500221089</v>
      </c>
      <c r="AC137" s="6">
        <f t="shared" si="106"/>
        <v>23.953831500221089</v>
      </c>
      <c r="AD137" s="6">
        <f t="shared" si="104"/>
        <v>1.1242760286006717</v>
      </c>
    </row>
    <row r="138" spans="6:30">
      <c r="F138" s="6">
        <f t="shared" si="105"/>
        <v>53829132</v>
      </c>
      <c r="G138" s="6">
        <v>56814</v>
      </c>
      <c r="H138" s="6">
        <v>4391071</v>
      </c>
      <c r="I138" s="12">
        <f t="shared" si="88"/>
        <v>8782142</v>
      </c>
      <c r="J138" s="6">
        <v>1682597.4301760001</v>
      </c>
      <c r="K138" s="12">
        <f t="shared" si="89"/>
        <v>13460779.441408001</v>
      </c>
      <c r="L138" s="6">
        <f t="shared" si="90"/>
        <v>53.829132000000001</v>
      </c>
      <c r="M138" s="6">
        <f t="shared" si="91"/>
        <v>5242880</v>
      </c>
      <c r="N138" s="13">
        <f t="shared" si="92"/>
        <v>0.65242447796034797</v>
      </c>
      <c r="O138" s="13">
        <f t="shared" si="109"/>
        <v>1.3333333333333333</v>
      </c>
      <c r="P138" s="7">
        <f t="shared" si="93"/>
        <v>0</v>
      </c>
      <c r="Q138" s="7">
        <f t="shared" si="94"/>
        <v>3.1438156237173498E-3</v>
      </c>
      <c r="R138" s="6">
        <f t="shared" si="95"/>
        <v>3.1438156237173498E-3</v>
      </c>
      <c r="S138" s="6">
        <f t="shared" si="96"/>
        <v>3.1438156237173498E-3</v>
      </c>
      <c r="T138" s="7">
        <f t="shared" si="97"/>
        <v>0</v>
      </c>
      <c r="U138" s="7">
        <f t="shared" si="98"/>
        <v>0.18905830614876423</v>
      </c>
      <c r="V138" s="7">
        <f t="shared" si="99"/>
        <v>1.0779525759577611</v>
      </c>
      <c r="W138" s="6">
        <f t="shared" si="100"/>
        <v>1.2670108821065253</v>
      </c>
      <c r="X138" s="6">
        <v>4.9309999999999996E-3</v>
      </c>
      <c r="Y138" s="6">
        <v>1.2551244124999998</v>
      </c>
      <c r="Z138" s="3">
        <f t="shared" si="101"/>
        <v>1.78100628675725</v>
      </c>
      <c r="AA138" s="3">
        <f t="shared" si="102"/>
        <v>21.838620063123912</v>
      </c>
      <c r="AB138" s="6">
        <f t="shared" si="103"/>
        <v>36.243852692813832</v>
      </c>
      <c r="AC138" s="6">
        <f t="shared" si="106"/>
        <v>36.243852692813832</v>
      </c>
      <c r="AD138" s="6">
        <f t="shared" si="104"/>
        <v>0.94703516943389132</v>
      </c>
    </row>
    <row r="139" spans="6:30">
      <c r="F139" s="6">
        <f t="shared" si="105"/>
        <v>55975920</v>
      </c>
      <c r="G139" s="6">
        <v>999999</v>
      </c>
      <c r="H139" s="6">
        <v>2997995</v>
      </c>
      <c r="I139" s="12">
        <f t="shared" si="88"/>
        <v>5995990</v>
      </c>
      <c r="J139" s="6">
        <v>1275591.8044429999</v>
      </c>
      <c r="K139" s="12">
        <f t="shared" si="89"/>
        <v>10204734.435543999</v>
      </c>
      <c r="L139" s="6">
        <f t="shared" si="90"/>
        <v>55.975920000000002</v>
      </c>
      <c r="M139" s="6">
        <f t="shared" si="91"/>
        <v>5242880</v>
      </c>
      <c r="N139" s="13">
        <f t="shared" si="92"/>
        <v>0.58756943043176435</v>
      </c>
      <c r="O139" s="13">
        <f t="shared" si="109"/>
        <v>1.3333333333333333</v>
      </c>
      <c r="P139" s="7">
        <f t="shared" si="93"/>
        <v>0</v>
      </c>
      <c r="Q139" s="7">
        <f t="shared" si="94"/>
        <v>2.3833540764853296E-3</v>
      </c>
      <c r="R139" s="6">
        <f t="shared" si="95"/>
        <v>2.3833540764853296E-3</v>
      </c>
      <c r="S139" s="6">
        <f t="shared" si="96"/>
        <v>2.3833540764853296E-3</v>
      </c>
      <c r="T139" s="7">
        <f t="shared" si="97"/>
        <v>0</v>
      </c>
      <c r="U139" s="7">
        <f t="shared" si="98"/>
        <v>0.1433267527693857</v>
      </c>
      <c r="V139" s="7">
        <f t="shared" si="99"/>
        <v>0.38759073558570484</v>
      </c>
      <c r="W139" s="6">
        <f t="shared" si="100"/>
        <v>0.53091748835509056</v>
      </c>
      <c r="X139" s="6">
        <v>1.7730000000000001E-3</v>
      </c>
      <c r="Y139" s="6">
        <v>0.54677956153791596</v>
      </c>
      <c r="Z139" s="3">
        <f t="shared" si="101"/>
        <v>3.3818330513254371</v>
      </c>
      <c r="AA139" s="3">
        <f t="shared" si="102"/>
        <v>46.045051034603496</v>
      </c>
      <c r="AB139" s="6">
        <f t="shared" si="103"/>
        <v>34.424933811919324</v>
      </c>
      <c r="AC139" s="6">
        <f t="shared" si="106"/>
        <v>34.424933811919324</v>
      </c>
      <c r="AD139" s="6">
        <f t="shared" si="104"/>
        <v>2.9009996529882098</v>
      </c>
    </row>
    <row r="140" spans="6:30">
      <c r="F140" s="6">
        <f t="shared" si="105"/>
        <v>55976000</v>
      </c>
      <c r="G140" s="6">
        <v>1000000</v>
      </c>
      <c r="H140" s="6">
        <v>2998000</v>
      </c>
      <c r="I140" s="12">
        <f t="shared" si="88"/>
        <v>5996000</v>
      </c>
      <c r="J140" s="6">
        <v>1281687.498291</v>
      </c>
      <c r="K140" s="12">
        <f t="shared" si="89"/>
        <v>10253499.986328</v>
      </c>
      <c r="L140" s="6">
        <f t="shared" si="90"/>
        <v>55.975999999999999</v>
      </c>
      <c r="M140" s="6">
        <f t="shared" si="91"/>
        <v>5242880</v>
      </c>
      <c r="N140" s="13">
        <f t="shared" si="92"/>
        <v>0.58477593094992508</v>
      </c>
      <c r="O140" s="13">
        <f t="shared" si="109"/>
        <v>1.3333333333333333</v>
      </c>
      <c r="P140" s="7">
        <f t="shared" si="93"/>
        <v>0</v>
      </c>
      <c r="Q140" s="7">
        <f t="shared" si="94"/>
        <v>2.3947434541303054E-3</v>
      </c>
      <c r="R140" s="6">
        <f t="shared" si="95"/>
        <v>2.3947434541303054E-3</v>
      </c>
      <c r="S140" s="6">
        <f t="shared" si="96"/>
        <v>2.3947434541303054E-3</v>
      </c>
      <c r="T140" s="7">
        <f t="shared" si="97"/>
        <v>0</v>
      </c>
      <c r="U140" s="7">
        <f t="shared" si="98"/>
        <v>0.144011670939969</v>
      </c>
      <c r="V140" s="7">
        <f t="shared" si="99"/>
        <v>0.39808388578768666</v>
      </c>
      <c r="W140" s="6">
        <f t="shared" si="100"/>
        <v>0.54209555672765564</v>
      </c>
      <c r="X140" s="6">
        <v>1.8209999999999999E-3</v>
      </c>
      <c r="Y140" s="6">
        <v>0.55752016153930195</v>
      </c>
      <c r="Z140" s="3">
        <f t="shared" si="101"/>
        <v>3.2926963207029103</v>
      </c>
      <c r="AA140" s="3">
        <f t="shared" si="102"/>
        <v>45.045579291940697</v>
      </c>
      <c r="AB140" s="6">
        <f t="shared" si="103"/>
        <v>31.507054043399528</v>
      </c>
      <c r="AC140" s="6">
        <f t="shared" si="106"/>
        <v>31.507054043399528</v>
      </c>
      <c r="AD140" s="6">
        <f t="shared" si="104"/>
        <v>2.7666452041948206</v>
      </c>
    </row>
    <row r="141" spans="6:30">
      <c r="F141" s="6">
        <f t="shared" si="105"/>
        <v>56376920</v>
      </c>
      <c r="G141" s="6">
        <v>16783</v>
      </c>
      <c r="H141" s="6">
        <v>4670105</v>
      </c>
      <c r="I141" s="12">
        <f t="shared" si="88"/>
        <v>9340210</v>
      </c>
      <c r="J141" s="6">
        <v>1780756.3701170001</v>
      </c>
      <c r="K141" s="12">
        <f t="shared" si="89"/>
        <v>14246050.960936001</v>
      </c>
      <c r="L141" s="6">
        <f t="shared" si="90"/>
        <v>56.376919999999998</v>
      </c>
      <c r="M141" s="6">
        <f t="shared" si="91"/>
        <v>5242880</v>
      </c>
      <c r="N141" s="13">
        <f t="shared" si="92"/>
        <v>0.65563502654958394</v>
      </c>
      <c r="O141" s="13">
        <f t="shared" si="109"/>
        <v>1.3333333333333333</v>
      </c>
      <c r="P141" s="7">
        <f t="shared" si="93"/>
        <v>0</v>
      </c>
      <c r="Q141" s="7">
        <f t="shared" si="94"/>
        <v>3.3272187381282459E-3</v>
      </c>
      <c r="R141" s="6">
        <f t="shared" si="95"/>
        <v>3.3272187381282459E-3</v>
      </c>
      <c r="S141" s="6">
        <f t="shared" si="96"/>
        <v>3.3272187381282459E-3</v>
      </c>
      <c r="T141" s="7">
        <f t="shared" si="97"/>
        <v>0</v>
      </c>
      <c r="U141" s="7">
        <f t="shared" si="98"/>
        <v>0.20008754141668128</v>
      </c>
      <c r="V141" s="7">
        <f t="shared" si="99"/>
        <v>1.4679479917980867</v>
      </c>
      <c r="W141" s="6">
        <f t="shared" si="100"/>
        <v>1.6680355332147681</v>
      </c>
      <c r="X141" s="6">
        <v>6.7149999999999996E-3</v>
      </c>
      <c r="Y141" s="6">
        <v>1.637005083331095</v>
      </c>
      <c r="Z141" s="3">
        <f t="shared" si="101"/>
        <v>1.3909471332836933</v>
      </c>
      <c r="AA141" s="3">
        <f t="shared" si="102"/>
        <v>16.972212611688459</v>
      </c>
      <c r="AB141" s="6">
        <f t="shared" si="103"/>
        <v>50.450949543883162</v>
      </c>
      <c r="AC141" s="6">
        <f t="shared" si="106"/>
        <v>50.450949543883162</v>
      </c>
      <c r="AD141" s="6">
        <f t="shared" si="104"/>
        <v>1.8955622190573846</v>
      </c>
    </row>
    <row r="142" spans="6:30">
      <c r="F142" s="6">
        <f t="shared" si="105"/>
        <v>56440884</v>
      </c>
      <c r="G142" s="6">
        <v>19242</v>
      </c>
      <c r="H142" s="6">
        <v>4671337</v>
      </c>
      <c r="I142" s="12">
        <f t="shared" si="88"/>
        <v>9342674</v>
      </c>
      <c r="J142" s="6">
        <v>1792864.720215</v>
      </c>
      <c r="K142" s="12">
        <f t="shared" si="89"/>
        <v>14342917.76172</v>
      </c>
      <c r="L142" s="6">
        <f t="shared" si="90"/>
        <v>56.440883999999997</v>
      </c>
      <c r="M142" s="6">
        <f t="shared" si="91"/>
        <v>5242880</v>
      </c>
      <c r="N142" s="13">
        <f t="shared" si="92"/>
        <v>0.65137890038906754</v>
      </c>
      <c r="O142" s="13">
        <f t="shared" si="109"/>
        <v>1.3333333333333333</v>
      </c>
      <c r="P142" s="7">
        <f t="shared" si="93"/>
        <v>0</v>
      </c>
      <c r="Q142" s="7">
        <f t="shared" si="94"/>
        <v>3.3498423434736731E-3</v>
      </c>
      <c r="R142" s="6">
        <f t="shared" si="95"/>
        <v>3.3498423434736731E-3</v>
      </c>
      <c r="S142" s="6">
        <f t="shared" si="96"/>
        <v>3.3498423434736731E-3</v>
      </c>
      <c r="T142" s="7">
        <f t="shared" si="97"/>
        <v>0</v>
      </c>
      <c r="U142" s="7">
        <f t="shared" si="98"/>
        <v>0.20144804757146878</v>
      </c>
      <c r="V142" s="7">
        <f t="shared" si="99"/>
        <v>0.60204449283870898</v>
      </c>
      <c r="W142" s="6">
        <f t="shared" si="100"/>
        <v>0.80349254041017781</v>
      </c>
      <c r="X142" s="6">
        <v>2.7539999999999999E-3</v>
      </c>
      <c r="Y142" s="6">
        <v>0.79026029999999992</v>
      </c>
      <c r="Z142" s="3">
        <f t="shared" si="101"/>
        <v>3.3924015976761073</v>
      </c>
      <c r="AA142" s="3">
        <f t="shared" si="102"/>
        <v>41.664249126274512</v>
      </c>
      <c r="AB142" s="6">
        <f t="shared" si="103"/>
        <v>21.635524454381745</v>
      </c>
      <c r="AC142" s="6">
        <f t="shared" si="106"/>
        <v>21.635524454381745</v>
      </c>
      <c r="AD142" s="6">
        <f t="shared" si="104"/>
        <v>1.67441543124182</v>
      </c>
    </row>
    <row r="143" spans="6:30">
      <c r="F143" s="6">
        <f t="shared" si="105"/>
        <v>56770232</v>
      </c>
      <c r="G143" s="6">
        <v>133123</v>
      </c>
      <c r="H143" s="6">
        <v>4508981</v>
      </c>
      <c r="I143" s="12">
        <f t="shared" si="88"/>
        <v>9017962</v>
      </c>
      <c r="J143" s="6">
        <v>1781575.4166260001</v>
      </c>
      <c r="K143" s="12">
        <f t="shared" si="89"/>
        <v>14252603.333008001</v>
      </c>
      <c r="L143" s="6">
        <f t="shared" si="90"/>
        <v>56.770232</v>
      </c>
      <c r="M143" s="6">
        <f t="shared" si="91"/>
        <v>5242880</v>
      </c>
      <c r="N143" s="13">
        <f t="shared" si="92"/>
        <v>0.63272384625446287</v>
      </c>
      <c r="O143" s="13">
        <f t="shared" si="109"/>
        <v>1.3333333333333333</v>
      </c>
      <c r="P143" s="7">
        <f t="shared" si="93"/>
        <v>0</v>
      </c>
      <c r="Q143" s="7">
        <f t="shared" si="94"/>
        <v>3.3287490692492654E-3</v>
      </c>
      <c r="R143" s="6">
        <f t="shared" si="95"/>
        <v>3.3287490692492654E-3</v>
      </c>
      <c r="S143" s="6">
        <f t="shared" si="96"/>
        <v>3.3287490692492654E-3</v>
      </c>
      <c r="T143" s="7">
        <f t="shared" si="97"/>
        <v>0</v>
      </c>
      <c r="U143" s="7">
        <f t="shared" si="98"/>
        <v>0.20017957028994088</v>
      </c>
      <c r="V143" s="7">
        <f t="shared" si="99"/>
        <v>0.52881104872071061</v>
      </c>
      <c r="W143" s="6">
        <f t="shared" si="100"/>
        <v>0.72899061901065143</v>
      </c>
      <c r="X143" s="6">
        <v>2.4190000000000001E-3</v>
      </c>
      <c r="Y143" s="6">
        <v>0.71928965000000011</v>
      </c>
      <c r="Z143" s="3">
        <f t="shared" si="101"/>
        <v>3.7279710624224882</v>
      </c>
      <c r="AA143" s="3">
        <f t="shared" si="102"/>
        <v>47.135521564309222</v>
      </c>
      <c r="AB143" s="6">
        <f t="shared" si="103"/>
        <v>37.608477438994015</v>
      </c>
      <c r="AC143" s="6">
        <f t="shared" si="106"/>
        <v>37.608477438994015</v>
      </c>
      <c r="AD143" s="6">
        <f t="shared" si="104"/>
        <v>1.3486874182954414</v>
      </c>
    </row>
    <row r="144" spans="6:30">
      <c r="F144" s="6">
        <f t="shared" si="105"/>
        <v>57266532</v>
      </c>
      <c r="G144" s="6">
        <v>1000005</v>
      </c>
      <c r="H144" s="6">
        <v>3105536</v>
      </c>
      <c r="I144" s="12">
        <f t="shared" si="88"/>
        <v>6211072</v>
      </c>
      <c r="J144" s="6">
        <v>803512.92907700001</v>
      </c>
      <c r="K144" s="12">
        <f t="shared" si="89"/>
        <v>6428103.4326160001</v>
      </c>
      <c r="L144" s="6">
        <f t="shared" si="90"/>
        <v>57.266531999999998</v>
      </c>
      <c r="M144" s="6">
        <f t="shared" si="91"/>
        <v>5242880</v>
      </c>
      <c r="N144" s="13">
        <f t="shared" si="92"/>
        <v>0.96623709700830429</v>
      </c>
      <c r="O144" s="13">
        <f t="shared" si="109"/>
        <v>1.3333333333333333</v>
      </c>
      <c r="P144" s="7">
        <f t="shared" si="93"/>
        <v>0</v>
      </c>
      <c r="Q144" s="7">
        <f t="shared" si="94"/>
        <v>1.5013077132935673E-3</v>
      </c>
      <c r="R144" s="6">
        <f t="shared" si="95"/>
        <v>1.5013077132935673E-3</v>
      </c>
      <c r="S144" s="6">
        <f t="shared" si="96"/>
        <v>1.5013077132935673E-3</v>
      </c>
      <c r="T144" s="7">
        <f t="shared" si="97"/>
        <v>0</v>
      </c>
      <c r="U144" s="7">
        <f t="shared" si="98"/>
        <v>9.0283504904699538E-2</v>
      </c>
      <c r="V144" s="7">
        <f t="shared" si="99"/>
        <v>0.49908045648176197</v>
      </c>
      <c r="W144" s="6">
        <f t="shared" si="100"/>
        <v>0.58936396138646152</v>
      </c>
      <c r="X144" s="6">
        <v>2.2829999999999999E-3</v>
      </c>
      <c r="Y144" s="6">
        <v>0.60958953749999989</v>
      </c>
      <c r="Z144" s="3">
        <f t="shared" si="101"/>
        <v>2.7205746824353922</v>
      </c>
      <c r="AA144" s="3">
        <f t="shared" si="102"/>
        <v>22.525110582973284</v>
      </c>
      <c r="AB144" s="6">
        <f t="shared" si="103"/>
        <v>34.239697183812204</v>
      </c>
      <c r="AC144" s="6">
        <f t="shared" si="106"/>
        <v>34.239697183812204</v>
      </c>
      <c r="AD144" s="6">
        <f t="shared" si="104"/>
        <v>3.3179007954247197</v>
      </c>
    </row>
    <row r="145" spans="6:30">
      <c r="F145" s="6">
        <f t="shared" si="105"/>
        <v>58161476</v>
      </c>
      <c r="G145" s="6">
        <v>1039183</v>
      </c>
      <c r="H145" s="6">
        <v>3114818</v>
      </c>
      <c r="I145" s="12">
        <f t="shared" si="88"/>
        <v>6229636</v>
      </c>
      <c r="J145" s="6">
        <v>1431476.2241209999</v>
      </c>
      <c r="K145" s="12">
        <f t="shared" si="89"/>
        <v>11451809.792967999</v>
      </c>
      <c r="L145" s="6">
        <f t="shared" si="90"/>
        <v>58.161476</v>
      </c>
      <c r="M145" s="6">
        <f t="shared" si="91"/>
        <v>5242880</v>
      </c>
      <c r="N145" s="13">
        <f t="shared" si="92"/>
        <v>0.54398703022690065</v>
      </c>
      <c r="O145" s="13">
        <f t="shared" si="109"/>
        <v>1.3333333333333333</v>
      </c>
      <c r="P145" s="7">
        <f t="shared" si="93"/>
        <v>0</v>
      </c>
      <c r="Q145" s="7">
        <f t="shared" si="94"/>
        <v>2.6746132126808171E-3</v>
      </c>
      <c r="R145" s="6">
        <f t="shared" si="95"/>
        <v>2.6746132126808171E-3</v>
      </c>
      <c r="S145" s="6">
        <f t="shared" si="96"/>
        <v>2.6746132126808171E-3</v>
      </c>
      <c r="T145" s="7">
        <f t="shared" si="97"/>
        <v>0</v>
      </c>
      <c r="U145" s="7">
        <f t="shared" si="98"/>
        <v>0.16084207985283611</v>
      </c>
      <c r="V145" s="7">
        <f t="shared" si="99"/>
        <v>0.68249197772056991</v>
      </c>
      <c r="W145" s="6">
        <f t="shared" si="100"/>
        <v>0.84333405757340607</v>
      </c>
      <c r="X145" s="6">
        <v>3.1220000000000002E-3</v>
      </c>
      <c r="Y145" s="6">
        <v>0.87299634545369398</v>
      </c>
      <c r="Z145" s="3">
        <f t="shared" si="101"/>
        <v>1.9953991031390133</v>
      </c>
      <c r="AA145" s="3">
        <f t="shared" si="102"/>
        <v>29.344804081916717</v>
      </c>
      <c r="AB145" s="6">
        <f t="shared" si="103"/>
        <v>14.330134122971911</v>
      </c>
      <c r="AC145" s="6">
        <f t="shared" si="106"/>
        <v>14.330134122971911</v>
      </c>
      <c r="AD145" s="6">
        <f t="shared" si="104"/>
        <v>3.3977562488961501</v>
      </c>
    </row>
    <row r="146" spans="6:30">
      <c r="F146" s="6">
        <f t="shared" si="105"/>
        <v>58331624</v>
      </c>
      <c r="G146" s="6">
        <v>259156</v>
      </c>
      <c r="H146" s="6">
        <v>4429042</v>
      </c>
      <c r="I146" s="12">
        <f t="shared" si="88"/>
        <v>8858084</v>
      </c>
      <c r="J146" s="6">
        <v>849100.65838599997</v>
      </c>
      <c r="K146" s="12">
        <f t="shared" si="89"/>
        <v>6792805.2670879997</v>
      </c>
      <c r="L146" s="6">
        <f t="shared" si="90"/>
        <v>58.331623999999998</v>
      </c>
      <c r="M146" s="6">
        <f t="shared" si="91"/>
        <v>5242880</v>
      </c>
      <c r="N146" s="13">
        <f t="shared" si="92"/>
        <v>1.3040391490270651</v>
      </c>
      <c r="O146" s="13">
        <f t="shared" si="109"/>
        <v>1.3333333333333333</v>
      </c>
      <c r="P146" s="7">
        <f t="shared" si="93"/>
        <v>0</v>
      </c>
      <c r="Q146" s="7">
        <f t="shared" si="94"/>
        <v>1.5864851972722752E-3</v>
      </c>
      <c r="R146" s="6">
        <f t="shared" si="95"/>
        <v>1.5864851972722752E-3</v>
      </c>
      <c r="S146" s="6">
        <f t="shared" si="96"/>
        <v>1.5864851972722752E-3</v>
      </c>
      <c r="T146" s="7">
        <f t="shared" si="97"/>
        <v>0</v>
      </c>
      <c r="U146" s="7">
        <f t="shared" si="98"/>
        <v>9.5405787115380433E-2</v>
      </c>
      <c r="V146" s="7">
        <f t="shared" si="99"/>
        <v>0.25008674648056756</v>
      </c>
      <c r="W146" s="6">
        <f t="shared" si="100"/>
        <v>0.345492533595948</v>
      </c>
      <c r="X146" s="6">
        <v>1.1440000000000001E-3</v>
      </c>
      <c r="Y146" s="6">
        <v>0.34759430588282397</v>
      </c>
      <c r="Z146" s="3">
        <f t="shared" si="101"/>
        <v>7.7430804195804193</v>
      </c>
      <c r="AA146" s="3">
        <f t="shared" si="102"/>
        <v>47.50213473488111</v>
      </c>
      <c r="AB146" s="6">
        <f t="shared" si="103"/>
        <v>38.678775985338739</v>
      </c>
      <c r="AC146" s="6">
        <f t="shared" si="106"/>
        <v>38.678775985338739</v>
      </c>
      <c r="AD146" s="6">
        <f t="shared" si="104"/>
        <v>0.60466246175634675</v>
      </c>
    </row>
    <row r="147" spans="6:30">
      <c r="F147" s="6">
        <f t="shared" si="105"/>
        <v>58479820</v>
      </c>
      <c r="G147" s="6">
        <v>153746</v>
      </c>
      <c r="H147" s="6">
        <v>4617075</v>
      </c>
      <c r="I147" s="12">
        <f t="shared" si="88"/>
        <v>9234150</v>
      </c>
      <c r="J147" s="6">
        <v>1814393.20166</v>
      </c>
      <c r="K147" s="12">
        <f t="shared" si="89"/>
        <v>14515145.61328</v>
      </c>
      <c r="L147" s="6">
        <f t="shared" si="90"/>
        <v>58.479819999999997</v>
      </c>
      <c r="M147" s="6">
        <f t="shared" si="91"/>
        <v>5242880</v>
      </c>
      <c r="N147" s="13">
        <f t="shared" si="92"/>
        <v>0.63617343194625731</v>
      </c>
      <c r="O147" s="13">
        <f t="shared" si="109"/>
        <v>1.3333333333333333</v>
      </c>
      <c r="P147" s="7">
        <f t="shared" si="93"/>
        <v>0</v>
      </c>
      <c r="Q147" s="7">
        <f t="shared" si="94"/>
        <v>3.3900668054322419E-3</v>
      </c>
      <c r="R147" s="6">
        <f t="shared" si="95"/>
        <v>3.3900668054322419E-3</v>
      </c>
      <c r="S147" s="6">
        <f t="shared" si="96"/>
        <v>3.3900668054322419E-3</v>
      </c>
      <c r="T147" s="7">
        <f t="shared" si="97"/>
        <v>0</v>
      </c>
      <c r="U147" s="7">
        <f t="shared" si="98"/>
        <v>0.20386700897183244</v>
      </c>
      <c r="V147" s="7">
        <f t="shared" si="99"/>
        <v>0.5436763448401849</v>
      </c>
      <c r="W147" s="6">
        <f t="shared" si="100"/>
        <v>0.74754335381201731</v>
      </c>
      <c r="X147" s="6">
        <v>2.4870000000000001E-3</v>
      </c>
      <c r="Y147" s="6">
        <v>0.72297089999999997</v>
      </c>
      <c r="Z147" s="3">
        <f t="shared" si="101"/>
        <v>3.7129674306393241</v>
      </c>
      <c r="AA147" s="3">
        <f t="shared" si="102"/>
        <v>46.691260517185363</v>
      </c>
      <c r="AB147" s="6">
        <f t="shared" si="103"/>
        <v>36.311491975562596</v>
      </c>
      <c r="AC147" s="6">
        <f t="shared" si="106"/>
        <v>36.311491975562596</v>
      </c>
      <c r="AD147" s="6">
        <f t="shared" si="104"/>
        <v>3.3988164408854264</v>
      </c>
    </row>
    <row r="148" spans="6:30">
      <c r="F148" s="6">
        <f t="shared" si="105"/>
        <v>58719752</v>
      </c>
      <c r="G148" s="6">
        <v>1048576</v>
      </c>
      <c r="H148" s="6">
        <v>3145686</v>
      </c>
      <c r="I148" s="12">
        <f t="shared" si="88"/>
        <v>6291372</v>
      </c>
      <c r="J148" s="6">
        <v>1645707.2749020001</v>
      </c>
      <c r="K148" s="12">
        <f t="shared" si="89"/>
        <v>13165658.199216001</v>
      </c>
      <c r="L148" s="6">
        <f t="shared" si="90"/>
        <v>58.719752</v>
      </c>
      <c r="M148" s="6">
        <f t="shared" si="91"/>
        <v>5242880</v>
      </c>
      <c r="N148" s="13">
        <f t="shared" si="92"/>
        <v>0.4778623221719856</v>
      </c>
      <c r="O148" s="13">
        <f t="shared" si="109"/>
        <v>1.3333333333333333</v>
      </c>
      <c r="P148" s="7">
        <f t="shared" si="93"/>
        <v>0</v>
      </c>
      <c r="Q148" s="7">
        <f t="shared" si="94"/>
        <v>3.0748889485472655E-3</v>
      </c>
      <c r="R148" s="6">
        <f t="shared" si="95"/>
        <v>3.0748889485472655E-3</v>
      </c>
      <c r="S148" s="6">
        <f t="shared" si="96"/>
        <v>3.0748889485472655E-3</v>
      </c>
      <c r="T148" s="7">
        <f t="shared" si="97"/>
        <v>0</v>
      </c>
      <c r="U148" s="7">
        <f t="shared" si="98"/>
        <v>0.18491329193170469</v>
      </c>
      <c r="V148" s="7">
        <f t="shared" si="99"/>
        <v>0.72184129097800176</v>
      </c>
      <c r="W148" s="6">
        <f t="shared" si="100"/>
        <v>0.90675458290970645</v>
      </c>
      <c r="X148" s="6">
        <v>3.3019999999999998E-3</v>
      </c>
      <c r="Y148" s="6">
        <v>0.93023343636303601</v>
      </c>
      <c r="Z148" s="3">
        <f t="shared" si="101"/>
        <v>1.9053216232586312</v>
      </c>
      <c r="AA148" s="3">
        <f t="shared" si="102"/>
        <v>31.897415382715934</v>
      </c>
      <c r="AB148" s="6">
        <f t="shared" si="103"/>
        <v>6.8779845988108521</v>
      </c>
      <c r="AC148" s="6">
        <f t="shared" si="106"/>
        <v>6.8779845988108521</v>
      </c>
      <c r="AD148" s="6">
        <f t="shared" si="104"/>
        <v>2.5239743633733056</v>
      </c>
    </row>
    <row r="149" spans="6:30">
      <c r="F149" s="6">
        <f t="shared" si="105"/>
        <v>60118516</v>
      </c>
      <c r="G149" s="6">
        <v>682862</v>
      </c>
      <c r="H149" s="6">
        <v>3871773</v>
      </c>
      <c r="I149" s="12">
        <f t="shared" si="88"/>
        <v>7743546</v>
      </c>
      <c r="J149" s="6">
        <v>861626.56738300005</v>
      </c>
      <c r="K149" s="12">
        <f t="shared" si="89"/>
        <v>6893012.5390640004</v>
      </c>
      <c r="L149" s="6">
        <f t="shared" si="90"/>
        <v>60.118516</v>
      </c>
      <c r="M149" s="6">
        <f t="shared" si="91"/>
        <v>5242880</v>
      </c>
      <c r="N149" s="13">
        <f t="shared" si="92"/>
        <v>1.123390673688154</v>
      </c>
      <c r="O149" s="13">
        <f t="shared" si="109"/>
        <v>1.3333333333333333</v>
      </c>
      <c r="P149" s="7">
        <f t="shared" si="93"/>
        <v>0</v>
      </c>
      <c r="Q149" s="7">
        <f t="shared" si="94"/>
        <v>1.6098889822179776E-3</v>
      </c>
      <c r="R149" s="6">
        <f t="shared" si="95"/>
        <v>1.6098889822179776E-3</v>
      </c>
      <c r="S149" s="6">
        <f t="shared" si="96"/>
        <v>1.6098889822179776E-3</v>
      </c>
      <c r="T149" s="7">
        <f t="shared" si="97"/>
        <v>0</v>
      </c>
      <c r="U149" s="7">
        <f t="shared" si="98"/>
        <v>9.6813210599736216E-2</v>
      </c>
      <c r="V149" s="7">
        <f t="shared" si="99"/>
        <v>0.55154620749167127</v>
      </c>
      <c r="W149" s="6">
        <f t="shared" si="100"/>
        <v>0.64835941809140751</v>
      </c>
      <c r="X149" s="6">
        <v>2.5230000000000001E-3</v>
      </c>
      <c r="Y149" s="6">
        <v>0.66392744999999997</v>
      </c>
      <c r="Z149" s="3">
        <f t="shared" si="101"/>
        <v>3.0691819262782403</v>
      </c>
      <c r="AA149" s="3">
        <f t="shared" si="102"/>
        <v>21.856559775074121</v>
      </c>
      <c r="AB149" s="6">
        <f t="shared" si="103"/>
        <v>36.191479103528437</v>
      </c>
      <c r="AC149" s="6">
        <f t="shared" si="106"/>
        <v>36.191479103528437</v>
      </c>
      <c r="AD149" s="6">
        <f t="shared" si="104"/>
        <v>2.3448393207107889</v>
      </c>
    </row>
    <row r="150" spans="6:30">
      <c r="F150" s="6">
        <f t="shared" si="105"/>
        <v>61058448</v>
      </c>
      <c r="G150" s="6">
        <v>97578</v>
      </c>
      <c r="H150" s="6">
        <v>4925574</v>
      </c>
      <c r="I150" s="12">
        <f t="shared" si="88"/>
        <v>9851148</v>
      </c>
      <c r="J150" s="6">
        <v>1958537.5036619999</v>
      </c>
      <c r="K150" s="12">
        <f t="shared" si="89"/>
        <v>15668300.029296</v>
      </c>
      <c r="L150" s="6">
        <f t="shared" si="90"/>
        <v>61.058447999999999</v>
      </c>
      <c r="M150" s="6">
        <f t="shared" si="91"/>
        <v>5242880</v>
      </c>
      <c r="N150" s="13">
        <f t="shared" si="92"/>
        <v>0.62873113111063061</v>
      </c>
      <c r="O150" s="13">
        <f t="shared" si="109"/>
        <v>1.3333333333333333</v>
      </c>
      <c r="P150" s="7">
        <f t="shared" si="93"/>
        <v>0</v>
      </c>
      <c r="Q150" s="7">
        <f t="shared" si="94"/>
        <v>3.6593903528100115E-3</v>
      </c>
      <c r="R150" s="6">
        <f t="shared" si="95"/>
        <v>3.6593903528100115E-3</v>
      </c>
      <c r="S150" s="6">
        <f t="shared" si="96"/>
        <v>3.6593903528100115E-3</v>
      </c>
      <c r="T150" s="7">
        <f t="shared" si="97"/>
        <v>0</v>
      </c>
      <c r="U150" s="7">
        <f t="shared" si="98"/>
        <v>0.22006320485847627</v>
      </c>
      <c r="V150" s="7">
        <f t="shared" si="99"/>
        <v>0.54433216672780882</v>
      </c>
      <c r="W150" s="6">
        <f t="shared" si="100"/>
        <v>0.76439537158628512</v>
      </c>
      <c r="X150" s="6">
        <v>2.49E-3</v>
      </c>
      <c r="Y150" s="6">
        <v>0.74091333333443998</v>
      </c>
      <c r="Z150" s="3">
        <f t="shared" si="101"/>
        <v>3.9562843373493974</v>
      </c>
      <c r="AA150" s="3">
        <f t="shared" si="102"/>
        <v>50.339919772838556</v>
      </c>
      <c r="AB150" s="6">
        <f t="shared" si="103"/>
        <v>46.963467984337811</v>
      </c>
      <c r="AC150" s="6">
        <f t="shared" si="106"/>
        <v>46.963467984337811</v>
      </c>
      <c r="AD150" s="6">
        <f t="shared" si="104"/>
        <v>3.1693367085412683</v>
      </c>
    </row>
    <row r="151" spans="6:30">
      <c r="F151" s="6">
        <f t="shared" si="105"/>
        <v>63823728</v>
      </c>
      <c r="G151" s="6">
        <v>108384</v>
      </c>
      <c r="H151" s="6">
        <v>5138004</v>
      </c>
      <c r="I151" s="12">
        <f t="shared" si="88"/>
        <v>10276008</v>
      </c>
      <c r="J151" s="6">
        <v>2041684.341064</v>
      </c>
      <c r="K151" s="12">
        <f t="shared" si="89"/>
        <v>16333474.728512</v>
      </c>
      <c r="L151" s="6">
        <f t="shared" si="90"/>
        <v>63.823728000000003</v>
      </c>
      <c r="M151" s="6">
        <f t="shared" si="91"/>
        <v>5242880</v>
      </c>
      <c r="N151" s="13">
        <f t="shared" si="92"/>
        <v>0.6291379005878045</v>
      </c>
      <c r="O151" s="13">
        <f t="shared" si="109"/>
        <v>1.3333333333333333</v>
      </c>
      <c r="P151" s="7">
        <f t="shared" si="93"/>
        <v>0</v>
      </c>
      <c r="Q151" s="7">
        <f t="shared" si="94"/>
        <v>3.8147444035170493E-3</v>
      </c>
      <c r="R151" s="6">
        <f t="shared" si="95"/>
        <v>3.8147444035170493E-3</v>
      </c>
      <c r="S151" s="6">
        <f t="shared" si="96"/>
        <v>3.8147444035170493E-3</v>
      </c>
      <c r="T151" s="7">
        <f t="shared" si="97"/>
        <v>0</v>
      </c>
      <c r="U151" s="7">
        <f t="shared" si="98"/>
        <v>0.22940566548448862</v>
      </c>
      <c r="V151" s="7">
        <f t="shared" si="99"/>
        <v>0.56619289631527092</v>
      </c>
      <c r="W151" s="6">
        <f t="shared" si="100"/>
        <v>0.79559856179975952</v>
      </c>
      <c r="X151" s="6">
        <v>2.5899999999999999E-3</v>
      </c>
      <c r="Y151" s="6">
        <v>0.77780937499999991</v>
      </c>
      <c r="Z151" s="3">
        <f t="shared" si="101"/>
        <v>3.9675706563706563</v>
      </c>
      <c r="AA151" s="3">
        <f t="shared" si="102"/>
        <v>50.450887192315065</v>
      </c>
      <c r="AB151" s="6">
        <f t="shared" si="103"/>
        <v>47.287428707221991</v>
      </c>
      <c r="AC151" s="6">
        <f t="shared" si="106"/>
        <v>47.287428707221991</v>
      </c>
      <c r="AD151" s="6">
        <f t="shared" si="104"/>
        <v>2.2870882470090574</v>
      </c>
    </row>
    <row r="152" spans="6:30">
      <c r="F152" s="6">
        <f t="shared" si="105"/>
        <v>63844952</v>
      </c>
      <c r="G152" s="6">
        <v>66463</v>
      </c>
      <c r="H152" s="6">
        <v>5209641</v>
      </c>
      <c r="I152" s="12">
        <f t="shared" si="88"/>
        <v>10419282</v>
      </c>
      <c r="J152" s="6">
        <v>1976696.7250979999</v>
      </c>
      <c r="K152" s="12">
        <f t="shared" si="89"/>
        <v>15813573.800783999</v>
      </c>
      <c r="L152" s="6">
        <f t="shared" si="90"/>
        <v>63.844951999999999</v>
      </c>
      <c r="M152" s="6">
        <f t="shared" si="91"/>
        <v>5242880</v>
      </c>
      <c r="N152" s="13">
        <f t="shared" si="92"/>
        <v>0.658882181299425</v>
      </c>
      <c r="O152" s="13">
        <f t="shared" si="109"/>
        <v>1.3333333333333333</v>
      </c>
      <c r="P152" s="7">
        <f t="shared" si="93"/>
        <v>0</v>
      </c>
      <c r="Q152" s="7">
        <f t="shared" si="94"/>
        <v>3.6933195880751979E-3</v>
      </c>
      <c r="R152" s="6">
        <f t="shared" si="95"/>
        <v>3.6933195880751979E-3</v>
      </c>
      <c r="S152" s="6">
        <f t="shared" si="96"/>
        <v>3.6933195880751979E-3</v>
      </c>
      <c r="T152" s="7">
        <f t="shared" si="97"/>
        <v>0</v>
      </c>
      <c r="U152" s="7">
        <f t="shared" si="98"/>
        <v>0.22210359288243239</v>
      </c>
      <c r="V152" s="7">
        <f t="shared" si="99"/>
        <v>0.93170429501763896</v>
      </c>
      <c r="W152" s="6">
        <f t="shared" si="100"/>
        <v>1.1538078879000713</v>
      </c>
      <c r="X152" s="6">
        <v>4.2620000000000002E-3</v>
      </c>
      <c r="Y152" s="6">
        <v>1.1389928624999999</v>
      </c>
      <c r="Z152" s="3">
        <f t="shared" si="101"/>
        <v>2.4446931018301266</v>
      </c>
      <c r="AA152" s="3">
        <f t="shared" si="102"/>
        <v>29.68291656646457</v>
      </c>
      <c r="AB152" s="6">
        <f t="shared" si="103"/>
        <v>13.343041105696907</v>
      </c>
      <c r="AC152" s="6">
        <f t="shared" si="106"/>
        <v>13.343041105696907</v>
      </c>
      <c r="AD152" s="6">
        <f t="shared" si="104"/>
        <v>1.3007127513998276</v>
      </c>
    </row>
    <row r="153" spans="6:30">
      <c r="F153" s="6">
        <f t="shared" si="105"/>
        <v>65058164.000000007</v>
      </c>
      <c r="G153" s="6">
        <v>52804</v>
      </c>
      <c r="H153" s="6">
        <v>5333507</v>
      </c>
      <c r="I153" s="12">
        <f t="shared" si="88"/>
        <v>10667014</v>
      </c>
      <c r="J153" s="6">
        <v>2104464.9956049998</v>
      </c>
      <c r="K153" s="12">
        <f t="shared" si="89"/>
        <v>16835719.964839999</v>
      </c>
      <c r="L153" s="6">
        <f t="shared" si="90"/>
        <v>65.058164000000005</v>
      </c>
      <c r="M153" s="6">
        <f t="shared" si="91"/>
        <v>5242880</v>
      </c>
      <c r="N153" s="13">
        <f t="shared" si="92"/>
        <v>0.63359416896201481</v>
      </c>
      <c r="O153" s="13">
        <f t="shared" si="109"/>
        <v>1.3333333333333333</v>
      </c>
      <c r="P153" s="7">
        <f t="shared" si="93"/>
        <v>0</v>
      </c>
      <c r="Q153" s="7">
        <f t="shared" si="94"/>
        <v>3.932045665882909E-3</v>
      </c>
      <c r="R153" s="6">
        <f t="shared" si="95"/>
        <v>3.932045665882909E-3</v>
      </c>
      <c r="S153" s="6">
        <f t="shared" si="96"/>
        <v>3.932045665882909E-3</v>
      </c>
      <c r="T153" s="7">
        <f t="shared" si="97"/>
        <v>0</v>
      </c>
      <c r="U153" s="7">
        <f t="shared" si="98"/>
        <v>0.2364597617249605</v>
      </c>
      <c r="V153" s="7">
        <f t="shared" si="99"/>
        <v>0.68861298200505927</v>
      </c>
      <c r="W153" s="6">
        <f t="shared" si="100"/>
        <v>0.9250727437300198</v>
      </c>
      <c r="X153" s="6">
        <v>3.15E-3</v>
      </c>
      <c r="Y153" s="6">
        <v>0.89900999999999998</v>
      </c>
      <c r="Z153" s="3">
        <f t="shared" si="101"/>
        <v>3.3863536507936507</v>
      </c>
      <c r="AA153" s="3">
        <f t="shared" si="102"/>
        <v>42.757384037688887</v>
      </c>
      <c r="AB153" s="6">
        <f t="shared" si="103"/>
        <v>24.826846535965366</v>
      </c>
      <c r="AC153" s="6">
        <f t="shared" si="106"/>
        <v>24.826846535965366</v>
      </c>
      <c r="AD153" s="6">
        <f t="shared" si="104"/>
        <v>2.8990493687522743</v>
      </c>
    </row>
    <row r="154" spans="6:30">
      <c r="F154" s="6">
        <f t="shared" si="105"/>
        <v>65354935.999999993</v>
      </c>
      <c r="G154" s="6">
        <v>179860</v>
      </c>
      <c r="H154" s="6">
        <v>5146478</v>
      </c>
      <c r="I154" s="12">
        <f t="shared" si="88"/>
        <v>10292956</v>
      </c>
      <c r="J154" s="6">
        <v>2059853.7307130001</v>
      </c>
      <c r="K154" s="12">
        <f t="shared" si="89"/>
        <v>16478829.845704</v>
      </c>
      <c r="L154" s="6">
        <f t="shared" si="90"/>
        <v>65.354935999999995</v>
      </c>
      <c r="M154" s="6">
        <f t="shared" si="91"/>
        <v>5242880</v>
      </c>
      <c r="N154" s="13">
        <f t="shared" si="92"/>
        <v>0.62461692343302844</v>
      </c>
      <c r="O154" s="13">
        <f t="shared" si="109"/>
        <v>1.3333333333333333</v>
      </c>
      <c r="P154" s="7">
        <f t="shared" si="93"/>
        <v>0</v>
      </c>
      <c r="Q154" s="7">
        <f t="shared" si="94"/>
        <v>3.8486926373770998E-3</v>
      </c>
      <c r="R154" s="6">
        <f t="shared" si="95"/>
        <v>3.8486926373770998E-3</v>
      </c>
      <c r="S154" s="6">
        <f t="shared" si="96"/>
        <v>3.8486926373770998E-3</v>
      </c>
      <c r="T154" s="7">
        <f t="shared" si="97"/>
        <v>0</v>
      </c>
      <c r="U154" s="7">
        <f t="shared" si="98"/>
        <v>0.23144719601888242</v>
      </c>
      <c r="V154" s="7">
        <f t="shared" si="99"/>
        <v>0.58062097784299604</v>
      </c>
      <c r="W154" s="6">
        <f t="shared" si="100"/>
        <v>0.81206817386187846</v>
      </c>
      <c r="X154" s="6">
        <v>2.6559999999999999E-3</v>
      </c>
      <c r="Y154" s="6">
        <v>0.79042560000000006</v>
      </c>
      <c r="Z154" s="3">
        <f t="shared" si="101"/>
        <v>3.8753599397590359</v>
      </c>
      <c r="AA154" s="3">
        <f t="shared" si="102"/>
        <v>49.63502965573494</v>
      </c>
      <c r="AB154" s="6">
        <f t="shared" si="103"/>
        <v>44.905596286788402</v>
      </c>
      <c r="AC154" s="6">
        <f t="shared" si="106"/>
        <v>44.905596286788402</v>
      </c>
      <c r="AD154" s="6">
        <f t="shared" si="104"/>
        <v>2.7380912083159248</v>
      </c>
    </row>
    <row r="155" spans="6:30">
      <c r="F155" s="6">
        <f t="shared" si="105"/>
        <v>65895551.999999993</v>
      </c>
      <c r="G155" s="6">
        <v>68121</v>
      </c>
      <c r="H155" s="6">
        <v>5377761</v>
      </c>
      <c r="I155" s="12">
        <f t="shared" si="88"/>
        <v>10755522</v>
      </c>
      <c r="J155" s="6">
        <v>744772.41210900003</v>
      </c>
      <c r="K155" s="12">
        <f t="shared" si="89"/>
        <v>5958179.2968720002</v>
      </c>
      <c r="L155" s="6">
        <f t="shared" si="90"/>
        <v>65.895551999999995</v>
      </c>
      <c r="M155" s="6">
        <f t="shared" si="91"/>
        <v>5242880</v>
      </c>
      <c r="N155" s="13">
        <f t="shared" si="92"/>
        <v>1.8051692411550235</v>
      </c>
      <c r="O155" s="13">
        <f t="shared" si="109"/>
        <v>1.3333333333333333</v>
      </c>
      <c r="P155" s="7">
        <f t="shared" si="93"/>
        <v>0</v>
      </c>
      <c r="Q155" s="7">
        <f t="shared" si="94"/>
        <v>1.3915551654307575E-3</v>
      </c>
      <c r="R155" s="6">
        <f t="shared" si="95"/>
        <v>1.3915551654307575E-3</v>
      </c>
      <c r="S155" s="6">
        <f t="shared" si="96"/>
        <v>1.3915551654307575E-3</v>
      </c>
      <c r="T155" s="7">
        <f t="shared" si="97"/>
        <v>0</v>
      </c>
      <c r="U155" s="7">
        <f t="shared" si="98"/>
        <v>8.3683362505152903E-2</v>
      </c>
      <c r="V155" s="7">
        <f t="shared" si="99"/>
        <v>1.1122739214100767</v>
      </c>
      <c r="W155" s="6">
        <f t="shared" si="100"/>
        <v>1.1959572839152297</v>
      </c>
      <c r="X155" s="6">
        <v>5.0879999999999996E-3</v>
      </c>
      <c r="Y155" s="6">
        <v>1.1910372</v>
      </c>
      <c r="Z155" s="3">
        <f t="shared" si="101"/>
        <v>2.1138997641509434</v>
      </c>
      <c r="AA155" s="3">
        <f t="shared" si="102"/>
        <v>9.3682064416226432</v>
      </c>
      <c r="AB155" s="6">
        <f t="shared" si="103"/>
        <v>72.650252251753983</v>
      </c>
      <c r="AC155" s="6">
        <f t="shared" si="106"/>
        <v>72.650252251753983</v>
      </c>
      <c r="AD155" s="6">
        <f t="shared" si="104"/>
        <v>0.41309237992144071</v>
      </c>
    </row>
    <row r="156" spans="6:30">
      <c r="F156" s="6">
        <f t="shared" si="105"/>
        <v>66979256.000000007</v>
      </c>
      <c r="G156" s="6">
        <v>153226</v>
      </c>
      <c r="H156" s="6">
        <v>5326228</v>
      </c>
      <c r="I156" s="12">
        <f t="shared" si="88"/>
        <v>10652456</v>
      </c>
      <c r="J156" s="6">
        <v>1014018.212524</v>
      </c>
      <c r="K156" s="12">
        <f t="shared" si="89"/>
        <v>8112145.7001919998</v>
      </c>
      <c r="L156" s="6">
        <f t="shared" si="90"/>
        <v>66.979256000000007</v>
      </c>
      <c r="M156" s="6">
        <f t="shared" si="91"/>
        <v>5242880</v>
      </c>
      <c r="N156" s="13">
        <f t="shared" si="92"/>
        <v>1.3131489982666209</v>
      </c>
      <c r="O156" s="13">
        <f t="shared" si="109"/>
        <v>1.3333333333333333</v>
      </c>
      <c r="P156" s="7">
        <f t="shared" si="93"/>
        <v>0</v>
      </c>
      <c r="Q156" s="7">
        <f t="shared" si="94"/>
        <v>1.8946221134626584E-3</v>
      </c>
      <c r="R156" s="6">
        <f t="shared" si="95"/>
        <v>1.8946221134626584E-3</v>
      </c>
      <c r="S156" s="6">
        <f t="shared" si="96"/>
        <v>1.8946221134626584E-3</v>
      </c>
      <c r="T156" s="7">
        <f t="shared" si="97"/>
        <v>0</v>
      </c>
      <c r="U156" s="7">
        <f t="shared" si="98"/>
        <v>0.1139360860926385</v>
      </c>
      <c r="V156" s="7">
        <f t="shared" si="99"/>
        <v>0.33009701677067921</v>
      </c>
      <c r="W156" s="6">
        <f t="shared" si="100"/>
        <v>0.44403310286331771</v>
      </c>
      <c r="X156" s="6">
        <v>1.5100000000000001E-3</v>
      </c>
      <c r="Y156" s="6">
        <v>0.43993850000000007</v>
      </c>
      <c r="Z156" s="3">
        <f t="shared" si="101"/>
        <v>7.0546066225165553</v>
      </c>
      <c r="AA156" s="3">
        <f t="shared" si="102"/>
        <v>42.97825536525562</v>
      </c>
      <c r="AB156" s="6">
        <f t="shared" si="103"/>
        <v>25.471663143222408</v>
      </c>
      <c r="AC156" s="6">
        <f t="shared" si="106"/>
        <v>25.471663143222408</v>
      </c>
      <c r="AD156" s="6">
        <f t="shared" si="104"/>
        <v>0.93072164934817969</v>
      </c>
    </row>
    <row r="157" spans="6:30">
      <c r="F157" s="6">
        <f t="shared" si="105"/>
        <v>68114776</v>
      </c>
      <c r="G157" s="6">
        <v>155924</v>
      </c>
      <c r="H157" s="6">
        <v>5416358</v>
      </c>
      <c r="I157" s="12">
        <f t="shared" si="88"/>
        <v>10832716</v>
      </c>
      <c r="J157" s="6">
        <v>1032432.688843</v>
      </c>
      <c r="K157" s="12">
        <f t="shared" si="89"/>
        <v>8259461.5107439999</v>
      </c>
      <c r="L157" s="6">
        <f t="shared" si="90"/>
        <v>68.114776000000006</v>
      </c>
      <c r="M157" s="6">
        <f t="shared" si="91"/>
        <v>5242880</v>
      </c>
      <c r="N157" s="13">
        <f t="shared" si="92"/>
        <v>1.3115523313364537</v>
      </c>
      <c r="O157" s="13">
        <f t="shared" si="109"/>
        <v>1.3333333333333333</v>
      </c>
      <c r="P157" s="7">
        <f t="shared" si="93"/>
        <v>0</v>
      </c>
      <c r="Q157" s="7">
        <f t="shared" si="94"/>
        <v>1.9290282746251594E-3</v>
      </c>
      <c r="R157" s="6">
        <f t="shared" si="95"/>
        <v>1.9290282746251594E-3</v>
      </c>
      <c r="S157" s="6">
        <f t="shared" si="96"/>
        <v>1.9290282746251594E-3</v>
      </c>
      <c r="T157" s="7">
        <f t="shared" si="97"/>
        <v>0</v>
      </c>
      <c r="U157" s="7">
        <f t="shared" si="98"/>
        <v>0.11600515480690757</v>
      </c>
      <c r="V157" s="7">
        <f t="shared" si="99"/>
        <v>0.36026482360137702</v>
      </c>
      <c r="W157" s="6">
        <f t="shared" si="100"/>
        <v>0.47626997840828456</v>
      </c>
      <c r="X157" s="6">
        <v>1.6479999999999999E-3</v>
      </c>
      <c r="Y157" s="6">
        <v>0.47459403636393593</v>
      </c>
      <c r="Z157" s="3">
        <f t="shared" si="101"/>
        <v>6.5732499999999998</v>
      </c>
      <c r="AA157" s="3">
        <f t="shared" si="102"/>
        <v>40.094473353126212</v>
      </c>
      <c r="AB157" s="6">
        <f t="shared" si="103"/>
        <v>17.052686567060647</v>
      </c>
      <c r="AC157" s="6">
        <f t="shared" si="106"/>
        <v>17.052686567060647</v>
      </c>
      <c r="AD157" s="6">
        <f t="shared" si="104"/>
        <v>0.35313171172329028</v>
      </c>
    </row>
    <row r="158" spans="6:30">
      <c r="F158" s="6">
        <f t="shared" si="105"/>
        <v>68114776</v>
      </c>
      <c r="G158" s="6">
        <v>155924</v>
      </c>
      <c r="H158" s="6">
        <v>5416358</v>
      </c>
      <c r="I158" s="12">
        <f t="shared" si="88"/>
        <v>10832716</v>
      </c>
      <c r="J158" s="6">
        <v>1032082.485596</v>
      </c>
      <c r="K158" s="12">
        <f t="shared" si="89"/>
        <v>8256659.8847679999</v>
      </c>
      <c r="L158" s="6">
        <f t="shared" si="90"/>
        <v>68.114776000000006</v>
      </c>
      <c r="M158" s="6">
        <f t="shared" si="91"/>
        <v>5242880</v>
      </c>
      <c r="N158" s="13">
        <f t="shared" si="92"/>
        <v>1.3119973634840336</v>
      </c>
      <c r="O158" s="13">
        <f t="shared" si="109"/>
        <v>1.3333333333333333</v>
      </c>
      <c r="P158" s="7">
        <f t="shared" si="93"/>
        <v>0</v>
      </c>
      <c r="Q158" s="7">
        <f t="shared" si="94"/>
        <v>1.9283739443500443E-3</v>
      </c>
      <c r="R158" s="6">
        <f t="shared" si="95"/>
        <v>1.9283739443500443E-3</v>
      </c>
      <c r="S158" s="6">
        <f t="shared" si="96"/>
        <v>1.9283739443500443E-3</v>
      </c>
      <c r="T158" s="7">
        <f t="shared" si="97"/>
        <v>0</v>
      </c>
      <c r="U158" s="7">
        <f t="shared" si="98"/>
        <v>0.11596580562480481</v>
      </c>
      <c r="V158" s="7">
        <f t="shared" si="99"/>
        <v>0.36113925278487552</v>
      </c>
      <c r="W158" s="6">
        <f t="shared" si="100"/>
        <v>0.47710505840968032</v>
      </c>
      <c r="X158" s="6">
        <v>1.652E-3</v>
      </c>
      <c r="Y158" s="6">
        <v>0.47485989090834002</v>
      </c>
      <c r="Z158" s="3">
        <f t="shared" si="101"/>
        <v>6.5573341404358345</v>
      </c>
      <c r="AA158" s="3">
        <f t="shared" si="102"/>
        <v>39.983825107835351</v>
      </c>
      <c r="AB158" s="6">
        <f t="shared" si="103"/>
        <v>16.729657648307764</v>
      </c>
      <c r="AC158" s="6">
        <f t="shared" si="106"/>
        <v>16.729657648307764</v>
      </c>
      <c r="AD158" s="6">
        <f t="shared" si="104"/>
        <v>0.47280630441236171</v>
      </c>
    </row>
    <row r="159" spans="6:30">
      <c r="F159" s="6">
        <f t="shared" si="105"/>
        <v>68114776</v>
      </c>
      <c r="G159" s="6">
        <v>155924</v>
      </c>
      <c r="H159" s="6">
        <v>5416358</v>
      </c>
      <c r="I159" s="12">
        <f t="shared" ref="I159:I222" si="110">2*H159</f>
        <v>10832716</v>
      </c>
      <c r="J159" s="6">
        <v>1032402.177979</v>
      </c>
      <c r="K159" s="12">
        <f t="shared" ref="K159:K222" si="111">J159*8</f>
        <v>8259217.4238320002</v>
      </c>
      <c r="L159" s="6">
        <f t="shared" ref="L159:L222" si="112">((H159+2*G159)*8+(G159+H159)*4)/1000000</f>
        <v>68.114776000000006</v>
      </c>
      <c r="M159" s="6">
        <f t="shared" ref="M159:M222" si="113">40*2^20/8</f>
        <v>5242880</v>
      </c>
      <c r="N159" s="13">
        <f t="shared" ref="N159:N222" si="114">I159/K159</f>
        <v>1.3115910920013027</v>
      </c>
      <c r="O159" s="13">
        <f t="shared" si="109"/>
        <v>1.3333333333333333</v>
      </c>
      <c r="P159" s="7">
        <f t="shared" ref="P159:P222" si="115">$B$31*I159</f>
        <v>0</v>
      </c>
      <c r="Q159" s="7">
        <f t="shared" ref="Q159:Q222" si="116">$C$31*K159</f>
        <v>1.9289712672095911E-3</v>
      </c>
      <c r="R159" s="6">
        <f t="shared" ref="R159:R222" si="117">P159+Q159</f>
        <v>1.9289712672095911E-3</v>
      </c>
      <c r="S159" s="6">
        <f t="shared" ref="S159:S222" si="118">MAX(P159,Q159)</f>
        <v>1.9289712672095911E-3</v>
      </c>
      <c r="T159" s="7">
        <f t="shared" ref="T159:T222" si="119">$D$31*I159</f>
        <v>0</v>
      </c>
      <c r="U159" s="7">
        <f t="shared" ref="U159:U222" si="120">$E$31*K159</f>
        <v>0.11600172657614748</v>
      </c>
      <c r="V159" s="7">
        <f t="shared" ref="V159:V222" si="121">X159*$F$31</f>
        <v>0.35698571416325769</v>
      </c>
      <c r="W159" s="6">
        <f t="shared" ref="W159:W222" si="122">SUM(T159:V159)</f>
        <v>0.47298744073940518</v>
      </c>
      <c r="X159" s="6">
        <v>1.6329999999999999E-3</v>
      </c>
      <c r="Y159" s="6">
        <v>0.47052668181758794</v>
      </c>
      <c r="Z159" s="3">
        <f t="shared" ref="Z159:Z222" si="123">I159/X159/1000000000</f>
        <v>6.6336289038579306</v>
      </c>
      <c r="AA159" s="3">
        <f t="shared" ref="AA159:AA222" si="124">K159*8/X159/1000000000</f>
        <v>40.46156729372688</v>
      </c>
      <c r="AB159" s="6">
        <f t="shared" ref="AB159:AB222" si="125">ABS(S159-X159)/ABS(X159)*100</f>
        <v>18.124388683992112</v>
      </c>
      <c r="AC159" s="6">
        <f t="shared" si="106"/>
        <v>18.124388683992112</v>
      </c>
      <c r="AD159" s="6">
        <f t="shared" ref="AD159:AD222" si="126">ABS(W159-Y159)/ABS(Y159)*100</f>
        <v>0.52297967722289951</v>
      </c>
    </row>
    <row r="160" spans="6:30">
      <c r="F160" s="6">
        <f t="shared" ref="F160:F223" si="127">L160*1000000</f>
        <v>68114776</v>
      </c>
      <c r="G160" s="6">
        <v>155924</v>
      </c>
      <c r="H160" s="6">
        <v>5416358</v>
      </c>
      <c r="I160" s="12">
        <f t="shared" si="110"/>
        <v>10832716</v>
      </c>
      <c r="J160" s="6">
        <v>1031527.518433</v>
      </c>
      <c r="K160" s="12">
        <f t="shared" si="111"/>
        <v>8252220.1474639997</v>
      </c>
      <c r="L160" s="6">
        <f t="shared" si="112"/>
        <v>68.114776000000006</v>
      </c>
      <c r="M160" s="6">
        <f t="shared" si="113"/>
        <v>5242880</v>
      </c>
      <c r="N160" s="13">
        <f t="shared" si="114"/>
        <v>1.3127032248805208</v>
      </c>
      <c r="O160" s="13">
        <f t="shared" si="109"/>
        <v>1.3333333333333333</v>
      </c>
      <c r="P160" s="7">
        <f t="shared" si="115"/>
        <v>0</v>
      </c>
      <c r="Q160" s="7">
        <f t="shared" si="116"/>
        <v>1.927337027018305E-3</v>
      </c>
      <c r="R160" s="6">
        <f t="shared" si="117"/>
        <v>1.927337027018305E-3</v>
      </c>
      <c r="S160" s="6">
        <f t="shared" si="118"/>
        <v>1.927337027018305E-3</v>
      </c>
      <c r="T160" s="7">
        <f t="shared" si="119"/>
        <v>0</v>
      </c>
      <c r="U160" s="7">
        <f t="shared" si="120"/>
        <v>0.11590344896722095</v>
      </c>
      <c r="V160" s="7">
        <f t="shared" si="121"/>
        <v>0.35895317982612934</v>
      </c>
      <c r="W160" s="6">
        <f t="shared" si="122"/>
        <v>0.47485662879335028</v>
      </c>
      <c r="X160" s="6">
        <v>1.642E-3</v>
      </c>
      <c r="Y160" s="6">
        <v>0.47311990909031199</v>
      </c>
      <c r="Z160" s="3">
        <f t="shared" si="123"/>
        <v>6.5972691839220463</v>
      </c>
      <c r="AA160" s="3">
        <f t="shared" si="124"/>
        <v>40.205701083868455</v>
      </c>
      <c r="AB160" s="6">
        <f t="shared" si="125"/>
        <v>17.377407248374237</v>
      </c>
      <c r="AC160" s="6">
        <f t="shared" ref="AC160:AC223" si="128">ABS(R160-X160)/ABS(X160)*100</f>
        <v>17.377407248374237</v>
      </c>
      <c r="AD160" s="6">
        <f t="shared" si="126"/>
        <v>0.36707812748306401</v>
      </c>
    </row>
    <row r="161" spans="6:30">
      <c r="F161" s="6">
        <f t="shared" si="127"/>
        <v>68114776</v>
      </c>
      <c r="G161" s="6">
        <v>155924</v>
      </c>
      <c r="H161" s="6">
        <v>5416358</v>
      </c>
      <c r="I161" s="12">
        <f t="shared" si="110"/>
        <v>10832716</v>
      </c>
      <c r="J161" s="6">
        <v>1031787.022949</v>
      </c>
      <c r="K161" s="12">
        <f t="shared" si="111"/>
        <v>8254296.183592</v>
      </c>
      <c r="L161" s="6">
        <f t="shared" si="112"/>
        <v>68.114776000000006</v>
      </c>
      <c r="M161" s="6">
        <f t="shared" si="113"/>
        <v>5242880</v>
      </c>
      <c r="N161" s="13">
        <f t="shared" si="114"/>
        <v>1.3123730671954099</v>
      </c>
      <c r="O161" s="13">
        <f t="shared" si="109"/>
        <v>1.3333333333333333</v>
      </c>
      <c r="P161" s="7">
        <f t="shared" si="115"/>
        <v>0</v>
      </c>
      <c r="Q161" s="7">
        <f t="shared" si="116"/>
        <v>1.9278218930576763E-3</v>
      </c>
      <c r="R161" s="6">
        <f t="shared" si="117"/>
        <v>1.9278218930576763E-3</v>
      </c>
      <c r="S161" s="6">
        <f t="shared" si="118"/>
        <v>1.9278218930576763E-3</v>
      </c>
      <c r="T161" s="7">
        <f t="shared" si="119"/>
        <v>0</v>
      </c>
      <c r="U161" s="7">
        <f t="shared" si="120"/>
        <v>0.11593260715048752</v>
      </c>
      <c r="V161" s="7">
        <f t="shared" si="121"/>
        <v>0.36201368196837402</v>
      </c>
      <c r="W161" s="6">
        <f t="shared" si="122"/>
        <v>0.47794628911886156</v>
      </c>
      <c r="X161" s="6">
        <v>1.6559999999999999E-3</v>
      </c>
      <c r="Y161" s="6">
        <v>0.47455440000055199</v>
      </c>
      <c r="Z161" s="3">
        <f t="shared" si="123"/>
        <v>6.5414951690821255</v>
      </c>
      <c r="AA161" s="3">
        <f t="shared" si="124"/>
        <v>39.875826973874396</v>
      </c>
      <c r="AB161" s="6">
        <f t="shared" si="125"/>
        <v>16.414365522806548</v>
      </c>
      <c r="AC161" s="6">
        <f t="shared" si="128"/>
        <v>16.414365522806548</v>
      </c>
      <c r="AD161" s="6">
        <f t="shared" si="126"/>
        <v>0.71475243266222388</v>
      </c>
    </row>
    <row r="162" spans="6:30">
      <c r="F162" s="6">
        <f t="shared" si="127"/>
        <v>68114776</v>
      </c>
      <c r="G162" s="6">
        <v>155924</v>
      </c>
      <c r="H162" s="6">
        <v>5416358</v>
      </c>
      <c r="I162" s="12">
        <f t="shared" si="110"/>
        <v>10832716</v>
      </c>
      <c r="J162" s="6">
        <v>1032283.9097899999</v>
      </c>
      <c r="K162" s="12">
        <f t="shared" si="111"/>
        <v>8258271.2783199996</v>
      </c>
      <c r="L162" s="6">
        <f t="shared" si="112"/>
        <v>68.114776000000006</v>
      </c>
      <c r="M162" s="6">
        <f t="shared" si="113"/>
        <v>5242880</v>
      </c>
      <c r="N162" s="13">
        <f t="shared" si="114"/>
        <v>1.3117413602576309</v>
      </c>
      <c r="O162" s="13">
        <f t="shared" si="109"/>
        <v>1.3333333333333333</v>
      </c>
      <c r="P162" s="7">
        <f t="shared" si="115"/>
        <v>0</v>
      </c>
      <c r="Q162" s="7">
        <f t="shared" si="116"/>
        <v>1.9287502913696789E-3</v>
      </c>
      <c r="R162" s="6">
        <f t="shared" si="117"/>
        <v>1.9287502913696789E-3</v>
      </c>
      <c r="S162" s="6">
        <f t="shared" si="118"/>
        <v>1.9287502913696789E-3</v>
      </c>
      <c r="T162" s="7">
        <f t="shared" si="119"/>
        <v>0</v>
      </c>
      <c r="U162" s="7">
        <f t="shared" si="120"/>
        <v>0.11598843784582932</v>
      </c>
      <c r="V162" s="7">
        <f t="shared" si="121"/>
        <v>0.36004621630550243</v>
      </c>
      <c r="W162" s="6">
        <f t="shared" si="122"/>
        <v>0.47603465415133173</v>
      </c>
      <c r="X162" s="6">
        <v>1.647E-3</v>
      </c>
      <c r="Y162" s="6">
        <v>0.47321304545424603</v>
      </c>
      <c r="Z162" s="3">
        <f t="shared" si="123"/>
        <v>6.5772410443230118</v>
      </c>
      <c r="AA162" s="3">
        <f t="shared" si="124"/>
        <v>40.113035960267148</v>
      </c>
      <c r="AB162" s="6">
        <f t="shared" si="125"/>
        <v>17.10687865025373</v>
      </c>
      <c r="AC162" s="6">
        <f t="shared" si="128"/>
        <v>17.10687865025373</v>
      </c>
      <c r="AD162" s="6">
        <f t="shared" si="126"/>
        <v>0.59626604215384282</v>
      </c>
    </row>
    <row r="163" spans="6:30">
      <c r="F163" s="6">
        <f t="shared" si="127"/>
        <v>70219380</v>
      </c>
      <c r="G163" s="6">
        <v>240369</v>
      </c>
      <c r="H163" s="6">
        <v>5451000</v>
      </c>
      <c r="I163" s="12">
        <f t="shared" si="110"/>
        <v>10902000</v>
      </c>
      <c r="J163" s="6">
        <v>2161304.9414059999</v>
      </c>
      <c r="K163" s="12">
        <f t="shared" si="111"/>
        <v>17290439.531248</v>
      </c>
      <c r="L163" s="6">
        <f t="shared" si="112"/>
        <v>70.219380000000001</v>
      </c>
      <c r="M163" s="6">
        <f t="shared" si="113"/>
        <v>5242880</v>
      </c>
      <c r="N163" s="13">
        <f t="shared" si="114"/>
        <v>0.63052185459469978</v>
      </c>
      <c r="O163" s="13">
        <f t="shared" si="109"/>
        <v>1.3333333333333333</v>
      </c>
      <c r="P163" s="7">
        <f t="shared" si="115"/>
        <v>0</v>
      </c>
      <c r="Q163" s="7">
        <f t="shared" si="116"/>
        <v>4.0382471294390142E-3</v>
      </c>
      <c r="R163" s="6">
        <f t="shared" si="117"/>
        <v>4.0382471294390142E-3</v>
      </c>
      <c r="S163" s="6">
        <f t="shared" si="118"/>
        <v>4.0382471294390142E-3</v>
      </c>
      <c r="T163" s="7">
        <f t="shared" si="119"/>
        <v>0</v>
      </c>
      <c r="U163" s="7">
        <f t="shared" si="120"/>
        <v>0.24284635407438573</v>
      </c>
      <c r="V163" s="7">
        <f t="shared" si="121"/>
        <v>0.61406789411181317</v>
      </c>
      <c r="W163" s="6">
        <f t="shared" si="122"/>
        <v>0.85691424818619888</v>
      </c>
      <c r="X163" s="6">
        <v>2.8089999999999999E-3</v>
      </c>
      <c r="Y163" s="6">
        <v>0.84494720000000001</v>
      </c>
      <c r="Z163" s="3">
        <f t="shared" si="123"/>
        <v>3.8810964756140978</v>
      </c>
      <c r="AA163" s="3">
        <f t="shared" si="124"/>
        <v>49.242974813095053</v>
      </c>
      <c r="AB163" s="6">
        <f t="shared" si="125"/>
        <v>43.761022763937859</v>
      </c>
      <c r="AC163" s="6">
        <f t="shared" si="128"/>
        <v>43.761022763937859</v>
      </c>
      <c r="AD163" s="6">
        <f t="shared" si="126"/>
        <v>1.416307218510088</v>
      </c>
    </row>
    <row r="164" spans="6:30">
      <c r="F164" s="6">
        <f t="shared" si="127"/>
        <v>70344708</v>
      </c>
      <c r="G164" s="6">
        <v>220542</v>
      </c>
      <c r="H164" s="6">
        <v>5494489</v>
      </c>
      <c r="I164" s="12">
        <f t="shared" si="110"/>
        <v>10988978</v>
      </c>
      <c r="J164" s="6">
        <v>2218486.7946779998</v>
      </c>
      <c r="K164" s="12">
        <f t="shared" si="111"/>
        <v>17747894.357423998</v>
      </c>
      <c r="L164" s="6">
        <f t="shared" si="112"/>
        <v>70.344707999999997</v>
      </c>
      <c r="M164" s="6">
        <f t="shared" si="113"/>
        <v>5242880</v>
      </c>
      <c r="N164" s="13">
        <f t="shared" si="114"/>
        <v>0.61917080295236693</v>
      </c>
      <c r="O164" s="13">
        <f t="shared" si="109"/>
        <v>1.3333333333333333</v>
      </c>
      <c r="P164" s="7">
        <f t="shared" si="115"/>
        <v>0</v>
      </c>
      <c r="Q164" s="7">
        <f t="shared" si="116"/>
        <v>4.1450874231929525E-3</v>
      </c>
      <c r="R164" s="6">
        <f t="shared" si="117"/>
        <v>4.1450874231929525E-3</v>
      </c>
      <c r="S164" s="6">
        <f t="shared" si="118"/>
        <v>4.1450874231929525E-3</v>
      </c>
      <c r="T164" s="7">
        <f t="shared" si="119"/>
        <v>0</v>
      </c>
      <c r="U164" s="7">
        <f t="shared" si="120"/>
        <v>0.24927136348434345</v>
      </c>
      <c r="V164" s="7">
        <f t="shared" si="121"/>
        <v>0.61559814518293554</v>
      </c>
      <c r="W164" s="6">
        <f t="shared" si="122"/>
        <v>0.86486950866727896</v>
      </c>
      <c r="X164" s="6">
        <v>2.8159999999999999E-3</v>
      </c>
      <c r="Y164" s="6">
        <v>0.85133937777715196</v>
      </c>
      <c r="Z164" s="3">
        <f t="shared" si="123"/>
        <v>3.9023359375000002</v>
      </c>
      <c r="AA164" s="3">
        <f t="shared" si="124"/>
        <v>50.420154424499998</v>
      </c>
      <c r="AB164" s="6">
        <f t="shared" si="125"/>
        <v>47.197706789522464</v>
      </c>
      <c r="AC164" s="6">
        <f t="shared" si="128"/>
        <v>47.197706789522464</v>
      </c>
      <c r="AD164" s="6">
        <f t="shared" si="126"/>
        <v>1.5892758215242184</v>
      </c>
    </row>
    <row r="165" spans="6:30">
      <c r="F165" s="6">
        <f t="shared" si="127"/>
        <v>71275120</v>
      </c>
      <c r="G165" s="6">
        <v>643994</v>
      </c>
      <c r="H165" s="6">
        <v>4866270</v>
      </c>
      <c r="I165" s="12">
        <f t="shared" si="110"/>
        <v>9732540</v>
      </c>
      <c r="J165" s="6">
        <v>1106465.2609860001</v>
      </c>
      <c r="K165" s="12">
        <f t="shared" si="111"/>
        <v>8851722.0878880005</v>
      </c>
      <c r="L165" s="6">
        <f t="shared" si="112"/>
        <v>71.275120000000001</v>
      </c>
      <c r="M165" s="6">
        <f t="shared" si="113"/>
        <v>5242880</v>
      </c>
      <c r="N165" s="13">
        <f t="shared" si="114"/>
        <v>1.0995080847959791</v>
      </c>
      <c r="O165" s="13">
        <f t="shared" si="109"/>
        <v>1.3333333333333333</v>
      </c>
      <c r="P165" s="7">
        <f t="shared" si="115"/>
        <v>0</v>
      </c>
      <c r="Q165" s="7">
        <f t="shared" si="116"/>
        <v>2.0673529581133544E-3</v>
      </c>
      <c r="R165" s="6">
        <f t="shared" si="117"/>
        <v>2.0673529581133544E-3</v>
      </c>
      <c r="S165" s="6">
        <f t="shared" si="118"/>
        <v>2.0673529581133544E-3</v>
      </c>
      <c r="T165" s="7">
        <f t="shared" si="119"/>
        <v>0</v>
      </c>
      <c r="U165" s="7">
        <f t="shared" si="120"/>
        <v>0.12432352760254874</v>
      </c>
      <c r="V165" s="7">
        <f t="shared" si="121"/>
        <v>0.69014323307618164</v>
      </c>
      <c r="W165" s="6">
        <f t="shared" si="122"/>
        <v>0.81446676067873036</v>
      </c>
      <c r="X165" s="6">
        <v>3.1570000000000001E-3</v>
      </c>
      <c r="Y165" s="6">
        <v>0.830319699999713</v>
      </c>
      <c r="Z165" s="3">
        <f t="shared" si="123"/>
        <v>3.0828444726005704</v>
      </c>
      <c r="AA165" s="3">
        <f t="shared" si="124"/>
        <v>22.430717992747546</v>
      </c>
      <c r="AB165" s="6">
        <f t="shared" si="125"/>
        <v>34.515268985956467</v>
      </c>
      <c r="AC165" s="6">
        <f t="shared" si="128"/>
        <v>34.515268985956467</v>
      </c>
      <c r="AD165" s="6">
        <f t="shared" si="126"/>
        <v>1.9092572801763126</v>
      </c>
    </row>
    <row r="166" spans="6:30">
      <c r="F166" s="6">
        <f t="shared" si="127"/>
        <v>71739624</v>
      </c>
      <c r="G166" s="6">
        <v>155331</v>
      </c>
      <c r="H166" s="6">
        <v>5719417</v>
      </c>
      <c r="I166" s="12">
        <f t="shared" si="110"/>
        <v>11438834</v>
      </c>
      <c r="J166" s="6">
        <v>2248737.6804200001</v>
      </c>
      <c r="K166" s="12">
        <f t="shared" si="111"/>
        <v>17989901.443360001</v>
      </c>
      <c r="L166" s="6">
        <f t="shared" si="112"/>
        <v>71.739624000000006</v>
      </c>
      <c r="M166" s="6">
        <f t="shared" si="113"/>
        <v>5242880</v>
      </c>
      <c r="N166" s="13">
        <f t="shared" si="114"/>
        <v>0.63584750789293665</v>
      </c>
      <c r="O166" s="13">
        <f t="shared" si="109"/>
        <v>1.3333333333333333</v>
      </c>
      <c r="P166" s="7">
        <f t="shared" si="115"/>
        <v>0</v>
      </c>
      <c r="Q166" s="7">
        <f t="shared" si="116"/>
        <v>4.201609087568157E-3</v>
      </c>
      <c r="R166" s="6">
        <f t="shared" si="117"/>
        <v>4.201609087568157E-3</v>
      </c>
      <c r="S166" s="6">
        <f t="shared" si="118"/>
        <v>4.201609087568157E-3</v>
      </c>
      <c r="T166" s="7">
        <f t="shared" si="119"/>
        <v>0</v>
      </c>
      <c r="U166" s="7">
        <f t="shared" si="120"/>
        <v>0.25267038283104731</v>
      </c>
      <c r="V166" s="7">
        <f t="shared" si="121"/>
        <v>0.81890293034633399</v>
      </c>
      <c r="W166" s="6">
        <f t="shared" si="122"/>
        <v>1.0715733131773812</v>
      </c>
      <c r="X166" s="6">
        <v>3.7460000000000002E-3</v>
      </c>
      <c r="Y166" s="6">
        <v>1.069454184614232</v>
      </c>
      <c r="Z166" s="3">
        <f t="shared" si="123"/>
        <v>3.0536129204484781</v>
      </c>
      <c r="AA166" s="3">
        <f t="shared" si="124"/>
        <v>38.419437145456492</v>
      </c>
      <c r="AB166" s="6">
        <f t="shared" si="125"/>
        <v>12.162549054141932</v>
      </c>
      <c r="AC166" s="6">
        <f t="shared" si="128"/>
        <v>12.162549054141932</v>
      </c>
      <c r="AD166" s="6">
        <f t="shared" si="126"/>
        <v>0.19815047653618006</v>
      </c>
    </row>
    <row r="167" spans="6:30">
      <c r="F167" s="6">
        <f t="shared" si="127"/>
        <v>72624904</v>
      </c>
      <c r="G167" s="6">
        <v>1971281</v>
      </c>
      <c r="H167" s="6">
        <v>2766607</v>
      </c>
      <c r="I167" s="12">
        <f t="shared" si="110"/>
        <v>5533214</v>
      </c>
      <c r="J167" s="6">
        <v>1681943.170898</v>
      </c>
      <c r="K167" s="12">
        <f t="shared" si="111"/>
        <v>13455545.367184</v>
      </c>
      <c r="L167" s="6">
        <f t="shared" si="112"/>
        <v>72.624904000000001</v>
      </c>
      <c r="M167" s="6">
        <f t="shared" si="113"/>
        <v>5242880</v>
      </c>
      <c r="N167" s="13">
        <f t="shared" si="114"/>
        <v>0.41122183077726865</v>
      </c>
      <c r="O167" s="13">
        <f t="shared" si="109"/>
        <v>1.3333333333333333</v>
      </c>
      <c r="P167" s="7">
        <f t="shared" si="115"/>
        <v>0</v>
      </c>
      <c r="Q167" s="7">
        <f t="shared" si="116"/>
        <v>3.1425931860128518E-3</v>
      </c>
      <c r="R167" s="6">
        <f t="shared" si="117"/>
        <v>3.1425931860128518E-3</v>
      </c>
      <c r="S167" s="6">
        <f t="shared" si="118"/>
        <v>3.1425931860128518E-3</v>
      </c>
      <c r="T167" s="7">
        <f t="shared" si="119"/>
        <v>0</v>
      </c>
      <c r="U167" s="7">
        <f t="shared" si="120"/>
        <v>0.18898479293124559</v>
      </c>
      <c r="V167" s="7">
        <f t="shared" si="121"/>
        <v>0.64642177390125721</v>
      </c>
      <c r="W167" s="6">
        <f t="shared" si="122"/>
        <v>0.83540656683250281</v>
      </c>
      <c r="X167" s="6">
        <v>2.957E-3</v>
      </c>
      <c r="Y167" s="6">
        <v>0.88443870000000002</v>
      </c>
      <c r="Z167" s="3">
        <f t="shared" si="123"/>
        <v>1.8712255664524855</v>
      </c>
      <c r="AA167" s="3">
        <f t="shared" si="124"/>
        <v>36.403233999821438</v>
      </c>
      <c r="AB167" s="6">
        <f t="shared" si="125"/>
        <v>6.2764012855208575</v>
      </c>
      <c r="AC167" s="6">
        <f t="shared" si="128"/>
        <v>6.2764012855208575</v>
      </c>
      <c r="AD167" s="6">
        <f t="shared" si="126"/>
        <v>5.5438701594013482</v>
      </c>
    </row>
    <row r="168" spans="6:30">
      <c r="F168" s="6">
        <f t="shared" si="127"/>
        <v>73013268</v>
      </c>
      <c r="G168" s="6">
        <v>201822</v>
      </c>
      <c r="H168" s="6">
        <v>5748069</v>
      </c>
      <c r="I168" s="12">
        <f t="shared" si="110"/>
        <v>11496138</v>
      </c>
      <c r="J168" s="6">
        <v>2271624.1816409999</v>
      </c>
      <c r="K168" s="12">
        <f t="shared" si="111"/>
        <v>18172993.453127999</v>
      </c>
      <c r="L168" s="6">
        <f t="shared" si="112"/>
        <v>73.013267999999997</v>
      </c>
      <c r="M168" s="6">
        <f t="shared" si="113"/>
        <v>5242880</v>
      </c>
      <c r="N168" s="13">
        <f t="shared" si="114"/>
        <v>0.6325946261770784</v>
      </c>
      <c r="O168" s="13">
        <f t="shared" si="109"/>
        <v>1.3333333333333333</v>
      </c>
      <c r="P168" s="7">
        <f t="shared" si="115"/>
        <v>0</v>
      </c>
      <c r="Q168" s="7">
        <f t="shared" si="116"/>
        <v>4.244370914503361E-3</v>
      </c>
      <c r="R168" s="6">
        <f t="shared" si="117"/>
        <v>4.244370914503361E-3</v>
      </c>
      <c r="S168" s="6">
        <f t="shared" si="118"/>
        <v>4.244370914503361E-3</v>
      </c>
      <c r="T168" s="7">
        <f t="shared" si="119"/>
        <v>0</v>
      </c>
      <c r="U168" s="7">
        <f t="shared" si="120"/>
        <v>0.2552419326723312</v>
      </c>
      <c r="V168" s="7">
        <f t="shared" si="121"/>
        <v>0.64030076961676785</v>
      </c>
      <c r="W168" s="6">
        <f t="shared" si="122"/>
        <v>0.89554270228909905</v>
      </c>
      <c r="X168" s="6">
        <v>2.9290000000000002E-3</v>
      </c>
      <c r="Y168" s="6">
        <v>0.86590027000000003</v>
      </c>
      <c r="Z168" s="3">
        <f t="shared" si="123"/>
        <v>3.9249361556845335</v>
      </c>
      <c r="AA168" s="3">
        <f t="shared" si="124"/>
        <v>49.63603537897712</v>
      </c>
      <c r="AB168" s="6">
        <f t="shared" si="125"/>
        <v>44.908532417321979</v>
      </c>
      <c r="AC168" s="6">
        <f t="shared" si="128"/>
        <v>44.908532417321979</v>
      </c>
      <c r="AD168" s="6">
        <f t="shared" si="126"/>
        <v>3.4233078930786127</v>
      </c>
    </row>
    <row r="169" spans="6:30">
      <c r="F169" s="6">
        <f t="shared" si="127"/>
        <v>73374112</v>
      </c>
      <c r="G169" s="6">
        <v>917825</v>
      </c>
      <c r="H169" s="6">
        <v>4584801</v>
      </c>
      <c r="I169" s="12">
        <f t="shared" si="110"/>
        <v>9169602</v>
      </c>
      <c r="J169" s="6">
        <v>1127595.078613</v>
      </c>
      <c r="K169" s="12">
        <f t="shared" si="111"/>
        <v>9020760.6289039999</v>
      </c>
      <c r="L169" s="6">
        <f t="shared" si="112"/>
        <v>73.374111999999997</v>
      </c>
      <c r="M169" s="6">
        <f t="shared" si="113"/>
        <v>5242880</v>
      </c>
      <c r="N169" s="13">
        <f t="shared" si="114"/>
        <v>1.016499869270346</v>
      </c>
      <c r="O169" s="13">
        <f t="shared" si="109"/>
        <v>1.3333333333333333</v>
      </c>
      <c r="P169" s="7">
        <f t="shared" si="115"/>
        <v>0</v>
      </c>
      <c r="Q169" s="7">
        <f t="shared" si="116"/>
        <v>2.1068325446090452E-3</v>
      </c>
      <c r="R169" s="6">
        <f t="shared" si="117"/>
        <v>2.1068325446090452E-3</v>
      </c>
      <c r="S169" s="6">
        <f t="shared" si="118"/>
        <v>2.1068325446090452E-3</v>
      </c>
      <c r="T169" s="7">
        <f t="shared" si="119"/>
        <v>0</v>
      </c>
      <c r="U169" s="7">
        <f t="shared" si="120"/>
        <v>0.12669769474327416</v>
      </c>
      <c r="V169" s="7">
        <f t="shared" si="121"/>
        <v>0.36857190084461267</v>
      </c>
      <c r="W169" s="6">
        <f t="shared" si="122"/>
        <v>0.49526959558788686</v>
      </c>
      <c r="X169" s="6">
        <v>1.686E-3</v>
      </c>
      <c r="Y169" s="6">
        <v>0.51179934999943799</v>
      </c>
      <c r="Z169" s="3">
        <f t="shared" si="123"/>
        <v>5.4386725978647688</v>
      </c>
      <c r="AA169" s="3">
        <f t="shared" si="124"/>
        <v>42.803134656721227</v>
      </c>
      <c r="AB169" s="6">
        <f t="shared" si="125"/>
        <v>24.960411898519887</v>
      </c>
      <c r="AC169" s="6">
        <f t="shared" si="128"/>
        <v>24.960411898519887</v>
      </c>
      <c r="AD169" s="6">
        <f t="shared" si="126"/>
        <v>3.2297333733560398</v>
      </c>
    </row>
    <row r="170" spans="6:30">
      <c r="F170" s="6">
        <f t="shared" si="127"/>
        <v>73628616</v>
      </c>
      <c r="G170" s="6">
        <v>2216688</v>
      </c>
      <c r="H170" s="6">
        <v>2441238</v>
      </c>
      <c r="I170" s="12">
        <f t="shared" si="110"/>
        <v>4882476</v>
      </c>
      <c r="J170" s="6">
        <v>1777212.4096679999</v>
      </c>
      <c r="K170" s="12">
        <f t="shared" si="111"/>
        <v>14217699.277344</v>
      </c>
      <c r="L170" s="6">
        <f t="shared" si="112"/>
        <v>73.628615999999994</v>
      </c>
      <c r="M170" s="6">
        <f t="shared" si="113"/>
        <v>5242880</v>
      </c>
      <c r="N170" s="13">
        <f t="shared" si="114"/>
        <v>0.3434083043084375</v>
      </c>
      <c r="O170" s="13">
        <f t="shared" si="109"/>
        <v>1.3333333333333333</v>
      </c>
      <c r="P170" s="7">
        <f t="shared" si="115"/>
        <v>0</v>
      </c>
      <c r="Q170" s="7">
        <f t="shared" si="116"/>
        <v>3.3205970958806183E-3</v>
      </c>
      <c r="R170" s="6">
        <f t="shared" si="117"/>
        <v>3.3205970958806183E-3</v>
      </c>
      <c r="S170" s="6">
        <f t="shared" si="118"/>
        <v>3.3205970958806183E-3</v>
      </c>
      <c r="T170" s="7">
        <f t="shared" si="119"/>
        <v>0</v>
      </c>
      <c r="U170" s="7">
        <f t="shared" si="120"/>
        <v>0.19968933852659598</v>
      </c>
      <c r="V170" s="7">
        <f t="shared" si="121"/>
        <v>0.76599996474467547</v>
      </c>
      <c r="W170" s="6">
        <f t="shared" si="122"/>
        <v>0.96568930327127145</v>
      </c>
      <c r="X170" s="6">
        <v>3.5040000000000002E-3</v>
      </c>
      <c r="Y170" s="6">
        <v>1.0127727999988319</v>
      </c>
      <c r="Z170" s="3">
        <f t="shared" si="123"/>
        <v>1.3934006849315068</v>
      </c>
      <c r="AA170" s="3">
        <f t="shared" si="124"/>
        <v>32.460500633205477</v>
      </c>
      <c r="AB170" s="6">
        <f t="shared" si="125"/>
        <v>5.2341011449595269</v>
      </c>
      <c r="AC170" s="6">
        <f t="shared" si="128"/>
        <v>5.2341011449595269</v>
      </c>
      <c r="AD170" s="6">
        <f t="shared" si="126"/>
        <v>4.6489693174633748</v>
      </c>
    </row>
    <row r="171" spans="6:30">
      <c r="F171" s="6">
        <f t="shared" si="127"/>
        <v>73643192</v>
      </c>
      <c r="G171" s="6">
        <v>227362</v>
      </c>
      <c r="H171" s="6">
        <v>5757996</v>
      </c>
      <c r="I171" s="12">
        <f t="shared" si="110"/>
        <v>11515992</v>
      </c>
      <c r="J171" s="6">
        <v>2316293.0388179999</v>
      </c>
      <c r="K171" s="12">
        <f t="shared" si="111"/>
        <v>18530344.310543999</v>
      </c>
      <c r="L171" s="6">
        <f t="shared" si="112"/>
        <v>73.643191999999999</v>
      </c>
      <c r="M171" s="6">
        <f t="shared" si="113"/>
        <v>5242880</v>
      </c>
      <c r="N171" s="13">
        <f t="shared" si="114"/>
        <v>0.62146670385650937</v>
      </c>
      <c r="O171" s="13">
        <f t="shared" si="109"/>
        <v>1.3333333333333333</v>
      </c>
      <c r="P171" s="7">
        <f t="shared" si="115"/>
        <v>0</v>
      </c>
      <c r="Q171" s="7">
        <f t="shared" si="116"/>
        <v>4.3278315501659049E-3</v>
      </c>
      <c r="R171" s="6">
        <f t="shared" si="117"/>
        <v>4.3278315501659049E-3</v>
      </c>
      <c r="S171" s="6">
        <f t="shared" si="118"/>
        <v>4.3278315501659049E-3</v>
      </c>
      <c r="T171" s="7">
        <f t="shared" si="119"/>
        <v>0</v>
      </c>
      <c r="U171" s="7">
        <f t="shared" si="120"/>
        <v>0.26026096950433286</v>
      </c>
      <c r="V171" s="7">
        <f t="shared" si="121"/>
        <v>0.65713353139911368</v>
      </c>
      <c r="W171" s="6">
        <f t="shared" si="122"/>
        <v>0.91739450090344654</v>
      </c>
      <c r="X171" s="6">
        <v>3.006E-3</v>
      </c>
      <c r="Y171" s="6">
        <v>0.90195029999999998</v>
      </c>
      <c r="Z171" s="3">
        <f t="shared" si="123"/>
        <v>3.8310019960079842</v>
      </c>
      <c r="AA171" s="3">
        <f t="shared" si="124"/>
        <v>49.315620254275444</v>
      </c>
      <c r="AB171" s="6">
        <f t="shared" si="125"/>
        <v>43.97310546127428</v>
      </c>
      <c r="AC171" s="6">
        <f t="shared" si="128"/>
        <v>43.97310546127428</v>
      </c>
      <c r="AD171" s="6">
        <f t="shared" si="126"/>
        <v>1.7123117430579666</v>
      </c>
    </row>
    <row r="172" spans="6:30">
      <c r="F172" s="6">
        <f t="shared" si="127"/>
        <v>74500488</v>
      </c>
      <c r="G172" s="6">
        <v>806529</v>
      </c>
      <c r="H172" s="6">
        <v>4864159</v>
      </c>
      <c r="I172" s="12">
        <f t="shared" si="110"/>
        <v>9728318</v>
      </c>
      <c r="J172" s="6">
        <v>2092578.2143550001</v>
      </c>
      <c r="K172" s="12">
        <f t="shared" si="111"/>
        <v>16740625.71484</v>
      </c>
      <c r="L172" s="6">
        <f t="shared" si="112"/>
        <v>74.500488000000004</v>
      </c>
      <c r="M172" s="6">
        <f t="shared" si="113"/>
        <v>5242880</v>
      </c>
      <c r="N172" s="13">
        <f t="shared" si="114"/>
        <v>0.58112033359518778</v>
      </c>
      <c r="O172" s="13">
        <f t="shared" si="109"/>
        <v>1.3333333333333333</v>
      </c>
      <c r="P172" s="7">
        <f t="shared" si="115"/>
        <v>0</v>
      </c>
      <c r="Q172" s="7">
        <f t="shared" si="116"/>
        <v>3.9098360464342747E-3</v>
      </c>
      <c r="R172" s="6">
        <f t="shared" si="117"/>
        <v>3.9098360464342747E-3</v>
      </c>
      <c r="S172" s="6">
        <f t="shared" si="118"/>
        <v>3.9098360464342747E-3</v>
      </c>
      <c r="T172" s="7">
        <f t="shared" si="119"/>
        <v>0</v>
      </c>
      <c r="U172" s="7">
        <f t="shared" si="120"/>
        <v>0.23512415126438183</v>
      </c>
      <c r="V172" s="7">
        <f t="shared" si="121"/>
        <v>0.61669118166230874</v>
      </c>
      <c r="W172" s="6">
        <f t="shared" si="122"/>
        <v>0.85181533292669054</v>
      </c>
      <c r="X172" s="6">
        <v>2.8210000000000002E-3</v>
      </c>
      <c r="Y172" s="6">
        <v>0.86842917777652395</v>
      </c>
      <c r="Z172" s="3">
        <f t="shared" si="123"/>
        <v>3.4485352711804325</v>
      </c>
      <c r="AA172" s="3">
        <f t="shared" si="124"/>
        <v>47.474301920850763</v>
      </c>
      <c r="AB172" s="6">
        <f t="shared" si="125"/>
        <v>38.597520256443616</v>
      </c>
      <c r="AC172" s="6">
        <f t="shared" si="128"/>
        <v>38.597520256443616</v>
      </c>
      <c r="AD172" s="6">
        <f t="shared" si="126"/>
        <v>1.9130915076311168</v>
      </c>
    </row>
    <row r="173" spans="6:30">
      <c r="F173" s="6">
        <f t="shared" si="127"/>
        <v>75427324</v>
      </c>
      <c r="G173" s="6">
        <v>199187</v>
      </c>
      <c r="H173" s="6">
        <v>5953632</v>
      </c>
      <c r="I173" s="12">
        <f t="shared" si="110"/>
        <v>11907264</v>
      </c>
      <c r="J173" s="6">
        <v>2383285.7143549998</v>
      </c>
      <c r="K173" s="12">
        <f t="shared" si="111"/>
        <v>19066285.714839999</v>
      </c>
      <c r="L173" s="6">
        <f t="shared" si="112"/>
        <v>75.427323999999999</v>
      </c>
      <c r="M173" s="6">
        <f t="shared" si="113"/>
        <v>5242880</v>
      </c>
      <c r="N173" s="13">
        <f t="shared" si="114"/>
        <v>0.62451933103740986</v>
      </c>
      <c r="O173" s="13">
        <f t="shared" si="109"/>
        <v>1.3333333333333333</v>
      </c>
      <c r="P173" s="7">
        <f t="shared" si="115"/>
        <v>0</v>
      </c>
      <c r="Q173" s="7">
        <f t="shared" si="116"/>
        <v>4.4530026791898079E-3</v>
      </c>
      <c r="R173" s="6">
        <f t="shared" si="117"/>
        <v>4.4530026791898079E-3</v>
      </c>
      <c r="S173" s="6">
        <f t="shared" si="118"/>
        <v>4.4530026791898079E-3</v>
      </c>
      <c r="T173" s="7">
        <f t="shared" si="119"/>
        <v>0</v>
      </c>
      <c r="U173" s="7">
        <f t="shared" si="120"/>
        <v>0.26778833257660034</v>
      </c>
      <c r="V173" s="7">
        <f t="shared" si="121"/>
        <v>0.65691492410323904</v>
      </c>
      <c r="W173" s="6">
        <f t="shared" si="122"/>
        <v>0.92470325667983944</v>
      </c>
      <c r="X173" s="6">
        <v>3.0049999999999999E-3</v>
      </c>
      <c r="Y173" s="6">
        <v>0.89450654545536501</v>
      </c>
      <c r="Z173" s="3">
        <f t="shared" si="123"/>
        <v>3.9624838602329455</v>
      </c>
      <c r="AA173" s="3">
        <f t="shared" si="124"/>
        <v>50.758830522036604</v>
      </c>
      <c r="AB173" s="6">
        <f t="shared" si="125"/>
        <v>48.186445230942034</v>
      </c>
      <c r="AC173" s="6">
        <f t="shared" si="128"/>
        <v>48.186445230942034</v>
      </c>
      <c r="AD173" s="6">
        <f t="shared" si="126"/>
        <v>3.3757954458681168</v>
      </c>
    </row>
    <row r="174" spans="6:30">
      <c r="F174" s="6">
        <f t="shared" si="127"/>
        <v>75472412</v>
      </c>
      <c r="G174" s="6">
        <v>217918</v>
      </c>
      <c r="H174" s="6">
        <v>5926171</v>
      </c>
      <c r="I174" s="12">
        <f t="shared" si="110"/>
        <v>11852342</v>
      </c>
      <c r="J174" s="6">
        <v>2374401.5605469998</v>
      </c>
      <c r="K174" s="12">
        <f t="shared" si="111"/>
        <v>18995212.484375998</v>
      </c>
      <c r="L174" s="6">
        <f t="shared" si="112"/>
        <v>75.472412000000006</v>
      </c>
      <c r="M174" s="6">
        <f t="shared" si="113"/>
        <v>5242880</v>
      </c>
      <c r="N174" s="13">
        <f t="shared" si="114"/>
        <v>0.62396469688079692</v>
      </c>
      <c r="O174" s="13">
        <f t="shared" si="109"/>
        <v>1.3333333333333333</v>
      </c>
      <c r="P174" s="7">
        <f t="shared" si="115"/>
        <v>0</v>
      </c>
      <c r="Q174" s="7">
        <f t="shared" si="116"/>
        <v>4.4364032591240245E-3</v>
      </c>
      <c r="R174" s="6">
        <f t="shared" si="117"/>
        <v>4.4364032591240245E-3</v>
      </c>
      <c r="S174" s="6">
        <f t="shared" si="118"/>
        <v>4.4364032591240245E-3</v>
      </c>
      <c r="T174" s="7">
        <f t="shared" si="119"/>
        <v>0</v>
      </c>
      <c r="U174" s="7">
        <f t="shared" si="120"/>
        <v>0.26679010029573336</v>
      </c>
      <c r="V174" s="7">
        <f t="shared" si="121"/>
        <v>0.64817063226825422</v>
      </c>
      <c r="W174" s="6">
        <f t="shared" si="122"/>
        <v>0.91496073256398758</v>
      </c>
      <c r="X174" s="6">
        <v>2.9650000000000002E-3</v>
      </c>
      <c r="Y174" s="6">
        <v>0.90245705000000009</v>
      </c>
      <c r="Z174" s="3">
        <f t="shared" si="123"/>
        <v>3.9974172006745361</v>
      </c>
      <c r="AA174" s="3">
        <f t="shared" si="124"/>
        <v>51.251838069142657</v>
      </c>
      <c r="AB174" s="6">
        <f t="shared" si="125"/>
        <v>49.625742297606209</v>
      </c>
      <c r="AC174" s="6">
        <f t="shared" si="128"/>
        <v>49.625742297606209</v>
      </c>
      <c r="AD174" s="6">
        <f t="shared" si="126"/>
        <v>1.3855155282999321</v>
      </c>
    </row>
    <row r="175" spans="6:30">
      <c r="F175" s="6">
        <f t="shared" si="127"/>
        <v>75521600</v>
      </c>
      <c r="G175" s="6">
        <v>440020</v>
      </c>
      <c r="H175" s="6">
        <v>5560100</v>
      </c>
      <c r="I175" s="12">
        <f t="shared" si="110"/>
        <v>11120200</v>
      </c>
      <c r="J175" s="6">
        <v>1241295.282104</v>
      </c>
      <c r="K175" s="12">
        <f t="shared" si="111"/>
        <v>9930362.2568319999</v>
      </c>
      <c r="L175" s="6">
        <f t="shared" si="112"/>
        <v>75.521600000000007</v>
      </c>
      <c r="M175" s="6">
        <f t="shared" si="113"/>
        <v>5242880</v>
      </c>
      <c r="N175" s="13">
        <f t="shared" si="114"/>
        <v>1.1198181609487008</v>
      </c>
      <c r="O175" s="13">
        <f t="shared" si="109"/>
        <v>1.3333333333333333</v>
      </c>
      <c r="P175" s="7">
        <f t="shared" si="115"/>
        <v>0</v>
      </c>
      <c r="Q175" s="7">
        <f t="shared" si="116"/>
        <v>2.319273423065313E-3</v>
      </c>
      <c r="R175" s="6">
        <f t="shared" si="117"/>
        <v>2.319273423065313E-3</v>
      </c>
      <c r="S175" s="6">
        <f t="shared" si="118"/>
        <v>2.319273423065313E-3</v>
      </c>
      <c r="T175" s="7">
        <f t="shared" si="119"/>
        <v>0</v>
      </c>
      <c r="U175" s="7">
        <f t="shared" si="120"/>
        <v>0.13947316170599844</v>
      </c>
      <c r="V175" s="7">
        <f t="shared" si="121"/>
        <v>0.39305591798257034</v>
      </c>
      <c r="W175" s="6">
        <f t="shared" si="122"/>
        <v>0.53252907968856877</v>
      </c>
      <c r="X175" s="6">
        <v>1.7979999999999999E-3</v>
      </c>
      <c r="Y175" s="6">
        <v>0.54561594285688597</v>
      </c>
      <c r="Z175" s="3">
        <f t="shared" si="123"/>
        <v>6.1847608453837601</v>
      </c>
      <c r="AA175" s="3">
        <f t="shared" si="124"/>
        <v>44.184036737850946</v>
      </c>
      <c r="AB175" s="6">
        <f t="shared" si="125"/>
        <v>28.991847778938439</v>
      </c>
      <c r="AC175" s="6">
        <f t="shared" si="128"/>
        <v>28.991847778938439</v>
      </c>
      <c r="AD175" s="6">
        <f t="shared" si="126"/>
        <v>2.3985485284380439</v>
      </c>
    </row>
    <row r="176" spans="6:30">
      <c r="F176" s="6">
        <f t="shared" si="127"/>
        <v>76607116</v>
      </c>
      <c r="G176" s="6">
        <v>735323</v>
      </c>
      <c r="H176" s="6">
        <v>5158388</v>
      </c>
      <c r="I176" s="12">
        <f t="shared" si="110"/>
        <v>10316776</v>
      </c>
      <c r="J176" s="6">
        <v>1255705.8558350001</v>
      </c>
      <c r="K176" s="12">
        <f t="shared" si="111"/>
        <v>10045646.84668</v>
      </c>
      <c r="L176" s="6">
        <f t="shared" si="112"/>
        <v>76.607116000000005</v>
      </c>
      <c r="M176" s="6">
        <f t="shared" si="113"/>
        <v>5242880</v>
      </c>
      <c r="N176" s="13">
        <f t="shared" si="114"/>
        <v>1.0269897157901391</v>
      </c>
      <c r="O176" s="13">
        <f t="shared" si="109"/>
        <v>1.3333333333333333</v>
      </c>
      <c r="P176" s="7">
        <f t="shared" si="115"/>
        <v>0</v>
      </c>
      <c r="Q176" s="7">
        <f t="shared" si="116"/>
        <v>2.3461985722600968E-3</v>
      </c>
      <c r="R176" s="6">
        <f t="shared" si="117"/>
        <v>2.3461985722600968E-3</v>
      </c>
      <c r="S176" s="6">
        <f t="shared" si="118"/>
        <v>2.3461985722600968E-3</v>
      </c>
      <c r="T176" s="7">
        <f t="shared" si="119"/>
        <v>0</v>
      </c>
      <c r="U176" s="7">
        <f t="shared" si="120"/>
        <v>0.14109234797798137</v>
      </c>
      <c r="V176" s="7">
        <f t="shared" si="121"/>
        <v>0.44814495654297515</v>
      </c>
      <c r="W176" s="6">
        <f t="shared" si="122"/>
        <v>0.58923730452095646</v>
      </c>
      <c r="X176" s="6">
        <v>2.0500000000000002E-3</v>
      </c>
      <c r="Y176" s="6">
        <v>0.60205766666735006</v>
      </c>
      <c r="Z176" s="3">
        <f t="shared" si="123"/>
        <v>5.0325736585365846</v>
      </c>
      <c r="AA176" s="3">
        <f t="shared" si="124"/>
        <v>39.202524279726831</v>
      </c>
      <c r="AB176" s="6">
        <f t="shared" si="125"/>
        <v>14.448710841955933</v>
      </c>
      <c r="AC176" s="6">
        <f t="shared" si="128"/>
        <v>14.448710841955933</v>
      </c>
      <c r="AD176" s="6">
        <f t="shared" si="126"/>
        <v>2.1294242821223173</v>
      </c>
    </row>
    <row r="177" spans="6:30">
      <c r="F177" s="6">
        <f t="shared" si="127"/>
        <v>77460444</v>
      </c>
      <c r="G177" s="6">
        <v>213453</v>
      </c>
      <c r="H177" s="6">
        <v>6099282</v>
      </c>
      <c r="I177" s="12">
        <f t="shared" si="110"/>
        <v>12198564</v>
      </c>
      <c r="J177" s="6">
        <v>2409435.1818849999</v>
      </c>
      <c r="K177" s="12">
        <f t="shared" si="111"/>
        <v>19275481.455079999</v>
      </c>
      <c r="L177" s="6">
        <f t="shared" si="112"/>
        <v>77.460443999999995</v>
      </c>
      <c r="M177" s="6">
        <f t="shared" si="113"/>
        <v>5242880</v>
      </c>
      <c r="N177" s="13">
        <f t="shared" si="114"/>
        <v>0.632853920065644</v>
      </c>
      <c r="O177" s="13">
        <f t="shared" si="109"/>
        <v>1.3333333333333333</v>
      </c>
      <c r="P177" s="7">
        <f t="shared" si="115"/>
        <v>0</v>
      </c>
      <c r="Q177" s="7">
        <f t="shared" si="116"/>
        <v>4.5018611304737275E-3</v>
      </c>
      <c r="R177" s="6">
        <f t="shared" si="117"/>
        <v>4.5018611304737275E-3</v>
      </c>
      <c r="S177" s="6">
        <f t="shared" si="118"/>
        <v>4.5018611304737275E-3</v>
      </c>
      <c r="T177" s="7">
        <f t="shared" si="119"/>
        <v>0</v>
      </c>
      <c r="U177" s="7">
        <f t="shared" si="120"/>
        <v>0.27072651252936353</v>
      </c>
      <c r="V177" s="7">
        <f t="shared" si="121"/>
        <v>0.66172428461248078</v>
      </c>
      <c r="W177" s="6">
        <f t="shared" si="122"/>
        <v>0.93245079714184431</v>
      </c>
      <c r="X177" s="6">
        <v>3.0270000000000002E-3</v>
      </c>
      <c r="Y177" s="6">
        <v>0.90746708181845703</v>
      </c>
      <c r="Z177" s="3">
        <f t="shared" si="123"/>
        <v>4.0299187314172444</v>
      </c>
      <c r="AA177" s="3">
        <f t="shared" si="124"/>
        <v>50.942798691985459</v>
      </c>
      <c r="AB177" s="6">
        <f t="shared" si="125"/>
        <v>48.72352594891732</v>
      </c>
      <c r="AC177" s="6">
        <f t="shared" si="128"/>
        <v>48.72352594891732</v>
      </c>
      <c r="AD177" s="6">
        <f t="shared" si="126"/>
        <v>2.7531263473847289</v>
      </c>
    </row>
    <row r="178" spans="6:30">
      <c r="F178" s="6">
        <f t="shared" si="127"/>
        <v>79589028</v>
      </c>
      <c r="G178" s="6">
        <v>916428</v>
      </c>
      <c r="H178" s="6">
        <v>5105039</v>
      </c>
      <c r="I178" s="12">
        <f t="shared" si="110"/>
        <v>10210078</v>
      </c>
      <c r="J178" s="6">
        <v>1191143.9777830001</v>
      </c>
      <c r="K178" s="12">
        <f t="shared" si="111"/>
        <v>9529151.8222640008</v>
      </c>
      <c r="L178" s="6">
        <f t="shared" si="112"/>
        <v>79.589027999999999</v>
      </c>
      <c r="M178" s="6">
        <f t="shared" si="113"/>
        <v>5242880</v>
      </c>
      <c r="N178" s="13">
        <f t="shared" si="114"/>
        <v>1.0714571653843394</v>
      </c>
      <c r="O178" s="13">
        <f t="shared" si="109"/>
        <v>1.3333333333333333</v>
      </c>
      <c r="P178" s="7">
        <f t="shared" si="115"/>
        <v>0</v>
      </c>
      <c r="Q178" s="7">
        <f t="shared" si="116"/>
        <v>2.2255692183360386E-3</v>
      </c>
      <c r="R178" s="6">
        <f t="shared" si="117"/>
        <v>2.2255692183360386E-3</v>
      </c>
      <c r="S178" s="6">
        <f t="shared" si="118"/>
        <v>2.2255692183360386E-3</v>
      </c>
      <c r="T178" s="7">
        <f t="shared" si="119"/>
        <v>0</v>
      </c>
      <c r="U178" s="7">
        <f t="shared" si="120"/>
        <v>0.13383811170768264</v>
      </c>
      <c r="V178" s="7">
        <f t="shared" si="121"/>
        <v>0.59789095421709115</v>
      </c>
      <c r="W178" s="6">
        <f t="shared" si="122"/>
        <v>0.73172906592477382</v>
      </c>
      <c r="X178" s="6">
        <v>2.735E-3</v>
      </c>
      <c r="Y178" s="6">
        <v>0.76842559999999993</v>
      </c>
      <c r="Z178" s="3">
        <f t="shared" si="123"/>
        <v>3.7331180987202925</v>
      </c>
      <c r="AA178" s="3">
        <f t="shared" si="124"/>
        <v>27.87320459894406</v>
      </c>
      <c r="AB178" s="6">
        <f t="shared" si="125"/>
        <v>18.626353991369704</v>
      </c>
      <c r="AC178" s="6">
        <f t="shared" si="128"/>
        <v>18.626353991369704</v>
      </c>
      <c r="AD178" s="6">
        <f t="shared" si="126"/>
        <v>4.775548091477706</v>
      </c>
    </row>
    <row r="179" spans="6:30">
      <c r="F179" s="6">
        <f t="shared" si="127"/>
        <v>80166968</v>
      </c>
      <c r="G179" s="6">
        <v>224617</v>
      </c>
      <c r="H179" s="6">
        <v>6306219</v>
      </c>
      <c r="I179" s="12">
        <f t="shared" si="110"/>
        <v>12612438</v>
      </c>
      <c r="J179" s="6">
        <v>2518690.7822270002</v>
      </c>
      <c r="K179" s="12">
        <f t="shared" si="111"/>
        <v>20149526.257816002</v>
      </c>
      <c r="L179" s="6">
        <f t="shared" si="112"/>
        <v>80.166967999999997</v>
      </c>
      <c r="M179" s="6">
        <f t="shared" si="113"/>
        <v>5242880</v>
      </c>
      <c r="N179" s="13">
        <f t="shared" si="114"/>
        <v>0.62594216055613883</v>
      </c>
      <c r="O179" s="13">
        <f t="shared" si="109"/>
        <v>1.3333333333333333</v>
      </c>
      <c r="P179" s="7">
        <f t="shared" si="115"/>
        <v>0</v>
      </c>
      <c r="Q179" s="7">
        <f t="shared" si="116"/>
        <v>4.7059975787849982E-3</v>
      </c>
      <c r="R179" s="6">
        <f t="shared" si="117"/>
        <v>4.7059975787849982E-3</v>
      </c>
      <c r="S179" s="6">
        <f t="shared" si="118"/>
        <v>4.7059975787849982E-3</v>
      </c>
      <c r="T179" s="7">
        <f t="shared" si="119"/>
        <v>0</v>
      </c>
      <c r="U179" s="7">
        <f t="shared" si="120"/>
        <v>0.28300257950027546</v>
      </c>
      <c r="V179" s="7">
        <f t="shared" si="121"/>
        <v>0.7220598982738764</v>
      </c>
      <c r="W179" s="6">
        <f t="shared" si="122"/>
        <v>1.0050624777741519</v>
      </c>
      <c r="X179" s="6">
        <v>3.3029999999999999E-3</v>
      </c>
      <c r="Y179" s="6">
        <v>0.97597644545514595</v>
      </c>
      <c r="Z179" s="3">
        <f t="shared" si="123"/>
        <v>3.8184795640326978</v>
      </c>
      <c r="AA179" s="3">
        <f t="shared" si="124"/>
        <v>48.802970046178629</v>
      </c>
      <c r="AB179" s="6">
        <f t="shared" si="125"/>
        <v>42.476463178474063</v>
      </c>
      <c r="AC179" s="6">
        <f t="shared" si="128"/>
        <v>42.476463178474063</v>
      </c>
      <c r="AD179" s="6">
        <f t="shared" si="126"/>
        <v>2.9801981855660178</v>
      </c>
    </row>
    <row r="180" spans="6:30">
      <c r="F180" s="6">
        <f t="shared" si="127"/>
        <v>80633316</v>
      </c>
      <c r="G180" s="6">
        <v>84414</v>
      </c>
      <c r="H180" s="6">
        <v>6578753</v>
      </c>
      <c r="I180" s="12">
        <f t="shared" si="110"/>
        <v>13157506</v>
      </c>
      <c r="J180" s="6">
        <v>2582283.6147460002</v>
      </c>
      <c r="K180" s="12">
        <f t="shared" si="111"/>
        <v>20658268.917968001</v>
      </c>
      <c r="L180" s="6">
        <f t="shared" si="112"/>
        <v>80.633315999999994</v>
      </c>
      <c r="M180" s="6">
        <f t="shared" si="113"/>
        <v>5242880</v>
      </c>
      <c r="N180" s="13">
        <f t="shared" si="114"/>
        <v>0.63691232078772864</v>
      </c>
      <c r="O180" s="13">
        <f t="shared" si="109"/>
        <v>1.3333333333333333</v>
      </c>
      <c r="P180" s="7">
        <f t="shared" si="115"/>
        <v>0</v>
      </c>
      <c r="Q180" s="7">
        <f t="shared" si="116"/>
        <v>4.8248163389020635E-3</v>
      </c>
      <c r="R180" s="6">
        <f t="shared" si="117"/>
        <v>4.8248163389020635E-3</v>
      </c>
      <c r="S180" s="6">
        <f t="shared" si="118"/>
        <v>4.8248163389020635E-3</v>
      </c>
      <c r="T180" s="7">
        <f t="shared" si="119"/>
        <v>0</v>
      </c>
      <c r="U180" s="7">
        <f t="shared" si="120"/>
        <v>0.29014793285909202</v>
      </c>
      <c r="V180" s="7">
        <f t="shared" si="121"/>
        <v>1.5835912513157617</v>
      </c>
      <c r="W180" s="6">
        <f t="shared" si="122"/>
        <v>1.8737391841748536</v>
      </c>
      <c r="X180" s="6">
        <v>7.2439999999999996E-3</v>
      </c>
      <c r="Y180" s="6">
        <v>1.853981066664252</v>
      </c>
      <c r="Z180" s="3">
        <f t="shared" si="123"/>
        <v>1.8163315847598014</v>
      </c>
      <c r="AA180" s="3">
        <f t="shared" si="124"/>
        <v>22.814211946955275</v>
      </c>
      <c r="AB180" s="6">
        <f t="shared" si="125"/>
        <v>33.395688308916846</v>
      </c>
      <c r="AC180" s="6">
        <f t="shared" si="128"/>
        <v>33.395688308916846</v>
      </c>
      <c r="AD180" s="6">
        <f t="shared" si="126"/>
        <v>1.065713014327117</v>
      </c>
    </row>
    <row r="181" spans="6:30">
      <c r="F181" s="6">
        <f t="shared" si="127"/>
        <v>81645720</v>
      </c>
      <c r="G181" s="6">
        <v>25626</v>
      </c>
      <c r="H181" s="6">
        <v>6761100</v>
      </c>
      <c r="I181" s="12">
        <f t="shared" si="110"/>
        <v>13522200</v>
      </c>
      <c r="J181" s="6">
        <v>1269544.189453</v>
      </c>
      <c r="K181" s="12">
        <f t="shared" si="111"/>
        <v>10156353.515624</v>
      </c>
      <c r="L181" s="6">
        <f t="shared" si="112"/>
        <v>81.645719999999997</v>
      </c>
      <c r="M181" s="6">
        <f t="shared" si="113"/>
        <v>5242880</v>
      </c>
      <c r="N181" s="13">
        <f t="shared" si="114"/>
        <v>1.3314030453152461</v>
      </c>
      <c r="O181" s="13">
        <f t="shared" si="109"/>
        <v>1.3333333333333333</v>
      </c>
      <c r="P181" s="7">
        <f t="shared" si="115"/>
        <v>0</v>
      </c>
      <c r="Q181" s="7">
        <f t="shared" si="116"/>
        <v>2.3720545308240715E-3</v>
      </c>
      <c r="R181" s="6">
        <f t="shared" si="117"/>
        <v>2.3720545308240715E-3</v>
      </c>
      <c r="S181" s="6">
        <f t="shared" si="118"/>
        <v>2.3720545308240715E-3</v>
      </c>
      <c r="T181" s="7">
        <f t="shared" si="119"/>
        <v>0</v>
      </c>
      <c r="U181" s="7">
        <f t="shared" si="120"/>
        <v>0.14264723678668884</v>
      </c>
      <c r="V181" s="7">
        <f t="shared" si="121"/>
        <v>0.69954334679879038</v>
      </c>
      <c r="W181" s="6">
        <f t="shared" si="122"/>
        <v>0.84219058358547927</v>
      </c>
      <c r="X181" s="6">
        <v>3.2000000000000002E-3</v>
      </c>
      <c r="Y181" s="6">
        <v>0.84334545454400001</v>
      </c>
      <c r="Z181" s="3">
        <f t="shared" si="123"/>
        <v>4.2256875000000003</v>
      </c>
      <c r="AA181" s="3">
        <f t="shared" si="124"/>
        <v>25.390883789059998</v>
      </c>
      <c r="AB181" s="6">
        <f t="shared" si="125"/>
        <v>25.873295911747768</v>
      </c>
      <c r="AC181" s="6">
        <f t="shared" si="128"/>
        <v>25.873295911747768</v>
      </c>
      <c r="AD181" s="6">
        <f t="shared" si="126"/>
        <v>0.13693925215322117</v>
      </c>
    </row>
    <row r="182" spans="6:30">
      <c r="F182" s="6">
        <f t="shared" si="127"/>
        <v>83411048</v>
      </c>
      <c r="G182" s="6">
        <v>1228045</v>
      </c>
      <c r="H182" s="6">
        <v>4904179</v>
      </c>
      <c r="I182" s="12">
        <f t="shared" si="110"/>
        <v>9808358</v>
      </c>
      <c r="J182" s="6">
        <v>2177308.624268</v>
      </c>
      <c r="K182" s="12">
        <f t="shared" si="111"/>
        <v>17418468.994144</v>
      </c>
      <c r="L182" s="6">
        <f t="shared" si="112"/>
        <v>83.411047999999994</v>
      </c>
      <c r="M182" s="6">
        <f t="shared" si="113"/>
        <v>5242880</v>
      </c>
      <c r="N182" s="13">
        <f t="shared" si="114"/>
        <v>0.56310103966643221</v>
      </c>
      <c r="O182" s="13">
        <f t="shared" si="109"/>
        <v>1.3333333333333333</v>
      </c>
      <c r="P182" s="7">
        <f t="shared" si="115"/>
        <v>0</v>
      </c>
      <c r="Q182" s="7">
        <f t="shared" si="116"/>
        <v>4.0681488916289813E-3</v>
      </c>
      <c r="R182" s="6">
        <f t="shared" si="117"/>
        <v>4.0681488916289813E-3</v>
      </c>
      <c r="S182" s="6">
        <f t="shared" si="118"/>
        <v>4.0681488916289813E-3</v>
      </c>
      <c r="T182" s="7">
        <f t="shared" si="119"/>
        <v>0</v>
      </c>
      <c r="U182" s="7">
        <f t="shared" si="120"/>
        <v>0.24464454365899438</v>
      </c>
      <c r="V182" s="7">
        <f t="shared" si="121"/>
        <v>1.0549988098909258</v>
      </c>
      <c r="W182" s="6">
        <f t="shared" si="122"/>
        <v>1.2996433535499201</v>
      </c>
      <c r="X182" s="6">
        <v>4.8260000000000004E-3</v>
      </c>
      <c r="Y182" s="6">
        <v>1.3375258999999999</v>
      </c>
      <c r="Z182" s="3">
        <f t="shared" si="123"/>
        <v>2.0323990882718608</v>
      </c>
      <c r="AA182" s="3">
        <f t="shared" si="124"/>
        <v>28.874378771892246</v>
      </c>
      <c r="AB182" s="6">
        <f t="shared" si="125"/>
        <v>15.703504110464547</v>
      </c>
      <c r="AC182" s="6">
        <f t="shared" si="128"/>
        <v>15.703504110464547</v>
      </c>
      <c r="AD182" s="6">
        <f t="shared" si="126"/>
        <v>2.8322850757566509</v>
      </c>
    </row>
    <row r="183" spans="6:30">
      <c r="F183" s="6">
        <f t="shared" si="127"/>
        <v>84692044</v>
      </c>
      <c r="G183" s="6">
        <v>659033</v>
      </c>
      <c r="H183" s="6">
        <v>5959282</v>
      </c>
      <c r="I183" s="12">
        <f t="shared" si="110"/>
        <v>11918564</v>
      </c>
      <c r="J183" s="6">
        <v>1396787.6008299999</v>
      </c>
      <c r="K183" s="12">
        <f t="shared" si="111"/>
        <v>11174300.806639999</v>
      </c>
      <c r="L183" s="6">
        <f t="shared" si="112"/>
        <v>84.692043999999996</v>
      </c>
      <c r="M183" s="6">
        <f t="shared" si="113"/>
        <v>5242880</v>
      </c>
      <c r="N183" s="13">
        <f t="shared" si="114"/>
        <v>1.0666049004979126</v>
      </c>
      <c r="O183" s="13">
        <f t="shared" si="109"/>
        <v>1.3333333333333333</v>
      </c>
      <c r="P183" s="7">
        <f t="shared" si="115"/>
        <v>0</v>
      </c>
      <c r="Q183" s="7">
        <f t="shared" si="116"/>
        <v>2.6097999460540609E-3</v>
      </c>
      <c r="R183" s="6">
        <f t="shared" si="117"/>
        <v>2.6097999460540609E-3</v>
      </c>
      <c r="S183" s="6">
        <f t="shared" si="118"/>
        <v>2.6097999460540609E-3</v>
      </c>
      <c r="T183" s="7">
        <f t="shared" si="119"/>
        <v>0</v>
      </c>
      <c r="U183" s="7">
        <f t="shared" si="120"/>
        <v>0.15694443193990482</v>
      </c>
      <c r="V183" s="7">
        <f t="shared" si="121"/>
        <v>0.42847029991425911</v>
      </c>
      <c r="W183" s="6">
        <f t="shared" si="122"/>
        <v>0.58541473185416393</v>
      </c>
      <c r="X183" s="6">
        <v>1.9599999999999999E-3</v>
      </c>
      <c r="Y183" s="6">
        <v>0.59421599999915997</v>
      </c>
      <c r="Z183" s="3">
        <f t="shared" si="123"/>
        <v>6.0808999999999997</v>
      </c>
      <c r="AA183" s="3">
        <f t="shared" si="124"/>
        <v>45.609391047510201</v>
      </c>
      <c r="AB183" s="6">
        <f t="shared" si="125"/>
        <v>33.153058472145972</v>
      </c>
      <c r="AC183" s="6">
        <f t="shared" si="128"/>
        <v>33.153058472145972</v>
      </c>
      <c r="AD183" s="6">
        <f t="shared" si="126"/>
        <v>1.4811563715902107</v>
      </c>
    </row>
    <row r="184" spans="6:30">
      <c r="F184" s="6">
        <f t="shared" si="127"/>
        <v>85295700</v>
      </c>
      <c r="G184" s="6">
        <v>245874</v>
      </c>
      <c r="H184" s="6">
        <v>6698185</v>
      </c>
      <c r="I184" s="12">
        <f t="shared" si="110"/>
        <v>13396370</v>
      </c>
      <c r="J184" s="6">
        <v>2677887.3715820001</v>
      </c>
      <c r="K184" s="12">
        <f t="shared" si="111"/>
        <v>21423098.972656</v>
      </c>
      <c r="L184" s="6">
        <f t="shared" si="112"/>
        <v>85.295699999999997</v>
      </c>
      <c r="M184" s="6">
        <f t="shared" si="113"/>
        <v>5242880</v>
      </c>
      <c r="N184" s="13">
        <f t="shared" si="114"/>
        <v>0.62532362927972507</v>
      </c>
      <c r="O184" s="13">
        <f t="shared" si="109"/>
        <v>1.3333333333333333</v>
      </c>
      <c r="P184" s="7">
        <f t="shared" si="115"/>
        <v>0</v>
      </c>
      <c r="Q184" s="7">
        <f t="shared" si="116"/>
        <v>5.0034452723812101E-3</v>
      </c>
      <c r="R184" s="6">
        <f t="shared" si="117"/>
        <v>5.0034452723812101E-3</v>
      </c>
      <c r="S184" s="6">
        <f t="shared" si="118"/>
        <v>5.0034452723812101E-3</v>
      </c>
      <c r="T184" s="7">
        <f t="shared" si="119"/>
        <v>0</v>
      </c>
      <c r="U184" s="7">
        <f t="shared" si="120"/>
        <v>0.30089006523414374</v>
      </c>
      <c r="V184" s="7">
        <f t="shared" si="121"/>
        <v>0.71659471587701096</v>
      </c>
      <c r="W184" s="6">
        <f t="shared" si="122"/>
        <v>1.0174847811111547</v>
      </c>
      <c r="X184" s="6">
        <v>3.2780000000000001E-3</v>
      </c>
      <c r="Y184" s="6">
        <v>1.0016475333344259</v>
      </c>
      <c r="Z184" s="3">
        <f t="shared" si="123"/>
        <v>4.0867510677242223</v>
      </c>
      <c r="AA184" s="3">
        <f t="shared" si="124"/>
        <v>52.283340994889564</v>
      </c>
      <c r="AB184" s="6">
        <f t="shared" si="125"/>
        <v>52.63713460589414</v>
      </c>
      <c r="AC184" s="6">
        <f t="shared" si="128"/>
        <v>52.63713460589414</v>
      </c>
      <c r="AD184" s="6">
        <f t="shared" si="126"/>
        <v>1.5811198300471545</v>
      </c>
    </row>
    <row r="185" spans="6:30">
      <c r="F185" s="6">
        <f t="shared" si="127"/>
        <v>86261676</v>
      </c>
      <c r="G185" s="6">
        <v>36000</v>
      </c>
      <c r="H185" s="6">
        <v>7128473</v>
      </c>
      <c r="I185" s="12">
        <f t="shared" si="110"/>
        <v>14256946</v>
      </c>
      <c r="J185" s="6">
        <v>2809634.8352049999</v>
      </c>
      <c r="K185" s="12">
        <f t="shared" si="111"/>
        <v>22477078.681639999</v>
      </c>
      <c r="L185" s="6">
        <f t="shared" si="112"/>
        <v>86.261675999999994</v>
      </c>
      <c r="M185" s="6">
        <f t="shared" si="113"/>
        <v>5242880</v>
      </c>
      <c r="N185" s="13">
        <f t="shared" si="114"/>
        <v>0.63428820986623724</v>
      </c>
      <c r="O185" s="13">
        <f t="shared" si="109"/>
        <v>1.3333333333333333</v>
      </c>
      <c r="P185" s="7">
        <f t="shared" si="115"/>
        <v>0</v>
      </c>
      <c r="Q185" s="7">
        <f t="shared" si="116"/>
        <v>5.2496061942362941E-3</v>
      </c>
      <c r="R185" s="6">
        <f t="shared" si="117"/>
        <v>5.2496061942362941E-3</v>
      </c>
      <c r="S185" s="6">
        <f t="shared" si="118"/>
        <v>5.2496061942362941E-3</v>
      </c>
      <c r="T185" s="7">
        <f t="shared" si="119"/>
        <v>0</v>
      </c>
      <c r="U185" s="7">
        <f t="shared" si="120"/>
        <v>0.31569334013832268</v>
      </c>
      <c r="V185" s="7">
        <f t="shared" si="121"/>
        <v>0.83486126294518137</v>
      </c>
      <c r="W185" s="6">
        <f t="shared" si="122"/>
        <v>1.1505546030835041</v>
      </c>
      <c r="X185" s="6">
        <v>3.8189999999999999E-3</v>
      </c>
      <c r="Y185" s="6">
        <v>1.122676885712649</v>
      </c>
      <c r="Z185" s="3">
        <f t="shared" si="123"/>
        <v>3.7331620843152655</v>
      </c>
      <c r="AA185" s="3">
        <f t="shared" si="124"/>
        <v>47.084741935878505</v>
      </c>
      <c r="AB185" s="6">
        <f t="shared" si="125"/>
        <v>37.46023027589144</v>
      </c>
      <c r="AC185" s="6">
        <f t="shared" si="128"/>
        <v>37.46023027589144</v>
      </c>
      <c r="AD185" s="6">
        <f t="shared" si="126"/>
        <v>2.4831469967566822</v>
      </c>
    </row>
    <row r="186" spans="6:30">
      <c r="F186" s="6">
        <f t="shared" si="127"/>
        <v>86552936</v>
      </c>
      <c r="G186" s="6">
        <v>63838</v>
      </c>
      <c r="H186" s="6">
        <v>7106348</v>
      </c>
      <c r="I186" s="12">
        <f t="shared" si="110"/>
        <v>14212696</v>
      </c>
      <c r="J186" s="6">
        <v>2803576.3583979998</v>
      </c>
      <c r="K186" s="12">
        <f t="shared" si="111"/>
        <v>22428610.867183998</v>
      </c>
      <c r="L186" s="6">
        <f t="shared" si="112"/>
        <v>86.552936000000003</v>
      </c>
      <c r="M186" s="6">
        <f t="shared" si="113"/>
        <v>5242880</v>
      </c>
      <c r="N186" s="13">
        <f t="shared" si="114"/>
        <v>0.63368596852313486</v>
      </c>
      <c r="O186" s="13">
        <f t="shared" si="109"/>
        <v>1.3333333333333333</v>
      </c>
      <c r="P186" s="7">
        <f t="shared" si="115"/>
        <v>0</v>
      </c>
      <c r="Q186" s="7">
        <f t="shared" si="116"/>
        <v>5.238286354029606E-3</v>
      </c>
      <c r="R186" s="6">
        <f t="shared" si="117"/>
        <v>5.238286354029606E-3</v>
      </c>
      <c r="S186" s="6">
        <f t="shared" si="118"/>
        <v>5.238286354029606E-3</v>
      </c>
      <c r="T186" s="7">
        <f t="shared" si="119"/>
        <v>0</v>
      </c>
      <c r="U186" s="7">
        <f t="shared" si="120"/>
        <v>0.31501260371115886</v>
      </c>
      <c r="V186" s="7">
        <f t="shared" si="121"/>
        <v>0.93061125853826587</v>
      </c>
      <c r="W186" s="6">
        <f t="shared" si="122"/>
        <v>1.2456238622494247</v>
      </c>
      <c r="X186" s="6">
        <v>4.2570000000000004E-3</v>
      </c>
      <c r="Y186" s="6">
        <v>1.2254838750000001</v>
      </c>
      <c r="Z186" s="3">
        <f t="shared" si="123"/>
        <v>3.3386647874089732</v>
      </c>
      <c r="AA186" s="3">
        <f t="shared" si="124"/>
        <v>42.149139520195433</v>
      </c>
      <c r="AB186" s="6">
        <f t="shared" si="125"/>
        <v>23.051124125666092</v>
      </c>
      <c r="AC186" s="6">
        <f t="shared" si="128"/>
        <v>23.051124125666092</v>
      </c>
      <c r="AD186" s="6">
        <f t="shared" si="126"/>
        <v>1.6434314363723928</v>
      </c>
    </row>
    <row r="187" spans="6:30">
      <c r="F187" s="6">
        <f t="shared" si="127"/>
        <v>86984404</v>
      </c>
      <c r="G187" s="6">
        <v>643994</v>
      </c>
      <c r="H187" s="6">
        <v>6175377</v>
      </c>
      <c r="I187" s="12">
        <f t="shared" si="110"/>
        <v>12350754</v>
      </c>
      <c r="J187" s="6">
        <v>1380653.638916</v>
      </c>
      <c r="K187" s="12">
        <f t="shared" si="111"/>
        <v>11045229.111328</v>
      </c>
      <c r="L187" s="6">
        <f t="shared" si="112"/>
        <v>86.984403999999998</v>
      </c>
      <c r="M187" s="6">
        <f t="shared" si="113"/>
        <v>5242880</v>
      </c>
      <c r="N187" s="13">
        <f t="shared" si="114"/>
        <v>1.1181980813175756</v>
      </c>
      <c r="O187" s="13">
        <f t="shared" si="109"/>
        <v>1.3333333333333333</v>
      </c>
      <c r="P187" s="7">
        <f t="shared" si="115"/>
        <v>0</v>
      </c>
      <c r="Q187" s="7">
        <f t="shared" si="116"/>
        <v>2.5796547665666611E-3</v>
      </c>
      <c r="R187" s="6">
        <f t="shared" si="117"/>
        <v>2.5796547665666611E-3</v>
      </c>
      <c r="S187" s="6">
        <f t="shared" si="118"/>
        <v>2.5796547665666611E-3</v>
      </c>
      <c r="T187" s="7">
        <f t="shared" si="119"/>
        <v>0</v>
      </c>
      <c r="U187" s="7">
        <f t="shared" si="120"/>
        <v>0.15513160407256971</v>
      </c>
      <c r="V187" s="7">
        <f t="shared" si="121"/>
        <v>0.77736754413015585</v>
      </c>
      <c r="W187" s="6">
        <f t="shared" si="122"/>
        <v>0.93249914820272561</v>
      </c>
      <c r="X187" s="6">
        <v>3.5560000000000001E-3</v>
      </c>
      <c r="Y187" s="6">
        <v>0.94573187692362415</v>
      </c>
      <c r="Z187" s="3">
        <f t="shared" si="123"/>
        <v>3.4732154105736779</v>
      </c>
      <c r="AA187" s="3">
        <f t="shared" si="124"/>
        <v>24.848659418060741</v>
      </c>
      <c r="AB187" s="6">
        <f t="shared" si="125"/>
        <v>27.45627765560571</v>
      </c>
      <c r="AC187" s="6">
        <f t="shared" si="128"/>
        <v>27.45627765560571</v>
      </c>
      <c r="AD187" s="6">
        <f t="shared" si="126"/>
        <v>1.399205107048241</v>
      </c>
    </row>
    <row r="188" spans="6:30">
      <c r="F188" s="6">
        <f t="shared" si="127"/>
        <v>87187384</v>
      </c>
      <c r="G188" s="6">
        <v>1585478</v>
      </c>
      <c r="H188" s="6">
        <v>4623152</v>
      </c>
      <c r="I188" s="12">
        <f t="shared" si="110"/>
        <v>9246304</v>
      </c>
      <c r="J188" s="6">
        <v>2095108.84668</v>
      </c>
      <c r="K188" s="12">
        <f t="shared" si="111"/>
        <v>16760870.77344</v>
      </c>
      <c r="L188" s="6">
        <f t="shared" si="112"/>
        <v>87.187383999999994</v>
      </c>
      <c r="M188" s="6">
        <f t="shared" si="113"/>
        <v>5242880</v>
      </c>
      <c r="N188" s="13">
        <f t="shared" si="114"/>
        <v>0.55166012106316653</v>
      </c>
      <c r="O188" s="13">
        <f t="shared" si="109"/>
        <v>1.3333333333333333</v>
      </c>
      <c r="P188" s="7">
        <f t="shared" si="115"/>
        <v>0</v>
      </c>
      <c r="Q188" s="7">
        <f t="shared" si="116"/>
        <v>3.9145643559505838E-3</v>
      </c>
      <c r="R188" s="6">
        <f t="shared" si="117"/>
        <v>3.9145643559505838E-3</v>
      </c>
      <c r="S188" s="6">
        <f t="shared" si="118"/>
        <v>3.9145643559505838E-3</v>
      </c>
      <c r="T188" s="7">
        <f t="shared" si="119"/>
        <v>0</v>
      </c>
      <c r="U188" s="7">
        <f t="shared" si="120"/>
        <v>0.23540849560740137</v>
      </c>
      <c r="V188" s="7">
        <f t="shared" si="121"/>
        <v>0.78064665356827512</v>
      </c>
      <c r="W188" s="6">
        <f t="shared" si="122"/>
        <v>1.0160551491756764</v>
      </c>
      <c r="X188" s="6">
        <v>3.571E-3</v>
      </c>
      <c r="Y188" s="6">
        <v>1.0503135076920329</v>
      </c>
      <c r="Z188" s="3">
        <f t="shared" si="123"/>
        <v>2.5892758330999723</v>
      </c>
      <c r="AA188" s="3">
        <f t="shared" si="124"/>
        <v>37.548856395273035</v>
      </c>
      <c r="AB188" s="6">
        <f t="shared" si="125"/>
        <v>9.6209564813941171</v>
      </c>
      <c r="AC188" s="6">
        <f t="shared" si="128"/>
        <v>9.6209564813941171</v>
      </c>
      <c r="AD188" s="6">
        <f t="shared" si="126"/>
        <v>3.2617269287182724</v>
      </c>
    </row>
    <row r="189" spans="6:30">
      <c r="F189" s="6">
        <f t="shared" si="127"/>
        <v>92969100</v>
      </c>
      <c r="G189" s="6">
        <v>151926</v>
      </c>
      <c r="H189" s="6">
        <v>7494215</v>
      </c>
      <c r="I189" s="12">
        <f t="shared" si="110"/>
        <v>14988430</v>
      </c>
      <c r="J189" s="6">
        <v>2946869.9807130001</v>
      </c>
      <c r="K189" s="12">
        <f t="shared" si="111"/>
        <v>23574959.845704</v>
      </c>
      <c r="L189" s="6">
        <f t="shared" si="112"/>
        <v>92.969099999999997</v>
      </c>
      <c r="M189" s="6">
        <f t="shared" si="113"/>
        <v>5242880</v>
      </c>
      <c r="N189" s="13">
        <f t="shared" si="114"/>
        <v>0.63577754100528405</v>
      </c>
      <c r="O189" s="13">
        <f t="shared" si="109"/>
        <v>1.3333333333333333</v>
      </c>
      <c r="P189" s="7">
        <f t="shared" si="115"/>
        <v>0</v>
      </c>
      <c r="Q189" s="7">
        <f t="shared" si="116"/>
        <v>5.5060204659055706E-3</v>
      </c>
      <c r="R189" s="6">
        <f t="shared" si="117"/>
        <v>5.5060204659055706E-3</v>
      </c>
      <c r="S189" s="6">
        <f t="shared" si="118"/>
        <v>5.5060204659055706E-3</v>
      </c>
      <c r="T189" s="7">
        <f t="shared" si="119"/>
        <v>0</v>
      </c>
      <c r="U189" s="7">
        <f t="shared" si="120"/>
        <v>0.3311132163894755</v>
      </c>
      <c r="V189" s="7">
        <f t="shared" si="121"/>
        <v>0.90044345170756801</v>
      </c>
      <c r="W189" s="6">
        <f t="shared" si="122"/>
        <v>1.2315566680970436</v>
      </c>
      <c r="X189" s="6">
        <v>4.1190000000000003E-3</v>
      </c>
      <c r="Y189" s="6">
        <v>1.19426286</v>
      </c>
      <c r="Z189" s="3">
        <f t="shared" si="123"/>
        <v>3.6388516630250058</v>
      </c>
      <c r="AA189" s="3">
        <f t="shared" si="124"/>
        <v>45.787734587431899</v>
      </c>
      <c r="AB189" s="6">
        <f t="shared" si="125"/>
        <v>33.673718521621034</v>
      </c>
      <c r="AC189" s="6">
        <f t="shared" si="128"/>
        <v>33.673718521621034</v>
      </c>
      <c r="AD189" s="6">
        <f t="shared" si="126"/>
        <v>3.122747038875807</v>
      </c>
    </row>
    <row r="190" spans="6:30">
      <c r="F190" s="6">
        <f t="shared" si="127"/>
        <v>94894204</v>
      </c>
      <c r="G190" s="6">
        <v>185639</v>
      </c>
      <c r="H190" s="6">
        <v>7598452</v>
      </c>
      <c r="I190" s="12">
        <f t="shared" si="110"/>
        <v>15196904</v>
      </c>
      <c r="J190" s="6">
        <v>3015421.452881</v>
      </c>
      <c r="K190" s="12">
        <f t="shared" si="111"/>
        <v>24123371.623048</v>
      </c>
      <c r="L190" s="6">
        <f t="shared" si="112"/>
        <v>94.894204000000002</v>
      </c>
      <c r="M190" s="6">
        <f t="shared" si="113"/>
        <v>5242880</v>
      </c>
      <c r="N190" s="13">
        <f t="shared" si="114"/>
        <v>0.62996600298942229</v>
      </c>
      <c r="O190" s="13">
        <f t="shared" si="109"/>
        <v>1.3333333333333333</v>
      </c>
      <c r="P190" s="7">
        <f t="shared" si="115"/>
        <v>0</v>
      </c>
      <c r="Q190" s="7">
        <f t="shared" si="116"/>
        <v>5.6341040974180944E-3</v>
      </c>
      <c r="R190" s="6">
        <f t="shared" si="117"/>
        <v>5.6341040974180944E-3</v>
      </c>
      <c r="S190" s="6">
        <f t="shared" si="118"/>
        <v>5.6341040974180944E-3</v>
      </c>
      <c r="T190" s="7">
        <f t="shared" si="119"/>
        <v>0</v>
      </c>
      <c r="U190" s="7">
        <f t="shared" si="120"/>
        <v>0.3388157273880395</v>
      </c>
      <c r="V190" s="7">
        <f t="shared" si="121"/>
        <v>0.90175509548281574</v>
      </c>
      <c r="W190" s="6">
        <f t="shared" si="122"/>
        <v>1.2405708228708552</v>
      </c>
      <c r="X190" s="6">
        <v>4.1250000000000002E-3</v>
      </c>
      <c r="Y190" s="6">
        <v>1.216682499998625</v>
      </c>
      <c r="Z190" s="3">
        <f t="shared" si="123"/>
        <v>3.684097939393939</v>
      </c>
      <c r="AA190" s="3">
        <f t="shared" si="124"/>
        <v>46.784720723487027</v>
      </c>
      <c r="AB190" s="6">
        <f t="shared" si="125"/>
        <v>36.58434175559016</v>
      </c>
      <c r="AC190" s="6">
        <f t="shared" si="128"/>
        <v>36.58434175559016</v>
      </c>
      <c r="AD190" s="6">
        <f t="shared" si="126"/>
        <v>1.9633982466466964</v>
      </c>
    </row>
    <row r="191" spans="6:30">
      <c r="F191" s="6">
        <f t="shared" si="127"/>
        <v>95118104</v>
      </c>
      <c r="G191" s="6">
        <v>1447360</v>
      </c>
      <c r="H191" s="6">
        <v>5514242</v>
      </c>
      <c r="I191" s="12">
        <f t="shared" si="110"/>
        <v>11028484</v>
      </c>
      <c r="J191" s="6">
        <v>1686973.766357</v>
      </c>
      <c r="K191" s="12">
        <f t="shared" si="111"/>
        <v>13495790.130856</v>
      </c>
      <c r="L191" s="6">
        <f t="shared" si="112"/>
        <v>95.118104000000002</v>
      </c>
      <c r="M191" s="6">
        <f t="shared" si="113"/>
        <v>5242880</v>
      </c>
      <c r="N191" s="13">
        <f t="shared" si="114"/>
        <v>0.81717957178254474</v>
      </c>
      <c r="O191" s="13">
        <f t="shared" si="109"/>
        <v>1.3333333333333333</v>
      </c>
      <c r="P191" s="7">
        <f t="shared" si="115"/>
        <v>0</v>
      </c>
      <c r="Q191" s="7">
        <f t="shared" si="116"/>
        <v>3.1519925018069759E-3</v>
      </c>
      <c r="R191" s="6">
        <f t="shared" si="117"/>
        <v>3.1519925018069759E-3</v>
      </c>
      <c r="S191" s="6">
        <f t="shared" si="118"/>
        <v>3.1519925018069759E-3</v>
      </c>
      <c r="T191" s="7">
        <f t="shared" si="119"/>
        <v>0</v>
      </c>
      <c r="U191" s="7">
        <f t="shared" si="120"/>
        <v>0.18955003559674682</v>
      </c>
      <c r="V191" s="7">
        <f t="shared" si="121"/>
        <v>0.60838410441907298</v>
      </c>
      <c r="W191" s="6">
        <f t="shared" si="122"/>
        <v>0.79793414001581975</v>
      </c>
      <c r="X191" s="6">
        <v>2.7829999999999999E-3</v>
      </c>
      <c r="Y191" s="6">
        <v>0.832117</v>
      </c>
      <c r="Z191" s="3">
        <f t="shared" si="123"/>
        <v>3.9628041681638524</v>
      </c>
      <c r="AA191" s="3">
        <f t="shared" si="124"/>
        <v>38.79494108762055</v>
      </c>
      <c r="AB191" s="6">
        <f t="shared" si="125"/>
        <v>13.258803514443981</v>
      </c>
      <c r="AC191" s="6">
        <f t="shared" si="128"/>
        <v>13.258803514443981</v>
      </c>
      <c r="AD191" s="6">
        <f t="shared" si="126"/>
        <v>4.1079391460792465</v>
      </c>
    </row>
    <row r="192" spans="6:30">
      <c r="F192" s="6">
        <f t="shared" si="127"/>
        <v>98658416</v>
      </c>
      <c r="G192" s="6">
        <v>445315</v>
      </c>
      <c r="H192" s="6">
        <v>7479343</v>
      </c>
      <c r="I192" s="12">
        <f t="shared" si="110"/>
        <v>14958686</v>
      </c>
      <c r="J192" s="6">
        <v>1590929.6821290001</v>
      </c>
      <c r="K192" s="12">
        <f t="shared" si="111"/>
        <v>12727437.457032001</v>
      </c>
      <c r="L192" s="6">
        <f t="shared" si="112"/>
        <v>98.658416000000003</v>
      </c>
      <c r="M192" s="6">
        <f t="shared" si="113"/>
        <v>5242880</v>
      </c>
      <c r="N192" s="13">
        <f t="shared" si="114"/>
        <v>1.1753101164708704</v>
      </c>
      <c r="O192" s="13">
        <f t="shared" si="109"/>
        <v>1.3333333333333333</v>
      </c>
      <c r="P192" s="7">
        <f t="shared" si="115"/>
        <v>0</v>
      </c>
      <c r="Q192" s="7">
        <f t="shared" si="116"/>
        <v>2.9725408473907275E-3</v>
      </c>
      <c r="R192" s="6">
        <f t="shared" si="117"/>
        <v>2.9725408473907275E-3</v>
      </c>
      <c r="S192" s="6">
        <f t="shared" si="118"/>
        <v>2.9725408473907275E-3</v>
      </c>
      <c r="T192" s="7">
        <f t="shared" si="119"/>
        <v>0</v>
      </c>
      <c r="U192" s="7">
        <f t="shared" si="120"/>
        <v>0.1787584276018056</v>
      </c>
      <c r="V192" s="7">
        <f t="shared" si="121"/>
        <v>0.55263924397104436</v>
      </c>
      <c r="W192" s="6">
        <f t="shared" si="122"/>
        <v>0.73139767157284996</v>
      </c>
      <c r="X192" s="6">
        <v>2.5279999999999999E-3</v>
      </c>
      <c r="Y192" s="6">
        <v>0.732951466665824</v>
      </c>
      <c r="Z192" s="3">
        <f t="shared" si="123"/>
        <v>5.9172017405063295</v>
      </c>
      <c r="AA192" s="3">
        <f t="shared" si="124"/>
        <v>40.276700813392409</v>
      </c>
      <c r="AB192" s="6">
        <f t="shared" si="125"/>
        <v>17.584685418937013</v>
      </c>
      <c r="AC192" s="6">
        <f t="shared" si="128"/>
        <v>17.584685418937013</v>
      </c>
      <c r="AD192" s="6">
        <f t="shared" si="126"/>
        <v>0.21199153881800836</v>
      </c>
    </row>
    <row r="193" spans="6:30">
      <c r="F193" s="6">
        <f t="shared" si="127"/>
        <v>101443032</v>
      </c>
      <c r="G193" s="6">
        <v>161070</v>
      </c>
      <c r="H193" s="6">
        <v>8185136</v>
      </c>
      <c r="I193" s="12">
        <f t="shared" si="110"/>
        <v>16370272</v>
      </c>
      <c r="J193" s="6">
        <v>1654328.924072</v>
      </c>
      <c r="K193" s="12">
        <f t="shared" si="111"/>
        <v>13234631.392576</v>
      </c>
      <c r="L193" s="6">
        <f t="shared" si="112"/>
        <v>101.443032</v>
      </c>
      <c r="M193" s="6">
        <f t="shared" si="113"/>
        <v>5242880</v>
      </c>
      <c r="N193" s="13">
        <f t="shared" si="114"/>
        <v>1.2369269316547</v>
      </c>
      <c r="O193" s="13">
        <f t="shared" ref="O193:O256" si="129">4/3</f>
        <v>1.3333333333333333</v>
      </c>
      <c r="P193" s="7">
        <f t="shared" si="115"/>
        <v>0</v>
      </c>
      <c r="Q193" s="7">
        <f t="shared" si="116"/>
        <v>3.0909978970555369E-3</v>
      </c>
      <c r="R193" s="6">
        <f t="shared" si="117"/>
        <v>3.0909978970555369E-3</v>
      </c>
      <c r="S193" s="6">
        <f t="shared" si="118"/>
        <v>3.0909978970555369E-3</v>
      </c>
      <c r="T193" s="7">
        <f t="shared" si="119"/>
        <v>0</v>
      </c>
      <c r="U193" s="7">
        <f t="shared" si="120"/>
        <v>0.18588202893263936</v>
      </c>
      <c r="V193" s="7">
        <f t="shared" si="121"/>
        <v>0.52946687060833453</v>
      </c>
      <c r="W193" s="6">
        <f t="shared" si="122"/>
        <v>0.71534889954097391</v>
      </c>
      <c r="X193" s="6">
        <v>2.4220000000000001E-3</v>
      </c>
      <c r="Y193" s="6">
        <v>0.705414623528272</v>
      </c>
      <c r="Z193" s="3">
        <f t="shared" si="123"/>
        <v>6.7589892650701895</v>
      </c>
      <c r="AA193" s="3">
        <f t="shared" si="124"/>
        <v>43.714719711233691</v>
      </c>
      <c r="AB193" s="6">
        <f t="shared" si="125"/>
        <v>27.621713338378889</v>
      </c>
      <c r="AC193" s="6">
        <f t="shared" si="128"/>
        <v>27.621713338378889</v>
      </c>
      <c r="AD193" s="6">
        <f t="shared" si="126"/>
        <v>1.408288924181023</v>
      </c>
    </row>
    <row r="194" spans="6:30">
      <c r="F194" s="6">
        <f t="shared" si="127"/>
        <v>103670960</v>
      </c>
      <c r="G194" s="6">
        <v>1048576</v>
      </c>
      <c r="H194" s="6">
        <v>6891620</v>
      </c>
      <c r="I194" s="12">
        <f t="shared" si="110"/>
        <v>13783240</v>
      </c>
      <c r="J194" s="6">
        <v>3076562.106201</v>
      </c>
      <c r="K194" s="12">
        <f t="shared" si="111"/>
        <v>24612496.849608</v>
      </c>
      <c r="L194" s="6">
        <f t="shared" si="112"/>
        <v>103.67095999999999</v>
      </c>
      <c r="M194" s="6">
        <f t="shared" si="113"/>
        <v>5242880</v>
      </c>
      <c r="N194" s="13">
        <f t="shared" si="114"/>
        <v>0.56000982282378731</v>
      </c>
      <c r="O194" s="13">
        <f t="shared" si="129"/>
        <v>1.3333333333333333</v>
      </c>
      <c r="P194" s="7">
        <f t="shared" si="115"/>
        <v>0</v>
      </c>
      <c r="Q194" s="7">
        <f t="shared" si="116"/>
        <v>5.7483411321980638E-3</v>
      </c>
      <c r="R194" s="6">
        <f t="shared" si="117"/>
        <v>5.7483411321980638E-3</v>
      </c>
      <c r="S194" s="6">
        <f t="shared" si="118"/>
        <v>5.7483411321980638E-3</v>
      </c>
      <c r="T194" s="7">
        <f t="shared" si="119"/>
        <v>0</v>
      </c>
      <c r="U194" s="7">
        <f t="shared" si="120"/>
        <v>0.34568555147442181</v>
      </c>
      <c r="V194" s="7">
        <f t="shared" si="121"/>
        <v>0.87377336161086405</v>
      </c>
      <c r="W194" s="6">
        <f t="shared" si="122"/>
        <v>1.219458913085286</v>
      </c>
      <c r="X194" s="6">
        <v>3.9969999999999997E-3</v>
      </c>
      <c r="Y194" s="6">
        <v>1.2216259500011419</v>
      </c>
      <c r="Z194" s="3">
        <f t="shared" si="123"/>
        <v>3.4483962972229176</v>
      </c>
      <c r="AA194" s="3">
        <f t="shared" si="124"/>
        <v>49.261940154331754</v>
      </c>
      <c r="AB194" s="6">
        <f t="shared" si="125"/>
        <v>43.816390597900032</v>
      </c>
      <c r="AC194" s="6">
        <f t="shared" si="128"/>
        <v>43.816390597900032</v>
      </c>
      <c r="AD194" s="6">
        <f t="shared" si="126"/>
        <v>0.17738956149825827</v>
      </c>
    </row>
    <row r="195" spans="6:30">
      <c r="F195" s="6">
        <f t="shared" si="127"/>
        <v>104521160</v>
      </c>
      <c r="G195" s="6">
        <v>116158</v>
      </c>
      <c r="H195" s="6">
        <v>8516500</v>
      </c>
      <c r="I195" s="12">
        <f t="shared" si="110"/>
        <v>17033000</v>
      </c>
      <c r="J195" s="6">
        <v>1715466.611938</v>
      </c>
      <c r="K195" s="12">
        <f t="shared" si="111"/>
        <v>13723732.895504</v>
      </c>
      <c r="L195" s="6">
        <f t="shared" si="112"/>
        <v>104.52115999999999</v>
      </c>
      <c r="M195" s="6">
        <f t="shared" si="113"/>
        <v>5242880</v>
      </c>
      <c r="N195" s="13">
        <f t="shared" si="114"/>
        <v>1.2411346191079062</v>
      </c>
      <c r="O195" s="13">
        <f t="shared" si="129"/>
        <v>1.3333333333333333</v>
      </c>
      <c r="P195" s="7">
        <f t="shared" si="115"/>
        <v>0</v>
      </c>
      <c r="Q195" s="7">
        <f t="shared" si="116"/>
        <v>3.2052293910920997E-3</v>
      </c>
      <c r="R195" s="6">
        <f t="shared" si="117"/>
        <v>3.2052293910920997E-3</v>
      </c>
      <c r="S195" s="6">
        <f t="shared" si="118"/>
        <v>3.2052293910920997E-3</v>
      </c>
      <c r="T195" s="7">
        <f t="shared" si="119"/>
        <v>0</v>
      </c>
      <c r="U195" s="7">
        <f t="shared" si="120"/>
        <v>0.19275151981768654</v>
      </c>
      <c r="V195" s="7">
        <f t="shared" si="121"/>
        <v>0.52684358305783896</v>
      </c>
      <c r="W195" s="6">
        <f t="shared" si="122"/>
        <v>0.71959510287552553</v>
      </c>
      <c r="X195" s="6">
        <v>2.4099999999999998E-3</v>
      </c>
      <c r="Y195" s="6">
        <v>0.70995922222248986</v>
      </c>
      <c r="Z195" s="3">
        <f t="shared" si="123"/>
        <v>7.0676348547717849</v>
      </c>
      <c r="AA195" s="3">
        <f t="shared" si="124"/>
        <v>45.555959819100416</v>
      </c>
      <c r="AB195" s="6">
        <f t="shared" si="125"/>
        <v>32.997070169796679</v>
      </c>
      <c r="AC195" s="6">
        <f t="shared" si="128"/>
        <v>32.997070169796679</v>
      </c>
      <c r="AD195" s="6">
        <f t="shared" si="126"/>
        <v>1.3572442404327181</v>
      </c>
    </row>
    <row r="196" spans="6:30">
      <c r="F196" s="6">
        <f t="shared" si="127"/>
        <v>104669432</v>
      </c>
      <c r="G196" s="6">
        <v>683446</v>
      </c>
      <c r="H196" s="6">
        <v>7583376</v>
      </c>
      <c r="I196" s="12">
        <f t="shared" si="110"/>
        <v>15166752</v>
      </c>
      <c r="J196" s="6">
        <v>1723263.4804690001</v>
      </c>
      <c r="K196" s="12">
        <f t="shared" si="111"/>
        <v>13786107.843752</v>
      </c>
      <c r="L196" s="6">
        <f t="shared" si="112"/>
        <v>104.669432</v>
      </c>
      <c r="M196" s="6">
        <f t="shared" si="113"/>
        <v>5242880</v>
      </c>
      <c r="N196" s="13">
        <f t="shared" si="114"/>
        <v>1.1001474942671163</v>
      </c>
      <c r="O196" s="13">
        <f t="shared" si="129"/>
        <v>1.3333333333333333</v>
      </c>
      <c r="P196" s="7">
        <f t="shared" si="115"/>
        <v>0</v>
      </c>
      <c r="Q196" s="7">
        <f t="shared" si="116"/>
        <v>3.2197972946584712E-3</v>
      </c>
      <c r="R196" s="6">
        <f t="shared" si="117"/>
        <v>3.2197972946584712E-3</v>
      </c>
      <c r="S196" s="6">
        <f t="shared" si="118"/>
        <v>3.2197972946584712E-3</v>
      </c>
      <c r="T196" s="7">
        <f t="shared" si="119"/>
        <v>0</v>
      </c>
      <c r="U196" s="7">
        <f t="shared" si="120"/>
        <v>0.19362758365286148</v>
      </c>
      <c r="V196" s="7">
        <f t="shared" si="121"/>
        <v>0.64226823527963939</v>
      </c>
      <c r="W196" s="6">
        <f t="shared" si="122"/>
        <v>0.83589581893250087</v>
      </c>
      <c r="X196" s="6">
        <v>2.9380000000000001E-3</v>
      </c>
      <c r="Y196" s="6">
        <v>0.83859334000000008</v>
      </c>
      <c r="Z196" s="3">
        <f t="shared" si="123"/>
        <v>5.1622709326072158</v>
      </c>
      <c r="AA196" s="3">
        <f t="shared" si="124"/>
        <v>37.538755190611298</v>
      </c>
      <c r="AB196" s="6">
        <f t="shared" si="125"/>
        <v>9.5914668025347556</v>
      </c>
      <c r="AC196" s="6">
        <f t="shared" si="128"/>
        <v>9.5914668025347556</v>
      </c>
      <c r="AD196" s="6">
        <f t="shared" si="126"/>
        <v>0.32167213103543235</v>
      </c>
    </row>
    <row r="197" spans="6:30">
      <c r="F197" s="6">
        <f t="shared" si="127"/>
        <v>104911740</v>
      </c>
      <c r="G197" s="6">
        <v>685230</v>
      </c>
      <c r="H197" s="6">
        <v>7600595</v>
      </c>
      <c r="I197" s="12">
        <f t="shared" si="110"/>
        <v>15201190</v>
      </c>
      <c r="J197" s="6">
        <v>1722470.2250979999</v>
      </c>
      <c r="K197" s="12">
        <f t="shared" si="111"/>
        <v>13779761.800783999</v>
      </c>
      <c r="L197" s="6">
        <f t="shared" si="112"/>
        <v>104.91173999999999</v>
      </c>
      <c r="M197" s="6">
        <f t="shared" si="113"/>
        <v>5242880</v>
      </c>
      <c r="N197" s="13">
        <f t="shared" si="114"/>
        <v>1.1031533214990066</v>
      </c>
      <c r="O197" s="13">
        <f t="shared" si="129"/>
        <v>1.3333333333333333</v>
      </c>
      <c r="P197" s="7">
        <f t="shared" si="115"/>
        <v>0</v>
      </c>
      <c r="Q197" s="7">
        <f t="shared" si="116"/>
        <v>3.2183151524750688E-3</v>
      </c>
      <c r="R197" s="6">
        <f t="shared" si="117"/>
        <v>3.2183151524750688E-3</v>
      </c>
      <c r="S197" s="6">
        <f t="shared" si="118"/>
        <v>3.2183151524750688E-3</v>
      </c>
      <c r="T197" s="7">
        <f t="shared" si="119"/>
        <v>0</v>
      </c>
      <c r="U197" s="7">
        <f t="shared" si="120"/>
        <v>0.19353845269729533</v>
      </c>
      <c r="V197" s="7">
        <f t="shared" si="121"/>
        <v>0.63658444558689931</v>
      </c>
      <c r="W197" s="6">
        <f t="shared" si="122"/>
        <v>0.83012289828419461</v>
      </c>
      <c r="X197" s="6">
        <v>2.9120000000000001E-3</v>
      </c>
      <c r="Y197" s="6">
        <v>0.82779424000000001</v>
      </c>
      <c r="Z197" s="3">
        <f t="shared" si="123"/>
        <v>5.2201888736263733</v>
      </c>
      <c r="AA197" s="3">
        <f t="shared" si="124"/>
        <v>37.856488463692308</v>
      </c>
      <c r="AB197" s="6">
        <f t="shared" si="125"/>
        <v>10.519064302028459</v>
      </c>
      <c r="AC197" s="6">
        <f t="shared" si="128"/>
        <v>10.519064302028459</v>
      </c>
      <c r="AD197" s="6">
        <f t="shared" si="126"/>
        <v>0.28130882913543775</v>
      </c>
    </row>
    <row r="198" spans="6:30">
      <c r="F198" s="6">
        <f t="shared" si="127"/>
        <v>106097308</v>
      </c>
      <c r="G198" s="6">
        <v>35696</v>
      </c>
      <c r="H198" s="6">
        <v>8781949</v>
      </c>
      <c r="I198" s="12">
        <f t="shared" si="110"/>
        <v>17563898</v>
      </c>
      <c r="J198" s="6">
        <v>1647745.263672</v>
      </c>
      <c r="K198" s="12">
        <f t="shared" si="111"/>
        <v>13181962.109376</v>
      </c>
      <c r="L198" s="6">
        <f t="shared" si="112"/>
        <v>106.097308</v>
      </c>
      <c r="M198" s="6">
        <f t="shared" si="113"/>
        <v>5242880</v>
      </c>
      <c r="N198" s="13">
        <f t="shared" si="114"/>
        <v>1.3324190931718154</v>
      </c>
      <c r="O198" s="13">
        <f t="shared" si="129"/>
        <v>1.3333333333333333</v>
      </c>
      <c r="P198" s="7">
        <f t="shared" si="115"/>
        <v>0</v>
      </c>
      <c r="Q198" s="7">
        <f t="shared" si="116"/>
        <v>3.0786967880347036E-3</v>
      </c>
      <c r="R198" s="6">
        <f t="shared" si="117"/>
        <v>3.0786967880347036E-3</v>
      </c>
      <c r="S198" s="6">
        <f t="shared" si="118"/>
        <v>3.0786967880347036E-3</v>
      </c>
      <c r="T198" s="7">
        <f t="shared" si="119"/>
        <v>0</v>
      </c>
      <c r="U198" s="7">
        <f t="shared" si="120"/>
        <v>0.18514228235918093</v>
      </c>
      <c r="V198" s="7">
        <f t="shared" si="121"/>
        <v>0.80141434667636424</v>
      </c>
      <c r="W198" s="6">
        <f t="shared" si="122"/>
        <v>0.9865566290355452</v>
      </c>
      <c r="X198" s="6">
        <v>3.666E-3</v>
      </c>
      <c r="Y198" s="6">
        <v>0.98406720000084602</v>
      </c>
      <c r="Z198" s="3">
        <f t="shared" si="123"/>
        <v>4.7910250954719036</v>
      </c>
      <c r="AA198" s="3">
        <f t="shared" si="124"/>
        <v>28.765874761322422</v>
      </c>
      <c r="AB198" s="6">
        <f t="shared" si="125"/>
        <v>16.02027310325413</v>
      </c>
      <c r="AC198" s="6">
        <f t="shared" si="128"/>
        <v>16.02027310325413</v>
      </c>
      <c r="AD198" s="6">
        <f t="shared" si="126"/>
        <v>0.25297347932102959</v>
      </c>
    </row>
    <row r="199" spans="6:30">
      <c r="F199" s="6">
        <f t="shared" si="127"/>
        <v>108144620</v>
      </c>
      <c r="G199" s="6">
        <v>2394385</v>
      </c>
      <c r="H199" s="6">
        <v>5021410</v>
      </c>
      <c r="I199" s="12">
        <f t="shared" si="110"/>
        <v>10042820</v>
      </c>
      <c r="J199" s="6">
        <v>2131585.5273440001</v>
      </c>
      <c r="K199" s="12">
        <f t="shared" si="111"/>
        <v>17052684.218752</v>
      </c>
      <c r="L199" s="6">
        <f t="shared" si="112"/>
        <v>108.14462</v>
      </c>
      <c r="M199" s="6">
        <f t="shared" si="113"/>
        <v>5242880</v>
      </c>
      <c r="N199" s="13">
        <f t="shared" si="114"/>
        <v>0.58892898450300291</v>
      </c>
      <c r="O199" s="13">
        <f t="shared" si="129"/>
        <v>1.3333333333333333</v>
      </c>
      <c r="P199" s="7">
        <f t="shared" si="115"/>
        <v>0</v>
      </c>
      <c r="Q199" s="7">
        <f t="shared" si="116"/>
        <v>3.9827184827287507E-3</v>
      </c>
      <c r="R199" s="6">
        <f t="shared" si="117"/>
        <v>3.9827184827287507E-3</v>
      </c>
      <c r="S199" s="6">
        <f t="shared" si="118"/>
        <v>3.9827184827287507E-3</v>
      </c>
      <c r="T199" s="7">
        <f t="shared" si="119"/>
        <v>0</v>
      </c>
      <c r="U199" s="7">
        <f t="shared" si="120"/>
        <v>0.23950705140963144</v>
      </c>
      <c r="V199" s="7">
        <f t="shared" si="121"/>
        <v>7.3183164439947204</v>
      </c>
      <c r="W199" s="6">
        <f t="shared" si="122"/>
        <v>7.5578234954043522</v>
      </c>
      <c r="X199" s="6">
        <v>3.3477E-2</v>
      </c>
      <c r="Y199" s="6">
        <v>7.5414753799888414</v>
      </c>
      <c r="Z199" s="3">
        <f t="shared" si="123"/>
        <v>0.29999163604863044</v>
      </c>
      <c r="AA199" s="3">
        <f t="shared" si="124"/>
        <v>4.0750806150496164</v>
      </c>
      <c r="AB199" s="6">
        <f t="shared" si="125"/>
        <v>88.103120104164802</v>
      </c>
      <c r="AC199" s="6">
        <f t="shared" si="128"/>
        <v>88.103120104164802</v>
      </c>
      <c r="AD199" s="6">
        <f t="shared" si="126"/>
        <v>0.21677608944915658</v>
      </c>
    </row>
    <row r="200" spans="6:30">
      <c r="F200" s="6">
        <f t="shared" si="127"/>
        <v>108783168</v>
      </c>
      <c r="G200" s="6">
        <v>14340</v>
      </c>
      <c r="H200" s="6">
        <v>9041364</v>
      </c>
      <c r="I200" s="12">
        <f t="shared" si="110"/>
        <v>18082728</v>
      </c>
      <c r="J200" s="6">
        <v>3543965.9887700002</v>
      </c>
      <c r="K200" s="12">
        <f t="shared" si="111"/>
        <v>28351727.910160001</v>
      </c>
      <c r="L200" s="6">
        <f t="shared" si="112"/>
        <v>108.783168</v>
      </c>
      <c r="M200" s="6">
        <f t="shared" si="113"/>
        <v>5242880</v>
      </c>
      <c r="N200" s="13">
        <f t="shared" si="114"/>
        <v>0.63779985676005135</v>
      </c>
      <c r="O200" s="13">
        <f t="shared" si="129"/>
        <v>1.3333333333333333</v>
      </c>
      <c r="P200" s="7">
        <f t="shared" si="115"/>
        <v>0</v>
      </c>
      <c r="Q200" s="7">
        <f t="shared" si="116"/>
        <v>6.6216525983001304E-3</v>
      </c>
      <c r="R200" s="6">
        <f t="shared" si="117"/>
        <v>6.6216525983001304E-3</v>
      </c>
      <c r="S200" s="6">
        <f t="shared" si="118"/>
        <v>6.6216525983001304E-3</v>
      </c>
      <c r="T200" s="7">
        <f t="shared" si="119"/>
        <v>0</v>
      </c>
      <c r="U200" s="7">
        <f t="shared" si="120"/>
        <v>0.39820351253930225</v>
      </c>
      <c r="V200" s="7">
        <f t="shared" si="121"/>
        <v>1.1212368205409362</v>
      </c>
      <c r="W200" s="6">
        <f t="shared" si="122"/>
        <v>1.5194403330802384</v>
      </c>
      <c r="X200" s="6">
        <v>5.1289999999999999E-3</v>
      </c>
      <c r="Y200" s="6">
        <v>1.501714211111681</v>
      </c>
      <c r="Z200" s="3">
        <f t="shared" si="123"/>
        <v>3.5255854942483915</v>
      </c>
      <c r="AA200" s="3">
        <f t="shared" si="124"/>
        <v>44.22184115447066</v>
      </c>
      <c r="AB200" s="6">
        <f t="shared" si="125"/>
        <v>29.102214823554895</v>
      </c>
      <c r="AC200" s="6">
        <f t="shared" si="128"/>
        <v>29.102214823554895</v>
      </c>
      <c r="AD200" s="6">
        <f t="shared" si="126"/>
        <v>1.1803925032736546</v>
      </c>
    </row>
    <row r="201" spans="6:30">
      <c r="F201" s="6">
        <f t="shared" si="127"/>
        <v>112976632</v>
      </c>
      <c r="G201" s="6">
        <v>1219574</v>
      </c>
      <c r="H201" s="6">
        <v>7382096</v>
      </c>
      <c r="I201" s="12">
        <f t="shared" si="110"/>
        <v>14764192</v>
      </c>
      <c r="J201" s="6">
        <v>3338871.8269039998</v>
      </c>
      <c r="K201" s="12">
        <f t="shared" si="111"/>
        <v>26710974.615231998</v>
      </c>
      <c r="L201" s="6">
        <f t="shared" si="112"/>
        <v>112.976632</v>
      </c>
      <c r="M201" s="6">
        <f t="shared" si="113"/>
        <v>5242880</v>
      </c>
      <c r="N201" s="13">
        <f t="shared" si="114"/>
        <v>0.55273879791644454</v>
      </c>
      <c r="O201" s="13">
        <f t="shared" si="129"/>
        <v>1.3333333333333333</v>
      </c>
      <c r="P201" s="7">
        <f t="shared" si="115"/>
        <v>0</v>
      </c>
      <c r="Q201" s="7">
        <f t="shared" si="116"/>
        <v>6.238448500371546E-3</v>
      </c>
      <c r="R201" s="6">
        <f t="shared" si="117"/>
        <v>6.238448500371546E-3</v>
      </c>
      <c r="S201" s="6">
        <f t="shared" si="118"/>
        <v>6.238448500371546E-3</v>
      </c>
      <c r="T201" s="7">
        <f t="shared" si="119"/>
        <v>0</v>
      </c>
      <c r="U201" s="7">
        <f t="shared" si="120"/>
        <v>0.37515893030709796</v>
      </c>
      <c r="V201" s="7">
        <f t="shared" si="121"/>
        <v>0.97695600526368565</v>
      </c>
      <c r="W201" s="6">
        <f t="shared" si="122"/>
        <v>1.3521149355707835</v>
      </c>
      <c r="X201" s="6">
        <v>4.4689999999999999E-3</v>
      </c>
      <c r="Y201" s="6">
        <v>1.380585825</v>
      </c>
      <c r="Z201" s="3">
        <f t="shared" si="123"/>
        <v>3.3036903110315508</v>
      </c>
      <c r="AA201" s="3">
        <f t="shared" si="124"/>
        <v>47.815573265127767</v>
      </c>
      <c r="AB201" s="6">
        <f t="shared" si="125"/>
        <v>39.593835318226589</v>
      </c>
      <c r="AC201" s="6">
        <f t="shared" si="128"/>
        <v>39.593835318226589</v>
      </c>
      <c r="AD201" s="6">
        <f t="shared" si="126"/>
        <v>2.0622324895459863</v>
      </c>
    </row>
    <row r="202" spans="6:30">
      <c r="F202" s="6">
        <f t="shared" si="127"/>
        <v>117439936</v>
      </c>
      <c r="G202" s="6">
        <v>2097152</v>
      </c>
      <c r="H202" s="6">
        <v>6291408</v>
      </c>
      <c r="I202" s="12">
        <f t="shared" si="110"/>
        <v>12582816</v>
      </c>
      <c r="J202" s="6">
        <v>3570239.2705080002</v>
      </c>
      <c r="K202" s="12">
        <f t="shared" si="111"/>
        <v>28561914.164064001</v>
      </c>
      <c r="L202" s="6">
        <f t="shared" si="112"/>
        <v>117.439936</v>
      </c>
      <c r="M202" s="6">
        <f t="shared" si="113"/>
        <v>5242880</v>
      </c>
      <c r="N202" s="13">
        <f t="shared" si="114"/>
        <v>0.44054526344846434</v>
      </c>
      <c r="O202" s="13">
        <f t="shared" si="129"/>
        <v>1.3333333333333333</v>
      </c>
      <c r="P202" s="7">
        <f t="shared" si="115"/>
        <v>0</v>
      </c>
      <c r="Q202" s="7">
        <f t="shared" si="116"/>
        <v>6.6707423877725956E-3</v>
      </c>
      <c r="R202" s="6">
        <f t="shared" si="117"/>
        <v>6.6707423877725956E-3</v>
      </c>
      <c r="S202" s="6">
        <f t="shared" si="118"/>
        <v>6.6707423877725956E-3</v>
      </c>
      <c r="T202" s="7">
        <f t="shared" si="119"/>
        <v>0</v>
      </c>
      <c r="U202" s="7">
        <f t="shared" si="120"/>
        <v>0.4011556043785463</v>
      </c>
      <c r="V202" s="7">
        <f t="shared" si="121"/>
        <v>1.6507036911492707</v>
      </c>
      <c r="W202" s="6">
        <f t="shared" si="122"/>
        <v>2.0518592955278172</v>
      </c>
      <c r="X202" s="6">
        <v>7.5510000000000004E-3</v>
      </c>
      <c r="Y202" s="6">
        <v>2.0891293615367195</v>
      </c>
      <c r="Z202" s="3">
        <f t="shared" si="123"/>
        <v>1.6663774334525228</v>
      </c>
      <c r="AA202" s="3">
        <f t="shared" si="124"/>
        <v>30.260271925905442</v>
      </c>
      <c r="AB202" s="6">
        <f t="shared" si="125"/>
        <v>11.657497182193149</v>
      </c>
      <c r="AC202" s="6">
        <f t="shared" si="128"/>
        <v>11.657497182193149</v>
      </c>
      <c r="AD202" s="6">
        <f t="shared" si="126"/>
        <v>1.7839999137960125</v>
      </c>
    </row>
    <row r="203" spans="6:30">
      <c r="F203" s="6">
        <f t="shared" si="127"/>
        <v>117901352</v>
      </c>
      <c r="G203" s="6">
        <v>268096</v>
      </c>
      <c r="H203" s="6">
        <v>9378286</v>
      </c>
      <c r="I203" s="12">
        <f t="shared" si="110"/>
        <v>18756572</v>
      </c>
      <c r="J203" s="6">
        <v>3749624.1425780002</v>
      </c>
      <c r="K203" s="12">
        <f t="shared" si="111"/>
        <v>29996993.140624002</v>
      </c>
      <c r="L203" s="6">
        <f t="shared" si="112"/>
        <v>117.901352</v>
      </c>
      <c r="M203" s="6">
        <f t="shared" si="113"/>
        <v>5242880</v>
      </c>
      <c r="N203" s="13">
        <f t="shared" si="114"/>
        <v>0.62528173780853236</v>
      </c>
      <c r="O203" s="13">
        <f t="shared" si="129"/>
        <v>1.3333333333333333</v>
      </c>
      <c r="P203" s="7">
        <f t="shared" si="115"/>
        <v>0</v>
      </c>
      <c r="Q203" s="7">
        <f t="shared" si="116"/>
        <v>7.0059104757288545E-3</v>
      </c>
      <c r="R203" s="6">
        <f t="shared" si="117"/>
        <v>7.0059104757288545E-3</v>
      </c>
      <c r="S203" s="6">
        <f t="shared" si="118"/>
        <v>7.0059104757288545E-3</v>
      </c>
      <c r="T203" s="7">
        <f t="shared" si="119"/>
        <v>0</v>
      </c>
      <c r="U203" s="7">
        <f t="shared" si="120"/>
        <v>0.42131146546215648</v>
      </c>
      <c r="V203" s="7">
        <f t="shared" si="121"/>
        <v>1.0740176446320178</v>
      </c>
      <c r="W203" s="6">
        <f t="shared" si="122"/>
        <v>1.4953291100941741</v>
      </c>
      <c r="X203" s="6">
        <v>4.9129999999999998E-3</v>
      </c>
      <c r="Y203" s="6">
        <v>1.4692940624999999</v>
      </c>
      <c r="Z203" s="3">
        <f t="shared" si="123"/>
        <v>3.8177431304701814</v>
      </c>
      <c r="AA203" s="3">
        <f t="shared" si="124"/>
        <v>48.84509365458824</v>
      </c>
      <c r="AB203" s="6">
        <f t="shared" si="125"/>
        <v>42.599439766514443</v>
      </c>
      <c r="AC203" s="6">
        <f t="shared" si="128"/>
        <v>42.599439766514443</v>
      </c>
      <c r="AD203" s="6">
        <f t="shared" si="126"/>
        <v>1.7719426123505613</v>
      </c>
    </row>
    <row r="204" spans="6:30">
      <c r="F204" s="6">
        <f t="shared" si="127"/>
        <v>118398300</v>
      </c>
      <c r="G204" s="6">
        <v>503625</v>
      </c>
      <c r="H204" s="6">
        <v>9027150</v>
      </c>
      <c r="I204" s="12">
        <f t="shared" si="110"/>
        <v>18054300</v>
      </c>
      <c r="J204" s="6">
        <v>3623266.5947270002</v>
      </c>
      <c r="K204" s="12">
        <f t="shared" si="111"/>
        <v>28986132.757816002</v>
      </c>
      <c r="L204" s="6">
        <f t="shared" si="112"/>
        <v>118.39830000000001</v>
      </c>
      <c r="M204" s="6">
        <f t="shared" si="113"/>
        <v>5242880</v>
      </c>
      <c r="N204" s="13">
        <f t="shared" si="114"/>
        <v>0.62285990859307461</v>
      </c>
      <c r="O204" s="13">
        <f t="shared" si="129"/>
        <v>1.3333333333333333</v>
      </c>
      <c r="P204" s="7">
        <f t="shared" si="115"/>
        <v>0</v>
      </c>
      <c r="Q204" s="7">
        <f t="shared" si="116"/>
        <v>6.7698202345432166E-3</v>
      </c>
      <c r="R204" s="6">
        <f t="shared" si="117"/>
        <v>6.7698202345432166E-3</v>
      </c>
      <c r="S204" s="6">
        <f t="shared" si="118"/>
        <v>6.7698202345432166E-3</v>
      </c>
      <c r="T204" s="7">
        <f t="shared" si="119"/>
        <v>0</v>
      </c>
      <c r="U204" s="7">
        <f t="shared" si="120"/>
        <v>0.40711380680810594</v>
      </c>
      <c r="V204" s="7">
        <f t="shared" si="121"/>
        <v>1.0110587434201266</v>
      </c>
      <c r="W204" s="6">
        <f t="shared" si="122"/>
        <v>1.4181725502282325</v>
      </c>
      <c r="X204" s="6">
        <v>4.6249999999999998E-3</v>
      </c>
      <c r="Y204" s="6">
        <v>1.4102713235305</v>
      </c>
      <c r="Z204" s="3">
        <f t="shared" si="123"/>
        <v>3.9036324324324325</v>
      </c>
      <c r="AA204" s="3">
        <f t="shared" si="124"/>
        <v>50.13817558108714</v>
      </c>
      <c r="AB204" s="6">
        <f t="shared" si="125"/>
        <v>46.374491557691179</v>
      </c>
      <c r="AC204" s="6">
        <f t="shared" si="128"/>
        <v>46.374491557691179</v>
      </c>
      <c r="AD204" s="6">
        <f t="shared" si="126"/>
        <v>0.56026287749739112</v>
      </c>
    </row>
    <row r="205" spans="6:30">
      <c r="F205" s="6">
        <f t="shared" si="127"/>
        <v>118398300</v>
      </c>
      <c r="G205" s="6">
        <v>503625</v>
      </c>
      <c r="H205" s="6">
        <v>9027150</v>
      </c>
      <c r="I205" s="12">
        <f t="shared" si="110"/>
        <v>18054300</v>
      </c>
      <c r="J205" s="6">
        <v>3622845.0297849998</v>
      </c>
      <c r="K205" s="12">
        <f t="shared" si="111"/>
        <v>28982760.238279998</v>
      </c>
      <c r="L205" s="6">
        <f t="shared" si="112"/>
        <v>118.39830000000001</v>
      </c>
      <c r="M205" s="6">
        <f t="shared" si="113"/>
        <v>5242880</v>
      </c>
      <c r="N205" s="13">
        <f t="shared" si="114"/>
        <v>0.62293238641066873</v>
      </c>
      <c r="O205" s="13">
        <f t="shared" si="129"/>
        <v>1.3333333333333333</v>
      </c>
      <c r="P205" s="7">
        <f t="shared" si="115"/>
        <v>0</v>
      </c>
      <c r="Q205" s="7">
        <f t="shared" si="116"/>
        <v>6.7690325699317627E-3</v>
      </c>
      <c r="R205" s="6">
        <f t="shared" si="117"/>
        <v>6.7690325699317627E-3</v>
      </c>
      <c r="S205" s="6">
        <f t="shared" si="118"/>
        <v>6.7690325699317627E-3</v>
      </c>
      <c r="T205" s="7">
        <f t="shared" si="119"/>
        <v>0</v>
      </c>
      <c r="U205" s="7">
        <f t="shared" si="120"/>
        <v>0.40706643935559655</v>
      </c>
      <c r="V205" s="7">
        <f t="shared" si="121"/>
        <v>1.0038447026562642</v>
      </c>
      <c r="W205" s="6">
        <f t="shared" si="122"/>
        <v>1.4109111420118607</v>
      </c>
      <c r="X205" s="6">
        <v>4.5919999999999997E-3</v>
      </c>
      <c r="Y205" s="6">
        <v>1.4019375999999999</v>
      </c>
      <c r="Z205" s="3">
        <f t="shared" si="123"/>
        <v>3.9316855400696866</v>
      </c>
      <c r="AA205" s="3">
        <f t="shared" si="124"/>
        <v>50.492613655540069</v>
      </c>
      <c r="AB205" s="6">
        <f t="shared" si="125"/>
        <v>47.409245860883345</v>
      </c>
      <c r="AC205" s="6">
        <f t="shared" si="128"/>
        <v>47.409245860883345</v>
      </c>
      <c r="AD205" s="6">
        <f t="shared" si="126"/>
        <v>0.64008141388467266</v>
      </c>
    </row>
    <row r="206" spans="6:30">
      <c r="F206" s="6">
        <f t="shared" si="127"/>
        <v>118398300</v>
      </c>
      <c r="G206" s="6">
        <v>503625</v>
      </c>
      <c r="H206" s="6">
        <v>9027150</v>
      </c>
      <c r="I206" s="12">
        <f t="shared" si="110"/>
        <v>18054300</v>
      </c>
      <c r="J206" s="6">
        <v>3623498.6892090002</v>
      </c>
      <c r="K206" s="12">
        <f t="shared" si="111"/>
        <v>28987989.513672002</v>
      </c>
      <c r="L206" s="6">
        <f t="shared" si="112"/>
        <v>118.39830000000001</v>
      </c>
      <c r="M206" s="6">
        <f t="shared" si="113"/>
        <v>5242880</v>
      </c>
      <c r="N206" s="13">
        <f t="shared" si="114"/>
        <v>0.62282001280167443</v>
      </c>
      <c r="O206" s="13">
        <f t="shared" si="129"/>
        <v>1.3333333333333333</v>
      </c>
      <c r="P206" s="7">
        <f t="shared" si="115"/>
        <v>0</v>
      </c>
      <c r="Q206" s="7">
        <f t="shared" si="116"/>
        <v>6.770253886851014E-3</v>
      </c>
      <c r="R206" s="6">
        <f t="shared" si="117"/>
        <v>6.770253886851014E-3</v>
      </c>
      <c r="S206" s="6">
        <f t="shared" si="118"/>
        <v>6.770253886851014E-3</v>
      </c>
      <c r="T206" s="7">
        <f t="shared" si="119"/>
        <v>0</v>
      </c>
      <c r="U206" s="7">
        <f t="shared" si="120"/>
        <v>0.40713988517292837</v>
      </c>
      <c r="V206" s="7">
        <f t="shared" si="121"/>
        <v>1.0025330588810164</v>
      </c>
      <c r="W206" s="6">
        <f t="shared" si="122"/>
        <v>1.4096729440539448</v>
      </c>
      <c r="X206" s="6">
        <v>4.5859999999999998E-3</v>
      </c>
      <c r="Y206" s="6">
        <v>1.3939012117668639</v>
      </c>
      <c r="Z206" s="3">
        <f t="shared" si="123"/>
        <v>3.9368294810292195</v>
      </c>
      <c r="AA206" s="3">
        <f t="shared" si="124"/>
        <v>50.567796796636728</v>
      </c>
      <c r="AB206" s="6">
        <f t="shared" si="125"/>
        <v>47.628737175120243</v>
      </c>
      <c r="AC206" s="6">
        <f t="shared" si="128"/>
        <v>47.628737175120243</v>
      </c>
      <c r="AD206" s="6">
        <f t="shared" si="126"/>
        <v>1.1314813527630998</v>
      </c>
    </row>
    <row r="207" spans="6:30">
      <c r="F207" s="6">
        <f t="shared" si="127"/>
        <v>118398300</v>
      </c>
      <c r="G207" s="6">
        <v>503625</v>
      </c>
      <c r="H207" s="6">
        <v>9027150</v>
      </c>
      <c r="I207" s="12">
        <f t="shared" si="110"/>
        <v>18054300</v>
      </c>
      <c r="J207" s="6">
        <v>3622756.8063960001</v>
      </c>
      <c r="K207" s="12">
        <f t="shared" si="111"/>
        <v>28982054.451168001</v>
      </c>
      <c r="L207" s="6">
        <f t="shared" si="112"/>
        <v>118.39830000000001</v>
      </c>
      <c r="M207" s="6">
        <f t="shared" si="113"/>
        <v>5242880</v>
      </c>
      <c r="N207" s="13">
        <f t="shared" si="114"/>
        <v>0.62294755640666455</v>
      </c>
      <c r="O207" s="13">
        <f t="shared" si="129"/>
        <v>1.3333333333333333</v>
      </c>
      <c r="P207" s="7">
        <f t="shared" si="115"/>
        <v>0</v>
      </c>
      <c r="Q207" s="7">
        <f t="shared" si="116"/>
        <v>6.7688677306994311E-3</v>
      </c>
      <c r="R207" s="6">
        <f t="shared" si="117"/>
        <v>6.7688677306994311E-3</v>
      </c>
      <c r="S207" s="6">
        <f t="shared" si="118"/>
        <v>6.7688677306994311E-3</v>
      </c>
      <c r="T207" s="7">
        <f t="shared" si="119"/>
        <v>0</v>
      </c>
      <c r="U207" s="7">
        <f t="shared" si="120"/>
        <v>0.407056526488628</v>
      </c>
      <c r="V207" s="7">
        <f t="shared" si="121"/>
        <v>1.0079982412778818</v>
      </c>
      <c r="W207" s="6">
        <f t="shared" si="122"/>
        <v>1.41505476776651</v>
      </c>
      <c r="X207" s="6">
        <v>4.6109999999999996E-3</v>
      </c>
      <c r="Y207" s="6">
        <v>1.4001708352922189</v>
      </c>
      <c r="Z207" s="3">
        <f t="shared" si="123"/>
        <v>3.9154847104749511</v>
      </c>
      <c r="AA207" s="3">
        <f t="shared" si="124"/>
        <v>50.283330212392976</v>
      </c>
      <c r="AB207" s="6">
        <f t="shared" si="125"/>
        <v>46.798259178040155</v>
      </c>
      <c r="AC207" s="6">
        <f t="shared" si="128"/>
        <v>46.798259178040155</v>
      </c>
      <c r="AD207" s="6">
        <f t="shared" si="126"/>
        <v>1.0630083200657998</v>
      </c>
    </row>
    <row r="208" spans="6:30">
      <c r="F208" s="6">
        <f t="shared" si="127"/>
        <v>118398300</v>
      </c>
      <c r="G208" s="6">
        <v>503625</v>
      </c>
      <c r="H208" s="6">
        <v>9027150</v>
      </c>
      <c r="I208" s="12">
        <f t="shared" si="110"/>
        <v>18054300</v>
      </c>
      <c r="J208" s="6">
        <v>3622658.1455080002</v>
      </c>
      <c r="K208" s="12">
        <f t="shared" si="111"/>
        <v>28981265.164064001</v>
      </c>
      <c r="L208" s="6">
        <f t="shared" si="112"/>
        <v>118.39830000000001</v>
      </c>
      <c r="M208" s="6">
        <f t="shared" si="113"/>
        <v>5242880</v>
      </c>
      <c r="N208" s="13">
        <f t="shared" si="114"/>
        <v>0.62296452200392038</v>
      </c>
      <c r="O208" s="13">
        <f t="shared" si="129"/>
        <v>1.3333333333333333</v>
      </c>
      <c r="P208" s="7">
        <f t="shared" si="115"/>
        <v>0</v>
      </c>
      <c r="Q208" s="7">
        <f t="shared" si="116"/>
        <v>6.7686833897301762E-3</v>
      </c>
      <c r="R208" s="6">
        <f t="shared" si="117"/>
        <v>6.7686833897301762E-3</v>
      </c>
      <c r="S208" s="6">
        <f t="shared" si="118"/>
        <v>6.7686833897301762E-3</v>
      </c>
      <c r="T208" s="7">
        <f t="shared" si="119"/>
        <v>0</v>
      </c>
      <c r="U208" s="7">
        <f t="shared" si="120"/>
        <v>0.40704544085398131</v>
      </c>
      <c r="V208" s="7">
        <f t="shared" si="121"/>
        <v>1.0110587434201266</v>
      </c>
      <c r="W208" s="6">
        <f t="shared" si="122"/>
        <v>1.418104184274108</v>
      </c>
      <c r="X208" s="6">
        <v>4.6249999999999998E-3</v>
      </c>
      <c r="Y208" s="6">
        <v>1.401755882352125</v>
      </c>
      <c r="Z208" s="3">
        <f t="shared" si="123"/>
        <v>3.9036324324324325</v>
      </c>
      <c r="AA208" s="3">
        <f t="shared" si="124"/>
        <v>50.129755959462059</v>
      </c>
      <c r="AB208" s="6">
        <f t="shared" si="125"/>
        <v>46.349911129301113</v>
      </c>
      <c r="AC208" s="6">
        <f t="shared" si="128"/>
        <v>46.349911129301113</v>
      </c>
      <c r="AD208" s="6">
        <f t="shared" si="126"/>
        <v>1.1662731098763643</v>
      </c>
    </row>
    <row r="209" spans="6:30">
      <c r="F209" s="6">
        <f t="shared" si="127"/>
        <v>118659480</v>
      </c>
      <c r="G209" s="6">
        <v>504855</v>
      </c>
      <c r="H209" s="6">
        <v>9046865</v>
      </c>
      <c r="I209" s="12">
        <f t="shared" si="110"/>
        <v>18093730</v>
      </c>
      <c r="J209" s="6">
        <v>3634238.471924</v>
      </c>
      <c r="K209" s="12">
        <f t="shared" si="111"/>
        <v>29073907.775392</v>
      </c>
      <c r="L209" s="6">
        <f t="shared" si="112"/>
        <v>118.65948</v>
      </c>
      <c r="M209" s="6">
        <f t="shared" si="113"/>
        <v>5242880</v>
      </c>
      <c r="N209" s="13">
        <f t="shared" si="114"/>
        <v>0.62233567430224968</v>
      </c>
      <c r="O209" s="13">
        <f t="shared" si="129"/>
        <v>1.3333333333333333</v>
      </c>
      <c r="P209" s="7">
        <f t="shared" si="115"/>
        <v>0</v>
      </c>
      <c r="Q209" s="7">
        <f t="shared" si="116"/>
        <v>6.7903204197537863E-3</v>
      </c>
      <c r="R209" s="6">
        <f t="shared" si="117"/>
        <v>6.7903204197537863E-3</v>
      </c>
      <c r="S209" s="6">
        <f t="shared" si="118"/>
        <v>6.7903204197537863E-3</v>
      </c>
      <c r="T209" s="7">
        <f t="shared" si="119"/>
        <v>0</v>
      </c>
      <c r="U209" s="7">
        <f t="shared" si="120"/>
        <v>0.40834661774727399</v>
      </c>
      <c r="V209" s="7">
        <f t="shared" si="121"/>
        <v>1.0058121683191359</v>
      </c>
      <c r="W209" s="6">
        <f t="shared" si="122"/>
        <v>1.4141587860664098</v>
      </c>
      <c r="X209" s="6">
        <v>4.6010000000000001E-3</v>
      </c>
      <c r="Y209" s="6">
        <v>1.393426382350776</v>
      </c>
      <c r="Z209" s="3">
        <f t="shared" si="123"/>
        <v>3.9325646598565531</v>
      </c>
      <c r="AA209" s="3">
        <f t="shared" si="124"/>
        <v>50.552328233674416</v>
      </c>
      <c r="AB209" s="6">
        <f t="shared" si="125"/>
        <v>47.583577912492636</v>
      </c>
      <c r="AC209" s="6">
        <f t="shared" si="128"/>
        <v>47.583577912492636</v>
      </c>
      <c r="AD209" s="6">
        <f t="shared" si="126"/>
        <v>1.4878721960651586</v>
      </c>
    </row>
    <row r="210" spans="6:30">
      <c r="F210" s="6">
        <f t="shared" si="127"/>
        <v>118659480</v>
      </c>
      <c r="G210" s="6">
        <v>504855</v>
      </c>
      <c r="H210" s="6">
        <v>9046865</v>
      </c>
      <c r="I210" s="12">
        <f t="shared" si="110"/>
        <v>18093730</v>
      </c>
      <c r="J210" s="6">
        <v>3635232.4228520002</v>
      </c>
      <c r="K210" s="12">
        <f t="shared" si="111"/>
        <v>29081859.382816002</v>
      </c>
      <c r="L210" s="6">
        <f t="shared" si="112"/>
        <v>118.65948</v>
      </c>
      <c r="M210" s="6">
        <f t="shared" si="113"/>
        <v>5242880</v>
      </c>
      <c r="N210" s="13">
        <f t="shared" si="114"/>
        <v>0.62216551430997191</v>
      </c>
      <c r="O210" s="13">
        <f t="shared" si="129"/>
        <v>1.3333333333333333</v>
      </c>
      <c r="P210" s="7">
        <f t="shared" si="115"/>
        <v>0</v>
      </c>
      <c r="Q210" s="7">
        <f t="shared" si="116"/>
        <v>6.7921775475495464E-3</v>
      </c>
      <c r="R210" s="6">
        <f t="shared" si="117"/>
        <v>6.7921775475495464E-3</v>
      </c>
      <c r="S210" s="6">
        <f t="shared" si="118"/>
        <v>6.7921775475495464E-3</v>
      </c>
      <c r="T210" s="7">
        <f t="shared" si="119"/>
        <v>0</v>
      </c>
      <c r="U210" s="7">
        <f t="shared" si="120"/>
        <v>0.40845829905349296</v>
      </c>
      <c r="V210" s="7">
        <f t="shared" si="121"/>
        <v>1.0053749537273866</v>
      </c>
      <c r="W210" s="6">
        <f t="shared" si="122"/>
        <v>1.4138332527808797</v>
      </c>
      <c r="X210" s="6">
        <v>4.5989999999999998E-3</v>
      </c>
      <c r="Y210" s="6">
        <v>1.3924419352927648</v>
      </c>
      <c r="Z210" s="3">
        <f t="shared" si="123"/>
        <v>3.9342748423570342</v>
      </c>
      <c r="AA210" s="3">
        <f t="shared" si="124"/>
        <v>50.588144175370303</v>
      </c>
      <c r="AB210" s="6">
        <f t="shared" si="125"/>
        <v>47.688139759720521</v>
      </c>
      <c r="AC210" s="6">
        <f t="shared" si="128"/>
        <v>47.688139759720521</v>
      </c>
      <c r="AD210" s="6">
        <f t="shared" si="126"/>
        <v>1.5362448476975281</v>
      </c>
    </row>
    <row r="211" spans="6:30">
      <c r="F211" s="6">
        <f t="shared" si="127"/>
        <v>118659480</v>
      </c>
      <c r="G211" s="6">
        <v>504855</v>
      </c>
      <c r="H211" s="6">
        <v>9046865</v>
      </c>
      <c r="I211" s="12">
        <f t="shared" si="110"/>
        <v>18093730</v>
      </c>
      <c r="J211" s="6">
        <v>3635627.1918950002</v>
      </c>
      <c r="K211" s="12">
        <f t="shared" si="111"/>
        <v>29085017.535160001</v>
      </c>
      <c r="L211" s="6">
        <f t="shared" si="112"/>
        <v>118.65948</v>
      </c>
      <c r="M211" s="6">
        <f t="shared" si="113"/>
        <v>5242880</v>
      </c>
      <c r="N211" s="13">
        <f t="shared" si="114"/>
        <v>0.62209795741491425</v>
      </c>
      <c r="O211" s="13">
        <f t="shared" si="129"/>
        <v>1.3333333333333333</v>
      </c>
      <c r="P211" s="7">
        <f t="shared" si="115"/>
        <v>0</v>
      </c>
      <c r="Q211" s="7">
        <f t="shared" si="116"/>
        <v>6.7929151458977228E-3</v>
      </c>
      <c r="R211" s="6">
        <f t="shared" si="117"/>
        <v>6.7929151458977228E-3</v>
      </c>
      <c r="S211" s="6">
        <f t="shared" si="118"/>
        <v>6.7929151458977228E-3</v>
      </c>
      <c r="T211" s="7">
        <f t="shared" si="119"/>
        <v>0</v>
      </c>
      <c r="U211" s="7">
        <f t="shared" si="120"/>
        <v>0.40850265569237226</v>
      </c>
      <c r="V211" s="7">
        <f t="shared" si="121"/>
        <v>1.0117145653077506</v>
      </c>
      <c r="W211" s="6">
        <f t="shared" si="122"/>
        <v>1.4202172210001229</v>
      </c>
      <c r="X211" s="6">
        <v>4.6280000000000002E-3</v>
      </c>
      <c r="Y211" s="6">
        <v>1.4066397647077882</v>
      </c>
      <c r="Z211" s="3">
        <f t="shared" si="123"/>
        <v>3.9096218668971479</v>
      </c>
      <c r="AA211" s="3">
        <f t="shared" si="124"/>
        <v>50.276607666655146</v>
      </c>
      <c r="AB211" s="6">
        <f t="shared" si="125"/>
        <v>46.778633230287866</v>
      </c>
      <c r="AC211" s="6">
        <f t="shared" si="128"/>
        <v>46.778633230287866</v>
      </c>
      <c r="AD211" s="6">
        <f t="shared" si="126"/>
        <v>0.96524047115611744</v>
      </c>
    </row>
    <row r="212" spans="6:30">
      <c r="F212" s="6">
        <f t="shared" si="127"/>
        <v>118659480</v>
      </c>
      <c r="G212" s="6">
        <v>504855</v>
      </c>
      <c r="H212" s="6">
        <v>9046865</v>
      </c>
      <c r="I212" s="12">
        <f t="shared" si="110"/>
        <v>18093730</v>
      </c>
      <c r="J212" s="6">
        <v>3635561.9770510001</v>
      </c>
      <c r="K212" s="12">
        <f t="shared" si="111"/>
        <v>29084495.816408001</v>
      </c>
      <c r="L212" s="6">
        <f t="shared" si="112"/>
        <v>118.65948</v>
      </c>
      <c r="M212" s="6">
        <f t="shared" si="113"/>
        <v>5242880</v>
      </c>
      <c r="N212" s="13">
        <f t="shared" si="114"/>
        <v>0.62210911663087631</v>
      </c>
      <c r="O212" s="13">
        <f t="shared" si="129"/>
        <v>1.3333333333333333</v>
      </c>
      <c r="P212" s="7">
        <f t="shared" si="115"/>
        <v>0</v>
      </c>
      <c r="Q212" s="7">
        <f t="shared" si="116"/>
        <v>6.7927932965225904E-3</v>
      </c>
      <c r="R212" s="6">
        <f t="shared" si="117"/>
        <v>6.7927932965225904E-3</v>
      </c>
      <c r="S212" s="6">
        <f t="shared" si="118"/>
        <v>6.7927932965225904E-3</v>
      </c>
      <c r="T212" s="7">
        <f t="shared" si="119"/>
        <v>0</v>
      </c>
      <c r="U212" s="7">
        <f t="shared" si="120"/>
        <v>0.40849532808820427</v>
      </c>
      <c r="V212" s="7">
        <f t="shared" si="121"/>
        <v>1.0058121683191359</v>
      </c>
      <c r="W212" s="6">
        <f t="shared" si="122"/>
        <v>1.4143074964073401</v>
      </c>
      <c r="X212" s="6">
        <v>4.6010000000000001E-3</v>
      </c>
      <c r="Y212" s="6">
        <v>1.4004361411753881</v>
      </c>
      <c r="Z212" s="3">
        <f t="shared" si="123"/>
        <v>3.9325646598565531</v>
      </c>
      <c r="AA212" s="3">
        <f t="shared" si="124"/>
        <v>50.570738215880027</v>
      </c>
      <c r="AB212" s="6">
        <f t="shared" si="125"/>
        <v>47.637324419095641</v>
      </c>
      <c r="AC212" s="6">
        <f t="shared" si="128"/>
        <v>47.637324419095641</v>
      </c>
      <c r="AD212" s="6">
        <f t="shared" si="126"/>
        <v>0.99050251733076489</v>
      </c>
    </row>
    <row r="213" spans="6:30">
      <c r="F213" s="6">
        <f t="shared" si="127"/>
        <v>118659480</v>
      </c>
      <c r="G213" s="6">
        <v>504855</v>
      </c>
      <c r="H213" s="6">
        <v>9046865</v>
      </c>
      <c r="I213" s="12">
        <f t="shared" si="110"/>
        <v>18093730</v>
      </c>
      <c r="J213" s="6">
        <v>3635378.140869</v>
      </c>
      <c r="K213" s="12">
        <f t="shared" si="111"/>
        <v>29083025.126952</v>
      </c>
      <c r="L213" s="6">
        <f t="shared" si="112"/>
        <v>118.65948</v>
      </c>
      <c r="M213" s="6">
        <f t="shared" si="113"/>
        <v>5242880</v>
      </c>
      <c r="N213" s="13">
        <f t="shared" si="114"/>
        <v>0.62214057585199645</v>
      </c>
      <c r="O213" s="13">
        <f t="shared" si="129"/>
        <v>1.3333333333333333</v>
      </c>
      <c r="P213" s="7">
        <f t="shared" si="115"/>
        <v>0</v>
      </c>
      <c r="Q213" s="7">
        <f t="shared" si="116"/>
        <v>6.7924498114733381E-3</v>
      </c>
      <c r="R213" s="6">
        <f t="shared" si="117"/>
        <v>6.7924498114733381E-3</v>
      </c>
      <c r="S213" s="6">
        <f t="shared" si="118"/>
        <v>6.7924498114733381E-3</v>
      </c>
      <c r="T213" s="7">
        <f t="shared" si="119"/>
        <v>0</v>
      </c>
      <c r="U213" s="7">
        <f t="shared" si="120"/>
        <v>0.40847467207354832</v>
      </c>
      <c r="V213" s="7">
        <f t="shared" si="121"/>
        <v>1.0088726704613806</v>
      </c>
      <c r="W213" s="6">
        <f t="shared" si="122"/>
        <v>1.417347342534929</v>
      </c>
      <c r="X213" s="6">
        <v>4.6150000000000002E-3</v>
      </c>
      <c r="Y213" s="6">
        <v>1.400978264704525</v>
      </c>
      <c r="Z213" s="3">
        <f t="shared" si="123"/>
        <v>3.9206348862405198</v>
      </c>
      <c r="AA213" s="3">
        <f t="shared" si="124"/>
        <v>50.41477811822665</v>
      </c>
      <c r="AB213" s="6">
        <f t="shared" si="125"/>
        <v>47.182011082845889</v>
      </c>
      <c r="AC213" s="6">
        <f t="shared" si="128"/>
        <v>47.182011082845889</v>
      </c>
      <c r="AD213" s="6">
        <f t="shared" si="126"/>
        <v>1.1684034108734955</v>
      </c>
    </row>
    <row r="214" spans="6:30">
      <c r="F214" s="6">
        <f t="shared" si="127"/>
        <v>118659480</v>
      </c>
      <c r="G214" s="6">
        <v>504855</v>
      </c>
      <c r="H214" s="6">
        <v>9046865</v>
      </c>
      <c r="I214" s="12">
        <f t="shared" si="110"/>
        <v>18093730</v>
      </c>
      <c r="J214" s="6">
        <v>3636247.2927250001</v>
      </c>
      <c r="K214" s="12">
        <f t="shared" si="111"/>
        <v>29089978.341800001</v>
      </c>
      <c r="L214" s="6">
        <f t="shared" si="112"/>
        <v>118.65948</v>
      </c>
      <c r="M214" s="6">
        <f t="shared" si="113"/>
        <v>5242880</v>
      </c>
      <c r="N214" s="13">
        <f t="shared" si="114"/>
        <v>0.62199186906924364</v>
      </c>
      <c r="O214" s="13">
        <f t="shared" si="129"/>
        <v>1.3333333333333333</v>
      </c>
      <c r="P214" s="7">
        <f t="shared" si="115"/>
        <v>0</v>
      </c>
      <c r="Q214" s="7">
        <f t="shared" si="116"/>
        <v>6.7940737609310468E-3</v>
      </c>
      <c r="R214" s="6">
        <f t="shared" si="117"/>
        <v>6.7940737609310468E-3</v>
      </c>
      <c r="S214" s="6">
        <f t="shared" si="118"/>
        <v>6.7940737609310468E-3</v>
      </c>
      <c r="T214" s="7">
        <f t="shared" si="119"/>
        <v>0</v>
      </c>
      <c r="U214" s="7">
        <f t="shared" si="120"/>
        <v>0.40857233083299632</v>
      </c>
      <c r="V214" s="7">
        <f t="shared" si="121"/>
        <v>1.0108401361242521</v>
      </c>
      <c r="W214" s="6">
        <f t="shared" si="122"/>
        <v>1.4194124669572483</v>
      </c>
      <c r="X214" s="6">
        <v>4.6239999999999996E-3</v>
      </c>
      <c r="Y214" s="6">
        <v>1.4056959999999998</v>
      </c>
      <c r="Z214" s="3">
        <f t="shared" si="123"/>
        <v>3.9130038927335642</v>
      </c>
      <c r="AA214" s="3">
        <f t="shared" si="124"/>
        <v>50.328682252249138</v>
      </c>
      <c r="AB214" s="6">
        <f t="shared" si="125"/>
        <v>46.930660919789084</v>
      </c>
      <c r="AC214" s="6">
        <f t="shared" si="128"/>
        <v>46.930660919789084</v>
      </c>
      <c r="AD214" s="6">
        <f t="shared" si="126"/>
        <v>0.97577761886271908</v>
      </c>
    </row>
    <row r="215" spans="6:30">
      <c r="F215" s="6">
        <f t="shared" si="127"/>
        <v>118659480</v>
      </c>
      <c r="G215" s="6">
        <v>504855</v>
      </c>
      <c r="H215" s="6">
        <v>9046865</v>
      </c>
      <c r="I215" s="12">
        <f t="shared" si="110"/>
        <v>18093730</v>
      </c>
      <c r="J215" s="6">
        <v>3634713.827393</v>
      </c>
      <c r="K215" s="12">
        <f t="shared" si="111"/>
        <v>29077710.619144</v>
      </c>
      <c r="L215" s="6">
        <f t="shared" si="112"/>
        <v>118.65948</v>
      </c>
      <c r="M215" s="6">
        <f t="shared" si="113"/>
        <v>5242880</v>
      </c>
      <c r="N215" s="13">
        <f t="shared" si="114"/>
        <v>0.62225428394240789</v>
      </c>
      <c r="O215" s="13">
        <f t="shared" si="129"/>
        <v>1.3333333333333333</v>
      </c>
      <c r="P215" s="7">
        <f t="shared" si="115"/>
        <v>0</v>
      </c>
      <c r="Q215" s="7">
        <f t="shared" si="116"/>
        <v>6.7912085882030305E-3</v>
      </c>
      <c r="R215" s="6">
        <f t="shared" si="117"/>
        <v>6.7912085882030305E-3</v>
      </c>
      <c r="S215" s="6">
        <f t="shared" si="118"/>
        <v>6.7912085882030305E-3</v>
      </c>
      <c r="T215" s="7">
        <f t="shared" si="119"/>
        <v>0</v>
      </c>
      <c r="U215" s="7">
        <f t="shared" si="120"/>
        <v>0.40840002915642987</v>
      </c>
      <c r="V215" s="7">
        <f t="shared" si="121"/>
        <v>1.0167425331128668</v>
      </c>
      <c r="W215" s="6">
        <f t="shared" si="122"/>
        <v>1.4251425622692966</v>
      </c>
      <c r="X215" s="6">
        <v>4.6509999999999998E-3</v>
      </c>
      <c r="Y215" s="6">
        <v>1.409909611766621</v>
      </c>
      <c r="Z215" s="3">
        <f t="shared" si="123"/>
        <v>3.8902881100838531</v>
      </c>
      <c r="AA215" s="3">
        <f t="shared" si="124"/>
        <v>50.015412804375842</v>
      </c>
      <c r="AB215" s="6">
        <f t="shared" si="125"/>
        <v>46.016095209697504</v>
      </c>
      <c r="AC215" s="6">
        <f t="shared" si="128"/>
        <v>46.016095209697504</v>
      </c>
      <c r="AD215" s="6">
        <f t="shared" si="126"/>
        <v>1.0804203599682294</v>
      </c>
    </row>
    <row r="216" spans="6:30">
      <c r="F216" s="6">
        <f t="shared" si="127"/>
        <v>118659480</v>
      </c>
      <c r="G216" s="6">
        <v>504855</v>
      </c>
      <c r="H216" s="6">
        <v>9046865</v>
      </c>
      <c r="I216" s="12">
        <f t="shared" si="110"/>
        <v>18093730</v>
      </c>
      <c r="J216" s="6">
        <v>3635067.1350099999</v>
      </c>
      <c r="K216" s="12">
        <f t="shared" si="111"/>
        <v>29080537.080079999</v>
      </c>
      <c r="L216" s="6">
        <f t="shared" si="112"/>
        <v>118.65948</v>
      </c>
      <c r="M216" s="6">
        <f t="shared" si="113"/>
        <v>5242880</v>
      </c>
      <c r="N216" s="13">
        <f t="shared" si="114"/>
        <v>0.62219380440514982</v>
      </c>
      <c r="O216" s="13">
        <f t="shared" si="129"/>
        <v>1.3333333333333333</v>
      </c>
      <c r="P216" s="7">
        <f t="shared" si="115"/>
        <v>0</v>
      </c>
      <c r="Q216" s="7">
        <f t="shared" si="116"/>
        <v>6.7918687187763817E-3</v>
      </c>
      <c r="R216" s="6">
        <f t="shared" si="117"/>
        <v>6.7918687187763817E-3</v>
      </c>
      <c r="S216" s="6">
        <f t="shared" si="118"/>
        <v>6.7918687187763817E-3</v>
      </c>
      <c r="T216" s="7">
        <f t="shared" si="119"/>
        <v>0</v>
      </c>
      <c r="U216" s="7">
        <f t="shared" si="120"/>
        <v>0.40843972714860644</v>
      </c>
      <c r="V216" s="7">
        <f t="shared" si="121"/>
        <v>1.0062493829108852</v>
      </c>
      <c r="W216" s="6">
        <f t="shared" si="122"/>
        <v>1.4146891100594916</v>
      </c>
      <c r="X216" s="6">
        <v>4.6030000000000003E-3</v>
      </c>
      <c r="Y216" s="6">
        <v>1.3921485812500003</v>
      </c>
      <c r="Z216" s="3">
        <f t="shared" si="123"/>
        <v>3.9308559635020637</v>
      </c>
      <c r="AA216" s="3">
        <f t="shared" si="124"/>
        <v>50.541884996880285</v>
      </c>
      <c r="AB216" s="6">
        <f t="shared" si="125"/>
        <v>47.553089697509911</v>
      </c>
      <c r="AC216" s="6">
        <f t="shared" si="128"/>
        <v>47.553089697509911</v>
      </c>
      <c r="AD216" s="6">
        <f t="shared" si="126"/>
        <v>1.6191180390567457</v>
      </c>
    </row>
    <row r="217" spans="6:30">
      <c r="F217" s="6">
        <f t="shared" si="127"/>
        <v>118659480</v>
      </c>
      <c r="G217" s="6">
        <v>504855</v>
      </c>
      <c r="H217" s="6">
        <v>9046865</v>
      </c>
      <c r="I217" s="12">
        <f t="shared" si="110"/>
        <v>18093730</v>
      </c>
      <c r="J217" s="6">
        <v>3635965.280762</v>
      </c>
      <c r="K217" s="12">
        <f t="shared" si="111"/>
        <v>29087722.246096</v>
      </c>
      <c r="L217" s="6">
        <f t="shared" si="112"/>
        <v>118.65948</v>
      </c>
      <c r="M217" s="6">
        <f t="shared" si="113"/>
        <v>5242880</v>
      </c>
      <c r="N217" s="13">
        <f t="shared" si="114"/>
        <v>0.62204011186982666</v>
      </c>
      <c r="O217" s="13">
        <f t="shared" si="129"/>
        <v>1.3333333333333333</v>
      </c>
      <c r="P217" s="7">
        <f t="shared" si="115"/>
        <v>0</v>
      </c>
      <c r="Q217" s="7">
        <f t="shared" si="116"/>
        <v>6.793546841301042E-3</v>
      </c>
      <c r="R217" s="6">
        <f t="shared" si="117"/>
        <v>6.793546841301042E-3</v>
      </c>
      <c r="S217" s="6">
        <f t="shared" si="118"/>
        <v>6.793546841301042E-3</v>
      </c>
      <c r="T217" s="7">
        <f t="shared" si="119"/>
        <v>0</v>
      </c>
      <c r="U217" s="7">
        <f t="shared" si="120"/>
        <v>0.40854064369079446</v>
      </c>
      <c r="V217" s="7">
        <f t="shared" si="121"/>
        <v>1.0145564601541208</v>
      </c>
      <c r="W217" s="6">
        <f t="shared" si="122"/>
        <v>1.4230971038449152</v>
      </c>
      <c r="X217" s="6">
        <v>4.6410000000000002E-3</v>
      </c>
      <c r="Y217" s="6">
        <v>1.4059500000019112</v>
      </c>
      <c r="Z217" s="3">
        <f t="shared" si="123"/>
        <v>3.8986705451411332</v>
      </c>
      <c r="AA217" s="3">
        <f t="shared" si="124"/>
        <v>50.140439122768363</v>
      </c>
      <c r="AB217" s="6">
        <f t="shared" si="125"/>
        <v>46.381099791015771</v>
      </c>
      <c r="AC217" s="6">
        <f t="shared" si="128"/>
        <v>46.381099791015771</v>
      </c>
      <c r="AD217" s="6">
        <f t="shared" si="126"/>
        <v>1.2196097900338341</v>
      </c>
    </row>
    <row r="218" spans="6:30">
      <c r="F218" s="6">
        <f t="shared" si="127"/>
        <v>131187199.99999999</v>
      </c>
      <c r="G218" s="6">
        <v>1270432</v>
      </c>
      <c r="H218" s="6">
        <v>8814880</v>
      </c>
      <c r="I218" s="12">
        <f t="shared" si="110"/>
        <v>17629760</v>
      </c>
      <c r="J218" s="6">
        <v>2281565.109619</v>
      </c>
      <c r="K218" s="12">
        <f t="shared" si="111"/>
        <v>18252520.876952</v>
      </c>
      <c r="L218" s="6">
        <f t="shared" si="112"/>
        <v>131.18719999999999</v>
      </c>
      <c r="M218" s="6">
        <f t="shared" si="113"/>
        <v>5242880</v>
      </c>
      <c r="N218" s="13">
        <f t="shared" si="114"/>
        <v>0.96588082922078022</v>
      </c>
      <c r="O218" s="13">
        <f t="shared" si="129"/>
        <v>1.3333333333333333</v>
      </c>
      <c r="P218" s="7">
        <f t="shared" si="115"/>
        <v>0</v>
      </c>
      <c r="Q218" s="7">
        <f t="shared" si="116"/>
        <v>4.2629448431989589E-3</v>
      </c>
      <c r="R218" s="6">
        <f t="shared" si="117"/>
        <v>4.2629448431989589E-3</v>
      </c>
      <c r="S218" s="6">
        <f t="shared" si="118"/>
        <v>4.2629448431989589E-3</v>
      </c>
      <c r="T218" s="7">
        <f t="shared" si="119"/>
        <v>0</v>
      </c>
      <c r="U218" s="7">
        <f t="shared" si="120"/>
        <v>0.25635890514082654</v>
      </c>
      <c r="V218" s="7">
        <f t="shared" si="121"/>
        <v>0.67024996915159107</v>
      </c>
      <c r="W218" s="6">
        <f t="shared" si="122"/>
        <v>0.92660887429241767</v>
      </c>
      <c r="X218" s="6">
        <v>3.0660000000000001E-3</v>
      </c>
      <c r="Y218" s="6">
        <v>0.95330301818098206</v>
      </c>
      <c r="Z218" s="3">
        <f t="shared" si="123"/>
        <v>5.7500848010437053</v>
      </c>
      <c r="AA218" s="3">
        <f t="shared" si="124"/>
        <v>47.625625249711675</v>
      </c>
      <c r="AB218" s="6">
        <f t="shared" si="125"/>
        <v>39.039296907989517</v>
      </c>
      <c r="AC218" s="6">
        <f t="shared" si="128"/>
        <v>39.039296907989517</v>
      </c>
      <c r="AD218" s="6">
        <f t="shared" si="126"/>
        <v>2.8001740663215418</v>
      </c>
    </row>
    <row r="219" spans="6:30">
      <c r="F219" s="6">
        <f t="shared" si="127"/>
        <v>131187199.99999999</v>
      </c>
      <c r="G219" s="6">
        <v>1270432</v>
      </c>
      <c r="H219" s="6">
        <v>8814880</v>
      </c>
      <c r="I219" s="12">
        <f t="shared" si="110"/>
        <v>17629760</v>
      </c>
      <c r="J219" s="6">
        <v>2279063.250244</v>
      </c>
      <c r="K219" s="12">
        <f t="shared" si="111"/>
        <v>18232506.001952</v>
      </c>
      <c r="L219" s="6">
        <f t="shared" si="112"/>
        <v>131.18719999999999</v>
      </c>
      <c r="M219" s="6">
        <f t="shared" si="113"/>
        <v>5242880</v>
      </c>
      <c r="N219" s="13">
        <f t="shared" si="114"/>
        <v>0.9669411323990531</v>
      </c>
      <c r="O219" s="13">
        <f t="shared" si="129"/>
        <v>1.3333333333333333</v>
      </c>
      <c r="P219" s="7">
        <f t="shared" si="115"/>
        <v>0</v>
      </c>
      <c r="Q219" s="7">
        <f t="shared" si="116"/>
        <v>4.2582702939274525E-3</v>
      </c>
      <c r="R219" s="6">
        <f t="shared" si="117"/>
        <v>4.2582702939274525E-3</v>
      </c>
      <c r="S219" s="6">
        <f t="shared" si="118"/>
        <v>4.2582702939274525E-3</v>
      </c>
      <c r="T219" s="7">
        <f t="shared" si="119"/>
        <v>0</v>
      </c>
      <c r="U219" s="7">
        <f t="shared" si="120"/>
        <v>0.25607779375483658</v>
      </c>
      <c r="V219" s="7">
        <f t="shared" si="121"/>
        <v>0.66959414726396727</v>
      </c>
      <c r="W219" s="6">
        <f t="shared" si="122"/>
        <v>0.9256719410188039</v>
      </c>
      <c r="X219" s="6">
        <v>3.0630000000000002E-3</v>
      </c>
      <c r="Y219" s="6">
        <v>0.95743254</v>
      </c>
      <c r="Z219" s="3">
        <f t="shared" si="123"/>
        <v>5.7557166176950707</v>
      </c>
      <c r="AA219" s="3">
        <f t="shared" si="124"/>
        <v>47.619996087370552</v>
      </c>
      <c r="AB219" s="6">
        <f t="shared" si="125"/>
        <v>39.022863007752271</v>
      </c>
      <c r="AC219" s="6">
        <f t="shared" si="128"/>
        <v>39.022863007752271</v>
      </c>
      <c r="AD219" s="6">
        <f t="shared" si="126"/>
        <v>3.3172675519463852</v>
      </c>
    </row>
    <row r="220" spans="6:30">
      <c r="F220" s="6">
        <f t="shared" si="127"/>
        <v>132258048</v>
      </c>
      <c r="G220" s="6">
        <v>415863</v>
      </c>
      <c r="H220" s="6">
        <v>10328399</v>
      </c>
      <c r="I220" s="12">
        <f t="shared" si="110"/>
        <v>20656798</v>
      </c>
      <c r="J220" s="6">
        <v>4222652.8027339997</v>
      </c>
      <c r="K220" s="12">
        <f t="shared" si="111"/>
        <v>33781222.421871997</v>
      </c>
      <c r="L220" s="6">
        <f t="shared" si="112"/>
        <v>132.258048</v>
      </c>
      <c r="M220" s="6">
        <f t="shared" si="113"/>
        <v>5242880</v>
      </c>
      <c r="N220" s="13">
        <f t="shared" si="114"/>
        <v>0.61148758153362581</v>
      </c>
      <c r="O220" s="13">
        <f t="shared" si="129"/>
        <v>1.3333333333333333</v>
      </c>
      <c r="P220" s="7">
        <f t="shared" si="115"/>
        <v>0</v>
      </c>
      <c r="Q220" s="7">
        <f t="shared" si="116"/>
        <v>7.889731445376337E-3</v>
      </c>
      <c r="R220" s="6">
        <f t="shared" si="117"/>
        <v>7.889731445376337E-3</v>
      </c>
      <c r="S220" s="6">
        <f t="shared" si="118"/>
        <v>7.889731445376337E-3</v>
      </c>
      <c r="T220" s="7">
        <f t="shared" si="119"/>
        <v>0</v>
      </c>
      <c r="U220" s="7">
        <f t="shared" si="120"/>
        <v>0.47446143208225189</v>
      </c>
      <c r="V220" s="7">
        <f t="shared" si="121"/>
        <v>1.1997168397599254</v>
      </c>
      <c r="W220" s="6">
        <f t="shared" si="122"/>
        <v>1.6741782718421772</v>
      </c>
      <c r="X220" s="6">
        <v>5.4879999999999998E-3</v>
      </c>
      <c r="Y220" s="6">
        <v>1.6399973333315039</v>
      </c>
      <c r="Z220" s="3">
        <f t="shared" si="123"/>
        <v>3.763993804664723</v>
      </c>
      <c r="AA220" s="3">
        <f t="shared" si="124"/>
        <v>49.243764463370262</v>
      </c>
      <c r="AB220" s="6">
        <f t="shared" si="125"/>
        <v>43.763328086303524</v>
      </c>
      <c r="AC220" s="6">
        <f t="shared" si="128"/>
        <v>43.763328086303524</v>
      </c>
      <c r="AD220" s="6">
        <f t="shared" si="126"/>
        <v>2.0842069566807062</v>
      </c>
    </row>
    <row r="221" spans="6:30">
      <c r="F221" s="6">
        <f t="shared" si="127"/>
        <v>134464128</v>
      </c>
      <c r="G221" s="6">
        <v>820878</v>
      </c>
      <c r="H221" s="6">
        <v>9837214</v>
      </c>
      <c r="I221" s="12">
        <f t="shared" si="110"/>
        <v>19674428</v>
      </c>
      <c r="J221" s="6">
        <v>1995896.0214839999</v>
      </c>
      <c r="K221" s="12">
        <f t="shared" si="111"/>
        <v>15967168.171871999</v>
      </c>
      <c r="L221" s="6">
        <f t="shared" si="112"/>
        <v>134.46412799999999</v>
      </c>
      <c r="M221" s="6">
        <f t="shared" si="113"/>
        <v>5242880</v>
      </c>
      <c r="N221" s="13">
        <f t="shared" si="114"/>
        <v>1.2321801704737327</v>
      </c>
      <c r="O221" s="13">
        <f t="shared" si="129"/>
        <v>1.3333333333333333</v>
      </c>
      <c r="P221" s="7">
        <f t="shared" si="115"/>
        <v>0</v>
      </c>
      <c r="Q221" s="7">
        <f t="shared" si="116"/>
        <v>3.7291921306455106E-3</v>
      </c>
      <c r="R221" s="6">
        <f t="shared" si="117"/>
        <v>3.7291921306455106E-3</v>
      </c>
      <c r="S221" s="6">
        <f t="shared" si="118"/>
        <v>3.7291921306455106E-3</v>
      </c>
      <c r="T221" s="7">
        <f t="shared" si="119"/>
        <v>0</v>
      </c>
      <c r="U221" s="7">
        <f t="shared" si="120"/>
        <v>0.22426084475319366</v>
      </c>
      <c r="V221" s="7">
        <f t="shared" si="121"/>
        <v>4.7538342560895304</v>
      </c>
      <c r="W221" s="6">
        <f t="shared" si="122"/>
        <v>4.9780951008427241</v>
      </c>
      <c r="X221" s="6">
        <v>2.1746000000000001E-2</v>
      </c>
      <c r="Y221" s="6">
        <v>4.9426483399999999</v>
      </c>
      <c r="Z221" s="3">
        <f t="shared" si="123"/>
        <v>0.9047377908580887</v>
      </c>
      <c r="AA221" s="3">
        <f t="shared" si="124"/>
        <v>5.8740616837568282</v>
      </c>
      <c r="AB221" s="6">
        <f t="shared" si="125"/>
        <v>82.85113524029471</v>
      </c>
      <c r="AC221" s="6">
        <f t="shared" si="128"/>
        <v>82.85113524029471</v>
      </c>
      <c r="AD221" s="6">
        <f t="shared" si="126"/>
        <v>0.71716129500575088</v>
      </c>
    </row>
    <row r="222" spans="6:30">
      <c r="F222" s="6">
        <f t="shared" si="127"/>
        <v>134724192</v>
      </c>
      <c r="G222" s="6">
        <v>914898</v>
      </c>
      <c r="H222" s="6">
        <v>9702186</v>
      </c>
      <c r="I222" s="12">
        <f t="shared" si="110"/>
        <v>19404372</v>
      </c>
      <c r="J222" s="6">
        <v>4013523.9799799998</v>
      </c>
      <c r="K222" s="12">
        <f t="shared" si="111"/>
        <v>32108191.839839999</v>
      </c>
      <c r="L222" s="6">
        <f t="shared" si="112"/>
        <v>134.72419199999999</v>
      </c>
      <c r="M222" s="6">
        <f t="shared" si="113"/>
        <v>5242880</v>
      </c>
      <c r="N222" s="13">
        <f t="shared" si="114"/>
        <v>0.60434334318144201</v>
      </c>
      <c r="O222" s="13">
        <f t="shared" si="129"/>
        <v>1.3333333333333333</v>
      </c>
      <c r="P222" s="7">
        <f t="shared" si="115"/>
        <v>0</v>
      </c>
      <c r="Q222" s="7">
        <f t="shared" si="116"/>
        <v>7.498988865747608E-3</v>
      </c>
      <c r="R222" s="6">
        <f t="shared" si="117"/>
        <v>7.498988865747608E-3</v>
      </c>
      <c r="S222" s="6">
        <f t="shared" si="118"/>
        <v>7.498988865747608E-3</v>
      </c>
      <c r="T222" s="7">
        <f t="shared" si="119"/>
        <v>0</v>
      </c>
      <c r="U222" s="7">
        <f t="shared" si="120"/>
        <v>0.45096351137484852</v>
      </c>
      <c r="V222" s="7">
        <f t="shared" si="121"/>
        <v>1.1194879621739391</v>
      </c>
      <c r="W222" s="6">
        <f t="shared" si="122"/>
        <v>1.5704514735487876</v>
      </c>
      <c r="X222" s="6">
        <v>5.1209999999999997E-3</v>
      </c>
      <c r="Y222" s="6">
        <v>1.563042999998862</v>
      </c>
      <c r="Z222" s="3">
        <f t="shared" si="123"/>
        <v>3.7891763327475103</v>
      </c>
      <c r="AA222" s="3">
        <f t="shared" si="124"/>
        <v>50.159253020644407</v>
      </c>
      <c r="AB222" s="6">
        <f t="shared" si="125"/>
        <v>46.436025497902918</v>
      </c>
      <c r="AC222" s="6">
        <f t="shared" si="128"/>
        <v>46.436025497902918</v>
      </c>
      <c r="AD222" s="6">
        <f t="shared" si="126"/>
        <v>0.47397759050333033</v>
      </c>
    </row>
    <row r="223" spans="6:30">
      <c r="F223" s="6">
        <f t="shared" si="127"/>
        <v>136389400</v>
      </c>
      <c r="G223" s="6">
        <v>181343</v>
      </c>
      <c r="H223" s="6">
        <v>11063545</v>
      </c>
      <c r="I223" s="12">
        <f t="shared" ref="I223:I286" si="130">2*H223</f>
        <v>22127090</v>
      </c>
      <c r="J223" s="6">
        <v>2274086.7304690001</v>
      </c>
      <c r="K223" s="12">
        <f t="shared" ref="K223:K286" si="131">J223*8</f>
        <v>18192693.843752</v>
      </c>
      <c r="L223" s="6">
        <f t="shared" ref="L223:L286" si="132">((H223+2*G223)*8+(G223+H223)*4)/1000000</f>
        <v>136.38939999999999</v>
      </c>
      <c r="M223" s="6">
        <f t="shared" ref="M223:M286" si="133">40*2^20/8</f>
        <v>5242880</v>
      </c>
      <c r="N223" s="13">
        <f t="shared" ref="N223:N286" si="134">I223/K223</f>
        <v>1.2162624287551129</v>
      </c>
      <c r="O223" s="13">
        <f t="shared" si="129"/>
        <v>1.3333333333333333</v>
      </c>
      <c r="P223" s="7">
        <f t="shared" ref="P223:P286" si="135">$B$31*I223</f>
        <v>0</v>
      </c>
      <c r="Q223" s="7">
        <f t="shared" ref="Q223:Q286" si="136">$C$31*K223</f>
        <v>4.2489720147670315E-3</v>
      </c>
      <c r="R223" s="6">
        <f t="shared" ref="R223:R286" si="137">P223+Q223</f>
        <v>4.2489720147670315E-3</v>
      </c>
      <c r="S223" s="6">
        <f t="shared" ref="S223:S286" si="138">MAX(P223,Q223)</f>
        <v>4.2489720147670315E-3</v>
      </c>
      <c r="T223" s="7">
        <f t="shared" ref="T223:T286" si="139">$D$31*I223</f>
        <v>0</v>
      </c>
      <c r="U223" s="7">
        <f t="shared" ref="U223:U286" si="140">$E$31*K223</f>
        <v>0.25551862708650352</v>
      </c>
      <c r="V223" s="7">
        <f t="shared" ref="V223:V286" si="141">X223*$F$31</f>
        <v>0.63264951426115601</v>
      </c>
      <c r="W223" s="6">
        <f t="shared" ref="W223:W286" si="142">SUM(T223:V223)</f>
        <v>0.88816814134765953</v>
      </c>
      <c r="X223" s="6">
        <v>2.8939999999999999E-3</v>
      </c>
      <c r="Y223" s="6">
        <v>0.87028368</v>
      </c>
      <c r="Z223" s="3">
        <f t="shared" ref="Z223:Z286" si="143">I223/X223/1000000000</f>
        <v>7.6458500345542504</v>
      </c>
      <c r="AA223" s="3">
        <f t="shared" ref="AA223:AA286" si="144">K223*8/X223/1000000000</f>
        <v>50.290791551491367</v>
      </c>
      <c r="AB223" s="6">
        <f t="shared" ref="AB223:AB286" si="145">ABS(S223-X223)/ABS(X223)*100</f>
        <v>46.820041975363914</v>
      </c>
      <c r="AC223" s="6">
        <f t="shared" si="128"/>
        <v>46.820041975363914</v>
      </c>
      <c r="AD223" s="6">
        <f t="shared" ref="AD223:AD286" si="146">ABS(W223-Y223)/ABS(Y223)*100</f>
        <v>2.0550151357152338</v>
      </c>
    </row>
    <row r="224" spans="6:30">
      <c r="F224" s="6">
        <f t="shared" ref="F224:F287" si="147">L224*1000000</f>
        <v>138833996</v>
      </c>
      <c r="G224" s="6">
        <v>2063494</v>
      </c>
      <c r="H224" s="6">
        <v>8130343</v>
      </c>
      <c r="I224" s="12">
        <f t="shared" si="130"/>
        <v>16260686</v>
      </c>
      <c r="J224" s="6">
        <v>3853114.0849609999</v>
      </c>
      <c r="K224" s="12">
        <f t="shared" si="131"/>
        <v>30824912.679687999</v>
      </c>
      <c r="L224" s="6">
        <f t="shared" si="132"/>
        <v>138.83399600000001</v>
      </c>
      <c r="M224" s="6">
        <f t="shared" si="133"/>
        <v>5242880</v>
      </c>
      <c r="N224" s="13">
        <f t="shared" si="134"/>
        <v>0.52751766627760599</v>
      </c>
      <c r="O224" s="13">
        <f t="shared" si="129"/>
        <v>1.3333333333333333</v>
      </c>
      <c r="P224" s="7">
        <f t="shared" si="135"/>
        <v>0</v>
      </c>
      <c r="Q224" s="7">
        <f t="shared" si="136"/>
        <v>7.1992741953722699E-3</v>
      </c>
      <c r="R224" s="6">
        <f t="shared" si="137"/>
        <v>7.1992741953722699E-3</v>
      </c>
      <c r="S224" s="6">
        <f t="shared" si="138"/>
        <v>7.1992741953722699E-3</v>
      </c>
      <c r="T224" s="7">
        <f t="shared" si="139"/>
        <v>0</v>
      </c>
      <c r="U224" s="7">
        <f t="shared" si="140"/>
        <v>0.4329396974203597</v>
      </c>
      <c r="V224" s="7">
        <f t="shared" si="141"/>
        <v>1.8717156672785136</v>
      </c>
      <c r="W224" s="6">
        <f t="shared" si="142"/>
        <v>2.3046553646988732</v>
      </c>
      <c r="X224" s="6">
        <v>8.5620000000000002E-3</v>
      </c>
      <c r="Y224" s="6">
        <v>2.345880975</v>
      </c>
      <c r="Z224" s="3">
        <f t="shared" si="143"/>
        <v>1.8991691193646343</v>
      </c>
      <c r="AA224" s="3">
        <f t="shared" si="144"/>
        <v>28.801600261329593</v>
      </c>
      <c r="AB224" s="6">
        <f t="shared" si="145"/>
        <v>15.915975293479681</v>
      </c>
      <c r="AC224" s="6">
        <f t="shared" ref="AC224:AC287" si="148">ABS(R224-X224)/ABS(X224)*100</f>
        <v>15.915975293479681</v>
      </c>
      <c r="AD224" s="6">
        <f t="shared" si="146"/>
        <v>1.7573615516075711</v>
      </c>
    </row>
    <row r="225" spans="6:30">
      <c r="F225" s="6">
        <f t="shared" si="147"/>
        <v>145879140</v>
      </c>
      <c r="G225" s="6">
        <v>589446</v>
      </c>
      <c r="H225" s="6">
        <v>11174185</v>
      </c>
      <c r="I225" s="12">
        <f t="shared" si="130"/>
        <v>22348370</v>
      </c>
      <c r="J225" s="6">
        <v>4587775.4472660003</v>
      </c>
      <c r="K225" s="12">
        <f t="shared" si="131"/>
        <v>36702203.578128003</v>
      </c>
      <c r="L225" s="6">
        <f t="shared" si="132"/>
        <v>145.87914000000001</v>
      </c>
      <c r="M225" s="6">
        <f t="shared" si="133"/>
        <v>5242880</v>
      </c>
      <c r="N225" s="13">
        <f t="shared" si="134"/>
        <v>0.60891085060947392</v>
      </c>
      <c r="O225" s="13">
        <f t="shared" si="129"/>
        <v>1.3333333333333333</v>
      </c>
      <c r="P225" s="7">
        <f t="shared" si="135"/>
        <v>0</v>
      </c>
      <c r="Q225" s="7">
        <f t="shared" si="136"/>
        <v>8.5719375713732334E-3</v>
      </c>
      <c r="R225" s="6">
        <f t="shared" si="137"/>
        <v>8.5719375713732334E-3</v>
      </c>
      <c r="S225" s="6">
        <f t="shared" si="138"/>
        <v>8.5719375713732334E-3</v>
      </c>
      <c r="T225" s="7">
        <f t="shared" si="139"/>
        <v>0</v>
      </c>
      <c r="U225" s="7">
        <f t="shared" si="140"/>
        <v>0.51548697240092267</v>
      </c>
      <c r="V225" s="7">
        <f t="shared" si="141"/>
        <v>2.4744159820048464</v>
      </c>
      <c r="W225" s="6">
        <f t="shared" si="142"/>
        <v>2.9899029544057689</v>
      </c>
      <c r="X225" s="6">
        <v>1.1318999999999999E-2</v>
      </c>
      <c r="Y225" s="6">
        <v>2.9731617300000002</v>
      </c>
      <c r="Z225" s="3">
        <f t="shared" si="143"/>
        <v>1.9744120505344998</v>
      </c>
      <c r="AA225" s="3">
        <f t="shared" si="144"/>
        <v>25.940244599790091</v>
      </c>
      <c r="AB225" s="6">
        <f t="shared" si="145"/>
        <v>24.269479888919214</v>
      </c>
      <c r="AC225" s="6">
        <f t="shared" si="148"/>
        <v>24.269479888919214</v>
      </c>
      <c r="AD225" s="6">
        <f t="shared" si="146"/>
        <v>0.56307816143485578</v>
      </c>
    </row>
    <row r="226" spans="6:30">
      <c r="F226" s="6">
        <f t="shared" si="147"/>
        <v>148597216</v>
      </c>
      <c r="G226" s="6">
        <v>22283</v>
      </c>
      <c r="H226" s="6">
        <v>12345963</v>
      </c>
      <c r="I226" s="12">
        <f t="shared" si="130"/>
        <v>24691926</v>
      </c>
      <c r="J226" s="6">
        <v>4811502.3681640001</v>
      </c>
      <c r="K226" s="12">
        <f t="shared" si="131"/>
        <v>38492018.945312001</v>
      </c>
      <c r="L226" s="6">
        <f t="shared" si="132"/>
        <v>148.597216</v>
      </c>
      <c r="M226" s="6">
        <f t="shared" si="133"/>
        <v>5242880</v>
      </c>
      <c r="N226" s="13">
        <f t="shared" si="134"/>
        <v>0.64148170650859726</v>
      </c>
      <c r="O226" s="13">
        <f t="shared" si="129"/>
        <v>1.3333333333333333</v>
      </c>
      <c r="P226" s="7">
        <f t="shared" si="135"/>
        <v>0</v>
      </c>
      <c r="Q226" s="7">
        <f t="shared" si="136"/>
        <v>8.98995567644768E-3</v>
      </c>
      <c r="R226" s="6">
        <f t="shared" si="137"/>
        <v>8.98995567644768E-3</v>
      </c>
      <c r="S226" s="6">
        <f t="shared" si="138"/>
        <v>8.98995567644768E-3</v>
      </c>
      <c r="T226" s="7">
        <f t="shared" si="139"/>
        <v>0</v>
      </c>
      <c r="U226" s="7">
        <f t="shared" si="140"/>
        <v>0.54062514980823639</v>
      </c>
      <c r="V226" s="7">
        <f t="shared" si="141"/>
        <v>1.6992345108334368</v>
      </c>
      <c r="W226" s="6">
        <f t="shared" si="142"/>
        <v>2.239859660641673</v>
      </c>
      <c r="X226" s="6">
        <v>7.7730000000000004E-3</v>
      </c>
      <c r="Y226" s="6">
        <v>2.2129731000000001</v>
      </c>
      <c r="Z226" s="3">
        <f t="shared" si="143"/>
        <v>3.1766275569278268</v>
      </c>
      <c r="AA226" s="3">
        <f t="shared" si="144"/>
        <v>39.616126535764316</v>
      </c>
      <c r="AB226" s="6">
        <f t="shared" si="145"/>
        <v>15.656190356975163</v>
      </c>
      <c r="AC226" s="6">
        <f t="shared" si="148"/>
        <v>15.656190356975163</v>
      </c>
      <c r="AD226" s="6">
        <f t="shared" si="146"/>
        <v>1.2149519866135212</v>
      </c>
    </row>
    <row r="227" spans="6:30">
      <c r="F227" s="6">
        <f t="shared" si="147"/>
        <v>153632160</v>
      </c>
      <c r="G227" s="6">
        <v>1489752</v>
      </c>
      <c r="H227" s="6">
        <v>10319760</v>
      </c>
      <c r="I227" s="12">
        <f t="shared" si="130"/>
        <v>20639520</v>
      </c>
      <c r="J227" s="6">
        <v>2737644.4697270002</v>
      </c>
      <c r="K227" s="12">
        <f t="shared" si="131"/>
        <v>21901155.757816002</v>
      </c>
      <c r="L227" s="6">
        <f t="shared" si="132"/>
        <v>153.63216</v>
      </c>
      <c r="M227" s="6">
        <f t="shared" si="133"/>
        <v>5242880</v>
      </c>
      <c r="N227" s="13">
        <f t="shared" si="134"/>
        <v>0.94239410139961433</v>
      </c>
      <c r="O227" s="13">
        <f t="shared" si="129"/>
        <v>1.3333333333333333</v>
      </c>
      <c r="P227" s="7">
        <f t="shared" si="135"/>
        <v>0</v>
      </c>
      <c r="Q227" s="7">
        <f t="shared" si="136"/>
        <v>5.115097231077362E-3</v>
      </c>
      <c r="R227" s="6">
        <f t="shared" si="137"/>
        <v>5.115097231077362E-3</v>
      </c>
      <c r="S227" s="6">
        <f t="shared" si="138"/>
        <v>5.115097231077362E-3</v>
      </c>
      <c r="T227" s="7">
        <f t="shared" si="139"/>
        <v>0</v>
      </c>
      <c r="U227" s="7">
        <f t="shared" si="140"/>
        <v>0.30760443169699841</v>
      </c>
      <c r="V227" s="7">
        <f t="shared" si="141"/>
        <v>0.78283272652702141</v>
      </c>
      <c r="W227" s="6">
        <f t="shared" si="142"/>
        <v>1.0904371582240198</v>
      </c>
      <c r="X227" s="6">
        <v>3.581E-3</v>
      </c>
      <c r="Y227" s="6">
        <v>1.1189729750000001</v>
      </c>
      <c r="Z227" s="3">
        <f t="shared" si="143"/>
        <v>5.7636191008098301</v>
      </c>
      <c r="AA227" s="3">
        <f t="shared" si="144"/>
        <v>48.927463295874901</v>
      </c>
      <c r="AB227" s="6">
        <f t="shared" si="145"/>
        <v>42.839911507326498</v>
      </c>
      <c r="AC227" s="6">
        <f t="shared" si="148"/>
        <v>42.839911507326498</v>
      </c>
      <c r="AD227" s="6">
        <f t="shared" si="146"/>
        <v>2.5501792638003948</v>
      </c>
    </row>
    <row r="228" spans="6:30">
      <c r="F228" s="6">
        <f t="shared" si="147"/>
        <v>164125896</v>
      </c>
      <c r="G228" s="6">
        <v>1465137</v>
      </c>
      <c r="H228" s="6">
        <v>11235263</v>
      </c>
      <c r="I228" s="12">
        <f t="shared" si="130"/>
        <v>22470526</v>
      </c>
      <c r="J228" s="6">
        <v>4932390.6455079997</v>
      </c>
      <c r="K228" s="12">
        <f t="shared" si="131"/>
        <v>39459125.164063998</v>
      </c>
      <c r="L228" s="6">
        <f t="shared" si="132"/>
        <v>164.12589600000001</v>
      </c>
      <c r="M228" s="6">
        <f t="shared" si="133"/>
        <v>5242880</v>
      </c>
      <c r="N228" s="13">
        <f t="shared" si="134"/>
        <v>0.5694633600357728</v>
      </c>
      <c r="O228" s="13">
        <f t="shared" si="129"/>
        <v>1.3333333333333333</v>
      </c>
      <c r="P228" s="7">
        <f t="shared" si="135"/>
        <v>0</v>
      </c>
      <c r="Q228" s="7">
        <f t="shared" si="136"/>
        <v>9.2158269681912961E-3</v>
      </c>
      <c r="R228" s="6">
        <f t="shared" si="137"/>
        <v>9.2158269681912961E-3</v>
      </c>
      <c r="S228" s="6">
        <f t="shared" si="138"/>
        <v>9.2158269681912961E-3</v>
      </c>
      <c r="T228" s="7">
        <f t="shared" si="139"/>
        <v>0</v>
      </c>
      <c r="U228" s="7">
        <f t="shared" si="140"/>
        <v>0.55420827583589705</v>
      </c>
      <c r="V228" s="7">
        <f t="shared" si="141"/>
        <v>1.3765701421224947</v>
      </c>
      <c r="W228" s="6">
        <f t="shared" si="142"/>
        <v>1.9307784179583918</v>
      </c>
      <c r="X228" s="6">
        <v>6.2969999999999996E-3</v>
      </c>
      <c r="Y228" s="6">
        <v>1.9632328636380809</v>
      </c>
      <c r="Z228" s="3">
        <f t="shared" si="143"/>
        <v>3.5684494203589017</v>
      </c>
      <c r="AA228" s="3">
        <f t="shared" si="144"/>
        <v>50.130697365811017</v>
      </c>
      <c r="AB228" s="6">
        <f t="shared" si="145"/>
        <v>46.352659491683291</v>
      </c>
      <c r="AC228" s="6">
        <f t="shared" si="148"/>
        <v>46.352659491683291</v>
      </c>
      <c r="AD228" s="6">
        <f t="shared" si="146"/>
        <v>1.6531123882852883</v>
      </c>
    </row>
    <row r="229" spans="6:30">
      <c r="F229" s="6">
        <f t="shared" si="147"/>
        <v>167071876</v>
      </c>
      <c r="G229" s="6">
        <v>1696415</v>
      </c>
      <c r="H229" s="6">
        <v>11095298</v>
      </c>
      <c r="I229" s="12">
        <f t="shared" si="130"/>
        <v>22190596</v>
      </c>
      <c r="J229" s="6">
        <v>5283441.1601560004</v>
      </c>
      <c r="K229" s="12">
        <f t="shared" si="131"/>
        <v>42267529.281248003</v>
      </c>
      <c r="L229" s="6">
        <f t="shared" si="132"/>
        <v>167.071876</v>
      </c>
      <c r="M229" s="6">
        <f t="shared" si="133"/>
        <v>5242880</v>
      </c>
      <c r="N229" s="13">
        <f t="shared" si="134"/>
        <v>0.52500338622453768</v>
      </c>
      <c r="O229" s="13">
        <f t="shared" si="129"/>
        <v>1.3333333333333333</v>
      </c>
      <c r="P229" s="7">
        <f t="shared" si="135"/>
        <v>0</v>
      </c>
      <c r="Q229" s="7">
        <f t="shared" si="136"/>
        <v>9.871740303652031E-3</v>
      </c>
      <c r="R229" s="6">
        <f t="shared" si="137"/>
        <v>9.871740303652031E-3</v>
      </c>
      <c r="S229" s="6">
        <f t="shared" si="138"/>
        <v>9.871740303652031E-3</v>
      </c>
      <c r="T229" s="7">
        <f t="shared" si="139"/>
        <v>0</v>
      </c>
      <c r="U229" s="7">
        <f t="shared" si="140"/>
        <v>0.59365265776691001</v>
      </c>
      <c r="V229" s="7">
        <f t="shared" si="141"/>
        <v>3.7355614719055406</v>
      </c>
      <c r="W229" s="6">
        <f t="shared" si="142"/>
        <v>4.3292141296724509</v>
      </c>
      <c r="X229" s="6">
        <v>1.7087999999999999E-2</v>
      </c>
      <c r="Y229" s="6">
        <v>4.3221959999999999</v>
      </c>
      <c r="Z229" s="3">
        <f t="shared" si="143"/>
        <v>1.2986069756554308</v>
      </c>
      <c r="AA229" s="3">
        <f t="shared" si="144"/>
        <v>19.788169139161052</v>
      </c>
      <c r="AB229" s="6">
        <f t="shared" si="145"/>
        <v>42.229984178066296</v>
      </c>
      <c r="AC229" s="6">
        <f t="shared" si="148"/>
        <v>42.229984178066296</v>
      </c>
      <c r="AD229" s="6">
        <f t="shared" si="146"/>
        <v>0.16237416518017619</v>
      </c>
    </row>
    <row r="230" spans="6:30">
      <c r="F230" s="6">
        <f t="shared" si="147"/>
        <v>168986928</v>
      </c>
      <c r="G230" s="6">
        <v>986703</v>
      </c>
      <c r="H230" s="6">
        <v>12437739</v>
      </c>
      <c r="I230" s="12">
        <f t="shared" si="130"/>
        <v>24875478</v>
      </c>
      <c r="J230" s="6">
        <v>5211530.3056640001</v>
      </c>
      <c r="K230" s="12">
        <f t="shared" si="131"/>
        <v>41692242.445312001</v>
      </c>
      <c r="L230" s="6">
        <f t="shared" si="132"/>
        <v>168.98692800000001</v>
      </c>
      <c r="M230" s="6">
        <f t="shared" si="133"/>
        <v>5242880</v>
      </c>
      <c r="N230" s="13">
        <f t="shared" si="134"/>
        <v>0.59664524000188601</v>
      </c>
      <c r="O230" s="13">
        <f t="shared" si="129"/>
        <v>1.3333333333333333</v>
      </c>
      <c r="P230" s="7">
        <f t="shared" si="135"/>
        <v>0</v>
      </c>
      <c r="Q230" s="7">
        <f t="shared" si="136"/>
        <v>9.7373799012097379E-3</v>
      </c>
      <c r="R230" s="6">
        <f t="shared" si="137"/>
        <v>9.7373799012097379E-3</v>
      </c>
      <c r="S230" s="6">
        <f t="shared" si="138"/>
        <v>9.7373799012097379E-3</v>
      </c>
      <c r="T230" s="7">
        <f t="shared" si="139"/>
        <v>0</v>
      </c>
      <c r="U230" s="7">
        <f t="shared" si="140"/>
        <v>0.58557268325836354</v>
      </c>
      <c r="V230" s="7">
        <f t="shared" si="141"/>
        <v>1.4246637472149115</v>
      </c>
      <c r="W230" s="6">
        <f t="shared" si="142"/>
        <v>2.0102364304732752</v>
      </c>
      <c r="X230" s="6">
        <v>6.5170000000000002E-3</v>
      </c>
      <c r="Y230" s="6">
        <v>1.9883959454539528</v>
      </c>
      <c r="Z230" s="3">
        <f t="shared" si="143"/>
        <v>3.8170136565904556</v>
      </c>
      <c r="AA230" s="3">
        <f t="shared" si="144"/>
        <v>51.179674629813718</v>
      </c>
      <c r="AB230" s="6">
        <f t="shared" si="145"/>
        <v>49.415066767066712</v>
      </c>
      <c r="AC230" s="6">
        <f t="shared" si="148"/>
        <v>49.415066767066712</v>
      </c>
      <c r="AD230" s="6">
        <f t="shared" si="146"/>
        <v>1.0983971813690325</v>
      </c>
    </row>
    <row r="231" spans="6:30">
      <c r="F231" s="6">
        <f t="shared" si="147"/>
        <v>169961244</v>
      </c>
      <c r="G231" s="6">
        <v>343791</v>
      </c>
      <c r="H231" s="6">
        <v>13590452</v>
      </c>
      <c r="I231" s="12">
        <f t="shared" si="130"/>
        <v>27180904</v>
      </c>
      <c r="J231" s="6">
        <v>5537771.9697270002</v>
      </c>
      <c r="K231" s="12">
        <f t="shared" si="131"/>
        <v>44302175.757816002</v>
      </c>
      <c r="L231" s="6">
        <f t="shared" si="132"/>
        <v>169.96124399999999</v>
      </c>
      <c r="M231" s="6">
        <f t="shared" si="133"/>
        <v>5242880</v>
      </c>
      <c r="N231" s="13">
        <f t="shared" si="134"/>
        <v>0.61353429115057889</v>
      </c>
      <c r="O231" s="13">
        <f t="shared" si="129"/>
        <v>1.3333333333333333</v>
      </c>
      <c r="P231" s="7">
        <f t="shared" si="135"/>
        <v>0</v>
      </c>
      <c r="Q231" s="7">
        <f t="shared" si="136"/>
        <v>1.0346939634390553E-2</v>
      </c>
      <c r="R231" s="6">
        <f t="shared" si="137"/>
        <v>1.0346939634390553E-2</v>
      </c>
      <c r="S231" s="6">
        <f t="shared" si="138"/>
        <v>1.0346939634390553E-2</v>
      </c>
      <c r="T231" s="7">
        <f t="shared" si="139"/>
        <v>0</v>
      </c>
      <c r="U231" s="7">
        <f t="shared" si="140"/>
        <v>0.62222951827828465</v>
      </c>
      <c r="V231" s="7">
        <f t="shared" si="141"/>
        <v>2.2527481839879795</v>
      </c>
      <c r="W231" s="6">
        <f t="shared" si="142"/>
        <v>2.8749777022662641</v>
      </c>
      <c r="X231" s="6">
        <v>1.0305E-2</v>
      </c>
      <c r="Y231" s="6">
        <v>2.8258599999977103</v>
      </c>
      <c r="Z231" s="3">
        <f t="shared" si="143"/>
        <v>2.6376423095584669</v>
      </c>
      <c r="AA231" s="3">
        <f t="shared" si="144"/>
        <v>34.392761384039595</v>
      </c>
      <c r="AB231" s="6">
        <f t="shared" si="145"/>
        <v>0.40698335167931576</v>
      </c>
      <c r="AC231" s="6">
        <f t="shared" si="148"/>
        <v>0.40698335167931576</v>
      </c>
      <c r="AD231" s="6">
        <f t="shared" si="146"/>
        <v>1.7381505902130194</v>
      </c>
    </row>
    <row r="232" spans="6:30">
      <c r="F232" s="6">
        <f t="shared" si="147"/>
        <v>174165804</v>
      </c>
      <c r="G232" s="6">
        <v>72000</v>
      </c>
      <c r="H232" s="6">
        <v>14393817</v>
      </c>
      <c r="I232" s="12">
        <f t="shared" si="130"/>
        <v>28787634</v>
      </c>
      <c r="J232" s="6">
        <v>5714927.5654300004</v>
      </c>
      <c r="K232" s="12">
        <f t="shared" si="131"/>
        <v>45719420.523440003</v>
      </c>
      <c r="L232" s="6">
        <f t="shared" si="132"/>
        <v>174.16580400000001</v>
      </c>
      <c r="M232" s="6">
        <f t="shared" si="133"/>
        <v>5242880</v>
      </c>
      <c r="N232" s="13">
        <f t="shared" si="134"/>
        <v>0.62965876798986975</v>
      </c>
      <c r="O232" s="13">
        <f t="shared" si="129"/>
        <v>1.3333333333333333</v>
      </c>
      <c r="P232" s="7">
        <f t="shared" si="135"/>
        <v>0</v>
      </c>
      <c r="Q232" s="7">
        <f t="shared" si="136"/>
        <v>1.0677942475362318E-2</v>
      </c>
      <c r="R232" s="6">
        <f t="shared" si="137"/>
        <v>1.0677942475362318E-2</v>
      </c>
      <c r="S232" s="6">
        <f t="shared" si="138"/>
        <v>1.0677942475362318E-2</v>
      </c>
      <c r="T232" s="7">
        <f t="shared" si="139"/>
        <v>0</v>
      </c>
      <c r="U232" s="7">
        <f t="shared" si="140"/>
        <v>0.6421348956714269</v>
      </c>
      <c r="V232" s="7">
        <f t="shared" si="141"/>
        <v>1.6124474143712118</v>
      </c>
      <c r="W232" s="6">
        <f t="shared" si="142"/>
        <v>2.2545823100426388</v>
      </c>
      <c r="X232" s="6">
        <v>7.3759999999999997E-3</v>
      </c>
      <c r="Y232" s="6">
        <v>2.2033246769202401</v>
      </c>
      <c r="Z232" s="3">
        <f t="shared" si="143"/>
        <v>3.9028787960954445</v>
      </c>
      <c r="AA232" s="3">
        <f t="shared" si="144"/>
        <v>49.587223995054238</v>
      </c>
      <c r="AB232" s="6">
        <f t="shared" si="145"/>
        <v>44.766031390486965</v>
      </c>
      <c r="AC232" s="6">
        <f t="shared" si="148"/>
        <v>44.766031390486965</v>
      </c>
      <c r="AD232" s="6">
        <f t="shared" si="146"/>
        <v>2.3263767550611485</v>
      </c>
    </row>
    <row r="233" spans="6:30">
      <c r="F233" s="6">
        <f t="shared" si="147"/>
        <v>174319276</v>
      </c>
      <c r="G233" s="6">
        <v>4588484</v>
      </c>
      <c r="H233" s="6">
        <v>6879133</v>
      </c>
      <c r="I233" s="12">
        <f t="shared" si="130"/>
        <v>13758266</v>
      </c>
      <c r="J233" s="6">
        <v>6137087.5234380001</v>
      </c>
      <c r="K233" s="12">
        <f t="shared" si="131"/>
        <v>49096700.187504001</v>
      </c>
      <c r="L233" s="6">
        <f t="shared" si="132"/>
        <v>174.319276</v>
      </c>
      <c r="M233" s="6">
        <f t="shared" si="133"/>
        <v>5242880</v>
      </c>
      <c r="N233" s="13">
        <f t="shared" si="134"/>
        <v>0.28022791648840234</v>
      </c>
      <c r="O233" s="13">
        <f t="shared" si="129"/>
        <v>1.3333333333333333</v>
      </c>
      <c r="P233" s="7">
        <f t="shared" si="135"/>
        <v>0</v>
      </c>
      <c r="Q233" s="7">
        <f t="shared" si="136"/>
        <v>1.1466718832612896E-2</v>
      </c>
      <c r="R233" s="6">
        <f t="shared" si="137"/>
        <v>1.1466718832612896E-2</v>
      </c>
      <c r="S233" s="6">
        <f t="shared" si="138"/>
        <v>1.1466718832612896E-2</v>
      </c>
      <c r="T233" s="7">
        <f t="shared" si="139"/>
        <v>0</v>
      </c>
      <c r="U233" s="7">
        <f t="shared" si="140"/>
        <v>0.6895692047660732</v>
      </c>
      <c r="V233" s="7">
        <f t="shared" si="141"/>
        <v>2.6215386921284667</v>
      </c>
      <c r="W233" s="6">
        <f t="shared" si="142"/>
        <v>3.3111078968945398</v>
      </c>
      <c r="X233" s="6">
        <v>1.1991999999999999E-2</v>
      </c>
      <c r="Y233" s="6">
        <v>3.3373735999999998</v>
      </c>
      <c r="Z233" s="3">
        <f t="shared" si="143"/>
        <v>1.1472870246831222</v>
      </c>
      <c r="AA233" s="3">
        <f t="shared" si="144"/>
        <v>32.752968770849904</v>
      </c>
      <c r="AB233" s="6">
        <f t="shared" si="145"/>
        <v>4.3802632370505599</v>
      </c>
      <c r="AC233" s="6">
        <f t="shared" si="148"/>
        <v>4.3802632370505599</v>
      </c>
      <c r="AD233" s="6">
        <f t="shared" si="146"/>
        <v>0.78701716539796629</v>
      </c>
    </row>
    <row r="234" spans="6:30">
      <c r="F234" s="6">
        <f t="shared" si="147"/>
        <v>174976372</v>
      </c>
      <c r="G234" s="6">
        <v>45101</v>
      </c>
      <c r="H234" s="6">
        <v>14506196</v>
      </c>
      <c r="I234" s="12">
        <f t="shared" si="130"/>
        <v>29012392</v>
      </c>
      <c r="J234" s="6">
        <v>5575408.765137</v>
      </c>
      <c r="K234" s="12">
        <f t="shared" si="131"/>
        <v>44603270.121096</v>
      </c>
      <c r="L234" s="6">
        <f t="shared" si="132"/>
        <v>174.976372</v>
      </c>
      <c r="M234" s="6">
        <f t="shared" si="133"/>
        <v>5242880</v>
      </c>
      <c r="N234" s="13">
        <f t="shared" si="134"/>
        <v>0.65045437074978085</v>
      </c>
      <c r="O234" s="13">
        <f t="shared" si="129"/>
        <v>1.3333333333333333</v>
      </c>
      <c r="P234" s="7">
        <f t="shared" si="135"/>
        <v>0</v>
      </c>
      <c r="Q234" s="7">
        <f t="shared" si="136"/>
        <v>1.0417261354437537E-2</v>
      </c>
      <c r="R234" s="6">
        <f t="shared" si="137"/>
        <v>1.0417261354437537E-2</v>
      </c>
      <c r="S234" s="6">
        <f t="shared" si="138"/>
        <v>1.0417261354437537E-2</v>
      </c>
      <c r="T234" s="7">
        <f t="shared" si="139"/>
        <v>0</v>
      </c>
      <c r="U234" s="7">
        <f t="shared" si="140"/>
        <v>0.62645842571714716</v>
      </c>
      <c r="V234" s="7">
        <f t="shared" si="141"/>
        <v>1.8070079076996255</v>
      </c>
      <c r="W234" s="6">
        <f t="shared" si="142"/>
        <v>2.4334663334167725</v>
      </c>
      <c r="X234" s="6">
        <v>8.2660000000000008E-3</v>
      </c>
      <c r="Y234" s="6">
        <v>2.4300937866694223</v>
      </c>
      <c r="Z234" s="3">
        <f t="shared" si="143"/>
        <v>3.5098466005323004</v>
      </c>
      <c r="AA234" s="3">
        <f t="shared" si="144"/>
        <v>43.167936241080085</v>
      </c>
      <c r="AB234" s="6">
        <f t="shared" si="145"/>
        <v>26.02542166026538</v>
      </c>
      <c r="AC234" s="6">
        <f t="shared" si="148"/>
        <v>26.02542166026538</v>
      </c>
      <c r="AD234" s="6">
        <f t="shared" si="146"/>
        <v>0.13878257562941532</v>
      </c>
    </row>
    <row r="235" spans="6:30">
      <c r="F235" s="6">
        <f t="shared" si="147"/>
        <v>177187224</v>
      </c>
      <c r="G235" s="6">
        <v>4026819</v>
      </c>
      <c r="H235" s="6">
        <v>8054237</v>
      </c>
      <c r="I235" s="12">
        <f t="shared" si="130"/>
        <v>16108474</v>
      </c>
      <c r="J235" s="6">
        <v>5098340.4042969998</v>
      </c>
      <c r="K235" s="12">
        <f t="shared" si="131"/>
        <v>40786723.234375998</v>
      </c>
      <c r="L235" s="6">
        <f t="shared" si="132"/>
        <v>177.18722399999999</v>
      </c>
      <c r="M235" s="6">
        <f t="shared" si="133"/>
        <v>5242880</v>
      </c>
      <c r="N235" s="13">
        <f t="shared" si="134"/>
        <v>0.39494405832590651</v>
      </c>
      <c r="O235" s="13">
        <f t="shared" si="129"/>
        <v>1.3333333333333333</v>
      </c>
      <c r="P235" s="7">
        <f t="shared" si="135"/>
        <v>0</v>
      </c>
      <c r="Q235" s="7">
        <f t="shared" si="136"/>
        <v>9.5258924865835436E-3</v>
      </c>
      <c r="R235" s="6">
        <f t="shared" si="137"/>
        <v>9.5258924865835436E-3</v>
      </c>
      <c r="S235" s="6">
        <f t="shared" si="138"/>
        <v>9.5258924865835436E-3</v>
      </c>
      <c r="T235" s="7">
        <f t="shared" si="139"/>
        <v>0</v>
      </c>
      <c r="U235" s="7">
        <f t="shared" si="140"/>
        <v>0.57285455434540522</v>
      </c>
      <c r="V235" s="7">
        <f t="shared" si="141"/>
        <v>1.7252487790425168</v>
      </c>
      <c r="W235" s="6">
        <f t="shared" si="142"/>
        <v>2.2981033333879219</v>
      </c>
      <c r="X235" s="6">
        <v>7.8919999999999997E-3</v>
      </c>
      <c r="Y235" s="6">
        <v>2.3575095142823317</v>
      </c>
      <c r="Z235" s="3">
        <f t="shared" si="143"/>
        <v>2.0411142929548913</v>
      </c>
      <c r="AA235" s="3">
        <f t="shared" si="144"/>
        <v>41.344879102256463</v>
      </c>
      <c r="AB235" s="6">
        <f t="shared" si="145"/>
        <v>20.703148588235479</v>
      </c>
      <c r="AC235" s="6">
        <f t="shared" si="148"/>
        <v>20.703148588235479</v>
      </c>
      <c r="AD235" s="6">
        <f t="shared" si="146"/>
        <v>2.5198702501310608</v>
      </c>
    </row>
    <row r="236" spans="6:30">
      <c r="F236" s="6">
        <f t="shared" si="147"/>
        <v>188296236</v>
      </c>
      <c r="G236" s="6">
        <v>638802</v>
      </c>
      <c r="H236" s="6">
        <v>14626683</v>
      </c>
      <c r="I236" s="12">
        <f t="shared" si="130"/>
        <v>29253366</v>
      </c>
      <c r="J236" s="6">
        <v>6028239.9321290003</v>
      </c>
      <c r="K236" s="12">
        <f t="shared" si="131"/>
        <v>48225919.457032003</v>
      </c>
      <c r="L236" s="6">
        <f t="shared" si="132"/>
        <v>188.29623599999999</v>
      </c>
      <c r="M236" s="6">
        <f t="shared" si="133"/>
        <v>5242880</v>
      </c>
      <c r="N236" s="13">
        <f t="shared" si="134"/>
        <v>0.60659011438991772</v>
      </c>
      <c r="O236" s="13">
        <f t="shared" si="129"/>
        <v>1.3333333333333333</v>
      </c>
      <c r="P236" s="7">
        <f t="shared" si="135"/>
        <v>0</v>
      </c>
      <c r="Q236" s="7">
        <f t="shared" si="136"/>
        <v>1.1263344720645163E-2</v>
      </c>
      <c r="R236" s="6">
        <f t="shared" si="137"/>
        <v>1.1263344720645163E-2</v>
      </c>
      <c r="S236" s="6">
        <f t="shared" si="138"/>
        <v>1.1263344720645163E-2</v>
      </c>
      <c r="T236" s="7">
        <f t="shared" si="139"/>
        <v>0</v>
      </c>
      <c r="U236" s="7">
        <f t="shared" si="140"/>
        <v>0.67733898209237042</v>
      </c>
      <c r="V236" s="7">
        <f t="shared" si="141"/>
        <v>1.5897122556002512</v>
      </c>
      <c r="W236" s="6">
        <f t="shared" si="142"/>
        <v>2.2670512376926215</v>
      </c>
      <c r="X236" s="6">
        <v>7.2719999999999998E-3</v>
      </c>
      <c r="Y236" s="6">
        <v>2.2403913230797201</v>
      </c>
      <c r="Z236" s="3">
        <f t="shared" si="143"/>
        <v>4.0227400990099014</v>
      </c>
      <c r="AA236" s="3">
        <f t="shared" si="144"/>
        <v>53.053816784413641</v>
      </c>
      <c r="AB236" s="6">
        <f t="shared" si="145"/>
        <v>54.886478556726672</v>
      </c>
      <c r="AC236" s="6">
        <f t="shared" si="148"/>
        <v>54.886478556726672</v>
      </c>
      <c r="AD236" s="6">
        <f t="shared" si="146"/>
        <v>1.1899668749053067</v>
      </c>
    </row>
    <row r="237" spans="6:30">
      <c r="F237" s="6">
        <f t="shared" si="147"/>
        <v>193758468</v>
      </c>
      <c r="G237" s="6">
        <v>540486</v>
      </c>
      <c r="H237" s="6">
        <v>15245729</v>
      </c>
      <c r="I237" s="12">
        <f t="shared" si="130"/>
        <v>30491458</v>
      </c>
      <c r="J237" s="6">
        <v>6333244.8476560004</v>
      </c>
      <c r="K237" s="12">
        <f t="shared" si="131"/>
        <v>50665958.781248003</v>
      </c>
      <c r="L237" s="6">
        <f t="shared" si="132"/>
        <v>193.75846799999999</v>
      </c>
      <c r="M237" s="6">
        <f t="shared" si="133"/>
        <v>5242880</v>
      </c>
      <c r="N237" s="13">
        <f t="shared" si="134"/>
        <v>0.60181350029608449</v>
      </c>
      <c r="O237" s="13">
        <f t="shared" si="129"/>
        <v>1.3333333333333333</v>
      </c>
      <c r="P237" s="7">
        <f t="shared" si="135"/>
        <v>0</v>
      </c>
      <c r="Q237" s="7">
        <f t="shared" si="136"/>
        <v>1.1833225074405167E-2</v>
      </c>
      <c r="R237" s="6">
        <f t="shared" si="137"/>
        <v>1.1833225074405167E-2</v>
      </c>
      <c r="S237" s="6">
        <f t="shared" si="138"/>
        <v>1.1833225074405167E-2</v>
      </c>
      <c r="T237" s="7">
        <f t="shared" si="139"/>
        <v>0</v>
      </c>
      <c r="U237" s="7">
        <f t="shared" si="140"/>
        <v>0.71160963510920638</v>
      </c>
      <c r="V237" s="7">
        <f t="shared" si="141"/>
        <v>2.8432064901453336</v>
      </c>
      <c r="W237" s="6">
        <f t="shared" si="142"/>
        <v>3.5548161252545398</v>
      </c>
      <c r="X237" s="6">
        <v>1.3006E-2</v>
      </c>
      <c r="Y237" s="6">
        <v>3.5121619166710021</v>
      </c>
      <c r="Z237" s="3">
        <f t="shared" si="143"/>
        <v>2.3444147316623098</v>
      </c>
      <c r="AA237" s="3">
        <f t="shared" si="144"/>
        <v>31.164667864830388</v>
      </c>
      <c r="AB237" s="6">
        <f t="shared" si="145"/>
        <v>9.0171838043582433</v>
      </c>
      <c r="AC237" s="6">
        <f t="shared" si="148"/>
        <v>9.0171838043582433</v>
      </c>
      <c r="AD237" s="6">
        <f t="shared" si="146"/>
        <v>1.2144715874593697</v>
      </c>
    </row>
    <row r="238" spans="6:30">
      <c r="F238" s="6">
        <f t="shared" si="147"/>
        <v>194816428</v>
      </c>
      <c r="G238" s="6">
        <v>38120</v>
      </c>
      <c r="H238" s="6">
        <v>16171169</v>
      </c>
      <c r="I238" s="12">
        <f t="shared" si="130"/>
        <v>32342338</v>
      </c>
      <c r="J238" s="6">
        <v>3039653.56543</v>
      </c>
      <c r="K238" s="12">
        <f t="shared" si="131"/>
        <v>24317228.52344</v>
      </c>
      <c r="L238" s="6">
        <f t="shared" si="132"/>
        <v>194.816428</v>
      </c>
      <c r="M238" s="6">
        <f t="shared" si="133"/>
        <v>5242880</v>
      </c>
      <c r="N238" s="13">
        <f t="shared" si="134"/>
        <v>1.3300174388222075</v>
      </c>
      <c r="O238" s="13">
        <f t="shared" si="129"/>
        <v>1.3333333333333333</v>
      </c>
      <c r="P238" s="7">
        <f t="shared" si="135"/>
        <v>0</v>
      </c>
      <c r="Q238" s="7">
        <f t="shared" si="136"/>
        <v>5.6793801050126474E-3</v>
      </c>
      <c r="R238" s="6">
        <f t="shared" si="137"/>
        <v>5.6793801050126474E-3</v>
      </c>
      <c r="S238" s="6">
        <f t="shared" si="138"/>
        <v>5.6793801050126474E-3</v>
      </c>
      <c r="T238" s="7">
        <f t="shared" si="139"/>
        <v>0</v>
      </c>
      <c r="U238" s="7">
        <f t="shared" si="140"/>
        <v>0.34153847144479288</v>
      </c>
      <c r="V238" s="7">
        <f t="shared" si="141"/>
        <v>1.4784411420000685</v>
      </c>
      <c r="W238" s="6">
        <f t="shared" si="142"/>
        <v>1.8199796134448614</v>
      </c>
      <c r="X238" s="6">
        <v>6.7629999999999999E-3</v>
      </c>
      <c r="Y238" s="6">
        <v>1.8104551</v>
      </c>
      <c r="Z238" s="3">
        <f t="shared" si="143"/>
        <v>4.7822472275617329</v>
      </c>
      <c r="AA238" s="3">
        <f t="shared" si="144"/>
        <v>28.765019693556113</v>
      </c>
      <c r="AB238" s="6">
        <f t="shared" si="145"/>
        <v>16.022769406880862</v>
      </c>
      <c r="AC238" s="6">
        <f t="shared" si="148"/>
        <v>16.022769406880862</v>
      </c>
      <c r="AD238" s="6">
        <f t="shared" si="146"/>
        <v>0.52608393573866497</v>
      </c>
    </row>
    <row r="239" spans="6:30">
      <c r="F239" s="6">
        <f t="shared" si="147"/>
        <v>194816428</v>
      </c>
      <c r="G239" s="6">
        <v>38120</v>
      </c>
      <c r="H239" s="6">
        <v>16171169</v>
      </c>
      <c r="I239" s="12">
        <f t="shared" si="130"/>
        <v>32342338</v>
      </c>
      <c r="J239" s="6">
        <v>3039706.4462890001</v>
      </c>
      <c r="K239" s="12">
        <f t="shared" si="131"/>
        <v>24317651.570312001</v>
      </c>
      <c r="L239" s="6">
        <f t="shared" si="132"/>
        <v>194.816428</v>
      </c>
      <c r="M239" s="6">
        <f t="shared" si="133"/>
        <v>5242880</v>
      </c>
      <c r="N239" s="13">
        <f t="shared" si="134"/>
        <v>1.3299943009087634</v>
      </c>
      <c r="O239" s="13">
        <f t="shared" si="129"/>
        <v>1.3333333333333333</v>
      </c>
      <c r="P239" s="7">
        <f t="shared" si="135"/>
        <v>0</v>
      </c>
      <c r="Q239" s="7">
        <f t="shared" si="136"/>
        <v>5.6794789091993998E-3</v>
      </c>
      <c r="R239" s="6">
        <f t="shared" si="137"/>
        <v>5.6794789091993998E-3</v>
      </c>
      <c r="S239" s="6">
        <f t="shared" si="138"/>
        <v>5.6794789091993998E-3</v>
      </c>
      <c r="T239" s="7">
        <f t="shared" si="139"/>
        <v>0</v>
      </c>
      <c r="U239" s="7">
        <f t="shared" si="140"/>
        <v>0.34154441319024603</v>
      </c>
      <c r="V239" s="7">
        <f t="shared" si="141"/>
        <v>1.4830318952134356</v>
      </c>
      <c r="W239" s="6">
        <f t="shared" si="142"/>
        <v>1.8245763084036817</v>
      </c>
      <c r="X239" s="6">
        <v>6.7840000000000001E-3</v>
      </c>
      <c r="Y239" s="6">
        <v>1.8235392000000001</v>
      </c>
      <c r="Z239" s="3">
        <f t="shared" si="143"/>
        <v>4.7674436910377356</v>
      </c>
      <c r="AA239" s="3">
        <f t="shared" si="144"/>
        <v>28.676475908386792</v>
      </c>
      <c r="AB239" s="6">
        <f t="shared" si="145"/>
        <v>16.281266079018284</v>
      </c>
      <c r="AC239" s="6">
        <f t="shared" si="148"/>
        <v>16.281266079018284</v>
      </c>
      <c r="AD239" s="6">
        <f t="shared" si="146"/>
        <v>5.6873381371869682E-2</v>
      </c>
    </row>
    <row r="240" spans="6:30">
      <c r="F240" s="6">
        <f t="shared" si="147"/>
        <v>196058752</v>
      </c>
      <c r="G240" s="6">
        <v>3501776</v>
      </c>
      <c r="H240" s="6">
        <v>10501936</v>
      </c>
      <c r="I240" s="12">
        <f t="shared" si="130"/>
        <v>21003872</v>
      </c>
      <c r="J240" s="6">
        <v>10547433.670898</v>
      </c>
      <c r="K240" s="12">
        <f t="shared" si="131"/>
        <v>84379469.367183998</v>
      </c>
      <c r="L240" s="6">
        <f t="shared" si="132"/>
        <v>196.058752</v>
      </c>
      <c r="M240" s="6">
        <f t="shared" si="133"/>
        <v>5242880</v>
      </c>
      <c r="N240" s="13">
        <f t="shared" si="134"/>
        <v>0.24892159381330042</v>
      </c>
      <c r="O240" s="13">
        <f t="shared" si="129"/>
        <v>1.3333333333333333</v>
      </c>
      <c r="P240" s="7">
        <f t="shared" si="135"/>
        <v>0</v>
      </c>
      <c r="Q240" s="7">
        <f t="shared" si="136"/>
        <v>1.9707142166039748E-2</v>
      </c>
      <c r="R240" s="6">
        <f t="shared" si="137"/>
        <v>1.9707142166039748E-2</v>
      </c>
      <c r="S240" s="6">
        <f t="shared" si="138"/>
        <v>1.9707142166039748E-2</v>
      </c>
      <c r="T240" s="7">
        <f t="shared" si="139"/>
        <v>0</v>
      </c>
      <c r="U240" s="7">
        <f t="shared" si="140"/>
        <v>1.1851200461109921</v>
      </c>
      <c r="V240" s="7">
        <f t="shared" si="141"/>
        <v>3.9205032442154706</v>
      </c>
      <c r="W240" s="6">
        <f t="shared" si="142"/>
        <v>5.1056232903264629</v>
      </c>
      <c r="X240" s="6">
        <v>1.7933999999999999E-2</v>
      </c>
      <c r="Y240" s="6">
        <v>5.1501964500000001</v>
      </c>
      <c r="Z240" s="3">
        <f t="shared" si="143"/>
        <v>1.1711760901081745</v>
      </c>
      <c r="AA240" s="3">
        <f t="shared" si="144"/>
        <v>37.639999717713394</v>
      </c>
      <c r="AB240" s="6">
        <f t="shared" si="145"/>
        <v>9.8870422997644134</v>
      </c>
      <c r="AC240" s="6">
        <f t="shared" si="148"/>
        <v>9.8870422997644134</v>
      </c>
      <c r="AD240" s="6">
        <f t="shared" si="146"/>
        <v>0.86546523237064577</v>
      </c>
    </row>
    <row r="241" spans="6:30">
      <c r="F241" s="6">
        <f t="shared" si="147"/>
        <v>199850432</v>
      </c>
      <c r="G241" s="6">
        <v>1062400</v>
      </c>
      <c r="H241" s="6">
        <v>14883536</v>
      </c>
      <c r="I241" s="12">
        <f t="shared" si="130"/>
        <v>29767072</v>
      </c>
      <c r="J241" s="6">
        <v>6256325.5341800004</v>
      </c>
      <c r="K241" s="12">
        <f t="shared" si="131"/>
        <v>50050604.273440003</v>
      </c>
      <c r="L241" s="6">
        <f t="shared" si="132"/>
        <v>199.85043200000001</v>
      </c>
      <c r="M241" s="6">
        <f t="shared" si="133"/>
        <v>5242880</v>
      </c>
      <c r="N241" s="13">
        <f t="shared" si="134"/>
        <v>0.5947395127813927</v>
      </c>
      <c r="O241" s="13">
        <f t="shared" si="129"/>
        <v>1.3333333333333333</v>
      </c>
      <c r="P241" s="7">
        <f t="shared" si="135"/>
        <v>0</v>
      </c>
      <c r="Q241" s="7">
        <f t="shared" si="136"/>
        <v>1.1689506716624146E-2</v>
      </c>
      <c r="R241" s="6">
        <f t="shared" si="137"/>
        <v>1.1689506716624146E-2</v>
      </c>
      <c r="S241" s="6">
        <f t="shared" si="138"/>
        <v>1.1689506716624146E-2</v>
      </c>
      <c r="T241" s="7">
        <f t="shared" si="139"/>
        <v>0</v>
      </c>
      <c r="U241" s="7">
        <f t="shared" si="140"/>
        <v>0.70296690521131433</v>
      </c>
      <c r="V241" s="7">
        <f t="shared" si="141"/>
        <v>1.7307139614393825</v>
      </c>
      <c r="W241" s="6">
        <f t="shared" si="142"/>
        <v>2.4336808666506968</v>
      </c>
      <c r="X241" s="6">
        <v>7.9170000000000004E-3</v>
      </c>
      <c r="Y241" s="6">
        <v>2.4078990000011311</v>
      </c>
      <c r="Z241" s="3">
        <f t="shared" si="143"/>
        <v>3.7598928887204748</v>
      </c>
      <c r="AA241" s="3">
        <f t="shared" si="144"/>
        <v>50.575323252181384</v>
      </c>
      <c r="AB241" s="6">
        <f t="shared" si="145"/>
        <v>47.650710074828154</v>
      </c>
      <c r="AC241" s="6">
        <f t="shared" si="148"/>
        <v>47.650710074828154</v>
      </c>
      <c r="AD241" s="6">
        <f t="shared" si="146"/>
        <v>1.0707204350993795</v>
      </c>
    </row>
    <row r="242" spans="6:30">
      <c r="F242" s="6">
        <f t="shared" si="147"/>
        <v>201122680</v>
      </c>
      <c r="G242" s="6">
        <v>434102</v>
      </c>
      <c r="H242" s="6">
        <v>16036720</v>
      </c>
      <c r="I242" s="12">
        <f t="shared" si="130"/>
        <v>32073440</v>
      </c>
      <c r="J242" s="6">
        <v>6544206.3974609999</v>
      </c>
      <c r="K242" s="12">
        <f t="shared" si="131"/>
        <v>52353651.179687999</v>
      </c>
      <c r="L242" s="6">
        <f t="shared" si="132"/>
        <v>201.12268</v>
      </c>
      <c r="M242" s="6">
        <f t="shared" si="133"/>
        <v>5242880</v>
      </c>
      <c r="N242" s="13">
        <f t="shared" si="134"/>
        <v>0.61263043316535204</v>
      </c>
      <c r="O242" s="13">
        <f t="shared" si="129"/>
        <v>1.3333333333333333</v>
      </c>
      <c r="P242" s="7">
        <f t="shared" si="135"/>
        <v>0</v>
      </c>
      <c r="Q242" s="7">
        <f t="shared" si="136"/>
        <v>1.2227391976354619E-2</v>
      </c>
      <c r="R242" s="6">
        <f t="shared" si="137"/>
        <v>1.2227391976354619E-2</v>
      </c>
      <c r="S242" s="6">
        <f t="shared" si="138"/>
        <v>1.2227391976354619E-2</v>
      </c>
      <c r="T242" s="7">
        <f t="shared" si="139"/>
        <v>0</v>
      </c>
      <c r="U242" s="7">
        <f t="shared" si="140"/>
        <v>0.735313482834969</v>
      </c>
      <c r="V242" s="7">
        <f t="shared" si="141"/>
        <v>3.0768976894353046</v>
      </c>
      <c r="W242" s="6">
        <f t="shared" si="142"/>
        <v>3.8122111722702736</v>
      </c>
      <c r="X242" s="6">
        <v>1.4075000000000001E-2</v>
      </c>
      <c r="Y242" s="6">
        <v>3.738789166661975</v>
      </c>
      <c r="Z242" s="3">
        <f t="shared" si="143"/>
        <v>2.2787523978685611</v>
      </c>
      <c r="AA242" s="3">
        <f t="shared" si="144"/>
        <v>29.75695981793989</v>
      </c>
      <c r="AB242" s="6">
        <f t="shared" si="145"/>
        <v>13.126877610269139</v>
      </c>
      <c r="AC242" s="6">
        <f t="shared" si="148"/>
        <v>13.126877610269139</v>
      </c>
      <c r="AD242" s="6">
        <f t="shared" si="146"/>
        <v>1.9637910118866218</v>
      </c>
    </row>
    <row r="243" spans="6:30">
      <c r="F243" s="6">
        <f t="shared" si="147"/>
        <v>207559896</v>
      </c>
      <c r="G243" s="6">
        <v>3712815</v>
      </c>
      <c r="H243" s="6">
        <v>11108633</v>
      </c>
      <c r="I243" s="12">
        <f t="shared" si="130"/>
        <v>22217266</v>
      </c>
      <c r="J243" s="6">
        <v>7610084.7705079997</v>
      </c>
      <c r="K243" s="12">
        <f t="shared" si="131"/>
        <v>60880678.164063998</v>
      </c>
      <c r="L243" s="6">
        <f t="shared" si="132"/>
        <v>207.55989600000001</v>
      </c>
      <c r="M243" s="6">
        <f t="shared" si="133"/>
        <v>5242880</v>
      </c>
      <c r="N243" s="13">
        <f t="shared" si="134"/>
        <v>0.36493131597726147</v>
      </c>
      <c r="O243" s="13">
        <f t="shared" si="129"/>
        <v>1.3333333333333333</v>
      </c>
      <c r="P243" s="7">
        <f t="shared" si="135"/>
        <v>0</v>
      </c>
      <c r="Q243" s="7">
        <f t="shared" si="136"/>
        <v>1.4218911172848982E-2</v>
      </c>
      <c r="R243" s="6">
        <f t="shared" si="137"/>
        <v>1.4218911172848982E-2</v>
      </c>
      <c r="S243" s="6">
        <f t="shared" si="138"/>
        <v>1.4218911172848982E-2</v>
      </c>
      <c r="T243" s="7">
        <f t="shared" si="139"/>
        <v>0</v>
      </c>
      <c r="U243" s="7">
        <f t="shared" si="140"/>
        <v>0.85507662769356307</v>
      </c>
      <c r="V243" s="7">
        <f t="shared" si="141"/>
        <v>3.9602897720646522</v>
      </c>
      <c r="W243" s="6">
        <f t="shared" si="142"/>
        <v>4.815366399758215</v>
      </c>
      <c r="X243" s="6">
        <v>1.8116E-2</v>
      </c>
      <c r="Y243" s="6">
        <v>4.9018699058791562</v>
      </c>
      <c r="Z243" s="3">
        <f t="shared" si="143"/>
        <v>1.226389158754692</v>
      </c>
      <c r="AA243" s="3">
        <f t="shared" si="144"/>
        <v>26.884821445822034</v>
      </c>
      <c r="AB243" s="6">
        <f t="shared" si="145"/>
        <v>21.511861487916857</v>
      </c>
      <c r="AC243" s="6">
        <f t="shared" si="148"/>
        <v>21.511861487916857</v>
      </c>
      <c r="AD243" s="6">
        <f t="shared" si="146"/>
        <v>1.7647042410732166</v>
      </c>
    </row>
    <row r="244" spans="6:30">
      <c r="F244" s="6">
        <f t="shared" si="147"/>
        <v>212402412</v>
      </c>
      <c r="G244" s="6">
        <v>3799275</v>
      </c>
      <c r="H244" s="6">
        <v>11368076</v>
      </c>
      <c r="I244" s="12">
        <f t="shared" si="130"/>
        <v>22736152</v>
      </c>
      <c r="J244" s="6">
        <v>11798447.90625</v>
      </c>
      <c r="K244" s="12">
        <f t="shared" si="131"/>
        <v>94387583.25</v>
      </c>
      <c r="L244" s="6">
        <f t="shared" si="132"/>
        <v>212.402412</v>
      </c>
      <c r="M244" s="6">
        <f t="shared" si="133"/>
        <v>5242880</v>
      </c>
      <c r="N244" s="13">
        <f t="shared" si="134"/>
        <v>0.24088075165331665</v>
      </c>
      <c r="O244" s="13">
        <f t="shared" si="129"/>
        <v>1.3333333333333333</v>
      </c>
      <c r="P244" s="7">
        <f t="shared" si="135"/>
        <v>0</v>
      </c>
      <c r="Q244" s="7">
        <f t="shared" si="136"/>
        <v>2.2044574773541735E-2</v>
      </c>
      <c r="R244" s="6">
        <f t="shared" si="137"/>
        <v>2.2044574773541735E-2</v>
      </c>
      <c r="S244" s="6">
        <f t="shared" si="138"/>
        <v>2.2044574773541735E-2</v>
      </c>
      <c r="T244" s="7">
        <f t="shared" si="139"/>
        <v>0</v>
      </c>
      <c r="U244" s="7">
        <f t="shared" si="140"/>
        <v>1.3256852389859755</v>
      </c>
      <c r="V244" s="7">
        <f t="shared" si="141"/>
        <v>4.4431932886516918</v>
      </c>
      <c r="W244" s="6">
        <f t="shared" si="142"/>
        <v>5.7688785276376677</v>
      </c>
      <c r="X244" s="6">
        <v>2.0324999999999999E-2</v>
      </c>
      <c r="Y244" s="6">
        <v>5.7796678124999996</v>
      </c>
      <c r="Z244" s="3">
        <f t="shared" si="143"/>
        <v>1.118629864698647</v>
      </c>
      <c r="AA244" s="3">
        <f t="shared" si="144"/>
        <v>37.1513242804428</v>
      </c>
      <c r="AB244" s="6">
        <f t="shared" si="145"/>
        <v>8.4603924897502374</v>
      </c>
      <c r="AC244" s="6">
        <f t="shared" si="148"/>
        <v>8.4603924897502374</v>
      </c>
      <c r="AD244" s="6">
        <f t="shared" si="146"/>
        <v>0.18667655672177758</v>
      </c>
    </row>
    <row r="245" spans="6:30">
      <c r="F245" s="6">
        <f t="shared" si="147"/>
        <v>215798980</v>
      </c>
      <c r="G245" s="6">
        <v>2097152</v>
      </c>
      <c r="H245" s="6">
        <v>14487995</v>
      </c>
      <c r="I245" s="12">
        <f t="shared" si="130"/>
        <v>28975990</v>
      </c>
      <c r="J245" s="6">
        <v>6414980.0512699997</v>
      </c>
      <c r="K245" s="12">
        <f t="shared" si="131"/>
        <v>51319840.410159998</v>
      </c>
      <c r="L245" s="6">
        <f t="shared" si="132"/>
        <v>215.79898</v>
      </c>
      <c r="M245" s="6">
        <f t="shared" si="133"/>
        <v>5242880</v>
      </c>
      <c r="N245" s="13">
        <f t="shared" si="134"/>
        <v>0.56461574643290402</v>
      </c>
      <c r="O245" s="13">
        <f t="shared" si="129"/>
        <v>1.3333333333333333</v>
      </c>
      <c r="P245" s="7">
        <f t="shared" si="135"/>
        <v>0</v>
      </c>
      <c r="Q245" s="7">
        <f t="shared" si="136"/>
        <v>1.1985941586103709E-2</v>
      </c>
      <c r="R245" s="6">
        <f t="shared" si="137"/>
        <v>1.1985941586103709E-2</v>
      </c>
      <c r="S245" s="6">
        <f t="shared" si="138"/>
        <v>1.1985941586103709E-2</v>
      </c>
      <c r="T245" s="7">
        <f t="shared" si="139"/>
        <v>0</v>
      </c>
      <c r="U245" s="7">
        <f t="shared" si="140"/>
        <v>0.7207934831710513</v>
      </c>
      <c r="V245" s="7">
        <f t="shared" si="141"/>
        <v>1.7829611051534171</v>
      </c>
      <c r="W245" s="6">
        <f t="shared" si="142"/>
        <v>2.5037545883244685</v>
      </c>
      <c r="X245" s="6">
        <v>8.1560000000000001E-3</v>
      </c>
      <c r="Y245" s="6">
        <v>2.5177028266639478</v>
      </c>
      <c r="Z245" s="3">
        <f t="shared" si="143"/>
        <v>3.5527206964198137</v>
      </c>
      <c r="AA245" s="3">
        <f t="shared" si="144"/>
        <v>50.338244639686117</v>
      </c>
      <c r="AB245" s="6">
        <f t="shared" si="145"/>
        <v>46.958577563802216</v>
      </c>
      <c r="AC245" s="6">
        <f t="shared" si="148"/>
        <v>46.958577563802216</v>
      </c>
      <c r="AD245" s="6">
        <f t="shared" si="146"/>
        <v>0.55400654087366152</v>
      </c>
    </row>
    <row r="246" spans="6:30">
      <c r="F246" s="6">
        <f t="shared" si="147"/>
        <v>217897596</v>
      </c>
      <c r="G246" s="6">
        <v>6686493</v>
      </c>
      <c r="H246" s="6">
        <v>7013978</v>
      </c>
      <c r="I246" s="12">
        <f t="shared" si="130"/>
        <v>14027956</v>
      </c>
      <c r="J246" s="6">
        <v>5078879.9140619999</v>
      </c>
      <c r="K246" s="12">
        <f t="shared" si="131"/>
        <v>40631039.312495999</v>
      </c>
      <c r="L246" s="6">
        <f t="shared" si="132"/>
        <v>217.89759599999999</v>
      </c>
      <c r="M246" s="6">
        <f t="shared" si="133"/>
        <v>5242880</v>
      </c>
      <c r="N246" s="13">
        <f t="shared" si="134"/>
        <v>0.34525220711461663</v>
      </c>
      <c r="O246" s="13">
        <f t="shared" si="129"/>
        <v>1.3333333333333333</v>
      </c>
      <c r="P246" s="7">
        <f t="shared" si="135"/>
        <v>0</v>
      </c>
      <c r="Q246" s="7">
        <f t="shared" si="136"/>
        <v>9.4895319215732958E-3</v>
      </c>
      <c r="R246" s="6">
        <f t="shared" si="137"/>
        <v>9.4895319215732958E-3</v>
      </c>
      <c r="S246" s="6">
        <f t="shared" si="138"/>
        <v>9.4895319215732958E-3</v>
      </c>
      <c r="T246" s="7">
        <f t="shared" si="139"/>
        <v>0</v>
      </c>
      <c r="U246" s="7">
        <f t="shared" si="140"/>
        <v>0.57066795447625596</v>
      </c>
      <c r="V246" s="7">
        <f t="shared" si="141"/>
        <v>2.2313246689922668</v>
      </c>
      <c r="W246" s="6">
        <f t="shared" si="142"/>
        <v>2.8019926234685228</v>
      </c>
      <c r="X246" s="6">
        <v>1.0207000000000001E-2</v>
      </c>
      <c r="Y246" s="6">
        <v>2.9113766333299314</v>
      </c>
      <c r="Z246" s="3">
        <f t="shared" si="143"/>
        <v>1.3743466248652885</v>
      </c>
      <c r="AA246" s="3">
        <f t="shared" si="144"/>
        <v>31.845626971682961</v>
      </c>
      <c r="AB246" s="6">
        <f t="shared" si="145"/>
        <v>7.0291768240100421</v>
      </c>
      <c r="AC246" s="6">
        <f t="shared" si="148"/>
        <v>7.0291768240100421</v>
      </c>
      <c r="AD246" s="6">
        <f t="shared" si="146"/>
        <v>3.7571233006805747</v>
      </c>
    </row>
    <row r="247" spans="6:30">
      <c r="F247" s="6">
        <f t="shared" si="147"/>
        <v>220988592</v>
      </c>
      <c r="G247" s="6">
        <v>2380515</v>
      </c>
      <c r="H247" s="6">
        <v>14448191</v>
      </c>
      <c r="I247" s="12">
        <f t="shared" si="130"/>
        <v>28896382</v>
      </c>
      <c r="J247" s="6">
        <v>6614612.4243160002</v>
      </c>
      <c r="K247" s="12">
        <f t="shared" si="131"/>
        <v>52916899.394528002</v>
      </c>
      <c r="L247" s="6">
        <f t="shared" si="132"/>
        <v>220.98859200000001</v>
      </c>
      <c r="M247" s="6">
        <f t="shared" si="133"/>
        <v>5242880</v>
      </c>
      <c r="N247" s="13">
        <f t="shared" si="134"/>
        <v>0.5460709590061148</v>
      </c>
      <c r="O247" s="13">
        <f t="shared" si="129"/>
        <v>1.3333333333333333</v>
      </c>
      <c r="P247" s="7">
        <f t="shared" si="135"/>
        <v>0</v>
      </c>
      <c r="Q247" s="7">
        <f t="shared" si="136"/>
        <v>1.2358940713599191E-2</v>
      </c>
      <c r="R247" s="6">
        <f t="shared" si="137"/>
        <v>1.2358940713599191E-2</v>
      </c>
      <c r="S247" s="6">
        <f t="shared" si="138"/>
        <v>1.2358940713599191E-2</v>
      </c>
      <c r="T247" s="7">
        <f t="shared" si="139"/>
        <v>0</v>
      </c>
      <c r="U247" s="7">
        <f t="shared" si="140"/>
        <v>0.74322437342659342</v>
      </c>
      <c r="V247" s="7">
        <f t="shared" si="141"/>
        <v>1.8467944355488068</v>
      </c>
      <c r="W247" s="6">
        <f t="shared" si="142"/>
        <v>2.5900188089754002</v>
      </c>
      <c r="X247" s="6">
        <v>8.4480000000000006E-3</v>
      </c>
      <c r="Y247" s="6">
        <v>2.6350896000000001</v>
      </c>
      <c r="Z247" s="3">
        <f t="shared" si="143"/>
        <v>3.4204997632575753</v>
      </c>
      <c r="AA247" s="3">
        <f t="shared" si="144"/>
        <v>50.110700184212121</v>
      </c>
      <c r="AB247" s="6">
        <f t="shared" si="145"/>
        <v>46.294279280293438</v>
      </c>
      <c r="AC247" s="6">
        <f t="shared" si="148"/>
        <v>46.294279280293438</v>
      </c>
      <c r="AD247" s="6">
        <f t="shared" si="146"/>
        <v>1.710408292173442</v>
      </c>
    </row>
    <row r="248" spans="6:30">
      <c r="F248" s="6">
        <f t="shared" si="147"/>
        <v>221293356</v>
      </c>
      <c r="G248" s="6">
        <v>5824554</v>
      </c>
      <c r="H248" s="6">
        <v>8733523</v>
      </c>
      <c r="I248" s="12">
        <f t="shared" si="130"/>
        <v>17467046</v>
      </c>
      <c r="J248" s="6">
        <v>7715217.28125</v>
      </c>
      <c r="K248" s="12">
        <f t="shared" si="131"/>
        <v>61721738.25</v>
      </c>
      <c r="L248" s="6">
        <f t="shared" si="132"/>
        <v>221.29335599999999</v>
      </c>
      <c r="M248" s="6">
        <f t="shared" si="133"/>
        <v>5242880</v>
      </c>
      <c r="N248" s="13">
        <f t="shared" si="134"/>
        <v>0.28299666365925785</v>
      </c>
      <c r="O248" s="13">
        <f t="shared" si="129"/>
        <v>1.3333333333333333</v>
      </c>
      <c r="P248" s="7">
        <f t="shared" si="135"/>
        <v>0</v>
      </c>
      <c r="Q248" s="7">
        <f t="shared" si="136"/>
        <v>1.4415343916596107E-2</v>
      </c>
      <c r="R248" s="6">
        <f t="shared" si="137"/>
        <v>1.4415343916596107E-2</v>
      </c>
      <c r="S248" s="6">
        <f t="shared" si="138"/>
        <v>1.4415343916596107E-2</v>
      </c>
      <c r="T248" s="7">
        <f t="shared" si="139"/>
        <v>0</v>
      </c>
      <c r="U248" s="7">
        <f t="shared" si="140"/>
        <v>0.86688942025201254</v>
      </c>
      <c r="V248" s="7">
        <f t="shared" si="141"/>
        <v>3.3068725646954067</v>
      </c>
      <c r="W248" s="6">
        <f t="shared" si="142"/>
        <v>4.1737619849474195</v>
      </c>
      <c r="X248" s="6">
        <v>1.5127E-2</v>
      </c>
      <c r="Y248" s="6">
        <v>4.2188039384568832</v>
      </c>
      <c r="Z248" s="3">
        <f t="shared" si="143"/>
        <v>1.154693329807629</v>
      </c>
      <c r="AA248" s="3">
        <f t="shared" si="144"/>
        <v>32.641892377867393</v>
      </c>
      <c r="AB248" s="6">
        <f t="shared" si="145"/>
        <v>4.7045420995828184</v>
      </c>
      <c r="AC248" s="6">
        <f t="shared" si="148"/>
        <v>4.7045420995828184</v>
      </c>
      <c r="AD248" s="6">
        <f t="shared" si="146"/>
        <v>1.0676474699115495</v>
      </c>
    </row>
    <row r="249" spans="6:30">
      <c r="F249" s="6">
        <f t="shared" si="147"/>
        <v>230662796</v>
      </c>
      <c r="G249" s="6">
        <v>1382908</v>
      </c>
      <c r="H249" s="6">
        <v>16917053</v>
      </c>
      <c r="I249" s="12">
        <f t="shared" si="130"/>
        <v>33834106</v>
      </c>
      <c r="J249" s="6">
        <v>3830059.0429690001</v>
      </c>
      <c r="K249" s="12">
        <f t="shared" si="131"/>
        <v>30640472.343752</v>
      </c>
      <c r="L249" s="6">
        <f t="shared" si="132"/>
        <v>230.66279599999999</v>
      </c>
      <c r="M249" s="6">
        <f t="shared" si="133"/>
        <v>5242880</v>
      </c>
      <c r="N249" s="13">
        <f t="shared" si="134"/>
        <v>1.104229256664812</v>
      </c>
      <c r="O249" s="13">
        <f t="shared" si="129"/>
        <v>1.3333333333333333</v>
      </c>
      <c r="P249" s="7">
        <f t="shared" si="135"/>
        <v>0</v>
      </c>
      <c r="Q249" s="7">
        <f t="shared" si="136"/>
        <v>7.156197461793563E-3</v>
      </c>
      <c r="R249" s="6">
        <f t="shared" si="137"/>
        <v>7.156197461793563E-3</v>
      </c>
      <c r="S249" s="6">
        <f t="shared" si="138"/>
        <v>7.156197461793563E-3</v>
      </c>
      <c r="T249" s="7">
        <f t="shared" si="139"/>
        <v>0</v>
      </c>
      <c r="U249" s="7">
        <f t="shared" si="140"/>
        <v>0.43034921017187971</v>
      </c>
      <c r="V249" s="7">
        <f t="shared" si="141"/>
        <v>1.5512373715263177</v>
      </c>
      <c r="W249" s="6">
        <f t="shared" si="142"/>
        <v>1.9815865816981975</v>
      </c>
      <c r="X249" s="6">
        <v>7.0959999999999999E-3</v>
      </c>
      <c r="Y249" s="6">
        <v>1.9743255384631759</v>
      </c>
      <c r="Z249" s="3">
        <f t="shared" si="143"/>
        <v>4.7680532694475763</v>
      </c>
      <c r="AA249" s="3">
        <f t="shared" si="144"/>
        <v>34.543937253384442</v>
      </c>
      <c r="AB249" s="6">
        <f t="shared" si="145"/>
        <v>0.84832950667366314</v>
      </c>
      <c r="AC249" s="6">
        <f t="shared" si="148"/>
        <v>0.84832950667366314</v>
      </c>
      <c r="AD249" s="6">
        <f t="shared" si="146"/>
        <v>0.36777335315601267</v>
      </c>
    </row>
    <row r="250" spans="6:30">
      <c r="F250" s="6">
        <f t="shared" si="147"/>
        <v>231872904</v>
      </c>
      <c r="G250" s="6">
        <v>2707524</v>
      </c>
      <c r="H250" s="6">
        <v>14810202</v>
      </c>
      <c r="I250" s="12">
        <f t="shared" si="130"/>
        <v>29620404</v>
      </c>
      <c r="J250" s="6">
        <v>4268855.8583979998</v>
      </c>
      <c r="K250" s="12">
        <f t="shared" si="131"/>
        <v>34150846.867183998</v>
      </c>
      <c r="L250" s="6">
        <f t="shared" si="132"/>
        <v>231.87290400000001</v>
      </c>
      <c r="M250" s="6">
        <f t="shared" si="133"/>
        <v>5242880</v>
      </c>
      <c r="N250" s="13">
        <f t="shared" si="134"/>
        <v>0.86734024825787381</v>
      </c>
      <c r="O250" s="13">
        <f t="shared" si="129"/>
        <v>1.3333333333333333</v>
      </c>
      <c r="P250" s="7">
        <f t="shared" si="135"/>
        <v>0</v>
      </c>
      <c r="Q250" s="7">
        <f t="shared" si="136"/>
        <v>7.9760586236157418E-3</v>
      </c>
      <c r="R250" s="6">
        <f t="shared" si="137"/>
        <v>7.9760586236157418E-3</v>
      </c>
      <c r="S250" s="6">
        <f t="shared" si="138"/>
        <v>7.9760586236157418E-3</v>
      </c>
      <c r="T250" s="7">
        <f t="shared" si="139"/>
        <v>0</v>
      </c>
      <c r="U250" s="7">
        <f t="shared" si="140"/>
        <v>0.47965285296883864</v>
      </c>
      <c r="V250" s="7">
        <f t="shared" si="141"/>
        <v>1.4351568974168933</v>
      </c>
      <c r="W250" s="6">
        <f t="shared" si="142"/>
        <v>1.914809750385732</v>
      </c>
      <c r="X250" s="6">
        <v>6.5649999999999997E-3</v>
      </c>
      <c r="Y250" s="6">
        <v>1.9877178749999997</v>
      </c>
      <c r="Z250" s="3">
        <f t="shared" si="143"/>
        <v>4.5118665651180505</v>
      </c>
      <c r="AA250" s="3">
        <f t="shared" si="144"/>
        <v>41.615654979051328</v>
      </c>
      <c r="AB250" s="6">
        <f t="shared" si="145"/>
        <v>21.493657633141542</v>
      </c>
      <c r="AC250" s="6">
        <f t="shared" si="148"/>
        <v>21.493657633141542</v>
      </c>
      <c r="AD250" s="6">
        <f t="shared" si="146"/>
        <v>3.6679312256155958</v>
      </c>
    </row>
    <row r="251" spans="6:30">
      <c r="F251" s="6">
        <f t="shared" si="147"/>
        <v>233130972</v>
      </c>
      <c r="G251" s="6">
        <v>4163763</v>
      </c>
      <c r="H251" s="6">
        <v>12487976</v>
      </c>
      <c r="I251" s="12">
        <f t="shared" si="130"/>
        <v>24975952</v>
      </c>
      <c r="J251" s="6">
        <v>13507234.986328</v>
      </c>
      <c r="K251" s="12">
        <f t="shared" si="131"/>
        <v>108057879.890624</v>
      </c>
      <c r="L251" s="6">
        <f t="shared" si="132"/>
        <v>233.13097200000001</v>
      </c>
      <c r="M251" s="6">
        <f t="shared" si="133"/>
        <v>5242880</v>
      </c>
      <c r="N251" s="13">
        <f t="shared" si="134"/>
        <v>0.23113494384010325</v>
      </c>
      <c r="O251" s="13">
        <f t="shared" si="129"/>
        <v>1.3333333333333333</v>
      </c>
      <c r="P251" s="7">
        <f t="shared" si="135"/>
        <v>0</v>
      </c>
      <c r="Q251" s="7">
        <f t="shared" si="136"/>
        <v>2.5237323926494883E-2</v>
      </c>
      <c r="R251" s="6">
        <f t="shared" si="137"/>
        <v>2.5237323926494883E-2</v>
      </c>
      <c r="S251" s="6">
        <f t="shared" si="138"/>
        <v>2.5237323926494883E-2</v>
      </c>
      <c r="T251" s="7">
        <f t="shared" si="139"/>
        <v>0</v>
      </c>
      <c r="U251" s="7">
        <f t="shared" si="140"/>
        <v>1.517686240018437</v>
      </c>
      <c r="V251" s="7">
        <f t="shared" si="141"/>
        <v>4.9497063931931908</v>
      </c>
      <c r="W251" s="6">
        <f t="shared" si="142"/>
        <v>6.4673926332116274</v>
      </c>
      <c r="X251" s="6">
        <v>2.2641999999999999E-2</v>
      </c>
      <c r="Y251" s="6">
        <v>6.452064319999999</v>
      </c>
      <c r="Z251" s="3">
        <f t="shared" si="143"/>
        <v>1.1030806465859906</v>
      </c>
      <c r="AA251" s="3">
        <f t="shared" si="144"/>
        <v>38.179623669507642</v>
      </c>
      <c r="AB251" s="6">
        <f t="shared" si="145"/>
        <v>11.462432322652083</v>
      </c>
      <c r="AC251" s="6">
        <f t="shared" si="148"/>
        <v>11.462432322652083</v>
      </c>
      <c r="AD251" s="6">
        <f t="shared" si="146"/>
        <v>0.23757223194620014</v>
      </c>
    </row>
    <row r="252" spans="6:30">
      <c r="F252" s="6">
        <f t="shared" si="147"/>
        <v>233994564</v>
      </c>
      <c r="G252" s="6">
        <v>503712</v>
      </c>
      <c r="H252" s="6">
        <v>18660027</v>
      </c>
      <c r="I252" s="12">
        <f t="shared" si="130"/>
        <v>37320054</v>
      </c>
      <c r="J252" s="6">
        <v>7561680.6542969998</v>
      </c>
      <c r="K252" s="12">
        <f t="shared" si="131"/>
        <v>60493445.234375998</v>
      </c>
      <c r="L252" s="6">
        <f t="shared" si="132"/>
        <v>233.994564</v>
      </c>
      <c r="M252" s="6">
        <f t="shared" si="133"/>
        <v>5242880</v>
      </c>
      <c r="N252" s="13">
        <f t="shared" si="134"/>
        <v>0.61692723658583282</v>
      </c>
      <c r="O252" s="13">
        <f t="shared" si="129"/>
        <v>1.3333333333333333</v>
      </c>
      <c r="P252" s="7">
        <f t="shared" si="135"/>
        <v>0</v>
      </c>
      <c r="Q252" s="7">
        <f t="shared" si="136"/>
        <v>1.4128471466911445E-2</v>
      </c>
      <c r="R252" s="6">
        <f t="shared" si="137"/>
        <v>1.4128471466911445E-2</v>
      </c>
      <c r="S252" s="6">
        <f t="shared" si="138"/>
        <v>1.4128471466911445E-2</v>
      </c>
      <c r="T252" s="7">
        <f t="shared" si="139"/>
        <v>0</v>
      </c>
      <c r="U252" s="7">
        <f t="shared" si="140"/>
        <v>0.84963789347386176</v>
      </c>
      <c r="V252" s="7">
        <f t="shared" si="141"/>
        <v>2.4195455507403163</v>
      </c>
      <c r="W252" s="6">
        <f t="shared" si="142"/>
        <v>3.2691834442141783</v>
      </c>
      <c r="X252" s="6">
        <v>1.1068E-2</v>
      </c>
      <c r="Y252" s="6">
        <v>3.20872388</v>
      </c>
      <c r="Z252" s="3">
        <f t="shared" si="143"/>
        <v>3.3718877846042647</v>
      </c>
      <c r="AA252" s="3">
        <f t="shared" si="144"/>
        <v>43.724933309993489</v>
      </c>
      <c r="AB252" s="6">
        <f t="shared" si="145"/>
        <v>27.651531143038</v>
      </c>
      <c r="AC252" s="6">
        <f t="shared" si="148"/>
        <v>27.651531143038</v>
      </c>
      <c r="AD252" s="6">
        <f t="shared" si="146"/>
        <v>1.8842245850764292</v>
      </c>
    </row>
    <row r="253" spans="6:30">
      <c r="F253" s="6">
        <f t="shared" si="147"/>
        <v>234880508</v>
      </c>
      <c r="G253" s="6">
        <v>4194304</v>
      </c>
      <c r="H253" s="6">
        <v>12582869</v>
      </c>
      <c r="I253" s="12">
        <f t="shared" si="130"/>
        <v>25165738</v>
      </c>
      <c r="J253" s="6">
        <v>7388940.6601560004</v>
      </c>
      <c r="K253" s="12">
        <f t="shared" si="131"/>
        <v>59111525.281248003</v>
      </c>
      <c r="L253" s="6">
        <f t="shared" si="132"/>
        <v>234.88050799999999</v>
      </c>
      <c r="M253" s="6">
        <f t="shared" si="133"/>
        <v>5242880</v>
      </c>
      <c r="N253" s="13">
        <f t="shared" si="134"/>
        <v>0.42573318621475914</v>
      </c>
      <c r="O253" s="13">
        <f t="shared" si="129"/>
        <v>1.3333333333333333</v>
      </c>
      <c r="P253" s="7">
        <f t="shared" si="135"/>
        <v>0</v>
      </c>
      <c r="Q253" s="7">
        <f t="shared" si="136"/>
        <v>1.3805718868647633E-2</v>
      </c>
      <c r="R253" s="6">
        <f t="shared" si="137"/>
        <v>1.3805718868647633E-2</v>
      </c>
      <c r="S253" s="6">
        <f t="shared" si="138"/>
        <v>1.3805718868647633E-2</v>
      </c>
      <c r="T253" s="7">
        <f t="shared" si="139"/>
        <v>0</v>
      </c>
      <c r="U253" s="7">
        <f t="shared" si="140"/>
        <v>0.83022865742562368</v>
      </c>
      <c r="V253" s="7">
        <f t="shared" si="141"/>
        <v>3.6085506330023853</v>
      </c>
      <c r="W253" s="6">
        <f t="shared" si="142"/>
        <v>4.438779290428009</v>
      </c>
      <c r="X253" s="6">
        <v>1.6507000000000001E-2</v>
      </c>
      <c r="Y253" s="6">
        <v>4.5175257133278315</v>
      </c>
      <c r="Z253" s="3">
        <f t="shared" si="143"/>
        <v>1.5245494638638153</v>
      </c>
      <c r="AA253" s="3">
        <f t="shared" si="144"/>
        <v>28.647979781303931</v>
      </c>
      <c r="AB253" s="6">
        <f t="shared" si="145"/>
        <v>16.364458298614938</v>
      </c>
      <c r="AC253" s="6">
        <f t="shared" si="148"/>
        <v>16.364458298614938</v>
      </c>
      <c r="AD253" s="6">
        <f t="shared" si="146"/>
        <v>1.7431317029917688</v>
      </c>
    </row>
    <row r="254" spans="6:30">
      <c r="F254" s="6">
        <f t="shared" si="147"/>
        <v>248074960</v>
      </c>
      <c r="G254" s="6">
        <v>862664</v>
      </c>
      <c r="H254" s="6">
        <v>19235140</v>
      </c>
      <c r="I254" s="12">
        <f t="shared" si="130"/>
        <v>38470280</v>
      </c>
      <c r="J254" s="6">
        <v>4204977.5136719998</v>
      </c>
      <c r="K254" s="12">
        <f t="shared" si="131"/>
        <v>33639820.109375998</v>
      </c>
      <c r="L254" s="6">
        <f t="shared" si="132"/>
        <v>248.07496</v>
      </c>
      <c r="M254" s="6">
        <f t="shared" si="133"/>
        <v>5242880</v>
      </c>
      <c r="N254" s="13">
        <f t="shared" si="134"/>
        <v>1.1435935113481082</v>
      </c>
      <c r="O254" s="13">
        <f t="shared" si="129"/>
        <v>1.3333333333333333</v>
      </c>
      <c r="P254" s="7">
        <f t="shared" si="135"/>
        <v>0</v>
      </c>
      <c r="Q254" s="7">
        <f t="shared" si="136"/>
        <v>7.8567064039075513E-3</v>
      </c>
      <c r="R254" s="6">
        <f t="shared" si="137"/>
        <v>7.8567064039075513E-3</v>
      </c>
      <c r="S254" s="6">
        <f t="shared" si="138"/>
        <v>7.8567064039075513E-3</v>
      </c>
      <c r="T254" s="7">
        <f t="shared" si="139"/>
        <v>0</v>
      </c>
      <c r="U254" s="7">
        <f t="shared" si="140"/>
        <v>0.47247541917695346</v>
      </c>
      <c r="V254" s="7">
        <f t="shared" si="141"/>
        <v>1.3809422880399871</v>
      </c>
      <c r="W254" s="6">
        <f t="shared" si="142"/>
        <v>1.8534177072169404</v>
      </c>
      <c r="X254" s="6">
        <v>6.3169999999999997E-3</v>
      </c>
      <c r="Y254" s="6">
        <v>1.8189514363607651</v>
      </c>
      <c r="Z254" s="3">
        <f t="shared" si="143"/>
        <v>6.0899604242520189</v>
      </c>
      <c r="AA254" s="3">
        <f t="shared" si="144"/>
        <v>42.602273369480443</v>
      </c>
      <c r="AB254" s="6">
        <f t="shared" si="145"/>
        <v>24.374013042703048</v>
      </c>
      <c r="AC254" s="6">
        <f t="shared" si="148"/>
        <v>24.374013042703048</v>
      </c>
      <c r="AD254" s="6">
        <f t="shared" si="146"/>
        <v>1.8948428290715202</v>
      </c>
    </row>
    <row r="255" spans="6:30">
      <c r="F255" s="6">
        <f t="shared" si="147"/>
        <v>250485548</v>
      </c>
      <c r="G255" s="6">
        <v>6592765</v>
      </c>
      <c r="H255" s="6">
        <v>9885854</v>
      </c>
      <c r="I255" s="12">
        <f t="shared" si="130"/>
        <v>19771708</v>
      </c>
      <c r="J255" s="6">
        <v>11309137.597656</v>
      </c>
      <c r="K255" s="12">
        <f t="shared" si="131"/>
        <v>90473100.781248003</v>
      </c>
      <c r="L255" s="6">
        <f t="shared" si="132"/>
        <v>250.48554799999999</v>
      </c>
      <c r="M255" s="6">
        <f t="shared" si="133"/>
        <v>5242880</v>
      </c>
      <c r="N255" s="13">
        <f t="shared" si="134"/>
        <v>0.21853686708279599</v>
      </c>
      <c r="O255" s="13">
        <f t="shared" si="129"/>
        <v>1.3333333333333333</v>
      </c>
      <c r="P255" s="7">
        <f t="shared" si="135"/>
        <v>0</v>
      </c>
      <c r="Q255" s="7">
        <f t="shared" si="136"/>
        <v>2.1130332682465402E-2</v>
      </c>
      <c r="R255" s="6">
        <f t="shared" si="137"/>
        <v>2.1130332682465402E-2</v>
      </c>
      <c r="S255" s="6">
        <f t="shared" si="138"/>
        <v>2.1130332682465402E-2</v>
      </c>
      <c r="T255" s="7">
        <f t="shared" si="139"/>
        <v>0</v>
      </c>
      <c r="U255" s="7">
        <f t="shared" si="140"/>
        <v>1.2707058502951023</v>
      </c>
      <c r="V255" s="7">
        <f t="shared" si="141"/>
        <v>4.6882520673271433</v>
      </c>
      <c r="W255" s="6">
        <f t="shared" si="142"/>
        <v>5.9589579176222456</v>
      </c>
      <c r="X255" s="6">
        <v>2.1446E-2</v>
      </c>
      <c r="Y255" s="6">
        <v>5.9858168888865064</v>
      </c>
      <c r="Z255" s="3">
        <f t="shared" si="143"/>
        <v>0.92192987037209739</v>
      </c>
      <c r="AA255" s="3">
        <f t="shared" si="144"/>
        <v>33.749174962696266</v>
      </c>
      <c r="AB255" s="6">
        <f t="shared" si="145"/>
        <v>1.4719169893434576</v>
      </c>
      <c r="AC255" s="6">
        <f t="shared" si="148"/>
        <v>1.4719169893434576</v>
      </c>
      <c r="AD255" s="6">
        <f t="shared" si="146"/>
        <v>0.44871020552145896</v>
      </c>
    </row>
    <row r="256" spans="6:30">
      <c r="F256" s="6">
        <f t="shared" si="147"/>
        <v>252554644</v>
      </c>
      <c r="G256" s="6">
        <v>7733822</v>
      </c>
      <c r="H256" s="6">
        <v>8156517</v>
      </c>
      <c r="I256" s="12">
        <f t="shared" si="130"/>
        <v>16313034</v>
      </c>
      <c r="J256" s="6">
        <v>6449701.875</v>
      </c>
      <c r="K256" s="12">
        <f t="shared" si="131"/>
        <v>51597615</v>
      </c>
      <c r="L256" s="6">
        <f t="shared" si="132"/>
        <v>252.554644</v>
      </c>
      <c r="M256" s="6">
        <f t="shared" si="133"/>
        <v>5242880</v>
      </c>
      <c r="N256" s="13">
        <f t="shared" si="134"/>
        <v>0.31615868291586735</v>
      </c>
      <c r="O256" s="13">
        <f t="shared" si="129"/>
        <v>1.3333333333333333</v>
      </c>
      <c r="P256" s="7">
        <f t="shared" si="135"/>
        <v>0</v>
      </c>
      <c r="Q256" s="7">
        <f t="shared" si="136"/>
        <v>1.2050816885428823E-2</v>
      </c>
      <c r="R256" s="6">
        <f t="shared" si="137"/>
        <v>1.2050816885428823E-2</v>
      </c>
      <c r="S256" s="6">
        <f t="shared" si="138"/>
        <v>1.2050816885428823E-2</v>
      </c>
      <c r="T256" s="7">
        <f t="shared" si="139"/>
        <v>0</v>
      </c>
      <c r="U256" s="7">
        <f t="shared" si="140"/>
        <v>0.72469486151804141</v>
      </c>
      <c r="V256" s="7">
        <f t="shared" si="141"/>
        <v>3.0213714362831507</v>
      </c>
      <c r="W256" s="6">
        <f t="shared" si="142"/>
        <v>3.746066297801192</v>
      </c>
      <c r="X256" s="6">
        <v>1.3821E-2</v>
      </c>
      <c r="Y256" s="6">
        <v>3.8478815749953927</v>
      </c>
      <c r="Z256" s="3">
        <f t="shared" si="143"/>
        <v>1.1803077924896896</v>
      </c>
      <c r="AA256" s="3">
        <f t="shared" si="144"/>
        <v>29.866212285652267</v>
      </c>
      <c r="AB256" s="6">
        <f t="shared" si="145"/>
        <v>12.807923555250539</v>
      </c>
      <c r="AC256" s="6">
        <f t="shared" si="148"/>
        <v>12.807923555250539</v>
      </c>
      <c r="AD256" s="6">
        <f t="shared" si="146"/>
        <v>2.6460085948544974</v>
      </c>
    </row>
    <row r="257" spans="6:30">
      <c r="F257" s="6">
        <f t="shared" si="147"/>
        <v>252775956</v>
      </c>
      <c r="G257" s="6">
        <v>2145852</v>
      </c>
      <c r="H257" s="6">
        <v>17488243</v>
      </c>
      <c r="I257" s="12">
        <f t="shared" si="130"/>
        <v>34976486</v>
      </c>
      <c r="J257" s="6">
        <v>7592519.2167969998</v>
      </c>
      <c r="K257" s="12">
        <f t="shared" si="131"/>
        <v>60740153.734375998</v>
      </c>
      <c r="L257" s="6">
        <f t="shared" si="132"/>
        <v>252.77595600000001</v>
      </c>
      <c r="M257" s="6">
        <f t="shared" si="133"/>
        <v>5242880</v>
      </c>
      <c r="N257" s="13">
        <f t="shared" si="134"/>
        <v>0.57583795643580982</v>
      </c>
      <c r="O257" s="13">
        <f t="shared" ref="O257:O320" si="149">4/3</f>
        <v>1.3333333333333333</v>
      </c>
      <c r="P257" s="7">
        <f t="shared" si="135"/>
        <v>0</v>
      </c>
      <c r="Q257" s="7">
        <f t="shared" si="136"/>
        <v>1.4186091164209059E-2</v>
      </c>
      <c r="R257" s="6">
        <f t="shared" si="137"/>
        <v>1.4186091164209059E-2</v>
      </c>
      <c r="S257" s="6">
        <f t="shared" si="138"/>
        <v>1.4186091164209059E-2</v>
      </c>
      <c r="T257" s="7">
        <f t="shared" si="139"/>
        <v>0</v>
      </c>
      <c r="U257" s="7">
        <f t="shared" si="140"/>
        <v>0.85310294476049242</v>
      </c>
      <c r="V257" s="7">
        <f t="shared" si="141"/>
        <v>2.1395096047249256</v>
      </c>
      <c r="W257" s="6">
        <f t="shared" si="142"/>
        <v>2.9926125494854179</v>
      </c>
      <c r="X257" s="6">
        <v>9.7870000000000006E-3</v>
      </c>
      <c r="Y257" s="6">
        <v>2.9748809874999997</v>
      </c>
      <c r="Z257" s="3">
        <f t="shared" si="143"/>
        <v>3.573769898845407</v>
      </c>
      <c r="AA257" s="3">
        <f t="shared" si="144"/>
        <v>49.649660761725549</v>
      </c>
      <c r="AB257" s="6">
        <f t="shared" si="145"/>
        <v>44.948310659130051</v>
      </c>
      <c r="AC257" s="6">
        <f t="shared" si="148"/>
        <v>44.948310659130051</v>
      </c>
      <c r="AD257" s="6">
        <f t="shared" si="146"/>
        <v>0.59604273447991662</v>
      </c>
    </row>
    <row r="258" spans="6:30">
      <c r="F258" s="6">
        <f t="shared" si="147"/>
        <v>255144564</v>
      </c>
      <c r="G258" s="6">
        <v>3774768</v>
      </c>
      <c r="H258" s="6">
        <v>14970767</v>
      </c>
      <c r="I258" s="12">
        <f t="shared" si="130"/>
        <v>29941534</v>
      </c>
      <c r="J258" s="6">
        <v>8318702.6796880001</v>
      </c>
      <c r="K258" s="12">
        <f t="shared" si="131"/>
        <v>66549621.437504001</v>
      </c>
      <c r="L258" s="6">
        <f t="shared" si="132"/>
        <v>255.144564</v>
      </c>
      <c r="M258" s="6">
        <f t="shared" si="133"/>
        <v>5242880</v>
      </c>
      <c r="N258" s="13">
        <f t="shared" si="134"/>
        <v>0.44991291239902481</v>
      </c>
      <c r="O258" s="13">
        <f t="shared" si="149"/>
        <v>1.3333333333333333</v>
      </c>
      <c r="P258" s="7">
        <f t="shared" si="135"/>
        <v>0</v>
      </c>
      <c r="Q258" s="7">
        <f t="shared" si="136"/>
        <v>1.5542914178067517E-2</v>
      </c>
      <c r="R258" s="6">
        <f t="shared" si="137"/>
        <v>1.5542914178067517E-2</v>
      </c>
      <c r="S258" s="6">
        <f t="shared" si="138"/>
        <v>1.5542914178067517E-2</v>
      </c>
      <c r="T258" s="7">
        <f t="shared" si="139"/>
        <v>0</v>
      </c>
      <c r="U258" s="7">
        <f t="shared" si="140"/>
        <v>0.93469763460442967</v>
      </c>
      <c r="V258" s="7">
        <f t="shared" si="141"/>
        <v>5.3003524957760852</v>
      </c>
      <c r="W258" s="6">
        <f t="shared" si="142"/>
        <v>6.2350501303805146</v>
      </c>
      <c r="X258" s="6">
        <v>2.4246E-2</v>
      </c>
      <c r="Y258" s="6">
        <v>6.2307811636407715</v>
      </c>
      <c r="Z258" s="3">
        <f t="shared" si="143"/>
        <v>1.2349061288459953</v>
      </c>
      <c r="AA258" s="3">
        <f t="shared" si="144"/>
        <v>21.958136249279551</v>
      </c>
      <c r="AB258" s="6">
        <f t="shared" si="145"/>
        <v>35.894934512630876</v>
      </c>
      <c r="AC258" s="6">
        <f t="shared" si="148"/>
        <v>35.894934512630876</v>
      </c>
      <c r="AD258" s="6">
        <f t="shared" si="146"/>
        <v>6.8514149793196102E-2</v>
      </c>
    </row>
    <row r="259" spans="6:30">
      <c r="F259" s="6">
        <f t="shared" si="147"/>
        <v>270032772</v>
      </c>
      <c r="G259" s="6">
        <v>923136</v>
      </c>
      <c r="H259" s="6">
        <v>20964171</v>
      </c>
      <c r="I259" s="12">
        <f t="shared" si="130"/>
        <v>41928342</v>
      </c>
      <c r="J259" s="6">
        <v>8597880.3632810004</v>
      </c>
      <c r="K259" s="12">
        <f t="shared" si="131"/>
        <v>68783042.906248003</v>
      </c>
      <c r="L259" s="6">
        <f t="shared" si="132"/>
        <v>270.03277200000002</v>
      </c>
      <c r="M259" s="6">
        <f t="shared" si="133"/>
        <v>5242880</v>
      </c>
      <c r="N259" s="13">
        <f t="shared" si="134"/>
        <v>0.60957381686571732</v>
      </c>
      <c r="O259" s="13">
        <f t="shared" si="149"/>
        <v>1.3333333333333333</v>
      </c>
      <c r="P259" s="7">
        <f t="shared" si="135"/>
        <v>0</v>
      </c>
      <c r="Q259" s="7">
        <f t="shared" si="136"/>
        <v>1.6064538155218775E-2</v>
      </c>
      <c r="R259" s="6">
        <f t="shared" si="137"/>
        <v>1.6064538155218775E-2</v>
      </c>
      <c r="S259" s="6">
        <f t="shared" si="138"/>
        <v>1.6064538155218775E-2</v>
      </c>
      <c r="T259" s="7">
        <f t="shared" si="139"/>
        <v>0</v>
      </c>
      <c r="U259" s="7">
        <f t="shared" si="140"/>
        <v>0.96606631437776525</v>
      </c>
      <c r="V259" s="7">
        <f t="shared" si="141"/>
        <v>2.3725449821272724</v>
      </c>
      <c r="W259" s="6">
        <f t="shared" si="142"/>
        <v>3.3386112965050376</v>
      </c>
      <c r="X259" s="6">
        <v>1.0853E-2</v>
      </c>
      <c r="Y259" s="6">
        <v>3.2887001777753659</v>
      </c>
      <c r="Z259" s="3">
        <f t="shared" si="143"/>
        <v>3.8632951257716761</v>
      </c>
      <c r="AA259" s="3">
        <f t="shared" si="144"/>
        <v>50.701588800330235</v>
      </c>
      <c r="AB259" s="6">
        <f t="shared" si="145"/>
        <v>48.019332490728608</v>
      </c>
      <c r="AC259" s="6">
        <f t="shared" si="148"/>
        <v>48.019332490728608</v>
      </c>
      <c r="AD259" s="6">
        <f t="shared" si="146"/>
        <v>1.5176548797900438</v>
      </c>
    </row>
    <row r="260" spans="6:30">
      <c r="F260" s="6">
        <f t="shared" si="147"/>
        <v>270625164</v>
      </c>
      <c r="G260" s="6">
        <v>7122792</v>
      </c>
      <c r="H260" s="6">
        <v>10680777</v>
      </c>
      <c r="I260" s="12">
        <f t="shared" si="130"/>
        <v>21361554</v>
      </c>
      <c r="J260" s="6">
        <v>12430456.640625</v>
      </c>
      <c r="K260" s="12">
        <f t="shared" si="131"/>
        <v>99443653.125</v>
      </c>
      <c r="L260" s="6">
        <f t="shared" si="132"/>
        <v>270.62516399999998</v>
      </c>
      <c r="M260" s="6">
        <f t="shared" si="133"/>
        <v>5242880</v>
      </c>
      <c r="N260" s="13">
        <f t="shared" si="134"/>
        <v>0.21481063223963295</v>
      </c>
      <c r="O260" s="13">
        <f t="shared" si="149"/>
        <v>1.3333333333333333</v>
      </c>
      <c r="P260" s="7">
        <f t="shared" si="135"/>
        <v>0</v>
      </c>
      <c r="Q260" s="7">
        <f t="shared" si="136"/>
        <v>2.3225438893396073E-2</v>
      </c>
      <c r="R260" s="6">
        <f t="shared" si="137"/>
        <v>2.3225438893396073E-2</v>
      </c>
      <c r="S260" s="6">
        <f t="shared" si="138"/>
        <v>2.3225438893396073E-2</v>
      </c>
      <c r="T260" s="7">
        <f t="shared" si="139"/>
        <v>0</v>
      </c>
      <c r="U260" s="7">
        <f t="shared" si="140"/>
        <v>1.3966983634857932</v>
      </c>
      <c r="V260" s="7">
        <f t="shared" si="141"/>
        <v>5.1132246505074086</v>
      </c>
      <c r="W260" s="6">
        <f t="shared" si="142"/>
        <v>6.5099230139932018</v>
      </c>
      <c r="X260" s="6">
        <v>2.3390000000000001E-2</v>
      </c>
      <c r="Y260" s="6">
        <v>6.484643600000001</v>
      </c>
      <c r="Z260" s="3">
        <f t="shared" si="143"/>
        <v>0.91327721248396743</v>
      </c>
      <c r="AA260" s="3">
        <f t="shared" si="144"/>
        <v>34.012365327062845</v>
      </c>
      <c r="AB260" s="6">
        <f t="shared" si="145"/>
        <v>0.7035532561091391</v>
      </c>
      <c r="AC260" s="6">
        <f t="shared" si="148"/>
        <v>0.7035532561091391</v>
      </c>
      <c r="AD260" s="6">
        <f t="shared" si="146"/>
        <v>0.38983505574926092</v>
      </c>
    </row>
    <row r="261" spans="6:30">
      <c r="F261" s="6">
        <f t="shared" si="147"/>
        <v>273722736</v>
      </c>
      <c r="G261" s="6">
        <v>3774768</v>
      </c>
      <c r="H261" s="6">
        <v>16518948</v>
      </c>
      <c r="I261" s="12">
        <f t="shared" si="130"/>
        <v>33037896</v>
      </c>
      <c r="J261" s="6">
        <v>8871919.6445310004</v>
      </c>
      <c r="K261" s="12">
        <f t="shared" si="131"/>
        <v>70975357.156248003</v>
      </c>
      <c r="L261" s="6">
        <f t="shared" si="132"/>
        <v>273.722736</v>
      </c>
      <c r="M261" s="6">
        <f t="shared" si="133"/>
        <v>5242880</v>
      </c>
      <c r="N261" s="13">
        <f t="shared" si="134"/>
        <v>0.46548404014747047</v>
      </c>
      <c r="O261" s="13">
        <f t="shared" si="149"/>
        <v>1.3333333333333333</v>
      </c>
      <c r="P261" s="7">
        <f t="shared" si="135"/>
        <v>0</v>
      </c>
      <c r="Q261" s="7">
        <f t="shared" si="136"/>
        <v>1.6576561386952765E-2</v>
      </c>
      <c r="R261" s="6">
        <f t="shared" si="137"/>
        <v>1.6576561386952765E-2</v>
      </c>
      <c r="S261" s="6">
        <f t="shared" si="138"/>
        <v>1.6576561386952765E-2</v>
      </c>
      <c r="T261" s="7">
        <f t="shared" si="139"/>
        <v>0</v>
      </c>
      <c r="U261" s="7">
        <f t="shared" si="140"/>
        <v>0.99685763819782514</v>
      </c>
      <c r="V261" s="7">
        <f t="shared" si="141"/>
        <v>6.3654072412772438</v>
      </c>
      <c r="W261" s="6">
        <f t="shared" si="142"/>
        <v>7.3622648794750685</v>
      </c>
      <c r="X261" s="6">
        <v>2.9118000000000002E-2</v>
      </c>
      <c r="Y261" s="6">
        <v>7.461599492312172</v>
      </c>
      <c r="Z261" s="3">
        <f t="shared" si="143"/>
        <v>1.1346210591386772</v>
      </c>
      <c r="AA261" s="3">
        <f t="shared" si="144"/>
        <v>19.50006378356975</v>
      </c>
      <c r="AB261" s="6">
        <f t="shared" si="145"/>
        <v>43.071085284178984</v>
      </c>
      <c r="AC261" s="6">
        <f t="shared" si="148"/>
        <v>43.071085284178984</v>
      </c>
      <c r="AD261" s="6">
        <f t="shared" si="146"/>
        <v>1.3312777366226891</v>
      </c>
    </row>
    <row r="262" spans="6:30">
      <c r="F262" s="6">
        <f t="shared" si="147"/>
        <v>276204032</v>
      </c>
      <c r="G262" s="6">
        <v>416800</v>
      </c>
      <c r="H262" s="6">
        <v>22322336</v>
      </c>
      <c r="I262" s="12">
        <f t="shared" si="130"/>
        <v>44644672</v>
      </c>
      <c r="J262" s="6">
        <v>4594542.937988</v>
      </c>
      <c r="K262" s="12">
        <f t="shared" si="131"/>
        <v>36756343.503904</v>
      </c>
      <c r="L262" s="6">
        <f t="shared" si="132"/>
        <v>276.20403199999998</v>
      </c>
      <c r="M262" s="6">
        <f t="shared" si="133"/>
        <v>5242880</v>
      </c>
      <c r="N262" s="13">
        <f t="shared" si="134"/>
        <v>1.2146113498819098</v>
      </c>
      <c r="O262" s="13">
        <f t="shared" si="149"/>
        <v>1.3333333333333333</v>
      </c>
      <c r="P262" s="7">
        <f t="shared" si="135"/>
        <v>0</v>
      </c>
      <c r="Q262" s="7">
        <f t="shared" si="136"/>
        <v>8.584582154494317E-3</v>
      </c>
      <c r="R262" s="6">
        <f t="shared" si="137"/>
        <v>8.584582154494317E-3</v>
      </c>
      <c r="S262" s="6">
        <f t="shared" si="138"/>
        <v>8.584582154494317E-3</v>
      </c>
      <c r="T262" s="7">
        <f t="shared" si="139"/>
        <v>0</v>
      </c>
      <c r="U262" s="7">
        <f t="shared" si="140"/>
        <v>0.51624737433060164</v>
      </c>
      <c r="V262" s="7">
        <f t="shared" si="141"/>
        <v>1.3370022215691881</v>
      </c>
      <c r="W262" s="6">
        <f t="shared" si="142"/>
        <v>1.8532495958997899</v>
      </c>
      <c r="X262" s="6">
        <v>6.1159999999999999E-3</v>
      </c>
      <c r="Y262" s="6">
        <v>1.8155067999972199</v>
      </c>
      <c r="Z262" s="3">
        <f t="shared" si="143"/>
        <v>7.2996520601700459</v>
      </c>
      <c r="AA262" s="3">
        <f t="shared" si="144"/>
        <v>48.078931986793982</v>
      </c>
      <c r="AB262" s="6">
        <f t="shared" si="145"/>
        <v>40.362690557461036</v>
      </c>
      <c r="AC262" s="6">
        <f t="shared" si="148"/>
        <v>40.362690557461036</v>
      </c>
      <c r="AD262" s="6">
        <f t="shared" si="146"/>
        <v>2.0789123952952315</v>
      </c>
    </row>
    <row r="263" spans="6:30">
      <c r="F263" s="6">
        <f t="shared" si="147"/>
        <v>295619264</v>
      </c>
      <c r="G263" s="6">
        <v>3428755</v>
      </c>
      <c r="H263" s="6">
        <v>18920347</v>
      </c>
      <c r="I263" s="12">
        <f t="shared" si="130"/>
        <v>37840694</v>
      </c>
      <c r="J263" s="6">
        <v>5961099.5292969998</v>
      </c>
      <c r="K263" s="12">
        <f t="shared" si="131"/>
        <v>47688796.234375998</v>
      </c>
      <c r="L263" s="6">
        <f t="shared" si="132"/>
        <v>295.61926399999999</v>
      </c>
      <c r="M263" s="6">
        <f t="shared" si="133"/>
        <v>5242880</v>
      </c>
      <c r="N263" s="13">
        <f t="shared" si="134"/>
        <v>0.79349232918408008</v>
      </c>
      <c r="O263" s="13">
        <f t="shared" si="149"/>
        <v>1.3333333333333333</v>
      </c>
      <c r="P263" s="7">
        <f t="shared" si="135"/>
        <v>0</v>
      </c>
      <c r="Q263" s="7">
        <f t="shared" si="136"/>
        <v>1.1137897573502045E-2</v>
      </c>
      <c r="R263" s="6">
        <f t="shared" si="137"/>
        <v>1.1137897573502045E-2</v>
      </c>
      <c r="S263" s="6">
        <f t="shared" si="138"/>
        <v>1.1137897573502045E-2</v>
      </c>
      <c r="T263" s="7">
        <f t="shared" si="139"/>
        <v>0</v>
      </c>
      <c r="U263" s="7">
        <f t="shared" si="140"/>
        <v>0.66979502023559045</v>
      </c>
      <c r="V263" s="7">
        <f t="shared" si="141"/>
        <v>2.510923400415908</v>
      </c>
      <c r="W263" s="6">
        <f t="shared" si="142"/>
        <v>3.1807184206514982</v>
      </c>
      <c r="X263" s="6">
        <v>1.1486E-2</v>
      </c>
      <c r="Y263" s="6">
        <v>3.26960476</v>
      </c>
      <c r="Z263" s="3">
        <f t="shared" si="143"/>
        <v>3.2945058331882291</v>
      </c>
      <c r="AA263" s="3">
        <f t="shared" si="144"/>
        <v>33.215250729149226</v>
      </c>
      <c r="AB263" s="6">
        <f t="shared" si="145"/>
        <v>3.0306671295312069</v>
      </c>
      <c r="AC263" s="6">
        <f t="shared" si="148"/>
        <v>3.0306671295312069</v>
      </c>
      <c r="AD263" s="6">
        <f t="shared" si="146"/>
        <v>2.7185652662342514</v>
      </c>
    </row>
    <row r="264" spans="6:30">
      <c r="F264" s="6">
        <f t="shared" si="147"/>
        <v>299806720</v>
      </c>
      <c r="G264" s="6">
        <v>6815744</v>
      </c>
      <c r="H264" s="6">
        <v>13624320</v>
      </c>
      <c r="I264" s="12">
        <f t="shared" si="130"/>
        <v>27248640</v>
      </c>
      <c r="J264" s="6">
        <v>10178664.167969</v>
      </c>
      <c r="K264" s="12">
        <f t="shared" si="131"/>
        <v>81429313.343751997</v>
      </c>
      <c r="L264" s="6">
        <f t="shared" si="132"/>
        <v>299.80671999999998</v>
      </c>
      <c r="M264" s="6">
        <f t="shared" si="133"/>
        <v>5242880</v>
      </c>
      <c r="N264" s="13">
        <f t="shared" si="134"/>
        <v>0.3346293721644254</v>
      </c>
      <c r="O264" s="13">
        <f t="shared" si="149"/>
        <v>1.3333333333333333</v>
      </c>
      <c r="P264" s="7">
        <f t="shared" si="135"/>
        <v>0</v>
      </c>
      <c r="Q264" s="7">
        <f t="shared" si="136"/>
        <v>1.9018122140175685E-2</v>
      </c>
      <c r="R264" s="6">
        <f t="shared" si="137"/>
        <v>1.9018122140175685E-2</v>
      </c>
      <c r="S264" s="6">
        <f t="shared" si="138"/>
        <v>1.9018122140175685E-2</v>
      </c>
      <c r="T264" s="7">
        <f t="shared" si="139"/>
        <v>0</v>
      </c>
      <c r="U264" s="7">
        <f t="shared" si="140"/>
        <v>1.1436847411873505</v>
      </c>
      <c r="V264" s="7">
        <f t="shared" si="141"/>
        <v>4.5811344923485784</v>
      </c>
      <c r="W264" s="6">
        <f t="shared" si="142"/>
        <v>5.7248192335359285</v>
      </c>
      <c r="X264" s="6">
        <v>2.0955999999999999E-2</v>
      </c>
      <c r="Y264" s="6">
        <v>5.7652575500000003</v>
      </c>
      <c r="Z264" s="3">
        <f t="shared" si="143"/>
        <v>1.3002786791372398</v>
      </c>
      <c r="AA264" s="3">
        <f t="shared" si="144"/>
        <v>31.085822998187439</v>
      </c>
      <c r="AB264" s="6">
        <f t="shared" si="145"/>
        <v>9.2473652406199349</v>
      </c>
      <c r="AC264" s="6">
        <f t="shared" si="148"/>
        <v>9.2473652406199349</v>
      </c>
      <c r="AD264" s="6">
        <f t="shared" si="146"/>
        <v>0.70141387636831254</v>
      </c>
    </row>
    <row r="265" spans="6:30">
      <c r="F265" s="6">
        <f t="shared" si="147"/>
        <v>300796656</v>
      </c>
      <c r="G265" s="6">
        <v>3523317</v>
      </c>
      <c r="H265" s="6">
        <v>19194193</v>
      </c>
      <c r="I265" s="12">
        <f t="shared" si="130"/>
        <v>38388386</v>
      </c>
      <c r="J265" s="6">
        <v>5764030.8125</v>
      </c>
      <c r="K265" s="12">
        <f t="shared" si="131"/>
        <v>46112246.5</v>
      </c>
      <c r="L265" s="6">
        <f t="shared" si="132"/>
        <v>300.79665599999998</v>
      </c>
      <c r="M265" s="6">
        <f t="shared" si="133"/>
        <v>5242880</v>
      </c>
      <c r="N265" s="13">
        <f t="shared" si="134"/>
        <v>0.83249871593221991</v>
      </c>
      <c r="O265" s="13">
        <f t="shared" si="149"/>
        <v>1.3333333333333333</v>
      </c>
      <c r="P265" s="7">
        <f t="shared" si="135"/>
        <v>0</v>
      </c>
      <c r="Q265" s="7">
        <f t="shared" si="136"/>
        <v>1.07696884584153E-2</v>
      </c>
      <c r="R265" s="6">
        <f t="shared" si="137"/>
        <v>1.07696884584153E-2</v>
      </c>
      <c r="S265" s="6">
        <f t="shared" si="138"/>
        <v>1.07696884584153E-2</v>
      </c>
      <c r="T265" s="7">
        <f t="shared" si="139"/>
        <v>0</v>
      </c>
      <c r="U265" s="7">
        <f t="shared" si="140"/>
        <v>0.64765218492372734</v>
      </c>
      <c r="V265" s="7">
        <f t="shared" si="141"/>
        <v>2.1972219308358256</v>
      </c>
      <c r="W265" s="6">
        <f t="shared" si="142"/>
        <v>2.844874115759553</v>
      </c>
      <c r="X265" s="6">
        <v>1.0050999999999999E-2</v>
      </c>
      <c r="Y265" s="6">
        <v>2.9307599222233387</v>
      </c>
      <c r="Z265" s="3">
        <f t="shared" si="143"/>
        <v>3.8193598646900813</v>
      </c>
      <c r="AA265" s="3">
        <f t="shared" si="144"/>
        <v>36.702613869266742</v>
      </c>
      <c r="AB265" s="6">
        <f t="shared" si="145"/>
        <v>7.1504174551318371</v>
      </c>
      <c r="AC265" s="6">
        <f t="shared" si="148"/>
        <v>7.1504174551318371</v>
      </c>
      <c r="AD265" s="6">
        <f t="shared" si="146"/>
        <v>2.9304961424008722</v>
      </c>
    </row>
    <row r="266" spans="6:30">
      <c r="F266" s="6">
        <f t="shared" si="147"/>
        <v>303892128</v>
      </c>
      <c r="G266" s="6">
        <v>952203</v>
      </c>
      <c r="H266" s="6">
        <v>23737339</v>
      </c>
      <c r="I266" s="12">
        <f t="shared" si="130"/>
        <v>47474678</v>
      </c>
      <c r="J266" s="6">
        <v>10145413.211913999</v>
      </c>
      <c r="K266" s="12">
        <f t="shared" si="131"/>
        <v>81163305.695311993</v>
      </c>
      <c r="L266" s="6">
        <f t="shared" si="132"/>
        <v>303.89212800000001</v>
      </c>
      <c r="M266" s="6">
        <f t="shared" si="133"/>
        <v>5242880</v>
      </c>
      <c r="N266" s="13">
        <f t="shared" si="134"/>
        <v>0.58492785124130475</v>
      </c>
      <c r="O266" s="13">
        <f t="shared" si="149"/>
        <v>1.3333333333333333</v>
      </c>
      <c r="P266" s="7">
        <f t="shared" si="135"/>
        <v>0</v>
      </c>
      <c r="Q266" s="7">
        <f t="shared" si="136"/>
        <v>1.8955995054234329E-2</v>
      </c>
      <c r="R266" s="6">
        <f t="shared" si="137"/>
        <v>1.8955995054234329E-2</v>
      </c>
      <c r="S266" s="6">
        <f t="shared" si="138"/>
        <v>1.8955995054234329E-2</v>
      </c>
      <c r="T266" s="7">
        <f t="shared" si="139"/>
        <v>0</v>
      </c>
      <c r="U266" s="7">
        <f t="shared" si="140"/>
        <v>1.1399486309824705</v>
      </c>
      <c r="V266" s="7">
        <f t="shared" si="141"/>
        <v>2.8825558034027656</v>
      </c>
      <c r="W266" s="6">
        <f t="shared" si="142"/>
        <v>4.0225044343852359</v>
      </c>
      <c r="X266" s="6">
        <v>1.3186E-2</v>
      </c>
      <c r="Y266" s="6">
        <v>3.9604151000000001</v>
      </c>
      <c r="Z266" s="3">
        <f t="shared" si="143"/>
        <v>3.6003851054148339</v>
      </c>
      <c r="AA266" s="3">
        <f t="shared" si="144"/>
        <v>49.242108718526914</v>
      </c>
      <c r="AB266" s="6">
        <f t="shared" si="145"/>
        <v>43.758494268423547</v>
      </c>
      <c r="AC266" s="6">
        <f t="shared" si="148"/>
        <v>43.758494268423547</v>
      </c>
      <c r="AD266" s="6">
        <f t="shared" si="146"/>
        <v>1.5677481480473039</v>
      </c>
    </row>
    <row r="267" spans="6:30">
      <c r="F267" s="6">
        <f t="shared" si="147"/>
        <v>314050992</v>
      </c>
      <c r="G267" s="6">
        <v>1602111</v>
      </c>
      <c r="H267" s="6">
        <v>23500731</v>
      </c>
      <c r="I267" s="12">
        <f t="shared" si="130"/>
        <v>47001462</v>
      </c>
      <c r="J267" s="6">
        <v>5383505.2451170003</v>
      </c>
      <c r="K267" s="12">
        <f t="shared" si="131"/>
        <v>43068041.960936002</v>
      </c>
      <c r="L267" s="6">
        <f t="shared" si="132"/>
        <v>314.05099200000001</v>
      </c>
      <c r="M267" s="6">
        <f t="shared" si="133"/>
        <v>5242880</v>
      </c>
      <c r="N267" s="13">
        <f t="shared" si="134"/>
        <v>1.0913303660898197</v>
      </c>
      <c r="O267" s="13">
        <f t="shared" si="149"/>
        <v>1.3333333333333333</v>
      </c>
      <c r="P267" s="7">
        <f t="shared" si="135"/>
        <v>0</v>
      </c>
      <c r="Q267" s="7">
        <f t="shared" si="136"/>
        <v>1.0058703048294086E-2</v>
      </c>
      <c r="R267" s="6">
        <f t="shared" si="137"/>
        <v>1.0058703048294086E-2</v>
      </c>
      <c r="S267" s="6">
        <f t="shared" si="138"/>
        <v>1.0058703048294086E-2</v>
      </c>
      <c r="T267" s="7">
        <f t="shared" si="139"/>
        <v>0</v>
      </c>
      <c r="U267" s="7">
        <f t="shared" si="140"/>
        <v>0.60489595700758092</v>
      </c>
      <c r="V267" s="7">
        <f t="shared" si="141"/>
        <v>1.456799019708481</v>
      </c>
      <c r="W267" s="6">
        <f t="shared" si="142"/>
        <v>2.0616949767160619</v>
      </c>
      <c r="X267" s="6">
        <v>6.6639999999999998E-3</v>
      </c>
      <c r="Y267" s="6">
        <v>2.0914661090878801</v>
      </c>
      <c r="Z267" s="3">
        <f t="shared" si="143"/>
        <v>7.0530405162064831</v>
      </c>
      <c r="AA267" s="3">
        <f t="shared" si="144"/>
        <v>51.702331285637456</v>
      </c>
      <c r="AB267" s="6">
        <f t="shared" si="145"/>
        <v>50.940922093248595</v>
      </c>
      <c r="AC267" s="6">
        <f t="shared" si="148"/>
        <v>50.940922093248595</v>
      </c>
      <c r="AD267" s="6">
        <f t="shared" si="146"/>
        <v>1.4234575565177008</v>
      </c>
    </row>
    <row r="268" spans="6:30">
      <c r="F268" s="6">
        <f t="shared" si="147"/>
        <v>321327568</v>
      </c>
      <c r="G268" s="6">
        <v>1157456</v>
      </c>
      <c r="H268" s="6">
        <v>24848204</v>
      </c>
      <c r="I268" s="12">
        <f t="shared" si="130"/>
        <v>49696408</v>
      </c>
      <c r="J268" s="6">
        <v>10256470.704102</v>
      </c>
      <c r="K268" s="12">
        <f t="shared" si="131"/>
        <v>82051765.632816002</v>
      </c>
      <c r="L268" s="6">
        <f t="shared" si="132"/>
        <v>321.32756799999999</v>
      </c>
      <c r="M268" s="6">
        <f t="shared" si="133"/>
        <v>5242880</v>
      </c>
      <c r="N268" s="13">
        <f t="shared" si="134"/>
        <v>0.60567140288476973</v>
      </c>
      <c r="O268" s="13">
        <f t="shared" si="149"/>
        <v>1.3333333333333333</v>
      </c>
      <c r="P268" s="7">
        <f t="shared" si="135"/>
        <v>0</v>
      </c>
      <c r="Q268" s="7">
        <f t="shared" si="136"/>
        <v>1.9163498211442281E-2</v>
      </c>
      <c r="R268" s="6">
        <f t="shared" si="137"/>
        <v>1.9163498211442281E-2</v>
      </c>
      <c r="S268" s="6">
        <f t="shared" si="138"/>
        <v>1.9163498211442281E-2</v>
      </c>
      <c r="T268" s="7">
        <f t="shared" si="139"/>
        <v>0</v>
      </c>
      <c r="U268" s="7">
        <f t="shared" si="140"/>
        <v>1.1524271602977072</v>
      </c>
      <c r="V268" s="7">
        <f t="shared" si="141"/>
        <v>3.2117783909899464</v>
      </c>
      <c r="W268" s="6">
        <f t="shared" si="142"/>
        <v>4.3642055512876539</v>
      </c>
      <c r="X268" s="6">
        <v>1.4692E-2</v>
      </c>
      <c r="Y268" s="6">
        <v>4.3361742769162959</v>
      </c>
      <c r="Z268" s="3">
        <f t="shared" si="143"/>
        <v>3.3825488701334057</v>
      </c>
      <c r="AA268" s="3">
        <f t="shared" si="144"/>
        <v>44.67833685424231</v>
      </c>
      <c r="AB268" s="6">
        <f t="shared" si="145"/>
        <v>30.434918400777843</v>
      </c>
      <c r="AC268" s="6">
        <f t="shared" si="148"/>
        <v>30.434918400777843</v>
      </c>
      <c r="AD268" s="6">
        <f t="shared" si="146"/>
        <v>0.64645174712148923</v>
      </c>
    </row>
    <row r="269" spans="6:30">
      <c r="F269" s="6">
        <f t="shared" si="147"/>
        <v>337595076</v>
      </c>
      <c r="G269" s="6">
        <v>4690002</v>
      </c>
      <c r="H269" s="6">
        <v>20316253</v>
      </c>
      <c r="I269" s="12">
        <f t="shared" si="130"/>
        <v>40632506</v>
      </c>
      <c r="J269" s="6">
        <v>5978137.6816410003</v>
      </c>
      <c r="K269" s="12">
        <f t="shared" si="131"/>
        <v>47825101.453128003</v>
      </c>
      <c r="L269" s="6">
        <f t="shared" si="132"/>
        <v>337.59507600000001</v>
      </c>
      <c r="M269" s="6">
        <f t="shared" si="133"/>
        <v>5242880</v>
      </c>
      <c r="N269" s="13">
        <f t="shared" si="134"/>
        <v>0.84960626878800749</v>
      </c>
      <c r="O269" s="13">
        <f t="shared" si="149"/>
        <v>1.3333333333333333</v>
      </c>
      <c r="P269" s="7">
        <f t="shared" si="135"/>
        <v>0</v>
      </c>
      <c r="Q269" s="7">
        <f t="shared" si="136"/>
        <v>1.1169732169572207E-2</v>
      </c>
      <c r="R269" s="6">
        <f t="shared" si="137"/>
        <v>1.1169732169572207E-2</v>
      </c>
      <c r="S269" s="6">
        <f t="shared" si="138"/>
        <v>1.1169732169572207E-2</v>
      </c>
      <c r="T269" s="7">
        <f t="shared" si="139"/>
        <v>0</v>
      </c>
      <c r="U269" s="7">
        <f t="shared" si="140"/>
        <v>0.67170944383109332</v>
      </c>
      <c r="V269" s="7">
        <f t="shared" si="141"/>
        <v>1.7934542553553987</v>
      </c>
      <c r="W269" s="6">
        <f t="shared" si="142"/>
        <v>2.4651636991864923</v>
      </c>
      <c r="X269" s="6">
        <v>8.2039999999999995E-3</v>
      </c>
      <c r="Y269" s="6">
        <v>2.56112472</v>
      </c>
      <c r="Z269" s="3">
        <f t="shared" si="143"/>
        <v>4.9527676743052176</v>
      </c>
      <c r="AA269" s="3">
        <f t="shared" si="144"/>
        <v>46.635886351173085</v>
      </c>
      <c r="AB269" s="6">
        <f t="shared" si="145"/>
        <v>36.14983141848132</v>
      </c>
      <c r="AC269" s="6">
        <f t="shared" si="148"/>
        <v>36.14983141848132</v>
      </c>
      <c r="AD269" s="6">
        <f t="shared" si="146"/>
        <v>3.7468312286450374</v>
      </c>
    </row>
    <row r="270" spans="6:30">
      <c r="F270" s="6">
        <f t="shared" si="147"/>
        <v>339819704</v>
      </c>
      <c r="G270" s="6">
        <v>377002</v>
      </c>
      <c r="H270" s="6">
        <v>27689972</v>
      </c>
      <c r="I270" s="12">
        <f t="shared" si="130"/>
        <v>55379944</v>
      </c>
      <c r="J270" s="6">
        <v>5599638.5434569996</v>
      </c>
      <c r="K270" s="12">
        <f t="shared" si="131"/>
        <v>44797108.347655997</v>
      </c>
      <c r="L270" s="6">
        <f t="shared" si="132"/>
        <v>339.819704</v>
      </c>
      <c r="M270" s="6">
        <f t="shared" si="133"/>
        <v>5242880</v>
      </c>
      <c r="N270" s="13">
        <f t="shared" si="134"/>
        <v>1.2362392583515438</v>
      </c>
      <c r="O270" s="13">
        <f t="shared" si="149"/>
        <v>1.3333333333333333</v>
      </c>
      <c r="P270" s="7">
        <f t="shared" si="135"/>
        <v>0</v>
      </c>
      <c r="Q270" s="7">
        <f t="shared" si="136"/>
        <v>1.0462533000688449E-2</v>
      </c>
      <c r="R270" s="6">
        <f t="shared" si="137"/>
        <v>1.0462533000688449E-2</v>
      </c>
      <c r="S270" s="6">
        <f t="shared" si="138"/>
        <v>1.0462533000688449E-2</v>
      </c>
      <c r="T270" s="7">
        <f t="shared" si="139"/>
        <v>0</v>
      </c>
      <c r="U270" s="7">
        <f t="shared" si="140"/>
        <v>0.62918090749762867</v>
      </c>
      <c r="V270" s="7">
        <f t="shared" si="141"/>
        <v>1.5250044960213631</v>
      </c>
      <c r="W270" s="6">
        <f t="shared" si="142"/>
        <v>2.1541854035189916</v>
      </c>
      <c r="X270" s="6">
        <v>6.9760000000000004E-3</v>
      </c>
      <c r="Y270" s="6">
        <v>2.1062153846148481</v>
      </c>
      <c r="Z270" s="3">
        <f t="shared" si="143"/>
        <v>7.9386387614678897</v>
      </c>
      <c r="AA270" s="3">
        <f t="shared" si="144"/>
        <v>51.372830673917427</v>
      </c>
      <c r="AB270" s="6">
        <f t="shared" si="145"/>
        <v>49.978970766749541</v>
      </c>
      <c r="AC270" s="6">
        <f t="shared" si="148"/>
        <v>49.978970766749541</v>
      </c>
      <c r="AD270" s="6">
        <f t="shared" si="146"/>
        <v>2.2775457464866746</v>
      </c>
    </row>
    <row r="271" spans="6:30">
      <c r="F271" s="6">
        <f t="shared" si="147"/>
        <v>355243640</v>
      </c>
      <c r="G271" s="6">
        <v>1508065</v>
      </c>
      <c r="H271" s="6">
        <v>27090195</v>
      </c>
      <c r="I271" s="12">
        <f t="shared" si="130"/>
        <v>54180390</v>
      </c>
      <c r="J271" s="6">
        <v>10911625.985352</v>
      </c>
      <c r="K271" s="12">
        <f t="shared" si="131"/>
        <v>87293007.882816002</v>
      </c>
      <c r="L271" s="6">
        <f t="shared" si="132"/>
        <v>355.24364000000003</v>
      </c>
      <c r="M271" s="6">
        <f t="shared" si="133"/>
        <v>5242880</v>
      </c>
      <c r="N271" s="13">
        <f t="shared" si="134"/>
        <v>0.62067273558419378</v>
      </c>
      <c r="O271" s="13">
        <f t="shared" si="149"/>
        <v>1.3333333333333333</v>
      </c>
      <c r="P271" s="7">
        <f t="shared" si="135"/>
        <v>0</v>
      </c>
      <c r="Q271" s="7">
        <f t="shared" si="136"/>
        <v>2.0387610035349703E-2</v>
      </c>
      <c r="R271" s="6">
        <f t="shared" si="137"/>
        <v>2.0387610035349703E-2</v>
      </c>
      <c r="S271" s="6">
        <f t="shared" si="138"/>
        <v>2.0387610035349703E-2</v>
      </c>
      <c r="T271" s="7">
        <f t="shared" si="139"/>
        <v>0</v>
      </c>
      <c r="U271" s="7">
        <f t="shared" si="140"/>
        <v>1.2260410536248747</v>
      </c>
      <c r="V271" s="7">
        <f t="shared" si="141"/>
        <v>2.9498868505321494</v>
      </c>
      <c r="W271" s="6">
        <f t="shared" si="142"/>
        <v>4.1759279041570245</v>
      </c>
      <c r="X271" s="6">
        <v>1.3494000000000001E-2</v>
      </c>
      <c r="Y271" s="6">
        <v>4.1127462999955018</v>
      </c>
      <c r="Z271" s="3">
        <f t="shared" si="143"/>
        <v>4.0151467318808356</v>
      </c>
      <c r="AA271" s="3">
        <f t="shared" si="144"/>
        <v>51.75219083018586</v>
      </c>
      <c r="AB271" s="6">
        <f t="shared" si="145"/>
        <v>51.086483143246639</v>
      </c>
      <c r="AC271" s="6">
        <f t="shared" si="148"/>
        <v>51.086483143246639</v>
      </c>
      <c r="AD271" s="6">
        <f t="shared" si="146"/>
        <v>1.5362387940533031</v>
      </c>
    </row>
    <row r="272" spans="6:30">
      <c r="F272" s="6">
        <f t="shared" si="147"/>
        <v>355679888</v>
      </c>
      <c r="G272" s="6">
        <v>1505785</v>
      </c>
      <c r="H272" s="6">
        <v>27130349</v>
      </c>
      <c r="I272" s="12">
        <f t="shared" si="130"/>
        <v>54260698</v>
      </c>
      <c r="J272" s="6">
        <v>6322222.5903319996</v>
      </c>
      <c r="K272" s="12">
        <f t="shared" si="131"/>
        <v>50577780.722655997</v>
      </c>
      <c r="L272" s="6">
        <f t="shared" si="132"/>
        <v>355.67988800000001</v>
      </c>
      <c r="M272" s="6">
        <f t="shared" si="133"/>
        <v>5242880</v>
      </c>
      <c r="N272" s="13">
        <f t="shared" si="134"/>
        <v>1.0728169015073898</v>
      </c>
      <c r="O272" s="13">
        <f t="shared" si="149"/>
        <v>1.3333333333333333</v>
      </c>
      <c r="P272" s="7">
        <f t="shared" si="135"/>
        <v>0</v>
      </c>
      <c r="Q272" s="7">
        <f t="shared" si="136"/>
        <v>1.1812630757450693E-2</v>
      </c>
      <c r="R272" s="6">
        <f t="shared" si="137"/>
        <v>1.1812630757450693E-2</v>
      </c>
      <c r="S272" s="6">
        <f t="shared" si="138"/>
        <v>1.1812630757450693E-2</v>
      </c>
      <c r="T272" s="7">
        <f t="shared" si="139"/>
        <v>0</v>
      </c>
      <c r="U272" s="7">
        <f t="shared" si="140"/>
        <v>0.71037116340929807</v>
      </c>
      <c r="V272" s="7">
        <f t="shared" si="141"/>
        <v>1.9941357529683019</v>
      </c>
      <c r="W272" s="6">
        <f t="shared" si="142"/>
        <v>2.7045069163775999</v>
      </c>
      <c r="X272" s="6">
        <v>9.1219999999999999E-3</v>
      </c>
      <c r="Y272" s="6">
        <v>2.7347755999999999</v>
      </c>
      <c r="Z272" s="3">
        <f t="shared" si="143"/>
        <v>5.9483334795001097</v>
      </c>
      <c r="AA272" s="3">
        <f t="shared" si="144"/>
        <v>44.356746961329527</v>
      </c>
      <c r="AB272" s="6">
        <f t="shared" si="145"/>
        <v>29.496061800599577</v>
      </c>
      <c r="AC272" s="6">
        <f t="shared" si="148"/>
        <v>29.496061800599577</v>
      </c>
      <c r="AD272" s="6">
        <f t="shared" si="146"/>
        <v>1.106806848152367</v>
      </c>
    </row>
    <row r="273" spans="6:30">
      <c r="F273" s="6">
        <f t="shared" si="147"/>
        <v>356597880</v>
      </c>
      <c r="G273" s="6">
        <v>914898</v>
      </c>
      <c r="H273" s="6">
        <v>28191660</v>
      </c>
      <c r="I273" s="12">
        <f t="shared" si="130"/>
        <v>56383320</v>
      </c>
      <c r="J273" s="6">
        <v>11490497.983398</v>
      </c>
      <c r="K273" s="12">
        <f t="shared" si="131"/>
        <v>91923983.867183998</v>
      </c>
      <c r="L273" s="6">
        <f t="shared" si="132"/>
        <v>356.59787999999998</v>
      </c>
      <c r="M273" s="6">
        <f t="shared" si="133"/>
        <v>5242880</v>
      </c>
      <c r="N273" s="13">
        <f t="shared" si="134"/>
        <v>0.61336897758331732</v>
      </c>
      <c r="O273" s="13">
        <f t="shared" si="149"/>
        <v>1.3333333333333333</v>
      </c>
      <c r="P273" s="7">
        <f t="shared" si="135"/>
        <v>0</v>
      </c>
      <c r="Q273" s="7">
        <f t="shared" si="136"/>
        <v>2.1469191879557759E-2</v>
      </c>
      <c r="R273" s="6">
        <f t="shared" si="137"/>
        <v>2.1469191879557759E-2</v>
      </c>
      <c r="S273" s="6">
        <f t="shared" si="138"/>
        <v>2.1469191879557759E-2</v>
      </c>
      <c r="T273" s="7">
        <f t="shared" si="139"/>
        <v>0</v>
      </c>
      <c r="U273" s="7">
        <f t="shared" si="140"/>
        <v>1.2910836820425824</v>
      </c>
      <c r="V273" s="7">
        <f t="shared" si="141"/>
        <v>3.0873908396372864</v>
      </c>
      <c r="W273" s="6">
        <f t="shared" si="142"/>
        <v>4.3784745216798688</v>
      </c>
      <c r="X273" s="6">
        <v>1.4123E-2</v>
      </c>
      <c r="Y273" s="6">
        <v>4.2931747230823545</v>
      </c>
      <c r="Z273" s="3">
        <f t="shared" si="143"/>
        <v>3.9923047511152019</v>
      </c>
      <c r="AA273" s="3">
        <f t="shared" si="144"/>
        <v>52.070514121466545</v>
      </c>
      <c r="AB273" s="6">
        <f t="shared" si="145"/>
        <v>52.015803154837911</v>
      </c>
      <c r="AC273" s="6">
        <f t="shared" si="148"/>
        <v>52.015803154837911</v>
      </c>
      <c r="AD273" s="6">
        <f t="shared" si="146"/>
        <v>1.9868699528788798</v>
      </c>
    </row>
    <row r="274" spans="6:30">
      <c r="F274" s="6">
        <f t="shared" si="147"/>
        <v>379204120</v>
      </c>
      <c r="G274" s="6">
        <v>2987012</v>
      </c>
      <c r="H274" s="6">
        <v>26621990</v>
      </c>
      <c r="I274" s="12">
        <f t="shared" si="130"/>
        <v>53243980</v>
      </c>
      <c r="J274" s="6">
        <v>7533399.3105469998</v>
      </c>
      <c r="K274" s="12">
        <f t="shared" si="131"/>
        <v>60267194.484375998</v>
      </c>
      <c r="L274" s="6">
        <f t="shared" si="132"/>
        <v>379.20411999999999</v>
      </c>
      <c r="M274" s="6">
        <f t="shared" si="133"/>
        <v>5242880</v>
      </c>
      <c r="N274" s="13">
        <f t="shared" si="134"/>
        <v>0.88346538204633474</v>
      </c>
      <c r="O274" s="13">
        <f t="shared" si="149"/>
        <v>1.3333333333333333</v>
      </c>
      <c r="P274" s="7">
        <f t="shared" si="135"/>
        <v>0</v>
      </c>
      <c r="Q274" s="7">
        <f t="shared" si="136"/>
        <v>1.4075629754005899E-2</v>
      </c>
      <c r="R274" s="6">
        <f t="shared" si="137"/>
        <v>1.4075629754005899E-2</v>
      </c>
      <c r="S274" s="6">
        <f t="shared" si="138"/>
        <v>1.4075629754005899E-2</v>
      </c>
      <c r="T274" s="7">
        <f t="shared" si="139"/>
        <v>0</v>
      </c>
      <c r="U274" s="7">
        <f t="shared" si="140"/>
        <v>0.84646017380717564</v>
      </c>
      <c r="V274" s="7">
        <f t="shared" si="141"/>
        <v>5.2397982748188152</v>
      </c>
      <c r="W274" s="6">
        <f t="shared" si="142"/>
        <v>6.0862584486259905</v>
      </c>
      <c r="X274" s="6">
        <v>2.3969000000000001E-2</v>
      </c>
      <c r="Y274" s="6">
        <v>6.1308344000043578</v>
      </c>
      <c r="Z274" s="3">
        <f t="shared" si="143"/>
        <v>2.2213684342275437</v>
      </c>
      <c r="AA274" s="3">
        <f t="shared" si="144"/>
        <v>20.11504676352822</v>
      </c>
      <c r="AB274" s="6">
        <f t="shared" si="145"/>
        <v>41.275690458484299</v>
      </c>
      <c r="AC274" s="6">
        <f t="shared" si="148"/>
        <v>41.275690458484299</v>
      </c>
      <c r="AD274" s="6">
        <f t="shared" si="146"/>
        <v>0.72707805283952121</v>
      </c>
    </row>
    <row r="275" spans="6:30">
      <c r="F275" s="6">
        <f t="shared" si="147"/>
        <v>379407072</v>
      </c>
      <c r="G275" s="6">
        <v>11548845</v>
      </c>
      <c r="H275" s="6">
        <v>12369181</v>
      </c>
      <c r="I275" s="12">
        <f t="shared" si="130"/>
        <v>24738362</v>
      </c>
      <c r="J275" s="6">
        <v>10389264.279297</v>
      </c>
      <c r="K275" s="12">
        <f t="shared" si="131"/>
        <v>83114114.234375998</v>
      </c>
      <c r="L275" s="6">
        <f t="shared" si="132"/>
        <v>379.40707200000003</v>
      </c>
      <c r="M275" s="6">
        <f t="shared" si="133"/>
        <v>5242880</v>
      </c>
      <c r="N275" s="13">
        <f t="shared" si="134"/>
        <v>0.29764333323988207</v>
      </c>
      <c r="O275" s="13">
        <f t="shared" si="149"/>
        <v>1.3333333333333333</v>
      </c>
      <c r="P275" s="7">
        <f t="shared" si="135"/>
        <v>0</v>
      </c>
      <c r="Q275" s="7">
        <f t="shared" si="136"/>
        <v>1.941161371960852E-2</v>
      </c>
      <c r="R275" s="6">
        <f t="shared" si="137"/>
        <v>1.941161371960852E-2</v>
      </c>
      <c r="S275" s="6">
        <f t="shared" si="138"/>
        <v>1.941161371960852E-2</v>
      </c>
      <c r="T275" s="7">
        <f t="shared" si="139"/>
        <v>0</v>
      </c>
      <c r="U275" s="7">
        <f t="shared" si="140"/>
        <v>1.1673479773294906</v>
      </c>
      <c r="V275" s="7">
        <f t="shared" si="141"/>
        <v>4.8281607366869022</v>
      </c>
      <c r="W275" s="6">
        <f t="shared" si="142"/>
        <v>5.9955087140163927</v>
      </c>
      <c r="X275" s="6">
        <v>2.2086000000000001E-2</v>
      </c>
      <c r="Y275" s="6">
        <v>6.2073930000098168</v>
      </c>
      <c r="Z275" s="3">
        <f t="shared" si="143"/>
        <v>1.1200924567599382</v>
      </c>
      <c r="AA275" s="3">
        <f t="shared" si="144"/>
        <v>30.105628627864167</v>
      </c>
      <c r="AB275" s="6">
        <f t="shared" si="145"/>
        <v>12.108966224719195</v>
      </c>
      <c r="AC275" s="6">
        <f t="shared" si="148"/>
        <v>12.108966224719195</v>
      </c>
      <c r="AD275" s="6">
        <f t="shared" si="146"/>
        <v>3.4134182577627827</v>
      </c>
    </row>
    <row r="276" spans="6:30">
      <c r="F276" s="6">
        <f t="shared" si="147"/>
        <v>391554376</v>
      </c>
      <c r="G276" s="6">
        <v>11950757</v>
      </c>
      <c r="H276" s="6">
        <v>12711603</v>
      </c>
      <c r="I276" s="12">
        <f t="shared" si="130"/>
        <v>25423206</v>
      </c>
      <c r="J276" s="6">
        <v>9267489.3046879992</v>
      </c>
      <c r="K276" s="12">
        <f t="shared" si="131"/>
        <v>74139914.437503994</v>
      </c>
      <c r="L276" s="6">
        <f t="shared" si="132"/>
        <v>391.55437599999999</v>
      </c>
      <c r="M276" s="6">
        <f t="shared" si="133"/>
        <v>5242880</v>
      </c>
      <c r="N276" s="13">
        <f t="shared" si="134"/>
        <v>0.34290848853663586</v>
      </c>
      <c r="O276" s="13">
        <f t="shared" si="149"/>
        <v>1.3333333333333333</v>
      </c>
      <c r="P276" s="7">
        <f t="shared" si="135"/>
        <v>0</v>
      </c>
      <c r="Q276" s="7">
        <f t="shared" si="136"/>
        <v>1.7315655632294657E-2</v>
      </c>
      <c r="R276" s="6">
        <f t="shared" si="137"/>
        <v>1.7315655632294657E-2</v>
      </c>
      <c r="S276" s="6">
        <f t="shared" si="138"/>
        <v>1.7315655632294657E-2</v>
      </c>
      <c r="T276" s="7">
        <f t="shared" si="139"/>
        <v>0</v>
      </c>
      <c r="U276" s="7">
        <f t="shared" si="140"/>
        <v>1.0413042352102204</v>
      </c>
      <c r="V276" s="7">
        <f t="shared" si="141"/>
        <v>3.9062937699836202</v>
      </c>
      <c r="W276" s="6">
        <f t="shared" si="142"/>
        <v>4.9475980051938411</v>
      </c>
      <c r="X276" s="6">
        <v>1.7868999999999999E-2</v>
      </c>
      <c r="Y276" s="6">
        <v>5.1573087352972706</v>
      </c>
      <c r="Z276" s="3">
        <f t="shared" si="143"/>
        <v>1.4227548267950081</v>
      </c>
      <c r="AA276" s="3">
        <f t="shared" si="144"/>
        <v>33.192641753877218</v>
      </c>
      <c r="AB276" s="6">
        <f t="shared" si="145"/>
        <v>3.0966722687634598</v>
      </c>
      <c r="AC276" s="6">
        <f t="shared" si="148"/>
        <v>3.0966722687634598</v>
      </c>
      <c r="AD276" s="6">
        <f t="shared" si="146"/>
        <v>4.0662822581890996</v>
      </c>
    </row>
    <row r="277" spans="6:30">
      <c r="F277" s="6">
        <f t="shared" si="147"/>
        <v>404453268</v>
      </c>
      <c r="G277" s="6">
        <v>1498023</v>
      </c>
      <c r="H277" s="6">
        <v>31207734</v>
      </c>
      <c r="I277" s="12">
        <f t="shared" si="130"/>
        <v>62415468</v>
      </c>
      <c r="J277" s="6">
        <v>12925174.310547</v>
      </c>
      <c r="K277" s="12">
        <f t="shared" si="131"/>
        <v>103401394.484376</v>
      </c>
      <c r="L277" s="6">
        <f t="shared" si="132"/>
        <v>404.45326799999998</v>
      </c>
      <c r="M277" s="6">
        <f t="shared" si="133"/>
        <v>5242880</v>
      </c>
      <c r="N277" s="13">
        <f t="shared" si="134"/>
        <v>0.60362307792116876</v>
      </c>
      <c r="O277" s="13">
        <f t="shared" si="149"/>
        <v>1.3333333333333333</v>
      </c>
      <c r="P277" s="7">
        <f t="shared" si="135"/>
        <v>0</v>
      </c>
      <c r="Q277" s="7">
        <f t="shared" si="136"/>
        <v>2.4149784260943167E-2</v>
      </c>
      <c r="R277" s="6">
        <f t="shared" si="137"/>
        <v>2.4149784260943167E-2</v>
      </c>
      <c r="S277" s="6">
        <f t="shared" si="138"/>
        <v>2.4149784260943167E-2</v>
      </c>
      <c r="T277" s="7">
        <f t="shared" si="139"/>
        <v>0</v>
      </c>
      <c r="U277" s="7">
        <f t="shared" si="140"/>
        <v>1.4522853286266668</v>
      </c>
      <c r="V277" s="7">
        <f t="shared" si="141"/>
        <v>3.5217635365401603</v>
      </c>
      <c r="W277" s="6">
        <f t="shared" si="142"/>
        <v>4.9740488651668269</v>
      </c>
      <c r="X277" s="6">
        <v>1.6109999999999999E-2</v>
      </c>
      <c r="Y277" s="6">
        <v>4.9249509230818793</v>
      </c>
      <c r="Z277" s="3">
        <f t="shared" si="143"/>
        <v>3.8743307262569835</v>
      </c>
      <c r="AA277" s="3">
        <f t="shared" si="144"/>
        <v>51.347681928926626</v>
      </c>
      <c r="AB277" s="6">
        <f t="shared" si="145"/>
        <v>49.905550967989868</v>
      </c>
      <c r="AC277" s="6">
        <f t="shared" si="148"/>
        <v>49.905550967989868</v>
      </c>
      <c r="AD277" s="6">
        <f t="shared" si="146"/>
        <v>0.99692246383287009</v>
      </c>
    </row>
    <row r="278" spans="6:30">
      <c r="F278" s="6">
        <f t="shared" si="147"/>
        <v>416327100</v>
      </c>
      <c r="G278" s="6">
        <v>1437960</v>
      </c>
      <c r="H278" s="6">
        <v>32297325</v>
      </c>
      <c r="I278" s="12">
        <f t="shared" si="130"/>
        <v>64594650</v>
      </c>
      <c r="J278" s="6">
        <v>13382476.367187999</v>
      </c>
      <c r="K278" s="12">
        <f t="shared" si="131"/>
        <v>107059810.93750399</v>
      </c>
      <c r="L278" s="6">
        <f t="shared" si="132"/>
        <v>416.32709999999997</v>
      </c>
      <c r="M278" s="6">
        <f t="shared" si="133"/>
        <v>5242880</v>
      </c>
      <c r="N278" s="13">
        <f t="shared" si="134"/>
        <v>0.60335105614661544</v>
      </c>
      <c r="O278" s="13">
        <f t="shared" si="149"/>
        <v>1.3333333333333333</v>
      </c>
      <c r="P278" s="7">
        <f t="shared" si="135"/>
        <v>0</v>
      </c>
      <c r="Q278" s="7">
        <f t="shared" si="136"/>
        <v>2.5004221171782658E-2</v>
      </c>
      <c r="R278" s="6">
        <f t="shared" si="137"/>
        <v>2.5004221171782658E-2</v>
      </c>
      <c r="S278" s="6">
        <f t="shared" si="138"/>
        <v>2.5004221171782658E-2</v>
      </c>
      <c r="T278" s="7">
        <f t="shared" si="139"/>
        <v>0</v>
      </c>
      <c r="U278" s="7">
        <f t="shared" si="140"/>
        <v>1.5036682385707585</v>
      </c>
      <c r="V278" s="7">
        <f t="shared" si="141"/>
        <v>3.5663594248985828</v>
      </c>
      <c r="W278" s="6">
        <f t="shared" si="142"/>
        <v>5.0700276634693413</v>
      </c>
      <c r="X278" s="6">
        <v>1.6313999999999999E-2</v>
      </c>
      <c r="Y278" s="6">
        <v>4.9858846799999998</v>
      </c>
      <c r="Z278" s="3">
        <f t="shared" si="143"/>
        <v>3.9594611989702102</v>
      </c>
      <c r="AA278" s="3">
        <f t="shared" si="144"/>
        <v>52.499600802993257</v>
      </c>
      <c r="AB278" s="6">
        <f t="shared" si="145"/>
        <v>53.268488241894438</v>
      </c>
      <c r="AC278" s="6">
        <f t="shared" si="148"/>
        <v>53.268488241894438</v>
      </c>
      <c r="AD278" s="6">
        <f t="shared" si="146"/>
        <v>1.6876239397767512</v>
      </c>
    </row>
    <row r="279" spans="6:30">
      <c r="F279" s="6">
        <f t="shared" si="147"/>
        <v>423365280</v>
      </c>
      <c r="G279" s="6">
        <v>1391349</v>
      </c>
      <c r="H279" s="6">
        <v>32961525</v>
      </c>
      <c r="I279" s="12">
        <f t="shared" si="130"/>
        <v>65923050</v>
      </c>
      <c r="J279" s="6">
        <v>13718179.478515999</v>
      </c>
      <c r="K279" s="12">
        <f t="shared" si="131"/>
        <v>109745435.828128</v>
      </c>
      <c r="L279" s="6">
        <f t="shared" si="132"/>
        <v>423.36527999999998</v>
      </c>
      <c r="M279" s="6">
        <f t="shared" si="133"/>
        <v>5242880</v>
      </c>
      <c r="N279" s="13">
        <f t="shared" si="134"/>
        <v>0.60069058455644475</v>
      </c>
      <c r="O279" s="13">
        <f t="shared" si="149"/>
        <v>1.3333333333333333</v>
      </c>
      <c r="P279" s="7">
        <f t="shared" si="135"/>
        <v>0</v>
      </c>
      <c r="Q279" s="7">
        <f t="shared" si="136"/>
        <v>2.5631458957479918E-2</v>
      </c>
      <c r="R279" s="6">
        <f t="shared" si="137"/>
        <v>2.5631458957479918E-2</v>
      </c>
      <c r="S279" s="6">
        <f t="shared" si="138"/>
        <v>2.5631458957479918E-2</v>
      </c>
      <c r="T279" s="7">
        <f t="shared" si="139"/>
        <v>0</v>
      </c>
      <c r="U279" s="7">
        <f t="shared" si="140"/>
        <v>1.5413881711335362</v>
      </c>
      <c r="V279" s="7">
        <f t="shared" si="141"/>
        <v>3.7631059911857432</v>
      </c>
      <c r="W279" s="6">
        <f t="shared" si="142"/>
        <v>5.3044941623192798</v>
      </c>
      <c r="X279" s="6">
        <v>1.7214E-2</v>
      </c>
      <c r="Y279" s="6">
        <v>5.2277842125000005</v>
      </c>
      <c r="Z279" s="3">
        <f t="shared" si="143"/>
        <v>3.8296183339142558</v>
      </c>
      <c r="AA279" s="3">
        <f t="shared" si="144"/>
        <v>51.002874789416985</v>
      </c>
      <c r="AB279" s="6">
        <f t="shared" si="145"/>
        <v>48.89891342790704</v>
      </c>
      <c r="AC279" s="6">
        <f t="shared" si="148"/>
        <v>48.89891342790704</v>
      </c>
      <c r="AD279" s="6">
        <f t="shared" si="146"/>
        <v>1.4673511128454857</v>
      </c>
    </row>
    <row r="280" spans="6:30">
      <c r="F280" s="6">
        <f t="shared" si="147"/>
        <v>448196456</v>
      </c>
      <c r="G280" s="6">
        <v>4194304</v>
      </c>
      <c r="H280" s="6">
        <v>30359198</v>
      </c>
      <c r="I280" s="12">
        <f t="shared" si="130"/>
        <v>60718396</v>
      </c>
      <c r="J280" s="6">
        <v>13354266.863281</v>
      </c>
      <c r="K280" s="12">
        <f t="shared" si="131"/>
        <v>106834134.906248</v>
      </c>
      <c r="L280" s="6">
        <f t="shared" si="132"/>
        <v>448.19645600000001</v>
      </c>
      <c r="M280" s="6">
        <f t="shared" si="133"/>
        <v>5242880</v>
      </c>
      <c r="N280" s="13">
        <f t="shared" si="134"/>
        <v>0.56834265614902257</v>
      </c>
      <c r="O280" s="13">
        <f t="shared" si="149"/>
        <v>1.3333333333333333</v>
      </c>
      <c r="P280" s="7">
        <f t="shared" si="135"/>
        <v>0</v>
      </c>
      <c r="Q280" s="7">
        <f t="shared" si="136"/>
        <v>2.495151368659955E-2</v>
      </c>
      <c r="R280" s="6">
        <f t="shared" si="137"/>
        <v>2.495151368659955E-2</v>
      </c>
      <c r="S280" s="6">
        <f t="shared" si="138"/>
        <v>2.495151368659955E-2</v>
      </c>
      <c r="T280" s="7">
        <f t="shared" si="139"/>
        <v>0</v>
      </c>
      <c r="U280" s="7">
        <f t="shared" si="140"/>
        <v>1.5004985908996598</v>
      </c>
      <c r="V280" s="7">
        <f t="shared" si="141"/>
        <v>3.6820026844162586</v>
      </c>
      <c r="W280" s="6">
        <f t="shared" si="142"/>
        <v>5.1825012753159179</v>
      </c>
      <c r="X280" s="6">
        <v>1.6843E-2</v>
      </c>
      <c r="Y280" s="6">
        <v>5.2113364866722813</v>
      </c>
      <c r="Z280" s="3">
        <f t="shared" si="143"/>
        <v>3.6049632488274059</v>
      </c>
      <c r="AA280" s="3">
        <f t="shared" si="144"/>
        <v>50.743518331056464</v>
      </c>
      <c r="AB280" s="6">
        <f t="shared" si="145"/>
        <v>48.141742484115355</v>
      </c>
      <c r="AC280" s="6">
        <f t="shared" si="148"/>
        <v>48.141742484115355</v>
      </c>
      <c r="AD280" s="6">
        <f t="shared" si="146"/>
        <v>0.55331701244216336</v>
      </c>
    </row>
    <row r="281" spans="6:30">
      <c r="F281" s="6">
        <f t="shared" si="147"/>
        <v>455652228</v>
      </c>
      <c r="G281" s="6">
        <v>986703</v>
      </c>
      <c r="H281" s="6">
        <v>36326514</v>
      </c>
      <c r="I281" s="12">
        <f t="shared" si="130"/>
        <v>72653028</v>
      </c>
      <c r="J281" s="6">
        <v>14745207.863281</v>
      </c>
      <c r="K281" s="12">
        <f t="shared" si="131"/>
        <v>117961662.906248</v>
      </c>
      <c r="L281" s="6">
        <f t="shared" si="132"/>
        <v>455.65222799999998</v>
      </c>
      <c r="M281" s="6">
        <f t="shared" si="133"/>
        <v>5242880</v>
      </c>
      <c r="N281" s="13">
        <f t="shared" si="134"/>
        <v>0.61590372846593566</v>
      </c>
      <c r="O281" s="13">
        <f t="shared" si="149"/>
        <v>1.3333333333333333</v>
      </c>
      <c r="P281" s="7">
        <f t="shared" si="135"/>
        <v>0</v>
      </c>
      <c r="Q281" s="7">
        <f t="shared" si="136"/>
        <v>2.7550389667892135E-2</v>
      </c>
      <c r="R281" s="6">
        <f t="shared" si="137"/>
        <v>2.7550389667892135E-2</v>
      </c>
      <c r="S281" s="6">
        <f t="shared" si="138"/>
        <v>2.7550389667892135E-2</v>
      </c>
      <c r="T281" s="7">
        <f t="shared" si="139"/>
        <v>0</v>
      </c>
      <c r="U281" s="7">
        <f t="shared" si="140"/>
        <v>1.6567860930060676</v>
      </c>
      <c r="V281" s="7">
        <f t="shared" si="141"/>
        <v>3.9648805252780193</v>
      </c>
      <c r="W281" s="6">
        <f t="shared" si="142"/>
        <v>5.6216666182840864</v>
      </c>
      <c r="X281" s="6">
        <v>1.8137E-2</v>
      </c>
      <c r="Y281" s="6">
        <v>5.4263770235272775</v>
      </c>
      <c r="Z281" s="3">
        <f t="shared" si="143"/>
        <v>4.0057908143573906</v>
      </c>
      <c r="AA281" s="3">
        <f t="shared" si="144"/>
        <v>52.031389052764183</v>
      </c>
      <c r="AB281" s="6">
        <f t="shared" si="145"/>
        <v>51.901580569510585</v>
      </c>
      <c r="AC281" s="6">
        <f t="shared" si="148"/>
        <v>51.901580569510585</v>
      </c>
      <c r="AD281" s="6">
        <f t="shared" si="146"/>
        <v>3.5988946936434201</v>
      </c>
    </row>
    <row r="282" spans="6:30">
      <c r="F282" s="6">
        <f t="shared" si="147"/>
        <v>457213324</v>
      </c>
      <c r="G282" s="6">
        <v>381689</v>
      </c>
      <c r="H282" s="6">
        <v>37464962</v>
      </c>
      <c r="I282" s="12">
        <f t="shared" si="130"/>
        <v>74929924</v>
      </c>
      <c r="J282" s="6">
        <v>7728083.0068359999</v>
      </c>
      <c r="K282" s="12">
        <f t="shared" si="131"/>
        <v>61824664.054687999</v>
      </c>
      <c r="L282" s="6">
        <f t="shared" si="132"/>
        <v>457.213324</v>
      </c>
      <c r="M282" s="6">
        <f t="shared" si="133"/>
        <v>5242880</v>
      </c>
      <c r="N282" s="13">
        <f t="shared" si="134"/>
        <v>1.2119746244592535</v>
      </c>
      <c r="O282" s="13">
        <f t="shared" si="149"/>
        <v>1.3333333333333333</v>
      </c>
      <c r="P282" s="7">
        <f t="shared" si="135"/>
        <v>0</v>
      </c>
      <c r="Q282" s="7">
        <f t="shared" si="136"/>
        <v>1.4439382625072855E-2</v>
      </c>
      <c r="R282" s="6">
        <f t="shared" si="137"/>
        <v>1.4439382625072855E-2</v>
      </c>
      <c r="S282" s="6">
        <f t="shared" si="138"/>
        <v>1.4439382625072855E-2</v>
      </c>
      <c r="T282" s="7">
        <f t="shared" si="139"/>
        <v>0</v>
      </c>
      <c r="U282" s="7">
        <f t="shared" si="140"/>
        <v>0.86833502586333788</v>
      </c>
      <c r="V282" s="7">
        <f t="shared" si="141"/>
        <v>2.1567795810990207</v>
      </c>
      <c r="W282" s="6">
        <f t="shared" si="142"/>
        <v>3.0251146069623585</v>
      </c>
      <c r="X282" s="6">
        <v>9.8659999999999998E-3</v>
      </c>
      <c r="Y282" s="6">
        <v>2.9604166250000001</v>
      </c>
      <c r="Z282" s="3">
        <f t="shared" si="143"/>
        <v>7.5947622136630857</v>
      </c>
      <c r="AA282" s="3">
        <f t="shared" si="144"/>
        <v>50.131493253345234</v>
      </c>
      <c r="AB282" s="6">
        <f t="shared" si="145"/>
        <v>46.354983023239967</v>
      </c>
      <c r="AC282" s="6">
        <f t="shared" si="148"/>
        <v>46.354983023239967</v>
      </c>
      <c r="AD282" s="6">
        <f t="shared" si="146"/>
        <v>2.1854350301913441</v>
      </c>
    </row>
    <row r="283" spans="6:30">
      <c r="F283" s="6">
        <f t="shared" si="147"/>
        <v>458134968</v>
      </c>
      <c r="G283" s="6">
        <v>12057441</v>
      </c>
      <c r="H283" s="6">
        <v>18082179</v>
      </c>
      <c r="I283" s="12">
        <f t="shared" si="130"/>
        <v>36164358</v>
      </c>
      <c r="J283" s="6">
        <v>18188200.917969</v>
      </c>
      <c r="K283" s="12">
        <f t="shared" si="131"/>
        <v>145505607.343752</v>
      </c>
      <c r="L283" s="6">
        <f t="shared" si="132"/>
        <v>458.13496800000001</v>
      </c>
      <c r="M283" s="6">
        <f t="shared" si="133"/>
        <v>5242880</v>
      </c>
      <c r="N283" s="13">
        <f t="shared" si="134"/>
        <v>0.24854271021021854</v>
      </c>
      <c r="O283" s="13">
        <f t="shared" si="149"/>
        <v>1.3333333333333333</v>
      </c>
      <c r="P283" s="7">
        <f t="shared" si="135"/>
        <v>0</v>
      </c>
      <c r="Q283" s="7">
        <f t="shared" si="136"/>
        <v>3.3983381400529124E-2</v>
      </c>
      <c r="R283" s="6">
        <f t="shared" si="137"/>
        <v>3.3983381400529124E-2</v>
      </c>
      <c r="S283" s="6">
        <f t="shared" si="138"/>
        <v>3.3983381400529124E-2</v>
      </c>
      <c r="T283" s="7">
        <f t="shared" si="139"/>
        <v>0</v>
      </c>
      <c r="U283" s="7">
        <f t="shared" si="140"/>
        <v>2.0436441871214175</v>
      </c>
      <c r="V283" s="7">
        <f t="shared" si="141"/>
        <v>7.3672844782706361</v>
      </c>
      <c r="W283" s="6">
        <f t="shared" si="142"/>
        <v>9.4109286653920527</v>
      </c>
      <c r="X283" s="6">
        <v>3.3701000000000002E-2</v>
      </c>
      <c r="Y283" s="6">
        <v>9.5137923000000004</v>
      </c>
      <c r="Z283" s="3">
        <f t="shared" si="143"/>
        <v>1.0730945075813774</v>
      </c>
      <c r="AA283" s="3">
        <f t="shared" si="144"/>
        <v>34.540365530696889</v>
      </c>
      <c r="AB283" s="6">
        <f t="shared" si="145"/>
        <v>0.83790214097243987</v>
      </c>
      <c r="AC283" s="6">
        <f t="shared" si="148"/>
        <v>0.83790214097243987</v>
      </c>
      <c r="AD283" s="6">
        <f t="shared" si="146"/>
        <v>1.0812053843970051</v>
      </c>
    </row>
    <row r="284" spans="6:30">
      <c r="F284" s="6">
        <f t="shared" si="147"/>
        <v>469761568</v>
      </c>
      <c r="G284" s="6">
        <v>8388608</v>
      </c>
      <c r="H284" s="6">
        <v>25165784</v>
      </c>
      <c r="I284" s="12">
        <f t="shared" si="130"/>
        <v>50331568</v>
      </c>
      <c r="J284" s="6">
        <v>14993623.005859001</v>
      </c>
      <c r="K284" s="12">
        <f t="shared" si="131"/>
        <v>119948984.046872</v>
      </c>
      <c r="L284" s="6">
        <f t="shared" si="132"/>
        <v>469.76156800000001</v>
      </c>
      <c r="M284" s="6">
        <f t="shared" si="133"/>
        <v>5242880</v>
      </c>
      <c r="N284" s="13">
        <f t="shared" si="134"/>
        <v>0.41960812256927599</v>
      </c>
      <c r="O284" s="13">
        <f t="shared" si="149"/>
        <v>1.3333333333333333</v>
      </c>
      <c r="P284" s="7">
        <f t="shared" si="135"/>
        <v>0</v>
      </c>
      <c r="Q284" s="7">
        <f t="shared" si="136"/>
        <v>2.8014535988573844E-2</v>
      </c>
      <c r="R284" s="6">
        <f t="shared" si="137"/>
        <v>2.8014535988573844E-2</v>
      </c>
      <c r="S284" s="6">
        <f t="shared" si="138"/>
        <v>2.8014535988573844E-2</v>
      </c>
      <c r="T284" s="7">
        <f t="shared" si="139"/>
        <v>0</v>
      </c>
      <c r="U284" s="7">
        <f t="shared" si="140"/>
        <v>1.6846982633417777</v>
      </c>
      <c r="V284" s="7">
        <f t="shared" si="141"/>
        <v>7.4481691777442451</v>
      </c>
      <c r="W284" s="6">
        <f t="shared" si="142"/>
        <v>9.1328674410860238</v>
      </c>
      <c r="X284" s="6">
        <v>3.4070999999999997E-2</v>
      </c>
      <c r="Y284" s="6">
        <v>9.2759433199886416</v>
      </c>
      <c r="Z284" s="3">
        <f t="shared" si="143"/>
        <v>1.4772553784743623</v>
      </c>
      <c r="AA284" s="3">
        <f t="shared" si="144"/>
        <v>28.164476310497964</v>
      </c>
      <c r="AB284" s="6">
        <f t="shared" si="145"/>
        <v>17.7760089560804</v>
      </c>
      <c r="AC284" s="6">
        <f t="shared" si="148"/>
        <v>17.7760089560804</v>
      </c>
      <c r="AD284" s="6">
        <f t="shared" si="146"/>
        <v>1.5424402022197032</v>
      </c>
    </row>
    <row r="285" spans="6:30">
      <c r="F285" s="6">
        <f t="shared" si="147"/>
        <v>484837276</v>
      </c>
      <c r="G285" s="6">
        <v>14081816</v>
      </c>
      <c r="H285" s="6">
        <v>16933413</v>
      </c>
      <c r="I285" s="12">
        <f t="shared" si="130"/>
        <v>33866826</v>
      </c>
      <c r="J285" s="6">
        <v>23139798.570312001</v>
      </c>
      <c r="K285" s="12">
        <f t="shared" si="131"/>
        <v>185118388.56249601</v>
      </c>
      <c r="L285" s="6">
        <f t="shared" si="132"/>
        <v>484.83727599999997</v>
      </c>
      <c r="M285" s="6">
        <f t="shared" si="133"/>
        <v>5242880</v>
      </c>
      <c r="N285" s="13">
        <f t="shared" si="134"/>
        <v>0.18294684965111693</v>
      </c>
      <c r="O285" s="13">
        <f t="shared" si="149"/>
        <v>1.3333333333333333</v>
      </c>
      <c r="P285" s="7">
        <f t="shared" si="135"/>
        <v>0</v>
      </c>
      <c r="Q285" s="7">
        <f t="shared" si="136"/>
        <v>4.3235095317725451E-2</v>
      </c>
      <c r="R285" s="6">
        <f t="shared" si="137"/>
        <v>4.3235095317725451E-2</v>
      </c>
      <c r="S285" s="6">
        <f t="shared" si="138"/>
        <v>4.3235095317725451E-2</v>
      </c>
      <c r="T285" s="7">
        <f t="shared" si="139"/>
        <v>0</v>
      </c>
      <c r="U285" s="7">
        <f t="shared" si="140"/>
        <v>2.6000105811817273</v>
      </c>
      <c r="V285" s="7">
        <f t="shared" si="141"/>
        <v>9.0258580320713921</v>
      </c>
      <c r="W285" s="6">
        <f t="shared" si="142"/>
        <v>11.62586861325312</v>
      </c>
      <c r="X285" s="6">
        <v>4.1287999999999998E-2</v>
      </c>
      <c r="Y285" s="6">
        <v>11.723727599999998</v>
      </c>
      <c r="Z285" s="3">
        <f t="shared" si="143"/>
        <v>0.82025833171865914</v>
      </c>
      <c r="AA285" s="3">
        <f t="shared" si="144"/>
        <v>35.868705398662279</v>
      </c>
      <c r="AB285" s="6">
        <f t="shared" si="145"/>
        <v>4.7158867412455265</v>
      </c>
      <c r="AC285" s="6">
        <f t="shared" si="148"/>
        <v>4.7158867412455265</v>
      </c>
      <c r="AD285" s="6">
        <f t="shared" si="146"/>
        <v>0.83470880666724501</v>
      </c>
    </row>
    <row r="286" spans="6:30">
      <c r="F286" s="6">
        <f t="shared" si="147"/>
        <v>490447152</v>
      </c>
      <c r="G286" s="6">
        <v>943695</v>
      </c>
      <c r="H286" s="6">
        <v>39297771</v>
      </c>
      <c r="I286" s="12">
        <f t="shared" si="130"/>
        <v>78595542</v>
      </c>
      <c r="J286" s="6">
        <v>16304191.115234001</v>
      </c>
      <c r="K286" s="12">
        <f t="shared" si="131"/>
        <v>130433528.921872</v>
      </c>
      <c r="L286" s="6">
        <f t="shared" si="132"/>
        <v>490.44715200000002</v>
      </c>
      <c r="M286" s="6">
        <f t="shared" si="133"/>
        <v>5242880</v>
      </c>
      <c r="N286" s="13">
        <f t="shared" si="134"/>
        <v>0.6025716136767082</v>
      </c>
      <c r="O286" s="13">
        <f t="shared" si="149"/>
        <v>1.3333333333333333</v>
      </c>
      <c r="P286" s="7">
        <f t="shared" si="135"/>
        <v>0</v>
      </c>
      <c r="Q286" s="7">
        <f t="shared" si="136"/>
        <v>3.0463240844712761E-2</v>
      </c>
      <c r="R286" s="6">
        <f t="shared" si="137"/>
        <v>3.0463240844712761E-2</v>
      </c>
      <c r="S286" s="6">
        <f t="shared" si="138"/>
        <v>3.0463240844712761E-2</v>
      </c>
      <c r="T286" s="7">
        <f t="shared" si="139"/>
        <v>0</v>
      </c>
      <c r="U286" s="7">
        <f t="shared" si="140"/>
        <v>1.8319549882169064</v>
      </c>
      <c r="V286" s="7">
        <f t="shared" si="141"/>
        <v>5.9968353404326313</v>
      </c>
      <c r="W286" s="6">
        <f t="shared" si="142"/>
        <v>7.8287903286495375</v>
      </c>
      <c r="X286" s="6">
        <v>2.7432000000000002E-2</v>
      </c>
      <c r="Y286" s="6">
        <v>7.7330807999999998</v>
      </c>
      <c r="Z286" s="3">
        <f t="shared" si="143"/>
        <v>2.865104330708661</v>
      </c>
      <c r="AA286" s="3">
        <f t="shared" si="144"/>
        <v>38.038357807486733</v>
      </c>
      <c r="AB286" s="6">
        <f t="shared" si="145"/>
        <v>11.050017660807667</v>
      </c>
      <c r="AC286" s="6">
        <f t="shared" si="148"/>
        <v>11.050017660807667</v>
      </c>
      <c r="AD286" s="6">
        <f t="shared" si="146"/>
        <v>1.2376636314150209</v>
      </c>
    </row>
    <row r="287" spans="6:30">
      <c r="F287" s="6">
        <f t="shared" si="147"/>
        <v>506899032</v>
      </c>
      <c r="G287" s="6">
        <v>2983494</v>
      </c>
      <c r="H287" s="6">
        <v>37269096</v>
      </c>
      <c r="I287" s="12">
        <f t="shared" ref="I287:I322" si="150">2*H287</f>
        <v>74538192</v>
      </c>
      <c r="J287" s="6">
        <v>12708274.914062001</v>
      </c>
      <c r="K287" s="12">
        <f t="shared" ref="K287:K322" si="151">J287*8</f>
        <v>101666199.31249601</v>
      </c>
      <c r="L287" s="6">
        <f t="shared" ref="L287:L322" si="152">((H287+2*G287)*8+(G287+H287)*4)/1000000</f>
        <v>506.89903199999998</v>
      </c>
      <c r="M287" s="6">
        <f t="shared" ref="M287:M322" si="153">40*2^20/8</f>
        <v>5242880</v>
      </c>
      <c r="N287" s="13">
        <f t="shared" ref="N287:N322" si="154">I287/K287</f>
        <v>0.73316591457194713</v>
      </c>
      <c r="O287" s="13">
        <f t="shared" si="149"/>
        <v>1.3333333333333333</v>
      </c>
      <c r="P287" s="7">
        <f t="shared" ref="P287:P322" si="155">$B$31*I287</f>
        <v>0</v>
      </c>
      <c r="Q287" s="7">
        <f t="shared" ref="Q287:Q322" si="156">$C$31*K287</f>
        <v>2.3744522907742906E-2</v>
      </c>
      <c r="R287" s="6">
        <f t="shared" ref="R287:R322" si="157">P287+Q287</f>
        <v>2.3744522907742906E-2</v>
      </c>
      <c r="S287" s="6">
        <f t="shared" ref="S287:S322" si="158">MAX(P287,Q287)</f>
        <v>2.3744522907742906E-2</v>
      </c>
      <c r="T287" s="7">
        <f t="shared" ref="T287:T322" si="159">$D$31*I287</f>
        <v>0</v>
      </c>
      <c r="U287" s="7">
        <f t="shared" ref="U287:U322" si="160">$E$31*K287</f>
        <v>1.427914298593741</v>
      </c>
      <c r="V287" s="7">
        <f t="shared" ref="V287:V322" si="161">X287*$F$31</f>
        <v>10.777776901210613</v>
      </c>
      <c r="W287" s="6">
        <f t="shared" ref="W287:W322" si="162">SUM(T287:V287)</f>
        <v>12.205691199804354</v>
      </c>
      <c r="X287" s="6">
        <v>4.9301999999999999E-2</v>
      </c>
      <c r="Y287" s="6">
        <v>12.195970200013447</v>
      </c>
      <c r="Z287" s="3">
        <f t="shared" ref="Z287:Z322" si="163">I287/X287/1000000000</f>
        <v>1.511869538761105</v>
      </c>
      <c r="AA287" s="3">
        <f t="shared" ref="AA287:AA322" si="164">K287*8/X287/1000000000</f>
        <v>16.496888452800455</v>
      </c>
      <c r="AB287" s="6">
        <f t="shared" ref="AB287:AB322" si="165">ABS(S287-X287)/ABS(X287)*100</f>
        <v>51.838621338398227</v>
      </c>
      <c r="AC287" s="6">
        <f t="shared" si="148"/>
        <v>51.838621338398227</v>
      </c>
      <c r="AD287" s="6">
        <f t="shared" ref="AD287:AD322" si="166">ABS(W287-Y287)/ABS(Y287)*100</f>
        <v>7.9706654177433556E-2</v>
      </c>
    </row>
    <row r="288" spans="6:30">
      <c r="F288" s="6">
        <f t="shared" ref="F288:F322" si="167">L288*1000000</f>
        <v>535567620.00000006</v>
      </c>
      <c r="G288" s="6">
        <v>3148440</v>
      </c>
      <c r="H288" s="6">
        <v>39383235</v>
      </c>
      <c r="I288" s="12">
        <f t="shared" si="150"/>
        <v>78766470</v>
      </c>
      <c r="J288" s="6">
        <v>13747212.785156</v>
      </c>
      <c r="K288" s="12">
        <f t="shared" si="151"/>
        <v>109977702.281248</v>
      </c>
      <c r="L288" s="6">
        <f t="shared" si="152"/>
        <v>535.56762000000003</v>
      </c>
      <c r="M288" s="6">
        <f t="shared" si="153"/>
        <v>5242880</v>
      </c>
      <c r="N288" s="13">
        <f t="shared" si="154"/>
        <v>0.71620399741184859</v>
      </c>
      <c r="O288" s="13">
        <f t="shared" si="149"/>
        <v>1.3333333333333333</v>
      </c>
      <c r="P288" s="7">
        <f t="shared" si="155"/>
        <v>0</v>
      </c>
      <c r="Q288" s="7">
        <f t="shared" si="156"/>
        <v>2.568570566045596E-2</v>
      </c>
      <c r="R288" s="6">
        <f t="shared" si="157"/>
        <v>2.568570566045596E-2</v>
      </c>
      <c r="S288" s="6">
        <f t="shared" si="158"/>
        <v>2.568570566045596E-2</v>
      </c>
      <c r="T288" s="7">
        <f t="shared" si="159"/>
        <v>0</v>
      </c>
      <c r="U288" s="7">
        <f t="shared" si="160"/>
        <v>1.5446503820919126</v>
      </c>
      <c r="V288" s="7">
        <f t="shared" si="161"/>
        <v>11.621163848694906</v>
      </c>
      <c r="W288" s="6">
        <f t="shared" si="162"/>
        <v>13.165814230786818</v>
      </c>
      <c r="X288" s="6">
        <v>5.3159999999999999E-2</v>
      </c>
      <c r="Y288" s="6">
        <v>13.17526300001772</v>
      </c>
      <c r="Z288" s="3">
        <f t="shared" si="163"/>
        <v>1.4816867945823926</v>
      </c>
      <c r="AA288" s="3">
        <f t="shared" si="164"/>
        <v>16.550444286117081</v>
      </c>
      <c r="AB288" s="6">
        <f t="shared" si="165"/>
        <v>51.682269261745752</v>
      </c>
      <c r="AC288" s="6">
        <f t="shared" ref="AC288:AC322" si="168">ABS(R288-X288)/ABS(X288)*100</f>
        <v>51.682269261745752</v>
      </c>
      <c r="AD288" s="6">
        <f t="shared" si="166"/>
        <v>7.1715981919216937E-2</v>
      </c>
    </row>
    <row r="289" spans="6:30">
      <c r="F289" s="6">
        <f t="shared" si="167"/>
        <v>560757904</v>
      </c>
      <c r="G289" s="6">
        <v>1470152</v>
      </c>
      <c r="H289" s="6">
        <v>44279572</v>
      </c>
      <c r="I289" s="12">
        <f t="shared" si="150"/>
        <v>88559144</v>
      </c>
      <c r="J289" s="6">
        <v>18211464.568358999</v>
      </c>
      <c r="K289" s="12">
        <f t="shared" si="151"/>
        <v>145691716.54687199</v>
      </c>
      <c r="L289" s="6">
        <f t="shared" si="152"/>
        <v>560.75790400000005</v>
      </c>
      <c r="M289" s="6">
        <f t="shared" si="153"/>
        <v>5242880</v>
      </c>
      <c r="N289" s="13">
        <f t="shared" si="154"/>
        <v>0.60785297955844131</v>
      </c>
      <c r="O289" s="13">
        <f t="shared" si="149"/>
        <v>1.3333333333333333</v>
      </c>
      <c r="P289" s="7">
        <f t="shared" si="155"/>
        <v>0</v>
      </c>
      <c r="Q289" s="7">
        <f t="shared" si="156"/>
        <v>3.4026847904310202E-2</v>
      </c>
      <c r="R289" s="6">
        <f t="shared" si="157"/>
        <v>3.4026847904310202E-2</v>
      </c>
      <c r="S289" s="6">
        <f t="shared" si="158"/>
        <v>3.4026847904310202E-2</v>
      </c>
      <c r="T289" s="7">
        <f t="shared" si="159"/>
        <v>0</v>
      </c>
      <c r="U289" s="7">
        <f t="shared" si="160"/>
        <v>2.0462581138151665</v>
      </c>
      <c r="V289" s="7">
        <f t="shared" si="161"/>
        <v>4.8502400735702382</v>
      </c>
      <c r="W289" s="6">
        <f t="shared" si="162"/>
        <v>6.8964981873854043</v>
      </c>
      <c r="X289" s="6">
        <v>2.2186999999999998E-2</v>
      </c>
      <c r="Y289" s="6">
        <v>6.7423827777802421</v>
      </c>
      <c r="Z289" s="3">
        <f t="shared" si="163"/>
        <v>3.9914879884617118</v>
      </c>
      <c r="AA289" s="3">
        <f t="shared" si="164"/>
        <v>52.532281623246767</v>
      </c>
      <c r="AB289" s="6">
        <f t="shared" si="165"/>
        <v>53.363897346690422</v>
      </c>
      <c r="AC289" s="6">
        <f t="shared" si="168"/>
        <v>53.363897346690422</v>
      </c>
      <c r="AD289" s="6">
        <f t="shared" si="166"/>
        <v>2.2857706939014935</v>
      </c>
    </row>
    <row r="290" spans="6:30">
      <c r="F290" s="6">
        <f t="shared" si="167"/>
        <v>560757904</v>
      </c>
      <c r="G290" s="6">
        <v>1470152</v>
      </c>
      <c r="H290" s="6">
        <v>44279572</v>
      </c>
      <c r="I290" s="12">
        <f t="shared" si="150"/>
        <v>88559144</v>
      </c>
      <c r="J290" s="6">
        <v>18212380.072266001</v>
      </c>
      <c r="K290" s="12">
        <f t="shared" si="151"/>
        <v>145699040.57812801</v>
      </c>
      <c r="L290" s="6">
        <f t="shared" si="152"/>
        <v>560.75790400000005</v>
      </c>
      <c r="M290" s="6">
        <f t="shared" si="153"/>
        <v>5242880</v>
      </c>
      <c r="N290" s="13">
        <f t="shared" si="154"/>
        <v>0.60782242387184449</v>
      </c>
      <c r="O290" s="13">
        <f t="shared" si="149"/>
        <v>1.3333333333333333</v>
      </c>
      <c r="P290" s="7">
        <f t="shared" si="155"/>
        <v>0</v>
      </c>
      <c r="Q290" s="7">
        <f t="shared" si="156"/>
        <v>3.4028558459333523E-2</v>
      </c>
      <c r="R290" s="6">
        <f t="shared" si="157"/>
        <v>3.4028558459333523E-2</v>
      </c>
      <c r="S290" s="6">
        <f t="shared" si="158"/>
        <v>3.4028558459333523E-2</v>
      </c>
      <c r="T290" s="7">
        <f t="shared" si="159"/>
        <v>0</v>
      </c>
      <c r="U290" s="7">
        <f t="shared" si="160"/>
        <v>2.0463609807367642</v>
      </c>
      <c r="V290" s="7">
        <f t="shared" si="161"/>
        <v>4.8465237495403697</v>
      </c>
      <c r="W290" s="6">
        <f t="shared" si="162"/>
        <v>6.8928847302771334</v>
      </c>
      <c r="X290" s="6">
        <v>2.2169999999999999E-2</v>
      </c>
      <c r="Y290" s="6">
        <v>6.7766300000073896</v>
      </c>
      <c r="Z290" s="3">
        <f t="shared" si="163"/>
        <v>3.9945486693730268</v>
      </c>
      <c r="AA290" s="3">
        <f t="shared" si="164"/>
        <v>52.575206343032214</v>
      </c>
      <c r="AB290" s="6">
        <f t="shared" si="165"/>
        <v>53.489212716885547</v>
      </c>
      <c r="AC290" s="6">
        <f t="shared" si="168"/>
        <v>53.489212716885547</v>
      </c>
      <c r="AD290" s="6">
        <f t="shared" si="166"/>
        <v>1.7155242394762162</v>
      </c>
    </row>
    <row r="291" spans="6:30">
      <c r="F291" s="6">
        <f t="shared" si="167"/>
        <v>564509544</v>
      </c>
      <c r="G291" s="6">
        <v>1102824</v>
      </c>
      <c r="H291" s="6">
        <v>45204422</v>
      </c>
      <c r="I291" s="12">
        <f t="shared" si="150"/>
        <v>90408844</v>
      </c>
      <c r="J291" s="6">
        <v>18733101.697266001</v>
      </c>
      <c r="K291" s="12">
        <f t="shared" si="151"/>
        <v>149864813.57812801</v>
      </c>
      <c r="L291" s="6">
        <f t="shared" si="152"/>
        <v>564.50954400000001</v>
      </c>
      <c r="M291" s="6">
        <f t="shared" si="153"/>
        <v>5242880</v>
      </c>
      <c r="N291" s="13">
        <f t="shared" si="154"/>
        <v>0.60326931880422863</v>
      </c>
      <c r="O291" s="13">
        <f t="shared" si="149"/>
        <v>1.3333333333333333</v>
      </c>
      <c r="P291" s="7">
        <f t="shared" si="155"/>
        <v>0</v>
      </c>
      <c r="Q291" s="7">
        <f t="shared" si="156"/>
        <v>3.5001490398324571E-2</v>
      </c>
      <c r="R291" s="6">
        <f t="shared" si="157"/>
        <v>3.5001490398324571E-2</v>
      </c>
      <c r="S291" s="6">
        <f t="shared" si="158"/>
        <v>3.5001490398324571E-2</v>
      </c>
      <c r="T291" s="7">
        <f t="shared" si="159"/>
        <v>0</v>
      </c>
      <c r="U291" s="7">
        <f t="shared" si="160"/>
        <v>2.1048697759078316</v>
      </c>
      <c r="V291" s="7">
        <f t="shared" si="161"/>
        <v>6.73463496400948</v>
      </c>
      <c r="W291" s="6">
        <f t="shared" si="162"/>
        <v>8.8395047399173112</v>
      </c>
      <c r="X291" s="6">
        <v>3.0807000000000001E-2</v>
      </c>
      <c r="Y291" s="6">
        <v>8.6926351499911991</v>
      </c>
      <c r="Z291" s="3">
        <f t="shared" si="163"/>
        <v>2.9346851040347972</v>
      </c>
      <c r="AA291" s="3">
        <f t="shared" si="164"/>
        <v>38.917080813614568</v>
      </c>
      <c r="AB291" s="6">
        <f t="shared" si="165"/>
        <v>13.615380914482325</v>
      </c>
      <c r="AC291" s="6">
        <f t="shared" si="168"/>
        <v>13.615380914482325</v>
      </c>
      <c r="AD291" s="6">
        <f t="shared" si="166"/>
        <v>1.6895864992822207</v>
      </c>
    </row>
    <row r="292" spans="6:30">
      <c r="F292" s="6">
        <f t="shared" si="167"/>
        <v>608034016</v>
      </c>
      <c r="G292" s="6">
        <v>16002413</v>
      </c>
      <c r="H292" s="6">
        <v>23998813</v>
      </c>
      <c r="I292" s="12">
        <f t="shared" si="150"/>
        <v>47997626</v>
      </c>
      <c r="J292" s="6">
        <v>26978087.253906</v>
      </c>
      <c r="K292" s="12">
        <f t="shared" si="151"/>
        <v>215824698.031248</v>
      </c>
      <c r="L292" s="6">
        <f t="shared" si="152"/>
        <v>608.03401599999995</v>
      </c>
      <c r="M292" s="6">
        <f t="shared" si="153"/>
        <v>5242880</v>
      </c>
      <c r="N292" s="13">
        <f t="shared" si="154"/>
        <v>0.2223917208634329</v>
      </c>
      <c r="O292" s="13">
        <f t="shared" si="149"/>
        <v>1.3333333333333333</v>
      </c>
      <c r="P292" s="7">
        <f t="shared" si="155"/>
        <v>0</v>
      </c>
      <c r="Q292" s="7">
        <f t="shared" si="156"/>
        <v>5.0406669287476565E-2</v>
      </c>
      <c r="R292" s="6">
        <f t="shared" si="157"/>
        <v>5.0406669287476565E-2</v>
      </c>
      <c r="S292" s="6">
        <f t="shared" si="158"/>
        <v>5.0406669287476565E-2</v>
      </c>
      <c r="T292" s="7">
        <f t="shared" si="159"/>
        <v>0</v>
      </c>
      <c r="U292" s="7">
        <f t="shared" si="160"/>
        <v>3.0312844818879392</v>
      </c>
      <c r="V292" s="7">
        <f t="shared" si="161"/>
        <v>11.454585089238444</v>
      </c>
      <c r="W292" s="6">
        <f t="shared" si="162"/>
        <v>14.485869571126383</v>
      </c>
      <c r="X292" s="6">
        <v>5.2398E-2</v>
      </c>
      <c r="Y292" s="6">
        <v>14.601576000017467</v>
      </c>
      <c r="Z292" s="3">
        <f t="shared" si="163"/>
        <v>0.91602019161036685</v>
      </c>
      <c r="AA292" s="3">
        <f t="shared" si="164"/>
        <v>32.951593271689454</v>
      </c>
      <c r="AB292" s="6">
        <f t="shared" si="165"/>
        <v>3.8003945046059688</v>
      </c>
      <c r="AC292" s="6">
        <f t="shared" si="168"/>
        <v>3.8003945046059688</v>
      </c>
      <c r="AD292" s="6">
        <f t="shared" si="166"/>
        <v>0.79242424852594973</v>
      </c>
    </row>
    <row r="293" spans="6:30">
      <c r="F293" s="6">
        <f t="shared" si="167"/>
        <v>608216464</v>
      </c>
      <c r="G293" s="6">
        <v>4802000</v>
      </c>
      <c r="H293" s="6">
        <v>42681372</v>
      </c>
      <c r="I293" s="12">
        <f t="shared" si="150"/>
        <v>85362744</v>
      </c>
      <c r="J293" s="6">
        <v>18331119.820312001</v>
      </c>
      <c r="K293" s="12">
        <f t="shared" si="151"/>
        <v>146648958.56249601</v>
      </c>
      <c r="L293" s="6">
        <f t="shared" si="152"/>
        <v>608.21646399999997</v>
      </c>
      <c r="M293" s="6">
        <f t="shared" si="153"/>
        <v>5242880</v>
      </c>
      <c r="N293" s="13">
        <f t="shared" si="154"/>
        <v>0.58208898881216231</v>
      </c>
      <c r="O293" s="13">
        <f t="shared" si="149"/>
        <v>1.3333333333333333</v>
      </c>
      <c r="P293" s="7">
        <f t="shared" si="155"/>
        <v>0</v>
      </c>
      <c r="Q293" s="7">
        <f t="shared" si="156"/>
        <v>3.4250415374343923E-2</v>
      </c>
      <c r="R293" s="6">
        <f t="shared" si="157"/>
        <v>3.4250415374343923E-2</v>
      </c>
      <c r="S293" s="6">
        <f t="shared" si="158"/>
        <v>3.4250415374343923E-2</v>
      </c>
      <c r="T293" s="7">
        <f t="shared" si="159"/>
        <v>0</v>
      </c>
      <c r="U293" s="7">
        <f t="shared" si="160"/>
        <v>2.0597026958942393</v>
      </c>
      <c r="V293" s="7">
        <f t="shared" si="161"/>
        <v>5.1989187104902603</v>
      </c>
      <c r="W293" s="6">
        <f t="shared" si="162"/>
        <v>7.2586214063844992</v>
      </c>
      <c r="X293" s="6">
        <v>2.3782000000000001E-2</v>
      </c>
      <c r="Y293" s="6">
        <v>7.181450540000001</v>
      </c>
      <c r="Z293" s="3">
        <f t="shared" si="163"/>
        <v>3.5893845765705152</v>
      </c>
      <c r="AA293" s="3">
        <f t="shared" si="164"/>
        <v>49.331076801781514</v>
      </c>
      <c r="AB293" s="6">
        <f t="shared" si="165"/>
        <v>44.018229645714918</v>
      </c>
      <c r="AC293" s="6">
        <f t="shared" si="168"/>
        <v>44.018229645714918</v>
      </c>
      <c r="AD293" s="6">
        <f t="shared" si="166"/>
        <v>1.0745860596639032</v>
      </c>
    </row>
    <row r="294" spans="6:30">
      <c r="F294" s="6">
        <f t="shared" si="167"/>
        <v>611702808</v>
      </c>
      <c r="G294" s="6">
        <v>3566907</v>
      </c>
      <c r="H294" s="6">
        <v>45030389</v>
      </c>
      <c r="I294" s="12">
        <f t="shared" si="150"/>
        <v>90060778</v>
      </c>
      <c r="J294" s="6">
        <v>16563088.847656</v>
      </c>
      <c r="K294" s="12">
        <f t="shared" si="151"/>
        <v>132504710.781248</v>
      </c>
      <c r="L294" s="6">
        <f t="shared" si="152"/>
        <v>611.702808</v>
      </c>
      <c r="M294" s="6">
        <f t="shared" si="153"/>
        <v>5242880</v>
      </c>
      <c r="N294" s="13">
        <f t="shared" si="154"/>
        <v>0.67967982020413842</v>
      </c>
      <c r="O294" s="13">
        <f t="shared" si="149"/>
        <v>1.3333333333333333</v>
      </c>
      <c r="P294" s="7">
        <f t="shared" si="155"/>
        <v>0</v>
      </c>
      <c r="Q294" s="7">
        <f t="shared" si="156"/>
        <v>3.0946973151404884E-2</v>
      </c>
      <c r="R294" s="6">
        <f t="shared" si="157"/>
        <v>3.0946973151404884E-2</v>
      </c>
      <c r="S294" s="6">
        <f t="shared" si="158"/>
        <v>3.0946973151404884E-2</v>
      </c>
      <c r="T294" s="7">
        <f t="shared" si="159"/>
        <v>0</v>
      </c>
      <c r="U294" s="7">
        <f t="shared" si="160"/>
        <v>1.8610449926824069</v>
      </c>
      <c r="V294" s="7">
        <f t="shared" si="161"/>
        <v>13.873037603499387</v>
      </c>
      <c r="W294" s="6">
        <f t="shared" si="162"/>
        <v>15.734082596181795</v>
      </c>
      <c r="X294" s="6">
        <v>6.3461000000000004E-2</v>
      </c>
      <c r="Y294" s="6">
        <v>15.814027907151925</v>
      </c>
      <c r="Z294" s="3">
        <f t="shared" si="163"/>
        <v>1.4191515734072895</v>
      </c>
      <c r="AA294" s="3">
        <f t="shared" si="164"/>
        <v>16.703765875892028</v>
      </c>
      <c r="AB294" s="6">
        <f t="shared" si="165"/>
        <v>51.234658843376437</v>
      </c>
      <c r="AC294" s="6">
        <f t="shared" si="168"/>
        <v>51.234658843376437</v>
      </c>
      <c r="AD294" s="6">
        <f t="shared" si="166"/>
        <v>0.50553414626247495</v>
      </c>
    </row>
    <row r="295" spans="6:30">
      <c r="F295" s="6">
        <f t="shared" si="167"/>
        <v>673177152</v>
      </c>
      <c r="G295" s="6">
        <v>3542400</v>
      </c>
      <c r="H295" s="6">
        <v>50194096</v>
      </c>
      <c r="I295" s="12">
        <f t="shared" si="150"/>
        <v>100388192</v>
      </c>
      <c r="J295" s="6">
        <v>21592601.132812001</v>
      </c>
      <c r="K295" s="12">
        <f t="shared" si="151"/>
        <v>172740809.06249601</v>
      </c>
      <c r="L295" s="6">
        <f t="shared" si="152"/>
        <v>673.17715199999998</v>
      </c>
      <c r="M295" s="6">
        <f t="shared" si="153"/>
        <v>5242880</v>
      </c>
      <c r="N295" s="13">
        <f t="shared" si="154"/>
        <v>0.58114925213578505</v>
      </c>
      <c r="O295" s="13">
        <f t="shared" si="149"/>
        <v>1.3333333333333333</v>
      </c>
      <c r="P295" s="7">
        <f t="shared" si="155"/>
        <v>0</v>
      </c>
      <c r="Q295" s="7">
        <f t="shared" si="156"/>
        <v>4.0344265110954507E-2</v>
      </c>
      <c r="R295" s="6">
        <f t="shared" si="157"/>
        <v>4.0344265110954507E-2</v>
      </c>
      <c r="S295" s="6">
        <f t="shared" si="158"/>
        <v>4.0344265110954507E-2</v>
      </c>
      <c r="T295" s="7">
        <f t="shared" si="159"/>
        <v>0</v>
      </c>
      <c r="U295" s="7">
        <f t="shared" si="160"/>
        <v>2.426165951702612</v>
      </c>
      <c r="V295" s="7">
        <f t="shared" si="161"/>
        <v>6.0571709540940262</v>
      </c>
      <c r="W295" s="6">
        <f t="shared" si="162"/>
        <v>8.4833369057966372</v>
      </c>
      <c r="X295" s="6">
        <v>2.7708E-2</v>
      </c>
      <c r="Y295" s="6">
        <v>8.3814391000092368</v>
      </c>
      <c r="Z295" s="3">
        <f t="shared" si="163"/>
        <v>3.6230760791107262</v>
      </c>
      <c r="AA295" s="3">
        <f t="shared" si="164"/>
        <v>49.874638100908335</v>
      </c>
      <c r="AB295" s="6">
        <f t="shared" si="165"/>
        <v>45.605114446926905</v>
      </c>
      <c r="AC295" s="6">
        <f t="shared" si="168"/>
        <v>45.605114446926905</v>
      </c>
      <c r="AD295" s="6">
        <f t="shared" si="166"/>
        <v>1.2157554874709784</v>
      </c>
    </row>
    <row r="296" spans="6:30">
      <c r="F296" s="6">
        <f t="shared" si="167"/>
        <v>696003832</v>
      </c>
      <c r="G296" s="6">
        <v>18318143</v>
      </c>
      <c r="H296" s="6">
        <v>27470081</v>
      </c>
      <c r="I296" s="12">
        <f t="shared" si="150"/>
        <v>54940162</v>
      </c>
      <c r="J296" s="6">
        <v>27030438.128906</v>
      </c>
      <c r="K296" s="12">
        <f t="shared" si="151"/>
        <v>216243505.031248</v>
      </c>
      <c r="L296" s="6">
        <f t="shared" si="152"/>
        <v>696.00383199999999</v>
      </c>
      <c r="M296" s="6">
        <f t="shared" si="153"/>
        <v>5242880</v>
      </c>
      <c r="N296" s="13">
        <f t="shared" si="154"/>
        <v>0.25406618336148845</v>
      </c>
      <c r="O296" s="13">
        <f t="shared" si="149"/>
        <v>1.3333333333333333</v>
      </c>
      <c r="P296" s="7">
        <f t="shared" si="155"/>
        <v>0</v>
      </c>
      <c r="Q296" s="7">
        <f t="shared" si="156"/>
        <v>5.0504483236189814E-2</v>
      </c>
      <c r="R296" s="6">
        <f t="shared" si="157"/>
        <v>5.0504483236189814E-2</v>
      </c>
      <c r="S296" s="6">
        <f t="shared" si="158"/>
        <v>5.0504483236189814E-2</v>
      </c>
      <c r="T296" s="7">
        <f t="shared" si="159"/>
        <v>0</v>
      </c>
      <c r="U296" s="7">
        <f t="shared" si="160"/>
        <v>3.0371666778163324</v>
      </c>
      <c r="V296" s="7">
        <f t="shared" si="161"/>
        <v>11.589903005384835</v>
      </c>
      <c r="W296" s="6">
        <f t="shared" si="162"/>
        <v>14.627069683201167</v>
      </c>
      <c r="X296" s="6">
        <v>5.3017000000000002E-2</v>
      </c>
      <c r="Y296" s="6">
        <v>14.706915799999999</v>
      </c>
      <c r="Z296" s="3">
        <f t="shared" si="163"/>
        <v>1.0362744402738744</v>
      </c>
      <c r="AA296" s="3">
        <f t="shared" si="164"/>
        <v>32.630062814757231</v>
      </c>
      <c r="AB296" s="6">
        <f t="shared" si="165"/>
        <v>4.7390775860765189</v>
      </c>
      <c r="AC296" s="6">
        <f t="shared" si="168"/>
        <v>4.7390775860765189</v>
      </c>
      <c r="AD296" s="6">
        <f t="shared" si="166"/>
        <v>0.54291544117517687</v>
      </c>
    </row>
    <row r="297" spans="6:30">
      <c r="F297" s="6">
        <f t="shared" si="167"/>
        <v>712985492</v>
      </c>
      <c r="G297" s="6">
        <v>1139905</v>
      </c>
      <c r="H297" s="6">
        <v>57515616</v>
      </c>
      <c r="I297" s="12">
        <f t="shared" si="150"/>
        <v>115031232</v>
      </c>
      <c r="J297" s="6">
        <v>24255732.007812001</v>
      </c>
      <c r="K297" s="12">
        <f t="shared" si="151"/>
        <v>194045856.06249601</v>
      </c>
      <c r="L297" s="6">
        <f t="shared" si="152"/>
        <v>712.98549200000002</v>
      </c>
      <c r="M297" s="6">
        <f t="shared" si="153"/>
        <v>5242880</v>
      </c>
      <c r="N297" s="13">
        <f t="shared" si="154"/>
        <v>0.59280437281253817</v>
      </c>
      <c r="O297" s="13">
        <f t="shared" si="149"/>
        <v>1.3333333333333333</v>
      </c>
      <c r="P297" s="7">
        <f t="shared" si="155"/>
        <v>0</v>
      </c>
      <c r="Q297" s="7">
        <f t="shared" si="156"/>
        <v>4.5320138901486388E-2</v>
      </c>
      <c r="R297" s="6">
        <f t="shared" si="157"/>
        <v>4.5320138901486388E-2</v>
      </c>
      <c r="S297" s="6">
        <f t="shared" si="158"/>
        <v>4.5320138901486388E-2</v>
      </c>
      <c r="T297" s="7">
        <f t="shared" si="159"/>
        <v>0</v>
      </c>
      <c r="U297" s="7">
        <f t="shared" si="160"/>
        <v>2.7253979624321847</v>
      </c>
      <c r="V297" s="7">
        <f t="shared" si="161"/>
        <v>16.542232686128521</v>
      </c>
      <c r="W297" s="6">
        <f t="shared" si="162"/>
        <v>19.267630648560704</v>
      </c>
      <c r="X297" s="6">
        <v>7.5671000000000002E-2</v>
      </c>
      <c r="Y297" s="6">
        <v>18.993866123533863</v>
      </c>
      <c r="Z297" s="3">
        <f t="shared" si="163"/>
        <v>1.5201494892362992</v>
      </c>
      <c r="AA297" s="3">
        <f t="shared" si="164"/>
        <v>20.514686584027807</v>
      </c>
      <c r="AB297" s="6">
        <f t="shared" si="165"/>
        <v>40.108973184593324</v>
      </c>
      <c r="AC297" s="6">
        <f t="shared" si="168"/>
        <v>40.108973184593324</v>
      </c>
      <c r="AD297" s="6">
        <f t="shared" si="166"/>
        <v>1.4413312342327218</v>
      </c>
    </row>
    <row r="298" spans="6:30">
      <c r="F298" s="6">
        <f t="shared" si="167"/>
        <v>739318908</v>
      </c>
      <c r="G298" s="6">
        <v>19458087</v>
      </c>
      <c r="H298" s="6">
        <v>29179764</v>
      </c>
      <c r="I298" s="12">
        <f t="shared" si="150"/>
        <v>58359528</v>
      </c>
      <c r="J298" s="6">
        <v>38989455.371094003</v>
      </c>
      <c r="K298" s="12">
        <f t="shared" si="151"/>
        <v>311915642.96875203</v>
      </c>
      <c r="L298" s="6">
        <f t="shared" si="152"/>
        <v>739.31890799999996</v>
      </c>
      <c r="M298" s="6">
        <f t="shared" si="153"/>
        <v>5242880</v>
      </c>
      <c r="N298" s="13">
        <f t="shared" si="154"/>
        <v>0.18710035650839899</v>
      </c>
      <c r="O298" s="13">
        <f t="shared" si="149"/>
        <v>1.3333333333333333</v>
      </c>
      <c r="P298" s="7">
        <f t="shared" si="155"/>
        <v>0</v>
      </c>
      <c r="Q298" s="7">
        <f t="shared" si="156"/>
        <v>7.2849070584313336E-2</v>
      </c>
      <c r="R298" s="6">
        <f t="shared" si="157"/>
        <v>7.2849070584313336E-2</v>
      </c>
      <c r="S298" s="6">
        <f t="shared" si="158"/>
        <v>7.2849070584313336E-2</v>
      </c>
      <c r="T298" s="7">
        <f t="shared" si="159"/>
        <v>0</v>
      </c>
      <c r="U298" s="7">
        <f t="shared" si="160"/>
        <v>4.3808936456956502</v>
      </c>
      <c r="V298" s="7">
        <f t="shared" si="161"/>
        <v>15.589104876115169</v>
      </c>
      <c r="W298" s="6">
        <f t="shared" si="162"/>
        <v>19.969998521810819</v>
      </c>
      <c r="X298" s="6">
        <v>7.1310999999999999E-2</v>
      </c>
      <c r="Y298" s="6">
        <v>20.000061337499996</v>
      </c>
      <c r="Z298" s="3">
        <f t="shared" si="163"/>
        <v>0.81838044621446904</v>
      </c>
      <c r="AA298" s="3">
        <f t="shared" si="164"/>
        <v>34.992149089902206</v>
      </c>
      <c r="AB298" s="6">
        <f t="shared" si="165"/>
        <v>2.1568489914786446</v>
      </c>
      <c r="AC298" s="6">
        <f t="shared" si="168"/>
        <v>2.1568489914786446</v>
      </c>
      <c r="AD298" s="6">
        <f t="shared" si="166"/>
        <v>0.15031361745281235</v>
      </c>
    </row>
    <row r="299" spans="6:30">
      <c r="F299" s="6">
        <f t="shared" si="167"/>
        <v>745120908</v>
      </c>
      <c r="G299" s="6">
        <v>1564794</v>
      </c>
      <c r="H299" s="6">
        <v>59485419</v>
      </c>
      <c r="I299" s="12">
        <f t="shared" si="150"/>
        <v>118970838</v>
      </c>
      <c r="J299" s="6">
        <v>24081503.091797002</v>
      </c>
      <c r="K299" s="12">
        <f t="shared" si="151"/>
        <v>192652024.73437601</v>
      </c>
      <c r="L299" s="6">
        <f t="shared" si="152"/>
        <v>745.12090799999999</v>
      </c>
      <c r="M299" s="6">
        <f t="shared" si="153"/>
        <v>5242880</v>
      </c>
      <c r="N299" s="13">
        <f t="shared" si="154"/>
        <v>0.61754262984795583</v>
      </c>
      <c r="O299" s="13">
        <f t="shared" si="149"/>
        <v>1.3333333333333333</v>
      </c>
      <c r="P299" s="7">
        <f t="shared" si="155"/>
        <v>0</v>
      </c>
      <c r="Q299" s="7">
        <f t="shared" si="156"/>
        <v>4.4994604356830635E-2</v>
      </c>
      <c r="R299" s="6">
        <f t="shared" si="157"/>
        <v>4.4994604356830635E-2</v>
      </c>
      <c r="S299" s="6">
        <f t="shared" si="158"/>
        <v>4.4994604356830635E-2</v>
      </c>
      <c r="T299" s="7">
        <f t="shared" si="159"/>
        <v>0</v>
      </c>
      <c r="U299" s="7">
        <f t="shared" si="160"/>
        <v>2.7058214296542369</v>
      </c>
      <c r="V299" s="7">
        <f t="shared" si="161"/>
        <v>6.7462211506908343</v>
      </c>
      <c r="W299" s="6">
        <f t="shared" si="162"/>
        <v>9.4520425803450721</v>
      </c>
      <c r="X299" s="6">
        <v>3.0859999999999999E-2</v>
      </c>
      <c r="Y299" s="6">
        <v>9.2255969999999987</v>
      </c>
      <c r="Z299" s="3">
        <f t="shared" si="163"/>
        <v>3.8551794556059629</v>
      </c>
      <c r="AA299" s="3">
        <f t="shared" si="164"/>
        <v>49.942196949935457</v>
      </c>
      <c r="AB299" s="6">
        <f t="shared" si="165"/>
        <v>45.802347235355271</v>
      </c>
      <c r="AC299" s="6">
        <f t="shared" si="168"/>
        <v>45.802347235355271</v>
      </c>
      <c r="AD299" s="6">
        <f t="shared" si="166"/>
        <v>2.4545357915056703</v>
      </c>
    </row>
    <row r="300" spans="6:30">
      <c r="F300" s="6">
        <f t="shared" si="167"/>
        <v>805444528</v>
      </c>
      <c r="G300" s="6">
        <v>21198119</v>
      </c>
      <c r="H300" s="6">
        <v>31790179</v>
      </c>
      <c r="I300" s="12">
        <f t="shared" si="150"/>
        <v>63580358</v>
      </c>
      <c r="J300" s="6">
        <v>42101072.351562001</v>
      </c>
      <c r="K300" s="12">
        <f t="shared" si="151"/>
        <v>336808578.81249601</v>
      </c>
      <c r="L300" s="6">
        <f t="shared" si="152"/>
        <v>805.44452799999999</v>
      </c>
      <c r="M300" s="6">
        <f t="shared" si="153"/>
        <v>5242880</v>
      </c>
      <c r="N300" s="13">
        <f t="shared" si="154"/>
        <v>0.18877297669842219</v>
      </c>
      <c r="O300" s="13">
        <f t="shared" si="149"/>
        <v>1.3333333333333333</v>
      </c>
      <c r="P300" s="7">
        <f t="shared" si="155"/>
        <v>0</v>
      </c>
      <c r="Q300" s="7">
        <f t="shared" si="156"/>
        <v>7.8662909297472591E-2</v>
      </c>
      <c r="R300" s="6">
        <f t="shared" si="157"/>
        <v>7.8662909297472591E-2</v>
      </c>
      <c r="S300" s="6">
        <f t="shared" si="158"/>
        <v>7.8662909297472591E-2</v>
      </c>
      <c r="T300" s="7">
        <f t="shared" si="159"/>
        <v>0</v>
      </c>
      <c r="U300" s="7">
        <f t="shared" si="160"/>
        <v>4.7305179974037586</v>
      </c>
      <c r="V300" s="7">
        <f t="shared" si="161"/>
        <v>16.667931881256429</v>
      </c>
      <c r="W300" s="6">
        <f t="shared" si="162"/>
        <v>21.398449878660188</v>
      </c>
      <c r="X300" s="6">
        <v>7.6245999999999994E-2</v>
      </c>
      <c r="Y300" s="6">
        <v>21.353539477769303</v>
      </c>
      <c r="Z300" s="3">
        <f t="shared" si="163"/>
        <v>0.83388450541667769</v>
      </c>
      <c r="AA300" s="3">
        <f t="shared" si="164"/>
        <v>35.339147371664986</v>
      </c>
      <c r="AB300" s="6">
        <f t="shared" si="165"/>
        <v>3.1698834004047391</v>
      </c>
      <c r="AC300" s="6">
        <f t="shared" si="168"/>
        <v>3.1698834004047391</v>
      </c>
      <c r="AD300" s="6">
        <f t="shared" si="166"/>
        <v>0.21031829846119865</v>
      </c>
    </row>
    <row r="301" spans="6:30">
      <c r="F301" s="6">
        <f t="shared" si="167"/>
        <v>819520624</v>
      </c>
      <c r="G301" s="6">
        <v>2164760</v>
      </c>
      <c r="H301" s="6">
        <v>64685452</v>
      </c>
      <c r="I301" s="12">
        <f t="shared" si="150"/>
        <v>129370904</v>
      </c>
      <c r="J301" s="6">
        <v>26464242.808594</v>
      </c>
      <c r="K301" s="12">
        <f t="shared" si="151"/>
        <v>211713942.468752</v>
      </c>
      <c r="L301" s="6">
        <f t="shared" si="152"/>
        <v>819.520624</v>
      </c>
      <c r="M301" s="6">
        <f t="shared" si="153"/>
        <v>5242880</v>
      </c>
      <c r="N301" s="13">
        <f t="shared" si="154"/>
        <v>0.61106463982217207</v>
      </c>
      <c r="O301" s="13">
        <f t="shared" si="149"/>
        <v>1.3333333333333333</v>
      </c>
      <c r="P301" s="7">
        <f t="shared" si="155"/>
        <v>0</v>
      </c>
      <c r="Q301" s="7">
        <f t="shared" si="156"/>
        <v>4.9446586877768338E-2</v>
      </c>
      <c r="R301" s="6">
        <f t="shared" si="157"/>
        <v>4.9446586877768338E-2</v>
      </c>
      <c r="S301" s="6">
        <f t="shared" si="158"/>
        <v>4.9446586877768338E-2</v>
      </c>
      <c r="T301" s="7">
        <f t="shared" si="159"/>
        <v>0</v>
      </c>
      <c r="U301" s="7">
        <f t="shared" si="160"/>
        <v>2.9735484134069146</v>
      </c>
      <c r="V301" s="7">
        <f t="shared" si="161"/>
        <v>7.0697599485852756</v>
      </c>
      <c r="W301" s="6">
        <f t="shared" si="162"/>
        <v>10.043308361992191</v>
      </c>
      <c r="X301" s="6">
        <v>3.2340000000000001E-2</v>
      </c>
      <c r="Y301" s="6">
        <v>9.8050568000107798</v>
      </c>
      <c r="Z301" s="3">
        <f t="shared" si="163"/>
        <v>4.00033716759431</v>
      </c>
      <c r="AA301" s="3">
        <f t="shared" si="164"/>
        <v>52.372032769017189</v>
      </c>
      <c r="AB301" s="6">
        <f t="shared" si="165"/>
        <v>52.896063320248409</v>
      </c>
      <c r="AC301" s="6">
        <f t="shared" si="168"/>
        <v>52.896063320248409</v>
      </c>
      <c r="AD301" s="6">
        <f t="shared" si="166"/>
        <v>2.4298845671261056</v>
      </c>
    </row>
    <row r="302" spans="6:30">
      <c r="F302" s="6">
        <f t="shared" si="167"/>
        <v>819520624</v>
      </c>
      <c r="G302" s="6">
        <v>2164760</v>
      </c>
      <c r="H302" s="6">
        <v>64685452</v>
      </c>
      <c r="I302" s="12">
        <f t="shared" si="150"/>
        <v>129370904</v>
      </c>
      <c r="J302" s="6">
        <v>26464868.0625</v>
      </c>
      <c r="K302" s="12">
        <f t="shared" si="151"/>
        <v>211718944.5</v>
      </c>
      <c r="L302" s="6">
        <f t="shared" si="152"/>
        <v>819.520624</v>
      </c>
      <c r="M302" s="6">
        <f t="shared" si="153"/>
        <v>5242880</v>
      </c>
      <c r="N302" s="13">
        <f t="shared" si="154"/>
        <v>0.61105020292598333</v>
      </c>
      <c r="O302" s="13">
        <f t="shared" si="149"/>
        <v>1.3333333333333333</v>
      </c>
      <c r="P302" s="7">
        <f t="shared" si="155"/>
        <v>0</v>
      </c>
      <c r="Q302" s="7">
        <f t="shared" si="156"/>
        <v>4.9447755120963784E-2</v>
      </c>
      <c r="R302" s="6">
        <f t="shared" si="157"/>
        <v>4.9447755120963784E-2</v>
      </c>
      <c r="S302" s="6">
        <f t="shared" si="158"/>
        <v>4.9447755120963784E-2</v>
      </c>
      <c r="T302" s="7">
        <f t="shared" si="159"/>
        <v>0</v>
      </c>
      <c r="U302" s="7">
        <f t="shared" si="160"/>
        <v>2.9736186675522385</v>
      </c>
      <c r="V302" s="7">
        <f t="shared" si="161"/>
        <v>7.0795972768996327</v>
      </c>
      <c r="W302" s="6">
        <f t="shared" si="162"/>
        <v>10.053215944451871</v>
      </c>
      <c r="X302" s="6">
        <v>3.2384999999999997E-2</v>
      </c>
      <c r="Y302" s="6">
        <v>9.8381003571521077</v>
      </c>
      <c r="Z302" s="3">
        <f t="shared" si="163"/>
        <v>3.9947785703257686</v>
      </c>
      <c r="AA302" s="3">
        <f t="shared" si="164"/>
        <v>52.300495785085694</v>
      </c>
      <c r="AB302" s="6">
        <f t="shared" si="165"/>
        <v>52.687216677362322</v>
      </c>
      <c r="AC302" s="6">
        <f t="shared" si="168"/>
        <v>52.687216677362322</v>
      </c>
      <c r="AD302" s="6">
        <f t="shared" si="166"/>
        <v>2.186556138791353</v>
      </c>
    </row>
    <row r="303" spans="6:30">
      <c r="F303" s="6">
        <f t="shared" si="167"/>
        <v>825198684</v>
      </c>
      <c r="G303" s="6">
        <v>23947347</v>
      </c>
      <c r="H303" s="6">
        <v>28854312</v>
      </c>
      <c r="I303" s="12">
        <f t="shared" si="150"/>
        <v>57708624</v>
      </c>
      <c r="J303" s="6">
        <v>25757851.445312001</v>
      </c>
      <c r="K303" s="12">
        <f t="shared" si="151"/>
        <v>206062811.56249601</v>
      </c>
      <c r="L303" s="6">
        <f t="shared" si="152"/>
        <v>825.19868399999996</v>
      </c>
      <c r="M303" s="6">
        <f t="shared" si="153"/>
        <v>5242880</v>
      </c>
      <c r="N303" s="13">
        <f t="shared" si="154"/>
        <v>0.2800535601859328</v>
      </c>
      <c r="O303" s="13">
        <f t="shared" si="149"/>
        <v>1.3333333333333333</v>
      </c>
      <c r="P303" s="7">
        <f t="shared" si="155"/>
        <v>0</v>
      </c>
      <c r="Q303" s="7">
        <f t="shared" si="156"/>
        <v>4.8126744017843934E-2</v>
      </c>
      <c r="R303" s="6">
        <f t="shared" si="157"/>
        <v>4.8126744017843934E-2</v>
      </c>
      <c r="S303" s="6">
        <f t="shared" si="158"/>
        <v>4.8126744017843934E-2</v>
      </c>
      <c r="T303" s="7">
        <f t="shared" si="159"/>
        <v>0</v>
      </c>
      <c r="U303" s="7">
        <f t="shared" si="160"/>
        <v>2.894177583388327</v>
      </c>
      <c r="V303" s="7">
        <f t="shared" si="161"/>
        <v>9.2112370189730726</v>
      </c>
      <c r="W303" s="6">
        <f t="shared" si="162"/>
        <v>12.1054146023614</v>
      </c>
      <c r="X303" s="6">
        <v>4.2136E-2</v>
      </c>
      <c r="Y303" s="6">
        <v>12.539205422226903</v>
      </c>
      <c r="Z303" s="3">
        <f t="shared" si="163"/>
        <v>1.3695800265805962</v>
      </c>
      <c r="AA303" s="3">
        <f t="shared" si="164"/>
        <v>39.123374133756599</v>
      </c>
      <c r="AB303" s="6">
        <f t="shared" si="165"/>
        <v>14.217638166517785</v>
      </c>
      <c r="AC303" s="6">
        <f t="shared" si="168"/>
        <v>14.217638166517785</v>
      </c>
      <c r="AD303" s="6">
        <f t="shared" si="166"/>
        <v>3.4594761411003696</v>
      </c>
    </row>
    <row r="304" spans="6:30">
      <c r="F304" s="6">
        <f t="shared" si="167"/>
        <v>825458012</v>
      </c>
      <c r="G304" s="6">
        <v>5558326</v>
      </c>
      <c r="H304" s="6">
        <v>59524291</v>
      </c>
      <c r="I304" s="12">
        <f t="shared" si="150"/>
        <v>119048582</v>
      </c>
      <c r="J304" s="6">
        <v>15077972.765625</v>
      </c>
      <c r="K304" s="12">
        <f t="shared" si="151"/>
        <v>120623782.125</v>
      </c>
      <c r="L304" s="6">
        <f t="shared" si="152"/>
        <v>825.45801200000005</v>
      </c>
      <c r="M304" s="6">
        <f t="shared" si="153"/>
        <v>5242880</v>
      </c>
      <c r="N304" s="13">
        <f t="shared" si="154"/>
        <v>0.98694121426761716</v>
      </c>
      <c r="O304" s="13">
        <f t="shared" si="149"/>
        <v>1.3333333333333333</v>
      </c>
      <c r="P304" s="7">
        <f t="shared" si="155"/>
        <v>0</v>
      </c>
      <c r="Q304" s="7">
        <f t="shared" si="156"/>
        <v>2.8172137615590127E-2</v>
      </c>
      <c r="R304" s="6">
        <f t="shared" si="157"/>
        <v>2.8172137615590127E-2</v>
      </c>
      <c r="S304" s="6">
        <f t="shared" si="158"/>
        <v>2.8172137615590127E-2</v>
      </c>
      <c r="T304" s="7">
        <f t="shared" si="159"/>
        <v>0</v>
      </c>
      <c r="U304" s="7">
        <f t="shared" si="160"/>
        <v>1.6941758855105855</v>
      </c>
      <c r="V304" s="7">
        <f t="shared" si="161"/>
        <v>11.047319697024022</v>
      </c>
      <c r="W304" s="6">
        <f t="shared" si="162"/>
        <v>12.741495582534608</v>
      </c>
      <c r="X304" s="6">
        <v>5.0534999999999997E-2</v>
      </c>
      <c r="Y304" s="6">
        <v>12.776626227258944</v>
      </c>
      <c r="Z304" s="3">
        <f t="shared" si="163"/>
        <v>2.3557649549816961</v>
      </c>
      <c r="AA304" s="3">
        <f t="shared" si="164"/>
        <v>19.095483466904128</v>
      </c>
      <c r="AB304" s="6">
        <f t="shared" si="165"/>
        <v>44.252225951142513</v>
      </c>
      <c r="AC304" s="6">
        <f t="shared" si="168"/>
        <v>44.252225951142513</v>
      </c>
      <c r="AD304" s="6">
        <f t="shared" si="166"/>
        <v>0.27496026023979181</v>
      </c>
    </row>
    <row r="305" spans="6:30">
      <c r="F305" s="6">
        <f t="shared" si="167"/>
        <v>882792944</v>
      </c>
      <c r="G305" s="6">
        <v>9845725</v>
      </c>
      <c r="H305" s="6">
        <v>57156537</v>
      </c>
      <c r="I305" s="12">
        <f t="shared" si="150"/>
        <v>114313074</v>
      </c>
      <c r="J305" s="6">
        <v>14970860.091797</v>
      </c>
      <c r="K305" s="12">
        <f t="shared" si="151"/>
        <v>119766880.734376</v>
      </c>
      <c r="L305" s="6">
        <f t="shared" si="152"/>
        <v>882.79294400000003</v>
      </c>
      <c r="M305" s="6">
        <f t="shared" si="153"/>
        <v>5242880</v>
      </c>
      <c r="N305" s="13">
        <f t="shared" si="154"/>
        <v>0.95446314790086517</v>
      </c>
      <c r="O305" s="13">
        <f t="shared" si="149"/>
        <v>1.3333333333333333</v>
      </c>
      <c r="P305" s="7">
        <f t="shared" si="155"/>
        <v>0</v>
      </c>
      <c r="Q305" s="7">
        <f t="shared" si="156"/>
        <v>2.7972005075602005E-2</v>
      </c>
      <c r="R305" s="6">
        <f t="shared" si="157"/>
        <v>2.7972005075602005E-2</v>
      </c>
      <c r="S305" s="6">
        <f t="shared" si="158"/>
        <v>2.7972005075602005E-2</v>
      </c>
      <c r="T305" s="7">
        <f t="shared" si="159"/>
        <v>0</v>
      </c>
      <c r="U305" s="7">
        <f t="shared" si="160"/>
        <v>1.682140599875525</v>
      </c>
      <c r="V305" s="7">
        <f t="shared" si="161"/>
        <v>4.7383131380824315</v>
      </c>
      <c r="W305" s="6">
        <f t="shared" si="162"/>
        <v>6.4204537379579563</v>
      </c>
      <c r="X305" s="6">
        <v>2.1675E-2</v>
      </c>
      <c r="Y305" s="6">
        <v>6.5427191666763003</v>
      </c>
      <c r="Z305" s="3">
        <f t="shared" si="163"/>
        <v>5.2739595847750866</v>
      </c>
      <c r="AA305" s="3">
        <f t="shared" si="164"/>
        <v>44.204615726643965</v>
      </c>
      <c r="AB305" s="6">
        <f t="shared" si="165"/>
        <v>29.051926531035782</v>
      </c>
      <c r="AC305" s="6">
        <f t="shared" si="168"/>
        <v>29.051926531035782</v>
      </c>
      <c r="AD305" s="6">
        <f t="shared" si="166"/>
        <v>1.8687249995548076</v>
      </c>
    </row>
    <row r="306" spans="6:30">
      <c r="F306" s="6">
        <f t="shared" si="167"/>
        <v>924876696</v>
      </c>
      <c r="G306" s="6">
        <v>4847571</v>
      </c>
      <c r="H306" s="6">
        <v>68993773</v>
      </c>
      <c r="I306" s="12">
        <f t="shared" si="150"/>
        <v>137987546</v>
      </c>
      <c r="J306" s="6">
        <v>25598153.890625</v>
      </c>
      <c r="K306" s="12">
        <f t="shared" si="151"/>
        <v>204785231.125</v>
      </c>
      <c r="L306" s="6">
        <f t="shared" si="152"/>
        <v>924.87669600000004</v>
      </c>
      <c r="M306" s="6">
        <f t="shared" si="153"/>
        <v>5242880</v>
      </c>
      <c r="N306" s="13">
        <f t="shared" si="154"/>
        <v>0.67381590577580774</v>
      </c>
      <c r="O306" s="13">
        <f t="shared" si="149"/>
        <v>1.3333333333333333</v>
      </c>
      <c r="P306" s="7">
        <f t="shared" si="155"/>
        <v>0</v>
      </c>
      <c r="Q306" s="7">
        <f t="shared" si="156"/>
        <v>4.7828360305560522E-2</v>
      </c>
      <c r="R306" s="6">
        <f t="shared" si="157"/>
        <v>4.7828360305560522E-2</v>
      </c>
      <c r="S306" s="6">
        <f t="shared" si="158"/>
        <v>4.7828360305560522E-2</v>
      </c>
      <c r="T306" s="7">
        <f t="shared" si="159"/>
        <v>0</v>
      </c>
      <c r="U306" s="7">
        <f t="shared" si="160"/>
        <v>2.8762338086958472</v>
      </c>
      <c r="V306" s="7">
        <f t="shared" si="161"/>
        <v>25.035126130857584</v>
      </c>
      <c r="W306" s="6">
        <f t="shared" si="162"/>
        <v>27.911359939553432</v>
      </c>
      <c r="X306" s="6">
        <v>0.114521</v>
      </c>
      <c r="Y306" s="6">
        <v>28.013598461494414</v>
      </c>
      <c r="Z306" s="3">
        <f t="shared" si="163"/>
        <v>1.2049104181765791</v>
      </c>
      <c r="AA306" s="3">
        <f t="shared" si="164"/>
        <v>14.305514700360632</v>
      </c>
      <c r="AB306" s="6">
        <f t="shared" si="165"/>
        <v>58.236166025828872</v>
      </c>
      <c r="AC306" s="6">
        <f t="shared" si="168"/>
        <v>58.236166025828872</v>
      </c>
      <c r="AD306" s="6">
        <f t="shared" si="166"/>
        <v>0.36496033196703676</v>
      </c>
    </row>
    <row r="307" spans="6:30">
      <c r="F307" s="6">
        <f t="shared" si="167"/>
        <v>929788876</v>
      </c>
      <c r="G307" s="6">
        <v>8388608</v>
      </c>
      <c r="H307" s="6">
        <v>63501393</v>
      </c>
      <c r="I307" s="12">
        <f t="shared" si="150"/>
        <v>127002786</v>
      </c>
      <c r="J307" s="6">
        <v>27799744.667969</v>
      </c>
      <c r="K307" s="12">
        <f t="shared" si="151"/>
        <v>222397957.343752</v>
      </c>
      <c r="L307" s="6">
        <f t="shared" si="152"/>
        <v>929.78887599999996</v>
      </c>
      <c r="M307" s="6">
        <f t="shared" si="153"/>
        <v>5242880</v>
      </c>
      <c r="N307" s="13">
        <f t="shared" si="154"/>
        <v>0.57106093741543074</v>
      </c>
      <c r="O307" s="13">
        <f t="shared" si="149"/>
        <v>1.3333333333333333</v>
      </c>
      <c r="P307" s="7">
        <f t="shared" si="155"/>
        <v>0</v>
      </c>
      <c r="Q307" s="7">
        <f t="shared" si="156"/>
        <v>5.1941878702009107E-2</v>
      </c>
      <c r="R307" s="6">
        <f t="shared" si="157"/>
        <v>5.1941878702009107E-2</v>
      </c>
      <c r="S307" s="6">
        <f t="shared" si="158"/>
        <v>5.1941878702009107E-2</v>
      </c>
      <c r="T307" s="7">
        <f t="shared" si="159"/>
        <v>0</v>
      </c>
      <c r="U307" s="7">
        <f t="shared" si="160"/>
        <v>3.123606719014544</v>
      </c>
      <c r="V307" s="7">
        <f t="shared" si="161"/>
        <v>7.6711486195363596</v>
      </c>
      <c r="W307" s="6">
        <f t="shared" si="162"/>
        <v>10.794755338550903</v>
      </c>
      <c r="X307" s="6">
        <v>3.5090999999999997E-2</v>
      </c>
      <c r="Y307" s="6">
        <v>10.80824731875</v>
      </c>
      <c r="Z307" s="3">
        <f t="shared" si="163"/>
        <v>3.6192410019663162</v>
      </c>
      <c r="AA307" s="3">
        <f t="shared" si="164"/>
        <v>50.701993637970304</v>
      </c>
      <c r="AB307" s="6">
        <f t="shared" si="165"/>
        <v>48.020514382631191</v>
      </c>
      <c r="AC307" s="6">
        <f t="shared" si="168"/>
        <v>48.020514382631191</v>
      </c>
      <c r="AD307" s="6">
        <f t="shared" si="166"/>
        <v>0.1248304170065709</v>
      </c>
    </row>
    <row r="308" spans="6:30">
      <c r="F308" s="6">
        <f t="shared" si="167"/>
        <v>939523532</v>
      </c>
      <c r="G308" s="6">
        <v>16777216</v>
      </c>
      <c r="H308" s="6">
        <v>50331601</v>
      </c>
      <c r="I308" s="12">
        <f t="shared" si="150"/>
        <v>100663202</v>
      </c>
      <c r="J308" s="6">
        <v>30181275.949219</v>
      </c>
      <c r="K308" s="12">
        <f t="shared" si="151"/>
        <v>241450207.593752</v>
      </c>
      <c r="L308" s="6">
        <f t="shared" si="152"/>
        <v>939.52353200000005</v>
      </c>
      <c r="M308" s="6">
        <f t="shared" si="153"/>
        <v>5242880</v>
      </c>
      <c r="N308" s="13">
        <f t="shared" si="154"/>
        <v>0.41691081156314092</v>
      </c>
      <c r="O308" s="13">
        <f t="shared" si="149"/>
        <v>1.3333333333333333</v>
      </c>
      <c r="P308" s="7">
        <f t="shared" si="155"/>
        <v>0</v>
      </c>
      <c r="Q308" s="7">
        <f t="shared" si="156"/>
        <v>5.6391603345640709E-2</v>
      </c>
      <c r="R308" s="6">
        <f t="shared" si="157"/>
        <v>5.6391603345640709E-2</v>
      </c>
      <c r="S308" s="6">
        <f t="shared" si="158"/>
        <v>5.6391603345640709E-2</v>
      </c>
      <c r="T308" s="7">
        <f t="shared" si="159"/>
        <v>0</v>
      </c>
      <c r="U308" s="7">
        <f t="shared" si="160"/>
        <v>3.3911979217577488</v>
      </c>
      <c r="V308" s="7">
        <f t="shared" si="161"/>
        <v>15.043461065612114</v>
      </c>
      <c r="W308" s="6">
        <f t="shared" si="162"/>
        <v>18.434658987369861</v>
      </c>
      <c r="X308" s="6">
        <v>6.8815000000000001E-2</v>
      </c>
      <c r="Y308" s="6">
        <v>18.725020266689608</v>
      </c>
      <c r="Z308" s="3">
        <f t="shared" si="163"/>
        <v>1.4628090096635906</v>
      </c>
      <c r="AA308" s="3">
        <f t="shared" si="164"/>
        <v>28.06948573348857</v>
      </c>
      <c r="AB308" s="6">
        <f t="shared" si="165"/>
        <v>18.053326533981387</v>
      </c>
      <c r="AC308" s="6">
        <f t="shared" si="168"/>
        <v>18.053326533981387</v>
      </c>
      <c r="AD308" s="6">
        <f t="shared" si="166"/>
        <v>1.550659359425514</v>
      </c>
    </row>
    <row r="309" spans="6:30">
      <c r="F309" s="6">
        <f t="shared" si="167"/>
        <v>1055542903.9999999</v>
      </c>
      <c r="G309" s="6">
        <v>5363260</v>
      </c>
      <c r="H309" s="6">
        <v>79023142</v>
      </c>
      <c r="I309" s="12">
        <f t="shared" si="150"/>
        <v>158046284</v>
      </c>
      <c r="J309" s="6">
        <v>26415756.738281</v>
      </c>
      <c r="K309" s="12">
        <f t="shared" si="151"/>
        <v>211326053.906248</v>
      </c>
      <c r="L309" s="6">
        <f t="shared" si="152"/>
        <v>1055.5429039999999</v>
      </c>
      <c r="M309" s="6">
        <f t="shared" si="153"/>
        <v>5242880</v>
      </c>
      <c r="N309" s="13">
        <f t="shared" si="154"/>
        <v>0.74787883972941238</v>
      </c>
      <c r="O309" s="13">
        <f t="shared" si="149"/>
        <v>1.3333333333333333</v>
      </c>
      <c r="P309" s="7">
        <f t="shared" si="155"/>
        <v>0</v>
      </c>
      <c r="Q309" s="7">
        <f t="shared" si="156"/>
        <v>4.9355994046322779E-2</v>
      </c>
      <c r="R309" s="6">
        <f t="shared" si="157"/>
        <v>4.9355994046322779E-2</v>
      </c>
      <c r="S309" s="6">
        <f t="shared" si="158"/>
        <v>4.9355994046322779E-2</v>
      </c>
      <c r="T309" s="7">
        <f t="shared" si="159"/>
        <v>0</v>
      </c>
      <c r="U309" s="7">
        <f t="shared" si="160"/>
        <v>2.9681004707435128</v>
      </c>
      <c r="V309" s="7">
        <f t="shared" si="161"/>
        <v>16.57567960239734</v>
      </c>
      <c r="W309" s="6">
        <f t="shared" si="162"/>
        <v>19.543780073140852</v>
      </c>
      <c r="X309" s="6">
        <v>7.5824000000000003E-2</v>
      </c>
      <c r="Y309" s="6">
        <v>19.531419911119535</v>
      </c>
      <c r="Z309" s="3">
        <f t="shared" si="163"/>
        <v>2.0843833614686642</v>
      </c>
      <c r="AA309" s="3">
        <f t="shared" si="164"/>
        <v>22.296481737312511</v>
      </c>
      <c r="AB309" s="6">
        <f t="shared" si="165"/>
        <v>34.907161259861283</v>
      </c>
      <c r="AC309" s="6">
        <f t="shared" si="168"/>
        <v>34.907161259861283</v>
      </c>
      <c r="AD309" s="6">
        <f t="shared" si="166"/>
        <v>6.3283479017722022E-2</v>
      </c>
    </row>
    <row r="310" spans="6:30">
      <c r="F310" s="6">
        <f t="shared" si="167"/>
        <v>1293491792</v>
      </c>
      <c r="G310" s="6">
        <v>5154859</v>
      </c>
      <c r="H310" s="6">
        <v>99199551</v>
      </c>
      <c r="I310" s="12">
        <f t="shared" si="150"/>
        <v>198399102</v>
      </c>
      <c r="J310" s="6">
        <v>24642035.410156</v>
      </c>
      <c r="K310" s="12">
        <f t="shared" si="151"/>
        <v>197136283.281248</v>
      </c>
      <c r="L310" s="6">
        <f t="shared" si="152"/>
        <v>1293.491792</v>
      </c>
      <c r="M310" s="6">
        <f t="shared" si="153"/>
        <v>5242880</v>
      </c>
      <c r="N310" s="13">
        <f t="shared" si="154"/>
        <v>1.0064058158028188</v>
      </c>
      <c r="O310" s="13">
        <f t="shared" si="149"/>
        <v>1.3333333333333333</v>
      </c>
      <c r="P310" s="7">
        <f t="shared" si="155"/>
        <v>0</v>
      </c>
      <c r="Q310" s="7">
        <f t="shared" si="156"/>
        <v>4.6041919792152081E-2</v>
      </c>
      <c r="R310" s="6">
        <f t="shared" si="157"/>
        <v>4.6041919792152081E-2</v>
      </c>
      <c r="S310" s="6">
        <f t="shared" si="158"/>
        <v>4.6041919792152081E-2</v>
      </c>
      <c r="T310" s="7">
        <f t="shared" si="159"/>
        <v>0</v>
      </c>
      <c r="U310" s="7">
        <f t="shared" si="160"/>
        <v>2.7688033935809901</v>
      </c>
      <c r="V310" s="7">
        <f t="shared" si="161"/>
        <v>8.0727302220580412</v>
      </c>
      <c r="W310" s="6">
        <f t="shared" si="162"/>
        <v>10.841533615639031</v>
      </c>
      <c r="X310" s="6">
        <v>3.6928000000000002E-2</v>
      </c>
      <c r="Y310" s="6">
        <v>10.939811388252673</v>
      </c>
      <c r="Z310" s="3">
        <f t="shared" si="163"/>
        <v>5.3725926668110917</v>
      </c>
      <c r="AA310" s="3">
        <f t="shared" si="164"/>
        <v>42.707167088658579</v>
      </c>
      <c r="AB310" s="6">
        <f t="shared" si="165"/>
        <v>24.680242071469014</v>
      </c>
      <c r="AC310" s="6">
        <f t="shared" si="168"/>
        <v>24.680242071469014</v>
      </c>
      <c r="AD310" s="6">
        <f t="shared" si="166"/>
        <v>0.89834978982520652</v>
      </c>
    </row>
    <row r="311" spans="6:30">
      <c r="F311" s="6">
        <f t="shared" si="167"/>
        <v>1360639704</v>
      </c>
      <c r="G311" s="6">
        <v>1504002</v>
      </c>
      <c r="H311" s="6">
        <v>110879972</v>
      </c>
      <c r="I311" s="12">
        <f t="shared" si="150"/>
        <v>221759944</v>
      </c>
      <c r="J311" s="6">
        <v>22565924.630858999</v>
      </c>
      <c r="K311" s="12">
        <f t="shared" si="151"/>
        <v>180527397.04687199</v>
      </c>
      <c r="L311" s="6">
        <f t="shared" si="152"/>
        <v>1360.6397039999999</v>
      </c>
      <c r="M311" s="6">
        <f t="shared" si="153"/>
        <v>5242880</v>
      </c>
      <c r="N311" s="13">
        <f t="shared" si="154"/>
        <v>1.2284004955902756</v>
      </c>
      <c r="O311" s="13">
        <f t="shared" si="149"/>
        <v>1.3333333333333333</v>
      </c>
      <c r="P311" s="7">
        <f t="shared" si="155"/>
        <v>0</v>
      </c>
      <c r="Q311" s="7">
        <f t="shared" si="156"/>
        <v>4.2162851996452907E-2</v>
      </c>
      <c r="R311" s="6">
        <f t="shared" si="157"/>
        <v>4.2162851996452907E-2</v>
      </c>
      <c r="S311" s="6">
        <f t="shared" si="158"/>
        <v>4.2162851996452907E-2</v>
      </c>
      <c r="T311" s="7">
        <f t="shared" si="159"/>
        <v>0</v>
      </c>
      <c r="U311" s="7">
        <f t="shared" si="160"/>
        <v>2.5355295395551782</v>
      </c>
      <c r="V311" s="7">
        <f t="shared" si="161"/>
        <v>6.0536732373600328</v>
      </c>
      <c r="W311" s="6">
        <f t="shared" si="162"/>
        <v>8.5892027769152115</v>
      </c>
      <c r="X311" s="6">
        <v>2.7692000000000001E-2</v>
      </c>
      <c r="Y311" s="6">
        <v>8.3942972615448515</v>
      </c>
      <c r="Z311" s="3">
        <f t="shared" si="163"/>
        <v>8.0080869565217387</v>
      </c>
      <c r="AA311" s="3">
        <f t="shared" si="164"/>
        <v>52.152938623969945</v>
      </c>
      <c r="AB311" s="6">
        <f t="shared" si="165"/>
        <v>52.2564350586917</v>
      </c>
      <c r="AC311" s="6">
        <f t="shared" si="168"/>
        <v>52.2564350586917</v>
      </c>
      <c r="AD311" s="6">
        <f t="shared" si="166"/>
        <v>2.3218800728351909</v>
      </c>
    </row>
    <row r="312" spans="6:30">
      <c r="F312" s="6">
        <f t="shared" si="167"/>
        <v>1594094272</v>
      </c>
      <c r="G312" s="6">
        <v>8345600</v>
      </c>
      <c r="H312" s="6">
        <v>118931856</v>
      </c>
      <c r="I312" s="12">
        <f t="shared" si="150"/>
        <v>237863712</v>
      </c>
      <c r="J312" s="6">
        <v>51290427.792969003</v>
      </c>
      <c r="K312" s="12">
        <f t="shared" si="151"/>
        <v>410323422.34375203</v>
      </c>
      <c r="L312" s="6">
        <f t="shared" si="152"/>
        <v>1594.094272</v>
      </c>
      <c r="M312" s="6">
        <f t="shared" si="153"/>
        <v>5242880</v>
      </c>
      <c r="N312" s="13">
        <f t="shared" si="154"/>
        <v>0.57969810897299345</v>
      </c>
      <c r="O312" s="13">
        <f t="shared" si="149"/>
        <v>1.3333333333333333</v>
      </c>
      <c r="P312" s="7">
        <f t="shared" si="155"/>
        <v>0</v>
      </c>
      <c r="Q312" s="7">
        <f t="shared" si="156"/>
        <v>9.5832577270616656E-2</v>
      </c>
      <c r="R312" s="6">
        <f t="shared" si="157"/>
        <v>9.5832577270616656E-2</v>
      </c>
      <c r="S312" s="6">
        <f t="shared" si="158"/>
        <v>9.5832577270616656E-2</v>
      </c>
      <c r="T312" s="7">
        <f t="shared" si="159"/>
        <v>0</v>
      </c>
      <c r="U312" s="7">
        <f t="shared" si="160"/>
        <v>5.763043034702557</v>
      </c>
      <c r="V312" s="7">
        <f t="shared" si="161"/>
        <v>14.172310991551743</v>
      </c>
      <c r="W312" s="6">
        <f t="shared" si="162"/>
        <v>19.935354026254302</v>
      </c>
      <c r="X312" s="6">
        <v>6.4829999999999999E-2</v>
      </c>
      <c r="Y312" s="6">
        <v>19.461966</v>
      </c>
      <c r="Z312" s="3">
        <f t="shared" si="163"/>
        <v>3.6690376677464136</v>
      </c>
      <c r="AA312" s="3">
        <f t="shared" si="164"/>
        <v>50.633771074348552</v>
      </c>
      <c r="AB312" s="6">
        <f t="shared" si="165"/>
        <v>47.821343931230388</v>
      </c>
      <c r="AC312" s="6">
        <f t="shared" si="168"/>
        <v>47.821343931230388</v>
      </c>
      <c r="AD312" s="6">
        <f t="shared" si="166"/>
        <v>2.4323751580611215</v>
      </c>
    </row>
    <row r="313" spans="6:30">
      <c r="F313" s="6">
        <f t="shared" si="167"/>
        <v>1666896280</v>
      </c>
      <c r="G313" s="6">
        <v>50912018</v>
      </c>
      <c r="H313" s="6">
        <v>54054660</v>
      </c>
      <c r="I313" s="12">
        <f t="shared" si="150"/>
        <v>108109320</v>
      </c>
      <c r="J313" s="6">
        <v>43239123.6875</v>
      </c>
      <c r="K313" s="12">
        <f t="shared" si="151"/>
        <v>345912989.5</v>
      </c>
      <c r="L313" s="6">
        <f t="shared" si="152"/>
        <v>1666.8962799999999</v>
      </c>
      <c r="M313" s="6">
        <f t="shared" si="153"/>
        <v>5242880</v>
      </c>
      <c r="N313" s="13">
        <f t="shared" si="154"/>
        <v>0.31253327652212959</v>
      </c>
      <c r="O313" s="13">
        <f t="shared" si="149"/>
        <v>1.3333333333333333</v>
      </c>
      <c r="P313" s="7">
        <f t="shared" si="155"/>
        <v>0</v>
      </c>
      <c r="Q313" s="7">
        <f t="shared" si="156"/>
        <v>8.0789278627621891E-2</v>
      </c>
      <c r="R313" s="6">
        <f t="shared" si="157"/>
        <v>8.0789278627621891E-2</v>
      </c>
      <c r="S313" s="6">
        <f t="shared" si="158"/>
        <v>8.0789278627621891E-2</v>
      </c>
      <c r="T313" s="7">
        <f t="shared" si="159"/>
        <v>0</v>
      </c>
      <c r="U313" s="7">
        <f t="shared" si="160"/>
        <v>4.8583905675290264</v>
      </c>
      <c r="V313" s="7">
        <f t="shared" si="161"/>
        <v>20.609640033171736</v>
      </c>
      <c r="W313" s="6">
        <f t="shared" si="162"/>
        <v>25.468030600700764</v>
      </c>
      <c r="X313" s="6">
        <v>9.4277E-2</v>
      </c>
      <c r="Y313" s="6">
        <v>26.138298249999998</v>
      </c>
      <c r="Z313" s="3">
        <f t="shared" si="163"/>
        <v>1.1467199847258611</v>
      </c>
      <c r="AA313" s="3">
        <f t="shared" si="164"/>
        <v>29.352905968581943</v>
      </c>
      <c r="AB313" s="6">
        <f t="shared" si="165"/>
        <v>14.306481297005746</v>
      </c>
      <c r="AC313" s="6">
        <f t="shared" si="168"/>
        <v>14.306481297005746</v>
      </c>
      <c r="AD313" s="6">
        <f t="shared" si="166"/>
        <v>2.5643124999510398</v>
      </c>
    </row>
    <row r="314" spans="6:30">
      <c r="F314" s="6">
        <f t="shared" si="167"/>
        <v>1926230720</v>
      </c>
      <c r="G314" s="6">
        <v>16777216</v>
      </c>
      <c r="H314" s="6">
        <v>132557200</v>
      </c>
      <c r="I314" s="12">
        <f t="shared" si="150"/>
        <v>265114400</v>
      </c>
      <c r="J314" s="6">
        <v>57788100.308594003</v>
      </c>
      <c r="K314" s="12">
        <f t="shared" si="151"/>
        <v>462304802.46875203</v>
      </c>
      <c r="L314" s="6">
        <f t="shared" si="152"/>
        <v>1926.23072</v>
      </c>
      <c r="M314" s="6">
        <f t="shared" si="153"/>
        <v>5242880</v>
      </c>
      <c r="N314" s="13">
        <f t="shared" si="154"/>
        <v>0.5734623533743618</v>
      </c>
      <c r="O314" s="13">
        <f t="shared" si="149"/>
        <v>1.3333333333333333</v>
      </c>
      <c r="P314" s="7">
        <f t="shared" si="155"/>
        <v>0</v>
      </c>
      <c r="Q314" s="7">
        <f t="shared" si="156"/>
        <v>0.10797302394316624</v>
      </c>
      <c r="R314" s="6">
        <f t="shared" si="157"/>
        <v>0.10797302394316624</v>
      </c>
      <c r="S314" s="6">
        <f t="shared" si="158"/>
        <v>0.10797302394316624</v>
      </c>
      <c r="T314" s="7">
        <f t="shared" si="159"/>
        <v>0</v>
      </c>
      <c r="U314" s="7">
        <f t="shared" si="160"/>
        <v>6.4931279246960871</v>
      </c>
      <c r="V314" s="7">
        <f t="shared" si="161"/>
        <v>16.247550051289529</v>
      </c>
      <c r="W314" s="6">
        <f t="shared" si="162"/>
        <v>22.740677975985616</v>
      </c>
      <c r="X314" s="6">
        <v>7.4323E-2</v>
      </c>
      <c r="Y314" s="6">
        <v>22.828528047023848</v>
      </c>
      <c r="Z314" s="3">
        <f t="shared" si="163"/>
        <v>3.567057303930143</v>
      </c>
      <c r="AA314" s="3">
        <f t="shared" si="164"/>
        <v>49.761694492283894</v>
      </c>
      <c r="AB314" s="6">
        <f t="shared" si="165"/>
        <v>45.275384394018324</v>
      </c>
      <c r="AC314" s="6">
        <f t="shared" si="168"/>
        <v>45.275384394018324</v>
      </c>
      <c r="AD314" s="6">
        <f t="shared" si="166"/>
        <v>0.38482582344894378</v>
      </c>
    </row>
    <row r="315" spans="6:30">
      <c r="F315" s="6">
        <f t="shared" si="167"/>
        <v>2477609052</v>
      </c>
      <c r="G315" s="6">
        <v>7414866</v>
      </c>
      <c r="H315" s="6">
        <v>194109311</v>
      </c>
      <c r="I315" s="12">
        <f t="shared" si="150"/>
        <v>388218622</v>
      </c>
      <c r="J315" s="6">
        <v>40629328.234375</v>
      </c>
      <c r="K315" s="12">
        <f t="shared" si="151"/>
        <v>325034625.875</v>
      </c>
      <c r="L315" s="6">
        <f t="shared" si="152"/>
        <v>2477.6090519999998</v>
      </c>
      <c r="M315" s="6">
        <f t="shared" si="153"/>
        <v>5242880</v>
      </c>
      <c r="N315" s="13">
        <f t="shared" si="154"/>
        <v>1.1943915850654598</v>
      </c>
      <c r="O315" s="13">
        <f t="shared" si="149"/>
        <v>1.3333333333333333</v>
      </c>
      <c r="P315" s="7">
        <f t="shared" si="155"/>
        <v>0</v>
      </c>
      <c r="Q315" s="7">
        <f t="shared" si="156"/>
        <v>7.5913058342783668E-2</v>
      </c>
      <c r="R315" s="6">
        <f t="shared" si="157"/>
        <v>7.5913058342783668E-2</v>
      </c>
      <c r="S315" s="6">
        <f t="shared" si="158"/>
        <v>7.5913058342783668E-2</v>
      </c>
      <c r="T315" s="7">
        <f t="shared" si="159"/>
        <v>0</v>
      </c>
      <c r="U315" s="7">
        <f t="shared" si="160"/>
        <v>4.5651513773853987</v>
      </c>
      <c r="V315" s="7">
        <f t="shared" si="161"/>
        <v>24.141240898026258</v>
      </c>
      <c r="W315" s="6">
        <f t="shared" si="162"/>
        <v>28.706392275411655</v>
      </c>
      <c r="X315" s="6">
        <v>0.110432</v>
      </c>
      <c r="Y315" s="6">
        <v>28.410472533370143</v>
      </c>
      <c r="Z315" s="3">
        <f t="shared" si="163"/>
        <v>3.5154540531729932</v>
      </c>
      <c r="AA315" s="3">
        <f t="shared" si="164"/>
        <v>23.546408713054188</v>
      </c>
      <c r="AB315" s="6">
        <f t="shared" si="165"/>
        <v>31.258096980237916</v>
      </c>
      <c r="AC315" s="6">
        <f t="shared" si="168"/>
        <v>31.258096980237916</v>
      </c>
      <c r="AD315" s="6">
        <f t="shared" si="166"/>
        <v>1.0415868363116216</v>
      </c>
    </row>
    <row r="316" spans="6:30">
      <c r="F316" s="6">
        <f t="shared" si="167"/>
        <v>3111593792</v>
      </c>
      <c r="G316" s="6">
        <v>16240000</v>
      </c>
      <c r="H316" s="6">
        <v>232232816</v>
      </c>
      <c r="I316" s="12">
        <f t="shared" si="150"/>
        <v>464465632</v>
      </c>
      <c r="J316" s="6">
        <v>100084853.85156199</v>
      </c>
      <c r="K316" s="12">
        <f t="shared" si="151"/>
        <v>800678830.81249595</v>
      </c>
      <c r="L316" s="6">
        <f t="shared" si="152"/>
        <v>3111.5937920000001</v>
      </c>
      <c r="M316" s="6">
        <f t="shared" si="153"/>
        <v>5242880</v>
      </c>
      <c r="N316" s="13">
        <f t="shared" si="154"/>
        <v>0.58008981145246385</v>
      </c>
      <c r="O316" s="13">
        <f t="shared" si="149"/>
        <v>1.3333333333333333</v>
      </c>
      <c r="P316" s="7">
        <f t="shared" si="155"/>
        <v>0</v>
      </c>
      <c r="Q316" s="7">
        <f t="shared" si="156"/>
        <v>0.1870015498615708</v>
      </c>
      <c r="R316" s="6">
        <f t="shared" si="157"/>
        <v>0.1870015498615708</v>
      </c>
      <c r="S316" s="6">
        <f t="shared" si="158"/>
        <v>0.1870015498615708</v>
      </c>
      <c r="T316" s="7">
        <f t="shared" si="159"/>
        <v>0</v>
      </c>
      <c r="U316" s="7">
        <f t="shared" si="160"/>
        <v>11.245632853690797</v>
      </c>
      <c r="V316" s="7">
        <f t="shared" si="161"/>
        <v>27.519379441176788</v>
      </c>
      <c r="W316" s="6">
        <f t="shared" si="162"/>
        <v>38.765012294867589</v>
      </c>
      <c r="X316" s="6">
        <v>0.125885</v>
      </c>
      <c r="Y316" s="6">
        <v>38.384134857106893</v>
      </c>
      <c r="Z316" s="3">
        <f t="shared" si="163"/>
        <v>3.6896026691027526</v>
      </c>
      <c r="AA316" s="3">
        <f t="shared" si="164"/>
        <v>50.883192171426046</v>
      </c>
      <c r="AB316" s="6">
        <f t="shared" si="165"/>
        <v>48.549509362966845</v>
      </c>
      <c r="AC316" s="6">
        <f t="shared" si="168"/>
        <v>48.549509362966845</v>
      </c>
      <c r="AD316" s="6">
        <f t="shared" si="166"/>
        <v>0.99227829200421591</v>
      </c>
    </row>
    <row r="317" spans="6:30">
      <c r="F317" s="6">
        <f t="shared" si="167"/>
        <v>3437224876</v>
      </c>
      <c r="G317" s="6">
        <v>2017169</v>
      </c>
      <c r="H317" s="6">
        <v>283073458</v>
      </c>
      <c r="I317" s="12">
        <f t="shared" si="150"/>
        <v>566146916</v>
      </c>
      <c r="J317" s="6">
        <v>58558108.859375</v>
      </c>
      <c r="K317" s="12">
        <f t="shared" si="151"/>
        <v>468464870.875</v>
      </c>
      <c r="L317" s="6">
        <f t="shared" si="152"/>
        <v>3437.2248760000002</v>
      </c>
      <c r="M317" s="6">
        <f t="shared" si="153"/>
        <v>5242880</v>
      </c>
      <c r="N317" s="13">
        <f t="shared" si="154"/>
        <v>1.2085151976124682</v>
      </c>
      <c r="O317" s="13">
        <f t="shared" si="149"/>
        <v>1.3333333333333333</v>
      </c>
      <c r="P317" s="7">
        <f t="shared" si="155"/>
        <v>0</v>
      </c>
      <c r="Q317" s="7">
        <f t="shared" si="156"/>
        <v>0.10941173106878453</v>
      </c>
      <c r="R317" s="6">
        <f t="shared" si="157"/>
        <v>0.10941173106878453</v>
      </c>
      <c r="S317" s="6">
        <f t="shared" si="158"/>
        <v>0.10941173106878453</v>
      </c>
      <c r="T317" s="7">
        <f t="shared" si="159"/>
        <v>0</v>
      </c>
      <c r="U317" s="7">
        <f t="shared" si="160"/>
        <v>6.5796468446230563</v>
      </c>
      <c r="V317" s="7">
        <f t="shared" si="161"/>
        <v>15.7731722192416</v>
      </c>
      <c r="W317" s="6">
        <f t="shared" si="162"/>
        <v>22.352819063864658</v>
      </c>
      <c r="X317" s="6">
        <v>7.2152999999999995E-2</v>
      </c>
      <c r="Y317" s="6">
        <v>21.73654220625</v>
      </c>
      <c r="Z317" s="3">
        <f t="shared" si="163"/>
        <v>7.8464778456890221</v>
      </c>
      <c r="AA317" s="3">
        <f t="shared" si="164"/>
        <v>51.941277105595063</v>
      </c>
      <c r="AB317" s="6">
        <f t="shared" si="165"/>
        <v>51.638505770771189</v>
      </c>
      <c r="AC317" s="6">
        <f>ABS(R317-X317)/ABS(X317)*100</f>
        <v>51.638505770771189</v>
      </c>
      <c r="AD317" s="6">
        <f t="shared" si="166"/>
        <v>2.8352111010437389</v>
      </c>
    </row>
    <row r="318" spans="6:30">
      <c r="F318" s="6">
        <f t="shared" si="167"/>
        <v>3947774864</v>
      </c>
      <c r="G318" s="6">
        <v>18520486</v>
      </c>
      <c r="H318" s="6">
        <v>298113762</v>
      </c>
      <c r="I318" s="12">
        <f t="shared" si="150"/>
        <v>596227524</v>
      </c>
      <c r="J318" s="6">
        <v>67469649.703125</v>
      </c>
      <c r="K318" s="12">
        <f t="shared" si="151"/>
        <v>539757197.625</v>
      </c>
      <c r="L318" s="6">
        <f t="shared" si="152"/>
        <v>3947.774864</v>
      </c>
      <c r="M318" s="6">
        <f t="shared" si="153"/>
        <v>5242880</v>
      </c>
      <c r="N318" s="13">
        <f t="shared" si="154"/>
        <v>1.1046217199575599</v>
      </c>
      <c r="O318" s="13">
        <f t="shared" si="149"/>
        <v>1.3333333333333333</v>
      </c>
      <c r="P318" s="7">
        <f t="shared" si="155"/>
        <v>0</v>
      </c>
      <c r="Q318" s="7">
        <f t="shared" si="156"/>
        <v>0.12606232189551964</v>
      </c>
      <c r="R318" s="6">
        <f t="shared" si="157"/>
        <v>0.12606232189551964</v>
      </c>
      <c r="S318" s="6">
        <f t="shared" si="158"/>
        <v>0.12606232189551964</v>
      </c>
      <c r="T318" s="7">
        <f t="shared" si="159"/>
        <v>0</v>
      </c>
      <c r="U318" s="7">
        <f t="shared" si="160"/>
        <v>7.5809563598281713</v>
      </c>
      <c r="V318" s="7">
        <f t="shared" si="161"/>
        <v>21.200754161216715</v>
      </c>
      <c r="W318" s="6">
        <f t="shared" si="162"/>
        <v>28.781710521044886</v>
      </c>
      <c r="X318" s="6">
        <v>9.6980999999999998E-2</v>
      </c>
      <c r="Y318" s="6">
        <v>28.44276400910854</v>
      </c>
      <c r="Z318" s="3">
        <f t="shared" si="163"/>
        <v>6.1478797290190856</v>
      </c>
      <c r="AA318" s="3">
        <f t="shared" si="164"/>
        <v>44.524778884523776</v>
      </c>
      <c r="AB318" s="6">
        <f t="shared" si="165"/>
        <v>29.986617889606869</v>
      </c>
      <c r="AC318" s="6">
        <f t="shared" si="168"/>
        <v>29.986617889606869</v>
      </c>
      <c r="AD318" s="6">
        <f t="shared" si="166"/>
        <v>1.1916792328192898</v>
      </c>
    </row>
    <row r="319" spans="6:30">
      <c r="F319" s="6">
        <f t="shared" si="167"/>
        <v>5374667712</v>
      </c>
      <c r="G319" s="6">
        <v>27993600</v>
      </c>
      <c r="H319" s="6">
        <v>401232976</v>
      </c>
      <c r="I319" s="12">
        <f t="shared" si="150"/>
        <v>802465952</v>
      </c>
      <c r="J319" s="6">
        <v>172940450.078125</v>
      </c>
      <c r="K319" s="12">
        <f t="shared" si="151"/>
        <v>1383523600.625</v>
      </c>
      <c r="L319" s="6">
        <f t="shared" si="152"/>
        <v>5374.6677120000004</v>
      </c>
      <c r="M319" s="6">
        <f t="shared" si="153"/>
        <v>5242880</v>
      </c>
      <c r="N319" s="13">
        <f t="shared" si="154"/>
        <v>0.58001609198244974</v>
      </c>
      <c r="O319" s="13">
        <f t="shared" si="149"/>
        <v>1.3333333333333333</v>
      </c>
      <c r="P319" s="7">
        <f t="shared" si="155"/>
        <v>0</v>
      </c>
      <c r="Q319" s="7">
        <f t="shared" si="156"/>
        <v>0.32312713616319344</v>
      </c>
      <c r="R319" s="6">
        <f t="shared" si="157"/>
        <v>0.32312713616319344</v>
      </c>
      <c r="S319" s="6">
        <f t="shared" si="158"/>
        <v>0.32312713616319344</v>
      </c>
      <c r="T319" s="7">
        <f t="shared" si="159"/>
        <v>0</v>
      </c>
      <c r="U319" s="7">
        <f t="shared" si="160"/>
        <v>19.431759474965585</v>
      </c>
      <c r="V319" s="7">
        <f t="shared" si="161"/>
        <v>47.667758080053076</v>
      </c>
      <c r="W319" s="6">
        <f t="shared" si="162"/>
        <v>67.099517555018664</v>
      </c>
      <c r="X319" s="6">
        <v>0.218052</v>
      </c>
      <c r="Y319" s="6">
        <v>66.273271199927322</v>
      </c>
      <c r="Z319" s="3">
        <f t="shared" si="163"/>
        <v>3.6801586410580964</v>
      </c>
      <c r="AA319" s="3">
        <f t="shared" si="164"/>
        <v>50.759400532900415</v>
      </c>
      <c r="AB319" s="6">
        <f t="shared" si="165"/>
        <v>48.188109333183576</v>
      </c>
      <c r="AC319" s="6">
        <f t="shared" si="168"/>
        <v>48.188109333183576</v>
      </c>
      <c r="AD319" s="6">
        <f t="shared" si="166"/>
        <v>1.2467263802307202</v>
      </c>
    </row>
    <row r="320" spans="6:30">
      <c r="F320" s="6">
        <f t="shared" si="167"/>
        <v>8134875096</v>
      </c>
      <c r="G320" s="6">
        <v>22744080</v>
      </c>
      <c r="H320" s="6">
        <v>639999458</v>
      </c>
      <c r="I320" s="12">
        <f t="shared" si="150"/>
        <v>1279998916</v>
      </c>
      <c r="J320" s="6">
        <v>136422747.765625</v>
      </c>
      <c r="K320" s="12">
        <f t="shared" si="151"/>
        <v>1091381982.125</v>
      </c>
      <c r="L320" s="6">
        <f t="shared" si="152"/>
        <v>8134.8750959999998</v>
      </c>
      <c r="M320" s="6">
        <f t="shared" si="153"/>
        <v>5242880</v>
      </c>
      <c r="N320" s="13">
        <f t="shared" si="154"/>
        <v>1.172823939706013</v>
      </c>
      <c r="O320" s="13">
        <f t="shared" si="149"/>
        <v>1.3333333333333333</v>
      </c>
      <c r="P320" s="7">
        <f t="shared" si="155"/>
        <v>0</v>
      </c>
      <c r="Q320" s="7">
        <f t="shared" si="156"/>
        <v>0.25489636330370558</v>
      </c>
      <c r="R320" s="6">
        <f t="shared" si="157"/>
        <v>0.25489636330370558</v>
      </c>
      <c r="S320" s="6">
        <f t="shared" si="158"/>
        <v>0.25489636330370558</v>
      </c>
      <c r="T320" s="7">
        <f t="shared" si="159"/>
        <v>0</v>
      </c>
      <c r="U320" s="7">
        <f t="shared" si="160"/>
        <v>15.328594439866308</v>
      </c>
      <c r="V320" s="7">
        <f t="shared" si="161"/>
        <v>39.268647165254229</v>
      </c>
      <c r="W320" s="6">
        <f t="shared" si="162"/>
        <v>54.597241605120537</v>
      </c>
      <c r="X320" s="6">
        <v>0.17963100000000001</v>
      </c>
      <c r="Y320" s="6">
        <v>53.120479320000008</v>
      </c>
      <c r="Z320" s="3">
        <f t="shared" si="163"/>
        <v>7.1257128001291532</v>
      </c>
      <c r="AA320" s="3">
        <f t="shared" si="164"/>
        <v>48.605507161904121</v>
      </c>
      <c r="AB320" s="6">
        <f t="shared" si="165"/>
        <v>41.899985694955518</v>
      </c>
      <c r="AC320" s="6">
        <f t="shared" si="168"/>
        <v>41.899985694955518</v>
      </c>
      <c r="AD320" s="6">
        <f t="shared" si="166"/>
        <v>2.780024397416391</v>
      </c>
    </row>
    <row r="321" spans="4:30">
      <c r="F321" s="6">
        <f t="shared" si="167"/>
        <v>12025569884</v>
      </c>
      <c r="G321" s="6">
        <v>39459925</v>
      </c>
      <c r="H321" s="6">
        <v>936364282</v>
      </c>
      <c r="I321" s="12">
        <f t="shared" si="150"/>
        <v>1872728564</v>
      </c>
      <c r="J321" s="6">
        <v>203614990.46875</v>
      </c>
      <c r="K321" s="12">
        <f t="shared" si="151"/>
        <v>1628919923.75</v>
      </c>
      <c r="L321" s="6">
        <f t="shared" si="152"/>
        <v>12025.569884</v>
      </c>
      <c r="M321" s="6">
        <f t="shared" si="153"/>
        <v>5242880</v>
      </c>
      <c r="N321" s="13">
        <f t="shared" si="154"/>
        <v>1.1496750311020314</v>
      </c>
      <c r="O321" s="13">
        <f t="shared" ref="O321:O322" si="169">4/3</f>
        <v>1.3333333333333333</v>
      </c>
      <c r="P321" s="7">
        <f t="shared" si="155"/>
        <v>0</v>
      </c>
      <c r="Q321" s="7">
        <f t="shared" si="156"/>
        <v>0.38044036962053246</v>
      </c>
      <c r="R321" s="6">
        <f t="shared" si="157"/>
        <v>0.38044036962053246</v>
      </c>
      <c r="S321" s="6">
        <f t="shared" si="158"/>
        <v>0.38044036962053246</v>
      </c>
      <c r="T321" s="7">
        <f t="shared" si="159"/>
        <v>0</v>
      </c>
      <c r="U321" s="7">
        <f t="shared" si="160"/>
        <v>22.878381075675392</v>
      </c>
      <c r="V321" s="7">
        <f t="shared" si="161"/>
        <v>88.41244170705275</v>
      </c>
      <c r="W321" s="6">
        <f t="shared" si="162"/>
        <v>111.29082278272814</v>
      </c>
      <c r="X321" s="6">
        <v>0.40443499999999999</v>
      </c>
      <c r="Y321" s="6">
        <v>109.88866618178142</v>
      </c>
      <c r="Z321" s="3">
        <f t="shared" si="163"/>
        <v>4.6304809524398234</v>
      </c>
      <c r="AA321" s="3">
        <f t="shared" si="164"/>
        <v>32.221146513036707</v>
      </c>
      <c r="AB321" s="6">
        <f t="shared" si="165"/>
        <v>5.9328768230908633</v>
      </c>
      <c r="AC321" s="6">
        <f t="shared" si="168"/>
        <v>5.9328768230908633</v>
      </c>
      <c r="AD321" s="6">
        <f t="shared" si="166"/>
        <v>1.2759792703528057</v>
      </c>
    </row>
    <row r="322" spans="4:30">
      <c r="F322" s="6">
        <f t="shared" si="167"/>
        <v>14601681380</v>
      </c>
      <c r="G322" s="6">
        <v>118142155</v>
      </c>
      <c r="H322" s="6">
        <v>1019903190</v>
      </c>
      <c r="I322" s="12">
        <f t="shared" si="150"/>
        <v>2039806380</v>
      </c>
      <c r="J322" s="6">
        <v>256599293.5</v>
      </c>
      <c r="K322" s="12">
        <f t="shared" si="151"/>
        <v>2052794348</v>
      </c>
      <c r="L322" s="6">
        <f t="shared" si="152"/>
        <v>14601.68138</v>
      </c>
      <c r="M322" s="6">
        <f t="shared" si="153"/>
        <v>5242880</v>
      </c>
      <c r="N322" s="13">
        <f t="shared" si="154"/>
        <v>0.99367303012469133</v>
      </c>
      <c r="O322" s="13">
        <f t="shared" si="169"/>
        <v>1.3333333333333333</v>
      </c>
      <c r="P322" s="7">
        <f t="shared" si="155"/>
        <v>0</v>
      </c>
      <c r="Q322" s="7">
        <f t="shared" si="156"/>
        <v>0.47943783431058296</v>
      </c>
      <c r="R322" s="6">
        <f t="shared" si="157"/>
        <v>0.47943783431058296</v>
      </c>
      <c r="S322" s="6">
        <f t="shared" si="158"/>
        <v>0.47943783431058296</v>
      </c>
      <c r="T322" s="7">
        <f t="shared" si="159"/>
        <v>0</v>
      </c>
      <c r="U322" s="7">
        <f t="shared" si="160"/>
        <v>28.831749602164326</v>
      </c>
      <c r="V322" s="7">
        <f t="shared" si="161"/>
        <v>84.497403645234144</v>
      </c>
      <c r="W322" s="6">
        <f t="shared" si="162"/>
        <v>113.32915324739847</v>
      </c>
      <c r="X322" s="6">
        <v>0.38652599999999998</v>
      </c>
      <c r="Y322" s="6">
        <v>113.55782492730786</v>
      </c>
      <c r="Z322" s="3">
        <f t="shared" si="163"/>
        <v>5.2772811660793835</v>
      </c>
      <c r="AA322" s="3">
        <f t="shared" si="164"/>
        <v>42.48706370076011</v>
      </c>
      <c r="AB322" s="6">
        <f t="shared" si="165"/>
        <v>24.037667404154696</v>
      </c>
      <c r="AC322" s="6">
        <f t="shared" si="168"/>
        <v>24.037667404154696</v>
      </c>
      <c r="AD322" s="6">
        <f t="shared" si="166"/>
        <v>0.20137025348607812</v>
      </c>
    </row>
    <row r="323" spans="4:30">
      <c r="Z323" s="3">
        <f>AVERAGE(Z108:Z322)</f>
        <v>3.837028914259998</v>
      </c>
      <c r="AA323" s="3">
        <f>AVERAGE(AA108:AA322)</f>
        <v>39.957052006861183</v>
      </c>
    </row>
    <row r="324" spans="4:30">
      <c r="E324" s="6"/>
      <c r="F324" s="6"/>
      <c r="G324" s="4" t="s">
        <v>50</v>
      </c>
      <c r="K324" s="9"/>
      <c r="L324" s="9"/>
      <c r="Z324" s="3">
        <f>STDEV(Z108:Z322)</f>
        <v>1.8948141047873202</v>
      </c>
      <c r="AA324" s="3">
        <f>STDEV(AA108:AA322)</f>
        <v>10.865621558780241</v>
      </c>
    </row>
    <row r="325" spans="4:30">
      <c r="E325" s="6"/>
      <c r="F325" s="6"/>
      <c r="G325" t="s">
        <v>32</v>
      </c>
      <c r="H325" t="s">
        <v>79</v>
      </c>
      <c r="I325" t="s">
        <v>33</v>
      </c>
      <c r="J325" t="s">
        <v>75</v>
      </c>
      <c r="K325" t="s">
        <v>63</v>
      </c>
      <c r="L325" t="s">
        <v>61</v>
      </c>
      <c r="M325" t="s">
        <v>65</v>
      </c>
      <c r="N325" s="9" t="s">
        <v>59</v>
      </c>
      <c r="O325" t="s">
        <v>64</v>
      </c>
      <c r="P325" t="s">
        <v>34</v>
      </c>
      <c r="Q325" t="s">
        <v>35</v>
      </c>
      <c r="R325" t="s">
        <v>36</v>
      </c>
      <c r="S325" t="s">
        <v>37</v>
      </c>
      <c r="T325" t="s">
        <v>38</v>
      </c>
      <c r="U325" t="s">
        <v>39</v>
      </c>
      <c r="V325" t="s">
        <v>40</v>
      </c>
      <c r="W325" t="s">
        <v>41</v>
      </c>
      <c r="X325" t="s">
        <v>42</v>
      </c>
      <c r="Y325" t="s">
        <v>43</v>
      </c>
      <c r="Z325" t="s">
        <v>25</v>
      </c>
      <c r="AA325" t="s">
        <v>98</v>
      </c>
      <c r="AB325" t="s">
        <v>44</v>
      </c>
      <c r="AC325" t="s">
        <v>77</v>
      </c>
      <c r="AD325" t="s">
        <v>45</v>
      </c>
    </row>
    <row r="326" spans="4:30">
      <c r="D326" s="6">
        <f>L326*1000000</f>
        <v>32854596</v>
      </c>
      <c r="E326" s="12">
        <f t="shared" ref="E326:E389" si="170">K326/F326</f>
        <v>6.0033112659400071E-5</v>
      </c>
      <c r="F326" s="12">
        <f t="shared" ref="F326:F389" si="171">H326*1.5</f>
        <v>3976002</v>
      </c>
      <c r="G326" s="6">
        <v>52329</v>
      </c>
      <c r="H326" s="6">
        <v>2650668</v>
      </c>
      <c r="I326" s="12">
        <f t="shared" ref="I326:I389" si="172">2*H326</f>
        <v>5301336</v>
      </c>
      <c r="J326" s="6">
        <v>29.836472000000001</v>
      </c>
      <c r="K326" s="12">
        <f t="shared" ref="K326:K389" si="173">J326*8</f>
        <v>238.691776</v>
      </c>
      <c r="L326" s="6">
        <f t="shared" ref="L326:L389" si="174">((H326+2*G326)*8+(G326+H326)*4)/1000000</f>
        <v>32.854596000000001</v>
      </c>
      <c r="M326" s="6">
        <f t="shared" ref="M326:M389" si="175">40*2^20/8</f>
        <v>5242880</v>
      </c>
      <c r="N326" s="13">
        <f t="shared" ref="N326:N389" si="176">I326/K326</f>
        <v>22209.965038761955</v>
      </c>
      <c r="O326" s="13"/>
      <c r="P326" s="7">
        <f t="shared" ref="P326:P389" si="177">$B$32*I326</f>
        <v>0</v>
      </c>
      <c r="Q326" s="7">
        <f t="shared" ref="Q326:Q389" si="178">$C$32*K326</f>
        <v>5.595273186488837E-8</v>
      </c>
      <c r="R326" s="6">
        <f t="shared" ref="R326:R389" si="179">P326+Q326</f>
        <v>5.595273186488837E-8</v>
      </c>
      <c r="S326" s="6">
        <f t="shared" ref="S326:S389" si="180">MAX(P326,Q326)</f>
        <v>5.595273186488837E-8</v>
      </c>
      <c r="T326" s="7">
        <f t="shared" ref="T326:T389" si="181">$D$32*I326</f>
        <v>0</v>
      </c>
      <c r="U326" s="7">
        <f t="shared" ref="U326:U389" si="182">$E$32*K326</f>
        <v>3.3944035051837341E-6</v>
      </c>
      <c r="V326" s="7">
        <f t="shared" ref="V326:V389" si="183">X326*$F$32</f>
        <v>5.870098016598297E-2</v>
      </c>
      <c r="W326" s="6">
        <f t="shared" ref="W326:W389" si="184">SUM(T326:V326)</f>
        <v>5.8704374569488155E-2</v>
      </c>
      <c r="X326" s="6">
        <v>2.6800000000000001E-4</v>
      </c>
      <c r="Y326" s="6">
        <v>6.4171706666755993E-2</v>
      </c>
      <c r="Z326" s="12">
        <f t="shared" ref="Z326:Z389" si="185">I326/X326/1000000000</f>
        <v>19.78110447761194</v>
      </c>
      <c r="AA326" s="12">
        <f t="shared" ref="AA326:AA389" si="186">K326*8/X326/1000000000</f>
        <v>7.125127641791045E-3</v>
      </c>
      <c r="AB326" s="6">
        <f t="shared" ref="AB326:AB389" si="187">ABS(S326-X326)/ABS(X326)*100</f>
        <v>99.979122114975794</v>
      </c>
      <c r="AC326" s="6">
        <f>ABS(R326-X326)/ABS(X326)*100</f>
        <v>99.979122114975794</v>
      </c>
      <c r="AD326" s="6">
        <f t="shared" ref="AD326:AD389" si="188">ABS(W326-Y326)/ABS(Y326)*100</f>
        <v>8.5198483588097833</v>
      </c>
    </row>
    <row r="327" spans="4:30">
      <c r="D327" s="6">
        <f t="shared" ref="D327:D390" si="189">L327*1000000</f>
        <v>33225288</v>
      </c>
      <c r="E327" s="12">
        <f t="shared" si="170"/>
        <v>2.8930126748449822E-5</v>
      </c>
      <c r="F327" s="12">
        <f t="shared" si="171"/>
        <v>4015986</v>
      </c>
      <c r="G327" s="6">
        <v>54870</v>
      </c>
      <c r="H327" s="6">
        <v>2677324</v>
      </c>
      <c r="I327" s="12">
        <f t="shared" si="172"/>
        <v>5354648</v>
      </c>
      <c r="J327" s="6">
        <v>14.522873000000001</v>
      </c>
      <c r="K327" s="12">
        <f t="shared" si="173"/>
        <v>116.182984</v>
      </c>
      <c r="L327" s="6">
        <f t="shared" si="174"/>
        <v>33.225287999999999</v>
      </c>
      <c r="M327" s="6">
        <f t="shared" si="175"/>
        <v>5242880</v>
      </c>
      <c r="N327" s="13">
        <f t="shared" si="176"/>
        <v>46088.057094488118</v>
      </c>
      <c r="O327" s="13"/>
      <c r="P327" s="7">
        <f t="shared" si="177"/>
        <v>0</v>
      </c>
      <c r="Q327" s="7">
        <f t="shared" si="178"/>
        <v>2.7234936452165892E-8</v>
      </c>
      <c r="R327" s="6">
        <f t="shared" si="179"/>
        <v>2.7234936452165892E-8</v>
      </c>
      <c r="S327" s="6">
        <f t="shared" si="180"/>
        <v>2.7234936452165892E-8</v>
      </c>
      <c r="T327" s="7">
        <f t="shared" si="181"/>
        <v>0</v>
      </c>
      <c r="U327" s="7">
        <f t="shared" si="182"/>
        <v>1.6522225220373982E-6</v>
      </c>
      <c r="V327" s="7">
        <f t="shared" si="183"/>
        <v>4.8625438794209774E-2</v>
      </c>
      <c r="W327" s="6">
        <f t="shared" si="184"/>
        <v>4.8627091016731815E-2</v>
      </c>
      <c r="X327" s="6">
        <v>2.22E-4</v>
      </c>
      <c r="Y327" s="6">
        <v>5.5549950000000001E-2</v>
      </c>
      <c r="Z327" s="12">
        <f t="shared" si="185"/>
        <v>24.120036036036037</v>
      </c>
      <c r="AA327" s="12">
        <f t="shared" si="186"/>
        <v>4.1867741981981982E-3</v>
      </c>
      <c r="AB327" s="6">
        <f t="shared" si="187"/>
        <v>99.987732010607132</v>
      </c>
      <c r="AC327" s="6">
        <f t="shared" ref="AC327:AC390" si="190">ABS(R327-X327)/ABS(X327)*100</f>
        <v>99.987732010607132</v>
      </c>
      <c r="AD327" s="6">
        <f t="shared" si="188"/>
        <v>12.462403626408641</v>
      </c>
    </row>
    <row r="328" spans="4:30">
      <c r="D328" s="6">
        <f t="shared" si="189"/>
        <v>33428136.000000004</v>
      </c>
      <c r="E328" s="12">
        <f t="shared" si="170"/>
        <v>2.7830693250194646E-5</v>
      </c>
      <c r="F328" s="12">
        <f t="shared" si="171"/>
        <v>4047694.5</v>
      </c>
      <c r="G328" s="6">
        <v>52329</v>
      </c>
      <c r="H328" s="6">
        <v>2698463</v>
      </c>
      <c r="I328" s="12">
        <f t="shared" si="172"/>
        <v>5396926</v>
      </c>
      <c r="J328" s="6">
        <v>14.081268</v>
      </c>
      <c r="K328" s="12">
        <f t="shared" si="173"/>
        <v>112.650144</v>
      </c>
      <c r="L328" s="6">
        <f t="shared" si="174"/>
        <v>33.428136000000002</v>
      </c>
      <c r="M328" s="6">
        <f t="shared" si="175"/>
        <v>5242880</v>
      </c>
      <c r="N328" s="13">
        <f t="shared" si="176"/>
        <v>47908.735917816492</v>
      </c>
      <c r="O328" s="13"/>
      <c r="P328" s="7">
        <f t="shared" si="177"/>
        <v>0</v>
      </c>
      <c r="Q328" s="7">
        <f t="shared" si="178"/>
        <v>2.6406788735666635E-8</v>
      </c>
      <c r="R328" s="6">
        <f t="shared" si="179"/>
        <v>2.6406788735666635E-8</v>
      </c>
      <c r="S328" s="6">
        <f t="shared" si="180"/>
        <v>2.6406788735666635E-8</v>
      </c>
      <c r="T328" s="7">
        <f t="shared" si="181"/>
        <v>0</v>
      </c>
      <c r="U328" s="7">
        <f t="shared" si="182"/>
        <v>1.6019824815960664E-6</v>
      </c>
      <c r="V328" s="7">
        <f t="shared" si="183"/>
        <v>5.7824846133654871E-2</v>
      </c>
      <c r="W328" s="6">
        <f t="shared" si="184"/>
        <v>5.7826448116136464E-2</v>
      </c>
      <c r="X328" s="6">
        <v>2.6400000000000002E-4</v>
      </c>
      <c r="Y328" s="6">
        <v>6.4711680000000008E-2</v>
      </c>
      <c r="Z328" s="12">
        <f t="shared" si="185"/>
        <v>20.442901515151512</v>
      </c>
      <c r="AA328" s="12">
        <f t="shared" si="186"/>
        <v>3.4136407272727272E-3</v>
      </c>
      <c r="AB328" s="6">
        <f t="shared" si="187"/>
        <v>99.989997428509227</v>
      </c>
      <c r="AC328" s="6">
        <f t="shared" si="190"/>
        <v>99.989997428509227</v>
      </c>
      <c r="AD328" s="6">
        <f t="shared" si="188"/>
        <v>10.639859580007107</v>
      </c>
    </row>
    <row r="329" spans="4:30">
      <c r="D329" s="6">
        <f t="shared" si="189"/>
        <v>33915812</v>
      </c>
      <c r="E329" s="12">
        <f t="shared" si="170"/>
        <v>1.1349457569694271E-4</v>
      </c>
      <c r="F329" s="12">
        <f t="shared" si="171"/>
        <v>3936496.5</v>
      </c>
      <c r="G329" s="6">
        <v>121192</v>
      </c>
      <c r="H329" s="6">
        <v>2624331</v>
      </c>
      <c r="I329" s="12">
        <f t="shared" si="172"/>
        <v>5248662</v>
      </c>
      <c r="J329" s="6">
        <v>55.846375000000002</v>
      </c>
      <c r="K329" s="12">
        <f t="shared" si="173"/>
        <v>446.77100000000002</v>
      </c>
      <c r="L329" s="6">
        <f t="shared" si="174"/>
        <v>33.915812000000003</v>
      </c>
      <c r="M329" s="6">
        <f t="shared" si="175"/>
        <v>5242880</v>
      </c>
      <c r="N329" s="13">
        <f t="shared" si="176"/>
        <v>11747.991700446089</v>
      </c>
      <c r="O329" s="13"/>
      <c r="P329" s="7">
        <f t="shared" si="177"/>
        <v>0</v>
      </c>
      <c r="Q329" s="7">
        <f t="shared" si="178"/>
        <v>1.0472944810636477E-7</v>
      </c>
      <c r="R329" s="6">
        <f t="shared" si="179"/>
        <v>1.0472944810636477E-7</v>
      </c>
      <c r="S329" s="6">
        <f t="shared" si="180"/>
        <v>1.0472944810636477E-7</v>
      </c>
      <c r="T329" s="7">
        <f t="shared" si="181"/>
        <v>0</v>
      </c>
      <c r="U329" s="7">
        <f t="shared" si="182"/>
        <v>6.3534700433685746E-6</v>
      </c>
      <c r="V329" s="7">
        <f t="shared" si="183"/>
        <v>0.13426754045428196</v>
      </c>
      <c r="W329" s="6">
        <f t="shared" si="184"/>
        <v>0.13427389392432534</v>
      </c>
      <c r="X329" s="6">
        <v>6.1300000000000005E-4</v>
      </c>
      <c r="Y329" s="6">
        <v>0.1426834125</v>
      </c>
      <c r="Z329" s="12">
        <f t="shared" si="185"/>
        <v>8.5622544861337673</v>
      </c>
      <c r="AA329" s="12">
        <f t="shared" si="186"/>
        <v>5.8306166394779769E-3</v>
      </c>
      <c r="AB329" s="6">
        <f t="shared" si="187"/>
        <v>99.982915261320343</v>
      </c>
      <c r="AC329" s="6">
        <f t="shared" si="190"/>
        <v>99.982915261320343</v>
      </c>
      <c r="AD329" s="6">
        <f t="shared" si="188"/>
        <v>5.893830563994011</v>
      </c>
    </row>
    <row r="330" spans="4:30">
      <c r="D330" s="6">
        <f t="shared" si="189"/>
        <v>34535664</v>
      </c>
      <c r="E330" s="12">
        <f t="shared" si="170"/>
        <v>2.4093158666564675E-4</v>
      </c>
      <c r="F330" s="12">
        <f t="shared" si="171"/>
        <v>4274883</v>
      </c>
      <c r="G330" s="6">
        <v>16830</v>
      </c>
      <c r="H330" s="6">
        <v>2849922</v>
      </c>
      <c r="I330" s="12">
        <f t="shared" si="172"/>
        <v>5699844</v>
      </c>
      <c r="J330" s="6">
        <v>128.744293</v>
      </c>
      <c r="K330" s="12">
        <f t="shared" si="173"/>
        <v>1029.954344</v>
      </c>
      <c r="L330" s="6">
        <f t="shared" si="174"/>
        <v>34.535663999999997</v>
      </c>
      <c r="M330" s="6">
        <f t="shared" si="175"/>
        <v>5242880</v>
      </c>
      <c r="N330" s="13">
        <f t="shared" si="176"/>
        <v>5534.0744307788464</v>
      </c>
      <c r="O330" s="13"/>
      <c r="P330" s="7">
        <f t="shared" si="177"/>
        <v>0</v>
      </c>
      <c r="Q330" s="7">
        <f t="shared" si="178"/>
        <v>2.4143588107077893E-7</v>
      </c>
      <c r="R330" s="6">
        <f t="shared" si="179"/>
        <v>2.4143588107077893E-7</v>
      </c>
      <c r="S330" s="6">
        <f t="shared" si="180"/>
        <v>2.4143588107077893E-7</v>
      </c>
      <c r="T330" s="7">
        <f t="shared" si="181"/>
        <v>0</v>
      </c>
      <c r="U330" s="7">
        <f t="shared" si="182"/>
        <v>1.4646841604851998E-5</v>
      </c>
      <c r="V330" s="7">
        <f t="shared" si="183"/>
        <v>4.8625438794209774E-2</v>
      </c>
      <c r="W330" s="6">
        <f t="shared" si="184"/>
        <v>4.864008563581463E-2</v>
      </c>
      <c r="X330" s="6">
        <v>2.22E-4</v>
      </c>
      <c r="Y330" s="6">
        <v>5.4145800000000001E-2</v>
      </c>
      <c r="Z330" s="12">
        <f t="shared" si="185"/>
        <v>25.674972972972974</v>
      </c>
      <c r="AA330" s="12">
        <f t="shared" si="186"/>
        <v>3.7115471855855856E-2</v>
      </c>
      <c r="AB330" s="6">
        <f t="shared" si="187"/>
        <v>99.891245098616778</v>
      </c>
      <c r="AC330" s="6">
        <f t="shared" si="190"/>
        <v>99.891245098616778</v>
      </c>
      <c r="AD330" s="6">
        <f t="shared" si="188"/>
        <v>10.168312896264107</v>
      </c>
    </row>
    <row r="331" spans="4:30">
      <c r="D331" s="6">
        <f t="shared" si="189"/>
        <v>34614480</v>
      </c>
      <c r="E331" s="12">
        <f t="shared" si="170"/>
        <v>3.2176016184331956E-5</v>
      </c>
      <c r="F331" s="12">
        <f t="shared" si="171"/>
        <v>4060717.5</v>
      </c>
      <c r="G331" s="6">
        <v>106437</v>
      </c>
      <c r="H331" s="6">
        <v>2707145</v>
      </c>
      <c r="I331" s="12">
        <f t="shared" si="172"/>
        <v>5414290</v>
      </c>
      <c r="J331" s="6">
        <v>16.332214</v>
      </c>
      <c r="K331" s="12">
        <f t="shared" si="173"/>
        <v>130.657712</v>
      </c>
      <c r="L331" s="6">
        <f t="shared" si="174"/>
        <v>34.61448</v>
      </c>
      <c r="M331" s="6">
        <f t="shared" si="175"/>
        <v>5242880</v>
      </c>
      <c r="N331" s="13">
        <f t="shared" si="176"/>
        <v>41438.732678863991</v>
      </c>
      <c r="O331" s="13"/>
      <c r="P331" s="7">
        <f t="shared" si="177"/>
        <v>0</v>
      </c>
      <c r="Q331" s="7">
        <f t="shared" si="178"/>
        <v>3.062801763901496E-8</v>
      </c>
      <c r="R331" s="6">
        <f t="shared" si="179"/>
        <v>3.062801763901496E-8</v>
      </c>
      <c r="S331" s="6">
        <f t="shared" si="180"/>
        <v>3.062801763901496E-8</v>
      </c>
      <c r="T331" s="7">
        <f t="shared" si="181"/>
        <v>0</v>
      </c>
      <c r="U331" s="7">
        <f t="shared" si="182"/>
        <v>1.858065673750263E-6</v>
      </c>
      <c r="V331" s="7">
        <f t="shared" si="183"/>
        <v>7.7975928877201256E-2</v>
      </c>
      <c r="W331" s="6">
        <f t="shared" si="184"/>
        <v>7.7977786942875008E-2</v>
      </c>
      <c r="X331" s="6">
        <v>3.5599999999999998E-4</v>
      </c>
      <c r="Y331" s="6">
        <v>8.7252040000000003E-2</v>
      </c>
      <c r="Z331" s="12">
        <f t="shared" si="185"/>
        <v>15.208679775280899</v>
      </c>
      <c r="AA331" s="12">
        <f t="shared" si="186"/>
        <v>2.9361283595505622E-3</v>
      </c>
      <c r="AB331" s="6">
        <f t="shared" si="187"/>
        <v>99.991396624258698</v>
      </c>
      <c r="AC331" s="6">
        <f t="shared" si="190"/>
        <v>99.991396624258698</v>
      </c>
      <c r="AD331" s="6">
        <f t="shared" si="188"/>
        <v>10.629267873994689</v>
      </c>
    </row>
    <row r="332" spans="4:30">
      <c r="D332" s="6">
        <f t="shared" si="189"/>
        <v>34614888</v>
      </c>
      <c r="E332" s="12">
        <f t="shared" si="170"/>
        <v>1.4321849472581359E-4</v>
      </c>
      <c r="F332" s="12">
        <f t="shared" si="171"/>
        <v>4060768.5</v>
      </c>
      <c r="G332" s="6">
        <v>106437</v>
      </c>
      <c r="H332" s="6">
        <v>2707179</v>
      </c>
      <c r="I332" s="12">
        <f t="shared" si="172"/>
        <v>5414358</v>
      </c>
      <c r="J332" s="6">
        <v>72.697143999999994</v>
      </c>
      <c r="K332" s="12">
        <f t="shared" si="173"/>
        <v>581.57715199999996</v>
      </c>
      <c r="L332" s="6">
        <f t="shared" si="174"/>
        <v>34.614888000000001</v>
      </c>
      <c r="M332" s="6">
        <f t="shared" si="175"/>
        <v>5242880</v>
      </c>
      <c r="N332" s="13">
        <f t="shared" si="176"/>
        <v>9309.7845769566957</v>
      </c>
      <c r="O332" s="13"/>
      <c r="P332" s="7">
        <f t="shared" si="177"/>
        <v>0</v>
      </c>
      <c r="Q332" s="7">
        <f t="shared" si="178"/>
        <v>1.3632991881798821E-7</v>
      </c>
      <c r="R332" s="6">
        <f t="shared" si="179"/>
        <v>1.3632991881798821E-7</v>
      </c>
      <c r="S332" s="6">
        <f t="shared" si="180"/>
        <v>1.3632991881798821E-7</v>
      </c>
      <c r="T332" s="7">
        <f t="shared" si="181"/>
        <v>0</v>
      </c>
      <c r="U332" s="7">
        <f t="shared" si="182"/>
        <v>8.2705301220079456E-6</v>
      </c>
      <c r="V332" s="7">
        <f t="shared" si="183"/>
        <v>7.7975928877201256E-2</v>
      </c>
      <c r="W332" s="6">
        <f t="shared" si="184"/>
        <v>7.7984199407323262E-2</v>
      </c>
      <c r="X332" s="6">
        <v>3.5599999999999998E-4</v>
      </c>
      <c r="Y332" s="6">
        <v>8.7291199999999985E-2</v>
      </c>
      <c r="Z332" s="12">
        <f t="shared" si="185"/>
        <v>15.208870786516854</v>
      </c>
      <c r="AA332" s="12">
        <f t="shared" si="186"/>
        <v>1.3069149483146067E-2</v>
      </c>
      <c r="AB332" s="6">
        <f t="shared" si="187"/>
        <v>99.961705078983712</v>
      </c>
      <c r="AC332" s="6">
        <f t="shared" si="190"/>
        <v>99.961705078983712</v>
      </c>
      <c r="AD332" s="6">
        <f t="shared" si="188"/>
        <v>10.662014719326489</v>
      </c>
    </row>
    <row r="333" spans="4:30">
      <c r="D333" s="6">
        <f t="shared" si="189"/>
        <v>34651580</v>
      </c>
      <c r="E333" s="12">
        <f t="shared" si="170"/>
        <v>9.3077838245450312E-4</v>
      </c>
      <c r="F333" s="12">
        <f t="shared" si="171"/>
        <v>4018125</v>
      </c>
      <c r="G333" s="6">
        <v>125329</v>
      </c>
      <c r="H333" s="6">
        <v>2678750</v>
      </c>
      <c r="I333" s="12">
        <f t="shared" si="172"/>
        <v>5357500</v>
      </c>
      <c r="J333" s="6">
        <v>467.49798600000003</v>
      </c>
      <c r="K333" s="12">
        <f t="shared" si="173"/>
        <v>3739.9838880000002</v>
      </c>
      <c r="L333" s="6">
        <f t="shared" si="174"/>
        <v>34.651580000000003</v>
      </c>
      <c r="M333" s="6">
        <f t="shared" si="175"/>
        <v>5242880</v>
      </c>
      <c r="N333" s="13">
        <f t="shared" si="176"/>
        <v>1432.4928022256763</v>
      </c>
      <c r="O333" s="13"/>
      <c r="P333" s="7">
        <f t="shared" si="177"/>
        <v>0</v>
      </c>
      <c r="Q333" s="7">
        <f t="shared" si="178"/>
        <v>8.7670517673917139E-7</v>
      </c>
      <c r="R333" s="6">
        <f t="shared" si="179"/>
        <v>8.7670517673917139E-7</v>
      </c>
      <c r="S333" s="6">
        <f t="shared" si="180"/>
        <v>8.7670517673917139E-7</v>
      </c>
      <c r="T333" s="7">
        <f t="shared" si="181"/>
        <v>0</v>
      </c>
      <c r="U333" s="7">
        <f t="shared" si="182"/>
        <v>5.3185805692601204E-5</v>
      </c>
      <c r="V333" s="7">
        <f t="shared" si="183"/>
        <v>7.4252359239806817E-2</v>
      </c>
      <c r="W333" s="6">
        <f t="shared" si="184"/>
        <v>7.4305545045499424E-2</v>
      </c>
      <c r="X333" s="6">
        <v>3.39E-4</v>
      </c>
      <c r="Y333" s="6">
        <v>8.2603000000112989E-2</v>
      </c>
      <c r="Z333" s="12">
        <f t="shared" si="185"/>
        <v>15.803834808259586</v>
      </c>
      <c r="AA333" s="12">
        <f t="shared" si="186"/>
        <v>8.8259206796460182E-2</v>
      </c>
      <c r="AB333" s="6">
        <f t="shared" si="187"/>
        <v>99.741384903616762</v>
      </c>
      <c r="AC333" s="6">
        <f t="shared" si="190"/>
        <v>99.741384903616762</v>
      </c>
      <c r="AD333" s="6">
        <f t="shared" si="188"/>
        <v>10.044980151571025</v>
      </c>
    </row>
    <row r="334" spans="4:30">
      <c r="D334" s="6">
        <f t="shared" si="189"/>
        <v>35893404</v>
      </c>
      <c r="E334" s="12">
        <f t="shared" si="170"/>
        <v>0.94243185756880843</v>
      </c>
      <c r="F334" s="12">
        <f t="shared" si="171"/>
        <v>4415830.5</v>
      </c>
      <c r="G334" s="6">
        <v>28338</v>
      </c>
      <c r="H334" s="6">
        <v>2943887</v>
      </c>
      <c r="I334" s="12">
        <f t="shared" si="172"/>
        <v>5887774</v>
      </c>
      <c r="J334" s="6">
        <v>520202.41760300001</v>
      </c>
      <c r="K334" s="12">
        <f t="shared" si="173"/>
        <v>4161619.3408240001</v>
      </c>
      <c r="L334" s="6">
        <f t="shared" si="174"/>
        <v>35.893403999999997</v>
      </c>
      <c r="M334" s="6">
        <f t="shared" si="175"/>
        <v>5242880</v>
      </c>
      <c r="N334" s="13">
        <f t="shared" si="176"/>
        <v>1.4147795648302186</v>
      </c>
      <c r="O334" s="13"/>
      <c r="P334" s="7">
        <f t="shared" si="177"/>
        <v>0</v>
      </c>
      <c r="Q334" s="7">
        <f t="shared" si="178"/>
        <v>9.7554249670025821E-4</v>
      </c>
      <c r="R334" s="6">
        <f t="shared" si="179"/>
        <v>9.7554249670025821E-4</v>
      </c>
      <c r="S334" s="6">
        <f t="shared" si="180"/>
        <v>9.7554249670025821E-4</v>
      </c>
      <c r="T334" s="7">
        <f t="shared" si="181"/>
        <v>0</v>
      </c>
      <c r="U334" s="7">
        <f t="shared" si="182"/>
        <v>5.9181826514766084E-2</v>
      </c>
      <c r="V334" s="7">
        <f t="shared" si="183"/>
        <v>0.27882965578841912</v>
      </c>
      <c r="W334" s="6">
        <f t="shared" si="184"/>
        <v>0.33801148230318523</v>
      </c>
      <c r="X334" s="6">
        <v>1.273E-3</v>
      </c>
      <c r="Y334" s="6">
        <v>0.33485557777721203</v>
      </c>
      <c r="Z334" s="12">
        <f t="shared" si="185"/>
        <v>4.6251170463472109</v>
      </c>
      <c r="AA334" s="12">
        <f t="shared" si="186"/>
        <v>26.153145896772976</v>
      </c>
      <c r="AB334" s="6">
        <f t="shared" si="187"/>
        <v>23.366653833443976</v>
      </c>
      <c r="AC334" s="6">
        <f t="shared" si="190"/>
        <v>23.366653833443976</v>
      </c>
      <c r="AD334" s="6">
        <f t="shared" si="188"/>
        <v>0.94246736068195358</v>
      </c>
    </row>
    <row r="335" spans="4:30">
      <c r="D335" s="6">
        <f t="shared" si="189"/>
        <v>35995176</v>
      </c>
      <c r="E335" s="12">
        <f t="shared" si="170"/>
        <v>2.0898466481755178E-3</v>
      </c>
      <c r="F335" s="12">
        <f t="shared" si="171"/>
        <v>4362087</v>
      </c>
      <c r="G335" s="6">
        <v>54924</v>
      </c>
      <c r="H335" s="6">
        <v>2908058</v>
      </c>
      <c r="I335" s="12">
        <f t="shared" si="172"/>
        <v>5816116</v>
      </c>
      <c r="J335" s="6">
        <v>1139.511612</v>
      </c>
      <c r="K335" s="12">
        <f t="shared" si="173"/>
        <v>9116.0928960000001</v>
      </c>
      <c r="L335" s="6">
        <f t="shared" si="174"/>
        <v>35.995176000000001</v>
      </c>
      <c r="M335" s="6">
        <f t="shared" si="175"/>
        <v>5242880</v>
      </c>
      <c r="N335" s="13">
        <f t="shared" si="176"/>
        <v>638.00534574982464</v>
      </c>
      <c r="O335" s="13"/>
      <c r="P335" s="7">
        <f t="shared" si="177"/>
        <v>0</v>
      </c>
      <c r="Q335" s="7">
        <f t="shared" si="178"/>
        <v>2.1369412470469939E-6</v>
      </c>
      <c r="R335" s="6">
        <f t="shared" si="179"/>
        <v>2.1369412470469939E-6</v>
      </c>
      <c r="S335" s="6">
        <f t="shared" si="180"/>
        <v>2.1369412470469939E-6</v>
      </c>
      <c r="T335" s="7">
        <f t="shared" si="181"/>
        <v>0</v>
      </c>
      <c r="U335" s="7">
        <f t="shared" si="182"/>
        <v>1.2963872571698047E-4</v>
      </c>
      <c r="V335" s="7">
        <f t="shared" si="183"/>
        <v>5.037770685886598E-2</v>
      </c>
      <c r="W335" s="6">
        <f t="shared" si="184"/>
        <v>5.0507345584582961E-2</v>
      </c>
      <c r="X335" s="6">
        <v>2.3000000000000001E-4</v>
      </c>
      <c r="Y335" s="6">
        <v>5.636415384626E-2</v>
      </c>
      <c r="Z335" s="12">
        <f t="shared" si="185"/>
        <v>25.287460869565216</v>
      </c>
      <c r="AA335" s="12">
        <f t="shared" si="186"/>
        <v>0.31708149203478259</v>
      </c>
      <c r="AB335" s="6">
        <f t="shared" si="187"/>
        <v>99.070895109979574</v>
      </c>
      <c r="AC335" s="6">
        <f t="shared" si="190"/>
        <v>99.070895109979574</v>
      </c>
      <c r="AD335" s="6">
        <f t="shared" si="188"/>
        <v>10.391016030600206</v>
      </c>
    </row>
    <row r="336" spans="4:30">
      <c r="D336" s="6">
        <f t="shared" si="189"/>
        <v>38060788</v>
      </c>
      <c r="E336" s="12">
        <f t="shared" si="170"/>
        <v>0.37596004722434295</v>
      </c>
      <c r="F336" s="12">
        <f t="shared" si="171"/>
        <v>3953046</v>
      </c>
      <c r="G336" s="6">
        <v>321821</v>
      </c>
      <c r="H336" s="6">
        <v>2635364</v>
      </c>
      <c r="I336" s="12">
        <f t="shared" si="172"/>
        <v>5270728</v>
      </c>
      <c r="J336" s="6">
        <v>185773.420105</v>
      </c>
      <c r="K336" s="12">
        <f t="shared" si="173"/>
        <v>1486187.36084</v>
      </c>
      <c r="L336" s="6">
        <f t="shared" si="174"/>
        <v>38.060788000000002</v>
      </c>
      <c r="M336" s="6">
        <f t="shared" si="175"/>
        <v>5242880</v>
      </c>
      <c r="N336" s="13">
        <f t="shared" si="176"/>
        <v>3.5464761300492826</v>
      </c>
      <c r="O336" s="13"/>
      <c r="P336" s="7">
        <f t="shared" si="177"/>
        <v>0</v>
      </c>
      <c r="Q336" s="7">
        <f t="shared" si="178"/>
        <v>3.4838335989450522E-4</v>
      </c>
      <c r="R336" s="6">
        <f t="shared" si="179"/>
        <v>3.4838335989450522E-4</v>
      </c>
      <c r="S336" s="6">
        <f t="shared" si="180"/>
        <v>3.4838335989450522E-4</v>
      </c>
      <c r="T336" s="7">
        <f t="shared" si="181"/>
        <v>0</v>
      </c>
      <c r="U336" s="7">
        <f t="shared" si="182"/>
        <v>2.1134869711619469E-2</v>
      </c>
      <c r="V336" s="7">
        <f t="shared" si="183"/>
        <v>0.23524198768009594</v>
      </c>
      <c r="W336" s="6">
        <f t="shared" si="184"/>
        <v>0.2563768573917154</v>
      </c>
      <c r="X336" s="6">
        <v>1.0740000000000001E-3</v>
      </c>
      <c r="Y336" s="6">
        <v>0.2670299625</v>
      </c>
      <c r="Z336" s="12">
        <f t="shared" si="185"/>
        <v>4.907567970204842</v>
      </c>
      <c r="AA336" s="12">
        <f t="shared" si="186"/>
        <v>11.07029691500931</v>
      </c>
      <c r="AB336" s="6">
        <f t="shared" si="187"/>
        <v>67.562070773323541</v>
      </c>
      <c r="AC336" s="6">
        <f t="shared" si="190"/>
        <v>67.562070773323541</v>
      </c>
      <c r="AD336" s="6">
        <f t="shared" si="188"/>
        <v>3.9894793110659257</v>
      </c>
    </row>
    <row r="337" spans="4:30">
      <c r="D337" s="6">
        <f t="shared" si="189"/>
        <v>38169924</v>
      </c>
      <c r="E337" s="12">
        <f t="shared" si="170"/>
        <v>2.5682715894695757E-2</v>
      </c>
      <c r="F337" s="12">
        <f t="shared" si="171"/>
        <v>4612900.5</v>
      </c>
      <c r="G337" s="6">
        <v>63336</v>
      </c>
      <c r="H337" s="6">
        <v>3075267</v>
      </c>
      <c r="I337" s="12">
        <f t="shared" si="172"/>
        <v>6150534</v>
      </c>
      <c r="J337" s="6">
        <v>14808.976624000001</v>
      </c>
      <c r="K337" s="12">
        <f t="shared" si="173"/>
        <v>118471.81299200001</v>
      </c>
      <c r="L337" s="6">
        <f t="shared" si="174"/>
        <v>38.169924000000002</v>
      </c>
      <c r="M337" s="6">
        <f t="shared" si="175"/>
        <v>5242880</v>
      </c>
      <c r="N337" s="13">
        <f t="shared" si="176"/>
        <v>51.915589410413801</v>
      </c>
      <c r="O337" s="13"/>
      <c r="P337" s="7">
        <f t="shared" si="177"/>
        <v>0</v>
      </c>
      <c r="Q337" s="7">
        <f t="shared" si="178"/>
        <v>2.7771470374783986E-5</v>
      </c>
      <c r="R337" s="6">
        <f t="shared" si="179"/>
        <v>2.7771470374783986E-5</v>
      </c>
      <c r="S337" s="6">
        <f t="shared" si="180"/>
        <v>2.7771470374783986E-5</v>
      </c>
      <c r="T337" s="7">
        <f t="shared" si="181"/>
        <v>0</v>
      </c>
      <c r="U337" s="7">
        <f t="shared" si="182"/>
        <v>1.6847716499688564E-3</v>
      </c>
      <c r="V337" s="7">
        <f t="shared" si="183"/>
        <v>6.2424549803377409E-2</v>
      </c>
      <c r="W337" s="6">
        <f t="shared" si="184"/>
        <v>6.410932145334626E-2</v>
      </c>
      <c r="X337" s="6">
        <v>2.8499999999999999E-4</v>
      </c>
      <c r="Y337" s="6">
        <v>7.0721911764839995E-2</v>
      </c>
      <c r="Z337" s="12">
        <f t="shared" si="185"/>
        <v>21.580821052631581</v>
      </c>
      <c r="AA337" s="12">
        <f t="shared" si="186"/>
        <v>3.3255245752140357</v>
      </c>
      <c r="AB337" s="6">
        <f t="shared" si="187"/>
        <v>90.255624429900351</v>
      </c>
      <c r="AC337" s="6">
        <f t="shared" si="190"/>
        <v>90.255624429900351</v>
      </c>
      <c r="AD337" s="6">
        <f t="shared" si="188"/>
        <v>9.3501294669203805</v>
      </c>
    </row>
    <row r="338" spans="4:30">
      <c r="D338" s="6">
        <f t="shared" si="189"/>
        <v>38241056</v>
      </c>
      <c r="E338" s="12">
        <f t="shared" si="170"/>
        <v>0.1067061359900425</v>
      </c>
      <c r="F338" s="12">
        <f t="shared" si="171"/>
        <v>4269342</v>
      </c>
      <c r="G338" s="6">
        <v>204316</v>
      </c>
      <c r="H338" s="6">
        <v>2846228</v>
      </c>
      <c r="I338" s="12">
        <f t="shared" si="172"/>
        <v>5692456</v>
      </c>
      <c r="J338" s="6">
        <v>56945.623505000003</v>
      </c>
      <c r="K338" s="12">
        <f t="shared" si="173"/>
        <v>455564.98804000003</v>
      </c>
      <c r="L338" s="6">
        <f t="shared" si="174"/>
        <v>38.241056</v>
      </c>
      <c r="M338" s="6">
        <f t="shared" si="175"/>
        <v>5242880</v>
      </c>
      <c r="N338" s="13">
        <f t="shared" si="176"/>
        <v>12.495376399514234</v>
      </c>
      <c r="O338" s="13"/>
      <c r="P338" s="7">
        <f t="shared" si="177"/>
        <v>0</v>
      </c>
      <c r="Q338" s="7">
        <f t="shared" si="178"/>
        <v>1.0679088341457227E-4</v>
      </c>
      <c r="R338" s="6">
        <f t="shared" si="179"/>
        <v>1.0679088341457227E-4</v>
      </c>
      <c r="S338" s="6">
        <f t="shared" si="180"/>
        <v>1.0679088341457227E-4</v>
      </c>
      <c r="T338" s="7">
        <f t="shared" si="181"/>
        <v>0</v>
      </c>
      <c r="U338" s="7">
        <f t="shared" si="182"/>
        <v>6.4785281594367207E-3</v>
      </c>
      <c r="V338" s="7">
        <f t="shared" si="183"/>
        <v>0.11564969226730974</v>
      </c>
      <c r="W338" s="6">
        <f t="shared" si="184"/>
        <v>0.12212822042674647</v>
      </c>
      <c r="X338" s="6">
        <v>5.2800000000000004E-4</v>
      </c>
      <c r="Y338" s="6">
        <v>0.1345905</v>
      </c>
      <c r="Z338" s="12">
        <f t="shared" si="185"/>
        <v>10.781166666666666</v>
      </c>
      <c r="AA338" s="12">
        <f t="shared" si="186"/>
        <v>6.902499818787879</v>
      </c>
      <c r="AB338" s="6">
        <f t="shared" si="187"/>
        <v>79.774453898755254</v>
      </c>
      <c r="AC338" s="6">
        <f t="shared" si="190"/>
        <v>79.774453898755254</v>
      </c>
      <c r="AD338" s="6">
        <f t="shared" si="188"/>
        <v>9.2594050644388233</v>
      </c>
    </row>
    <row r="339" spans="4:30">
      <c r="D339" s="6">
        <f t="shared" si="189"/>
        <v>38324800</v>
      </c>
      <c r="E339" s="12">
        <f t="shared" si="170"/>
        <v>0.63386508848904266</v>
      </c>
      <c r="F339" s="12">
        <f t="shared" si="171"/>
        <v>4681800</v>
      </c>
      <c r="G339" s="6">
        <v>43520</v>
      </c>
      <c r="H339" s="6">
        <v>3121200</v>
      </c>
      <c r="I339" s="12">
        <f t="shared" si="172"/>
        <v>6242400</v>
      </c>
      <c r="J339" s="6">
        <v>370953.69641099998</v>
      </c>
      <c r="K339" s="12">
        <f t="shared" si="173"/>
        <v>2967629.5712879999</v>
      </c>
      <c r="L339" s="6">
        <f t="shared" si="174"/>
        <v>38.324800000000003</v>
      </c>
      <c r="M339" s="6">
        <f t="shared" si="175"/>
        <v>5242880</v>
      </c>
      <c r="N339" s="13">
        <f t="shared" si="176"/>
        <v>2.1034970335905827</v>
      </c>
      <c r="O339" s="13"/>
      <c r="P339" s="7">
        <f t="shared" si="177"/>
        <v>0</v>
      </c>
      <c r="Q339" s="7">
        <f t="shared" si="178"/>
        <v>6.9565438935186052E-4</v>
      </c>
      <c r="R339" s="6">
        <f t="shared" si="179"/>
        <v>6.9565438935186052E-4</v>
      </c>
      <c r="S339" s="6">
        <f t="shared" si="180"/>
        <v>6.9565438935186052E-4</v>
      </c>
      <c r="T339" s="7">
        <f t="shared" si="181"/>
        <v>0</v>
      </c>
      <c r="U339" s="7">
        <f t="shared" si="182"/>
        <v>4.2202259280465906E-2</v>
      </c>
      <c r="V339" s="7">
        <f t="shared" si="183"/>
        <v>0.3243886254694805</v>
      </c>
      <c r="W339" s="6">
        <f t="shared" si="184"/>
        <v>0.36659088474994639</v>
      </c>
      <c r="X339" s="6">
        <v>1.4809999999999999E-3</v>
      </c>
      <c r="Y339" s="6">
        <v>0.36764343999999999</v>
      </c>
      <c r="Z339" s="12">
        <f t="shared" si="185"/>
        <v>4.2149898717083056</v>
      </c>
      <c r="AA339" s="12">
        <f t="shared" si="186"/>
        <v>16.030409568064822</v>
      </c>
      <c r="AB339" s="6">
        <f t="shared" si="187"/>
        <v>53.028062839172144</v>
      </c>
      <c r="AC339" s="6">
        <f t="shared" si="190"/>
        <v>53.028062839172144</v>
      </c>
      <c r="AD339" s="6">
        <f t="shared" si="188"/>
        <v>0.2862978461015378</v>
      </c>
    </row>
    <row r="340" spans="4:30">
      <c r="D340" s="6">
        <f t="shared" si="189"/>
        <v>38642472</v>
      </c>
      <c r="E340" s="12">
        <f t="shared" si="170"/>
        <v>4.0996298797539861E-2</v>
      </c>
      <c r="F340" s="12">
        <f t="shared" si="171"/>
        <v>4722984</v>
      </c>
      <c r="G340" s="6">
        <v>42930</v>
      </c>
      <c r="H340" s="6">
        <v>3148656</v>
      </c>
      <c r="I340" s="12">
        <f t="shared" si="172"/>
        <v>6297312</v>
      </c>
      <c r="J340" s="6">
        <v>24203.107909999999</v>
      </c>
      <c r="K340" s="12">
        <f t="shared" si="173"/>
        <v>193624.86327999999</v>
      </c>
      <c r="L340" s="6">
        <f t="shared" si="174"/>
        <v>38.642471999999998</v>
      </c>
      <c r="M340" s="6">
        <f t="shared" si="175"/>
        <v>5242880</v>
      </c>
      <c r="N340" s="13">
        <f t="shared" si="176"/>
        <v>32.523261183113078</v>
      </c>
      <c r="O340" s="13"/>
      <c r="P340" s="7">
        <f t="shared" si="177"/>
        <v>0</v>
      </c>
      <c r="Q340" s="7">
        <f t="shared" si="178"/>
        <v>4.5388409433433974E-5</v>
      </c>
      <c r="R340" s="6">
        <f t="shared" si="179"/>
        <v>4.5388409433433974E-5</v>
      </c>
      <c r="S340" s="6">
        <f t="shared" si="180"/>
        <v>4.5388409433433974E-5</v>
      </c>
      <c r="T340" s="7">
        <f t="shared" si="181"/>
        <v>0</v>
      </c>
      <c r="U340" s="7">
        <f t="shared" si="182"/>
        <v>2.7535130268097436E-3</v>
      </c>
      <c r="V340" s="7">
        <f t="shared" si="183"/>
        <v>0.14259081376139893</v>
      </c>
      <c r="W340" s="6">
        <f t="shared" si="184"/>
        <v>0.14534432678820866</v>
      </c>
      <c r="X340" s="6">
        <v>6.5099999999999999E-4</v>
      </c>
      <c r="Y340" s="6">
        <v>0.15473546666673899</v>
      </c>
      <c r="Z340" s="12">
        <f t="shared" si="185"/>
        <v>9.6732903225806446</v>
      </c>
      <c r="AA340" s="12">
        <f t="shared" si="186"/>
        <v>2.3794146025192013</v>
      </c>
      <c r="AB340" s="6">
        <f t="shared" si="187"/>
        <v>93.027894096246712</v>
      </c>
      <c r="AC340" s="6">
        <f t="shared" si="190"/>
        <v>93.027894096246712</v>
      </c>
      <c r="AD340" s="6">
        <f t="shared" si="188"/>
        <v>6.0691579511996832</v>
      </c>
    </row>
    <row r="341" spans="4:30">
      <c r="D341" s="6">
        <f t="shared" si="189"/>
        <v>38948220</v>
      </c>
      <c r="E341" s="12">
        <f t="shared" si="170"/>
        <v>3.5336329216362754E-2</v>
      </c>
      <c r="F341" s="12">
        <f t="shared" si="171"/>
        <v>4813005</v>
      </c>
      <c r="G341" s="6">
        <v>22209</v>
      </c>
      <c r="H341" s="6">
        <v>3208670</v>
      </c>
      <c r="I341" s="12">
        <f t="shared" si="172"/>
        <v>6417340</v>
      </c>
      <c r="J341" s="6">
        <v>21259.241150000002</v>
      </c>
      <c r="K341" s="12">
        <f t="shared" si="173"/>
        <v>170073.92920000001</v>
      </c>
      <c r="L341" s="6">
        <f t="shared" si="174"/>
        <v>38.948219999999999</v>
      </c>
      <c r="M341" s="6">
        <f t="shared" si="175"/>
        <v>5242880</v>
      </c>
      <c r="N341" s="13">
        <f t="shared" si="176"/>
        <v>37.73264973759423</v>
      </c>
      <c r="O341" s="13"/>
      <c r="P341" s="7">
        <f t="shared" si="177"/>
        <v>0</v>
      </c>
      <c r="Q341" s="7">
        <f t="shared" si="178"/>
        <v>3.9867737033954656E-5</v>
      </c>
      <c r="R341" s="6">
        <f t="shared" si="179"/>
        <v>3.9867737033954656E-5</v>
      </c>
      <c r="S341" s="6">
        <f t="shared" si="180"/>
        <v>3.9867737033954656E-5</v>
      </c>
      <c r="T341" s="7">
        <f t="shared" si="181"/>
        <v>0</v>
      </c>
      <c r="U341" s="7">
        <f t="shared" si="182"/>
        <v>2.4185983744025195E-3</v>
      </c>
      <c r="V341" s="7">
        <f t="shared" si="183"/>
        <v>7.030975609433035E-2</v>
      </c>
      <c r="W341" s="6">
        <f t="shared" si="184"/>
        <v>7.2728354468732867E-2</v>
      </c>
      <c r="X341" s="6">
        <v>3.21E-4</v>
      </c>
      <c r="Y341" s="6">
        <v>7.8876833333261995E-2</v>
      </c>
      <c r="Z341" s="12">
        <f t="shared" si="185"/>
        <v>19.99171339563863</v>
      </c>
      <c r="AA341" s="12">
        <f t="shared" si="186"/>
        <v>4.2386025968847356</v>
      </c>
      <c r="AB341" s="6">
        <f t="shared" si="187"/>
        <v>87.580144226182341</v>
      </c>
      <c r="AC341" s="6">
        <f t="shared" si="190"/>
        <v>87.580144226182341</v>
      </c>
      <c r="AD341" s="6">
        <f t="shared" si="188"/>
        <v>7.7950376615035104</v>
      </c>
    </row>
    <row r="342" spans="4:30">
      <c r="D342" s="6">
        <f t="shared" si="189"/>
        <v>38958456</v>
      </c>
      <c r="E342" s="12">
        <f t="shared" si="170"/>
        <v>2.2173358028896147E-2</v>
      </c>
      <c r="F342" s="12">
        <f t="shared" si="171"/>
        <v>4756482</v>
      </c>
      <c r="G342" s="6">
        <v>45330</v>
      </c>
      <c r="H342" s="6">
        <v>3170988</v>
      </c>
      <c r="I342" s="12">
        <f t="shared" si="172"/>
        <v>6341976</v>
      </c>
      <c r="J342" s="6">
        <v>13183.397293</v>
      </c>
      <c r="K342" s="12">
        <f t="shared" si="173"/>
        <v>105467.178344</v>
      </c>
      <c r="L342" s="6">
        <f t="shared" si="174"/>
        <v>38.958455999999998</v>
      </c>
      <c r="M342" s="6">
        <f t="shared" si="175"/>
        <v>5242880</v>
      </c>
      <c r="N342" s="13">
        <f t="shared" si="176"/>
        <v>60.132224067989334</v>
      </c>
      <c r="O342" s="13"/>
      <c r="P342" s="7">
        <f t="shared" si="177"/>
        <v>0</v>
      </c>
      <c r="Q342" s="7">
        <f t="shared" si="178"/>
        <v>2.4722999884286728E-5</v>
      </c>
      <c r="R342" s="6">
        <f t="shared" si="179"/>
        <v>2.4722999884286728E-5</v>
      </c>
      <c r="S342" s="6">
        <f t="shared" si="180"/>
        <v>2.4722999884286728E-5</v>
      </c>
      <c r="T342" s="7">
        <f t="shared" si="181"/>
        <v>0</v>
      </c>
      <c r="U342" s="7">
        <f t="shared" si="182"/>
        <v>1.499834497241797E-3</v>
      </c>
      <c r="V342" s="7">
        <f t="shared" si="183"/>
        <v>5.6948712101326758E-2</v>
      </c>
      <c r="W342" s="6">
        <f t="shared" si="184"/>
        <v>5.8448546598568553E-2</v>
      </c>
      <c r="X342" s="6">
        <v>2.5999999999999998E-4</v>
      </c>
      <c r="Y342" s="6">
        <v>6.4868266666579993E-2</v>
      </c>
      <c r="Z342" s="12">
        <f t="shared" si="185"/>
        <v>24.392215384615387</v>
      </c>
      <c r="AA342" s="12">
        <f t="shared" si="186"/>
        <v>3.2451439490461542</v>
      </c>
      <c r="AB342" s="6">
        <f t="shared" si="187"/>
        <v>90.49115389065895</v>
      </c>
      <c r="AC342" s="6">
        <f t="shared" si="190"/>
        <v>90.49115389065895</v>
      </c>
      <c r="AD342" s="6">
        <f t="shared" si="188"/>
        <v>9.8965494191613228</v>
      </c>
    </row>
    <row r="343" spans="4:30">
      <c r="D343" s="6">
        <f t="shared" si="189"/>
        <v>39206012</v>
      </c>
      <c r="E343" s="12">
        <f t="shared" si="170"/>
        <v>0.64779523272787753</v>
      </c>
      <c r="F343" s="12">
        <f t="shared" si="171"/>
        <v>4127221.5</v>
      </c>
      <c r="G343" s="6">
        <v>309412</v>
      </c>
      <c r="H343" s="6">
        <v>2751481</v>
      </c>
      <c r="I343" s="12">
        <f t="shared" si="172"/>
        <v>5502962</v>
      </c>
      <c r="J343" s="6">
        <v>334199.30151399999</v>
      </c>
      <c r="K343" s="12">
        <f t="shared" si="173"/>
        <v>2673594.4121119999</v>
      </c>
      <c r="L343" s="6">
        <f t="shared" si="174"/>
        <v>39.206012000000001</v>
      </c>
      <c r="M343" s="6">
        <f t="shared" si="175"/>
        <v>5242880</v>
      </c>
      <c r="N343" s="13">
        <f t="shared" si="176"/>
        <v>2.0582635777028528</v>
      </c>
      <c r="O343" s="13"/>
      <c r="P343" s="7">
        <f t="shared" si="177"/>
        <v>0</v>
      </c>
      <c r="Q343" s="7">
        <f t="shared" si="178"/>
        <v>6.2672838487894361E-4</v>
      </c>
      <c r="R343" s="6">
        <f t="shared" si="179"/>
        <v>6.2672838487894361E-4</v>
      </c>
      <c r="S343" s="6">
        <f t="shared" si="180"/>
        <v>6.2672838487894361E-4</v>
      </c>
      <c r="T343" s="7">
        <f t="shared" si="181"/>
        <v>0</v>
      </c>
      <c r="U343" s="7">
        <f t="shared" si="182"/>
        <v>3.8020824998648541E-2</v>
      </c>
      <c r="V343" s="7">
        <f t="shared" si="183"/>
        <v>0.61504609069432903</v>
      </c>
      <c r="W343" s="6">
        <f t="shared" si="184"/>
        <v>0.65306691569297759</v>
      </c>
      <c r="X343" s="6">
        <v>2.8080000000000002E-3</v>
      </c>
      <c r="Y343" s="6">
        <v>0.65586456000000004</v>
      </c>
      <c r="Z343" s="12">
        <f t="shared" si="185"/>
        <v>1.9597443019943017</v>
      </c>
      <c r="AA343" s="12">
        <f t="shared" si="186"/>
        <v>7.6170780971851846</v>
      </c>
      <c r="AB343" s="6">
        <f t="shared" si="187"/>
        <v>77.680613074111704</v>
      </c>
      <c r="AC343" s="6">
        <f t="shared" si="190"/>
        <v>77.680613074111704</v>
      </c>
      <c r="AD343" s="6">
        <f t="shared" si="188"/>
        <v>0.42655823742366117</v>
      </c>
    </row>
    <row r="344" spans="4:30">
      <c r="D344" s="6">
        <f t="shared" si="189"/>
        <v>39523576</v>
      </c>
      <c r="E344" s="12">
        <f t="shared" si="170"/>
        <v>6.5189873767419346E-2</v>
      </c>
      <c r="F344" s="12">
        <f t="shared" si="171"/>
        <v>4631847</v>
      </c>
      <c r="G344" s="6">
        <v>123440</v>
      </c>
      <c r="H344" s="6">
        <v>3087898</v>
      </c>
      <c r="I344" s="12">
        <f t="shared" si="172"/>
        <v>6175796</v>
      </c>
      <c r="J344" s="6">
        <v>37743.690154999997</v>
      </c>
      <c r="K344" s="12">
        <f t="shared" si="173"/>
        <v>301949.52123999997</v>
      </c>
      <c r="L344" s="6">
        <f t="shared" si="174"/>
        <v>39.523575999999998</v>
      </c>
      <c r="M344" s="6">
        <f t="shared" si="175"/>
        <v>5242880</v>
      </c>
      <c r="N344" s="13">
        <f t="shared" si="176"/>
        <v>20.453074323940598</v>
      </c>
      <c r="O344" s="13"/>
      <c r="P344" s="7">
        <f t="shared" si="177"/>
        <v>0</v>
      </c>
      <c r="Q344" s="7">
        <f t="shared" si="178"/>
        <v>7.0781242997970472E-5</v>
      </c>
      <c r="R344" s="6">
        <f t="shared" si="179"/>
        <v>7.0781242997970472E-5</v>
      </c>
      <c r="S344" s="6">
        <f t="shared" si="180"/>
        <v>7.0781242997970472E-5</v>
      </c>
      <c r="T344" s="7">
        <f t="shared" si="181"/>
        <v>0</v>
      </c>
      <c r="U344" s="7">
        <f t="shared" si="182"/>
        <v>4.2939833556963703E-3</v>
      </c>
      <c r="V344" s="7">
        <f t="shared" si="183"/>
        <v>7.4252359239806817E-2</v>
      </c>
      <c r="W344" s="6">
        <f t="shared" si="184"/>
        <v>7.8546342595503194E-2</v>
      </c>
      <c r="X344" s="6">
        <v>3.39E-4</v>
      </c>
      <c r="Y344" s="6">
        <v>8.7819833333484004E-2</v>
      </c>
      <c r="Z344" s="12">
        <f t="shared" si="185"/>
        <v>18.217687315634219</v>
      </c>
      <c r="AA344" s="12">
        <f t="shared" si="186"/>
        <v>7.1256524186430674</v>
      </c>
      <c r="AB344" s="6">
        <f t="shared" si="187"/>
        <v>79.12057728673436</v>
      </c>
      <c r="AC344" s="6">
        <f t="shared" si="190"/>
        <v>79.12057728673436</v>
      </c>
      <c r="AD344" s="6">
        <f t="shared" si="188"/>
        <v>10.559676995475471</v>
      </c>
    </row>
    <row r="345" spans="4:30">
      <c r="D345" s="6">
        <f t="shared" si="189"/>
        <v>39536280</v>
      </c>
      <c r="E345" s="12">
        <f t="shared" si="170"/>
        <v>0.33310587236395311</v>
      </c>
      <c r="F345" s="12">
        <f t="shared" si="171"/>
        <v>4919535</v>
      </c>
      <c r="G345" s="6">
        <v>9000</v>
      </c>
      <c r="H345" s="6">
        <v>3279690</v>
      </c>
      <c r="I345" s="12">
        <f t="shared" si="172"/>
        <v>6559380</v>
      </c>
      <c r="J345" s="6">
        <v>204840.749725</v>
      </c>
      <c r="K345" s="12">
        <f t="shared" si="173"/>
        <v>1638725.9978</v>
      </c>
      <c r="L345" s="6">
        <f t="shared" si="174"/>
        <v>39.536279999999998</v>
      </c>
      <c r="M345" s="6">
        <f t="shared" si="175"/>
        <v>5242880</v>
      </c>
      <c r="N345" s="13">
        <f t="shared" si="176"/>
        <v>4.0027313954901604</v>
      </c>
      <c r="O345" s="13"/>
      <c r="P345" s="7">
        <f t="shared" si="177"/>
        <v>0</v>
      </c>
      <c r="Q345" s="7">
        <f t="shared" si="178"/>
        <v>3.841405761500767E-4</v>
      </c>
      <c r="R345" s="6">
        <f t="shared" si="179"/>
        <v>3.841405761500767E-4</v>
      </c>
      <c r="S345" s="6">
        <f t="shared" si="180"/>
        <v>3.841405761500767E-4</v>
      </c>
      <c r="T345" s="7">
        <f t="shared" si="181"/>
        <v>0</v>
      </c>
      <c r="U345" s="7">
        <f t="shared" si="182"/>
        <v>2.3304101063658066E-2</v>
      </c>
      <c r="V345" s="7">
        <f t="shared" si="183"/>
        <v>0.11608775928347377</v>
      </c>
      <c r="W345" s="6">
        <f t="shared" si="184"/>
        <v>0.13939186034713183</v>
      </c>
      <c r="X345" s="6">
        <v>5.2999999999999998E-4</v>
      </c>
      <c r="Y345" s="6">
        <v>0.14414675000000002</v>
      </c>
      <c r="Z345" s="12">
        <f t="shared" si="185"/>
        <v>12.376188679245283</v>
      </c>
      <c r="AA345" s="12">
        <f t="shared" si="186"/>
        <v>24.735486759245283</v>
      </c>
      <c r="AB345" s="6">
        <f t="shared" si="187"/>
        <v>27.52064600941949</v>
      </c>
      <c r="AC345" s="6">
        <f t="shared" si="190"/>
        <v>27.52064600941949</v>
      </c>
      <c r="AD345" s="6">
        <f t="shared" si="188"/>
        <v>3.298645063359519</v>
      </c>
    </row>
    <row r="346" spans="4:30">
      <c r="D346" s="6">
        <f t="shared" si="189"/>
        <v>39858240</v>
      </c>
      <c r="E346" s="12">
        <f t="shared" si="170"/>
        <v>0.56414508731710866</v>
      </c>
      <c r="F346" s="12">
        <f t="shared" si="171"/>
        <v>4681740</v>
      </c>
      <c r="G346" s="6">
        <v>120216</v>
      </c>
      <c r="H346" s="6">
        <v>3121160</v>
      </c>
      <c r="I346" s="12">
        <f t="shared" si="172"/>
        <v>6242320</v>
      </c>
      <c r="J346" s="6">
        <v>330147.57763700001</v>
      </c>
      <c r="K346" s="12">
        <f t="shared" si="173"/>
        <v>2641180.6210960001</v>
      </c>
      <c r="L346" s="6">
        <f t="shared" si="174"/>
        <v>39.858240000000002</v>
      </c>
      <c r="M346" s="6">
        <f t="shared" si="175"/>
        <v>5242880</v>
      </c>
      <c r="N346" s="13">
        <f t="shared" si="176"/>
        <v>2.3634582012833523</v>
      </c>
      <c r="O346" s="13"/>
      <c r="P346" s="7">
        <f t="shared" si="177"/>
        <v>0</v>
      </c>
      <c r="Q346" s="7">
        <f t="shared" si="178"/>
        <v>6.1913013332693886E-4</v>
      </c>
      <c r="R346" s="6">
        <f t="shared" si="179"/>
        <v>6.1913013332693886E-4</v>
      </c>
      <c r="S346" s="6">
        <f t="shared" si="180"/>
        <v>6.1913013332693886E-4</v>
      </c>
      <c r="T346" s="7">
        <f t="shared" si="181"/>
        <v>0</v>
      </c>
      <c r="U346" s="7">
        <f t="shared" si="182"/>
        <v>3.7559872854905627E-2</v>
      </c>
      <c r="V346" s="7">
        <f t="shared" si="183"/>
        <v>0.37301406426369033</v>
      </c>
      <c r="W346" s="6">
        <f t="shared" si="184"/>
        <v>0.41057393711859597</v>
      </c>
      <c r="X346" s="6">
        <v>1.7030000000000001E-3</v>
      </c>
      <c r="Y346" s="6">
        <v>0.41696535833390103</v>
      </c>
      <c r="Z346" s="12">
        <f t="shared" si="185"/>
        <v>3.6654844392248971</v>
      </c>
      <c r="AA346" s="12">
        <f t="shared" si="186"/>
        <v>12.407190234156195</v>
      </c>
      <c r="AB346" s="6">
        <f t="shared" si="187"/>
        <v>63.644736739463369</v>
      </c>
      <c r="AC346" s="6">
        <f t="shared" si="190"/>
        <v>63.644736739463369</v>
      </c>
      <c r="AD346" s="6">
        <f t="shared" si="188"/>
        <v>1.5328422583697909</v>
      </c>
    </row>
    <row r="347" spans="4:30">
      <c r="D347" s="6">
        <f t="shared" si="189"/>
        <v>40526976</v>
      </c>
      <c r="E347" s="12">
        <f t="shared" si="170"/>
        <v>0.11535945215237954</v>
      </c>
      <c r="F347" s="12">
        <f t="shared" si="171"/>
        <v>4532472</v>
      </c>
      <c r="G347" s="6">
        <v>213360</v>
      </c>
      <c r="H347" s="6">
        <v>3021648</v>
      </c>
      <c r="I347" s="12">
        <f t="shared" si="172"/>
        <v>6043296</v>
      </c>
      <c r="J347" s="6">
        <v>65357.935852000002</v>
      </c>
      <c r="K347" s="12">
        <f t="shared" si="173"/>
        <v>522863.48681600002</v>
      </c>
      <c r="L347" s="6">
        <f t="shared" si="174"/>
        <v>40.526975999999998</v>
      </c>
      <c r="M347" s="6">
        <f t="shared" si="175"/>
        <v>5242880</v>
      </c>
      <c r="N347" s="13">
        <f t="shared" si="176"/>
        <v>11.558076156361413</v>
      </c>
      <c r="O347" s="13"/>
      <c r="P347" s="7">
        <f t="shared" si="177"/>
        <v>0</v>
      </c>
      <c r="Q347" s="7">
        <f t="shared" si="178"/>
        <v>1.2256660438839855E-4</v>
      </c>
      <c r="R347" s="6">
        <f t="shared" si="179"/>
        <v>1.2256660438839855E-4</v>
      </c>
      <c r="S347" s="6">
        <f t="shared" si="180"/>
        <v>1.2256660438839855E-4</v>
      </c>
      <c r="T347" s="7">
        <f t="shared" si="181"/>
        <v>0</v>
      </c>
      <c r="U347" s="7">
        <f t="shared" si="182"/>
        <v>7.4355710201796802E-3</v>
      </c>
      <c r="V347" s="7">
        <f t="shared" si="183"/>
        <v>9.2432140410614982E-2</v>
      </c>
      <c r="W347" s="6">
        <f t="shared" si="184"/>
        <v>9.9867711430794662E-2</v>
      </c>
      <c r="X347" s="6">
        <v>4.2200000000000001E-4</v>
      </c>
      <c r="Y347" s="6">
        <v>0.11090543636359801</v>
      </c>
      <c r="Z347" s="12">
        <f t="shared" si="185"/>
        <v>14.320606635071089</v>
      </c>
      <c r="AA347" s="12">
        <f t="shared" si="186"/>
        <v>9.9121040154691951</v>
      </c>
      <c r="AB347" s="6">
        <f t="shared" si="187"/>
        <v>70.955780950616457</v>
      </c>
      <c r="AC347" s="6">
        <f t="shared" si="190"/>
        <v>70.955780950616457</v>
      </c>
      <c r="AD347" s="6">
        <f t="shared" si="188"/>
        <v>9.9523750094780823</v>
      </c>
    </row>
    <row r="348" spans="4:30">
      <c r="D348" s="6">
        <f t="shared" si="189"/>
        <v>40748360</v>
      </c>
      <c r="E348" s="12">
        <f t="shared" si="170"/>
        <v>0.45409256879393567</v>
      </c>
      <c r="F348" s="12">
        <f t="shared" si="171"/>
        <v>4112902.5</v>
      </c>
      <c r="G348" s="6">
        <v>392257</v>
      </c>
      <c r="H348" s="6">
        <v>2741935</v>
      </c>
      <c r="I348" s="12">
        <f t="shared" si="172"/>
        <v>5483870</v>
      </c>
      <c r="J348" s="6">
        <v>233454.80767800001</v>
      </c>
      <c r="K348" s="12">
        <f t="shared" si="173"/>
        <v>1867638.4614240001</v>
      </c>
      <c r="L348" s="6">
        <f t="shared" si="174"/>
        <v>40.748359999999998</v>
      </c>
      <c r="M348" s="6">
        <f t="shared" si="175"/>
        <v>5242880</v>
      </c>
      <c r="N348" s="13">
        <f t="shared" si="176"/>
        <v>2.9362588709052218</v>
      </c>
      <c r="O348" s="13"/>
      <c r="P348" s="7">
        <f t="shared" si="177"/>
        <v>0</v>
      </c>
      <c r="Q348" s="7">
        <f t="shared" si="178"/>
        <v>4.3780089873146589E-4</v>
      </c>
      <c r="R348" s="6">
        <f t="shared" si="179"/>
        <v>4.3780089873146589E-4</v>
      </c>
      <c r="S348" s="6">
        <f t="shared" si="180"/>
        <v>4.3780089873146589E-4</v>
      </c>
      <c r="T348" s="7">
        <f t="shared" si="181"/>
        <v>0</v>
      </c>
      <c r="U348" s="7">
        <f t="shared" si="182"/>
        <v>2.6559434288484167E-2</v>
      </c>
      <c r="V348" s="7">
        <f t="shared" si="183"/>
        <v>0.1439050148098911</v>
      </c>
      <c r="W348" s="6">
        <f t="shared" si="184"/>
        <v>0.17046444909837527</v>
      </c>
      <c r="X348" s="6">
        <v>6.5700000000000003E-4</v>
      </c>
      <c r="Y348" s="6">
        <v>0.182536499999781</v>
      </c>
      <c r="Z348" s="12">
        <f t="shared" si="185"/>
        <v>8.3468340943683401</v>
      </c>
      <c r="AA348" s="12">
        <f t="shared" si="186"/>
        <v>22.741412011251139</v>
      </c>
      <c r="AB348" s="6">
        <f t="shared" si="187"/>
        <v>33.363637940416154</v>
      </c>
      <c r="AC348" s="6">
        <f t="shared" si="190"/>
        <v>33.363637940416154</v>
      </c>
      <c r="AD348" s="6">
        <f t="shared" si="188"/>
        <v>6.6134997117947432</v>
      </c>
    </row>
    <row r="349" spans="4:30">
      <c r="D349" s="6">
        <f t="shared" si="189"/>
        <v>41604352</v>
      </c>
      <c r="E349" s="12">
        <f t="shared" si="170"/>
        <v>0.50630912372787629</v>
      </c>
      <c r="F349" s="12">
        <f t="shared" si="171"/>
        <v>3493764</v>
      </c>
      <c r="G349" s="6">
        <v>682712</v>
      </c>
      <c r="H349" s="6">
        <v>2329176</v>
      </c>
      <c r="I349" s="12">
        <f t="shared" si="172"/>
        <v>4658352</v>
      </c>
      <c r="J349" s="6">
        <v>221115.573669</v>
      </c>
      <c r="K349" s="12">
        <f t="shared" si="173"/>
        <v>1768924.589352</v>
      </c>
      <c r="L349" s="6">
        <f t="shared" si="174"/>
        <v>41.604351999999999</v>
      </c>
      <c r="M349" s="6">
        <f t="shared" si="175"/>
        <v>5242880</v>
      </c>
      <c r="N349" s="13">
        <f t="shared" si="176"/>
        <v>2.6334373031167297</v>
      </c>
      <c r="O349" s="13"/>
      <c r="P349" s="7">
        <f t="shared" si="177"/>
        <v>0</v>
      </c>
      <c r="Q349" s="7">
        <f t="shared" si="178"/>
        <v>4.1466096945552174E-4</v>
      </c>
      <c r="R349" s="6">
        <f t="shared" si="179"/>
        <v>4.1466096945552174E-4</v>
      </c>
      <c r="S349" s="6">
        <f t="shared" si="180"/>
        <v>4.1466096945552174E-4</v>
      </c>
      <c r="T349" s="7">
        <f t="shared" si="181"/>
        <v>0</v>
      </c>
      <c r="U349" s="7">
        <f t="shared" si="182"/>
        <v>2.5155637647533053E-2</v>
      </c>
      <c r="V349" s="7">
        <f t="shared" si="183"/>
        <v>0.15748509231097671</v>
      </c>
      <c r="W349" s="6">
        <f t="shared" si="184"/>
        <v>0.18264072995850977</v>
      </c>
      <c r="X349" s="6">
        <v>7.1900000000000002E-4</v>
      </c>
      <c r="Y349" s="6">
        <v>0.19864531999999999</v>
      </c>
      <c r="Z349" s="12">
        <f t="shared" si="185"/>
        <v>6.478931849791377</v>
      </c>
      <c r="AA349" s="12">
        <f t="shared" si="186"/>
        <v>19.682053845363004</v>
      </c>
      <c r="AB349" s="6">
        <f t="shared" si="187"/>
        <v>42.328098823988633</v>
      </c>
      <c r="AC349" s="6">
        <f t="shared" si="190"/>
        <v>42.328098823988633</v>
      </c>
      <c r="AD349" s="6">
        <f t="shared" si="188"/>
        <v>8.0568674064358596</v>
      </c>
    </row>
    <row r="350" spans="4:30">
      <c r="D350" s="6">
        <f t="shared" si="189"/>
        <v>41808688</v>
      </c>
      <c r="E350" s="12">
        <f t="shared" si="170"/>
        <v>0.29641079166327844</v>
      </c>
      <c r="F350" s="12">
        <f t="shared" si="171"/>
        <v>5072713.5</v>
      </c>
      <c r="G350" s="6">
        <v>61349</v>
      </c>
      <c r="H350" s="6">
        <v>3381809</v>
      </c>
      <c r="I350" s="12">
        <f t="shared" si="172"/>
        <v>6763618</v>
      </c>
      <c r="J350" s="6">
        <v>187950.87805199999</v>
      </c>
      <c r="K350" s="12">
        <f t="shared" si="173"/>
        <v>1503607.0244159999</v>
      </c>
      <c r="L350" s="6">
        <f t="shared" si="174"/>
        <v>41.808687999999997</v>
      </c>
      <c r="M350" s="6">
        <f t="shared" si="175"/>
        <v>5242880</v>
      </c>
      <c r="N350" s="13">
        <f t="shared" si="176"/>
        <v>4.498261773302759</v>
      </c>
      <c r="O350" s="13">
        <f>4/3</f>
        <v>1.3333333333333333</v>
      </c>
      <c r="P350" s="7">
        <f t="shared" si="177"/>
        <v>0</v>
      </c>
      <c r="Q350" s="7">
        <f t="shared" si="178"/>
        <v>3.5246677567689263E-4</v>
      </c>
      <c r="R350" s="6">
        <f t="shared" si="179"/>
        <v>3.5246677567689263E-4</v>
      </c>
      <c r="S350" s="6">
        <f t="shared" si="180"/>
        <v>3.5246677567689263E-4</v>
      </c>
      <c r="T350" s="7">
        <f t="shared" si="181"/>
        <v>0</v>
      </c>
      <c r="U350" s="7">
        <f t="shared" si="182"/>
        <v>2.1382592394371201E-2</v>
      </c>
      <c r="V350" s="7">
        <f t="shared" si="183"/>
        <v>0.15551379073823846</v>
      </c>
      <c r="W350" s="6">
        <f t="shared" si="184"/>
        <v>0.17689638313260966</v>
      </c>
      <c r="X350" s="6">
        <v>7.1000000000000002E-4</v>
      </c>
      <c r="Y350" s="6">
        <v>0.18493133333357004</v>
      </c>
      <c r="Z350" s="12">
        <f t="shared" si="185"/>
        <v>9.5262225352112679</v>
      </c>
      <c r="AA350" s="12">
        <f t="shared" si="186"/>
        <v>16.94205097933521</v>
      </c>
      <c r="AB350" s="6">
        <f t="shared" si="187"/>
        <v>50.356792158184135</v>
      </c>
      <c r="AC350" s="6">
        <f t="shared" si="190"/>
        <v>50.356792158184135</v>
      </c>
      <c r="AD350" s="6">
        <f t="shared" si="188"/>
        <v>4.3448290001063938</v>
      </c>
    </row>
    <row r="351" spans="4:30">
      <c r="D351" s="6">
        <f t="shared" si="189"/>
        <v>42330644</v>
      </c>
      <c r="E351" s="12">
        <f t="shared" si="170"/>
        <v>0.43183621816920537</v>
      </c>
      <c r="F351" s="12">
        <f t="shared" si="171"/>
        <v>4635970.5</v>
      </c>
      <c r="G351" s="6">
        <v>262144</v>
      </c>
      <c r="H351" s="6">
        <v>3090647</v>
      </c>
      <c r="I351" s="12">
        <f t="shared" si="172"/>
        <v>6181294</v>
      </c>
      <c r="J351" s="6">
        <v>250247.496033</v>
      </c>
      <c r="K351" s="12">
        <f t="shared" si="173"/>
        <v>2001979.968264</v>
      </c>
      <c r="L351" s="6">
        <f t="shared" si="174"/>
        <v>42.330643999999999</v>
      </c>
      <c r="M351" s="6">
        <f t="shared" si="175"/>
        <v>5242880</v>
      </c>
      <c r="N351" s="13">
        <f t="shared" si="176"/>
        <v>3.0875903345626665</v>
      </c>
      <c r="O351" s="13"/>
      <c r="P351" s="7">
        <f t="shared" si="177"/>
        <v>0</v>
      </c>
      <c r="Q351" s="7">
        <f t="shared" si="178"/>
        <v>4.692924500388037E-4</v>
      </c>
      <c r="R351" s="6">
        <f t="shared" si="179"/>
        <v>4.692924500388037E-4</v>
      </c>
      <c r="S351" s="6">
        <f t="shared" si="180"/>
        <v>4.692924500388037E-4</v>
      </c>
      <c r="T351" s="7">
        <f t="shared" si="181"/>
        <v>0</v>
      </c>
      <c r="U351" s="7">
        <f t="shared" si="182"/>
        <v>2.8469886711065165E-2</v>
      </c>
      <c r="V351" s="7">
        <f t="shared" si="183"/>
        <v>0.13623884202702019</v>
      </c>
      <c r="W351" s="6">
        <f t="shared" si="184"/>
        <v>0.16470872873808534</v>
      </c>
      <c r="X351" s="6">
        <v>6.2200000000000005E-4</v>
      </c>
      <c r="Y351" s="6">
        <v>0.17352245000000002</v>
      </c>
      <c r="Z351" s="12">
        <f t="shared" si="185"/>
        <v>9.9377717041800633</v>
      </c>
      <c r="AA351" s="12">
        <f t="shared" si="186"/>
        <v>25.748938498572347</v>
      </c>
      <c r="AB351" s="6">
        <f t="shared" si="187"/>
        <v>24.551053048423849</v>
      </c>
      <c r="AC351" s="6">
        <f t="shared" si="190"/>
        <v>24.551053048423849</v>
      </c>
      <c r="AD351" s="6">
        <f t="shared" si="188"/>
        <v>5.0792973830848283</v>
      </c>
    </row>
    <row r="352" spans="4:30">
      <c r="D352" s="6">
        <f t="shared" si="189"/>
        <v>44111828</v>
      </c>
      <c r="E352" s="12">
        <f t="shared" si="170"/>
        <v>0.69096986852253917</v>
      </c>
      <c r="F352" s="12">
        <f t="shared" si="171"/>
        <v>4977066</v>
      </c>
      <c r="G352" s="6">
        <v>214765</v>
      </c>
      <c r="H352" s="6">
        <v>3318044</v>
      </c>
      <c r="I352" s="12">
        <f t="shared" si="172"/>
        <v>6636088</v>
      </c>
      <c r="J352" s="6">
        <v>429875.32995599997</v>
      </c>
      <c r="K352" s="12">
        <f t="shared" si="173"/>
        <v>3439002.6396479998</v>
      </c>
      <c r="L352" s="6">
        <f t="shared" si="174"/>
        <v>44.111828000000003</v>
      </c>
      <c r="M352" s="6">
        <f t="shared" si="175"/>
        <v>5242880</v>
      </c>
      <c r="N352" s="13">
        <f t="shared" si="176"/>
        <v>1.9296548143037304</v>
      </c>
      <c r="O352" s="13">
        <f t="shared" ref="O352:O357" si="191">4/3</f>
        <v>1.3333333333333333</v>
      </c>
      <c r="P352" s="7">
        <f t="shared" si="177"/>
        <v>0</v>
      </c>
      <c r="Q352" s="7">
        <f t="shared" si="178"/>
        <v>8.0615091061565466E-4</v>
      </c>
      <c r="R352" s="6">
        <f t="shared" si="179"/>
        <v>8.0615091061565466E-4</v>
      </c>
      <c r="S352" s="6">
        <f t="shared" si="180"/>
        <v>8.0615091061565466E-4</v>
      </c>
      <c r="T352" s="7">
        <f t="shared" si="181"/>
        <v>0</v>
      </c>
      <c r="U352" s="7">
        <f t="shared" si="182"/>
        <v>4.8905592014855531E-2</v>
      </c>
      <c r="V352" s="7">
        <f t="shared" si="183"/>
        <v>0.2468507636084433</v>
      </c>
      <c r="W352" s="6">
        <f t="shared" si="184"/>
        <v>0.29575635562329883</v>
      </c>
      <c r="X352" s="6">
        <v>1.127E-3</v>
      </c>
      <c r="Y352" s="6">
        <v>0.30298400588281699</v>
      </c>
      <c r="Z352" s="12">
        <f t="shared" si="185"/>
        <v>5.8882768411712512</v>
      </c>
      <c r="AA352" s="12">
        <f t="shared" si="186"/>
        <v>24.411731248610469</v>
      </c>
      <c r="AB352" s="6">
        <f t="shared" si="187"/>
        <v>28.469306955132684</v>
      </c>
      <c r="AC352" s="6">
        <f t="shared" si="190"/>
        <v>28.469306955132684</v>
      </c>
      <c r="AD352" s="6">
        <f t="shared" si="188"/>
        <v>2.3854890420564137</v>
      </c>
    </row>
    <row r="353" spans="4:32">
      <c r="D353" s="6">
        <f t="shared" si="189"/>
        <v>44641296</v>
      </c>
      <c r="E353" s="12">
        <f t="shared" si="170"/>
        <v>0.57123735897410233</v>
      </c>
      <c r="F353" s="12">
        <f t="shared" si="171"/>
        <v>5395782</v>
      </c>
      <c r="G353" s="6">
        <v>73752</v>
      </c>
      <c r="H353" s="6">
        <v>3597188</v>
      </c>
      <c r="I353" s="12">
        <f t="shared" si="172"/>
        <v>7194376</v>
      </c>
      <c r="J353" s="6">
        <v>385284.03240999999</v>
      </c>
      <c r="K353" s="12">
        <f t="shared" si="173"/>
        <v>3082272.2592799999</v>
      </c>
      <c r="L353" s="6">
        <f t="shared" si="174"/>
        <v>44.641295999999997</v>
      </c>
      <c r="M353" s="6">
        <f t="shared" si="175"/>
        <v>5242880</v>
      </c>
      <c r="N353" s="13">
        <f t="shared" si="176"/>
        <v>2.3341143788772776</v>
      </c>
      <c r="O353" s="13">
        <f t="shared" si="191"/>
        <v>1.3333333333333333</v>
      </c>
      <c r="P353" s="7">
        <f t="shared" si="177"/>
        <v>0</v>
      </c>
      <c r="Q353" s="7">
        <f t="shared" si="178"/>
        <v>7.2252825861112834E-4</v>
      </c>
      <c r="R353" s="6">
        <f t="shared" si="179"/>
        <v>7.2252825861112834E-4</v>
      </c>
      <c r="S353" s="6">
        <f t="shared" si="180"/>
        <v>7.2252825861112834E-4</v>
      </c>
      <c r="T353" s="7">
        <f t="shared" si="181"/>
        <v>0</v>
      </c>
      <c r="U353" s="7">
        <f t="shared" si="182"/>
        <v>4.383257746102915E-2</v>
      </c>
      <c r="V353" s="7">
        <f t="shared" si="183"/>
        <v>0.14609534989071132</v>
      </c>
      <c r="W353" s="6">
        <f t="shared" si="184"/>
        <v>0.18992792735174047</v>
      </c>
      <c r="X353" s="6">
        <v>6.6699999999999995E-4</v>
      </c>
      <c r="Y353" s="6">
        <v>0.19139194444414798</v>
      </c>
      <c r="Z353" s="12">
        <f t="shared" si="185"/>
        <v>10.78617091454273</v>
      </c>
      <c r="AA353" s="12">
        <f t="shared" si="186"/>
        <v>36.96878272</v>
      </c>
      <c r="AB353" s="6">
        <f t="shared" si="187"/>
        <v>8.3250762535424876</v>
      </c>
      <c r="AC353" s="6">
        <f t="shared" si="190"/>
        <v>8.3250762535424876</v>
      </c>
      <c r="AD353" s="6">
        <f t="shared" si="188"/>
        <v>0.76493140641806889</v>
      </c>
    </row>
    <row r="354" spans="4:32">
      <c r="D354" s="6">
        <f t="shared" si="189"/>
        <v>44829600</v>
      </c>
      <c r="E354" s="12">
        <f t="shared" si="170"/>
        <v>0.66278648268172224</v>
      </c>
      <c r="F354" s="12">
        <f t="shared" si="171"/>
        <v>5233950</v>
      </c>
      <c r="G354" s="6">
        <v>147900</v>
      </c>
      <c r="H354" s="6">
        <v>3489300</v>
      </c>
      <c r="I354" s="12">
        <f t="shared" si="172"/>
        <v>6978600</v>
      </c>
      <c r="J354" s="6">
        <v>433623.913879</v>
      </c>
      <c r="K354" s="12">
        <f t="shared" si="173"/>
        <v>3468991.311032</v>
      </c>
      <c r="L354" s="6">
        <f t="shared" si="174"/>
        <v>44.829599999999999</v>
      </c>
      <c r="M354" s="6">
        <f t="shared" si="175"/>
        <v>5242880</v>
      </c>
      <c r="N354" s="13">
        <f t="shared" si="176"/>
        <v>2.0117086998191174</v>
      </c>
      <c r="O354" s="13">
        <f t="shared" si="191"/>
        <v>1.3333333333333333</v>
      </c>
      <c r="P354" s="7">
        <f t="shared" si="177"/>
        <v>0</v>
      </c>
      <c r="Q354" s="7">
        <f t="shared" si="178"/>
        <v>8.1318067978932405E-4</v>
      </c>
      <c r="R354" s="6">
        <f t="shared" si="179"/>
        <v>8.1318067978932405E-4</v>
      </c>
      <c r="S354" s="6">
        <f t="shared" si="180"/>
        <v>8.1318067978932405E-4</v>
      </c>
      <c r="T354" s="7">
        <f t="shared" si="181"/>
        <v>0</v>
      </c>
      <c r="U354" s="7">
        <f t="shared" si="182"/>
        <v>4.9332056859885016E-2</v>
      </c>
      <c r="V354" s="7">
        <f t="shared" si="183"/>
        <v>0.151571187592762</v>
      </c>
      <c r="W354" s="6">
        <f t="shared" si="184"/>
        <v>0.20090324445264701</v>
      </c>
      <c r="X354" s="6">
        <v>6.9200000000000002E-4</v>
      </c>
      <c r="Y354" s="6">
        <v>0.20162804000000001</v>
      </c>
      <c r="Z354" s="12">
        <f t="shared" si="185"/>
        <v>10.084682080924857</v>
      </c>
      <c r="AA354" s="12">
        <f t="shared" si="186"/>
        <v>40.103945792277457</v>
      </c>
      <c r="AB354" s="6">
        <f t="shared" si="187"/>
        <v>17.51165892909307</v>
      </c>
      <c r="AC354" s="6">
        <f t="shared" si="190"/>
        <v>17.51165892909307</v>
      </c>
      <c r="AD354" s="6">
        <f t="shared" si="188"/>
        <v>0.35947160293429253</v>
      </c>
      <c r="AF354" s="2">
        <v>27.228912900000001</v>
      </c>
    </row>
    <row r="355" spans="4:32">
      <c r="D355" s="6">
        <f t="shared" si="189"/>
        <v>45104964</v>
      </c>
      <c r="E355" s="12">
        <f t="shared" si="170"/>
        <v>0.5807841708128223</v>
      </c>
      <c r="F355" s="12">
        <f t="shared" si="171"/>
        <v>4824228</v>
      </c>
      <c r="G355" s="6">
        <v>325557</v>
      </c>
      <c r="H355" s="6">
        <v>3216152</v>
      </c>
      <c r="I355" s="12">
        <f t="shared" si="172"/>
        <v>6432304</v>
      </c>
      <c r="J355" s="6">
        <v>350229.40734899999</v>
      </c>
      <c r="K355" s="12">
        <f t="shared" si="173"/>
        <v>2801835.2587919999</v>
      </c>
      <c r="L355" s="6">
        <f t="shared" si="174"/>
        <v>45.104964000000002</v>
      </c>
      <c r="M355" s="6">
        <f t="shared" si="175"/>
        <v>5242880</v>
      </c>
      <c r="N355" s="13">
        <f t="shared" si="176"/>
        <v>2.2957466823989012</v>
      </c>
      <c r="O355" s="13">
        <f t="shared" si="191"/>
        <v>1.3333333333333333</v>
      </c>
      <c r="P355" s="7">
        <f t="shared" si="177"/>
        <v>0</v>
      </c>
      <c r="Q355" s="7">
        <f t="shared" si="178"/>
        <v>6.5678985506722651E-4</v>
      </c>
      <c r="R355" s="6">
        <f t="shared" si="179"/>
        <v>6.5678985506722651E-4</v>
      </c>
      <c r="S355" s="6">
        <f t="shared" si="180"/>
        <v>6.5678985506722651E-4</v>
      </c>
      <c r="T355" s="7">
        <f t="shared" si="181"/>
        <v>0</v>
      </c>
      <c r="U355" s="7">
        <f t="shared" si="182"/>
        <v>3.9844520757141379E-2</v>
      </c>
      <c r="V355" s="7">
        <f t="shared" si="183"/>
        <v>0.25473596989939623</v>
      </c>
      <c r="W355" s="6">
        <f t="shared" si="184"/>
        <v>0.29458049065653763</v>
      </c>
      <c r="X355" s="6">
        <v>1.163E-3</v>
      </c>
      <c r="Y355" s="6">
        <v>0.30451444705923397</v>
      </c>
      <c r="Z355" s="12">
        <f t="shared" si="185"/>
        <v>5.5307858985382632</v>
      </c>
      <c r="AA355" s="12">
        <f t="shared" si="186"/>
        <v>19.273157412154774</v>
      </c>
      <c r="AB355" s="6">
        <f t="shared" si="187"/>
        <v>43.526237741425064</v>
      </c>
      <c r="AC355" s="6">
        <f t="shared" si="190"/>
        <v>43.526237741425064</v>
      </c>
      <c r="AD355" s="6">
        <f t="shared" si="188"/>
        <v>3.2622282780442253</v>
      </c>
    </row>
    <row r="356" spans="4:32">
      <c r="D356" s="6">
        <f t="shared" si="189"/>
        <v>45552408</v>
      </c>
      <c r="E356" s="12">
        <f t="shared" si="170"/>
        <v>0.60347503472393926</v>
      </c>
      <c r="F356" s="12">
        <f t="shared" si="171"/>
        <v>5629776</v>
      </c>
      <c r="G356" s="6">
        <v>25710</v>
      </c>
      <c r="H356" s="6">
        <v>3753184</v>
      </c>
      <c r="I356" s="12">
        <f t="shared" si="172"/>
        <v>7506368</v>
      </c>
      <c r="J356" s="6">
        <v>424678.65838600002</v>
      </c>
      <c r="K356" s="12">
        <f t="shared" si="173"/>
        <v>3397429.2670880002</v>
      </c>
      <c r="L356" s="6">
        <f t="shared" si="174"/>
        <v>45.552408</v>
      </c>
      <c r="M356" s="6">
        <f t="shared" si="175"/>
        <v>5242880</v>
      </c>
      <c r="N356" s="13">
        <f t="shared" si="176"/>
        <v>2.2094258363865356</v>
      </c>
      <c r="O356" s="13">
        <f t="shared" si="191"/>
        <v>1.3333333333333333</v>
      </c>
      <c r="P356" s="7">
        <f t="shared" si="177"/>
        <v>0</v>
      </c>
      <c r="Q356" s="7">
        <f t="shared" si="178"/>
        <v>7.964055234617681E-4</v>
      </c>
      <c r="R356" s="6">
        <f t="shared" si="179"/>
        <v>7.964055234617681E-4</v>
      </c>
      <c r="S356" s="6">
        <f t="shared" si="180"/>
        <v>7.964055234617681E-4</v>
      </c>
      <c r="T356" s="7">
        <f t="shared" si="181"/>
        <v>0</v>
      </c>
      <c r="U356" s="7">
        <f t="shared" si="182"/>
        <v>4.8314382699206668E-2</v>
      </c>
      <c r="V356" s="7">
        <f t="shared" si="183"/>
        <v>0.16668449965042179</v>
      </c>
      <c r="W356" s="6">
        <f t="shared" si="184"/>
        <v>0.21499888234962844</v>
      </c>
      <c r="X356" s="6">
        <v>7.6099999999999996E-4</v>
      </c>
      <c r="Y356" s="6">
        <v>0.21496866363650197</v>
      </c>
      <c r="Z356" s="12">
        <f t="shared" si="185"/>
        <v>9.8638212877792384</v>
      </c>
      <c r="AA356" s="12">
        <f t="shared" si="186"/>
        <v>35.715419364919846</v>
      </c>
      <c r="AB356" s="6">
        <f t="shared" si="187"/>
        <v>4.6524997978670362</v>
      </c>
      <c r="AC356" s="6">
        <f t="shared" si="190"/>
        <v>4.6524997978670362</v>
      </c>
      <c r="AD356" s="6">
        <f t="shared" si="188"/>
        <v>1.4057264261348781E-2</v>
      </c>
    </row>
    <row r="357" spans="4:32">
      <c r="D357" s="6">
        <f t="shared" si="189"/>
        <v>45766936</v>
      </c>
      <c r="E357" s="12">
        <f t="shared" si="170"/>
        <v>0.66775220501262611</v>
      </c>
      <c r="F357" s="12">
        <f t="shared" si="171"/>
        <v>5494744.5</v>
      </c>
      <c r="G357" s="6">
        <v>90449</v>
      </c>
      <c r="H357" s="6">
        <v>3663163</v>
      </c>
      <c r="I357" s="12">
        <f t="shared" si="172"/>
        <v>7326326</v>
      </c>
      <c r="J357" s="6">
        <v>458640.96948199999</v>
      </c>
      <c r="K357" s="12">
        <f t="shared" si="173"/>
        <v>3669127.7558559999</v>
      </c>
      <c r="L357" s="6">
        <f t="shared" si="174"/>
        <v>45.766936000000001</v>
      </c>
      <c r="M357" s="6">
        <f t="shared" si="175"/>
        <v>5242880</v>
      </c>
      <c r="N357" s="13">
        <f t="shared" si="176"/>
        <v>1.9967486791123694</v>
      </c>
      <c r="O357" s="13">
        <f t="shared" si="191"/>
        <v>1.3333333333333333</v>
      </c>
      <c r="P357" s="7">
        <f t="shared" si="177"/>
        <v>0</v>
      </c>
      <c r="Q357" s="7">
        <f t="shared" si="178"/>
        <v>8.6009549613234415E-4</v>
      </c>
      <c r="R357" s="6">
        <f t="shared" si="179"/>
        <v>8.6009549613234415E-4</v>
      </c>
      <c r="S357" s="6">
        <f t="shared" si="180"/>
        <v>8.6009549613234415E-4</v>
      </c>
      <c r="T357" s="7">
        <f t="shared" si="181"/>
        <v>0</v>
      </c>
      <c r="U357" s="7">
        <f t="shared" si="182"/>
        <v>5.2178170208279549E-2</v>
      </c>
      <c r="V357" s="7">
        <f t="shared" si="183"/>
        <v>0.15091408706851592</v>
      </c>
      <c r="W357" s="6">
        <f t="shared" si="184"/>
        <v>0.20309225727679547</v>
      </c>
      <c r="X357" s="6">
        <v>6.8900000000000005E-4</v>
      </c>
      <c r="Y357" s="6">
        <v>0.200690388889042</v>
      </c>
      <c r="Z357" s="12">
        <f t="shared" si="185"/>
        <v>10.633274310595064</v>
      </c>
      <c r="AA357" s="12">
        <f t="shared" si="186"/>
        <v>42.602354204423797</v>
      </c>
      <c r="AB357" s="6">
        <f t="shared" si="187"/>
        <v>24.832437755057196</v>
      </c>
      <c r="AC357" s="6">
        <f t="shared" si="190"/>
        <v>24.832437755057196</v>
      </c>
      <c r="AD357" s="6">
        <f t="shared" si="188"/>
        <v>1.1968028967652347</v>
      </c>
    </row>
    <row r="358" spans="4:32">
      <c r="D358" s="6">
        <f t="shared" si="189"/>
        <v>46144888</v>
      </c>
      <c r="E358" s="12">
        <f t="shared" si="170"/>
        <v>0.97455738160731253</v>
      </c>
      <c r="F358" s="12">
        <f t="shared" si="171"/>
        <v>4457391</v>
      </c>
      <c r="G358" s="6">
        <v>524288</v>
      </c>
      <c r="H358" s="6">
        <v>2971594</v>
      </c>
      <c r="I358" s="12">
        <f t="shared" si="172"/>
        <v>5943188</v>
      </c>
      <c r="J358" s="6">
        <v>542997.91272000002</v>
      </c>
      <c r="K358" s="12">
        <f t="shared" si="173"/>
        <v>4343983.3017600002</v>
      </c>
      <c r="L358" s="6">
        <f t="shared" si="174"/>
        <v>46.144888000000002</v>
      </c>
      <c r="M358" s="6">
        <f t="shared" si="175"/>
        <v>5242880</v>
      </c>
      <c r="N358" s="13">
        <f t="shared" si="176"/>
        <v>1.3681424598460286</v>
      </c>
      <c r="O358" s="13"/>
      <c r="P358" s="7">
        <f t="shared" si="177"/>
        <v>0</v>
      </c>
      <c r="Q358" s="7">
        <f t="shared" si="178"/>
        <v>1.0182911911842734E-3</v>
      </c>
      <c r="R358" s="6">
        <f t="shared" si="179"/>
        <v>1.0182911911842734E-3</v>
      </c>
      <c r="S358" s="6">
        <f t="shared" si="180"/>
        <v>1.0182911911842734E-3</v>
      </c>
      <c r="T358" s="7">
        <f t="shared" si="181"/>
        <v>0</v>
      </c>
      <c r="U358" s="7">
        <f t="shared" si="182"/>
        <v>6.1775199770409163E-2</v>
      </c>
      <c r="V358" s="7">
        <f t="shared" si="183"/>
        <v>0.23568005469625997</v>
      </c>
      <c r="W358" s="6">
        <f t="shared" si="184"/>
        <v>0.29745525446666915</v>
      </c>
      <c r="X358" s="6">
        <v>1.0759999999999999E-3</v>
      </c>
      <c r="Y358" s="6">
        <v>0.31206689999999992</v>
      </c>
      <c r="Z358" s="12">
        <f t="shared" si="185"/>
        <v>5.5234089219330862</v>
      </c>
      <c r="AA358" s="12">
        <f t="shared" si="186"/>
        <v>32.297273619033462</v>
      </c>
      <c r="AB358" s="6">
        <f t="shared" si="187"/>
        <v>5.3632721947701194</v>
      </c>
      <c r="AC358" s="6">
        <f t="shared" si="190"/>
        <v>5.3632721947701194</v>
      </c>
      <c r="AD358" s="6">
        <f t="shared" si="188"/>
        <v>4.6822157471140891</v>
      </c>
    </row>
    <row r="359" spans="4:32">
      <c r="D359" s="6">
        <f t="shared" si="189"/>
        <v>46419820</v>
      </c>
      <c r="E359" s="12">
        <f t="shared" si="170"/>
        <v>0.89802651850537218</v>
      </c>
      <c r="F359" s="12">
        <f t="shared" si="171"/>
        <v>4800660</v>
      </c>
      <c r="G359" s="6">
        <v>400727</v>
      </c>
      <c r="H359" s="6">
        <v>3200440</v>
      </c>
      <c r="I359" s="12">
        <f t="shared" si="172"/>
        <v>6400880</v>
      </c>
      <c r="J359" s="6">
        <v>538889.99829100003</v>
      </c>
      <c r="K359" s="12">
        <f t="shared" si="173"/>
        <v>4311119.9863280002</v>
      </c>
      <c r="L359" s="6">
        <f t="shared" si="174"/>
        <v>46.419820000000001</v>
      </c>
      <c r="M359" s="6">
        <f t="shared" si="175"/>
        <v>5242880</v>
      </c>
      <c r="N359" s="13">
        <f t="shared" si="176"/>
        <v>1.4847371495804631</v>
      </c>
      <c r="O359" s="13">
        <f t="shared" ref="O359:O392" si="192">4/3</f>
        <v>1.3333333333333333</v>
      </c>
      <c r="P359" s="7">
        <f t="shared" si="177"/>
        <v>0</v>
      </c>
      <c r="Q359" s="7">
        <f t="shared" si="178"/>
        <v>1.010587564744467E-3</v>
      </c>
      <c r="R359" s="6">
        <f t="shared" si="179"/>
        <v>1.010587564744467E-3</v>
      </c>
      <c r="S359" s="6">
        <f t="shared" si="180"/>
        <v>1.010587564744467E-3</v>
      </c>
      <c r="T359" s="7">
        <f t="shared" si="181"/>
        <v>0</v>
      </c>
      <c r="U359" s="7">
        <f t="shared" si="182"/>
        <v>6.1307855000665865E-2</v>
      </c>
      <c r="V359" s="7">
        <f t="shared" si="183"/>
        <v>0.29679040345114527</v>
      </c>
      <c r="W359" s="6">
        <f t="shared" si="184"/>
        <v>0.35809825845181115</v>
      </c>
      <c r="X359" s="6">
        <v>1.3550000000000001E-3</v>
      </c>
      <c r="Y359" s="6">
        <v>0.37331755555540502</v>
      </c>
      <c r="Z359" s="12">
        <f t="shared" si="185"/>
        <v>4.7238966789667893</v>
      </c>
      <c r="AA359" s="12">
        <f t="shared" si="186"/>
        <v>25.453106930349815</v>
      </c>
      <c r="AB359" s="6">
        <f t="shared" si="187"/>
        <v>25.417891900777352</v>
      </c>
      <c r="AC359" s="6">
        <f t="shared" si="190"/>
        <v>25.417891900777352</v>
      </c>
      <c r="AD359" s="6">
        <f t="shared" si="188"/>
        <v>4.076769730518377</v>
      </c>
    </row>
    <row r="360" spans="4:32">
      <c r="D360" s="6">
        <f t="shared" si="189"/>
        <v>46573568</v>
      </c>
      <c r="E360" s="12">
        <f t="shared" si="170"/>
        <v>0.63484751181871002</v>
      </c>
      <c r="F360" s="12">
        <f t="shared" si="171"/>
        <v>5454973.5</v>
      </c>
      <c r="G360" s="6">
        <v>146689</v>
      </c>
      <c r="H360" s="6">
        <v>3636649</v>
      </c>
      <c r="I360" s="12">
        <f t="shared" si="172"/>
        <v>7273298</v>
      </c>
      <c r="J360" s="6">
        <v>432884.54418899998</v>
      </c>
      <c r="K360" s="12">
        <f t="shared" si="173"/>
        <v>3463076.3535119998</v>
      </c>
      <c r="L360" s="6">
        <f t="shared" si="174"/>
        <v>46.573568000000002</v>
      </c>
      <c r="M360" s="6">
        <f t="shared" si="175"/>
        <v>5242880</v>
      </c>
      <c r="N360" s="13">
        <f t="shared" si="176"/>
        <v>2.1002418825169564</v>
      </c>
      <c r="O360" s="13">
        <f t="shared" si="192"/>
        <v>1.3333333333333333</v>
      </c>
      <c r="P360" s="7">
        <f t="shared" si="177"/>
        <v>0</v>
      </c>
      <c r="Q360" s="7">
        <f t="shared" si="178"/>
        <v>8.1179412999839715E-4</v>
      </c>
      <c r="R360" s="6">
        <f t="shared" si="179"/>
        <v>8.1179412999839715E-4</v>
      </c>
      <c r="S360" s="6">
        <f t="shared" si="180"/>
        <v>8.1179412999839715E-4</v>
      </c>
      <c r="T360" s="7">
        <f t="shared" si="181"/>
        <v>0</v>
      </c>
      <c r="U360" s="7">
        <f t="shared" si="182"/>
        <v>4.9247941047956496E-2</v>
      </c>
      <c r="V360" s="7">
        <f t="shared" si="183"/>
        <v>0.2702873489732201</v>
      </c>
      <c r="W360" s="6">
        <f t="shared" si="184"/>
        <v>0.31953529002117659</v>
      </c>
      <c r="X360" s="6">
        <v>1.2340000000000001E-3</v>
      </c>
      <c r="Y360" s="6">
        <v>0.32660895000000001</v>
      </c>
      <c r="Z360" s="12">
        <f t="shared" si="185"/>
        <v>5.8940826580226897</v>
      </c>
      <c r="AA360" s="12">
        <f t="shared" si="186"/>
        <v>22.45106225939708</v>
      </c>
      <c r="AB360" s="6">
        <f t="shared" si="187"/>
        <v>34.214414100616118</v>
      </c>
      <c r="AC360" s="6">
        <f t="shared" si="190"/>
        <v>34.214414100616118</v>
      </c>
      <c r="AD360" s="6">
        <f t="shared" si="188"/>
        <v>2.1657887754831644</v>
      </c>
    </row>
    <row r="361" spans="4:32">
      <c r="D361" s="6">
        <f t="shared" si="189"/>
        <v>46850512</v>
      </c>
      <c r="E361" s="12">
        <f t="shared" si="170"/>
        <v>0.76348436515951545</v>
      </c>
      <c r="F361" s="12">
        <f t="shared" si="171"/>
        <v>5630191.5</v>
      </c>
      <c r="G361" s="6">
        <v>90449</v>
      </c>
      <c r="H361" s="6">
        <v>3753461</v>
      </c>
      <c r="I361" s="12">
        <f t="shared" si="172"/>
        <v>7506922</v>
      </c>
      <c r="J361" s="6">
        <v>537320.39788800001</v>
      </c>
      <c r="K361" s="12">
        <f t="shared" si="173"/>
        <v>4298563.1831040001</v>
      </c>
      <c r="L361" s="6">
        <f t="shared" si="174"/>
        <v>46.850512000000002</v>
      </c>
      <c r="M361" s="6">
        <f t="shared" si="175"/>
        <v>5242880</v>
      </c>
      <c r="N361" s="13">
        <f t="shared" si="176"/>
        <v>1.7463793552010183</v>
      </c>
      <c r="O361" s="13">
        <f t="shared" si="192"/>
        <v>1.3333333333333333</v>
      </c>
      <c r="P361" s="7">
        <f t="shared" si="177"/>
        <v>0</v>
      </c>
      <c r="Q361" s="7">
        <f t="shared" si="178"/>
        <v>1.0076440722804759E-3</v>
      </c>
      <c r="R361" s="6">
        <f t="shared" si="179"/>
        <v>1.0076440722804759E-3</v>
      </c>
      <c r="S361" s="6">
        <f t="shared" si="180"/>
        <v>1.0076440722804759E-3</v>
      </c>
      <c r="T361" s="7">
        <f t="shared" si="181"/>
        <v>0</v>
      </c>
      <c r="U361" s="7">
        <f t="shared" si="182"/>
        <v>6.1129286398128639E-2</v>
      </c>
      <c r="V361" s="7">
        <f t="shared" si="183"/>
        <v>0.16668449965042179</v>
      </c>
      <c r="W361" s="6">
        <f t="shared" si="184"/>
        <v>0.22781378604855043</v>
      </c>
      <c r="X361" s="6">
        <v>7.6099999999999996E-4</v>
      </c>
      <c r="Y361" s="6">
        <v>0.22803364999999998</v>
      </c>
      <c r="Z361" s="12">
        <f t="shared" si="185"/>
        <v>9.8645492772667538</v>
      </c>
      <c r="AA361" s="12">
        <f t="shared" si="186"/>
        <v>45.188574855232588</v>
      </c>
      <c r="AB361" s="6">
        <f t="shared" si="187"/>
        <v>32.410521981665696</v>
      </c>
      <c r="AC361" s="6">
        <f t="shared" si="190"/>
        <v>32.410521981665696</v>
      </c>
      <c r="AD361" s="6">
        <f t="shared" si="188"/>
        <v>9.641732763982197E-2</v>
      </c>
    </row>
    <row r="362" spans="4:32">
      <c r="D362" s="6">
        <f t="shared" si="189"/>
        <v>47340384</v>
      </c>
      <c r="E362" s="12">
        <f t="shared" si="170"/>
        <v>0.57756921164554398</v>
      </c>
      <c r="F362" s="12">
        <f t="shared" si="171"/>
        <v>5749615.5</v>
      </c>
      <c r="G362" s="6">
        <v>67173</v>
      </c>
      <c r="H362" s="6">
        <v>3833077</v>
      </c>
      <c r="I362" s="12">
        <f t="shared" si="172"/>
        <v>7666154</v>
      </c>
      <c r="J362" s="6">
        <v>415100.11145000003</v>
      </c>
      <c r="K362" s="12">
        <f t="shared" si="173"/>
        <v>3320800.8916000002</v>
      </c>
      <c r="L362" s="6">
        <f t="shared" si="174"/>
        <v>47.340384</v>
      </c>
      <c r="M362" s="6">
        <f t="shared" si="175"/>
        <v>5242880</v>
      </c>
      <c r="N362" s="13">
        <f t="shared" si="176"/>
        <v>2.3085256389178932</v>
      </c>
      <c r="O362" s="13">
        <f t="shared" si="192"/>
        <v>1.3333333333333333</v>
      </c>
      <c r="P362" s="7">
        <f t="shared" si="177"/>
        <v>0</v>
      </c>
      <c r="Q362" s="7">
        <f t="shared" si="178"/>
        <v>7.7844274728751882E-4</v>
      </c>
      <c r="R362" s="6">
        <f t="shared" si="179"/>
        <v>7.7844274728751882E-4</v>
      </c>
      <c r="S362" s="6">
        <f t="shared" si="180"/>
        <v>7.7844274728751882E-4</v>
      </c>
      <c r="T362" s="7">
        <f t="shared" si="181"/>
        <v>0</v>
      </c>
      <c r="U362" s="7">
        <f t="shared" si="182"/>
        <v>4.7224660921976261E-2</v>
      </c>
      <c r="V362" s="7">
        <f t="shared" si="183"/>
        <v>0.22188094368709235</v>
      </c>
      <c r="W362" s="6">
        <f t="shared" si="184"/>
        <v>0.26910560460906863</v>
      </c>
      <c r="X362" s="6">
        <v>1.013E-3</v>
      </c>
      <c r="Y362" s="6">
        <v>0.27450129285757702</v>
      </c>
      <c r="Z362" s="12">
        <f t="shared" si="185"/>
        <v>7.5677729516288252</v>
      </c>
      <c r="AA362" s="12">
        <f t="shared" si="186"/>
        <v>26.225475945508393</v>
      </c>
      <c r="AB362" s="6">
        <f t="shared" si="187"/>
        <v>23.154713989386099</v>
      </c>
      <c r="AC362" s="6">
        <f t="shared" si="190"/>
        <v>23.154713989386099</v>
      </c>
      <c r="AD362" s="6">
        <f t="shared" si="188"/>
        <v>1.9656330913195019</v>
      </c>
    </row>
    <row r="363" spans="4:32">
      <c r="D363" s="6">
        <f t="shared" si="189"/>
        <v>47922336</v>
      </c>
      <c r="E363" s="12">
        <f t="shared" si="170"/>
        <v>0.831749091103409</v>
      </c>
      <c r="F363" s="12">
        <f t="shared" si="171"/>
        <v>5707602</v>
      </c>
      <c r="G363" s="6">
        <v>113076</v>
      </c>
      <c r="H363" s="6">
        <v>3805068</v>
      </c>
      <c r="I363" s="12">
        <f t="shared" si="172"/>
        <v>7610136</v>
      </c>
      <c r="J363" s="6">
        <v>593411.59698499995</v>
      </c>
      <c r="K363" s="12">
        <f t="shared" si="173"/>
        <v>4747292.7758799996</v>
      </c>
      <c r="L363" s="6">
        <f t="shared" si="174"/>
        <v>47.922336000000001</v>
      </c>
      <c r="M363" s="6">
        <f t="shared" si="175"/>
        <v>5242880</v>
      </c>
      <c r="N363" s="13">
        <f t="shared" si="176"/>
        <v>1.6030475387289167</v>
      </c>
      <c r="O363" s="13">
        <f t="shared" si="192"/>
        <v>1.3333333333333333</v>
      </c>
      <c r="P363" s="7">
        <f t="shared" si="177"/>
        <v>0</v>
      </c>
      <c r="Q363" s="7">
        <f t="shared" si="178"/>
        <v>1.1128326422647056E-3</v>
      </c>
      <c r="R363" s="6">
        <f t="shared" si="179"/>
        <v>1.1128326422647056E-3</v>
      </c>
      <c r="S363" s="6">
        <f t="shared" si="180"/>
        <v>1.1128326422647056E-3</v>
      </c>
      <c r="T363" s="7">
        <f t="shared" si="181"/>
        <v>0</v>
      </c>
      <c r="U363" s="7">
        <f t="shared" si="182"/>
        <v>6.7510609324807611E-2</v>
      </c>
      <c r="V363" s="7">
        <f t="shared" si="183"/>
        <v>0.25539307042364229</v>
      </c>
      <c r="W363" s="6">
        <f t="shared" si="184"/>
        <v>0.32290367974844991</v>
      </c>
      <c r="X363" s="6">
        <v>1.1659999999999999E-3</v>
      </c>
      <c r="Y363" s="6">
        <v>0.32445664705841198</v>
      </c>
      <c r="Z363" s="12">
        <f t="shared" si="185"/>
        <v>6.5267032590051457</v>
      </c>
      <c r="AA363" s="12">
        <f t="shared" si="186"/>
        <v>32.571477021475125</v>
      </c>
      <c r="AB363" s="6">
        <f t="shared" si="187"/>
        <v>4.5598076959943672</v>
      </c>
      <c r="AC363" s="6">
        <f t="shared" si="190"/>
        <v>4.5598076959943672</v>
      </c>
      <c r="AD363" s="6">
        <f t="shared" si="188"/>
        <v>0.47863630597233264</v>
      </c>
    </row>
    <row r="364" spans="4:32">
      <c r="D364" s="6">
        <f t="shared" si="189"/>
        <v>47922336</v>
      </c>
      <c r="E364" s="12">
        <f t="shared" si="170"/>
        <v>0.83898796186980107</v>
      </c>
      <c r="F364" s="12">
        <f t="shared" si="171"/>
        <v>5707602</v>
      </c>
      <c r="G364" s="6">
        <v>113076</v>
      </c>
      <c r="H364" s="6">
        <v>3805068</v>
      </c>
      <c r="I364" s="12">
        <f t="shared" si="172"/>
        <v>7610136</v>
      </c>
      <c r="J364" s="6">
        <v>598576.17114300001</v>
      </c>
      <c r="K364" s="12">
        <f t="shared" si="173"/>
        <v>4788609.3691440001</v>
      </c>
      <c r="L364" s="6">
        <f t="shared" si="174"/>
        <v>47.922336000000001</v>
      </c>
      <c r="M364" s="6">
        <f t="shared" si="175"/>
        <v>5242880</v>
      </c>
      <c r="N364" s="13">
        <f t="shared" si="176"/>
        <v>1.5892162866816528</v>
      </c>
      <c r="O364" s="13">
        <f t="shared" si="192"/>
        <v>1.3333333333333333</v>
      </c>
      <c r="P364" s="7">
        <f t="shared" si="177"/>
        <v>0</v>
      </c>
      <c r="Q364" s="7">
        <f t="shared" si="178"/>
        <v>1.1225178367159432E-3</v>
      </c>
      <c r="R364" s="6">
        <f t="shared" si="179"/>
        <v>1.1225178367159432E-3</v>
      </c>
      <c r="S364" s="6">
        <f t="shared" si="180"/>
        <v>1.1225178367159432E-3</v>
      </c>
      <c r="T364" s="7">
        <f t="shared" si="181"/>
        <v>0</v>
      </c>
      <c r="U364" s="7">
        <f t="shared" si="182"/>
        <v>6.8098167016772557E-2</v>
      </c>
      <c r="V364" s="7">
        <f t="shared" si="183"/>
        <v>0.25692630498021651</v>
      </c>
      <c r="W364" s="6">
        <f t="shared" si="184"/>
        <v>0.32502447199698908</v>
      </c>
      <c r="X364" s="6">
        <v>1.173E-3</v>
      </c>
      <c r="Y364" s="6">
        <v>0.32652179999958603</v>
      </c>
      <c r="Z364" s="12">
        <f t="shared" si="185"/>
        <v>6.4877544757033254</v>
      </c>
      <c r="AA364" s="12">
        <f t="shared" si="186"/>
        <v>32.658887428092072</v>
      </c>
      <c r="AB364" s="6">
        <f t="shared" si="187"/>
        <v>4.3036797343611903</v>
      </c>
      <c r="AC364" s="6">
        <f t="shared" si="190"/>
        <v>4.3036797343611903</v>
      </c>
      <c r="AD364" s="6">
        <f t="shared" si="188"/>
        <v>0.4585690764288452</v>
      </c>
    </row>
    <row r="365" spans="4:32">
      <c r="D365" s="6">
        <f t="shared" si="189"/>
        <v>47922336</v>
      </c>
      <c r="E365" s="12">
        <f t="shared" si="170"/>
        <v>0.83031081416959351</v>
      </c>
      <c r="F365" s="12">
        <f t="shared" si="171"/>
        <v>5707602</v>
      </c>
      <c r="G365" s="6">
        <v>113076</v>
      </c>
      <c r="H365" s="6">
        <v>3805068</v>
      </c>
      <c r="I365" s="12">
        <f t="shared" si="172"/>
        <v>7610136</v>
      </c>
      <c r="J365" s="6">
        <v>592385.45794700005</v>
      </c>
      <c r="K365" s="12">
        <f t="shared" si="173"/>
        <v>4739083.6635760004</v>
      </c>
      <c r="L365" s="6">
        <f t="shared" si="174"/>
        <v>47.922336000000001</v>
      </c>
      <c r="M365" s="6">
        <f t="shared" si="175"/>
        <v>5242880</v>
      </c>
      <c r="N365" s="13">
        <f t="shared" si="176"/>
        <v>1.6058243618888912</v>
      </c>
      <c r="O365" s="13">
        <f t="shared" si="192"/>
        <v>1.3333333333333333</v>
      </c>
      <c r="P365" s="7">
        <f t="shared" si="177"/>
        <v>0</v>
      </c>
      <c r="Q365" s="7">
        <f t="shared" si="178"/>
        <v>1.1109083101101095E-3</v>
      </c>
      <c r="R365" s="6">
        <f t="shared" si="179"/>
        <v>1.1109083101101095E-3</v>
      </c>
      <c r="S365" s="6">
        <f t="shared" si="180"/>
        <v>1.1109083101101095E-3</v>
      </c>
      <c r="T365" s="7">
        <f t="shared" si="181"/>
        <v>0</v>
      </c>
      <c r="U365" s="7">
        <f t="shared" si="182"/>
        <v>6.7393868647579E-2</v>
      </c>
      <c r="V365" s="7">
        <f t="shared" si="183"/>
        <v>0.25407886937515017</v>
      </c>
      <c r="W365" s="6">
        <f t="shared" si="184"/>
        <v>0.32147273802272919</v>
      </c>
      <c r="X365" s="6">
        <v>1.16E-3</v>
      </c>
      <c r="Y365" s="6">
        <v>0.32488188235260002</v>
      </c>
      <c r="Z365" s="12">
        <f t="shared" si="185"/>
        <v>6.5604620689655171</v>
      </c>
      <c r="AA365" s="12">
        <f t="shared" si="186"/>
        <v>32.683335610868966</v>
      </c>
      <c r="AB365" s="6">
        <f t="shared" si="187"/>
        <v>4.2320422318871085</v>
      </c>
      <c r="AC365" s="6">
        <f t="shared" si="190"/>
        <v>4.2320422318871085</v>
      </c>
      <c r="AD365" s="6">
        <f t="shared" si="188"/>
        <v>1.0493488603254348</v>
      </c>
    </row>
    <row r="366" spans="4:32">
      <c r="D366" s="6">
        <f t="shared" si="189"/>
        <v>47922336</v>
      </c>
      <c r="E366" s="12">
        <f t="shared" si="170"/>
        <v>0.84591501080839193</v>
      </c>
      <c r="F366" s="12">
        <f t="shared" si="171"/>
        <v>5707602</v>
      </c>
      <c r="G366" s="6">
        <v>113076</v>
      </c>
      <c r="H366" s="6">
        <v>3805068</v>
      </c>
      <c r="I366" s="12">
        <f t="shared" si="172"/>
        <v>7610136</v>
      </c>
      <c r="J366" s="6">
        <v>603518.27593999996</v>
      </c>
      <c r="K366" s="12">
        <f t="shared" si="173"/>
        <v>4828146.2075199997</v>
      </c>
      <c r="L366" s="6">
        <f t="shared" si="174"/>
        <v>47.922336000000001</v>
      </c>
      <c r="M366" s="6">
        <f t="shared" si="175"/>
        <v>5242880</v>
      </c>
      <c r="N366" s="13">
        <f t="shared" si="176"/>
        <v>1.576202474595106</v>
      </c>
      <c r="O366" s="13">
        <f t="shared" si="192"/>
        <v>1.3333333333333333</v>
      </c>
      <c r="P366" s="7">
        <f t="shared" si="177"/>
        <v>0</v>
      </c>
      <c r="Q366" s="7">
        <f t="shared" si="178"/>
        <v>1.131785831422379E-3</v>
      </c>
      <c r="R366" s="6">
        <f t="shared" si="179"/>
        <v>1.131785831422379E-3</v>
      </c>
      <c r="S366" s="6">
        <f t="shared" si="180"/>
        <v>1.131785831422379E-3</v>
      </c>
      <c r="T366" s="7">
        <f t="shared" si="181"/>
        <v>0</v>
      </c>
      <c r="U366" s="7">
        <f t="shared" si="182"/>
        <v>6.8660415054875787E-2</v>
      </c>
      <c r="V366" s="7">
        <f t="shared" si="183"/>
        <v>0.25517403691556029</v>
      </c>
      <c r="W366" s="6">
        <f t="shared" si="184"/>
        <v>0.32383445197043609</v>
      </c>
      <c r="X366" s="6">
        <v>1.165E-3</v>
      </c>
      <c r="Y366" s="6">
        <v>0.326748235293775</v>
      </c>
      <c r="Z366" s="12">
        <f t="shared" si="185"/>
        <v>6.5323055793991411</v>
      </c>
      <c r="AA366" s="12">
        <f t="shared" si="186"/>
        <v>33.154652068806868</v>
      </c>
      <c r="AB366" s="6">
        <f t="shared" si="187"/>
        <v>2.8510015946455787</v>
      </c>
      <c r="AC366" s="6">
        <f t="shared" si="190"/>
        <v>2.8510015946455787</v>
      </c>
      <c r="AD366" s="6">
        <f t="shared" si="188"/>
        <v>0.89175181641583168</v>
      </c>
    </row>
    <row r="367" spans="4:32">
      <c r="D367" s="6">
        <f t="shared" si="189"/>
        <v>48486608</v>
      </c>
      <c r="E367" s="12">
        <f t="shared" si="170"/>
        <v>0.92785855999917377</v>
      </c>
      <c r="F367" s="12">
        <f t="shared" si="171"/>
        <v>5035236</v>
      </c>
      <c r="G367" s="6">
        <v>410236</v>
      </c>
      <c r="H367" s="6">
        <v>3356824</v>
      </c>
      <c r="I367" s="12">
        <f t="shared" si="172"/>
        <v>6713648</v>
      </c>
      <c r="J367" s="6">
        <v>583998.35302699998</v>
      </c>
      <c r="K367" s="12">
        <f t="shared" si="173"/>
        <v>4671986.8242159998</v>
      </c>
      <c r="L367" s="6">
        <f t="shared" si="174"/>
        <v>48.486607999999997</v>
      </c>
      <c r="M367" s="6">
        <f t="shared" si="175"/>
        <v>5242880</v>
      </c>
      <c r="N367" s="13">
        <f t="shared" si="176"/>
        <v>1.437000627913074</v>
      </c>
      <c r="O367" s="13">
        <f t="shared" si="192"/>
        <v>1.3333333333333333</v>
      </c>
      <c r="P367" s="7">
        <f t="shared" si="177"/>
        <v>0</v>
      </c>
      <c r="Q367" s="7">
        <f t="shared" si="178"/>
        <v>1.0951798609586331E-3</v>
      </c>
      <c r="R367" s="6">
        <f t="shared" si="179"/>
        <v>1.0951798609586331E-3</v>
      </c>
      <c r="S367" s="6">
        <f t="shared" si="180"/>
        <v>1.0951798609586331E-3</v>
      </c>
      <c r="T367" s="7">
        <f t="shared" si="181"/>
        <v>0</v>
      </c>
      <c r="U367" s="7">
        <f t="shared" si="182"/>
        <v>6.6439693558151797E-2</v>
      </c>
      <c r="V367" s="7">
        <f t="shared" si="183"/>
        <v>0.29416200135416093</v>
      </c>
      <c r="W367" s="6">
        <f t="shared" si="184"/>
        <v>0.36060169491231275</v>
      </c>
      <c r="X367" s="6">
        <v>1.343E-3</v>
      </c>
      <c r="Y367" s="6">
        <v>0.37812911111170799</v>
      </c>
      <c r="Z367" s="12">
        <f t="shared" si="185"/>
        <v>4.9989932985852565</v>
      </c>
      <c r="AA367" s="12">
        <f t="shared" si="186"/>
        <v>27.830152340825016</v>
      </c>
      <c r="AB367" s="6">
        <f t="shared" si="187"/>
        <v>18.452728149022107</v>
      </c>
      <c r="AC367" s="6">
        <f t="shared" si="190"/>
        <v>18.452728149022107</v>
      </c>
      <c r="AD367" s="6">
        <f t="shared" si="188"/>
        <v>4.635299342032738</v>
      </c>
    </row>
    <row r="368" spans="4:32">
      <c r="D368" s="6">
        <f t="shared" si="189"/>
        <v>48716536</v>
      </c>
      <c r="E368" s="12">
        <f t="shared" si="170"/>
        <v>0.9490387330934632</v>
      </c>
      <c r="F368" s="12">
        <f t="shared" si="171"/>
        <v>5081082</v>
      </c>
      <c r="G368" s="6">
        <v>403394</v>
      </c>
      <c r="H368" s="6">
        <v>3387388</v>
      </c>
      <c r="I368" s="12">
        <f t="shared" si="172"/>
        <v>6774776</v>
      </c>
      <c r="J368" s="6">
        <v>602767.953003</v>
      </c>
      <c r="K368" s="12">
        <f t="shared" si="173"/>
        <v>4822143.624024</v>
      </c>
      <c r="L368" s="6">
        <f t="shared" si="174"/>
        <v>48.716535999999998</v>
      </c>
      <c r="M368" s="6">
        <f t="shared" si="175"/>
        <v>5242880</v>
      </c>
      <c r="N368" s="13">
        <f t="shared" si="176"/>
        <v>1.4049303646303593</v>
      </c>
      <c r="O368" s="13">
        <f t="shared" si="192"/>
        <v>1.3333333333333333</v>
      </c>
      <c r="P368" s="7">
        <f t="shared" si="177"/>
        <v>0</v>
      </c>
      <c r="Q368" s="7">
        <f t="shared" si="178"/>
        <v>1.1303787408620059E-3</v>
      </c>
      <c r="R368" s="6">
        <f t="shared" si="179"/>
        <v>1.1303787408620059E-3</v>
      </c>
      <c r="S368" s="6">
        <f t="shared" si="180"/>
        <v>1.1303787408620059E-3</v>
      </c>
      <c r="T368" s="7">
        <f t="shared" si="181"/>
        <v>0</v>
      </c>
      <c r="U368" s="7">
        <f t="shared" si="182"/>
        <v>6.8575053125778662E-2</v>
      </c>
      <c r="V368" s="7">
        <f t="shared" si="183"/>
        <v>0.29525716889457104</v>
      </c>
      <c r="W368" s="6">
        <f t="shared" si="184"/>
        <v>0.3638322220203497</v>
      </c>
      <c r="X368" s="6">
        <v>1.348E-3</v>
      </c>
      <c r="Y368" s="6">
        <v>0.37876104000000005</v>
      </c>
      <c r="Z368" s="12">
        <f t="shared" si="185"/>
        <v>5.0257982195845701</v>
      </c>
      <c r="AA368" s="12">
        <f t="shared" si="186"/>
        <v>28.618063050587537</v>
      </c>
      <c r="AB368" s="6">
        <f t="shared" si="187"/>
        <v>16.144010321809652</v>
      </c>
      <c r="AC368" s="6">
        <f t="shared" si="190"/>
        <v>16.144010321809652</v>
      </c>
      <c r="AD368" s="6">
        <f t="shared" si="188"/>
        <v>3.9414872183396539</v>
      </c>
    </row>
    <row r="369" spans="4:30">
      <c r="D369" s="6">
        <f t="shared" si="189"/>
        <v>49083184</v>
      </c>
      <c r="E369" s="12">
        <f t="shared" si="170"/>
        <v>0.87885666431835807</v>
      </c>
      <c r="F369" s="12">
        <f t="shared" si="171"/>
        <v>5846335.5</v>
      </c>
      <c r="G369" s="6">
        <v>115625</v>
      </c>
      <c r="H369" s="6">
        <v>3897557</v>
      </c>
      <c r="I369" s="12">
        <f t="shared" si="172"/>
        <v>7795114</v>
      </c>
      <c r="J369" s="6">
        <v>642261.36450200004</v>
      </c>
      <c r="K369" s="12">
        <f t="shared" si="173"/>
        <v>5138090.9160160003</v>
      </c>
      <c r="L369" s="6">
        <f t="shared" si="174"/>
        <v>49.083184000000003</v>
      </c>
      <c r="M369" s="6">
        <f t="shared" si="175"/>
        <v>5242880</v>
      </c>
      <c r="N369" s="13">
        <f t="shared" si="176"/>
        <v>1.5171226292827484</v>
      </c>
      <c r="O369" s="13">
        <f t="shared" si="192"/>
        <v>1.3333333333333333</v>
      </c>
      <c r="P369" s="7">
        <f t="shared" si="177"/>
        <v>0</v>
      </c>
      <c r="Q369" s="7">
        <f t="shared" si="178"/>
        <v>1.2044412595147893E-3</v>
      </c>
      <c r="R369" s="6">
        <f t="shared" si="179"/>
        <v>1.2044412595147893E-3</v>
      </c>
      <c r="S369" s="6">
        <f t="shared" si="180"/>
        <v>1.2044412595147893E-3</v>
      </c>
      <c r="T369" s="7">
        <f t="shared" si="181"/>
        <v>0</v>
      </c>
      <c r="U369" s="7">
        <f t="shared" si="182"/>
        <v>7.3068096888589132E-2</v>
      </c>
      <c r="V369" s="7">
        <f t="shared" si="183"/>
        <v>0.22516644630832275</v>
      </c>
      <c r="W369" s="6">
        <f t="shared" si="184"/>
        <v>0.29823454319691189</v>
      </c>
      <c r="X369" s="6">
        <v>1.0280000000000001E-3</v>
      </c>
      <c r="Y369" s="6">
        <v>0.29801034666632398</v>
      </c>
      <c r="Z369" s="12">
        <f t="shared" si="185"/>
        <v>7.5827957198443574</v>
      </c>
      <c r="AA369" s="12">
        <f t="shared" si="186"/>
        <v>39.985143315299617</v>
      </c>
      <c r="AB369" s="6">
        <f t="shared" si="187"/>
        <v>17.163546645407514</v>
      </c>
      <c r="AC369" s="6">
        <f t="shared" si="190"/>
        <v>17.163546645407514</v>
      </c>
      <c r="AD369" s="6">
        <f t="shared" si="188"/>
        <v>7.5231123045182383E-2</v>
      </c>
    </row>
    <row r="370" spans="4:30">
      <c r="D370" s="6">
        <f t="shared" si="189"/>
        <v>49083184</v>
      </c>
      <c r="E370" s="12">
        <f t="shared" si="170"/>
        <v>0.87597919009745506</v>
      </c>
      <c r="F370" s="12">
        <f t="shared" si="171"/>
        <v>5846335.5</v>
      </c>
      <c r="G370" s="6">
        <v>115625</v>
      </c>
      <c r="H370" s="6">
        <v>3897557</v>
      </c>
      <c r="I370" s="12">
        <f t="shared" si="172"/>
        <v>7795114</v>
      </c>
      <c r="J370" s="6">
        <v>640158.52954100003</v>
      </c>
      <c r="K370" s="12">
        <f t="shared" si="173"/>
        <v>5121268.2363280002</v>
      </c>
      <c r="L370" s="6">
        <f t="shared" si="174"/>
        <v>49.083184000000003</v>
      </c>
      <c r="M370" s="6">
        <f t="shared" si="175"/>
        <v>5242880</v>
      </c>
      <c r="N370" s="13">
        <f t="shared" si="176"/>
        <v>1.522106173760813</v>
      </c>
      <c r="O370" s="13">
        <f t="shared" si="192"/>
        <v>1.3333333333333333</v>
      </c>
      <c r="P370" s="7">
        <f t="shared" si="177"/>
        <v>0</v>
      </c>
      <c r="Q370" s="7">
        <f t="shared" si="178"/>
        <v>1.2004977852082778E-3</v>
      </c>
      <c r="R370" s="6">
        <f t="shared" si="179"/>
        <v>1.2004977852082778E-3</v>
      </c>
      <c r="S370" s="6">
        <f t="shared" si="180"/>
        <v>1.2004977852082778E-3</v>
      </c>
      <c r="T370" s="7">
        <f t="shared" si="181"/>
        <v>0</v>
      </c>
      <c r="U370" s="7">
        <f t="shared" si="182"/>
        <v>7.2828863833070995E-2</v>
      </c>
      <c r="V370" s="7">
        <f t="shared" si="183"/>
        <v>0.22560451332448681</v>
      </c>
      <c r="W370" s="6">
        <f t="shared" si="184"/>
        <v>0.2984333771575578</v>
      </c>
      <c r="X370" s="6">
        <v>1.0300000000000001E-3</v>
      </c>
      <c r="Y370" s="6">
        <v>0.30041666666701006</v>
      </c>
      <c r="Z370" s="12">
        <f t="shared" si="185"/>
        <v>7.5680718446601931</v>
      </c>
      <c r="AA370" s="12">
        <f t="shared" si="186"/>
        <v>39.776840670508733</v>
      </c>
      <c r="AB370" s="6">
        <f t="shared" si="187"/>
        <v>16.553183029929869</v>
      </c>
      <c r="AC370" s="6">
        <f t="shared" si="190"/>
        <v>16.553183029929869</v>
      </c>
      <c r="AD370" s="6">
        <f t="shared" si="188"/>
        <v>0.66017958705686219</v>
      </c>
    </row>
    <row r="371" spans="4:30">
      <c r="D371" s="6">
        <f t="shared" si="189"/>
        <v>49083184</v>
      </c>
      <c r="E371" s="12">
        <f t="shared" si="170"/>
        <v>0.8783328329959853</v>
      </c>
      <c r="F371" s="12">
        <f t="shared" si="171"/>
        <v>5846335.5</v>
      </c>
      <c r="G371" s="6">
        <v>115625</v>
      </c>
      <c r="H371" s="6">
        <v>3897557</v>
      </c>
      <c r="I371" s="12">
        <f t="shared" si="172"/>
        <v>7795114</v>
      </c>
      <c r="J371" s="6">
        <v>641878.55279500003</v>
      </c>
      <c r="K371" s="12">
        <f t="shared" si="173"/>
        <v>5135028.4223600002</v>
      </c>
      <c r="L371" s="6">
        <f t="shared" si="174"/>
        <v>49.083184000000003</v>
      </c>
      <c r="M371" s="6">
        <f t="shared" si="175"/>
        <v>5242880</v>
      </c>
      <c r="N371" s="13">
        <f t="shared" si="176"/>
        <v>1.5180274302001731</v>
      </c>
      <c r="O371" s="13">
        <f t="shared" si="192"/>
        <v>1.3333333333333333</v>
      </c>
      <c r="P371" s="7">
        <f t="shared" si="177"/>
        <v>0</v>
      </c>
      <c r="Q371" s="7">
        <f t="shared" si="178"/>
        <v>1.2037233676408267E-3</v>
      </c>
      <c r="R371" s="6">
        <f t="shared" si="179"/>
        <v>1.2037233676408267E-3</v>
      </c>
      <c r="S371" s="6">
        <f t="shared" si="180"/>
        <v>1.2037233676408267E-3</v>
      </c>
      <c r="T371" s="7">
        <f t="shared" si="181"/>
        <v>0</v>
      </c>
      <c r="U371" s="7">
        <f t="shared" si="182"/>
        <v>7.302454557997376E-2</v>
      </c>
      <c r="V371" s="7">
        <f t="shared" si="183"/>
        <v>0.22648064735681489</v>
      </c>
      <c r="W371" s="6">
        <f t="shared" si="184"/>
        <v>0.29950519293678868</v>
      </c>
      <c r="X371" s="6">
        <v>1.034E-3</v>
      </c>
      <c r="Y371" s="6">
        <v>0.30205208</v>
      </c>
      <c r="Z371" s="12">
        <f t="shared" si="185"/>
        <v>7.5387949709864603</v>
      </c>
      <c r="AA371" s="12">
        <f t="shared" si="186"/>
        <v>39.729426865454542</v>
      </c>
      <c r="AB371" s="6">
        <f t="shared" si="187"/>
        <v>16.414252189635082</v>
      </c>
      <c r="AC371" s="6">
        <f t="shared" si="190"/>
        <v>16.414252189635082</v>
      </c>
      <c r="AD371" s="6">
        <f t="shared" si="188"/>
        <v>0.84319467795465031</v>
      </c>
    </row>
    <row r="372" spans="4:30">
      <c r="D372" s="6">
        <f t="shared" si="189"/>
        <v>49083184</v>
      </c>
      <c r="E372" s="12">
        <f t="shared" si="170"/>
        <v>0.88071981041252256</v>
      </c>
      <c r="F372" s="12">
        <f t="shared" si="171"/>
        <v>5846335.5</v>
      </c>
      <c r="G372" s="6">
        <v>115625</v>
      </c>
      <c r="H372" s="6">
        <v>3897557</v>
      </c>
      <c r="I372" s="12">
        <f t="shared" si="172"/>
        <v>7795114</v>
      </c>
      <c r="J372" s="6">
        <v>643622.93664600002</v>
      </c>
      <c r="K372" s="12">
        <f t="shared" si="173"/>
        <v>5148983.4931680001</v>
      </c>
      <c r="L372" s="6">
        <f t="shared" si="174"/>
        <v>49.083184000000003</v>
      </c>
      <c r="M372" s="6">
        <f t="shared" si="175"/>
        <v>5242880</v>
      </c>
      <c r="N372" s="13">
        <f t="shared" si="176"/>
        <v>1.5139131850671215</v>
      </c>
      <c r="O372" s="13">
        <f t="shared" si="192"/>
        <v>1.3333333333333333</v>
      </c>
      <c r="P372" s="7">
        <f t="shared" si="177"/>
        <v>0</v>
      </c>
      <c r="Q372" s="7">
        <f t="shared" si="178"/>
        <v>1.2069946338241892E-3</v>
      </c>
      <c r="R372" s="6">
        <f t="shared" si="179"/>
        <v>1.2069946338241892E-3</v>
      </c>
      <c r="S372" s="6">
        <f t="shared" si="180"/>
        <v>1.2069946338241892E-3</v>
      </c>
      <c r="T372" s="7">
        <f t="shared" si="181"/>
        <v>0</v>
      </c>
      <c r="U372" s="7">
        <f t="shared" si="182"/>
        <v>7.3222998756951929E-2</v>
      </c>
      <c r="V372" s="7">
        <f t="shared" si="183"/>
        <v>0.22516644630832275</v>
      </c>
      <c r="W372" s="6">
        <f t="shared" si="184"/>
        <v>0.29838944506527465</v>
      </c>
      <c r="X372" s="6">
        <v>1.0280000000000001E-3</v>
      </c>
      <c r="Y372" s="6">
        <v>0.30075168000000002</v>
      </c>
      <c r="Z372" s="12">
        <f t="shared" si="185"/>
        <v>7.5827957198443574</v>
      </c>
      <c r="AA372" s="12">
        <f t="shared" si="186"/>
        <v>40.069910452669255</v>
      </c>
      <c r="AB372" s="6">
        <f t="shared" si="187"/>
        <v>17.41192936032968</v>
      </c>
      <c r="AC372" s="6">
        <f t="shared" si="190"/>
        <v>17.41192936032968</v>
      </c>
      <c r="AD372" s="6">
        <f t="shared" si="188"/>
        <v>0.78544363733076117</v>
      </c>
    </row>
    <row r="373" spans="4:30">
      <c r="D373" s="6">
        <f t="shared" si="189"/>
        <v>49337616</v>
      </c>
      <c r="E373" s="12">
        <f t="shared" si="170"/>
        <v>0.86803403483886288</v>
      </c>
      <c r="F373" s="12">
        <f t="shared" si="171"/>
        <v>6011074.5</v>
      </c>
      <c r="G373" s="6">
        <v>62451</v>
      </c>
      <c r="H373" s="6">
        <v>4007383</v>
      </c>
      <c r="I373" s="12">
        <f t="shared" si="172"/>
        <v>8014766</v>
      </c>
      <c r="J373" s="6">
        <v>652227.156494</v>
      </c>
      <c r="K373" s="12">
        <f t="shared" si="173"/>
        <v>5217817.251952</v>
      </c>
      <c r="L373" s="6">
        <f t="shared" si="174"/>
        <v>49.337615999999997</v>
      </c>
      <c r="M373" s="6">
        <f t="shared" si="175"/>
        <v>5242880</v>
      </c>
      <c r="N373" s="13">
        <f t="shared" si="176"/>
        <v>1.536038081249713</v>
      </c>
      <c r="O373" s="13">
        <f t="shared" si="192"/>
        <v>1.3333333333333333</v>
      </c>
      <c r="P373" s="7">
        <f t="shared" si="177"/>
        <v>0</v>
      </c>
      <c r="Q373" s="7">
        <f t="shared" si="178"/>
        <v>1.2231302414812103E-3</v>
      </c>
      <c r="R373" s="6">
        <f t="shared" si="179"/>
        <v>1.2231302414812103E-3</v>
      </c>
      <c r="S373" s="6">
        <f t="shared" si="180"/>
        <v>1.2231302414812103E-3</v>
      </c>
      <c r="T373" s="7">
        <f t="shared" si="181"/>
        <v>0</v>
      </c>
      <c r="U373" s="7">
        <f t="shared" si="182"/>
        <v>7.420187434289327E-2</v>
      </c>
      <c r="V373" s="7">
        <f t="shared" si="183"/>
        <v>0.1894639844909525</v>
      </c>
      <c r="W373" s="6">
        <f t="shared" si="184"/>
        <v>0.26366585883384575</v>
      </c>
      <c r="X373" s="6">
        <v>8.6499999999999999E-4</v>
      </c>
      <c r="Y373" s="6">
        <v>0.25869488461518497</v>
      </c>
      <c r="Z373" s="12">
        <f t="shared" si="185"/>
        <v>9.2656254335260115</v>
      </c>
      <c r="AA373" s="12">
        <f t="shared" si="186"/>
        <v>48.257269382215028</v>
      </c>
      <c r="AB373" s="6">
        <f t="shared" si="187"/>
        <v>41.402340055631242</v>
      </c>
      <c r="AC373" s="6">
        <f t="shared" si="190"/>
        <v>41.402340055631242</v>
      </c>
      <c r="AD373" s="6">
        <f t="shared" si="188"/>
        <v>1.9215587606439222</v>
      </c>
    </row>
    <row r="374" spans="4:30">
      <c r="D374" s="15">
        <f t="shared" si="189"/>
        <v>49549536</v>
      </c>
      <c r="E374" s="16">
        <f t="shared" si="170"/>
        <v>0.88359507296511464</v>
      </c>
      <c r="F374" s="16">
        <f t="shared" si="171"/>
        <v>5800032</v>
      </c>
      <c r="G374" s="15">
        <v>157464</v>
      </c>
      <c r="H374" s="15">
        <v>3866688</v>
      </c>
      <c r="I374" s="16">
        <f t="shared" si="172"/>
        <v>7733376</v>
      </c>
      <c r="J374" s="15">
        <v>640609.96227999998</v>
      </c>
      <c r="K374" s="16">
        <f t="shared" si="173"/>
        <v>5124879.6982399998</v>
      </c>
      <c r="L374" s="15">
        <f t="shared" si="174"/>
        <v>49.549536000000003</v>
      </c>
      <c r="M374" s="15">
        <f t="shared" si="175"/>
        <v>5242880</v>
      </c>
      <c r="N374" s="17">
        <f t="shared" si="176"/>
        <v>1.5089868358579845</v>
      </c>
      <c r="O374" s="17">
        <f t="shared" si="192"/>
        <v>1.3333333333333333</v>
      </c>
      <c r="P374" s="18">
        <f t="shared" si="177"/>
        <v>0</v>
      </c>
      <c r="Q374" s="18">
        <f t="shared" si="178"/>
        <v>1.2013443630141357E-3</v>
      </c>
      <c r="R374" s="15">
        <f t="shared" si="179"/>
        <v>1.2013443630141357E-3</v>
      </c>
      <c r="S374" s="15">
        <f t="shared" si="180"/>
        <v>1.2013443630141357E-3</v>
      </c>
      <c r="T374" s="18">
        <f t="shared" si="181"/>
        <v>0</v>
      </c>
      <c r="U374" s="18">
        <f t="shared" si="182"/>
        <v>7.2880221945103019E-2</v>
      </c>
      <c r="V374" s="18">
        <f t="shared" si="183"/>
        <v>0.18924495098287045</v>
      </c>
      <c r="W374" s="15">
        <f t="shared" si="184"/>
        <v>0.26212517292797344</v>
      </c>
      <c r="X374" s="15">
        <v>8.6399999999999997E-4</v>
      </c>
      <c r="Y374" s="15">
        <v>0.26182079999971197</v>
      </c>
      <c r="Z374" s="16">
        <f t="shared" si="185"/>
        <v>8.9506666666666685</v>
      </c>
      <c r="AA374" s="16">
        <f t="shared" si="186"/>
        <v>47.452589798518517</v>
      </c>
      <c r="AB374" s="15">
        <f t="shared" si="187"/>
        <v>39.044486459969413</v>
      </c>
      <c r="AC374" s="15">
        <f t="shared" si="190"/>
        <v>39.044486459969413</v>
      </c>
      <c r="AD374" s="15">
        <f t="shared" si="188"/>
        <v>0.11625238646501719</v>
      </c>
    </row>
    <row r="375" spans="4:30">
      <c r="D375" s="6">
        <f t="shared" si="189"/>
        <v>51159780</v>
      </c>
      <c r="E375" s="12">
        <f t="shared" si="170"/>
        <v>0.88870646321581814</v>
      </c>
      <c r="F375" s="12">
        <f t="shared" si="171"/>
        <v>6255997.5</v>
      </c>
      <c r="G375" s="6">
        <v>55590</v>
      </c>
      <c r="H375" s="6">
        <v>4170665</v>
      </c>
      <c r="I375" s="12">
        <f t="shared" si="172"/>
        <v>8341330</v>
      </c>
      <c r="J375" s="6">
        <v>694968.17651400005</v>
      </c>
      <c r="K375" s="12">
        <f t="shared" si="173"/>
        <v>5559745.4121120004</v>
      </c>
      <c r="L375" s="6">
        <f t="shared" si="174"/>
        <v>51.159779999999998</v>
      </c>
      <c r="M375" s="6">
        <f t="shared" si="175"/>
        <v>5242880</v>
      </c>
      <c r="N375" s="13">
        <f t="shared" si="176"/>
        <v>1.5003079065146168</v>
      </c>
      <c r="O375" s="13">
        <f t="shared" si="192"/>
        <v>1.3333333333333333</v>
      </c>
      <c r="P375" s="7">
        <f t="shared" si="177"/>
        <v>0</v>
      </c>
      <c r="Q375" s="7">
        <f t="shared" si="178"/>
        <v>1.3032830434884612E-3</v>
      </c>
      <c r="R375" s="6">
        <f t="shared" si="179"/>
        <v>1.3032830434884612E-3</v>
      </c>
      <c r="S375" s="6">
        <f t="shared" si="180"/>
        <v>1.3032830434884612E-3</v>
      </c>
      <c r="T375" s="7">
        <f t="shared" si="181"/>
        <v>0</v>
      </c>
      <c r="U375" s="7">
        <f t="shared" si="182"/>
        <v>7.9064388522552861E-2</v>
      </c>
      <c r="V375" s="7">
        <f t="shared" si="183"/>
        <v>0.22560451332448681</v>
      </c>
      <c r="W375" s="6">
        <f t="shared" si="184"/>
        <v>0.30466890184703965</v>
      </c>
      <c r="X375" s="6">
        <v>1.0300000000000001E-3</v>
      </c>
      <c r="Y375" s="6">
        <v>0.29707260000000002</v>
      </c>
      <c r="Z375" s="12">
        <f t="shared" si="185"/>
        <v>8.0983786407766978</v>
      </c>
      <c r="AA375" s="12">
        <f t="shared" si="186"/>
        <v>43.182488637763107</v>
      </c>
      <c r="AB375" s="6">
        <f t="shared" si="187"/>
        <v>26.53233431926807</v>
      </c>
      <c r="AC375" s="6">
        <f t="shared" si="190"/>
        <v>26.53233431926807</v>
      </c>
      <c r="AD375" s="6">
        <f t="shared" si="188"/>
        <v>2.5570523323388397</v>
      </c>
    </row>
    <row r="376" spans="4:30">
      <c r="D376" s="6">
        <f t="shared" si="189"/>
        <v>52219224</v>
      </c>
      <c r="E376" s="12">
        <f t="shared" si="170"/>
        <v>0.90801440421402635</v>
      </c>
      <c r="F376" s="12">
        <f t="shared" si="171"/>
        <v>6372243</v>
      </c>
      <c r="G376" s="6">
        <v>62064</v>
      </c>
      <c r="H376" s="6">
        <v>4248162</v>
      </c>
      <c r="I376" s="12">
        <f t="shared" si="172"/>
        <v>8496324</v>
      </c>
      <c r="J376" s="6">
        <v>723261.05389400001</v>
      </c>
      <c r="K376" s="12">
        <f t="shared" si="173"/>
        <v>5786088.4311520001</v>
      </c>
      <c r="L376" s="6">
        <f t="shared" si="174"/>
        <v>52.219223999999997</v>
      </c>
      <c r="M376" s="6">
        <f t="shared" si="175"/>
        <v>5242880</v>
      </c>
      <c r="N376" s="13">
        <f t="shared" si="176"/>
        <v>1.4684054869013463</v>
      </c>
      <c r="O376" s="13">
        <f t="shared" si="192"/>
        <v>1.3333333333333333</v>
      </c>
      <c r="P376" s="7">
        <f t="shared" si="177"/>
        <v>0</v>
      </c>
      <c r="Q376" s="7">
        <f t="shared" si="178"/>
        <v>1.3563410518793093E-3</v>
      </c>
      <c r="R376" s="6">
        <f t="shared" si="179"/>
        <v>1.3563410518793093E-3</v>
      </c>
      <c r="S376" s="6">
        <f t="shared" si="180"/>
        <v>1.3563410518793093E-3</v>
      </c>
      <c r="T376" s="7">
        <f t="shared" si="181"/>
        <v>0</v>
      </c>
      <c r="U376" s="7">
        <f t="shared" si="182"/>
        <v>8.2283182023017848E-2</v>
      </c>
      <c r="V376" s="7">
        <f t="shared" si="183"/>
        <v>0.26086890812569297</v>
      </c>
      <c r="W376" s="6">
        <f t="shared" si="184"/>
        <v>0.34315209014871084</v>
      </c>
      <c r="X376" s="6">
        <v>1.191E-3</v>
      </c>
      <c r="Y376" s="6">
        <v>0.33942838333280401</v>
      </c>
      <c r="Z376" s="12">
        <f t="shared" si="185"/>
        <v>7.1337732997481105</v>
      </c>
      <c r="AA376" s="12">
        <f t="shared" si="186"/>
        <v>38.865413475412261</v>
      </c>
      <c r="AB376" s="6">
        <f t="shared" si="187"/>
        <v>13.882540040244272</v>
      </c>
      <c r="AC376" s="6">
        <f t="shared" si="190"/>
        <v>13.882540040244272</v>
      </c>
      <c r="AD376" s="6">
        <f t="shared" si="188"/>
        <v>1.0970522792891486</v>
      </c>
    </row>
    <row r="377" spans="4:30">
      <c r="D377" s="6">
        <f t="shared" si="189"/>
        <v>52464528</v>
      </c>
      <c r="E377" s="12">
        <f t="shared" si="170"/>
        <v>0.91802955086231519</v>
      </c>
      <c r="F377" s="12">
        <f t="shared" si="171"/>
        <v>6356376</v>
      </c>
      <c r="G377" s="6">
        <v>80676</v>
      </c>
      <c r="H377" s="6">
        <v>4237584</v>
      </c>
      <c r="I377" s="12">
        <f t="shared" si="172"/>
        <v>8475168</v>
      </c>
      <c r="J377" s="6">
        <v>729417.62554899999</v>
      </c>
      <c r="K377" s="12">
        <f t="shared" si="173"/>
        <v>5835341.0043919999</v>
      </c>
      <c r="L377" s="6">
        <f t="shared" si="174"/>
        <v>52.464528000000001</v>
      </c>
      <c r="M377" s="6">
        <f t="shared" si="175"/>
        <v>5242880</v>
      </c>
      <c r="N377" s="13">
        <f t="shared" si="176"/>
        <v>1.452386071974392</v>
      </c>
      <c r="O377" s="13">
        <f t="shared" si="192"/>
        <v>1.3333333333333333</v>
      </c>
      <c r="P377" s="7">
        <f t="shared" si="177"/>
        <v>0</v>
      </c>
      <c r="Q377" s="7">
        <f t="shared" si="178"/>
        <v>1.3678865524002551E-3</v>
      </c>
      <c r="R377" s="6">
        <f t="shared" si="179"/>
        <v>1.3678865524002551E-3</v>
      </c>
      <c r="S377" s="6">
        <f t="shared" si="180"/>
        <v>1.3678865524002551E-3</v>
      </c>
      <c r="T377" s="7">
        <f t="shared" si="181"/>
        <v>0</v>
      </c>
      <c r="U377" s="7">
        <f t="shared" si="182"/>
        <v>8.2983596214268304E-2</v>
      </c>
      <c r="V377" s="7">
        <f t="shared" si="183"/>
        <v>0.22034770913051815</v>
      </c>
      <c r="W377" s="6">
        <f t="shared" si="184"/>
        <v>0.30333130534478647</v>
      </c>
      <c r="X377" s="6">
        <v>1.0059999999999999E-3</v>
      </c>
      <c r="Y377" s="6">
        <v>0.29471105333299796</v>
      </c>
      <c r="Z377" s="12">
        <f t="shared" si="185"/>
        <v>8.4246202783300195</v>
      </c>
      <c r="AA377" s="12">
        <f t="shared" si="186"/>
        <v>46.404302221805168</v>
      </c>
      <c r="AB377" s="6">
        <f t="shared" si="187"/>
        <v>35.97281833004525</v>
      </c>
      <c r="AC377" s="6">
        <f t="shared" si="190"/>
        <v>35.97281833004525</v>
      </c>
      <c r="AD377" s="6">
        <f t="shared" si="188"/>
        <v>2.9249842903070116</v>
      </c>
    </row>
    <row r="378" spans="4:30">
      <c r="D378" s="6">
        <f t="shared" si="189"/>
        <v>52865520</v>
      </c>
      <c r="E378" s="12">
        <f t="shared" si="170"/>
        <v>0.91871003474326773</v>
      </c>
      <c r="F378" s="12">
        <f t="shared" si="171"/>
        <v>6517147.5</v>
      </c>
      <c r="G378" s="6">
        <v>36417</v>
      </c>
      <c r="H378" s="6">
        <v>4344765</v>
      </c>
      <c r="I378" s="12">
        <f t="shared" si="172"/>
        <v>8689530</v>
      </c>
      <c r="J378" s="6">
        <v>748421.10076900001</v>
      </c>
      <c r="K378" s="12">
        <f t="shared" si="173"/>
        <v>5987368.8061520001</v>
      </c>
      <c r="L378" s="6">
        <f t="shared" si="174"/>
        <v>52.865519999999997</v>
      </c>
      <c r="M378" s="6">
        <f t="shared" si="175"/>
        <v>5242880</v>
      </c>
      <c r="N378" s="13">
        <f t="shared" si="176"/>
        <v>1.4513102969490603</v>
      </c>
      <c r="O378" s="13">
        <f t="shared" si="192"/>
        <v>1.3333333333333333</v>
      </c>
      <c r="P378" s="7">
        <f t="shared" si="177"/>
        <v>0</v>
      </c>
      <c r="Q378" s="7">
        <f t="shared" si="178"/>
        <v>1.4035240216521731E-3</v>
      </c>
      <c r="R378" s="6">
        <f t="shared" si="179"/>
        <v>1.4035240216521731E-3</v>
      </c>
      <c r="S378" s="6">
        <f t="shared" si="180"/>
        <v>1.4035240216521731E-3</v>
      </c>
      <c r="T378" s="7">
        <f t="shared" si="181"/>
        <v>0</v>
      </c>
      <c r="U378" s="7">
        <f t="shared" si="182"/>
        <v>8.5145563047928807E-2</v>
      </c>
      <c r="V378" s="7">
        <f t="shared" si="183"/>
        <v>0.21465283792038548</v>
      </c>
      <c r="W378" s="6">
        <f t="shared" si="184"/>
        <v>0.29979840096831428</v>
      </c>
      <c r="X378" s="6">
        <v>9.7999999999999997E-4</v>
      </c>
      <c r="Y378" s="6">
        <v>0.29397900000041999</v>
      </c>
      <c r="Z378" s="12">
        <f t="shared" si="185"/>
        <v>8.8668673469387755</v>
      </c>
      <c r="AA378" s="12">
        <f t="shared" si="186"/>
        <v>48.876480050220415</v>
      </c>
      <c r="AB378" s="6">
        <f t="shared" si="187"/>
        <v>43.216736903282971</v>
      </c>
      <c r="AC378" s="6">
        <f t="shared" si="190"/>
        <v>43.216736903282971</v>
      </c>
      <c r="AD378" s="6">
        <f t="shared" si="188"/>
        <v>1.9795294792777651</v>
      </c>
    </row>
    <row r="379" spans="4:30">
      <c r="D379" s="6">
        <f t="shared" si="189"/>
        <v>53129388</v>
      </c>
      <c r="E379" s="12">
        <f t="shared" si="170"/>
        <v>1.0000060877866157</v>
      </c>
      <c r="F379" s="12">
        <f t="shared" si="171"/>
        <v>6594433.5</v>
      </c>
      <c r="G379" s="6">
        <v>18696</v>
      </c>
      <c r="H379" s="6">
        <v>4396289</v>
      </c>
      <c r="I379" s="12">
        <f t="shared" si="172"/>
        <v>8792578</v>
      </c>
      <c r="J379" s="6">
        <v>824309.20568799996</v>
      </c>
      <c r="K379" s="12">
        <f t="shared" si="173"/>
        <v>6594473.6455039997</v>
      </c>
      <c r="L379" s="6">
        <f t="shared" si="174"/>
        <v>53.129387999999999</v>
      </c>
      <c r="M379" s="6">
        <f t="shared" si="175"/>
        <v>5242880</v>
      </c>
      <c r="N379" s="13">
        <f t="shared" si="176"/>
        <v>1.3333252163339269</v>
      </c>
      <c r="O379" s="13">
        <f t="shared" si="192"/>
        <v>1.3333333333333333</v>
      </c>
      <c r="P379" s="7">
        <f t="shared" si="177"/>
        <v>0</v>
      </c>
      <c r="Q379" s="7">
        <f t="shared" si="178"/>
        <v>1.5458379918248974E-3</v>
      </c>
      <c r="R379" s="6">
        <f t="shared" si="179"/>
        <v>1.5458379918248974E-3</v>
      </c>
      <c r="S379" s="6">
        <f t="shared" si="180"/>
        <v>1.5458379918248974E-3</v>
      </c>
      <c r="T379" s="7">
        <f t="shared" si="181"/>
        <v>0</v>
      </c>
      <c r="U379" s="7">
        <f t="shared" si="182"/>
        <v>9.377911896361496E-2</v>
      </c>
      <c r="V379" s="7">
        <f t="shared" si="183"/>
        <v>0.40718329152448635</v>
      </c>
      <c r="W379" s="6">
        <f t="shared" si="184"/>
        <v>0.50096241048810131</v>
      </c>
      <c r="X379" s="6">
        <v>1.859E-3</v>
      </c>
      <c r="Y379" s="6">
        <v>0.50048569999985704</v>
      </c>
      <c r="Z379" s="12">
        <f t="shared" si="185"/>
        <v>4.7297353415814953</v>
      </c>
      <c r="AA379" s="12">
        <f t="shared" si="186"/>
        <v>28.378584811206025</v>
      </c>
      <c r="AB379" s="6">
        <f t="shared" si="187"/>
        <v>16.845723947020044</v>
      </c>
      <c r="AC379" s="6">
        <f t="shared" si="190"/>
        <v>16.845723947020044</v>
      </c>
      <c r="AD379" s="6">
        <f t="shared" si="188"/>
        <v>9.524957221443206E-2</v>
      </c>
    </row>
    <row r="380" spans="4:30">
      <c r="D380" s="6">
        <f t="shared" si="189"/>
        <v>53385744</v>
      </c>
      <c r="E380" s="12">
        <f t="shared" si="170"/>
        <v>0.6369960011314838</v>
      </c>
      <c r="F380" s="12">
        <f t="shared" si="171"/>
        <v>6600183</v>
      </c>
      <c r="G380" s="6">
        <v>29214</v>
      </c>
      <c r="H380" s="6">
        <v>4400122</v>
      </c>
      <c r="I380" s="12">
        <f t="shared" si="172"/>
        <v>8800244</v>
      </c>
      <c r="J380" s="6">
        <v>525536.27221700002</v>
      </c>
      <c r="K380" s="12">
        <f t="shared" si="173"/>
        <v>4204290.1777360002</v>
      </c>
      <c r="L380" s="6">
        <f t="shared" si="174"/>
        <v>53.385744000000003</v>
      </c>
      <c r="M380" s="6">
        <f t="shared" si="175"/>
        <v>5242880</v>
      </c>
      <c r="N380" s="13">
        <f t="shared" si="176"/>
        <v>2.0931580904196556</v>
      </c>
      <c r="O380" s="13">
        <f t="shared" si="192"/>
        <v>1.3333333333333333</v>
      </c>
      <c r="P380" s="7">
        <f t="shared" si="177"/>
        <v>0</v>
      </c>
      <c r="Q380" s="7">
        <f t="shared" si="178"/>
        <v>9.8554514503694621E-4</v>
      </c>
      <c r="R380" s="6">
        <f t="shared" si="179"/>
        <v>9.8554514503694621E-4</v>
      </c>
      <c r="S380" s="6">
        <f t="shared" si="180"/>
        <v>9.8554514503694621E-4</v>
      </c>
      <c r="T380" s="7">
        <f t="shared" si="181"/>
        <v>0</v>
      </c>
      <c r="U380" s="7">
        <f t="shared" si="182"/>
        <v>5.9788642722724654E-2</v>
      </c>
      <c r="V380" s="7">
        <f t="shared" si="183"/>
        <v>0.46172263503691086</v>
      </c>
      <c r="W380" s="6">
        <f t="shared" si="184"/>
        <v>0.52151127775963546</v>
      </c>
      <c r="X380" s="6">
        <v>2.1080000000000001E-3</v>
      </c>
      <c r="Y380" s="6">
        <v>0.52352882666596401</v>
      </c>
      <c r="Z380" s="12">
        <f t="shared" si="185"/>
        <v>4.1746888045540791</v>
      </c>
      <c r="AA380" s="12">
        <f t="shared" si="186"/>
        <v>15.955560446815939</v>
      </c>
      <c r="AB380" s="6">
        <f t="shared" si="187"/>
        <v>53.247384011530066</v>
      </c>
      <c r="AC380" s="6">
        <f t="shared" si="190"/>
        <v>53.247384011530066</v>
      </c>
      <c r="AD380" s="6">
        <f t="shared" si="188"/>
        <v>0.38537494089429364</v>
      </c>
    </row>
    <row r="381" spans="4:30">
      <c r="D381" s="6">
        <f t="shared" si="189"/>
        <v>53385744</v>
      </c>
      <c r="E381" s="12">
        <f t="shared" si="170"/>
        <v>0.63580294768190515</v>
      </c>
      <c r="F381" s="12">
        <f t="shared" si="171"/>
        <v>6600183</v>
      </c>
      <c r="G381" s="6">
        <v>29214</v>
      </c>
      <c r="H381" s="6">
        <v>4400122</v>
      </c>
      <c r="I381" s="12">
        <f t="shared" si="172"/>
        <v>8800244</v>
      </c>
      <c r="J381" s="6">
        <v>524551.97583000001</v>
      </c>
      <c r="K381" s="12">
        <f t="shared" si="173"/>
        <v>4196415.8066400001</v>
      </c>
      <c r="L381" s="6">
        <f t="shared" si="174"/>
        <v>53.385744000000003</v>
      </c>
      <c r="M381" s="6">
        <f t="shared" si="175"/>
        <v>5242880</v>
      </c>
      <c r="N381" s="13">
        <f t="shared" si="176"/>
        <v>2.0970858002382293</v>
      </c>
      <c r="O381" s="13">
        <f t="shared" si="192"/>
        <v>1.3333333333333333</v>
      </c>
      <c r="P381" s="7">
        <f t="shared" si="177"/>
        <v>0</v>
      </c>
      <c r="Q381" s="7">
        <f t="shared" si="178"/>
        <v>9.8369928096101291E-4</v>
      </c>
      <c r="R381" s="6">
        <f t="shared" si="179"/>
        <v>9.8369928096101291E-4</v>
      </c>
      <c r="S381" s="6">
        <f t="shared" si="180"/>
        <v>9.8369928096101291E-4</v>
      </c>
      <c r="T381" s="7">
        <f t="shared" si="181"/>
        <v>0</v>
      </c>
      <c r="U381" s="7">
        <f t="shared" si="182"/>
        <v>5.9676662354999799E-2</v>
      </c>
      <c r="V381" s="7">
        <f t="shared" si="183"/>
        <v>0.4582180989075984</v>
      </c>
      <c r="W381" s="6">
        <f t="shared" si="184"/>
        <v>0.51789476126259815</v>
      </c>
      <c r="X381" s="6">
        <v>2.0920000000000001E-3</v>
      </c>
      <c r="Y381" s="6">
        <v>0.52322314666736403</v>
      </c>
      <c r="Z381" s="12">
        <f t="shared" si="185"/>
        <v>4.2066175908221792</v>
      </c>
      <c r="AA381" s="12">
        <f t="shared" si="186"/>
        <v>16.047479184091777</v>
      </c>
      <c r="AB381" s="6">
        <f t="shared" si="187"/>
        <v>52.978045843163827</v>
      </c>
      <c r="AC381" s="6">
        <f t="shared" si="190"/>
        <v>52.978045843163827</v>
      </c>
      <c r="AD381" s="6">
        <f t="shared" si="188"/>
        <v>1.0183772332521381</v>
      </c>
    </row>
    <row r="382" spans="4:30">
      <c r="D382" s="6">
        <f t="shared" si="189"/>
        <v>53804148</v>
      </c>
      <c r="E382" s="12">
        <f t="shared" si="170"/>
        <v>0.99643479651643574</v>
      </c>
      <c r="F382" s="12">
        <f t="shared" si="171"/>
        <v>6620173.5</v>
      </c>
      <c r="G382" s="6">
        <v>42138</v>
      </c>
      <c r="H382" s="6">
        <v>4413449</v>
      </c>
      <c r="I382" s="12">
        <f t="shared" si="172"/>
        <v>8826898</v>
      </c>
      <c r="J382" s="6">
        <v>824571.40429700003</v>
      </c>
      <c r="K382" s="12">
        <f t="shared" si="173"/>
        <v>6596571.2343760002</v>
      </c>
      <c r="L382" s="6">
        <f t="shared" si="174"/>
        <v>53.804147999999998</v>
      </c>
      <c r="M382" s="6">
        <f t="shared" si="175"/>
        <v>5242880</v>
      </c>
      <c r="N382" s="13">
        <f t="shared" si="176"/>
        <v>1.3381039461836384</v>
      </c>
      <c r="O382" s="13">
        <f t="shared" si="192"/>
        <v>1.3333333333333333</v>
      </c>
      <c r="P382" s="7">
        <f t="shared" si="177"/>
        <v>0</v>
      </c>
      <c r="Q382" s="7">
        <f t="shared" si="178"/>
        <v>1.5463296963556718E-3</v>
      </c>
      <c r="R382" s="6">
        <f t="shared" si="179"/>
        <v>1.5463296963556718E-3</v>
      </c>
      <c r="S382" s="6">
        <f t="shared" si="180"/>
        <v>1.5463296963556718E-3</v>
      </c>
      <c r="T382" s="7">
        <f t="shared" si="181"/>
        <v>0</v>
      </c>
      <c r="U382" s="7">
        <f t="shared" si="182"/>
        <v>9.3808948491631683E-2</v>
      </c>
      <c r="V382" s="7">
        <f t="shared" si="183"/>
        <v>0.42930567584077095</v>
      </c>
      <c r="W382" s="6">
        <f t="shared" si="184"/>
        <v>0.52311462433240263</v>
      </c>
      <c r="X382" s="6">
        <v>1.9599999999999999E-3</v>
      </c>
      <c r="Y382" s="6">
        <v>0.51753800000000005</v>
      </c>
      <c r="Z382" s="12">
        <f t="shared" si="185"/>
        <v>4.5035193877551025</v>
      </c>
      <c r="AA382" s="12">
        <f t="shared" si="186"/>
        <v>26.924780548473471</v>
      </c>
      <c r="AB382" s="6">
        <f t="shared" si="187"/>
        <v>21.105627736955515</v>
      </c>
      <c r="AC382" s="6">
        <f t="shared" si="190"/>
        <v>21.105627736955515</v>
      </c>
      <c r="AD382" s="6">
        <f t="shared" si="188"/>
        <v>1.0775294437128442</v>
      </c>
    </row>
    <row r="383" spans="4:30">
      <c r="D383" s="6">
        <f t="shared" si="189"/>
        <v>53808680</v>
      </c>
      <c r="E383" s="12">
        <f t="shared" si="170"/>
        <v>0.9329090860286382</v>
      </c>
      <c r="F383" s="12">
        <f t="shared" si="171"/>
        <v>6528157.5</v>
      </c>
      <c r="G383" s="6">
        <v>79171</v>
      </c>
      <c r="H383" s="6">
        <v>4352105</v>
      </c>
      <c r="I383" s="12">
        <f t="shared" si="172"/>
        <v>8704210</v>
      </c>
      <c r="J383" s="6">
        <v>761272.18084699998</v>
      </c>
      <c r="K383" s="12">
        <f t="shared" si="173"/>
        <v>6090177.4467759999</v>
      </c>
      <c r="L383" s="6">
        <f t="shared" si="174"/>
        <v>53.808680000000003</v>
      </c>
      <c r="M383" s="6">
        <f t="shared" si="175"/>
        <v>5242880</v>
      </c>
      <c r="N383" s="13">
        <f t="shared" si="176"/>
        <v>1.4292210819912659</v>
      </c>
      <c r="O383" s="13">
        <f t="shared" si="192"/>
        <v>1.3333333333333333</v>
      </c>
      <c r="P383" s="7">
        <f t="shared" si="177"/>
        <v>0</v>
      </c>
      <c r="Q383" s="7">
        <f t="shared" si="178"/>
        <v>1.4276238226533955E-3</v>
      </c>
      <c r="R383" s="6">
        <f t="shared" si="179"/>
        <v>1.4276238226533955E-3</v>
      </c>
      <c r="S383" s="6">
        <f t="shared" si="180"/>
        <v>1.4276238226533955E-3</v>
      </c>
      <c r="T383" s="7">
        <f t="shared" si="181"/>
        <v>0</v>
      </c>
      <c r="U383" s="7">
        <f t="shared" si="182"/>
        <v>8.6607590839356693E-2</v>
      </c>
      <c r="V383" s="7">
        <f t="shared" si="183"/>
        <v>0.23502295417201388</v>
      </c>
      <c r="W383" s="6">
        <f t="shared" si="184"/>
        <v>0.32163054501137056</v>
      </c>
      <c r="X383" s="6">
        <v>1.073E-3</v>
      </c>
      <c r="Y383" s="6">
        <v>0.31825180000000003</v>
      </c>
      <c r="Z383" s="12">
        <f t="shared" si="185"/>
        <v>8.1120316868592734</v>
      </c>
      <c r="AA383" s="12">
        <f t="shared" si="186"/>
        <v>45.406728400939421</v>
      </c>
      <c r="AB383" s="6">
        <f t="shared" si="187"/>
        <v>33.049750480279179</v>
      </c>
      <c r="AC383" s="6">
        <f t="shared" si="190"/>
        <v>33.049750480279179</v>
      </c>
      <c r="AD383" s="6">
        <f t="shared" si="188"/>
        <v>1.0616577852412874</v>
      </c>
    </row>
    <row r="384" spans="4:30">
      <c r="D384" s="6">
        <f t="shared" si="189"/>
        <v>53808680</v>
      </c>
      <c r="E384" s="12">
        <f t="shared" si="170"/>
        <v>0.92946592985233589</v>
      </c>
      <c r="F384" s="12">
        <f t="shared" si="171"/>
        <v>6528157.5</v>
      </c>
      <c r="G384" s="6">
        <v>79171</v>
      </c>
      <c r="H384" s="6">
        <v>4352105</v>
      </c>
      <c r="I384" s="12">
        <f t="shared" si="172"/>
        <v>8704210</v>
      </c>
      <c r="J384" s="6">
        <v>758462.49762000004</v>
      </c>
      <c r="K384" s="12">
        <f t="shared" si="173"/>
        <v>6067699.9809600003</v>
      </c>
      <c r="L384" s="6">
        <f t="shared" si="174"/>
        <v>53.808680000000003</v>
      </c>
      <c r="M384" s="6">
        <f t="shared" si="175"/>
        <v>5242880</v>
      </c>
      <c r="N384" s="13">
        <f t="shared" si="176"/>
        <v>1.4345155540506578</v>
      </c>
      <c r="O384" s="13">
        <f t="shared" si="192"/>
        <v>1.3333333333333333</v>
      </c>
      <c r="P384" s="7">
        <f t="shared" si="177"/>
        <v>0</v>
      </c>
      <c r="Q384" s="7">
        <f t="shared" si="178"/>
        <v>1.4223547864139366E-3</v>
      </c>
      <c r="R384" s="6">
        <f t="shared" si="179"/>
        <v>1.4223547864139366E-3</v>
      </c>
      <c r="S384" s="6">
        <f t="shared" si="180"/>
        <v>1.4223547864139366E-3</v>
      </c>
      <c r="T384" s="7">
        <f t="shared" si="181"/>
        <v>0</v>
      </c>
      <c r="U384" s="7">
        <f t="shared" si="182"/>
        <v>8.6287941834132992E-2</v>
      </c>
      <c r="V384" s="7">
        <f t="shared" si="183"/>
        <v>0.23765135626899822</v>
      </c>
      <c r="W384" s="6">
        <f t="shared" si="184"/>
        <v>0.32393929810313121</v>
      </c>
      <c r="X384" s="6">
        <v>1.085E-3</v>
      </c>
      <c r="Y384" s="6">
        <v>0.32212926666630498</v>
      </c>
      <c r="Z384" s="12">
        <f t="shared" si="185"/>
        <v>8.0223133640553002</v>
      </c>
      <c r="AA384" s="12">
        <f t="shared" si="186"/>
        <v>44.738801702930878</v>
      </c>
      <c r="AB384" s="6">
        <f t="shared" si="187"/>
        <v>31.092607042759131</v>
      </c>
      <c r="AC384" s="6">
        <f t="shared" si="190"/>
        <v>31.092607042759131</v>
      </c>
      <c r="AD384" s="6">
        <f t="shared" si="188"/>
        <v>0.5618959914937659</v>
      </c>
    </row>
    <row r="385" spans="4:30">
      <c r="D385" s="6">
        <f t="shared" si="189"/>
        <v>53808680</v>
      </c>
      <c r="E385" s="12">
        <f t="shared" si="170"/>
        <v>0.93220311501859443</v>
      </c>
      <c r="F385" s="12">
        <f t="shared" si="171"/>
        <v>6528157.5</v>
      </c>
      <c r="G385" s="6">
        <v>79171</v>
      </c>
      <c r="H385" s="6">
        <v>4352105</v>
      </c>
      <c r="I385" s="12">
        <f t="shared" si="172"/>
        <v>8704210</v>
      </c>
      <c r="J385" s="6">
        <v>760696.09460399998</v>
      </c>
      <c r="K385" s="12">
        <f t="shared" si="173"/>
        <v>6085568.7568319999</v>
      </c>
      <c r="L385" s="6">
        <f t="shared" si="174"/>
        <v>53.808680000000003</v>
      </c>
      <c r="M385" s="6">
        <f t="shared" si="175"/>
        <v>5242880</v>
      </c>
      <c r="N385" s="13">
        <f t="shared" si="176"/>
        <v>1.4303034519539635</v>
      </c>
      <c r="O385" s="13">
        <f t="shared" si="192"/>
        <v>1.3333333333333333</v>
      </c>
      <c r="P385" s="7">
        <f t="shared" si="177"/>
        <v>0</v>
      </c>
      <c r="Q385" s="7">
        <f t="shared" si="178"/>
        <v>1.4265434804773625E-3</v>
      </c>
      <c r="R385" s="6">
        <f t="shared" si="179"/>
        <v>1.4265434804773625E-3</v>
      </c>
      <c r="S385" s="6">
        <f t="shared" si="180"/>
        <v>1.4265434804773625E-3</v>
      </c>
      <c r="T385" s="7">
        <f t="shared" si="181"/>
        <v>0</v>
      </c>
      <c r="U385" s="7">
        <f t="shared" si="182"/>
        <v>8.6542051282182259E-2</v>
      </c>
      <c r="V385" s="7">
        <f t="shared" si="183"/>
        <v>0.23458488715584982</v>
      </c>
      <c r="W385" s="6">
        <f t="shared" si="184"/>
        <v>0.32112693843803208</v>
      </c>
      <c r="X385" s="6">
        <v>1.0709999999999999E-3</v>
      </c>
      <c r="Y385" s="6">
        <v>0.31812269999964293</v>
      </c>
      <c r="Z385" s="12">
        <f t="shared" si="185"/>
        <v>8.1271802054155007</v>
      </c>
      <c r="AA385" s="12">
        <f t="shared" si="186"/>
        <v>45.457096222834743</v>
      </c>
      <c r="AB385" s="6">
        <f t="shared" si="187"/>
        <v>33.197337112732271</v>
      </c>
      <c r="AC385" s="6">
        <f t="shared" si="190"/>
        <v>33.197337112732271</v>
      </c>
      <c r="AD385" s="6">
        <f t="shared" si="188"/>
        <v>0.944364686453536</v>
      </c>
    </row>
    <row r="386" spans="4:30">
      <c r="D386" s="6">
        <f t="shared" si="189"/>
        <v>53808680</v>
      </c>
      <c r="E386" s="12">
        <f t="shared" si="170"/>
        <v>0.93113592423099467</v>
      </c>
      <c r="F386" s="12">
        <f t="shared" si="171"/>
        <v>6528157.5</v>
      </c>
      <c r="G386" s="6">
        <v>79171</v>
      </c>
      <c r="H386" s="6">
        <v>4352105</v>
      </c>
      <c r="I386" s="12">
        <f t="shared" si="172"/>
        <v>8704210</v>
      </c>
      <c r="J386" s="6">
        <v>759825.24591099995</v>
      </c>
      <c r="K386" s="12">
        <f t="shared" si="173"/>
        <v>6078601.9672879996</v>
      </c>
      <c r="L386" s="6">
        <f t="shared" si="174"/>
        <v>53.808680000000003</v>
      </c>
      <c r="M386" s="6">
        <f t="shared" si="175"/>
        <v>5242880</v>
      </c>
      <c r="N386" s="13">
        <f t="shared" si="176"/>
        <v>1.4319427471714239</v>
      </c>
      <c r="O386" s="13">
        <f t="shared" si="192"/>
        <v>1.3333333333333333</v>
      </c>
      <c r="P386" s="7">
        <f t="shared" si="177"/>
        <v>0</v>
      </c>
      <c r="Q386" s="7">
        <f t="shared" si="178"/>
        <v>1.4249103663674127E-3</v>
      </c>
      <c r="R386" s="6">
        <f t="shared" si="179"/>
        <v>1.4249103663674127E-3</v>
      </c>
      <c r="S386" s="6">
        <f t="shared" si="180"/>
        <v>1.4249103663674127E-3</v>
      </c>
      <c r="T386" s="7">
        <f t="shared" si="181"/>
        <v>0</v>
      </c>
      <c r="U386" s="7">
        <f t="shared" si="182"/>
        <v>8.6442977509116725E-2</v>
      </c>
      <c r="V386" s="7">
        <f t="shared" si="183"/>
        <v>0.23348971961543974</v>
      </c>
      <c r="W386" s="6">
        <f t="shared" si="184"/>
        <v>0.31993269712455646</v>
      </c>
      <c r="X386" s="6">
        <v>1.0660000000000001E-3</v>
      </c>
      <c r="Y386" s="6">
        <v>0.31665530000000003</v>
      </c>
      <c r="Z386" s="12">
        <f t="shared" si="185"/>
        <v>8.1653001876172606</v>
      </c>
      <c r="AA386" s="12">
        <f t="shared" si="186"/>
        <v>45.618026020923075</v>
      </c>
      <c r="AB386" s="6">
        <f t="shared" si="187"/>
        <v>33.668889903134385</v>
      </c>
      <c r="AC386" s="6">
        <f t="shared" si="190"/>
        <v>33.668889903134385</v>
      </c>
      <c r="AD386" s="6">
        <f t="shared" si="188"/>
        <v>1.035004664237875</v>
      </c>
    </row>
    <row r="387" spans="4:30">
      <c r="D387" s="6">
        <f t="shared" si="189"/>
        <v>54235296</v>
      </c>
      <c r="E387" s="12">
        <f t="shared" si="170"/>
        <v>0.93121594372021654</v>
      </c>
      <c r="F387" s="12">
        <f t="shared" si="171"/>
        <v>6705072</v>
      </c>
      <c r="G387" s="6">
        <v>29736</v>
      </c>
      <c r="H387" s="6">
        <v>4470048</v>
      </c>
      <c r="I387" s="12">
        <f t="shared" si="172"/>
        <v>8940096</v>
      </c>
      <c r="J387" s="6">
        <v>780483.74377399997</v>
      </c>
      <c r="K387" s="12">
        <f t="shared" si="173"/>
        <v>6243869.9501919998</v>
      </c>
      <c r="L387" s="6">
        <f t="shared" si="174"/>
        <v>54.235295999999998</v>
      </c>
      <c r="M387" s="6">
        <f t="shared" si="175"/>
        <v>5242880</v>
      </c>
      <c r="N387" s="13">
        <f t="shared" si="176"/>
        <v>1.4318197001725013</v>
      </c>
      <c r="O387" s="13">
        <f t="shared" si="192"/>
        <v>1.3333333333333333</v>
      </c>
      <c r="P387" s="7">
        <f t="shared" si="177"/>
        <v>0</v>
      </c>
      <c r="Q387" s="7">
        <f t="shared" si="178"/>
        <v>1.4636515215435276E-3</v>
      </c>
      <c r="R387" s="6">
        <f t="shared" si="179"/>
        <v>1.4636515215435276E-3</v>
      </c>
      <c r="S387" s="6">
        <f t="shared" si="180"/>
        <v>1.4636515215435276E-3</v>
      </c>
      <c r="T387" s="7">
        <f t="shared" si="181"/>
        <v>0</v>
      </c>
      <c r="U387" s="7">
        <f t="shared" si="182"/>
        <v>8.8793231170407452E-2</v>
      </c>
      <c r="V387" s="7">
        <f t="shared" si="183"/>
        <v>0.22998518348612729</v>
      </c>
      <c r="W387" s="6">
        <f t="shared" si="184"/>
        <v>0.31877841465653473</v>
      </c>
      <c r="X387" s="6">
        <v>1.0499999999999999E-3</v>
      </c>
      <c r="Y387" s="6">
        <v>0.30950062499999997</v>
      </c>
      <c r="Z387" s="12">
        <f t="shared" si="185"/>
        <v>8.5143771428571426</v>
      </c>
      <c r="AA387" s="12">
        <f t="shared" si="186"/>
        <v>47.572342477653336</v>
      </c>
      <c r="AB387" s="6">
        <f t="shared" si="187"/>
        <v>39.395383004145494</v>
      </c>
      <c r="AC387" s="6">
        <f t="shared" si="190"/>
        <v>39.395383004145494</v>
      </c>
      <c r="AD387" s="6">
        <f t="shared" si="188"/>
        <v>2.9976642717715847</v>
      </c>
    </row>
    <row r="388" spans="4:30">
      <c r="D388" s="6">
        <f t="shared" si="189"/>
        <v>54612000</v>
      </c>
      <c r="E388" s="12">
        <f t="shared" si="170"/>
        <v>1.1475880537339185</v>
      </c>
      <c r="F388" s="12">
        <f t="shared" si="171"/>
        <v>5511937.5</v>
      </c>
      <c r="G388" s="6">
        <v>525825</v>
      </c>
      <c r="H388" s="6">
        <v>3674625</v>
      </c>
      <c r="I388" s="12">
        <f t="shared" si="172"/>
        <v>7349250</v>
      </c>
      <c r="J388" s="6">
        <v>790679.20349099999</v>
      </c>
      <c r="K388" s="12">
        <f t="shared" si="173"/>
        <v>6325433.6279279999</v>
      </c>
      <c r="L388" s="6">
        <f t="shared" si="174"/>
        <v>54.612000000000002</v>
      </c>
      <c r="M388" s="6">
        <f t="shared" si="175"/>
        <v>5242880</v>
      </c>
      <c r="N388" s="13">
        <f t="shared" si="176"/>
        <v>1.1618571045551178</v>
      </c>
      <c r="O388" s="13">
        <f t="shared" si="192"/>
        <v>1.3333333333333333</v>
      </c>
      <c r="P388" s="7">
        <f t="shared" si="177"/>
        <v>0</v>
      </c>
      <c r="Q388" s="7">
        <f t="shared" si="178"/>
        <v>1.4827712024422805E-3</v>
      </c>
      <c r="R388" s="6">
        <f t="shared" si="179"/>
        <v>1.4827712024422805E-3</v>
      </c>
      <c r="S388" s="6">
        <f t="shared" si="180"/>
        <v>1.4827712024422805E-3</v>
      </c>
      <c r="T388" s="7">
        <f t="shared" si="181"/>
        <v>0</v>
      </c>
      <c r="U388" s="7">
        <f t="shared" si="182"/>
        <v>8.9953137214270285E-2</v>
      </c>
      <c r="V388" s="7">
        <f t="shared" si="183"/>
        <v>0.25889760655295474</v>
      </c>
      <c r="W388" s="6">
        <f t="shared" si="184"/>
        <v>0.34885074376722502</v>
      </c>
      <c r="X388" s="6">
        <v>1.1820000000000001E-3</v>
      </c>
      <c r="Y388" s="6">
        <v>0.36826252941127802</v>
      </c>
      <c r="Z388" s="12">
        <f t="shared" si="185"/>
        <v>6.2176395939086282</v>
      </c>
      <c r="AA388" s="12">
        <f t="shared" si="186"/>
        <v>42.811733522355325</v>
      </c>
      <c r="AB388" s="6">
        <f t="shared" si="187"/>
        <v>25.445956213390897</v>
      </c>
      <c r="AC388" s="6">
        <f t="shared" si="190"/>
        <v>25.445956213390897</v>
      </c>
      <c r="AD388" s="6">
        <f t="shared" si="188"/>
        <v>5.2711813159719494</v>
      </c>
    </row>
    <row r="389" spans="4:30">
      <c r="D389" s="6">
        <f t="shared" si="189"/>
        <v>56107856</v>
      </c>
      <c r="E389" s="12">
        <f t="shared" si="170"/>
        <v>1.0099131734910201</v>
      </c>
      <c r="F389" s="12">
        <f t="shared" si="171"/>
        <v>6364009.5</v>
      </c>
      <c r="G389" s="6">
        <v>259789</v>
      </c>
      <c r="H389" s="6">
        <v>4242673</v>
      </c>
      <c r="I389" s="12">
        <f t="shared" si="172"/>
        <v>8485346</v>
      </c>
      <c r="J389" s="6">
        <v>803387.12878399994</v>
      </c>
      <c r="K389" s="12">
        <f t="shared" si="173"/>
        <v>6427097.0302719995</v>
      </c>
      <c r="L389" s="6">
        <f t="shared" si="174"/>
        <v>56.107855999999998</v>
      </c>
      <c r="M389" s="6">
        <f t="shared" si="175"/>
        <v>5242880</v>
      </c>
      <c r="N389" s="13">
        <f t="shared" si="176"/>
        <v>1.3202455105366433</v>
      </c>
      <c r="O389" s="13">
        <f t="shared" si="192"/>
        <v>1.3333333333333333</v>
      </c>
      <c r="P389" s="7">
        <f t="shared" si="177"/>
        <v>0</v>
      </c>
      <c r="Q389" s="7">
        <f t="shared" si="178"/>
        <v>1.5066025433755604E-3</v>
      </c>
      <c r="R389" s="6">
        <f t="shared" si="179"/>
        <v>1.5066025433755604E-3</v>
      </c>
      <c r="S389" s="6">
        <f t="shared" si="180"/>
        <v>1.5066025433755604E-3</v>
      </c>
      <c r="T389" s="7">
        <f t="shared" si="181"/>
        <v>0</v>
      </c>
      <c r="U389" s="7">
        <f t="shared" si="182"/>
        <v>9.1398878726811447E-2</v>
      </c>
      <c r="V389" s="7">
        <f t="shared" si="183"/>
        <v>0.28868616365211025</v>
      </c>
      <c r="W389" s="6">
        <f t="shared" si="184"/>
        <v>0.38008504237892171</v>
      </c>
      <c r="X389" s="6">
        <v>1.3179999999999999E-3</v>
      </c>
      <c r="Y389" s="6">
        <v>0.38681835555570199</v>
      </c>
      <c r="Z389" s="12">
        <f t="shared" si="185"/>
        <v>6.4380470409711688</v>
      </c>
      <c r="AA389" s="12">
        <f t="shared" si="186"/>
        <v>39.011211109389983</v>
      </c>
      <c r="AB389" s="6">
        <f t="shared" si="187"/>
        <v>14.309752911651019</v>
      </c>
      <c r="AC389" s="6">
        <f t="shared" si="190"/>
        <v>14.309752911651019</v>
      </c>
      <c r="AD389" s="6">
        <f t="shared" si="188"/>
        <v>1.7406912262752423</v>
      </c>
    </row>
    <row r="390" spans="4:30">
      <c r="D390" s="6">
        <f t="shared" si="189"/>
        <v>56429160</v>
      </c>
      <c r="E390" s="12">
        <f t="shared" ref="E390:E453" si="193">K390/F390</f>
        <v>0.95105077421000539</v>
      </c>
      <c r="F390" s="12">
        <f t="shared" ref="F390:F453" si="194">H390*1.5</f>
        <v>6966345</v>
      </c>
      <c r="G390" s="6">
        <v>34920</v>
      </c>
      <c r="H390" s="6">
        <v>4644230</v>
      </c>
      <c r="I390" s="12">
        <f t="shared" ref="I390:I453" si="195">2*H390</f>
        <v>9288460</v>
      </c>
      <c r="J390" s="6">
        <v>828168.47570800001</v>
      </c>
      <c r="K390" s="12">
        <f t="shared" ref="K390:K453" si="196">J390*8</f>
        <v>6625347.8056640001</v>
      </c>
      <c r="L390" s="6">
        <f t="shared" ref="L390:L453" si="197">((H390+2*G390)*8+(G390+H390)*4)/1000000</f>
        <v>56.429160000000003</v>
      </c>
      <c r="M390" s="6">
        <f t="shared" ref="M390:M453" si="198">40*2^20/8</f>
        <v>5242880</v>
      </c>
      <c r="N390" s="13">
        <f t="shared" ref="N390:N453" si="199">I390/K390</f>
        <v>1.4019580967597367</v>
      </c>
      <c r="O390" s="13">
        <f t="shared" si="192"/>
        <v>1.3333333333333333</v>
      </c>
      <c r="P390" s="7">
        <f t="shared" ref="P390:P453" si="200">$B$32*I390</f>
        <v>0</v>
      </c>
      <c r="Q390" s="7">
        <f t="shared" ref="Q390:Q453" si="201">$C$32*K390</f>
        <v>1.5530753321050506E-3</v>
      </c>
      <c r="R390" s="6">
        <f t="shared" ref="R390:R453" si="202">P390+Q390</f>
        <v>1.5530753321050506E-3</v>
      </c>
      <c r="S390" s="6">
        <f t="shared" ref="S390:S453" si="203">MAX(P390,Q390)</f>
        <v>1.5530753321050506E-3</v>
      </c>
      <c r="T390" s="7">
        <f t="shared" ref="T390:T453" si="204">$D$32*I390</f>
        <v>0</v>
      </c>
      <c r="U390" s="7">
        <f t="shared" ref="U390:U453" si="205">$E$32*K390</f>
        <v>9.4218176224920472E-2</v>
      </c>
      <c r="V390" s="7">
        <f t="shared" ref="V390:V453" si="206">X390*$F$32</f>
        <v>0.25232660131049395</v>
      </c>
      <c r="W390" s="6">
        <f t="shared" ref="W390:W453" si="207">SUM(T390:V390)</f>
        <v>0.34654477753541441</v>
      </c>
      <c r="X390" s="6">
        <v>1.152E-3</v>
      </c>
      <c r="Y390" s="6">
        <v>0.337888376470656</v>
      </c>
      <c r="Z390" s="12">
        <f t="shared" ref="Z390:Z453" si="208">I390/X390/1000000000</f>
        <v>8.0628993055555558</v>
      </c>
      <c r="AA390" s="12">
        <f t="shared" ref="AA390:AA453" si="209">K390*8/X390/1000000000</f>
        <v>46.009359761555558</v>
      </c>
      <c r="AB390" s="6">
        <f t="shared" ref="AB390:AB453" si="210">ABS(S390-X390)/ABS(X390)*100</f>
        <v>34.815567023007858</v>
      </c>
      <c r="AC390" s="6">
        <f t="shared" si="190"/>
        <v>34.815567023007858</v>
      </c>
      <c r="AD390" s="6">
        <f t="shared" ref="AD390:AD453" si="211">ABS(W390-Y390)/ABS(Y390)*100</f>
        <v>2.561911467679673</v>
      </c>
    </row>
    <row r="391" spans="4:30">
      <c r="D391" s="6">
        <f t="shared" ref="D391:D454" si="212">L391*1000000</f>
        <v>57285072</v>
      </c>
      <c r="E391" s="12">
        <f t="shared" si="193"/>
        <v>1.4288556781383941</v>
      </c>
      <c r="F391" s="12">
        <f t="shared" si="194"/>
        <v>4433334</v>
      </c>
      <c r="G391" s="6">
        <v>1090920</v>
      </c>
      <c r="H391" s="6">
        <v>2955556</v>
      </c>
      <c r="I391" s="12">
        <f t="shared" si="195"/>
        <v>5911112</v>
      </c>
      <c r="J391" s="6">
        <v>791824.30737299996</v>
      </c>
      <c r="K391" s="12">
        <f t="shared" si="196"/>
        <v>6334594.4589839997</v>
      </c>
      <c r="L391" s="6">
        <f t="shared" si="197"/>
        <v>57.285072</v>
      </c>
      <c r="M391" s="6">
        <f t="shared" si="198"/>
        <v>5242880</v>
      </c>
      <c r="N391" s="13">
        <f t="shared" si="199"/>
        <v>0.93314766056043286</v>
      </c>
      <c r="O391" s="13">
        <f t="shared" si="192"/>
        <v>1.3333333333333333</v>
      </c>
      <c r="P391" s="7">
        <f t="shared" si="200"/>
        <v>0</v>
      </c>
      <c r="Q391" s="7">
        <f t="shared" si="201"/>
        <v>1.4849186309474666E-3</v>
      </c>
      <c r="R391" s="6">
        <f t="shared" si="202"/>
        <v>1.4849186309474666E-3</v>
      </c>
      <c r="S391" s="6">
        <f t="shared" si="203"/>
        <v>1.4849186309474666E-3</v>
      </c>
      <c r="T391" s="7">
        <f t="shared" si="204"/>
        <v>0</v>
      </c>
      <c r="U391" s="7">
        <f t="shared" si="205"/>
        <v>9.0083412155317608E-2</v>
      </c>
      <c r="V391" s="7">
        <f t="shared" si="206"/>
        <v>0.38089927055464323</v>
      </c>
      <c r="W391" s="6">
        <f t="shared" si="207"/>
        <v>0.47098268270996085</v>
      </c>
      <c r="X391" s="6">
        <v>1.7390000000000001E-3</v>
      </c>
      <c r="Y391" s="6">
        <v>0.50265126153819395</v>
      </c>
      <c r="Z391" s="12">
        <f t="shared" si="208"/>
        <v>3.3991443358251869</v>
      </c>
      <c r="AA391" s="12">
        <f t="shared" si="209"/>
        <v>29.141320110334672</v>
      </c>
      <c r="AB391" s="6">
        <f t="shared" si="210"/>
        <v>14.610774528610321</v>
      </c>
      <c r="AC391" s="6">
        <f t="shared" ref="AC391:AC454" si="213">ABS(R391-X391)/ABS(X391)*100</f>
        <v>14.610774528610321</v>
      </c>
      <c r="AD391" s="6">
        <f t="shared" si="211"/>
        <v>6.3003082358377327</v>
      </c>
    </row>
    <row r="392" spans="4:30">
      <c r="D392" s="6">
        <f t="shared" si="212"/>
        <v>58331624</v>
      </c>
      <c r="E392" s="12">
        <f t="shared" si="193"/>
        <v>1.0202097939843424</v>
      </c>
      <c r="F392" s="12">
        <f t="shared" si="194"/>
        <v>6643563</v>
      </c>
      <c r="G392" s="6">
        <v>259156</v>
      </c>
      <c r="H392" s="6">
        <v>4429042</v>
      </c>
      <c r="I392" s="12">
        <f t="shared" si="195"/>
        <v>8858084</v>
      </c>
      <c r="J392" s="6">
        <v>847228.50494400004</v>
      </c>
      <c r="K392" s="12">
        <f t="shared" si="196"/>
        <v>6777828.0395520004</v>
      </c>
      <c r="L392" s="6">
        <f t="shared" si="197"/>
        <v>58.331623999999998</v>
      </c>
      <c r="M392" s="6">
        <f t="shared" si="198"/>
        <v>5242880</v>
      </c>
      <c r="N392" s="13">
        <f t="shared" si="199"/>
        <v>1.3069207345345251</v>
      </c>
      <c r="O392" s="13">
        <f t="shared" si="192"/>
        <v>1.3333333333333333</v>
      </c>
      <c r="P392" s="7">
        <f t="shared" si="200"/>
        <v>0</v>
      </c>
      <c r="Q392" s="7">
        <f t="shared" si="201"/>
        <v>1.5888188578536326E-3</v>
      </c>
      <c r="R392" s="6">
        <f t="shared" si="202"/>
        <v>1.5888188578536326E-3</v>
      </c>
      <c r="S392" s="6">
        <f t="shared" si="203"/>
        <v>1.5888188578536326E-3</v>
      </c>
      <c r="T392" s="7">
        <f t="shared" si="204"/>
        <v>0</v>
      </c>
      <c r="U392" s="7">
        <f t="shared" si="205"/>
        <v>9.6386577034760959E-2</v>
      </c>
      <c r="V392" s="7">
        <f t="shared" si="206"/>
        <v>0.25429790288323217</v>
      </c>
      <c r="W392" s="6">
        <f t="shared" si="207"/>
        <v>0.35068447991799312</v>
      </c>
      <c r="X392" s="6">
        <v>1.1609999999999999E-3</v>
      </c>
      <c r="Y392" s="6">
        <v>0.35517721764733196</v>
      </c>
      <c r="Z392" s="12">
        <f t="shared" si="208"/>
        <v>7.6297019810508182</v>
      </c>
      <c r="AA392" s="12">
        <f t="shared" si="209"/>
        <v>46.70338011749871</v>
      </c>
      <c r="AB392" s="6">
        <f t="shared" si="210"/>
        <v>36.849169496436929</v>
      </c>
      <c r="AC392" s="6">
        <f t="shared" si="213"/>
        <v>36.849169496436929</v>
      </c>
      <c r="AD392" s="6">
        <f t="shared" si="211"/>
        <v>1.2649284655976538</v>
      </c>
    </row>
    <row r="393" spans="4:30">
      <c r="D393" s="6">
        <f t="shared" si="212"/>
        <v>59330224</v>
      </c>
      <c r="E393" s="12">
        <f t="shared" si="193"/>
        <v>1.8481548237843264</v>
      </c>
      <c r="F393" s="12">
        <f t="shared" si="194"/>
        <v>3813040.5</v>
      </c>
      <c r="G393" s="6">
        <v>1441295</v>
      </c>
      <c r="H393" s="6">
        <v>2542027</v>
      </c>
      <c r="I393" s="12">
        <f t="shared" si="195"/>
        <v>5084054</v>
      </c>
      <c r="J393" s="6">
        <v>880886.14916999999</v>
      </c>
      <c r="K393" s="12">
        <f t="shared" si="196"/>
        <v>7047089.1933599999</v>
      </c>
      <c r="L393" s="6">
        <f t="shared" si="197"/>
        <v>59.330224000000001</v>
      </c>
      <c r="M393" s="6">
        <f t="shared" si="198"/>
        <v>5242880</v>
      </c>
      <c r="N393" s="13">
        <f t="shared" si="199"/>
        <v>0.72144027988043113</v>
      </c>
      <c r="O393" s="13"/>
      <c r="P393" s="7">
        <f t="shared" si="200"/>
        <v>0</v>
      </c>
      <c r="Q393" s="7">
        <f t="shared" si="201"/>
        <v>1.6519374847000366E-3</v>
      </c>
      <c r="R393" s="6">
        <f t="shared" si="202"/>
        <v>1.6519374847000366E-3</v>
      </c>
      <c r="S393" s="6">
        <f t="shared" si="203"/>
        <v>1.6519374847000366E-3</v>
      </c>
      <c r="T393" s="7">
        <f t="shared" si="204"/>
        <v>0</v>
      </c>
      <c r="U393" s="7">
        <f t="shared" si="205"/>
        <v>0.10021570353259091</v>
      </c>
      <c r="V393" s="7">
        <f t="shared" si="206"/>
        <v>0.46303683608540297</v>
      </c>
      <c r="W393" s="6">
        <f t="shared" si="207"/>
        <v>0.56325253961799393</v>
      </c>
      <c r="X393" s="6">
        <v>2.114E-3</v>
      </c>
      <c r="Y393" s="6">
        <v>0.59881163999999998</v>
      </c>
      <c r="Z393" s="12">
        <f t="shared" si="208"/>
        <v>2.4049451277199623</v>
      </c>
      <c r="AA393" s="12">
        <f t="shared" si="209"/>
        <v>26.668265632393567</v>
      </c>
      <c r="AB393" s="6">
        <f t="shared" si="210"/>
        <v>21.857261840111793</v>
      </c>
      <c r="AC393" s="6">
        <f t="shared" si="213"/>
        <v>21.857261840111793</v>
      </c>
      <c r="AD393" s="6">
        <f t="shared" si="211"/>
        <v>5.9382780839073286</v>
      </c>
    </row>
    <row r="394" spans="4:30">
      <c r="D394" s="6">
        <f t="shared" si="212"/>
        <v>59659672</v>
      </c>
      <c r="E394" s="12">
        <f t="shared" si="193"/>
        <v>0.98807089605856402</v>
      </c>
      <c r="F394" s="12">
        <f t="shared" si="194"/>
        <v>7231336.5</v>
      </c>
      <c r="G394" s="6">
        <v>90449</v>
      </c>
      <c r="H394" s="6">
        <v>4820891</v>
      </c>
      <c r="I394" s="12">
        <f t="shared" si="195"/>
        <v>9641782</v>
      </c>
      <c r="J394" s="6">
        <v>893134.14190699998</v>
      </c>
      <c r="K394" s="12">
        <f t="shared" si="196"/>
        <v>7145073.1352559999</v>
      </c>
      <c r="L394" s="6">
        <f t="shared" si="197"/>
        <v>59.659672</v>
      </c>
      <c r="M394" s="6">
        <f t="shared" si="198"/>
        <v>5242880</v>
      </c>
      <c r="N394" s="13">
        <f t="shared" si="199"/>
        <v>1.3494308340140657</v>
      </c>
      <c r="O394" s="13">
        <f t="shared" ref="O394:O457" si="214">4/3</f>
        <v>1.3333333333333333</v>
      </c>
      <c r="P394" s="7">
        <f t="shared" si="200"/>
        <v>0</v>
      </c>
      <c r="Q394" s="7">
        <f t="shared" si="201"/>
        <v>1.6749063080078481E-3</v>
      </c>
      <c r="R394" s="6">
        <f t="shared" si="202"/>
        <v>1.6749063080078481E-3</v>
      </c>
      <c r="S394" s="6">
        <f t="shared" si="203"/>
        <v>1.6749063080078481E-3</v>
      </c>
      <c r="T394" s="7">
        <f t="shared" si="204"/>
        <v>0</v>
      </c>
      <c r="U394" s="7">
        <f t="shared" si="205"/>
        <v>0.10160911993510451</v>
      </c>
      <c r="V394" s="7">
        <f t="shared" si="206"/>
        <v>0.25451693639131423</v>
      </c>
      <c r="W394" s="6">
        <f t="shared" si="207"/>
        <v>0.35612605632641875</v>
      </c>
      <c r="X394" s="6">
        <v>1.1620000000000001E-3</v>
      </c>
      <c r="Y394" s="6">
        <v>0.35123158823488398</v>
      </c>
      <c r="Z394" s="12">
        <f t="shared" si="208"/>
        <v>8.2975748709122197</v>
      </c>
      <c r="AA394" s="12">
        <f t="shared" si="209"/>
        <v>49.191553426891566</v>
      </c>
      <c r="AB394" s="6">
        <f t="shared" si="210"/>
        <v>44.139957659883642</v>
      </c>
      <c r="AC394" s="6">
        <f t="shared" si="213"/>
        <v>44.139957659883642</v>
      </c>
      <c r="AD394" s="6">
        <f t="shared" si="211"/>
        <v>1.3935159181245449</v>
      </c>
    </row>
    <row r="395" spans="4:30">
      <c r="D395" s="6">
        <f t="shared" si="212"/>
        <v>60118516</v>
      </c>
      <c r="E395" s="12">
        <f t="shared" si="193"/>
        <v>1.1871217838222092</v>
      </c>
      <c r="F395" s="12">
        <f t="shared" si="194"/>
        <v>5807659.5</v>
      </c>
      <c r="G395" s="6">
        <v>682862</v>
      </c>
      <c r="H395" s="6">
        <v>3871773</v>
      </c>
      <c r="I395" s="12">
        <f t="shared" si="195"/>
        <v>7743546</v>
      </c>
      <c r="J395" s="6">
        <v>861799.88818400004</v>
      </c>
      <c r="K395" s="12">
        <f t="shared" si="196"/>
        <v>6894399.1054720003</v>
      </c>
      <c r="L395" s="6">
        <f t="shared" si="197"/>
        <v>60.118516</v>
      </c>
      <c r="M395" s="6">
        <f t="shared" si="198"/>
        <v>5242880</v>
      </c>
      <c r="N395" s="13">
        <f t="shared" si="199"/>
        <v>1.1231647430816765</v>
      </c>
      <c r="O395" s="13">
        <f t="shared" si="214"/>
        <v>1.3333333333333333</v>
      </c>
      <c r="P395" s="7">
        <f t="shared" si="200"/>
        <v>0</v>
      </c>
      <c r="Q395" s="7">
        <f t="shared" si="201"/>
        <v>1.6161447662025904E-3</v>
      </c>
      <c r="R395" s="6">
        <f t="shared" si="202"/>
        <v>1.6161447662025904E-3</v>
      </c>
      <c r="S395" s="6">
        <f t="shared" si="203"/>
        <v>1.6161447662025904E-3</v>
      </c>
      <c r="T395" s="7">
        <f t="shared" si="204"/>
        <v>0</v>
      </c>
      <c r="U395" s="7">
        <f t="shared" si="205"/>
        <v>9.8044318417362483E-2</v>
      </c>
      <c r="V395" s="7">
        <f t="shared" si="206"/>
        <v>0.5773723273042205</v>
      </c>
      <c r="W395" s="6">
        <f t="shared" si="207"/>
        <v>0.675416645721583</v>
      </c>
      <c r="X395" s="6">
        <v>2.6359999999999999E-3</v>
      </c>
      <c r="Y395" s="6">
        <v>0.69200857777719194</v>
      </c>
      <c r="Z395" s="12">
        <f t="shared" si="208"/>
        <v>2.9376122913505309</v>
      </c>
      <c r="AA395" s="12">
        <f t="shared" si="209"/>
        <v>20.923821260916544</v>
      </c>
      <c r="AB395" s="6">
        <f t="shared" si="210"/>
        <v>38.689500523422211</v>
      </c>
      <c r="AC395" s="6">
        <f t="shared" si="213"/>
        <v>38.689500523422211</v>
      </c>
      <c r="AD395" s="6">
        <f t="shared" si="211"/>
        <v>2.3976483223523122</v>
      </c>
    </row>
    <row r="396" spans="4:30">
      <c r="D396" s="6">
        <f t="shared" si="212"/>
        <v>63466248</v>
      </c>
      <c r="E396" s="12">
        <f t="shared" si="193"/>
        <v>1.0050084960520607</v>
      </c>
      <c r="F396" s="12">
        <f t="shared" si="194"/>
        <v>7713771</v>
      </c>
      <c r="G396" s="6">
        <v>87804</v>
      </c>
      <c r="H396" s="6">
        <v>5142514</v>
      </c>
      <c r="I396" s="12">
        <f t="shared" si="195"/>
        <v>10285028</v>
      </c>
      <c r="J396" s="6">
        <v>969050.67394999997</v>
      </c>
      <c r="K396" s="12">
        <f t="shared" si="196"/>
        <v>7752405.3915999997</v>
      </c>
      <c r="L396" s="6">
        <f t="shared" si="197"/>
        <v>63.466248</v>
      </c>
      <c r="M396" s="6">
        <f t="shared" si="198"/>
        <v>5242880</v>
      </c>
      <c r="N396" s="13">
        <f t="shared" si="199"/>
        <v>1.326688618624638</v>
      </c>
      <c r="O396" s="13">
        <f t="shared" si="214"/>
        <v>1.3333333333333333</v>
      </c>
      <c r="P396" s="7">
        <f t="shared" si="200"/>
        <v>0</v>
      </c>
      <c r="Q396" s="7">
        <f t="shared" si="201"/>
        <v>1.817273587943431E-3</v>
      </c>
      <c r="R396" s="6">
        <f t="shared" si="202"/>
        <v>1.817273587943431E-3</v>
      </c>
      <c r="S396" s="6">
        <f t="shared" si="203"/>
        <v>1.817273587943431E-3</v>
      </c>
      <c r="T396" s="7">
        <f t="shared" si="204"/>
        <v>0</v>
      </c>
      <c r="U396" s="7">
        <f t="shared" si="205"/>
        <v>0.11024590991711553</v>
      </c>
      <c r="V396" s="7">
        <f t="shared" si="206"/>
        <v>0.28342935945814163</v>
      </c>
      <c r="W396" s="6">
        <f t="shared" si="207"/>
        <v>0.39367526937525715</v>
      </c>
      <c r="X396" s="6">
        <v>1.294E-3</v>
      </c>
      <c r="Y396" s="6">
        <v>0.38321809999999995</v>
      </c>
      <c r="Z396" s="12">
        <f t="shared" si="208"/>
        <v>7.9482442040185468</v>
      </c>
      <c r="AA396" s="12">
        <f t="shared" si="209"/>
        <v>47.928317722411123</v>
      </c>
      <c r="AB396" s="6">
        <f t="shared" si="210"/>
        <v>40.438453473217237</v>
      </c>
      <c r="AC396" s="6">
        <f t="shared" si="213"/>
        <v>40.438453473217237</v>
      </c>
      <c r="AD396" s="6">
        <f t="shared" si="211"/>
        <v>2.7287775225797541</v>
      </c>
    </row>
    <row r="397" spans="4:30">
      <c r="D397" s="6">
        <f t="shared" si="212"/>
        <v>63827928</v>
      </c>
      <c r="E397" s="12">
        <f t="shared" si="193"/>
        <v>1.0066871082062303</v>
      </c>
      <c r="F397" s="12">
        <f t="shared" si="194"/>
        <v>7734568.5</v>
      </c>
      <c r="G397" s="6">
        <v>97569</v>
      </c>
      <c r="H397" s="6">
        <v>5156379</v>
      </c>
      <c r="I397" s="12">
        <f t="shared" si="195"/>
        <v>10312758</v>
      </c>
      <c r="J397" s="6">
        <v>973286.29956099996</v>
      </c>
      <c r="K397" s="12">
        <f t="shared" si="196"/>
        <v>7786290.3964879997</v>
      </c>
      <c r="L397" s="6">
        <f t="shared" si="197"/>
        <v>63.827928</v>
      </c>
      <c r="M397" s="6">
        <f t="shared" si="198"/>
        <v>5242880</v>
      </c>
      <c r="N397" s="13">
        <f t="shared" si="199"/>
        <v>1.3244764162214604</v>
      </c>
      <c r="O397" s="13">
        <f t="shared" si="214"/>
        <v>1.3333333333333333</v>
      </c>
      <c r="P397" s="7">
        <f t="shared" si="200"/>
        <v>0</v>
      </c>
      <c r="Q397" s="7">
        <f t="shared" si="201"/>
        <v>1.8252167128575407E-3</v>
      </c>
      <c r="R397" s="6">
        <f t="shared" si="202"/>
        <v>1.8252167128575407E-3</v>
      </c>
      <c r="S397" s="6">
        <f t="shared" si="203"/>
        <v>1.8252167128575407E-3</v>
      </c>
      <c r="T397" s="7">
        <f t="shared" si="204"/>
        <v>0</v>
      </c>
      <c r="U397" s="7">
        <f t="shared" si="205"/>
        <v>0.11072778399460782</v>
      </c>
      <c r="V397" s="7">
        <f t="shared" si="206"/>
        <v>0.29525716889457104</v>
      </c>
      <c r="W397" s="6">
        <f t="shared" si="207"/>
        <v>0.40598495288917885</v>
      </c>
      <c r="X397" s="6">
        <v>1.348E-3</v>
      </c>
      <c r="Y397" s="6">
        <v>0.40179386666711597</v>
      </c>
      <c r="Z397" s="12">
        <f t="shared" si="208"/>
        <v>7.6504139465875367</v>
      </c>
      <c r="AA397" s="12">
        <f t="shared" si="209"/>
        <v>46.209438554824921</v>
      </c>
      <c r="AB397" s="6">
        <f t="shared" si="210"/>
        <v>35.401833298037147</v>
      </c>
      <c r="AC397" s="6">
        <f t="shared" si="213"/>
        <v>35.401833298037147</v>
      </c>
      <c r="AD397" s="6">
        <f t="shared" si="211"/>
        <v>1.0430936282895455</v>
      </c>
    </row>
    <row r="398" spans="4:30">
      <c r="D398" s="6">
        <f t="shared" si="212"/>
        <v>64961519.999999993</v>
      </c>
      <c r="E398" s="12">
        <f t="shared" si="193"/>
        <v>0.99557180759454134</v>
      </c>
      <c r="F398" s="12">
        <f t="shared" si="194"/>
        <v>7941427.5</v>
      </c>
      <c r="G398" s="6">
        <v>71505</v>
      </c>
      <c r="H398" s="6">
        <v>5294285</v>
      </c>
      <c r="I398" s="12">
        <f t="shared" si="195"/>
        <v>10588570</v>
      </c>
      <c r="J398" s="6">
        <v>988282.66638199997</v>
      </c>
      <c r="K398" s="12">
        <f t="shared" si="196"/>
        <v>7906261.3310559997</v>
      </c>
      <c r="L398" s="6">
        <f t="shared" si="197"/>
        <v>64.961519999999993</v>
      </c>
      <c r="M398" s="6">
        <f t="shared" si="198"/>
        <v>5242880</v>
      </c>
      <c r="N398" s="13">
        <f t="shared" si="199"/>
        <v>1.3392638513487813</v>
      </c>
      <c r="O398" s="13">
        <f t="shared" si="214"/>
        <v>1.3333333333333333</v>
      </c>
      <c r="P398" s="7">
        <f t="shared" si="200"/>
        <v>0</v>
      </c>
      <c r="Q398" s="7">
        <f t="shared" si="201"/>
        <v>1.8533395985553846E-3</v>
      </c>
      <c r="R398" s="6">
        <f t="shared" si="202"/>
        <v>1.8533395985553846E-3</v>
      </c>
      <c r="S398" s="6">
        <f t="shared" si="203"/>
        <v>1.8533395985553846E-3</v>
      </c>
      <c r="T398" s="7">
        <f t="shared" si="204"/>
        <v>0</v>
      </c>
      <c r="U398" s="7">
        <f t="shared" si="205"/>
        <v>0.11243387445001499</v>
      </c>
      <c r="V398" s="7">
        <f t="shared" si="206"/>
        <v>0.34410164119686282</v>
      </c>
      <c r="W398" s="6">
        <f t="shared" si="207"/>
        <v>0.45653551564687778</v>
      </c>
      <c r="X398" s="6">
        <v>1.5709999999999999E-3</v>
      </c>
      <c r="Y398" s="6">
        <v>0.44869331000000001</v>
      </c>
      <c r="Z398" s="12">
        <f t="shared" si="208"/>
        <v>6.7400190961171234</v>
      </c>
      <c r="AA398" s="12">
        <f t="shared" si="209"/>
        <v>40.261037968458304</v>
      </c>
      <c r="AB398" s="6">
        <f t="shared" si="210"/>
        <v>17.971966808108508</v>
      </c>
      <c r="AC398" s="6">
        <f t="shared" si="213"/>
        <v>17.971966808108508</v>
      </c>
      <c r="AD398" s="6">
        <f t="shared" si="211"/>
        <v>1.7477875136756027</v>
      </c>
    </row>
    <row r="399" spans="4:30">
      <c r="D399" s="6">
        <f t="shared" si="212"/>
        <v>65895551.999999993</v>
      </c>
      <c r="E399" s="12">
        <f t="shared" si="193"/>
        <v>0.73611638601765061</v>
      </c>
      <c r="F399" s="12">
        <f t="shared" si="194"/>
        <v>8066641.5</v>
      </c>
      <c r="G399" s="6">
        <v>68121</v>
      </c>
      <c r="H399" s="6">
        <v>5377761</v>
      </c>
      <c r="I399" s="12">
        <f t="shared" si="195"/>
        <v>10755522</v>
      </c>
      <c r="J399" s="6">
        <v>742248.37353500002</v>
      </c>
      <c r="K399" s="12">
        <f t="shared" si="196"/>
        <v>5937986.9882800002</v>
      </c>
      <c r="L399" s="6">
        <f t="shared" si="197"/>
        <v>65.895551999999995</v>
      </c>
      <c r="M399" s="6">
        <f t="shared" si="198"/>
        <v>5242880</v>
      </c>
      <c r="N399" s="13">
        <f t="shared" si="199"/>
        <v>1.811307775047087</v>
      </c>
      <c r="O399" s="13">
        <f t="shared" si="214"/>
        <v>1.3333333333333333</v>
      </c>
      <c r="P399" s="7">
        <f t="shared" si="200"/>
        <v>0</v>
      </c>
      <c r="Q399" s="7">
        <f t="shared" si="201"/>
        <v>1.3919482243595477E-3</v>
      </c>
      <c r="R399" s="6">
        <f t="shared" si="202"/>
        <v>1.3919482243595477E-3</v>
      </c>
      <c r="S399" s="6">
        <f t="shared" si="203"/>
        <v>1.3919482243595477E-3</v>
      </c>
      <c r="T399" s="7">
        <f t="shared" si="204"/>
        <v>0</v>
      </c>
      <c r="U399" s="7">
        <f t="shared" si="205"/>
        <v>8.4443310886224407E-2</v>
      </c>
      <c r="V399" s="7">
        <f t="shared" si="206"/>
        <v>1.1462023477932419</v>
      </c>
      <c r="W399" s="6">
        <f t="shared" si="207"/>
        <v>1.2306456586794663</v>
      </c>
      <c r="X399" s="6">
        <v>5.2329999999999998E-3</v>
      </c>
      <c r="Y399" s="6">
        <v>1.230103866668411</v>
      </c>
      <c r="Z399" s="12">
        <f t="shared" si="208"/>
        <v>2.0553261991209633</v>
      </c>
      <c r="AA399" s="12">
        <f t="shared" si="209"/>
        <v>9.0777557627059053</v>
      </c>
      <c r="AB399" s="6">
        <f t="shared" si="210"/>
        <v>73.400568997524402</v>
      </c>
      <c r="AC399" s="6">
        <f t="shared" si="213"/>
        <v>73.400568997524402</v>
      </c>
      <c r="AD399" s="6">
        <f t="shared" si="211"/>
        <v>4.4044411674169233E-2</v>
      </c>
    </row>
    <row r="400" spans="4:30">
      <c r="D400" s="6">
        <f t="shared" si="212"/>
        <v>66979256.000000007</v>
      </c>
      <c r="E400" s="12">
        <f t="shared" si="193"/>
        <v>1.0144670074356561</v>
      </c>
      <c r="F400" s="12">
        <f t="shared" si="194"/>
        <v>7989342</v>
      </c>
      <c r="G400" s="6">
        <v>153226</v>
      </c>
      <c r="H400" s="6">
        <v>5326228</v>
      </c>
      <c r="I400" s="12">
        <f t="shared" si="195"/>
        <v>10652456</v>
      </c>
      <c r="J400" s="6">
        <v>1013115.483765</v>
      </c>
      <c r="K400" s="12">
        <f t="shared" si="196"/>
        <v>8104923.8701200001</v>
      </c>
      <c r="L400" s="6">
        <f t="shared" si="197"/>
        <v>66.979256000000007</v>
      </c>
      <c r="M400" s="6">
        <f t="shared" si="198"/>
        <v>5242880</v>
      </c>
      <c r="N400" s="13">
        <f t="shared" si="199"/>
        <v>1.314319069580882</v>
      </c>
      <c r="O400" s="13">
        <f t="shared" si="214"/>
        <v>1.3333333333333333</v>
      </c>
      <c r="P400" s="7">
        <f t="shared" si="200"/>
        <v>0</v>
      </c>
      <c r="Q400" s="7">
        <f t="shared" si="201"/>
        <v>1.8999089105196389E-3</v>
      </c>
      <c r="R400" s="6">
        <f t="shared" si="202"/>
        <v>1.8999089105196389E-3</v>
      </c>
      <c r="S400" s="6">
        <f t="shared" si="203"/>
        <v>1.8999089105196389E-3</v>
      </c>
      <c r="T400" s="7">
        <f t="shared" si="204"/>
        <v>0</v>
      </c>
      <c r="U400" s="7">
        <f t="shared" si="205"/>
        <v>0.11525902758368452</v>
      </c>
      <c r="V400" s="7">
        <f t="shared" si="206"/>
        <v>0.3322738317604334</v>
      </c>
      <c r="W400" s="6">
        <f t="shared" si="207"/>
        <v>0.44753285934411791</v>
      </c>
      <c r="X400" s="6">
        <v>1.5169999999999999E-3</v>
      </c>
      <c r="Y400" s="6">
        <v>0.44688061818209396</v>
      </c>
      <c r="Z400" s="12">
        <f t="shared" si="208"/>
        <v>7.0220540540540544</v>
      </c>
      <c r="AA400" s="12">
        <f t="shared" si="209"/>
        <v>42.741852973605802</v>
      </c>
      <c r="AB400" s="6">
        <f t="shared" si="210"/>
        <v>25.241193837814041</v>
      </c>
      <c r="AC400" s="6">
        <f t="shared" si="213"/>
        <v>25.241193837814041</v>
      </c>
      <c r="AD400" s="6">
        <f t="shared" si="211"/>
        <v>0.14595422926983462</v>
      </c>
    </row>
    <row r="401" spans="4:30">
      <c r="D401" s="6">
        <f t="shared" si="212"/>
        <v>68114776</v>
      </c>
      <c r="E401" s="12">
        <f t="shared" si="193"/>
        <v>1.0162343742684659</v>
      </c>
      <c r="F401" s="12">
        <f t="shared" si="194"/>
        <v>8124537</v>
      </c>
      <c r="G401" s="6">
        <v>155924</v>
      </c>
      <c r="H401" s="6">
        <v>5416358</v>
      </c>
      <c r="I401" s="12">
        <f t="shared" si="195"/>
        <v>10832716</v>
      </c>
      <c r="J401" s="6">
        <v>1032054.221802</v>
      </c>
      <c r="K401" s="12">
        <f t="shared" si="196"/>
        <v>8256433.7744159997</v>
      </c>
      <c r="L401" s="6">
        <f t="shared" si="197"/>
        <v>68.114776000000006</v>
      </c>
      <c r="M401" s="6">
        <f t="shared" si="198"/>
        <v>5242880</v>
      </c>
      <c r="N401" s="13">
        <f t="shared" si="199"/>
        <v>1.3120332937892702</v>
      </c>
      <c r="O401" s="13">
        <f t="shared" si="214"/>
        <v>1.3333333333333333</v>
      </c>
      <c r="P401" s="7">
        <f t="shared" si="200"/>
        <v>0</v>
      </c>
      <c r="Q401" s="7">
        <f t="shared" si="201"/>
        <v>1.935424977273229E-3</v>
      </c>
      <c r="R401" s="6">
        <f t="shared" si="202"/>
        <v>1.935424977273229E-3</v>
      </c>
      <c r="S401" s="6">
        <f t="shared" si="203"/>
        <v>1.935424977273229E-3</v>
      </c>
      <c r="T401" s="7">
        <f t="shared" si="204"/>
        <v>0</v>
      </c>
      <c r="U401" s="7">
        <f t="shared" si="205"/>
        <v>0.11741362946746452</v>
      </c>
      <c r="V401" s="7">
        <f t="shared" si="206"/>
        <v>0.37104276269095204</v>
      </c>
      <c r="W401" s="6">
        <f t="shared" si="207"/>
        <v>0.48845639215841657</v>
      </c>
      <c r="X401" s="6">
        <v>1.694E-3</v>
      </c>
      <c r="Y401" s="6">
        <v>0.46960503333389803</v>
      </c>
      <c r="Z401" s="12">
        <f t="shared" si="208"/>
        <v>6.3947556080283352</v>
      </c>
      <c r="AA401" s="12">
        <f t="shared" si="209"/>
        <v>38.991422783546632</v>
      </c>
      <c r="AB401" s="6">
        <f t="shared" si="210"/>
        <v>14.251769614712456</v>
      </c>
      <c r="AC401" s="6">
        <f t="shared" si="213"/>
        <v>14.251769614712456</v>
      </c>
      <c r="AD401" s="6">
        <f t="shared" si="211"/>
        <v>4.014300845688525</v>
      </c>
    </row>
    <row r="402" spans="4:30">
      <c r="D402" s="6">
        <f t="shared" si="212"/>
        <v>68114776</v>
      </c>
      <c r="E402" s="12">
        <f t="shared" si="193"/>
        <v>1.0167082922598543</v>
      </c>
      <c r="F402" s="12">
        <f t="shared" si="194"/>
        <v>8124537</v>
      </c>
      <c r="G402" s="6">
        <v>155924</v>
      </c>
      <c r="H402" s="6">
        <v>5416358</v>
      </c>
      <c r="I402" s="12">
        <f t="shared" si="195"/>
        <v>10832716</v>
      </c>
      <c r="J402" s="6">
        <v>1032535.517334</v>
      </c>
      <c r="K402" s="12">
        <f t="shared" si="196"/>
        <v>8260284.1386719998</v>
      </c>
      <c r="L402" s="6">
        <f t="shared" si="197"/>
        <v>68.114776000000006</v>
      </c>
      <c r="M402" s="6">
        <f t="shared" si="198"/>
        <v>5242880</v>
      </c>
      <c r="N402" s="13">
        <f t="shared" si="199"/>
        <v>1.3114217160260504</v>
      </c>
      <c r="O402" s="13">
        <f t="shared" si="214"/>
        <v>1.3333333333333333</v>
      </c>
      <c r="P402" s="7">
        <f t="shared" si="200"/>
        <v>0</v>
      </c>
      <c r="Q402" s="7">
        <f t="shared" si="201"/>
        <v>1.9363275571710724E-3</v>
      </c>
      <c r="R402" s="6">
        <f t="shared" si="202"/>
        <v>1.9363275571710724E-3</v>
      </c>
      <c r="S402" s="6">
        <f t="shared" si="203"/>
        <v>1.9363275571710724E-3</v>
      </c>
      <c r="T402" s="7">
        <f t="shared" si="204"/>
        <v>0</v>
      </c>
      <c r="U402" s="7">
        <f t="shared" si="205"/>
        <v>0.1174683849774608</v>
      </c>
      <c r="V402" s="7">
        <f t="shared" si="206"/>
        <v>0.3752043993445105</v>
      </c>
      <c r="W402" s="6">
        <f t="shared" si="207"/>
        <v>0.49267278432197131</v>
      </c>
      <c r="X402" s="6">
        <v>1.7129999999999999E-3</v>
      </c>
      <c r="Y402" s="6">
        <v>0.48866619230729696</v>
      </c>
      <c r="Z402" s="12">
        <f t="shared" si="208"/>
        <v>6.3238272037361352</v>
      </c>
      <c r="AA402" s="12">
        <f t="shared" si="209"/>
        <v>38.576925341141859</v>
      </c>
      <c r="AB402" s="6">
        <f t="shared" si="210"/>
        <v>13.037218749041008</v>
      </c>
      <c r="AC402" s="6">
        <f t="shared" si="213"/>
        <v>13.037218749041008</v>
      </c>
      <c r="AD402" s="6">
        <f t="shared" si="211"/>
        <v>0.81990366383987734</v>
      </c>
    </row>
    <row r="403" spans="4:30">
      <c r="D403" s="6">
        <f t="shared" si="212"/>
        <v>68114776</v>
      </c>
      <c r="E403" s="12">
        <f t="shared" si="193"/>
        <v>1.0157333014841339</v>
      </c>
      <c r="F403" s="12">
        <f t="shared" si="194"/>
        <v>8124537</v>
      </c>
      <c r="G403" s="6">
        <v>155924</v>
      </c>
      <c r="H403" s="6">
        <v>5416358</v>
      </c>
      <c r="I403" s="12">
        <f t="shared" si="195"/>
        <v>10832716</v>
      </c>
      <c r="J403" s="6">
        <v>1031545.348755</v>
      </c>
      <c r="K403" s="12">
        <f t="shared" si="196"/>
        <v>8252362.7900400003</v>
      </c>
      <c r="L403" s="6">
        <f t="shared" si="197"/>
        <v>68.114776000000006</v>
      </c>
      <c r="M403" s="6">
        <f t="shared" si="198"/>
        <v>5242880</v>
      </c>
      <c r="N403" s="13">
        <f t="shared" si="199"/>
        <v>1.3126805347281021</v>
      </c>
      <c r="O403" s="13">
        <f t="shared" si="214"/>
        <v>1.3333333333333333</v>
      </c>
      <c r="P403" s="7">
        <f t="shared" si="200"/>
        <v>0</v>
      </c>
      <c r="Q403" s="7">
        <f t="shared" si="201"/>
        <v>1.9344706808955589E-3</v>
      </c>
      <c r="R403" s="6">
        <f t="shared" si="202"/>
        <v>1.9344706808955589E-3</v>
      </c>
      <c r="S403" s="6">
        <f t="shared" si="203"/>
        <v>1.9344706808955589E-3</v>
      </c>
      <c r="T403" s="7">
        <f t="shared" si="204"/>
        <v>0</v>
      </c>
      <c r="U403" s="7">
        <f t="shared" si="205"/>
        <v>0.11735573654854199</v>
      </c>
      <c r="V403" s="7">
        <f t="shared" si="206"/>
        <v>0.37082372918287004</v>
      </c>
      <c r="W403" s="6">
        <f t="shared" si="207"/>
        <v>0.48817946573141202</v>
      </c>
      <c r="X403" s="6">
        <v>1.6930000000000001E-3</v>
      </c>
      <c r="Y403" s="6">
        <v>0.48409924166723101</v>
      </c>
      <c r="Z403" s="12">
        <f t="shared" si="208"/>
        <v>6.3985327820437092</v>
      </c>
      <c r="AA403" s="12">
        <f t="shared" si="209"/>
        <v>38.995216964158303</v>
      </c>
      <c r="AB403" s="6">
        <f t="shared" si="210"/>
        <v>14.262887235413988</v>
      </c>
      <c r="AC403" s="6">
        <f t="shared" si="213"/>
        <v>14.262887235413988</v>
      </c>
      <c r="AD403" s="6">
        <f t="shared" si="211"/>
        <v>0.84284867915280759</v>
      </c>
    </row>
    <row r="404" spans="4:30">
      <c r="D404" s="6">
        <f t="shared" si="212"/>
        <v>68114776</v>
      </c>
      <c r="E404" s="12">
        <f t="shared" si="193"/>
        <v>1.0164721782038779</v>
      </c>
      <c r="F404" s="12">
        <f t="shared" si="194"/>
        <v>8124537</v>
      </c>
      <c r="G404" s="6">
        <v>155924</v>
      </c>
      <c r="H404" s="6">
        <v>5416358</v>
      </c>
      <c r="I404" s="12">
        <f t="shared" si="195"/>
        <v>10832716</v>
      </c>
      <c r="J404" s="6">
        <v>1032295.727661</v>
      </c>
      <c r="K404" s="12">
        <f t="shared" si="196"/>
        <v>8258365.8212879999</v>
      </c>
      <c r="L404" s="6">
        <f t="shared" si="197"/>
        <v>68.114776000000006</v>
      </c>
      <c r="M404" s="6">
        <f t="shared" si="198"/>
        <v>5242880</v>
      </c>
      <c r="N404" s="13">
        <f t="shared" si="199"/>
        <v>1.3117263432525561</v>
      </c>
      <c r="O404" s="13">
        <f t="shared" si="214"/>
        <v>1.3333333333333333</v>
      </c>
      <c r="P404" s="7">
        <f t="shared" si="200"/>
        <v>0</v>
      </c>
      <c r="Q404" s="7">
        <f t="shared" si="201"/>
        <v>1.9358778764153404E-3</v>
      </c>
      <c r="R404" s="6">
        <f t="shared" si="202"/>
        <v>1.9358778764153404E-3</v>
      </c>
      <c r="S404" s="6">
        <f t="shared" si="203"/>
        <v>1.9358778764153404E-3</v>
      </c>
      <c r="T404" s="7">
        <f t="shared" si="204"/>
        <v>0</v>
      </c>
      <c r="U404" s="7">
        <f t="shared" si="205"/>
        <v>0.11744110484505983</v>
      </c>
      <c r="V404" s="7">
        <f t="shared" si="206"/>
        <v>0.37279503075560827</v>
      </c>
      <c r="W404" s="6">
        <f t="shared" si="207"/>
        <v>0.49023613560066809</v>
      </c>
      <c r="X404" s="6">
        <v>1.702E-3</v>
      </c>
      <c r="Y404" s="6">
        <v>0.48719750000000001</v>
      </c>
      <c r="Z404" s="12">
        <f t="shared" si="208"/>
        <v>6.3646980023501767</v>
      </c>
      <c r="AA404" s="12">
        <f t="shared" si="209"/>
        <v>38.817230652352521</v>
      </c>
      <c r="AB404" s="6">
        <f t="shared" si="210"/>
        <v>13.74135584108933</v>
      </c>
      <c r="AC404" s="6">
        <f t="shared" si="213"/>
        <v>13.74135584108933</v>
      </c>
      <c r="AD404" s="6">
        <f t="shared" si="211"/>
        <v>0.62369687871306456</v>
      </c>
    </row>
    <row r="405" spans="4:30">
      <c r="D405" s="6">
        <f t="shared" si="212"/>
        <v>68114776</v>
      </c>
      <c r="E405" s="12">
        <f t="shared" si="193"/>
        <v>1.0163166617696491</v>
      </c>
      <c r="F405" s="12">
        <f t="shared" si="194"/>
        <v>8124537</v>
      </c>
      <c r="G405" s="6">
        <v>155924</v>
      </c>
      <c r="H405" s="6">
        <v>5416358</v>
      </c>
      <c r="I405" s="12">
        <f t="shared" si="195"/>
        <v>10832716</v>
      </c>
      <c r="J405" s="6">
        <v>1032137.790283</v>
      </c>
      <c r="K405" s="12">
        <f t="shared" si="196"/>
        <v>8257102.3222639998</v>
      </c>
      <c r="L405" s="6">
        <f t="shared" si="197"/>
        <v>68.114776000000006</v>
      </c>
      <c r="M405" s="6">
        <f t="shared" si="198"/>
        <v>5242880</v>
      </c>
      <c r="N405" s="13">
        <f t="shared" si="199"/>
        <v>1.3119270631770248</v>
      </c>
      <c r="O405" s="13">
        <f t="shared" si="214"/>
        <v>1.3333333333333333</v>
      </c>
      <c r="P405" s="7">
        <f t="shared" si="200"/>
        <v>0</v>
      </c>
      <c r="Q405" s="7">
        <f t="shared" si="201"/>
        <v>1.9355816943545834E-3</v>
      </c>
      <c r="R405" s="6">
        <f t="shared" si="202"/>
        <v>1.9355816943545834E-3</v>
      </c>
      <c r="S405" s="6">
        <f t="shared" si="203"/>
        <v>1.9355816943545834E-3</v>
      </c>
      <c r="T405" s="7">
        <f t="shared" si="204"/>
        <v>0</v>
      </c>
      <c r="U405" s="7">
        <f t="shared" si="205"/>
        <v>0.11742313679610676</v>
      </c>
      <c r="V405" s="7">
        <f t="shared" si="206"/>
        <v>0.37301406426369033</v>
      </c>
      <c r="W405" s="6">
        <f t="shared" si="207"/>
        <v>0.4904372010597971</v>
      </c>
      <c r="X405" s="6">
        <v>1.7030000000000001E-3</v>
      </c>
      <c r="Y405" s="6">
        <v>0.48843459166609904</v>
      </c>
      <c r="Z405" s="12">
        <f t="shared" si="208"/>
        <v>6.3609606576629476</v>
      </c>
      <c r="AA405" s="12">
        <f t="shared" si="209"/>
        <v>38.788501807464471</v>
      </c>
      <c r="AB405" s="6">
        <f t="shared" si="210"/>
        <v>13.657175241020747</v>
      </c>
      <c r="AC405" s="6">
        <f t="shared" si="213"/>
        <v>13.657175241020747</v>
      </c>
      <c r="AD405" s="6">
        <f t="shared" si="211"/>
        <v>0.41000564412667057</v>
      </c>
    </row>
    <row r="406" spans="4:30">
      <c r="D406" s="6">
        <f t="shared" si="212"/>
        <v>68114776</v>
      </c>
      <c r="E406" s="12">
        <f t="shared" si="193"/>
        <v>1.0162945047379315</v>
      </c>
      <c r="F406" s="12">
        <f t="shared" si="194"/>
        <v>8124537</v>
      </c>
      <c r="G406" s="6">
        <v>155924</v>
      </c>
      <c r="H406" s="6">
        <v>5416358</v>
      </c>
      <c r="I406" s="12">
        <f t="shared" si="195"/>
        <v>10832716</v>
      </c>
      <c r="J406" s="6">
        <v>1032115.28833</v>
      </c>
      <c r="K406" s="12">
        <f t="shared" si="196"/>
        <v>8256922.3066400001</v>
      </c>
      <c r="L406" s="6">
        <f t="shared" si="197"/>
        <v>68.114776000000006</v>
      </c>
      <c r="M406" s="6">
        <f t="shared" si="198"/>
        <v>5242880</v>
      </c>
      <c r="N406" s="13">
        <f t="shared" si="199"/>
        <v>1.3119556655254725</v>
      </c>
      <c r="O406" s="13">
        <f t="shared" si="214"/>
        <v>1.3333333333333333</v>
      </c>
      <c r="P406" s="7">
        <f t="shared" si="200"/>
        <v>0</v>
      </c>
      <c r="Q406" s="7">
        <f t="shared" si="201"/>
        <v>1.9355394961435267E-3</v>
      </c>
      <c r="R406" s="6">
        <f t="shared" si="202"/>
        <v>1.9355394961435267E-3</v>
      </c>
      <c r="S406" s="6">
        <f t="shared" si="203"/>
        <v>1.9355394961435267E-3</v>
      </c>
      <c r="T406" s="7">
        <f t="shared" si="204"/>
        <v>0</v>
      </c>
      <c r="U406" s="7">
        <f t="shared" si="205"/>
        <v>0.11742057681823349</v>
      </c>
      <c r="V406" s="7">
        <f t="shared" si="206"/>
        <v>0.36994759515054193</v>
      </c>
      <c r="W406" s="6">
        <f t="shared" si="207"/>
        <v>0.48736817196877541</v>
      </c>
      <c r="X406" s="6">
        <v>1.689E-3</v>
      </c>
      <c r="Y406" s="6">
        <v>0.48489782500056305</v>
      </c>
      <c r="Z406" s="12">
        <f t="shared" si="208"/>
        <v>6.4136862048549439</v>
      </c>
      <c r="AA406" s="12">
        <f t="shared" si="209"/>
        <v>39.109164270645358</v>
      </c>
      <c r="AB406" s="6">
        <f t="shared" si="210"/>
        <v>14.59677301027393</v>
      </c>
      <c r="AC406" s="6">
        <f t="shared" si="213"/>
        <v>14.59677301027393</v>
      </c>
      <c r="AD406" s="6">
        <f t="shared" si="211"/>
        <v>0.50945721775705788</v>
      </c>
    </row>
    <row r="407" spans="4:30">
      <c r="D407" s="6">
        <f t="shared" si="212"/>
        <v>71275120</v>
      </c>
      <c r="E407" s="12">
        <f t="shared" si="193"/>
        <v>1.2082332569506693</v>
      </c>
      <c r="F407" s="12">
        <f t="shared" si="194"/>
        <v>7299405</v>
      </c>
      <c r="G407" s="6">
        <v>643994</v>
      </c>
      <c r="H407" s="6">
        <v>4866270</v>
      </c>
      <c r="I407" s="12">
        <f t="shared" si="195"/>
        <v>9732540</v>
      </c>
      <c r="J407" s="6">
        <v>1102422.984619</v>
      </c>
      <c r="K407" s="12">
        <f t="shared" si="196"/>
        <v>8819383.876952</v>
      </c>
      <c r="L407" s="6">
        <f t="shared" si="197"/>
        <v>71.275120000000001</v>
      </c>
      <c r="M407" s="6">
        <f t="shared" si="198"/>
        <v>5242880</v>
      </c>
      <c r="N407" s="13">
        <f t="shared" si="199"/>
        <v>1.1035396730416036</v>
      </c>
      <c r="O407" s="13">
        <f t="shared" si="214"/>
        <v>1.3333333333333333</v>
      </c>
      <c r="P407" s="7">
        <f t="shared" si="200"/>
        <v>0</v>
      </c>
      <c r="Q407" s="7">
        <f t="shared" si="201"/>
        <v>2.0673884519616416E-3</v>
      </c>
      <c r="R407" s="6">
        <f t="shared" si="202"/>
        <v>2.0673884519616416E-3</v>
      </c>
      <c r="S407" s="6">
        <f t="shared" si="203"/>
        <v>2.0673884519616416E-3</v>
      </c>
      <c r="T407" s="7">
        <f t="shared" si="204"/>
        <v>0</v>
      </c>
      <c r="U407" s="7">
        <f t="shared" si="205"/>
        <v>0.12541926683509524</v>
      </c>
      <c r="V407" s="7">
        <f t="shared" si="206"/>
        <v>0.72040120808178354</v>
      </c>
      <c r="W407" s="6">
        <f t="shared" si="207"/>
        <v>0.84582047491687873</v>
      </c>
      <c r="X407" s="6">
        <v>3.2889999999999998E-3</v>
      </c>
      <c r="Y407" s="6">
        <v>0.86440899999940202</v>
      </c>
      <c r="Z407" s="12">
        <f t="shared" si="208"/>
        <v>2.9591182730313168</v>
      </c>
      <c r="AA407" s="12">
        <f t="shared" si="209"/>
        <v>21.451830652361206</v>
      </c>
      <c r="AB407" s="6">
        <f t="shared" si="210"/>
        <v>37.142339557262339</v>
      </c>
      <c r="AC407" s="6">
        <f t="shared" si="213"/>
        <v>37.142339557262339</v>
      </c>
      <c r="AD407" s="6">
        <f t="shared" si="211"/>
        <v>2.1504316917727775</v>
      </c>
    </row>
    <row r="408" spans="4:30">
      <c r="D408" s="6">
        <f t="shared" si="212"/>
        <v>71302460</v>
      </c>
      <c r="E408" s="12">
        <f t="shared" si="193"/>
        <v>1.3946114487115877</v>
      </c>
      <c r="F408" s="12">
        <f t="shared" si="194"/>
        <v>6291367.5</v>
      </c>
      <c r="G408" s="6">
        <v>1048576</v>
      </c>
      <c r="H408" s="6">
        <v>4194245</v>
      </c>
      <c r="I408" s="12">
        <f t="shared" si="195"/>
        <v>8388490</v>
      </c>
      <c r="J408" s="6">
        <v>1096751.642944</v>
      </c>
      <c r="K408" s="12">
        <f t="shared" si="196"/>
        <v>8774013.1435519997</v>
      </c>
      <c r="L408" s="6">
        <f t="shared" si="197"/>
        <v>71.302459999999996</v>
      </c>
      <c r="M408" s="6">
        <f t="shared" si="198"/>
        <v>5242880</v>
      </c>
      <c r="N408" s="13">
        <f t="shared" si="199"/>
        <v>0.95606079712391134</v>
      </c>
      <c r="O408" s="13">
        <f t="shared" si="214"/>
        <v>1.3333333333333333</v>
      </c>
      <c r="P408" s="7">
        <f t="shared" si="200"/>
        <v>0</v>
      </c>
      <c r="Q408" s="7">
        <f t="shared" si="201"/>
        <v>2.0567529096610828E-3</v>
      </c>
      <c r="R408" s="6">
        <f t="shared" si="202"/>
        <v>2.0567529096610828E-3</v>
      </c>
      <c r="S408" s="6">
        <f t="shared" si="203"/>
        <v>2.0567529096610828E-3</v>
      </c>
      <c r="T408" s="7">
        <f t="shared" si="204"/>
        <v>0</v>
      </c>
      <c r="U408" s="7">
        <f t="shared" si="205"/>
        <v>0.12477405576386956</v>
      </c>
      <c r="V408" s="7">
        <f t="shared" si="206"/>
        <v>0.48428308636935946</v>
      </c>
      <c r="W408" s="6">
        <f t="shared" si="207"/>
        <v>0.60905714213322903</v>
      </c>
      <c r="X408" s="6">
        <v>2.2109999999999999E-3</v>
      </c>
      <c r="Y408" s="6">
        <v>0.62661121874999992</v>
      </c>
      <c r="Z408" s="12">
        <f t="shared" si="208"/>
        <v>3.7939800995024875</v>
      </c>
      <c r="AA408" s="12">
        <f t="shared" si="209"/>
        <v>31.74676849770059</v>
      </c>
      <c r="AB408" s="6">
        <f t="shared" si="210"/>
        <v>6.976349630887249</v>
      </c>
      <c r="AC408" s="6">
        <f t="shared" si="213"/>
        <v>6.976349630887249</v>
      </c>
      <c r="AD408" s="6">
        <f t="shared" si="211"/>
        <v>2.8014303114120374</v>
      </c>
    </row>
    <row r="409" spans="4:30">
      <c r="D409" s="6">
        <f t="shared" si="212"/>
        <v>71302460</v>
      </c>
      <c r="E409" s="12">
        <f t="shared" si="193"/>
        <v>1.3960067523825306</v>
      </c>
      <c r="F409" s="12">
        <f t="shared" si="194"/>
        <v>6291367.5</v>
      </c>
      <c r="G409" s="6">
        <v>1048576</v>
      </c>
      <c r="H409" s="6">
        <v>4194245</v>
      </c>
      <c r="I409" s="12">
        <f t="shared" si="195"/>
        <v>8388490</v>
      </c>
      <c r="J409" s="6">
        <v>1097848.938965</v>
      </c>
      <c r="K409" s="12">
        <f t="shared" si="196"/>
        <v>8782791.5117199998</v>
      </c>
      <c r="L409" s="6">
        <f t="shared" si="197"/>
        <v>71.302459999999996</v>
      </c>
      <c r="M409" s="6">
        <f t="shared" si="198"/>
        <v>5242880</v>
      </c>
      <c r="N409" s="13">
        <f t="shared" si="199"/>
        <v>0.95510521783491809</v>
      </c>
      <c r="O409" s="13">
        <f t="shared" si="214"/>
        <v>1.3333333333333333</v>
      </c>
      <c r="P409" s="7">
        <f t="shared" si="200"/>
        <v>0</v>
      </c>
      <c r="Q409" s="7">
        <f t="shared" si="201"/>
        <v>2.0588106834501358E-3</v>
      </c>
      <c r="R409" s="6">
        <f t="shared" si="202"/>
        <v>2.0588106834501358E-3</v>
      </c>
      <c r="S409" s="6">
        <f t="shared" si="203"/>
        <v>2.0588106834501358E-3</v>
      </c>
      <c r="T409" s="7">
        <f t="shared" si="204"/>
        <v>0</v>
      </c>
      <c r="U409" s="7">
        <f t="shared" si="205"/>
        <v>0.12489889175184786</v>
      </c>
      <c r="V409" s="7">
        <f t="shared" si="206"/>
        <v>0.48187371778045723</v>
      </c>
      <c r="W409" s="6">
        <f t="shared" si="207"/>
        <v>0.60677260953230505</v>
      </c>
      <c r="X409" s="6">
        <v>2.2000000000000001E-3</v>
      </c>
      <c r="Y409" s="6">
        <v>0.62438749999999998</v>
      </c>
      <c r="Z409" s="12">
        <f t="shared" si="208"/>
        <v>3.8129499999999998</v>
      </c>
      <c r="AA409" s="12">
        <f t="shared" si="209"/>
        <v>31.937423678981816</v>
      </c>
      <c r="AB409" s="6">
        <f t="shared" si="210"/>
        <v>6.4176962068120149</v>
      </c>
      <c r="AC409" s="6">
        <f t="shared" si="213"/>
        <v>6.4176962068120149</v>
      </c>
      <c r="AD409" s="6">
        <f t="shared" si="211"/>
        <v>2.821147199086294</v>
      </c>
    </row>
    <row r="410" spans="4:30">
      <c r="D410" s="6">
        <f t="shared" si="212"/>
        <v>72117960</v>
      </c>
      <c r="E410" s="12">
        <f t="shared" si="193"/>
        <v>1.2144931273059119</v>
      </c>
      <c r="F410" s="12">
        <f t="shared" si="194"/>
        <v>7226805</v>
      </c>
      <c r="G410" s="6">
        <v>715176</v>
      </c>
      <c r="H410" s="6">
        <v>4817870</v>
      </c>
      <c r="I410" s="12">
        <f t="shared" si="195"/>
        <v>9635740</v>
      </c>
      <c r="J410" s="6">
        <v>1097113.12561</v>
      </c>
      <c r="K410" s="12">
        <f t="shared" si="196"/>
        <v>8776905.0048799999</v>
      </c>
      <c r="L410" s="6">
        <f t="shared" si="197"/>
        <v>72.117959999999997</v>
      </c>
      <c r="M410" s="6">
        <f t="shared" si="198"/>
        <v>5242880</v>
      </c>
      <c r="N410" s="13">
        <f t="shared" si="199"/>
        <v>1.0978516908457461</v>
      </c>
      <c r="O410" s="13">
        <f t="shared" si="214"/>
        <v>1.3333333333333333</v>
      </c>
      <c r="P410" s="7">
        <f t="shared" si="200"/>
        <v>0</v>
      </c>
      <c r="Q410" s="7">
        <f t="shared" si="201"/>
        <v>2.0574308029014262E-3</v>
      </c>
      <c r="R410" s="6">
        <f t="shared" si="202"/>
        <v>2.0574308029014262E-3</v>
      </c>
      <c r="S410" s="6">
        <f t="shared" si="203"/>
        <v>2.0574308029014262E-3</v>
      </c>
      <c r="T410" s="7">
        <f t="shared" si="204"/>
        <v>0</v>
      </c>
      <c r="U410" s="7">
        <f t="shared" si="205"/>
        <v>0.12481518053319664</v>
      </c>
      <c r="V410" s="7">
        <f t="shared" si="206"/>
        <v>0.32876929563112101</v>
      </c>
      <c r="W410" s="6">
        <f t="shared" si="207"/>
        <v>0.45358447616431763</v>
      </c>
      <c r="X410" s="6">
        <v>1.5009999999999999E-3</v>
      </c>
      <c r="Y410" s="6">
        <v>0.46804182</v>
      </c>
      <c r="Z410" s="12">
        <f t="shared" si="208"/>
        <v>6.4195469686875422</v>
      </c>
      <c r="AA410" s="12">
        <f t="shared" si="209"/>
        <v>46.778974043331118</v>
      </c>
      <c r="AB410" s="6">
        <f t="shared" si="210"/>
        <v>37.07067307804305</v>
      </c>
      <c r="AC410" s="6">
        <f t="shared" si="213"/>
        <v>37.07067307804305</v>
      </c>
      <c r="AD410" s="6">
        <f t="shared" si="211"/>
        <v>3.0889000123284642</v>
      </c>
    </row>
    <row r="411" spans="4:30">
      <c r="D411" s="6">
        <f t="shared" si="212"/>
        <v>72300996</v>
      </c>
      <c r="E411" s="12">
        <f t="shared" si="193"/>
        <v>1.5507773618013287</v>
      </c>
      <c r="F411" s="12">
        <f t="shared" si="194"/>
        <v>5554167</v>
      </c>
      <c r="G411" s="6">
        <v>1393383</v>
      </c>
      <c r="H411" s="6">
        <v>3702778</v>
      </c>
      <c r="I411" s="12">
        <f t="shared" si="195"/>
        <v>7405556</v>
      </c>
      <c r="J411" s="6">
        <v>1076659.5559080001</v>
      </c>
      <c r="K411" s="12">
        <f t="shared" si="196"/>
        <v>8613276.4472640008</v>
      </c>
      <c r="L411" s="6">
        <f t="shared" si="197"/>
        <v>72.300995999999998</v>
      </c>
      <c r="M411" s="6">
        <f t="shared" si="198"/>
        <v>5242880</v>
      </c>
      <c r="N411" s="13">
        <f t="shared" si="199"/>
        <v>0.85978385174811933</v>
      </c>
      <c r="O411" s="13">
        <f t="shared" si="214"/>
        <v>1.3333333333333333</v>
      </c>
      <c r="P411" s="7">
        <f t="shared" si="200"/>
        <v>0</v>
      </c>
      <c r="Q411" s="7">
        <f t="shared" si="201"/>
        <v>2.0190739522249856E-3</v>
      </c>
      <c r="R411" s="6">
        <f t="shared" si="202"/>
        <v>2.0190739522249856E-3</v>
      </c>
      <c r="S411" s="6">
        <f t="shared" si="203"/>
        <v>2.0190739522249856E-3</v>
      </c>
      <c r="T411" s="7">
        <f t="shared" si="204"/>
        <v>0</v>
      </c>
      <c r="U411" s="7">
        <f t="shared" si="205"/>
        <v>0.12248824091748108</v>
      </c>
      <c r="V411" s="7">
        <f t="shared" si="206"/>
        <v>0.48778762249867186</v>
      </c>
      <c r="W411" s="6">
        <f t="shared" si="207"/>
        <v>0.61027586341615292</v>
      </c>
      <c r="X411" s="6">
        <v>2.2269999999999998E-3</v>
      </c>
      <c r="Y411" s="6">
        <v>0.65082683124999985</v>
      </c>
      <c r="Z411" s="12">
        <f t="shared" si="208"/>
        <v>3.3253506960035923</v>
      </c>
      <c r="AA411" s="12">
        <f t="shared" si="209"/>
        <v>30.941271476475983</v>
      </c>
      <c r="AB411" s="6">
        <f t="shared" si="210"/>
        <v>9.3365984631798025</v>
      </c>
      <c r="AC411" s="6">
        <f t="shared" si="213"/>
        <v>9.3365984631798025</v>
      </c>
      <c r="AD411" s="6">
        <f t="shared" si="211"/>
        <v>6.230684705478934</v>
      </c>
    </row>
    <row r="412" spans="4:30">
      <c r="D412" s="6">
        <f t="shared" si="212"/>
        <v>72878344</v>
      </c>
      <c r="E412" s="12">
        <f t="shared" si="193"/>
        <v>1.001432233616097</v>
      </c>
      <c r="F412" s="12">
        <f t="shared" si="194"/>
        <v>8956420.5</v>
      </c>
      <c r="G412" s="6">
        <v>61349</v>
      </c>
      <c r="H412" s="6">
        <v>5970947</v>
      </c>
      <c r="I412" s="12">
        <f t="shared" si="195"/>
        <v>11941894</v>
      </c>
      <c r="J412" s="6">
        <v>1121156.0233150001</v>
      </c>
      <c r="K412" s="12">
        <f t="shared" si="196"/>
        <v>8969248.1865200009</v>
      </c>
      <c r="L412" s="6">
        <f t="shared" si="197"/>
        <v>72.878343999999998</v>
      </c>
      <c r="M412" s="6">
        <f t="shared" si="198"/>
        <v>5242880</v>
      </c>
      <c r="N412" s="13">
        <f t="shared" si="199"/>
        <v>1.3314264196577397</v>
      </c>
      <c r="O412" s="13">
        <f t="shared" si="214"/>
        <v>1.3333333333333333</v>
      </c>
      <c r="P412" s="7">
        <f t="shared" si="200"/>
        <v>0</v>
      </c>
      <c r="Q412" s="7">
        <f t="shared" si="201"/>
        <v>2.1025187680114707E-3</v>
      </c>
      <c r="R412" s="6">
        <f t="shared" si="202"/>
        <v>2.1025187680114707E-3</v>
      </c>
      <c r="S412" s="6">
        <f t="shared" si="203"/>
        <v>2.1025187680114707E-3</v>
      </c>
      <c r="T412" s="7">
        <f t="shared" si="204"/>
        <v>0</v>
      </c>
      <c r="U412" s="7">
        <f t="shared" si="205"/>
        <v>0.1275504669385272</v>
      </c>
      <c r="V412" s="7">
        <f t="shared" si="206"/>
        <v>0.36556692498890137</v>
      </c>
      <c r="W412" s="6">
        <f t="shared" si="207"/>
        <v>0.49311739192742854</v>
      </c>
      <c r="X412" s="6">
        <v>1.6689999999999999E-3</v>
      </c>
      <c r="Y412" s="6">
        <v>0.48478886666722304</v>
      </c>
      <c r="Z412" s="12">
        <f t="shared" si="208"/>
        <v>7.1551192330736972</v>
      </c>
      <c r="AA412" s="12">
        <f t="shared" si="209"/>
        <v>42.992202212198926</v>
      </c>
      <c r="AB412" s="6">
        <f t="shared" si="210"/>
        <v>25.974761414707654</v>
      </c>
      <c r="AC412" s="6">
        <f t="shared" si="213"/>
        <v>25.974761414707654</v>
      </c>
      <c r="AD412" s="6">
        <f t="shared" si="211"/>
        <v>1.7179695807499857</v>
      </c>
    </row>
    <row r="413" spans="4:30">
      <c r="D413" s="6">
        <f t="shared" si="212"/>
        <v>73374112</v>
      </c>
      <c r="E413" s="12">
        <f t="shared" si="193"/>
        <v>1.3025289282880543</v>
      </c>
      <c r="F413" s="12">
        <f t="shared" si="194"/>
        <v>6877201.5</v>
      </c>
      <c r="G413" s="6">
        <v>917825</v>
      </c>
      <c r="H413" s="6">
        <v>4584801</v>
      </c>
      <c r="I413" s="12">
        <f t="shared" si="195"/>
        <v>9169602</v>
      </c>
      <c r="J413" s="6">
        <v>1119719.237427</v>
      </c>
      <c r="K413" s="12">
        <f t="shared" si="196"/>
        <v>8957753.8994159997</v>
      </c>
      <c r="L413" s="6">
        <f t="shared" si="197"/>
        <v>73.374111999999997</v>
      </c>
      <c r="M413" s="6">
        <f t="shared" si="198"/>
        <v>5242880</v>
      </c>
      <c r="N413" s="13">
        <f t="shared" si="199"/>
        <v>1.0236496897506653</v>
      </c>
      <c r="O413" s="13">
        <f t="shared" si="214"/>
        <v>1.3333333333333333</v>
      </c>
      <c r="P413" s="7">
        <f t="shared" si="200"/>
        <v>0</v>
      </c>
      <c r="Q413" s="7">
        <f t="shared" si="201"/>
        <v>2.0998243443698774E-3</v>
      </c>
      <c r="R413" s="6">
        <f t="shared" si="202"/>
        <v>2.0998243443698774E-3</v>
      </c>
      <c r="S413" s="6">
        <f t="shared" si="203"/>
        <v>2.0998243443698774E-3</v>
      </c>
      <c r="T413" s="7">
        <f t="shared" si="204"/>
        <v>0</v>
      </c>
      <c r="U413" s="7">
        <f t="shared" si="205"/>
        <v>0.12738700823421303</v>
      </c>
      <c r="V413" s="7">
        <f t="shared" si="206"/>
        <v>0.36096722131917885</v>
      </c>
      <c r="W413" s="6">
        <f t="shared" si="207"/>
        <v>0.48835422955339192</v>
      </c>
      <c r="X413" s="6">
        <v>1.6479999999999999E-3</v>
      </c>
      <c r="Y413" s="6">
        <v>0.50974138181803197</v>
      </c>
      <c r="Z413" s="12">
        <f t="shared" si="208"/>
        <v>5.5640788834951458</v>
      </c>
      <c r="AA413" s="12">
        <f t="shared" si="209"/>
        <v>43.484242230174758</v>
      </c>
      <c r="AB413" s="6">
        <f t="shared" si="210"/>
        <v>27.416525750599359</v>
      </c>
      <c r="AC413" s="6">
        <f t="shared" si="213"/>
        <v>27.416525750599359</v>
      </c>
      <c r="AD413" s="6">
        <f t="shared" si="211"/>
        <v>4.1956868772084235</v>
      </c>
    </row>
    <row r="414" spans="4:30">
      <c r="D414" s="6">
        <f t="shared" si="212"/>
        <v>73792440</v>
      </c>
      <c r="E414" s="12">
        <f t="shared" si="193"/>
        <v>1.0145919471944558</v>
      </c>
      <c r="F414" s="12">
        <f t="shared" si="194"/>
        <v>9015720</v>
      </c>
      <c r="G414" s="6">
        <v>83334</v>
      </c>
      <c r="H414" s="6">
        <v>6010480</v>
      </c>
      <c r="I414" s="12">
        <f t="shared" si="195"/>
        <v>12020960</v>
      </c>
      <c r="J414" s="6">
        <v>1143409.6137699999</v>
      </c>
      <c r="K414" s="12">
        <f t="shared" si="196"/>
        <v>9147276.9101599995</v>
      </c>
      <c r="L414" s="6">
        <f t="shared" si="197"/>
        <v>73.792439999999999</v>
      </c>
      <c r="M414" s="6">
        <f t="shared" si="198"/>
        <v>5242880</v>
      </c>
      <c r="N414" s="13">
        <f t="shared" si="199"/>
        <v>1.3141572205656269</v>
      </c>
      <c r="O414" s="13">
        <f t="shared" si="214"/>
        <v>1.3333333333333333</v>
      </c>
      <c r="P414" s="7">
        <f t="shared" si="200"/>
        <v>0</v>
      </c>
      <c r="Q414" s="7">
        <f t="shared" si="201"/>
        <v>2.1442512214918837E-3</v>
      </c>
      <c r="R414" s="6">
        <f t="shared" si="202"/>
        <v>2.1442512214918837E-3</v>
      </c>
      <c r="S414" s="6">
        <f t="shared" si="203"/>
        <v>2.1442512214918837E-3</v>
      </c>
      <c r="T414" s="7">
        <f t="shared" si="204"/>
        <v>0</v>
      </c>
      <c r="U414" s="7">
        <f t="shared" si="205"/>
        <v>0.13008218937016641</v>
      </c>
      <c r="V414" s="7">
        <f t="shared" si="206"/>
        <v>0.32373152494523444</v>
      </c>
      <c r="W414" s="6">
        <f t="shared" si="207"/>
        <v>0.45381371431540085</v>
      </c>
      <c r="X414" s="6">
        <v>1.4779999999999999E-3</v>
      </c>
      <c r="Y414" s="6">
        <v>0.44485112727299597</v>
      </c>
      <c r="Z414" s="12">
        <f t="shared" si="208"/>
        <v>8.1332611637347778</v>
      </c>
      <c r="AA414" s="12">
        <f t="shared" si="209"/>
        <v>49.511647686928285</v>
      </c>
      <c r="AB414" s="6">
        <f t="shared" si="210"/>
        <v>45.077890493361558</v>
      </c>
      <c r="AC414" s="6">
        <f t="shared" si="213"/>
        <v>45.077890493361558</v>
      </c>
      <c r="AD414" s="6">
        <f t="shared" si="211"/>
        <v>2.0147385255258046</v>
      </c>
    </row>
    <row r="415" spans="4:30">
      <c r="D415" s="6">
        <f t="shared" si="212"/>
        <v>75505792</v>
      </c>
      <c r="E415" s="12">
        <f t="shared" si="193"/>
        <v>1.2232550122734656</v>
      </c>
      <c r="F415" s="12">
        <f t="shared" si="194"/>
        <v>7621441.5</v>
      </c>
      <c r="G415" s="6">
        <v>726713</v>
      </c>
      <c r="H415" s="6">
        <v>5080961</v>
      </c>
      <c r="I415" s="12">
        <f t="shared" si="195"/>
        <v>10161922</v>
      </c>
      <c r="J415" s="6">
        <v>1165370.814453</v>
      </c>
      <c r="K415" s="12">
        <f t="shared" si="196"/>
        <v>9322966.5156239998</v>
      </c>
      <c r="L415" s="6">
        <f t="shared" si="197"/>
        <v>75.505792</v>
      </c>
      <c r="M415" s="6">
        <f t="shared" si="198"/>
        <v>5242880</v>
      </c>
      <c r="N415" s="13">
        <f t="shared" si="199"/>
        <v>1.0899880400696524</v>
      </c>
      <c r="O415" s="13">
        <f t="shared" si="214"/>
        <v>1.3333333333333333</v>
      </c>
      <c r="P415" s="7">
        <f t="shared" si="200"/>
        <v>0</v>
      </c>
      <c r="Q415" s="7">
        <f t="shared" si="201"/>
        <v>2.1854353525529186E-3</v>
      </c>
      <c r="R415" s="6">
        <f t="shared" si="202"/>
        <v>2.1854353525529186E-3</v>
      </c>
      <c r="S415" s="6">
        <f t="shared" si="203"/>
        <v>2.1854353525529186E-3</v>
      </c>
      <c r="T415" s="7">
        <f t="shared" si="204"/>
        <v>0</v>
      </c>
      <c r="U415" s="7">
        <f t="shared" si="205"/>
        <v>0.13258064751818133</v>
      </c>
      <c r="V415" s="7">
        <f t="shared" si="206"/>
        <v>0.38002313652231512</v>
      </c>
      <c r="W415" s="6">
        <f t="shared" si="207"/>
        <v>0.51260378404049645</v>
      </c>
      <c r="X415" s="6">
        <v>1.735E-3</v>
      </c>
      <c r="Y415" s="6">
        <v>0.52544475000000002</v>
      </c>
      <c r="Z415" s="12">
        <f t="shared" si="208"/>
        <v>5.8570155619596536</v>
      </c>
      <c r="AA415" s="12">
        <f t="shared" si="209"/>
        <v>42.987741858785014</v>
      </c>
      <c r="AB415" s="6">
        <f t="shared" si="210"/>
        <v>25.96169178979358</v>
      </c>
      <c r="AC415" s="6">
        <f t="shared" si="213"/>
        <v>25.96169178979358</v>
      </c>
      <c r="AD415" s="6">
        <f t="shared" si="211"/>
        <v>2.4438280065608362</v>
      </c>
    </row>
    <row r="416" spans="4:30">
      <c r="D416" s="6">
        <f t="shared" si="212"/>
        <v>75521600</v>
      </c>
      <c r="E416" s="12">
        <f t="shared" si="193"/>
        <v>1.1932312980874444</v>
      </c>
      <c r="F416" s="12">
        <f t="shared" si="194"/>
        <v>8340150</v>
      </c>
      <c r="G416" s="6">
        <v>440020</v>
      </c>
      <c r="H416" s="6">
        <v>5560100</v>
      </c>
      <c r="I416" s="12">
        <f t="shared" si="195"/>
        <v>11120200</v>
      </c>
      <c r="J416" s="6">
        <v>1243966.001343</v>
      </c>
      <c r="K416" s="12">
        <f t="shared" si="196"/>
        <v>9951728.0107439999</v>
      </c>
      <c r="L416" s="6">
        <f t="shared" si="197"/>
        <v>75.521600000000007</v>
      </c>
      <c r="M416" s="6">
        <f t="shared" si="198"/>
        <v>5242880</v>
      </c>
      <c r="N416" s="13">
        <f t="shared" si="199"/>
        <v>1.1174139795615901</v>
      </c>
      <c r="O416" s="13">
        <f t="shared" si="214"/>
        <v>1.3333333333333333</v>
      </c>
      <c r="P416" s="7">
        <f t="shared" si="200"/>
        <v>0</v>
      </c>
      <c r="Q416" s="7">
        <f t="shared" si="201"/>
        <v>2.3328259494682295E-3</v>
      </c>
      <c r="R416" s="6">
        <f t="shared" si="202"/>
        <v>2.3328259494682295E-3</v>
      </c>
      <c r="S416" s="6">
        <f t="shared" si="203"/>
        <v>2.3328259494682295E-3</v>
      </c>
      <c r="T416" s="7">
        <f t="shared" si="204"/>
        <v>0</v>
      </c>
      <c r="U416" s="7">
        <f t="shared" si="205"/>
        <v>0.14152217981026957</v>
      </c>
      <c r="V416" s="7">
        <f t="shared" si="206"/>
        <v>0.39645064962846704</v>
      </c>
      <c r="W416" s="6">
        <f t="shared" si="207"/>
        <v>0.53797282943873659</v>
      </c>
      <c r="X416" s="6">
        <v>1.81E-3</v>
      </c>
      <c r="Y416" s="6">
        <v>0.55347015384684994</v>
      </c>
      <c r="Z416" s="12">
        <f t="shared" si="208"/>
        <v>6.143756906077348</v>
      </c>
      <c r="AA416" s="12">
        <f t="shared" si="209"/>
        <v>43.985538169034257</v>
      </c>
      <c r="AB416" s="6">
        <f t="shared" si="210"/>
        <v>28.88541157283036</v>
      </c>
      <c r="AC416" s="6">
        <f t="shared" si="213"/>
        <v>28.88541157283036</v>
      </c>
      <c r="AD416" s="6">
        <f t="shared" si="211"/>
        <v>2.8000289266549325</v>
      </c>
    </row>
    <row r="417" spans="4:30">
      <c r="D417" s="6">
        <f t="shared" si="212"/>
        <v>75649216</v>
      </c>
      <c r="E417" s="12">
        <f t="shared" si="193"/>
        <v>1.0233232014779174</v>
      </c>
      <c r="F417" s="12">
        <f t="shared" si="194"/>
        <v>9173449.5</v>
      </c>
      <c r="G417" s="6">
        <v>113081</v>
      </c>
      <c r="H417" s="6">
        <v>6115633</v>
      </c>
      <c r="I417" s="12">
        <f t="shared" si="195"/>
        <v>12231266</v>
      </c>
      <c r="J417" s="6">
        <v>1173425.4638670001</v>
      </c>
      <c r="K417" s="12">
        <f t="shared" si="196"/>
        <v>9387403.7109360006</v>
      </c>
      <c r="L417" s="6">
        <f t="shared" si="197"/>
        <v>75.649215999999996</v>
      </c>
      <c r="M417" s="6">
        <f t="shared" si="198"/>
        <v>5242880</v>
      </c>
      <c r="N417" s="13">
        <f t="shared" si="199"/>
        <v>1.302944496330865</v>
      </c>
      <c r="O417" s="13">
        <f t="shared" si="214"/>
        <v>1.3333333333333333</v>
      </c>
      <c r="P417" s="7">
        <f t="shared" si="200"/>
        <v>0</v>
      </c>
      <c r="Q417" s="7">
        <f t="shared" si="201"/>
        <v>2.2005403434823836E-3</v>
      </c>
      <c r="R417" s="6">
        <f t="shared" si="202"/>
        <v>2.2005403434823836E-3</v>
      </c>
      <c r="S417" s="6">
        <f t="shared" si="203"/>
        <v>2.2005403434823836E-3</v>
      </c>
      <c r="T417" s="7">
        <f t="shared" si="204"/>
        <v>0</v>
      </c>
      <c r="U417" s="7">
        <f t="shared" si="205"/>
        <v>0.13349700016885355</v>
      </c>
      <c r="V417" s="7">
        <f t="shared" si="206"/>
        <v>0.35746268518986646</v>
      </c>
      <c r="W417" s="6">
        <f t="shared" si="207"/>
        <v>0.49095968535872003</v>
      </c>
      <c r="X417" s="6">
        <v>1.632E-3</v>
      </c>
      <c r="Y417" s="6">
        <v>0.48341199999945594</v>
      </c>
      <c r="Z417" s="12">
        <f t="shared" si="208"/>
        <v>7.4946482843137252</v>
      </c>
      <c r="AA417" s="12">
        <f t="shared" si="209"/>
        <v>46.016684857529413</v>
      </c>
      <c r="AB417" s="6">
        <f t="shared" si="210"/>
        <v>34.837030850636246</v>
      </c>
      <c r="AC417" s="6">
        <f t="shared" si="213"/>
        <v>34.837030850636246</v>
      </c>
      <c r="AD417" s="6">
        <f t="shared" si="211"/>
        <v>1.5613359534460425</v>
      </c>
    </row>
    <row r="418" spans="4:30">
      <c r="D418" s="6">
        <f t="shared" si="212"/>
        <v>76607116</v>
      </c>
      <c r="E418" s="12">
        <f t="shared" si="193"/>
        <v>1.2960010356155192</v>
      </c>
      <c r="F418" s="12">
        <f t="shared" si="194"/>
        <v>7737582</v>
      </c>
      <c r="G418" s="6">
        <v>735323</v>
      </c>
      <c r="H418" s="6">
        <v>5158388</v>
      </c>
      <c r="I418" s="12">
        <f t="shared" si="195"/>
        <v>10316776</v>
      </c>
      <c r="J418" s="6">
        <v>1253489.2856449999</v>
      </c>
      <c r="K418" s="12">
        <f t="shared" si="196"/>
        <v>10027914.28516</v>
      </c>
      <c r="L418" s="6">
        <f t="shared" si="197"/>
        <v>76.607116000000005</v>
      </c>
      <c r="M418" s="6">
        <f t="shared" si="198"/>
        <v>5242880</v>
      </c>
      <c r="N418" s="13">
        <f t="shared" si="199"/>
        <v>1.0288057622578084</v>
      </c>
      <c r="O418" s="13">
        <f t="shared" si="214"/>
        <v>1.3333333333333333</v>
      </c>
      <c r="P418" s="7">
        <f t="shared" si="200"/>
        <v>0</v>
      </c>
      <c r="Q418" s="7">
        <f t="shared" si="201"/>
        <v>2.3506850908916158E-3</v>
      </c>
      <c r="R418" s="6">
        <f t="shared" si="202"/>
        <v>2.3506850908916158E-3</v>
      </c>
      <c r="S418" s="6">
        <f t="shared" si="203"/>
        <v>2.3506850908916158E-3</v>
      </c>
      <c r="T418" s="7">
        <f t="shared" si="204"/>
        <v>0</v>
      </c>
      <c r="U418" s="7">
        <f t="shared" si="205"/>
        <v>0.1426056145278719</v>
      </c>
      <c r="V418" s="7">
        <f t="shared" si="206"/>
        <v>0.4647891041500592</v>
      </c>
      <c r="W418" s="6">
        <f t="shared" si="207"/>
        <v>0.60739471867793116</v>
      </c>
      <c r="X418" s="6">
        <v>2.1220000000000002E-3</v>
      </c>
      <c r="Y418" s="6">
        <v>0.62756028000000008</v>
      </c>
      <c r="Z418" s="12">
        <f t="shared" si="208"/>
        <v>4.8618171536286514</v>
      </c>
      <c r="AA418" s="12">
        <f t="shared" si="209"/>
        <v>37.805520396456167</v>
      </c>
      <c r="AB418" s="6">
        <f t="shared" si="210"/>
        <v>10.776865734760396</v>
      </c>
      <c r="AC418" s="6">
        <f t="shared" si="213"/>
        <v>10.776865734760396</v>
      </c>
      <c r="AD418" s="6">
        <f t="shared" si="211"/>
        <v>3.2133265862633822</v>
      </c>
    </row>
    <row r="419" spans="4:30">
      <c r="D419" s="6">
        <f t="shared" si="212"/>
        <v>79589028</v>
      </c>
      <c r="E419" s="12">
        <f t="shared" si="193"/>
        <v>1.2409118935190635</v>
      </c>
      <c r="F419" s="12">
        <f t="shared" si="194"/>
        <v>7657558.5</v>
      </c>
      <c r="G419" s="6">
        <v>916428</v>
      </c>
      <c r="H419" s="6">
        <v>5105039</v>
      </c>
      <c r="I419" s="12">
        <f t="shared" si="195"/>
        <v>10210078</v>
      </c>
      <c r="J419" s="6">
        <v>1187794.4272459999</v>
      </c>
      <c r="K419" s="12">
        <f t="shared" si="196"/>
        <v>9502355.4179679994</v>
      </c>
      <c r="L419" s="6">
        <f t="shared" si="197"/>
        <v>79.589027999999999</v>
      </c>
      <c r="M419" s="6">
        <f t="shared" si="198"/>
        <v>5242880</v>
      </c>
      <c r="N419" s="13">
        <f t="shared" si="199"/>
        <v>1.0744786477565098</v>
      </c>
      <c r="O419" s="13">
        <f t="shared" si="214"/>
        <v>1.3333333333333333</v>
      </c>
      <c r="P419" s="7">
        <f t="shared" si="200"/>
        <v>0</v>
      </c>
      <c r="Q419" s="7">
        <f t="shared" si="201"/>
        <v>2.2274866511799414E-3</v>
      </c>
      <c r="R419" s="6">
        <f t="shared" si="202"/>
        <v>2.2274866511799414E-3</v>
      </c>
      <c r="S419" s="6">
        <f t="shared" si="203"/>
        <v>2.2274866511799414E-3</v>
      </c>
      <c r="T419" s="7">
        <f t="shared" si="204"/>
        <v>0</v>
      </c>
      <c r="U419" s="7">
        <f t="shared" si="205"/>
        <v>0.13513171286744385</v>
      </c>
      <c r="V419" s="7">
        <f t="shared" si="206"/>
        <v>0.63213070432472707</v>
      </c>
      <c r="W419" s="6">
        <f t="shared" si="207"/>
        <v>0.76726241719217092</v>
      </c>
      <c r="X419" s="6">
        <v>2.8860000000000001E-3</v>
      </c>
      <c r="Y419" s="6">
        <v>0.81191837999999994</v>
      </c>
      <c r="Z419" s="12">
        <f t="shared" si="208"/>
        <v>3.5377955647955646</v>
      </c>
      <c r="AA419" s="12">
        <f t="shared" si="209"/>
        <v>26.340555559162855</v>
      </c>
      <c r="AB419" s="6">
        <f t="shared" si="210"/>
        <v>22.817510354125385</v>
      </c>
      <c r="AC419" s="6">
        <f t="shared" si="213"/>
        <v>22.817510354125385</v>
      </c>
      <c r="AD419" s="6">
        <f t="shared" si="211"/>
        <v>5.5000556592682406</v>
      </c>
    </row>
    <row r="420" spans="4:30">
      <c r="D420" s="6">
        <f t="shared" si="212"/>
        <v>79952000</v>
      </c>
      <c r="E420" s="12">
        <f t="shared" si="193"/>
        <v>1.3597511837598077</v>
      </c>
      <c r="F420" s="12">
        <f t="shared" si="194"/>
        <v>7494000</v>
      </c>
      <c r="G420" s="6">
        <v>1000000</v>
      </c>
      <c r="H420" s="6">
        <v>4996000</v>
      </c>
      <c r="I420" s="12">
        <f t="shared" si="195"/>
        <v>9992000</v>
      </c>
      <c r="J420" s="6">
        <v>1273746.921387</v>
      </c>
      <c r="K420" s="12">
        <f t="shared" si="196"/>
        <v>10189975.371096</v>
      </c>
      <c r="L420" s="6">
        <f t="shared" si="197"/>
        <v>79.951999999999998</v>
      </c>
      <c r="M420" s="6">
        <f t="shared" si="198"/>
        <v>5242880</v>
      </c>
      <c r="N420" s="13">
        <f t="shared" si="199"/>
        <v>0.98057155548603581</v>
      </c>
      <c r="O420" s="13">
        <f t="shared" si="214"/>
        <v>1.3333333333333333</v>
      </c>
      <c r="P420" s="7">
        <f t="shared" si="200"/>
        <v>0</v>
      </c>
      <c r="Q420" s="7">
        <f t="shared" si="201"/>
        <v>2.3886745040128691E-3</v>
      </c>
      <c r="R420" s="6">
        <f t="shared" si="202"/>
        <v>2.3886745040128691E-3</v>
      </c>
      <c r="S420" s="6">
        <f t="shared" si="203"/>
        <v>2.3886745040128691E-3</v>
      </c>
      <c r="T420" s="7">
        <f t="shared" si="204"/>
        <v>0</v>
      </c>
      <c r="U420" s="7">
        <f t="shared" si="205"/>
        <v>0.14491026334055257</v>
      </c>
      <c r="V420" s="7">
        <f t="shared" si="206"/>
        <v>0.39469838156381087</v>
      </c>
      <c r="W420" s="6">
        <f t="shared" si="207"/>
        <v>0.53960864490436344</v>
      </c>
      <c r="X420" s="6">
        <v>1.802E-3</v>
      </c>
      <c r="Y420" s="6">
        <v>0.55744870000000002</v>
      </c>
      <c r="Z420" s="12">
        <f t="shared" si="208"/>
        <v>5.5449500554938957</v>
      </c>
      <c r="AA420" s="12">
        <f t="shared" si="209"/>
        <v>45.238514411081027</v>
      </c>
      <c r="AB420" s="6">
        <f t="shared" si="210"/>
        <v>32.556853718805165</v>
      </c>
      <c r="AC420" s="6">
        <f t="shared" si="213"/>
        <v>32.556853718805165</v>
      </c>
      <c r="AD420" s="6">
        <f t="shared" si="211"/>
        <v>3.2003043680318166</v>
      </c>
    </row>
    <row r="421" spans="4:30">
      <c r="D421" s="6">
        <f t="shared" si="212"/>
        <v>80405844</v>
      </c>
      <c r="E421" s="12">
        <f t="shared" si="193"/>
        <v>1.0553002784401646</v>
      </c>
      <c r="F421" s="12">
        <f t="shared" si="194"/>
        <v>9813498</v>
      </c>
      <c r="G421" s="6">
        <v>94893</v>
      </c>
      <c r="H421" s="6">
        <v>6542332</v>
      </c>
      <c r="I421" s="12">
        <f t="shared" si="195"/>
        <v>13084664</v>
      </c>
      <c r="J421" s="6">
        <v>1294523.3964839999</v>
      </c>
      <c r="K421" s="12">
        <f t="shared" si="196"/>
        <v>10356187.171871999</v>
      </c>
      <c r="L421" s="6">
        <f t="shared" si="197"/>
        <v>80.405844000000002</v>
      </c>
      <c r="M421" s="6">
        <f t="shared" si="198"/>
        <v>5242880</v>
      </c>
      <c r="N421" s="13">
        <f t="shared" si="199"/>
        <v>1.263463452605289</v>
      </c>
      <c r="O421" s="13">
        <f t="shared" si="214"/>
        <v>1.3333333333333333</v>
      </c>
      <c r="P421" s="7">
        <f t="shared" si="200"/>
        <v>0</v>
      </c>
      <c r="Q421" s="7">
        <f t="shared" si="201"/>
        <v>2.4276369034614354E-3</v>
      </c>
      <c r="R421" s="6">
        <f t="shared" si="202"/>
        <v>2.4276369034614354E-3</v>
      </c>
      <c r="S421" s="6">
        <f t="shared" si="203"/>
        <v>2.4276369034614354E-3</v>
      </c>
      <c r="T421" s="7">
        <f t="shared" si="204"/>
        <v>0</v>
      </c>
      <c r="U421" s="7">
        <f t="shared" si="205"/>
        <v>0.14727393890831469</v>
      </c>
      <c r="V421" s="7">
        <f t="shared" si="206"/>
        <v>0.3749853658364285</v>
      </c>
      <c r="W421" s="6">
        <f t="shared" si="207"/>
        <v>0.52225930474474325</v>
      </c>
      <c r="X421" s="6">
        <v>1.712E-3</v>
      </c>
      <c r="Y421" s="6">
        <v>0.50693746666609607</v>
      </c>
      <c r="Z421" s="12">
        <f t="shared" si="208"/>
        <v>7.642911214953271</v>
      </c>
      <c r="AA421" s="12">
        <f t="shared" si="209"/>
        <v>48.393397999401863</v>
      </c>
      <c r="AB421" s="6">
        <f t="shared" si="210"/>
        <v>41.801220996579168</v>
      </c>
      <c r="AC421" s="6">
        <f t="shared" si="213"/>
        <v>41.801220996579168</v>
      </c>
      <c r="AD421" s="6">
        <f t="shared" si="211"/>
        <v>3.0224315790687442</v>
      </c>
    </row>
    <row r="422" spans="4:30">
      <c r="D422" s="6">
        <f t="shared" si="212"/>
        <v>81645720</v>
      </c>
      <c r="E422" s="12">
        <f t="shared" si="193"/>
        <v>1.001276403340285</v>
      </c>
      <c r="F422" s="12">
        <f t="shared" si="194"/>
        <v>10141650</v>
      </c>
      <c r="G422" s="6">
        <v>25626</v>
      </c>
      <c r="H422" s="6">
        <v>6761100</v>
      </c>
      <c r="I422" s="12">
        <f t="shared" si="195"/>
        <v>13522200</v>
      </c>
      <c r="J422" s="6">
        <v>1269324.3544920001</v>
      </c>
      <c r="K422" s="12">
        <f t="shared" si="196"/>
        <v>10154594.835936001</v>
      </c>
      <c r="L422" s="6">
        <f t="shared" si="197"/>
        <v>81.645719999999997</v>
      </c>
      <c r="M422" s="6">
        <f t="shared" si="198"/>
        <v>5242880</v>
      </c>
      <c r="N422" s="13">
        <f t="shared" si="199"/>
        <v>1.331633631717773</v>
      </c>
      <c r="O422" s="13">
        <f t="shared" si="214"/>
        <v>1.3333333333333333</v>
      </c>
      <c r="P422" s="7">
        <f t="shared" si="200"/>
        <v>0</v>
      </c>
      <c r="Q422" s="7">
        <f t="shared" si="201"/>
        <v>2.3803808056282057E-3</v>
      </c>
      <c r="R422" s="6">
        <f t="shared" si="202"/>
        <v>2.3803808056282057E-3</v>
      </c>
      <c r="S422" s="6">
        <f t="shared" si="203"/>
        <v>2.3803808056282057E-3</v>
      </c>
      <c r="T422" s="7">
        <f t="shared" si="204"/>
        <v>0</v>
      </c>
      <c r="U422" s="7">
        <f t="shared" si="205"/>
        <v>0.14440712152907106</v>
      </c>
      <c r="V422" s="7">
        <f t="shared" si="206"/>
        <v>0.69827882376549888</v>
      </c>
      <c r="W422" s="6">
        <f t="shared" si="207"/>
        <v>0.84268594529456997</v>
      </c>
      <c r="X422" s="6">
        <v>3.1879999999999999E-3</v>
      </c>
      <c r="Y422" s="6">
        <v>0.83977716363578392</v>
      </c>
      <c r="Z422" s="12">
        <f t="shared" si="208"/>
        <v>4.2415934755332501</v>
      </c>
      <c r="AA422" s="12">
        <f t="shared" si="209"/>
        <v>25.482044757681308</v>
      </c>
      <c r="AB422" s="6">
        <f t="shared" si="210"/>
        <v>25.333098945162931</v>
      </c>
      <c r="AC422" s="6">
        <f t="shared" si="213"/>
        <v>25.333098945162931</v>
      </c>
      <c r="AD422" s="6">
        <f t="shared" si="211"/>
        <v>0.34637541775875291</v>
      </c>
    </row>
    <row r="423" spans="4:30">
      <c r="D423" s="6">
        <f t="shared" si="212"/>
        <v>82139168</v>
      </c>
      <c r="E423" s="12">
        <f t="shared" si="193"/>
        <v>1.0717532016847329</v>
      </c>
      <c r="F423" s="12">
        <f t="shared" si="194"/>
        <v>9980098.5</v>
      </c>
      <c r="G423" s="6">
        <v>114919</v>
      </c>
      <c r="H423" s="6">
        <v>6653399</v>
      </c>
      <c r="I423" s="12">
        <f t="shared" si="195"/>
        <v>13306798</v>
      </c>
      <c r="J423" s="6">
        <v>1337025.315063</v>
      </c>
      <c r="K423" s="12">
        <f t="shared" si="196"/>
        <v>10696202.520504</v>
      </c>
      <c r="L423" s="6">
        <f t="shared" si="197"/>
        <v>82.139167999999998</v>
      </c>
      <c r="M423" s="6">
        <f t="shared" si="198"/>
        <v>5242880</v>
      </c>
      <c r="N423" s="13">
        <f t="shared" si="199"/>
        <v>1.2440675066213116</v>
      </c>
      <c r="O423" s="13">
        <f t="shared" si="214"/>
        <v>1.3333333333333333</v>
      </c>
      <c r="P423" s="7">
        <f t="shared" si="200"/>
        <v>0</v>
      </c>
      <c r="Q423" s="7">
        <f t="shared" si="201"/>
        <v>2.5073413153635566E-3</v>
      </c>
      <c r="R423" s="6">
        <f t="shared" si="202"/>
        <v>2.5073413153635566E-3</v>
      </c>
      <c r="S423" s="6">
        <f t="shared" si="203"/>
        <v>2.5073413153635566E-3</v>
      </c>
      <c r="T423" s="7">
        <f t="shared" si="204"/>
        <v>0</v>
      </c>
      <c r="U423" s="7">
        <f t="shared" si="205"/>
        <v>0.1521092512536078</v>
      </c>
      <c r="V423" s="7">
        <f t="shared" si="206"/>
        <v>0.37783280144149484</v>
      </c>
      <c r="W423" s="6">
        <f t="shared" si="207"/>
        <v>0.52994205269510264</v>
      </c>
      <c r="X423" s="6">
        <v>1.725E-3</v>
      </c>
      <c r="Y423" s="6">
        <v>0.51862124999999992</v>
      </c>
      <c r="Z423" s="12">
        <f t="shared" si="208"/>
        <v>7.7140857971014487</v>
      </c>
      <c r="AA423" s="12">
        <f t="shared" si="209"/>
        <v>49.605576906685222</v>
      </c>
      <c r="AB423" s="6">
        <f t="shared" si="210"/>
        <v>45.353119731220673</v>
      </c>
      <c r="AC423" s="6">
        <f t="shared" si="213"/>
        <v>45.353119731220673</v>
      </c>
      <c r="AD423" s="6">
        <f t="shared" si="211"/>
        <v>2.1828651824626775</v>
      </c>
    </row>
    <row r="424" spans="4:30">
      <c r="D424" s="6">
        <f t="shared" si="212"/>
        <v>83126304</v>
      </c>
      <c r="E424" s="12">
        <f t="shared" si="193"/>
        <v>1.0726243538298661</v>
      </c>
      <c r="F424" s="12">
        <f t="shared" si="194"/>
        <v>10072728</v>
      </c>
      <c r="G424" s="6">
        <v>127224</v>
      </c>
      <c r="H424" s="6">
        <v>6715152</v>
      </c>
      <c r="I424" s="12">
        <f t="shared" si="195"/>
        <v>13430304</v>
      </c>
      <c r="J424" s="6">
        <v>1350531.670288</v>
      </c>
      <c r="K424" s="12">
        <f t="shared" si="196"/>
        <v>10804253.362304</v>
      </c>
      <c r="L424" s="6">
        <f t="shared" si="197"/>
        <v>83.126304000000005</v>
      </c>
      <c r="M424" s="6">
        <f t="shared" si="198"/>
        <v>5242880</v>
      </c>
      <c r="N424" s="13">
        <f t="shared" si="199"/>
        <v>1.2430571136787925</v>
      </c>
      <c r="O424" s="13">
        <f t="shared" si="214"/>
        <v>1.3333333333333333</v>
      </c>
      <c r="P424" s="7">
        <f t="shared" si="200"/>
        <v>0</v>
      </c>
      <c r="Q424" s="7">
        <f t="shared" si="201"/>
        <v>2.5326699625433024E-3</v>
      </c>
      <c r="R424" s="6">
        <f t="shared" si="202"/>
        <v>2.5326699625433024E-3</v>
      </c>
      <c r="S424" s="6">
        <f t="shared" si="203"/>
        <v>2.5326699625433024E-3</v>
      </c>
      <c r="T424" s="7">
        <f t="shared" si="204"/>
        <v>0</v>
      </c>
      <c r="U424" s="7">
        <f t="shared" si="205"/>
        <v>0.15364582767986881</v>
      </c>
      <c r="V424" s="7">
        <f t="shared" si="206"/>
        <v>0.36753822656163965</v>
      </c>
      <c r="W424" s="6">
        <f t="shared" si="207"/>
        <v>0.52118405424150849</v>
      </c>
      <c r="X424" s="6">
        <v>1.678E-3</v>
      </c>
      <c r="Y424" s="6">
        <v>0.50731533333277401</v>
      </c>
      <c r="Z424" s="12">
        <f t="shared" si="208"/>
        <v>8.0037568533969008</v>
      </c>
      <c r="AA424" s="12">
        <f t="shared" si="209"/>
        <v>51.510147138517283</v>
      </c>
      <c r="AB424" s="6">
        <f t="shared" si="210"/>
        <v>50.93384758899299</v>
      </c>
      <c r="AC424" s="6">
        <f t="shared" si="213"/>
        <v>50.93384758899299</v>
      </c>
      <c r="AD424" s="6">
        <f t="shared" si="211"/>
        <v>2.7337476314040909</v>
      </c>
    </row>
    <row r="425" spans="4:30">
      <c r="D425" s="6">
        <f t="shared" si="212"/>
        <v>83127792</v>
      </c>
      <c r="E425" s="12">
        <f t="shared" si="193"/>
        <v>1.0292038048485332</v>
      </c>
      <c r="F425" s="12">
        <f t="shared" si="194"/>
        <v>10345974</v>
      </c>
      <c r="G425" s="6">
        <v>18000</v>
      </c>
      <c r="H425" s="6">
        <v>6897316</v>
      </c>
      <c r="I425" s="12">
        <f t="shared" si="195"/>
        <v>13794632</v>
      </c>
      <c r="J425" s="6">
        <v>1331014.4757079999</v>
      </c>
      <c r="K425" s="12">
        <f t="shared" si="196"/>
        <v>10648115.805663999</v>
      </c>
      <c r="L425" s="6">
        <f t="shared" si="197"/>
        <v>83.127791999999999</v>
      </c>
      <c r="M425" s="6">
        <f t="shared" si="198"/>
        <v>5242880</v>
      </c>
      <c r="N425" s="13">
        <f t="shared" si="199"/>
        <v>1.2954998097092718</v>
      </c>
      <c r="O425" s="13">
        <f t="shared" si="214"/>
        <v>1.3333333333333333</v>
      </c>
      <c r="P425" s="7">
        <f t="shared" si="200"/>
        <v>0</v>
      </c>
      <c r="Q425" s="7">
        <f t="shared" si="201"/>
        <v>2.4960691085586357E-3</v>
      </c>
      <c r="R425" s="6">
        <f t="shared" si="202"/>
        <v>2.4960691085586357E-3</v>
      </c>
      <c r="S425" s="6">
        <f t="shared" si="203"/>
        <v>2.4960691085586357E-3</v>
      </c>
      <c r="T425" s="7">
        <f t="shared" si="204"/>
        <v>0</v>
      </c>
      <c r="U425" s="7">
        <f t="shared" si="205"/>
        <v>0.15142541657718531</v>
      </c>
      <c r="V425" s="7">
        <f t="shared" si="206"/>
        <v>0.39710775015271316</v>
      </c>
      <c r="W425" s="6">
        <f t="shared" si="207"/>
        <v>0.54853316672989849</v>
      </c>
      <c r="X425" s="6">
        <v>1.8129999999999999E-3</v>
      </c>
      <c r="Y425" s="6">
        <v>0.53183657692279795</v>
      </c>
      <c r="Z425" s="12">
        <f t="shared" si="208"/>
        <v>7.6087324875896307</v>
      </c>
      <c r="AA425" s="12">
        <f t="shared" si="209"/>
        <v>46.985618557811364</v>
      </c>
      <c r="AB425" s="6">
        <f t="shared" si="210"/>
        <v>37.676178078247972</v>
      </c>
      <c r="AC425" s="6">
        <f t="shared" si="213"/>
        <v>37.676178078247972</v>
      </c>
      <c r="AD425" s="6">
        <f t="shared" si="211"/>
        <v>3.1394211176122684</v>
      </c>
    </row>
    <row r="426" spans="4:30">
      <c r="D426" s="6">
        <f t="shared" si="212"/>
        <v>84692044</v>
      </c>
      <c r="E426" s="12">
        <f t="shared" si="193"/>
        <v>1.2516792032498769</v>
      </c>
      <c r="F426" s="12">
        <f t="shared" si="194"/>
        <v>8938923</v>
      </c>
      <c r="G426" s="6">
        <v>659033</v>
      </c>
      <c r="H426" s="6">
        <v>5959282</v>
      </c>
      <c r="I426" s="12">
        <f t="shared" si="195"/>
        <v>11918564</v>
      </c>
      <c r="J426" s="6">
        <v>1398583.002319</v>
      </c>
      <c r="K426" s="12">
        <f t="shared" si="196"/>
        <v>11188664.018552</v>
      </c>
      <c r="L426" s="6">
        <f t="shared" si="197"/>
        <v>84.692043999999996</v>
      </c>
      <c r="M426" s="6">
        <f t="shared" si="198"/>
        <v>5242880</v>
      </c>
      <c r="N426" s="13">
        <f t="shared" si="199"/>
        <v>1.0652356689089733</v>
      </c>
      <c r="O426" s="13">
        <f t="shared" si="214"/>
        <v>1.3333333333333333</v>
      </c>
      <c r="P426" s="7">
        <f t="shared" si="200"/>
        <v>0</v>
      </c>
      <c r="Q426" s="7">
        <f t="shared" si="201"/>
        <v>2.6227812631314305E-3</v>
      </c>
      <c r="R426" s="6">
        <f t="shared" si="202"/>
        <v>2.6227812631314305E-3</v>
      </c>
      <c r="S426" s="6">
        <f t="shared" si="203"/>
        <v>2.6227812631314305E-3</v>
      </c>
      <c r="T426" s="7">
        <f t="shared" si="204"/>
        <v>0</v>
      </c>
      <c r="U426" s="7">
        <f t="shared" si="205"/>
        <v>0.15911247969806899</v>
      </c>
      <c r="V426" s="7">
        <f t="shared" si="206"/>
        <v>0.42142046954981799</v>
      </c>
      <c r="W426" s="6">
        <f t="shared" si="207"/>
        <v>0.58053294924788701</v>
      </c>
      <c r="X426" s="6">
        <v>1.9239999999999999E-3</v>
      </c>
      <c r="Y426" s="6">
        <v>0.58976097142939599</v>
      </c>
      <c r="Z426" s="12">
        <f t="shared" si="208"/>
        <v>6.1946798336798343</v>
      </c>
      <c r="AA426" s="12">
        <f t="shared" si="209"/>
        <v>46.522511511650727</v>
      </c>
      <c r="AB426" s="6">
        <f t="shared" si="210"/>
        <v>36.319192470448577</v>
      </c>
      <c r="AC426" s="6">
        <f t="shared" si="213"/>
        <v>36.319192470448577</v>
      </c>
      <c r="AD426" s="6">
        <f t="shared" si="211"/>
        <v>1.5647054702760577</v>
      </c>
    </row>
    <row r="427" spans="4:30">
      <c r="D427" s="6">
        <f t="shared" si="212"/>
        <v>86984404</v>
      </c>
      <c r="E427" s="12">
        <f t="shared" si="193"/>
        <v>1.1946766426496715</v>
      </c>
      <c r="F427" s="12">
        <f t="shared" si="194"/>
        <v>9263065.5</v>
      </c>
      <c r="G427" s="6">
        <v>643994</v>
      </c>
      <c r="H427" s="6">
        <v>6175377</v>
      </c>
      <c r="I427" s="12">
        <f t="shared" si="195"/>
        <v>12350754</v>
      </c>
      <c r="J427" s="6">
        <v>1383295.999023</v>
      </c>
      <c r="K427" s="12">
        <f t="shared" si="196"/>
        <v>11066367.992184</v>
      </c>
      <c r="L427" s="6">
        <f t="shared" si="197"/>
        <v>86.984403999999998</v>
      </c>
      <c r="M427" s="6">
        <f t="shared" si="198"/>
        <v>5242880</v>
      </c>
      <c r="N427" s="13">
        <f t="shared" si="199"/>
        <v>1.1160621089704537</v>
      </c>
      <c r="O427" s="13">
        <f t="shared" si="214"/>
        <v>1.3333333333333333</v>
      </c>
      <c r="P427" s="7">
        <f t="shared" si="200"/>
        <v>0</v>
      </c>
      <c r="Q427" s="7">
        <f t="shared" si="201"/>
        <v>2.5941133429953382E-3</v>
      </c>
      <c r="R427" s="6">
        <f t="shared" si="202"/>
        <v>2.5941133429953382E-3</v>
      </c>
      <c r="S427" s="6">
        <f t="shared" si="203"/>
        <v>2.5941133429953382E-3</v>
      </c>
      <c r="T427" s="7">
        <f t="shared" si="204"/>
        <v>0</v>
      </c>
      <c r="U427" s="7">
        <f t="shared" si="205"/>
        <v>0.157373324426236</v>
      </c>
      <c r="V427" s="7">
        <f t="shared" si="206"/>
        <v>0.79246323224077009</v>
      </c>
      <c r="W427" s="6">
        <f t="shared" si="207"/>
        <v>0.94983655666700606</v>
      </c>
      <c r="X427" s="6">
        <v>3.6180000000000001E-3</v>
      </c>
      <c r="Y427" s="6">
        <v>0.96177572307775794</v>
      </c>
      <c r="Z427" s="12">
        <f t="shared" si="208"/>
        <v>3.4136965174129354</v>
      </c>
      <c r="AA427" s="12">
        <f t="shared" si="209"/>
        <v>24.469580966686564</v>
      </c>
      <c r="AB427" s="6">
        <f t="shared" si="210"/>
        <v>28.299797042693807</v>
      </c>
      <c r="AC427" s="6">
        <f t="shared" si="213"/>
        <v>28.299797042693807</v>
      </c>
      <c r="AD427" s="6">
        <f t="shared" si="211"/>
        <v>1.2413669969278915</v>
      </c>
    </row>
    <row r="428" spans="4:30">
      <c r="D428" s="6">
        <f t="shared" si="212"/>
        <v>87964500</v>
      </c>
      <c r="E428" s="12">
        <f t="shared" si="193"/>
        <v>1.1187614724887265</v>
      </c>
      <c r="F428" s="12">
        <f t="shared" si="194"/>
        <v>9873825</v>
      </c>
      <c r="G428" s="6">
        <v>448695</v>
      </c>
      <c r="H428" s="6">
        <v>6582550</v>
      </c>
      <c r="I428" s="12">
        <f t="shared" si="195"/>
        <v>13165100</v>
      </c>
      <c r="J428" s="6">
        <v>1380806.874512</v>
      </c>
      <c r="K428" s="12">
        <f t="shared" si="196"/>
        <v>11046454.996096</v>
      </c>
      <c r="L428" s="6">
        <f t="shared" si="197"/>
        <v>87.964500000000001</v>
      </c>
      <c r="M428" s="6">
        <f t="shared" si="198"/>
        <v>5242880</v>
      </c>
      <c r="N428" s="13">
        <f t="shared" si="199"/>
        <v>1.1917941099341611</v>
      </c>
      <c r="O428" s="13">
        <f t="shared" si="214"/>
        <v>1.3333333333333333</v>
      </c>
      <c r="P428" s="7">
        <f t="shared" si="200"/>
        <v>0</v>
      </c>
      <c r="Q428" s="7">
        <f t="shared" si="201"/>
        <v>2.5894454547697363E-3</v>
      </c>
      <c r="R428" s="6">
        <f t="shared" si="202"/>
        <v>2.5894454547697363E-3</v>
      </c>
      <c r="S428" s="6">
        <f t="shared" si="203"/>
        <v>2.5894454547697363E-3</v>
      </c>
      <c r="T428" s="7">
        <f t="shared" si="204"/>
        <v>0</v>
      </c>
      <c r="U428" s="7">
        <f t="shared" si="205"/>
        <v>0.15709014439861824</v>
      </c>
      <c r="V428" s="7">
        <f t="shared" si="206"/>
        <v>0.58350526553051729</v>
      </c>
      <c r="W428" s="6">
        <f t="shared" si="207"/>
        <v>0.74059540992913553</v>
      </c>
      <c r="X428" s="6">
        <v>2.6640000000000001E-3</v>
      </c>
      <c r="Y428" s="6">
        <v>0.74227919999911207</v>
      </c>
      <c r="Z428" s="12">
        <f t="shared" si="208"/>
        <v>4.9418543543543541</v>
      </c>
      <c r="AA428" s="12">
        <f t="shared" si="209"/>
        <v>33.172537525813816</v>
      </c>
      <c r="AB428" s="6">
        <f t="shared" si="210"/>
        <v>2.7985940401750686</v>
      </c>
      <c r="AC428" s="6">
        <f t="shared" si="213"/>
        <v>2.7985940401750686</v>
      </c>
      <c r="AD428" s="6">
        <f t="shared" si="211"/>
        <v>0.22684052981392405</v>
      </c>
    </row>
    <row r="429" spans="4:30">
      <c r="D429" s="6">
        <f t="shared" si="212"/>
        <v>88891036</v>
      </c>
      <c r="E429" s="12">
        <f t="shared" si="193"/>
        <v>1.200202496975229</v>
      </c>
      <c r="F429" s="12">
        <f t="shared" si="194"/>
        <v>9800659.5</v>
      </c>
      <c r="G429" s="6">
        <v>524288</v>
      </c>
      <c r="H429" s="6">
        <v>6533773</v>
      </c>
      <c r="I429" s="12">
        <f t="shared" si="195"/>
        <v>13067546</v>
      </c>
      <c r="J429" s="6">
        <v>1470347.000488</v>
      </c>
      <c r="K429" s="12">
        <f t="shared" si="196"/>
        <v>11762776.003904</v>
      </c>
      <c r="L429" s="6">
        <f t="shared" si="197"/>
        <v>88.891036</v>
      </c>
      <c r="M429" s="6">
        <f t="shared" si="198"/>
        <v>5242880</v>
      </c>
      <c r="N429" s="13">
        <f t="shared" si="199"/>
        <v>1.1109236455461664</v>
      </c>
      <c r="O429" s="13">
        <f t="shared" si="214"/>
        <v>1.3333333333333333</v>
      </c>
      <c r="P429" s="7">
        <f t="shared" si="200"/>
        <v>0</v>
      </c>
      <c r="Q429" s="7">
        <f t="shared" si="201"/>
        <v>2.7573612411899086E-3</v>
      </c>
      <c r="R429" s="6">
        <f t="shared" si="202"/>
        <v>2.7573612411899086E-3</v>
      </c>
      <c r="S429" s="6">
        <f t="shared" si="203"/>
        <v>2.7573612411899086E-3</v>
      </c>
      <c r="T429" s="7">
        <f t="shared" si="204"/>
        <v>0</v>
      </c>
      <c r="U429" s="7">
        <f t="shared" si="205"/>
        <v>0.16727684869353376</v>
      </c>
      <c r="V429" s="7">
        <f t="shared" si="206"/>
        <v>0.45339936172979378</v>
      </c>
      <c r="W429" s="6">
        <f t="shared" si="207"/>
        <v>0.62067621042332755</v>
      </c>
      <c r="X429" s="6">
        <v>2.0699999999999998E-3</v>
      </c>
      <c r="Y429" s="6">
        <v>0.62749092857201993</v>
      </c>
      <c r="Z429" s="12">
        <f t="shared" si="208"/>
        <v>6.3128241545893724</v>
      </c>
      <c r="AA429" s="12">
        <f t="shared" si="209"/>
        <v>45.460003879822224</v>
      </c>
      <c r="AB429" s="6">
        <f t="shared" si="210"/>
        <v>33.205857062314436</v>
      </c>
      <c r="AC429" s="6">
        <f t="shared" si="213"/>
        <v>33.205857062314436</v>
      </c>
      <c r="AD429" s="6">
        <f t="shared" si="211"/>
        <v>1.0860265604477553</v>
      </c>
    </row>
    <row r="430" spans="4:30">
      <c r="D430" s="6">
        <f t="shared" si="212"/>
        <v>90902944</v>
      </c>
      <c r="E430" s="12">
        <f t="shared" si="193"/>
        <v>1.0888462418566582</v>
      </c>
      <c r="F430" s="12">
        <f t="shared" si="194"/>
        <v>11009500.5</v>
      </c>
      <c r="G430" s="6">
        <v>141347</v>
      </c>
      <c r="H430" s="6">
        <v>7339667</v>
      </c>
      <c r="I430" s="12">
        <f t="shared" si="195"/>
        <v>14679334</v>
      </c>
      <c r="J430" s="6">
        <v>1498456.655518</v>
      </c>
      <c r="K430" s="12">
        <f t="shared" si="196"/>
        <v>11987653.244144</v>
      </c>
      <c r="L430" s="6">
        <f t="shared" si="197"/>
        <v>90.902944000000005</v>
      </c>
      <c r="M430" s="6">
        <f t="shared" si="198"/>
        <v>5242880</v>
      </c>
      <c r="N430" s="13">
        <f t="shared" si="199"/>
        <v>1.224537755725533</v>
      </c>
      <c r="O430" s="13">
        <f t="shared" si="214"/>
        <v>1.3333333333333333</v>
      </c>
      <c r="P430" s="7">
        <f t="shared" si="200"/>
        <v>0</v>
      </c>
      <c r="Q430" s="7">
        <f t="shared" si="201"/>
        <v>2.8100756502764824E-3</v>
      </c>
      <c r="R430" s="6">
        <f t="shared" si="202"/>
        <v>2.8100756502764824E-3</v>
      </c>
      <c r="S430" s="6">
        <f t="shared" si="203"/>
        <v>2.8100756502764824E-3</v>
      </c>
      <c r="T430" s="7">
        <f t="shared" si="204"/>
        <v>0</v>
      </c>
      <c r="U430" s="7">
        <f t="shared" si="205"/>
        <v>0.17047479755167416</v>
      </c>
      <c r="V430" s="7">
        <f t="shared" si="206"/>
        <v>0.4251440391872125</v>
      </c>
      <c r="W430" s="6">
        <f t="shared" si="207"/>
        <v>0.5956188367388866</v>
      </c>
      <c r="X430" s="6">
        <v>1.941E-3</v>
      </c>
      <c r="Y430" s="6">
        <v>0.58687521428543699</v>
      </c>
      <c r="Z430" s="12">
        <f t="shared" si="208"/>
        <v>7.5627686759402373</v>
      </c>
      <c r="AA430" s="12">
        <f t="shared" si="209"/>
        <v>49.408153504972695</v>
      </c>
      <c r="AB430" s="6">
        <f t="shared" si="210"/>
        <v>44.774634223414857</v>
      </c>
      <c r="AC430" s="6">
        <f t="shared" si="213"/>
        <v>44.774634223414857</v>
      </c>
      <c r="AD430" s="6">
        <f t="shared" si="211"/>
        <v>1.4898605769363784</v>
      </c>
    </row>
    <row r="431" spans="4:30">
      <c r="D431" s="6">
        <f t="shared" si="212"/>
        <v>91042320</v>
      </c>
      <c r="E431" s="12">
        <f t="shared" si="193"/>
        <v>1.0706273469765202</v>
      </c>
      <c r="F431" s="12">
        <f t="shared" si="194"/>
        <v>11143657.5</v>
      </c>
      <c r="G431" s="6">
        <v>94653</v>
      </c>
      <c r="H431" s="6">
        <v>7429105</v>
      </c>
      <c r="I431" s="12">
        <f t="shared" si="195"/>
        <v>14858210</v>
      </c>
      <c r="J431" s="6">
        <v>1491338.0581050001</v>
      </c>
      <c r="K431" s="12">
        <f t="shared" si="196"/>
        <v>11930704.46484</v>
      </c>
      <c r="L431" s="6">
        <f t="shared" si="197"/>
        <v>91.042320000000004</v>
      </c>
      <c r="M431" s="6">
        <f t="shared" si="198"/>
        <v>5242880</v>
      </c>
      <c r="N431" s="13">
        <f t="shared" si="199"/>
        <v>1.2453757482458316</v>
      </c>
      <c r="O431" s="13">
        <f t="shared" si="214"/>
        <v>1.3333333333333333</v>
      </c>
      <c r="P431" s="7">
        <f t="shared" si="200"/>
        <v>0</v>
      </c>
      <c r="Q431" s="7">
        <f t="shared" si="201"/>
        <v>2.7967260500856932E-3</v>
      </c>
      <c r="R431" s="6">
        <f t="shared" si="202"/>
        <v>2.7967260500856932E-3</v>
      </c>
      <c r="S431" s="6">
        <f t="shared" si="203"/>
        <v>2.7967260500856932E-3</v>
      </c>
      <c r="T431" s="7">
        <f t="shared" si="204"/>
        <v>0</v>
      </c>
      <c r="U431" s="7">
        <f t="shared" si="205"/>
        <v>0.16966493665355326</v>
      </c>
      <c r="V431" s="7">
        <f t="shared" si="206"/>
        <v>0.47574077955416044</v>
      </c>
      <c r="W431" s="6">
        <f t="shared" si="207"/>
        <v>0.6454057162077137</v>
      </c>
      <c r="X431" s="6">
        <v>2.1719999999999999E-3</v>
      </c>
      <c r="Y431" s="6">
        <v>0.62721929999999992</v>
      </c>
      <c r="Z431" s="12">
        <f t="shared" si="208"/>
        <v>6.8407965009208107</v>
      </c>
      <c r="AA431" s="12">
        <f t="shared" si="209"/>
        <v>43.943662853922653</v>
      </c>
      <c r="AB431" s="6">
        <f t="shared" si="210"/>
        <v>28.762709488291595</v>
      </c>
      <c r="AC431" s="6">
        <f t="shared" si="213"/>
        <v>28.762709488291595</v>
      </c>
      <c r="AD431" s="6">
        <f t="shared" si="211"/>
        <v>2.8995307076350767</v>
      </c>
    </row>
    <row r="432" spans="4:30">
      <c r="D432" s="6">
        <f t="shared" si="212"/>
        <v>92284316</v>
      </c>
      <c r="E432" s="12">
        <f t="shared" si="193"/>
        <v>1.4744031487528269</v>
      </c>
      <c r="F432" s="12">
        <f t="shared" si="194"/>
        <v>8914099.5</v>
      </c>
      <c r="G432" s="6">
        <v>1048576</v>
      </c>
      <c r="H432" s="6">
        <v>5942733</v>
      </c>
      <c r="I432" s="12">
        <f t="shared" si="195"/>
        <v>11885466</v>
      </c>
      <c r="J432" s="6">
        <v>1642872.046387</v>
      </c>
      <c r="K432" s="12">
        <f t="shared" si="196"/>
        <v>13142976.371096</v>
      </c>
      <c r="L432" s="6">
        <f t="shared" si="197"/>
        <v>92.284316000000004</v>
      </c>
      <c r="M432" s="6">
        <f t="shared" si="198"/>
        <v>5242880</v>
      </c>
      <c r="N432" s="13">
        <f t="shared" si="199"/>
        <v>0.90432073104372968</v>
      </c>
      <c r="O432" s="13">
        <f t="shared" si="214"/>
        <v>1.3333333333333333</v>
      </c>
      <c r="P432" s="7">
        <f t="shared" si="200"/>
        <v>0</v>
      </c>
      <c r="Q432" s="7">
        <f t="shared" si="201"/>
        <v>3.080899749132949E-3</v>
      </c>
      <c r="R432" s="6">
        <f t="shared" si="202"/>
        <v>3.080899749132949E-3</v>
      </c>
      <c r="S432" s="6">
        <f t="shared" si="203"/>
        <v>3.080899749132949E-3</v>
      </c>
      <c r="T432" s="7">
        <f t="shared" si="204"/>
        <v>0</v>
      </c>
      <c r="U432" s="7">
        <f t="shared" si="205"/>
        <v>0.18690449168468737</v>
      </c>
      <c r="V432" s="7">
        <f t="shared" si="206"/>
        <v>0.76771244582750109</v>
      </c>
      <c r="W432" s="6">
        <f t="shared" si="207"/>
        <v>0.95461693751218846</v>
      </c>
      <c r="X432" s="6">
        <v>3.5049999999999999E-3</v>
      </c>
      <c r="Y432" s="6">
        <v>0.98175050000000008</v>
      </c>
      <c r="Z432" s="12">
        <f t="shared" si="208"/>
        <v>3.391003138373752</v>
      </c>
      <c r="AA432" s="12">
        <f t="shared" si="209"/>
        <v>29.998234227893867</v>
      </c>
      <c r="AB432" s="6">
        <f t="shared" si="210"/>
        <v>12.099864504052805</v>
      </c>
      <c r="AC432" s="6">
        <f t="shared" si="213"/>
        <v>12.099864504052805</v>
      </c>
      <c r="AD432" s="6">
        <f t="shared" si="211"/>
        <v>2.763794109380298</v>
      </c>
    </row>
    <row r="433" spans="4:30">
      <c r="D433" s="6">
        <f t="shared" si="212"/>
        <v>93513284</v>
      </c>
      <c r="E433" s="12">
        <f t="shared" si="193"/>
        <v>1.2588733061338526</v>
      </c>
      <c r="F433" s="12">
        <f t="shared" si="194"/>
        <v>9091203</v>
      </c>
      <c r="G433" s="6">
        <v>1039183</v>
      </c>
      <c r="H433" s="6">
        <v>6060802</v>
      </c>
      <c r="I433" s="12">
        <f t="shared" si="195"/>
        <v>12121604</v>
      </c>
      <c r="J433" s="6">
        <v>1430584.0971679999</v>
      </c>
      <c r="K433" s="12">
        <f t="shared" si="196"/>
        <v>11444672.777344</v>
      </c>
      <c r="L433" s="6">
        <f t="shared" si="197"/>
        <v>93.513283999999999</v>
      </c>
      <c r="M433" s="6">
        <f t="shared" si="198"/>
        <v>5242880</v>
      </c>
      <c r="N433" s="13">
        <f t="shared" si="199"/>
        <v>1.0591481500455007</v>
      </c>
      <c r="O433" s="13">
        <f t="shared" si="214"/>
        <v>1.3333333333333333</v>
      </c>
      <c r="P433" s="7">
        <f t="shared" si="200"/>
        <v>0</v>
      </c>
      <c r="Q433" s="7">
        <f t="shared" si="201"/>
        <v>2.6827933409491081E-3</v>
      </c>
      <c r="R433" s="6">
        <f t="shared" si="202"/>
        <v>2.6827933409491081E-3</v>
      </c>
      <c r="S433" s="6">
        <f t="shared" si="203"/>
        <v>2.6827933409491081E-3</v>
      </c>
      <c r="T433" s="7">
        <f t="shared" si="204"/>
        <v>0</v>
      </c>
      <c r="U433" s="7">
        <f t="shared" si="205"/>
        <v>0.16275314567644483</v>
      </c>
      <c r="V433" s="7">
        <f t="shared" si="206"/>
        <v>0.70791629812110801</v>
      </c>
      <c r="W433" s="6">
        <f t="shared" si="207"/>
        <v>0.87066944379755284</v>
      </c>
      <c r="X433" s="6">
        <v>3.2320000000000001E-3</v>
      </c>
      <c r="Y433" s="6">
        <v>0.91113018181788796</v>
      </c>
      <c r="Z433" s="12">
        <f t="shared" si="208"/>
        <v>3.7504962871287129</v>
      </c>
      <c r="AA433" s="12">
        <f t="shared" si="209"/>
        <v>28.328397963722772</v>
      </c>
      <c r="AB433" s="6">
        <f t="shared" si="210"/>
        <v>16.992780292416214</v>
      </c>
      <c r="AC433" s="6">
        <f t="shared" si="213"/>
        <v>16.992780292416214</v>
      </c>
      <c r="AD433" s="6">
        <f t="shared" si="211"/>
        <v>4.4407197596733994</v>
      </c>
    </row>
    <row r="434" spans="4:30">
      <c r="D434" s="6">
        <f t="shared" si="212"/>
        <v>95118104</v>
      </c>
      <c r="E434" s="12">
        <f t="shared" si="193"/>
        <v>1.6354291376877064</v>
      </c>
      <c r="F434" s="12">
        <f t="shared" si="194"/>
        <v>8271363</v>
      </c>
      <c r="G434" s="6">
        <v>1447360</v>
      </c>
      <c r="H434" s="6">
        <v>5514242</v>
      </c>
      <c r="I434" s="12">
        <f t="shared" si="195"/>
        <v>11028484</v>
      </c>
      <c r="J434" s="6">
        <v>1690903.5073239999</v>
      </c>
      <c r="K434" s="12">
        <f t="shared" si="196"/>
        <v>13527228.058591999</v>
      </c>
      <c r="L434" s="6">
        <f t="shared" si="197"/>
        <v>95.118104000000002</v>
      </c>
      <c r="M434" s="6">
        <f t="shared" si="198"/>
        <v>5242880</v>
      </c>
      <c r="N434" s="13">
        <f t="shared" si="199"/>
        <v>0.81528040720767703</v>
      </c>
      <c r="O434" s="13">
        <f t="shared" si="214"/>
        <v>1.3333333333333333</v>
      </c>
      <c r="P434" s="7">
        <f t="shared" si="200"/>
        <v>0</v>
      </c>
      <c r="Q434" s="7">
        <f t="shared" si="201"/>
        <v>3.1709737851948138E-3</v>
      </c>
      <c r="R434" s="6">
        <f t="shared" si="202"/>
        <v>3.1709737851948138E-3</v>
      </c>
      <c r="S434" s="6">
        <f t="shared" si="203"/>
        <v>3.1709737851948138E-3</v>
      </c>
      <c r="T434" s="7">
        <f t="shared" si="204"/>
        <v>0</v>
      </c>
      <c r="U434" s="7">
        <f t="shared" si="205"/>
        <v>0.19236888302973806</v>
      </c>
      <c r="V434" s="7">
        <f t="shared" si="206"/>
        <v>0.65031048549553516</v>
      </c>
      <c r="W434" s="6">
        <f t="shared" si="207"/>
        <v>0.84267936852527325</v>
      </c>
      <c r="X434" s="6">
        <v>2.9689999999999999E-3</v>
      </c>
      <c r="Y434" s="6">
        <v>0.88672154000000003</v>
      </c>
      <c r="Z434" s="12">
        <f t="shared" si="208"/>
        <v>3.7145449646345572</v>
      </c>
      <c r="AA434" s="12">
        <f t="shared" si="209"/>
        <v>36.449250410487032</v>
      </c>
      <c r="AB434" s="6">
        <f t="shared" si="210"/>
        <v>6.8027546377505539</v>
      </c>
      <c r="AC434" s="6">
        <f t="shared" si="213"/>
        <v>6.8027546377505539</v>
      </c>
      <c r="AD434" s="6">
        <f t="shared" si="211"/>
        <v>4.966854811571034</v>
      </c>
    </row>
    <row r="435" spans="4:30">
      <c r="D435" s="6">
        <f t="shared" si="212"/>
        <v>95531796</v>
      </c>
      <c r="E435" s="12">
        <f t="shared" si="193"/>
        <v>2.2122921454690174</v>
      </c>
      <c r="F435" s="12">
        <f t="shared" si="194"/>
        <v>6399754.5</v>
      </c>
      <c r="G435" s="6">
        <v>2216688</v>
      </c>
      <c r="H435" s="6">
        <v>4266503</v>
      </c>
      <c r="I435" s="12">
        <f t="shared" si="195"/>
        <v>8533006</v>
      </c>
      <c r="J435" s="6">
        <v>1769765.82666</v>
      </c>
      <c r="K435" s="12">
        <f t="shared" si="196"/>
        <v>14158126.61328</v>
      </c>
      <c r="L435" s="6">
        <f t="shared" si="197"/>
        <v>95.531796</v>
      </c>
      <c r="M435" s="6">
        <f t="shared" si="198"/>
        <v>5242880</v>
      </c>
      <c r="N435" s="13">
        <f t="shared" si="199"/>
        <v>0.60269315518030719</v>
      </c>
      <c r="O435" s="13">
        <f t="shared" si="214"/>
        <v>1.3333333333333333</v>
      </c>
      <c r="P435" s="7">
        <f t="shared" si="200"/>
        <v>0</v>
      </c>
      <c r="Q435" s="7">
        <f t="shared" si="201"/>
        <v>3.3188653391308964E-3</v>
      </c>
      <c r="R435" s="6">
        <f t="shared" si="202"/>
        <v>3.3188653391308964E-3</v>
      </c>
      <c r="S435" s="6">
        <f t="shared" si="203"/>
        <v>3.3188653391308964E-3</v>
      </c>
      <c r="T435" s="7">
        <f t="shared" si="204"/>
        <v>0</v>
      </c>
      <c r="U435" s="7">
        <f t="shared" si="205"/>
        <v>0.20134080615727937</v>
      </c>
      <c r="V435" s="7">
        <f t="shared" si="206"/>
        <v>0.86036361974619813</v>
      </c>
      <c r="W435" s="6">
        <f t="shared" si="207"/>
        <v>1.0617044259034776</v>
      </c>
      <c r="X435" s="6">
        <v>3.9280000000000001E-3</v>
      </c>
      <c r="Y435" s="6">
        <v>1.1135094400000001</v>
      </c>
      <c r="Z435" s="12">
        <f t="shared" si="208"/>
        <v>2.1723538696537674</v>
      </c>
      <c r="AA435" s="12">
        <f t="shared" si="209"/>
        <v>28.83528841808554</v>
      </c>
      <c r="AB435" s="6">
        <f t="shared" si="210"/>
        <v>15.507501549620766</v>
      </c>
      <c r="AC435" s="6">
        <f t="shared" si="213"/>
        <v>15.507501549620766</v>
      </c>
      <c r="AD435" s="6">
        <f t="shared" si="211"/>
        <v>4.6524090623356091</v>
      </c>
    </row>
    <row r="436" spans="4:30">
      <c r="D436" s="6">
        <f t="shared" si="212"/>
        <v>96415064</v>
      </c>
      <c r="E436" s="12">
        <f t="shared" si="193"/>
        <v>1.0806132491603788</v>
      </c>
      <c r="F436" s="12">
        <f t="shared" si="194"/>
        <v>11499085.5</v>
      </c>
      <c r="G436" s="6">
        <v>221119</v>
      </c>
      <c r="H436" s="6">
        <v>7666057</v>
      </c>
      <c r="I436" s="12">
        <f t="shared" si="195"/>
        <v>15332114</v>
      </c>
      <c r="J436" s="6">
        <v>1553258.018066</v>
      </c>
      <c r="K436" s="12">
        <f t="shared" si="196"/>
        <v>12426064.144528</v>
      </c>
      <c r="L436" s="6">
        <f t="shared" si="197"/>
        <v>96.415064000000001</v>
      </c>
      <c r="M436" s="6">
        <f t="shared" si="198"/>
        <v>5242880</v>
      </c>
      <c r="N436" s="13">
        <f t="shared" si="199"/>
        <v>1.2338672826465105</v>
      </c>
      <c r="O436" s="13">
        <f t="shared" si="214"/>
        <v>1.3333333333333333</v>
      </c>
      <c r="P436" s="7">
        <f t="shared" si="200"/>
        <v>0</v>
      </c>
      <c r="Q436" s="7">
        <f t="shared" si="201"/>
        <v>2.9128453726645306E-3</v>
      </c>
      <c r="R436" s="6">
        <f t="shared" si="202"/>
        <v>2.9128453726645306E-3</v>
      </c>
      <c r="S436" s="6">
        <f t="shared" si="203"/>
        <v>2.9128453726645306E-3</v>
      </c>
      <c r="T436" s="7">
        <f t="shared" si="204"/>
        <v>0</v>
      </c>
      <c r="U436" s="7">
        <f t="shared" si="205"/>
        <v>0.17670937974764478</v>
      </c>
      <c r="V436" s="7">
        <f t="shared" si="206"/>
        <v>0.44595222245500493</v>
      </c>
      <c r="W436" s="6">
        <f t="shared" si="207"/>
        <v>0.62266160220264966</v>
      </c>
      <c r="X436" s="6">
        <v>2.036E-3</v>
      </c>
      <c r="Y436" s="6">
        <v>0.61783098666598801</v>
      </c>
      <c r="Z436" s="12">
        <f t="shared" si="208"/>
        <v>7.5305078585461684</v>
      </c>
      <c r="AA436" s="12">
        <f t="shared" si="209"/>
        <v>48.825399389108057</v>
      </c>
      <c r="AB436" s="6">
        <f t="shared" si="210"/>
        <v>43.067061525762796</v>
      </c>
      <c r="AC436" s="6">
        <f t="shared" si="213"/>
        <v>43.067061525762796</v>
      </c>
      <c r="AD436" s="6">
        <f t="shared" si="211"/>
        <v>0.78186682780822891</v>
      </c>
    </row>
    <row r="437" spans="4:30">
      <c r="D437" s="6">
        <f t="shared" si="212"/>
        <v>96578328</v>
      </c>
      <c r="E437" s="12">
        <f t="shared" si="193"/>
        <v>1.0759338887044196</v>
      </c>
      <c r="F437" s="12">
        <f t="shared" si="194"/>
        <v>11720106</v>
      </c>
      <c r="G437" s="6">
        <v>140874</v>
      </c>
      <c r="H437" s="6">
        <v>7813404</v>
      </c>
      <c r="I437" s="12">
        <f t="shared" si="195"/>
        <v>15626808</v>
      </c>
      <c r="J437" s="6">
        <v>1576257.403076</v>
      </c>
      <c r="K437" s="12">
        <f t="shared" si="196"/>
        <v>12610059.224608</v>
      </c>
      <c r="L437" s="6">
        <f t="shared" si="197"/>
        <v>96.578327999999999</v>
      </c>
      <c r="M437" s="6">
        <f t="shared" si="198"/>
        <v>5242880</v>
      </c>
      <c r="N437" s="13">
        <f t="shared" si="199"/>
        <v>1.2392335136305261</v>
      </c>
      <c r="O437" s="13">
        <f t="shared" si="214"/>
        <v>1.3333333333333333</v>
      </c>
      <c r="P437" s="7">
        <f t="shared" si="200"/>
        <v>0</v>
      </c>
      <c r="Q437" s="7">
        <f t="shared" si="201"/>
        <v>2.955976424570462E-3</v>
      </c>
      <c r="R437" s="6">
        <f t="shared" si="202"/>
        <v>2.955976424570462E-3</v>
      </c>
      <c r="S437" s="6">
        <f t="shared" si="203"/>
        <v>2.955976424570462E-3</v>
      </c>
      <c r="T437" s="7">
        <f t="shared" si="204"/>
        <v>0</v>
      </c>
      <c r="U437" s="7">
        <f t="shared" si="205"/>
        <v>0.17932594892831114</v>
      </c>
      <c r="V437" s="7">
        <f t="shared" si="206"/>
        <v>0.47267431044101216</v>
      </c>
      <c r="W437" s="6">
        <f t="shared" si="207"/>
        <v>0.65200025936932327</v>
      </c>
      <c r="X437" s="6">
        <v>2.1580000000000002E-3</v>
      </c>
      <c r="Y437" s="6">
        <v>0.64114180000000009</v>
      </c>
      <c r="Z437" s="12">
        <f t="shared" si="208"/>
        <v>7.2413382761816489</v>
      </c>
      <c r="AA437" s="12">
        <f t="shared" si="209"/>
        <v>46.747207505497684</v>
      </c>
      <c r="AB437" s="6">
        <f t="shared" si="210"/>
        <v>36.977591500021404</v>
      </c>
      <c r="AC437" s="6">
        <f t="shared" si="213"/>
        <v>36.977591500021404</v>
      </c>
      <c r="AD437" s="6">
        <f t="shared" si="211"/>
        <v>1.693612765432416</v>
      </c>
    </row>
    <row r="438" spans="4:30">
      <c r="D438" s="6">
        <f t="shared" si="212"/>
        <v>96966040</v>
      </c>
      <c r="E438" s="12">
        <f t="shared" si="193"/>
        <v>1.0678136179128874</v>
      </c>
      <c r="F438" s="12">
        <f t="shared" si="194"/>
        <v>11838292.5</v>
      </c>
      <c r="G438" s="6">
        <v>112985</v>
      </c>
      <c r="H438" s="6">
        <v>7892195</v>
      </c>
      <c r="I438" s="12">
        <f t="shared" si="195"/>
        <v>15784390</v>
      </c>
      <c r="J438" s="6">
        <v>1580136.2430420001</v>
      </c>
      <c r="K438" s="12">
        <f t="shared" si="196"/>
        <v>12641089.944336001</v>
      </c>
      <c r="L438" s="6">
        <f t="shared" si="197"/>
        <v>96.966040000000007</v>
      </c>
      <c r="M438" s="6">
        <f t="shared" si="198"/>
        <v>5242880</v>
      </c>
      <c r="N438" s="13">
        <f t="shared" si="199"/>
        <v>1.2486573602043227</v>
      </c>
      <c r="O438" s="13">
        <f t="shared" si="214"/>
        <v>1.3333333333333333</v>
      </c>
      <c r="P438" s="7">
        <f t="shared" si="200"/>
        <v>0</v>
      </c>
      <c r="Q438" s="7">
        <f t="shared" si="201"/>
        <v>2.9632504646300377E-3</v>
      </c>
      <c r="R438" s="6">
        <f t="shared" si="202"/>
        <v>2.9632504646300377E-3</v>
      </c>
      <c r="S438" s="6">
        <f t="shared" si="203"/>
        <v>2.9632504646300377E-3</v>
      </c>
      <c r="T438" s="7">
        <f t="shared" si="204"/>
        <v>0</v>
      </c>
      <c r="U438" s="7">
        <f t="shared" si="205"/>
        <v>0.17976723260208588</v>
      </c>
      <c r="V438" s="7">
        <f t="shared" si="206"/>
        <v>0.45865616592376246</v>
      </c>
      <c r="W438" s="6">
        <f t="shared" si="207"/>
        <v>0.63842339852584828</v>
      </c>
      <c r="X438" s="6">
        <v>2.0939999999999999E-3</v>
      </c>
      <c r="Y438" s="6">
        <v>0.62620372000069802</v>
      </c>
      <c r="Z438" s="12">
        <f t="shared" si="208"/>
        <v>7.5379130850047762</v>
      </c>
      <c r="AA438" s="12">
        <f t="shared" si="209"/>
        <v>48.294517456871063</v>
      </c>
      <c r="AB438" s="6">
        <f t="shared" si="210"/>
        <v>41.511483506687576</v>
      </c>
      <c r="AC438" s="6">
        <f t="shared" si="213"/>
        <v>41.511483506687576</v>
      </c>
      <c r="AD438" s="6">
        <f t="shared" si="211"/>
        <v>1.9513902800092993</v>
      </c>
    </row>
    <row r="439" spans="4:30">
      <c r="D439" s="6">
        <f t="shared" si="212"/>
        <v>98658416</v>
      </c>
      <c r="E439" s="12">
        <f t="shared" si="193"/>
        <v>1.1329387694814015</v>
      </c>
      <c r="F439" s="12">
        <f t="shared" si="194"/>
        <v>11219014.5</v>
      </c>
      <c r="G439" s="6">
        <v>445315</v>
      </c>
      <c r="H439" s="6">
        <v>7479343</v>
      </c>
      <c r="I439" s="12">
        <f t="shared" si="195"/>
        <v>14958686</v>
      </c>
      <c r="J439" s="6">
        <v>1588807.060303</v>
      </c>
      <c r="K439" s="12">
        <f t="shared" si="196"/>
        <v>12710456.482424</v>
      </c>
      <c r="L439" s="6">
        <f t="shared" si="197"/>
        <v>98.658416000000003</v>
      </c>
      <c r="M439" s="6">
        <f t="shared" si="198"/>
        <v>5242880</v>
      </c>
      <c r="N439" s="13">
        <f t="shared" si="199"/>
        <v>1.1768803127318714</v>
      </c>
      <c r="O439" s="13">
        <f t="shared" si="214"/>
        <v>1.3333333333333333</v>
      </c>
      <c r="P439" s="7">
        <f t="shared" si="200"/>
        <v>0</v>
      </c>
      <c r="Q439" s="7">
        <f t="shared" si="201"/>
        <v>2.9795109632993907E-3</v>
      </c>
      <c r="R439" s="6">
        <f t="shared" si="202"/>
        <v>2.9795109632993907E-3</v>
      </c>
      <c r="S439" s="6">
        <f t="shared" si="203"/>
        <v>2.9795109632993907E-3</v>
      </c>
      <c r="T439" s="7">
        <f t="shared" si="204"/>
        <v>0</v>
      </c>
      <c r="U439" s="7">
        <f t="shared" si="205"/>
        <v>0.18075368477054418</v>
      </c>
      <c r="V439" s="7">
        <f t="shared" si="206"/>
        <v>0.55590704351218201</v>
      </c>
      <c r="W439" s="6">
        <f t="shared" si="207"/>
        <v>0.73666072828272622</v>
      </c>
      <c r="X439" s="6">
        <v>2.5379999999999999E-3</v>
      </c>
      <c r="Y439" s="6">
        <v>0.74036632499999988</v>
      </c>
      <c r="Z439" s="12">
        <f t="shared" si="208"/>
        <v>5.8938873128447602</v>
      </c>
      <c r="AA439" s="12">
        <f t="shared" si="209"/>
        <v>40.06448063805832</v>
      </c>
      <c r="AB439" s="6">
        <f t="shared" si="210"/>
        <v>17.396019042529186</v>
      </c>
      <c r="AC439" s="6">
        <f t="shared" si="213"/>
        <v>17.396019042529186</v>
      </c>
      <c r="AD439" s="6">
        <f t="shared" si="211"/>
        <v>0.50050854450648641</v>
      </c>
    </row>
    <row r="440" spans="4:30">
      <c r="D440" s="6">
        <f t="shared" si="212"/>
        <v>99466968</v>
      </c>
      <c r="E440" s="12">
        <f t="shared" si="193"/>
        <v>1.0653863641038364</v>
      </c>
      <c r="F440" s="12">
        <f t="shared" si="194"/>
        <v>12129051</v>
      </c>
      <c r="G440" s="6">
        <v>121728</v>
      </c>
      <c r="H440" s="6">
        <v>8086034</v>
      </c>
      <c r="I440" s="12">
        <f t="shared" si="195"/>
        <v>16172068</v>
      </c>
      <c r="J440" s="6">
        <v>1615265.6931149999</v>
      </c>
      <c r="K440" s="12">
        <f t="shared" si="196"/>
        <v>12922125.544919999</v>
      </c>
      <c r="L440" s="6">
        <f t="shared" si="197"/>
        <v>99.466967999999994</v>
      </c>
      <c r="M440" s="6">
        <f t="shared" si="198"/>
        <v>5242880</v>
      </c>
      <c r="N440" s="13">
        <f t="shared" si="199"/>
        <v>1.251502157581005</v>
      </c>
      <c r="O440" s="13">
        <f t="shared" si="214"/>
        <v>1.3333333333333333</v>
      </c>
      <c r="P440" s="7">
        <f t="shared" si="200"/>
        <v>0</v>
      </c>
      <c r="Q440" s="7">
        <f t="shared" si="201"/>
        <v>3.0291291885118543E-3</v>
      </c>
      <c r="R440" s="6">
        <f t="shared" si="202"/>
        <v>3.0291291885118543E-3</v>
      </c>
      <c r="S440" s="6">
        <f t="shared" si="203"/>
        <v>3.0291291885118543E-3</v>
      </c>
      <c r="T440" s="7">
        <f t="shared" si="204"/>
        <v>0</v>
      </c>
      <c r="U440" s="7">
        <f t="shared" si="205"/>
        <v>0.18376380191708289</v>
      </c>
      <c r="V440" s="7">
        <f t="shared" si="206"/>
        <v>0.51078614084728458</v>
      </c>
      <c r="W440" s="6">
        <f t="shared" si="207"/>
        <v>0.69454994276436743</v>
      </c>
      <c r="X440" s="6">
        <v>2.3319999999999999E-3</v>
      </c>
      <c r="Y440" s="6">
        <v>0.67964082353037203</v>
      </c>
      <c r="Z440" s="12">
        <f t="shared" si="208"/>
        <v>6.9348490566037739</v>
      </c>
      <c r="AA440" s="12">
        <f t="shared" si="209"/>
        <v>44.329761732144078</v>
      </c>
      <c r="AB440" s="6">
        <f t="shared" si="210"/>
        <v>29.894047534813655</v>
      </c>
      <c r="AC440" s="6">
        <f t="shared" si="213"/>
        <v>29.894047534813655</v>
      </c>
      <c r="AD440" s="6">
        <f t="shared" si="211"/>
        <v>2.1936762357138102</v>
      </c>
    </row>
    <row r="441" spans="4:30">
      <c r="D441" s="6">
        <f t="shared" si="212"/>
        <v>101443032</v>
      </c>
      <c r="E441" s="12">
        <f t="shared" si="193"/>
        <v>1.0753050891072142</v>
      </c>
      <c r="F441" s="12">
        <f t="shared" si="194"/>
        <v>12277704</v>
      </c>
      <c r="G441" s="6">
        <v>161070</v>
      </c>
      <c r="H441" s="6">
        <v>8185136</v>
      </c>
      <c r="I441" s="12">
        <f t="shared" si="195"/>
        <v>16370272</v>
      </c>
      <c r="J441" s="6">
        <v>1650284.6992190001</v>
      </c>
      <c r="K441" s="12">
        <f t="shared" si="196"/>
        <v>13202277.593752</v>
      </c>
      <c r="L441" s="6">
        <f t="shared" si="197"/>
        <v>101.443032</v>
      </c>
      <c r="M441" s="6">
        <f t="shared" si="198"/>
        <v>5242880</v>
      </c>
      <c r="N441" s="13">
        <f t="shared" si="199"/>
        <v>1.2399581726525171</v>
      </c>
      <c r="O441" s="13">
        <f t="shared" si="214"/>
        <v>1.3333333333333333</v>
      </c>
      <c r="P441" s="7">
        <f t="shared" si="200"/>
        <v>0</v>
      </c>
      <c r="Q441" s="7">
        <f t="shared" si="201"/>
        <v>3.0948007953530386E-3</v>
      </c>
      <c r="R441" s="6">
        <f t="shared" si="202"/>
        <v>3.0948007953530386E-3</v>
      </c>
      <c r="S441" s="6">
        <f t="shared" si="203"/>
        <v>3.0948007953530386E-3</v>
      </c>
      <c r="T441" s="7">
        <f t="shared" si="204"/>
        <v>0</v>
      </c>
      <c r="U441" s="7">
        <f t="shared" si="205"/>
        <v>0.18774780636196056</v>
      </c>
      <c r="V441" s="7">
        <f t="shared" si="206"/>
        <v>0.53159432411507712</v>
      </c>
      <c r="W441" s="6">
        <f t="shared" si="207"/>
        <v>0.71934213047703766</v>
      </c>
      <c r="X441" s="6">
        <v>2.4269999999999999E-3</v>
      </c>
      <c r="Y441" s="6">
        <v>0.71260765000080895</v>
      </c>
      <c r="Z441" s="12">
        <f t="shared" si="208"/>
        <v>6.7450646889163579</v>
      </c>
      <c r="AA441" s="12">
        <f t="shared" si="209"/>
        <v>43.518014318094771</v>
      </c>
      <c r="AB441" s="6">
        <f t="shared" si="210"/>
        <v>27.515483945325041</v>
      </c>
      <c r="AC441" s="6">
        <f t="shared" si="213"/>
        <v>27.515483945325041</v>
      </c>
      <c r="AD441" s="6">
        <f t="shared" si="211"/>
        <v>0.94504745721170202</v>
      </c>
    </row>
    <row r="442" spans="4:30">
      <c r="D442" s="6">
        <f t="shared" si="212"/>
        <v>102368140</v>
      </c>
      <c r="E442" s="12">
        <f t="shared" si="193"/>
        <v>1.7050004405309478</v>
      </c>
      <c r="F442" s="12">
        <f t="shared" si="194"/>
        <v>7867815</v>
      </c>
      <c r="G442" s="6">
        <v>1971281</v>
      </c>
      <c r="H442" s="6">
        <v>5245210</v>
      </c>
      <c r="I442" s="12">
        <f t="shared" si="195"/>
        <v>10490420</v>
      </c>
      <c r="J442" s="6">
        <v>1676828.5051269999</v>
      </c>
      <c r="K442" s="12">
        <f t="shared" si="196"/>
        <v>13414628.041015999</v>
      </c>
      <c r="L442" s="6">
        <f t="shared" si="197"/>
        <v>102.36814</v>
      </c>
      <c r="M442" s="6">
        <f t="shared" si="198"/>
        <v>5242880</v>
      </c>
      <c r="N442" s="13">
        <f t="shared" si="199"/>
        <v>0.78201348318603658</v>
      </c>
      <c r="O442" s="13">
        <f t="shared" si="214"/>
        <v>1.3333333333333333</v>
      </c>
      <c r="P442" s="7">
        <f t="shared" si="200"/>
        <v>0</v>
      </c>
      <c r="Q442" s="7">
        <f t="shared" si="201"/>
        <v>3.1445787468026591E-3</v>
      </c>
      <c r="R442" s="6">
        <f t="shared" si="202"/>
        <v>3.1445787468026591E-3</v>
      </c>
      <c r="S442" s="6">
        <f t="shared" si="203"/>
        <v>3.1445787468026591E-3</v>
      </c>
      <c r="T442" s="7">
        <f t="shared" si="204"/>
        <v>0</v>
      </c>
      <c r="U442" s="7">
        <f t="shared" si="205"/>
        <v>0.19076761338924689</v>
      </c>
      <c r="V442" s="7">
        <f t="shared" si="206"/>
        <v>0.72215347614643977</v>
      </c>
      <c r="W442" s="6">
        <f t="shared" si="207"/>
        <v>0.91292108953568663</v>
      </c>
      <c r="X442" s="6">
        <v>3.297E-3</v>
      </c>
      <c r="Y442" s="6">
        <v>0.97267494545394606</v>
      </c>
      <c r="Z442" s="12">
        <f t="shared" si="208"/>
        <v>3.181807703973309</v>
      </c>
      <c r="AA442" s="12">
        <f t="shared" si="209"/>
        <v>32.549901221755533</v>
      </c>
      <c r="AB442" s="6">
        <f t="shared" si="210"/>
        <v>4.6230286077446445</v>
      </c>
      <c r="AC442" s="6">
        <f t="shared" si="213"/>
        <v>4.6230286077446445</v>
      </c>
      <c r="AD442" s="6">
        <f t="shared" si="211"/>
        <v>6.1432502397162487</v>
      </c>
    </row>
    <row r="443" spans="4:30">
      <c r="D443" s="6">
        <f t="shared" si="212"/>
        <v>103676440</v>
      </c>
      <c r="E443" s="12">
        <f t="shared" si="193"/>
        <v>1.0679502704785029</v>
      </c>
      <c r="F443" s="12">
        <f t="shared" si="194"/>
        <v>12677092.5</v>
      </c>
      <c r="G443" s="6">
        <v>112985</v>
      </c>
      <c r="H443" s="6">
        <v>8451395</v>
      </c>
      <c r="I443" s="12">
        <f t="shared" si="195"/>
        <v>16902790</v>
      </c>
      <c r="J443" s="6">
        <v>1692313.045532</v>
      </c>
      <c r="K443" s="12">
        <f t="shared" si="196"/>
        <v>13538504.364256</v>
      </c>
      <c r="L443" s="6">
        <f t="shared" si="197"/>
        <v>103.67644</v>
      </c>
      <c r="M443" s="6">
        <f t="shared" si="198"/>
        <v>5242880</v>
      </c>
      <c r="N443" s="13">
        <f t="shared" si="199"/>
        <v>1.2484975847573161</v>
      </c>
      <c r="O443" s="13">
        <f t="shared" si="214"/>
        <v>1.3333333333333333</v>
      </c>
      <c r="P443" s="7">
        <f t="shared" si="200"/>
        <v>0</v>
      </c>
      <c r="Q443" s="7">
        <f t="shared" si="201"/>
        <v>3.1736171109005324E-3</v>
      </c>
      <c r="R443" s="6">
        <f t="shared" si="202"/>
        <v>3.1736171109005324E-3</v>
      </c>
      <c r="S443" s="6">
        <f t="shared" si="203"/>
        <v>3.1736171109005324E-3</v>
      </c>
      <c r="T443" s="7">
        <f t="shared" si="204"/>
        <v>0</v>
      </c>
      <c r="U443" s="7">
        <f t="shared" si="205"/>
        <v>0.19252924184943787</v>
      </c>
      <c r="V443" s="7">
        <f t="shared" si="206"/>
        <v>0.48055951673196512</v>
      </c>
      <c r="W443" s="6">
        <f t="shared" si="207"/>
        <v>0.67308875858140294</v>
      </c>
      <c r="X443" s="6">
        <v>2.1940000000000002E-3</v>
      </c>
      <c r="Y443" s="6">
        <v>0.66147728750000001</v>
      </c>
      <c r="Z443" s="12">
        <f t="shared" si="208"/>
        <v>7.7040975387420225</v>
      </c>
      <c r="AA443" s="12">
        <f t="shared" si="209"/>
        <v>49.365558301753865</v>
      </c>
      <c r="AB443" s="6">
        <f t="shared" si="210"/>
        <v>44.649822739313223</v>
      </c>
      <c r="AC443" s="6">
        <f t="shared" si="213"/>
        <v>44.649822739313223</v>
      </c>
      <c r="AD443" s="6">
        <f t="shared" si="211"/>
        <v>1.7553846973775231</v>
      </c>
    </row>
    <row r="444" spans="4:30">
      <c r="D444" s="6">
        <f t="shared" si="212"/>
        <v>104521160</v>
      </c>
      <c r="E444" s="12">
        <f t="shared" si="193"/>
        <v>1.0734099621569111</v>
      </c>
      <c r="F444" s="12">
        <f t="shared" si="194"/>
        <v>12774750</v>
      </c>
      <c r="G444" s="6">
        <v>116158</v>
      </c>
      <c r="H444" s="6">
        <v>8516500</v>
      </c>
      <c r="I444" s="12">
        <f t="shared" si="195"/>
        <v>17033000</v>
      </c>
      <c r="J444" s="6">
        <v>1714067.9892579999</v>
      </c>
      <c r="K444" s="12">
        <f t="shared" si="196"/>
        <v>13712543.914063999</v>
      </c>
      <c r="L444" s="6">
        <f t="shared" si="197"/>
        <v>104.52115999999999</v>
      </c>
      <c r="M444" s="6">
        <f t="shared" si="198"/>
        <v>5242880</v>
      </c>
      <c r="N444" s="13">
        <f t="shared" si="199"/>
        <v>1.2421473438295021</v>
      </c>
      <c r="O444" s="13">
        <f t="shared" si="214"/>
        <v>1.3333333333333333</v>
      </c>
      <c r="P444" s="7">
        <f t="shared" si="200"/>
        <v>0</v>
      </c>
      <c r="Q444" s="7">
        <f t="shared" si="201"/>
        <v>3.2144144455531214E-3</v>
      </c>
      <c r="R444" s="6">
        <f t="shared" si="202"/>
        <v>3.2144144455531214E-3</v>
      </c>
      <c r="S444" s="6">
        <f t="shared" si="203"/>
        <v>3.2144144455531214E-3</v>
      </c>
      <c r="T444" s="7">
        <f t="shared" si="204"/>
        <v>0</v>
      </c>
      <c r="U444" s="7">
        <f t="shared" si="205"/>
        <v>0.19500423477885021</v>
      </c>
      <c r="V444" s="7">
        <f t="shared" si="206"/>
        <v>0.52042361520289382</v>
      </c>
      <c r="W444" s="6">
        <f t="shared" si="207"/>
        <v>0.71542784998174402</v>
      </c>
      <c r="X444" s="6">
        <v>2.3760000000000001E-3</v>
      </c>
      <c r="Y444" s="6">
        <v>0.70539247058781607</v>
      </c>
      <c r="Z444" s="12">
        <f t="shared" si="208"/>
        <v>7.1687710437710441</v>
      </c>
      <c r="AA444" s="12">
        <f t="shared" si="209"/>
        <v>46.170181528835016</v>
      </c>
      <c r="AB444" s="6">
        <f t="shared" si="210"/>
        <v>35.286803264020257</v>
      </c>
      <c r="AC444" s="6">
        <f t="shared" si="213"/>
        <v>35.286803264020257</v>
      </c>
      <c r="AD444" s="6">
        <f t="shared" si="211"/>
        <v>1.4226660777319182</v>
      </c>
    </row>
    <row r="445" spans="4:30">
      <c r="D445" s="6">
        <f t="shared" si="212"/>
        <v>104669432</v>
      </c>
      <c r="E445" s="12">
        <f t="shared" si="193"/>
        <v>1.2097115771241376</v>
      </c>
      <c r="F445" s="12">
        <f t="shared" si="194"/>
        <v>11375064</v>
      </c>
      <c r="G445" s="6">
        <v>683446</v>
      </c>
      <c r="H445" s="6">
        <v>7583376</v>
      </c>
      <c r="I445" s="12">
        <f t="shared" si="195"/>
        <v>15166752</v>
      </c>
      <c r="J445" s="6">
        <v>1720068.326416</v>
      </c>
      <c r="K445" s="12">
        <f t="shared" si="196"/>
        <v>13760546.611328</v>
      </c>
      <c r="L445" s="6">
        <f t="shared" si="197"/>
        <v>104.669432</v>
      </c>
      <c r="M445" s="6">
        <f t="shared" si="198"/>
        <v>5242880</v>
      </c>
      <c r="N445" s="13">
        <f t="shared" si="199"/>
        <v>1.1021910995537327</v>
      </c>
      <c r="O445" s="13">
        <f t="shared" si="214"/>
        <v>1.3333333333333333</v>
      </c>
      <c r="P445" s="7">
        <f t="shared" si="200"/>
        <v>0</v>
      </c>
      <c r="Q445" s="7">
        <f t="shared" si="201"/>
        <v>3.2256669574486467E-3</v>
      </c>
      <c r="R445" s="6">
        <f t="shared" si="202"/>
        <v>3.2256669574486467E-3</v>
      </c>
      <c r="S445" s="6">
        <f t="shared" si="203"/>
        <v>3.2256669574486467E-3</v>
      </c>
      <c r="T445" s="7">
        <f t="shared" si="204"/>
        <v>0</v>
      </c>
      <c r="U445" s="7">
        <f t="shared" si="205"/>
        <v>0.19568687465267307</v>
      </c>
      <c r="V445" s="7">
        <f t="shared" si="206"/>
        <v>0.66060506037539046</v>
      </c>
      <c r="W445" s="6">
        <f t="shared" si="207"/>
        <v>0.85629193502806356</v>
      </c>
      <c r="X445" s="6">
        <v>3.016E-3</v>
      </c>
      <c r="Y445" s="6">
        <v>0.85657141818154403</v>
      </c>
      <c r="Z445" s="12">
        <f t="shared" si="208"/>
        <v>5.028763925729443</v>
      </c>
      <c r="AA445" s="12">
        <f t="shared" si="209"/>
        <v>36.5001236374748</v>
      </c>
      <c r="AB445" s="6">
        <f t="shared" si="210"/>
        <v>6.9518221965731666</v>
      </c>
      <c r="AC445" s="6">
        <f t="shared" si="213"/>
        <v>6.9518221965731666</v>
      </c>
      <c r="AD445" s="6">
        <f t="shared" si="211"/>
        <v>3.2628120381812807E-2</v>
      </c>
    </row>
    <row r="446" spans="4:30">
      <c r="D446" s="6">
        <f t="shared" si="212"/>
        <v>104911740</v>
      </c>
      <c r="E446" s="12">
        <f t="shared" si="193"/>
        <v>1.2087536473636604</v>
      </c>
      <c r="F446" s="12">
        <f t="shared" si="194"/>
        <v>11400892.5</v>
      </c>
      <c r="G446" s="6">
        <v>685230</v>
      </c>
      <c r="H446" s="6">
        <v>7600595</v>
      </c>
      <c r="I446" s="12">
        <f t="shared" si="195"/>
        <v>15201190</v>
      </c>
      <c r="J446" s="6">
        <v>1722608.799072</v>
      </c>
      <c r="K446" s="12">
        <f t="shared" si="196"/>
        <v>13780870.392576</v>
      </c>
      <c r="L446" s="6">
        <f t="shared" si="197"/>
        <v>104.91173999999999</v>
      </c>
      <c r="M446" s="6">
        <f t="shared" si="198"/>
        <v>5242880</v>
      </c>
      <c r="N446" s="13">
        <f t="shared" si="199"/>
        <v>1.1030645791567093</v>
      </c>
      <c r="O446" s="13">
        <f t="shared" si="214"/>
        <v>1.3333333333333333</v>
      </c>
      <c r="P446" s="7">
        <f t="shared" si="200"/>
        <v>0</v>
      </c>
      <c r="Q446" s="7">
        <f t="shared" si="201"/>
        <v>3.2304311395319456E-3</v>
      </c>
      <c r="R446" s="6">
        <f t="shared" si="202"/>
        <v>3.2304311395319456E-3</v>
      </c>
      <c r="S446" s="6">
        <f t="shared" si="203"/>
        <v>3.2304311395319456E-3</v>
      </c>
      <c r="T446" s="7">
        <f t="shared" si="204"/>
        <v>0</v>
      </c>
      <c r="U446" s="7">
        <f t="shared" si="205"/>
        <v>0.19597589640056437</v>
      </c>
      <c r="V446" s="7">
        <f t="shared" si="206"/>
        <v>0.64790111690663299</v>
      </c>
      <c r="W446" s="6">
        <f t="shared" si="207"/>
        <v>0.84387701330719733</v>
      </c>
      <c r="X446" s="6">
        <v>2.9580000000000001E-3</v>
      </c>
      <c r="Y446" s="6">
        <v>0.84060444000000001</v>
      </c>
      <c r="Z446" s="12">
        <f t="shared" si="208"/>
        <v>5.1390094658553078</v>
      </c>
      <c r="AA446" s="12">
        <f t="shared" si="209"/>
        <v>37.270778614133874</v>
      </c>
      <c r="AB446" s="6">
        <f t="shared" si="210"/>
        <v>9.2099776718034327</v>
      </c>
      <c r="AC446" s="6">
        <f t="shared" si="213"/>
        <v>9.2099776718034327</v>
      </c>
      <c r="AD446" s="6">
        <f t="shared" si="211"/>
        <v>0.38931192264429676</v>
      </c>
    </row>
    <row r="447" spans="4:30">
      <c r="D447" s="6">
        <f t="shared" si="212"/>
        <v>106097308</v>
      </c>
      <c r="E447" s="12">
        <f t="shared" si="193"/>
        <v>1.0005999638078822</v>
      </c>
      <c r="F447" s="12">
        <f t="shared" si="194"/>
        <v>13172923.5</v>
      </c>
      <c r="G447" s="6">
        <v>35696</v>
      </c>
      <c r="H447" s="6">
        <v>8781949</v>
      </c>
      <c r="I447" s="12">
        <f t="shared" si="195"/>
        <v>17563898</v>
      </c>
      <c r="J447" s="6">
        <v>1647603.3471679999</v>
      </c>
      <c r="K447" s="12">
        <f t="shared" si="196"/>
        <v>13180826.777344</v>
      </c>
      <c r="L447" s="6">
        <f t="shared" si="197"/>
        <v>106.097308</v>
      </c>
      <c r="M447" s="6">
        <f t="shared" si="198"/>
        <v>5242880</v>
      </c>
      <c r="N447" s="13">
        <f t="shared" si="199"/>
        <v>1.3325338612438096</v>
      </c>
      <c r="O447" s="13">
        <f t="shared" si="214"/>
        <v>1.3333333333333333</v>
      </c>
      <c r="P447" s="7">
        <f t="shared" si="200"/>
        <v>0</v>
      </c>
      <c r="Q447" s="7">
        <f t="shared" si="201"/>
        <v>3.0897724202708582E-3</v>
      </c>
      <c r="R447" s="6">
        <f t="shared" si="202"/>
        <v>3.0897724202708582E-3</v>
      </c>
      <c r="S447" s="6">
        <f t="shared" si="203"/>
        <v>3.0897724202708582E-3</v>
      </c>
      <c r="T447" s="7">
        <f t="shared" si="204"/>
        <v>0</v>
      </c>
      <c r="U447" s="7">
        <f t="shared" si="205"/>
        <v>0.18744275719929326</v>
      </c>
      <c r="V447" s="7">
        <f t="shared" si="206"/>
        <v>0.79246323224077009</v>
      </c>
      <c r="W447" s="6">
        <f t="shared" si="207"/>
        <v>0.97990598944006335</v>
      </c>
      <c r="X447" s="6">
        <v>3.6180000000000001E-3</v>
      </c>
      <c r="Y447" s="6">
        <v>0.9759694153851719</v>
      </c>
      <c r="Z447" s="12">
        <f t="shared" si="208"/>
        <v>4.8545876174682139</v>
      </c>
      <c r="AA447" s="12">
        <f t="shared" si="209"/>
        <v>29.145001166045326</v>
      </c>
      <c r="AB447" s="6">
        <f t="shared" si="210"/>
        <v>14.599988383890047</v>
      </c>
      <c r="AC447" s="6">
        <f t="shared" si="213"/>
        <v>14.599988383890047</v>
      </c>
      <c r="AD447" s="6">
        <f t="shared" si="211"/>
        <v>0.40335014528481505</v>
      </c>
    </row>
    <row r="448" spans="4:30">
      <c r="D448" s="6">
        <f t="shared" si="212"/>
        <v>106345872</v>
      </c>
      <c r="E448" s="12">
        <f t="shared" si="193"/>
        <v>1.0228399989305919</v>
      </c>
      <c r="F448" s="12">
        <f t="shared" si="194"/>
        <v>13151199</v>
      </c>
      <c r="G448" s="6">
        <v>56814</v>
      </c>
      <c r="H448" s="6">
        <v>8767466</v>
      </c>
      <c r="I448" s="12">
        <f t="shared" si="195"/>
        <v>17534932</v>
      </c>
      <c r="J448" s="6">
        <v>1681446.546387</v>
      </c>
      <c r="K448" s="12">
        <f t="shared" si="196"/>
        <v>13451572.371096</v>
      </c>
      <c r="L448" s="6">
        <f t="shared" si="197"/>
        <v>106.345872</v>
      </c>
      <c r="M448" s="6">
        <f t="shared" si="198"/>
        <v>5242880</v>
      </c>
      <c r="N448" s="13">
        <f t="shared" si="199"/>
        <v>1.3035600237841414</v>
      </c>
      <c r="O448" s="13">
        <f t="shared" si="214"/>
        <v>1.3333333333333333</v>
      </c>
      <c r="P448" s="7">
        <f t="shared" si="200"/>
        <v>0</v>
      </c>
      <c r="Q448" s="7">
        <f t="shared" si="201"/>
        <v>3.1532390208579082E-3</v>
      </c>
      <c r="R448" s="6">
        <f t="shared" si="202"/>
        <v>3.1532390208579082E-3</v>
      </c>
      <c r="S448" s="6">
        <f t="shared" si="203"/>
        <v>3.1532390208579082E-3</v>
      </c>
      <c r="T448" s="7">
        <f t="shared" si="204"/>
        <v>0</v>
      </c>
      <c r="U448" s="7">
        <f t="shared" si="205"/>
        <v>0.19129299371705599</v>
      </c>
      <c r="V448" s="7">
        <f t="shared" si="206"/>
        <v>1.0754545246827478</v>
      </c>
      <c r="W448" s="6">
        <f t="shared" si="207"/>
        <v>1.2667475183998038</v>
      </c>
      <c r="X448" s="6">
        <v>4.9100000000000003E-3</v>
      </c>
      <c r="Y448" s="6">
        <v>1.2561621250000001</v>
      </c>
      <c r="Z448" s="12">
        <f t="shared" si="208"/>
        <v>3.5712692464358451</v>
      </c>
      <c r="AA448" s="12">
        <f t="shared" si="209"/>
        <v>21.917022193231769</v>
      </c>
      <c r="AB448" s="6">
        <f t="shared" si="210"/>
        <v>35.77924601104057</v>
      </c>
      <c r="AC448" s="6">
        <f t="shared" si="213"/>
        <v>35.77924601104057</v>
      </c>
      <c r="AD448" s="6">
        <f t="shared" si="211"/>
        <v>0.84267732557242059</v>
      </c>
    </row>
    <row r="449" spans="4:30">
      <c r="D449" s="6">
        <f t="shared" si="212"/>
        <v>108144620</v>
      </c>
      <c r="E449" s="12">
        <f t="shared" si="193"/>
        <v>2.2643024299113863</v>
      </c>
      <c r="F449" s="12">
        <f t="shared" si="194"/>
        <v>7532115</v>
      </c>
      <c r="G449" s="6">
        <v>2394385</v>
      </c>
      <c r="H449" s="6">
        <v>5021410</v>
      </c>
      <c r="I449" s="12">
        <f t="shared" si="195"/>
        <v>10042820</v>
      </c>
      <c r="J449" s="6">
        <v>2131873.2871090001</v>
      </c>
      <c r="K449" s="12">
        <f t="shared" si="196"/>
        <v>17054986.296872001</v>
      </c>
      <c r="L449" s="6">
        <f t="shared" si="197"/>
        <v>108.14462</v>
      </c>
      <c r="M449" s="6">
        <f t="shared" si="198"/>
        <v>5242880</v>
      </c>
      <c r="N449" s="13">
        <f t="shared" si="199"/>
        <v>0.58884949100439443</v>
      </c>
      <c r="O449" s="13">
        <f t="shared" si="214"/>
        <v>1.3333333333333333</v>
      </c>
      <c r="P449" s="7">
        <f t="shared" si="200"/>
        <v>0</v>
      </c>
      <c r="Q449" s="7">
        <f t="shared" si="201"/>
        <v>3.9979302647956527E-3</v>
      </c>
      <c r="R449" s="6">
        <f t="shared" si="202"/>
        <v>3.9979302647956527E-3</v>
      </c>
      <c r="S449" s="6">
        <f t="shared" si="203"/>
        <v>3.9979302647956527E-3</v>
      </c>
      <c r="T449" s="7">
        <f t="shared" si="204"/>
        <v>0</v>
      </c>
      <c r="U449" s="7">
        <f t="shared" si="205"/>
        <v>0.24253665642406916</v>
      </c>
      <c r="V449" s="7">
        <f t="shared" si="206"/>
        <v>7.3943521993411157</v>
      </c>
      <c r="W449" s="6">
        <f t="shared" si="207"/>
        <v>7.6368888557651848</v>
      </c>
      <c r="X449" s="6">
        <v>3.3758999999999997E-2</v>
      </c>
      <c r="Y449" s="6">
        <v>7.5875462437499994</v>
      </c>
      <c r="Z449" s="12">
        <f t="shared" si="208"/>
        <v>0.29748570751503306</v>
      </c>
      <c r="AA449" s="12">
        <f t="shared" si="209"/>
        <v>4.0415856623411841</v>
      </c>
      <c r="AB449" s="6">
        <f t="shared" si="210"/>
        <v>88.1574387132449</v>
      </c>
      <c r="AC449" s="6">
        <f t="shared" si="213"/>
        <v>88.1574387132449</v>
      </c>
      <c r="AD449" s="6">
        <f t="shared" si="211"/>
        <v>0.65031052767328867</v>
      </c>
    </row>
    <row r="450" spans="4:30">
      <c r="D450" s="6">
        <f t="shared" si="212"/>
        <v>109280528</v>
      </c>
      <c r="E450" s="12">
        <f t="shared" si="193"/>
        <v>1.0687328259350564</v>
      </c>
      <c r="F450" s="12">
        <f t="shared" si="194"/>
        <v>13327258.5</v>
      </c>
      <c r="G450" s="6">
        <v>133123</v>
      </c>
      <c r="H450" s="6">
        <v>8884839</v>
      </c>
      <c r="I450" s="12">
        <f t="shared" si="195"/>
        <v>17769678</v>
      </c>
      <c r="J450" s="6">
        <v>1780409.829834</v>
      </c>
      <c r="K450" s="12">
        <f t="shared" si="196"/>
        <v>14243278.638672</v>
      </c>
      <c r="L450" s="6">
        <f t="shared" si="197"/>
        <v>109.280528</v>
      </c>
      <c r="M450" s="6">
        <f t="shared" si="198"/>
        <v>5242880</v>
      </c>
      <c r="N450" s="13">
        <f t="shared" si="199"/>
        <v>1.2475834006191142</v>
      </c>
      <c r="O450" s="13">
        <f t="shared" si="214"/>
        <v>1.3333333333333333</v>
      </c>
      <c r="P450" s="7">
        <f t="shared" si="200"/>
        <v>0</v>
      </c>
      <c r="Q450" s="7">
        <f t="shared" si="201"/>
        <v>3.3388261795266323E-3</v>
      </c>
      <c r="R450" s="6">
        <f t="shared" si="202"/>
        <v>3.3388261795266323E-3</v>
      </c>
      <c r="S450" s="6">
        <f t="shared" si="203"/>
        <v>3.3388261795266323E-3</v>
      </c>
      <c r="T450" s="7">
        <f t="shared" si="204"/>
        <v>0</v>
      </c>
      <c r="U450" s="7">
        <f t="shared" si="205"/>
        <v>0.20255174160846179</v>
      </c>
      <c r="V450" s="7">
        <f t="shared" si="206"/>
        <v>0.52918495552617484</v>
      </c>
      <c r="W450" s="6">
        <f t="shared" si="207"/>
        <v>0.73173669713463663</v>
      </c>
      <c r="X450" s="6">
        <v>2.4160000000000002E-3</v>
      </c>
      <c r="Y450" s="6">
        <v>0.72314906666747203</v>
      </c>
      <c r="Z450" s="12">
        <f t="shared" si="208"/>
        <v>7.3549991721854298</v>
      </c>
      <c r="AA450" s="12">
        <f t="shared" si="209"/>
        <v>47.163174300238403</v>
      </c>
      <c r="AB450" s="6">
        <f t="shared" si="210"/>
        <v>38.196447828089077</v>
      </c>
      <c r="AC450" s="6">
        <f t="shared" si="213"/>
        <v>38.196447828089077</v>
      </c>
      <c r="AD450" s="6">
        <f t="shared" si="211"/>
        <v>1.1875325383104554</v>
      </c>
    </row>
    <row r="451" spans="4:30">
      <c r="D451" s="6">
        <f t="shared" si="212"/>
        <v>110399656</v>
      </c>
      <c r="E451" s="12">
        <f t="shared" si="193"/>
        <v>1.0816981985749119</v>
      </c>
      <c r="F451" s="12">
        <f t="shared" si="194"/>
        <v>13415592</v>
      </c>
      <c r="G451" s="6">
        <v>153746</v>
      </c>
      <c r="H451" s="6">
        <v>8943728</v>
      </c>
      <c r="I451" s="12">
        <f t="shared" si="195"/>
        <v>17887456</v>
      </c>
      <c r="J451" s="6">
        <v>1813952.7124020001</v>
      </c>
      <c r="K451" s="12">
        <f t="shared" si="196"/>
        <v>14511621.699216001</v>
      </c>
      <c r="L451" s="6">
        <f t="shared" si="197"/>
        <v>110.39965599999999</v>
      </c>
      <c r="M451" s="6">
        <f t="shared" si="198"/>
        <v>5242880</v>
      </c>
      <c r="N451" s="13">
        <f t="shared" si="199"/>
        <v>1.2326297067795242</v>
      </c>
      <c r="O451" s="13">
        <f t="shared" si="214"/>
        <v>1.3333333333333333</v>
      </c>
      <c r="P451" s="7">
        <f t="shared" si="200"/>
        <v>0</v>
      </c>
      <c r="Q451" s="7">
        <f t="shared" si="201"/>
        <v>3.4017295923129279E-3</v>
      </c>
      <c r="R451" s="6">
        <f t="shared" si="202"/>
        <v>3.4017295923129279E-3</v>
      </c>
      <c r="S451" s="6">
        <f t="shared" si="203"/>
        <v>3.4017295923129279E-3</v>
      </c>
      <c r="T451" s="7">
        <f t="shared" si="204"/>
        <v>0</v>
      </c>
      <c r="U451" s="7">
        <f t="shared" si="205"/>
        <v>0.20636781202599594</v>
      </c>
      <c r="V451" s="7">
        <f t="shared" si="206"/>
        <v>0.54320310004342454</v>
      </c>
      <c r="W451" s="6">
        <f t="shared" si="207"/>
        <v>0.7495709120694205</v>
      </c>
      <c r="X451" s="6">
        <v>2.48E-3</v>
      </c>
      <c r="Y451" s="6">
        <v>0.72862400000000005</v>
      </c>
      <c r="Z451" s="12">
        <f t="shared" si="208"/>
        <v>7.2126838709677417</v>
      </c>
      <c r="AA451" s="12">
        <f t="shared" si="209"/>
        <v>46.811682900696781</v>
      </c>
      <c r="AB451" s="6">
        <f t="shared" si="210"/>
        <v>37.166515819069673</v>
      </c>
      <c r="AC451" s="6">
        <f t="shared" si="213"/>
        <v>37.166515819069673</v>
      </c>
      <c r="AD451" s="6">
        <f t="shared" si="211"/>
        <v>2.8748589216688516</v>
      </c>
    </row>
    <row r="452" spans="4:30">
      <c r="D452" s="6">
        <f t="shared" si="212"/>
        <v>112020488</v>
      </c>
      <c r="E452" s="12">
        <f t="shared" si="193"/>
        <v>1.0188024867618366</v>
      </c>
      <c r="F452" s="12">
        <f t="shared" si="194"/>
        <v>13960603.5</v>
      </c>
      <c r="G452" s="6">
        <v>16783</v>
      </c>
      <c r="H452" s="6">
        <v>9307069</v>
      </c>
      <c r="I452" s="12">
        <f t="shared" si="195"/>
        <v>18614138</v>
      </c>
      <c r="J452" s="6">
        <v>1777887.1953120001</v>
      </c>
      <c r="K452" s="12">
        <f t="shared" si="196"/>
        <v>14223097.562496001</v>
      </c>
      <c r="L452" s="6">
        <f t="shared" si="197"/>
        <v>112.020488</v>
      </c>
      <c r="M452" s="6">
        <f t="shared" si="198"/>
        <v>5242880</v>
      </c>
      <c r="N452" s="13">
        <f t="shared" si="199"/>
        <v>1.3087260294889953</v>
      </c>
      <c r="O452" s="13">
        <f t="shared" si="214"/>
        <v>1.3333333333333333</v>
      </c>
      <c r="P452" s="7">
        <f t="shared" si="200"/>
        <v>0</v>
      </c>
      <c r="Q452" s="7">
        <f t="shared" si="201"/>
        <v>3.3340954495327318E-3</v>
      </c>
      <c r="R452" s="6">
        <f t="shared" si="202"/>
        <v>3.3340954495327318E-3</v>
      </c>
      <c r="S452" s="6">
        <f t="shared" si="203"/>
        <v>3.3340954495327318E-3</v>
      </c>
      <c r="T452" s="7">
        <f t="shared" si="204"/>
        <v>0</v>
      </c>
      <c r="U452" s="7">
        <f t="shared" si="205"/>
        <v>0.20226474925012353</v>
      </c>
      <c r="V452" s="7">
        <f t="shared" si="206"/>
        <v>1.4500018235030121</v>
      </c>
      <c r="W452" s="6">
        <f t="shared" si="207"/>
        <v>1.6522665727531356</v>
      </c>
      <c r="X452" s="6">
        <v>6.62E-3</v>
      </c>
      <c r="Y452" s="6">
        <v>1.62081672727032</v>
      </c>
      <c r="Z452" s="12">
        <f t="shared" si="208"/>
        <v>2.8118033232628399</v>
      </c>
      <c r="AA452" s="12">
        <f t="shared" si="209"/>
        <v>17.188033308152267</v>
      </c>
      <c r="AB452" s="6">
        <f t="shared" si="210"/>
        <v>49.636020399807677</v>
      </c>
      <c r="AC452" s="6">
        <f t="shared" si="213"/>
        <v>49.636020399807677</v>
      </c>
      <c r="AD452" s="6">
        <f t="shared" si="211"/>
        <v>1.9403702438203174</v>
      </c>
    </row>
    <row r="453" spans="4:30">
      <c r="D453" s="6">
        <f t="shared" si="212"/>
        <v>112265808</v>
      </c>
      <c r="E453" s="12">
        <f t="shared" si="193"/>
        <v>1.026471117081647</v>
      </c>
      <c r="F453" s="12">
        <f t="shared" si="194"/>
        <v>13985121</v>
      </c>
      <c r="G453" s="6">
        <v>19242</v>
      </c>
      <c r="H453" s="6">
        <v>9323414</v>
      </c>
      <c r="I453" s="12">
        <f t="shared" si="195"/>
        <v>18646828</v>
      </c>
      <c r="J453" s="6">
        <v>1794415.346924</v>
      </c>
      <c r="K453" s="12">
        <f t="shared" si="196"/>
        <v>14355322.775392</v>
      </c>
      <c r="L453" s="6">
        <f t="shared" si="197"/>
        <v>112.26580800000001</v>
      </c>
      <c r="M453" s="6">
        <f t="shared" si="198"/>
        <v>5242880</v>
      </c>
      <c r="N453" s="13">
        <f t="shared" si="199"/>
        <v>1.2989487099492134</v>
      </c>
      <c r="O453" s="13">
        <f t="shared" si="214"/>
        <v>1.3333333333333333</v>
      </c>
      <c r="P453" s="7">
        <f t="shared" si="200"/>
        <v>0</v>
      </c>
      <c r="Q453" s="7">
        <f t="shared" si="201"/>
        <v>3.3650909115755783E-3</v>
      </c>
      <c r="R453" s="6">
        <f t="shared" si="202"/>
        <v>3.3650909115755783E-3</v>
      </c>
      <c r="S453" s="6">
        <f t="shared" si="203"/>
        <v>3.3650909115755783E-3</v>
      </c>
      <c r="T453" s="7">
        <f t="shared" si="204"/>
        <v>0</v>
      </c>
      <c r="U453" s="7">
        <f t="shared" si="205"/>
        <v>0.20414510614238546</v>
      </c>
      <c r="V453" s="7">
        <f t="shared" si="206"/>
        <v>0.59949471162050516</v>
      </c>
      <c r="W453" s="6">
        <f t="shared" si="207"/>
        <v>0.80363981776289062</v>
      </c>
      <c r="X453" s="6">
        <v>2.7369999999999998E-3</v>
      </c>
      <c r="Y453" s="6">
        <v>0.78354835999999983</v>
      </c>
      <c r="Z453" s="12">
        <f t="shared" si="208"/>
        <v>6.8128710266715382</v>
      </c>
      <c r="AA453" s="12">
        <f t="shared" si="209"/>
        <v>41.959291999684325</v>
      </c>
      <c r="AB453" s="6">
        <f t="shared" si="210"/>
        <v>22.948151683433633</v>
      </c>
      <c r="AC453" s="6">
        <f t="shared" si="213"/>
        <v>22.948151683433633</v>
      </c>
      <c r="AD453" s="6">
        <f t="shared" si="211"/>
        <v>2.5641630802329529</v>
      </c>
    </row>
    <row r="454" spans="4:30">
      <c r="D454" s="6">
        <f t="shared" si="212"/>
        <v>118994400</v>
      </c>
      <c r="E454" s="12">
        <f t="shared" ref="E454:E517" si="215">K454/F454</f>
        <v>1.0706945707069992</v>
      </c>
      <c r="F454" s="12">
        <f t="shared" ref="F454:F517" si="216">H454*1.5</f>
        <v>14630355</v>
      </c>
      <c r="G454" s="6">
        <v>97578</v>
      </c>
      <c r="H454" s="6">
        <v>9753570</v>
      </c>
      <c r="I454" s="12">
        <f t="shared" ref="I454:I517" si="217">2*H454</f>
        <v>19507140</v>
      </c>
      <c r="J454" s="6">
        <v>1958080.2082519999</v>
      </c>
      <c r="K454" s="12">
        <f t="shared" ref="K454:K517" si="218">J454*8</f>
        <v>15664641.666015999</v>
      </c>
      <c r="L454" s="6">
        <f t="shared" ref="L454:L517" si="219">((H454+2*G454)*8+(G454+H454)*4)/1000000</f>
        <v>118.9944</v>
      </c>
      <c r="M454" s="6">
        <f t="shared" ref="M454:M517" si="220">40*2^20/8</f>
        <v>5242880</v>
      </c>
      <c r="N454" s="13">
        <f t="shared" ref="N454:N517" si="221">I454/K454</f>
        <v>1.2452975571295826</v>
      </c>
      <c r="O454" s="13">
        <f t="shared" si="214"/>
        <v>1.3333333333333333</v>
      </c>
      <c r="P454" s="7">
        <f t="shared" ref="P454:P517" si="222">$B$32*I454</f>
        <v>0</v>
      </c>
      <c r="Q454" s="7">
        <f t="shared" ref="Q454:Q517" si="223">$C$32*K454</f>
        <v>3.6720137978199612E-3</v>
      </c>
      <c r="R454" s="6">
        <f t="shared" ref="R454:R517" si="224">P454+Q454</f>
        <v>3.6720137978199612E-3</v>
      </c>
      <c r="S454" s="6">
        <f t="shared" ref="S454:S517" si="225">MAX(P454,Q454)</f>
        <v>3.6720137978199612E-3</v>
      </c>
      <c r="T454" s="7">
        <f t="shared" ref="T454:T517" si="226">$D$32*I454</f>
        <v>0</v>
      </c>
      <c r="U454" s="7">
        <f t="shared" ref="U454:U517" si="227">$E$32*K454</f>
        <v>0.22276475322958708</v>
      </c>
      <c r="V454" s="7">
        <f t="shared" ref="V454:V517" si="228">X454*$F$32</f>
        <v>0.55086927282629539</v>
      </c>
      <c r="W454" s="6">
        <f t="shared" ref="W454:W517" si="229">SUM(T454:V454)</f>
        <v>0.7736340260558825</v>
      </c>
      <c r="X454" s="6">
        <v>2.5149999999999999E-3</v>
      </c>
      <c r="Y454" s="6">
        <v>0.74522244444416497</v>
      </c>
      <c r="Z454" s="12">
        <f t="shared" ref="Z454:Z517" si="230">I454/X454/1000000000</f>
        <v>7.756318091451293</v>
      </c>
      <c r="AA454" s="12">
        <f t="shared" ref="AA454:AA517" si="231">K454*8/X454/1000000000</f>
        <v>49.827886015160239</v>
      </c>
      <c r="AB454" s="6">
        <f t="shared" ref="AB454:AB517" si="232">ABS(S454-X454)/ABS(X454)*100</f>
        <v>46.004524764213173</v>
      </c>
      <c r="AC454" s="6">
        <f t="shared" si="213"/>
        <v>46.004524764213173</v>
      </c>
      <c r="AD454" s="6">
        <f t="shared" ref="AD454:AD517" si="233">ABS(W454-Y454)/ABS(Y454)*100</f>
        <v>3.8124967683855417</v>
      </c>
    </row>
    <row r="455" spans="4:30">
      <c r="D455" s="6">
        <f t="shared" ref="D455:D518" si="234">L455*1000000</f>
        <v>123192048</v>
      </c>
      <c r="E455" s="12">
        <f t="shared" si="215"/>
        <v>1.255228285072721</v>
      </c>
      <c r="F455" s="12">
        <f t="shared" si="216"/>
        <v>13382683.5</v>
      </c>
      <c r="G455" s="6">
        <v>806529</v>
      </c>
      <c r="H455" s="6">
        <v>8921789</v>
      </c>
      <c r="I455" s="12">
        <f t="shared" si="217"/>
        <v>17843578</v>
      </c>
      <c r="J455" s="6">
        <v>2099790.3574219998</v>
      </c>
      <c r="K455" s="12">
        <f t="shared" si="218"/>
        <v>16798322.859375998</v>
      </c>
      <c r="L455" s="6">
        <f t="shared" si="219"/>
        <v>123.192048</v>
      </c>
      <c r="M455" s="6">
        <f t="shared" si="220"/>
        <v>5242880</v>
      </c>
      <c r="N455" s="13">
        <f t="shared" si="221"/>
        <v>1.0622237796817073</v>
      </c>
      <c r="O455" s="13">
        <f t="shared" si="214"/>
        <v>1.3333333333333333</v>
      </c>
      <c r="P455" s="7">
        <f t="shared" si="222"/>
        <v>0</v>
      </c>
      <c r="Q455" s="7">
        <f t="shared" si="223"/>
        <v>3.9377647210203431E-3</v>
      </c>
      <c r="R455" s="6">
        <f t="shared" si="224"/>
        <v>3.9377647210203431E-3</v>
      </c>
      <c r="S455" s="6">
        <f t="shared" si="225"/>
        <v>3.9377647210203431E-3</v>
      </c>
      <c r="T455" s="7">
        <f t="shared" si="226"/>
        <v>0</v>
      </c>
      <c r="U455" s="7">
        <f t="shared" si="227"/>
        <v>0.23888668034827451</v>
      </c>
      <c r="V455" s="7">
        <f t="shared" si="228"/>
        <v>0.63081650327623495</v>
      </c>
      <c r="W455" s="6">
        <f t="shared" si="229"/>
        <v>0.86970318362450949</v>
      </c>
      <c r="X455" s="6">
        <v>2.8800000000000002E-3</v>
      </c>
      <c r="Y455" s="6">
        <v>0.8920224000000001</v>
      </c>
      <c r="Z455" s="12">
        <f t="shared" si="230"/>
        <v>6.195686805555555</v>
      </c>
      <c r="AA455" s="12">
        <f t="shared" si="231"/>
        <v>46.662007942711107</v>
      </c>
      <c r="AB455" s="6">
        <f t="shared" si="232"/>
        <v>36.727941702095244</v>
      </c>
      <c r="AC455" s="6">
        <f t="shared" ref="AC455:AC518" si="235">ABS(R455-X455)/ABS(X455)*100</f>
        <v>36.727941702095244</v>
      </c>
      <c r="AD455" s="6">
        <f t="shared" si="233"/>
        <v>2.5020914693947831</v>
      </c>
    </row>
    <row r="456" spans="4:30">
      <c r="D456" s="6">
        <f t="shared" si="234"/>
        <v>123639472</v>
      </c>
      <c r="E456" s="12">
        <f t="shared" si="215"/>
        <v>1.4588252959291856</v>
      </c>
      <c r="F456" s="12">
        <f t="shared" si="216"/>
        <v>11491239</v>
      </c>
      <c r="G456" s="6">
        <v>1585478</v>
      </c>
      <c r="H456" s="6">
        <v>7660826</v>
      </c>
      <c r="I456" s="12">
        <f t="shared" si="217"/>
        <v>15321652</v>
      </c>
      <c r="J456" s="6">
        <v>2095463.766846</v>
      </c>
      <c r="K456" s="12">
        <f t="shared" si="218"/>
        <v>16763710.134768</v>
      </c>
      <c r="L456" s="6">
        <f t="shared" si="219"/>
        <v>123.639472</v>
      </c>
      <c r="M456" s="6">
        <f t="shared" si="220"/>
        <v>5242880</v>
      </c>
      <c r="N456" s="13">
        <f t="shared" si="221"/>
        <v>0.91397738787088867</v>
      </c>
      <c r="O456" s="13">
        <f t="shared" si="214"/>
        <v>1.3333333333333333</v>
      </c>
      <c r="P456" s="7">
        <f t="shared" si="222"/>
        <v>0</v>
      </c>
      <c r="Q456" s="7">
        <f t="shared" si="223"/>
        <v>3.9296510083002842E-3</v>
      </c>
      <c r="R456" s="6">
        <f t="shared" si="224"/>
        <v>3.9296510083002842E-3</v>
      </c>
      <c r="S456" s="6">
        <f t="shared" si="225"/>
        <v>3.9296510083002842E-3</v>
      </c>
      <c r="T456" s="7">
        <f t="shared" si="226"/>
        <v>0</v>
      </c>
      <c r="U456" s="7">
        <f t="shared" si="227"/>
        <v>0.23839445746694091</v>
      </c>
      <c r="V456" s="7">
        <f t="shared" si="228"/>
        <v>0.81064301341157818</v>
      </c>
      <c r="W456" s="6">
        <f t="shared" si="229"/>
        <v>1.0490374708785191</v>
      </c>
      <c r="X456" s="6">
        <v>3.7009999999999999E-3</v>
      </c>
      <c r="Y456" s="6">
        <v>1.0887487923079771</v>
      </c>
      <c r="Z456" s="12">
        <f t="shared" si="230"/>
        <v>4.1398681437449341</v>
      </c>
      <c r="AA456" s="12">
        <f t="shared" si="231"/>
        <v>36.236066219439074</v>
      </c>
      <c r="AB456" s="6">
        <f t="shared" si="232"/>
        <v>6.1780872277839602</v>
      </c>
      <c r="AC456" s="6">
        <f t="shared" si="235"/>
        <v>6.1780872277839602</v>
      </c>
      <c r="AD456" s="6">
        <f t="shared" si="233"/>
        <v>3.6474273689228349</v>
      </c>
    </row>
    <row r="457" spans="4:30">
      <c r="D457" s="6">
        <f t="shared" si="234"/>
        <v>124179168</v>
      </c>
      <c r="E457" s="12">
        <f t="shared" si="215"/>
        <v>1.0704617090545441</v>
      </c>
      <c r="F457" s="12">
        <f t="shared" si="216"/>
        <v>15251436</v>
      </c>
      <c r="G457" s="6">
        <v>108384</v>
      </c>
      <c r="H457" s="6">
        <v>10167624</v>
      </c>
      <c r="I457" s="12">
        <f t="shared" si="217"/>
        <v>20335248</v>
      </c>
      <c r="J457" s="6">
        <v>2040759.780762</v>
      </c>
      <c r="K457" s="12">
        <f t="shared" si="218"/>
        <v>16326078.246096</v>
      </c>
      <c r="L457" s="6">
        <f t="shared" si="219"/>
        <v>124.179168</v>
      </c>
      <c r="M457" s="6">
        <f t="shared" si="220"/>
        <v>5242880</v>
      </c>
      <c r="N457" s="13">
        <f t="shared" si="221"/>
        <v>1.24556845149647</v>
      </c>
      <c r="O457" s="13">
        <f t="shared" si="214"/>
        <v>1.3333333333333333</v>
      </c>
      <c r="P457" s="7">
        <f t="shared" si="222"/>
        <v>0</v>
      </c>
      <c r="Q457" s="7">
        <f t="shared" si="223"/>
        <v>3.827063897287339E-3</v>
      </c>
      <c r="R457" s="6">
        <f t="shared" si="224"/>
        <v>3.827063897287339E-3</v>
      </c>
      <c r="S457" s="6">
        <f t="shared" si="225"/>
        <v>3.827063897287339E-3</v>
      </c>
      <c r="T457" s="7">
        <f t="shared" si="226"/>
        <v>0</v>
      </c>
      <c r="U457" s="7">
        <f t="shared" si="227"/>
        <v>0.23217095349130157</v>
      </c>
      <c r="V457" s="7">
        <f t="shared" si="228"/>
        <v>0.56685871891628326</v>
      </c>
      <c r="W457" s="6">
        <f t="shared" si="229"/>
        <v>0.79902967240758482</v>
      </c>
      <c r="X457" s="6">
        <v>2.588E-3</v>
      </c>
      <c r="Y457" s="6">
        <v>0.7782116</v>
      </c>
      <c r="Z457" s="12">
        <f t="shared" si="230"/>
        <v>7.8575146831530143</v>
      </c>
      <c r="AA457" s="12">
        <f t="shared" si="231"/>
        <v>50.467011579894894</v>
      </c>
      <c r="AB457" s="6">
        <f t="shared" si="232"/>
        <v>47.877275783900267</v>
      </c>
      <c r="AC457" s="6">
        <f t="shared" si="235"/>
        <v>47.877275783900267</v>
      </c>
      <c r="AD457" s="6">
        <f t="shared" si="233"/>
        <v>2.6751172056012558</v>
      </c>
    </row>
    <row r="458" spans="4:30">
      <c r="D458" s="6">
        <f t="shared" si="234"/>
        <v>124911200</v>
      </c>
      <c r="E458" s="12">
        <f t="shared" si="215"/>
        <v>1.0233129693900582</v>
      </c>
      <c r="F458" s="12">
        <f t="shared" si="216"/>
        <v>15447742.5</v>
      </c>
      <c r="G458" s="6">
        <v>66463</v>
      </c>
      <c r="H458" s="6">
        <v>10298495</v>
      </c>
      <c r="I458" s="12">
        <f t="shared" si="217"/>
        <v>20596990</v>
      </c>
      <c r="J458" s="6">
        <v>1975984.406006</v>
      </c>
      <c r="K458" s="12">
        <f t="shared" si="218"/>
        <v>15807875.248048</v>
      </c>
      <c r="L458" s="6">
        <f t="shared" si="219"/>
        <v>124.91119999999999</v>
      </c>
      <c r="M458" s="6">
        <f t="shared" si="220"/>
        <v>5242880</v>
      </c>
      <c r="N458" s="13">
        <f t="shared" si="221"/>
        <v>1.3029575244493008</v>
      </c>
      <c r="O458" s="13">
        <f t="shared" ref="O458:O521" si="236">4/3</f>
        <v>1.3333333333333333</v>
      </c>
      <c r="P458" s="7">
        <f t="shared" si="222"/>
        <v>0</v>
      </c>
      <c r="Q458" s="7">
        <f t="shared" si="223"/>
        <v>3.7055897774527242E-3</v>
      </c>
      <c r="R458" s="6">
        <f t="shared" si="224"/>
        <v>3.7055897774527242E-3</v>
      </c>
      <c r="S458" s="6">
        <f t="shared" si="225"/>
        <v>3.7055897774527242E-3</v>
      </c>
      <c r="T458" s="7">
        <f t="shared" si="226"/>
        <v>0</v>
      </c>
      <c r="U458" s="7">
        <f t="shared" si="227"/>
        <v>0.2248016586523757</v>
      </c>
      <c r="V458" s="7">
        <f t="shared" si="228"/>
        <v>0.91818846587985314</v>
      </c>
      <c r="W458" s="6">
        <f t="shared" si="229"/>
        <v>1.1429901245322289</v>
      </c>
      <c r="X458" s="6">
        <v>4.1920000000000004E-3</v>
      </c>
      <c r="Y458" s="6">
        <v>1.1241826133319361</v>
      </c>
      <c r="Z458" s="12">
        <f t="shared" si="230"/>
        <v>4.9134041030534341</v>
      </c>
      <c r="AA458" s="12">
        <f t="shared" si="231"/>
        <v>30.167700855053432</v>
      </c>
      <c r="AB458" s="6">
        <f t="shared" si="232"/>
        <v>11.603297293589604</v>
      </c>
      <c r="AC458" s="6">
        <f t="shared" si="235"/>
        <v>11.603297293589604</v>
      </c>
      <c r="AD458" s="6">
        <f t="shared" si="233"/>
        <v>1.6729943140242738</v>
      </c>
    </row>
    <row r="459" spans="4:30">
      <c r="D459" s="6">
        <f t="shared" si="234"/>
        <v>124954352</v>
      </c>
      <c r="E459" s="12">
        <f t="shared" si="215"/>
        <v>1.0860065223790354</v>
      </c>
      <c r="F459" s="12">
        <f t="shared" si="216"/>
        <v>15169644</v>
      </c>
      <c r="G459" s="6">
        <v>179860</v>
      </c>
      <c r="H459" s="6">
        <v>10113096</v>
      </c>
      <c r="I459" s="12">
        <f t="shared" si="217"/>
        <v>20226192</v>
      </c>
      <c r="J459" s="6">
        <v>2059291.5407710001</v>
      </c>
      <c r="K459" s="12">
        <f t="shared" si="218"/>
        <v>16474332.326168001</v>
      </c>
      <c r="L459" s="6">
        <f t="shared" si="219"/>
        <v>124.954352</v>
      </c>
      <c r="M459" s="6">
        <f t="shared" si="220"/>
        <v>5242880</v>
      </c>
      <c r="N459" s="13">
        <f t="shared" si="221"/>
        <v>1.2277397104508148</v>
      </c>
      <c r="O459" s="13">
        <f t="shared" si="236"/>
        <v>1.3333333333333333</v>
      </c>
      <c r="P459" s="7">
        <f t="shared" si="222"/>
        <v>0</v>
      </c>
      <c r="Q459" s="7">
        <f t="shared" si="223"/>
        <v>3.861816752744514E-3</v>
      </c>
      <c r="R459" s="6">
        <f t="shared" si="224"/>
        <v>3.861816752744514E-3</v>
      </c>
      <c r="S459" s="6">
        <f t="shared" si="225"/>
        <v>3.861816752744514E-3</v>
      </c>
      <c r="T459" s="7">
        <f t="shared" si="226"/>
        <v>0</v>
      </c>
      <c r="U459" s="7">
        <f t="shared" si="227"/>
        <v>0.23427925473857283</v>
      </c>
      <c r="V459" s="7">
        <f t="shared" si="228"/>
        <v>0.57496295871531833</v>
      </c>
      <c r="W459" s="6">
        <f t="shared" si="229"/>
        <v>0.80924221345389113</v>
      </c>
      <c r="X459" s="6">
        <v>2.6250000000000002E-3</v>
      </c>
      <c r="Y459" s="6">
        <v>0.79047499999912507</v>
      </c>
      <c r="Z459" s="12">
        <f t="shared" si="230"/>
        <v>7.7052159999999992</v>
      </c>
      <c r="AA459" s="12">
        <f t="shared" si="231"/>
        <v>50.207488994035806</v>
      </c>
      <c r="AB459" s="6">
        <f t="shared" si="232"/>
        <v>47.116828675981473</v>
      </c>
      <c r="AC459" s="6">
        <f t="shared" si="235"/>
        <v>47.116828675981473</v>
      </c>
      <c r="AD459" s="6">
        <f t="shared" si="233"/>
        <v>2.3741691330891976</v>
      </c>
    </row>
    <row r="460" spans="4:30">
      <c r="D460" s="6">
        <f t="shared" si="234"/>
        <v>127524656</v>
      </c>
      <c r="E460" s="12">
        <f t="shared" si="215"/>
        <v>1.3510394694738992</v>
      </c>
      <c r="F460" s="12">
        <f t="shared" si="216"/>
        <v>12870469.5</v>
      </c>
      <c r="G460" s="6">
        <v>1228045</v>
      </c>
      <c r="H460" s="6">
        <v>8580313</v>
      </c>
      <c r="I460" s="12">
        <f t="shared" si="217"/>
        <v>17160626</v>
      </c>
      <c r="J460" s="6">
        <v>2173564.0356450002</v>
      </c>
      <c r="K460" s="12">
        <f t="shared" si="218"/>
        <v>17388512.285160001</v>
      </c>
      <c r="L460" s="6">
        <f t="shared" si="219"/>
        <v>127.52465599999999</v>
      </c>
      <c r="M460" s="6">
        <f t="shared" si="220"/>
        <v>5242880</v>
      </c>
      <c r="N460" s="13">
        <f t="shared" si="221"/>
        <v>0.98689443458860548</v>
      </c>
      <c r="O460" s="13">
        <f t="shared" si="236"/>
        <v>1.3333333333333333</v>
      </c>
      <c r="P460" s="7">
        <f t="shared" si="222"/>
        <v>0</v>
      </c>
      <c r="Q460" s="7">
        <f t="shared" si="223"/>
        <v>4.0761134787520911E-3</v>
      </c>
      <c r="R460" s="6">
        <f t="shared" si="224"/>
        <v>4.0761134787520911E-3</v>
      </c>
      <c r="S460" s="6">
        <f t="shared" si="225"/>
        <v>4.0761134787520911E-3</v>
      </c>
      <c r="T460" s="7">
        <f t="shared" si="226"/>
        <v>0</v>
      </c>
      <c r="U460" s="7">
        <f t="shared" si="227"/>
        <v>0.24727968445246112</v>
      </c>
      <c r="V460" s="7">
        <f t="shared" si="228"/>
        <v>1.1126902210566922</v>
      </c>
      <c r="W460" s="6">
        <f t="shared" si="229"/>
        <v>1.3599699055091534</v>
      </c>
      <c r="X460" s="6">
        <v>5.0800000000000003E-3</v>
      </c>
      <c r="Y460" s="6">
        <v>1.3869035000000001</v>
      </c>
      <c r="Z460" s="12">
        <f t="shared" si="230"/>
        <v>3.3780759842519683</v>
      </c>
      <c r="AA460" s="12">
        <f t="shared" si="231"/>
        <v>27.383483913637793</v>
      </c>
      <c r="AB460" s="6">
        <f t="shared" si="232"/>
        <v>19.76154569385648</v>
      </c>
      <c r="AC460" s="6">
        <f t="shared" si="235"/>
        <v>19.76154569385648</v>
      </c>
      <c r="AD460" s="6">
        <f t="shared" si="233"/>
        <v>1.9419948461336094</v>
      </c>
    </row>
    <row r="461" spans="4:30">
      <c r="D461" s="6">
        <f t="shared" si="234"/>
        <v>128426600.00000001</v>
      </c>
      <c r="E461" s="12">
        <f t="shared" si="215"/>
        <v>1.0573187493168748</v>
      </c>
      <c r="F461" s="12">
        <f t="shared" si="216"/>
        <v>15921315</v>
      </c>
      <c r="G461" s="6">
        <v>52804</v>
      </c>
      <c r="H461" s="6">
        <v>10614210</v>
      </c>
      <c r="I461" s="12">
        <f t="shared" si="217"/>
        <v>21228420</v>
      </c>
      <c r="J461" s="6">
        <v>2104238.1079099998</v>
      </c>
      <c r="K461" s="12">
        <f t="shared" si="218"/>
        <v>16833904.863279998</v>
      </c>
      <c r="L461" s="6">
        <f t="shared" si="219"/>
        <v>128.42660000000001</v>
      </c>
      <c r="M461" s="6">
        <f t="shared" si="220"/>
        <v>5242880</v>
      </c>
      <c r="N461" s="13">
        <f t="shared" si="221"/>
        <v>1.2610514418615857</v>
      </c>
      <c r="O461" s="13">
        <f t="shared" si="236"/>
        <v>1.3333333333333333</v>
      </c>
      <c r="P461" s="7">
        <f t="shared" si="222"/>
        <v>0</v>
      </c>
      <c r="Q461" s="7">
        <f t="shared" si="223"/>
        <v>3.9461056465311404E-3</v>
      </c>
      <c r="R461" s="6">
        <f t="shared" si="224"/>
        <v>3.9461056465311404E-3</v>
      </c>
      <c r="S461" s="6">
        <f t="shared" si="225"/>
        <v>3.9461056465311404E-3</v>
      </c>
      <c r="T461" s="7">
        <f t="shared" si="226"/>
        <v>0</v>
      </c>
      <c r="U461" s="7">
        <f t="shared" si="227"/>
        <v>0.23939268721955104</v>
      </c>
      <c r="V461" s="7">
        <f t="shared" si="228"/>
        <v>0.68710811485331558</v>
      </c>
      <c r="W461" s="6">
        <f t="shared" si="229"/>
        <v>0.92650080207286667</v>
      </c>
      <c r="X461" s="6">
        <v>3.137E-3</v>
      </c>
      <c r="Y461" s="6">
        <v>0.90308526363693409</v>
      </c>
      <c r="Z461" s="12">
        <f t="shared" si="230"/>
        <v>6.7671087025820844</v>
      </c>
      <c r="AA461" s="12">
        <f t="shared" si="231"/>
        <v>42.929945459432574</v>
      </c>
      <c r="AB461" s="6">
        <f t="shared" si="232"/>
        <v>25.792338110651585</v>
      </c>
      <c r="AC461" s="6">
        <f t="shared" si="235"/>
        <v>25.792338110651585</v>
      </c>
      <c r="AD461" s="6">
        <f t="shared" si="233"/>
        <v>2.5928380606757737</v>
      </c>
    </row>
    <row r="462" spans="4:30">
      <c r="D462" s="6">
        <f t="shared" si="234"/>
        <v>130703424.00000001</v>
      </c>
      <c r="E462" s="12">
        <f t="shared" si="215"/>
        <v>1.0810063490109578</v>
      </c>
      <c r="F462" s="12">
        <f t="shared" si="216"/>
        <v>15966003</v>
      </c>
      <c r="G462" s="6">
        <v>148770</v>
      </c>
      <c r="H462" s="6">
        <v>10644002</v>
      </c>
      <c r="I462" s="12">
        <f t="shared" si="217"/>
        <v>21288004</v>
      </c>
      <c r="J462" s="6">
        <v>2157418.8264159998</v>
      </c>
      <c r="K462" s="12">
        <f t="shared" si="218"/>
        <v>17259350.611327998</v>
      </c>
      <c r="L462" s="6">
        <f t="shared" si="219"/>
        <v>130.70342400000001</v>
      </c>
      <c r="M462" s="6">
        <f t="shared" si="220"/>
        <v>5242880</v>
      </c>
      <c r="N462" s="13">
        <f t="shared" si="221"/>
        <v>1.2334185960639699</v>
      </c>
      <c r="O462" s="13">
        <f t="shared" si="236"/>
        <v>1.3333333333333333</v>
      </c>
      <c r="P462" s="7">
        <f t="shared" si="222"/>
        <v>0</v>
      </c>
      <c r="Q462" s="7">
        <f t="shared" si="223"/>
        <v>4.0458361536416434E-3</v>
      </c>
      <c r="R462" s="6">
        <f t="shared" si="224"/>
        <v>4.0458361536416434E-3</v>
      </c>
      <c r="S462" s="6">
        <f t="shared" si="225"/>
        <v>4.0458361536416434E-3</v>
      </c>
      <c r="T462" s="7">
        <f t="shared" si="226"/>
        <v>0</v>
      </c>
      <c r="U462" s="7">
        <f t="shared" si="227"/>
        <v>0.24544289373542047</v>
      </c>
      <c r="V462" s="7">
        <f t="shared" si="228"/>
        <v>0.58963820375681397</v>
      </c>
      <c r="W462" s="6">
        <f t="shared" si="229"/>
        <v>0.83508109749223447</v>
      </c>
      <c r="X462" s="6">
        <v>2.6919999999999999E-3</v>
      </c>
      <c r="Y462" s="6">
        <v>0.81041164444324809</v>
      </c>
      <c r="Z462" s="12">
        <f t="shared" si="230"/>
        <v>7.9078766716196141</v>
      </c>
      <c r="AA462" s="12">
        <f t="shared" si="231"/>
        <v>51.290789335298662</v>
      </c>
      <c r="AB462" s="6">
        <f t="shared" si="232"/>
        <v>50.291090402735641</v>
      </c>
      <c r="AC462" s="6">
        <f t="shared" si="235"/>
        <v>50.291090402735641</v>
      </c>
      <c r="AD462" s="6">
        <f t="shared" si="233"/>
        <v>3.0440644847760381</v>
      </c>
    </row>
    <row r="463" spans="4:30">
      <c r="D463" s="6">
        <f t="shared" si="234"/>
        <v>131187199.99999999</v>
      </c>
      <c r="E463" s="12">
        <f t="shared" si="215"/>
        <v>1.382637687282716</v>
      </c>
      <c r="F463" s="12">
        <f t="shared" si="216"/>
        <v>13222320</v>
      </c>
      <c r="G463" s="6">
        <v>1270432</v>
      </c>
      <c r="H463" s="6">
        <v>8814880</v>
      </c>
      <c r="I463" s="12">
        <f t="shared" si="217"/>
        <v>17629760</v>
      </c>
      <c r="J463" s="6">
        <v>2285209.7431640001</v>
      </c>
      <c r="K463" s="12">
        <f t="shared" si="218"/>
        <v>18281677.945312001</v>
      </c>
      <c r="L463" s="6">
        <f t="shared" si="219"/>
        <v>131.18719999999999</v>
      </c>
      <c r="M463" s="6">
        <f t="shared" si="220"/>
        <v>5242880</v>
      </c>
      <c r="N463" s="13">
        <f t="shared" si="221"/>
        <v>0.96434036595206662</v>
      </c>
      <c r="O463" s="13">
        <f t="shared" si="236"/>
        <v>1.3333333333333333</v>
      </c>
      <c r="P463" s="7">
        <f t="shared" si="222"/>
        <v>0</v>
      </c>
      <c r="Q463" s="7">
        <f t="shared" si="223"/>
        <v>4.2854841555759584E-3</v>
      </c>
      <c r="R463" s="6">
        <f t="shared" si="224"/>
        <v>4.2854841555759584E-3</v>
      </c>
      <c r="S463" s="6">
        <f t="shared" si="225"/>
        <v>4.2854841555759584E-3</v>
      </c>
      <c r="T463" s="7">
        <f t="shared" si="226"/>
        <v>0</v>
      </c>
      <c r="U463" s="7">
        <f t="shared" si="227"/>
        <v>0.25998127266105397</v>
      </c>
      <c r="V463" s="7">
        <f t="shared" si="228"/>
        <v>0.67484223840072211</v>
      </c>
      <c r="W463" s="6">
        <f t="shared" si="229"/>
        <v>0.93482351106177608</v>
      </c>
      <c r="X463" s="6">
        <v>3.081E-3</v>
      </c>
      <c r="Y463" s="6">
        <v>0.97276413000000006</v>
      </c>
      <c r="Z463" s="12">
        <f t="shared" si="230"/>
        <v>5.7220902304446613</v>
      </c>
      <c r="AA463" s="12">
        <f t="shared" si="231"/>
        <v>47.469465615870178</v>
      </c>
      <c r="AB463" s="6">
        <f t="shared" si="232"/>
        <v>39.093935591559834</v>
      </c>
      <c r="AC463" s="6">
        <f t="shared" si="235"/>
        <v>39.093935591559834</v>
      </c>
      <c r="AD463" s="6">
        <f t="shared" si="233"/>
        <v>3.9002896764114827</v>
      </c>
    </row>
    <row r="464" spans="4:30">
      <c r="D464" s="6">
        <f t="shared" si="234"/>
        <v>131187199.99999999</v>
      </c>
      <c r="E464" s="12">
        <f t="shared" si="215"/>
        <v>1.3771361479704014</v>
      </c>
      <c r="F464" s="12">
        <f t="shared" si="216"/>
        <v>13222320</v>
      </c>
      <c r="G464" s="6">
        <v>1270432</v>
      </c>
      <c r="H464" s="6">
        <v>8814880</v>
      </c>
      <c r="I464" s="12">
        <f t="shared" si="217"/>
        <v>17629760</v>
      </c>
      <c r="J464" s="6">
        <v>2276116.8540039998</v>
      </c>
      <c r="K464" s="12">
        <f t="shared" si="218"/>
        <v>18208934.832031999</v>
      </c>
      <c r="L464" s="6">
        <f t="shared" si="219"/>
        <v>131.18719999999999</v>
      </c>
      <c r="M464" s="6">
        <f t="shared" si="220"/>
        <v>5242880</v>
      </c>
      <c r="N464" s="13">
        <f t="shared" si="221"/>
        <v>0.96819282196489875</v>
      </c>
      <c r="O464" s="13">
        <f t="shared" si="236"/>
        <v>1.3333333333333333</v>
      </c>
      <c r="P464" s="7">
        <f t="shared" si="222"/>
        <v>0</v>
      </c>
      <c r="Q464" s="7">
        <f t="shared" si="223"/>
        <v>4.2684321398736109E-3</v>
      </c>
      <c r="R464" s="6">
        <f t="shared" si="224"/>
        <v>4.2684321398736109E-3</v>
      </c>
      <c r="S464" s="6">
        <f t="shared" si="225"/>
        <v>4.2684321398736109E-3</v>
      </c>
      <c r="T464" s="7">
        <f t="shared" si="226"/>
        <v>0</v>
      </c>
      <c r="U464" s="7">
        <f t="shared" si="227"/>
        <v>0.25894680267288139</v>
      </c>
      <c r="V464" s="7">
        <f t="shared" si="228"/>
        <v>0.66914736719058943</v>
      </c>
      <c r="W464" s="6">
        <f t="shared" si="229"/>
        <v>0.92809416986347082</v>
      </c>
      <c r="X464" s="6">
        <v>3.055E-3</v>
      </c>
      <c r="Y464" s="6">
        <v>0.9676573636349749</v>
      </c>
      <c r="Z464" s="12">
        <f t="shared" si="230"/>
        <v>5.7707888707037638</v>
      </c>
      <c r="AA464" s="12">
        <f t="shared" si="231"/>
        <v>47.682971736908669</v>
      </c>
      <c r="AB464" s="6">
        <f t="shared" si="232"/>
        <v>39.719546313375155</v>
      </c>
      <c r="AC464" s="6">
        <f t="shared" si="235"/>
        <v>39.719546313375155</v>
      </c>
      <c r="AD464" s="6">
        <f t="shared" si="233"/>
        <v>4.0885539921781993</v>
      </c>
    </row>
    <row r="465" spans="4:30">
      <c r="D465" s="6">
        <f t="shared" si="234"/>
        <v>132746952</v>
      </c>
      <c r="E465" s="3">
        <f t="shared" si="215"/>
        <v>1.0825133297597713</v>
      </c>
      <c r="F465" s="3">
        <f t="shared" si="216"/>
        <v>15992446.5</v>
      </c>
      <c r="G465">
        <v>240369</v>
      </c>
      <c r="H465">
        <v>10661631</v>
      </c>
      <c r="I465" s="3">
        <f t="shared" si="217"/>
        <v>21323262</v>
      </c>
      <c r="J465">
        <v>2164004.5639650002</v>
      </c>
      <c r="K465" s="12">
        <f t="shared" si="218"/>
        <v>17312036.511720002</v>
      </c>
      <c r="L465" s="6">
        <f t="shared" si="219"/>
        <v>132.74695199999999</v>
      </c>
      <c r="M465" s="6">
        <f t="shared" si="220"/>
        <v>5242880</v>
      </c>
      <c r="N465" s="13">
        <f t="shared" si="221"/>
        <v>1.2317015381503185</v>
      </c>
      <c r="O465" s="13">
        <f t="shared" si="236"/>
        <v>1.3333333333333333</v>
      </c>
      <c r="P465" s="7">
        <f t="shared" si="222"/>
        <v>0</v>
      </c>
      <c r="Q465" s="7">
        <f t="shared" si="223"/>
        <v>4.0581864746585435E-3</v>
      </c>
      <c r="R465" s="6">
        <f t="shared" si="224"/>
        <v>4.0581864746585435E-3</v>
      </c>
      <c r="S465">
        <f t="shared" si="225"/>
        <v>4.0581864746585435E-3</v>
      </c>
      <c r="T465" s="1">
        <f t="shared" si="226"/>
        <v>0</v>
      </c>
      <c r="U465" s="1">
        <f t="shared" si="227"/>
        <v>0.2461921328083426</v>
      </c>
      <c r="V465" s="1">
        <f t="shared" si="228"/>
        <v>0.6128557556135088</v>
      </c>
      <c r="W465">
        <f t="shared" si="229"/>
        <v>0.85904788842185142</v>
      </c>
      <c r="X465" s="6">
        <v>2.7980000000000001E-3</v>
      </c>
      <c r="Y465" s="6">
        <v>0.84784996000000001</v>
      </c>
      <c r="Z465" s="3">
        <f t="shared" si="230"/>
        <v>7.620894210150106</v>
      </c>
      <c r="AA465" s="3">
        <f t="shared" si="231"/>
        <v>49.498317403059332</v>
      </c>
      <c r="AB465">
        <f t="shared" si="232"/>
        <v>45.038830402378245</v>
      </c>
      <c r="AC465" s="6">
        <f t="shared" si="235"/>
        <v>45.038830402378245</v>
      </c>
      <c r="AD465">
        <f t="shared" si="233"/>
        <v>1.3207441115939205</v>
      </c>
    </row>
    <row r="466" spans="4:30">
      <c r="D466" s="6">
        <f t="shared" si="234"/>
        <v>133632072</v>
      </c>
      <c r="E466" s="3">
        <f t="shared" si="215"/>
        <v>1.0978974804328749</v>
      </c>
      <c r="F466" s="3">
        <f t="shared" si="216"/>
        <v>16152654</v>
      </c>
      <c r="G466">
        <v>220542</v>
      </c>
      <c r="H466">
        <v>10768436</v>
      </c>
      <c r="I466" s="3">
        <f t="shared" si="217"/>
        <v>21536872</v>
      </c>
      <c r="J466">
        <v>2216744.766113</v>
      </c>
      <c r="K466" s="12">
        <f t="shared" si="218"/>
        <v>17733958.128904</v>
      </c>
      <c r="L466" s="6">
        <f t="shared" si="219"/>
        <v>133.63207199999999</v>
      </c>
      <c r="M466" s="6">
        <f t="shared" si="220"/>
        <v>5242880</v>
      </c>
      <c r="N466" s="13">
        <f t="shared" si="221"/>
        <v>1.2144424749090703</v>
      </c>
      <c r="O466" s="13">
        <f t="shared" si="236"/>
        <v>1.3333333333333333</v>
      </c>
      <c r="P466" s="7">
        <f t="shared" si="222"/>
        <v>0</v>
      </c>
      <c r="Q466" s="7">
        <f t="shared" si="223"/>
        <v>4.1570908755973355E-3</v>
      </c>
      <c r="R466" s="6">
        <f t="shared" si="224"/>
        <v>4.1570908755973355E-3</v>
      </c>
      <c r="S466">
        <f t="shared" si="225"/>
        <v>4.1570908755973355E-3</v>
      </c>
      <c r="T466" s="1">
        <f t="shared" si="226"/>
        <v>0</v>
      </c>
      <c r="U466" s="1">
        <f t="shared" si="227"/>
        <v>0.25219222313521733</v>
      </c>
      <c r="V466" s="1">
        <f t="shared" si="228"/>
        <v>0.61942676085596948</v>
      </c>
      <c r="W466">
        <f t="shared" si="229"/>
        <v>0.87161898399118676</v>
      </c>
      <c r="X466" s="6">
        <v>2.8279999999999998E-3</v>
      </c>
      <c r="Y466" s="6">
        <v>0.86002307999999994</v>
      </c>
      <c r="Z466" s="3">
        <f t="shared" si="230"/>
        <v>7.6155841584158424</v>
      </c>
      <c r="AA466" s="3">
        <f t="shared" si="231"/>
        <v>50.166783957295614</v>
      </c>
      <c r="AB466">
        <f t="shared" si="232"/>
        <v>46.997555714191506</v>
      </c>
      <c r="AC466" s="6">
        <f t="shared" si="235"/>
        <v>46.997555714191506</v>
      </c>
      <c r="AD466">
        <f t="shared" si="233"/>
        <v>1.348324743934409</v>
      </c>
    </row>
    <row r="467" spans="4:30">
      <c r="D467" s="6">
        <f t="shared" si="234"/>
        <v>134464128</v>
      </c>
      <c r="E467" s="3">
        <f t="shared" si="215"/>
        <v>1.0824115138610044</v>
      </c>
      <c r="F467" s="3">
        <f t="shared" si="216"/>
        <v>14755821</v>
      </c>
      <c r="G467">
        <v>820878</v>
      </c>
      <c r="H467">
        <v>9837214</v>
      </c>
      <c r="I467" s="3">
        <f t="shared" si="217"/>
        <v>19674428</v>
      </c>
      <c r="J467">
        <v>1996483.8183589999</v>
      </c>
      <c r="K467" s="12">
        <f t="shared" si="218"/>
        <v>15971870.546871999</v>
      </c>
      <c r="L467" s="6">
        <f t="shared" si="219"/>
        <v>134.46412799999999</v>
      </c>
      <c r="M467" s="6">
        <f t="shared" si="220"/>
        <v>5242880</v>
      </c>
      <c r="N467" s="13">
        <f t="shared" si="221"/>
        <v>1.2318173968579482</v>
      </c>
      <c r="O467" s="13">
        <f t="shared" si="236"/>
        <v>1.3333333333333333</v>
      </c>
      <c r="P467" s="7">
        <f t="shared" si="222"/>
        <v>0</v>
      </c>
      <c r="Q467" s="7">
        <f t="shared" si="223"/>
        <v>3.7440325974609071E-3</v>
      </c>
      <c r="R467" s="6">
        <f t="shared" si="224"/>
        <v>3.7440325974609071E-3</v>
      </c>
      <c r="S467">
        <f t="shared" si="225"/>
        <v>3.7440325974609071E-3</v>
      </c>
      <c r="T467" s="1">
        <f t="shared" si="226"/>
        <v>0</v>
      </c>
      <c r="U467" s="1">
        <f t="shared" si="227"/>
        <v>0.22713381364527263</v>
      </c>
      <c r="V467" s="1">
        <f t="shared" si="228"/>
        <v>4.8312220877652479</v>
      </c>
      <c r="W467">
        <f t="shared" si="229"/>
        <v>5.0583559014105202</v>
      </c>
      <c r="X467" s="6">
        <v>2.2057E-2</v>
      </c>
      <c r="Y467" s="6">
        <v>5.0145364111013082</v>
      </c>
      <c r="Z467" s="3">
        <f t="shared" si="230"/>
        <v>0.89198113977422133</v>
      </c>
      <c r="AA467" s="3">
        <f t="shared" si="231"/>
        <v>5.7929439350308742</v>
      </c>
      <c r="AB467">
        <f t="shared" si="232"/>
        <v>83.025649011828861</v>
      </c>
      <c r="AC467" s="6">
        <f t="shared" si="235"/>
        <v>83.025649011828861</v>
      </c>
      <c r="AD467">
        <f t="shared" si="233"/>
        <v>0.87384927971014925</v>
      </c>
    </row>
    <row r="468" spans="4:30">
      <c r="D468" s="6">
        <f t="shared" si="234"/>
        <v>136389400</v>
      </c>
      <c r="E468" s="3">
        <f t="shared" si="215"/>
        <v>1.0953232744058075</v>
      </c>
      <c r="F468" s="3">
        <f t="shared" si="216"/>
        <v>16595317.5</v>
      </c>
      <c r="G468">
        <v>181343</v>
      </c>
      <c r="H468">
        <v>11063545</v>
      </c>
      <c r="I468" s="3">
        <f t="shared" si="217"/>
        <v>22127090</v>
      </c>
      <c r="J468">
        <v>2272154.687988</v>
      </c>
      <c r="K468" s="12">
        <f t="shared" si="218"/>
        <v>18177237.503904</v>
      </c>
      <c r="L468" s="6">
        <f t="shared" si="219"/>
        <v>136.38939999999999</v>
      </c>
      <c r="M468" s="6">
        <f t="shared" si="220"/>
        <v>5242880</v>
      </c>
      <c r="N468" s="13">
        <f t="shared" si="221"/>
        <v>1.2172966324089496</v>
      </c>
      <c r="O468" s="13">
        <f t="shared" si="236"/>
        <v>1.3333333333333333</v>
      </c>
      <c r="P468" s="7">
        <f t="shared" si="222"/>
        <v>0</v>
      </c>
      <c r="Q468" s="7">
        <f t="shared" si="223"/>
        <v>4.2610018373667527E-3</v>
      </c>
      <c r="R468" s="6">
        <f t="shared" si="224"/>
        <v>4.2610018373667527E-3</v>
      </c>
      <c r="S468">
        <f t="shared" si="225"/>
        <v>4.2610018373667527E-3</v>
      </c>
      <c r="T468" s="1">
        <f t="shared" si="226"/>
        <v>0</v>
      </c>
      <c r="U468" s="1">
        <f t="shared" si="227"/>
        <v>0.25849603925109244</v>
      </c>
      <c r="V468" s="1">
        <f t="shared" si="228"/>
        <v>0.63519717343787541</v>
      </c>
      <c r="W468">
        <f t="shared" si="229"/>
        <v>0.89369321268896784</v>
      </c>
      <c r="X468" s="6">
        <v>2.8999999999999998E-3</v>
      </c>
      <c r="Y468" s="6">
        <v>0.87530699999999995</v>
      </c>
      <c r="Z468" s="3">
        <f t="shared" si="230"/>
        <v>7.6300310344827595</v>
      </c>
      <c r="AA468" s="3">
        <f t="shared" si="231"/>
        <v>50.144103459045517</v>
      </c>
      <c r="AB468">
        <f t="shared" si="232"/>
        <v>46.931097840232859</v>
      </c>
      <c r="AC468" s="6">
        <f t="shared" si="235"/>
        <v>46.931097840232859</v>
      </c>
      <c r="AD468">
        <f t="shared" si="233"/>
        <v>2.1005444591403815</v>
      </c>
    </row>
    <row r="469" spans="4:30">
      <c r="D469" s="6">
        <f t="shared" si="234"/>
        <v>137242224</v>
      </c>
      <c r="E469" s="3">
        <f t="shared" si="215"/>
        <v>1.0913443506610492</v>
      </c>
      <c r="F469" s="3">
        <f t="shared" si="216"/>
        <v>16650723</v>
      </c>
      <c r="G469">
        <v>201822</v>
      </c>
      <c r="H469">
        <v>11100482</v>
      </c>
      <c r="I469" s="3">
        <f t="shared" si="217"/>
        <v>22200964</v>
      </c>
      <c r="J469">
        <v>2271459.0600589998</v>
      </c>
      <c r="K469" s="12">
        <f t="shared" si="218"/>
        <v>18171672.480471998</v>
      </c>
      <c r="L469" s="6">
        <f t="shared" si="219"/>
        <v>137.24222399999999</v>
      </c>
      <c r="M469" s="6">
        <f t="shared" si="220"/>
        <v>5242880</v>
      </c>
      <c r="N469" s="13">
        <f t="shared" si="221"/>
        <v>1.2217347645825136</v>
      </c>
      <c r="O469" s="13">
        <f t="shared" si="236"/>
        <v>1.3333333333333333</v>
      </c>
      <c r="P469" s="7">
        <f t="shared" si="222"/>
        <v>0</v>
      </c>
      <c r="Q469" s="7">
        <f t="shared" si="223"/>
        <v>4.2596973170806723E-3</v>
      </c>
      <c r="R469" s="6">
        <f t="shared" si="224"/>
        <v>4.2596973170806723E-3</v>
      </c>
      <c r="S469">
        <f t="shared" si="225"/>
        <v>4.2596973170806723E-3</v>
      </c>
      <c r="T469" s="1">
        <f t="shared" si="226"/>
        <v>0</v>
      </c>
      <c r="U469" s="1">
        <f t="shared" si="227"/>
        <v>0.25841689980456201</v>
      </c>
      <c r="V469" s="1">
        <f t="shared" si="228"/>
        <v>0.64089204464800809</v>
      </c>
      <c r="W469">
        <f t="shared" si="229"/>
        <v>0.89930894445257015</v>
      </c>
      <c r="X469" s="6">
        <v>2.9260000000000002E-3</v>
      </c>
      <c r="Y469" s="6">
        <v>0.8646330000000001</v>
      </c>
      <c r="Z469" s="3">
        <f t="shared" si="230"/>
        <v>7.5874791524265204</v>
      </c>
      <c r="AA469" s="3">
        <f t="shared" si="231"/>
        <v>49.683315052555017</v>
      </c>
      <c r="AB469">
        <f t="shared" si="232"/>
        <v>45.58090625702912</v>
      </c>
      <c r="AC469" s="6">
        <f t="shared" si="235"/>
        <v>45.58090625702912</v>
      </c>
      <c r="AD469">
        <f t="shared" si="233"/>
        <v>4.0104812622893231</v>
      </c>
    </row>
    <row r="470" spans="4:30">
      <c r="D470" s="6">
        <f t="shared" si="234"/>
        <v>138508656</v>
      </c>
      <c r="E470" s="3">
        <f t="shared" si="215"/>
        <v>1.0640532748569305</v>
      </c>
      <c r="F470" s="3">
        <f t="shared" si="216"/>
        <v>16925254.5</v>
      </c>
      <c r="G470">
        <v>155331</v>
      </c>
      <c r="H470">
        <v>11283503</v>
      </c>
      <c r="I470" s="3">
        <f t="shared" si="217"/>
        <v>22567006</v>
      </c>
      <c r="J470">
        <v>2251171.559814</v>
      </c>
      <c r="K470" s="12">
        <f t="shared" si="218"/>
        <v>18009372.478512</v>
      </c>
      <c r="L470" s="6">
        <f t="shared" si="219"/>
        <v>138.508656</v>
      </c>
      <c r="M470" s="6">
        <f t="shared" si="220"/>
        <v>5242880</v>
      </c>
      <c r="N470" s="13">
        <f t="shared" si="221"/>
        <v>1.2530700904168632</v>
      </c>
      <c r="O470" s="13">
        <f t="shared" si="236"/>
        <v>1.3333333333333333</v>
      </c>
      <c r="P470" s="7">
        <f t="shared" si="222"/>
        <v>0</v>
      </c>
      <c r="Q470" s="7">
        <f t="shared" si="223"/>
        <v>4.2216518986606475E-3</v>
      </c>
      <c r="R470" s="6">
        <f t="shared" si="224"/>
        <v>4.2216518986606475E-3</v>
      </c>
      <c r="S470">
        <f t="shared" si="225"/>
        <v>4.2216518986606475E-3</v>
      </c>
      <c r="T470" s="1">
        <f t="shared" si="226"/>
        <v>0</v>
      </c>
      <c r="U470" s="1">
        <f t="shared" si="227"/>
        <v>0.25610885339937567</v>
      </c>
      <c r="V470" s="1">
        <f t="shared" si="228"/>
        <v>0.80998591288733213</v>
      </c>
      <c r="W470">
        <f t="shared" si="229"/>
        <v>1.0660947662867077</v>
      </c>
      <c r="X470" s="6">
        <v>3.6979999999999999E-3</v>
      </c>
      <c r="Y470" s="6">
        <v>1.060501061538746</v>
      </c>
      <c r="Z470" s="3">
        <f t="shared" si="230"/>
        <v>6.102489453758789</v>
      </c>
      <c r="AA470" s="3">
        <f t="shared" si="231"/>
        <v>38.96024332831152</v>
      </c>
      <c r="AB470">
        <f t="shared" si="232"/>
        <v>14.160408292608102</v>
      </c>
      <c r="AC470" s="6">
        <f t="shared" si="235"/>
        <v>14.160408292608102</v>
      </c>
      <c r="AD470">
        <f t="shared" si="233"/>
        <v>0.52745866560901655</v>
      </c>
    </row>
    <row r="471" spans="4:30">
      <c r="D471" s="6">
        <f t="shared" si="234"/>
        <v>140010800</v>
      </c>
      <c r="E471" s="3">
        <f t="shared" si="215"/>
        <v>1.094744272578692</v>
      </c>
      <c r="F471" s="3">
        <f t="shared" si="216"/>
        <v>16932945</v>
      </c>
      <c r="G471">
        <v>227362</v>
      </c>
      <c r="H471">
        <v>11288630</v>
      </c>
      <c r="I471" s="3">
        <f t="shared" si="217"/>
        <v>22577260</v>
      </c>
      <c r="J471">
        <v>2317155.5695799999</v>
      </c>
      <c r="K471" s="12">
        <f t="shared" si="218"/>
        <v>18537244.556639999</v>
      </c>
      <c r="L471" s="6">
        <f t="shared" si="219"/>
        <v>140.01079999999999</v>
      </c>
      <c r="M471" s="6">
        <f t="shared" si="220"/>
        <v>5242880</v>
      </c>
      <c r="N471" s="13">
        <f t="shared" si="221"/>
        <v>1.2179404512367442</v>
      </c>
      <c r="O471" s="13">
        <f t="shared" si="236"/>
        <v>1.3333333333333333</v>
      </c>
      <c r="P471" s="7">
        <f t="shared" si="222"/>
        <v>0</v>
      </c>
      <c r="Q471" s="7">
        <f t="shared" si="223"/>
        <v>4.3453925877678309E-3</v>
      </c>
      <c r="R471" s="6">
        <f t="shared" si="224"/>
        <v>4.3453925877678309E-3</v>
      </c>
      <c r="S471">
        <f t="shared" si="225"/>
        <v>4.3453925877678309E-3</v>
      </c>
      <c r="T471" s="1">
        <f t="shared" si="226"/>
        <v>0</v>
      </c>
      <c r="U471" s="1">
        <f t="shared" si="227"/>
        <v>0.26361565092006733</v>
      </c>
      <c r="V471" s="1">
        <f t="shared" si="228"/>
        <v>0.65469115565717573</v>
      </c>
      <c r="W471">
        <f t="shared" si="229"/>
        <v>0.91830680657724306</v>
      </c>
      <c r="X471" s="6">
        <v>2.9889999999999999E-3</v>
      </c>
      <c r="Y471" s="6">
        <v>0.90312634999999986</v>
      </c>
      <c r="Z471" s="3">
        <f t="shared" si="230"/>
        <v>7.5534493141518908</v>
      </c>
      <c r="AA471" s="3">
        <f t="shared" si="231"/>
        <v>49.614572249287384</v>
      </c>
      <c r="AB471">
        <f t="shared" si="232"/>
        <v>45.379477677076984</v>
      </c>
      <c r="AC471" s="6">
        <f t="shared" si="235"/>
        <v>45.379477677076984</v>
      </c>
      <c r="AD471">
        <f t="shared" si="233"/>
        <v>1.6808784924992177</v>
      </c>
    </row>
    <row r="472" spans="4:30">
      <c r="D472" s="6">
        <f t="shared" si="234"/>
        <v>142183516</v>
      </c>
      <c r="E472" s="3">
        <f t="shared" si="215"/>
        <v>1.1026775941782134</v>
      </c>
      <c r="F472" s="3">
        <f t="shared" si="216"/>
        <v>17274972</v>
      </c>
      <c r="G472">
        <v>199187</v>
      </c>
      <c r="H472">
        <v>11516648</v>
      </c>
      <c r="I472" s="3">
        <f t="shared" si="217"/>
        <v>23033296</v>
      </c>
      <c r="J472">
        <v>2381090.5705570001</v>
      </c>
      <c r="K472" s="12">
        <f t="shared" si="218"/>
        <v>19048724.564456001</v>
      </c>
      <c r="L472" s="6">
        <f t="shared" si="219"/>
        <v>142.183516</v>
      </c>
      <c r="M472" s="6">
        <f t="shared" si="220"/>
        <v>5242880</v>
      </c>
      <c r="N472" s="13">
        <f t="shared" si="221"/>
        <v>1.2091778597596512</v>
      </c>
      <c r="O472" s="13">
        <f t="shared" si="236"/>
        <v>1.3333333333333333</v>
      </c>
      <c r="P472" s="7">
        <f t="shared" si="222"/>
        <v>0</v>
      </c>
      <c r="Q472" s="7">
        <f t="shared" si="223"/>
        <v>4.4652907435031161E-3</v>
      </c>
      <c r="R472" s="6">
        <f t="shared" si="224"/>
        <v>4.4652907435031161E-3</v>
      </c>
      <c r="S472">
        <f t="shared" si="225"/>
        <v>4.4652907435031161E-3</v>
      </c>
      <c r="T472" s="1">
        <f t="shared" si="226"/>
        <v>0</v>
      </c>
      <c r="U472" s="1">
        <f t="shared" si="227"/>
        <v>0.27088933902301249</v>
      </c>
      <c r="V472" s="1">
        <f t="shared" si="228"/>
        <v>0.65381502162484761</v>
      </c>
      <c r="W472">
        <f t="shared" si="229"/>
        <v>0.9247043606478601</v>
      </c>
      <c r="X472" s="6">
        <v>2.9849999999999998E-3</v>
      </c>
      <c r="Y472" s="6">
        <v>0.89135085000000003</v>
      </c>
      <c r="Z472" s="3">
        <f t="shared" si="230"/>
        <v>7.7163470686767175</v>
      </c>
      <c r="AA472" s="3">
        <f t="shared" si="231"/>
        <v>51.05185812919531</v>
      </c>
      <c r="AB472">
        <f t="shared" si="232"/>
        <v>49.590979681846441</v>
      </c>
      <c r="AC472" s="6">
        <f t="shared" si="235"/>
        <v>49.590979681846441</v>
      </c>
      <c r="AD472">
        <f t="shared" si="233"/>
        <v>3.7419059675390534</v>
      </c>
    </row>
    <row r="473" spans="4:30">
      <c r="D473" s="6">
        <f t="shared" si="234"/>
        <v>143971448</v>
      </c>
      <c r="E473" s="3">
        <f t="shared" si="215"/>
        <v>1.0885216750328737</v>
      </c>
      <c r="F473" s="3">
        <f t="shared" si="216"/>
        <v>17451636</v>
      </c>
      <c r="G473">
        <v>217918</v>
      </c>
      <c r="H473">
        <v>11634424</v>
      </c>
      <c r="I473" s="3">
        <f t="shared" si="217"/>
        <v>23268848</v>
      </c>
      <c r="J473">
        <v>2374560.5063479999</v>
      </c>
      <c r="K473" s="12">
        <f t="shared" si="218"/>
        <v>18996484.050783999</v>
      </c>
      <c r="L473" s="6">
        <f t="shared" si="219"/>
        <v>143.97144800000001</v>
      </c>
      <c r="M473" s="6">
        <f t="shared" si="220"/>
        <v>5242880</v>
      </c>
      <c r="N473" s="13">
        <f t="shared" si="221"/>
        <v>1.2249028787534859</v>
      </c>
      <c r="O473" s="13">
        <f t="shared" si="236"/>
        <v>1.3333333333333333</v>
      </c>
      <c r="P473" s="7">
        <f t="shared" si="222"/>
        <v>0</v>
      </c>
      <c r="Q473" s="7">
        <f t="shared" si="223"/>
        <v>4.4530448274394908E-3</v>
      </c>
      <c r="R473" s="6">
        <f t="shared" si="224"/>
        <v>4.4530448274394908E-3</v>
      </c>
      <c r="S473">
        <f t="shared" si="225"/>
        <v>4.4530448274394908E-3</v>
      </c>
      <c r="T473" s="1">
        <f t="shared" si="226"/>
        <v>0</v>
      </c>
      <c r="U473" s="1">
        <f t="shared" si="227"/>
        <v>0.27014643373447483</v>
      </c>
      <c r="V473" s="1">
        <f t="shared" si="228"/>
        <v>0.64768208339855093</v>
      </c>
      <c r="W473">
        <f t="shared" si="229"/>
        <v>0.91782851713302582</v>
      </c>
      <c r="X473" s="6">
        <v>2.957E-3</v>
      </c>
      <c r="Y473" s="6">
        <v>0.90256511000000006</v>
      </c>
      <c r="Z473" s="3">
        <f t="shared" si="230"/>
        <v>7.8690727088265131</v>
      </c>
      <c r="AA473" s="3">
        <f t="shared" si="231"/>
        <v>51.393937235803854</v>
      </c>
      <c r="AB473">
        <f t="shared" si="232"/>
        <v>50.593332006746394</v>
      </c>
      <c r="AC473" s="6">
        <f t="shared" si="235"/>
        <v>50.593332006746394</v>
      </c>
      <c r="AD473">
        <f t="shared" si="233"/>
        <v>1.6911142436057343</v>
      </c>
    </row>
    <row r="474" spans="4:30">
      <c r="D474" s="6">
        <f t="shared" si="234"/>
        <v>145685724</v>
      </c>
      <c r="E474" s="3">
        <f t="shared" si="215"/>
        <v>1.0902071376025104</v>
      </c>
      <c r="F474" s="3">
        <f t="shared" si="216"/>
        <v>17677083</v>
      </c>
      <c r="G474">
        <v>213453</v>
      </c>
      <c r="H474">
        <v>11784722</v>
      </c>
      <c r="I474" s="3">
        <f t="shared" si="217"/>
        <v>23569444</v>
      </c>
      <c r="J474">
        <v>2408960.2573239999</v>
      </c>
      <c r="K474" s="12">
        <f t="shared" si="218"/>
        <v>19271682.058591999</v>
      </c>
      <c r="L474" s="6">
        <f t="shared" si="219"/>
        <v>145.68572399999999</v>
      </c>
      <c r="M474" s="6">
        <f t="shared" si="220"/>
        <v>5242880</v>
      </c>
      <c r="N474" s="13">
        <f t="shared" si="221"/>
        <v>1.223009176279551</v>
      </c>
      <c r="O474" s="13">
        <f t="shared" si="236"/>
        <v>1.3333333333333333</v>
      </c>
      <c r="P474" s="7">
        <f t="shared" si="222"/>
        <v>0</v>
      </c>
      <c r="Q474" s="7">
        <f t="shared" si="223"/>
        <v>4.5175551369217599E-3</v>
      </c>
      <c r="R474" s="6">
        <f t="shared" si="224"/>
        <v>4.5175551369217599E-3</v>
      </c>
      <c r="S474">
        <f t="shared" si="225"/>
        <v>4.5175551369217599E-3</v>
      </c>
      <c r="T474" s="1">
        <f t="shared" si="226"/>
        <v>0</v>
      </c>
      <c r="U474" s="1">
        <f t="shared" si="227"/>
        <v>0.2740599874311177</v>
      </c>
      <c r="V474" s="1">
        <f t="shared" si="228"/>
        <v>0.66235732844004669</v>
      </c>
      <c r="W474">
        <f t="shared" si="229"/>
        <v>0.93641731587116439</v>
      </c>
      <c r="X474" s="6">
        <v>3.0240000000000002E-3</v>
      </c>
      <c r="Y474" s="6">
        <v>0.90139391999999996</v>
      </c>
      <c r="Z474" s="3">
        <f t="shared" si="230"/>
        <v>7.7941283068783065</v>
      </c>
      <c r="AA474" s="3">
        <f t="shared" si="231"/>
        <v>50.983285869291002</v>
      </c>
      <c r="AB474">
        <f t="shared" si="232"/>
        <v>49.39005082413226</v>
      </c>
      <c r="AC474" s="6">
        <f t="shared" si="235"/>
        <v>49.39005082413226</v>
      </c>
      <c r="AD474">
        <f t="shared" si="233"/>
        <v>3.8854706132435899</v>
      </c>
    </row>
    <row r="475" spans="4:30">
      <c r="D475" s="6">
        <f t="shared" si="234"/>
        <v>150530504</v>
      </c>
      <c r="E475" s="3">
        <f t="shared" si="215"/>
        <v>1.1038227649093699</v>
      </c>
      <c r="F475" s="3">
        <f t="shared" si="216"/>
        <v>18254770.5</v>
      </c>
      <c r="G475">
        <v>224617</v>
      </c>
      <c r="H475">
        <v>12169847</v>
      </c>
      <c r="I475" s="3">
        <f t="shared" si="217"/>
        <v>24339694</v>
      </c>
      <c r="J475">
        <v>2518753.905762</v>
      </c>
      <c r="K475" s="12">
        <f t="shared" si="218"/>
        <v>20150031.246096</v>
      </c>
      <c r="L475" s="6">
        <f t="shared" si="219"/>
        <v>150.53050400000001</v>
      </c>
      <c r="M475" s="6">
        <f t="shared" si="220"/>
        <v>5242880</v>
      </c>
      <c r="N475" s="13">
        <f t="shared" si="221"/>
        <v>1.2079233874496216</v>
      </c>
      <c r="O475" s="13">
        <f t="shared" si="236"/>
        <v>1.3333333333333333</v>
      </c>
      <c r="P475" s="7">
        <f t="shared" si="222"/>
        <v>0</v>
      </c>
      <c r="Q475" s="7">
        <f t="shared" si="223"/>
        <v>4.7234526227746196E-3</v>
      </c>
      <c r="R475" s="6">
        <f t="shared" si="224"/>
        <v>4.7234526227746196E-3</v>
      </c>
      <c r="S475">
        <f t="shared" si="225"/>
        <v>4.7234526227746196E-3</v>
      </c>
      <c r="T475" s="1">
        <f t="shared" si="226"/>
        <v>0</v>
      </c>
      <c r="U475" s="1">
        <f t="shared" si="227"/>
        <v>0.28655087258351974</v>
      </c>
      <c r="V475" s="1">
        <f t="shared" si="228"/>
        <v>0.71930604054137337</v>
      </c>
      <c r="W475">
        <f t="shared" si="229"/>
        <v>1.0058569131248931</v>
      </c>
      <c r="X475" s="6">
        <v>3.284E-3</v>
      </c>
      <c r="Y475" s="6">
        <v>0.97334774545484404</v>
      </c>
      <c r="Z475" s="3">
        <f t="shared" si="230"/>
        <v>7.41159987819732</v>
      </c>
      <c r="AA475" s="3">
        <f t="shared" si="231"/>
        <v>49.086556019722288</v>
      </c>
      <c r="AB475">
        <f t="shared" si="232"/>
        <v>43.832296674013996</v>
      </c>
      <c r="AC475" s="6">
        <f t="shared" si="235"/>
        <v>43.832296674013996</v>
      </c>
      <c r="AD475">
        <f t="shared" si="233"/>
        <v>3.3399335254901721</v>
      </c>
    </row>
    <row r="476" spans="4:30">
      <c r="D476" s="6">
        <f t="shared" si="234"/>
        <v>153632160</v>
      </c>
      <c r="E476" s="3">
        <f t="shared" si="215"/>
        <v>1.4111840612691251</v>
      </c>
      <c r="F476" s="3">
        <f t="shared" si="216"/>
        <v>15479640</v>
      </c>
      <c r="G476">
        <v>1489752</v>
      </c>
      <c r="H476">
        <v>10319760</v>
      </c>
      <c r="I476" s="3">
        <f t="shared" si="217"/>
        <v>20639520</v>
      </c>
      <c r="J476">
        <v>2730577.6552729998</v>
      </c>
      <c r="K476" s="12">
        <f t="shared" si="218"/>
        <v>21844621.242183998</v>
      </c>
      <c r="L476" s="6">
        <f t="shared" si="219"/>
        <v>153.63216</v>
      </c>
      <c r="M476" s="6">
        <f t="shared" si="220"/>
        <v>5242880</v>
      </c>
      <c r="N476" s="13">
        <f t="shared" si="221"/>
        <v>0.94483304476541641</v>
      </c>
      <c r="O476" s="13">
        <f t="shared" si="236"/>
        <v>1.3333333333333333</v>
      </c>
      <c r="P476" s="7">
        <f t="shared" si="222"/>
        <v>0</v>
      </c>
      <c r="Q476" s="7">
        <f t="shared" si="223"/>
        <v>5.1206885110862219E-3</v>
      </c>
      <c r="R476" s="6">
        <f t="shared" si="224"/>
        <v>5.1206885110862219E-3</v>
      </c>
      <c r="S476">
        <f t="shared" si="225"/>
        <v>5.1206885110862219E-3</v>
      </c>
      <c r="T476" s="1">
        <f t="shared" si="226"/>
        <v>0</v>
      </c>
      <c r="U476" s="1">
        <f t="shared" si="227"/>
        <v>0.310649408020997</v>
      </c>
      <c r="V476" s="1">
        <f t="shared" si="228"/>
        <v>0.79246323224077009</v>
      </c>
      <c r="W476">
        <f t="shared" si="229"/>
        <v>1.103112640261767</v>
      </c>
      <c r="X476" s="6">
        <v>3.6180000000000001E-3</v>
      </c>
      <c r="Y476" s="6">
        <v>1.140544350001206</v>
      </c>
      <c r="Z476" s="3">
        <f t="shared" si="230"/>
        <v>5.7046766169154228</v>
      </c>
      <c r="AA476" s="3">
        <f t="shared" si="231"/>
        <v>48.302092298914317</v>
      </c>
      <c r="AB476">
        <f t="shared" si="232"/>
        <v>41.533679134500325</v>
      </c>
      <c r="AC476" s="6">
        <f t="shared" si="235"/>
        <v>41.533679134500325</v>
      </c>
      <c r="AD476">
        <f t="shared" si="233"/>
        <v>3.2819161954902856</v>
      </c>
    </row>
    <row r="477" spans="4:30">
      <c r="D477" s="6">
        <f t="shared" si="234"/>
        <v>159319440</v>
      </c>
      <c r="E477" s="3">
        <f t="shared" si="215"/>
        <v>1.047124929169994</v>
      </c>
      <c r="F477" s="3">
        <f t="shared" si="216"/>
        <v>19703895</v>
      </c>
      <c r="G477">
        <v>84414</v>
      </c>
      <c r="H477">
        <v>13135930</v>
      </c>
      <c r="I477" s="3">
        <f t="shared" si="217"/>
        <v>26271860</v>
      </c>
      <c r="J477">
        <v>2579054.9570309999</v>
      </c>
      <c r="K477" s="12">
        <f t="shared" si="218"/>
        <v>20632439.656248</v>
      </c>
      <c r="L477" s="6">
        <f t="shared" si="219"/>
        <v>159.31943999999999</v>
      </c>
      <c r="M477" s="6">
        <f t="shared" si="220"/>
        <v>5242880</v>
      </c>
      <c r="N477" s="13">
        <f t="shared" si="221"/>
        <v>1.2733278486552728</v>
      </c>
      <c r="O477" s="13">
        <f t="shared" si="236"/>
        <v>1.3333333333333333</v>
      </c>
      <c r="P477" s="7">
        <f t="shared" si="222"/>
        <v>0</v>
      </c>
      <c r="Q477" s="7">
        <f t="shared" si="223"/>
        <v>4.8365359844007947E-3</v>
      </c>
      <c r="R477" s="6">
        <f t="shared" si="224"/>
        <v>4.8365359844007947E-3</v>
      </c>
      <c r="S477">
        <f t="shared" si="225"/>
        <v>4.8365359844007947E-3</v>
      </c>
      <c r="T477" s="1">
        <f t="shared" si="226"/>
        <v>0</v>
      </c>
      <c r="U477" s="1">
        <f t="shared" si="227"/>
        <v>0.29341113742293362</v>
      </c>
      <c r="V477" s="1">
        <f t="shared" si="228"/>
        <v>1.5871167995623603</v>
      </c>
      <c r="W477">
        <f t="shared" si="229"/>
        <v>1.8805279369852939</v>
      </c>
      <c r="X477" s="6">
        <v>7.2459999999999998E-3</v>
      </c>
      <c r="Y477" s="6">
        <v>1.857205538463768</v>
      </c>
      <c r="Z477" s="3">
        <f t="shared" si="230"/>
        <v>3.6257052166712671</v>
      </c>
      <c r="AA477" s="3">
        <f t="shared" si="231"/>
        <v>22.779397909189072</v>
      </c>
      <c r="AB477">
        <f t="shared" si="232"/>
        <v>33.252332536560928</v>
      </c>
      <c r="AC477" s="6">
        <f t="shared" si="235"/>
        <v>33.252332536560928</v>
      </c>
      <c r="AD477">
        <f t="shared" si="233"/>
        <v>1.25577907444846</v>
      </c>
    </row>
    <row r="478" spans="4:30">
      <c r="D478" s="6">
        <f t="shared" si="234"/>
        <v>162723432</v>
      </c>
      <c r="E478" s="3">
        <f t="shared" si="215"/>
        <v>1.0861557966815345</v>
      </c>
      <c r="F478" s="3">
        <f t="shared" si="216"/>
        <v>19725744</v>
      </c>
      <c r="G478">
        <v>245874</v>
      </c>
      <c r="H478">
        <v>13150496</v>
      </c>
      <c r="I478" s="3">
        <f t="shared" si="217"/>
        <v>26300992</v>
      </c>
      <c r="J478">
        <v>2678153.8986820001</v>
      </c>
      <c r="K478" s="12">
        <f t="shared" si="218"/>
        <v>21425231.189456001</v>
      </c>
      <c r="L478" s="6">
        <f t="shared" si="219"/>
        <v>162.723432</v>
      </c>
      <c r="M478" s="6">
        <f t="shared" si="220"/>
        <v>5242880</v>
      </c>
      <c r="N478" s="13">
        <f t="shared" si="221"/>
        <v>1.2275709777611878</v>
      </c>
      <c r="O478" s="13">
        <f t="shared" si="236"/>
        <v>1.3333333333333333</v>
      </c>
      <c r="P478" s="7">
        <f t="shared" si="222"/>
        <v>0</v>
      </c>
      <c r="Q478" s="7">
        <f t="shared" si="223"/>
        <v>5.0223775446996341E-3</v>
      </c>
      <c r="R478" s="6">
        <f t="shared" si="224"/>
        <v>5.0223775446996341E-3</v>
      </c>
      <c r="S478">
        <f t="shared" si="225"/>
        <v>5.0223775446996341E-3</v>
      </c>
      <c r="T478" s="1">
        <f t="shared" si="226"/>
        <v>0</v>
      </c>
      <c r="U478" s="1">
        <f t="shared" si="227"/>
        <v>0.30468531873029975</v>
      </c>
      <c r="V478" s="1">
        <f t="shared" si="228"/>
        <v>0.71361116933124069</v>
      </c>
      <c r="W478">
        <f t="shared" si="229"/>
        <v>1.0182964880615404</v>
      </c>
      <c r="X478" s="6">
        <v>3.258E-3</v>
      </c>
      <c r="Y478" s="6">
        <v>0.99632354999891404</v>
      </c>
      <c r="Z478" s="3">
        <f t="shared" si="230"/>
        <v>8.0727415592387963</v>
      </c>
      <c r="AA478" s="3">
        <f t="shared" si="231"/>
        <v>52.609530238074896</v>
      </c>
      <c r="AB478">
        <f t="shared" si="232"/>
        <v>54.155234643942109</v>
      </c>
      <c r="AC478" s="6">
        <f t="shared" si="235"/>
        <v>54.155234643942109</v>
      </c>
      <c r="AD478">
        <f t="shared" si="233"/>
        <v>2.20540185591822</v>
      </c>
    </row>
    <row r="479" spans="4:30">
      <c r="D479" s="6">
        <f t="shared" si="234"/>
        <v>171063056</v>
      </c>
      <c r="E479" s="3">
        <f t="shared" si="215"/>
        <v>1.0572973685955431</v>
      </c>
      <c r="F479" s="3">
        <f t="shared" si="216"/>
        <v>21223287</v>
      </c>
      <c r="G479">
        <v>63838</v>
      </c>
      <c r="H479">
        <v>14148858</v>
      </c>
      <c r="I479" s="3">
        <f t="shared" si="217"/>
        <v>28297716</v>
      </c>
      <c r="J479">
        <v>2804915.687256</v>
      </c>
      <c r="K479" s="12">
        <f t="shared" si="218"/>
        <v>22439325.498048</v>
      </c>
      <c r="L479" s="6">
        <f t="shared" si="219"/>
        <v>171.06305599999999</v>
      </c>
      <c r="M479" s="6">
        <f t="shared" si="220"/>
        <v>5242880</v>
      </c>
      <c r="N479" s="13">
        <f t="shared" si="221"/>
        <v>1.2610769429081825</v>
      </c>
      <c r="O479" s="13">
        <f t="shared" si="236"/>
        <v>1.3333333333333333</v>
      </c>
      <c r="P479" s="7">
        <f t="shared" si="222"/>
        <v>0</v>
      </c>
      <c r="Q479" s="7">
        <f t="shared" si="223"/>
        <v>5.2600956089129455E-3</v>
      </c>
      <c r="R479" s="6">
        <f t="shared" si="224"/>
        <v>5.2600956089129455E-3</v>
      </c>
      <c r="S479">
        <f t="shared" si="225"/>
        <v>5.2600956089129455E-3</v>
      </c>
      <c r="T479" s="1">
        <f t="shared" si="226"/>
        <v>0</v>
      </c>
      <c r="U479" s="1">
        <f t="shared" si="227"/>
        <v>0.31910661691391023</v>
      </c>
      <c r="V479" s="1">
        <f t="shared" si="228"/>
        <v>0.91972170043642709</v>
      </c>
      <c r="W479">
        <f t="shared" si="229"/>
        <v>1.2388283173503374</v>
      </c>
      <c r="X479" s="6">
        <v>4.1989999999999996E-3</v>
      </c>
      <c r="Y479" s="6">
        <v>1.2079998125</v>
      </c>
      <c r="Z479" s="3">
        <f t="shared" si="230"/>
        <v>6.7391559895213158</v>
      </c>
      <c r="AA479" s="3">
        <f t="shared" si="231"/>
        <v>42.751751365654684</v>
      </c>
      <c r="AB479">
        <f t="shared" si="232"/>
        <v>25.270197878374518</v>
      </c>
      <c r="AC479" s="6">
        <f t="shared" si="235"/>
        <v>25.270197878374518</v>
      </c>
      <c r="AD479">
        <f t="shared" si="233"/>
        <v>2.5520289433271239</v>
      </c>
    </row>
    <row r="480" spans="4:30">
      <c r="D480" s="6">
        <f t="shared" si="234"/>
        <v>171371352</v>
      </c>
      <c r="E480" s="3">
        <f t="shared" si="215"/>
        <v>1.053840651578219</v>
      </c>
      <c r="F480" s="3">
        <f t="shared" si="216"/>
        <v>21331419</v>
      </c>
      <c r="G480">
        <v>36000</v>
      </c>
      <c r="H480">
        <v>14220946</v>
      </c>
      <c r="I480" s="3">
        <f t="shared" si="217"/>
        <v>28441892</v>
      </c>
      <c r="J480">
        <v>2809989.562256</v>
      </c>
      <c r="K480" s="12">
        <f t="shared" si="218"/>
        <v>22479916.498048</v>
      </c>
      <c r="L480" s="6">
        <f t="shared" si="219"/>
        <v>171.371352</v>
      </c>
      <c r="M480" s="6">
        <f t="shared" si="220"/>
        <v>5242880</v>
      </c>
      <c r="N480" s="13">
        <f t="shared" si="221"/>
        <v>1.2652134184960027</v>
      </c>
      <c r="O480" s="13">
        <f t="shared" si="236"/>
        <v>1.3333333333333333</v>
      </c>
      <c r="P480" s="7">
        <f t="shared" si="222"/>
        <v>0</v>
      </c>
      <c r="Q480" s="7">
        <f t="shared" si="223"/>
        <v>5.2696107140296289E-3</v>
      </c>
      <c r="R480" s="6">
        <f t="shared" si="224"/>
        <v>5.2696107140296289E-3</v>
      </c>
      <c r="S480">
        <f t="shared" si="225"/>
        <v>5.2696107140296289E-3</v>
      </c>
      <c r="T480" s="1">
        <f t="shared" si="226"/>
        <v>0</v>
      </c>
      <c r="U480" s="1">
        <f t="shared" si="227"/>
        <v>0.31968385604207739</v>
      </c>
      <c r="V480" s="1">
        <f t="shared" si="228"/>
        <v>0.83648896736525724</v>
      </c>
      <c r="W480">
        <f t="shared" si="229"/>
        <v>1.1561728234073345</v>
      </c>
      <c r="X480" s="6">
        <v>3.8189999999999999E-3</v>
      </c>
      <c r="Y480" s="6">
        <v>1.122649607141766</v>
      </c>
      <c r="Z480" s="3">
        <f t="shared" si="230"/>
        <v>7.4474710657240113</v>
      </c>
      <c r="AA480" s="3">
        <f t="shared" si="231"/>
        <v>47.090686563075153</v>
      </c>
      <c r="AB480">
        <f t="shared" si="232"/>
        <v>37.9840459290293</v>
      </c>
      <c r="AC480" s="6">
        <f t="shared" si="235"/>
        <v>37.9840459290293</v>
      </c>
      <c r="AD480">
        <f t="shared" si="233"/>
        <v>2.986080078085779</v>
      </c>
    </row>
    <row r="481" spans="4:30">
      <c r="D481" s="6">
        <f t="shared" si="234"/>
        <v>179543124</v>
      </c>
      <c r="E481" s="3">
        <f t="shared" si="215"/>
        <v>1.0687360181055447</v>
      </c>
      <c r="F481" s="3">
        <f t="shared" si="216"/>
        <v>22063075.5</v>
      </c>
      <c r="G481">
        <v>151926</v>
      </c>
      <c r="H481">
        <v>14708717</v>
      </c>
      <c r="I481" s="3">
        <f t="shared" si="217"/>
        <v>29417434</v>
      </c>
      <c r="J481">
        <v>2947450.4321289998</v>
      </c>
      <c r="K481" s="12">
        <f t="shared" si="218"/>
        <v>23579603.457031999</v>
      </c>
      <c r="L481" s="6">
        <f t="shared" si="219"/>
        <v>179.54312400000001</v>
      </c>
      <c r="M481" s="6">
        <f t="shared" si="220"/>
        <v>5242880</v>
      </c>
      <c r="N481" s="13">
        <f t="shared" si="221"/>
        <v>1.2475796742555916</v>
      </c>
      <c r="O481" s="13">
        <f t="shared" si="236"/>
        <v>1.3333333333333333</v>
      </c>
      <c r="P481" s="7">
        <f t="shared" si="222"/>
        <v>0</v>
      </c>
      <c r="Q481" s="7">
        <f t="shared" si="223"/>
        <v>5.5273929073773632E-3</v>
      </c>
      <c r="R481" s="6">
        <f t="shared" si="224"/>
        <v>5.5273929073773632E-3</v>
      </c>
      <c r="S481">
        <f t="shared" si="225"/>
        <v>5.5273929073773632E-3</v>
      </c>
      <c r="T481" s="1">
        <f t="shared" si="226"/>
        <v>0</v>
      </c>
      <c r="U481" s="1">
        <f t="shared" si="227"/>
        <v>0.33532235574547786</v>
      </c>
      <c r="V481" s="1">
        <f t="shared" si="228"/>
        <v>0.901541919265619</v>
      </c>
      <c r="W481">
        <f t="shared" si="229"/>
        <v>1.2368642750110967</v>
      </c>
      <c r="X481" s="6">
        <v>4.1159999999999999E-3</v>
      </c>
      <c r="Y481" s="6">
        <v>1.1938869599999999</v>
      </c>
      <c r="Z481" s="3">
        <f t="shared" si="230"/>
        <v>7.1470928085519922</v>
      </c>
      <c r="AA481" s="3">
        <f t="shared" si="231"/>
        <v>45.830133055455782</v>
      </c>
      <c r="AB481">
        <f t="shared" si="232"/>
        <v>34.290401053871804</v>
      </c>
      <c r="AC481" s="6">
        <f t="shared" si="235"/>
        <v>34.290401053871804</v>
      </c>
      <c r="AD481">
        <f t="shared" si="233"/>
        <v>3.5997809215620222</v>
      </c>
    </row>
    <row r="482" spans="4:30">
      <c r="D482" s="6">
        <f t="shared" si="234"/>
        <v>183847960</v>
      </c>
      <c r="E482" s="3">
        <f t="shared" si="215"/>
        <v>1.0718085148609839</v>
      </c>
      <c r="F482" s="3">
        <f t="shared" si="216"/>
        <v>22516897.5</v>
      </c>
      <c r="G482">
        <v>185639</v>
      </c>
      <c r="H482">
        <v>15011265</v>
      </c>
      <c r="I482" s="3">
        <f t="shared" si="217"/>
        <v>30022530</v>
      </c>
      <c r="J482">
        <v>3016725.3085940001</v>
      </c>
      <c r="K482" s="12">
        <f t="shared" si="218"/>
        <v>24133802.468752</v>
      </c>
      <c r="L482" s="6">
        <f t="shared" si="219"/>
        <v>183.84796</v>
      </c>
      <c r="M482" s="6">
        <f t="shared" si="220"/>
        <v>5242880</v>
      </c>
      <c r="N482" s="13">
        <f t="shared" si="221"/>
        <v>1.2440033036183427</v>
      </c>
      <c r="O482" s="13">
        <f t="shared" si="236"/>
        <v>1.3333333333333333</v>
      </c>
      <c r="P482" s="7">
        <f t="shared" si="222"/>
        <v>0</v>
      </c>
      <c r="Q482" s="7">
        <f t="shared" si="223"/>
        <v>5.6573050024742444E-3</v>
      </c>
      <c r="R482" s="6">
        <f t="shared" si="224"/>
        <v>5.6573050024742444E-3</v>
      </c>
      <c r="S482">
        <f t="shared" si="225"/>
        <v>5.6573050024742444E-3</v>
      </c>
      <c r="T482" s="1">
        <f t="shared" si="226"/>
        <v>0</v>
      </c>
      <c r="U482" s="1">
        <f t="shared" si="227"/>
        <v>0.34320354503266859</v>
      </c>
      <c r="V482" s="1">
        <f t="shared" si="228"/>
        <v>0.89738028261206049</v>
      </c>
      <c r="W482">
        <f t="shared" si="229"/>
        <v>1.2405838276447292</v>
      </c>
      <c r="X482" s="6">
        <v>4.0969999999999999E-3</v>
      </c>
      <c r="Y482" s="6">
        <v>1.2191033200000001</v>
      </c>
      <c r="Z482" s="3">
        <f t="shared" si="230"/>
        <v>7.3279301928240175</v>
      </c>
      <c r="AA482" s="3">
        <f t="shared" si="231"/>
        <v>47.124827861854044</v>
      </c>
      <c r="AB482">
        <f t="shared" si="232"/>
        <v>38.084085976915901</v>
      </c>
      <c r="AC482" s="6">
        <f t="shared" si="235"/>
        <v>38.084085976915901</v>
      </c>
      <c r="AD482">
        <f t="shared" si="233"/>
        <v>1.7619923834453246</v>
      </c>
    </row>
    <row r="483" spans="4:30">
      <c r="D483" s="6">
        <f t="shared" si="234"/>
        <v>184602352</v>
      </c>
      <c r="E483" s="3">
        <f t="shared" si="215"/>
        <v>1.6041552502632566</v>
      </c>
      <c r="F483" s="3">
        <f t="shared" si="216"/>
        <v>17832414</v>
      </c>
      <c r="G483">
        <v>2097152</v>
      </c>
      <c r="H483">
        <v>11888276</v>
      </c>
      <c r="I483" s="3">
        <f t="shared" si="217"/>
        <v>23776552</v>
      </c>
      <c r="J483">
        <v>3575745.0678710002</v>
      </c>
      <c r="K483" s="12">
        <f t="shared" si="218"/>
        <v>28605960.542968001</v>
      </c>
      <c r="L483" s="6">
        <f t="shared" si="219"/>
        <v>184.602352</v>
      </c>
      <c r="M483" s="6">
        <f t="shared" si="220"/>
        <v>5242880</v>
      </c>
      <c r="N483" s="13">
        <f t="shared" si="221"/>
        <v>0.83117474640594857</v>
      </c>
      <c r="O483" s="13">
        <f t="shared" si="236"/>
        <v>1.3333333333333333</v>
      </c>
      <c r="P483" s="7">
        <f t="shared" si="222"/>
        <v>0</v>
      </c>
      <c r="Q483" s="7">
        <f t="shared" si="223"/>
        <v>6.7056421751131683E-3</v>
      </c>
      <c r="R483" s="6">
        <f t="shared" si="224"/>
        <v>6.7056421751131683E-3</v>
      </c>
      <c r="S483">
        <f t="shared" si="225"/>
        <v>6.7056421751131683E-3</v>
      </c>
      <c r="T483" s="1">
        <f t="shared" si="226"/>
        <v>0</v>
      </c>
      <c r="U483" s="1">
        <f t="shared" si="227"/>
        <v>0.40680150092895612</v>
      </c>
      <c r="V483" s="1">
        <f t="shared" si="228"/>
        <v>1.7649720081249654</v>
      </c>
      <c r="W483">
        <f t="shared" si="229"/>
        <v>2.1717735090539216</v>
      </c>
      <c r="X483" s="6">
        <v>8.0579999999999992E-3</v>
      </c>
      <c r="Y483" s="6">
        <v>2.2172162571417058</v>
      </c>
      <c r="Z483" s="3">
        <f t="shared" si="230"/>
        <v>2.9506765946885083</v>
      </c>
      <c r="AA483" s="3">
        <f t="shared" si="231"/>
        <v>28.400060107190868</v>
      </c>
      <c r="AB483">
        <f t="shared" si="232"/>
        <v>16.782797529000138</v>
      </c>
      <c r="AC483" s="6">
        <f t="shared" si="235"/>
        <v>16.782797529000138</v>
      </c>
      <c r="AD483">
        <f t="shared" si="233"/>
        <v>2.0495406319258209</v>
      </c>
    </row>
    <row r="484" spans="4:30">
      <c r="D484" s="6">
        <f t="shared" si="234"/>
        <v>186270764</v>
      </c>
      <c r="E484" s="3">
        <f t="shared" si="215"/>
        <v>1.1907096307182627</v>
      </c>
      <c r="F484" s="3">
        <f t="shared" si="216"/>
        <v>20662405.5</v>
      </c>
      <c r="G484">
        <v>1048576</v>
      </c>
      <c r="H484">
        <v>13774937</v>
      </c>
      <c r="I484" s="3">
        <f t="shared" si="217"/>
        <v>27549874</v>
      </c>
      <c r="J484">
        <v>3075365.6528320001</v>
      </c>
      <c r="K484" s="12">
        <f t="shared" si="218"/>
        <v>24602925.222656</v>
      </c>
      <c r="L484" s="6">
        <f t="shared" si="219"/>
        <v>186.27076400000001</v>
      </c>
      <c r="M484" s="6">
        <f t="shared" si="220"/>
        <v>5242880</v>
      </c>
      <c r="N484" s="13">
        <f t="shared" si="221"/>
        <v>1.1197804224771717</v>
      </c>
      <c r="O484" s="13">
        <f t="shared" si="236"/>
        <v>1.3333333333333333</v>
      </c>
      <c r="P484" s="7">
        <f t="shared" si="222"/>
        <v>0</v>
      </c>
      <c r="Q484" s="7">
        <f t="shared" si="223"/>
        <v>5.7672740181679751E-3</v>
      </c>
      <c r="R484" s="6">
        <f t="shared" si="224"/>
        <v>5.7672740181679751E-3</v>
      </c>
      <c r="S484">
        <f t="shared" si="225"/>
        <v>5.7672740181679751E-3</v>
      </c>
      <c r="T484" s="1">
        <f t="shared" si="226"/>
        <v>0</v>
      </c>
      <c r="U484" s="1">
        <f t="shared" si="227"/>
        <v>0.34987487634914088</v>
      </c>
      <c r="V484" s="1">
        <f t="shared" si="228"/>
        <v>0.8800766354735805</v>
      </c>
      <c r="W484">
        <f t="shared" si="229"/>
        <v>1.2299515118227213</v>
      </c>
      <c r="X484" s="6">
        <v>4.0179999999999999E-3</v>
      </c>
      <c r="Y484" s="6">
        <v>1.2397252000005738</v>
      </c>
      <c r="Z484" s="3">
        <f t="shared" si="230"/>
        <v>6.856613738178198</v>
      </c>
      <c r="AA484" s="3">
        <f t="shared" si="231"/>
        <v>48.985416072983575</v>
      </c>
      <c r="AB484">
        <f t="shared" si="232"/>
        <v>43.535938729914761</v>
      </c>
      <c r="AC484" s="6">
        <f t="shared" si="235"/>
        <v>43.535938729914761</v>
      </c>
      <c r="AD484">
        <f t="shared" si="233"/>
        <v>0.78837537365925836</v>
      </c>
    </row>
    <row r="485" spans="4:30">
      <c r="D485" s="6">
        <f t="shared" si="234"/>
        <v>186926896</v>
      </c>
      <c r="E485" s="3">
        <f t="shared" si="215"/>
        <v>1.3167065486862259</v>
      </c>
      <c r="F485" s="3">
        <f t="shared" si="216"/>
        <v>20316927</v>
      </c>
      <c r="G485">
        <v>1219574</v>
      </c>
      <c r="H485">
        <v>13544618</v>
      </c>
      <c r="I485" s="3">
        <f t="shared" si="217"/>
        <v>27089236</v>
      </c>
      <c r="J485">
        <v>3343928.8537599999</v>
      </c>
      <c r="K485" s="12">
        <f t="shared" si="218"/>
        <v>26751430.830079999</v>
      </c>
      <c r="L485" s="6">
        <f t="shared" si="219"/>
        <v>186.926896</v>
      </c>
      <c r="M485" s="6">
        <f t="shared" si="220"/>
        <v>5242880</v>
      </c>
      <c r="N485" s="13">
        <f t="shared" si="221"/>
        <v>1.0126275552162303</v>
      </c>
      <c r="O485" s="13">
        <f t="shared" si="236"/>
        <v>1.3333333333333333</v>
      </c>
      <c r="P485" s="7">
        <f t="shared" si="222"/>
        <v>0</v>
      </c>
      <c r="Q485" s="7">
        <f t="shared" si="223"/>
        <v>6.2709141526416656E-3</v>
      </c>
      <c r="R485" s="6">
        <f t="shared" si="224"/>
        <v>6.2709141526416656E-3</v>
      </c>
      <c r="S485">
        <f t="shared" si="225"/>
        <v>6.2709141526416656E-3</v>
      </c>
      <c r="T485" s="1">
        <f t="shared" si="226"/>
        <v>0</v>
      </c>
      <c r="U485" s="1">
        <f t="shared" si="227"/>
        <v>0.38042848438273702</v>
      </c>
      <c r="V485" s="1">
        <f t="shared" si="228"/>
        <v>0.9915646910873317</v>
      </c>
      <c r="W485">
        <f t="shared" si="229"/>
        <v>1.3719931754700687</v>
      </c>
      <c r="X485" s="6">
        <v>4.5269999999999998E-3</v>
      </c>
      <c r="Y485" s="6">
        <v>1.4055003529398449</v>
      </c>
      <c r="Z485" s="3">
        <f t="shared" si="230"/>
        <v>5.9839266622487299</v>
      </c>
      <c r="AA485" s="3">
        <f t="shared" si="231"/>
        <v>47.274452538246081</v>
      </c>
      <c r="AB485">
        <f t="shared" si="232"/>
        <v>38.522512759921938</v>
      </c>
      <c r="AC485" s="6">
        <f t="shared" si="235"/>
        <v>38.522512759921938</v>
      </c>
      <c r="AD485">
        <f t="shared" si="233"/>
        <v>2.3840034902652394</v>
      </c>
    </row>
    <row r="486" spans="4:30">
      <c r="D486" s="6">
        <f t="shared" si="234"/>
        <v>194816428</v>
      </c>
      <c r="E486" s="3">
        <f t="shared" si="215"/>
        <v>1.0024656614253016</v>
      </c>
      <c r="F486" s="3">
        <f t="shared" si="216"/>
        <v>24256753.5</v>
      </c>
      <c r="G486">
        <v>38120</v>
      </c>
      <c r="H486">
        <v>16171169</v>
      </c>
      <c r="I486" s="3">
        <f t="shared" si="217"/>
        <v>32342338</v>
      </c>
      <c r="J486">
        <v>3039570.3051760001</v>
      </c>
      <c r="K486" s="12">
        <f t="shared" si="218"/>
        <v>24316562.441408001</v>
      </c>
      <c r="L486" s="6">
        <f t="shared" si="219"/>
        <v>194.816428</v>
      </c>
      <c r="M486" s="6">
        <f t="shared" si="220"/>
        <v>5242880</v>
      </c>
      <c r="N486" s="13">
        <f t="shared" si="221"/>
        <v>1.3300538708105027</v>
      </c>
      <c r="O486" s="13">
        <f t="shared" si="236"/>
        <v>1.3333333333333333</v>
      </c>
      <c r="P486" s="7">
        <f t="shared" si="222"/>
        <v>0</v>
      </c>
      <c r="Q486" s="7">
        <f t="shared" si="223"/>
        <v>5.7001465277124472E-3</v>
      </c>
      <c r="R486" s="6">
        <f t="shared" si="224"/>
        <v>5.7001465277124472E-3</v>
      </c>
      <c r="S486">
        <f t="shared" si="225"/>
        <v>5.7001465277124472E-3</v>
      </c>
      <c r="T486" s="1">
        <f t="shared" si="226"/>
        <v>0</v>
      </c>
      <c r="U486" s="1">
        <f t="shared" si="227"/>
        <v>0.34580254991749049</v>
      </c>
      <c r="V486" s="1">
        <f t="shared" si="228"/>
        <v>1.4854852518123003</v>
      </c>
      <c r="W486">
        <f t="shared" si="229"/>
        <v>1.8312878017297907</v>
      </c>
      <c r="X486" s="6">
        <v>6.7819999999999998E-3</v>
      </c>
      <c r="Y486" s="6">
        <v>1.81842375</v>
      </c>
      <c r="Z486" s="3">
        <f t="shared" si="230"/>
        <v>4.7688496018873492</v>
      </c>
      <c r="AA486" s="3">
        <f t="shared" si="231"/>
        <v>28.68364782236273</v>
      </c>
      <c r="AB486">
        <f t="shared" si="232"/>
        <v>15.951835333051498</v>
      </c>
      <c r="AC486" s="6">
        <f t="shared" si="235"/>
        <v>15.951835333051498</v>
      </c>
      <c r="AD486">
        <f t="shared" si="233"/>
        <v>0.70742871290537535</v>
      </c>
    </row>
    <row r="487" spans="4:30">
      <c r="D487" s="6">
        <f t="shared" si="234"/>
        <v>194816428</v>
      </c>
      <c r="E487" s="3">
        <f t="shared" si="215"/>
        <v>1.0024507044117013</v>
      </c>
      <c r="F487" s="3">
        <f t="shared" si="216"/>
        <v>24256753.5</v>
      </c>
      <c r="G487">
        <v>38120</v>
      </c>
      <c r="H487">
        <v>16171169</v>
      </c>
      <c r="I487" s="3">
        <f t="shared" si="217"/>
        <v>32342338</v>
      </c>
      <c r="J487">
        <v>3039524.9541020002</v>
      </c>
      <c r="K487" s="12">
        <f t="shared" si="218"/>
        <v>24316199.632816002</v>
      </c>
      <c r="L487" s="6">
        <f t="shared" si="219"/>
        <v>194.816428</v>
      </c>
      <c r="M487" s="6">
        <f t="shared" si="220"/>
        <v>5242880</v>
      </c>
      <c r="N487" s="13">
        <f t="shared" si="221"/>
        <v>1.3300737158101095</v>
      </c>
      <c r="O487" s="13">
        <f t="shared" si="236"/>
        <v>1.3333333333333333</v>
      </c>
      <c r="P487" s="7">
        <f t="shared" si="222"/>
        <v>0</v>
      </c>
      <c r="Q487" s="7">
        <f t="shared" si="223"/>
        <v>5.7000614802415767E-3</v>
      </c>
      <c r="R487" s="6">
        <f t="shared" si="224"/>
        <v>5.7000614802415767E-3</v>
      </c>
      <c r="S487">
        <f t="shared" si="225"/>
        <v>5.7000614802415767E-3</v>
      </c>
      <c r="T487" s="1">
        <f t="shared" si="226"/>
        <v>0</v>
      </c>
      <c r="U487" s="1">
        <f t="shared" si="227"/>
        <v>0.34579739046551006</v>
      </c>
      <c r="V487" s="1">
        <f t="shared" si="228"/>
        <v>1.4830758832233981</v>
      </c>
      <c r="W487">
        <f t="shared" si="229"/>
        <v>1.8288732736889082</v>
      </c>
      <c r="X487" s="6">
        <v>6.7710000000000001E-3</v>
      </c>
      <c r="Y487" s="6">
        <v>1.819254849997743</v>
      </c>
      <c r="Z487" s="3">
        <f t="shared" si="230"/>
        <v>4.7765969576133509</v>
      </c>
      <c r="AA487" s="3">
        <f t="shared" si="231"/>
        <v>28.729817909101762</v>
      </c>
      <c r="AB487">
        <f t="shared" si="232"/>
        <v>15.816548807538375</v>
      </c>
      <c r="AC487" s="6">
        <f t="shared" si="235"/>
        <v>15.816548807538375</v>
      </c>
      <c r="AD487">
        <f t="shared" si="233"/>
        <v>0.528701280701662</v>
      </c>
    </row>
    <row r="488" spans="4:30">
      <c r="D488" s="6">
        <f t="shared" si="234"/>
        <v>216621836</v>
      </c>
      <c r="E488" s="3">
        <f t="shared" si="215"/>
        <v>1.4104415992370454</v>
      </c>
      <c r="F488" s="3">
        <f t="shared" si="216"/>
        <v>21918994.5</v>
      </c>
      <c r="G488">
        <v>2063494</v>
      </c>
      <c r="H488">
        <v>14612663</v>
      </c>
      <c r="I488" s="3">
        <f t="shared" si="217"/>
        <v>29225326</v>
      </c>
      <c r="J488">
        <v>3864432.7070309999</v>
      </c>
      <c r="K488" s="12">
        <f t="shared" si="218"/>
        <v>30915461.656248</v>
      </c>
      <c r="L488" s="6">
        <f t="shared" si="219"/>
        <v>216.621836</v>
      </c>
      <c r="M488" s="6">
        <f t="shared" si="220"/>
        <v>5242880</v>
      </c>
      <c r="N488" s="13">
        <f t="shared" si="221"/>
        <v>0.94533040861427908</v>
      </c>
      <c r="O488" s="13">
        <f t="shared" si="236"/>
        <v>1.3333333333333333</v>
      </c>
      <c r="P488" s="7">
        <f t="shared" si="222"/>
        <v>0</v>
      </c>
      <c r="Q488" s="7">
        <f t="shared" si="223"/>
        <v>7.2470219356501088E-3</v>
      </c>
      <c r="R488" s="6">
        <f t="shared" si="224"/>
        <v>7.2470219356501088E-3</v>
      </c>
      <c r="S488">
        <f t="shared" si="225"/>
        <v>7.2470219356501088E-3</v>
      </c>
      <c r="T488" s="1">
        <f t="shared" si="226"/>
        <v>0</v>
      </c>
      <c r="U488" s="1">
        <f t="shared" si="227"/>
        <v>0.43964460430484853</v>
      </c>
      <c r="V488" s="1">
        <f t="shared" si="228"/>
        <v>1.9651686345119375</v>
      </c>
      <c r="W488">
        <f t="shared" si="229"/>
        <v>2.4048132388167858</v>
      </c>
      <c r="X488" s="6">
        <v>8.9720000000000008E-3</v>
      </c>
      <c r="Y488" s="6">
        <v>2.4738970588266964</v>
      </c>
      <c r="Z488" s="3">
        <f t="shared" si="230"/>
        <v>3.2573925546143556</v>
      </c>
      <c r="AA488" s="3">
        <f t="shared" si="231"/>
        <v>27.566171784438694</v>
      </c>
      <c r="AB488">
        <f t="shared" si="232"/>
        <v>19.226237899575256</v>
      </c>
      <c r="AC488" s="6">
        <f t="shared" si="235"/>
        <v>19.226237899575256</v>
      </c>
      <c r="AD488">
        <f t="shared" si="233"/>
        <v>2.7925098889391649</v>
      </c>
    </row>
    <row r="489" spans="4:30">
      <c r="D489" s="6">
        <f t="shared" si="234"/>
        <v>217107456</v>
      </c>
      <c r="E489" s="3">
        <f t="shared" si="215"/>
        <v>1.0459239309919623</v>
      </c>
      <c r="F489" s="3">
        <f t="shared" si="216"/>
        <v>27102582</v>
      </c>
      <c r="G489">
        <v>14340</v>
      </c>
      <c r="H489">
        <v>18068388</v>
      </c>
      <c r="I489" s="3">
        <f t="shared" si="217"/>
        <v>36136776</v>
      </c>
      <c r="J489">
        <v>3543404.8881839998</v>
      </c>
      <c r="K489" s="12">
        <f t="shared" si="218"/>
        <v>28347239.105471998</v>
      </c>
      <c r="L489" s="6">
        <f t="shared" si="219"/>
        <v>217.10745600000001</v>
      </c>
      <c r="M489" s="6">
        <f t="shared" si="220"/>
        <v>5242880</v>
      </c>
      <c r="N489" s="13">
        <f t="shared" si="221"/>
        <v>1.274789966865745</v>
      </c>
      <c r="O489" s="13">
        <f t="shared" si="236"/>
        <v>1.3333333333333333</v>
      </c>
      <c r="P489" s="7">
        <f t="shared" si="222"/>
        <v>0</v>
      </c>
      <c r="Q489" s="7">
        <f t="shared" si="223"/>
        <v>6.644994206999209E-3</v>
      </c>
      <c r="R489" s="6">
        <f t="shared" si="224"/>
        <v>6.644994206999209E-3</v>
      </c>
      <c r="S489">
        <f t="shared" si="225"/>
        <v>6.644994206999209E-3</v>
      </c>
      <c r="T489" s="1">
        <f t="shared" si="226"/>
        <v>0</v>
      </c>
      <c r="U489" s="1">
        <f t="shared" si="227"/>
        <v>0.40312225831314596</v>
      </c>
      <c r="V489" s="1">
        <f t="shared" si="228"/>
        <v>1.1413836106154376</v>
      </c>
      <c r="W489">
        <f t="shared" si="229"/>
        <v>1.5445058689285835</v>
      </c>
      <c r="X489" s="6">
        <v>5.2110000000000004E-3</v>
      </c>
      <c r="Y489" s="6">
        <v>1.5175589999988421</v>
      </c>
      <c r="Z489" s="3">
        <f t="shared" si="230"/>
        <v>6.9347104202648238</v>
      </c>
      <c r="AA489" s="3">
        <f t="shared" si="231"/>
        <v>43.519077498325842</v>
      </c>
      <c r="AB489">
        <f t="shared" si="232"/>
        <v>27.518599251567998</v>
      </c>
      <c r="AC489" s="6">
        <f t="shared" si="235"/>
        <v>27.518599251567998</v>
      </c>
      <c r="AD489">
        <f t="shared" si="233"/>
        <v>1.7756719132344752</v>
      </c>
    </row>
    <row r="490" spans="4:30">
      <c r="D490" s="6">
        <f t="shared" si="234"/>
        <v>220680600</v>
      </c>
      <c r="E490" s="3">
        <f t="shared" si="215"/>
        <v>1.1014151776451522</v>
      </c>
      <c r="F490" s="3">
        <f t="shared" si="216"/>
        <v>26326012.5</v>
      </c>
      <c r="G490">
        <v>503625</v>
      </c>
      <c r="H490">
        <v>17550675</v>
      </c>
      <c r="I490" s="3">
        <f t="shared" si="217"/>
        <v>35101350</v>
      </c>
      <c r="J490">
        <v>3624483.7167969998</v>
      </c>
      <c r="K490" s="12">
        <f t="shared" si="218"/>
        <v>28995869.734375998</v>
      </c>
      <c r="L490" s="6">
        <f t="shared" si="219"/>
        <v>220.6806</v>
      </c>
      <c r="M490" s="6">
        <f t="shared" si="220"/>
        <v>5242880</v>
      </c>
      <c r="N490" s="13">
        <f t="shared" si="221"/>
        <v>1.2105637913797653</v>
      </c>
      <c r="O490" s="13">
        <f t="shared" si="236"/>
        <v>1.3333333333333333</v>
      </c>
      <c r="P490" s="7">
        <f t="shared" si="222"/>
        <v>0</v>
      </c>
      <c r="Q490" s="7">
        <f t="shared" si="223"/>
        <v>6.7970424101950304E-3</v>
      </c>
      <c r="R490" s="6">
        <f t="shared" si="224"/>
        <v>6.7970424101950304E-3</v>
      </c>
      <c r="S490">
        <f t="shared" si="225"/>
        <v>6.7970424101950304E-3</v>
      </c>
      <c r="T490" s="1">
        <f t="shared" si="226"/>
        <v>0</v>
      </c>
      <c r="U490" s="1">
        <f t="shared" si="227"/>
        <v>0.41234634687295152</v>
      </c>
      <c r="V490" s="1">
        <f t="shared" si="228"/>
        <v>1.01193480733896</v>
      </c>
      <c r="W490">
        <f t="shared" si="229"/>
        <v>1.4242811542119116</v>
      </c>
      <c r="X490" s="6">
        <v>4.62E-3</v>
      </c>
      <c r="Y490" s="6">
        <v>1.4070074117668798</v>
      </c>
      <c r="Z490" s="3">
        <f t="shared" si="230"/>
        <v>7.5976948051948048</v>
      </c>
      <c r="AA490" s="3">
        <f t="shared" si="231"/>
        <v>50.209298241343717</v>
      </c>
      <c r="AB490">
        <f t="shared" si="232"/>
        <v>47.122130090801519</v>
      </c>
      <c r="AC490" s="6">
        <f t="shared" si="235"/>
        <v>47.122130090801519</v>
      </c>
      <c r="AD490">
        <f t="shared" si="233"/>
        <v>1.2276937776283563</v>
      </c>
    </row>
    <row r="491" spans="4:30">
      <c r="D491" s="6">
        <f t="shared" si="234"/>
        <v>220680600</v>
      </c>
      <c r="E491" s="3">
        <f t="shared" si="215"/>
        <v>1.1012197963154504</v>
      </c>
      <c r="F491" s="3">
        <f t="shared" si="216"/>
        <v>26326012.5</v>
      </c>
      <c r="G491">
        <v>503625</v>
      </c>
      <c r="H491">
        <v>17550675</v>
      </c>
      <c r="I491" s="3">
        <f t="shared" si="217"/>
        <v>35101350</v>
      </c>
      <c r="J491">
        <v>3623840.765381</v>
      </c>
      <c r="K491" s="12">
        <f t="shared" si="218"/>
        <v>28990726.123048</v>
      </c>
      <c r="L491" s="6">
        <f t="shared" si="219"/>
        <v>220.6806</v>
      </c>
      <c r="M491" s="6">
        <f t="shared" si="220"/>
        <v>5242880</v>
      </c>
      <c r="N491" s="13">
        <f t="shared" si="221"/>
        <v>1.2107785728103573</v>
      </c>
      <c r="O491" s="13">
        <f t="shared" si="236"/>
        <v>1.3333333333333333</v>
      </c>
      <c r="P491" s="7">
        <f t="shared" si="222"/>
        <v>0</v>
      </c>
      <c r="Q491" s="7">
        <f t="shared" si="223"/>
        <v>6.7958366748727848E-3</v>
      </c>
      <c r="R491" s="6">
        <f t="shared" si="224"/>
        <v>6.7958366748727848E-3</v>
      </c>
      <c r="S491">
        <f t="shared" si="225"/>
        <v>6.7958366748727848E-3</v>
      </c>
      <c r="T491" s="1">
        <f t="shared" si="226"/>
        <v>0</v>
      </c>
      <c r="U491" s="1">
        <f t="shared" si="227"/>
        <v>0.41227320027102982</v>
      </c>
      <c r="V491" s="1">
        <f t="shared" si="228"/>
        <v>1.0150012764521086</v>
      </c>
      <c r="W491">
        <f t="shared" si="229"/>
        <v>1.4272744767231385</v>
      </c>
      <c r="X491" s="6">
        <v>4.6340000000000001E-3</v>
      </c>
      <c r="Y491" s="6">
        <v>1.4115436588238022</v>
      </c>
      <c r="Z491" s="3">
        <f t="shared" si="230"/>
        <v>7.5747410444540346</v>
      </c>
      <c r="AA491" s="3">
        <f t="shared" si="231"/>
        <v>50.048728740695722</v>
      </c>
      <c r="AB491">
        <f t="shared" si="232"/>
        <v>46.651633035666478</v>
      </c>
      <c r="AC491" s="6">
        <f t="shared" si="235"/>
        <v>46.651633035666478</v>
      </c>
      <c r="AD491">
        <f t="shared" si="233"/>
        <v>1.1144407614316592</v>
      </c>
    </row>
    <row r="492" spans="4:30">
      <c r="D492" s="6">
        <f t="shared" si="234"/>
        <v>220680600</v>
      </c>
      <c r="E492" s="3">
        <f t="shared" si="215"/>
        <v>1.1014402091045121</v>
      </c>
      <c r="F492" s="3">
        <f t="shared" si="216"/>
        <v>26326012.5</v>
      </c>
      <c r="G492">
        <v>503625</v>
      </c>
      <c r="H492">
        <v>17550675</v>
      </c>
      <c r="I492" s="3">
        <f t="shared" si="217"/>
        <v>35101350</v>
      </c>
      <c r="J492">
        <v>3624566.0891109998</v>
      </c>
      <c r="K492" s="12">
        <f t="shared" si="218"/>
        <v>28996528.712887999</v>
      </c>
      <c r="L492" s="6">
        <f t="shared" si="219"/>
        <v>220.6806</v>
      </c>
      <c r="M492" s="6">
        <f t="shared" si="220"/>
        <v>5242880</v>
      </c>
      <c r="N492" s="13">
        <f t="shared" si="221"/>
        <v>1.2105362799650776</v>
      </c>
      <c r="O492" s="13">
        <f t="shared" si="236"/>
        <v>1.3333333333333333</v>
      </c>
      <c r="P492" s="7">
        <f t="shared" si="222"/>
        <v>0</v>
      </c>
      <c r="Q492" s="7">
        <f t="shared" si="223"/>
        <v>6.7971968840885369E-3</v>
      </c>
      <c r="R492" s="6">
        <f t="shared" si="224"/>
        <v>6.7971968840885369E-3</v>
      </c>
      <c r="S492">
        <f t="shared" si="225"/>
        <v>6.7971968840885369E-3</v>
      </c>
      <c r="T492" s="1">
        <f t="shared" si="226"/>
        <v>0</v>
      </c>
      <c r="U492" s="1">
        <f t="shared" si="227"/>
        <v>0.4123557181173591</v>
      </c>
      <c r="V492" s="1">
        <f t="shared" si="228"/>
        <v>1.0134680418955344</v>
      </c>
      <c r="W492">
        <f t="shared" si="229"/>
        <v>1.4258237600128936</v>
      </c>
      <c r="X492" s="6">
        <v>4.627E-3</v>
      </c>
      <c r="Y492" s="6">
        <v>1.40999149375</v>
      </c>
      <c r="Z492" s="3">
        <f t="shared" si="230"/>
        <v>7.5862005619191706</v>
      </c>
      <c r="AA492" s="3">
        <f t="shared" si="231"/>
        <v>50.134477999374106</v>
      </c>
      <c r="AB492">
        <f t="shared" si="232"/>
        <v>46.902893539843028</v>
      </c>
      <c r="AC492" s="6">
        <f t="shared" si="235"/>
        <v>46.902893539843028</v>
      </c>
      <c r="AD492">
        <f t="shared" si="233"/>
        <v>1.1228625373324939</v>
      </c>
    </row>
    <row r="493" spans="4:30">
      <c r="D493" s="6">
        <f t="shared" si="234"/>
        <v>220680600</v>
      </c>
      <c r="E493" s="3">
        <f t="shared" si="215"/>
        <v>1.1016426042760559</v>
      </c>
      <c r="F493" s="3">
        <f t="shared" si="216"/>
        <v>26326012.5</v>
      </c>
      <c r="G493">
        <v>503625</v>
      </c>
      <c r="H493">
        <v>17550675</v>
      </c>
      <c r="I493" s="3">
        <f t="shared" si="217"/>
        <v>35101350</v>
      </c>
      <c r="J493">
        <v>3625232.1213380001</v>
      </c>
      <c r="K493" s="12">
        <f t="shared" si="218"/>
        <v>29001856.970704</v>
      </c>
      <c r="L493" s="6">
        <f t="shared" si="219"/>
        <v>220.6806</v>
      </c>
      <c r="M493" s="6">
        <f t="shared" si="220"/>
        <v>5242880</v>
      </c>
      <c r="N493" s="13">
        <f t="shared" si="221"/>
        <v>1.2103138787098136</v>
      </c>
      <c r="O493" s="13">
        <f t="shared" si="236"/>
        <v>1.3333333333333333</v>
      </c>
      <c r="P493" s="7">
        <f t="shared" si="222"/>
        <v>0</v>
      </c>
      <c r="Q493" s="7">
        <f t="shared" si="223"/>
        <v>6.7984459031619282E-3</v>
      </c>
      <c r="R493" s="6">
        <f t="shared" si="224"/>
        <v>6.7984459031619282E-3</v>
      </c>
      <c r="S493">
        <f t="shared" si="225"/>
        <v>6.7984459031619282E-3</v>
      </c>
      <c r="T493" s="1">
        <f t="shared" si="226"/>
        <v>0</v>
      </c>
      <c r="U493" s="1">
        <f t="shared" si="227"/>
        <v>0.41243149055204559</v>
      </c>
      <c r="V493" s="1">
        <f t="shared" si="228"/>
        <v>1.0051447685884174</v>
      </c>
      <c r="W493">
        <f t="shared" si="229"/>
        <v>1.417576259140463</v>
      </c>
      <c r="X493" s="6">
        <v>4.5890000000000002E-3</v>
      </c>
      <c r="Y493" s="6">
        <v>1.3990241352924981</v>
      </c>
      <c r="Z493" s="3">
        <f t="shared" si="230"/>
        <v>7.6490193942035303</v>
      </c>
      <c r="AA493" s="3">
        <f t="shared" si="231"/>
        <v>50.558913873530614</v>
      </c>
      <c r="AB493">
        <f t="shared" si="232"/>
        <v>48.146565769490692</v>
      </c>
      <c r="AC493" s="6">
        <f t="shared" si="235"/>
        <v>48.146565769490692</v>
      </c>
      <c r="AD493">
        <f t="shared" si="233"/>
        <v>1.3260760397165092</v>
      </c>
    </row>
    <row r="494" spans="4:30">
      <c r="D494" s="6">
        <f t="shared" si="234"/>
        <v>220680600</v>
      </c>
      <c r="E494" s="3">
        <f t="shared" si="215"/>
        <v>1.1014454860118297</v>
      </c>
      <c r="F494" s="3">
        <f t="shared" si="216"/>
        <v>26326012.5</v>
      </c>
      <c r="G494">
        <v>503625</v>
      </c>
      <c r="H494">
        <v>17550675</v>
      </c>
      <c r="I494" s="3">
        <f t="shared" si="217"/>
        <v>35101350</v>
      </c>
      <c r="J494">
        <v>3624583.4541020002</v>
      </c>
      <c r="K494" s="12">
        <f t="shared" si="218"/>
        <v>28996667.632816002</v>
      </c>
      <c r="L494" s="6">
        <f t="shared" si="219"/>
        <v>220.6806</v>
      </c>
      <c r="M494" s="6">
        <f t="shared" si="220"/>
        <v>5242880</v>
      </c>
      <c r="N494" s="13">
        <f t="shared" si="221"/>
        <v>1.210530480415454</v>
      </c>
      <c r="O494" s="13">
        <f t="shared" si="236"/>
        <v>1.3333333333333333</v>
      </c>
      <c r="P494" s="7">
        <f t="shared" si="222"/>
        <v>0</v>
      </c>
      <c r="Q494" s="7">
        <f t="shared" si="223"/>
        <v>6.7972294488865895E-3</v>
      </c>
      <c r="R494" s="6">
        <f t="shared" si="224"/>
        <v>6.7972294488865895E-3</v>
      </c>
      <c r="S494">
        <f t="shared" si="225"/>
        <v>6.7972294488865895E-3</v>
      </c>
      <c r="T494" s="1">
        <f t="shared" si="226"/>
        <v>0</v>
      </c>
      <c r="U494" s="1">
        <f t="shared" si="227"/>
        <v>0.41235769367889058</v>
      </c>
      <c r="V494" s="1">
        <f t="shared" si="228"/>
        <v>1.0158774104844366</v>
      </c>
      <c r="W494">
        <f t="shared" si="229"/>
        <v>1.4282351041633272</v>
      </c>
      <c r="X494" s="6">
        <v>4.6379999999999998E-3</v>
      </c>
      <c r="Y494" s="6">
        <v>1.414753694119284</v>
      </c>
      <c r="Z494" s="3">
        <f t="shared" si="230"/>
        <v>7.5682082794307899</v>
      </c>
      <c r="AA494" s="3">
        <f t="shared" si="231"/>
        <v>50.01581307945839</v>
      </c>
      <c r="AB494">
        <f t="shared" si="232"/>
        <v>46.555184322694906</v>
      </c>
      <c r="AC494" s="6">
        <f t="shared" si="235"/>
        <v>46.555184322694906</v>
      </c>
      <c r="AD494">
        <f t="shared" si="233"/>
        <v>0.95291569833544232</v>
      </c>
    </row>
    <row r="495" spans="4:30">
      <c r="D495" s="6">
        <f t="shared" si="234"/>
        <v>220680600</v>
      </c>
      <c r="E495" s="3">
        <f t="shared" si="215"/>
        <v>1.1016010067247366</v>
      </c>
      <c r="F495" s="3">
        <f t="shared" si="216"/>
        <v>26326012.5</v>
      </c>
      <c r="G495">
        <v>503625</v>
      </c>
      <c r="H495">
        <v>17550675</v>
      </c>
      <c r="I495" s="3">
        <f t="shared" si="217"/>
        <v>35101350</v>
      </c>
      <c r="J495">
        <v>3625095.234131</v>
      </c>
      <c r="K495" s="12">
        <f t="shared" si="218"/>
        <v>29000761.873048</v>
      </c>
      <c r="L495" s="6">
        <f t="shared" si="219"/>
        <v>220.6806</v>
      </c>
      <c r="M495" s="6">
        <f t="shared" si="220"/>
        <v>5242880</v>
      </c>
      <c r="N495" s="13">
        <f t="shared" si="221"/>
        <v>1.2103595813674679</v>
      </c>
      <c r="O495" s="13">
        <f t="shared" si="236"/>
        <v>1.3333333333333333</v>
      </c>
      <c r="P495" s="7">
        <f t="shared" si="222"/>
        <v>0</v>
      </c>
      <c r="Q495" s="7">
        <f t="shared" si="223"/>
        <v>6.7981891967661785E-3</v>
      </c>
      <c r="R495" s="6">
        <f t="shared" si="224"/>
        <v>6.7981891967661785E-3</v>
      </c>
      <c r="S495">
        <f t="shared" si="225"/>
        <v>6.7981891967661785E-3</v>
      </c>
      <c r="T495" s="1">
        <f t="shared" si="226"/>
        <v>0</v>
      </c>
      <c r="U495" s="1">
        <f t="shared" si="227"/>
        <v>0.41241591731619998</v>
      </c>
      <c r="V495" s="1">
        <f t="shared" si="228"/>
        <v>1.0084302712096476</v>
      </c>
      <c r="W495">
        <f t="shared" si="229"/>
        <v>1.4208461885258474</v>
      </c>
      <c r="X495" s="6">
        <v>4.6039999999999996E-3</v>
      </c>
      <c r="Y495" s="6">
        <v>1.4077407058807279</v>
      </c>
      <c r="Z495" s="3">
        <f t="shared" si="230"/>
        <v>7.624098609904431</v>
      </c>
      <c r="AA495" s="3">
        <f t="shared" si="231"/>
        <v>50.392288224236317</v>
      </c>
      <c r="AB495">
        <f t="shared" si="232"/>
        <v>47.658323126980434</v>
      </c>
      <c r="AC495" s="6">
        <f t="shared" si="235"/>
        <v>47.658323126980434</v>
      </c>
      <c r="AD495">
        <f t="shared" si="233"/>
        <v>0.93095856292088675</v>
      </c>
    </row>
    <row r="496" spans="4:30">
      <c r="D496" s="6">
        <f t="shared" si="234"/>
        <v>221163600</v>
      </c>
      <c r="E496" s="3">
        <f t="shared" si="215"/>
        <v>1.1021493178690129</v>
      </c>
      <c r="F496" s="3">
        <f t="shared" si="216"/>
        <v>26383312.5</v>
      </c>
      <c r="G496">
        <v>504855</v>
      </c>
      <c r="H496">
        <v>17588875</v>
      </c>
      <c r="I496" s="3">
        <f t="shared" si="217"/>
        <v>35177750</v>
      </c>
      <c r="J496">
        <v>3634793.734375</v>
      </c>
      <c r="K496" s="12">
        <f t="shared" si="218"/>
        <v>29078349.875</v>
      </c>
      <c r="L496" s="6">
        <f t="shared" si="219"/>
        <v>221.1636</v>
      </c>
      <c r="M496" s="6">
        <f t="shared" si="220"/>
        <v>5242880</v>
      </c>
      <c r="N496" s="13">
        <f t="shared" si="221"/>
        <v>1.2097574364164294</v>
      </c>
      <c r="O496" s="13">
        <f t="shared" si="236"/>
        <v>1.3333333333333333</v>
      </c>
      <c r="P496" s="7">
        <f t="shared" si="222"/>
        <v>0</v>
      </c>
      <c r="Q496" s="7">
        <f t="shared" si="223"/>
        <v>6.8163769229706737E-3</v>
      </c>
      <c r="R496" s="6">
        <f t="shared" si="224"/>
        <v>6.8163769229706737E-3</v>
      </c>
      <c r="S496">
        <f t="shared" si="225"/>
        <v>6.8163769229706737E-3</v>
      </c>
      <c r="T496" s="1">
        <f t="shared" si="226"/>
        <v>0</v>
      </c>
      <c r="U496" s="1">
        <f t="shared" si="227"/>
        <v>0.41351928581175329</v>
      </c>
      <c r="V496" s="1">
        <f t="shared" si="228"/>
        <v>1.0086493047177296</v>
      </c>
      <c r="W496">
        <f t="shared" si="229"/>
        <v>1.422168590529483</v>
      </c>
      <c r="X496" s="6">
        <v>4.6049999999999997E-3</v>
      </c>
      <c r="Y496" s="6">
        <v>1.3975311562499999</v>
      </c>
      <c r="Z496" s="3">
        <f t="shared" si="230"/>
        <v>7.6390336590662331</v>
      </c>
      <c r="AA496" s="3">
        <f t="shared" si="231"/>
        <v>50.516134419109662</v>
      </c>
      <c r="AB496">
        <f t="shared" si="232"/>
        <v>48.021214396757308</v>
      </c>
      <c r="AC496" s="6">
        <f t="shared" si="235"/>
        <v>48.021214396757308</v>
      </c>
      <c r="AD496">
        <f t="shared" si="233"/>
        <v>1.7629255826820185</v>
      </c>
    </row>
    <row r="497" spans="4:30">
      <c r="D497" s="6">
        <f t="shared" si="234"/>
        <v>221163600</v>
      </c>
      <c r="E497" s="3">
        <f t="shared" si="215"/>
        <v>1.102349505072951</v>
      </c>
      <c r="F497" s="3">
        <f t="shared" si="216"/>
        <v>26383312.5</v>
      </c>
      <c r="G497">
        <v>504855</v>
      </c>
      <c r="H497">
        <v>17588875</v>
      </c>
      <c r="I497" s="3">
        <f t="shared" si="217"/>
        <v>35177750</v>
      </c>
      <c r="J497">
        <v>3635453.93457</v>
      </c>
      <c r="K497" s="12">
        <f t="shared" si="218"/>
        <v>29083631.47656</v>
      </c>
      <c r="L497" s="6">
        <f t="shared" si="219"/>
        <v>221.1636</v>
      </c>
      <c r="M497" s="6">
        <f t="shared" si="220"/>
        <v>5242880</v>
      </c>
      <c r="N497" s="13">
        <f t="shared" si="221"/>
        <v>1.2095377438801467</v>
      </c>
      <c r="O497" s="13">
        <f t="shared" si="236"/>
        <v>1.3333333333333333</v>
      </c>
      <c r="P497" s="7">
        <f t="shared" si="222"/>
        <v>0</v>
      </c>
      <c r="Q497" s="7">
        <f t="shared" si="223"/>
        <v>6.8176150051570657E-3</v>
      </c>
      <c r="R497" s="6">
        <f t="shared" si="224"/>
        <v>6.8176150051570657E-3</v>
      </c>
      <c r="S497">
        <f t="shared" si="225"/>
        <v>6.8176150051570657E-3</v>
      </c>
      <c r="T497" s="1">
        <f t="shared" si="226"/>
        <v>0</v>
      </c>
      <c r="U497" s="1">
        <f t="shared" si="227"/>
        <v>0.41359439475412529</v>
      </c>
      <c r="V497" s="1">
        <f t="shared" si="228"/>
        <v>1.0095254387500578</v>
      </c>
      <c r="W497">
        <f t="shared" si="229"/>
        <v>1.4231198335041833</v>
      </c>
      <c r="X497" s="6">
        <v>4.6090000000000002E-3</v>
      </c>
      <c r="Y497" s="6">
        <v>1.4005937647050692</v>
      </c>
      <c r="Z497" s="3">
        <f t="shared" si="230"/>
        <v>7.6324039921891949</v>
      </c>
      <c r="AA497" s="3">
        <f t="shared" si="231"/>
        <v>50.481460579839442</v>
      </c>
      <c r="AB497">
        <f t="shared" si="232"/>
        <v>47.919613910979933</v>
      </c>
      <c r="AC497" s="6">
        <f t="shared" si="235"/>
        <v>47.919613910979933</v>
      </c>
      <c r="AD497">
        <f t="shared" si="233"/>
        <v>1.6083227961433517</v>
      </c>
    </row>
    <row r="498" spans="4:30">
      <c r="D498" s="6">
        <f t="shared" si="234"/>
        <v>221163600</v>
      </c>
      <c r="E498" s="3">
        <f t="shared" si="215"/>
        <v>1.1020838319913013</v>
      </c>
      <c r="F498" s="3">
        <f t="shared" si="216"/>
        <v>26383312.5</v>
      </c>
      <c r="G498">
        <v>504855</v>
      </c>
      <c r="H498">
        <v>17588875</v>
      </c>
      <c r="I498" s="3">
        <f t="shared" si="217"/>
        <v>35177750</v>
      </c>
      <c r="J498">
        <v>3634577.7675780002</v>
      </c>
      <c r="K498" s="12">
        <f t="shared" si="218"/>
        <v>29076622.140624002</v>
      </c>
      <c r="L498" s="6">
        <f t="shared" si="219"/>
        <v>221.1636</v>
      </c>
      <c r="M498" s="6">
        <f t="shared" si="220"/>
        <v>5242880</v>
      </c>
      <c r="N498" s="13">
        <f t="shared" si="221"/>
        <v>1.2098293202652275</v>
      </c>
      <c r="O498" s="13">
        <f t="shared" si="236"/>
        <v>1.3333333333333333</v>
      </c>
      <c r="P498" s="7">
        <f t="shared" si="222"/>
        <v>0</v>
      </c>
      <c r="Q498" s="7">
        <f t="shared" si="223"/>
        <v>6.815971917570429E-3</v>
      </c>
      <c r="R498" s="6">
        <f t="shared" si="224"/>
        <v>6.815971917570429E-3</v>
      </c>
      <c r="S498">
        <f t="shared" si="225"/>
        <v>6.815971917570429E-3</v>
      </c>
      <c r="T498" s="1">
        <f t="shared" si="226"/>
        <v>0</v>
      </c>
      <c r="U498" s="1">
        <f t="shared" si="227"/>
        <v>0.4134947159345661</v>
      </c>
      <c r="V498" s="1">
        <f t="shared" si="228"/>
        <v>1.0136870754036165</v>
      </c>
      <c r="W498">
        <f t="shared" si="229"/>
        <v>1.4271817913381826</v>
      </c>
      <c r="X498" s="6">
        <v>4.6280000000000002E-3</v>
      </c>
      <c r="Y498" s="6">
        <v>1.4069120000000002</v>
      </c>
      <c r="Z498" s="3">
        <f t="shared" si="230"/>
        <v>7.6010695764909251</v>
      </c>
      <c r="AA498" s="3">
        <f t="shared" si="231"/>
        <v>50.262095316549697</v>
      </c>
      <c r="AB498">
        <f t="shared" si="232"/>
        <v>47.27683486539388</v>
      </c>
      <c r="AC498" s="6">
        <f t="shared" si="235"/>
        <v>47.27683486539388</v>
      </c>
      <c r="AD498">
        <f t="shared" si="233"/>
        <v>1.4407291527957971</v>
      </c>
    </row>
    <row r="499" spans="4:30">
      <c r="D499" s="6">
        <f t="shared" si="234"/>
        <v>221163600</v>
      </c>
      <c r="E499" s="3">
        <f t="shared" si="215"/>
        <v>1.1022579457332358</v>
      </c>
      <c r="F499" s="3">
        <f t="shared" si="216"/>
        <v>26383312.5</v>
      </c>
      <c r="G499">
        <v>504855</v>
      </c>
      <c r="H499">
        <v>17588875</v>
      </c>
      <c r="I499" s="3">
        <f t="shared" si="217"/>
        <v>35177750</v>
      </c>
      <c r="J499">
        <v>3635151.9797359998</v>
      </c>
      <c r="K499" s="12">
        <f t="shared" si="218"/>
        <v>29081215.837887999</v>
      </c>
      <c r="L499" s="6">
        <f t="shared" si="219"/>
        <v>221.1636</v>
      </c>
      <c r="M499" s="6">
        <f t="shared" si="220"/>
        <v>5242880</v>
      </c>
      <c r="N499" s="13">
        <f t="shared" si="221"/>
        <v>1.2096382144438826</v>
      </c>
      <c r="O499" s="13">
        <f t="shared" si="236"/>
        <v>1.3333333333333333</v>
      </c>
      <c r="P499" s="7">
        <f t="shared" si="222"/>
        <v>0</v>
      </c>
      <c r="Q499" s="7">
        <f t="shared" si="223"/>
        <v>6.817048745249992E-3</v>
      </c>
      <c r="R499" s="6">
        <f t="shared" si="224"/>
        <v>6.817048745249992E-3</v>
      </c>
      <c r="S499">
        <f t="shared" si="225"/>
        <v>6.817048745249992E-3</v>
      </c>
      <c r="T499" s="1">
        <f t="shared" si="226"/>
        <v>0</v>
      </c>
      <c r="U499" s="1">
        <f t="shared" si="227"/>
        <v>0.41356004228286336</v>
      </c>
      <c r="V499" s="1">
        <f t="shared" si="228"/>
        <v>1.0104015727823858</v>
      </c>
      <c r="W499">
        <f t="shared" si="229"/>
        <v>1.4239616150652492</v>
      </c>
      <c r="X499" s="6">
        <v>4.6129999999999999E-3</v>
      </c>
      <c r="Y499" s="6">
        <v>1.4037630352943891</v>
      </c>
      <c r="Z499" s="3">
        <f t="shared" si="230"/>
        <v>7.6257858226750486</v>
      </c>
      <c r="AA499" s="3">
        <f t="shared" si="231"/>
        <v>50.433498093020589</v>
      </c>
      <c r="AB499">
        <f t="shared" si="232"/>
        <v>47.779075336006763</v>
      </c>
      <c r="AC499" s="6">
        <f t="shared" si="235"/>
        <v>47.779075336006763</v>
      </c>
      <c r="AD499">
        <f t="shared" si="233"/>
        <v>1.4388881358899879</v>
      </c>
    </row>
    <row r="500" spans="4:30">
      <c r="D500" s="6">
        <f t="shared" si="234"/>
        <v>221163600</v>
      </c>
      <c r="E500" s="3">
        <f t="shared" si="215"/>
        <v>1.1019152451656706</v>
      </c>
      <c r="F500" s="3">
        <f t="shared" si="216"/>
        <v>26383312.5</v>
      </c>
      <c r="G500">
        <v>504855</v>
      </c>
      <c r="H500">
        <v>17588875</v>
      </c>
      <c r="I500" s="3">
        <f t="shared" si="217"/>
        <v>35177750</v>
      </c>
      <c r="J500">
        <v>3634021.7827150002</v>
      </c>
      <c r="K500" s="12">
        <f t="shared" si="218"/>
        <v>29072174.261720002</v>
      </c>
      <c r="L500" s="6">
        <f t="shared" si="219"/>
        <v>221.1636</v>
      </c>
      <c r="M500" s="6">
        <f t="shared" si="220"/>
        <v>5242880</v>
      </c>
      <c r="N500" s="13">
        <f t="shared" si="221"/>
        <v>1.2100144173364891</v>
      </c>
      <c r="O500" s="13">
        <f t="shared" si="236"/>
        <v>1.3333333333333333</v>
      </c>
      <c r="P500" s="7">
        <f t="shared" si="222"/>
        <v>0</v>
      </c>
      <c r="Q500" s="7">
        <f t="shared" si="223"/>
        <v>6.8149292717790506E-3</v>
      </c>
      <c r="R500" s="6">
        <f t="shared" si="224"/>
        <v>6.8149292717790506E-3</v>
      </c>
      <c r="S500">
        <f t="shared" si="225"/>
        <v>6.8149292717790506E-3</v>
      </c>
      <c r="T500" s="1">
        <f t="shared" si="226"/>
        <v>0</v>
      </c>
      <c r="U500" s="1">
        <f t="shared" si="227"/>
        <v>0.41343146324946994</v>
      </c>
      <c r="V500" s="1">
        <f t="shared" si="228"/>
        <v>1.0165345110086828</v>
      </c>
      <c r="W500">
        <f t="shared" si="229"/>
        <v>1.4299659742581527</v>
      </c>
      <c r="X500" s="6">
        <v>4.6410000000000002E-3</v>
      </c>
      <c r="Y500" s="6">
        <v>1.4152047000016381</v>
      </c>
      <c r="Z500" s="3">
        <f t="shared" si="230"/>
        <v>7.5797780650721824</v>
      </c>
      <c r="AA500" s="3">
        <f t="shared" si="231"/>
        <v>50.113638029252321</v>
      </c>
      <c r="AB500">
        <f t="shared" si="232"/>
        <v>46.841828739044395</v>
      </c>
      <c r="AC500" s="6">
        <f t="shared" si="235"/>
        <v>46.841828739044395</v>
      </c>
      <c r="AD500">
        <f t="shared" si="233"/>
        <v>1.0430487021769745</v>
      </c>
    </row>
    <row r="501" spans="4:30">
      <c r="D501" s="6">
        <f t="shared" si="234"/>
        <v>221163600</v>
      </c>
      <c r="E501" s="3">
        <f t="shared" si="215"/>
        <v>1.1020876254491547</v>
      </c>
      <c r="F501" s="3">
        <f t="shared" si="216"/>
        <v>26383312.5</v>
      </c>
      <c r="G501">
        <v>504855</v>
      </c>
      <c r="H501">
        <v>17588875</v>
      </c>
      <c r="I501" s="3">
        <f t="shared" si="217"/>
        <v>35177750</v>
      </c>
      <c r="J501">
        <v>3634590.278076</v>
      </c>
      <c r="K501" s="12">
        <f t="shared" si="218"/>
        <v>29076722.224608</v>
      </c>
      <c r="L501" s="6">
        <f t="shared" si="219"/>
        <v>221.1636</v>
      </c>
      <c r="M501" s="6">
        <f t="shared" si="220"/>
        <v>5242880</v>
      </c>
      <c r="N501" s="13">
        <f t="shared" si="221"/>
        <v>1.2098251559533977</v>
      </c>
      <c r="O501" s="13">
        <f t="shared" si="236"/>
        <v>1.3333333333333333</v>
      </c>
      <c r="P501" s="7">
        <f t="shared" si="222"/>
        <v>0</v>
      </c>
      <c r="Q501" s="7">
        <f t="shared" si="223"/>
        <v>6.8159953786733401E-3</v>
      </c>
      <c r="R501" s="6">
        <f t="shared" si="224"/>
        <v>6.8159953786733401E-3</v>
      </c>
      <c r="S501">
        <f t="shared" si="225"/>
        <v>6.8159953786733401E-3</v>
      </c>
      <c r="T501" s="1">
        <f t="shared" si="226"/>
        <v>0</v>
      </c>
      <c r="U501" s="1">
        <f t="shared" si="227"/>
        <v>0.4134961392153837</v>
      </c>
      <c r="V501" s="1">
        <f t="shared" si="228"/>
        <v>1.0154393434682727</v>
      </c>
      <c r="W501">
        <f t="shared" si="229"/>
        <v>1.4289354826836564</v>
      </c>
      <c r="X501" s="6">
        <v>4.6360000000000004E-3</v>
      </c>
      <c r="Y501" s="6">
        <v>1.4147708470574603</v>
      </c>
      <c r="Z501" s="3">
        <f t="shared" si="230"/>
        <v>7.587952976704055</v>
      </c>
      <c r="AA501" s="3">
        <f t="shared" si="231"/>
        <v>50.175534468693698</v>
      </c>
      <c r="AB501">
        <f t="shared" si="232"/>
        <v>47.023196261288604</v>
      </c>
      <c r="AC501" s="6">
        <f t="shared" si="235"/>
        <v>47.023196261288604</v>
      </c>
      <c r="AD501">
        <f t="shared" si="233"/>
        <v>1.0011964591761833</v>
      </c>
    </row>
    <row r="502" spans="4:30">
      <c r="D502" s="6">
        <f t="shared" si="234"/>
        <v>221163600</v>
      </c>
      <c r="E502" s="3">
        <f t="shared" si="215"/>
        <v>1.1021788908946137</v>
      </c>
      <c r="F502" s="3">
        <f t="shared" si="216"/>
        <v>26383312.5</v>
      </c>
      <c r="G502">
        <v>504855</v>
      </c>
      <c r="H502">
        <v>17588875</v>
      </c>
      <c r="I502" s="3">
        <f t="shared" si="217"/>
        <v>35177750</v>
      </c>
      <c r="J502">
        <v>3634891.2636719998</v>
      </c>
      <c r="K502" s="12">
        <f t="shared" si="218"/>
        <v>29079130.109375998</v>
      </c>
      <c r="L502" s="6">
        <f t="shared" si="219"/>
        <v>221.1636</v>
      </c>
      <c r="M502" s="6">
        <f t="shared" si="220"/>
        <v>5242880</v>
      </c>
      <c r="N502" s="13">
        <f t="shared" si="221"/>
        <v>1.2097249769056062</v>
      </c>
      <c r="O502" s="13">
        <f t="shared" si="236"/>
        <v>1.3333333333333333</v>
      </c>
      <c r="P502" s="7">
        <f t="shared" si="222"/>
        <v>0</v>
      </c>
      <c r="Q502" s="7">
        <f t="shared" si="223"/>
        <v>6.8165598209555291E-3</v>
      </c>
      <c r="R502" s="6">
        <f t="shared" si="224"/>
        <v>6.8165598209555291E-3</v>
      </c>
      <c r="S502">
        <f t="shared" si="225"/>
        <v>6.8165598209555291E-3</v>
      </c>
      <c r="T502" s="1">
        <f t="shared" si="226"/>
        <v>0</v>
      </c>
      <c r="U502" s="1">
        <f t="shared" si="227"/>
        <v>0.41353038141942416</v>
      </c>
      <c r="V502" s="1">
        <f t="shared" si="228"/>
        <v>1.0106206062904679</v>
      </c>
      <c r="W502">
        <f t="shared" si="229"/>
        <v>1.4241509877098921</v>
      </c>
      <c r="X502" s="6">
        <v>4.614E-3</v>
      </c>
      <c r="Y502" s="6">
        <v>1.408138517646516</v>
      </c>
      <c r="Z502" s="3">
        <f t="shared" si="230"/>
        <v>7.6241330732553099</v>
      </c>
      <c r="AA502" s="3">
        <f t="shared" si="231"/>
        <v>50.41895120828088</v>
      </c>
      <c r="AB502">
        <f t="shared" si="232"/>
        <v>47.736450389153205</v>
      </c>
      <c r="AC502" s="6">
        <f t="shared" si="235"/>
        <v>47.736450389153205</v>
      </c>
      <c r="AD502">
        <f t="shared" si="233"/>
        <v>1.1371374238195322</v>
      </c>
    </row>
    <row r="503" spans="4:30">
      <c r="D503" s="6">
        <f t="shared" si="234"/>
        <v>221163600</v>
      </c>
      <c r="E503" s="3">
        <f t="shared" si="215"/>
        <v>1.1023838774598147</v>
      </c>
      <c r="F503" s="3">
        <f t="shared" si="216"/>
        <v>26383312.5</v>
      </c>
      <c r="G503">
        <v>504855</v>
      </c>
      <c r="H503">
        <v>17588875</v>
      </c>
      <c r="I503" s="3">
        <f t="shared" si="217"/>
        <v>35177750</v>
      </c>
      <c r="J503">
        <v>3635567.2917479998</v>
      </c>
      <c r="K503" s="12">
        <f t="shared" si="218"/>
        <v>29084538.333983999</v>
      </c>
      <c r="L503" s="6">
        <f t="shared" si="219"/>
        <v>221.1636</v>
      </c>
      <c r="M503" s="6">
        <f t="shared" si="220"/>
        <v>5242880</v>
      </c>
      <c r="N503" s="13">
        <f t="shared" si="221"/>
        <v>1.2095000304301324</v>
      </c>
      <c r="O503" s="13">
        <f t="shared" si="236"/>
        <v>1.3333333333333333</v>
      </c>
      <c r="P503" s="7">
        <f t="shared" si="222"/>
        <v>0</v>
      </c>
      <c r="Q503" s="7">
        <f t="shared" si="223"/>
        <v>6.8178275853771932E-3</v>
      </c>
      <c r="R503" s="6">
        <f t="shared" si="224"/>
        <v>6.8178275853771932E-3</v>
      </c>
      <c r="S503">
        <f t="shared" si="225"/>
        <v>6.8178275853771932E-3</v>
      </c>
      <c r="T503" s="1">
        <f t="shared" si="226"/>
        <v>0</v>
      </c>
      <c r="U503" s="1">
        <f t="shared" si="227"/>
        <v>0.41360729105105815</v>
      </c>
      <c r="V503" s="1">
        <f t="shared" si="228"/>
        <v>1.0071160701611555</v>
      </c>
      <c r="W503">
        <f t="shared" si="229"/>
        <v>1.4207233612122137</v>
      </c>
      <c r="X503" s="6">
        <v>4.5979999999999997E-3</v>
      </c>
      <c r="Y503" s="6">
        <v>1.4040855124999998</v>
      </c>
      <c r="Z503" s="3">
        <f t="shared" si="230"/>
        <v>7.650663331883429</v>
      </c>
      <c r="AA503" s="3">
        <f t="shared" si="231"/>
        <v>50.603807453647676</v>
      </c>
      <c r="AB503">
        <f t="shared" si="232"/>
        <v>48.278111904680159</v>
      </c>
      <c r="AC503" s="6">
        <f t="shared" si="235"/>
        <v>48.278111904680159</v>
      </c>
      <c r="AD503">
        <f t="shared" si="233"/>
        <v>1.1849597879968052</v>
      </c>
    </row>
    <row r="504" spans="4:30">
      <c r="D504" s="6">
        <f t="shared" si="234"/>
        <v>221163600</v>
      </c>
      <c r="E504" s="3">
        <f t="shared" si="215"/>
        <v>1.1019857903195438</v>
      </c>
      <c r="F504" s="3">
        <f t="shared" si="216"/>
        <v>26383312.5</v>
      </c>
      <c r="G504">
        <v>504855</v>
      </c>
      <c r="H504">
        <v>17588875</v>
      </c>
      <c r="I504" s="3">
        <f t="shared" si="217"/>
        <v>35177750</v>
      </c>
      <c r="J504">
        <v>3634254.43457</v>
      </c>
      <c r="K504" s="12">
        <f t="shared" si="218"/>
        <v>29074035.47656</v>
      </c>
      <c r="L504" s="6">
        <f t="shared" si="219"/>
        <v>221.1636</v>
      </c>
      <c r="M504" s="6">
        <f t="shared" si="220"/>
        <v>5242880</v>
      </c>
      <c r="N504" s="13">
        <f t="shared" si="221"/>
        <v>1.2099369565797262</v>
      </c>
      <c r="O504" s="13">
        <f t="shared" si="236"/>
        <v>1.3333333333333333</v>
      </c>
      <c r="P504" s="7">
        <f t="shared" si="222"/>
        <v>0</v>
      </c>
      <c r="Q504" s="7">
        <f t="shared" si="223"/>
        <v>6.8153655668899702E-3</v>
      </c>
      <c r="R504" s="6">
        <f t="shared" si="224"/>
        <v>6.8153655668899702E-3</v>
      </c>
      <c r="S504">
        <f t="shared" si="225"/>
        <v>6.8153655668899702E-3</v>
      </c>
      <c r="T504" s="1">
        <f t="shared" si="226"/>
        <v>0</v>
      </c>
      <c r="U504" s="1">
        <f t="shared" si="227"/>
        <v>0.41345793133430581</v>
      </c>
      <c r="V504" s="1">
        <f t="shared" si="228"/>
        <v>1.0114967403227961</v>
      </c>
      <c r="W504">
        <f t="shared" si="229"/>
        <v>1.424954671657102</v>
      </c>
      <c r="X504" s="6">
        <v>4.6179999999999997E-3</v>
      </c>
      <c r="Y504" s="6">
        <v>1.4110978117630759</v>
      </c>
      <c r="Z504" s="3">
        <f t="shared" si="230"/>
        <v>7.6175292334343876</v>
      </c>
      <c r="AA504" s="3">
        <f t="shared" si="231"/>
        <v>50.366453835530535</v>
      </c>
      <c r="AB504">
        <f t="shared" si="232"/>
        <v>47.582623795798412</v>
      </c>
      <c r="AC504" s="6">
        <f t="shared" si="235"/>
        <v>47.582623795798412</v>
      </c>
      <c r="AD504">
        <f t="shared" si="233"/>
        <v>0.98199145222348694</v>
      </c>
    </row>
    <row r="505" spans="4:30">
      <c r="D505" s="6">
        <f t="shared" si="234"/>
        <v>227223632</v>
      </c>
      <c r="E505" s="3">
        <f t="shared" si="215"/>
        <v>1.0815435451578235</v>
      </c>
      <c r="F505" s="3">
        <f t="shared" si="216"/>
        <v>27732714</v>
      </c>
      <c r="G505">
        <v>268096</v>
      </c>
      <c r="H505">
        <v>18488476</v>
      </c>
      <c r="I505" s="3">
        <f t="shared" si="217"/>
        <v>36976952</v>
      </c>
      <c r="J505">
        <v>3749267.2270510001</v>
      </c>
      <c r="K505" s="12">
        <f t="shared" si="218"/>
        <v>29994137.816408001</v>
      </c>
      <c r="L505" s="6">
        <f t="shared" si="219"/>
        <v>227.22363200000001</v>
      </c>
      <c r="M505" s="6">
        <f t="shared" si="220"/>
        <v>5242880</v>
      </c>
      <c r="N505" s="13">
        <f t="shared" si="221"/>
        <v>1.232805964496573</v>
      </c>
      <c r="O505" s="13">
        <f t="shared" si="236"/>
        <v>1.3333333333333333</v>
      </c>
      <c r="P505" s="7">
        <f t="shared" si="222"/>
        <v>0</v>
      </c>
      <c r="Q505" s="7">
        <f t="shared" si="223"/>
        <v>7.0310505828235373E-3</v>
      </c>
      <c r="R505" s="6">
        <f t="shared" si="224"/>
        <v>7.0310505828235373E-3</v>
      </c>
      <c r="S505">
        <f t="shared" si="225"/>
        <v>7.0310505828235373E-3</v>
      </c>
      <c r="T505" s="1">
        <f t="shared" si="226"/>
        <v>0</v>
      </c>
      <c r="U505" s="1">
        <f t="shared" si="227"/>
        <v>0.42654258242638121</v>
      </c>
      <c r="V505" s="1">
        <f t="shared" si="228"/>
        <v>1.0800542283524701</v>
      </c>
      <c r="W505">
        <f t="shared" si="229"/>
        <v>1.5065968107788512</v>
      </c>
      <c r="X505" s="6">
        <v>4.9309999999999996E-3</v>
      </c>
      <c r="Y505" s="6">
        <v>1.480121833334977</v>
      </c>
      <c r="Z505" s="3">
        <f t="shared" si="230"/>
        <v>7.4988748732508625</v>
      </c>
      <c r="AA505" s="3">
        <f t="shared" si="231"/>
        <v>48.662158290663974</v>
      </c>
      <c r="AB505">
        <f t="shared" si="232"/>
        <v>42.588736216255079</v>
      </c>
      <c r="AC505" s="6">
        <f t="shared" si="235"/>
        <v>42.588736216255079</v>
      </c>
      <c r="AD505">
        <f t="shared" si="233"/>
        <v>1.7887025816125792</v>
      </c>
    </row>
    <row r="506" spans="4:30">
      <c r="D506" s="6">
        <f t="shared" si="234"/>
        <v>230662796</v>
      </c>
      <c r="E506" s="3">
        <f t="shared" si="215"/>
        <v>1.2074080216447469</v>
      </c>
      <c r="F506" s="3">
        <f t="shared" si="216"/>
        <v>25375579.5</v>
      </c>
      <c r="G506">
        <v>1382908</v>
      </c>
      <c r="H506">
        <v>16917053</v>
      </c>
      <c r="I506" s="3">
        <f t="shared" si="217"/>
        <v>33834106</v>
      </c>
      <c r="J506">
        <v>3829834.7802729998</v>
      </c>
      <c r="K506" s="12">
        <f t="shared" si="218"/>
        <v>30638678.242183998</v>
      </c>
      <c r="L506" s="6">
        <f t="shared" si="219"/>
        <v>230.66279599999999</v>
      </c>
      <c r="M506" s="6">
        <f t="shared" si="220"/>
        <v>5242880</v>
      </c>
      <c r="N506" s="13">
        <f t="shared" si="221"/>
        <v>1.1042939167465935</v>
      </c>
      <c r="O506" s="13">
        <f t="shared" si="236"/>
        <v>1.3333333333333333</v>
      </c>
      <c r="P506" s="7">
        <f t="shared" si="222"/>
        <v>0</v>
      </c>
      <c r="Q506" s="7">
        <f t="shared" si="223"/>
        <v>7.1821399844941057E-3</v>
      </c>
      <c r="R506" s="6">
        <f t="shared" si="224"/>
        <v>7.1821399844941057E-3</v>
      </c>
      <c r="S506">
        <f t="shared" si="225"/>
        <v>7.1821399844941057E-3</v>
      </c>
      <c r="T506" s="1">
        <f t="shared" si="226"/>
        <v>0</v>
      </c>
      <c r="U506" s="1">
        <f t="shared" si="227"/>
        <v>0.43570850475998796</v>
      </c>
      <c r="V506" s="1">
        <f t="shared" si="228"/>
        <v>1.6243524959363047</v>
      </c>
      <c r="W506">
        <f t="shared" si="229"/>
        <v>2.0600610006962925</v>
      </c>
      <c r="X506" s="6">
        <v>7.4159999999999998E-3</v>
      </c>
      <c r="Y506" s="6">
        <v>2.0632901142825357</v>
      </c>
      <c r="Z506" s="3">
        <f t="shared" si="230"/>
        <v>4.5623120280474652</v>
      </c>
      <c r="AA506" s="3">
        <f t="shared" si="231"/>
        <v>33.051432839464937</v>
      </c>
      <c r="AB506">
        <f t="shared" si="232"/>
        <v>3.153452204772035</v>
      </c>
      <c r="AC506" s="6">
        <f t="shared" si="235"/>
        <v>3.153452204772035</v>
      </c>
      <c r="AD506">
        <f t="shared" si="233"/>
        <v>0.15650312885670373</v>
      </c>
    </row>
    <row r="507" spans="4:30">
      <c r="D507" s="6">
        <f t="shared" si="234"/>
        <v>231872904</v>
      </c>
      <c r="E507" s="3">
        <f t="shared" si="215"/>
        <v>1.5392995664900002</v>
      </c>
      <c r="F507" s="3">
        <f t="shared" si="216"/>
        <v>22215303</v>
      </c>
      <c r="G507">
        <v>2707524</v>
      </c>
      <c r="H507">
        <v>14810202</v>
      </c>
      <c r="I507" s="3">
        <f t="shared" si="217"/>
        <v>29620404</v>
      </c>
      <c r="J507">
        <v>4274500.7846680004</v>
      </c>
      <c r="K507" s="12">
        <f t="shared" si="218"/>
        <v>34196006.277344003</v>
      </c>
      <c r="L507" s="6">
        <f t="shared" si="219"/>
        <v>231.87290400000001</v>
      </c>
      <c r="M507" s="6">
        <f t="shared" si="220"/>
        <v>5242880</v>
      </c>
      <c r="N507" s="13">
        <f t="shared" si="221"/>
        <v>0.8661948345595113</v>
      </c>
      <c r="O507" s="13">
        <f t="shared" si="236"/>
        <v>1.3333333333333333</v>
      </c>
      <c r="P507" s="7">
        <f t="shared" si="222"/>
        <v>0</v>
      </c>
      <c r="Q507" s="7">
        <f t="shared" si="223"/>
        <v>8.0160280431541501E-3</v>
      </c>
      <c r="R507" s="6">
        <f t="shared" si="224"/>
        <v>8.0160280431541501E-3</v>
      </c>
      <c r="S507">
        <f t="shared" si="225"/>
        <v>8.0160280431541501E-3</v>
      </c>
      <c r="T507" s="1">
        <f t="shared" si="226"/>
        <v>0</v>
      </c>
      <c r="U507" s="1">
        <f t="shared" si="227"/>
        <v>0.48629678624160666</v>
      </c>
      <c r="V507" s="1">
        <f t="shared" si="228"/>
        <v>1.4592012308424573</v>
      </c>
      <c r="W507">
        <f t="shared" si="229"/>
        <v>1.9454980170840641</v>
      </c>
      <c r="X507" s="6">
        <v>6.6620000000000004E-3</v>
      </c>
      <c r="Y507" s="6">
        <v>2.0234714666644464</v>
      </c>
      <c r="Z507" s="3">
        <f t="shared" si="230"/>
        <v>4.4461729210447309</v>
      </c>
      <c r="AA507" s="3">
        <f t="shared" si="231"/>
        <v>41.063952299422397</v>
      </c>
      <c r="AB507">
        <f t="shared" si="232"/>
        <v>20.324647900842834</v>
      </c>
      <c r="AC507" s="6">
        <f t="shared" si="235"/>
        <v>20.324647900842834</v>
      </c>
      <c r="AD507">
        <f t="shared" si="233"/>
        <v>3.8534494241678727</v>
      </c>
    </row>
    <row r="508" spans="4:30">
      <c r="D508" s="6">
        <f t="shared" si="234"/>
        <v>240171648</v>
      </c>
      <c r="E508" s="3">
        <f t="shared" si="215"/>
        <v>1.1561210912096977</v>
      </c>
      <c r="F508" s="3">
        <f t="shared" si="216"/>
        <v>27734211</v>
      </c>
      <c r="G508">
        <v>914898</v>
      </c>
      <c r="H508">
        <v>18489474</v>
      </c>
      <c r="I508" s="3">
        <f t="shared" si="217"/>
        <v>36978948</v>
      </c>
      <c r="J508">
        <v>4008013.2856450002</v>
      </c>
      <c r="K508" s="12">
        <f t="shared" si="218"/>
        <v>32064106.285160001</v>
      </c>
      <c r="L508" s="6">
        <f t="shared" si="219"/>
        <v>240.171648</v>
      </c>
      <c r="M508" s="6">
        <f t="shared" si="220"/>
        <v>5242880</v>
      </c>
      <c r="N508" s="13">
        <f t="shared" si="221"/>
        <v>1.153281731015054</v>
      </c>
      <c r="O508" s="13">
        <f t="shared" si="236"/>
        <v>1.3333333333333333</v>
      </c>
      <c r="P508" s="7">
        <f t="shared" si="222"/>
        <v>0</v>
      </c>
      <c r="Q508" s="7">
        <f t="shared" si="223"/>
        <v>7.516280500007003E-3</v>
      </c>
      <c r="R508" s="6">
        <f t="shared" si="224"/>
        <v>7.516280500007003E-3</v>
      </c>
      <c r="S508">
        <f t="shared" si="225"/>
        <v>7.516280500007003E-3</v>
      </c>
      <c r="T508" s="1">
        <f t="shared" si="226"/>
        <v>0</v>
      </c>
      <c r="U508" s="1">
        <f t="shared" si="227"/>
        <v>0.45597932441933364</v>
      </c>
      <c r="V508" s="1">
        <f t="shared" si="228"/>
        <v>1.1140044221051844</v>
      </c>
      <c r="W508">
        <f t="shared" si="229"/>
        <v>1.5699837465245179</v>
      </c>
      <c r="X508" s="6">
        <v>5.0860000000000002E-3</v>
      </c>
      <c r="Y508" s="6">
        <v>1.5680703111105461</v>
      </c>
      <c r="Z508" s="3">
        <f t="shared" si="230"/>
        <v>7.2707329925285089</v>
      </c>
      <c r="AA508" s="3">
        <f t="shared" si="231"/>
        <v>50.43508656729847</v>
      </c>
      <c r="AB508">
        <f t="shared" si="232"/>
        <v>47.783729846775515</v>
      </c>
      <c r="AC508" s="6">
        <f t="shared" si="235"/>
        <v>47.783729846775515</v>
      </c>
      <c r="AD508">
        <f t="shared" si="233"/>
        <v>0.12202484801951757</v>
      </c>
    </row>
    <row r="509" spans="4:30">
      <c r="D509" s="6">
        <f t="shared" si="234"/>
        <v>245410156</v>
      </c>
      <c r="E509" s="3">
        <f t="shared" si="215"/>
        <v>2.5426595751857994</v>
      </c>
      <c r="F509" s="3">
        <f t="shared" si="216"/>
        <v>19205059.5</v>
      </c>
      <c r="G509">
        <v>4588484</v>
      </c>
      <c r="H509">
        <v>12803373</v>
      </c>
      <c r="I509" s="3">
        <f t="shared" si="217"/>
        <v>25606746</v>
      </c>
      <c r="J509">
        <v>6103991.0537109999</v>
      </c>
      <c r="K509" s="12">
        <f t="shared" si="218"/>
        <v>48831928.429687999</v>
      </c>
      <c r="L509" s="6">
        <f t="shared" si="219"/>
        <v>245.410156</v>
      </c>
      <c r="M509" s="6">
        <f t="shared" si="220"/>
        <v>5242880</v>
      </c>
      <c r="N509" s="13">
        <f t="shared" si="221"/>
        <v>0.52438531148468936</v>
      </c>
      <c r="O509" s="13">
        <f t="shared" si="236"/>
        <v>1.3333333333333333</v>
      </c>
      <c r="P509" s="7">
        <f t="shared" si="222"/>
        <v>0</v>
      </c>
      <c r="Q509" s="7">
        <f t="shared" si="223"/>
        <v>1.1446895421615833E-2</v>
      </c>
      <c r="R509" s="6">
        <f t="shared" si="224"/>
        <v>1.1446895421615833E-2</v>
      </c>
      <c r="S509">
        <f t="shared" si="225"/>
        <v>1.1446895421615833E-2</v>
      </c>
      <c r="T509" s="1">
        <f t="shared" si="226"/>
        <v>0</v>
      </c>
      <c r="U509" s="1">
        <f t="shared" si="227"/>
        <v>0.69443225822164145</v>
      </c>
      <c r="V509" s="1">
        <f t="shared" si="228"/>
        <v>2.9466577842274959</v>
      </c>
      <c r="W509">
        <f t="shared" si="229"/>
        <v>3.6410900424491373</v>
      </c>
      <c r="X509" s="6">
        <v>1.3453E-2</v>
      </c>
      <c r="Y509" s="6">
        <v>3.678661699993885</v>
      </c>
      <c r="Z509" s="3">
        <f t="shared" si="230"/>
        <v>1.9034227309893703</v>
      </c>
      <c r="AA509" s="3">
        <f t="shared" si="231"/>
        <v>29.038536195458562</v>
      </c>
      <c r="AB509">
        <f t="shared" si="232"/>
        <v>14.911949590308234</v>
      </c>
      <c r="AC509" s="6">
        <f t="shared" si="235"/>
        <v>14.911949590308234</v>
      </c>
      <c r="AD509">
        <f t="shared" si="233"/>
        <v>1.0213403843253712</v>
      </c>
    </row>
    <row r="510" spans="4:30">
      <c r="D510" s="6">
        <f t="shared" si="234"/>
        <v>248074960</v>
      </c>
      <c r="E510" s="3">
        <f t="shared" si="215"/>
        <v>1.165746958187567</v>
      </c>
      <c r="F510" s="3">
        <f t="shared" si="216"/>
        <v>28852710</v>
      </c>
      <c r="G510">
        <v>862664</v>
      </c>
      <c r="H510">
        <v>19235140</v>
      </c>
      <c r="I510" s="3">
        <f t="shared" si="217"/>
        <v>38470280</v>
      </c>
      <c r="J510">
        <v>4204369.8647459997</v>
      </c>
      <c r="K510" s="12">
        <f t="shared" si="218"/>
        <v>33634958.917967997</v>
      </c>
      <c r="L510" s="6">
        <f t="shared" si="219"/>
        <v>248.07496</v>
      </c>
      <c r="M510" s="6">
        <f t="shared" si="220"/>
        <v>5242880</v>
      </c>
      <c r="N510" s="13">
        <f t="shared" si="221"/>
        <v>1.1437587925653432</v>
      </c>
      <c r="O510" s="13">
        <f t="shared" si="236"/>
        <v>1.3333333333333333</v>
      </c>
      <c r="P510" s="7">
        <f t="shared" si="222"/>
        <v>0</v>
      </c>
      <c r="Q510" s="7">
        <f t="shared" si="223"/>
        <v>7.8845105984028507E-3</v>
      </c>
      <c r="R510" s="6">
        <f t="shared" si="224"/>
        <v>7.8845105984028507E-3</v>
      </c>
      <c r="S510">
        <f t="shared" si="225"/>
        <v>7.8845105984028507E-3</v>
      </c>
      <c r="T510" s="1">
        <f t="shared" si="226"/>
        <v>0</v>
      </c>
      <c r="U510" s="1">
        <f t="shared" si="227"/>
        <v>0.47831820752744103</v>
      </c>
      <c r="V510" s="1">
        <f t="shared" si="228"/>
        <v>1.4202132664038567</v>
      </c>
      <c r="W510">
        <f t="shared" si="229"/>
        <v>1.8985314739312977</v>
      </c>
      <c r="X510" s="6">
        <v>6.4840000000000002E-3</v>
      </c>
      <c r="Y510" s="6">
        <v>1.8707961</v>
      </c>
      <c r="Z510" s="3">
        <f t="shared" si="230"/>
        <v>5.9331091918568779</v>
      </c>
      <c r="AA510" s="3">
        <f t="shared" si="231"/>
        <v>41.499023958011101</v>
      </c>
      <c r="AB510">
        <f t="shared" si="232"/>
        <v>21.599484861240754</v>
      </c>
      <c r="AC510" s="6">
        <f t="shared" si="235"/>
        <v>21.599484861240754</v>
      </c>
      <c r="AD510">
        <f t="shared" si="233"/>
        <v>1.4825439250861048</v>
      </c>
    </row>
    <row r="511" spans="4:30">
      <c r="D511" s="6">
        <f t="shared" si="234"/>
        <v>251208480</v>
      </c>
      <c r="E511" s="3">
        <f t="shared" si="215"/>
        <v>1.1103903175513712</v>
      </c>
      <c r="F511" s="3">
        <f t="shared" si="216"/>
        <v>30361402.5</v>
      </c>
      <c r="G511">
        <v>415863</v>
      </c>
      <c r="H511">
        <v>20240935</v>
      </c>
      <c r="I511" s="3">
        <f t="shared" si="217"/>
        <v>40481870</v>
      </c>
      <c r="J511">
        <v>4214125.9204099998</v>
      </c>
      <c r="K511" s="12">
        <f t="shared" si="218"/>
        <v>33713007.363279998</v>
      </c>
      <c r="L511" s="6">
        <f t="shared" si="219"/>
        <v>251.20848000000001</v>
      </c>
      <c r="M511" s="6">
        <f t="shared" si="220"/>
        <v>5242880</v>
      </c>
      <c r="N511" s="13">
        <f t="shared" si="221"/>
        <v>1.2007789623684717</v>
      </c>
      <c r="O511" s="13">
        <f t="shared" si="236"/>
        <v>1.3333333333333333</v>
      </c>
      <c r="P511" s="7">
        <f t="shared" si="222"/>
        <v>0</v>
      </c>
      <c r="Q511" s="7">
        <f t="shared" si="223"/>
        <v>7.9028062590502206E-3</v>
      </c>
      <c r="R511" s="6">
        <f t="shared" si="224"/>
        <v>7.9028062590502206E-3</v>
      </c>
      <c r="S511">
        <f t="shared" si="225"/>
        <v>7.9028062590502206E-3</v>
      </c>
      <c r="T511" s="1">
        <f t="shared" si="226"/>
        <v>0</v>
      </c>
      <c r="U511" s="1">
        <f t="shared" si="227"/>
        <v>0.47942812392582251</v>
      </c>
      <c r="V511" s="1">
        <f t="shared" si="228"/>
        <v>1.1998655572733385</v>
      </c>
      <c r="W511">
        <f t="shared" si="229"/>
        <v>1.679293681199161</v>
      </c>
      <c r="X511" s="6">
        <v>5.4780000000000002E-3</v>
      </c>
      <c r="Y511" s="6">
        <v>1.65309606</v>
      </c>
      <c r="Z511" s="3">
        <f t="shared" si="230"/>
        <v>7.3898995983935736</v>
      </c>
      <c r="AA511" s="3">
        <f t="shared" si="231"/>
        <v>49.234037770397947</v>
      </c>
      <c r="AB511">
        <f t="shared" si="232"/>
        <v>44.264444305407451</v>
      </c>
      <c r="AC511" s="6">
        <f t="shared" si="235"/>
        <v>44.264444305407451</v>
      </c>
      <c r="AD511">
        <f t="shared" si="233"/>
        <v>1.5847609726419059</v>
      </c>
    </row>
    <row r="512" spans="4:30">
      <c r="D512" s="6">
        <f t="shared" si="234"/>
        <v>255144564</v>
      </c>
      <c r="E512" s="3">
        <f t="shared" si="215"/>
        <v>2.9648106435528208</v>
      </c>
      <c r="F512" s="3">
        <f t="shared" si="216"/>
        <v>22456150.5</v>
      </c>
      <c r="G512">
        <v>3774768</v>
      </c>
      <c r="H512">
        <v>14970767</v>
      </c>
      <c r="I512" s="3">
        <f t="shared" si="217"/>
        <v>29941534</v>
      </c>
      <c r="J512">
        <v>8322279.2519530002</v>
      </c>
      <c r="K512" s="12">
        <f t="shared" si="218"/>
        <v>66578234.015624002</v>
      </c>
      <c r="L512" s="6">
        <f t="shared" si="219"/>
        <v>255.144564</v>
      </c>
      <c r="M512" s="6">
        <f t="shared" si="220"/>
        <v>5242880</v>
      </c>
      <c r="N512" s="13">
        <f t="shared" si="221"/>
        <v>0.44971955839161459</v>
      </c>
      <c r="O512" s="13">
        <f t="shared" si="236"/>
        <v>1.3333333333333333</v>
      </c>
      <c r="P512" s="7">
        <f t="shared" si="222"/>
        <v>0</v>
      </c>
      <c r="Q512" s="7">
        <f t="shared" si="223"/>
        <v>1.5606880715965681E-2</v>
      </c>
      <c r="R512" s="6">
        <f t="shared" si="224"/>
        <v>1.5606880715965681E-2</v>
      </c>
      <c r="S512">
        <f t="shared" si="225"/>
        <v>1.5606880715965681E-2</v>
      </c>
      <c r="T512" s="1">
        <f t="shared" si="226"/>
        <v>0</v>
      </c>
      <c r="U512" s="1">
        <f t="shared" si="227"/>
        <v>0.94680007287547707</v>
      </c>
      <c r="V512" s="1">
        <f t="shared" si="228"/>
        <v>5.3312755867165134</v>
      </c>
      <c r="W512">
        <f t="shared" si="229"/>
        <v>6.2780756595919902</v>
      </c>
      <c r="X512" s="6">
        <v>2.4340000000000001E-2</v>
      </c>
      <c r="Y512" s="6">
        <v>6.3255234545498809</v>
      </c>
      <c r="Z512" s="3">
        <f t="shared" si="230"/>
        <v>1.230136976170912</v>
      </c>
      <c r="AA512" s="3">
        <f t="shared" si="231"/>
        <v>21.882739199876418</v>
      </c>
      <c r="AB512">
        <f t="shared" si="232"/>
        <v>35.879701249113879</v>
      </c>
      <c r="AC512" s="6">
        <f t="shared" si="235"/>
        <v>35.879701249113879</v>
      </c>
      <c r="AD512">
        <f t="shared" si="233"/>
        <v>0.75010068809027897</v>
      </c>
    </row>
    <row r="513" spans="4:30">
      <c r="D513" s="6">
        <f t="shared" si="234"/>
        <v>259825020</v>
      </c>
      <c r="E513" s="3">
        <f t="shared" si="215"/>
        <v>1.8222001928007039</v>
      </c>
      <c r="F513" s="3">
        <f t="shared" si="216"/>
        <v>22411080</v>
      </c>
      <c r="G513">
        <v>4026819</v>
      </c>
      <c r="H513">
        <v>14940720</v>
      </c>
      <c r="I513" s="3">
        <f t="shared" si="217"/>
        <v>29881440</v>
      </c>
      <c r="J513">
        <v>5104684.2871089997</v>
      </c>
      <c r="K513" s="12">
        <f t="shared" si="218"/>
        <v>40837474.296871997</v>
      </c>
      <c r="L513" s="6">
        <f t="shared" si="219"/>
        <v>259.82501999999999</v>
      </c>
      <c r="M513" s="6">
        <f t="shared" si="220"/>
        <v>5242880</v>
      </c>
      <c r="N513" s="13">
        <f t="shared" si="221"/>
        <v>0.73171616302159048</v>
      </c>
      <c r="O513" s="13">
        <f t="shared" si="236"/>
        <v>1.3333333333333333</v>
      </c>
      <c r="P513" s="7">
        <f t="shared" si="222"/>
        <v>0</v>
      </c>
      <c r="Q513" s="7">
        <f t="shared" si="223"/>
        <v>9.572882181630547E-3</v>
      </c>
      <c r="R513" s="6">
        <f t="shared" si="224"/>
        <v>9.572882181630547E-3</v>
      </c>
      <c r="S513">
        <f t="shared" si="225"/>
        <v>9.572882181630547E-3</v>
      </c>
      <c r="T513" s="1">
        <f t="shared" si="226"/>
        <v>0</v>
      </c>
      <c r="U513" s="1">
        <f t="shared" si="227"/>
        <v>0.58074420585044773</v>
      </c>
      <c r="V513" s="1">
        <f t="shared" si="228"/>
        <v>1.8125022793787651</v>
      </c>
      <c r="W513">
        <f t="shared" si="229"/>
        <v>2.3932464852292128</v>
      </c>
      <c r="X513" s="6">
        <v>8.2749999999999994E-3</v>
      </c>
      <c r="Y513" s="6">
        <v>2.4536478333305749</v>
      </c>
      <c r="Z513" s="3">
        <f t="shared" si="230"/>
        <v>3.6110501510574022</v>
      </c>
      <c r="AA513" s="3">
        <f t="shared" si="231"/>
        <v>39.480337688818857</v>
      </c>
      <c r="AB513">
        <f t="shared" si="232"/>
        <v>15.684376817287585</v>
      </c>
      <c r="AC513" s="6">
        <f t="shared" si="235"/>
        <v>15.684376817287585</v>
      </c>
      <c r="AD513">
        <f t="shared" si="233"/>
        <v>2.4616958995037801</v>
      </c>
    </row>
    <row r="514" spans="4:30">
      <c r="D514" s="6">
        <f t="shared" si="234"/>
        <v>267559284</v>
      </c>
      <c r="E514" s="3">
        <f t="shared" si="215"/>
        <v>2.4198493038419415</v>
      </c>
      <c r="F514" s="3">
        <f t="shared" si="216"/>
        <v>16728678</v>
      </c>
      <c r="G514">
        <v>6686493</v>
      </c>
      <c r="H514">
        <v>11152452</v>
      </c>
      <c r="I514" s="3">
        <f t="shared" si="217"/>
        <v>22304904</v>
      </c>
      <c r="J514">
        <v>5060109.9765619999</v>
      </c>
      <c r="K514" s="12">
        <f t="shared" si="218"/>
        <v>40480879.812495999</v>
      </c>
      <c r="L514" s="6">
        <f t="shared" si="219"/>
        <v>267.55928399999999</v>
      </c>
      <c r="M514" s="6">
        <f t="shared" si="220"/>
        <v>5242880</v>
      </c>
      <c r="N514" s="13">
        <f t="shared" si="221"/>
        <v>0.55099849863230299</v>
      </c>
      <c r="O514" s="13">
        <f t="shared" si="236"/>
        <v>1.3333333333333333</v>
      </c>
      <c r="P514" s="7">
        <f t="shared" si="222"/>
        <v>0</v>
      </c>
      <c r="Q514" s="7">
        <f t="shared" si="223"/>
        <v>9.4892913855706591E-3</v>
      </c>
      <c r="R514" s="6">
        <f t="shared" si="224"/>
        <v>9.4892913855706591E-3</v>
      </c>
      <c r="S514">
        <f t="shared" si="225"/>
        <v>9.4892913855706591E-3</v>
      </c>
      <c r="T514" s="1">
        <f t="shared" si="226"/>
        <v>0</v>
      </c>
      <c r="U514" s="1">
        <f t="shared" si="227"/>
        <v>0.57567312385516745</v>
      </c>
      <c r="V514" s="1">
        <f t="shared" si="228"/>
        <v>2.5002674947563266</v>
      </c>
      <c r="W514">
        <f t="shared" si="229"/>
        <v>3.0759406186114941</v>
      </c>
      <c r="X514" s="6">
        <v>1.1415E-2</v>
      </c>
      <c r="Y514" s="6">
        <v>3.2037339</v>
      </c>
      <c r="Z514" s="3">
        <f t="shared" si="230"/>
        <v>1.9539994743758213</v>
      </c>
      <c r="AA514" s="3">
        <f t="shared" si="231"/>
        <v>28.370305606655101</v>
      </c>
      <c r="AB514">
        <f t="shared" si="232"/>
        <v>16.869983481641178</v>
      </c>
      <c r="AC514" s="6">
        <f t="shared" si="235"/>
        <v>16.869983481641178</v>
      </c>
      <c r="AD514">
        <f t="shared" si="233"/>
        <v>3.9888856371156751</v>
      </c>
    </row>
    <row r="515" spans="4:30">
      <c r="D515" s="6">
        <f t="shared" si="234"/>
        <v>269736716</v>
      </c>
      <c r="E515" s="3">
        <f t="shared" si="215"/>
        <v>1.4181768463923108</v>
      </c>
      <c r="F515" s="3">
        <f t="shared" si="216"/>
        <v>29629617</v>
      </c>
      <c r="G515">
        <v>1634989</v>
      </c>
      <c r="H515">
        <v>19753078</v>
      </c>
      <c r="I515" s="3">
        <f t="shared" si="217"/>
        <v>39506156</v>
      </c>
      <c r="J515">
        <v>5252504.5996089997</v>
      </c>
      <c r="K515" s="12">
        <f t="shared" si="218"/>
        <v>42020036.796871997</v>
      </c>
      <c r="L515" s="6">
        <f t="shared" si="219"/>
        <v>269.736716</v>
      </c>
      <c r="M515" s="6">
        <f t="shared" si="220"/>
        <v>5242880</v>
      </c>
      <c r="N515" s="13">
        <f t="shared" si="221"/>
        <v>0.94017423618583951</v>
      </c>
      <c r="O515" s="13">
        <f t="shared" si="236"/>
        <v>1.3333333333333333</v>
      </c>
      <c r="P515" s="7">
        <f t="shared" si="222"/>
        <v>0</v>
      </c>
      <c r="Q515" s="7">
        <f t="shared" si="223"/>
        <v>9.8500915752041743E-3</v>
      </c>
      <c r="R515" s="6">
        <f t="shared" si="224"/>
        <v>9.8500915752041743E-3</v>
      </c>
      <c r="S515">
        <f t="shared" si="225"/>
        <v>9.8500915752041743E-3</v>
      </c>
      <c r="T515" s="1">
        <f t="shared" si="226"/>
        <v>0</v>
      </c>
      <c r="U515" s="1">
        <f t="shared" si="227"/>
        <v>0.59756126742821591</v>
      </c>
      <c r="V515" s="1">
        <f t="shared" si="228"/>
        <v>4.69629744678672</v>
      </c>
      <c r="W515">
        <f t="shared" si="229"/>
        <v>5.2938587142149363</v>
      </c>
      <c r="X515" s="6">
        <v>2.1441000000000002E-2</v>
      </c>
      <c r="Y515" s="6">
        <v>5.2737713000071471</v>
      </c>
      <c r="Z515" s="3">
        <f t="shared" si="230"/>
        <v>1.8425519332120703</v>
      </c>
      <c r="AA515" s="3">
        <f t="shared" si="231"/>
        <v>15.678386939740495</v>
      </c>
      <c r="AB515">
        <f t="shared" si="232"/>
        <v>54.059551442543849</v>
      </c>
      <c r="AC515" s="6">
        <f t="shared" si="235"/>
        <v>54.059551442543849</v>
      </c>
      <c r="AD515">
        <f t="shared" si="233"/>
        <v>0.38089278175111468</v>
      </c>
    </row>
    <row r="516" spans="4:30">
      <c r="D516" s="6">
        <f t="shared" si="234"/>
        <v>272896008</v>
      </c>
      <c r="E516" s="3">
        <f t="shared" si="215"/>
        <v>1.1225144649750758</v>
      </c>
      <c r="F516" s="3">
        <f t="shared" si="216"/>
        <v>32638386</v>
      </c>
      <c r="G516">
        <v>589446</v>
      </c>
      <c r="H516">
        <v>21758924</v>
      </c>
      <c r="I516" s="3">
        <f t="shared" si="217"/>
        <v>43517848</v>
      </c>
      <c r="J516">
        <v>4579632.5498050004</v>
      </c>
      <c r="K516" s="12">
        <f t="shared" si="218"/>
        <v>36637060.398440003</v>
      </c>
      <c r="L516" s="6">
        <f t="shared" si="219"/>
        <v>272.89600799999999</v>
      </c>
      <c r="M516" s="6">
        <f t="shared" si="220"/>
        <v>5242880</v>
      </c>
      <c r="N516" s="13">
        <f t="shared" si="221"/>
        <v>1.1878094892638542</v>
      </c>
      <c r="O516" s="13">
        <f t="shared" si="236"/>
        <v>1.3333333333333333</v>
      </c>
      <c r="P516" s="7">
        <f t="shared" si="222"/>
        <v>0</v>
      </c>
      <c r="Q516" s="7">
        <f t="shared" si="223"/>
        <v>8.5882456913456192E-3</v>
      </c>
      <c r="R516" s="6">
        <f t="shared" si="224"/>
        <v>8.5882456913456192E-3</v>
      </c>
      <c r="S516">
        <f t="shared" si="225"/>
        <v>8.5882456913456192E-3</v>
      </c>
      <c r="T516" s="1">
        <f t="shared" si="226"/>
        <v>0</v>
      </c>
      <c r="U516" s="1">
        <f t="shared" si="227"/>
        <v>0.52101068717211663</v>
      </c>
      <c r="V516" s="1">
        <f t="shared" si="228"/>
        <v>2.5298370183474002</v>
      </c>
      <c r="W516">
        <f t="shared" si="229"/>
        <v>3.0508477055195167</v>
      </c>
      <c r="X516" s="6">
        <v>1.155E-2</v>
      </c>
      <c r="Y516" s="6">
        <v>3.0407684999999995</v>
      </c>
      <c r="Z516" s="3">
        <f t="shared" si="230"/>
        <v>3.7677790476190478</v>
      </c>
      <c r="AA516" s="3">
        <f t="shared" si="231"/>
        <v>25.376318890694375</v>
      </c>
      <c r="AB516">
        <f t="shared" si="232"/>
        <v>25.642894447224073</v>
      </c>
      <c r="AC516" s="6">
        <f t="shared" si="235"/>
        <v>25.642894447224073</v>
      </c>
      <c r="AD516">
        <f t="shared" si="233"/>
        <v>0.33146901908241727</v>
      </c>
    </row>
    <row r="517" spans="4:30">
      <c r="D517" s="6">
        <f t="shared" si="234"/>
        <v>273722736</v>
      </c>
      <c r="E517" s="3">
        <f t="shared" si="215"/>
        <v>2.864626128254979</v>
      </c>
      <c r="F517" s="3">
        <f t="shared" si="216"/>
        <v>24778422</v>
      </c>
      <c r="G517">
        <v>3774768</v>
      </c>
      <c r="H517">
        <v>16518948</v>
      </c>
      <c r="I517" s="3">
        <f t="shared" si="217"/>
        <v>33037896</v>
      </c>
      <c r="J517">
        <v>8872614.3847659994</v>
      </c>
      <c r="K517" s="12">
        <f t="shared" si="218"/>
        <v>70980915.078127995</v>
      </c>
      <c r="L517" s="6">
        <f t="shared" si="219"/>
        <v>273.722736</v>
      </c>
      <c r="M517" s="6">
        <f t="shared" si="220"/>
        <v>5242880</v>
      </c>
      <c r="N517" s="13">
        <f t="shared" si="221"/>
        <v>0.46544759198490909</v>
      </c>
      <c r="O517" s="13">
        <f t="shared" si="236"/>
        <v>1.3333333333333333</v>
      </c>
      <c r="P517" s="7">
        <f t="shared" si="222"/>
        <v>0</v>
      </c>
      <c r="Q517" s="7">
        <f t="shared" si="223"/>
        <v>1.6638931493353621E-2</v>
      </c>
      <c r="R517" s="6">
        <f t="shared" si="224"/>
        <v>1.6638931493353621E-2</v>
      </c>
      <c r="S517">
        <f t="shared" si="225"/>
        <v>1.6638931493353621E-2</v>
      </c>
      <c r="T517" s="1">
        <f t="shared" si="226"/>
        <v>0</v>
      </c>
      <c r="U517" s="1">
        <f t="shared" si="227"/>
        <v>1.0094100055728215</v>
      </c>
      <c r="V517" s="1">
        <f t="shared" si="228"/>
        <v>6.3808841574455819</v>
      </c>
      <c r="W517">
        <f t="shared" si="229"/>
        <v>7.3902941630184031</v>
      </c>
      <c r="X517" s="6">
        <v>2.9132000000000002E-2</v>
      </c>
      <c r="Y517" s="6">
        <v>7.5216583076833441</v>
      </c>
      <c r="Z517" s="3">
        <f t="shared" si="230"/>
        <v>1.1340757929424687</v>
      </c>
      <c r="AA517" s="3">
        <f t="shared" si="231"/>
        <v>19.492218887306876</v>
      </c>
      <c r="AB517">
        <f t="shared" si="232"/>
        <v>42.884348848847928</v>
      </c>
      <c r="AC517" s="6">
        <f t="shared" si="235"/>
        <v>42.884348848847928</v>
      </c>
      <c r="AD517">
        <f t="shared" si="233"/>
        <v>1.7464784930572157</v>
      </c>
    </row>
    <row r="518" spans="4:30">
      <c r="D518" s="6">
        <f t="shared" si="234"/>
        <v>276204032</v>
      </c>
      <c r="E518" s="3">
        <f t="shared" ref="E518:E581" si="237">K518/F518</f>
        <v>1.097776511060969</v>
      </c>
      <c r="F518" s="3">
        <f t="shared" ref="F518:F581" si="238">H518*1.5</f>
        <v>33483504</v>
      </c>
      <c r="G518">
        <v>416800</v>
      </c>
      <c r="H518">
        <v>22322336</v>
      </c>
      <c r="I518" s="3">
        <f t="shared" ref="I518:I581" si="239">2*H518</f>
        <v>44644672</v>
      </c>
      <c r="J518">
        <v>4594675.5249020001</v>
      </c>
      <c r="K518" s="12">
        <f t="shared" ref="K518:K581" si="240">J518*8</f>
        <v>36757404.199216001</v>
      </c>
      <c r="L518" s="6">
        <f t="shared" ref="L518:L581" si="241">((H518+2*G518)*8+(G518+H518)*4)/1000000</f>
        <v>276.20403199999998</v>
      </c>
      <c r="M518" s="6">
        <f t="shared" ref="M518:M581" si="242">40*2^20/8</f>
        <v>5242880</v>
      </c>
      <c r="N518" s="13">
        <f t="shared" ref="N518:N581" si="243">I518/K518</f>
        <v>1.2145763002750947</v>
      </c>
      <c r="O518" s="13">
        <f t="shared" si="236"/>
        <v>1.3333333333333333</v>
      </c>
      <c r="P518" s="7">
        <f t="shared" ref="P518:P581" si="244">$B$32*I518</f>
        <v>0</v>
      </c>
      <c r="Q518" s="7">
        <f t="shared" ref="Q518:Q581" si="245">$C$32*K518</f>
        <v>8.6164559821619267E-3</v>
      </c>
      <c r="R518" s="6">
        <f t="shared" ref="R518:R581" si="246">P518+Q518</f>
        <v>8.6164559821619267E-3</v>
      </c>
      <c r="S518">
        <f t="shared" ref="S518:S581" si="247">MAX(P518,Q518)</f>
        <v>8.6164559821619267E-3</v>
      </c>
      <c r="T518" s="1">
        <f t="shared" ref="T518:T581" si="248">$D$32*I518</f>
        <v>0</v>
      </c>
      <c r="U518" s="1">
        <f t="shared" ref="U518:U581" si="249">$E$32*K518</f>
        <v>0.52272208010750276</v>
      </c>
      <c r="V518" s="1">
        <f t="shared" ref="V518:V581" si="250">X518*$F$32</f>
        <v>1.3312856621225542</v>
      </c>
      <c r="W518">
        <f t="shared" ref="W518:W581" si="251">SUM(T518:V518)</f>
        <v>1.8540077422300569</v>
      </c>
      <c r="X518" s="6">
        <v>6.0780000000000001E-3</v>
      </c>
      <c r="Y518" s="6">
        <v>1.8049836600000002</v>
      </c>
      <c r="Z518" s="3">
        <f t="shared" ref="Z518:Z581" si="252">I518/X518/1000000000</f>
        <v>7.3452898979927603</v>
      </c>
      <c r="AA518" s="3">
        <f t="shared" ref="AA518:AA581" si="253">K518*8/X518/1000000000</f>
        <v>48.380920301699241</v>
      </c>
      <c r="AB518">
        <f t="shared" ref="AB518:AB581" si="254">ABS(S518-X518)/ABS(X518)*100</f>
        <v>41.764659133957331</v>
      </c>
      <c r="AC518" s="6">
        <f t="shared" si="235"/>
        <v>41.764659133957331</v>
      </c>
      <c r="AD518">
        <f t="shared" ref="AD518:AD581" si="255">ABS(W518-Y518)/ABS(Y518)*100</f>
        <v>2.7160402233257179</v>
      </c>
    </row>
    <row r="519" spans="4:30">
      <c r="D519" s="6">
        <f t="shared" ref="D519:D582" si="256">L519*1000000</f>
        <v>281367408</v>
      </c>
      <c r="E519" s="3">
        <f t="shared" si="237"/>
        <v>1.2525247300822979</v>
      </c>
      <c r="F519" s="3">
        <f t="shared" si="238"/>
        <v>31508083.5</v>
      </c>
      <c r="G519">
        <v>1465137</v>
      </c>
      <c r="H519">
        <v>21005389</v>
      </c>
      <c r="I519" s="3">
        <f t="shared" si="239"/>
        <v>42010778</v>
      </c>
      <c r="J519">
        <v>4933081.7226560004</v>
      </c>
      <c r="K519" s="12">
        <f t="shared" si="240"/>
        <v>39464653.781248003</v>
      </c>
      <c r="L519" s="6">
        <f t="shared" si="241"/>
        <v>281.36740800000001</v>
      </c>
      <c r="M519" s="6">
        <f t="shared" si="242"/>
        <v>5242880</v>
      </c>
      <c r="N519" s="13">
        <f t="shared" si="243"/>
        <v>1.0645165730545902</v>
      </c>
      <c r="O519" s="13">
        <f t="shared" si="236"/>
        <v>1.3333333333333333</v>
      </c>
      <c r="P519" s="7">
        <f t="shared" si="244"/>
        <v>0</v>
      </c>
      <c r="Q519" s="7">
        <f t="shared" si="245"/>
        <v>9.2510736153843132E-3</v>
      </c>
      <c r="R519" s="6">
        <f t="shared" si="246"/>
        <v>9.2510736153843132E-3</v>
      </c>
      <c r="S519">
        <f t="shared" si="247"/>
        <v>9.2510736153843132E-3</v>
      </c>
      <c r="T519" s="1">
        <f t="shared" si="248"/>
        <v>0</v>
      </c>
      <c r="U519" s="1">
        <f t="shared" si="249"/>
        <v>0.56122151073160864</v>
      </c>
      <c r="V519" s="1">
        <f t="shared" si="250"/>
        <v>1.3877963072077166</v>
      </c>
      <c r="W519">
        <f t="shared" si="251"/>
        <v>1.9490178179393252</v>
      </c>
      <c r="X519" s="6">
        <v>6.3359999999999996E-3</v>
      </c>
      <c r="Y519" s="6">
        <v>1.9791360000023039</v>
      </c>
      <c r="Z519" s="3">
        <f t="shared" si="252"/>
        <v>6.6304889520202028</v>
      </c>
      <c r="AA519" s="3">
        <f t="shared" si="253"/>
        <v>49.829108309656569</v>
      </c>
      <c r="AB519">
        <f t="shared" si="254"/>
        <v>46.008106303414046</v>
      </c>
      <c r="AC519" s="6">
        <f t="shared" ref="AC519:AC582" si="257">ABS(R519-X519)/ABS(X519)*100</f>
        <v>46.008106303414046</v>
      </c>
      <c r="AD519">
        <f t="shared" si="255"/>
        <v>1.5217843575653074</v>
      </c>
    </row>
    <row r="520" spans="4:30">
      <c r="D520" s="6">
        <f t="shared" si="256"/>
        <v>295619264</v>
      </c>
      <c r="E520" s="3">
        <f t="shared" si="237"/>
        <v>1.6828357276669397</v>
      </c>
      <c r="F520" s="3">
        <f t="shared" si="238"/>
        <v>28380520.5</v>
      </c>
      <c r="G520">
        <v>3428755</v>
      </c>
      <c r="H520">
        <v>18920347</v>
      </c>
      <c r="I520" s="3">
        <f t="shared" si="239"/>
        <v>37840694</v>
      </c>
      <c r="J520">
        <v>5969969.2333979998</v>
      </c>
      <c r="K520" s="12">
        <f t="shared" si="240"/>
        <v>47759753.867183998</v>
      </c>
      <c r="L520" s="6">
        <f t="shared" si="241"/>
        <v>295.61926399999999</v>
      </c>
      <c r="M520" s="6">
        <f t="shared" si="242"/>
        <v>5242880</v>
      </c>
      <c r="N520" s="13">
        <f t="shared" si="243"/>
        <v>0.79231342157314921</v>
      </c>
      <c r="O520" s="13">
        <f t="shared" si="236"/>
        <v>1.3333333333333333</v>
      </c>
      <c r="P520" s="7">
        <f t="shared" si="244"/>
        <v>0</v>
      </c>
      <c r="Q520" s="7">
        <f t="shared" si="245"/>
        <v>1.1195562523543383E-2</v>
      </c>
      <c r="R520" s="6">
        <f t="shared" si="246"/>
        <v>1.1195562523543383E-2</v>
      </c>
      <c r="S520">
        <f t="shared" si="247"/>
        <v>1.1195562523543383E-2</v>
      </c>
      <c r="T520" s="1">
        <f t="shared" si="248"/>
        <v>0</v>
      </c>
      <c r="U520" s="1">
        <f t="shared" si="249"/>
        <v>0.67918500859234365</v>
      </c>
      <c r="V520" s="1">
        <f t="shared" si="250"/>
        <v>2.5361889900817793</v>
      </c>
      <c r="W520">
        <f t="shared" si="251"/>
        <v>3.215373998674123</v>
      </c>
      <c r="X520" s="6">
        <v>1.1579000000000001E-2</v>
      </c>
      <c r="Y520" s="6">
        <v>3.2965412999999999</v>
      </c>
      <c r="Z520" s="3">
        <f t="shared" si="252"/>
        <v>3.2680450816132649</v>
      </c>
      <c r="AA520" s="3">
        <f t="shared" si="253"/>
        <v>32.997498137790132</v>
      </c>
      <c r="AB520">
        <f t="shared" si="254"/>
        <v>3.3114904262597595</v>
      </c>
      <c r="AC520" s="6">
        <f t="shared" si="257"/>
        <v>3.3114904262597595</v>
      </c>
      <c r="AD520">
        <f t="shared" si="255"/>
        <v>2.4621957967241879</v>
      </c>
    </row>
    <row r="521" spans="4:30">
      <c r="D521" s="6">
        <f t="shared" si="256"/>
        <v>296481376</v>
      </c>
      <c r="E521" s="3">
        <f t="shared" si="237"/>
        <v>1.0401311538875533</v>
      </c>
      <c r="F521" s="3">
        <f t="shared" si="238"/>
        <v>37004464.5</v>
      </c>
      <c r="G521">
        <v>22283</v>
      </c>
      <c r="H521">
        <v>24669643</v>
      </c>
      <c r="I521" s="3">
        <f t="shared" si="239"/>
        <v>49339286</v>
      </c>
      <c r="J521">
        <v>4811187.0449219998</v>
      </c>
      <c r="K521" s="12">
        <f t="shared" si="240"/>
        <v>38489496.359375998</v>
      </c>
      <c r="L521" s="6">
        <f t="shared" si="241"/>
        <v>296.48137600000001</v>
      </c>
      <c r="M521" s="6">
        <f t="shared" si="242"/>
        <v>5242880</v>
      </c>
      <c r="N521" s="13">
        <f t="shared" si="243"/>
        <v>1.281889623582487</v>
      </c>
      <c r="O521" s="13">
        <f t="shared" si="236"/>
        <v>1.3333333333333333</v>
      </c>
      <c r="P521" s="7">
        <f t="shared" si="244"/>
        <v>0</v>
      </c>
      <c r="Q521" s="7">
        <f t="shared" si="245"/>
        <v>9.0224829087147199E-3</v>
      </c>
      <c r="R521" s="6">
        <f t="shared" si="246"/>
        <v>9.0224829087147199E-3</v>
      </c>
      <c r="S521">
        <f t="shared" si="247"/>
        <v>9.0224829087147199E-3</v>
      </c>
      <c r="T521" s="1">
        <f t="shared" si="248"/>
        <v>0</v>
      </c>
      <c r="U521" s="1">
        <f t="shared" si="249"/>
        <v>0.54735392875463995</v>
      </c>
      <c r="V521" s="1">
        <f t="shared" si="250"/>
        <v>1.6937861179983071</v>
      </c>
      <c r="W521">
        <f t="shared" si="251"/>
        <v>2.241140046752947</v>
      </c>
      <c r="X521" s="6">
        <v>7.7330000000000003E-3</v>
      </c>
      <c r="Y521" s="6">
        <v>2.2125770071395432</v>
      </c>
      <c r="Z521" s="3">
        <f t="shared" si="252"/>
        <v>6.380355101512996</v>
      </c>
      <c r="AA521" s="3">
        <f t="shared" si="253"/>
        <v>39.818436683694301</v>
      </c>
      <c r="AB521">
        <f t="shared" si="254"/>
        <v>16.675066710393374</v>
      </c>
      <c r="AC521" s="6">
        <f t="shared" si="257"/>
        <v>16.675066710393374</v>
      </c>
      <c r="AD521">
        <f t="shared" si="255"/>
        <v>1.2909399094918086</v>
      </c>
    </row>
    <row r="522" spans="4:30">
      <c r="D522" s="6">
        <f t="shared" si="256"/>
        <v>299947876</v>
      </c>
      <c r="E522" s="3">
        <f t="shared" si="237"/>
        <v>1.2711368450662293</v>
      </c>
      <c r="F522" s="3">
        <f t="shared" si="238"/>
        <v>33252447</v>
      </c>
      <c r="G522">
        <v>1696415</v>
      </c>
      <c r="H522">
        <v>22168298</v>
      </c>
      <c r="I522" s="3">
        <f t="shared" si="239"/>
        <v>44336596</v>
      </c>
      <c r="J522">
        <v>5283551.3212890001</v>
      </c>
      <c r="K522" s="12">
        <f t="shared" si="240"/>
        <v>42268410.570312001</v>
      </c>
      <c r="L522" s="6">
        <f t="shared" si="241"/>
        <v>299.94787600000001</v>
      </c>
      <c r="M522" s="6">
        <f t="shared" si="242"/>
        <v>5242880</v>
      </c>
      <c r="N522" s="13">
        <f t="shared" si="243"/>
        <v>1.0489298131106124</v>
      </c>
      <c r="O522" s="13">
        <f t="shared" ref="O522:O585" si="258">4/3</f>
        <v>1.3333333333333333</v>
      </c>
      <c r="P522" s="7">
        <f t="shared" si="244"/>
        <v>0</v>
      </c>
      <c r="Q522" s="7">
        <f t="shared" si="245"/>
        <v>9.9083139043537084E-3</v>
      </c>
      <c r="R522" s="6">
        <f t="shared" si="246"/>
        <v>9.9083139043537084E-3</v>
      </c>
      <c r="S522">
        <f t="shared" si="247"/>
        <v>9.9083139043537084E-3</v>
      </c>
      <c r="T522" s="1">
        <f t="shared" si="248"/>
        <v>0</v>
      </c>
      <c r="U522" s="1">
        <f t="shared" si="249"/>
        <v>0.60109335731119728</v>
      </c>
      <c r="V522" s="1">
        <f t="shared" si="250"/>
        <v>3.7693476405835851</v>
      </c>
      <c r="W522">
        <f t="shared" si="251"/>
        <v>4.3704409978947822</v>
      </c>
      <c r="X522" s="6">
        <v>1.7208999999999999E-2</v>
      </c>
      <c r="Y522" s="6">
        <v>4.3880798875</v>
      </c>
      <c r="Z522" s="3">
        <f t="shared" si="252"/>
        <v>2.5763609739090012</v>
      </c>
      <c r="AA522" s="3">
        <f t="shared" si="253"/>
        <v>19.649444160758673</v>
      </c>
      <c r="AB522">
        <f t="shared" si="254"/>
        <v>42.423650971272536</v>
      </c>
      <c r="AC522" s="6">
        <f t="shared" si="257"/>
        <v>42.423650971272536</v>
      </c>
      <c r="AD522">
        <f t="shared" si="255"/>
        <v>0.40197284592434979</v>
      </c>
    </row>
    <row r="523" spans="4:30">
      <c r="D523" s="6">
        <f t="shared" si="256"/>
        <v>300796656</v>
      </c>
      <c r="E523" s="3">
        <f t="shared" si="237"/>
        <v>1.6039875301846416</v>
      </c>
      <c r="F523" s="3">
        <f t="shared" si="238"/>
        <v>28791289.5</v>
      </c>
      <c r="G523">
        <v>3523317</v>
      </c>
      <c r="H523">
        <v>19194193</v>
      </c>
      <c r="I523" s="3">
        <f t="shared" si="239"/>
        <v>38388386</v>
      </c>
      <c r="J523">
        <v>5772608.6669920003</v>
      </c>
      <c r="K523" s="12">
        <f t="shared" si="240"/>
        <v>46180869.335936002</v>
      </c>
      <c r="L523" s="6">
        <f t="shared" si="241"/>
        <v>300.79665599999998</v>
      </c>
      <c r="M523" s="6">
        <f t="shared" si="242"/>
        <v>5242880</v>
      </c>
      <c r="N523" s="13">
        <f t="shared" si="243"/>
        <v>0.83126165773860339</v>
      </c>
      <c r="O523" s="13">
        <f t="shared" si="258"/>
        <v>1.3333333333333333</v>
      </c>
      <c r="P523" s="7">
        <f t="shared" si="244"/>
        <v>0</v>
      </c>
      <c r="Q523" s="7">
        <f t="shared" si="245"/>
        <v>1.0825449634431782E-2</v>
      </c>
      <c r="R523" s="6">
        <f t="shared" si="246"/>
        <v>1.0825449634431782E-2</v>
      </c>
      <c r="S523">
        <f t="shared" si="247"/>
        <v>1.0825449634431782E-2</v>
      </c>
      <c r="T523" s="1">
        <f t="shared" si="248"/>
        <v>0</v>
      </c>
      <c r="U523" s="1">
        <f t="shared" si="249"/>
        <v>0.65673190494143041</v>
      </c>
      <c r="V523" s="1">
        <f t="shared" si="250"/>
        <v>2.2777294505449883</v>
      </c>
      <c r="W523">
        <f t="shared" si="251"/>
        <v>2.9344613554864187</v>
      </c>
      <c r="X523" s="6">
        <v>1.0399E-2</v>
      </c>
      <c r="Y523" s="6">
        <v>3.024809125</v>
      </c>
      <c r="Z523" s="3">
        <f t="shared" si="252"/>
        <v>3.6915459178767192</v>
      </c>
      <c r="AA523" s="3">
        <f t="shared" si="253"/>
        <v>35.527161716269646</v>
      </c>
      <c r="AB523">
        <f t="shared" si="254"/>
        <v>4.1008715687256663</v>
      </c>
      <c r="AC523" s="6">
        <f t="shared" si="257"/>
        <v>4.1008715687256663</v>
      </c>
      <c r="AD523">
        <f t="shared" si="255"/>
        <v>2.986891594807036</v>
      </c>
    </row>
    <row r="524" spans="4:30">
      <c r="D524" s="6">
        <f t="shared" si="256"/>
        <v>306399360</v>
      </c>
      <c r="E524" s="3">
        <f t="shared" si="237"/>
        <v>1.1628175229528235</v>
      </c>
      <c r="F524" s="3">
        <f t="shared" si="238"/>
        <v>35833162.5</v>
      </c>
      <c r="G524">
        <v>986703</v>
      </c>
      <c r="H524">
        <v>23888775</v>
      </c>
      <c r="I524" s="3">
        <f t="shared" si="239"/>
        <v>47777550</v>
      </c>
      <c r="J524">
        <v>5208428.6572270002</v>
      </c>
      <c r="K524" s="12">
        <f t="shared" si="240"/>
        <v>41667429.257816002</v>
      </c>
      <c r="L524" s="6">
        <f t="shared" si="241"/>
        <v>306.39936</v>
      </c>
      <c r="M524" s="6">
        <f t="shared" si="242"/>
        <v>5242880</v>
      </c>
      <c r="N524" s="13">
        <f t="shared" si="243"/>
        <v>1.1466402139757124</v>
      </c>
      <c r="O524" s="13">
        <f t="shared" si="258"/>
        <v>1.3333333333333333</v>
      </c>
      <c r="P524" s="7">
        <f t="shared" si="244"/>
        <v>0</v>
      </c>
      <c r="Q524" s="7">
        <f t="shared" si="245"/>
        <v>9.7674353755773449E-3</v>
      </c>
      <c r="R524" s="6">
        <f t="shared" si="246"/>
        <v>9.7674353755773449E-3</v>
      </c>
      <c r="S524">
        <f t="shared" si="247"/>
        <v>9.7674353755773449E-3</v>
      </c>
      <c r="T524" s="1">
        <f t="shared" si="248"/>
        <v>0</v>
      </c>
      <c r="U524" s="1">
        <f t="shared" si="249"/>
        <v>0.59254688324379434</v>
      </c>
      <c r="V524" s="1">
        <f t="shared" si="250"/>
        <v>1.4289746067271376</v>
      </c>
      <c r="W524">
        <f t="shared" si="251"/>
        <v>2.0215214899709322</v>
      </c>
      <c r="X524" s="6">
        <v>6.5240000000000003E-3</v>
      </c>
      <c r="Y524" s="6">
        <v>2.0095699272709484</v>
      </c>
      <c r="Z524" s="3">
        <f t="shared" si="252"/>
        <v>7.3233522378908642</v>
      </c>
      <c r="AA524" s="3">
        <f t="shared" si="253"/>
        <v>51.094333853851623</v>
      </c>
      <c r="AB524">
        <f t="shared" si="254"/>
        <v>49.715441072614105</v>
      </c>
      <c r="AC524" s="6">
        <f t="shared" si="257"/>
        <v>49.715441072614105</v>
      </c>
      <c r="AD524">
        <f t="shared" si="255"/>
        <v>0.59473236227287285</v>
      </c>
    </row>
    <row r="525" spans="4:30">
      <c r="D525" s="6">
        <f t="shared" si="256"/>
        <v>311573340</v>
      </c>
      <c r="E525" s="3">
        <f t="shared" si="237"/>
        <v>2.5185926215178358</v>
      </c>
      <c r="F525" s="3">
        <f t="shared" si="238"/>
        <v>24385282.5</v>
      </c>
      <c r="G525">
        <v>5824554</v>
      </c>
      <c r="H525">
        <v>16256855</v>
      </c>
      <c r="I525" s="3">
        <f t="shared" si="239"/>
        <v>32513710</v>
      </c>
      <c r="J525">
        <v>7677074.0722660003</v>
      </c>
      <c r="K525" s="12">
        <f t="shared" si="240"/>
        <v>61416592.578128003</v>
      </c>
      <c r="L525" s="6">
        <f t="shared" si="241"/>
        <v>311.57333999999997</v>
      </c>
      <c r="M525" s="6">
        <f t="shared" si="242"/>
        <v>5242880</v>
      </c>
      <c r="N525" s="13">
        <f t="shared" si="243"/>
        <v>0.52939618814963285</v>
      </c>
      <c r="O525" s="13">
        <f t="shared" si="258"/>
        <v>1.3333333333333333</v>
      </c>
      <c r="P525" s="7">
        <f t="shared" si="244"/>
        <v>0</v>
      </c>
      <c r="Q525" s="7">
        <f t="shared" si="245"/>
        <v>1.4396918880770694E-2</v>
      </c>
      <c r="R525" s="6">
        <f t="shared" si="246"/>
        <v>1.4396918880770694E-2</v>
      </c>
      <c r="S525">
        <f t="shared" si="247"/>
        <v>1.4396918880770694E-2</v>
      </c>
      <c r="T525" s="1">
        <f t="shared" si="248"/>
        <v>0</v>
      </c>
      <c r="U525" s="1">
        <f t="shared" si="249"/>
        <v>0.8733970672020096</v>
      </c>
      <c r="V525" s="1">
        <f t="shared" si="250"/>
        <v>3.7148082970711607</v>
      </c>
      <c r="W525">
        <f t="shared" si="251"/>
        <v>4.5882053642731702</v>
      </c>
      <c r="X525" s="6">
        <v>1.6959999999999999E-2</v>
      </c>
      <c r="Y525" s="6">
        <v>4.6072405333276798</v>
      </c>
      <c r="Z525" s="3">
        <f t="shared" si="252"/>
        <v>1.91708195754717</v>
      </c>
      <c r="AA525" s="3">
        <f t="shared" si="253"/>
        <v>28.970090838739623</v>
      </c>
      <c r="AB525">
        <f t="shared" si="254"/>
        <v>15.112506599229395</v>
      </c>
      <c r="AC525" s="6">
        <f t="shared" si="257"/>
        <v>15.112506599229395</v>
      </c>
      <c r="AD525">
        <f t="shared" si="255"/>
        <v>0.41315770072809876</v>
      </c>
    </row>
    <row r="526" spans="4:30">
      <c r="D526" s="6">
        <f t="shared" si="256"/>
        <v>314050992</v>
      </c>
      <c r="E526" s="3">
        <f t="shared" si="237"/>
        <v>1.2216041721877218</v>
      </c>
      <c r="F526" s="3">
        <f t="shared" si="238"/>
        <v>35251096.5</v>
      </c>
      <c r="G526">
        <v>1602111</v>
      </c>
      <c r="H526">
        <v>23500731</v>
      </c>
      <c r="I526" s="3">
        <f t="shared" si="239"/>
        <v>47001462</v>
      </c>
      <c r="J526">
        <v>5382860.8198239999</v>
      </c>
      <c r="K526" s="12">
        <f t="shared" si="240"/>
        <v>43062886.558591999</v>
      </c>
      <c r="L526" s="6">
        <f t="shared" si="241"/>
        <v>314.05099200000001</v>
      </c>
      <c r="M526" s="6">
        <f t="shared" si="242"/>
        <v>5242880</v>
      </c>
      <c r="N526" s="13">
        <f t="shared" si="243"/>
        <v>1.0914610179707558</v>
      </c>
      <c r="O526" s="13">
        <f t="shared" si="258"/>
        <v>1.3333333333333333</v>
      </c>
      <c r="P526" s="7">
        <f t="shared" si="244"/>
        <v>0</v>
      </c>
      <c r="Q526" s="7">
        <f t="shared" si="245"/>
        <v>1.0094550324771155E-2</v>
      </c>
      <c r="R526" s="6">
        <f t="shared" si="246"/>
        <v>1.0094550324771155E-2</v>
      </c>
      <c r="S526">
        <f t="shared" si="247"/>
        <v>1.0094550324771155E-2</v>
      </c>
      <c r="T526" s="1">
        <f t="shared" si="248"/>
        <v>0</v>
      </c>
      <c r="U526" s="1">
        <f t="shared" si="249"/>
        <v>0.61239149302661433</v>
      </c>
      <c r="V526" s="1">
        <f t="shared" si="250"/>
        <v>1.4559157282212269</v>
      </c>
      <c r="W526">
        <f t="shared" si="251"/>
        <v>2.0683072212478413</v>
      </c>
      <c r="X526" s="6">
        <v>6.6470000000000001E-3</v>
      </c>
      <c r="Y526" s="6">
        <v>2.0927525583355493</v>
      </c>
      <c r="Z526" s="3">
        <f t="shared" si="252"/>
        <v>7.0710789829998495</v>
      </c>
      <c r="AA526" s="3">
        <f t="shared" si="253"/>
        <v>51.828357525009181</v>
      </c>
      <c r="AB526">
        <f t="shared" si="254"/>
        <v>51.866260339569045</v>
      </c>
      <c r="AC526" s="6">
        <f t="shared" si="257"/>
        <v>51.866260339569045</v>
      </c>
      <c r="AD526">
        <f t="shared" si="255"/>
        <v>1.1680949565843746</v>
      </c>
    </row>
    <row r="527" spans="4:30">
      <c r="D527" s="6">
        <f t="shared" si="256"/>
        <v>315111244</v>
      </c>
      <c r="E527" s="3">
        <f t="shared" si="237"/>
        <v>2.7457095992807186</v>
      </c>
      <c r="F527" s="3">
        <f t="shared" si="238"/>
        <v>30634465.5</v>
      </c>
      <c r="G527">
        <v>3501776</v>
      </c>
      <c r="H527">
        <v>20422977</v>
      </c>
      <c r="I527" s="3">
        <f t="shared" si="239"/>
        <v>40845954</v>
      </c>
      <c r="J527">
        <v>10514168.249023</v>
      </c>
      <c r="K527" s="12">
        <f t="shared" si="240"/>
        <v>84113345.992183998</v>
      </c>
      <c r="L527" s="6">
        <f t="shared" si="241"/>
        <v>315.111244</v>
      </c>
      <c r="M527" s="6">
        <f t="shared" si="242"/>
        <v>5242880</v>
      </c>
      <c r="N527" s="13">
        <f t="shared" si="243"/>
        <v>0.48560610112687108</v>
      </c>
      <c r="O527" s="13">
        <f t="shared" si="258"/>
        <v>1.3333333333333333</v>
      </c>
      <c r="P527" s="7">
        <f t="shared" si="244"/>
        <v>0</v>
      </c>
      <c r="Q527" s="7">
        <f t="shared" si="245"/>
        <v>1.9717359238046201E-2</v>
      </c>
      <c r="R527" s="6">
        <f t="shared" si="246"/>
        <v>1.9717359238046201E-2</v>
      </c>
      <c r="S527">
        <f t="shared" si="247"/>
        <v>1.9717359238046201E-2</v>
      </c>
      <c r="T527" s="1">
        <f t="shared" si="248"/>
        <v>0</v>
      </c>
      <c r="U527" s="1">
        <f t="shared" si="249"/>
        <v>1.1961645317373715</v>
      </c>
      <c r="V527" s="1">
        <f t="shared" si="250"/>
        <v>4.2104811258607864</v>
      </c>
      <c r="W527">
        <f t="shared" si="251"/>
        <v>5.4066456575981583</v>
      </c>
      <c r="X527" s="6">
        <v>1.9223000000000001E-2</v>
      </c>
      <c r="Y527" s="6">
        <v>5.3944009777735058</v>
      </c>
      <c r="Z527" s="3">
        <f t="shared" si="252"/>
        <v>2.1248480466108308</v>
      </c>
      <c r="AA527" s="3">
        <f t="shared" si="253"/>
        <v>35.00529407155345</v>
      </c>
      <c r="AB527">
        <f t="shared" si="254"/>
        <v>2.5717070074712614</v>
      </c>
      <c r="AC527" s="6">
        <f t="shared" si="257"/>
        <v>2.5717070074712614</v>
      </c>
      <c r="AD527">
        <f t="shared" si="255"/>
        <v>0.22698868465848421</v>
      </c>
    </row>
    <row r="528" spans="4:30">
      <c r="D528" s="6">
        <f t="shared" si="256"/>
        <v>315570460</v>
      </c>
      <c r="E528" s="3">
        <f t="shared" si="237"/>
        <v>2.5546255654031143</v>
      </c>
      <c r="F528" s="3">
        <f t="shared" si="238"/>
        <v>20111752.5</v>
      </c>
      <c r="G528">
        <v>7733822</v>
      </c>
      <c r="H528">
        <v>13407835</v>
      </c>
      <c r="I528" s="3">
        <f t="shared" si="239"/>
        <v>26815670</v>
      </c>
      <c r="J528">
        <v>6422249.6376949996</v>
      </c>
      <c r="K528" s="12">
        <f t="shared" si="240"/>
        <v>51377997.101559997</v>
      </c>
      <c r="L528" s="6">
        <f t="shared" si="241"/>
        <v>315.57046000000003</v>
      </c>
      <c r="M528" s="6">
        <f t="shared" si="242"/>
        <v>5242880</v>
      </c>
      <c r="N528" s="13">
        <f t="shared" si="243"/>
        <v>0.52192906521818838</v>
      </c>
      <c r="O528" s="13">
        <f t="shared" si="258"/>
        <v>1.3333333333333333</v>
      </c>
      <c r="P528" s="7">
        <f t="shared" si="244"/>
        <v>0</v>
      </c>
      <c r="Q528" s="7">
        <f t="shared" si="245"/>
        <v>1.2043729967381024E-2</v>
      </c>
      <c r="R528" s="6">
        <f t="shared" si="246"/>
        <v>1.2043729967381024E-2</v>
      </c>
      <c r="S528">
        <f t="shared" si="247"/>
        <v>1.2043729967381024E-2</v>
      </c>
      <c r="T528" s="1">
        <f t="shared" si="248"/>
        <v>0</v>
      </c>
      <c r="U528" s="1">
        <f t="shared" si="249"/>
        <v>0.73063955689388727</v>
      </c>
      <c r="V528" s="1">
        <f t="shared" si="250"/>
        <v>3.45087291983232</v>
      </c>
      <c r="W528">
        <f t="shared" si="251"/>
        <v>4.1815124767262075</v>
      </c>
      <c r="X528" s="6">
        <v>1.5755000000000002E-2</v>
      </c>
      <c r="Y528" s="6">
        <v>4.3425281428638947</v>
      </c>
      <c r="Z528" s="3">
        <f t="shared" si="252"/>
        <v>1.7020418914630275</v>
      </c>
      <c r="AA528" s="3">
        <f t="shared" si="253"/>
        <v>26.088478375911137</v>
      </c>
      <c r="AB528">
        <f t="shared" si="254"/>
        <v>23.556141114687257</v>
      </c>
      <c r="AC528" s="6">
        <f t="shared" si="257"/>
        <v>23.556141114687257</v>
      </c>
      <c r="AD528">
        <f t="shared" si="255"/>
        <v>3.7078784717212541</v>
      </c>
    </row>
    <row r="529" spans="4:30">
      <c r="D529" s="6">
        <f t="shared" si="256"/>
        <v>328272168</v>
      </c>
      <c r="E529" s="3">
        <f t="shared" si="237"/>
        <v>1.921634371577952</v>
      </c>
      <c r="F529" s="3">
        <f t="shared" si="238"/>
        <v>31751983.5</v>
      </c>
      <c r="G529">
        <v>3712815</v>
      </c>
      <c r="H529">
        <v>21167989</v>
      </c>
      <c r="I529" s="3">
        <f t="shared" si="239"/>
        <v>42335978</v>
      </c>
      <c r="J529">
        <v>7626962.8574219998</v>
      </c>
      <c r="K529" s="12">
        <f t="shared" si="240"/>
        <v>61015702.859375998</v>
      </c>
      <c r="L529" s="6">
        <f t="shared" si="241"/>
        <v>328.27216800000002</v>
      </c>
      <c r="M529" s="6">
        <f t="shared" si="242"/>
        <v>5242880</v>
      </c>
      <c r="N529" s="13">
        <f t="shared" si="243"/>
        <v>0.69385381165849225</v>
      </c>
      <c r="O529" s="13">
        <f t="shared" si="258"/>
        <v>1.3333333333333333</v>
      </c>
      <c r="P529" s="7">
        <f t="shared" si="244"/>
        <v>0</v>
      </c>
      <c r="Q529" s="7">
        <f t="shared" si="245"/>
        <v>1.4302944654609163E-2</v>
      </c>
      <c r="R529" s="6">
        <f t="shared" si="246"/>
        <v>1.4302944654609163E-2</v>
      </c>
      <c r="S529">
        <f t="shared" si="247"/>
        <v>1.4302944654609163E-2</v>
      </c>
      <c r="T529" s="1">
        <f t="shared" si="248"/>
        <v>0</v>
      </c>
      <c r="U529" s="1">
        <f t="shared" si="249"/>
        <v>0.86769606866185067</v>
      </c>
      <c r="V529" s="1">
        <f t="shared" si="250"/>
        <v>4.0700806471802071</v>
      </c>
      <c r="W529">
        <f t="shared" si="251"/>
        <v>4.937776715842058</v>
      </c>
      <c r="X529" s="6">
        <v>1.8582000000000001E-2</v>
      </c>
      <c r="Y529" s="6">
        <v>5.0267589176503389</v>
      </c>
      <c r="Z529" s="3">
        <f t="shared" si="252"/>
        <v>2.2783326875470888</v>
      </c>
      <c r="AA529" s="3">
        <f t="shared" si="253"/>
        <v>26.268734413680331</v>
      </c>
      <c r="AB529">
        <f t="shared" si="254"/>
        <v>23.027959021584532</v>
      </c>
      <c r="AC529" s="6">
        <f t="shared" si="257"/>
        <v>23.027959021584532</v>
      </c>
      <c r="AD529">
        <f t="shared" si="255"/>
        <v>1.7701704670148348</v>
      </c>
    </row>
    <row r="530" spans="4:30">
      <c r="D530" s="6">
        <f t="shared" si="256"/>
        <v>328921176</v>
      </c>
      <c r="E530" s="3">
        <f t="shared" si="237"/>
        <v>1.1006807929640816</v>
      </c>
      <c r="F530" s="3">
        <f t="shared" si="238"/>
        <v>40255669.5</v>
      </c>
      <c r="G530">
        <v>343791</v>
      </c>
      <c r="H530">
        <v>26837113</v>
      </c>
      <c r="I530" s="3">
        <f t="shared" si="239"/>
        <v>53674226</v>
      </c>
      <c r="J530">
        <v>5538580.2783199996</v>
      </c>
      <c r="K530" s="12">
        <f t="shared" si="240"/>
        <v>44308642.226559997</v>
      </c>
      <c r="L530" s="6">
        <f t="shared" si="241"/>
        <v>328.921176</v>
      </c>
      <c r="M530" s="6">
        <f t="shared" si="242"/>
        <v>5242880</v>
      </c>
      <c r="N530" s="13">
        <f t="shared" si="243"/>
        <v>1.2113714910412212</v>
      </c>
      <c r="O530" s="13">
        <f t="shared" si="258"/>
        <v>1.3333333333333333</v>
      </c>
      <c r="P530" s="7">
        <f t="shared" si="244"/>
        <v>0</v>
      </c>
      <c r="Q530" s="7">
        <f t="shared" si="245"/>
        <v>1.0386573091650975E-2</v>
      </c>
      <c r="R530" s="6">
        <f t="shared" si="246"/>
        <v>1.0386573091650975E-2</v>
      </c>
      <c r="S530">
        <f t="shared" si="247"/>
        <v>1.0386573091650975E-2</v>
      </c>
      <c r="T530" s="1">
        <f t="shared" si="248"/>
        <v>0</v>
      </c>
      <c r="U530" s="1">
        <f t="shared" si="249"/>
        <v>0.63010721611023279</v>
      </c>
      <c r="V530" s="1">
        <f t="shared" si="250"/>
        <v>2.3305165259927567</v>
      </c>
      <c r="W530">
        <f t="shared" si="251"/>
        <v>2.9606237421029897</v>
      </c>
      <c r="X530" s="6">
        <v>1.064E-2</v>
      </c>
      <c r="Y530" s="6">
        <v>2.9009368888841598</v>
      </c>
      <c r="Z530" s="3">
        <f t="shared" si="252"/>
        <v>5.0445701127819547</v>
      </c>
      <c r="AA530" s="3">
        <f t="shared" si="253"/>
        <v>33.314768591398497</v>
      </c>
      <c r="AB530">
        <f t="shared" si="254"/>
        <v>2.381831845385578</v>
      </c>
      <c r="AC530" s="6">
        <f t="shared" si="257"/>
        <v>2.381831845385578</v>
      </c>
      <c r="AD530">
        <f t="shared" si="255"/>
        <v>2.0575026450088814</v>
      </c>
    </row>
    <row r="531" spans="4:30">
      <c r="D531" s="6">
        <f t="shared" si="256"/>
        <v>337595076</v>
      </c>
      <c r="E531" s="3">
        <f t="shared" si="237"/>
        <v>1.5843282472024083</v>
      </c>
      <c r="F531" s="3">
        <f t="shared" si="238"/>
        <v>30474379.5</v>
      </c>
      <c r="G531">
        <v>4690002</v>
      </c>
      <c r="H531">
        <v>20316253</v>
      </c>
      <c r="I531" s="3">
        <f t="shared" si="239"/>
        <v>40632506</v>
      </c>
      <c r="J531">
        <v>6035177.5322270002</v>
      </c>
      <c r="K531" s="12">
        <f t="shared" si="240"/>
        <v>48281420.257816002</v>
      </c>
      <c r="L531" s="6">
        <f t="shared" si="241"/>
        <v>337.59507600000001</v>
      </c>
      <c r="M531" s="6">
        <f t="shared" si="242"/>
        <v>5242880</v>
      </c>
      <c r="N531" s="13">
        <f t="shared" si="243"/>
        <v>0.84157644458319836</v>
      </c>
      <c r="O531" s="13">
        <f t="shared" si="258"/>
        <v>1.3333333333333333</v>
      </c>
      <c r="P531" s="7">
        <f t="shared" si="244"/>
        <v>0</v>
      </c>
      <c r="Q531" s="7">
        <f t="shared" si="245"/>
        <v>1.13178485116369E-2</v>
      </c>
      <c r="R531" s="6">
        <f t="shared" si="246"/>
        <v>1.13178485116369E-2</v>
      </c>
      <c r="S531">
        <f t="shared" si="247"/>
        <v>1.13178485116369E-2</v>
      </c>
      <c r="T531" s="1">
        <f t="shared" si="248"/>
        <v>0</v>
      </c>
      <c r="U531" s="1">
        <f t="shared" si="249"/>
        <v>0.68660355586938859</v>
      </c>
      <c r="V531" s="1">
        <f t="shared" si="250"/>
        <v>1.8477666741799716</v>
      </c>
      <c r="W531">
        <f t="shared" si="251"/>
        <v>2.53437023004936</v>
      </c>
      <c r="X531" s="6">
        <v>8.4360000000000008E-3</v>
      </c>
      <c r="Y531" s="6">
        <v>2.647441760002812</v>
      </c>
      <c r="Z531" s="3">
        <f t="shared" si="252"/>
        <v>4.8165606922712181</v>
      </c>
      <c r="AA531" s="3">
        <f t="shared" si="253"/>
        <v>45.786078954780464</v>
      </c>
      <c r="AB531">
        <f t="shared" si="254"/>
        <v>34.161314742021084</v>
      </c>
      <c r="AC531" s="6">
        <f t="shared" si="257"/>
        <v>34.161314742021084</v>
      </c>
      <c r="AD531">
        <f t="shared" si="255"/>
        <v>4.2709732716965165</v>
      </c>
    </row>
    <row r="532" spans="4:30">
      <c r="D532" s="6">
        <f t="shared" si="256"/>
        <v>339819704</v>
      </c>
      <c r="E532" s="3">
        <f t="shared" si="237"/>
        <v>1.0792585869963323</v>
      </c>
      <c r="F532" s="3">
        <f t="shared" si="238"/>
        <v>41534958</v>
      </c>
      <c r="G532">
        <v>377002</v>
      </c>
      <c r="H532">
        <v>27689972</v>
      </c>
      <c r="I532" s="3">
        <f t="shared" si="239"/>
        <v>55379944</v>
      </c>
      <c r="J532">
        <v>5603370.0102540003</v>
      </c>
      <c r="K532" s="12">
        <f t="shared" si="240"/>
        <v>44826960.082032003</v>
      </c>
      <c r="L532" s="6">
        <f t="shared" si="241"/>
        <v>339.819704</v>
      </c>
      <c r="M532" s="6">
        <f t="shared" si="242"/>
        <v>5242880</v>
      </c>
      <c r="N532" s="13">
        <f t="shared" si="243"/>
        <v>1.2354160063197761</v>
      </c>
      <c r="O532" s="13">
        <f t="shared" si="258"/>
        <v>1.3333333333333333</v>
      </c>
      <c r="P532" s="7">
        <f t="shared" si="244"/>
        <v>0</v>
      </c>
      <c r="Q532" s="7">
        <f t="shared" si="245"/>
        <v>1.0508074135692011E-2</v>
      </c>
      <c r="R532" s="6">
        <f t="shared" si="246"/>
        <v>1.0508074135692011E-2</v>
      </c>
      <c r="S532">
        <f t="shared" si="247"/>
        <v>1.0508074135692011E-2</v>
      </c>
      <c r="T532" s="1">
        <f t="shared" si="248"/>
        <v>0</v>
      </c>
      <c r="U532" s="1">
        <f t="shared" si="249"/>
        <v>0.63747814432107108</v>
      </c>
      <c r="V532" s="1">
        <f t="shared" si="250"/>
        <v>1.5295109869367876</v>
      </c>
      <c r="W532">
        <f t="shared" si="251"/>
        <v>2.1669891312578589</v>
      </c>
      <c r="X532" s="6">
        <v>6.9829999999999996E-3</v>
      </c>
      <c r="Y532" s="6">
        <v>2.1116010083356609</v>
      </c>
      <c r="Z532" s="3">
        <f t="shared" si="252"/>
        <v>7.9306807962193897</v>
      </c>
      <c r="AA532" s="3">
        <f t="shared" si="253"/>
        <v>51.355532100280115</v>
      </c>
      <c r="AB532">
        <f t="shared" si="254"/>
        <v>50.480798162566401</v>
      </c>
      <c r="AC532" s="6">
        <f t="shared" si="257"/>
        <v>50.480798162566401</v>
      </c>
      <c r="AD532">
        <f t="shared" si="255"/>
        <v>2.6230392343795215</v>
      </c>
    </row>
    <row r="533" spans="4:30">
      <c r="D533" s="6">
        <f t="shared" si="256"/>
        <v>341310552</v>
      </c>
      <c r="E533" s="3">
        <f t="shared" si="237"/>
        <v>2.8417247181959433</v>
      </c>
      <c r="F533" s="3">
        <f t="shared" si="238"/>
        <v>33165631.5</v>
      </c>
      <c r="G533">
        <v>3799275</v>
      </c>
      <c r="H533">
        <v>22110421</v>
      </c>
      <c r="I533" s="3">
        <f t="shared" si="239"/>
        <v>44220842</v>
      </c>
      <c r="J533">
        <v>11780949.353515999</v>
      </c>
      <c r="K533" s="12">
        <f t="shared" si="240"/>
        <v>94247594.828127995</v>
      </c>
      <c r="L533" s="6">
        <f t="shared" si="241"/>
        <v>341.31055199999997</v>
      </c>
      <c r="M533" s="6">
        <f t="shared" si="242"/>
        <v>5242880</v>
      </c>
      <c r="N533" s="13">
        <f t="shared" si="243"/>
        <v>0.46919862603010831</v>
      </c>
      <c r="O533" s="13">
        <f t="shared" si="258"/>
        <v>1.3333333333333333</v>
      </c>
      <c r="P533" s="7">
        <f t="shared" si="244"/>
        <v>0</v>
      </c>
      <c r="Q533" s="7">
        <f t="shared" si="245"/>
        <v>2.2092970653202922E-2</v>
      </c>
      <c r="R533" s="6">
        <f t="shared" si="246"/>
        <v>2.2092970653202922E-2</v>
      </c>
      <c r="S533">
        <f t="shared" si="247"/>
        <v>2.2092970653202922E-2</v>
      </c>
      <c r="T533" s="1">
        <f t="shared" si="248"/>
        <v>0</v>
      </c>
      <c r="U533" s="1">
        <f t="shared" si="249"/>
        <v>1.340282315548794</v>
      </c>
      <c r="V533" s="1">
        <f t="shared" si="250"/>
        <v>4.7074681556989031</v>
      </c>
      <c r="W533">
        <f t="shared" si="251"/>
        <v>6.0477504712476975</v>
      </c>
      <c r="X533" s="6">
        <v>2.1492000000000001E-2</v>
      </c>
      <c r="Y533" s="6">
        <v>6.0471324000071647</v>
      </c>
      <c r="Z533" s="3">
        <f t="shared" si="252"/>
        <v>2.0575489484459335</v>
      </c>
      <c r="AA533" s="3">
        <f t="shared" si="253"/>
        <v>35.081926234181275</v>
      </c>
      <c r="AB533">
        <f t="shared" si="254"/>
        <v>2.7962528066393149</v>
      </c>
      <c r="AC533" s="6">
        <f t="shared" si="257"/>
        <v>2.7962528066393149</v>
      </c>
      <c r="AD533">
        <f t="shared" si="255"/>
        <v>1.0220898099272333E-2</v>
      </c>
    </row>
    <row r="534" spans="4:30">
      <c r="D534" s="6">
        <f t="shared" si="256"/>
        <v>346027608</v>
      </c>
      <c r="E534" s="3">
        <f t="shared" si="237"/>
        <v>1.0602058034904145</v>
      </c>
      <c r="F534" s="3">
        <f t="shared" si="238"/>
        <v>43073451</v>
      </c>
      <c r="G534">
        <v>72000</v>
      </c>
      <c r="H534">
        <v>28715634</v>
      </c>
      <c r="I534" s="3">
        <f t="shared" si="239"/>
        <v>57431268</v>
      </c>
      <c r="J534">
        <v>5708340.3408199996</v>
      </c>
      <c r="K534" s="12">
        <f t="shared" si="240"/>
        <v>45666722.726559997</v>
      </c>
      <c r="L534" s="6">
        <f t="shared" si="241"/>
        <v>346.02760799999999</v>
      </c>
      <c r="M534" s="6">
        <f t="shared" si="242"/>
        <v>5242880</v>
      </c>
      <c r="N534" s="13">
        <f t="shared" si="243"/>
        <v>1.2576174634620252</v>
      </c>
      <c r="O534" s="13">
        <f t="shared" si="258"/>
        <v>1.3333333333333333</v>
      </c>
      <c r="P534" s="7">
        <f t="shared" si="244"/>
        <v>0</v>
      </c>
      <c r="Q534" s="7">
        <f t="shared" si="245"/>
        <v>1.0704926389535161E-2</v>
      </c>
      <c r="R534" s="6">
        <f t="shared" si="246"/>
        <v>1.0704926389535161E-2</v>
      </c>
      <c r="S534">
        <f t="shared" si="247"/>
        <v>1.0704926389535161E-2</v>
      </c>
      <c r="T534" s="1">
        <f t="shared" si="248"/>
        <v>0</v>
      </c>
      <c r="U534" s="1">
        <f t="shared" si="249"/>
        <v>0.64942029545789193</v>
      </c>
      <c r="V534" s="1">
        <f t="shared" si="250"/>
        <v>1.6188766582342542</v>
      </c>
      <c r="W534">
        <f t="shared" si="251"/>
        <v>2.268296953692146</v>
      </c>
      <c r="X534" s="6">
        <v>7.391E-3</v>
      </c>
      <c r="Y534" s="6">
        <v>2.2077485538484281</v>
      </c>
      <c r="Z534" s="3">
        <f t="shared" si="252"/>
        <v>7.7704326884048163</v>
      </c>
      <c r="AA534" s="3">
        <f t="shared" si="253"/>
        <v>49.429546991270463</v>
      </c>
      <c r="AB534">
        <f t="shared" si="254"/>
        <v>44.837320924572602</v>
      </c>
      <c r="AC534" s="6">
        <f t="shared" si="257"/>
        <v>44.837320924572602</v>
      </c>
      <c r="AD534">
        <f t="shared" si="255"/>
        <v>2.7425405732085415</v>
      </c>
    </row>
    <row r="535" spans="4:30">
      <c r="D535" s="6">
        <f t="shared" si="256"/>
        <v>348509512</v>
      </c>
      <c r="E535" s="3">
        <f t="shared" si="237"/>
        <v>1.0267752268052497</v>
      </c>
      <c r="F535" s="3">
        <f t="shared" si="238"/>
        <v>43450936.5</v>
      </c>
      <c r="G535">
        <v>45101</v>
      </c>
      <c r="H535">
        <v>28967291</v>
      </c>
      <c r="I535" s="3">
        <f t="shared" si="239"/>
        <v>57934582</v>
      </c>
      <c r="J535">
        <v>5576793.1474609999</v>
      </c>
      <c r="K535" s="12">
        <f t="shared" si="240"/>
        <v>44614345.179687999</v>
      </c>
      <c r="L535" s="6">
        <f t="shared" si="241"/>
        <v>348.50951199999997</v>
      </c>
      <c r="M535" s="6">
        <f t="shared" si="242"/>
        <v>5242880</v>
      </c>
      <c r="N535" s="13">
        <f t="shared" si="243"/>
        <v>1.2985639880326303</v>
      </c>
      <c r="O535" s="13">
        <f t="shared" si="258"/>
        <v>1.3333333333333333</v>
      </c>
      <c r="P535" s="7">
        <f t="shared" si="244"/>
        <v>0</v>
      </c>
      <c r="Q535" s="7">
        <f t="shared" si="245"/>
        <v>1.0458234192227292E-2</v>
      </c>
      <c r="R535" s="6">
        <f t="shared" si="246"/>
        <v>1.0458234192227292E-2</v>
      </c>
      <c r="S535">
        <f t="shared" si="247"/>
        <v>1.0458234192227292E-2</v>
      </c>
      <c r="T535" s="1">
        <f t="shared" si="248"/>
        <v>0</v>
      </c>
      <c r="U535" s="1">
        <f t="shared" si="249"/>
        <v>0.63445457651381332</v>
      </c>
      <c r="V535" s="1">
        <f t="shared" si="250"/>
        <v>1.7910369955867267</v>
      </c>
      <c r="W535">
        <f t="shared" si="251"/>
        <v>2.4254915721005399</v>
      </c>
      <c r="X535" s="6">
        <v>8.1770000000000002E-3</v>
      </c>
      <c r="Y535" s="6">
        <v>2.4082900399999998</v>
      </c>
      <c r="Z535" s="3">
        <f t="shared" si="252"/>
        <v>7.0850656720068486</v>
      </c>
      <c r="AA535" s="3">
        <f t="shared" si="253"/>
        <v>43.64861947382952</v>
      </c>
      <c r="AB535">
        <f t="shared" si="254"/>
        <v>27.898180166653923</v>
      </c>
      <c r="AC535" s="6">
        <f t="shared" si="257"/>
        <v>27.898180166653923</v>
      </c>
      <c r="AD535">
        <f t="shared" si="255"/>
        <v>0.7142633077758398</v>
      </c>
    </row>
    <row r="536" spans="4:30">
      <c r="D536" s="6">
        <f t="shared" si="256"/>
        <v>355679888</v>
      </c>
      <c r="E536" s="3">
        <f t="shared" si="237"/>
        <v>1.2442958731151843</v>
      </c>
      <c r="F536" s="3">
        <f t="shared" si="238"/>
        <v>40695523.5</v>
      </c>
      <c r="G536">
        <v>1505785</v>
      </c>
      <c r="H536">
        <v>27130349</v>
      </c>
      <c r="I536" s="3">
        <f t="shared" si="239"/>
        <v>54260698</v>
      </c>
      <c r="J536">
        <v>6329658.9931640001</v>
      </c>
      <c r="K536" s="12">
        <f t="shared" si="240"/>
        <v>50637271.945312001</v>
      </c>
      <c r="L536" s="6">
        <f t="shared" si="241"/>
        <v>355.67988800000001</v>
      </c>
      <c r="M536" s="6">
        <f t="shared" si="242"/>
        <v>5242880</v>
      </c>
      <c r="N536" s="13">
        <f t="shared" si="243"/>
        <v>1.0715565020683042</v>
      </c>
      <c r="O536" s="13">
        <f t="shared" si="258"/>
        <v>1.3333333333333333</v>
      </c>
      <c r="P536" s="7">
        <f t="shared" si="244"/>
        <v>0</v>
      </c>
      <c r="Q536" s="7">
        <f t="shared" si="245"/>
        <v>1.1870093503034963E-2</v>
      </c>
      <c r="R536" s="6">
        <f t="shared" si="246"/>
        <v>1.1870093503034963E-2</v>
      </c>
      <c r="S536">
        <f t="shared" si="247"/>
        <v>1.1870093503034963E-2</v>
      </c>
      <c r="T536" s="1">
        <f t="shared" si="248"/>
        <v>0</v>
      </c>
      <c r="U536" s="1">
        <f t="shared" si="249"/>
        <v>0.72010580450039896</v>
      </c>
      <c r="V536" s="1">
        <f t="shared" si="250"/>
        <v>2.0203650785486076</v>
      </c>
      <c r="W536">
        <f t="shared" si="251"/>
        <v>2.7404708830490065</v>
      </c>
      <c r="X536" s="6">
        <v>9.2239999999999996E-3</v>
      </c>
      <c r="Y536" s="6">
        <v>2.7530384470555678</v>
      </c>
      <c r="Z536" s="3">
        <f t="shared" si="252"/>
        <v>5.8825561578490895</v>
      </c>
      <c r="AA536" s="3">
        <f t="shared" si="253"/>
        <v>43.917842103479622</v>
      </c>
      <c r="AB536">
        <f t="shared" si="254"/>
        <v>28.687050119633167</v>
      </c>
      <c r="AC536" s="6">
        <f t="shared" si="257"/>
        <v>28.687050119633167</v>
      </c>
      <c r="AD536">
        <f t="shared" si="255"/>
        <v>0.4564979475678046</v>
      </c>
    </row>
    <row r="537" spans="4:30">
      <c r="D537" s="6">
        <f t="shared" si="256"/>
        <v>356150808</v>
      </c>
      <c r="E537" s="3">
        <f t="shared" si="237"/>
        <v>1.1241034147563924</v>
      </c>
      <c r="F537" s="3">
        <f t="shared" si="238"/>
        <v>42921846</v>
      </c>
      <c r="G537">
        <v>638802</v>
      </c>
      <c r="H537">
        <v>28614564</v>
      </c>
      <c r="I537" s="3">
        <f t="shared" si="239"/>
        <v>57229128</v>
      </c>
      <c r="J537">
        <v>6031074.2070310004</v>
      </c>
      <c r="K537" s="12">
        <f t="shared" si="240"/>
        <v>48248593.656248003</v>
      </c>
      <c r="L537" s="6">
        <f t="shared" si="241"/>
        <v>356.15080799999998</v>
      </c>
      <c r="M537" s="6">
        <f t="shared" si="242"/>
        <v>5242880</v>
      </c>
      <c r="N537" s="13">
        <f t="shared" si="243"/>
        <v>1.1861304892684483</v>
      </c>
      <c r="O537" s="13">
        <f t="shared" si="258"/>
        <v>1.3333333333333333</v>
      </c>
      <c r="P537" s="7">
        <f t="shared" si="244"/>
        <v>0</v>
      </c>
      <c r="Q537" s="7">
        <f t="shared" si="245"/>
        <v>1.1310153491446637E-2</v>
      </c>
      <c r="R537" s="6">
        <f t="shared" si="246"/>
        <v>1.1310153491446637E-2</v>
      </c>
      <c r="S537">
        <f t="shared" si="247"/>
        <v>1.1310153491446637E-2</v>
      </c>
      <c r="T537" s="1">
        <f t="shared" si="248"/>
        <v>0</v>
      </c>
      <c r="U537" s="1">
        <f t="shared" si="249"/>
        <v>0.68613673320254609</v>
      </c>
      <c r="V537" s="1">
        <f t="shared" si="250"/>
        <v>1.5947829723452314</v>
      </c>
      <c r="W537">
        <f t="shared" si="251"/>
        <v>2.2809197055477775</v>
      </c>
      <c r="X537" s="6">
        <v>7.2810000000000001E-3</v>
      </c>
      <c r="Y537" s="6">
        <v>2.2329706846181847</v>
      </c>
      <c r="Z537" s="3">
        <f t="shared" si="252"/>
        <v>7.8600642768850433</v>
      </c>
      <c r="AA537" s="3">
        <f t="shared" si="253"/>
        <v>53.013150563107267</v>
      </c>
      <c r="AB537">
        <f t="shared" si="254"/>
        <v>55.337913630636407</v>
      </c>
      <c r="AC537" s="6">
        <f t="shared" si="257"/>
        <v>55.337913630636407</v>
      </c>
      <c r="AD537">
        <f t="shared" si="255"/>
        <v>2.1473197682302549</v>
      </c>
    </row>
    <row r="538" spans="4:30">
      <c r="D538" s="6">
        <f t="shared" si="256"/>
        <v>358346288</v>
      </c>
      <c r="E538" s="3">
        <f t="shared" si="237"/>
        <v>3.1842871635582073</v>
      </c>
      <c r="F538" s="3">
        <f t="shared" si="238"/>
        <v>28311373.5</v>
      </c>
      <c r="G538">
        <v>6592765</v>
      </c>
      <c r="H538">
        <v>18874249</v>
      </c>
      <c r="I538" s="3">
        <f t="shared" si="239"/>
        <v>37748498</v>
      </c>
      <c r="J538">
        <v>11268942.902344</v>
      </c>
      <c r="K538" s="12">
        <f t="shared" si="240"/>
        <v>90151543.218751997</v>
      </c>
      <c r="L538" s="6">
        <f t="shared" si="241"/>
        <v>358.34628800000002</v>
      </c>
      <c r="M538" s="6">
        <f t="shared" si="242"/>
        <v>5242880</v>
      </c>
      <c r="N538" s="13">
        <f t="shared" si="243"/>
        <v>0.41872270459534533</v>
      </c>
      <c r="O538" s="13">
        <f t="shared" si="258"/>
        <v>1.3333333333333333</v>
      </c>
      <c r="P538" s="7">
        <f t="shared" si="244"/>
        <v>0</v>
      </c>
      <c r="Q538" s="7">
        <f t="shared" si="245"/>
        <v>2.1132798161109356E-2</v>
      </c>
      <c r="R538" s="6">
        <f t="shared" si="246"/>
        <v>2.1132798161109356E-2</v>
      </c>
      <c r="S538">
        <f t="shared" si="247"/>
        <v>2.1132798161109356E-2</v>
      </c>
      <c r="T538" s="1">
        <f t="shared" si="248"/>
        <v>0</v>
      </c>
      <c r="U538" s="1">
        <f t="shared" si="249"/>
        <v>1.282032918886383</v>
      </c>
      <c r="V538" s="1">
        <f t="shared" si="250"/>
        <v>5.1299837927891314</v>
      </c>
      <c r="W538">
        <f t="shared" si="251"/>
        <v>6.4120167116755145</v>
      </c>
      <c r="X538" s="6">
        <v>2.3421000000000001E-2</v>
      </c>
      <c r="Y538" s="6">
        <v>6.4344513300000008</v>
      </c>
      <c r="Z538" s="3">
        <f t="shared" si="252"/>
        <v>1.611737244353358</v>
      </c>
      <c r="AA538" s="3">
        <f t="shared" si="253"/>
        <v>30.793405309338453</v>
      </c>
      <c r="AB538">
        <f t="shared" si="254"/>
        <v>9.7698725028420839</v>
      </c>
      <c r="AC538" s="6">
        <f t="shared" si="257"/>
        <v>9.7698725028420839</v>
      </c>
      <c r="AD538">
        <f t="shared" si="255"/>
        <v>0.3486640456799654</v>
      </c>
    </row>
    <row r="539" spans="4:30">
      <c r="D539" s="6">
        <f t="shared" si="256"/>
        <v>365704064</v>
      </c>
      <c r="E539" s="3">
        <f t="shared" si="237"/>
        <v>1.1634613157441873</v>
      </c>
      <c r="F539" s="3">
        <f t="shared" si="238"/>
        <v>43057008</v>
      </c>
      <c r="G539">
        <v>1062400</v>
      </c>
      <c r="H539">
        <v>28704672</v>
      </c>
      <c r="I539" s="3">
        <f t="shared" si="239"/>
        <v>57409344</v>
      </c>
      <c r="J539">
        <v>6261895.3974609999</v>
      </c>
      <c r="K539" s="12">
        <f t="shared" si="240"/>
        <v>50095163.179687999</v>
      </c>
      <c r="L539" s="6">
        <f t="shared" si="241"/>
        <v>365.70406400000002</v>
      </c>
      <c r="M539" s="6">
        <f t="shared" si="242"/>
        <v>5242880</v>
      </c>
      <c r="N539" s="13">
        <f t="shared" si="243"/>
        <v>1.1460057290177201</v>
      </c>
      <c r="O539" s="13">
        <f t="shared" si="258"/>
        <v>1.3333333333333333</v>
      </c>
      <c r="P539" s="7">
        <f t="shared" si="244"/>
        <v>0</v>
      </c>
      <c r="Q539" s="7">
        <f t="shared" si="245"/>
        <v>1.1743015532805417E-2</v>
      </c>
      <c r="R539" s="6">
        <f t="shared" si="246"/>
        <v>1.1743015532805417E-2</v>
      </c>
      <c r="S539">
        <f t="shared" si="247"/>
        <v>1.1743015532805417E-2</v>
      </c>
      <c r="T539" s="1">
        <f t="shared" si="248"/>
        <v>0</v>
      </c>
      <c r="U539" s="1">
        <f t="shared" si="249"/>
        <v>0.71239654896984839</v>
      </c>
      <c r="V539" s="1">
        <f t="shared" si="250"/>
        <v>1.7362786185662202</v>
      </c>
      <c r="W539">
        <f t="shared" si="251"/>
        <v>2.4486751675360687</v>
      </c>
      <c r="X539" s="6">
        <v>7.927E-3</v>
      </c>
      <c r="Y539" s="6">
        <v>2.4121861</v>
      </c>
      <c r="Z539" s="3">
        <f t="shared" si="252"/>
        <v>7.2422535637693954</v>
      </c>
      <c r="AA539" s="3">
        <f t="shared" si="253"/>
        <v>50.556491161537025</v>
      </c>
      <c r="AB539">
        <f t="shared" si="254"/>
        <v>48.139466794568143</v>
      </c>
      <c r="AC539" s="6">
        <f t="shared" si="257"/>
        <v>48.139466794568143</v>
      </c>
      <c r="AD539">
        <f t="shared" si="255"/>
        <v>1.5126970317948825</v>
      </c>
    </row>
    <row r="540" spans="4:30">
      <c r="D540" s="6">
        <f t="shared" si="256"/>
        <v>365800704</v>
      </c>
      <c r="E540" s="3">
        <f t="shared" si="237"/>
        <v>1.3305089143064415</v>
      </c>
      <c r="F540" s="3">
        <f t="shared" si="238"/>
        <v>39773800.5</v>
      </c>
      <c r="G540">
        <v>2380515</v>
      </c>
      <c r="H540">
        <v>26515867</v>
      </c>
      <c r="I540" s="3">
        <f t="shared" si="239"/>
        <v>53031734</v>
      </c>
      <c r="J540">
        <v>6614924.515137</v>
      </c>
      <c r="K540" s="12">
        <f t="shared" si="240"/>
        <v>52919396.121096</v>
      </c>
      <c r="L540" s="6">
        <f t="shared" si="241"/>
        <v>365.800704</v>
      </c>
      <c r="M540" s="6">
        <f t="shared" si="242"/>
        <v>5242880</v>
      </c>
      <c r="N540" s="13">
        <f t="shared" si="243"/>
        <v>1.0021228110511113</v>
      </c>
      <c r="O540" s="13">
        <f t="shared" si="258"/>
        <v>1.3333333333333333</v>
      </c>
      <c r="P540" s="7">
        <f t="shared" si="244"/>
        <v>0</v>
      </c>
      <c r="Q540" s="7">
        <f t="shared" si="245"/>
        <v>1.2405055721800395E-2</v>
      </c>
      <c r="R540" s="6">
        <f t="shared" si="246"/>
        <v>1.2405055721800395E-2</v>
      </c>
      <c r="S540">
        <f t="shared" si="247"/>
        <v>1.2405055721800395E-2</v>
      </c>
      <c r="T540" s="1">
        <f t="shared" si="248"/>
        <v>0</v>
      </c>
      <c r="U540" s="1">
        <f t="shared" si="249"/>
        <v>0.75255958414610302</v>
      </c>
      <c r="V540" s="1">
        <f t="shared" si="250"/>
        <v>1.8556518804709243</v>
      </c>
      <c r="W540">
        <f t="shared" si="251"/>
        <v>2.6082114646170274</v>
      </c>
      <c r="X540" s="6">
        <v>8.4720000000000004E-3</v>
      </c>
      <c r="Y540" s="6">
        <v>2.6725982999999998</v>
      </c>
      <c r="Z540" s="3">
        <f t="shared" si="252"/>
        <v>6.2596475448536344</v>
      </c>
      <c r="AA540" s="3">
        <f t="shared" si="253"/>
        <v>49.971101153065156</v>
      </c>
      <c r="AB540">
        <f t="shared" si="254"/>
        <v>46.424170465066041</v>
      </c>
      <c r="AC540" s="6">
        <f t="shared" si="257"/>
        <v>46.424170465066041</v>
      </c>
      <c r="AD540">
        <f t="shared" si="255"/>
        <v>2.4091475094843999</v>
      </c>
    </row>
    <row r="541" spans="4:30">
      <c r="D541" s="6">
        <f t="shared" si="256"/>
        <v>369142880</v>
      </c>
      <c r="E541" s="3">
        <f t="shared" si="237"/>
        <v>1.6572750408579497</v>
      </c>
      <c r="F541" s="3">
        <f t="shared" si="238"/>
        <v>35657100</v>
      </c>
      <c r="G541">
        <v>4194304</v>
      </c>
      <c r="H541">
        <v>23771400</v>
      </c>
      <c r="I541" s="3">
        <f t="shared" si="239"/>
        <v>47542800</v>
      </c>
      <c r="J541">
        <v>7386702.7324219998</v>
      </c>
      <c r="K541" s="12">
        <f t="shared" si="240"/>
        <v>59093621.859375998</v>
      </c>
      <c r="L541" s="6">
        <f t="shared" si="241"/>
        <v>369.14287999999999</v>
      </c>
      <c r="M541" s="6">
        <f t="shared" si="242"/>
        <v>5242880</v>
      </c>
      <c r="N541" s="13">
        <f t="shared" si="243"/>
        <v>0.80453352670000033</v>
      </c>
      <c r="O541" s="13">
        <f t="shared" si="258"/>
        <v>1.3333333333333333</v>
      </c>
      <c r="P541" s="7">
        <f t="shared" si="244"/>
        <v>0</v>
      </c>
      <c r="Q541" s="7">
        <f t="shared" si="245"/>
        <v>1.3852381653998718E-2</v>
      </c>
      <c r="R541" s="6">
        <f t="shared" si="246"/>
        <v>1.3852381653998718E-2</v>
      </c>
      <c r="S541">
        <f t="shared" si="247"/>
        <v>1.3852381653998718E-2</v>
      </c>
      <c r="T541" s="1">
        <f t="shared" si="248"/>
        <v>0</v>
      </c>
      <c r="U541" s="1">
        <f t="shared" si="249"/>
        <v>0.84036241438610781</v>
      </c>
      <c r="V541" s="1">
        <f t="shared" si="250"/>
        <v>3.8236679505879279</v>
      </c>
      <c r="W541">
        <f t="shared" si="251"/>
        <v>4.6640303649740353</v>
      </c>
      <c r="X541" s="6">
        <v>1.7457E-2</v>
      </c>
      <c r="Y541" s="6">
        <v>4.7652154687500001</v>
      </c>
      <c r="Z541" s="3">
        <f t="shared" si="252"/>
        <v>2.7234232686028528</v>
      </c>
      <c r="AA541" s="3">
        <f t="shared" si="253"/>
        <v>27.080768452483699</v>
      </c>
      <c r="AB541">
        <f t="shared" si="254"/>
        <v>20.648555570838528</v>
      </c>
      <c r="AC541" s="6">
        <f t="shared" si="257"/>
        <v>20.648555570838528</v>
      </c>
      <c r="AD541">
        <f t="shared" si="255"/>
        <v>2.1234108811979371</v>
      </c>
    </row>
    <row r="542" spans="4:30">
      <c r="D542" s="6">
        <f t="shared" si="256"/>
        <v>372352452</v>
      </c>
      <c r="E542" s="3">
        <f t="shared" si="237"/>
        <v>1.1208465300445427</v>
      </c>
      <c r="F542" s="3">
        <f t="shared" si="238"/>
        <v>45192841.5</v>
      </c>
      <c r="G542">
        <v>540486</v>
      </c>
      <c r="H542">
        <v>30128561</v>
      </c>
      <c r="I542" s="3">
        <f t="shared" si="239"/>
        <v>60257122</v>
      </c>
      <c r="J542">
        <v>6331779.9472660003</v>
      </c>
      <c r="K542" s="12">
        <f t="shared" si="240"/>
        <v>50654239.578128003</v>
      </c>
      <c r="L542" s="6">
        <f t="shared" si="241"/>
        <v>372.35245200000003</v>
      </c>
      <c r="M542" s="6">
        <f t="shared" si="242"/>
        <v>5242880</v>
      </c>
      <c r="N542" s="13">
        <f t="shared" si="243"/>
        <v>1.1895770719657279</v>
      </c>
      <c r="O542" s="13">
        <f t="shared" si="258"/>
        <v>1.3333333333333333</v>
      </c>
      <c r="P542" s="7">
        <f t="shared" si="244"/>
        <v>0</v>
      </c>
      <c r="Q542" s="7">
        <f t="shared" si="245"/>
        <v>1.1874070956407029E-2</v>
      </c>
      <c r="R542" s="6">
        <f t="shared" si="246"/>
        <v>1.1874070956407029E-2</v>
      </c>
      <c r="S542">
        <f t="shared" si="247"/>
        <v>1.1874070956407029E-2</v>
      </c>
      <c r="T542" s="1">
        <f t="shared" si="248"/>
        <v>0</v>
      </c>
      <c r="U542" s="1">
        <f t="shared" si="249"/>
        <v>0.72034709891477089</v>
      </c>
      <c r="V542" s="1">
        <f t="shared" si="250"/>
        <v>2.8382361977268933</v>
      </c>
      <c r="W542">
        <f t="shared" si="251"/>
        <v>3.5585832966416642</v>
      </c>
      <c r="X542" s="6">
        <v>1.2958000000000001E-2</v>
      </c>
      <c r="Y542" s="6">
        <v>3.513267199996466</v>
      </c>
      <c r="Z542" s="3">
        <f t="shared" si="252"/>
        <v>4.650186911560426</v>
      </c>
      <c r="AA542" s="3">
        <f t="shared" si="253"/>
        <v>31.27287518328631</v>
      </c>
      <c r="AB542">
        <f t="shared" si="254"/>
        <v>8.3649409136670165</v>
      </c>
      <c r="AC542" s="6">
        <f t="shared" si="257"/>
        <v>8.3649409136670165</v>
      </c>
      <c r="AD542">
        <f t="shared" si="255"/>
        <v>1.2898562524718811</v>
      </c>
    </row>
    <row r="543" spans="4:30">
      <c r="D543" s="6">
        <f t="shared" si="256"/>
        <v>374685360</v>
      </c>
      <c r="E543" s="3">
        <f t="shared" si="237"/>
        <v>2.9589437308451836</v>
      </c>
      <c r="F543" s="3">
        <f t="shared" si="238"/>
        <v>36426262.5</v>
      </c>
      <c r="G543">
        <v>4163763</v>
      </c>
      <c r="H543">
        <v>24284175</v>
      </c>
      <c r="I543" s="3">
        <f t="shared" si="239"/>
        <v>48568350</v>
      </c>
      <c r="J543">
        <v>13472907.632812001</v>
      </c>
      <c r="K543" s="12">
        <f t="shared" si="240"/>
        <v>107783261.06249601</v>
      </c>
      <c r="L543" s="6">
        <f t="shared" si="241"/>
        <v>374.68536</v>
      </c>
      <c r="M543" s="6">
        <f t="shared" si="242"/>
        <v>5242880</v>
      </c>
      <c r="N543" s="13">
        <f t="shared" si="243"/>
        <v>0.45061125003295827</v>
      </c>
      <c r="O543" s="13">
        <f t="shared" si="258"/>
        <v>1.3333333333333333</v>
      </c>
      <c r="P543" s="7">
        <f t="shared" si="244"/>
        <v>0</v>
      </c>
      <c r="Q543" s="7">
        <f t="shared" si="245"/>
        <v>2.5265922466273419E-2</v>
      </c>
      <c r="R543" s="6">
        <f t="shared" si="246"/>
        <v>2.5265922466273419E-2</v>
      </c>
      <c r="S543">
        <f t="shared" si="247"/>
        <v>2.5265922466273419E-2</v>
      </c>
      <c r="T543" s="1">
        <f t="shared" si="248"/>
        <v>0</v>
      </c>
      <c r="U543" s="1">
        <f t="shared" si="249"/>
        <v>1.5327711967364555</v>
      </c>
      <c r="V543" s="1">
        <f t="shared" si="250"/>
        <v>5.2515473897746556</v>
      </c>
      <c r="W543">
        <f t="shared" si="251"/>
        <v>6.7843185865111106</v>
      </c>
      <c r="X543" s="6">
        <v>2.3976000000000001E-2</v>
      </c>
      <c r="Y543" s="6">
        <v>6.7362969599999998</v>
      </c>
      <c r="Z543" s="3">
        <f t="shared" si="252"/>
        <v>2.0257069569569568</v>
      </c>
      <c r="AA543" s="3">
        <f t="shared" si="253"/>
        <v>35.963717404903569</v>
      </c>
      <c r="AB543">
        <f t="shared" si="254"/>
        <v>5.3800569998057144</v>
      </c>
      <c r="AC543" s="6">
        <f t="shared" si="257"/>
        <v>5.3800569998057144</v>
      </c>
      <c r="AD543">
        <f t="shared" si="255"/>
        <v>0.71287870466908376</v>
      </c>
    </row>
    <row r="544" spans="4:30">
      <c r="D544" s="6">
        <f t="shared" si="256"/>
        <v>379204120</v>
      </c>
      <c r="E544" s="3">
        <f t="shared" si="237"/>
        <v>1.5075725204051738</v>
      </c>
      <c r="F544" s="3">
        <f t="shared" si="238"/>
        <v>39932985</v>
      </c>
      <c r="G544">
        <v>2987012</v>
      </c>
      <c r="H544">
        <v>26621990</v>
      </c>
      <c r="I544" s="3">
        <f t="shared" si="239"/>
        <v>53243980</v>
      </c>
      <c r="J544">
        <v>7525233.8554689996</v>
      </c>
      <c r="K544" s="12">
        <f t="shared" si="240"/>
        <v>60201870.843751997</v>
      </c>
      <c r="L544" s="6">
        <f t="shared" si="241"/>
        <v>379.20411999999999</v>
      </c>
      <c r="M544" s="6">
        <f t="shared" si="242"/>
        <v>5242880</v>
      </c>
      <c r="N544" s="13">
        <f t="shared" si="243"/>
        <v>0.88442400964896062</v>
      </c>
      <c r="O544" s="13">
        <f t="shared" si="258"/>
        <v>1.3333333333333333</v>
      </c>
      <c r="P544" s="7">
        <f t="shared" si="244"/>
        <v>0</v>
      </c>
      <c r="Q544" s="7">
        <f t="shared" si="245"/>
        <v>1.4112170907325675E-2</v>
      </c>
      <c r="R544" s="6">
        <f t="shared" si="246"/>
        <v>1.4112170907325675E-2</v>
      </c>
      <c r="S544">
        <f t="shared" si="247"/>
        <v>1.4112170907325675E-2</v>
      </c>
      <c r="T544" s="1">
        <f t="shared" si="248"/>
        <v>0</v>
      </c>
      <c r="U544" s="1">
        <f t="shared" si="249"/>
        <v>0.85612267349609161</v>
      </c>
      <c r="V544" s="1">
        <f t="shared" si="250"/>
        <v>5.325799749014462</v>
      </c>
      <c r="W544">
        <f t="shared" si="251"/>
        <v>6.1819224225105538</v>
      </c>
      <c r="X544" s="6">
        <v>2.4315E-2</v>
      </c>
      <c r="Y544" s="6">
        <v>6.1901127000000002</v>
      </c>
      <c r="Z544" s="3">
        <f t="shared" si="252"/>
        <v>2.1897585852354511</v>
      </c>
      <c r="AA544" s="3">
        <f t="shared" si="253"/>
        <v>19.80731921653366</v>
      </c>
      <c r="AB544">
        <f t="shared" si="254"/>
        <v>41.9610491164891</v>
      </c>
      <c r="AC544" s="6">
        <f t="shared" si="257"/>
        <v>41.9610491164891</v>
      </c>
      <c r="AD544">
        <f t="shared" si="255"/>
        <v>0.13231225159190479</v>
      </c>
    </row>
    <row r="545" spans="4:30">
      <c r="D545" s="6">
        <f t="shared" si="256"/>
        <v>387174828</v>
      </c>
      <c r="E545" s="3">
        <f t="shared" si="237"/>
        <v>3.2366960997730181</v>
      </c>
      <c r="F545" s="3">
        <f t="shared" si="238"/>
        <v>30589873.5</v>
      </c>
      <c r="G545">
        <v>7122792</v>
      </c>
      <c r="H545">
        <v>20393249</v>
      </c>
      <c r="I545" s="3">
        <f t="shared" si="239"/>
        <v>40786498</v>
      </c>
      <c r="J545">
        <v>12376265.53125</v>
      </c>
      <c r="K545" s="12">
        <f t="shared" si="240"/>
        <v>99010124.25</v>
      </c>
      <c r="L545" s="6">
        <f t="shared" si="241"/>
        <v>387.17482799999999</v>
      </c>
      <c r="M545" s="6">
        <f t="shared" si="242"/>
        <v>5242880</v>
      </c>
      <c r="N545" s="13">
        <f t="shared" si="243"/>
        <v>0.41194270090010515</v>
      </c>
      <c r="O545" s="13">
        <f t="shared" si="258"/>
        <v>1.3333333333333333</v>
      </c>
      <c r="P545" s="7">
        <f t="shared" si="244"/>
        <v>0</v>
      </c>
      <c r="Q545" s="7">
        <f t="shared" si="245"/>
        <v>2.320937498101959E-2</v>
      </c>
      <c r="R545" s="6">
        <f t="shared" si="246"/>
        <v>2.320937498101959E-2</v>
      </c>
      <c r="S545">
        <f t="shared" si="247"/>
        <v>2.320937498101959E-2</v>
      </c>
      <c r="T545" s="1">
        <f t="shared" si="248"/>
        <v>0</v>
      </c>
      <c r="U545" s="1">
        <f t="shared" si="249"/>
        <v>1.4080096031581626</v>
      </c>
      <c r="V545" s="1">
        <f t="shared" si="250"/>
        <v>5.6600448823476341</v>
      </c>
      <c r="W545">
        <f t="shared" si="251"/>
        <v>7.0680544855057965</v>
      </c>
      <c r="X545" s="6">
        <v>2.5840999999999999E-2</v>
      </c>
      <c r="Y545" s="6">
        <v>7.0642833749999996</v>
      </c>
      <c r="Z545" s="3">
        <f t="shared" si="252"/>
        <v>1.5783637630122673</v>
      </c>
      <c r="AA545" s="3">
        <f t="shared" si="253"/>
        <v>30.652103014589219</v>
      </c>
      <c r="AB545">
        <f t="shared" si="254"/>
        <v>10.183913234706123</v>
      </c>
      <c r="AC545" s="6">
        <f t="shared" si="257"/>
        <v>10.183913234706123</v>
      </c>
      <c r="AD545">
        <f t="shared" si="255"/>
        <v>5.3382775090005878E-2</v>
      </c>
    </row>
    <row r="546" spans="4:30">
      <c r="D546" s="6">
        <f t="shared" si="256"/>
        <v>389509516</v>
      </c>
      <c r="E546" s="3">
        <f t="shared" si="237"/>
        <v>1.1808218181692298</v>
      </c>
      <c r="F546" s="3">
        <f t="shared" si="238"/>
        <v>43445809.5</v>
      </c>
      <c r="G546">
        <v>2097152</v>
      </c>
      <c r="H546">
        <v>28963873</v>
      </c>
      <c r="I546" s="3">
        <f t="shared" si="239"/>
        <v>57927746</v>
      </c>
      <c r="J546">
        <v>6412719.9707030002</v>
      </c>
      <c r="K546" s="12">
        <f t="shared" si="240"/>
        <v>51301759.765624002</v>
      </c>
      <c r="L546" s="6">
        <f t="shared" si="241"/>
        <v>389.50951600000002</v>
      </c>
      <c r="M546" s="6">
        <f t="shared" si="242"/>
        <v>5242880</v>
      </c>
      <c r="N546" s="13">
        <f t="shared" si="243"/>
        <v>1.1291570945060623</v>
      </c>
      <c r="O546" s="13">
        <f t="shared" si="258"/>
        <v>1.3333333333333333</v>
      </c>
      <c r="P546" s="7">
        <f t="shared" si="244"/>
        <v>0</v>
      </c>
      <c r="Q546" s="7">
        <f t="shared" si="245"/>
        <v>1.2025858856414384E-2</v>
      </c>
      <c r="R546" s="6">
        <f t="shared" si="246"/>
        <v>1.2025858856414384E-2</v>
      </c>
      <c r="S546">
        <f t="shared" si="247"/>
        <v>1.2025858856414384E-2</v>
      </c>
      <c r="T546" s="1">
        <f t="shared" si="248"/>
        <v>0</v>
      </c>
      <c r="U546" s="1">
        <f t="shared" si="249"/>
        <v>0.72955539603730624</v>
      </c>
      <c r="V546" s="1">
        <f t="shared" si="250"/>
        <v>1.8004554364342538</v>
      </c>
      <c r="W546">
        <f t="shared" si="251"/>
        <v>2.53001083247156</v>
      </c>
      <c r="X546" s="6">
        <v>8.2199999999999999E-3</v>
      </c>
      <c r="Y546" s="6">
        <v>2.5434323999999999</v>
      </c>
      <c r="Z546" s="3">
        <f t="shared" si="252"/>
        <v>7.0471710462287103</v>
      </c>
      <c r="AA546" s="3">
        <f t="shared" si="253"/>
        <v>49.928719966544044</v>
      </c>
      <c r="AB546">
        <f t="shared" si="254"/>
        <v>46.299986087766229</v>
      </c>
      <c r="AC546" s="6">
        <f t="shared" si="257"/>
        <v>46.299986087766229</v>
      </c>
      <c r="AD546">
        <f t="shared" si="255"/>
        <v>0.52769507569534491</v>
      </c>
    </row>
    <row r="547" spans="4:30">
      <c r="D547" s="6">
        <f t="shared" si="256"/>
        <v>437739520</v>
      </c>
      <c r="E547" s="3">
        <f t="shared" si="237"/>
        <v>2.1693291501484153</v>
      </c>
      <c r="F547" s="3">
        <f t="shared" si="238"/>
        <v>37678080</v>
      </c>
      <c r="G547">
        <v>6815744</v>
      </c>
      <c r="H547">
        <v>25118720</v>
      </c>
      <c r="I547" s="3">
        <f t="shared" si="239"/>
        <v>50237440</v>
      </c>
      <c r="J547">
        <v>10217019.658203</v>
      </c>
      <c r="K547" s="12">
        <f t="shared" si="240"/>
        <v>81736157.265624002</v>
      </c>
      <c r="L547" s="6">
        <f t="shared" si="241"/>
        <v>437.73952000000003</v>
      </c>
      <c r="M547" s="6">
        <f t="shared" si="242"/>
        <v>5242880</v>
      </c>
      <c r="N547" s="13">
        <f t="shared" si="243"/>
        <v>0.61462933517585971</v>
      </c>
      <c r="O547" s="13">
        <f t="shared" si="258"/>
        <v>1.3333333333333333</v>
      </c>
      <c r="P547" s="7">
        <f t="shared" si="244"/>
        <v>0</v>
      </c>
      <c r="Q547" s="7">
        <f t="shared" si="245"/>
        <v>1.9160112542586333E-2</v>
      </c>
      <c r="R547" s="6">
        <f t="shared" si="246"/>
        <v>1.9160112542586333E-2</v>
      </c>
      <c r="S547">
        <f t="shared" si="247"/>
        <v>1.9160112542586333E-2</v>
      </c>
      <c r="T547" s="1">
        <f t="shared" si="248"/>
        <v>0</v>
      </c>
      <c r="U547" s="1">
        <f t="shared" si="249"/>
        <v>1.1623588519559345</v>
      </c>
      <c r="V547" s="1">
        <f t="shared" si="250"/>
        <v>4.7208291996919058</v>
      </c>
      <c r="W547">
        <f t="shared" si="251"/>
        <v>5.8831880516478403</v>
      </c>
      <c r="X547" s="6">
        <v>2.1552999999999999E-2</v>
      </c>
      <c r="Y547" s="6">
        <v>6.0025104999999996</v>
      </c>
      <c r="Z547" s="3">
        <f t="shared" si="252"/>
        <v>2.3308792279497057</v>
      </c>
      <c r="AA547" s="3">
        <f t="shared" si="253"/>
        <v>30.338665528000373</v>
      </c>
      <c r="AB547">
        <f t="shared" si="254"/>
        <v>11.102340543839215</v>
      </c>
      <c r="AC547" s="6">
        <f t="shared" si="257"/>
        <v>11.102340543839215</v>
      </c>
      <c r="AD547">
        <f t="shared" si="255"/>
        <v>1.9878757122067399</v>
      </c>
    </row>
    <row r="548" spans="4:30">
      <c r="D548" s="6">
        <f t="shared" si="256"/>
        <v>451434516</v>
      </c>
      <c r="E548" s="3">
        <f t="shared" si="237"/>
        <v>1.1869428261620611</v>
      </c>
      <c r="F548" s="3">
        <f t="shared" si="238"/>
        <v>51064684.5</v>
      </c>
      <c r="G548">
        <v>2145852</v>
      </c>
      <c r="H548">
        <v>34043123</v>
      </c>
      <c r="I548" s="3">
        <f t="shared" si="239"/>
        <v>68086246</v>
      </c>
      <c r="J548">
        <v>7576357.6171880001</v>
      </c>
      <c r="K548" s="12">
        <f t="shared" si="240"/>
        <v>60610860.937504001</v>
      </c>
      <c r="L548" s="6">
        <f t="shared" si="241"/>
        <v>451.43451599999997</v>
      </c>
      <c r="M548" s="6">
        <f t="shared" si="242"/>
        <v>5242880</v>
      </c>
      <c r="N548" s="13">
        <f t="shared" si="243"/>
        <v>1.1233340847971767</v>
      </c>
      <c r="O548" s="13">
        <f t="shared" si="258"/>
        <v>1.3333333333333333</v>
      </c>
      <c r="P548" s="7">
        <f t="shared" si="244"/>
        <v>0</v>
      </c>
      <c r="Q548" s="7">
        <f t="shared" si="245"/>
        <v>1.4208043976078163E-2</v>
      </c>
      <c r="R548" s="6">
        <f t="shared" si="246"/>
        <v>1.4208043976078163E-2</v>
      </c>
      <c r="S548">
        <f t="shared" si="247"/>
        <v>1.4208043976078163E-2</v>
      </c>
      <c r="T548" s="1">
        <f t="shared" si="248"/>
        <v>0</v>
      </c>
      <c r="U548" s="1">
        <f t="shared" si="249"/>
        <v>0.86193886637496664</v>
      </c>
      <c r="V548" s="1">
        <f t="shared" si="250"/>
        <v>2.1340434692431791</v>
      </c>
      <c r="W548">
        <f t="shared" si="251"/>
        <v>2.9959823356181459</v>
      </c>
      <c r="X548" s="6">
        <v>9.7429999999999999E-3</v>
      </c>
      <c r="Y548" s="6">
        <v>3.0017100444455269</v>
      </c>
      <c r="Z548" s="3">
        <f t="shared" si="252"/>
        <v>6.98822190290465</v>
      </c>
      <c r="AA548" s="3">
        <f t="shared" si="253"/>
        <v>49.767719131687571</v>
      </c>
      <c r="AB548">
        <f t="shared" si="254"/>
        <v>45.828225147061097</v>
      </c>
      <c r="AC548" s="6">
        <f t="shared" si="257"/>
        <v>45.828225147061097</v>
      </c>
      <c r="AD548">
        <f t="shared" si="255"/>
        <v>0.19081486028205191</v>
      </c>
    </row>
    <row r="549" spans="4:30">
      <c r="D549" s="6">
        <f t="shared" si="256"/>
        <v>451870344</v>
      </c>
      <c r="E549" s="3">
        <f t="shared" si="237"/>
        <v>1.0953079815694164</v>
      </c>
      <c r="F549" s="3">
        <f t="shared" si="238"/>
        <v>55224513</v>
      </c>
      <c r="G549">
        <v>503712</v>
      </c>
      <c r="H549">
        <v>36816342</v>
      </c>
      <c r="I549" s="3">
        <f t="shared" si="239"/>
        <v>73632684</v>
      </c>
      <c r="J549">
        <v>7560981.2333979998</v>
      </c>
      <c r="K549" s="12">
        <f t="shared" si="240"/>
        <v>60487849.867183998</v>
      </c>
      <c r="L549" s="6">
        <f t="shared" si="241"/>
        <v>451.87034399999999</v>
      </c>
      <c r="M549" s="6">
        <f t="shared" si="242"/>
        <v>5242880</v>
      </c>
      <c r="N549" s="13">
        <f t="shared" si="243"/>
        <v>1.2173136284671835</v>
      </c>
      <c r="O549" s="13">
        <f t="shared" si="258"/>
        <v>1.3333333333333333</v>
      </c>
      <c r="P549" s="7">
        <f t="shared" si="244"/>
        <v>0</v>
      </c>
      <c r="Q549" s="7">
        <f t="shared" si="245"/>
        <v>1.4179208439515612E-2</v>
      </c>
      <c r="R549" s="6">
        <f t="shared" si="246"/>
        <v>1.4179208439515612E-2</v>
      </c>
      <c r="S549">
        <f t="shared" si="247"/>
        <v>1.4179208439515612E-2</v>
      </c>
      <c r="T549" s="1">
        <f t="shared" si="248"/>
        <v>0</v>
      </c>
      <c r="U549" s="1">
        <f t="shared" si="249"/>
        <v>0.86018954255967683</v>
      </c>
      <c r="V549" s="1">
        <f t="shared" si="250"/>
        <v>2.4369668109206213</v>
      </c>
      <c r="W549">
        <f t="shared" si="251"/>
        <v>3.2971563534802981</v>
      </c>
      <c r="X549" s="6">
        <v>1.1126E-2</v>
      </c>
      <c r="Y549" s="6">
        <v>3.2229796800000003</v>
      </c>
      <c r="Z549" s="3">
        <f t="shared" si="252"/>
        <v>6.6180733417220914</v>
      </c>
      <c r="AA549" s="3">
        <f t="shared" si="253"/>
        <v>43.492971322799924</v>
      </c>
      <c r="AB549">
        <f t="shared" si="254"/>
        <v>27.442103536901051</v>
      </c>
      <c r="AC549" s="6">
        <f t="shared" si="257"/>
        <v>27.442103536901051</v>
      </c>
      <c r="AD549">
        <f t="shared" si="255"/>
        <v>2.3014936749553994</v>
      </c>
    </row>
    <row r="550" spans="4:30">
      <c r="D550" s="6">
        <f t="shared" si="256"/>
        <v>457213324</v>
      </c>
      <c r="E550" s="3">
        <f t="shared" si="237"/>
        <v>1.100076620840418</v>
      </c>
      <c r="F550" s="3">
        <f t="shared" si="238"/>
        <v>56197443</v>
      </c>
      <c r="G550">
        <v>381689</v>
      </c>
      <c r="H550">
        <v>37464962</v>
      </c>
      <c r="I550" s="3">
        <f t="shared" si="239"/>
        <v>74929924</v>
      </c>
      <c r="J550">
        <v>7727686.6494140001</v>
      </c>
      <c r="K550" s="12">
        <f t="shared" si="240"/>
        <v>61821493.195312001</v>
      </c>
      <c r="L550" s="6">
        <f t="shared" si="241"/>
        <v>457.213324</v>
      </c>
      <c r="M550" s="6">
        <f t="shared" si="242"/>
        <v>5242880</v>
      </c>
      <c r="N550" s="13">
        <f t="shared" si="243"/>
        <v>1.212036787323701</v>
      </c>
      <c r="O550" s="13">
        <f t="shared" si="258"/>
        <v>1.3333333333333333</v>
      </c>
      <c r="P550" s="7">
        <f t="shared" si="244"/>
        <v>0</v>
      </c>
      <c r="Q550" s="7">
        <f t="shared" si="245"/>
        <v>1.4491833318313881E-2</v>
      </c>
      <c r="R550" s="6">
        <f t="shared" si="246"/>
        <v>1.4491833318313881E-2</v>
      </c>
      <c r="S550">
        <f t="shared" si="247"/>
        <v>1.4491833318313881E-2</v>
      </c>
      <c r="T550" s="1">
        <f t="shared" si="248"/>
        <v>0</v>
      </c>
      <c r="U550" s="1">
        <f t="shared" si="249"/>
        <v>0.87915510418699738</v>
      </c>
      <c r="V550" s="1">
        <f t="shared" si="250"/>
        <v>2.1710601321090417</v>
      </c>
      <c r="W550">
        <f t="shared" si="251"/>
        <v>3.0502152362960393</v>
      </c>
      <c r="X550" s="6">
        <v>9.9120000000000007E-3</v>
      </c>
      <c r="Y550" s="6">
        <v>2.9672811000000001</v>
      </c>
      <c r="Z550" s="3">
        <f t="shared" si="252"/>
        <v>7.5595161420500405</v>
      </c>
      <c r="AA550" s="3">
        <f t="shared" si="253"/>
        <v>49.896281836410004</v>
      </c>
      <c r="AB550">
        <f t="shared" si="254"/>
        <v>46.204936625442699</v>
      </c>
      <c r="AC550" s="6">
        <f t="shared" si="257"/>
        <v>46.204936625442699</v>
      </c>
      <c r="AD550">
        <f t="shared" si="255"/>
        <v>2.7949538146567638</v>
      </c>
    </row>
    <row r="551" spans="4:30">
      <c r="D551" s="6">
        <f t="shared" si="256"/>
        <v>475599012</v>
      </c>
      <c r="E551" s="3">
        <f t="shared" si="237"/>
        <v>2.7036314377621595</v>
      </c>
      <c r="F551" s="3">
        <f t="shared" si="238"/>
        <v>30577764</v>
      </c>
      <c r="G551">
        <v>11548845</v>
      </c>
      <c r="H551">
        <v>20385176</v>
      </c>
      <c r="I551" s="3">
        <f t="shared" si="239"/>
        <v>40770352</v>
      </c>
      <c r="J551">
        <v>10333875.505859001</v>
      </c>
      <c r="K551" s="12">
        <f t="shared" si="240"/>
        <v>82671004.046872005</v>
      </c>
      <c r="L551" s="6">
        <f t="shared" si="241"/>
        <v>475.59901200000002</v>
      </c>
      <c r="M551" s="6">
        <f t="shared" si="242"/>
        <v>5242880</v>
      </c>
      <c r="N551" s="13">
        <f t="shared" si="243"/>
        <v>0.49316386646138255</v>
      </c>
      <c r="O551" s="13">
        <f t="shared" si="258"/>
        <v>1.3333333333333333</v>
      </c>
      <c r="P551" s="7">
        <f t="shared" si="244"/>
        <v>0</v>
      </c>
      <c r="Q551" s="7">
        <f t="shared" si="245"/>
        <v>1.9379253864346507E-2</v>
      </c>
      <c r="R551" s="6">
        <f t="shared" si="246"/>
        <v>1.9379253864346507E-2</v>
      </c>
      <c r="S551">
        <f t="shared" si="247"/>
        <v>1.9379253864346507E-2</v>
      </c>
      <c r="T551" s="1">
        <f t="shared" si="248"/>
        <v>0</v>
      </c>
      <c r="U551" s="1">
        <f t="shared" si="249"/>
        <v>1.1756531817575526</v>
      </c>
      <c r="V551" s="1">
        <f t="shared" si="250"/>
        <v>5.5016836560043298</v>
      </c>
      <c r="W551">
        <f t="shared" si="251"/>
        <v>6.6773368377618825</v>
      </c>
      <c r="X551" s="6">
        <v>2.5118000000000001E-2</v>
      </c>
      <c r="Y551" s="6">
        <v>6.9332530363567866</v>
      </c>
      <c r="Z551" s="3">
        <f t="shared" si="252"/>
        <v>1.6231527987897125</v>
      </c>
      <c r="AA551" s="3">
        <f t="shared" si="253"/>
        <v>26.330441610597024</v>
      </c>
      <c r="AB551">
        <f t="shared" si="254"/>
        <v>22.847146013430585</v>
      </c>
      <c r="AC551" s="6">
        <f t="shared" si="257"/>
        <v>22.847146013430585</v>
      </c>
      <c r="AD551">
        <f t="shared" si="255"/>
        <v>3.6911417663962873</v>
      </c>
    </row>
    <row r="552" spans="4:30">
      <c r="D552" s="6">
        <f t="shared" si="256"/>
        <v>483370348</v>
      </c>
      <c r="E552" s="3">
        <f t="shared" si="237"/>
        <v>2.4191240907579759</v>
      </c>
      <c r="F552" s="3">
        <f t="shared" si="238"/>
        <v>30544401</v>
      </c>
      <c r="G552">
        <v>11950757</v>
      </c>
      <c r="H552">
        <v>20362934</v>
      </c>
      <c r="I552" s="3">
        <f t="shared" si="239"/>
        <v>40725868</v>
      </c>
      <c r="J552">
        <v>9236337.0371090006</v>
      </c>
      <c r="K552" s="12">
        <f t="shared" si="240"/>
        <v>73890696.296872005</v>
      </c>
      <c r="L552" s="6">
        <f t="shared" si="241"/>
        <v>483.37034799999998</v>
      </c>
      <c r="M552" s="6">
        <f t="shared" si="242"/>
        <v>5242880</v>
      </c>
      <c r="N552" s="13">
        <f t="shared" si="243"/>
        <v>0.55116367879895101</v>
      </c>
      <c r="O552" s="13">
        <f t="shared" si="258"/>
        <v>1.3333333333333333</v>
      </c>
      <c r="P552" s="7">
        <f t="shared" si="244"/>
        <v>0</v>
      </c>
      <c r="Q552" s="7">
        <f t="shared" si="245"/>
        <v>1.7321025409810429E-2</v>
      </c>
      <c r="R552" s="6">
        <f t="shared" si="246"/>
        <v>1.7321025409810429E-2</v>
      </c>
      <c r="S552">
        <f t="shared" si="247"/>
        <v>1.7321025409810429E-2</v>
      </c>
      <c r="T552" s="1">
        <f t="shared" si="248"/>
        <v>0</v>
      </c>
      <c r="U552" s="1">
        <f t="shared" si="249"/>
        <v>1.0507896112456305</v>
      </c>
      <c r="V552" s="1">
        <f t="shared" si="250"/>
        <v>4.4038877134972143</v>
      </c>
      <c r="W552">
        <f t="shared" si="251"/>
        <v>5.4546773247428444</v>
      </c>
      <c r="X552" s="6">
        <v>2.0105999999999999E-2</v>
      </c>
      <c r="Y552" s="6">
        <v>5.6849714999999996</v>
      </c>
      <c r="Z552" s="3">
        <f t="shared" si="252"/>
        <v>2.0255579429026165</v>
      </c>
      <c r="AA552" s="3">
        <f t="shared" si="253"/>
        <v>29.400456101411322</v>
      </c>
      <c r="AB552">
        <f t="shared" si="254"/>
        <v>13.851460211825176</v>
      </c>
      <c r="AC552" s="6">
        <f t="shared" si="257"/>
        <v>13.851460211825176</v>
      </c>
      <c r="AD552">
        <f t="shared" si="255"/>
        <v>4.0509292835884096</v>
      </c>
    </row>
    <row r="553" spans="4:30">
      <c r="D553" s="6">
        <f t="shared" si="256"/>
        <v>506899032</v>
      </c>
      <c r="E553" s="3">
        <f t="shared" si="237"/>
        <v>1.819055172525927</v>
      </c>
      <c r="F553" s="3">
        <f t="shared" si="238"/>
        <v>55903644</v>
      </c>
      <c r="G553">
        <v>2983494</v>
      </c>
      <c r="H553">
        <v>37269096</v>
      </c>
      <c r="I553" s="3">
        <f t="shared" si="239"/>
        <v>74538192</v>
      </c>
      <c r="J553">
        <v>12711476.597656</v>
      </c>
      <c r="K553" s="12">
        <f t="shared" si="240"/>
        <v>101691812.781248</v>
      </c>
      <c r="L553" s="6">
        <f t="shared" si="241"/>
        <v>506.89903199999998</v>
      </c>
      <c r="M553" s="6">
        <f t="shared" si="242"/>
        <v>5242880</v>
      </c>
      <c r="N553" s="13">
        <f t="shared" si="243"/>
        <v>0.73298124953619537</v>
      </c>
      <c r="O553" s="13">
        <f t="shared" si="258"/>
        <v>1.3333333333333333</v>
      </c>
      <c r="P553" s="7">
        <f t="shared" si="244"/>
        <v>0</v>
      </c>
      <c r="Q553" s="7">
        <f t="shared" si="245"/>
        <v>2.3838000742026393E-2</v>
      </c>
      <c r="R553" s="6">
        <f t="shared" si="246"/>
        <v>2.3838000742026393E-2</v>
      </c>
      <c r="S553">
        <f t="shared" si="247"/>
        <v>2.3838000742026393E-2</v>
      </c>
      <c r="T553" s="1">
        <f t="shared" si="248"/>
        <v>0</v>
      </c>
      <c r="U553" s="1">
        <f t="shared" si="249"/>
        <v>1.4461455335317304</v>
      </c>
      <c r="V553" s="1">
        <f t="shared" si="250"/>
        <v>11.008186049186461</v>
      </c>
      <c r="W553">
        <f t="shared" si="251"/>
        <v>12.454331582718192</v>
      </c>
      <c r="X553" s="6">
        <v>5.0257999999999997E-2</v>
      </c>
      <c r="Y553" s="6">
        <v>12.493225018190955</v>
      </c>
      <c r="Z553" s="3">
        <f t="shared" si="252"/>
        <v>1.4831109873055035</v>
      </c>
      <c r="AA553" s="3">
        <f t="shared" si="253"/>
        <v>16.187164277328666</v>
      </c>
      <c r="AB553">
        <f t="shared" si="254"/>
        <v>52.568743797949793</v>
      </c>
      <c r="AC553" s="6">
        <f t="shared" si="257"/>
        <v>52.568743797949793</v>
      </c>
      <c r="AD553">
        <f t="shared" si="255"/>
        <v>0.31131621671851806</v>
      </c>
    </row>
    <row r="554" spans="4:30">
      <c r="D554" s="6">
        <f t="shared" si="256"/>
        <v>510525192</v>
      </c>
      <c r="E554" s="3">
        <f t="shared" si="237"/>
        <v>1.1186918685601044</v>
      </c>
      <c r="F554" s="3">
        <f t="shared" si="238"/>
        <v>61507809</v>
      </c>
      <c r="G554">
        <v>923136</v>
      </c>
      <c r="H554">
        <v>41005206</v>
      </c>
      <c r="I554" s="3">
        <f t="shared" si="239"/>
        <v>82010412</v>
      </c>
      <c r="J554">
        <v>8601035.7226560004</v>
      </c>
      <c r="K554" s="12">
        <f t="shared" si="240"/>
        <v>68808285.781248003</v>
      </c>
      <c r="L554" s="6">
        <f t="shared" si="241"/>
        <v>510.525192</v>
      </c>
      <c r="M554" s="6">
        <f t="shared" si="242"/>
        <v>5242880</v>
      </c>
      <c r="N554" s="13">
        <f t="shared" si="243"/>
        <v>1.1918682622137045</v>
      </c>
      <c r="O554" s="13">
        <f t="shared" si="258"/>
        <v>1.3333333333333333</v>
      </c>
      <c r="P554" s="7">
        <f t="shared" si="244"/>
        <v>0</v>
      </c>
      <c r="Q554" s="7">
        <f t="shared" si="245"/>
        <v>1.6129636424510832E-2</v>
      </c>
      <c r="R554" s="6">
        <f t="shared" si="246"/>
        <v>1.6129636424510832E-2</v>
      </c>
      <c r="S554">
        <f t="shared" si="247"/>
        <v>1.6129636424510832E-2</v>
      </c>
      <c r="T554" s="1">
        <f t="shared" si="248"/>
        <v>0</v>
      </c>
      <c r="U554" s="1">
        <f t="shared" si="249"/>
        <v>0.97851333780998107</v>
      </c>
      <c r="V554" s="1">
        <f t="shared" si="250"/>
        <v>2.3697235239394394</v>
      </c>
      <c r="W554">
        <f t="shared" si="251"/>
        <v>3.3482368617494203</v>
      </c>
      <c r="X554" s="6">
        <v>1.0819E-2</v>
      </c>
      <c r="Y554" s="6">
        <v>3.2624093444396363</v>
      </c>
      <c r="Z554" s="3">
        <f t="shared" si="252"/>
        <v>7.5802210925224145</v>
      </c>
      <c r="AA554" s="3">
        <f t="shared" si="253"/>
        <v>50.879590188555689</v>
      </c>
      <c r="AB554">
        <f t="shared" si="254"/>
        <v>49.086204127098917</v>
      </c>
      <c r="AC554" s="6">
        <f t="shared" si="257"/>
        <v>49.086204127098917</v>
      </c>
      <c r="AD554">
        <f t="shared" si="255"/>
        <v>2.6308016023821823</v>
      </c>
    </row>
    <row r="555" spans="4:30">
      <c r="D555" s="6">
        <f t="shared" si="256"/>
        <v>535567620.00000006</v>
      </c>
      <c r="E555" s="3">
        <f t="shared" si="237"/>
        <v>1.8628448469252803</v>
      </c>
      <c r="F555" s="3">
        <f t="shared" si="238"/>
        <v>59074852.5</v>
      </c>
      <c r="G555">
        <v>3148440</v>
      </c>
      <c r="H555">
        <v>39383235</v>
      </c>
      <c r="I555" s="3">
        <f t="shared" si="239"/>
        <v>78766470</v>
      </c>
      <c r="J555">
        <v>13755910.570312001</v>
      </c>
      <c r="K555" s="12">
        <f t="shared" si="240"/>
        <v>110047284.56249601</v>
      </c>
      <c r="L555" s="6">
        <f t="shared" si="241"/>
        <v>535.56762000000003</v>
      </c>
      <c r="M555" s="6">
        <f t="shared" si="242"/>
        <v>5242880</v>
      </c>
      <c r="N555" s="13">
        <f t="shared" si="243"/>
        <v>0.71575114563838615</v>
      </c>
      <c r="O555" s="13">
        <f t="shared" si="258"/>
        <v>1.3333333333333333</v>
      </c>
      <c r="P555" s="7">
        <f t="shared" si="244"/>
        <v>0</v>
      </c>
      <c r="Q555" s="7">
        <f t="shared" si="245"/>
        <v>2.5796641630352647E-2</v>
      </c>
      <c r="R555" s="6">
        <f t="shared" si="246"/>
        <v>2.5796641630352647E-2</v>
      </c>
      <c r="S555">
        <f t="shared" si="247"/>
        <v>2.5796641630352647E-2</v>
      </c>
      <c r="T555" s="1">
        <f t="shared" si="248"/>
        <v>0</v>
      </c>
      <c r="U555" s="1">
        <f t="shared" si="249"/>
        <v>1.5649675691167855</v>
      </c>
      <c r="V555" s="1">
        <f t="shared" si="250"/>
        <v>11.859350261593216</v>
      </c>
      <c r="W555">
        <f t="shared" si="251"/>
        <v>13.424317830710001</v>
      </c>
      <c r="X555" s="6">
        <v>5.4143999999999998E-2</v>
      </c>
      <c r="Y555" s="6">
        <v>13.4710272</v>
      </c>
      <c r="Z555" s="3">
        <f t="shared" si="252"/>
        <v>1.45475897606383</v>
      </c>
      <c r="AA555" s="3">
        <f t="shared" si="253"/>
        <v>16.259941572472815</v>
      </c>
      <c r="AB555">
        <f t="shared" si="254"/>
        <v>52.355493442758849</v>
      </c>
      <c r="AC555" s="6">
        <f t="shared" si="257"/>
        <v>52.355493442758849</v>
      </c>
      <c r="AD555">
        <f t="shared" si="255"/>
        <v>0.34673947722412257</v>
      </c>
    </row>
    <row r="556" spans="4:30">
      <c r="D556" s="6">
        <f t="shared" si="256"/>
        <v>577313760</v>
      </c>
      <c r="E556" s="3">
        <f t="shared" si="237"/>
        <v>1.1662065874029846</v>
      </c>
      <c r="F556" s="3">
        <f t="shared" si="238"/>
        <v>69783712.5</v>
      </c>
      <c r="G556">
        <v>952203</v>
      </c>
      <c r="H556">
        <v>46522475</v>
      </c>
      <c r="I556" s="3">
        <f t="shared" si="239"/>
        <v>93044950</v>
      </c>
      <c r="J556">
        <v>10172778.151366999</v>
      </c>
      <c r="K556" s="12">
        <f t="shared" si="240"/>
        <v>81382225.210935995</v>
      </c>
      <c r="L556" s="6">
        <f t="shared" si="241"/>
        <v>577.31376</v>
      </c>
      <c r="M556" s="6">
        <f t="shared" si="242"/>
        <v>5242880</v>
      </c>
      <c r="N556" s="13">
        <f t="shared" si="243"/>
        <v>1.1433080105494189</v>
      </c>
      <c r="O556" s="13">
        <f t="shared" si="258"/>
        <v>1.3333333333333333</v>
      </c>
      <c r="P556" s="7">
        <f t="shared" si="244"/>
        <v>0</v>
      </c>
      <c r="Q556" s="7">
        <f t="shared" si="245"/>
        <v>1.9077145857741912E-2</v>
      </c>
      <c r="R556" s="6">
        <f t="shared" si="246"/>
        <v>1.9077145857741912E-2</v>
      </c>
      <c r="S556">
        <f t="shared" si="247"/>
        <v>1.9077145857741912E-2</v>
      </c>
      <c r="T556" s="1">
        <f t="shared" si="248"/>
        <v>0</v>
      </c>
      <c r="U556" s="1">
        <f t="shared" si="249"/>
        <v>1.1573256320136192</v>
      </c>
      <c r="V556" s="1">
        <f t="shared" si="250"/>
        <v>2.9056985182161568</v>
      </c>
      <c r="W556">
        <f t="shared" si="251"/>
        <v>4.0630241502297757</v>
      </c>
      <c r="X556" s="6">
        <v>1.3266E-2</v>
      </c>
      <c r="Y556" s="6">
        <v>3.9911364000060301</v>
      </c>
      <c r="Z556" s="3">
        <f t="shared" si="252"/>
        <v>7.0137908940147744</v>
      </c>
      <c r="AA556" s="3">
        <f t="shared" si="253"/>
        <v>49.077174859602593</v>
      </c>
      <c r="AB556">
        <f t="shared" si="254"/>
        <v>43.804808214547805</v>
      </c>
      <c r="AC556" s="6">
        <f t="shared" si="257"/>
        <v>43.804808214547805</v>
      </c>
      <c r="AD556">
        <f t="shared" si="255"/>
        <v>1.8011850014356061</v>
      </c>
    </row>
    <row r="557" spans="4:30">
      <c r="D557" s="6">
        <f t="shared" si="256"/>
        <v>605616544</v>
      </c>
      <c r="E557" s="3">
        <f t="shared" si="237"/>
        <v>1.126714282136458</v>
      </c>
      <c r="F557" s="3">
        <f t="shared" si="238"/>
        <v>72808428</v>
      </c>
      <c r="G557">
        <v>1157456</v>
      </c>
      <c r="H557">
        <v>48538952</v>
      </c>
      <c r="I557" s="3">
        <f t="shared" si="239"/>
        <v>97077904</v>
      </c>
      <c r="J557">
        <v>10254286.960937999</v>
      </c>
      <c r="K557" s="12">
        <f t="shared" si="240"/>
        <v>82034295.687503994</v>
      </c>
      <c r="L557" s="6">
        <f t="shared" si="241"/>
        <v>605.61654399999998</v>
      </c>
      <c r="M557" s="6">
        <f t="shared" si="242"/>
        <v>5242880</v>
      </c>
      <c r="N557" s="13">
        <f t="shared" si="243"/>
        <v>1.183381940277785</v>
      </c>
      <c r="O557" s="13">
        <f t="shared" si="258"/>
        <v>1.3333333333333333</v>
      </c>
      <c r="P557" s="7">
        <f t="shared" si="244"/>
        <v>0</v>
      </c>
      <c r="Q557" s="7">
        <f t="shared" si="245"/>
        <v>1.9230000409934021E-2</v>
      </c>
      <c r="R557" s="6">
        <f t="shared" si="246"/>
        <v>1.9230000409934021E-2</v>
      </c>
      <c r="S557">
        <f t="shared" si="247"/>
        <v>1.9230000409934021E-2</v>
      </c>
      <c r="T557" s="1">
        <f t="shared" si="248"/>
        <v>0</v>
      </c>
      <c r="U557" s="1">
        <f t="shared" si="249"/>
        <v>1.1665986381824167</v>
      </c>
      <c r="V557" s="1">
        <f t="shared" si="250"/>
        <v>3.2316203782422117</v>
      </c>
      <c r="W557">
        <f t="shared" si="251"/>
        <v>4.398219016424628</v>
      </c>
      <c r="X557" s="6">
        <v>1.4754E-2</v>
      </c>
      <c r="Y557" s="6">
        <v>4.3659355846097094</v>
      </c>
      <c r="Z557" s="3">
        <f t="shared" si="252"/>
        <v>6.5797684695675756</v>
      </c>
      <c r="AA557" s="3">
        <f t="shared" si="253"/>
        <v>44.481114646877586</v>
      </c>
      <c r="AB557">
        <f t="shared" si="254"/>
        <v>30.337538362030781</v>
      </c>
      <c r="AC557" s="6">
        <f t="shared" si="257"/>
        <v>30.337538362030781</v>
      </c>
      <c r="AD557">
        <f t="shared" si="255"/>
        <v>0.73943903177867232</v>
      </c>
    </row>
    <row r="558" spans="4:30">
      <c r="D558" s="6">
        <f t="shared" si="256"/>
        <v>611702808</v>
      </c>
      <c r="E558" s="3">
        <f t="shared" si="237"/>
        <v>1.9631849921393603</v>
      </c>
      <c r="F558" s="3">
        <f t="shared" si="238"/>
        <v>67545583.5</v>
      </c>
      <c r="G558">
        <v>3566907</v>
      </c>
      <c r="H558">
        <v>45030389</v>
      </c>
      <c r="I558" s="3">
        <f t="shared" si="239"/>
        <v>90060778</v>
      </c>
      <c r="J558">
        <v>16575559.476562001</v>
      </c>
      <c r="K558" s="12">
        <f t="shared" si="240"/>
        <v>132604475.81249601</v>
      </c>
      <c r="L558" s="6">
        <f t="shared" si="241"/>
        <v>611.702808</v>
      </c>
      <c r="M558" s="6">
        <f t="shared" si="242"/>
        <v>5242880</v>
      </c>
      <c r="N558" s="13">
        <f t="shared" si="243"/>
        <v>0.67916846281528842</v>
      </c>
      <c r="O558" s="13">
        <f t="shared" si="258"/>
        <v>1.3333333333333333</v>
      </c>
      <c r="P558" s="7">
        <f t="shared" si="244"/>
        <v>0</v>
      </c>
      <c r="Q558" s="7">
        <f t="shared" si="245"/>
        <v>3.1084366640351548E-2</v>
      </c>
      <c r="R558" s="6">
        <f t="shared" si="246"/>
        <v>3.1084366640351548E-2</v>
      </c>
      <c r="S558">
        <f t="shared" si="247"/>
        <v>3.1084366640351548E-2</v>
      </c>
      <c r="T558" s="1">
        <f t="shared" si="248"/>
        <v>0</v>
      </c>
      <c r="U558" s="1">
        <f t="shared" si="249"/>
        <v>1.8857503389684784</v>
      </c>
      <c r="V558" s="1">
        <f t="shared" si="250"/>
        <v>14.128318371814924</v>
      </c>
      <c r="W558">
        <f t="shared" si="251"/>
        <v>16.014068710783402</v>
      </c>
      <c r="X558" s="6">
        <v>6.4503000000000005E-2</v>
      </c>
      <c r="Y558" s="6">
        <v>15.984273420021502</v>
      </c>
      <c r="Z558" s="3">
        <f t="shared" si="252"/>
        <v>1.3962261910298746</v>
      </c>
      <c r="AA558" s="3">
        <f t="shared" si="253"/>
        <v>16.446301823170518</v>
      </c>
      <c r="AB558">
        <f t="shared" si="254"/>
        <v>51.809424925427429</v>
      </c>
      <c r="AC558" s="6">
        <f t="shared" si="257"/>
        <v>51.809424925427429</v>
      </c>
      <c r="AD558">
        <f t="shared" si="255"/>
        <v>0.18640378563957163</v>
      </c>
    </row>
    <row r="559" spans="4:30">
      <c r="D559" s="6">
        <f t="shared" si="256"/>
        <v>647438364</v>
      </c>
      <c r="E559" s="3">
        <f t="shared" si="237"/>
        <v>2.8554083910291128</v>
      </c>
      <c r="F559" s="3">
        <f t="shared" si="238"/>
        <v>50786193</v>
      </c>
      <c r="G559">
        <v>12057441</v>
      </c>
      <c r="H559">
        <v>33857462</v>
      </c>
      <c r="I559" s="3">
        <f t="shared" si="239"/>
        <v>67714924</v>
      </c>
      <c r="J559">
        <v>18126915.205077998</v>
      </c>
      <c r="K559" s="12">
        <f t="shared" si="240"/>
        <v>145015321.64062399</v>
      </c>
      <c r="L559" s="6">
        <f t="shared" si="241"/>
        <v>647.43836399999998</v>
      </c>
      <c r="M559" s="6">
        <f t="shared" si="242"/>
        <v>5242880</v>
      </c>
      <c r="N559" s="13">
        <f t="shared" si="243"/>
        <v>0.46695013488168291</v>
      </c>
      <c r="O559" s="13">
        <f t="shared" si="258"/>
        <v>1.3333333333333333</v>
      </c>
      <c r="P559" s="7">
        <f t="shared" si="244"/>
        <v>0</v>
      </c>
      <c r="Q559" s="7">
        <f t="shared" si="245"/>
        <v>3.3993644624180003E-2</v>
      </c>
      <c r="R559" s="6">
        <f t="shared" si="246"/>
        <v>3.3993644624180003E-2</v>
      </c>
      <c r="S559">
        <f t="shared" si="247"/>
        <v>3.3993644624180003E-2</v>
      </c>
      <c r="T559" s="1">
        <f t="shared" si="248"/>
        <v>0</v>
      </c>
      <c r="U559" s="1">
        <f t="shared" si="249"/>
        <v>2.0622433010942141</v>
      </c>
      <c r="V559" s="1">
        <f t="shared" si="250"/>
        <v>8.2054332797688581</v>
      </c>
      <c r="W559">
        <f t="shared" si="251"/>
        <v>10.267676580863071</v>
      </c>
      <c r="X559" s="6">
        <v>3.7462000000000002E-2</v>
      </c>
      <c r="Y559" s="6">
        <v>10.290603277761129</v>
      </c>
      <c r="Z559" s="3">
        <f t="shared" si="252"/>
        <v>1.8075629704767497</v>
      </c>
      <c r="AA559" s="3">
        <f t="shared" si="253"/>
        <v>30.967982839276917</v>
      </c>
      <c r="AB559">
        <f t="shared" si="254"/>
        <v>9.2583294426885896</v>
      </c>
      <c r="AC559" s="6">
        <f t="shared" si="257"/>
        <v>9.2583294426885896</v>
      </c>
      <c r="AD559">
        <f t="shared" si="255"/>
        <v>0.2227925446081867</v>
      </c>
    </row>
    <row r="560" spans="4:30">
      <c r="D560" s="6">
        <f t="shared" si="256"/>
        <v>662229200</v>
      </c>
      <c r="E560" s="3">
        <f t="shared" si="237"/>
        <v>1.105235110124289</v>
      </c>
      <c r="F560" s="3">
        <f t="shared" si="238"/>
        <v>79008487.5</v>
      </c>
      <c r="G560">
        <v>1508065</v>
      </c>
      <c r="H560">
        <v>52672325</v>
      </c>
      <c r="I560" s="3">
        <f t="shared" si="239"/>
        <v>105344650</v>
      </c>
      <c r="J560">
        <v>10915369.297852</v>
      </c>
      <c r="K560" s="12">
        <f t="shared" si="240"/>
        <v>87322954.382816002</v>
      </c>
      <c r="L560" s="6">
        <f t="shared" si="241"/>
        <v>662.22919999999999</v>
      </c>
      <c r="M560" s="6">
        <f t="shared" si="242"/>
        <v>5242880</v>
      </c>
      <c r="N560" s="13">
        <f t="shared" si="243"/>
        <v>1.2063798201121152</v>
      </c>
      <c r="O560" s="13">
        <f t="shared" si="258"/>
        <v>1.3333333333333333</v>
      </c>
      <c r="P560" s="7">
        <f t="shared" si="244"/>
        <v>0</v>
      </c>
      <c r="Q560" s="7">
        <f t="shared" si="245"/>
        <v>2.0469736888763117E-2</v>
      </c>
      <c r="R560" s="6">
        <f t="shared" si="246"/>
        <v>2.0469736888763117E-2</v>
      </c>
      <c r="S560">
        <f t="shared" si="247"/>
        <v>2.0469736888763117E-2</v>
      </c>
      <c r="T560" s="1">
        <f t="shared" si="248"/>
        <v>0</v>
      </c>
      <c r="U560" s="1">
        <f t="shared" si="249"/>
        <v>1.2418079391224186</v>
      </c>
      <c r="V560" s="1">
        <f t="shared" si="250"/>
        <v>2.9457816501951677</v>
      </c>
      <c r="W560">
        <f t="shared" si="251"/>
        <v>4.1875895893175858</v>
      </c>
      <c r="X560" s="6">
        <v>1.3448999999999999E-2</v>
      </c>
      <c r="Y560" s="6">
        <v>4.1303101636351407</v>
      </c>
      <c r="Z560" s="3">
        <f t="shared" si="252"/>
        <v>7.83289835675515</v>
      </c>
      <c r="AA560" s="3">
        <f t="shared" si="253"/>
        <v>51.943165667523836</v>
      </c>
      <c r="AB560">
        <f t="shared" si="254"/>
        <v>52.202668516344112</v>
      </c>
      <c r="AC560" s="6">
        <f t="shared" si="257"/>
        <v>52.202668516344112</v>
      </c>
      <c r="AD560">
        <f t="shared" si="255"/>
        <v>1.3868068840629819</v>
      </c>
    </row>
    <row r="561" spans="4:30">
      <c r="D561" s="6">
        <f t="shared" si="256"/>
        <v>683919024</v>
      </c>
      <c r="E561" s="3">
        <f t="shared" si="237"/>
        <v>1.1045969061121419</v>
      </c>
      <c r="F561" s="3">
        <f t="shared" si="238"/>
        <v>83202633</v>
      </c>
      <c r="G561">
        <v>914898</v>
      </c>
      <c r="H561">
        <v>55468422</v>
      </c>
      <c r="I561" s="3">
        <f t="shared" si="239"/>
        <v>110936844</v>
      </c>
      <c r="J561">
        <v>11488171.374023</v>
      </c>
      <c r="K561" s="12">
        <f t="shared" si="240"/>
        <v>91905370.992183998</v>
      </c>
      <c r="L561" s="6">
        <f t="shared" si="241"/>
        <v>683.91902400000004</v>
      </c>
      <c r="M561" s="6">
        <f t="shared" si="242"/>
        <v>5242880</v>
      </c>
      <c r="N561" s="13">
        <f t="shared" si="243"/>
        <v>1.2070768313359457</v>
      </c>
      <c r="O561" s="13">
        <f t="shared" si="258"/>
        <v>1.3333333333333333</v>
      </c>
      <c r="P561" s="7">
        <f t="shared" si="244"/>
        <v>0</v>
      </c>
      <c r="Q561" s="7">
        <f t="shared" si="245"/>
        <v>2.1543920223161612E-2</v>
      </c>
      <c r="R561" s="6">
        <f t="shared" si="246"/>
        <v>2.1543920223161612E-2</v>
      </c>
      <c r="S561">
        <f t="shared" si="247"/>
        <v>2.1543920223161612E-2</v>
      </c>
      <c r="T561" s="1">
        <f t="shared" si="248"/>
        <v>0</v>
      </c>
      <c r="U561" s="1">
        <f t="shared" si="249"/>
        <v>1.3069738667539215</v>
      </c>
      <c r="V561" s="1">
        <f t="shared" si="250"/>
        <v>3.0960386367394377</v>
      </c>
      <c r="W561">
        <f t="shared" si="251"/>
        <v>4.4030125034933594</v>
      </c>
      <c r="X561" s="6">
        <v>1.4135E-2</v>
      </c>
      <c r="Y561" s="6">
        <v>4.3098792916619546</v>
      </c>
      <c r="Z561" s="3">
        <f t="shared" si="252"/>
        <v>7.8483794835514678</v>
      </c>
      <c r="AA561" s="3">
        <f t="shared" si="253"/>
        <v>52.015774173149772</v>
      </c>
      <c r="AB561">
        <f t="shared" si="254"/>
        <v>52.415424288373622</v>
      </c>
      <c r="AC561" s="6">
        <f t="shared" si="257"/>
        <v>52.415424288373622</v>
      </c>
      <c r="AD561">
        <f t="shared" si="255"/>
        <v>2.1609239036365491</v>
      </c>
    </row>
    <row r="562" spans="4:30">
      <c r="D562" s="6">
        <f t="shared" si="256"/>
        <v>685786072</v>
      </c>
      <c r="E562" s="3">
        <f t="shared" si="237"/>
        <v>3.6417011020459169</v>
      </c>
      <c r="F562" s="3">
        <f t="shared" si="238"/>
        <v>50518719</v>
      </c>
      <c r="G562">
        <v>14081816</v>
      </c>
      <c r="H562">
        <v>33679146</v>
      </c>
      <c r="I562" s="3">
        <f t="shared" si="239"/>
        <v>67358292</v>
      </c>
      <c r="J562">
        <v>22996759.332031</v>
      </c>
      <c r="K562" s="12">
        <f t="shared" si="240"/>
        <v>183974074.656248</v>
      </c>
      <c r="L562" s="6">
        <f t="shared" si="241"/>
        <v>685.78607199999999</v>
      </c>
      <c r="M562" s="6">
        <f t="shared" si="242"/>
        <v>5242880</v>
      </c>
      <c r="N562" s="13">
        <f t="shared" si="243"/>
        <v>0.36612926101602994</v>
      </c>
      <c r="O562" s="13">
        <f t="shared" si="258"/>
        <v>1.3333333333333333</v>
      </c>
      <c r="P562" s="7">
        <f t="shared" si="244"/>
        <v>0</v>
      </c>
      <c r="Q562" s="7">
        <f t="shared" si="245"/>
        <v>4.3126127937193781E-2</v>
      </c>
      <c r="R562" s="6">
        <f t="shared" si="246"/>
        <v>4.3126127937193781E-2</v>
      </c>
      <c r="S562">
        <f t="shared" si="247"/>
        <v>4.3126127937193781E-2</v>
      </c>
      <c r="T562" s="1">
        <f t="shared" si="248"/>
        <v>0</v>
      </c>
      <c r="U562" s="1">
        <f t="shared" si="249"/>
        <v>2.6162704653724735</v>
      </c>
      <c r="V562" s="1">
        <f t="shared" si="250"/>
        <v>10.129642648269458</v>
      </c>
      <c r="W562">
        <f t="shared" si="251"/>
        <v>12.745913113641931</v>
      </c>
      <c r="X562" s="6">
        <v>4.6247000000000003E-2</v>
      </c>
      <c r="Y562" s="6">
        <v>12.801169600000001</v>
      </c>
      <c r="Z562" s="3">
        <f t="shared" si="252"/>
        <v>1.4564899777282851</v>
      </c>
      <c r="AA562" s="3">
        <f t="shared" si="253"/>
        <v>31.824606942071572</v>
      </c>
      <c r="AB562">
        <f t="shared" si="254"/>
        <v>6.7482692127191433</v>
      </c>
      <c r="AC562" s="6">
        <f t="shared" si="257"/>
        <v>6.7482692127191433</v>
      </c>
      <c r="AD562">
        <f t="shared" si="255"/>
        <v>0.43165185748394608</v>
      </c>
    </row>
    <row r="563" spans="4:30">
      <c r="D563" s="6">
        <f t="shared" si="256"/>
        <v>738429016</v>
      </c>
      <c r="E563" s="3">
        <f t="shared" si="237"/>
        <v>1.6822666603956056</v>
      </c>
      <c r="F563" s="3">
        <f t="shared" si="238"/>
        <v>71332107</v>
      </c>
      <c r="G563">
        <v>8388608</v>
      </c>
      <c r="H563">
        <v>47554738</v>
      </c>
      <c r="I563" s="3">
        <f t="shared" si="239"/>
        <v>95109476</v>
      </c>
      <c r="J563">
        <v>14999953.177734001</v>
      </c>
      <c r="K563" s="12">
        <f t="shared" si="240"/>
        <v>119999625.421872</v>
      </c>
      <c r="L563" s="6">
        <f t="shared" si="241"/>
        <v>738.42901600000005</v>
      </c>
      <c r="M563" s="6">
        <f t="shared" si="242"/>
        <v>5242880</v>
      </c>
      <c r="N563" s="13">
        <f t="shared" si="243"/>
        <v>0.79258144069726955</v>
      </c>
      <c r="O563" s="13">
        <f t="shared" si="258"/>
        <v>1.3333333333333333</v>
      </c>
      <c r="P563" s="7">
        <f t="shared" si="244"/>
        <v>0</v>
      </c>
      <c r="Q563" s="7">
        <f t="shared" si="245"/>
        <v>2.8129611240217369E-2</v>
      </c>
      <c r="R563" s="6">
        <f t="shared" si="246"/>
        <v>2.8129611240217369E-2</v>
      </c>
      <c r="S563">
        <f t="shared" si="247"/>
        <v>2.8129611240217369E-2</v>
      </c>
      <c r="T563" s="1">
        <f t="shared" si="248"/>
        <v>0</v>
      </c>
      <c r="U563" s="1">
        <f t="shared" si="249"/>
        <v>1.7064984641646701</v>
      </c>
      <c r="V563" s="1">
        <f t="shared" si="250"/>
        <v>7.8622077726043242</v>
      </c>
      <c r="W563">
        <f t="shared" si="251"/>
        <v>9.5687062367689943</v>
      </c>
      <c r="X563" s="6">
        <v>3.5895000000000003E-2</v>
      </c>
      <c r="Y563" s="6">
        <v>9.7495306875000018</v>
      </c>
      <c r="Z563" s="3">
        <f t="shared" si="252"/>
        <v>2.6496580582253793</v>
      </c>
      <c r="AA563" s="3">
        <f t="shared" si="253"/>
        <v>26.744588476806687</v>
      </c>
      <c r="AB563">
        <f t="shared" si="254"/>
        <v>21.633622398057202</v>
      </c>
      <c r="AC563" s="6">
        <f t="shared" si="257"/>
        <v>21.633622398057202</v>
      </c>
      <c r="AD563">
        <f t="shared" si="255"/>
        <v>1.8546990263115417</v>
      </c>
    </row>
    <row r="564" spans="4:30">
      <c r="D564" s="6">
        <f t="shared" si="256"/>
        <v>760969800</v>
      </c>
      <c r="E564" s="3">
        <f t="shared" si="237"/>
        <v>1.1317871716590873</v>
      </c>
      <c r="F564" s="3">
        <f t="shared" si="238"/>
        <v>91376167.5</v>
      </c>
      <c r="G564">
        <v>1498023</v>
      </c>
      <c r="H564">
        <v>60917445</v>
      </c>
      <c r="I564" s="3">
        <f t="shared" si="239"/>
        <v>121834890</v>
      </c>
      <c r="J564">
        <v>12927296.771484001</v>
      </c>
      <c r="K564" s="12">
        <f t="shared" si="240"/>
        <v>103418374.171872</v>
      </c>
      <c r="L564" s="6">
        <f t="shared" si="241"/>
        <v>760.96979999999996</v>
      </c>
      <c r="M564" s="6">
        <f t="shared" si="242"/>
        <v>5242880</v>
      </c>
      <c r="N564" s="13">
        <f t="shared" si="243"/>
        <v>1.1780777929995438</v>
      </c>
      <c r="O564" s="13">
        <f t="shared" si="258"/>
        <v>1.3333333333333333</v>
      </c>
      <c r="P564" s="7">
        <f t="shared" si="244"/>
        <v>0</v>
      </c>
      <c r="Q564" s="7">
        <f t="shared" si="245"/>
        <v>2.424273117789132E-2</v>
      </c>
      <c r="R564" s="6">
        <f t="shared" si="246"/>
        <v>2.424273117789132E-2</v>
      </c>
      <c r="S564">
        <f t="shared" si="247"/>
        <v>2.424273117789132E-2</v>
      </c>
      <c r="T564" s="1">
        <f t="shared" si="248"/>
        <v>0</v>
      </c>
      <c r="U564" s="1">
        <f t="shared" si="249"/>
        <v>1.4706987298523653</v>
      </c>
      <c r="V564" s="1">
        <f t="shared" si="250"/>
        <v>3.5527235010904614</v>
      </c>
      <c r="W564">
        <f t="shared" si="251"/>
        <v>5.0234222309428267</v>
      </c>
      <c r="X564" s="6">
        <v>1.6219999999999998E-2</v>
      </c>
      <c r="Y564" s="6">
        <v>4.9708507142810801</v>
      </c>
      <c r="Z564" s="3">
        <f t="shared" si="252"/>
        <v>7.511398890258941</v>
      </c>
      <c r="AA564" s="3">
        <f t="shared" si="253"/>
        <v>51.007829431256233</v>
      </c>
      <c r="AB564">
        <f t="shared" si="254"/>
        <v>49.461967804508767</v>
      </c>
      <c r="AC564" s="6">
        <f t="shared" si="257"/>
        <v>49.461967804508767</v>
      </c>
      <c r="AD564">
        <f t="shared" si="255"/>
        <v>1.0575959666362644</v>
      </c>
    </row>
    <row r="565" spans="4:30">
      <c r="D565" s="6">
        <f t="shared" si="256"/>
        <v>786639480</v>
      </c>
      <c r="E565" s="3">
        <f t="shared" si="237"/>
        <v>1.133576650127379</v>
      </c>
      <c r="F565" s="3">
        <f t="shared" si="238"/>
        <v>94735035</v>
      </c>
      <c r="G565">
        <v>1437960</v>
      </c>
      <c r="H565">
        <v>63156690</v>
      </c>
      <c r="I565" s="3">
        <f t="shared" si="239"/>
        <v>126313380</v>
      </c>
      <c r="J565">
        <v>13423677.953125</v>
      </c>
      <c r="K565" s="12">
        <f t="shared" si="240"/>
        <v>107389423.625</v>
      </c>
      <c r="L565" s="6">
        <f t="shared" si="241"/>
        <v>786.63948000000005</v>
      </c>
      <c r="M565" s="6">
        <f t="shared" si="242"/>
        <v>5242880</v>
      </c>
      <c r="N565" s="13">
        <f t="shared" si="243"/>
        <v>1.1762180644630498</v>
      </c>
      <c r="O565" s="13">
        <f t="shared" si="258"/>
        <v>1.3333333333333333</v>
      </c>
      <c r="P565" s="7">
        <f t="shared" si="244"/>
        <v>0</v>
      </c>
      <c r="Q565" s="7">
        <f t="shared" si="245"/>
        <v>2.5173601394689583E-2</v>
      </c>
      <c r="R565" s="6">
        <f t="shared" si="246"/>
        <v>2.5173601394689583E-2</v>
      </c>
      <c r="S565">
        <f t="shared" si="247"/>
        <v>2.5173601394689583E-2</v>
      </c>
      <c r="T565" s="1">
        <f t="shared" si="248"/>
        <v>0</v>
      </c>
      <c r="U565" s="1">
        <f t="shared" si="249"/>
        <v>1.5271704877354506</v>
      </c>
      <c r="V565" s="1">
        <f t="shared" si="250"/>
        <v>5.2876879186081895</v>
      </c>
      <c r="W565">
        <f t="shared" si="251"/>
        <v>6.8148584063436406</v>
      </c>
      <c r="X565" s="6">
        <v>2.4140999999999999E-2</v>
      </c>
      <c r="Y565" s="6">
        <v>6.7194059399999988</v>
      </c>
      <c r="Z565" s="3">
        <f t="shared" si="252"/>
        <v>5.2323176339008333</v>
      </c>
      <c r="AA565" s="3">
        <f t="shared" si="253"/>
        <v>35.587398575038314</v>
      </c>
      <c r="AB565">
        <f t="shared" si="254"/>
        <v>4.277376225879558</v>
      </c>
      <c r="AC565" s="6">
        <f t="shared" si="257"/>
        <v>4.277376225879558</v>
      </c>
      <c r="AD565">
        <f t="shared" si="255"/>
        <v>1.420549185388877</v>
      </c>
    </row>
    <row r="566" spans="4:30">
      <c r="D566" s="6">
        <f t="shared" si="256"/>
        <v>802207392</v>
      </c>
      <c r="E566" s="3">
        <f t="shared" si="237"/>
        <v>1.133681250385264</v>
      </c>
      <c r="F566" s="3">
        <f t="shared" si="238"/>
        <v>96797551.5</v>
      </c>
      <c r="G566">
        <v>1391349</v>
      </c>
      <c r="H566">
        <v>64531701</v>
      </c>
      <c r="I566" s="3">
        <f t="shared" si="239"/>
        <v>129063402</v>
      </c>
      <c r="J566">
        <v>13717196.152344</v>
      </c>
      <c r="K566" s="12">
        <f t="shared" si="240"/>
        <v>109737569.218752</v>
      </c>
      <c r="L566" s="6">
        <f t="shared" si="241"/>
        <v>802.20739200000003</v>
      </c>
      <c r="M566" s="6">
        <f t="shared" si="242"/>
        <v>5242880</v>
      </c>
      <c r="N566" s="13">
        <f t="shared" si="243"/>
        <v>1.17610953950259</v>
      </c>
      <c r="O566" s="13">
        <f t="shared" si="258"/>
        <v>1.3333333333333333</v>
      </c>
      <c r="P566" s="7">
        <f t="shared" si="244"/>
        <v>0</v>
      </c>
      <c r="Q566" s="7">
        <f t="shared" si="245"/>
        <v>2.5724039968605613E-2</v>
      </c>
      <c r="R566" s="6">
        <f t="shared" si="246"/>
        <v>2.5724039968605613E-2</v>
      </c>
      <c r="S566">
        <f t="shared" si="247"/>
        <v>2.5724039968605613E-2</v>
      </c>
      <c r="T566" s="1">
        <f t="shared" si="248"/>
        <v>0</v>
      </c>
      <c r="U566" s="1">
        <f t="shared" si="249"/>
        <v>1.5605631490482288</v>
      </c>
      <c r="V566" s="1">
        <f t="shared" si="250"/>
        <v>3.7756996123179642</v>
      </c>
      <c r="W566">
        <f t="shared" si="251"/>
        <v>5.3362627613661928</v>
      </c>
      <c r="X566" s="6">
        <v>1.7238E-2</v>
      </c>
      <c r="Y566" s="6">
        <v>5.2505870625000002</v>
      </c>
      <c r="Z566" s="3">
        <f t="shared" si="252"/>
        <v>7.4871447963800906</v>
      </c>
      <c r="AA566" s="3">
        <f t="shared" si="253"/>
        <v>50.928214047454233</v>
      </c>
      <c r="AB566">
        <f t="shared" si="254"/>
        <v>49.228680639317865</v>
      </c>
      <c r="AC566" s="6">
        <f t="shared" si="257"/>
        <v>49.228680639317865</v>
      </c>
      <c r="AD566">
        <f t="shared" si="255"/>
        <v>1.6317356106347325</v>
      </c>
    </row>
    <row r="567" spans="4:30">
      <c r="D567" s="6">
        <f t="shared" si="256"/>
        <v>812298728</v>
      </c>
      <c r="E567" s="3">
        <f t="shared" si="237"/>
        <v>1.1730492496713485</v>
      </c>
      <c r="F567" s="3">
        <f t="shared" si="238"/>
        <v>91051581</v>
      </c>
      <c r="G567">
        <v>4194304</v>
      </c>
      <c r="H567">
        <v>60701054</v>
      </c>
      <c r="I567" s="3">
        <f t="shared" si="239"/>
        <v>121402108</v>
      </c>
      <c r="J567">
        <v>13350998.59668</v>
      </c>
      <c r="K567" s="12">
        <f t="shared" si="240"/>
        <v>106807988.77344</v>
      </c>
      <c r="L567" s="6">
        <f t="shared" si="241"/>
        <v>812.29872799999998</v>
      </c>
      <c r="M567" s="6">
        <f t="shared" si="242"/>
        <v>5242880</v>
      </c>
      <c r="N567" s="13">
        <f t="shared" si="243"/>
        <v>1.1366388356728343</v>
      </c>
      <c r="O567" s="13">
        <f t="shared" si="258"/>
        <v>1.3333333333333333</v>
      </c>
      <c r="P567" s="7">
        <f t="shared" si="244"/>
        <v>0</v>
      </c>
      <c r="Q567" s="7">
        <f t="shared" si="245"/>
        <v>2.5037304833109526E-2</v>
      </c>
      <c r="R567" s="6">
        <f t="shared" si="246"/>
        <v>2.5037304833109526E-2</v>
      </c>
      <c r="S567">
        <f t="shared" si="247"/>
        <v>2.5037304833109526E-2</v>
      </c>
      <c r="T567" s="1">
        <f t="shared" si="248"/>
        <v>0</v>
      </c>
      <c r="U567" s="1">
        <f t="shared" si="249"/>
        <v>1.5189019812487787</v>
      </c>
      <c r="V567" s="1">
        <f t="shared" si="250"/>
        <v>3.7148082970711607</v>
      </c>
      <c r="W567">
        <f t="shared" si="251"/>
        <v>5.2337102783199398</v>
      </c>
      <c r="X567" s="6">
        <v>1.6959999999999999E-2</v>
      </c>
      <c r="Y567" s="6">
        <v>5.2897109333276795</v>
      </c>
      <c r="Z567" s="3">
        <f t="shared" si="252"/>
        <v>7.1581431603773584</v>
      </c>
      <c r="AA567" s="3">
        <f t="shared" si="253"/>
        <v>50.381126779924529</v>
      </c>
      <c r="AB567">
        <f t="shared" si="254"/>
        <v>47.625618119749568</v>
      </c>
      <c r="AC567" s="6">
        <f t="shared" si="257"/>
        <v>47.625618119749568</v>
      </c>
      <c r="AD567">
        <f t="shared" si="255"/>
        <v>1.0586713662349498</v>
      </c>
    </row>
    <row r="568" spans="4:30">
      <c r="D568" s="6">
        <f t="shared" si="256"/>
        <v>825458012</v>
      </c>
      <c r="E568" s="3">
        <f t="shared" si="237"/>
        <v>1.3510834009065644</v>
      </c>
      <c r="F568" s="3">
        <f t="shared" si="238"/>
        <v>89286436.5</v>
      </c>
      <c r="G568">
        <v>5558326</v>
      </c>
      <c r="H568">
        <v>59524291</v>
      </c>
      <c r="I568" s="3">
        <f t="shared" si="239"/>
        <v>119048582</v>
      </c>
      <c r="J568">
        <v>15079177.785156</v>
      </c>
      <c r="K568" s="12">
        <f t="shared" si="240"/>
        <v>120633422.281248</v>
      </c>
      <c r="L568" s="6">
        <f t="shared" si="241"/>
        <v>825.45801200000005</v>
      </c>
      <c r="M568" s="6">
        <f t="shared" si="242"/>
        <v>5242880</v>
      </c>
      <c r="N568" s="13">
        <f t="shared" si="243"/>
        <v>0.98686234501784209</v>
      </c>
      <c r="O568" s="13">
        <f t="shared" si="258"/>
        <v>1.3333333333333333</v>
      </c>
      <c r="P568" s="7">
        <f t="shared" si="244"/>
        <v>0</v>
      </c>
      <c r="Q568" s="7">
        <f t="shared" si="245"/>
        <v>2.8278182197808609E-2</v>
      </c>
      <c r="R568" s="6">
        <f t="shared" si="246"/>
        <v>2.8278182197808609E-2</v>
      </c>
      <c r="S568">
        <f t="shared" si="247"/>
        <v>2.8278182197808609E-2</v>
      </c>
      <c r="T568" s="1">
        <f t="shared" si="248"/>
        <v>0</v>
      </c>
      <c r="U568" s="1">
        <f t="shared" si="249"/>
        <v>1.7155116036916906</v>
      </c>
      <c r="V568" s="1">
        <f t="shared" si="250"/>
        <v>10.912249372646537</v>
      </c>
      <c r="W568">
        <f t="shared" si="251"/>
        <v>12.627760976338227</v>
      </c>
      <c r="X568" s="6">
        <v>4.9820000000000003E-2</v>
      </c>
      <c r="Y568" s="6">
        <v>12.669724200000001</v>
      </c>
      <c r="Z568" s="3">
        <f t="shared" si="252"/>
        <v>2.3895741067844236</v>
      </c>
      <c r="AA568" s="3">
        <f t="shared" si="253"/>
        <v>19.37108346547539</v>
      </c>
      <c r="AB568">
        <f t="shared" si="254"/>
        <v>43.23929707384864</v>
      </c>
      <c r="AC568" s="6">
        <f t="shared" si="257"/>
        <v>43.23929707384864</v>
      </c>
      <c r="AD568">
        <f t="shared" si="255"/>
        <v>0.33120865931536542</v>
      </c>
    </row>
    <row r="569" spans="4:30">
      <c r="D569" s="6">
        <f t="shared" si="256"/>
        <v>865123384</v>
      </c>
      <c r="E569" s="3">
        <f t="shared" si="237"/>
        <v>3.1558523325677066</v>
      </c>
      <c r="F569" s="3">
        <f t="shared" si="238"/>
        <v>68134390.5</v>
      </c>
      <c r="G569">
        <v>16002413</v>
      </c>
      <c r="H569">
        <v>45422927</v>
      </c>
      <c r="I569" s="3">
        <f t="shared" si="239"/>
        <v>90845854</v>
      </c>
      <c r="J569">
        <v>26877759.398437999</v>
      </c>
      <c r="K569" s="12">
        <f t="shared" si="240"/>
        <v>215022075.18750399</v>
      </c>
      <c r="L569" s="6">
        <f t="shared" si="241"/>
        <v>865.12338399999999</v>
      </c>
      <c r="M569" s="6">
        <f t="shared" si="242"/>
        <v>5242880</v>
      </c>
      <c r="N569" s="13">
        <f t="shared" si="243"/>
        <v>0.42249547596813214</v>
      </c>
      <c r="O569" s="13">
        <f t="shared" si="258"/>
        <v>1.3333333333333333</v>
      </c>
      <c r="P569" s="7">
        <f t="shared" si="244"/>
        <v>0</v>
      </c>
      <c r="Q569" s="7">
        <f t="shared" si="245"/>
        <v>5.0404218861726843E-2</v>
      </c>
      <c r="R569" s="6">
        <f t="shared" si="246"/>
        <v>5.0404218861726843E-2</v>
      </c>
      <c r="S569">
        <f t="shared" si="247"/>
        <v>5.0404218861726843E-2</v>
      </c>
      <c r="T569" s="1">
        <f t="shared" si="248"/>
        <v>0</v>
      </c>
      <c r="U569" s="1">
        <f t="shared" si="249"/>
        <v>3.0577998871161109</v>
      </c>
      <c r="V569" s="1">
        <f t="shared" si="250"/>
        <v>12.437379689421682</v>
      </c>
      <c r="W569">
        <f t="shared" si="251"/>
        <v>15.495179576537794</v>
      </c>
      <c r="X569" s="6">
        <v>5.6783E-2</v>
      </c>
      <c r="Y569" s="6">
        <v>15.392560923081291</v>
      </c>
      <c r="Z569" s="3">
        <f t="shared" si="252"/>
        <v>1.5998776746561469</v>
      </c>
      <c r="AA569" s="3">
        <f t="shared" si="253"/>
        <v>30.293866148319601</v>
      </c>
      <c r="AB569">
        <f t="shared" si="254"/>
        <v>11.233610655078381</v>
      </c>
      <c r="AC569" s="6">
        <f t="shared" si="257"/>
        <v>11.233610655078381</v>
      </c>
      <c r="AD569">
        <f t="shared" si="255"/>
        <v>0.66667693549697205</v>
      </c>
    </row>
    <row r="570" spans="4:30">
      <c r="D570" s="6">
        <f t="shared" si="256"/>
        <v>879729960</v>
      </c>
      <c r="E570" s="3">
        <f t="shared" si="237"/>
        <v>1.0970322861422759</v>
      </c>
      <c r="F570" s="3">
        <f t="shared" si="238"/>
        <v>107499487.5</v>
      </c>
      <c r="G570">
        <v>986703</v>
      </c>
      <c r="H570">
        <v>71666325</v>
      </c>
      <c r="I570" s="3">
        <f t="shared" si="239"/>
        <v>143332650</v>
      </c>
      <c r="J570">
        <v>14741301.066406</v>
      </c>
      <c r="K570" s="12">
        <f t="shared" si="240"/>
        <v>117930408.531248</v>
      </c>
      <c r="L570" s="6">
        <f t="shared" si="241"/>
        <v>879.72996000000001</v>
      </c>
      <c r="M570" s="6">
        <f t="shared" si="242"/>
        <v>5242880</v>
      </c>
      <c r="N570" s="13">
        <f t="shared" si="243"/>
        <v>1.2154002668618007</v>
      </c>
      <c r="O570" s="13">
        <f t="shared" si="258"/>
        <v>1.3333333333333333</v>
      </c>
      <c r="P570" s="7">
        <f t="shared" si="244"/>
        <v>0</v>
      </c>
      <c r="Q570" s="7">
        <f t="shared" si="245"/>
        <v>2.7644557503588494E-2</v>
      </c>
      <c r="R570" s="6">
        <f t="shared" si="246"/>
        <v>2.7644557503588494E-2</v>
      </c>
      <c r="S570">
        <f t="shared" si="247"/>
        <v>2.7644557503588494E-2</v>
      </c>
      <c r="T570" s="1">
        <f t="shared" si="248"/>
        <v>0</v>
      </c>
      <c r="U570" s="1">
        <f t="shared" si="249"/>
        <v>1.6770724102627566</v>
      </c>
      <c r="V570" s="1">
        <f t="shared" si="250"/>
        <v>3.9520215863239954</v>
      </c>
      <c r="W570">
        <f t="shared" si="251"/>
        <v>5.6290939965867519</v>
      </c>
      <c r="X570" s="6">
        <v>1.8043E-2</v>
      </c>
      <c r="Y570" s="6">
        <v>5.4744584705903581</v>
      </c>
      <c r="Z570" s="3">
        <f t="shared" si="252"/>
        <v>7.9439477913872416</v>
      </c>
      <c r="AA570" s="3">
        <f t="shared" si="253"/>
        <v>52.288603239482576</v>
      </c>
      <c r="AB570">
        <f t="shared" si="254"/>
        <v>53.214861739114859</v>
      </c>
      <c r="AC570" s="6">
        <f t="shared" si="257"/>
        <v>53.214861739114859</v>
      </c>
      <c r="AD570">
        <f t="shared" si="255"/>
        <v>2.8246725557809951</v>
      </c>
    </row>
    <row r="571" spans="4:30">
      <c r="D571" s="6">
        <f t="shared" si="256"/>
        <v>882792944</v>
      </c>
      <c r="E571" s="3">
        <f t="shared" si="237"/>
        <v>1.3968515079182398</v>
      </c>
      <c r="F571" s="3">
        <f t="shared" si="238"/>
        <v>85734805.5</v>
      </c>
      <c r="G571">
        <v>9845725</v>
      </c>
      <c r="H571">
        <v>57156537</v>
      </c>
      <c r="I571" s="3">
        <f t="shared" si="239"/>
        <v>114313074</v>
      </c>
      <c r="J571">
        <v>14969849.042969</v>
      </c>
      <c r="K571" s="12">
        <f t="shared" si="240"/>
        <v>119758792.343752</v>
      </c>
      <c r="L571" s="6">
        <f t="shared" si="241"/>
        <v>882.79294400000003</v>
      </c>
      <c r="M571" s="6">
        <f t="shared" si="242"/>
        <v>5242880</v>
      </c>
      <c r="N571" s="13">
        <f t="shared" si="243"/>
        <v>0.95452761139974784</v>
      </c>
      <c r="O571" s="13">
        <f t="shared" si="258"/>
        <v>1.3333333333333333</v>
      </c>
      <c r="P571" s="7">
        <f t="shared" si="244"/>
        <v>0</v>
      </c>
      <c r="Q571" s="7">
        <f t="shared" si="245"/>
        <v>2.8073156556817448E-2</v>
      </c>
      <c r="R571" s="6">
        <f t="shared" si="246"/>
        <v>2.8073156556817448E-2</v>
      </c>
      <c r="S571">
        <f t="shared" si="247"/>
        <v>2.8073156556817448E-2</v>
      </c>
      <c r="T571" s="1">
        <f t="shared" si="248"/>
        <v>0</v>
      </c>
      <c r="U571" s="1">
        <f t="shared" si="249"/>
        <v>1.7030736094912744</v>
      </c>
      <c r="V571" s="1">
        <f t="shared" si="250"/>
        <v>4.9302252334183239</v>
      </c>
      <c r="W571">
        <f t="shared" si="251"/>
        <v>6.633298842909598</v>
      </c>
      <c r="X571" s="6">
        <v>2.2509000000000001E-2</v>
      </c>
      <c r="Y571" s="6">
        <v>6.7634543000050025</v>
      </c>
      <c r="Z571" s="3">
        <f t="shared" si="252"/>
        <v>5.078549646807943</v>
      </c>
      <c r="AA571" s="3">
        <f t="shared" si="253"/>
        <v>42.563878393087911</v>
      </c>
      <c r="AB571">
        <f t="shared" si="254"/>
        <v>24.719696818239136</v>
      </c>
      <c r="AC571" s="6">
        <f t="shared" si="257"/>
        <v>24.719696818239136</v>
      </c>
      <c r="AD571">
        <f t="shared" si="255"/>
        <v>1.9243932363867406</v>
      </c>
    </row>
    <row r="572" spans="4:30">
      <c r="D572" s="6">
        <f t="shared" si="256"/>
        <v>924876696</v>
      </c>
      <c r="E572" s="3">
        <f t="shared" si="237"/>
        <v>1.9798486693381252</v>
      </c>
      <c r="F572" s="3">
        <f t="shared" si="238"/>
        <v>103490659.5</v>
      </c>
      <c r="G572">
        <v>4847571</v>
      </c>
      <c r="H572">
        <v>68993773</v>
      </c>
      <c r="I572" s="3">
        <f t="shared" si="239"/>
        <v>137987546</v>
      </c>
      <c r="J572">
        <v>25611980.5625</v>
      </c>
      <c r="K572" s="12">
        <f t="shared" si="240"/>
        <v>204895844.5</v>
      </c>
      <c r="L572" s="6">
        <f t="shared" si="241"/>
        <v>924.87669600000004</v>
      </c>
      <c r="M572" s="6">
        <f t="shared" si="242"/>
        <v>5242880</v>
      </c>
      <c r="N572" s="13">
        <f t="shared" si="243"/>
        <v>0.67345214509706663</v>
      </c>
      <c r="O572" s="13">
        <f t="shared" si="258"/>
        <v>1.3333333333333333</v>
      </c>
      <c r="P572" s="7">
        <f t="shared" si="244"/>
        <v>0</v>
      </c>
      <c r="Q572" s="7">
        <f t="shared" si="245"/>
        <v>4.803048701409119E-2</v>
      </c>
      <c r="R572" s="6">
        <f t="shared" si="246"/>
        <v>4.803048701409119E-2</v>
      </c>
      <c r="S572">
        <f t="shared" si="247"/>
        <v>4.803048701409119E-2</v>
      </c>
      <c r="T572" s="1">
        <f t="shared" si="248"/>
        <v>0</v>
      </c>
      <c r="U572" s="1">
        <f t="shared" si="249"/>
        <v>2.9137961283106013</v>
      </c>
      <c r="V572" s="1">
        <f t="shared" si="250"/>
        <v>25.435266126025272</v>
      </c>
      <c r="W572">
        <f t="shared" si="251"/>
        <v>28.349062254335873</v>
      </c>
      <c r="X572" s="6">
        <v>0.11612500000000001</v>
      </c>
      <c r="Y572" s="6">
        <v>28.169245192316627</v>
      </c>
      <c r="Z572" s="3">
        <f t="shared" si="252"/>
        <v>1.1882673498385361</v>
      </c>
      <c r="AA572" s="3">
        <f t="shared" si="253"/>
        <v>14.115537188374596</v>
      </c>
      <c r="AB572">
        <f t="shared" si="254"/>
        <v>58.638977813484452</v>
      </c>
      <c r="AC572" s="6">
        <f t="shared" si="257"/>
        <v>58.638977813484452</v>
      </c>
      <c r="AD572">
        <f t="shared" si="255"/>
        <v>0.63834533297432117</v>
      </c>
    </row>
    <row r="573" spans="4:30">
      <c r="D573" s="6">
        <f t="shared" si="256"/>
        <v>950696064</v>
      </c>
      <c r="E573" s="3">
        <f t="shared" si="237"/>
        <v>1.1194870086820559</v>
      </c>
      <c r="F573" s="3">
        <f t="shared" si="238"/>
        <v>116477770.5</v>
      </c>
      <c r="G573">
        <v>943695</v>
      </c>
      <c r="H573">
        <v>77651847</v>
      </c>
      <c r="I573" s="3">
        <f t="shared" si="239"/>
        <v>155303694</v>
      </c>
      <c r="J573">
        <v>16299418.859375</v>
      </c>
      <c r="K573" s="12">
        <f t="shared" si="240"/>
        <v>130395350.875</v>
      </c>
      <c r="L573" s="6">
        <f t="shared" si="241"/>
        <v>950.69606399999998</v>
      </c>
      <c r="M573" s="6">
        <f t="shared" si="242"/>
        <v>5242880</v>
      </c>
      <c r="N573" s="13">
        <f t="shared" si="243"/>
        <v>1.1910217117240454</v>
      </c>
      <c r="O573" s="13">
        <f t="shared" si="258"/>
        <v>1.3333333333333333</v>
      </c>
      <c r="P573" s="7">
        <f t="shared" si="244"/>
        <v>0</v>
      </c>
      <c r="Q573" s="7">
        <f t="shared" si="245"/>
        <v>3.0566516476616741E-2</v>
      </c>
      <c r="R573" s="6">
        <f t="shared" si="246"/>
        <v>3.0566516476616741E-2</v>
      </c>
      <c r="S573">
        <f t="shared" si="247"/>
        <v>3.0566516476616741E-2</v>
      </c>
      <c r="T573" s="1">
        <f t="shared" si="248"/>
        <v>0</v>
      </c>
      <c r="U573" s="1">
        <f t="shared" si="249"/>
        <v>1.8543346716300897</v>
      </c>
      <c r="V573" s="1">
        <f t="shared" si="250"/>
        <v>6.0192598356021563</v>
      </c>
      <c r="W573">
        <f t="shared" si="251"/>
        <v>7.8735945072322462</v>
      </c>
      <c r="X573" s="6">
        <v>2.7480999999999998E-2</v>
      </c>
      <c r="Y573" s="6">
        <v>7.7610924166758268</v>
      </c>
      <c r="Z573" s="3">
        <f t="shared" si="252"/>
        <v>5.6513115971034535</v>
      </c>
      <c r="AA573" s="3">
        <f t="shared" si="253"/>
        <v>37.959419489829337</v>
      </c>
      <c r="AB573">
        <f t="shared" si="254"/>
        <v>11.227817316024682</v>
      </c>
      <c r="AC573" s="6">
        <f t="shared" si="257"/>
        <v>11.227817316024682</v>
      </c>
      <c r="AD573">
        <f t="shared" si="255"/>
        <v>1.4495651451681257</v>
      </c>
    </row>
    <row r="574" spans="4:30">
      <c r="D574" s="6">
        <f t="shared" si="256"/>
        <v>979936852</v>
      </c>
      <c r="E574" s="3">
        <f t="shared" si="237"/>
        <v>2.8079379137047908</v>
      </c>
      <c r="F574" s="3">
        <f t="shared" si="238"/>
        <v>76696749</v>
      </c>
      <c r="G574">
        <v>18318143</v>
      </c>
      <c r="H574">
        <v>51131166</v>
      </c>
      <c r="I574" s="3">
        <f t="shared" si="239"/>
        <v>102262332</v>
      </c>
      <c r="J574">
        <v>26919963.671875</v>
      </c>
      <c r="K574" s="12">
        <f t="shared" si="240"/>
        <v>215359709.375</v>
      </c>
      <c r="L574" s="6">
        <f t="shared" si="241"/>
        <v>979.93685200000004</v>
      </c>
      <c r="M574" s="6">
        <f t="shared" si="242"/>
        <v>5242880</v>
      </c>
      <c r="N574" s="13">
        <f t="shared" si="243"/>
        <v>0.47484430721409165</v>
      </c>
      <c r="O574" s="13">
        <f t="shared" si="258"/>
        <v>1.3333333333333333</v>
      </c>
      <c r="P574" s="7">
        <f t="shared" si="244"/>
        <v>0</v>
      </c>
      <c r="Q574" s="7">
        <f t="shared" si="245"/>
        <v>5.0483365095744484E-2</v>
      </c>
      <c r="R574" s="6">
        <f t="shared" si="246"/>
        <v>5.0483365095744484E-2</v>
      </c>
      <c r="S574">
        <f t="shared" si="247"/>
        <v>5.0483365095744484E-2</v>
      </c>
      <c r="T574" s="1">
        <f t="shared" si="248"/>
        <v>0</v>
      </c>
      <c r="U574" s="1">
        <f t="shared" si="249"/>
        <v>3.0626013372905243</v>
      </c>
      <c r="V574" s="1">
        <f t="shared" si="250"/>
        <v>13.068634259714083</v>
      </c>
      <c r="W574">
        <f t="shared" si="251"/>
        <v>16.131235597004608</v>
      </c>
      <c r="X574" s="6">
        <v>5.9665000000000003E-2</v>
      </c>
      <c r="Y574" s="6">
        <v>16.221536615389205</v>
      </c>
      <c r="Z574" s="3">
        <f t="shared" si="252"/>
        <v>1.713941707868935</v>
      </c>
      <c r="AA574" s="3">
        <f t="shared" si="253"/>
        <v>28.875851420430738</v>
      </c>
      <c r="AB574">
        <f t="shared" si="254"/>
        <v>15.388644773745947</v>
      </c>
      <c r="AC574" s="6">
        <f t="shared" si="257"/>
        <v>15.388644773745947</v>
      </c>
      <c r="AD574">
        <f t="shared" si="255"/>
        <v>0.55667364026987121</v>
      </c>
    </row>
    <row r="575" spans="4:30">
      <c r="D575" s="6">
        <f t="shared" si="256"/>
        <v>1055542903.9999999</v>
      </c>
      <c r="E575" s="3">
        <f t="shared" si="237"/>
        <v>1.7827506260760593</v>
      </c>
      <c r="F575" s="3">
        <f t="shared" si="238"/>
        <v>118534713</v>
      </c>
      <c r="G575">
        <v>5363260</v>
      </c>
      <c r="H575">
        <v>79023142</v>
      </c>
      <c r="I575" s="3">
        <f t="shared" si="239"/>
        <v>158046284</v>
      </c>
      <c r="J575">
        <v>26414729.226562001</v>
      </c>
      <c r="K575" s="12">
        <f t="shared" si="240"/>
        <v>211317833.81249601</v>
      </c>
      <c r="L575" s="6">
        <f t="shared" si="241"/>
        <v>1055.5429039999999</v>
      </c>
      <c r="M575" s="6">
        <f t="shared" si="242"/>
        <v>5242880</v>
      </c>
      <c r="N575" s="13">
        <f t="shared" si="243"/>
        <v>0.74790793161468672</v>
      </c>
      <c r="O575" s="13">
        <f t="shared" si="258"/>
        <v>1.3333333333333333</v>
      </c>
      <c r="P575" s="7">
        <f t="shared" si="244"/>
        <v>0</v>
      </c>
      <c r="Q575" s="7">
        <f t="shared" si="245"/>
        <v>4.9535892236101303E-2</v>
      </c>
      <c r="R575" s="6">
        <f t="shared" si="246"/>
        <v>4.9535892236101303E-2</v>
      </c>
      <c r="S575">
        <f t="shared" si="247"/>
        <v>4.9535892236101303E-2</v>
      </c>
      <c r="T575" s="1">
        <f t="shared" si="248"/>
        <v>0</v>
      </c>
      <c r="U575" s="1">
        <f t="shared" si="249"/>
        <v>3.0051223708728458</v>
      </c>
      <c r="V575" s="1">
        <f t="shared" si="250"/>
        <v>16.852876178847243</v>
      </c>
      <c r="W575">
        <f t="shared" si="251"/>
        <v>19.85799854972009</v>
      </c>
      <c r="X575" s="6">
        <v>7.6941999999999997E-2</v>
      </c>
      <c r="Y575" s="6">
        <v>19.821541566692314</v>
      </c>
      <c r="Z575" s="3">
        <f t="shared" si="252"/>
        <v>2.0540963842894651</v>
      </c>
      <c r="AA575" s="3">
        <f t="shared" si="253"/>
        <v>21.97164969067568</v>
      </c>
      <c r="AB575">
        <f t="shared" si="254"/>
        <v>35.619177775335572</v>
      </c>
      <c r="AC575" s="6">
        <f t="shared" si="257"/>
        <v>35.619177775335572</v>
      </c>
      <c r="AD575">
        <f t="shared" si="255"/>
        <v>0.18392607308120479</v>
      </c>
    </row>
    <row r="576" spans="4:30">
      <c r="D576" s="6">
        <f t="shared" si="256"/>
        <v>1059874487.9999999</v>
      </c>
      <c r="E576" s="3">
        <f t="shared" si="237"/>
        <v>3.7090143402194111</v>
      </c>
      <c r="F576" s="3">
        <f t="shared" si="238"/>
        <v>83839093.5</v>
      </c>
      <c r="G576">
        <v>19458087</v>
      </c>
      <c r="H576">
        <v>55892729</v>
      </c>
      <c r="I576" s="3">
        <f t="shared" si="239"/>
        <v>111785458</v>
      </c>
      <c r="J576">
        <v>38870050.007812001</v>
      </c>
      <c r="K576" s="12">
        <f t="shared" si="240"/>
        <v>310960400.06249601</v>
      </c>
      <c r="L576" s="6">
        <f t="shared" si="241"/>
        <v>1059.8744879999999</v>
      </c>
      <c r="M576" s="6">
        <f t="shared" si="242"/>
        <v>5242880</v>
      </c>
      <c r="N576" s="13">
        <f t="shared" si="243"/>
        <v>0.35948454522676732</v>
      </c>
      <c r="O576" s="13">
        <f t="shared" si="258"/>
        <v>1.3333333333333333</v>
      </c>
      <c r="P576" s="7">
        <f t="shared" si="244"/>
        <v>0</v>
      </c>
      <c r="Q576" s="7">
        <f t="shared" si="245"/>
        <v>7.2893520576491316E-2</v>
      </c>
      <c r="R576" s="6">
        <f t="shared" si="246"/>
        <v>7.2893520576491316E-2</v>
      </c>
      <c r="S576">
        <f t="shared" si="247"/>
        <v>7.2893520576491316E-2</v>
      </c>
      <c r="T576" s="1">
        <f t="shared" si="248"/>
        <v>0</v>
      </c>
      <c r="U576" s="1">
        <f t="shared" si="249"/>
        <v>4.4221258462858506</v>
      </c>
      <c r="V576" s="1">
        <f t="shared" si="250"/>
        <v>17.182083541494531</v>
      </c>
      <c r="W576">
        <f t="shared" si="251"/>
        <v>21.604209387780383</v>
      </c>
      <c r="X576" s="6">
        <v>7.8445000000000001E-2</v>
      </c>
      <c r="Y576" s="6">
        <v>21.634150437500001</v>
      </c>
      <c r="Z576" s="3">
        <f t="shared" si="252"/>
        <v>1.4250169927975014</v>
      </c>
      <c r="AA576" s="3">
        <f t="shared" si="253"/>
        <v>31.712450768053642</v>
      </c>
      <c r="AB576">
        <f t="shared" si="254"/>
        <v>7.0769066524427107</v>
      </c>
      <c r="AC576" s="6">
        <f t="shared" si="257"/>
        <v>7.0769066524427107</v>
      </c>
      <c r="AD576">
        <f t="shared" si="255"/>
        <v>0.13839715964865815</v>
      </c>
    </row>
    <row r="577" spans="4:30">
      <c r="D577" s="6">
        <f t="shared" si="256"/>
        <v>1074470944</v>
      </c>
      <c r="E577" s="3">
        <f t="shared" si="237"/>
        <v>1.1155853978843771</v>
      </c>
      <c r="F577" s="3">
        <f t="shared" si="238"/>
        <v>130633488</v>
      </c>
      <c r="G577">
        <v>1470152</v>
      </c>
      <c r="H577">
        <v>87088992</v>
      </c>
      <c r="I577" s="3">
        <f t="shared" si="239"/>
        <v>174177984</v>
      </c>
      <c r="J577">
        <v>18216601.460937999</v>
      </c>
      <c r="K577" s="12">
        <f t="shared" si="240"/>
        <v>145732811.68750399</v>
      </c>
      <c r="L577" s="6">
        <f t="shared" si="241"/>
        <v>1074.4709439999999</v>
      </c>
      <c r="M577" s="6">
        <f t="shared" si="242"/>
        <v>5242880</v>
      </c>
      <c r="N577" s="13">
        <f t="shared" si="243"/>
        <v>1.1951871509450542</v>
      </c>
      <c r="O577" s="13">
        <f t="shared" si="258"/>
        <v>1.3333333333333333</v>
      </c>
      <c r="P577" s="7">
        <f t="shared" si="244"/>
        <v>0</v>
      </c>
      <c r="Q577" s="7">
        <f t="shared" si="245"/>
        <v>3.4161834449910757E-2</v>
      </c>
      <c r="R577" s="6">
        <f t="shared" si="246"/>
        <v>3.4161834449910757E-2</v>
      </c>
      <c r="S577">
        <f t="shared" si="247"/>
        <v>3.4161834449910757E-2</v>
      </c>
      <c r="T577" s="1">
        <f t="shared" si="248"/>
        <v>0</v>
      </c>
      <c r="U577" s="1">
        <f t="shared" si="249"/>
        <v>2.0724466301358646</v>
      </c>
      <c r="V577" s="1">
        <f t="shared" si="250"/>
        <v>4.8417356961531848</v>
      </c>
      <c r="W577">
        <f t="shared" si="251"/>
        <v>6.9141823262890494</v>
      </c>
      <c r="X577" s="6">
        <v>2.2105E-2</v>
      </c>
      <c r="Y577" s="6">
        <v>6.7366215555653799</v>
      </c>
      <c r="Z577" s="3">
        <f t="shared" si="252"/>
        <v>7.8795740330242028</v>
      </c>
      <c r="AA577" s="3">
        <f t="shared" si="253"/>
        <v>52.742026396744265</v>
      </c>
      <c r="AB577">
        <f t="shared" si="254"/>
        <v>54.543471838546743</v>
      </c>
      <c r="AC577" s="6">
        <f t="shared" si="257"/>
        <v>54.543471838546743</v>
      </c>
      <c r="AD577">
        <f t="shared" si="255"/>
        <v>2.6357539793367164</v>
      </c>
    </row>
    <row r="578" spans="4:30">
      <c r="D578" s="6">
        <f t="shared" si="256"/>
        <v>1074470944</v>
      </c>
      <c r="E578" s="3">
        <f t="shared" si="237"/>
        <v>1.1155182438748019</v>
      </c>
      <c r="F578" s="3">
        <f t="shared" si="238"/>
        <v>130633488</v>
      </c>
      <c r="G578">
        <v>1470152</v>
      </c>
      <c r="H578">
        <v>87088992</v>
      </c>
      <c r="I578" s="3">
        <f t="shared" si="239"/>
        <v>174177984</v>
      </c>
      <c r="J578">
        <v>18215504.890625</v>
      </c>
      <c r="K578" s="12">
        <f t="shared" si="240"/>
        <v>145724039.125</v>
      </c>
      <c r="L578" s="6">
        <f t="shared" si="241"/>
        <v>1074.4709439999999</v>
      </c>
      <c r="M578" s="6">
        <f t="shared" si="242"/>
        <v>5242880</v>
      </c>
      <c r="N578" s="13">
        <f t="shared" si="243"/>
        <v>1.1952591010093578</v>
      </c>
      <c r="O578" s="13">
        <f t="shared" si="258"/>
        <v>1.3333333333333333</v>
      </c>
      <c r="P578" s="7">
        <f t="shared" si="244"/>
        <v>0</v>
      </c>
      <c r="Q578" s="7">
        <f t="shared" si="245"/>
        <v>3.4159778037051544E-2</v>
      </c>
      <c r="R578" s="6">
        <f t="shared" si="246"/>
        <v>3.4159778037051544E-2</v>
      </c>
      <c r="S578">
        <f t="shared" si="247"/>
        <v>3.4159778037051544E-2</v>
      </c>
      <c r="T578" s="1">
        <f t="shared" si="248"/>
        <v>0</v>
      </c>
      <c r="U578" s="1">
        <f t="shared" si="249"/>
        <v>2.07232187670945</v>
      </c>
      <c r="V578" s="1">
        <f t="shared" si="250"/>
        <v>4.8570680417189269</v>
      </c>
      <c r="W578">
        <f t="shared" si="251"/>
        <v>6.9293899184283774</v>
      </c>
      <c r="X578" s="6">
        <v>2.2175E-2</v>
      </c>
      <c r="Y578" s="6">
        <v>6.7584472222271499</v>
      </c>
      <c r="Z578" s="3">
        <f t="shared" si="252"/>
        <v>7.8547005186020291</v>
      </c>
      <c r="AA578" s="3">
        <f t="shared" si="253"/>
        <v>52.572370372040588</v>
      </c>
      <c r="AB578">
        <f t="shared" si="254"/>
        <v>54.046349659758931</v>
      </c>
      <c r="AC578" s="6">
        <f t="shared" si="257"/>
        <v>54.046349659758931</v>
      </c>
      <c r="AD578">
        <f t="shared" si="255"/>
        <v>2.5293190962419878</v>
      </c>
    </row>
    <row r="579" spans="4:30">
      <c r="D579" s="6">
        <f t="shared" si="256"/>
        <v>1092168928</v>
      </c>
      <c r="E579" s="3">
        <f t="shared" si="237"/>
        <v>1.1758597674467135</v>
      </c>
      <c r="F579" s="3">
        <f t="shared" si="238"/>
        <v>124516116</v>
      </c>
      <c r="G579">
        <v>4802000</v>
      </c>
      <c r="H579">
        <v>83010744</v>
      </c>
      <c r="I579" s="3">
        <f t="shared" si="239"/>
        <v>166021488</v>
      </c>
      <c r="J579">
        <v>18301686.400391001</v>
      </c>
      <c r="K579" s="12">
        <f t="shared" si="240"/>
        <v>146413491.20312801</v>
      </c>
      <c r="L579" s="6">
        <f t="shared" si="241"/>
        <v>1092.1689280000001</v>
      </c>
      <c r="M579" s="6">
        <f t="shared" si="242"/>
        <v>5242880</v>
      </c>
      <c r="N579" s="13">
        <f t="shared" si="243"/>
        <v>1.1339220630267512</v>
      </c>
      <c r="O579" s="13">
        <f t="shared" si="258"/>
        <v>1.3333333333333333</v>
      </c>
      <c r="P579" s="7">
        <f t="shared" si="244"/>
        <v>0</v>
      </c>
      <c r="Q579" s="7">
        <f t="shared" si="245"/>
        <v>3.4321395365925024E-2</v>
      </c>
      <c r="R579" s="6">
        <f t="shared" si="246"/>
        <v>3.4321395365925024E-2</v>
      </c>
      <c r="S579">
        <f t="shared" si="247"/>
        <v>3.4321395365925024E-2</v>
      </c>
      <c r="T579" s="1">
        <f t="shared" si="248"/>
        <v>0</v>
      </c>
      <c r="U579" s="1">
        <f t="shared" si="249"/>
        <v>2.0821264815847091</v>
      </c>
      <c r="V579" s="1">
        <f t="shared" si="250"/>
        <v>5.248918987677671</v>
      </c>
      <c r="W579">
        <f t="shared" si="251"/>
        <v>7.3310454692623797</v>
      </c>
      <c r="X579" s="6">
        <v>2.3963999999999999E-2</v>
      </c>
      <c r="Y579" s="6">
        <v>7.2824199599999995</v>
      </c>
      <c r="Z579" s="3">
        <f t="shared" si="252"/>
        <v>6.9279539308963454</v>
      </c>
      <c r="AA579" s="3">
        <f t="shared" si="253"/>
        <v>48.877813788391933</v>
      </c>
      <c r="AB579">
        <f t="shared" si="254"/>
        <v>43.220644992175863</v>
      </c>
      <c r="AC579" s="6">
        <f t="shared" si="257"/>
        <v>43.220644992175863</v>
      </c>
      <c r="AD579">
        <f t="shared" si="255"/>
        <v>0.66771086437564064</v>
      </c>
    </row>
    <row r="580" spans="4:30">
      <c r="D580" s="6">
        <f t="shared" si="256"/>
        <v>1093728720</v>
      </c>
      <c r="E580" s="3">
        <f t="shared" si="237"/>
        <v>1.1180765760527827</v>
      </c>
      <c r="F580" s="3">
        <f t="shared" si="238"/>
        <v>133959030</v>
      </c>
      <c r="G580">
        <v>1102824</v>
      </c>
      <c r="H580">
        <v>89306020</v>
      </c>
      <c r="I580" s="3">
        <f t="shared" si="239"/>
        <v>178612040</v>
      </c>
      <c r="J580">
        <v>18722056.699219</v>
      </c>
      <c r="K580" s="12">
        <f t="shared" si="240"/>
        <v>149776453.593752</v>
      </c>
      <c r="L580" s="6">
        <f t="shared" si="241"/>
        <v>1093.7287200000001</v>
      </c>
      <c r="M580" s="6">
        <f t="shared" si="242"/>
        <v>5242880</v>
      </c>
      <c r="N580" s="13">
        <f t="shared" si="243"/>
        <v>1.1925241632737584</v>
      </c>
      <c r="O580" s="13">
        <f t="shared" si="258"/>
        <v>1.3333333333333333</v>
      </c>
      <c r="P580" s="7">
        <f t="shared" si="244"/>
        <v>0</v>
      </c>
      <c r="Q580" s="7">
        <f t="shared" si="245"/>
        <v>3.5109721365536709E-2</v>
      </c>
      <c r="R580" s="6">
        <f t="shared" si="246"/>
        <v>3.5109721365536709E-2</v>
      </c>
      <c r="S580">
        <f t="shared" si="247"/>
        <v>3.5109721365536709E-2</v>
      </c>
      <c r="T580" s="1">
        <f t="shared" si="248"/>
        <v>0</v>
      </c>
      <c r="U580" s="1">
        <f t="shared" si="249"/>
        <v>2.1299507154893376</v>
      </c>
      <c r="V580" s="1">
        <f t="shared" si="250"/>
        <v>6.7492985180395495</v>
      </c>
      <c r="W580">
        <f t="shared" si="251"/>
        <v>8.8792492335288866</v>
      </c>
      <c r="X580" s="6">
        <v>3.0814000000000001E-2</v>
      </c>
      <c r="Y580" s="6">
        <v>8.6845703538319317</v>
      </c>
      <c r="Z580" s="3">
        <f t="shared" si="252"/>
        <v>5.7964574544038419</v>
      </c>
      <c r="AA580" s="3">
        <f t="shared" si="253"/>
        <v>38.885299823132861</v>
      </c>
      <c r="AB580">
        <f t="shared" si="254"/>
        <v>13.940810558631489</v>
      </c>
      <c r="AC580" s="6">
        <f t="shared" si="257"/>
        <v>13.940810558631489</v>
      </c>
      <c r="AD580">
        <f t="shared" si="255"/>
        <v>2.2416639138752088</v>
      </c>
    </row>
    <row r="581" spans="4:30">
      <c r="D581" s="6">
        <f t="shared" si="256"/>
        <v>1153429516</v>
      </c>
      <c r="E581" s="3">
        <f t="shared" si="237"/>
        <v>3.6816672697918498</v>
      </c>
      <c r="F581" s="3">
        <f t="shared" si="238"/>
        <v>91183392</v>
      </c>
      <c r="G581">
        <v>21198119</v>
      </c>
      <c r="H581">
        <v>60788928</v>
      </c>
      <c r="I581" s="3">
        <f t="shared" si="239"/>
        <v>121577856</v>
      </c>
      <c r="J581">
        <v>41963363.734375</v>
      </c>
      <c r="K581" s="12">
        <f t="shared" si="240"/>
        <v>335706909.875</v>
      </c>
      <c r="L581" s="6">
        <f t="shared" si="241"/>
        <v>1153.4295159999999</v>
      </c>
      <c r="M581" s="6">
        <f t="shared" si="242"/>
        <v>5242880</v>
      </c>
      <c r="N581" s="13">
        <f t="shared" si="243"/>
        <v>0.36215476185840006</v>
      </c>
      <c r="O581" s="13">
        <f t="shared" si="258"/>
        <v>1.3333333333333333</v>
      </c>
      <c r="P581" s="7">
        <f t="shared" si="244"/>
        <v>0</v>
      </c>
      <c r="Q581" s="7">
        <f t="shared" si="245"/>
        <v>7.8694452855493952E-2</v>
      </c>
      <c r="R581" s="6">
        <f t="shared" si="246"/>
        <v>7.8694452855493952E-2</v>
      </c>
      <c r="S581">
        <f t="shared" si="247"/>
        <v>7.8694452855493952E-2</v>
      </c>
      <c r="T581" s="1">
        <f t="shared" si="248"/>
        <v>0</v>
      </c>
      <c r="U581" s="1">
        <f t="shared" si="249"/>
        <v>4.7740426196925192</v>
      </c>
      <c r="V581" s="1">
        <f t="shared" si="250"/>
        <v>18.346246636950497</v>
      </c>
      <c r="W581">
        <f t="shared" si="251"/>
        <v>23.120289256643016</v>
      </c>
      <c r="X581" s="6">
        <v>8.3760000000000001E-2</v>
      </c>
      <c r="Y581" s="6">
        <v>23.082394666685278</v>
      </c>
      <c r="Z581" s="3">
        <f t="shared" si="252"/>
        <v>1.4515025787965614</v>
      </c>
      <c r="AA581" s="3">
        <f t="shared" si="253"/>
        <v>32.063697218242595</v>
      </c>
      <c r="AB581">
        <f t="shared" si="254"/>
        <v>6.0476923883787599</v>
      </c>
      <c r="AC581" s="6">
        <f t="shared" si="257"/>
        <v>6.0476923883787599</v>
      </c>
      <c r="AD581">
        <f t="shared" si="255"/>
        <v>0.1641709645162186</v>
      </c>
    </row>
    <row r="582" spans="4:30">
      <c r="D582" s="6">
        <f t="shared" si="256"/>
        <v>1162101120</v>
      </c>
      <c r="E582" s="3">
        <f t="shared" ref="E582:E602" si="259">K582/F582</f>
        <v>2.408995087316939</v>
      </c>
      <c r="F582" s="3">
        <f t="shared" ref="F582:F602" si="260">H582*1.5</f>
        <v>85394272.5</v>
      </c>
      <c r="G582">
        <v>23947347</v>
      </c>
      <c r="H582">
        <v>56929515</v>
      </c>
      <c r="I582" s="3">
        <f t="shared" ref="I582:I602" si="261">2*H582</f>
        <v>113859030</v>
      </c>
      <c r="J582">
        <v>25714297.867187999</v>
      </c>
      <c r="K582" s="12">
        <f t="shared" ref="K582:K602" si="262">J582*8</f>
        <v>205714382.93750399</v>
      </c>
      <c r="L582" s="6">
        <f t="shared" ref="L582:L602" si="263">((H582+2*G582)*8+(G582+H582)*4)/1000000</f>
        <v>1162.10112</v>
      </c>
      <c r="M582" s="6">
        <f t="shared" ref="M582:M602" si="264">40*2^20/8</f>
        <v>5242880</v>
      </c>
      <c r="N582" s="13">
        <f t="shared" ref="N582:N602" si="265">I582/K582</f>
        <v>0.55348113425102785</v>
      </c>
      <c r="O582" s="13">
        <f t="shared" si="258"/>
        <v>1.3333333333333333</v>
      </c>
      <c r="P582" s="7">
        <f t="shared" ref="P582:P602" si="266">$B$32*I582</f>
        <v>0</v>
      </c>
      <c r="Q582" s="7">
        <f t="shared" ref="Q582:Q602" si="267">$C$32*K582</f>
        <v>4.8222364013300267E-2</v>
      </c>
      <c r="R582" s="6">
        <f t="shared" ref="R582:R602" si="268">P582+Q582</f>
        <v>4.8222364013300267E-2</v>
      </c>
      <c r="S582">
        <f t="shared" ref="S582:S602" si="269">MAX(P582,Q582)</f>
        <v>4.8222364013300267E-2</v>
      </c>
      <c r="T582" s="1">
        <f t="shared" ref="T582:T602" si="270">$D$32*I582</f>
        <v>0</v>
      </c>
      <c r="U582" s="1">
        <f t="shared" ref="U582:U602" si="271">$E$32*K582</f>
        <v>2.9254364528661956</v>
      </c>
      <c r="V582" s="1">
        <f t="shared" ref="V582:V602" si="272">X582*$F$32</f>
        <v>10.169944813756549</v>
      </c>
      <c r="W582">
        <f t="shared" ref="W582:W602" si="273">SUM(T582:V582)</f>
        <v>13.095381266622745</v>
      </c>
      <c r="X582" s="6">
        <v>4.6431E-2</v>
      </c>
      <c r="Y582" s="6">
        <v>13.67160795</v>
      </c>
      <c r="Z582" s="3">
        <f t="shared" ref="Z582:Z602" si="274">I582/X582/1000000000</f>
        <v>2.452220068488725</v>
      </c>
      <c r="AA582" s="3">
        <f t="shared" ref="AA582:AA602" si="275">K582*8/X582/1000000000</f>
        <v>35.444316588056083</v>
      </c>
      <c r="AB582">
        <f t="shared" ref="AB582:AB602" si="276">ABS(S582-X582)/ABS(X582)*100</f>
        <v>3.858120680795734</v>
      </c>
      <c r="AC582" s="6">
        <f t="shared" si="257"/>
        <v>3.858120680795734</v>
      </c>
      <c r="AD582">
        <f t="shared" ref="AD582:AD602" si="277">ABS(W582-Y582)/ABS(Y582)*100</f>
        <v>4.2147689246549476</v>
      </c>
    </row>
    <row r="583" spans="4:30">
      <c r="D583" s="6">
        <f t="shared" ref="D583:D602" si="278">L583*1000000</f>
        <v>1232997504</v>
      </c>
      <c r="E583" s="3">
        <f t="shared" si="259"/>
        <v>1.188732679827383</v>
      </c>
      <c r="F583" s="3">
        <f t="shared" si="260"/>
        <v>145268688</v>
      </c>
      <c r="G583">
        <v>3542400</v>
      </c>
      <c r="H583">
        <v>96845792</v>
      </c>
      <c r="I583" s="3">
        <f t="shared" si="261"/>
        <v>193691584</v>
      </c>
      <c r="J583">
        <v>21585704.597656</v>
      </c>
      <c r="K583" s="12">
        <f t="shared" si="262"/>
        <v>172685636.781248</v>
      </c>
      <c r="L583" s="6">
        <f t="shared" si="263"/>
        <v>1232.9975039999999</v>
      </c>
      <c r="M583" s="6">
        <f t="shared" si="264"/>
        <v>5242880</v>
      </c>
      <c r="N583" s="13">
        <f t="shared" si="265"/>
        <v>1.1216427006338783</v>
      </c>
      <c r="O583" s="13">
        <f t="shared" si="258"/>
        <v>1.3333333333333333</v>
      </c>
      <c r="P583" s="7">
        <f t="shared" si="266"/>
        <v>0</v>
      </c>
      <c r="Q583" s="7">
        <f t="shared" si="267"/>
        <v>4.0479958269440647E-2</v>
      </c>
      <c r="R583" s="6">
        <f t="shared" si="268"/>
        <v>4.0479958269440647E-2</v>
      </c>
      <c r="S583">
        <f t="shared" si="269"/>
        <v>4.0479958269440647E-2</v>
      </c>
      <c r="T583" s="1">
        <f t="shared" si="270"/>
        <v>0</v>
      </c>
      <c r="U583" s="1">
        <f t="shared" si="271"/>
        <v>2.4557391151388197</v>
      </c>
      <c r="V583" s="1">
        <f t="shared" si="272"/>
        <v>6.0965786639551123</v>
      </c>
      <c r="W583">
        <f t="shared" si="273"/>
        <v>8.5523177790939329</v>
      </c>
      <c r="X583" s="6">
        <v>2.7834000000000001E-2</v>
      </c>
      <c r="Y583" s="6">
        <v>8.4536497000092794</v>
      </c>
      <c r="Z583" s="3">
        <f t="shared" si="274"/>
        <v>6.9588123877272396</v>
      </c>
      <c r="AA583" s="3">
        <f t="shared" si="275"/>
        <v>49.633006188473956</v>
      </c>
      <c r="AB583">
        <f t="shared" si="276"/>
        <v>45.433492381406353</v>
      </c>
      <c r="AC583" s="6">
        <f t="shared" ref="AC583:AC602" si="279">ABS(R583-X583)/ABS(X583)*100</f>
        <v>45.433492381406353</v>
      </c>
      <c r="AD583">
        <f t="shared" si="277"/>
        <v>1.1671654561762259</v>
      </c>
    </row>
    <row r="584" spans="4:30">
      <c r="D584" s="6">
        <f t="shared" si="278"/>
        <v>1293491792</v>
      </c>
      <c r="E584" s="3">
        <f t="shared" si="259"/>
        <v>1.3259373679230195</v>
      </c>
      <c r="F584" s="3">
        <f t="shared" si="260"/>
        <v>148799326.5</v>
      </c>
      <c r="G584">
        <v>5154859</v>
      </c>
      <c r="H584">
        <v>99199551</v>
      </c>
      <c r="I584" s="3">
        <f t="shared" si="261"/>
        <v>198399102</v>
      </c>
      <c r="J584">
        <v>24662323.416016001</v>
      </c>
      <c r="K584" s="12">
        <f t="shared" si="262"/>
        <v>197298587.32812801</v>
      </c>
      <c r="L584" s="6">
        <f t="shared" si="263"/>
        <v>1293.491792</v>
      </c>
      <c r="M584" s="6">
        <f t="shared" si="264"/>
        <v>5242880</v>
      </c>
      <c r="N584" s="13">
        <f t="shared" si="265"/>
        <v>1.0055779146053474</v>
      </c>
      <c r="O584" s="13">
        <f t="shared" si="258"/>
        <v>1.3333333333333333</v>
      </c>
      <c r="P584" s="7">
        <f t="shared" si="266"/>
        <v>0</v>
      </c>
      <c r="Q584" s="7">
        <f t="shared" si="267"/>
        <v>4.6249582365552509E-2</v>
      </c>
      <c r="R584" s="6">
        <f t="shared" si="268"/>
        <v>4.6249582365552509E-2</v>
      </c>
      <c r="S584">
        <f t="shared" si="269"/>
        <v>4.6249582365552509E-2</v>
      </c>
      <c r="T584" s="1">
        <f t="shared" si="270"/>
        <v>0</v>
      </c>
      <c r="U584" s="1">
        <f t="shared" si="271"/>
        <v>2.8057565602695789</v>
      </c>
      <c r="V584" s="1">
        <f t="shared" si="272"/>
        <v>8.1027065644783871</v>
      </c>
      <c r="W584">
        <f t="shared" si="273"/>
        <v>10.908463124747966</v>
      </c>
      <c r="X584" s="6">
        <v>3.6992999999999998E-2</v>
      </c>
      <c r="Y584" s="6">
        <v>10.998236505884529</v>
      </c>
      <c r="Z584" s="3">
        <f t="shared" si="274"/>
        <v>5.3631525423728821</v>
      </c>
      <c r="AA584" s="3">
        <f t="shared" si="275"/>
        <v>42.667226194821296</v>
      </c>
      <c r="AB584">
        <f t="shared" si="276"/>
        <v>25.022524168227804</v>
      </c>
      <c r="AC584" s="6">
        <f t="shared" si="279"/>
        <v>25.022524168227804</v>
      </c>
      <c r="AD584">
        <f t="shared" si="277"/>
        <v>0.81625250637709679</v>
      </c>
    </row>
    <row r="585" spans="4:30">
      <c r="D585" s="6">
        <f t="shared" si="278"/>
        <v>1360639704</v>
      </c>
      <c r="E585" s="3">
        <f t="shared" si="259"/>
        <v>1.0855381234148218</v>
      </c>
      <c r="F585" s="3">
        <f t="shared" si="260"/>
        <v>166319958</v>
      </c>
      <c r="G585">
        <v>1504002</v>
      </c>
      <c r="H585">
        <v>110879972</v>
      </c>
      <c r="I585" s="3">
        <f t="shared" si="261"/>
        <v>221759944</v>
      </c>
      <c r="J585">
        <v>22568331.886719</v>
      </c>
      <c r="K585" s="12">
        <f t="shared" si="262"/>
        <v>180546655.093752</v>
      </c>
      <c r="L585" s="6">
        <f t="shared" si="263"/>
        <v>1360.6397039999999</v>
      </c>
      <c r="M585" s="6">
        <f t="shared" si="264"/>
        <v>5242880</v>
      </c>
      <c r="N585" s="13">
        <f t="shared" si="265"/>
        <v>1.2282694679934518</v>
      </c>
      <c r="O585" s="13">
        <f t="shared" si="258"/>
        <v>1.3333333333333333</v>
      </c>
      <c r="P585" s="7">
        <f t="shared" si="266"/>
        <v>0</v>
      </c>
      <c r="Q585" s="7">
        <f t="shared" si="267"/>
        <v>4.232269226386412E-2</v>
      </c>
      <c r="R585" s="6">
        <f t="shared" si="268"/>
        <v>4.232269226386412E-2</v>
      </c>
      <c r="S585">
        <f t="shared" si="269"/>
        <v>4.232269226386412E-2</v>
      </c>
      <c r="T585" s="1">
        <f t="shared" si="270"/>
        <v>0</v>
      </c>
      <c r="U585" s="1">
        <f t="shared" si="271"/>
        <v>2.5675295947332115</v>
      </c>
      <c r="V585" s="1">
        <f t="shared" si="272"/>
        <v>6.0549622974195261</v>
      </c>
      <c r="W585">
        <f t="shared" si="273"/>
        <v>8.6224918921527376</v>
      </c>
      <c r="X585" s="6">
        <v>2.7643999999999998E-2</v>
      </c>
      <c r="Y585" s="6">
        <v>8.352404233342547</v>
      </c>
      <c r="Z585" s="3">
        <f t="shared" si="274"/>
        <v>8.0219918969758357</v>
      </c>
      <c r="AA585" s="3">
        <f t="shared" si="275"/>
        <v>52.249068179352342</v>
      </c>
      <c r="AB585">
        <f t="shared" si="276"/>
        <v>53.099017015859218</v>
      </c>
      <c r="AC585" s="6">
        <f t="shared" si="279"/>
        <v>53.099017015859218</v>
      </c>
      <c r="AD585">
        <f t="shared" si="277"/>
        <v>3.2336516680072638</v>
      </c>
    </row>
    <row r="586" spans="4:30">
      <c r="D586" s="6">
        <f t="shared" si="278"/>
        <v>1379488340</v>
      </c>
      <c r="E586" s="3">
        <f t="shared" si="259"/>
        <v>1.1449589349518605</v>
      </c>
      <c r="F586" s="3">
        <f t="shared" si="260"/>
        <v>169586280</v>
      </c>
      <c r="G586">
        <v>1139905</v>
      </c>
      <c r="H586">
        <v>113057520</v>
      </c>
      <c r="I586" s="3">
        <f t="shared" si="261"/>
        <v>226115040</v>
      </c>
      <c r="J586">
        <v>24271165.816406</v>
      </c>
      <c r="K586" s="12">
        <f t="shared" si="262"/>
        <v>194169326.531248</v>
      </c>
      <c r="L586" s="6">
        <f t="shared" si="263"/>
        <v>1379.4883400000001</v>
      </c>
      <c r="M586" s="6">
        <f t="shared" si="264"/>
        <v>5242880</v>
      </c>
      <c r="N586" s="13">
        <f t="shared" si="265"/>
        <v>1.1645250258598951</v>
      </c>
      <c r="O586" s="13">
        <f t="shared" ref="O586:O602" si="280">4/3</f>
        <v>1.3333333333333333</v>
      </c>
      <c r="P586" s="7">
        <f t="shared" si="266"/>
        <v>0</v>
      </c>
      <c r="Q586" s="7">
        <f t="shared" si="267"/>
        <v>4.5516039328430298E-2</v>
      </c>
      <c r="R586" s="6">
        <f t="shared" si="268"/>
        <v>4.5516039328430298E-2</v>
      </c>
      <c r="S586">
        <f t="shared" si="269"/>
        <v>4.5516039328430298E-2</v>
      </c>
      <c r="T586" s="1">
        <f t="shared" si="270"/>
        <v>0</v>
      </c>
      <c r="U586" s="1">
        <f t="shared" si="271"/>
        <v>2.7612557651623209</v>
      </c>
      <c r="V586" s="1">
        <f t="shared" si="272"/>
        <v>16.586093366003336</v>
      </c>
      <c r="W586">
        <f t="shared" si="273"/>
        <v>19.347349131165657</v>
      </c>
      <c r="X586" s="6">
        <v>7.5724E-2</v>
      </c>
      <c r="Y586" s="6">
        <v>19.084551444461272</v>
      </c>
      <c r="Z586" s="3">
        <f t="shared" si="274"/>
        <v>2.9860419417886011</v>
      </c>
      <c r="AA586" s="3">
        <f t="shared" si="275"/>
        <v>20.51337240835117</v>
      </c>
      <c r="AB586">
        <f t="shared" si="276"/>
        <v>39.892188304328485</v>
      </c>
      <c r="AC586" s="6">
        <f t="shared" si="279"/>
        <v>39.892188304328485</v>
      </c>
      <c r="AD586">
        <f t="shared" si="277"/>
        <v>1.3770178852207402</v>
      </c>
    </row>
    <row r="587" spans="4:30">
      <c r="D587" s="6">
        <f t="shared" si="278"/>
        <v>1440168408</v>
      </c>
      <c r="E587" s="3">
        <f t="shared" si="259"/>
        <v>1.0932306874926701</v>
      </c>
      <c r="F587" s="3">
        <f t="shared" si="260"/>
        <v>176109066</v>
      </c>
      <c r="G587">
        <v>1564794</v>
      </c>
      <c r="H587">
        <v>117406044</v>
      </c>
      <c r="I587" s="3">
        <f t="shared" si="261"/>
        <v>234812088</v>
      </c>
      <c r="J587">
        <v>24065979.412108999</v>
      </c>
      <c r="K587" s="12">
        <f t="shared" si="262"/>
        <v>192527835.29687199</v>
      </c>
      <c r="L587" s="6">
        <f t="shared" si="263"/>
        <v>1440.168408</v>
      </c>
      <c r="M587" s="6">
        <f t="shared" si="264"/>
        <v>5242880</v>
      </c>
      <c r="N587" s="13">
        <f t="shared" si="265"/>
        <v>1.2196266978119137</v>
      </c>
      <c r="O587" s="13">
        <f t="shared" si="280"/>
        <v>1.3333333333333333</v>
      </c>
      <c r="P587" s="7">
        <f t="shared" si="266"/>
        <v>0</v>
      </c>
      <c r="Q587" s="7">
        <f t="shared" si="267"/>
        <v>4.5131250541674592E-2</v>
      </c>
      <c r="R587" s="6">
        <f t="shared" si="268"/>
        <v>4.5131250541674592E-2</v>
      </c>
      <c r="S587">
        <f t="shared" si="269"/>
        <v>4.5131250541674592E-2</v>
      </c>
      <c r="T587" s="1">
        <f t="shared" si="270"/>
        <v>0</v>
      </c>
      <c r="U587" s="1">
        <f t="shared" si="271"/>
        <v>2.7379123400428296</v>
      </c>
      <c r="V587" s="1">
        <f t="shared" si="272"/>
        <v>6.7517078866284521</v>
      </c>
      <c r="W587">
        <f t="shared" si="273"/>
        <v>9.4896202266712812</v>
      </c>
      <c r="X587" s="6">
        <v>3.0825000000000002E-2</v>
      </c>
      <c r="Y587" s="6">
        <v>9.2734810714329754</v>
      </c>
      <c r="Z587" s="3">
        <f t="shared" si="274"/>
        <v>7.61758598540146</v>
      </c>
      <c r="AA587" s="3">
        <f t="shared" si="275"/>
        <v>49.966672583129792</v>
      </c>
      <c r="AB587">
        <f t="shared" si="276"/>
        <v>46.411193971369308</v>
      </c>
      <c r="AC587" s="6">
        <f t="shared" si="279"/>
        <v>46.411193971369308</v>
      </c>
      <c r="AD587">
        <f t="shared" si="277"/>
        <v>2.3307229892787946</v>
      </c>
    </row>
    <row r="588" spans="4:30">
      <c r="D588" s="6">
        <f t="shared" si="278"/>
        <v>1476652412</v>
      </c>
      <c r="E588" s="3">
        <f t="shared" si="259"/>
        <v>1.6957808666998604</v>
      </c>
      <c r="F588" s="3">
        <f t="shared" si="260"/>
        <v>142638511.5</v>
      </c>
      <c r="G588">
        <v>16777216</v>
      </c>
      <c r="H588">
        <v>95092341</v>
      </c>
      <c r="I588" s="3">
        <f t="shared" si="261"/>
        <v>190184682</v>
      </c>
      <c r="J588">
        <v>30235457.332031</v>
      </c>
      <c r="K588" s="12">
        <f t="shared" si="262"/>
        <v>241883658.656248</v>
      </c>
      <c r="L588" s="6">
        <f t="shared" si="263"/>
        <v>1476.6524119999999</v>
      </c>
      <c r="M588" s="6">
        <f t="shared" si="264"/>
        <v>5242880</v>
      </c>
      <c r="N588" s="13">
        <f t="shared" si="265"/>
        <v>0.78626511214748984</v>
      </c>
      <c r="O588" s="13">
        <f t="shared" si="280"/>
        <v>1.3333333333333333</v>
      </c>
      <c r="P588" s="7">
        <f t="shared" si="266"/>
        <v>0</v>
      </c>
      <c r="Q588" s="7">
        <f t="shared" si="267"/>
        <v>5.6700954352491936E-2</v>
      </c>
      <c r="R588" s="6">
        <f t="shared" si="268"/>
        <v>5.6700954352491936E-2</v>
      </c>
      <c r="S588">
        <f t="shared" si="269"/>
        <v>5.6700954352491936E-2</v>
      </c>
      <c r="T588" s="1">
        <f t="shared" si="270"/>
        <v>0</v>
      </c>
      <c r="U588" s="1">
        <f t="shared" si="271"/>
        <v>3.4397948372944116</v>
      </c>
      <c r="V588" s="1">
        <f t="shared" si="272"/>
        <v>16.007844904666786</v>
      </c>
      <c r="W588">
        <f t="shared" si="273"/>
        <v>19.447639741961197</v>
      </c>
      <c r="X588" s="6">
        <v>7.3083999999999996E-2</v>
      </c>
      <c r="Y588" s="6">
        <v>19.751864549999997</v>
      </c>
      <c r="Z588" s="3">
        <f t="shared" si="274"/>
        <v>2.6022752175578789</v>
      </c>
      <c r="AA588" s="3">
        <f t="shared" si="275"/>
        <v>26.477331142931206</v>
      </c>
      <c r="AB588">
        <f t="shared" si="276"/>
        <v>22.416733686590856</v>
      </c>
      <c r="AC588" s="6">
        <f t="shared" si="279"/>
        <v>22.416733686590856</v>
      </c>
      <c r="AD588">
        <f t="shared" si="277"/>
        <v>1.5402333651523545</v>
      </c>
    </row>
    <row r="589" spans="4:30">
      <c r="D589" s="6">
        <f t="shared" si="278"/>
        <v>1569768928</v>
      </c>
      <c r="E589" s="3">
        <f t="shared" si="259"/>
        <v>1.1095978612708939</v>
      </c>
      <c r="F589" s="3">
        <f t="shared" si="260"/>
        <v>190809216</v>
      </c>
      <c r="G589">
        <v>2164760</v>
      </c>
      <c r="H589">
        <v>127206144</v>
      </c>
      <c r="I589" s="3">
        <f t="shared" si="261"/>
        <v>254412288</v>
      </c>
      <c r="J589">
        <v>26465187.248047002</v>
      </c>
      <c r="K589" s="12">
        <f t="shared" si="262"/>
        <v>211721497.98437601</v>
      </c>
      <c r="L589" s="6">
        <f t="shared" si="263"/>
        <v>1569.768928</v>
      </c>
      <c r="M589" s="6">
        <f t="shared" si="264"/>
        <v>5242880</v>
      </c>
      <c r="N589" s="13">
        <f t="shared" si="265"/>
        <v>1.2016365386701275</v>
      </c>
      <c r="O589" s="13">
        <f t="shared" si="280"/>
        <v>1.3333333333333333</v>
      </c>
      <c r="P589" s="7">
        <f t="shared" si="266"/>
        <v>0</v>
      </c>
      <c r="Q589" s="7">
        <f t="shared" si="267"/>
        <v>4.9630516833358743E-2</v>
      </c>
      <c r="R589" s="6">
        <f t="shared" si="268"/>
        <v>4.9630516833358743E-2</v>
      </c>
      <c r="S589">
        <f t="shared" si="269"/>
        <v>4.9630516833358743E-2</v>
      </c>
      <c r="T589" s="1">
        <f t="shared" si="270"/>
        <v>0</v>
      </c>
      <c r="U589" s="1">
        <f t="shared" si="271"/>
        <v>3.0108628245361788</v>
      </c>
      <c r="V589" s="1">
        <f t="shared" si="272"/>
        <v>7.0997521309707903</v>
      </c>
      <c r="W589">
        <f t="shared" si="273"/>
        <v>10.11061495550697</v>
      </c>
      <c r="X589" s="6">
        <v>3.2413999999999998E-2</v>
      </c>
      <c r="Y589" s="6">
        <v>9.8207474142996052</v>
      </c>
      <c r="Z589" s="3">
        <f t="shared" si="274"/>
        <v>7.8488396371938061</v>
      </c>
      <c r="AA589" s="3">
        <f t="shared" si="275"/>
        <v>52.254334049330787</v>
      </c>
      <c r="AB589">
        <f t="shared" si="276"/>
        <v>53.114446946870942</v>
      </c>
      <c r="AC589" s="6">
        <f t="shared" si="279"/>
        <v>53.114446946870942</v>
      </c>
      <c r="AD589">
        <f t="shared" si="277"/>
        <v>2.9515833060251566</v>
      </c>
    </row>
    <row r="590" spans="4:30">
      <c r="D590" s="6">
        <f t="shared" si="278"/>
        <v>1569768928</v>
      </c>
      <c r="E590" s="3">
        <f t="shared" si="259"/>
        <v>1.1097526899264236</v>
      </c>
      <c r="F590" s="3">
        <f t="shared" si="260"/>
        <v>190809216</v>
      </c>
      <c r="G590">
        <v>2164760</v>
      </c>
      <c r="H590">
        <v>127206144</v>
      </c>
      <c r="I590" s="3">
        <f t="shared" si="261"/>
        <v>254412288</v>
      </c>
      <c r="J590">
        <v>26468880.089844</v>
      </c>
      <c r="K590" s="12">
        <f t="shared" si="262"/>
        <v>211751040.718752</v>
      </c>
      <c r="L590" s="6">
        <f t="shared" si="263"/>
        <v>1569.768928</v>
      </c>
      <c r="M590" s="6">
        <f t="shared" si="264"/>
        <v>5242880</v>
      </c>
      <c r="N590" s="13">
        <f t="shared" si="265"/>
        <v>1.2014688907145006</v>
      </c>
      <c r="O590" s="13">
        <f t="shared" si="280"/>
        <v>1.3333333333333333</v>
      </c>
      <c r="P590" s="7">
        <f t="shared" si="266"/>
        <v>0</v>
      </c>
      <c r="Q590" s="7">
        <f t="shared" si="267"/>
        <v>4.9637442068583837E-2</v>
      </c>
      <c r="R590" s="6">
        <f t="shared" si="268"/>
        <v>4.9637442068583837E-2</v>
      </c>
      <c r="S590">
        <f t="shared" si="269"/>
        <v>4.9637442068583837E-2</v>
      </c>
      <c r="T590" s="1">
        <f t="shared" si="270"/>
        <v>0</v>
      </c>
      <c r="U590" s="1">
        <f t="shared" si="271"/>
        <v>3.0112829477712522</v>
      </c>
      <c r="V590" s="1">
        <f t="shared" si="272"/>
        <v>7.1006282650031194</v>
      </c>
      <c r="W590">
        <f t="shared" si="273"/>
        <v>10.111911212774372</v>
      </c>
      <c r="X590" s="6">
        <v>3.2418000000000002E-2</v>
      </c>
      <c r="Y590" s="6">
        <v>9.878629080010807</v>
      </c>
      <c r="Z590" s="3">
        <f t="shared" si="274"/>
        <v>7.8478711826762906</v>
      </c>
      <c r="AA590" s="3">
        <f t="shared" si="275"/>
        <v>52.255176931026462</v>
      </c>
      <c r="AB590">
        <f t="shared" si="276"/>
        <v>53.116916739415863</v>
      </c>
      <c r="AC590" s="6">
        <f t="shared" si="279"/>
        <v>53.116916739415863</v>
      </c>
      <c r="AD590">
        <f t="shared" si="277"/>
        <v>2.361482862390349</v>
      </c>
    </row>
    <row r="591" spans="4:30">
      <c r="D591" s="6">
        <f t="shared" si="278"/>
        <v>1691498776</v>
      </c>
      <c r="E591" s="3">
        <f t="shared" si="259"/>
        <v>1.1668400189578574</v>
      </c>
      <c r="F591" s="3">
        <f t="shared" si="260"/>
        <v>190465827</v>
      </c>
      <c r="G591">
        <v>8388608</v>
      </c>
      <c r="H591">
        <v>126977218</v>
      </c>
      <c r="I591" s="3">
        <f t="shared" si="261"/>
        <v>253954436</v>
      </c>
      <c r="J591">
        <v>27780393.648437999</v>
      </c>
      <c r="K591" s="12">
        <f t="shared" si="262"/>
        <v>222243149.18750399</v>
      </c>
      <c r="L591" s="6">
        <f t="shared" si="263"/>
        <v>1691.4987759999999</v>
      </c>
      <c r="M591" s="6">
        <f t="shared" si="264"/>
        <v>5242880</v>
      </c>
      <c r="N591" s="13">
        <f t="shared" si="265"/>
        <v>1.1426873535964051</v>
      </c>
      <c r="O591" s="13">
        <f t="shared" si="280"/>
        <v>1.3333333333333333</v>
      </c>
      <c r="P591" s="7">
        <f t="shared" si="266"/>
        <v>0</v>
      </c>
      <c r="Q591" s="7">
        <f t="shared" si="267"/>
        <v>5.2096940848505795E-2</v>
      </c>
      <c r="R591" s="6">
        <f t="shared" si="268"/>
        <v>5.2096940848505795E-2</v>
      </c>
      <c r="S591">
        <f t="shared" si="269"/>
        <v>5.2096940848505795E-2</v>
      </c>
      <c r="T591" s="1">
        <f t="shared" si="270"/>
        <v>0</v>
      </c>
      <c r="U591" s="1">
        <f t="shared" si="271"/>
        <v>3.1604898050829164</v>
      </c>
      <c r="V591" s="1">
        <f t="shared" si="272"/>
        <v>7.7235595619884014</v>
      </c>
      <c r="W591">
        <f t="shared" si="273"/>
        <v>10.884049367071318</v>
      </c>
      <c r="X591" s="6">
        <v>3.5262000000000002E-2</v>
      </c>
      <c r="Y591" s="6">
        <v>10.922404500000001</v>
      </c>
      <c r="Z591" s="3">
        <f t="shared" si="274"/>
        <v>7.2019294424593037</v>
      </c>
      <c r="AA591" s="3">
        <f t="shared" si="275"/>
        <v>50.420996923034195</v>
      </c>
      <c r="AB591">
        <f t="shared" si="276"/>
        <v>47.742444695439261</v>
      </c>
      <c r="AC591" s="6">
        <f t="shared" si="279"/>
        <v>47.742444695439261</v>
      </c>
      <c r="AD591">
        <f t="shared" si="277"/>
        <v>0.35116015826627206</v>
      </c>
    </row>
    <row r="592" spans="4:30">
      <c r="D592" s="6">
        <f t="shared" si="278"/>
        <v>2070156316</v>
      </c>
      <c r="E592" s="3">
        <f t="shared" si="259"/>
        <v>2.6194541662604385</v>
      </c>
      <c r="F592" s="3">
        <f t="shared" si="260"/>
        <v>131489494.5</v>
      </c>
      <c r="G592">
        <v>50912018</v>
      </c>
      <c r="H592">
        <v>87659663</v>
      </c>
      <c r="I592" s="3">
        <f t="shared" si="261"/>
        <v>175319326</v>
      </c>
      <c r="J592">
        <v>43053838.023437999</v>
      </c>
      <c r="K592" s="12">
        <f t="shared" si="262"/>
        <v>344430704.18750399</v>
      </c>
      <c r="L592" s="6">
        <f t="shared" si="263"/>
        <v>2070.1563160000001</v>
      </c>
      <c r="M592" s="6">
        <f t="shared" si="264"/>
        <v>5242880</v>
      </c>
      <c r="N592" s="13">
        <f t="shared" si="265"/>
        <v>0.50901189664135815</v>
      </c>
      <c r="O592" s="13">
        <f t="shared" si="280"/>
        <v>1.3333333333333333</v>
      </c>
      <c r="P592" s="7">
        <f t="shared" si="266"/>
        <v>0</v>
      </c>
      <c r="Q592" s="7">
        <f t="shared" si="267"/>
        <v>8.0739433760122908E-2</v>
      </c>
      <c r="R592" s="6">
        <f t="shared" si="268"/>
        <v>8.0739433760122908E-2</v>
      </c>
      <c r="S592">
        <f t="shared" si="269"/>
        <v>8.0739433760122908E-2</v>
      </c>
      <c r="T592" s="1">
        <f t="shared" si="270"/>
        <v>0</v>
      </c>
      <c r="U592" s="1">
        <f t="shared" si="271"/>
        <v>4.8981025202433681</v>
      </c>
      <c r="V592" s="1">
        <f t="shared" si="272"/>
        <v>23.290928081902234</v>
      </c>
      <c r="W592">
        <f t="shared" si="273"/>
        <v>28.1890306021456</v>
      </c>
      <c r="X592" s="6">
        <v>0.106335</v>
      </c>
      <c r="Y592" s="6">
        <v>29.215541250000001</v>
      </c>
      <c r="Z592" s="3">
        <f t="shared" si="274"/>
        <v>1.6487452485070768</v>
      </c>
      <c r="AA592" s="3">
        <f t="shared" si="275"/>
        <v>25.912875661823783</v>
      </c>
      <c r="AB592">
        <f t="shared" si="276"/>
        <v>24.070688145838236</v>
      </c>
      <c r="AC592" s="6">
        <f t="shared" si="279"/>
        <v>24.070688145838236</v>
      </c>
      <c r="AD592">
        <f t="shared" si="277"/>
        <v>3.5135773767477305</v>
      </c>
    </row>
    <row r="593" spans="4:30">
      <c r="D593" s="6">
        <f t="shared" si="278"/>
        <v>2477609052</v>
      </c>
      <c r="E593" s="3">
        <f t="shared" si="259"/>
        <v>1.1171062815477339</v>
      </c>
      <c r="F593" s="3">
        <f t="shared" si="260"/>
        <v>291163966.5</v>
      </c>
      <c r="G593">
        <v>7414866</v>
      </c>
      <c r="H593">
        <v>194109311</v>
      </c>
      <c r="I593" s="3">
        <f t="shared" si="261"/>
        <v>388218622</v>
      </c>
      <c r="J593">
        <v>40657636.992187999</v>
      </c>
      <c r="K593" s="12">
        <f t="shared" si="262"/>
        <v>325261095.93750399</v>
      </c>
      <c r="L593" s="6">
        <f t="shared" si="263"/>
        <v>2477.6090519999998</v>
      </c>
      <c r="M593" s="6">
        <f t="shared" si="264"/>
        <v>5242880</v>
      </c>
      <c r="N593" s="13">
        <f t="shared" si="265"/>
        <v>1.1935599641298409</v>
      </c>
      <c r="O593" s="13">
        <f t="shared" si="280"/>
        <v>1.3333333333333333</v>
      </c>
      <c r="P593" s="7">
        <f t="shared" si="266"/>
        <v>0</v>
      </c>
      <c r="Q593" s="7">
        <f t="shared" si="267"/>
        <v>7.6245806169169789E-2</v>
      </c>
      <c r="R593" s="6">
        <f t="shared" si="268"/>
        <v>7.6245806169169789E-2</v>
      </c>
      <c r="S593">
        <f t="shared" si="269"/>
        <v>7.6245806169169789E-2</v>
      </c>
      <c r="T593" s="1">
        <f t="shared" si="270"/>
        <v>0</v>
      </c>
      <c r="U593" s="1">
        <f t="shared" si="271"/>
        <v>4.625494110656609</v>
      </c>
      <c r="V593" s="1">
        <f t="shared" si="272"/>
        <v>25.007055617724909</v>
      </c>
      <c r="W593">
        <f t="shared" si="273"/>
        <v>29.63254972838152</v>
      </c>
      <c r="X593" s="6">
        <v>0.11416999999999999</v>
      </c>
      <c r="Y593" s="6">
        <v>29.27509083337139</v>
      </c>
      <c r="Z593" s="3">
        <f t="shared" si="274"/>
        <v>3.4003558027502847</v>
      </c>
      <c r="AA593" s="3">
        <f t="shared" si="275"/>
        <v>22.791352960497782</v>
      </c>
      <c r="AB593">
        <f t="shared" si="276"/>
        <v>33.217302120373311</v>
      </c>
      <c r="AC593" s="6">
        <f t="shared" si="279"/>
        <v>33.217302120373311</v>
      </c>
      <c r="AD593">
        <f t="shared" si="277"/>
        <v>1.2210342814808735</v>
      </c>
    </row>
    <row r="594" spans="4:30">
      <c r="D594" s="6">
        <f t="shared" si="278"/>
        <v>2921129344</v>
      </c>
      <c r="E594" s="3">
        <f t="shared" si="259"/>
        <v>1.1908694571237091</v>
      </c>
      <c r="F594" s="3">
        <f t="shared" si="260"/>
        <v>344277168</v>
      </c>
      <c r="G594">
        <v>8345600</v>
      </c>
      <c r="H594">
        <v>229518112</v>
      </c>
      <c r="I594" s="3">
        <f t="shared" si="261"/>
        <v>459036224</v>
      </c>
      <c r="J594">
        <v>51248645.519530997</v>
      </c>
      <c r="K594" s="12">
        <f t="shared" si="262"/>
        <v>409989164.15624797</v>
      </c>
      <c r="L594" s="6">
        <f t="shared" si="263"/>
        <v>2921.1293439999999</v>
      </c>
      <c r="M594" s="6">
        <f t="shared" si="264"/>
        <v>5242880</v>
      </c>
      <c r="N594" s="13">
        <f t="shared" si="265"/>
        <v>1.1196301369200579</v>
      </c>
      <c r="O594" s="13">
        <f t="shared" si="280"/>
        <v>1.3333333333333333</v>
      </c>
      <c r="P594" s="7">
        <f t="shared" si="266"/>
        <v>0</v>
      </c>
      <c r="Q594" s="7">
        <f t="shared" si="267"/>
        <v>9.610726500080273E-2</v>
      </c>
      <c r="R594" s="6">
        <f t="shared" si="268"/>
        <v>9.610726500080273E-2</v>
      </c>
      <c r="S594">
        <f t="shared" si="269"/>
        <v>9.610726500080273E-2</v>
      </c>
      <c r="T594" s="1">
        <f t="shared" si="270"/>
        <v>0</v>
      </c>
      <c r="U594" s="1">
        <f t="shared" si="271"/>
        <v>5.830400524144232</v>
      </c>
      <c r="V594" s="1">
        <f t="shared" si="272"/>
        <v>14.306611647393693</v>
      </c>
      <c r="W594">
        <f t="shared" si="273"/>
        <v>20.137012171537926</v>
      </c>
      <c r="X594" s="6">
        <v>6.5317E-2</v>
      </c>
      <c r="Y594" s="6">
        <v>19.885107479999999</v>
      </c>
      <c r="Z594" s="3">
        <f t="shared" si="274"/>
        <v>7.0278216084633405</v>
      </c>
      <c r="AA594" s="3">
        <f t="shared" si="275"/>
        <v>50.215308621798059</v>
      </c>
      <c r="AB594">
        <f t="shared" si="276"/>
        <v>47.139741569274044</v>
      </c>
      <c r="AC594" s="6">
        <f t="shared" si="279"/>
        <v>47.139741569274044</v>
      </c>
      <c r="AD594">
        <f t="shared" si="277"/>
        <v>1.2668007542392576</v>
      </c>
    </row>
    <row r="595" spans="4:30">
      <c r="D595" s="6">
        <f t="shared" si="278"/>
        <v>3437224876</v>
      </c>
      <c r="E595" s="3">
        <f t="shared" si="259"/>
        <v>1.1031956217527112</v>
      </c>
      <c r="F595" s="3">
        <f t="shared" si="260"/>
        <v>424610187</v>
      </c>
      <c r="G595">
        <v>2017169</v>
      </c>
      <c r="H595">
        <v>283073458</v>
      </c>
      <c r="I595" s="3">
        <f t="shared" si="261"/>
        <v>566146916</v>
      </c>
      <c r="J595">
        <v>58553512.40625</v>
      </c>
      <c r="K595" s="12">
        <f t="shared" si="262"/>
        <v>468428099.25</v>
      </c>
      <c r="L595" s="6">
        <f t="shared" si="263"/>
        <v>3437.2248760000002</v>
      </c>
      <c r="M595" s="6">
        <f t="shared" si="264"/>
        <v>5242880</v>
      </c>
      <c r="N595" s="13">
        <f t="shared" si="265"/>
        <v>1.2086100661050385</v>
      </c>
      <c r="O595" s="13">
        <f t="shared" si="280"/>
        <v>1.3333333333333333</v>
      </c>
      <c r="P595" s="7">
        <f t="shared" si="266"/>
        <v>0</v>
      </c>
      <c r="Q595" s="7">
        <f t="shared" si="267"/>
        <v>0.10980617880741131</v>
      </c>
      <c r="R595" s="6">
        <f t="shared" si="268"/>
        <v>0.10980617880741131</v>
      </c>
      <c r="S595">
        <f t="shared" si="269"/>
        <v>0.10980617880741131</v>
      </c>
      <c r="T595" s="1">
        <f t="shared" si="270"/>
        <v>0</v>
      </c>
      <c r="U595" s="1">
        <f t="shared" si="271"/>
        <v>6.6614527264682728</v>
      </c>
      <c r="V595" s="1">
        <f t="shared" si="272"/>
        <v>15.85890211917101</v>
      </c>
      <c r="W595">
        <f t="shared" si="273"/>
        <v>22.520354845639282</v>
      </c>
      <c r="X595" s="6">
        <v>7.2403999999999996E-2</v>
      </c>
      <c r="Y595" s="6">
        <v>21.789344941206284</v>
      </c>
      <c r="Z595" s="3">
        <f t="shared" si="274"/>
        <v>7.8192767802883827</v>
      </c>
      <c r="AA595" s="3">
        <f t="shared" si="275"/>
        <v>51.757151455720681</v>
      </c>
      <c r="AB595">
        <f t="shared" si="276"/>
        <v>51.657613954217055</v>
      </c>
      <c r="AC595" s="6">
        <f t="shared" si="279"/>
        <v>51.657613954217055</v>
      </c>
      <c r="AD595">
        <f t="shared" si="277"/>
        <v>3.3548961953902987</v>
      </c>
    </row>
    <row r="596" spans="4:30">
      <c r="D596" s="6">
        <f t="shared" si="278"/>
        <v>3516475172</v>
      </c>
      <c r="E596" s="3">
        <f t="shared" si="259"/>
        <v>1.1604969002010963</v>
      </c>
      <c r="F596" s="3">
        <f t="shared" si="260"/>
        <v>397616356.5</v>
      </c>
      <c r="G596">
        <v>16777216</v>
      </c>
      <c r="H596">
        <v>265077571</v>
      </c>
      <c r="I596" s="3">
        <f t="shared" si="261"/>
        <v>530155142</v>
      </c>
      <c r="J596">
        <v>57679068.648437999</v>
      </c>
      <c r="K596" s="12">
        <f t="shared" si="262"/>
        <v>461432549.18750399</v>
      </c>
      <c r="L596" s="6">
        <f t="shared" si="263"/>
        <v>3516.4751719999999</v>
      </c>
      <c r="M596" s="6">
        <f t="shared" si="264"/>
        <v>5242880</v>
      </c>
      <c r="N596" s="13">
        <f t="shared" si="265"/>
        <v>1.1489331277854229</v>
      </c>
      <c r="O596" s="13">
        <f t="shared" si="280"/>
        <v>1.3333333333333333</v>
      </c>
      <c r="P596" s="7">
        <f t="shared" si="266"/>
        <v>0</v>
      </c>
      <c r="Q596" s="7">
        <f t="shared" si="267"/>
        <v>0.10816632282471401</v>
      </c>
      <c r="R596" s="6">
        <f t="shared" si="268"/>
        <v>0.10816632282471401</v>
      </c>
      <c r="S596">
        <f t="shared" si="269"/>
        <v>0.10816632282471401</v>
      </c>
      <c r="T596" s="1">
        <f t="shared" si="270"/>
        <v>0</v>
      </c>
      <c r="U596" s="1">
        <f t="shared" si="271"/>
        <v>6.5619699539540459</v>
      </c>
      <c r="V596" s="1">
        <f t="shared" si="272"/>
        <v>16.688601047785724</v>
      </c>
      <c r="W596">
        <f t="shared" si="273"/>
        <v>23.250571001739772</v>
      </c>
      <c r="X596" s="6">
        <v>7.6191999999999996E-2</v>
      </c>
      <c r="Y596" s="6">
        <v>23.423113955538625</v>
      </c>
      <c r="Z596" s="3">
        <f t="shared" si="274"/>
        <v>6.9581470758084842</v>
      </c>
      <c r="AA596" s="3">
        <f t="shared" si="275"/>
        <v>48.449448675714407</v>
      </c>
      <c r="AB596">
        <f t="shared" si="276"/>
        <v>41.965459398249187</v>
      </c>
      <c r="AC596" s="6">
        <f t="shared" si="279"/>
        <v>41.965459398249187</v>
      </c>
      <c r="AD596">
        <f t="shared" si="277"/>
        <v>0.73663541972417268</v>
      </c>
    </row>
    <row r="597" spans="4:30">
      <c r="D597" s="6">
        <f t="shared" si="278"/>
        <v>3947774864</v>
      </c>
      <c r="E597" s="3">
        <f t="shared" si="259"/>
        <v>1.2075036008680919</v>
      </c>
      <c r="F597" s="3">
        <f t="shared" si="260"/>
        <v>447170643</v>
      </c>
      <c r="G597">
        <v>18520486</v>
      </c>
      <c r="H597">
        <v>298113762</v>
      </c>
      <c r="I597" s="3">
        <f t="shared" si="261"/>
        <v>596227524</v>
      </c>
      <c r="J597">
        <v>67495020.203125</v>
      </c>
      <c r="K597" s="12">
        <f t="shared" si="262"/>
        <v>539960161.625</v>
      </c>
      <c r="L597" s="6">
        <f t="shared" si="263"/>
        <v>3947.774864</v>
      </c>
      <c r="M597" s="6">
        <f t="shared" si="264"/>
        <v>5242880</v>
      </c>
      <c r="N597" s="13">
        <f t="shared" si="265"/>
        <v>1.1042065070238967</v>
      </c>
      <c r="O597" s="13">
        <f t="shared" si="280"/>
        <v>1.3333333333333333</v>
      </c>
      <c r="P597" s="7">
        <f t="shared" si="266"/>
        <v>0</v>
      </c>
      <c r="Q597" s="7">
        <f t="shared" si="267"/>
        <v>0.12657430703069306</v>
      </c>
      <c r="R597" s="6">
        <f t="shared" si="268"/>
        <v>0.12657430703069306</v>
      </c>
      <c r="S597">
        <f t="shared" si="269"/>
        <v>0.12657430703069306</v>
      </c>
      <c r="T597" s="1">
        <f t="shared" si="270"/>
        <v>0</v>
      </c>
      <c r="U597" s="1">
        <f t="shared" si="271"/>
        <v>7.6787005233036423</v>
      </c>
      <c r="V597" s="1">
        <f t="shared" si="272"/>
        <v>21.748275084480529</v>
      </c>
      <c r="W597">
        <f t="shared" si="273"/>
        <v>29.426975607784172</v>
      </c>
      <c r="X597" s="6">
        <v>9.9292000000000005E-2</v>
      </c>
      <c r="Y597" s="6">
        <v>28.576237600000002</v>
      </c>
      <c r="Z597" s="3">
        <f t="shared" si="274"/>
        <v>6.0047891471619064</v>
      </c>
      <c r="AA597" s="3">
        <f t="shared" si="275"/>
        <v>43.504827105909833</v>
      </c>
      <c r="AB597">
        <f t="shared" si="276"/>
        <v>27.476843079697304</v>
      </c>
      <c r="AC597" s="6">
        <f t="shared" si="279"/>
        <v>27.476843079697304</v>
      </c>
      <c r="AD597">
        <f t="shared" si="277"/>
        <v>2.9770819367213317</v>
      </c>
    </row>
    <row r="598" spans="4:30">
      <c r="D598" s="6">
        <f t="shared" si="278"/>
        <v>5703507584</v>
      </c>
      <c r="E598" s="3">
        <f t="shared" si="259"/>
        <v>1.1904504710475816</v>
      </c>
      <c r="F598" s="3">
        <f t="shared" si="260"/>
        <v>672338448</v>
      </c>
      <c r="G598">
        <v>16240000</v>
      </c>
      <c r="H598">
        <v>448225632</v>
      </c>
      <c r="I598" s="3">
        <f t="shared" si="261"/>
        <v>896451264</v>
      </c>
      <c r="J598">
        <v>100048202.765625</v>
      </c>
      <c r="K598" s="12">
        <f t="shared" si="262"/>
        <v>800385622.125</v>
      </c>
      <c r="L598" s="6">
        <f t="shared" si="263"/>
        <v>5703.507584</v>
      </c>
      <c r="M598" s="6">
        <f t="shared" si="264"/>
        <v>5242880</v>
      </c>
      <c r="N598" s="13">
        <f t="shared" si="265"/>
        <v>1.1200241973612026</v>
      </c>
      <c r="O598" s="13">
        <f t="shared" si="280"/>
        <v>1.3333333333333333</v>
      </c>
      <c r="P598" s="7">
        <f t="shared" si="266"/>
        <v>0</v>
      </c>
      <c r="Q598" s="7">
        <f t="shared" si="267"/>
        <v>0.18762172226357723</v>
      </c>
      <c r="R598" s="6">
        <f t="shared" si="268"/>
        <v>0.18762172226357723</v>
      </c>
      <c r="S598">
        <f t="shared" si="269"/>
        <v>0.18762172226357723</v>
      </c>
      <c r="T598" s="1">
        <f t="shared" si="270"/>
        <v>0</v>
      </c>
      <c r="U598" s="1">
        <f t="shared" si="271"/>
        <v>11.382175820082564</v>
      </c>
      <c r="V598" s="1">
        <f t="shared" si="272"/>
        <v>27.801923180851556</v>
      </c>
      <c r="W598">
        <f t="shared" si="273"/>
        <v>39.184099000934118</v>
      </c>
      <c r="X598" s="6">
        <v>0.12692999999999999</v>
      </c>
      <c r="Y598" s="6">
        <v>38.787994714321975</v>
      </c>
      <c r="Z598" s="3">
        <f t="shared" si="274"/>
        <v>7.0625641219569841</v>
      </c>
      <c r="AA598" s="3">
        <f t="shared" si="275"/>
        <v>50.445796714724658</v>
      </c>
      <c r="AB598">
        <f t="shared" si="276"/>
        <v>47.815112474259244</v>
      </c>
      <c r="AC598" s="6">
        <f t="shared" si="279"/>
        <v>47.815112474259244</v>
      </c>
      <c r="AD598">
        <f t="shared" si="277"/>
        <v>1.0212033118223733</v>
      </c>
    </row>
    <row r="599" spans="4:30">
      <c r="D599" s="6">
        <f t="shared" si="278"/>
        <v>8134875096</v>
      </c>
      <c r="E599" s="3">
        <f t="shared" si="259"/>
        <v>1.1367206389623745</v>
      </c>
      <c r="F599" s="3">
        <f t="shared" si="260"/>
        <v>959999187</v>
      </c>
      <c r="G599">
        <v>22744080</v>
      </c>
      <c r="H599">
        <v>639999458</v>
      </c>
      <c r="I599" s="3">
        <f t="shared" si="261"/>
        <v>1279998916</v>
      </c>
      <c r="J599">
        <v>136406361.15625</v>
      </c>
      <c r="K599" s="12">
        <f t="shared" si="262"/>
        <v>1091250889.25</v>
      </c>
      <c r="L599" s="6">
        <f t="shared" si="263"/>
        <v>8134.8750959999998</v>
      </c>
      <c r="M599" s="6">
        <f t="shared" si="264"/>
        <v>5242880</v>
      </c>
      <c r="N599" s="13">
        <f t="shared" si="265"/>
        <v>1.1729648320192652</v>
      </c>
      <c r="O599" s="13">
        <f t="shared" si="280"/>
        <v>1.3333333333333333</v>
      </c>
      <c r="P599" s="7">
        <f t="shared" si="266"/>
        <v>0</v>
      </c>
      <c r="Q599" s="7">
        <f t="shared" si="267"/>
        <v>0.25580465915811967</v>
      </c>
      <c r="R599" s="6">
        <f t="shared" si="268"/>
        <v>0.25580465915811967</v>
      </c>
      <c r="S599">
        <f t="shared" si="269"/>
        <v>0.25580465915811967</v>
      </c>
      <c r="T599" s="1">
        <f t="shared" si="270"/>
        <v>0</v>
      </c>
      <c r="U599" s="1">
        <f t="shared" si="271"/>
        <v>15.518531495216102</v>
      </c>
      <c r="V599" s="1">
        <f t="shared" si="272"/>
        <v>39.582202346027167</v>
      </c>
      <c r="W599">
        <f t="shared" si="273"/>
        <v>55.100733841243269</v>
      </c>
      <c r="X599" s="6">
        <v>0.18071300000000001</v>
      </c>
      <c r="Y599" s="6">
        <v>53.3464776</v>
      </c>
      <c r="Z599" s="3">
        <f t="shared" si="274"/>
        <v>7.0830483473795463</v>
      </c>
      <c r="AA599" s="3">
        <f t="shared" si="275"/>
        <v>48.308683459408002</v>
      </c>
      <c r="AB599">
        <f t="shared" si="276"/>
        <v>41.552992401276974</v>
      </c>
      <c r="AC599" s="6">
        <f t="shared" si="279"/>
        <v>41.552992401276974</v>
      </c>
      <c r="AD599">
        <f t="shared" si="277"/>
        <v>3.288420004778851</v>
      </c>
    </row>
    <row r="600" spans="4:30">
      <c r="D600" s="6">
        <f t="shared" si="278"/>
        <v>9853540224</v>
      </c>
      <c r="E600" s="3">
        <f t="shared" si="259"/>
        <v>1.190612904754367</v>
      </c>
      <c r="F600" s="3">
        <f t="shared" si="260"/>
        <v>1161708528</v>
      </c>
      <c r="G600">
        <v>27993600</v>
      </c>
      <c r="H600">
        <v>774472352</v>
      </c>
      <c r="I600" s="3">
        <f t="shared" si="261"/>
        <v>1548944704</v>
      </c>
      <c r="J600">
        <v>172893145.625</v>
      </c>
      <c r="K600" s="12">
        <f t="shared" si="262"/>
        <v>1383145165</v>
      </c>
      <c r="L600" s="6">
        <f t="shared" si="263"/>
        <v>9853.5402240000003</v>
      </c>
      <c r="M600" s="6">
        <f t="shared" si="264"/>
        <v>5242880</v>
      </c>
      <c r="N600" s="13">
        <f t="shared" si="265"/>
        <v>1.1198713939762064</v>
      </c>
      <c r="O600" s="13">
        <f t="shared" si="280"/>
        <v>1.3333333333333333</v>
      </c>
      <c r="P600" s="7">
        <f t="shared" si="266"/>
        <v>0</v>
      </c>
      <c r="Q600" s="7">
        <f t="shared" si="267"/>
        <v>0.32422881024380912</v>
      </c>
      <c r="R600" s="6">
        <f t="shared" si="268"/>
        <v>0.32422881024380912</v>
      </c>
      <c r="S600">
        <f t="shared" si="269"/>
        <v>0.32422881024380912</v>
      </c>
      <c r="T600" s="1">
        <f t="shared" si="270"/>
        <v>0</v>
      </c>
      <c r="U600" s="1">
        <f t="shared" si="271"/>
        <v>19.669520563012338</v>
      </c>
      <c r="V600" s="1">
        <f t="shared" si="272"/>
        <v>48.311782810636309</v>
      </c>
      <c r="W600">
        <f t="shared" si="273"/>
        <v>67.981303373648643</v>
      </c>
      <c r="X600" s="6">
        <v>0.22056799999999999</v>
      </c>
      <c r="Y600" s="6">
        <v>66.723658066593146</v>
      </c>
      <c r="Z600" s="3">
        <f t="shared" si="274"/>
        <v>7.0225268579304343</v>
      </c>
      <c r="AA600" s="3">
        <f t="shared" si="275"/>
        <v>50.16666660621668</v>
      </c>
      <c r="AB600">
        <f t="shared" si="276"/>
        <v>46.997211854760948</v>
      </c>
      <c r="AC600" s="6">
        <f t="shared" si="279"/>
        <v>46.997211854760948</v>
      </c>
      <c r="AD600">
        <f t="shared" si="277"/>
        <v>1.884856651294976</v>
      </c>
    </row>
    <row r="601" spans="4:30">
      <c r="D601" s="6">
        <f t="shared" si="278"/>
        <v>12025569884</v>
      </c>
      <c r="E601" s="3">
        <f t="shared" si="259"/>
        <v>1.160361185690763</v>
      </c>
      <c r="F601" s="3">
        <f t="shared" si="260"/>
        <v>1404546423</v>
      </c>
      <c r="G601">
        <v>39459925</v>
      </c>
      <c r="H601">
        <v>936364282</v>
      </c>
      <c r="I601" s="3">
        <f t="shared" si="261"/>
        <v>1872728564</v>
      </c>
      <c r="J601">
        <v>203722644.09375</v>
      </c>
      <c r="K601" s="12">
        <f t="shared" si="262"/>
        <v>1629781152.75</v>
      </c>
      <c r="L601" s="6">
        <f t="shared" si="263"/>
        <v>12025.569884</v>
      </c>
      <c r="M601" s="6">
        <f t="shared" si="264"/>
        <v>5242880</v>
      </c>
      <c r="N601" s="13">
        <f t="shared" si="265"/>
        <v>1.1490675056832411</v>
      </c>
      <c r="O601" s="13">
        <f t="shared" si="280"/>
        <v>1.3333333333333333</v>
      </c>
      <c r="P601" s="7">
        <f t="shared" si="266"/>
        <v>0</v>
      </c>
      <c r="Q601" s="7">
        <f t="shared" si="267"/>
        <v>0.38204377782278276</v>
      </c>
      <c r="R601" s="6">
        <f t="shared" si="268"/>
        <v>0.38204377782278276</v>
      </c>
      <c r="S601">
        <f t="shared" si="269"/>
        <v>0.38204377782278276</v>
      </c>
      <c r="T601" s="1">
        <f t="shared" si="270"/>
        <v>0</v>
      </c>
      <c r="U601" s="1">
        <f t="shared" si="271"/>
        <v>23.176897630427732</v>
      </c>
      <c r="V601" s="1">
        <f t="shared" si="272"/>
        <v>90.198655728702548</v>
      </c>
      <c r="W601">
        <f t="shared" si="273"/>
        <v>113.37555335913028</v>
      </c>
      <c r="X601" s="6">
        <v>0.41180299999999997</v>
      </c>
      <c r="Y601" s="6">
        <v>112.80032902719785</v>
      </c>
      <c r="Z601" s="3">
        <f t="shared" si="274"/>
        <v>4.5476321542096585</v>
      </c>
      <c r="AA601" s="3">
        <f t="shared" si="275"/>
        <v>31.661375031264949</v>
      </c>
      <c r="AB601">
        <f t="shared" si="276"/>
        <v>7.2265676008230191</v>
      </c>
      <c r="AC601" s="6">
        <f t="shared" si="279"/>
        <v>7.2265676008230191</v>
      </c>
      <c r="AD601">
        <f t="shared" si="277"/>
        <v>0.50994916140159219</v>
      </c>
    </row>
    <row r="602" spans="4:30">
      <c r="D602" s="6">
        <f t="shared" si="278"/>
        <v>14601681380</v>
      </c>
      <c r="E602" s="3">
        <f t="shared" si="259"/>
        <v>1.3412160381941087</v>
      </c>
      <c r="F602" s="3">
        <f t="shared" si="260"/>
        <v>1529854785</v>
      </c>
      <c r="G602">
        <v>118142155</v>
      </c>
      <c r="H602">
        <v>1019903190</v>
      </c>
      <c r="I602" s="3">
        <f t="shared" si="261"/>
        <v>2039806380</v>
      </c>
      <c r="J602">
        <v>256483221.71875</v>
      </c>
      <c r="K602" s="12">
        <f t="shared" si="262"/>
        <v>2051865773.75</v>
      </c>
      <c r="L602" s="6">
        <f t="shared" si="263"/>
        <v>14601.68138</v>
      </c>
      <c r="M602" s="6">
        <f t="shared" si="264"/>
        <v>5242880</v>
      </c>
      <c r="N602" s="13">
        <f t="shared" si="265"/>
        <v>0.99412271801387853</v>
      </c>
      <c r="O602" s="13">
        <f t="shared" si="280"/>
        <v>1.3333333333333333</v>
      </c>
      <c r="P602" s="7">
        <f t="shared" si="266"/>
        <v>0</v>
      </c>
      <c r="Q602" s="7">
        <f t="shared" si="267"/>
        <v>0.4809863891639713</v>
      </c>
      <c r="R602" s="6">
        <f t="shared" si="268"/>
        <v>0.4809863891639713</v>
      </c>
      <c r="S602">
        <f t="shared" si="269"/>
        <v>0.4809863891639713</v>
      </c>
      <c r="T602" s="1">
        <f t="shared" si="270"/>
        <v>0</v>
      </c>
      <c r="U602" s="1">
        <f t="shared" si="271"/>
        <v>29.179306012552082</v>
      </c>
      <c r="V602" s="1">
        <f t="shared" si="272"/>
        <v>87.624354908214499</v>
      </c>
      <c r="W602">
        <f t="shared" si="273"/>
        <v>116.80366092076659</v>
      </c>
      <c r="X602" s="6">
        <v>0.40005000000000002</v>
      </c>
      <c r="Y602" s="6">
        <v>117.72380454556365</v>
      </c>
      <c r="Z602" s="3">
        <f t="shared" si="274"/>
        <v>5.0988785901762279</v>
      </c>
      <c r="AA602" s="3">
        <f t="shared" si="275"/>
        <v>41.032186451693534</v>
      </c>
      <c r="AB602">
        <f t="shared" si="276"/>
        <v>20.2315683449497</v>
      </c>
      <c r="AC602" s="6">
        <f t="shared" si="279"/>
        <v>20.2315683449497</v>
      </c>
      <c r="AD602">
        <f t="shared" si="277"/>
        <v>0.78161220523664965</v>
      </c>
    </row>
    <row r="603" spans="4:30">
      <c r="Z603" s="3">
        <f>AVERAGE(Z353:Z602)</f>
        <v>5.7752718751836891</v>
      </c>
      <c r="AA603" s="3">
        <f>AVERAGE(AA353:AA602)</f>
        <v>39.439408058949155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602"/>
  <sheetViews>
    <sheetView zoomScale="75" zoomScaleNormal="75" zoomScalePageLayoutView="75" workbookViewId="0">
      <selection activeCell="E38" sqref="E38"/>
    </sheetView>
  </sheetViews>
  <sheetFormatPr baseColWidth="10" defaultRowHeight="15" x14ac:dyDescent="0"/>
  <cols>
    <col min="1" max="1" width="18.33203125" customWidth="1"/>
    <col min="2" max="3" width="15" customWidth="1"/>
    <col min="4" max="5" width="12.1640625" bestFit="1" customWidth="1"/>
    <col min="7" max="7" width="11.83203125" customWidth="1"/>
    <col min="8" max="9" width="13" customWidth="1"/>
    <col min="10" max="10" width="12.6640625" customWidth="1"/>
    <col min="11" max="11" width="12" customWidth="1"/>
    <col min="12" max="12" width="12.6640625" customWidth="1"/>
    <col min="13" max="15" width="12" customWidth="1"/>
    <col min="16" max="16" width="13.33203125" customWidth="1"/>
    <col min="18" max="19" width="13.33203125" customWidth="1"/>
    <col min="23" max="23" width="11.1640625" bestFit="1" customWidth="1"/>
    <col min="26" max="26" width="12.5" customWidth="1"/>
    <col min="30" max="30" width="11.1640625" bestFit="1" customWidth="1"/>
    <col min="37" max="37" width="16" bestFit="1" customWidth="1"/>
    <col min="38" max="38" width="12.5" customWidth="1"/>
    <col min="39" max="39" width="13.6640625" customWidth="1"/>
    <col min="44" max="44" width="13.1640625" customWidth="1"/>
    <col min="47" max="47" width="13.1640625" customWidth="1"/>
    <col min="53" max="53" width="12.1640625" bestFit="1" customWidth="1"/>
    <col min="54" max="54" width="12.83203125" customWidth="1"/>
  </cols>
  <sheetData>
    <row r="1" spans="1:47">
      <c r="A1" t="s">
        <v>1</v>
      </c>
      <c r="B1" t="s">
        <v>0</v>
      </c>
      <c r="C1" t="s">
        <v>2</v>
      </c>
      <c r="D1" t="s">
        <v>3</v>
      </c>
      <c r="E1" t="s">
        <v>55</v>
      </c>
      <c r="H1" s="4" t="s">
        <v>31</v>
      </c>
      <c r="I1" s="4"/>
    </row>
    <row r="2" spans="1:47">
      <c r="A2" t="s">
        <v>4</v>
      </c>
      <c r="B2" t="s">
        <v>5</v>
      </c>
      <c r="C2" s="1"/>
      <c r="D2" s="1"/>
      <c r="H2" t="s">
        <v>32</v>
      </c>
      <c r="I2" t="s">
        <v>72</v>
      </c>
      <c r="J2" t="s">
        <v>33</v>
      </c>
      <c r="K2" t="s">
        <v>74</v>
      </c>
      <c r="L2" t="s">
        <v>63</v>
      </c>
      <c r="M2" t="s">
        <v>61</v>
      </c>
      <c r="N2" t="s">
        <v>62</v>
      </c>
      <c r="O2" t="s">
        <v>69</v>
      </c>
      <c r="P2" t="s">
        <v>59</v>
      </c>
      <c r="Q2" t="s">
        <v>66</v>
      </c>
      <c r="R2" t="s">
        <v>70</v>
      </c>
      <c r="S2" t="s">
        <v>67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25</v>
      </c>
      <c r="AE2" t="s">
        <v>44</v>
      </c>
      <c r="AF2" t="s">
        <v>77</v>
      </c>
      <c r="AG2" t="s">
        <v>45</v>
      </c>
      <c r="AK2" s="10"/>
      <c r="AM2" s="10"/>
    </row>
    <row r="3" spans="1:47">
      <c r="A3" t="s">
        <v>4</v>
      </c>
      <c r="B3" t="s">
        <v>6</v>
      </c>
      <c r="D3" s="1"/>
      <c r="H3">
        <v>2000</v>
      </c>
      <c r="I3">
        <v>256</v>
      </c>
      <c r="J3">
        <f>2*H3^3</f>
        <v>16000000000</v>
      </c>
      <c r="K3">
        <v>5848391.7851560004</v>
      </c>
      <c r="L3" s="1">
        <f>K3*8</f>
        <v>46787134.281248003</v>
      </c>
      <c r="M3" s="10">
        <f>(3*H3^2)*8/1000000</f>
        <v>96</v>
      </c>
      <c r="N3">
        <f t="shared" ref="N3:N18" si="0">40*2^20/8</f>
        <v>5242880</v>
      </c>
      <c r="O3">
        <f>SQRT(N3/3)</f>
        <v>1321.9783155054649</v>
      </c>
      <c r="P3" s="10">
        <f>J3/L3</f>
        <v>341.97435354386948</v>
      </c>
      <c r="Q3" s="10">
        <f t="shared" ref="Q3:Q18" si="1">SQRT(N3/3)</f>
        <v>1321.9783155054649</v>
      </c>
      <c r="R3">
        <f t="shared" ref="R3:R18" si="2">H3/(1+H3/O3)</f>
        <v>795.89822084935292</v>
      </c>
      <c r="S3" s="10">
        <f t="shared" ref="S3:S18" si="3">0.5*SQRT(N3/3)</f>
        <v>660.98915775273247</v>
      </c>
      <c r="T3" s="1">
        <f t="shared" ref="T3:T18" si="4">$B$27*J3</f>
        <v>5.8696501402783194E-2</v>
      </c>
      <c r="U3" s="1">
        <f>$C$27*L3</f>
        <v>1.1026828710981318E-2</v>
      </c>
      <c r="V3">
        <f>T3+U3</f>
        <v>6.9723330113764512E-2</v>
      </c>
      <c r="W3">
        <f t="shared" ref="W3:W18" si="5">MAX(T3,U3)</f>
        <v>5.8696501402783194E-2</v>
      </c>
      <c r="X3" s="1">
        <f t="shared" ref="X3:X18" si="6">$D$27*J3</f>
        <v>5.3395439348845279</v>
      </c>
      <c r="Y3" s="1">
        <f>$E$27*L3</f>
        <v>0</v>
      </c>
      <c r="Z3" s="1">
        <f>AB3*$F$27</f>
        <v>15.975536462000431</v>
      </c>
      <c r="AA3">
        <f>SUM(X3:Z3)</f>
        <v>21.315080396884959</v>
      </c>
      <c r="AB3">
        <v>7.492E-2</v>
      </c>
      <c r="AC3">
        <v>21.16005223532056</v>
      </c>
      <c r="AD3">
        <f>J3/(AB3*1000000000)</f>
        <v>213.56113187399893</v>
      </c>
      <c r="AE3">
        <f t="shared" ref="AE3:AE18" si="7">ABS(W3-AB3)/ABS(AB3)*100</f>
        <v>21.654429521111595</v>
      </c>
      <c r="AF3">
        <f>ABS(V3-AB3)/ABS(AB3)*100</f>
        <v>6.9362918929998516</v>
      </c>
      <c r="AG3">
        <f t="shared" ref="AG3:AG18" si="8">ABS(AA3-AC3)/ABS(AC3)*100</f>
        <v>0.73264545777266288</v>
      </c>
      <c r="AH3">
        <f>AVERAGE(AF3:AF18)</f>
        <v>1.9402887002586544</v>
      </c>
      <c r="AI3">
        <f>AVERAGE(AG3:AG18)</f>
        <v>0.30230394095571617</v>
      </c>
      <c r="AK3" s="10"/>
      <c r="AM3" s="10"/>
      <c r="AU3" s="1"/>
    </row>
    <row r="4" spans="1:47">
      <c r="A4" t="s">
        <v>7</v>
      </c>
      <c r="B4" t="s">
        <v>5</v>
      </c>
      <c r="C4" s="1"/>
      <c r="D4" s="1"/>
      <c r="H4">
        <v>2500</v>
      </c>
      <c r="I4">
        <v>128</v>
      </c>
      <c r="J4">
        <f t="shared" ref="J4:J18" si="9">2*H4^3</f>
        <v>31250000000</v>
      </c>
      <c r="K4">
        <v>12153690.796875</v>
      </c>
      <c r="L4" s="1">
        <f t="shared" ref="L4:L18" si="10">K4*8</f>
        <v>97229526.375</v>
      </c>
      <c r="M4" s="10">
        <f t="shared" ref="M4:M18" si="11">(3*H4^2)*8/1000000</f>
        <v>150</v>
      </c>
      <c r="N4">
        <f t="shared" si="0"/>
        <v>5242880</v>
      </c>
      <c r="O4">
        <f t="shared" ref="O4:O18" si="12">SQRT(N4/3)</f>
        <v>1321.9783155054649</v>
      </c>
      <c r="P4" s="10">
        <f t="shared" ref="P4:P18" si="13">J4/L4</f>
        <v>321.40442481919888</v>
      </c>
      <c r="Q4" s="10">
        <f t="shared" si="1"/>
        <v>1321.9783155054649</v>
      </c>
      <c r="R4">
        <f t="shared" si="2"/>
        <v>864.72122967201506</v>
      </c>
      <c r="S4" s="10">
        <f t="shared" si="3"/>
        <v>660.98915775273247</v>
      </c>
      <c r="T4" s="1">
        <f t="shared" si="4"/>
        <v>0.11464160430231093</v>
      </c>
      <c r="U4" s="1">
        <f t="shared" ref="U4:U18" si="14">$C$27*L4</f>
        <v>2.2915131466315727E-2</v>
      </c>
      <c r="V4">
        <f t="shared" ref="V4:V18" si="15">T4+U4</f>
        <v>0.13755673576862665</v>
      </c>
      <c r="W4">
        <f t="shared" si="5"/>
        <v>0.11464160430231093</v>
      </c>
      <c r="X4" s="1">
        <f t="shared" si="6"/>
        <v>10.428796747821343</v>
      </c>
      <c r="Y4" s="1">
        <f t="shared" ref="Y4:Y18" si="16">$E$27*L4</f>
        <v>0</v>
      </c>
      <c r="Z4" s="1">
        <f t="shared" ref="Z4:Z18" si="17">AB4*$F$27</f>
        <v>29.768403526976883</v>
      </c>
      <c r="AA4">
        <f t="shared" ref="AA4:AA18" si="18">SUM(X4:Z4)</f>
        <v>40.197200274798227</v>
      </c>
      <c r="AB4">
        <v>0.13960400000000001</v>
      </c>
      <c r="AC4">
        <v>40.00876135</v>
      </c>
      <c r="AD4">
        <f t="shared" ref="AD4:AD18" si="19">J4/(AB4*1000000000)</f>
        <v>223.84745422767256</v>
      </c>
      <c r="AE4">
        <f t="shared" si="7"/>
        <v>17.880859930724817</v>
      </c>
      <c r="AF4">
        <f t="shared" ref="AF4:AF18" si="20">ABS(V4-AB4)/ABS(AB4)*100</f>
        <v>1.4664796362377568</v>
      </c>
      <c r="AG4">
        <f t="shared" si="8"/>
        <v>0.47099414838101955</v>
      </c>
      <c r="AK4" s="10"/>
      <c r="AM4" s="10"/>
      <c r="AU4" s="1"/>
    </row>
    <row r="5" spans="1:47">
      <c r="A5" t="s">
        <v>7</v>
      </c>
      <c r="B5" t="s">
        <v>6</v>
      </c>
      <c r="D5" s="1"/>
      <c r="H5">
        <v>3000</v>
      </c>
      <c r="I5">
        <v>64</v>
      </c>
      <c r="J5">
        <f t="shared" si="9"/>
        <v>54000000000</v>
      </c>
      <c r="K5">
        <v>21540762.21875</v>
      </c>
      <c r="L5" s="1">
        <f t="shared" si="10"/>
        <v>172326097.75</v>
      </c>
      <c r="M5" s="10">
        <f t="shared" si="11"/>
        <v>216</v>
      </c>
      <c r="N5">
        <f t="shared" si="0"/>
        <v>5242880</v>
      </c>
      <c r="O5">
        <f t="shared" si="12"/>
        <v>1321.9783155054649</v>
      </c>
      <c r="P5" s="10">
        <f t="shared" si="13"/>
        <v>313.35938493970798</v>
      </c>
      <c r="Q5" s="10">
        <f t="shared" si="1"/>
        <v>1321.9783155054649</v>
      </c>
      <c r="R5">
        <f t="shared" si="2"/>
        <v>917.62027872473709</v>
      </c>
      <c r="S5" s="10">
        <f t="shared" si="3"/>
        <v>660.98915775273247</v>
      </c>
      <c r="T5" s="1">
        <f t="shared" si="4"/>
        <v>0.19810069223439328</v>
      </c>
      <c r="U5" s="1">
        <f t="shared" si="14"/>
        <v>4.0613950640756936E-2</v>
      </c>
      <c r="V5">
        <f t="shared" si="15"/>
        <v>0.23871464287515021</v>
      </c>
      <c r="W5">
        <f t="shared" si="5"/>
        <v>0.19810069223439328</v>
      </c>
      <c r="X5" s="1">
        <f t="shared" si="6"/>
        <v>18.020960780235281</v>
      </c>
      <c r="Y5" s="1">
        <f t="shared" si="16"/>
        <v>0</v>
      </c>
      <c r="Z5" s="1">
        <f t="shared" si="17"/>
        <v>51.650538494014846</v>
      </c>
      <c r="AA5">
        <f t="shared" si="18"/>
        <v>69.671499274250124</v>
      </c>
      <c r="AB5">
        <v>0.24222399999999999</v>
      </c>
      <c r="AC5">
        <v>69.628220430806493</v>
      </c>
      <c r="AD5">
        <f t="shared" si="19"/>
        <v>222.93414360261576</v>
      </c>
      <c r="AE5">
        <f t="shared" si="7"/>
        <v>18.215910795629959</v>
      </c>
      <c r="AF5">
        <f t="shared" si="20"/>
        <v>1.4488065281928248</v>
      </c>
      <c r="AG5">
        <f>ABS(AA5-AC5)/ABS(AC5)*100</f>
        <v>6.2157043761644111E-2</v>
      </c>
      <c r="AK5" s="10"/>
      <c r="AM5" s="10"/>
      <c r="AU5" s="1"/>
    </row>
    <row r="6" spans="1:47">
      <c r="A6" t="s">
        <v>8</v>
      </c>
      <c r="B6" t="s">
        <v>5</v>
      </c>
      <c r="D6" s="1"/>
      <c r="H6">
        <v>3500</v>
      </c>
      <c r="I6">
        <v>32</v>
      </c>
      <c r="J6">
        <f t="shared" si="9"/>
        <v>85750000000</v>
      </c>
      <c r="K6">
        <v>32949447.6875</v>
      </c>
      <c r="L6" s="1">
        <f t="shared" si="10"/>
        <v>263595581.5</v>
      </c>
      <c r="M6" s="10">
        <f t="shared" si="11"/>
        <v>294</v>
      </c>
      <c r="N6">
        <f t="shared" si="0"/>
        <v>5242880</v>
      </c>
      <c r="O6">
        <f t="shared" si="12"/>
        <v>1321.9783155054649</v>
      </c>
      <c r="P6" s="10">
        <f t="shared" si="13"/>
        <v>325.30894301048824</v>
      </c>
      <c r="Q6" s="10">
        <f t="shared" si="1"/>
        <v>1321.9783155054649</v>
      </c>
      <c r="R6">
        <f t="shared" si="2"/>
        <v>959.54892401545544</v>
      </c>
      <c r="S6" s="10">
        <f t="shared" si="3"/>
        <v>660.98915775273247</v>
      </c>
      <c r="T6" s="1">
        <f t="shared" si="4"/>
        <v>0.3145765622055412</v>
      </c>
      <c r="U6" s="1">
        <f t="shared" si="14"/>
        <v>6.2124414560200431E-2</v>
      </c>
      <c r="V6">
        <f t="shared" si="15"/>
        <v>0.37670097676574166</v>
      </c>
      <c r="W6">
        <f t="shared" si="5"/>
        <v>0.3145765622055412</v>
      </c>
      <c r="X6" s="1">
        <f t="shared" si="6"/>
        <v>28.616618276021768</v>
      </c>
      <c r="Y6" s="1">
        <f t="shared" si="16"/>
        <v>0</v>
      </c>
      <c r="Z6" s="1">
        <f t="shared" si="17"/>
        <v>80.742135390847722</v>
      </c>
      <c r="AA6">
        <f t="shared" si="18"/>
        <v>109.35875366686949</v>
      </c>
      <c r="AB6">
        <v>0.37865399999999999</v>
      </c>
      <c r="AC6">
        <v>109.23410592</v>
      </c>
      <c r="AD6">
        <f t="shared" si="19"/>
        <v>226.46004003655051</v>
      </c>
      <c r="AE6">
        <f t="shared" si="7"/>
        <v>16.922424639501706</v>
      </c>
      <c r="AF6">
        <f t="shared" si="20"/>
        <v>0.51578043127983153</v>
      </c>
      <c r="AG6">
        <f t="shared" si="8"/>
        <v>0.11411064870231408</v>
      </c>
      <c r="AK6" s="10"/>
      <c r="AM6" s="10"/>
      <c r="AU6" s="1"/>
    </row>
    <row r="7" spans="1:47">
      <c r="A7" t="s">
        <v>8</v>
      </c>
      <c r="B7" t="s">
        <v>6</v>
      </c>
      <c r="D7" s="1"/>
      <c r="H7">
        <v>4000</v>
      </c>
      <c r="I7">
        <v>32</v>
      </c>
      <c r="J7">
        <f t="shared" si="9"/>
        <v>128000000000</v>
      </c>
      <c r="K7">
        <v>51817186.71875</v>
      </c>
      <c r="L7" s="1">
        <f t="shared" si="10"/>
        <v>414537493.75</v>
      </c>
      <c r="M7" s="10">
        <f t="shared" si="11"/>
        <v>384</v>
      </c>
      <c r="N7">
        <f t="shared" si="0"/>
        <v>5242880</v>
      </c>
      <c r="O7">
        <f t="shared" si="12"/>
        <v>1321.9783155054649</v>
      </c>
      <c r="P7" s="10">
        <f t="shared" si="13"/>
        <v>308.77785949368058</v>
      </c>
      <c r="Q7" s="10">
        <f t="shared" si="1"/>
        <v>1321.9783155054649</v>
      </c>
      <c r="R7">
        <f t="shared" si="2"/>
        <v>993.59917469329832</v>
      </c>
      <c r="S7" s="10">
        <f t="shared" si="3"/>
        <v>660.98915775273247</v>
      </c>
      <c r="T7" s="1">
        <f t="shared" si="4"/>
        <v>0.46957201122226555</v>
      </c>
      <c r="U7" s="1">
        <f t="shared" si="14"/>
        <v>9.769852349543838E-2</v>
      </c>
      <c r="V7">
        <f t="shared" si="15"/>
        <v>0.56727053471770394</v>
      </c>
      <c r="W7">
        <f t="shared" si="5"/>
        <v>0.46957201122226555</v>
      </c>
      <c r="X7" s="1">
        <f t="shared" si="6"/>
        <v>42.716351479076224</v>
      </c>
      <c r="Y7" s="1">
        <f t="shared" si="16"/>
        <v>0</v>
      </c>
      <c r="Z7" s="1">
        <f t="shared" si="17"/>
        <v>119.16104029516622</v>
      </c>
      <c r="AA7">
        <f t="shared" si="18"/>
        <v>161.87739177424243</v>
      </c>
      <c r="AB7">
        <v>0.55882600000000004</v>
      </c>
      <c r="AC7">
        <v>162.46468885000002</v>
      </c>
      <c r="AD7">
        <f t="shared" si="19"/>
        <v>229.05161892968474</v>
      </c>
      <c r="AE7">
        <f t="shared" si="7"/>
        <v>15.971695801149998</v>
      </c>
      <c r="AF7">
        <f t="shared" si="20"/>
        <v>1.5111205845296924</v>
      </c>
      <c r="AG7">
        <f t="shared" si="8"/>
        <v>0.36149213710052902</v>
      </c>
      <c r="AK7" s="10"/>
      <c r="AM7" s="10"/>
      <c r="AU7" s="1"/>
    </row>
    <row r="8" spans="1:47">
      <c r="H8">
        <v>4500</v>
      </c>
      <c r="I8">
        <v>16</v>
      </c>
      <c r="J8">
        <f t="shared" si="9"/>
        <v>182250000000</v>
      </c>
      <c r="K8">
        <v>69177495</v>
      </c>
      <c r="L8" s="1">
        <f t="shared" si="10"/>
        <v>553419960</v>
      </c>
      <c r="M8" s="10">
        <f t="shared" si="11"/>
        <v>486</v>
      </c>
      <c r="N8">
        <f t="shared" si="0"/>
        <v>5242880</v>
      </c>
      <c r="O8">
        <f t="shared" si="12"/>
        <v>1321.9783155054649</v>
      </c>
      <c r="P8" s="10">
        <f t="shared" si="13"/>
        <v>329.31591408448656</v>
      </c>
      <c r="Q8" s="10">
        <f t="shared" si="1"/>
        <v>1321.9783155054649</v>
      </c>
      <c r="R8">
        <f t="shared" si="2"/>
        <v>1021.8008548625293</v>
      </c>
      <c r="S8" s="10">
        <f t="shared" si="3"/>
        <v>660.98915775273247</v>
      </c>
      <c r="T8" s="1">
        <f t="shared" si="4"/>
        <v>0.66858983629107738</v>
      </c>
      <c r="U8" s="1">
        <f t="shared" si="14"/>
        <v>0.13043045268545042</v>
      </c>
      <c r="V8">
        <f t="shared" si="15"/>
        <v>0.79902028897652777</v>
      </c>
      <c r="W8">
        <f t="shared" si="5"/>
        <v>0.66858983629107738</v>
      </c>
      <c r="X8" s="1">
        <f t="shared" si="6"/>
        <v>60.820742633294074</v>
      </c>
      <c r="Y8" s="1">
        <f t="shared" si="16"/>
        <v>0</v>
      </c>
      <c r="Z8" s="1">
        <f t="shared" si="17"/>
        <v>168.73211494004292</v>
      </c>
      <c r="AA8">
        <f t="shared" si="18"/>
        <v>229.55285757333701</v>
      </c>
      <c r="AB8">
        <v>0.79129799999999995</v>
      </c>
      <c r="AC8">
        <v>229.00955418000001</v>
      </c>
      <c r="AD8">
        <f t="shared" si="19"/>
        <v>230.31778167011669</v>
      </c>
      <c r="AE8">
        <f t="shared" si="7"/>
        <v>15.507200031963</v>
      </c>
      <c r="AF8">
        <f t="shared" si="20"/>
        <v>0.9759014905292096</v>
      </c>
      <c r="AG8">
        <f t="shared" si="8"/>
        <v>0.2372404921193661</v>
      </c>
      <c r="AK8" s="10"/>
      <c r="AM8" s="10"/>
      <c r="AU8" s="1"/>
    </row>
    <row r="9" spans="1:47">
      <c r="A9" s="4" t="s">
        <v>1</v>
      </c>
      <c r="B9" s="4" t="s">
        <v>0</v>
      </c>
      <c r="C9" s="4" t="s">
        <v>2</v>
      </c>
      <c r="D9" s="4" t="s">
        <v>3</v>
      </c>
      <c r="E9" t="s">
        <v>56</v>
      </c>
      <c r="H9">
        <v>5000</v>
      </c>
      <c r="I9">
        <v>16</v>
      </c>
      <c r="J9">
        <f t="shared" si="9"/>
        <v>250000000000</v>
      </c>
      <c r="K9">
        <v>96080003.625</v>
      </c>
      <c r="L9" s="1">
        <f t="shared" si="10"/>
        <v>768640029</v>
      </c>
      <c r="M9" s="10">
        <f t="shared" si="11"/>
        <v>600</v>
      </c>
      <c r="N9">
        <f t="shared" si="0"/>
        <v>5242880</v>
      </c>
      <c r="O9">
        <f t="shared" si="12"/>
        <v>1321.9783155054649</v>
      </c>
      <c r="P9" s="10">
        <f t="shared" si="13"/>
        <v>325.24977956879212</v>
      </c>
      <c r="Q9" s="10">
        <f t="shared" si="1"/>
        <v>1321.9783155054649</v>
      </c>
      <c r="R9">
        <f t="shared" si="2"/>
        <v>1045.5416402355756</v>
      </c>
      <c r="S9" s="10">
        <f t="shared" si="3"/>
        <v>660.98915775273247</v>
      </c>
      <c r="T9" s="1">
        <f t="shared" si="4"/>
        <v>0.91713283441848747</v>
      </c>
      <c r="U9" s="1">
        <f t="shared" si="14"/>
        <v>0.18115368830323311</v>
      </c>
      <c r="V9">
        <f t="shared" si="15"/>
        <v>1.0982865227217207</v>
      </c>
      <c r="W9">
        <f t="shared" si="5"/>
        <v>0.91713283441848747</v>
      </c>
      <c r="X9" s="1">
        <f t="shared" si="6"/>
        <v>83.430373982570742</v>
      </c>
      <c r="Y9" s="1">
        <f t="shared" si="16"/>
        <v>0</v>
      </c>
      <c r="Z9" s="1">
        <f t="shared" si="17"/>
        <v>231.78494736401703</v>
      </c>
      <c r="AA9">
        <f t="shared" si="18"/>
        <v>315.21532134658776</v>
      </c>
      <c r="AB9">
        <v>1.0869949999999999</v>
      </c>
      <c r="AC9">
        <v>315.77204749999999</v>
      </c>
      <c r="AD9">
        <f t="shared" si="19"/>
        <v>229.9918582882166</v>
      </c>
      <c r="AE9">
        <f t="shared" si="7"/>
        <v>15.626766045981119</v>
      </c>
      <c r="AF9">
        <f t="shared" si="20"/>
        <v>1.0387833174688694</v>
      </c>
      <c r="AG9">
        <f t="shared" si="8"/>
        <v>0.1763063443455134</v>
      </c>
      <c r="AK9" s="10"/>
      <c r="AM9" s="10"/>
      <c r="AU9" s="1"/>
    </row>
    <row r="10" spans="1:47">
      <c r="A10" s="4" t="s">
        <v>4</v>
      </c>
      <c r="B10" s="4" t="s">
        <v>5</v>
      </c>
      <c r="C10" s="5">
        <v>22347</v>
      </c>
      <c r="D10" s="5">
        <v>23009</v>
      </c>
      <c r="H10">
        <v>5500</v>
      </c>
      <c r="I10">
        <v>8</v>
      </c>
      <c r="J10">
        <f t="shared" si="9"/>
        <v>332750000000</v>
      </c>
      <c r="K10">
        <v>124086783.125</v>
      </c>
      <c r="L10" s="1">
        <f t="shared" si="10"/>
        <v>992694265</v>
      </c>
      <c r="M10" s="10">
        <f t="shared" si="11"/>
        <v>726</v>
      </c>
      <c r="N10">
        <f t="shared" si="0"/>
        <v>5242880</v>
      </c>
      <c r="O10">
        <f t="shared" si="12"/>
        <v>1321.9783155054649</v>
      </c>
      <c r="P10" s="10">
        <f t="shared" si="13"/>
        <v>335.198874146815</v>
      </c>
      <c r="Q10" s="10">
        <f t="shared" si="1"/>
        <v>1321.9783155054649</v>
      </c>
      <c r="R10">
        <f t="shared" si="2"/>
        <v>1065.8023815106969</v>
      </c>
      <c r="S10" s="10">
        <f t="shared" si="3"/>
        <v>660.98915775273247</v>
      </c>
      <c r="T10" s="1">
        <f t="shared" si="4"/>
        <v>1.2207038026110069</v>
      </c>
      <c r="U10" s="1">
        <f t="shared" si="14"/>
        <v>0.23395896736756744</v>
      </c>
      <c r="V10">
        <f t="shared" si="15"/>
        <v>1.4546627699785744</v>
      </c>
      <c r="W10">
        <f t="shared" si="5"/>
        <v>1.2207038026110069</v>
      </c>
      <c r="X10" s="1">
        <f t="shared" si="6"/>
        <v>111.04582777080167</v>
      </c>
      <c r="Y10" s="1">
        <f t="shared" si="16"/>
        <v>0</v>
      </c>
      <c r="Z10" s="1">
        <f t="shared" si="17"/>
        <v>307.85447289779302</v>
      </c>
      <c r="AA10">
        <f t="shared" si="18"/>
        <v>418.9003006685947</v>
      </c>
      <c r="AB10">
        <v>1.4437359999999999</v>
      </c>
      <c r="AC10">
        <v>418.98662455999994</v>
      </c>
      <c r="AD10">
        <f t="shared" si="19"/>
        <v>230.47842541849755</v>
      </c>
      <c r="AE10">
        <f t="shared" si="7"/>
        <v>15.448267369449336</v>
      </c>
      <c r="AF10">
        <f t="shared" si="20"/>
        <v>0.75683989168202825</v>
      </c>
      <c r="AG10">
        <f t="shared" si="8"/>
        <v>2.0603018412794535E-2</v>
      </c>
      <c r="AK10" s="10"/>
      <c r="AM10" s="10"/>
      <c r="AU10" s="1"/>
    </row>
    <row r="11" spans="1:47">
      <c r="A11" s="4" t="s">
        <v>4</v>
      </c>
      <c r="B11" s="4" t="s">
        <v>6</v>
      </c>
      <c r="C11" s="5">
        <v>78.900000000000006</v>
      </c>
      <c r="D11" s="5">
        <v>860.64</v>
      </c>
      <c r="H11">
        <v>6000</v>
      </c>
      <c r="I11">
        <v>8</v>
      </c>
      <c r="J11">
        <f t="shared" si="9"/>
        <v>432000000000</v>
      </c>
      <c r="K11">
        <v>162678466.875</v>
      </c>
      <c r="L11" s="1">
        <f t="shared" si="10"/>
        <v>1301427735</v>
      </c>
      <c r="M11" s="10">
        <f t="shared" si="11"/>
        <v>864</v>
      </c>
      <c r="N11">
        <f t="shared" si="0"/>
        <v>5242880</v>
      </c>
      <c r="O11">
        <f t="shared" si="12"/>
        <v>1321.9783155054649</v>
      </c>
      <c r="P11" s="10">
        <f t="shared" si="13"/>
        <v>331.94313320823767</v>
      </c>
      <c r="Q11" s="10">
        <f t="shared" si="1"/>
        <v>1321.9783155054649</v>
      </c>
      <c r="R11">
        <f t="shared" si="2"/>
        <v>1083.2960098004908</v>
      </c>
      <c r="S11" s="10">
        <f t="shared" si="3"/>
        <v>660.98915775273247</v>
      </c>
      <c r="T11" s="1">
        <f t="shared" si="4"/>
        <v>1.5848055378751462</v>
      </c>
      <c r="U11" s="1">
        <f t="shared" si="14"/>
        <v>0.3067215150921741</v>
      </c>
      <c r="V11">
        <f t="shared" si="15"/>
        <v>1.8915270529673203</v>
      </c>
      <c r="W11">
        <f t="shared" si="5"/>
        <v>1.5848055378751462</v>
      </c>
      <c r="X11" s="1">
        <f t="shared" si="6"/>
        <v>144.16768624188225</v>
      </c>
      <c r="Y11" s="1">
        <f t="shared" si="16"/>
        <v>0</v>
      </c>
      <c r="Z11" s="1">
        <f t="shared" si="17"/>
        <v>396.3843624619613</v>
      </c>
      <c r="AA11">
        <f t="shared" si="18"/>
        <v>540.55204870384352</v>
      </c>
      <c r="AB11">
        <v>1.8589119999999999</v>
      </c>
      <c r="AC11">
        <v>540.68600418547328</v>
      </c>
      <c r="AD11">
        <f t="shared" si="19"/>
        <v>232.39400251329809</v>
      </c>
      <c r="AE11">
        <f t="shared" si="7"/>
        <v>14.745531909248728</v>
      </c>
      <c r="AF11">
        <f t="shared" si="20"/>
        <v>1.7545237734395374</v>
      </c>
      <c r="AG11">
        <f t="shared" si="8"/>
        <v>2.4775096931083838E-2</v>
      </c>
      <c r="AK11" s="10"/>
      <c r="AM11" s="10"/>
      <c r="AU11" s="1"/>
    </row>
    <row r="12" spans="1:47">
      <c r="A12" s="4" t="s">
        <v>7</v>
      </c>
      <c r="B12" s="4" t="s">
        <v>5</v>
      </c>
      <c r="C12" s="5">
        <v>1100</v>
      </c>
      <c r="D12" s="5">
        <v>1630</v>
      </c>
      <c r="H12">
        <v>6500</v>
      </c>
      <c r="I12">
        <v>8</v>
      </c>
      <c r="J12">
        <f t="shared" si="9"/>
        <v>549250000000</v>
      </c>
      <c r="K12">
        <v>202150105.5</v>
      </c>
      <c r="L12" s="1">
        <f t="shared" si="10"/>
        <v>1617200844</v>
      </c>
      <c r="M12" s="10">
        <f t="shared" si="11"/>
        <v>1014</v>
      </c>
      <c r="N12">
        <f t="shared" si="0"/>
        <v>5242880</v>
      </c>
      <c r="O12">
        <f t="shared" si="12"/>
        <v>1321.9783155054649</v>
      </c>
      <c r="P12" s="10">
        <f t="shared" si="13"/>
        <v>339.63004783096687</v>
      </c>
      <c r="Q12" s="10">
        <f t="shared" si="1"/>
        <v>1321.9783155054649</v>
      </c>
      <c r="R12">
        <f t="shared" si="2"/>
        <v>1098.553167010441</v>
      </c>
      <c r="S12" s="10">
        <f t="shared" si="3"/>
        <v>660.98915775273247</v>
      </c>
      <c r="T12" s="1">
        <f t="shared" si="4"/>
        <v>2.0149408372174169</v>
      </c>
      <c r="U12" s="1">
        <f t="shared" si="14"/>
        <v>0.38114317048884988</v>
      </c>
      <c r="V12">
        <f t="shared" si="15"/>
        <v>2.3960840077062668</v>
      </c>
      <c r="W12">
        <f t="shared" si="5"/>
        <v>2.0149408372174169</v>
      </c>
      <c r="X12" s="1">
        <f t="shared" si="6"/>
        <v>183.29653163970792</v>
      </c>
      <c r="Y12" s="1">
        <f t="shared" si="16"/>
        <v>0</v>
      </c>
      <c r="Z12" s="1">
        <f t="shared" si="17"/>
        <v>501.60007295095613</v>
      </c>
      <c r="AA12">
        <f t="shared" si="18"/>
        <v>684.89660459066408</v>
      </c>
      <c r="AB12">
        <v>2.3523390000000002</v>
      </c>
      <c r="AC12">
        <v>682.67818203750005</v>
      </c>
      <c r="AD12">
        <f t="shared" si="19"/>
        <v>233.4910061857581</v>
      </c>
      <c r="AE12">
        <f t="shared" si="7"/>
        <v>14.343092674252448</v>
      </c>
      <c r="AF12">
        <f t="shared" si="20"/>
        <v>1.8596387555648508</v>
      </c>
      <c r="AG12">
        <f t="shared" si="8"/>
        <v>0.32495875971061466</v>
      </c>
      <c r="AK12" s="10"/>
      <c r="AM12" s="10"/>
      <c r="AU12" s="1"/>
    </row>
    <row r="13" spans="1:47">
      <c r="A13" s="4" t="s">
        <v>7</v>
      </c>
      <c r="B13" s="4" t="s">
        <v>6</v>
      </c>
      <c r="C13" s="5">
        <v>26.73</v>
      </c>
      <c r="D13" s="5">
        <v>1150</v>
      </c>
      <c r="H13">
        <v>7500</v>
      </c>
      <c r="I13">
        <v>4</v>
      </c>
      <c r="J13">
        <f t="shared" si="9"/>
        <v>843750000000</v>
      </c>
      <c r="K13">
        <v>306042928.5</v>
      </c>
      <c r="L13" s="1">
        <f t="shared" si="10"/>
        <v>2448343428</v>
      </c>
      <c r="M13" s="10">
        <f t="shared" si="11"/>
        <v>1350</v>
      </c>
      <c r="N13">
        <f t="shared" si="0"/>
        <v>5242880</v>
      </c>
      <c r="O13">
        <f t="shared" si="12"/>
        <v>1321.9783155054649</v>
      </c>
      <c r="P13" s="10">
        <f t="shared" si="13"/>
        <v>344.6207710693763</v>
      </c>
      <c r="Q13" s="10">
        <f t="shared" si="1"/>
        <v>1321.9783155054649</v>
      </c>
      <c r="R13">
        <f t="shared" si="2"/>
        <v>1123.8791359149816</v>
      </c>
      <c r="S13" s="10">
        <f t="shared" si="3"/>
        <v>660.98915775273247</v>
      </c>
      <c r="T13" s="1">
        <f t="shared" si="4"/>
        <v>3.095323316162395</v>
      </c>
      <c r="U13" s="1">
        <f t="shared" si="14"/>
        <v>0.57702751025367327</v>
      </c>
      <c r="V13">
        <f t="shared" si="15"/>
        <v>3.6723508264160682</v>
      </c>
      <c r="W13">
        <f t="shared" si="5"/>
        <v>3.095323316162395</v>
      </c>
      <c r="X13" s="1">
        <f t="shared" si="6"/>
        <v>281.57751219117625</v>
      </c>
      <c r="Y13" s="1">
        <f t="shared" si="16"/>
        <v>0</v>
      </c>
      <c r="Z13" s="1">
        <f t="shared" si="17"/>
        <v>768.18042960932405</v>
      </c>
      <c r="AA13">
        <f t="shared" si="18"/>
        <v>1049.7579418005002</v>
      </c>
      <c r="AB13">
        <v>3.6025130000000001</v>
      </c>
      <c r="AC13">
        <v>1054.27542945</v>
      </c>
      <c r="AD13">
        <f t="shared" si="19"/>
        <v>234.21150735611502</v>
      </c>
      <c r="AE13">
        <f t="shared" si="7"/>
        <v>14.078774562023929</v>
      </c>
      <c r="AF13">
        <f t="shared" si="20"/>
        <v>1.9385863816749078</v>
      </c>
      <c r="AG13">
        <f t="shared" si="8"/>
        <v>0.42849216848926336</v>
      </c>
      <c r="AK13" s="10"/>
      <c r="AM13" s="10"/>
      <c r="AU13" s="1"/>
    </row>
    <row r="14" spans="1:47">
      <c r="A14" s="4" t="s">
        <v>8</v>
      </c>
      <c r="B14" s="4" t="s">
        <v>5</v>
      </c>
      <c r="C14" s="11">
        <v>6.7511000000000001</v>
      </c>
      <c r="D14" s="11">
        <v>21.844899999999999</v>
      </c>
      <c r="H14">
        <v>8000</v>
      </c>
      <c r="I14">
        <v>4</v>
      </c>
      <c r="J14">
        <f t="shared" si="9"/>
        <v>1024000000000</v>
      </c>
      <c r="K14">
        <v>368630466.75</v>
      </c>
      <c r="L14" s="1">
        <f t="shared" si="10"/>
        <v>2949043734</v>
      </c>
      <c r="M14" s="10">
        <f t="shared" si="11"/>
        <v>1536</v>
      </c>
      <c r="N14">
        <f t="shared" si="0"/>
        <v>5242880</v>
      </c>
      <c r="O14">
        <f t="shared" si="12"/>
        <v>1321.9783155054649</v>
      </c>
      <c r="P14" s="10">
        <f t="shared" si="13"/>
        <v>347.23120182794821</v>
      </c>
      <c r="Q14" s="10">
        <f t="shared" si="1"/>
        <v>1321.9783155054649</v>
      </c>
      <c r="R14">
        <f t="shared" si="2"/>
        <v>1134.5045189016048</v>
      </c>
      <c r="S14" s="10">
        <f t="shared" si="3"/>
        <v>660.98915775273247</v>
      </c>
      <c r="T14" s="1">
        <f t="shared" si="4"/>
        <v>3.7565760897781244</v>
      </c>
      <c r="U14" s="1">
        <f t="shared" si="14"/>
        <v>0.69503295330152348</v>
      </c>
      <c r="V14">
        <f t="shared" si="15"/>
        <v>4.4516090430796478</v>
      </c>
      <c r="W14">
        <f t="shared" si="5"/>
        <v>3.7565760897781244</v>
      </c>
      <c r="X14" s="1">
        <f t="shared" si="6"/>
        <v>341.73081183260979</v>
      </c>
      <c r="Y14" s="1">
        <f t="shared" si="16"/>
        <v>0</v>
      </c>
      <c r="Z14" s="1">
        <f t="shared" si="17"/>
        <v>929.79669261031972</v>
      </c>
      <c r="AA14">
        <f t="shared" si="18"/>
        <v>1271.5275044429295</v>
      </c>
      <c r="AB14">
        <v>4.3604399999999996</v>
      </c>
      <c r="AC14">
        <v>1271.2045237499999</v>
      </c>
      <c r="AD14">
        <f t="shared" si="19"/>
        <v>234.83868600416471</v>
      </c>
      <c r="AE14">
        <f t="shared" si="7"/>
        <v>13.848692109554891</v>
      </c>
      <c r="AF14">
        <f t="shared" si="20"/>
        <v>2.0908220977618805</v>
      </c>
      <c r="AG14">
        <f t="shared" si="8"/>
        <v>2.5407453080549557E-2</v>
      </c>
      <c r="AK14" s="10"/>
      <c r="AM14" s="10"/>
    </row>
    <row r="15" spans="1:47">
      <c r="A15" s="4" t="s">
        <v>8</v>
      </c>
      <c r="B15" s="4" t="s">
        <v>6</v>
      </c>
      <c r="C15" s="5">
        <v>13.1629</v>
      </c>
      <c r="D15" s="5">
        <v>46.174599999999998</v>
      </c>
      <c r="H15">
        <v>8500</v>
      </c>
      <c r="I15">
        <v>2</v>
      </c>
      <c r="J15">
        <f t="shared" si="9"/>
        <v>1228250000000</v>
      </c>
      <c r="K15">
        <v>439253229.5</v>
      </c>
      <c r="L15" s="1">
        <f t="shared" si="10"/>
        <v>3514025836</v>
      </c>
      <c r="M15" s="10">
        <f t="shared" si="11"/>
        <v>1734</v>
      </c>
      <c r="N15">
        <f t="shared" si="0"/>
        <v>5242880</v>
      </c>
      <c r="O15">
        <f t="shared" si="12"/>
        <v>1321.9783155054649</v>
      </c>
      <c r="P15" s="10">
        <f t="shared" si="13"/>
        <v>349.52787979445009</v>
      </c>
      <c r="Q15" s="10">
        <f t="shared" si="1"/>
        <v>1321.9783155054649</v>
      </c>
      <c r="R15">
        <f t="shared" si="2"/>
        <v>1144.0481052638299</v>
      </c>
      <c r="S15" s="10">
        <f t="shared" si="3"/>
        <v>660.98915775273247</v>
      </c>
      <c r="T15" s="1">
        <f t="shared" si="4"/>
        <v>4.5058736154980288</v>
      </c>
      <c r="U15" s="1">
        <f t="shared" si="14"/>
        <v>0.82818838073322898</v>
      </c>
      <c r="V15">
        <f t="shared" si="15"/>
        <v>5.3340619962312577</v>
      </c>
      <c r="W15">
        <f t="shared" si="5"/>
        <v>4.5058736154980288</v>
      </c>
      <c r="X15" s="1">
        <f t="shared" si="6"/>
        <v>409.89342737637008</v>
      </c>
      <c r="Y15" s="1">
        <f t="shared" si="16"/>
        <v>0</v>
      </c>
      <c r="Z15" s="1">
        <f t="shared" si="17"/>
        <v>1192.5940541756238</v>
      </c>
      <c r="AA15">
        <f t="shared" si="18"/>
        <v>1602.4874815519938</v>
      </c>
      <c r="AB15">
        <v>5.592873</v>
      </c>
      <c r="AC15">
        <v>1624.4188913308476</v>
      </c>
      <c r="AD15">
        <f t="shared" si="19"/>
        <v>219.60984989289048</v>
      </c>
      <c r="AE15">
        <f t="shared" si="7"/>
        <v>19.435438360605922</v>
      </c>
      <c r="AF15">
        <f t="shared" si="20"/>
        <v>4.6275144057221098</v>
      </c>
      <c r="AG15">
        <f t="shared" si="8"/>
        <v>1.3501080229918956</v>
      </c>
      <c r="AK15" s="10"/>
      <c r="AM15" s="10"/>
    </row>
    <row r="16" spans="1:47">
      <c r="H16">
        <v>9000</v>
      </c>
      <c r="I16">
        <v>2</v>
      </c>
      <c r="J16">
        <f t="shared" si="9"/>
        <v>1458000000000</v>
      </c>
      <c r="K16">
        <v>517835428</v>
      </c>
      <c r="L16" s="1">
        <f t="shared" si="10"/>
        <v>4142683424</v>
      </c>
      <c r="M16" s="10">
        <f t="shared" si="11"/>
        <v>1944</v>
      </c>
      <c r="N16">
        <f t="shared" si="0"/>
        <v>5242880</v>
      </c>
      <c r="O16">
        <f t="shared" si="12"/>
        <v>1321.9783155054649</v>
      </c>
      <c r="P16" s="10">
        <f t="shared" si="13"/>
        <v>351.94579232226653</v>
      </c>
      <c r="Q16" s="10">
        <f t="shared" si="1"/>
        <v>1321.9783155054649</v>
      </c>
      <c r="R16">
        <f t="shared" si="2"/>
        <v>1152.6671027468199</v>
      </c>
      <c r="S16" s="10">
        <f t="shared" si="3"/>
        <v>660.98915775273247</v>
      </c>
      <c r="T16" s="1">
        <f t="shared" si="4"/>
        <v>5.348718690328619</v>
      </c>
      <c r="U16" s="1">
        <f t="shared" si="14"/>
        <v>0.97635089692975963</v>
      </c>
      <c r="V16">
        <f t="shared" si="15"/>
        <v>6.3250695872583789</v>
      </c>
      <c r="W16">
        <f t="shared" si="5"/>
        <v>5.348718690328619</v>
      </c>
      <c r="X16" s="1">
        <f t="shared" si="6"/>
        <v>486.56594106635259</v>
      </c>
      <c r="Y16" s="1">
        <f t="shared" si="16"/>
        <v>0</v>
      </c>
      <c r="Z16" s="1">
        <f t="shared" si="17"/>
        <v>1324.0376208422219</v>
      </c>
      <c r="AA16">
        <f t="shared" si="18"/>
        <v>1810.6035619085746</v>
      </c>
      <c r="AB16">
        <v>6.2092999999999998</v>
      </c>
      <c r="AC16">
        <v>1806.1724736374927</v>
      </c>
      <c r="AD16">
        <f t="shared" si="19"/>
        <v>234.80907670751935</v>
      </c>
      <c r="AE16">
        <f t="shared" si="7"/>
        <v>13.859554372817884</v>
      </c>
      <c r="AF16">
        <f t="shared" si="20"/>
        <v>1.8644547253052528</v>
      </c>
      <c r="AG16">
        <f t="shared" si="8"/>
        <v>0.24533029573627144</v>
      </c>
      <c r="AK16" s="10"/>
      <c r="AM16" s="10"/>
    </row>
    <row r="17" spans="1:55">
      <c r="A17" t="s">
        <v>57</v>
      </c>
      <c r="H17">
        <v>9500</v>
      </c>
      <c r="I17">
        <v>2</v>
      </c>
      <c r="J17">
        <f t="shared" si="9"/>
        <v>1714750000000</v>
      </c>
      <c r="K17">
        <v>608405696.5</v>
      </c>
      <c r="L17" s="1">
        <f t="shared" si="10"/>
        <v>4867245572</v>
      </c>
      <c r="M17" s="10">
        <f t="shared" si="11"/>
        <v>2166</v>
      </c>
      <c r="N17">
        <f t="shared" si="0"/>
        <v>5242880</v>
      </c>
      <c r="O17">
        <f t="shared" si="12"/>
        <v>1321.9783155054649</v>
      </c>
      <c r="P17" s="10">
        <f t="shared" si="13"/>
        <v>352.3039827422129</v>
      </c>
      <c r="Q17" s="10">
        <f t="shared" si="1"/>
        <v>1321.9783155054649</v>
      </c>
      <c r="R17">
        <f t="shared" si="2"/>
        <v>1160.4896656748965</v>
      </c>
      <c r="S17" s="10">
        <f t="shared" si="3"/>
        <v>660.98915775273247</v>
      </c>
      <c r="T17" s="1">
        <f t="shared" si="4"/>
        <v>6.2906141112764056</v>
      </c>
      <c r="U17" s="1">
        <f t="shared" si="14"/>
        <v>1.1471162754722726</v>
      </c>
      <c r="V17">
        <f t="shared" si="15"/>
        <v>7.4377303867486777</v>
      </c>
      <c r="W17">
        <f t="shared" si="5"/>
        <v>6.2906141112764056</v>
      </c>
      <c r="X17" s="1">
        <f t="shared" si="6"/>
        <v>572.24893514645271</v>
      </c>
      <c r="Y17" s="1">
        <f t="shared" si="16"/>
        <v>0</v>
      </c>
      <c r="Z17" s="1">
        <f t="shared" si="17"/>
        <v>1582.4393642998421</v>
      </c>
      <c r="AA17">
        <f t="shared" si="18"/>
        <v>2154.6882994462949</v>
      </c>
      <c r="AB17">
        <v>7.421119</v>
      </c>
      <c r="AC17">
        <v>2155.5496418495791</v>
      </c>
      <c r="AD17">
        <f t="shared" si="19"/>
        <v>231.06353637503994</v>
      </c>
      <c r="AE17">
        <f t="shared" si="7"/>
        <v>15.233617581440138</v>
      </c>
      <c r="AF17">
        <f t="shared" si="20"/>
        <v>0.22383937986545804</v>
      </c>
      <c r="AG17">
        <f t="shared" si="8"/>
        <v>3.9959293284710387E-2</v>
      </c>
      <c r="AK17" s="10"/>
      <c r="AM17" s="10"/>
    </row>
    <row r="18" spans="1:55">
      <c r="B18" t="s">
        <v>29</v>
      </c>
      <c r="C18" t="s">
        <v>26</v>
      </c>
      <c r="D18" t="s">
        <v>30</v>
      </c>
      <c r="E18" t="s">
        <v>27</v>
      </c>
      <c r="F18" t="s">
        <v>28</v>
      </c>
      <c r="H18">
        <v>10000</v>
      </c>
      <c r="I18">
        <v>2</v>
      </c>
      <c r="J18">
        <f t="shared" si="9"/>
        <v>2000000000000</v>
      </c>
      <c r="K18">
        <v>703284608</v>
      </c>
      <c r="L18" s="1">
        <f t="shared" si="10"/>
        <v>5626276864</v>
      </c>
      <c r="M18" s="10">
        <f t="shared" si="11"/>
        <v>2400</v>
      </c>
      <c r="N18">
        <f t="shared" si="0"/>
        <v>5242880</v>
      </c>
      <c r="O18">
        <f t="shared" si="12"/>
        <v>1321.9783155054649</v>
      </c>
      <c r="P18" s="10">
        <f t="shared" si="13"/>
        <v>355.47486345670171</v>
      </c>
      <c r="Q18" s="10">
        <f t="shared" si="1"/>
        <v>1321.9783155054649</v>
      </c>
      <c r="R18">
        <f t="shared" si="2"/>
        <v>1167.6213102219194</v>
      </c>
      <c r="S18" s="10">
        <f t="shared" si="3"/>
        <v>660.98915775273247</v>
      </c>
      <c r="T18" s="1">
        <f t="shared" si="4"/>
        <v>7.3370626753478998</v>
      </c>
      <c r="U18" s="1">
        <f t="shared" si="14"/>
        <v>1.3260053690604081</v>
      </c>
      <c r="V18">
        <f t="shared" si="15"/>
        <v>8.6630680444083072</v>
      </c>
      <c r="W18">
        <f t="shared" si="5"/>
        <v>7.3370626753478998</v>
      </c>
      <c r="X18" s="1">
        <f t="shared" si="6"/>
        <v>667.44299186056594</v>
      </c>
      <c r="Y18" s="1">
        <f t="shared" si="16"/>
        <v>0</v>
      </c>
      <c r="Z18" s="1">
        <f t="shared" si="17"/>
        <v>1810.419566641282</v>
      </c>
      <c r="AA18">
        <f t="shared" si="18"/>
        <v>2477.8625585018481</v>
      </c>
      <c r="AB18">
        <v>8.4902709999999999</v>
      </c>
      <c r="AC18">
        <v>2472.3669151999998</v>
      </c>
      <c r="AD18">
        <f t="shared" si="19"/>
        <v>235.56374113382248</v>
      </c>
      <c r="AE18">
        <f t="shared" si="7"/>
        <v>13.582703363085821</v>
      </c>
      <c r="AF18">
        <f t="shared" si="20"/>
        <v>2.0352359118844068</v>
      </c>
      <c r="AG18">
        <f t="shared" si="8"/>
        <v>0.22228267447122588</v>
      </c>
      <c r="AK18" s="10"/>
      <c r="AM18" s="10"/>
    </row>
    <row r="19" spans="1:55">
      <c r="A19" t="s">
        <v>14</v>
      </c>
      <c r="B19">
        <v>3.66853133767395E-3</v>
      </c>
      <c r="C19">
        <v>0.235680788754801</v>
      </c>
      <c r="D19">
        <v>3.3372149593028297E-2</v>
      </c>
      <c r="E19">
        <v>0</v>
      </c>
      <c r="F19">
        <v>21.323460306994701</v>
      </c>
      <c r="L19" s="1"/>
      <c r="M19" s="10"/>
      <c r="P19" s="10"/>
      <c r="Q19" s="10"/>
      <c r="S19" s="10"/>
      <c r="AK19" s="10"/>
      <c r="AM19" s="10"/>
    </row>
    <row r="20" spans="1:55">
      <c r="A20" t="s">
        <v>13</v>
      </c>
      <c r="B20">
        <v>4.77964260637164</v>
      </c>
      <c r="C20">
        <v>13.4797515493064</v>
      </c>
      <c r="D20">
        <v>0</v>
      </c>
      <c r="E20">
        <v>56.1755551042218</v>
      </c>
      <c r="F20">
        <v>24.816804282755101</v>
      </c>
      <c r="O20" s="9"/>
      <c r="P20" s="9"/>
      <c r="AK20" s="10"/>
      <c r="AM20" s="10"/>
    </row>
    <row r="21" spans="1:55">
      <c r="A21" t="s">
        <v>16</v>
      </c>
      <c r="B21">
        <v>4.8730608394430198E-2</v>
      </c>
      <c r="C21">
        <v>0.13949804431236701</v>
      </c>
      <c r="D21">
        <v>0.67920997859215904</v>
      </c>
      <c r="E21">
        <v>1.10827176270003</v>
      </c>
      <c r="F21">
        <v>14.292830251596</v>
      </c>
      <c r="G21" t="s">
        <v>83</v>
      </c>
      <c r="H21" s="4" t="s">
        <v>46</v>
      </c>
      <c r="I21" s="4"/>
      <c r="O21" s="9"/>
      <c r="P21" s="9"/>
      <c r="AK21" s="10"/>
      <c r="AM21" s="10"/>
    </row>
    <row r="22" spans="1:55">
      <c r="A22" t="s">
        <v>15</v>
      </c>
      <c r="B22">
        <v>3.7386149505578899E-2</v>
      </c>
      <c r="C22">
        <v>0.244277423532647</v>
      </c>
      <c r="D22">
        <v>0</v>
      </c>
      <c r="E22">
        <v>1.08366049359982</v>
      </c>
      <c r="F22">
        <v>24.770552780949998</v>
      </c>
      <c r="H22" t="s">
        <v>32</v>
      </c>
      <c r="I22" t="s">
        <v>72</v>
      </c>
      <c r="J22" t="s">
        <v>33</v>
      </c>
      <c r="K22" t="s">
        <v>74</v>
      </c>
      <c r="L22" t="s">
        <v>73</v>
      </c>
      <c r="M22" t="s">
        <v>61</v>
      </c>
      <c r="N22" t="s">
        <v>71</v>
      </c>
      <c r="O22" t="s">
        <v>69</v>
      </c>
      <c r="P22" s="9" t="s">
        <v>59</v>
      </c>
      <c r="Q22" t="s">
        <v>66</v>
      </c>
      <c r="R22" t="s">
        <v>70</v>
      </c>
      <c r="S22" t="s">
        <v>67</v>
      </c>
      <c r="T22" t="s">
        <v>34</v>
      </c>
      <c r="U22" t="s">
        <v>35</v>
      </c>
      <c r="V22" t="s">
        <v>36</v>
      </c>
      <c r="W22" t="s">
        <v>37</v>
      </c>
      <c r="X22" t="s">
        <v>38</v>
      </c>
      <c r="Y22" t="s">
        <v>39</v>
      </c>
      <c r="Z22" t="s">
        <v>40</v>
      </c>
      <c r="AA22" t="s">
        <v>41</v>
      </c>
      <c r="AB22" t="s">
        <v>42</v>
      </c>
      <c r="AC22" t="s">
        <v>43</v>
      </c>
      <c r="AD22" t="s">
        <v>25</v>
      </c>
      <c r="AE22" t="s">
        <v>44</v>
      </c>
      <c r="AF22" t="s">
        <v>45</v>
      </c>
      <c r="AK22" s="10"/>
      <c r="AM22" s="10"/>
    </row>
    <row r="23" spans="1:55">
      <c r="A23" t="s">
        <v>18</v>
      </c>
      <c r="B23">
        <v>0</v>
      </c>
      <c r="C23">
        <v>0.23114053397638601</v>
      </c>
      <c r="D23">
        <v>0</v>
      </c>
      <c r="E23">
        <v>1.4218605989714601</v>
      </c>
      <c r="F23">
        <v>21.919468144358</v>
      </c>
      <c r="H23">
        <v>1400</v>
      </c>
      <c r="I23">
        <v>4</v>
      </c>
      <c r="J23">
        <f t="shared" ref="J23:J39" si="21">2*H23^3</f>
        <v>5488000000</v>
      </c>
      <c r="K23" s="6">
        <v>634130.75</v>
      </c>
      <c r="L23">
        <f>K23*8</f>
        <v>5073046</v>
      </c>
      <c r="M23" s="10">
        <f>(3*H23^2)*8/1000000</f>
        <v>47.04</v>
      </c>
      <c r="N23">
        <f t="shared" ref="N23:N39" si="22">40*2^20/8</f>
        <v>5242880</v>
      </c>
      <c r="O23">
        <f t="shared" ref="O23:O39" si="23">SQRT(N23/3)</f>
        <v>1321.9783155054649</v>
      </c>
      <c r="P23" s="10">
        <f>J23/L23</f>
        <v>1081.7958283839728</v>
      </c>
      <c r="Q23" s="10">
        <f>SQRT(N23/3)</f>
        <v>1321.9783155054649</v>
      </c>
      <c r="R23">
        <f t="shared" ref="R23:R39" si="24">H23/(1+H23/O23)</f>
        <v>679.93548338167682</v>
      </c>
      <c r="S23" s="10">
        <f t="shared" ref="S23:S39" si="25">0.5*SQRT(N23/3)</f>
        <v>660.98915775273247</v>
      </c>
      <c r="T23" s="1">
        <f t="shared" ref="T23:T39" si="26">$B$28*J23</f>
        <v>26.23067862376756</v>
      </c>
      <c r="U23" s="1">
        <f>$C$28*L23</f>
        <v>6.838339967820263E-2</v>
      </c>
      <c r="V23">
        <f t="shared" ref="V23:V39" si="27">T23+U23</f>
        <v>26.299062023445764</v>
      </c>
      <c r="W23">
        <f t="shared" ref="W23:W39" si="28">MAX(T23,U23)</f>
        <v>26.23067862376756</v>
      </c>
      <c r="X23" s="1">
        <f t="shared" ref="X23:X39" si="29">$D$28*J23</f>
        <v>0</v>
      </c>
      <c r="Y23" s="1">
        <f>$E$28*L23</f>
        <v>2.8498117511925201</v>
      </c>
      <c r="Z23" s="1">
        <f t="shared" ref="Z23:Z39" si="30">AB23*$F$28</f>
        <v>5680.1157263386003</v>
      </c>
      <c r="AA23">
        <f t="shared" ref="AA23:AA39" si="31">SUM(X23:Z23)</f>
        <v>5682.965538089793</v>
      </c>
      <c r="AB23">
        <v>22.88818359375</v>
      </c>
      <c r="AC23">
        <v>5587.2917175292969</v>
      </c>
      <c r="AD23">
        <f>J23/(AB23*1000000000)</f>
        <v>0.23977437866666668</v>
      </c>
      <c r="AE23">
        <f>ABS(V23-AB23)/ABS(AB23)*100</f>
        <v>14.902355251236104</v>
      </c>
      <c r="AF23">
        <f>ABS(AA23-AC23)/ABS(AC23)*100</f>
        <v>1.7123469723324756</v>
      </c>
      <c r="AG23">
        <f>AVERAGE(AE24:AE39)</f>
        <v>7.1550807313493738</v>
      </c>
      <c r="AH23">
        <f>AVERAGE(AF24:AF39)</f>
        <v>1.7509863376174892</v>
      </c>
      <c r="AK23" s="10"/>
      <c r="AM23" s="10"/>
    </row>
    <row r="24" spans="1:55">
      <c r="A24" t="s">
        <v>17</v>
      </c>
      <c r="B24">
        <v>0</v>
      </c>
      <c r="C24">
        <v>0.26721293540964203</v>
      </c>
      <c r="D24">
        <v>0</v>
      </c>
      <c r="E24">
        <v>1.4902239530719199</v>
      </c>
      <c r="F24">
        <v>21.8161931311408</v>
      </c>
      <c r="H24">
        <v>1500</v>
      </c>
      <c r="I24">
        <v>4</v>
      </c>
      <c r="J24">
        <f t="shared" si="21"/>
        <v>6750000000</v>
      </c>
      <c r="K24">
        <v>2563328.5</v>
      </c>
      <c r="L24">
        <f t="shared" ref="L24:L38" si="32">K24*8</f>
        <v>20506628</v>
      </c>
      <c r="M24" s="10">
        <f t="shared" ref="M24:M39" si="33">(3*H24^2)*8/1000000</f>
        <v>54</v>
      </c>
      <c r="N24">
        <f t="shared" si="22"/>
        <v>5242880</v>
      </c>
      <c r="O24">
        <f t="shared" si="23"/>
        <v>1321.9783155054649</v>
      </c>
      <c r="P24" s="10">
        <f t="shared" ref="P24:P27" si="34">J24/L24</f>
        <v>329.16186903083235</v>
      </c>
      <c r="Q24" s="10">
        <f t="shared" ref="Q24:Q39" si="35">SQRT(N24/3)</f>
        <v>1321.9783155054649</v>
      </c>
      <c r="R24">
        <f t="shared" si="24"/>
        <v>702.68699882019246</v>
      </c>
      <c r="S24" s="10">
        <f t="shared" si="25"/>
        <v>660.98915775273247</v>
      </c>
      <c r="T24" s="1">
        <f t="shared" si="26"/>
        <v>32.262587593008568</v>
      </c>
      <c r="U24" s="1">
        <f t="shared" ref="U24:U39" si="36">$C$28*L24</f>
        <v>0.27642425055405001</v>
      </c>
      <c r="V24">
        <f t="shared" si="27"/>
        <v>32.539011843562619</v>
      </c>
      <c r="W24">
        <f t="shared" si="28"/>
        <v>32.262587593008568</v>
      </c>
      <c r="X24" s="1">
        <f t="shared" si="29"/>
        <v>0</v>
      </c>
      <c r="Y24" s="1">
        <f t="shared" ref="Y24:Y39" si="37">$E$28*L24</f>
        <v>11.519712112157777</v>
      </c>
      <c r="Z24" s="1">
        <f t="shared" si="30"/>
        <v>8179.3666459275846</v>
      </c>
      <c r="AA24">
        <f t="shared" si="31"/>
        <v>8190.8863580397428</v>
      </c>
      <c r="AB24">
        <v>32.958984375</v>
      </c>
      <c r="AC24">
        <v>8105.0537109265133</v>
      </c>
      <c r="AD24">
        <f t="shared" ref="AD24:AD39" si="38">J24/(AB24*1000000000)</f>
        <v>0.20480000000000001</v>
      </c>
      <c r="AE24">
        <f t="shared" ref="AE24:AE39" si="39">ABS(V24-AB24)/ABS(AB24)*100</f>
        <v>1.274227769457416</v>
      </c>
      <c r="AF24">
        <f t="shared" ref="AF23:AF39" si="40">ABS(AA24-AC24)/ABS(AC24)*100</f>
        <v>1.0590015831421029</v>
      </c>
      <c r="AK24" s="10"/>
      <c r="AM24" s="10"/>
    </row>
    <row r="25" spans="1:55">
      <c r="H25">
        <v>1600</v>
      </c>
      <c r="I25">
        <v>2</v>
      </c>
      <c r="J25">
        <f t="shared" si="21"/>
        <v>8192000000</v>
      </c>
      <c r="K25">
        <v>38865307</v>
      </c>
      <c r="L25">
        <f t="shared" si="32"/>
        <v>310922456</v>
      </c>
      <c r="M25" s="10">
        <f t="shared" si="33"/>
        <v>61.44</v>
      </c>
      <c r="N25">
        <f t="shared" si="22"/>
        <v>5242880</v>
      </c>
      <c r="O25">
        <f t="shared" si="23"/>
        <v>1321.9783155054649</v>
      </c>
      <c r="P25" s="10">
        <f t="shared" si="34"/>
        <v>26.347405412235648</v>
      </c>
      <c r="Q25" s="10">
        <f t="shared" si="35"/>
        <v>1321.9783155054649</v>
      </c>
      <c r="R25">
        <f t="shared" si="24"/>
        <v>723.88124634075098</v>
      </c>
      <c r="S25" s="10">
        <f t="shared" si="25"/>
        <v>660.98915775273247</v>
      </c>
      <c r="T25" s="1">
        <f t="shared" si="26"/>
        <v>39.154832231396476</v>
      </c>
      <c r="U25" s="1">
        <f t="shared" si="36"/>
        <v>4.1911574579801503</v>
      </c>
      <c r="V25">
        <f t="shared" si="27"/>
        <v>43.345989689376623</v>
      </c>
      <c r="W25">
        <f t="shared" si="28"/>
        <v>39.154832231396476</v>
      </c>
      <c r="X25" s="1">
        <f t="shared" si="29"/>
        <v>0</v>
      </c>
      <c r="Y25" s="1">
        <f t="shared" si="37"/>
        <v>174.66241560167978</v>
      </c>
      <c r="Z25" s="1">
        <f t="shared" si="30"/>
        <v>11133.026823623657</v>
      </c>
      <c r="AA25">
        <f t="shared" si="31"/>
        <v>11307.689239225338</v>
      </c>
      <c r="AB25" s="6">
        <v>44.86083984375</v>
      </c>
      <c r="AC25">
        <v>10979.078813016356</v>
      </c>
      <c r="AD25">
        <f t="shared" si="38"/>
        <v>0.18260915374149661</v>
      </c>
      <c r="AE25">
        <f t="shared" si="39"/>
        <v>3.3767761808508046</v>
      </c>
      <c r="AF25">
        <f t="shared" si="40"/>
        <v>2.9930600900632371</v>
      </c>
      <c r="AK25" s="10"/>
      <c r="AM25" s="10"/>
    </row>
    <row r="26" spans="1:55">
      <c r="A26" s="4" t="s">
        <v>58</v>
      </c>
      <c r="B26" s="4" t="s">
        <v>29</v>
      </c>
      <c r="C26" s="4" t="s">
        <v>26</v>
      </c>
      <c r="D26" s="4" t="s">
        <v>30</v>
      </c>
      <c r="E26" s="4" t="s">
        <v>27</v>
      </c>
      <c r="F26" s="4" t="s">
        <v>28</v>
      </c>
      <c r="H26">
        <v>1700</v>
      </c>
      <c r="I26">
        <v>2</v>
      </c>
      <c r="J26">
        <f t="shared" si="21"/>
        <v>9826000000</v>
      </c>
      <c r="K26">
        <v>91828457</v>
      </c>
      <c r="L26">
        <f t="shared" si="32"/>
        <v>734627656</v>
      </c>
      <c r="M26" s="10">
        <f t="shared" si="33"/>
        <v>69.36</v>
      </c>
      <c r="N26">
        <f t="shared" si="22"/>
        <v>5242880</v>
      </c>
      <c r="O26">
        <f t="shared" si="23"/>
        <v>1321.9783155054649</v>
      </c>
      <c r="P26" s="10">
        <f t="shared" si="34"/>
        <v>13.375483375485663</v>
      </c>
      <c r="Q26" s="10">
        <f t="shared" si="35"/>
        <v>1321.9783155054649</v>
      </c>
      <c r="R26">
        <f t="shared" si="24"/>
        <v>743.67282016164631</v>
      </c>
      <c r="S26" s="10">
        <f t="shared" si="25"/>
        <v>660.98915775273247</v>
      </c>
      <c r="T26" s="1">
        <f t="shared" si="26"/>
        <v>46.964768250207733</v>
      </c>
      <c r="U26" s="1">
        <f t="shared" si="36"/>
        <v>9.9025982841293292</v>
      </c>
      <c r="V26">
        <f t="shared" si="27"/>
        <v>56.867366534337066</v>
      </c>
      <c r="W26">
        <f t="shared" si="28"/>
        <v>46.964768250207733</v>
      </c>
      <c r="X26" s="1">
        <f t="shared" si="29"/>
        <v>0</v>
      </c>
      <c r="Y26" s="1">
        <f t="shared" si="37"/>
        <v>412.68116370713295</v>
      </c>
      <c r="Z26" s="1">
        <f t="shared" si="30"/>
        <v>14541.096259426817</v>
      </c>
      <c r="AA26">
        <f t="shared" si="31"/>
        <v>14953.77742313395</v>
      </c>
      <c r="AB26">
        <v>58.59375</v>
      </c>
      <c r="AC26">
        <v>14327.9296875</v>
      </c>
      <c r="AD26">
        <f t="shared" si="38"/>
        <v>0.16769706666666667</v>
      </c>
      <c r="AE26">
        <f t="shared" si="39"/>
        <v>2.9463611147314079</v>
      </c>
      <c r="AF26">
        <f t="shared" si="40"/>
        <v>4.3680262904971761</v>
      </c>
      <c r="AK26" s="10"/>
      <c r="AM26" s="10"/>
      <c r="BB26" s="1"/>
      <c r="BC26" s="8"/>
    </row>
    <row r="27" spans="1:55">
      <c r="A27" s="4" t="s">
        <v>14</v>
      </c>
      <c r="B27" s="4">
        <f>B19/1000000000</f>
        <v>3.6685313376739497E-12</v>
      </c>
      <c r="C27" s="4">
        <f>C19/1000000000</f>
        <v>2.3568078875480099E-10</v>
      </c>
      <c r="D27" s="4">
        <f>D19/100000000</f>
        <v>3.3372149593028299E-10</v>
      </c>
      <c r="E27" s="4">
        <f>E19/100000000</f>
        <v>0</v>
      </c>
      <c r="F27" s="4">
        <f>F19*10</f>
        <v>213.23460306994701</v>
      </c>
      <c r="H27">
        <v>1800</v>
      </c>
      <c r="I27">
        <v>2</v>
      </c>
      <c r="J27">
        <f t="shared" si="21"/>
        <v>11664000000</v>
      </c>
      <c r="K27">
        <v>120013856</v>
      </c>
      <c r="L27">
        <f t="shared" si="32"/>
        <v>960110848</v>
      </c>
      <c r="M27" s="10">
        <f t="shared" si="33"/>
        <v>77.760000000000005</v>
      </c>
      <c r="N27">
        <f t="shared" si="22"/>
        <v>5242880</v>
      </c>
      <c r="O27">
        <f t="shared" si="23"/>
        <v>1321.9783155054649</v>
      </c>
      <c r="P27" s="10">
        <f t="shared" si="34"/>
        <v>12.148597241971794</v>
      </c>
      <c r="Q27" s="10">
        <f t="shared" si="35"/>
        <v>1321.9783155054649</v>
      </c>
      <c r="R27">
        <f t="shared" si="24"/>
        <v>762.19650728886427</v>
      </c>
      <c r="S27" s="10">
        <f t="shared" si="25"/>
        <v>660.98915775273247</v>
      </c>
      <c r="T27" s="1">
        <f t="shared" si="26"/>
        <v>55.749751360718804</v>
      </c>
      <c r="U27" s="1">
        <f t="shared" si="36"/>
        <v>12.942055690833881</v>
      </c>
      <c r="V27">
        <f t="shared" si="27"/>
        <v>68.691807051552686</v>
      </c>
      <c r="W27">
        <f t="shared" si="28"/>
        <v>55.749751360718804</v>
      </c>
      <c r="X27" s="1">
        <f t="shared" si="29"/>
        <v>0</v>
      </c>
      <c r="Y27" s="1">
        <f t="shared" si="37"/>
        <v>539.34759847985117</v>
      </c>
      <c r="Z27" s="1">
        <f t="shared" si="30"/>
        <v>18403.574953337065</v>
      </c>
      <c r="AA27">
        <f t="shared" si="31"/>
        <v>18942.922551816915</v>
      </c>
      <c r="AB27">
        <v>74.15771484375</v>
      </c>
      <c r="AC27">
        <v>20944.161154986876</v>
      </c>
      <c r="AD27">
        <f t="shared" si="38"/>
        <v>0.15728639999999999</v>
      </c>
      <c r="AE27">
        <f t="shared" si="39"/>
        <v>7.3706529438157027</v>
      </c>
      <c r="AF27">
        <f t="shared" si="40"/>
        <v>9.5551146133797733</v>
      </c>
      <c r="AK27" s="10"/>
      <c r="AM27" s="10"/>
    </row>
    <row r="28" spans="1:55">
      <c r="A28" s="4" t="s">
        <v>13</v>
      </c>
      <c r="B28" s="4">
        <f t="shared" ref="B28:C32" si="41">B20/1000000000</f>
        <v>4.7796426063716398E-9</v>
      </c>
      <c r="C28" s="4">
        <f t="shared" si="41"/>
        <v>1.3479751549306399E-8</v>
      </c>
      <c r="D28" s="4">
        <f t="shared" ref="D28:E32" si="42">D20/100000000</f>
        <v>0</v>
      </c>
      <c r="E28" s="4">
        <f t="shared" si="42"/>
        <v>5.6175555104221801E-7</v>
      </c>
      <c r="F28" s="4">
        <f t="shared" ref="F28:F32" si="43">F20*10</f>
        <v>248.16804282755101</v>
      </c>
      <c r="H28">
        <v>1900</v>
      </c>
      <c r="I28">
        <v>2</v>
      </c>
      <c r="J28">
        <f t="shared" si="21"/>
        <v>13718000000</v>
      </c>
      <c r="K28">
        <v>207866148</v>
      </c>
      <c r="L28">
        <f>K28*8</f>
        <v>1662929184</v>
      </c>
      <c r="M28" s="10">
        <f t="shared" si="33"/>
        <v>86.64</v>
      </c>
      <c r="N28">
        <f t="shared" si="22"/>
        <v>5242880</v>
      </c>
      <c r="O28">
        <f t="shared" si="23"/>
        <v>1321.9783155054649</v>
      </c>
      <c r="P28" s="10">
        <f>J28/L28</f>
        <v>8.2492989671411046</v>
      </c>
      <c r="Q28" s="10">
        <f t="shared" si="35"/>
        <v>1321.9783155054649</v>
      </c>
      <c r="R28">
        <f t="shared" si="24"/>
        <v>779.57036128169534</v>
      </c>
      <c r="S28" s="10">
        <f t="shared" si="25"/>
        <v>660.98915775273247</v>
      </c>
      <c r="T28" s="1">
        <f t="shared" si="26"/>
        <v>65.567137274206161</v>
      </c>
      <c r="U28" s="1">
        <f t="shared" si="36"/>
        <v>22.415872244410828</v>
      </c>
      <c r="V28">
        <f t="shared" si="27"/>
        <v>87.983009518616996</v>
      </c>
      <c r="W28">
        <f t="shared" si="28"/>
        <v>65.567137274206161</v>
      </c>
      <c r="X28" s="1">
        <f t="shared" si="29"/>
        <v>0</v>
      </c>
      <c r="Y28" s="1">
        <f t="shared" si="37"/>
        <v>934.15970010210594</v>
      </c>
      <c r="Z28" s="1">
        <f t="shared" si="30"/>
        <v>22720.462905354401</v>
      </c>
      <c r="AA28">
        <f t="shared" si="31"/>
        <v>23654.622605456509</v>
      </c>
      <c r="AB28">
        <v>91.552734375</v>
      </c>
      <c r="AC28">
        <v>24387.535682098391</v>
      </c>
      <c r="AD28">
        <f t="shared" si="38"/>
        <v>0.14983714133333334</v>
      </c>
      <c r="AE28">
        <f t="shared" si="39"/>
        <v>3.8990914697986092</v>
      </c>
      <c r="AF28">
        <f t="shared" si="40"/>
        <v>3.0052773113106097</v>
      </c>
      <c r="AK28" s="10"/>
      <c r="AM28" s="10"/>
    </row>
    <row r="29" spans="1:55">
      <c r="A29" s="4" t="s">
        <v>16</v>
      </c>
      <c r="B29" s="4">
        <f t="shared" si="41"/>
        <v>4.8730608394430197E-11</v>
      </c>
      <c r="C29" s="4">
        <f t="shared" si="41"/>
        <v>1.3949804431236702E-10</v>
      </c>
      <c r="D29" s="4">
        <f t="shared" si="42"/>
        <v>6.7920997859215904E-9</v>
      </c>
      <c r="E29" s="4">
        <f t="shared" si="42"/>
        <v>1.10827176270003E-8</v>
      </c>
      <c r="F29" s="4">
        <f t="shared" si="43"/>
        <v>142.92830251595998</v>
      </c>
      <c r="H29">
        <v>2000</v>
      </c>
      <c r="I29">
        <v>2</v>
      </c>
      <c r="J29">
        <f t="shared" si="21"/>
        <v>16000000000</v>
      </c>
      <c r="K29">
        <v>225001979</v>
      </c>
      <c r="L29">
        <f t="shared" si="32"/>
        <v>1800015832</v>
      </c>
      <c r="M29" s="10">
        <f t="shared" si="33"/>
        <v>96</v>
      </c>
      <c r="N29">
        <f t="shared" si="22"/>
        <v>5242880</v>
      </c>
      <c r="O29">
        <f t="shared" si="23"/>
        <v>1321.9783155054649</v>
      </c>
      <c r="P29" s="10">
        <f t="shared" ref="P29:P31" si="44">J29/L29</f>
        <v>8.8888107068604931</v>
      </c>
      <c r="Q29" s="10">
        <f t="shared" si="35"/>
        <v>1321.9783155054649</v>
      </c>
      <c r="R29">
        <f t="shared" si="24"/>
        <v>795.89822084935292</v>
      </c>
      <c r="S29" s="10">
        <f t="shared" si="25"/>
        <v>660.98915775273247</v>
      </c>
      <c r="T29" s="1">
        <f t="shared" si="26"/>
        <v>76.474281701946239</v>
      </c>
      <c r="U29" s="1">
        <f t="shared" si="36"/>
        <v>24.263766200178047</v>
      </c>
      <c r="V29">
        <f t="shared" si="27"/>
        <v>100.73804790212429</v>
      </c>
      <c r="W29">
        <f t="shared" si="28"/>
        <v>76.474281701946239</v>
      </c>
      <c r="X29" s="1">
        <f t="shared" si="29"/>
        <v>0</v>
      </c>
      <c r="Y29" s="1">
        <f t="shared" si="37"/>
        <v>1011.1688855898765</v>
      </c>
      <c r="Z29" s="1">
        <f t="shared" si="30"/>
        <v>27491.760115478824</v>
      </c>
      <c r="AA29">
        <f t="shared" si="31"/>
        <v>28502.9290010687</v>
      </c>
      <c r="AB29">
        <v>110.77880859375</v>
      </c>
      <c r="AC29">
        <v>28257.117638229676</v>
      </c>
      <c r="AD29">
        <f t="shared" si="38"/>
        <v>0.14443195592286501</v>
      </c>
      <c r="AE29">
        <f t="shared" si="39"/>
        <v>9.0637919102807487</v>
      </c>
      <c r="AF29">
        <f t="shared" si="40"/>
        <v>0.86990954274281751</v>
      </c>
      <c r="AK29" s="10"/>
      <c r="AM29" s="10"/>
    </row>
    <row r="30" spans="1:55">
      <c r="A30" s="4" t="s">
        <v>15</v>
      </c>
      <c r="B30" s="4">
        <f t="shared" si="41"/>
        <v>3.7386149505578897E-11</v>
      </c>
      <c r="C30" s="4">
        <f t="shared" si="41"/>
        <v>2.4427742353264701E-10</v>
      </c>
      <c r="D30" s="4">
        <f t="shared" si="42"/>
        <v>0</v>
      </c>
      <c r="E30" s="4">
        <f t="shared" si="42"/>
        <v>1.08366049359982E-8</v>
      </c>
      <c r="F30" s="4">
        <f t="shared" si="43"/>
        <v>247.70552780949998</v>
      </c>
      <c r="H30">
        <v>2100</v>
      </c>
      <c r="I30">
        <v>2</v>
      </c>
      <c r="J30">
        <f t="shared" si="21"/>
        <v>18522000000</v>
      </c>
      <c r="K30">
        <v>311932339</v>
      </c>
      <c r="L30">
        <f t="shared" si="32"/>
        <v>2495458712</v>
      </c>
      <c r="M30" s="10">
        <f t="shared" si="33"/>
        <v>105.84</v>
      </c>
      <c r="N30">
        <f t="shared" si="22"/>
        <v>5242880</v>
      </c>
      <c r="O30">
        <f t="shared" si="23"/>
        <v>1321.9783155054649</v>
      </c>
      <c r="P30" s="10">
        <f t="shared" si="44"/>
        <v>7.422282689323854</v>
      </c>
      <c r="Q30" s="10">
        <f t="shared" si="35"/>
        <v>1321.9783155054649</v>
      </c>
      <c r="R30">
        <f t="shared" si="24"/>
        <v>811.27178684398143</v>
      </c>
      <c r="S30" s="10">
        <f t="shared" si="25"/>
        <v>660.98915775273247</v>
      </c>
      <c r="T30" s="1">
        <f t="shared" si="26"/>
        <v>88.528540355215512</v>
      </c>
      <c r="U30" s="1">
        <f t="shared" si="36"/>
        <v>33.638163439312152</v>
      </c>
      <c r="V30">
        <f t="shared" si="27"/>
        <v>122.16670379452766</v>
      </c>
      <c r="W30">
        <f t="shared" si="28"/>
        <v>88.528540355215512</v>
      </c>
      <c r="X30" s="1">
        <f t="shared" si="29"/>
        <v>0</v>
      </c>
      <c r="Y30" s="1">
        <f t="shared" si="37"/>
        <v>1401.8377838626636</v>
      </c>
      <c r="Z30" s="1">
        <f t="shared" si="30"/>
        <v>32717.466583710338</v>
      </c>
      <c r="AA30">
        <f t="shared" si="31"/>
        <v>34119.304367573</v>
      </c>
      <c r="AB30">
        <v>131.8359375</v>
      </c>
      <c r="AC30">
        <v>33555.841619282226</v>
      </c>
      <c r="AD30">
        <f t="shared" si="38"/>
        <v>0.1404928</v>
      </c>
      <c r="AE30">
        <f t="shared" si="39"/>
        <v>7.3342928254842024</v>
      </c>
      <c r="AF30">
        <f t="shared" si="40"/>
        <v>1.6791793055996287</v>
      </c>
      <c r="AK30" s="10"/>
      <c r="AM30" s="10"/>
    </row>
    <row r="31" spans="1:55">
      <c r="A31" s="4" t="s">
        <v>18</v>
      </c>
      <c r="B31" s="4">
        <f t="shared" si="41"/>
        <v>0</v>
      </c>
      <c r="C31" s="4">
        <f t="shared" si="41"/>
        <v>2.3114053397638601E-10</v>
      </c>
      <c r="D31" s="4">
        <f t="shared" si="42"/>
        <v>0</v>
      </c>
      <c r="E31" s="4">
        <f t="shared" si="42"/>
        <v>1.4218605989714601E-8</v>
      </c>
      <c r="F31" s="4">
        <f t="shared" si="43"/>
        <v>219.19468144358001</v>
      </c>
      <c r="H31">
        <v>2200</v>
      </c>
      <c r="I31">
        <v>2</v>
      </c>
      <c r="J31">
        <f t="shared" si="21"/>
        <v>21296000000</v>
      </c>
      <c r="K31">
        <v>325919839</v>
      </c>
      <c r="L31">
        <f t="shared" si="32"/>
        <v>2607358712</v>
      </c>
      <c r="M31" s="10">
        <f t="shared" si="33"/>
        <v>116.16</v>
      </c>
      <c r="N31">
        <f t="shared" si="22"/>
        <v>5242880</v>
      </c>
      <c r="O31">
        <f t="shared" si="23"/>
        <v>1321.9783155054649</v>
      </c>
      <c r="P31" s="10">
        <f t="shared" si="44"/>
        <v>8.1676525374081326</v>
      </c>
      <c r="Q31" s="10">
        <f t="shared" si="35"/>
        <v>1321.9783155054649</v>
      </c>
      <c r="R31">
        <f t="shared" si="24"/>
        <v>825.77234541962923</v>
      </c>
      <c r="S31" s="10">
        <f t="shared" si="25"/>
        <v>660.98915775273247</v>
      </c>
      <c r="T31" s="1">
        <f t="shared" si="26"/>
        <v>101.78726894529044</v>
      </c>
      <c r="U31" s="1">
        <f t="shared" si="36"/>
        <v>35.146547637679539</v>
      </c>
      <c r="V31">
        <f t="shared" si="27"/>
        <v>136.93381658296997</v>
      </c>
      <c r="W31">
        <f t="shared" si="28"/>
        <v>101.78726894529044</v>
      </c>
      <c r="X31" s="1">
        <f t="shared" si="29"/>
        <v>0</v>
      </c>
      <c r="Y31" s="1">
        <f t="shared" si="37"/>
        <v>1464.6982300242878</v>
      </c>
      <c r="Z31" s="1">
        <f t="shared" si="30"/>
        <v>38397.582310048936</v>
      </c>
      <c r="AA31">
        <f t="shared" si="31"/>
        <v>39862.280540073225</v>
      </c>
      <c r="AB31">
        <v>154.72412109375</v>
      </c>
      <c r="AC31">
        <v>39304.568481445312</v>
      </c>
      <c r="AD31">
        <f t="shared" si="38"/>
        <v>0.13763852623274161</v>
      </c>
      <c r="AE31">
        <f t="shared" si="39"/>
        <v>11.498080832529391</v>
      </c>
      <c r="AF31">
        <f t="shared" si="40"/>
        <v>1.4189497052771212</v>
      </c>
      <c r="AK31" s="10"/>
      <c r="AM31" s="10"/>
    </row>
    <row r="32" spans="1:55">
      <c r="A32" s="4" t="s">
        <v>17</v>
      </c>
      <c r="B32" s="4">
        <f t="shared" si="41"/>
        <v>0</v>
      </c>
      <c r="C32" s="4">
        <f t="shared" si="41"/>
        <v>2.6721293540964201E-10</v>
      </c>
      <c r="D32" s="4">
        <f t="shared" si="42"/>
        <v>0</v>
      </c>
      <c r="E32" s="4">
        <f t="shared" si="42"/>
        <v>1.49022395307192E-8</v>
      </c>
      <c r="F32" s="4">
        <f t="shared" si="43"/>
        <v>218.16193131140801</v>
      </c>
      <c r="H32">
        <v>2300</v>
      </c>
      <c r="I32">
        <v>2</v>
      </c>
      <c r="J32">
        <f t="shared" si="21"/>
        <v>24334000000</v>
      </c>
      <c r="K32" s="6">
        <v>373644006.54166698</v>
      </c>
      <c r="L32">
        <f>K32*8</f>
        <v>2989152052.3333359</v>
      </c>
      <c r="M32" s="10">
        <f t="shared" si="33"/>
        <v>126.96</v>
      </c>
      <c r="N32">
        <f t="shared" si="22"/>
        <v>5242880</v>
      </c>
      <c r="O32">
        <f t="shared" si="23"/>
        <v>1321.9783155054649</v>
      </c>
      <c r="P32" s="10">
        <f>J32/L32</f>
        <v>8.1407702164247038</v>
      </c>
      <c r="Q32" s="10">
        <f t="shared" si="35"/>
        <v>1321.9783155054649</v>
      </c>
      <c r="R32">
        <f t="shared" si="24"/>
        <v>839.47220574075845</v>
      </c>
      <c r="S32" s="10">
        <f t="shared" si="25"/>
        <v>660.98915775273247</v>
      </c>
      <c r="T32" s="1">
        <f t="shared" si="26"/>
        <v>116.30782318344748</v>
      </c>
      <c r="U32" s="1">
        <f t="shared" si="36"/>
        <v>40.293027008552684</v>
      </c>
      <c r="V32">
        <f t="shared" si="27"/>
        <v>156.60085019200017</v>
      </c>
      <c r="W32">
        <f t="shared" si="28"/>
        <v>116.30782318344748</v>
      </c>
      <c r="X32" s="1">
        <f t="shared" si="29"/>
        <v>0</v>
      </c>
      <c r="Y32" s="1">
        <f t="shared" si="37"/>
        <v>1679.1727583074899</v>
      </c>
      <c r="Z32" s="1">
        <f t="shared" si="30"/>
        <v>40366.689095179652</v>
      </c>
      <c r="AA32">
        <f t="shared" si="31"/>
        <v>42045.861853487142</v>
      </c>
      <c r="AB32">
        <v>162.65869140625</v>
      </c>
      <c r="AC32">
        <v>41925.160480481303</v>
      </c>
      <c r="AD32">
        <f t="shared" si="38"/>
        <v>0.14960159699812384</v>
      </c>
      <c r="AE32">
        <f t="shared" si="39"/>
        <v>3.7242653078525056</v>
      </c>
      <c r="AF32">
        <f t="shared" si="40"/>
        <v>0.28789722358256115</v>
      </c>
      <c r="AK32" s="10"/>
      <c r="AM32" s="10"/>
    </row>
    <row r="33" spans="1:39">
      <c r="H33">
        <v>2400</v>
      </c>
      <c r="I33">
        <v>2</v>
      </c>
      <c r="J33">
        <f t="shared" si="21"/>
        <v>27648000000</v>
      </c>
      <c r="K33">
        <v>418936688.19999999</v>
      </c>
      <c r="L33">
        <f t="shared" si="32"/>
        <v>3351493505.5999999</v>
      </c>
      <c r="M33" s="10">
        <f t="shared" si="33"/>
        <v>138.24</v>
      </c>
      <c r="N33">
        <f t="shared" si="22"/>
        <v>5242880</v>
      </c>
      <c r="O33">
        <f t="shared" si="23"/>
        <v>1321.9783155054649</v>
      </c>
      <c r="P33" s="10">
        <f t="shared" ref="P33" si="45">J33/L33</f>
        <v>8.2494565344683028</v>
      </c>
      <c r="Q33" s="10">
        <f t="shared" si="35"/>
        <v>1321.9783155054649</v>
      </c>
      <c r="R33">
        <f t="shared" si="24"/>
        <v>852.43590592553983</v>
      </c>
      <c r="S33" s="10">
        <f t="shared" si="25"/>
        <v>660.98915775273247</v>
      </c>
      <c r="T33" s="1">
        <f t="shared" si="26"/>
        <v>132.1475587809631</v>
      </c>
      <c r="U33" s="1">
        <f t="shared" si="36"/>
        <v>45.177299774601934</v>
      </c>
      <c r="V33">
        <f t="shared" si="27"/>
        <v>177.32485855556502</v>
      </c>
      <c r="W33">
        <f t="shared" si="28"/>
        <v>132.1475587809631</v>
      </c>
      <c r="X33" s="1">
        <f t="shared" si="29"/>
        <v>0</v>
      </c>
      <c r="Y33" s="1">
        <f t="shared" si="37"/>
        <v>1882.7200810527429</v>
      </c>
      <c r="Z33" s="1">
        <f t="shared" si="30"/>
        <v>44456.372418143445</v>
      </c>
      <c r="AA33">
        <f t="shared" si="31"/>
        <v>46339.092499196187</v>
      </c>
      <c r="AB33">
        <v>179.13818359375</v>
      </c>
      <c r="AC33">
        <v>46189.113054243899</v>
      </c>
      <c r="AD33">
        <f t="shared" si="38"/>
        <v>0.15433895468483816</v>
      </c>
      <c r="AE33">
        <f t="shared" si="39"/>
        <v>1.012249316034848</v>
      </c>
      <c r="AF33">
        <f t="shared" si="40"/>
        <v>0.32470734992498085</v>
      </c>
      <c r="AK33" s="10"/>
      <c r="AM33" s="10"/>
    </row>
    <row r="34" spans="1:39">
      <c r="A34" s="1"/>
      <c r="B34" t="s">
        <v>25</v>
      </c>
      <c r="C34" t="s">
        <v>85</v>
      </c>
      <c r="H34">
        <v>2500</v>
      </c>
      <c r="I34">
        <v>2</v>
      </c>
      <c r="J34">
        <f t="shared" si="21"/>
        <v>31250000000</v>
      </c>
      <c r="K34" s="6">
        <v>464229369.858334</v>
      </c>
      <c r="L34">
        <f>K34*8</f>
        <v>3713834958.866672</v>
      </c>
      <c r="M34" s="10">
        <f t="shared" si="33"/>
        <v>150</v>
      </c>
      <c r="N34">
        <f t="shared" si="22"/>
        <v>5242880</v>
      </c>
      <c r="O34">
        <f t="shared" si="23"/>
        <v>1321.9783155054649</v>
      </c>
      <c r="P34" s="10">
        <f>J34/L34</f>
        <v>8.4144826967583857</v>
      </c>
      <c r="Q34" s="10">
        <f t="shared" si="35"/>
        <v>1321.9783155054649</v>
      </c>
      <c r="R34">
        <f t="shared" si="24"/>
        <v>864.72122967201506</v>
      </c>
      <c r="S34" s="10">
        <f t="shared" si="25"/>
        <v>660.98915775273247</v>
      </c>
      <c r="T34" s="1">
        <f t="shared" si="26"/>
        <v>149.36383144911375</v>
      </c>
      <c r="U34" s="1">
        <f t="shared" si="36"/>
        <v>50.061572540651291</v>
      </c>
      <c r="V34">
        <f t="shared" si="27"/>
        <v>199.42540398976504</v>
      </c>
      <c r="W34">
        <f t="shared" si="28"/>
        <v>149.36383144911375</v>
      </c>
      <c r="X34" s="1">
        <f t="shared" si="29"/>
        <v>0</v>
      </c>
      <c r="Y34" s="1">
        <f t="shared" si="37"/>
        <v>2086.2674037980005</v>
      </c>
      <c r="Z34" s="1">
        <f t="shared" si="30"/>
        <v>48546.055741107237</v>
      </c>
      <c r="AA34">
        <f t="shared" si="31"/>
        <v>50632.32314490524</v>
      </c>
      <c r="AB34">
        <v>195.61767578125</v>
      </c>
      <c r="AC34">
        <v>50453.065628006501</v>
      </c>
      <c r="AD34">
        <f t="shared" si="38"/>
        <v>0.15975039001560062</v>
      </c>
      <c r="AE34">
        <f t="shared" si="39"/>
        <v>1.9465154124277844</v>
      </c>
      <c r="AF34">
        <f t="shared" si="40"/>
        <v>0.35529558941059236</v>
      </c>
      <c r="AK34" s="10"/>
      <c r="AM34" s="10"/>
    </row>
    <row r="35" spans="1:39">
      <c r="A35" s="1" t="s">
        <v>84</v>
      </c>
      <c r="B35" s="4">
        <f>1/B27/1000000000</f>
        <v>272.58864868633094</v>
      </c>
      <c r="C35" s="4">
        <f>8/C27/1000000000</f>
        <v>33.944217694905497</v>
      </c>
      <c r="H35">
        <v>2600</v>
      </c>
      <c r="I35">
        <v>2</v>
      </c>
      <c r="J35">
        <f t="shared" si="21"/>
        <v>35152000000</v>
      </c>
      <c r="K35">
        <v>509522051.51666701</v>
      </c>
      <c r="L35">
        <f t="shared" si="32"/>
        <v>4076176412.1333361</v>
      </c>
      <c r="M35" s="10">
        <f t="shared" si="33"/>
        <v>162.24</v>
      </c>
      <c r="N35">
        <f t="shared" si="22"/>
        <v>5242880</v>
      </c>
      <c r="O35">
        <f t="shared" si="23"/>
        <v>1321.9783155054649</v>
      </c>
      <c r="P35" s="10">
        <f t="shared" ref="P35:P38" si="46">J35/L35</f>
        <v>8.6237680722956256</v>
      </c>
      <c r="Q35" s="10">
        <f t="shared" si="35"/>
        <v>1321.9783155054649</v>
      </c>
      <c r="R35">
        <f t="shared" si="24"/>
        <v>876.38006735670331</v>
      </c>
      <c r="S35" s="10">
        <f t="shared" si="25"/>
        <v>660.98915775273247</v>
      </c>
      <c r="T35" s="1">
        <f t="shared" si="26"/>
        <v>168.01399689917588</v>
      </c>
      <c r="U35" s="1">
        <f t="shared" si="36"/>
        <v>54.945845306700534</v>
      </c>
      <c r="V35">
        <f t="shared" si="27"/>
        <v>222.95984220587641</v>
      </c>
      <c r="W35">
        <f t="shared" si="28"/>
        <v>168.01399689917588</v>
      </c>
      <c r="X35" s="1">
        <f t="shared" si="29"/>
        <v>0</v>
      </c>
      <c r="Y35" s="1">
        <f t="shared" si="37"/>
        <v>2289.8147265432535</v>
      </c>
      <c r="Z35" s="1">
        <f t="shared" si="30"/>
        <v>52635.739064071029</v>
      </c>
      <c r="AA35">
        <f t="shared" si="31"/>
        <v>54925.553790614285</v>
      </c>
      <c r="AB35">
        <v>212.09716796875</v>
      </c>
      <c r="AC35">
        <v>54717.018201769097</v>
      </c>
      <c r="AD35">
        <f t="shared" si="38"/>
        <v>0.16573535769784173</v>
      </c>
      <c r="AE35">
        <f t="shared" si="39"/>
        <v>5.1215555309663063</v>
      </c>
      <c r="AF35">
        <f t="shared" si="40"/>
        <v>0.38111650762147392</v>
      </c>
      <c r="AK35" s="10"/>
      <c r="AM35" s="10"/>
    </row>
    <row r="36" spans="1:39">
      <c r="B36" s="4">
        <f t="shared" ref="B36:B40" si="47">1/B28/1000000000</f>
        <v>0.20922066404440395</v>
      </c>
      <c r="C36" s="4">
        <f t="shared" ref="C36:C40" si="48">8/C28/1000000000</f>
        <v>0.59348274860538064</v>
      </c>
      <c r="H36">
        <v>2700</v>
      </c>
      <c r="I36">
        <v>2</v>
      </c>
      <c r="J36">
        <f t="shared" si="21"/>
        <v>39366000000</v>
      </c>
      <c r="K36">
        <v>554814733.17499995</v>
      </c>
      <c r="L36">
        <f t="shared" si="32"/>
        <v>4438517865.3999996</v>
      </c>
      <c r="M36" s="10">
        <f t="shared" si="33"/>
        <v>174.96</v>
      </c>
      <c r="N36">
        <f t="shared" si="22"/>
        <v>5242880</v>
      </c>
      <c r="O36">
        <f t="shared" si="23"/>
        <v>1321.9783155054649</v>
      </c>
      <c r="P36" s="10">
        <f t="shared" si="46"/>
        <v>8.8691768725036617</v>
      </c>
      <c r="Q36" s="10">
        <f t="shared" si="35"/>
        <v>1321.9783155054649</v>
      </c>
      <c r="R36">
        <f t="shared" si="24"/>
        <v>887.4591486742454</v>
      </c>
      <c r="S36" s="10">
        <f t="shared" si="25"/>
        <v>660.98915775273247</v>
      </c>
      <c r="T36" s="1">
        <f t="shared" si="26"/>
        <v>188.15541084242597</v>
      </c>
      <c r="U36" s="1">
        <f t="shared" si="36"/>
        <v>59.830118072749777</v>
      </c>
      <c r="V36">
        <f t="shared" si="27"/>
        <v>247.98552891517573</v>
      </c>
      <c r="W36">
        <f t="shared" si="28"/>
        <v>188.15541084242597</v>
      </c>
      <c r="X36" s="1">
        <f t="shared" si="29"/>
        <v>0</v>
      </c>
      <c r="Y36" s="1">
        <f t="shared" si="37"/>
        <v>2493.3620492885061</v>
      </c>
      <c r="Z36" s="1">
        <f t="shared" si="30"/>
        <v>56725.422387034821</v>
      </c>
      <c r="AA36">
        <f t="shared" si="31"/>
        <v>59218.784436323331</v>
      </c>
      <c r="AB36" s="6">
        <v>228.57666015625</v>
      </c>
      <c r="AC36">
        <v>58980.970775531699</v>
      </c>
      <c r="AD36">
        <f t="shared" si="38"/>
        <v>0.17222230814419226</v>
      </c>
      <c r="AE36">
        <f t="shared" si="39"/>
        <v>8.4911857342119959</v>
      </c>
      <c r="AF36">
        <f t="shared" si="40"/>
        <v>0.4032040464316814</v>
      </c>
      <c r="AK36" s="10"/>
      <c r="AL36" s="1"/>
      <c r="AM36" s="10"/>
    </row>
    <row r="37" spans="1:39">
      <c r="B37" s="4">
        <f t="shared" si="47"/>
        <v>20.520983278228428</v>
      </c>
      <c r="C37" s="4">
        <f t="shared" si="48"/>
        <v>57.348474234421722</v>
      </c>
      <c r="H37">
        <v>2800</v>
      </c>
      <c r="I37">
        <v>2</v>
      </c>
      <c r="J37">
        <f t="shared" si="21"/>
        <v>43904000000</v>
      </c>
      <c r="K37">
        <v>600107414.83333397</v>
      </c>
      <c r="L37">
        <f t="shared" si="32"/>
        <v>4800859318.6666718</v>
      </c>
      <c r="M37" s="10">
        <f t="shared" si="33"/>
        <v>188.16</v>
      </c>
      <c r="N37">
        <f t="shared" si="22"/>
        <v>5242880</v>
      </c>
      <c r="O37">
        <f t="shared" si="23"/>
        <v>1321.9783155054649</v>
      </c>
      <c r="P37" s="10">
        <f t="shared" si="46"/>
        <v>9.1450294803042311</v>
      </c>
      <c r="Q37" s="10">
        <f t="shared" si="35"/>
        <v>1321.9783155054649</v>
      </c>
      <c r="R37">
        <f t="shared" si="24"/>
        <v>898.00066863316192</v>
      </c>
      <c r="S37" s="10">
        <f t="shared" si="25"/>
        <v>660.98915775273247</v>
      </c>
      <c r="T37" s="1">
        <f t="shared" si="26"/>
        <v>209.84542899014048</v>
      </c>
      <c r="U37" s="1">
        <f t="shared" si="36"/>
        <v>64.714390838799133</v>
      </c>
      <c r="V37">
        <f t="shared" si="27"/>
        <v>274.55981982893962</v>
      </c>
      <c r="W37">
        <f t="shared" si="28"/>
        <v>209.84542899014048</v>
      </c>
      <c r="X37" s="1">
        <f t="shared" si="29"/>
        <v>0</v>
      </c>
      <c r="Y37" s="1">
        <f t="shared" si="37"/>
        <v>2696.9093720337637</v>
      </c>
      <c r="Z37" s="1">
        <f t="shared" si="30"/>
        <v>60815.105709998614</v>
      </c>
      <c r="AA37">
        <f t="shared" si="31"/>
        <v>63512.015082032376</v>
      </c>
      <c r="AB37">
        <v>245.05615234375</v>
      </c>
      <c r="AC37">
        <v>63244.923349294302</v>
      </c>
      <c r="AD37">
        <f t="shared" si="38"/>
        <v>0.17915893798256538</v>
      </c>
      <c r="AE37">
        <f t="shared" si="39"/>
        <v>12.039553874902785</v>
      </c>
      <c r="AF37">
        <f t="shared" si="40"/>
        <v>0.42231331558891699</v>
      </c>
      <c r="AK37" s="10"/>
      <c r="AL37" s="1"/>
      <c r="AM37" s="10"/>
    </row>
    <row r="38" spans="1:39">
      <c r="B38" s="4">
        <f t="shared" si="47"/>
        <v>26.747873563464363</v>
      </c>
      <c r="C38" s="4">
        <f t="shared" si="48"/>
        <v>32.749649494034479</v>
      </c>
      <c r="H38">
        <v>2900</v>
      </c>
      <c r="I38">
        <v>2</v>
      </c>
      <c r="J38">
        <f t="shared" si="21"/>
        <v>48778000000</v>
      </c>
      <c r="K38">
        <v>645400096.49166703</v>
      </c>
      <c r="L38">
        <f t="shared" si="32"/>
        <v>5163200771.9333363</v>
      </c>
      <c r="M38" s="10">
        <f t="shared" si="33"/>
        <v>201.84</v>
      </c>
      <c r="N38">
        <f t="shared" si="22"/>
        <v>5242880</v>
      </c>
      <c r="O38">
        <f t="shared" si="23"/>
        <v>1321.9783155054649</v>
      </c>
      <c r="P38" s="10">
        <f t="shared" si="46"/>
        <v>9.4472406080260374</v>
      </c>
      <c r="Q38" s="10">
        <f t="shared" si="35"/>
        <v>1321.9783155054649</v>
      </c>
      <c r="R38">
        <f t="shared" si="24"/>
        <v>908.04282458917953</v>
      </c>
      <c r="S38" s="10">
        <f t="shared" si="25"/>
        <v>660.98915775273247</v>
      </c>
      <c r="T38" s="1">
        <f t="shared" si="26"/>
        <v>233.14140705359586</v>
      </c>
      <c r="U38" s="1">
        <f t="shared" si="36"/>
        <v>69.598663604848383</v>
      </c>
      <c r="V38">
        <f t="shared" si="27"/>
        <v>302.74007065844421</v>
      </c>
      <c r="W38">
        <f t="shared" si="28"/>
        <v>233.14140705359586</v>
      </c>
      <c r="X38" s="1">
        <f t="shared" si="29"/>
        <v>0</v>
      </c>
      <c r="Y38" s="1">
        <f t="shared" si="37"/>
        <v>2900.4566947790167</v>
      </c>
      <c r="Z38" s="1">
        <f t="shared" si="30"/>
        <v>64904.789032962406</v>
      </c>
      <c r="AA38">
        <f t="shared" si="31"/>
        <v>67805.245727741421</v>
      </c>
      <c r="AB38">
        <v>261.53564453125</v>
      </c>
      <c r="AC38">
        <v>67508.875923056898</v>
      </c>
      <c r="AD38">
        <f t="shared" si="38"/>
        <v>0.18650612648774795</v>
      </c>
      <c r="AE38">
        <f t="shared" si="39"/>
        <v>15.75480321278763</v>
      </c>
      <c r="AF38">
        <f t="shared" si="40"/>
        <v>0.43900864979934007</v>
      </c>
      <c r="AK38" s="10"/>
      <c r="AL38" s="1"/>
      <c r="AM38" s="10"/>
    </row>
    <row r="39" spans="1:39">
      <c r="B39" s="4" t="e">
        <f t="shared" si="47"/>
        <v>#DIV/0!</v>
      </c>
      <c r="C39" s="4">
        <f t="shared" si="48"/>
        <v>34.610978275308923</v>
      </c>
      <c r="H39">
        <v>3000</v>
      </c>
      <c r="I39">
        <v>2</v>
      </c>
      <c r="J39">
        <f t="shared" si="21"/>
        <v>54000000000</v>
      </c>
      <c r="K39">
        <v>690692778.14999998</v>
      </c>
      <c r="L39">
        <f>K39*8</f>
        <v>5525542225.1999998</v>
      </c>
      <c r="M39" s="10">
        <f t="shared" si="33"/>
        <v>216</v>
      </c>
      <c r="N39">
        <f t="shared" si="22"/>
        <v>5242880</v>
      </c>
      <c r="O39">
        <f t="shared" si="23"/>
        <v>1321.9783155054649</v>
      </c>
      <c r="P39" s="10">
        <f>J39/L39</f>
        <v>9.7727965508480832</v>
      </c>
      <c r="Q39" s="10">
        <f t="shared" si="35"/>
        <v>1321.9783155054649</v>
      </c>
      <c r="R39">
        <f t="shared" si="24"/>
        <v>917.62027872473709</v>
      </c>
      <c r="S39" s="10">
        <f t="shared" si="25"/>
        <v>660.98915775273247</v>
      </c>
      <c r="T39" s="1">
        <f t="shared" si="26"/>
        <v>258.10070074406855</v>
      </c>
      <c r="U39" s="1">
        <f t="shared" si="36"/>
        <v>74.482936370897619</v>
      </c>
      <c r="V39">
        <f t="shared" si="27"/>
        <v>332.58363711496617</v>
      </c>
      <c r="W39">
        <f t="shared" si="28"/>
        <v>258.10070074406855</v>
      </c>
      <c r="X39" s="1">
        <f t="shared" si="29"/>
        <v>0</v>
      </c>
      <c r="Y39" s="1">
        <f t="shared" si="37"/>
        <v>3104.0040175242693</v>
      </c>
      <c r="Z39" s="1">
        <f t="shared" si="30"/>
        <v>68994.472355926191</v>
      </c>
      <c r="AA39">
        <f t="shared" si="31"/>
        <v>72098.476373450467</v>
      </c>
      <c r="AB39">
        <v>278.01513671875</v>
      </c>
      <c r="AC39">
        <v>71772.828496819493</v>
      </c>
      <c r="AD39">
        <f t="shared" si="38"/>
        <v>0.19423402854006586</v>
      </c>
      <c r="AE39">
        <f t="shared" si="39"/>
        <v>19.627888265457862</v>
      </c>
      <c r="AF39">
        <f t="shared" si="40"/>
        <v>0.4537202775078098</v>
      </c>
      <c r="AK39" s="10"/>
      <c r="AM39" s="10"/>
    </row>
    <row r="40" spans="1:39">
      <c r="A40" s="1"/>
      <c r="B40" s="4" t="e">
        <f t="shared" si="47"/>
        <v>#DIV/0!</v>
      </c>
      <c r="C40" s="4">
        <f t="shared" si="48"/>
        <v>29.938670400577212</v>
      </c>
      <c r="AK40" s="10"/>
      <c r="AM40" s="10"/>
    </row>
    <row r="41" spans="1:39">
      <c r="G41" s="4" t="s">
        <v>47</v>
      </c>
      <c r="H41" s="4"/>
      <c r="M41" s="9"/>
      <c r="N41" s="9"/>
      <c r="AK41" s="10"/>
      <c r="AM41" s="10"/>
    </row>
    <row r="42" spans="1:39">
      <c r="G42" t="s">
        <v>32</v>
      </c>
      <c r="I42" t="s">
        <v>33</v>
      </c>
      <c r="J42" t="s">
        <v>75</v>
      </c>
      <c r="K42" t="s">
        <v>63</v>
      </c>
      <c r="L42" t="s">
        <v>61</v>
      </c>
      <c r="M42" t="s">
        <v>68</v>
      </c>
      <c r="N42" t="s">
        <v>62</v>
      </c>
      <c r="O42" s="9" t="s">
        <v>59</v>
      </c>
      <c r="P42" t="s">
        <v>60</v>
      </c>
      <c r="Q42" t="s">
        <v>34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40</v>
      </c>
      <c r="X42" t="s">
        <v>41</v>
      </c>
      <c r="Y42" t="s">
        <v>42</v>
      </c>
      <c r="Z42" t="s">
        <v>43</v>
      </c>
      <c r="AA42" t="s">
        <v>25</v>
      </c>
      <c r="AB42" t="s">
        <v>44</v>
      </c>
      <c r="AC42" t="s">
        <v>77</v>
      </c>
      <c r="AD42" t="s">
        <v>45</v>
      </c>
      <c r="AK42" s="10"/>
      <c r="AM42" s="10"/>
    </row>
    <row r="43" spans="1:39">
      <c r="G43">
        <v>2500</v>
      </c>
      <c r="I43">
        <f>2*G43^2</f>
        <v>12500000</v>
      </c>
      <c r="J43" s="3">
        <v>41498102.369999997</v>
      </c>
      <c r="K43" s="3">
        <f>J43/8</f>
        <v>5187262.7962499997</v>
      </c>
      <c r="L43" s="10">
        <f>(G43^2+2*G43)*8/1000000</f>
        <v>50.04</v>
      </c>
      <c r="M43" s="10">
        <f t="shared" ref="M43:M65" si="49">G43/2^17</f>
        <v>1.9073486328125E-2</v>
      </c>
      <c r="N43">
        <f>40*2^20/8</f>
        <v>5242880</v>
      </c>
      <c r="O43" s="10">
        <f>I43/K43</f>
        <v>2.409748742445931</v>
      </c>
      <c r="P43" s="10">
        <f>2</f>
        <v>2</v>
      </c>
      <c r="Q43" s="1">
        <f t="shared" ref="Q43:Q65" si="50">$B$29*I43</f>
        <v>6.0913260493037746E-4</v>
      </c>
      <c r="R43" s="1">
        <f>$C$29*K43</f>
        <v>7.2361301541117528E-4</v>
      </c>
      <c r="S43">
        <f t="shared" ref="S43:S65" si="51">Q43+R43</f>
        <v>1.3327456203415526E-3</v>
      </c>
      <c r="T43">
        <f t="shared" ref="T43:T65" si="52">MAX(Q43,R43)</f>
        <v>7.2361301541117528E-4</v>
      </c>
      <c r="U43" s="1">
        <f t="shared" ref="U43:U65" si="53">$D$29*I43</f>
        <v>8.490124732401988E-2</v>
      </c>
      <c r="V43" s="1">
        <f>$E$29*K43</f>
        <v>5.7488968827882736E-2</v>
      </c>
      <c r="W43" s="1">
        <f t="shared" ref="W43:W65" si="54">Y43*$F$29</f>
        <v>0.19209563858145021</v>
      </c>
      <c r="X43">
        <f t="shared" ref="X43:X65" si="55">SUM(U43:W43)</f>
        <v>0.33448585473335279</v>
      </c>
      <c r="Y43">
        <v>1.3439999999999999E-3</v>
      </c>
      <c r="Z43">
        <v>0.32956373300000003</v>
      </c>
      <c r="AA43">
        <f>I43/(Y43*1000000000)</f>
        <v>9.3005952380952372</v>
      </c>
      <c r="AB43">
        <f t="shared" ref="AB43:AB65" si="56">ABS(T43-Y43)/ABS(Y43)*100</f>
        <v>46.159745877144694</v>
      </c>
      <c r="AC43">
        <f>ABS(S43-Y43)/ABS(Y43)*100</f>
        <v>0.83737943887256683</v>
      </c>
      <c r="AD43">
        <f t="shared" ref="AD43:AD65" si="57">ABS(X43-Z43)/ABS(Z43)*100</f>
        <v>1.4935265141424916</v>
      </c>
      <c r="AE43">
        <f>AVERAGE(AC44:AC65)</f>
        <v>0.81608235919965189</v>
      </c>
      <c r="AF43">
        <f>AVERAGE(AD44:AD65)</f>
        <v>2.4218373428743183</v>
      </c>
      <c r="AK43" s="10"/>
      <c r="AM43" s="10"/>
    </row>
    <row r="44" spans="1:39">
      <c r="G44">
        <v>3500</v>
      </c>
      <c r="I44">
        <f t="shared" ref="I44:I65" si="58">2*G44^2</f>
        <v>24500000</v>
      </c>
      <c r="J44" s="3">
        <v>107601192.7</v>
      </c>
      <c r="K44" s="3">
        <f t="shared" ref="K44:K65" si="59">J44/8</f>
        <v>13450149.0875</v>
      </c>
      <c r="L44" s="10">
        <f t="shared" ref="L44:L65" si="60">(G44^2+2*G44)*8/1000000</f>
        <v>98.055999999999997</v>
      </c>
      <c r="M44" s="10">
        <f t="shared" si="49"/>
        <v>2.6702880859375E-2</v>
      </c>
      <c r="N44">
        <f t="shared" ref="N44:N65" si="61">40*2^20/8</f>
        <v>5242880</v>
      </c>
      <c r="O44" s="10">
        <f t="shared" ref="O44:O65" si="62">I44/K44</f>
        <v>1.8215411472850709</v>
      </c>
      <c r="P44" s="10">
        <f>2</f>
        <v>2</v>
      </c>
      <c r="Q44" s="1">
        <f t="shared" si="50"/>
        <v>1.1938999056635398E-3</v>
      </c>
      <c r="R44" s="1">
        <f t="shared" ref="R44:R65" si="63">$C$29*K44</f>
        <v>1.8762694934160177E-3</v>
      </c>
      <c r="S44">
        <f t="shared" si="51"/>
        <v>3.0701693990795578E-3</v>
      </c>
      <c r="T44">
        <f t="shared" si="52"/>
        <v>1.8762694934160177E-3</v>
      </c>
      <c r="U44" s="1">
        <f t="shared" si="53"/>
        <v>0.16640644475507896</v>
      </c>
      <c r="V44" s="1">
        <f t="shared" ref="V44:V65" si="64">$E$29*K44</f>
        <v>0.14906420437781825</v>
      </c>
      <c r="W44" s="1">
        <f t="shared" si="54"/>
        <v>0.44650801705985899</v>
      </c>
      <c r="X44">
        <f t="shared" si="55"/>
        <v>0.76197866619275623</v>
      </c>
      <c r="Y44">
        <v>3.124E-3</v>
      </c>
      <c r="Z44">
        <v>0.77612656000000002</v>
      </c>
      <c r="AA44">
        <f t="shared" ref="AA44:AA91" si="65">I44/(Y44*1000000000)</f>
        <v>7.8425096030729833</v>
      </c>
      <c r="AB44">
        <f t="shared" si="56"/>
        <v>39.940157060946937</v>
      </c>
      <c r="AC44">
        <f t="shared" ref="AC44:AC65" si="66">ABS(S44-Y44)/ABS(Y44)*100</f>
        <v>1.7231306312561541</v>
      </c>
      <c r="AD44">
        <f t="shared" si="57"/>
        <v>1.8228848922840359</v>
      </c>
      <c r="AK44" s="10"/>
      <c r="AM44" s="10"/>
    </row>
    <row r="45" spans="1:39">
      <c r="B45" t="s">
        <v>99</v>
      </c>
      <c r="C45" t="s">
        <v>100</v>
      </c>
      <c r="G45">
        <v>4500</v>
      </c>
      <c r="I45">
        <f t="shared" si="58"/>
        <v>40500000</v>
      </c>
      <c r="J45" s="3">
        <v>177003884.80000001</v>
      </c>
      <c r="K45" s="3">
        <f t="shared" si="59"/>
        <v>22125485.600000001</v>
      </c>
      <c r="L45" s="10">
        <f t="shared" si="60"/>
        <v>162.072</v>
      </c>
      <c r="M45" s="10">
        <f t="shared" si="49"/>
        <v>3.4332275390625E-2</v>
      </c>
      <c r="N45">
        <f t="shared" si="61"/>
        <v>5242880</v>
      </c>
      <c r="O45" s="10">
        <f t="shared" si="62"/>
        <v>1.830468299416669</v>
      </c>
      <c r="P45" s="10">
        <f>2</f>
        <v>2</v>
      </c>
      <c r="Q45" s="1">
        <f t="shared" si="50"/>
        <v>1.9735896399744228E-3</v>
      </c>
      <c r="R45" s="1">
        <f t="shared" si="63"/>
        <v>3.0864619706614384E-3</v>
      </c>
      <c r="S45">
        <f t="shared" si="51"/>
        <v>5.0600516106358608E-3</v>
      </c>
      <c r="T45">
        <f t="shared" si="52"/>
        <v>3.0864619706614384E-3</v>
      </c>
      <c r="U45" s="1">
        <f t="shared" si="53"/>
        <v>0.27508004132982439</v>
      </c>
      <c r="V45" s="1">
        <f t="shared" si="64"/>
        <v>0.24521050926506133</v>
      </c>
      <c r="W45" s="1">
        <f t="shared" si="54"/>
        <v>0.73136412397416728</v>
      </c>
      <c r="X45">
        <f t="shared" si="55"/>
        <v>1.2516546745690529</v>
      </c>
      <c r="Y45">
        <v>5.117E-3</v>
      </c>
      <c r="Z45">
        <v>1.10706295</v>
      </c>
      <c r="AA45">
        <f t="shared" si="65"/>
        <v>7.914793824506547</v>
      </c>
      <c r="AB45">
        <f t="shared" si="56"/>
        <v>39.682197172924795</v>
      </c>
      <c r="AC45">
        <f t="shared" si="66"/>
        <v>1.1129253344565031</v>
      </c>
      <c r="AD45">
        <f t="shared" si="57"/>
        <v>13.060840358631179</v>
      </c>
      <c r="AK45" s="10"/>
      <c r="AM45" s="10"/>
    </row>
    <row r="46" spans="1:39">
      <c r="A46" s="4" t="s">
        <v>14</v>
      </c>
      <c r="B46">
        <f>AVERAGE(AF3:AF18)</f>
        <v>1.9402887002586544</v>
      </c>
      <c r="C46">
        <f>AVERAGE(AG3:AG18)</f>
        <v>0.30230394095571617</v>
      </c>
      <c r="G46">
        <v>5500</v>
      </c>
      <c r="I46">
        <f t="shared" si="58"/>
        <v>60500000</v>
      </c>
      <c r="J46" s="3">
        <v>262299575.80000001</v>
      </c>
      <c r="K46" s="3">
        <f t="shared" si="59"/>
        <v>32787446.975000001</v>
      </c>
      <c r="L46" s="10">
        <f t="shared" si="60"/>
        <v>242.08799999999999</v>
      </c>
      <c r="M46" s="10">
        <f t="shared" si="49"/>
        <v>4.1961669921875E-2</v>
      </c>
      <c r="N46">
        <f t="shared" si="61"/>
        <v>5242880</v>
      </c>
      <c r="O46" s="10">
        <f t="shared" si="62"/>
        <v>1.8452183863577563</v>
      </c>
      <c r="P46" s="10">
        <f>2</f>
        <v>2</v>
      </c>
      <c r="Q46" s="1">
        <f t="shared" si="50"/>
        <v>2.948201807863027E-3</v>
      </c>
      <c r="R46" s="1">
        <f t="shared" si="63"/>
        <v>4.5737847310079339E-3</v>
      </c>
      <c r="S46">
        <f t="shared" si="51"/>
        <v>7.5219865388709613E-3</v>
      </c>
      <c r="T46">
        <f t="shared" si="52"/>
        <v>4.5737847310079339E-3</v>
      </c>
      <c r="U46" s="1">
        <f t="shared" si="53"/>
        <v>0.41092203704825619</v>
      </c>
      <c r="V46" s="1">
        <f t="shared" si="64"/>
        <v>0.36337401653417017</v>
      </c>
      <c r="W46" s="1">
        <f t="shared" si="54"/>
        <v>1.1034064954232112</v>
      </c>
      <c r="X46">
        <f t="shared" si="55"/>
        <v>1.8777025490056376</v>
      </c>
      <c r="Y46">
        <v>7.7200000000000003E-3</v>
      </c>
      <c r="Z46">
        <v>1.9037520000000001</v>
      </c>
      <c r="AA46">
        <f t="shared" si="65"/>
        <v>7.8367875647668397</v>
      </c>
      <c r="AB46">
        <f t="shared" si="56"/>
        <v>40.754083795234017</v>
      </c>
      <c r="AC46">
        <f t="shared" si="66"/>
        <v>2.5649412063347015</v>
      </c>
      <c r="AD46">
        <f t="shared" si="57"/>
        <v>1.3683216613488789</v>
      </c>
      <c r="AK46" s="10"/>
      <c r="AM46" s="10"/>
    </row>
    <row r="47" spans="1:39">
      <c r="A47" s="4" t="s">
        <v>13</v>
      </c>
      <c r="B47">
        <f>AVERAGE(AE24:AE39)</f>
        <v>7.1550807313493738</v>
      </c>
      <c r="C47">
        <f>AVERAGE(AF24:AF39)</f>
        <v>1.7509863376174892</v>
      </c>
      <c r="G47">
        <v>6500</v>
      </c>
      <c r="I47">
        <f t="shared" si="58"/>
        <v>84500000</v>
      </c>
      <c r="J47" s="3">
        <v>364624018.60000002</v>
      </c>
      <c r="K47" s="3">
        <f t="shared" si="59"/>
        <v>45578002.325000003</v>
      </c>
      <c r="L47" s="10">
        <f t="shared" si="60"/>
        <v>338.10399999999998</v>
      </c>
      <c r="M47" s="10">
        <f t="shared" si="49"/>
        <v>4.9591064453125E-2</v>
      </c>
      <c r="N47">
        <f t="shared" si="61"/>
        <v>5242880</v>
      </c>
      <c r="O47" s="10">
        <f t="shared" si="62"/>
        <v>1.8539645374859022</v>
      </c>
      <c r="P47" s="10">
        <f>2</f>
        <v>2</v>
      </c>
      <c r="Q47" s="1">
        <f t="shared" si="50"/>
        <v>4.117736409329352E-3</v>
      </c>
      <c r="R47" s="1">
        <f t="shared" si="63"/>
        <v>6.3580421880020171E-3</v>
      </c>
      <c r="S47">
        <f t="shared" si="51"/>
        <v>1.047577859733137E-2</v>
      </c>
      <c r="T47">
        <f t="shared" si="52"/>
        <v>6.3580421880020171E-3</v>
      </c>
      <c r="U47" s="1">
        <f t="shared" si="53"/>
        <v>0.57393243191037435</v>
      </c>
      <c r="V47" s="1">
        <f t="shared" si="64"/>
        <v>0.50512812977073818</v>
      </c>
      <c r="W47" s="1">
        <f t="shared" si="54"/>
        <v>1.5201854255597504</v>
      </c>
      <c r="X47">
        <f t="shared" si="55"/>
        <v>2.5992459872408631</v>
      </c>
      <c r="Y47">
        <v>1.0636E-2</v>
      </c>
      <c r="Z47">
        <v>2.6418642220000002</v>
      </c>
      <c r="AA47">
        <f t="shared" si="65"/>
        <v>7.9447160586686723</v>
      </c>
      <c r="AB47">
        <f t="shared" si="56"/>
        <v>40.221491274896415</v>
      </c>
      <c r="AC47">
        <f t="shared" si="66"/>
        <v>1.506406568904002</v>
      </c>
      <c r="AD47">
        <f t="shared" si="57"/>
        <v>1.6131879301076761</v>
      </c>
      <c r="AK47" s="10"/>
      <c r="AM47" s="10"/>
    </row>
    <row r="48" spans="1:39">
      <c r="A48" s="4" t="s">
        <v>16</v>
      </c>
      <c r="B48">
        <f>AVERAGE(AC43:AC65)</f>
        <v>0.81700831918543082</v>
      </c>
      <c r="C48">
        <f>AVERAGE(AD43:AD65)</f>
        <v>2.3814760024946735</v>
      </c>
      <c r="G48">
        <v>7500</v>
      </c>
      <c r="I48">
        <f t="shared" si="58"/>
        <v>112500000</v>
      </c>
      <c r="J48" s="3">
        <v>483401687.39999998</v>
      </c>
      <c r="K48" s="3">
        <f t="shared" si="59"/>
        <v>60425210.924999997</v>
      </c>
      <c r="L48" s="10">
        <f t="shared" si="60"/>
        <v>450.12</v>
      </c>
      <c r="M48" s="10">
        <f t="shared" si="49"/>
        <v>5.7220458984375E-2</v>
      </c>
      <c r="N48">
        <f t="shared" si="61"/>
        <v>5242880</v>
      </c>
      <c r="O48" s="10">
        <f t="shared" si="62"/>
        <v>1.8618056648513057</v>
      </c>
      <c r="P48" s="10">
        <f>2</f>
        <v>2</v>
      </c>
      <c r="Q48" s="1">
        <f t="shared" si="50"/>
        <v>5.4821934443733972E-3</v>
      </c>
      <c r="R48" s="1">
        <f t="shared" si="63"/>
        <v>8.4291987511997731E-3</v>
      </c>
      <c r="S48">
        <f t="shared" si="51"/>
        <v>1.391139219557317E-2</v>
      </c>
      <c r="T48">
        <f t="shared" si="52"/>
        <v>8.4291987511997731E-3</v>
      </c>
      <c r="U48" s="1">
        <f t="shared" si="53"/>
        <v>0.76411122591617897</v>
      </c>
      <c r="V48" s="1">
        <f t="shared" si="64"/>
        <v>0.66967555023370862</v>
      </c>
      <c r="W48" s="1">
        <f t="shared" si="54"/>
        <v>1.9899907559297108</v>
      </c>
      <c r="X48">
        <f t="shared" si="55"/>
        <v>3.4237775320795985</v>
      </c>
      <c r="Y48">
        <v>1.3923E-2</v>
      </c>
      <c r="Z48">
        <v>3.4679872500000002</v>
      </c>
      <c r="AA48">
        <f t="shared" si="65"/>
        <v>8.0801551389786681</v>
      </c>
      <c r="AB48">
        <f t="shared" si="56"/>
        <v>39.458459016018296</v>
      </c>
      <c r="AC48">
        <f t="shared" si="66"/>
        <v>8.3371431637069976E-2</v>
      </c>
      <c r="AD48">
        <f t="shared" si="57"/>
        <v>1.2747947075180779</v>
      </c>
      <c r="AK48" s="10"/>
      <c r="AM48" s="10"/>
    </row>
    <row r="49" spans="1:39">
      <c r="A49" s="4" t="s">
        <v>15</v>
      </c>
      <c r="B49">
        <f>AVERAGE(AC69:AC91)</f>
        <v>5.3616891904772332</v>
      </c>
      <c r="C49">
        <f>AVERAGE(AD69:AD91)</f>
        <v>0.96272244312801758</v>
      </c>
      <c r="G49">
        <v>8500</v>
      </c>
      <c r="I49">
        <f t="shared" si="58"/>
        <v>144500000</v>
      </c>
      <c r="J49" s="3">
        <v>619952069.60000002</v>
      </c>
      <c r="K49" s="3">
        <f t="shared" si="59"/>
        <v>77494008.700000003</v>
      </c>
      <c r="L49" s="10">
        <f t="shared" si="60"/>
        <v>578.13599999999997</v>
      </c>
      <c r="M49" s="10">
        <f t="shared" si="49"/>
        <v>6.4849853515625E-2</v>
      </c>
      <c r="N49">
        <f t="shared" si="61"/>
        <v>5242880</v>
      </c>
      <c r="O49" s="10">
        <f t="shared" si="62"/>
        <v>1.8646602805050141</v>
      </c>
      <c r="P49" s="10">
        <f>2</f>
        <v>2</v>
      </c>
      <c r="Q49" s="1">
        <f t="shared" si="50"/>
        <v>7.0415729129951633E-3</v>
      </c>
      <c r="R49" s="1">
        <f t="shared" si="63"/>
        <v>1.0810262659575555E-2</v>
      </c>
      <c r="S49">
        <f t="shared" si="51"/>
        <v>1.7851835572570716E-2</v>
      </c>
      <c r="T49">
        <f t="shared" si="52"/>
        <v>1.0810262659575555E-2</v>
      </c>
      <c r="U49" s="1">
        <f t="shared" si="53"/>
        <v>0.98145841906566977</v>
      </c>
      <c r="V49" s="1">
        <f t="shared" si="64"/>
        <v>0.85884421620640461</v>
      </c>
      <c r="W49" s="1">
        <f t="shared" si="54"/>
        <v>2.5388354375909974</v>
      </c>
      <c r="X49">
        <f t="shared" si="55"/>
        <v>4.3791380728630713</v>
      </c>
      <c r="Y49">
        <v>1.7763000000000001E-2</v>
      </c>
      <c r="Z49">
        <v>3.9877935</v>
      </c>
      <c r="AA49">
        <f t="shared" si="65"/>
        <v>8.1348871249225922</v>
      </c>
      <c r="AB49">
        <f t="shared" si="56"/>
        <v>39.141684064766345</v>
      </c>
      <c r="AC49">
        <f t="shared" si="66"/>
        <v>0.50011581698314156</v>
      </c>
      <c r="AD49">
        <f t="shared" si="57"/>
        <v>9.8135616315907868</v>
      </c>
      <c r="AK49" s="10"/>
      <c r="AM49" s="10"/>
    </row>
    <row r="50" spans="1:39">
      <c r="A50" s="4" t="s">
        <v>18</v>
      </c>
      <c r="B50">
        <f>AVERAGE(AA131:AA322)</f>
        <v>31.606216368648415</v>
      </c>
      <c r="C50">
        <f>AVERAGE(AB131:AB322)</f>
        <v>1.7493802390723492</v>
      </c>
      <c r="G50">
        <v>9500</v>
      </c>
      <c r="I50">
        <f t="shared" si="58"/>
        <v>180500000</v>
      </c>
      <c r="J50" s="3">
        <v>771499838.60000002</v>
      </c>
      <c r="K50" s="3">
        <f t="shared" si="59"/>
        <v>96437479.825000003</v>
      </c>
      <c r="L50" s="10">
        <f t="shared" si="60"/>
        <v>722.15200000000004</v>
      </c>
      <c r="M50" s="10">
        <f t="shared" si="49"/>
        <v>7.2479248046875E-2</v>
      </c>
      <c r="N50">
        <f t="shared" si="61"/>
        <v>5242880</v>
      </c>
      <c r="O50" s="10">
        <f t="shared" si="62"/>
        <v>1.8716789398431379</v>
      </c>
      <c r="P50" s="10">
        <f>2</f>
        <v>2</v>
      </c>
      <c r="Q50" s="1">
        <f t="shared" si="50"/>
        <v>8.79587481519465E-3</v>
      </c>
      <c r="R50" s="1">
        <f t="shared" si="63"/>
        <v>1.345283983400085E-2</v>
      </c>
      <c r="S50">
        <f t="shared" si="51"/>
        <v>2.2248714649195499E-2</v>
      </c>
      <c r="T50">
        <f t="shared" si="52"/>
        <v>1.345283983400085E-2</v>
      </c>
      <c r="U50" s="1">
        <f t="shared" si="53"/>
        <v>1.2259740113588471</v>
      </c>
      <c r="V50" s="1">
        <f t="shared" si="64"/>
        <v>1.0687893575600134</v>
      </c>
      <c r="W50" s="1">
        <f t="shared" si="54"/>
        <v>3.160287696930391</v>
      </c>
      <c r="X50">
        <f t="shared" si="55"/>
        <v>5.4550510658492515</v>
      </c>
      <c r="Y50">
        <v>2.2110999999999999E-2</v>
      </c>
      <c r="Z50">
        <v>5.4803341889999997</v>
      </c>
      <c r="AA50">
        <f t="shared" si="65"/>
        <v>8.1633576048120844</v>
      </c>
      <c r="AB50">
        <f t="shared" si="56"/>
        <v>39.157705060825606</v>
      </c>
      <c r="AC50">
        <f t="shared" si="66"/>
        <v>0.62283320155352562</v>
      </c>
      <c r="AD50">
        <f t="shared" si="57"/>
        <v>0.46134272616980027</v>
      </c>
      <c r="AK50" s="10"/>
      <c r="AM50" s="10"/>
    </row>
    <row r="51" spans="1:39">
      <c r="A51" s="4" t="s">
        <v>17</v>
      </c>
      <c r="B51">
        <f>AVERAGE(AA375:AA602)</f>
        <v>43.671225350803589</v>
      </c>
      <c r="C51">
        <f>AVERAGE(AB375:AB602)</f>
        <v>2.2618121246277454</v>
      </c>
      <c r="G51">
        <v>10500</v>
      </c>
      <c r="I51">
        <f t="shared" si="58"/>
        <v>220500000</v>
      </c>
      <c r="J51" s="3">
        <v>940169429.20000005</v>
      </c>
      <c r="K51" s="3">
        <f t="shared" si="59"/>
        <v>117521178.65000001</v>
      </c>
      <c r="L51" s="10">
        <f t="shared" si="60"/>
        <v>882.16800000000001</v>
      </c>
      <c r="M51" s="10">
        <f t="shared" si="49"/>
        <v>8.0108642578125E-2</v>
      </c>
      <c r="N51">
        <f t="shared" si="61"/>
        <v>5242880</v>
      </c>
      <c r="O51" s="10">
        <f t="shared" si="62"/>
        <v>1.8762575608324192</v>
      </c>
      <c r="P51" s="10">
        <f>2</f>
        <v>2</v>
      </c>
      <c r="Q51" s="1">
        <f t="shared" si="50"/>
        <v>1.0745099150971859E-2</v>
      </c>
      <c r="R51" s="1">
        <f t="shared" si="63"/>
        <v>1.6393974586959303E-2</v>
      </c>
      <c r="S51">
        <f t="shared" si="51"/>
        <v>2.713907373793116E-2</v>
      </c>
      <c r="T51">
        <f t="shared" si="52"/>
        <v>1.6393974586959303E-2</v>
      </c>
      <c r="U51" s="1">
        <f t="shared" si="53"/>
        <v>1.4976580027957107</v>
      </c>
      <c r="V51" s="1">
        <f t="shared" si="64"/>
        <v>1.3024540381702063</v>
      </c>
      <c r="W51" s="1">
        <f t="shared" si="54"/>
        <v>3.8524894660151854</v>
      </c>
      <c r="X51">
        <f t="shared" si="55"/>
        <v>6.6526015069811031</v>
      </c>
      <c r="Y51">
        <v>2.6953999999999999E-2</v>
      </c>
      <c r="Z51">
        <v>6.7003151670000003</v>
      </c>
      <c r="AA51">
        <f t="shared" si="65"/>
        <v>8.1806039919863469</v>
      </c>
      <c r="AB51">
        <f t="shared" si="56"/>
        <v>39.177952856869844</v>
      </c>
      <c r="AC51">
        <f t="shared" si="66"/>
        <v>0.68662809947006564</v>
      </c>
      <c r="AD51">
        <f t="shared" si="57"/>
        <v>0.71211068180633852</v>
      </c>
      <c r="AK51" s="10"/>
      <c r="AM51" s="10"/>
    </row>
    <row r="52" spans="1:39">
      <c r="G52">
        <v>11500</v>
      </c>
      <c r="I52">
        <f t="shared" si="58"/>
        <v>264500000</v>
      </c>
      <c r="J52" s="3">
        <v>1132250846</v>
      </c>
      <c r="K52" s="3">
        <f t="shared" si="59"/>
        <v>141531355.75</v>
      </c>
      <c r="L52" s="10">
        <f t="shared" si="60"/>
        <v>1058.184</v>
      </c>
      <c r="M52" s="10">
        <f t="shared" si="49"/>
        <v>8.7738037109375E-2</v>
      </c>
      <c r="N52">
        <f t="shared" si="61"/>
        <v>5242880</v>
      </c>
      <c r="O52" s="10">
        <f t="shared" si="62"/>
        <v>1.8688438233235818</v>
      </c>
      <c r="P52" s="10">
        <f>2</f>
        <v>2</v>
      </c>
      <c r="Q52" s="1">
        <f t="shared" si="50"/>
        <v>1.2889245920326788E-2</v>
      </c>
      <c r="R52" s="1">
        <f t="shared" si="63"/>
        <v>1.974334733600288E-2</v>
      </c>
      <c r="S52">
        <f t="shared" si="51"/>
        <v>3.2632593256329667E-2</v>
      </c>
      <c r="T52">
        <f t="shared" si="52"/>
        <v>1.974334733600288E-2</v>
      </c>
      <c r="U52" s="1">
        <f t="shared" si="53"/>
        <v>1.7965103933762607</v>
      </c>
      <c r="V52" s="1">
        <f t="shared" si="64"/>
        <v>1.5685520511437754</v>
      </c>
      <c r="W52" s="1">
        <f t="shared" si="54"/>
        <v>4.6728979224567961</v>
      </c>
      <c r="X52">
        <f t="shared" si="55"/>
        <v>8.0379603669768329</v>
      </c>
      <c r="Y52">
        <v>3.2694000000000001E-2</v>
      </c>
      <c r="Z52">
        <v>8.1148687600000002</v>
      </c>
      <c r="AA52">
        <f t="shared" si="65"/>
        <v>8.0901694500519969</v>
      </c>
      <c r="AB52">
        <f t="shared" si="56"/>
        <v>39.611710601324774</v>
      </c>
      <c r="AC52">
        <f t="shared" si="66"/>
        <v>0.18782266981811221</v>
      </c>
      <c r="AD52">
        <f t="shared" si="57"/>
        <v>0.94774660315230186</v>
      </c>
      <c r="AK52" s="10"/>
      <c r="AM52" s="10"/>
    </row>
    <row r="53" spans="1:39">
      <c r="G53">
        <v>12500</v>
      </c>
      <c r="I53">
        <f t="shared" si="58"/>
        <v>312500000</v>
      </c>
      <c r="J53" s="3">
        <v>1330818035</v>
      </c>
      <c r="K53" s="3">
        <f t="shared" si="59"/>
        <v>166352254.375</v>
      </c>
      <c r="L53" s="10">
        <f t="shared" si="60"/>
        <v>1250.2</v>
      </c>
      <c r="M53" s="10">
        <f t="shared" si="49"/>
        <v>9.5367431640625E-2</v>
      </c>
      <c r="N53">
        <f t="shared" si="61"/>
        <v>5242880</v>
      </c>
      <c r="O53" s="10">
        <f t="shared" si="62"/>
        <v>1.8785438236114678</v>
      </c>
      <c r="P53" s="10">
        <f>2</f>
        <v>2</v>
      </c>
      <c r="Q53" s="1">
        <f t="shared" si="50"/>
        <v>1.5228315123259437E-2</v>
      </c>
      <c r="R53" s="1">
        <f t="shared" si="63"/>
        <v>2.3205814152265899E-2</v>
      </c>
      <c r="S53">
        <f t="shared" si="51"/>
        <v>3.8434129275525336E-2</v>
      </c>
      <c r="T53">
        <f t="shared" si="52"/>
        <v>2.3205814152265899E-2</v>
      </c>
      <c r="U53" s="1">
        <f t="shared" si="53"/>
        <v>2.1225311831004969</v>
      </c>
      <c r="V53" s="1">
        <f t="shared" si="64"/>
        <v>1.8436350618530504</v>
      </c>
      <c r="W53" s="1">
        <f t="shared" si="54"/>
        <v>5.4397082654549216</v>
      </c>
      <c r="X53">
        <f t="shared" si="55"/>
        <v>9.40587451040847</v>
      </c>
      <c r="Y53">
        <v>3.8059000000000003E-2</v>
      </c>
      <c r="Z53">
        <v>8.9971475999999999</v>
      </c>
      <c r="AA53">
        <f t="shared" si="65"/>
        <v>8.2109356525394777</v>
      </c>
      <c r="AB53">
        <f t="shared" si="56"/>
        <v>39.026737033905526</v>
      </c>
      <c r="AC53">
        <f t="shared" si="66"/>
        <v>0.98565194967112513</v>
      </c>
      <c r="AD53">
        <f t="shared" si="57"/>
        <v>4.5428498962101065</v>
      </c>
      <c r="AK53" s="10"/>
      <c r="AM53" s="10"/>
    </row>
    <row r="54" spans="1:39">
      <c r="G54">
        <v>13500</v>
      </c>
      <c r="I54">
        <f t="shared" si="58"/>
        <v>364500000</v>
      </c>
      <c r="J54" s="3">
        <v>1549205384</v>
      </c>
      <c r="K54" s="3">
        <f t="shared" si="59"/>
        <v>193650673</v>
      </c>
      <c r="L54" s="10">
        <f t="shared" si="60"/>
        <v>1458.2159999999999</v>
      </c>
      <c r="M54" s="10">
        <f t="shared" si="49"/>
        <v>0.102996826171875</v>
      </c>
      <c r="N54">
        <f t="shared" si="61"/>
        <v>5242880</v>
      </c>
      <c r="O54" s="10">
        <f t="shared" si="62"/>
        <v>1.882255271067403</v>
      </c>
      <c r="P54" s="10">
        <f>2</f>
        <v>2</v>
      </c>
      <c r="Q54" s="1">
        <f t="shared" si="50"/>
        <v>1.7762306759769808E-2</v>
      </c>
      <c r="R54" s="1">
        <f t="shared" si="63"/>
        <v>2.7013890163273695E-2</v>
      </c>
      <c r="S54">
        <f t="shared" si="51"/>
        <v>4.4776196923043507E-2</v>
      </c>
      <c r="T54">
        <f t="shared" si="52"/>
        <v>2.7013890163273695E-2</v>
      </c>
      <c r="U54" s="1">
        <f t="shared" si="53"/>
        <v>2.4757203719684195</v>
      </c>
      <c r="V54" s="1">
        <f t="shared" si="64"/>
        <v>2.146175727137571</v>
      </c>
      <c r="W54" s="1">
        <f t="shared" si="54"/>
        <v>6.3061396353066703</v>
      </c>
      <c r="X54">
        <f t="shared" si="55"/>
        <v>10.92803573441266</v>
      </c>
      <c r="Y54">
        <v>4.4121E-2</v>
      </c>
      <c r="Z54">
        <v>10.98514853</v>
      </c>
      <c r="AA54">
        <f t="shared" si="65"/>
        <v>8.2613721357176857</v>
      </c>
      <c r="AB54">
        <f t="shared" si="56"/>
        <v>38.773168869078908</v>
      </c>
      <c r="AC54">
        <f t="shared" si="66"/>
        <v>1.4850001655526994</v>
      </c>
      <c r="AD54">
        <f t="shared" si="57"/>
        <v>0.51990917948325688</v>
      </c>
      <c r="AK54" s="10"/>
      <c r="AM54" s="10"/>
    </row>
    <row r="55" spans="1:39">
      <c r="G55">
        <v>14500</v>
      </c>
      <c r="I55">
        <f t="shared" si="58"/>
        <v>420500000</v>
      </c>
      <c r="J55" s="3">
        <v>1787231216</v>
      </c>
      <c r="K55" s="3">
        <f t="shared" si="59"/>
        <v>223403902</v>
      </c>
      <c r="L55" s="10">
        <f t="shared" si="60"/>
        <v>1682.232</v>
      </c>
      <c r="M55" s="10">
        <f t="shared" si="49"/>
        <v>0.110626220703125</v>
      </c>
      <c r="N55">
        <f t="shared" si="61"/>
        <v>5242880</v>
      </c>
      <c r="O55" s="10">
        <f t="shared" si="62"/>
        <v>1.8822410720471658</v>
      </c>
      <c r="P55" s="10">
        <f>2</f>
        <v>2</v>
      </c>
      <c r="Q55" s="1">
        <f t="shared" si="50"/>
        <v>2.0491220829857899E-2</v>
      </c>
      <c r="R55" s="1">
        <f t="shared" si="63"/>
        <v>3.1164407420751699E-2</v>
      </c>
      <c r="S55">
        <f t="shared" si="51"/>
        <v>5.1655628250609598E-2</v>
      </c>
      <c r="T55">
        <f t="shared" si="52"/>
        <v>3.1164407420751699E-2</v>
      </c>
      <c r="U55" s="1">
        <f t="shared" si="53"/>
        <v>2.8560779599800288</v>
      </c>
      <c r="V55" s="1">
        <f t="shared" si="64"/>
        <v>2.4759223626360476</v>
      </c>
      <c r="W55" s="1">
        <f t="shared" si="54"/>
        <v>7.2902009981290554</v>
      </c>
      <c r="X55">
        <f t="shared" si="55"/>
        <v>12.622201320745132</v>
      </c>
      <c r="Y55">
        <v>5.1006000000000003E-2</v>
      </c>
      <c r="Z55">
        <v>12.687974349999999</v>
      </c>
      <c r="AA55">
        <f t="shared" si="65"/>
        <v>8.2441281417872414</v>
      </c>
      <c r="AB55">
        <f t="shared" si="56"/>
        <v>38.900506958491754</v>
      </c>
      <c r="AC55">
        <f t="shared" si="66"/>
        <v>1.2736310446018015</v>
      </c>
      <c r="AD55">
        <f t="shared" si="57"/>
        <v>0.51838873125454465</v>
      </c>
      <c r="AK55" s="10"/>
      <c r="AM55" s="10"/>
    </row>
    <row r="56" spans="1:39">
      <c r="G56">
        <v>15500</v>
      </c>
      <c r="I56">
        <f t="shared" si="58"/>
        <v>480500000</v>
      </c>
      <c r="J56" s="3">
        <v>2042016654</v>
      </c>
      <c r="K56" s="3">
        <f t="shared" si="59"/>
        <v>255252081.75</v>
      </c>
      <c r="L56" s="10">
        <f t="shared" si="60"/>
        <v>1922.248</v>
      </c>
      <c r="M56" s="10">
        <f t="shared" si="49"/>
        <v>0.118255615234375</v>
      </c>
      <c r="N56">
        <f t="shared" si="61"/>
        <v>5242880</v>
      </c>
      <c r="O56" s="10">
        <f t="shared" si="62"/>
        <v>1.8824528156859979</v>
      </c>
      <c r="P56" s="10">
        <f>2</f>
        <v>2</v>
      </c>
      <c r="Q56" s="1">
        <f t="shared" si="50"/>
        <v>2.3415057333523708E-2</v>
      </c>
      <c r="R56" s="1">
        <f t="shared" si="63"/>
        <v>3.5607166210785426E-2</v>
      </c>
      <c r="S56">
        <f t="shared" si="51"/>
        <v>5.9022223544309138E-2</v>
      </c>
      <c r="T56">
        <f t="shared" si="52"/>
        <v>3.5607166210785426E-2</v>
      </c>
      <c r="U56" s="1">
        <f t="shared" si="53"/>
        <v>3.2636039471353242</v>
      </c>
      <c r="V56" s="1">
        <f t="shared" si="64"/>
        <v>2.8288867457392466</v>
      </c>
      <c r="W56" s="1">
        <f t="shared" si="54"/>
        <v>8.3391518102936857</v>
      </c>
      <c r="X56">
        <f t="shared" si="55"/>
        <v>14.431642503168256</v>
      </c>
      <c r="Y56">
        <v>5.8345000000000001E-2</v>
      </c>
      <c r="Z56">
        <v>14.551242999999999</v>
      </c>
      <c r="AA56">
        <f t="shared" si="65"/>
        <v>8.2354957579912593</v>
      </c>
      <c r="AB56">
        <f t="shared" si="56"/>
        <v>38.971349368779798</v>
      </c>
      <c r="AC56">
        <f t="shared" si="66"/>
        <v>1.1607225028865149</v>
      </c>
      <c r="AD56">
        <f t="shared" si="57"/>
        <v>0.82192632500016594</v>
      </c>
    </row>
    <row r="57" spans="1:39">
      <c r="G57">
        <v>16500</v>
      </c>
      <c r="I57">
        <f t="shared" si="58"/>
        <v>544500000</v>
      </c>
      <c r="J57" s="3">
        <v>2325672860</v>
      </c>
      <c r="K57" s="3">
        <f t="shared" si="59"/>
        <v>290709107.5</v>
      </c>
      <c r="L57" s="10">
        <f t="shared" si="60"/>
        <v>2178.2640000000001</v>
      </c>
      <c r="M57" s="10">
        <f t="shared" si="49"/>
        <v>0.125885009765625</v>
      </c>
      <c r="N57">
        <f t="shared" si="61"/>
        <v>5242880</v>
      </c>
      <c r="O57" s="10">
        <f t="shared" si="62"/>
        <v>1.8730063350354442</v>
      </c>
      <c r="P57" s="10">
        <f>2</f>
        <v>2</v>
      </c>
      <c r="Q57" s="1">
        <f t="shared" si="50"/>
        <v>2.6533816270767244E-2</v>
      </c>
      <c r="R57" s="1">
        <f t="shared" si="63"/>
        <v>4.0553351960043664E-2</v>
      </c>
      <c r="S57">
        <f t="shared" si="51"/>
        <v>6.7087168230810901E-2</v>
      </c>
      <c r="T57">
        <f t="shared" si="52"/>
        <v>4.0553351960043664E-2</v>
      </c>
      <c r="U57" s="1">
        <f t="shared" si="53"/>
        <v>3.6982983334343058</v>
      </c>
      <c r="V57" s="1">
        <f t="shared" si="64"/>
        <v>3.2218469500197751</v>
      </c>
      <c r="W57" s="1">
        <f t="shared" si="54"/>
        <v>9.5850578233253074</v>
      </c>
      <c r="X57">
        <f t="shared" si="55"/>
        <v>16.505203106779391</v>
      </c>
      <c r="Y57">
        <v>6.7061999999999997E-2</v>
      </c>
      <c r="Z57">
        <v>16.715622639999999</v>
      </c>
      <c r="AA57">
        <f t="shared" si="65"/>
        <v>8.1193522412096275</v>
      </c>
      <c r="AB57">
        <f t="shared" si="56"/>
        <v>39.528567653747778</v>
      </c>
      <c r="AC57">
        <f t="shared" si="66"/>
        <v>3.752979453476505E-2</v>
      </c>
      <c r="AD57">
        <f t="shared" si="57"/>
        <v>1.2588195950121599</v>
      </c>
    </row>
    <row r="58" spans="1:39">
      <c r="G58">
        <v>17500</v>
      </c>
      <c r="I58">
        <f t="shared" si="58"/>
        <v>612500000</v>
      </c>
      <c r="J58" s="3">
        <v>2602143633</v>
      </c>
      <c r="K58" s="3">
        <f t="shared" si="59"/>
        <v>325267954.125</v>
      </c>
      <c r="L58" s="10">
        <f t="shared" si="60"/>
        <v>2450.2800000000002</v>
      </c>
      <c r="M58" s="10">
        <f t="shared" si="49"/>
        <v>0.133514404296875</v>
      </c>
      <c r="N58">
        <f t="shared" si="61"/>
        <v>5242880</v>
      </c>
      <c r="O58" s="10">
        <f t="shared" si="62"/>
        <v>1.883062847822436</v>
      </c>
      <c r="P58" s="10">
        <f>2</f>
        <v>2</v>
      </c>
      <c r="Q58" s="1">
        <f t="shared" si="50"/>
        <v>2.9847497641588495E-2</v>
      </c>
      <c r="R58" s="1">
        <f t="shared" si="63"/>
        <v>4.537424347792221E-2</v>
      </c>
      <c r="S58">
        <f t="shared" si="51"/>
        <v>7.5221741119510702E-2</v>
      </c>
      <c r="T58">
        <f t="shared" si="52"/>
        <v>4.537424347792221E-2</v>
      </c>
      <c r="U58" s="1">
        <f t="shared" si="53"/>
        <v>4.1601611188769745</v>
      </c>
      <c r="V58" s="1">
        <f t="shared" si="64"/>
        <v>3.6048528886794626</v>
      </c>
      <c r="W58" s="1">
        <f t="shared" si="54"/>
        <v>10.660450371455392</v>
      </c>
      <c r="X58">
        <f t="shared" si="55"/>
        <v>18.425464379011828</v>
      </c>
      <c r="Y58">
        <v>7.4586E-2</v>
      </c>
      <c r="Z58">
        <v>18.643185070000001</v>
      </c>
      <c r="AA58">
        <f t="shared" si="65"/>
        <v>8.2119968894966888</v>
      </c>
      <c r="AB58">
        <f t="shared" si="56"/>
        <v>39.165200603434677</v>
      </c>
      <c r="AC58">
        <f t="shared" si="66"/>
        <v>0.85235985239951484</v>
      </c>
      <c r="AD58">
        <f t="shared" si="57"/>
        <v>1.1678299076616594</v>
      </c>
    </row>
    <row r="59" spans="1:39">
      <c r="G59">
        <v>18500</v>
      </c>
      <c r="I59">
        <f t="shared" si="58"/>
        <v>684500000</v>
      </c>
      <c r="J59" s="3">
        <v>2903084060</v>
      </c>
      <c r="K59" s="3">
        <f t="shared" si="59"/>
        <v>362885507.5</v>
      </c>
      <c r="L59" s="10">
        <f t="shared" si="60"/>
        <v>2738.2959999999998</v>
      </c>
      <c r="M59" s="10">
        <f t="shared" si="49"/>
        <v>0.141143798828125</v>
      </c>
      <c r="N59">
        <f t="shared" si="61"/>
        <v>5242880</v>
      </c>
      <c r="O59" s="10">
        <f t="shared" si="62"/>
        <v>1.8862698725988665</v>
      </c>
      <c r="P59" s="10">
        <f>2</f>
        <v>2</v>
      </c>
      <c r="Q59" s="1">
        <f t="shared" si="50"/>
        <v>3.3356101445987468E-2</v>
      </c>
      <c r="R59" s="1">
        <f t="shared" si="63"/>
        <v>5.0621818605550796E-2</v>
      </c>
      <c r="S59">
        <f t="shared" si="51"/>
        <v>8.3977920051538257E-2</v>
      </c>
      <c r="T59">
        <f t="shared" si="52"/>
        <v>5.0621818605550796E-2</v>
      </c>
      <c r="U59" s="1">
        <f t="shared" si="53"/>
        <v>4.6491923034633285</v>
      </c>
      <c r="V59" s="1">
        <f t="shared" si="64"/>
        <v>4.0217576105532</v>
      </c>
      <c r="W59" s="1">
        <f t="shared" si="54"/>
        <v>11.927938558166925</v>
      </c>
      <c r="X59">
        <f t="shared" si="55"/>
        <v>20.598888472183454</v>
      </c>
      <c r="Y59">
        <v>8.3454E-2</v>
      </c>
      <c r="Z59">
        <v>20.921917799999999</v>
      </c>
      <c r="AA59">
        <f t="shared" si="65"/>
        <v>8.2021233254247843</v>
      </c>
      <c r="AB59">
        <f t="shared" si="56"/>
        <v>39.341650962744993</v>
      </c>
      <c r="AC59">
        <f t="shared" si="66"/>
        <v>0.62779501466467391</v>
      </c>
      <c r="AD59">
        <f t="shared" si="57"/>
        <v>1.5439757048302021</v>
      </c>
    </row>
    <row r="60" spans="1:39">
      <c r="G60">
        <v>19500</v>
      </c>
      <c r="I60">
        <f>2*G60^2</f>
        <v>760500000</v>
      </c>
      <c r="J60" s="3">
        <v>3229331195</v>
      </c>
      <c r="K60" s="3">
        <f t="shared" si="59"/>
        <v>403666399.375</v>
      </c>
      <c r="L60" s="10">
        <f t="shared" si="60"/>
        <v>3042.3119999999999</v>
      </c>
      <c r="M60" s="10">
        <f t="shared" si="49"/>
        <v>0.148773193359375</v>
      </c>
      <c r="N60">
        <f t="shared" si="61"/>
        <v>5242880</v>
      </c>
      <c r="O60" s="10">
        <f t="shared" si="62"/>
        <v>1.8839814291640038</v>
      </c>
      <c r="P60" s="10">
        <f>2</f>
        <v>2</v>
      </c>
      <c r="Q60" s="1">
        <f t="shared" si="50"/>
        <v>3.7059627683964168E-2</v>
      </c>
      <c r="R60" s="1">
        <f t="shared" si="63"/>
        <v>5.6310673267427391E-2</v>
      </c>
      <c r="S60">
        <f t="shared" si="51"/>
        <v>9.3370300951391566E-2</v>
      </c>
      <c r="T60">
        <f t="shared" si="52"/>
        <v>5.6310673267427391E-2</v>
      </c>
      <c r="U60" s="1">
        <f t="shared" si="53"/>
        <v>5.1653918871933691</v>
      </c>
      <c r="V60" s="1">
        <f t="shared" si="64"/>
        <v>4.4737207197810553</v>
      </c>
      <c r="W60" s="1">
        <f t="shared" si="54"/>
        <v>13.338783832301965</v>
      </c>
      <c r="X60">
        <f t="shared" si="55"/>
        <v>22.977896439276392</v>
      </c>
      <c r="Y60">
        <v>9.3325000000000005E-2</v>
      </c>
      <c r="Z60">
        <v>23.40383611</v>
      </c>
      <c r="AA60">
        <f t="shared" si="65"/>
        <v>8.1489418698098053</v>
      </c>
      <c r="AB60">
        <f t="shared" si="56"/>
        <v>39.661748441010033</v>
      </c>
      <c r="AC60">
        <f t="shared" si="66"/>
        <v>4.8541067657713231E-2</v>
      </c>
      <c r="AD60">
        <f t="shared" si="57"/>
        <v>1.8199566460885108</v>
      </c>
    </row>
    <row r="61" spans="1:39">
      <c r="G61">
        <v>20500</v>
      </c>
      <c r="I61">
        <f t="shared" si="58"/>
        <v>840500000</v>
      </c>
      <c r="J61" s="3">
        <v>3563693528</v>
      </c>
      <c r="K61" s="3">
        <f t="shared" si="59"/>
        <v>445461691</v>
      </c>
      <c r="L61" s="10">
        <f t="shared" si="60"/>
        <v>3362.328</v>
      </c>
      <c r="M61" s="10">
        <f t="shared" si="49"/>
        <v>0.156402587890625</v>
      </c>
      <c r="N61">
        <f t="shared" si="61"/>
        <v>5242880</v>
      </c>
      <c r="O61" s="10">
        <f t="shared" si="62"/>
        <v>1.8868064683928119</v>
      </c>
      <c r="P61" s="10">
        <f>2</f>
        <v>2</v>
      </c>
      <c r="Q61" s="1">
        <f t="shared" si="50"/>
        <v>4.0958076355518583E-2</v>
      </c>
      <c r="R61" s="1">
        <f t="shared" si="63"/>
        <v>6.2141034710579947E-2</v>
      </c>
      <c r="S61">
        <f t="shared" si="51"/>
        <v>0.10309911106609854</v>
      </c>
      <c r="T61">
        <f t="shared" si="52"/>
        <v>6.2141034710579947E-2</v>
      </c>
      <c r="U61" s="1">
        <f t="shared" si="53"/>
        <v>5.7087598700670963</v>
      </c>
      <c r="V61" s="1">
        <f t="shared" si="64"/>
        <v>4.9369261349990614</v>
      </c>
      <c r="W61" s="1">
        <f t="shared" si="54"/>
        <v>14.773783989562203</v>
      </c>
      <c r="X61">
        <f t="shared" si="55"/>
        <v>25.419469994628358</v>
      </c>
      <c r="Y61">
        <v>0.103365</v>
      </c>
      <c r="Z61">
        <v>25.971865770000001</v>
      </c>
      <c r="AA61">
        <f t="shared" si="65"/>
        <v>8.1313790935036039</v>
      </c>
      <c r="AB61">
        <f t="shared" si="56"/>
        <v>39.881938073255021</v>
      </c>
      <c r="AC61">
        <f t="shared" si="66"/>
        <v>0.25723304203691966</v>
      </c>
      <c r="AD61">
        <f t="shared" si="57"/>
        <v>2.1269006249436009</v>
      </c>
    </row>
    <row r="62" spans="1:39">
      <c r="G62">
        <v>21500</v>
      </c>
      <c r="I62">
        <f t="shared" si="58"/>
        <v>924500000</v>
      </c>
      <c r="J62" s="3">
        <v>3929649283</v>
      </c>
      <c r="K62" s="3">
        <f t="shared" si="59"/>
        <v>491206160.375</v>
      </c>
      <c r="L62" s="10">
        <f t="shared" si="60"/>
        <v>3698.3440000000001</v>
      </c>
      <c r="M62" s="10">
        <f t="shared" si="49"/>
        <v>0.164031982421875</v>
      </c>
      <c r="N62">
        <f t="shared" si="61"/>
        <v>5242880</v>
      </c>
      <c r="O62" s="10">
        <f t="shared" si="62"/>
        <v>1.8821018028239138</v>
      </c>
      <c r="P62" s="10">
        <f>2</f>
        <v>2</v>
      </c>
      <c r="Q62" s="1">
        <f t="shared" si="50"/>
        <v>4.505144746065072E-2</v>
      </c>
      <c r="R62" s="1">
        <f t="shared" si="63"/>
        <v>6.8522298726499412E-2</v>
      </c>
      <c r="S62">
        <f t="shared" si="51"/>
        <v>0.11357374618715013</v>
      </c>
      <c r="T62">
        <f t="shared" si="52"/>
        <v>6.8522298726499412E-2</v>
      </c>
      <c r="U62" s="1">
        <f t="shared" si="53"/>
        <v>6.2792962520845101</v>
      </c>
      <c r="V62" s="1">
        <f t="shared" si="64"/>
        <v>5.4438991720791492</v>
      </c>
      <c r="W62" s="1">
        <f t="shared" si="54"/>
        <v>16.375867332463599</v>
      </c>
      <c r="X62">
        <f t="shared" si="55"/>
        <v>28.099062756627259</v>
      </c>
      <c r="Y62">
        <v>0.114574</v>
      </c>
      <c r="Z62">
        <v>28.77658211</v>
      </c>
      <c r="AA62">
        <f t="shared" si="65"/>
        <v>8.0690208947928852</v>
      </c>
      <c r="AB62">
        <f t="shared" si="56"/>
        <v>40.193849628624804</v>
      </c>
      <c r="AC62">
        <f t="shared" si="66"/>
        <v>0.87301989356212006</v>
      </c>
      <c r="AD62">
        <f t="shared" si="57"/>
        <v>2.3544121771754813</v>
      </c>
    </row>
    <row r="63" spans="1:39">
      <c r="G63">
        <v>22500</v>
      </c>
      <c r="I63">
        <f t="shared" si="58"/>
        <v>1012500000</v>
      </c>
      <c r="J63" s="3">
        <v>4309490478</v>
      </c>
      <c r="K63" s="3">
        <f t="shared" si="59"/>
        <v>538686309.75</v>
      </c>
      <c r="L63" s="10">
        <f t="shared" si="60"/>
        <v>4050.36</v>
      </c>
      <c r="M63" s="10">
        <f t="shared" si="49"/>
        <v>0.171661376953125</v>
      </c>
      <c r="N63">
        <f t="shared" si="61"/>
        <v>5242880</v>
      </c>
      <c r="O63" s="10">
        <f t="shared" si="62"/>
        <v>1.8795725483907195</v>
      </c>
      <c r="P63" s="10">
        <f>2</f>
        <v>2</v>
      </c>
      <c r="Q63" s="1">
        <f t="shared" si="50"/>
        <v>4.9339740999360573E-2</v>
      </c>
      <c r="R63" s="1">
        <f t="shared" si="63"/>
        <v>7.5145686707970963E-2</v>
      </c>
      <c r="S63">
        <f t="shared" si="51"/>
        <v>0.12448542770733154</v>
      </c>
      <c r="T63">
        <f t="shared" si="52"/>
        <v>7.5145686707970963E-2</v>
      </c>
      <c r="U63" s="1">
        <f t="shared" si="53"/>
        <v>6.8770010332456106</v>
      </c>
      <c r="V63" s="1">
        <f t="shared" si="64"/>
        <v>5.9701082604900684</v>
      </c>
      <c r="W63" s="1">
        <f t="shared" si="54"/>
        <v>17.817013406732023</v>
      </c>
      <c r="X63">
        <f t="shared" si="55"/>
        <v>30.664122700467701</v>
      </c>
      <c r="Y63">
        <v>0.124657</v>
      </c>
      <c r="Z63">
        <v>31.339660210000002</v>
      </c>
      <c r="AA63">
        <f t="shared" si="65"/>
        <v>8.1222875570565627</v>
      </c>
      <c r="AB63">
        <f t="shared" si="56"/>
        <v>39.718036926950781</v>
      </c>
      <c r="AC63">
        <f t="shared" si="66"/>
        <v>0.13763550596313695</v>
      </c>
      <c r="AD63">
        <f t="shared" si="57"/>
        <v>2.1555355259300084</v>
      </c>
    </row>
    <row r="64" spans="1:39">
      <c r="G64">
        <v>23500</v>
      </c>
      <c r="I64">
        <f t="shared" si="58"/>
        <v>1104500000</v>
      </c>
      <c r="J64" s="3">
        <v>4694565134</v>
      </c>
      <c r="K64" s="3">
        <f t="shared" si="59"/>
        <v>586820641.75</v>
      </c>
      <c r="L64" s="10">
        <f t="shared" si="60"/>
        <v>4418.3760000000002</v>
      </c>
      <c r="M64" s="10">
        <f t="shared" si="49"/>
        <v>0.179290771484375</v>
      </c>
      <c r="N64">
        <f t="shared" si="61"/>
        <v>5242880</v>
      </c>
      <c r="O64" s="10">
        <f t="shared" si="62"/>
        <v>1.882176463162903</v>
      </c>
      <c r="P64" s="10">
        <f>2</f>
        <v>2</v>
      </c>
      <c r="Q64" s="1">
        <f t="shared" si="50"/>
        <v>5.3822956971648156E-2</v>
      </c>
      <c r="R64" s="1">
        <f t="shared" si="63"/>
        <v>8.1860331886253149E-2</v>
      </c>
      <c r="S64">
        <f t="shared" si="51"/>
        <v>0.13568328885790132</v>
      </c>
      <c r="T64">
        <f t="shared" si="52"/>
        <v>8.1860331886253149E-2</v>
      </c>
      <c r="U64" s="1">
        <f t="shared" si="53"/>
        <v>7.5018742135503969</v>
      </c>
      <c r="V64" s="1">
        <f t="shared" si="64"/>
        <v>6.5035674702103536</v>
      </c>
      <c r="W64" s="1">
        <f t="shared" si="54"/>
        <v>19.265877609336311</v>
      </c>
      <c r="X64">
        <f t="shared" si="55"/>
        <v>33.271319293097065</v>
      </c>
      <c r="Y64">
        <v>0.134794</v>
      </c>
      <c r="Z64">
        <v>33.825711839999997</v>
      </c>
      <c r="AA64">
        <f t="shared" si="65"/>
        <v>8.1939848954701251</v>
      </c>
      <c r="AB64">
        <f t="shared" si="56"/>
        <v>39.2700477126184</v>
      </c>
      <c r="AC64">
        <f t="shared" si="66"/>
        <v>0.65973920048468138</v>
      </c>
      <c r="AD64">
        <f t="shared" si="57"/>
        <v>1.6389678642249434</v>
      </c>
    </row>
    <row r="65" spans="7:32">
      <c r="G65">
        <v>24500</v>
      </c>
      <c r="I65">
        <f t="shared" si="58"/>
        <v>1200500000</v>
      </c>
      <c r="J65" s="3">
        <v>5100622812</v>
      </c>
      <c r="K65" s="3">
        <f t="shared" si="59"/>
        <v>637577851.5</v>
      </c>
      <c r="L65" s="10">
        <f t="shared" si="60"/>
        <v>4802.3919999999998</v>
      </c>
      <c r="M65" s="10">
        <f t="shared" si="49"/>
        <v>0.186920166015625</v>
      </c>
      <c r="N65">
        <f t="shared" si="61"/>
        <v>5242880</v>
      </c>
      <c r="O65" s="10">
        <f t="shared" si="62"/>
        <v>1.8829073142607433</v>
      </c>
      <c r="P65" s="10">
        <f>2</f>
        <v>2</v>
      </c>
      <c r="Q65" s="1">
        <f t="shared" si="50"/>
        <v>5.8501095377513454E-2</v>
      </c>
      <c r="R65" s="1">
        <f t="shared" si="63"/>
        <v>8.8940863381130761E-2</v>
      </c>
      <c r="S65">
        <f t="shared" si="51"/>
        <v>0.14744195875864421</v>
      </c>
      <c r="T65">
        <f t="shared" si="52"/>
        <v>8.8940863381130761E-2</v>
      </c>
      <c r="U65" s="1">
        <f t="shared" si="53"/>
        <v>8.1539157929988697</v>
      </c>
      <c r="V65" s="1">
        <f t="shared" si="64"/>
        <v>7.0660952934040298</v>
      </c>
      <c r="W65" s="1">
        <f t="shared" si="54"/>
        <v>20.954861360167406</v>
      </c>
      <c r="X65">
        <f t="shared" si="55"/>
        <v>36.174872446570305</v>
      </c>
      <c r="Y65">
        <v>0.14661099999999999</v>
      </c>
      <c r="Z65">
        <v>36.814022100000003</v>
      </c>
      <c r="AA65">
        <f t="shared" si="65"/>
        <v>8.1883351181016426</v>
      </c>
      <c r="AB65">
        <f t="shared" si="56"/>
        <v>39.335477296293753</v>
      </c>
      <c r="AC65">
        <f t="shared" si="66"/>
        <v>0.56677790796340222</v>
      </c>
      <c r="AD65">
        <f t="shared" si="57"/>
        <v>1.7361581728112714</v>
      </c>
    </row>
    <row r="67" spans="7:32">
      <c r="G67" s="4" t="s">
        <v>48</v>
      </c>
      <c r="H67" s="4"/>
      <c r="K67" s="10"/>
      <c r="L67" s="10"/>
      <c r="N67" s="9"/>
      <c r="O67" s="9"/>
    </row>
    <row r="68" spans="7:32">
      <c r="G68" t="s">
        <v>32</v>
      </c>
      <c r="H68" t="s">
        <v>72</v>
      </c>
      <c r="I68" t="s">
        <v>33</v>
      </c>
      <c r="J68" t="s">
        <v>75</v>
      </c>
      <c r="K68" t="s">
        <v>63</v>
      </c>
      <c r="L68" t="s">
        <v>61</v>
      </c>
      <c r="M68" t="s">
        <v>68</v>
      </c>
      <c r="N68" t="s">
        <v>62</v>
      </c>
      <c r="O68" s="9" t="s">
        <v>59</v>
      </c>
      <c r="P68" t="s">
        <v>60</v>
      </c>
      <c r="Q68" t="s">
        <v>34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40</v>
      </c>
      <c r="X68" t="s">
        <v>41</v>
      </c>
      <c r="Y68" t="s">
        <v>42</v>
      </c>
      <c r="Z68" t="s">
        <v>43</v>
      </c>
      <c r="AA68" t="s">
        <v>25</v>
      </c>
      <c r="AB68" t="s">
        <v>44</v>
      </c>
      <c r="AC68" t="s">
        <v>76</v>
      </c>
      <c r="AD68" t="s">
        <v>45</v>
      </c>
    </row>
    <row r="69" spans="7:32">
      <c r="G69">
        <v>2500</v>
      </c>
      <c r="H69">
        <v>8192</v>
      </c>
      <c r="I69">
        <f>2*G69^2</f>
        <v>12500000</v>
      </c>
      <c r="J69">
        <v>571093.70556599996</v>
      </c>
      <c r="K69" s="3">
        <f>J69*8</f>
        <v>4568749.6445279997</v>
      </c>
      <c r="L69" s="10">
        <f>(G69^2+2*G69)*8/1000000</f>
        <v>50.04</v>
      </c>
      <c r="M69" s="10">
        <f t="shared" ref="M69:M91" si="67">G69/2^17</f>
        <v>1.9073486328125E-2</v>
      </c>
      <c r="N69">
        <f>40*2^20/8</f>
        <v>5242880</v>
      </c>
      <c r="O69" s="9">
        <f>I69/K69</f>
        <v>2.7359783250481398</v>
      </c>
      <c r="P69" s="9">
        <f>2</f>
        <v>2</v>
      </c>
      <c r="Q69" s="1">
        <f t="shared" ref="Q69:Q91" si="68">$B$30*I69</f>
        <v>4.6732686881973621E-4</v>
      </c>
      <c r="R69" s="1">
        <f>$C$30*K69</f>
        <v>1.1160423919309966E-3</v>
      </c>
      <c r="S69">
        <f t="shared" ref="S69:S91" si="69">Q69+R69</f>
        <v>1.5833692607507329E-3</v>
      </c>
      <c r="T69">
        <f t="shared" ref="T69:T91" si="70">MAX(Q69,R69)</f>
        <v>1.1160423919309966E-3</v>
      </c>
      <c r="U69" s="1">
        <f t="shared" ref="U69:U91" si="71">$D$30*I69</f>
        <v>0</v>
      </c>
      <c r="V69" s="1">
        <f>$E$30*K69</f>
        <v>4.9509734949232144E-2</v>
      </c>
      <c r="W69" s="1">
        <f t="shared" ref="W69:W91" si="72">Y69*$F$30</f>
        <v>0.31706307559615998</v>
      </c>
      <c r="X69">
        <f t="shared" ref="X69:X91" si="73">SUM(U69:W69)</f>
        <v>0.36657281054539215</v>
      </c>
      <c r="Y69">
        <v>1.2800000000000001E-3</v>
      </c>
      <c r="Z69">
        <v>0.36294400000000004</v>
      </c>
      <c r="AA69">
        <f t="shared" si="65"/>
        <v>9.765625</v>
      </c>
      <c r="AB69">
        <f t="shared" ref="AB69:AB91" si="74">ABS(T69-Y69)/ABS(Y69)*100</f>
        <v>12.809188130390901</v>
      </c>
      <c r="AC69">
        <f>ABS(S69-Y69)/ABS(Y69)*100</f>
        <v>23.700723496150999</v>
      </c>
      <c r="AD69">
        <f t="shared" ref="AD69:AD91" si="75">ABS(X69-Z69)/ABS(Z69)*100</f>
        <v>0.99982656977167339</v>
      </c>
      <c r="AE69">
        <f>AVERAGE(AC70:AC91)</f>
        <v>4.5280967220375166</v>
      </c>
      <c r="AF69">
        <f>AVERAGE(AD70:AD91)</f>
        <v>0.96103589191694239</v>
      </c>
    </row>
    <row r="70" spans="7:32">
      <c r="G70">
        <v>3500</v>
      </c>
      <c r="H70">
        <v>4096</v>
      </c>
      <c r="I70">
        <f t="shared" ref="I70:I91" si="76">2*G70^2</f>
        <v>24500000</v>
      </c>
      <c r="J70">
        <v>1577478.033447</v>
      </c>
      <c r="K70" s="3">
        <f t="shared" ref="K70:K91" si="77">J70*8</f>
        <v>12619824.267576</v>
      </c>
      <c r="L70" s="10">
        <f t="shared" ref="L70:L91" si="78">(G70^2+2*G70)*8/1000000</f>
        <v>98.055999999999997</v>
      </c>
      <c r="M70" s="10">
        <f t="shared" si="67"/>
        <v>2.6702880859375E-2</v>
      </c>
      <c r="N70">
        <f t="shared" ref="N70:N91" si="79">40*2^20/8</f>
        <v>5242880</v>
      </c>
      <c r="O70" s="9">
        <f t="shared" ref="O70:O91" si="80">I70/K70</f>
        <v>1.9413899496958629</v>
      </c>
      <c r="P70" s="9">
        <f>2</f>
        <v>2</v>
      </c>
      <c r="Q70" s="1">
        <f t="shared" si="68"/>
        <v>9.15960662886683E-4</v>
      </c>
      <c r="R70" s="1">
        <f t="shared" ref="R70:R91" si="81">$C$30*K70</f>
        <v>3.0827381575182391E-3</v>
      </c>
      <c r="S70">
        <f t="shared" si="69"/>
        <v>3.9986988204049221E-3</v>
      </c>
      <c r="T70">
        <f t="shared" si="70"/>
        <v>3.0827381575182391E-3</v>
      </c>
      <c r="U70" s="1">
        <f t="shared" si="71"/>
        <v>0</v>
      </c>
      <c r="V70" s="1">
        <f t="shared" ref="V70:V91" si="82">$E$30*K70</f>
        <v>0.13675604994944396</v>
      </c>
      <c r="W70" s="1">
        <f t="shared" si="72"/>
        <v>0.76342843670887894</v>
      </c>
      <c r="X70">
        <f t="shared" si="73"/>
        <v>0.90018448665832285</v>
      </c>
      <c r="Y70">
        <v>3.0820000000000001E-3</v>
      </c>
      <c r="Z70">
        <v>0.90142336000000012</v>
      </c>
      <c r="AA70">
        <f t="shared" si="65"/>
        <v>7.9493835171966252</v>
      </c>
      <c r="AB70">
        <f t="shared" si="74"/>
        <v>2.3950600851363763E-2</v>
      </c>
      <c r="AC70">
        <f t="shared" ref="AC70:AC91" si="83">ABS(S70-Y70)/ABS(Y70)*100</f>
        <v>29.743634665961128</v>
      </c>
      <c r="AD70">
        <f t="shared" si="75"/>
        <v>0.13743523816348305</v>
      </c>
    </row>
    <row r="71" spans="7:32">
      <c r="G71">
        <v>4500</v>
      </c>
      <c r="H71">
        <v>2048</v>
      </c>
      <c r="I71">
        <f t="shared" si="76"/>
        <v>40500000</v>
      </c>
      <c r="J71">
        <v>2573448.6806640001</v>
      </c>
      <c r="K71" s="3">
        <f t="shared" si="77"/>
        <v>20587589.445312001</v>
      </c>
      <c r="L71" s="10">
        <f t="shared" si="78"/>
        <v>162.072</v>
      </c>
      <c r="M71" s="10">
        <f t="shared" si="67"/>
        <v>3.4332275390625E-2</v>
      </c>
      <c r="N71">
        <f t="shared" si="79"/>
        <v>5242880</v>
      </c>
      <c r="O71" s="9">
        <f t="shared" si="80"/>
        <v>1.9672045679550043</v>
      </c>
      <c r="P71" s="9">
        <f>2</f>
        <v>2</v>
      </c>
      <c r="Q71" s="1">
        <f t="shared" si="68"/>
        <v>1.5141390549759453E-3</v>
      </c>
      <c r="R71" s="1">
        <f t="shared" si="81"/>
        <v>5.0290833064487329E-3</v>
      </c>
      <c r="S71">
        <f t="shared" si="69"/>
        <v>6.543222361424678E-3</v>
      </c>
      <c r="T71">
        <f t="shared" si="70"/>
        <v>5.0290833064487329E-3</v>
      </c>
      <c r="U71" s="1">
        <f t="shared" si="71"/>
        <v>0</v>
      </c>
      <c r="V71" s="1">
        <f t="shared" si="82"/>
        <v>0.22309957340337247</v>
      </c>
      <c r="W71" s="1">
        <f t="shared" si="72"/>
        <v>1.6886085830773614</v>
      </c>
      <c r="X71">
        <f t="shared" si="73"/>
        <v>1.9117081564807339</v>
      </c>
      <c r="Y71">
        <v>6.8170000000000001E-3</v>
      </c>
      <c r="Z71">
        <v>1.9159746583310611</v>
      </c>
      <c r="AA71">
        <f t="shared" si="65"/>
        <v>5.9410297784949391</v>
      </c>
      <c r="AB71">
        <f t="shared" si="74"/>
        <v>26.227324241620465</v>
      </c>
      <c r="AC71">
        <f t="shared" si="83"/>
        <v>4.0161014900296639</v>
      </c>
      <c r="AD71">
        <f t="shared" si="75"/>
        <v>0.2226804948476499</v>
      </c>
    </row>
    <row r="72" spans="7:32">
      <c r="G72">
        <v>5500</v>
      </c>
      <c r="H72">
        <v>1024</v>
      </c>
      <c r="I72">
        <f t="shared" si="76"/>
        <v>60500000</v>
      </c>
      <c r="J72">
        <v>3843387.1015619999</v>
      </c>
      <c r="K72" s="3">
        <f t="shared" si="77"/>
        <v>30747096.812495999</v>
      </c>
      <c r="L72" s="10">
        <f t="shared" si="78"/>
        <v>242.08799999999999</v>
      </c>
      <c r="M72" s="10">
        <f t="shared" si="67"/>
        <v>4.1961669921875E-2</v>
      </c>
      <c r="N72">
        <f t="shared" si="79"/>
        <v>5242880</v>
      </c>
      <c r="O72" s="9">
        <f t="shared" si="80"/>
        <v>1.9676654472110049</v>
      </c>
      <c r="P72" s="9">
        <f>2</f>
        <v>2</v>
      </c>
      <c r="Q72" s="1">
        <f t="shared" si="68"/>
        <v>2.2618620450875235E-3</v>
      </c>
      <c r="R72" s="1">
        <f t="shared" si="81"/>
        <v>7.5108215904653858E-3</v>
      </c>
      <c r="S72">
        <f t="shared" si="69"/>
        <v>9.7726836355529097E-3</v>
      </c>
      <c r="T72">
        <f t="shared" si="70"/>
        <v>7.5108215904653858E-3</v>
      </c>
      <c r="U72" s="1">
        <f t="shared" si="71"/>
        <v>0</v>
      </c>
      <c r="V72" s="1">
        <f t="shared" si="82"/>
        <v>0.33319414108590867</v>
      </c>
      <c r="W72" s="1">
        <f t="shared" si="72"/>
        <v>2.5815870108306092</v>
      </c>
      <c r="X72">
        <f t="shared" si="73"/>
        <v>2.9147811519165177</v>
      </c>
      <c r="Y72">
        <v>1.0422000000000001E-2</v>
      </c>
      <c r="Z72">
        <v>2.890715400003474</v>
      </c>
      <c r="AA72">
        <f t="shared" si="65"/>
        <v>5.8050278257532142</v>
      </c>
      <c r="AB72">
        <f t="shared" si="74"/>
        <v>27.933011029885002</v>
      </c>
      <c r="AC72">
        <f t="shared" si="83"/>
        <v>6.2302472121194681</v>
      </c>
      <c r="AD72">
        <f t="shared" si="75"/>
        <v>0.83251889525391143</v>
      </c>
    </row>
    <row r="73" spans="7:32">
      <c r="G73">
        <v>6500</v>
      </c>
      <c r="H73">
        <v>1024</v>
      </c>
      <c r="I73">
        <f t="shared" si="76"/>
        <v>84500000</v>
      </c>
      <c r="J73">
        <v>5357566.1953119999</v>
      </c>
      <c r="K73" s="3">
        <f t="shared" si="77"/>
        <v>42860529.562495999</v>
      </c>
      <c r="L73" s="10">
        <f t="shared" si="78"/>
        <v>338.10399999999998</v>
      </c>
      <c r="M73" s="10">
        <f t="shared" si="67"/>
        <v>4.9591064453125E-2</v>
      </c>
      <c r="N73">
        <f t="shared" si="79"/>
        <v>5242880</v>
      </c>
      <c r="O73" s="9">
        <f t="shared" si="80"/>
        <v>1.9715108717167962</v>
      </c>
      <c r="P73" s="9">
        <f>2</f>
        <v>2</v>
      </c>
      <c r="Q73" s="1">
        <f t="shared" si="68"/>
        <v>3.1591296332214168E-3</v>
      </c>
      <c r="R73" s="1">
        <f t="shared" si="81"/>
        <v>1.0469859732771373E-2</v>
      </c>
      <c r="S73">
        <f t="shared" si="69"/>
        <v>1.3628989365992789E-2</v>
      </c>
      <c r="T73">
        <f t="shared" si="70"/>
        <v>1.0469859732771373E-2</v>
      </c>
      <c r="U73" s="1">
        <f t="shared" si="71"/>
        <v>0</v>
      </c>
      <c r="V73" s="1">
        <f t="shared" si="82"/>
        <v>0.46446262621644091</v>
      </c>
      <c r="W73" s="1">
        <f t="shared" si="72"/>
        <v>3.5677027170402282</v>
      </c>
      <c r="X73">
        <f t="shared" si="73"/>
        <v>4.0321653432566693</v>
      </c>
      <c r="Y73">
        <v>1.4402999999999999E-2</v>
      </c>
      <c r="Z73">
        <v>4.0342802999999998</v>
      </c>
      <c r="AA73">
        <f t="shared" si="65"/>
        <v>5.8668332986183431</v>
      </c>
      <c r="AB73">
        <f t="shared" si="74"/>
        <v>27.307784956110716</v>
      </c>
      <c r="AC73">
        <f t="shared" si="83"/>
        <v>5.3739542734653192</v>
      </c>
      <c r="AD73">
        <f t="shared" si="75"/>
        <v>5.2424635524966109E-2</v>
      </c>
    </row>
    <row r="74" spans="7:32">
      <c r="G74">
        <v>7500</v>
      </c>
      <c r="H74">
        <v>1024</v>
      </c>
      <c r="I74">
        <f t="shared" si="76"/>
        <v>112500000</v>
      </c>
      <c r="J74">
        <v>7128307.1367189996</v>
      </c>
      <c r="K74" s="3">
        <f t="shared" si="77"/>
        <v>57026457.093751997</v>
      </c>
      <c r="L74" s="10">
        <f t="shared" si="78"/>
        <v>450.12</v>
      </c>
      <c r="M74" s="10">
        <f t="shared" si="67"/>
        <v>5.7220458984375E-2</v>
      </c>
      <c r="N74">
        <f t="shared" si="79"/>
        <v>5242880</v>
      </c>
      <c r="O74" s="9">
        <f t="shared" si="80"/>
        <v>1.9727685311933199</v>
      </c>
      <c r="P74" s="9">
        <f>2</f>
        <v>2</v>
      </c>
      <c r="Q74" s="1">
        <f t="shared" si="68"/>
        <v>4.205941819377626E-3</v>
      </c>
      <c r="R74" s="1">
        <f t="shared" si="81"/>
        <v>1.3930276012056779E-2</v>
      </c>
      <c r="S74">
        <f t="shared" si="69"/>
        <v>1.8136217831434404E-2</v>
      </c>
      <c r="T74">
        <f t="shared" si="70"/>
        <v>1.3930276012056779E-2</v>
      </c>
      <c r="U74" s="1">
        <f t="shared" si="71"/>
        <v>0</v>
      </c>
      <c r="V74" s="1">
        <f t="shared" si="82"/>
        <v>0.6179731864246425</v>
      </c>
      <c r="W74" s="1">
        <f t="shared" si="72"/>
        <v>4.6754418374043123</v>
      </c>
      <c r="X74">
        <f t="shared" si="73"/>
        <v>5.2934150238289543</v>
      </c>
      <c r="Y74">
        <v>1.8874999999999999E-2</v>
      </c>
      <c r="Z74">
        <v>5.3261919117613745</v>
      </c>
      <c r="AA74">
        <f t="shared" si="65"/>
        <v>5.9602649006622519</v>
      </c>
      <c r="AB74">
        <f t="shared" si="74"/>
        <v>26.19721318115613</v>
      </c>
      <c r="AC74">
        <f t="shared" si="83"/>
        <v>3.9140777142548129</v>
      </c>
      <c r="AD74">
        <f t="shared" si="75"/>
        <v>0.61539066701749467</v>
      </c>
    </row>
    <row r="75" spans="7:32">
      <c r="G75">
        <v>8500</v>
      </c>
      <c r="H75">
        <v>512</v>
      </c>
      <c r="I75">
        <f t="shared" si="76"/>
        <v>144500000</v>
      </c>
      <c r="J75">
        <v>9154988.9140620008</v>
      </c>
      <c r="K75" s="3">
        <f t="shared" si="77"/>
        <v>73239911.312496006</v>
      </c>
      <c r="L75" s="10">
        <f t="shared" si="78"/>
        <v>578.13599999999997</v>
      </c>
      <c r="M75" s="10">
        <f t="shared" si="67"/>
        <v>6.4849853515625E-2</v>
      </c>
      <c r="N75">
        <f t="shared" si="79"/>
        <v>5242880</v>
      </c>
      <c r="O75" s="9">
        <f t="shared" si="80"/>
        <v>1.9729679816712964</v>
      </c>
      <c r="P75" s="9">
        <f>2</f>
        <v>2</v>
      </c>
      <c r="Q75" s="1">
        <f t="shared" si="68"/>
        <v>5.4022986035561502E-3</v>
      </c>
      <c r="R75" s="1">
        <f t="shared" si="81"/>
        <v>1.7890856835176092E-2</v>
      </c>
      <c r="S75">
        <f t="shared" si="69"/>
        <v>2.3293155438732241E-2</v>
      </c>
      <c r="T75">
        <f t="shared" si="70"/>
        <v>1.7890856835176092E-2</v>
      </c>
      <c r="U75" s="1">
        <f t="shared" si="71"/>
        <v>0</v>
      </c>
      <c r="V75" s="1">
        <f t="shared" si="82"/>
        <v>0.79367198444106468</v>
      </c>
      <c r="W75" s="1">
        <f t="shared" si="72"/>
        <v>6.0415378232737043</v>
      </c>
      <c r="X75">
        <f t="shared" si="73"/>
        <v>6.8352098077147687</v>
      </c>
      <c r="Y75">
        <v>2.4389999999999998E-2</v>
      </c>
      <c r="Z75">
        <v>6.8464947272705095</v>
      </c>
      <c r="AA75">
        <f t="shared" si="65"/>
        <v>5.9245592455924561</v>
      </c>
      <c r="AB75">
        <f t="shared" si="74"/>
        <v>26.646753443312456</v>
      </c>
      <c r="AC75">
        <f t="shared" si="83"/>
        <v>4.4971076722745291</v>
      </c>
      <c r="AD75">
        <f t="shared" si="75"/>
        <v>0.16482769658452204</v>
      </c>
    </row>
    <row r="76" spans="7:32">
      <c r="G76">
        <v>9500</v>
      </c>
      <c r="H76">
        <v>512</v>
      </c>
      <c r="I76">
        <f t="shared" si="76"/>
        <v>180500000</v>
      </c>
      <c r="J76">
        <v>13062606.646484001</v>
      </c>
      <c r="K76" s="3">
        <f t="shared" si="77"/>
        <v>104500853.171872</v>
      </c>
      <c r="L76" s="10">
        <f t="shared" si="78"/>
        <v>722.15200000000004</v>
      </c>
      <c r="M76" s="10">
        <f t="shared" si="67"/>
        <v>7.2479248046875E-2</v>
      </c>
      <c r="N76">
        <f t="shared" si="79"/>
        <v>5242880</v>
      </c>
      <c r="O76" s="9">
        <f t="shared" si="80"/>
        <v>1.7272586253734465</v>
      </c>
      <c r="P76" s="9">
        <f>2</f>
        <v>2</v>
      </c>
      <c r="Q76" s="1">
        <f t="shared" si="68"/>
        <v>6.7481999857569907E-3</v>
      </c>
      <c r="R76" s="1">
        <f t="shared" si="81"/>
        <v>2.5527199169788337E-2</v>
      </c>
      <c r="S76">
        <f t="shared" si="69"/>
        <v>3.227539915554533E-2</v>
      </c>
      <c r="T76">
        <f t="shared" si="70"/>
        <v>2.5527199169788337E-2</v>
      </c>
      <c r="U76" s="1">
        <f t="shared" si="71"/>
        <v>0</v>
      </c>
      <c r="V76" s="1">
        <f t="shared" si="82"/>
        <v>1.1324344612983313</v>
      </c>
      <c r="W76" s="1">
        <f t="shared" si="72"/>
        <v>7.8641550968960052</v>
      </c>
      <c r="X76">
        <f t="shared" si="73"/>
        <v>8.9965895581943371</v>
      </c>
      <c r="Y76">
        <v>3.1747999999999998E-2</v>
      </c>
      <c r="Z76">
        <v>9.1075941142721089</v>
      </c>
      <c r="AA76">
        <f t="shared" si="65"/>
        <v>5.6853975053546684</v>
      </c>
      <c r="AB76">
        <f t="shared" si="74"/>
        <v>19.594307768085116</v>
      </c>
      <c r="AC76">
        <f t="shared" si="83"/>
        <v>1.6612043452983856</v>
      </c>
      <c r="AD76">
        <f t="shared" si="75"/>
        <v>1.2188131649808742</v>
      </c>
    </row>
    <row r="77" spans="7:32">
      <c r="G77">
        <v>10500</v>
      </c>
      <c r="H77">
        <v>256</v>
      </c>
      <c r="I77">
        <f t="shared" si="76"/>
        <v>220500000</v>
      </c>
      <c r="J77">
        <v>16076408.382812001</v>
      </c>
      <c r="K77" s="3">
        <f t="shared" si="77"/>
        <v>128611267.06249601</v>
      </c>
      <c r="L77" s="10">
        <f t="shared" si="78"/>
        <v>882.16800000000001</v>
      </c>
      <c r="M77" s="10">
        <f t="shared" si="67"/>
        <v>8.0108642578125E-2</v>
      </c>
      <c r="N77">
        <f t="shared" si="79"/>
        <v>5242880</v>
      </c>
      <c r="O77" s="9">
        <f t="shared" si="80"/>
        <v>1.7144687634004301</v>
      </c>
      <c r="P77" s="9">
        <f>2</f>
        <v>2</v>
      </c>
      <c r="Q77" s="1">
        <f t="shared" si="68"/>
        <v>8.2436459659801474E-3</v>
      </c>
      <c r="R77" s="1">
        <f t="shared" si="81"/>
        <v>3.1416828955295711E-2</v>
      </c>
      <c r="S77">
        <f t="shared" si="69"/>
        <v>3.9660474921275862E-2</v>
      </c>
      <c r="T77">
        <f t="shared" si="70"/>
        <v>3.1416828955295711E-2</v>
      </c>
      <c r="U77" s="1">
        <f t="shared" si="71"/>
        <v>0</v>
      </c>
      <c r="V77" s="1">
        <f t="shared" si="82"/>
        <v>1.393709491474427</v>
      </c>
      <c r="W77" s="1">
        <f t="shared" si="72"/>
        <v>9.5847176930607922</v>
      </c>
      <c r="X77">
        <f t="shared" si="73"/>
        <v>10.978427184535219</v>
      </c>
      <c r="Y77">
        <v>3.8693999999999999E-2</v>
      </c>
      <c r="Z77">
        <v>11.141722333316135</v>
      </c>
      <c r="AA77">
        <f t="shared" si="65"/>
        <v>5.6985579159559618</v>
      </c>
      <c r="AB77">
        <f t="shared" si="74"/>
        <v>18.806975357172398</v>
      </c>
      <c r="AC77">
        <f t="shared" si="83"/>
        <v>2.4977384640405829</v>
      </c>
      <c r="AD77">
        <f t="shared" si="75"/>
        <v>1.4656185452820769</v>
      </c>
    </row>
    <row r="78" spans="7:32">
      <c r="G78">
        <v>11500</v>
      </c>
      <c r="H78">
        <v>256</v>
      </c>
      <c r="I78">
        <f t="shared" si="76"/>
        <v>264500000</v>
      </c>
      <c r="J78">
        <v>18587183.265625</v>
      </c>
      <c r="K78" s="3">
        <f t="shared" si="77"/>
        <v>148697466.125</v>
      </c>
      <c r="L78" s="10">
        <f t="shared" si="78"/>
        <v>1058.184</v>
      </c>
      <c r="M78" s="10">
        <f t="shared" si="67"/>
        <v>8.7738037109375E-2</v>
      </c>
      <c r="N78">
        <f t="shared" si="79"/>
        <v>5242880</v>
      </c>
      <c r="O78" s="9">
        <f t="shared" si="80"/>
        <v>1.7787794701064548</v>
      </c>
      <c r="P78" s="9">
        <f>2</f>
        <v>2</v>
      </c>
      <c r="Q78" s="1">
        <f t="shared" si="68"/>
        <v>9.8886365442256187E-3</v>
      </c>
      <c r="R78" s="1">
        <f t="shared" si="81"/>
        <v>3.6323433910848059E-2</v>
      </c>
      <c r="S78">
        <f t="shared" si="69"/>
        <v>4.6212070455073681E-2</v>
      </c>
      <c r="T78">
        <f t="shared" si="70"/>
        <v>3.6323433910848059E-2</v>
      </c>
      <c r="U78" s="1">
        <f t="shared" si="71"/>
        <v>0</v>
      </c>
      <c r="V78" s="1">
        <f t="shared" si="82"/>
        <v>1.6113756953806002</v>
      </c>
      <c r="W78" s="1">
        <f t="shared" si="72"/>
        <v>11.12668460367493</v>
      </c>
      <c r="X78">
        <f t="shared" si="73"/>
        <v>12.73806029905553</v>
      </c>
      <c r="Y78">
        <v>4.4919000000000001E-2</v>
      </c>
      <c r="Z78">
        <v>12.970111699980036</v>
      </c>
      <c r="AA78">
        <f t="shared" si="65"/>
        <v>5.8883768561187919</v>
      </c>
      <c r="AB78">
        <f t="shared" si="74"/>
        <v>19.135702239925067</v>
      </c>
      <c r="AC78">
        <f t="shared" si="83"/>
        <v>2.8786715088797177</v>
      </c>
      <c r="AD78">
        <f t="shared" si="75"/>
        <v>1.789124151682236</v>
      </c>
    </row>
    <row r="79" spans="7:32">
      <c r="G79">
        <v>12500</v>
      </c>
      <c r="H79">
        <v>256</v>
      </c>
      <c r="I79">
        <f t="shared" si="76"/>
        <v>312500000</v>
      </c>
      <c r="J79">
        <v>20656987.890625</v>
      </c>
      <c r="K79" s="3">
        <f t="shared" si="77"/>
        <v>165255903.125</v>
      </c>
      <c r="L79" s="10">
        <f t="shared" si="78"/>
        <v>1250.2</v>
      </c>
      <c r="M79" s="10">
        <f t="shared" si="67"/>
        <v>9.5367431640625E-2</v>
      </c>
      <c r="N79">
        <f t="shared" si="79"/>
        <v>5242880</v>
      </c>
      <c r="O79" s="9">
        <f t="shared" si="80"/>
        <v>1.8910065788307979</v>
      </c>
      <c r="P79" s="9">
        <f>2</f>
        <v>2</v>
      </c>
      <c r="Q79" s="1">
        <f t="shared" si="68"/>
        <v>1.1683171720493405E-2</v>
      </c>
      <c r="R79" s="1">
        <f t="shared" si="81"/>
        <v>4.0368286238935708E-2</v>
      </c>
      <c r="S79">
        <f t="shared" si="69"/>
        <v>5.2051457959429115E-2</v>
      </c>
      <c r="T79">
        <f t="shared" si="70"/>
        <v>4.0368286238935708E-2</v>
      </c>
      <c r="U79" s="1">
        <f t="shared" si="71"/>
        <v>0</v>
      </c>
      <c r="V79" s="1">
        <f t="shared" si="82"/>
        <v>1.7908129355072153</v>
      </c>
      <c r="W79" s="1">
        <f t="shared" si="72"/>
        <v>12.995622810997606</v>
      </c>
      <c r="X79">
        <f t="shared" si="73"/>
        <v>14.786435746504822</v>
      </c>
      <c r="Y79">
        <v>5.2463999999999997E-2</v>
      </c>
      <c r="Z79">
        <v>14.923384799999999</v>
      </c>
      <c r="AA79">
        <f t="shared" si="65"/>
        <v>5.9564653857883503</v>
      </c>
      <c r="AB79">
        <f t="shared" si="74"/>
        <v>23.055264106938644</v>
      </c>
      <c r="AC79">
        <f t="shared" si="83"/>
        <v>0.78633356314974434</v>
      </c>
      <c r="AD79">
        <f t="shared" si="75"/>
        <v>0.91768091040028399</v>
      </c>
    </row>
    <row r="80" spans="7:32">
      <c r="G80">
        <v>13500</v>
      </c>
      <c r="H80">
        <v>256</v>
      </c>
      <c r="I80">
        <f t="shared" si="76"/>
        <v>364500000</v>
      </c>
      <c r="J80">
        <v>23155467.019531</v>
      </c>
      <c r="K80" s="3">
        <f t="shared" si="77"/>
        <v>185243736.156248</v>
      </c>
      <c r="L80" s="10">
        <f t="shared" si="78"/>
        <v>1458.2159999999999</v>
      </c>
      <c r="M80" s="10">
        <f t="shared" si="67"/>
        <v>0.102996826171875</v>
      </c>
      <c r="N80">
        <f t="shared" si="79"/>
        <v>5242880</v>
      </c>
      <c r="O80" s="9">
        <f t="shared" si="80"/>
        <v>1.9676778689701782</v>
      </c>
      <c r="P80" s="9">
        <f>2</f>
        <v>2</v>
      </c>
      <c r="Q80" s="1">
        <f t="shared" si="68"/>
        <v>1.3627251494783508E-2</v>
      </c>
      <c r="R80" s="1">
        <f t="shared" si="81"/>
        <v>4.5250862593809713E-2</v>
      </c>
      <c r="S80">
        <f t="shared" si="69"/>
        <v>5.8878114088593218E-2</v>
      </c>
      <c r="T80">
        <f t="shared" si="70"/>
        <v>4.5250862593809713E-2</v>
      </c>
      <c r="U80" s="1">
        <f t="shared" si="71"/>
        <v>0</v>
      </c>
      <c r="V80" s="1">
        <f t="shared" si="82"/>
        <v>2.0074131855935455</v>
      </c>
      <c r="W80" s="1">
        <f t="shared" si="72"/>
        <v>15.209367113031108</v>
      </c>
      <c r="X80">
        <f t="shared" si="73"/>
        <v>17.216780298624656</v>
      </c>
      <c r="Y80">
        <v>6.1400999999999997E-2</v>
      </c>
      <c r="Z80">
        <v>17.376483</v>
      </c>
      <c r="AA80">
        <f t="shared" si="65"/>
        <v>5.9363854008892361</v>
      </c>
      <c r="AB80">
        <f t="shared" si="74"/>
        <v>26.302727001498809</v>
      </c>
      <c r="AC80">
        <f t="shared" si="83"/>
        <v>4.1088677894607244</v>
      </c>
      <c r="AD80">
        <f t="shared" si="75"/>
        <v>0.91907379286904434</v>
      </c>
    </row>
    <row r="81" spans="7:30">
      <c r="G81">
        <v>14500</v>
      </c>
      <c r="H81">
        <v>256</v>
      </c>
      <c r="I81">
        <f t="shared" si="76"/>
        <v>420500000</v>
      </c>
      <c r="J81">
        <v>26748943.976562001</v>
      </c>
      <c r="K81" s="3">
        <f t="shared" si="77"/>
        <v>213991551.81249601</v>
      </c>
      <c r="L81" s="10">
        <f t="shared" si="78"/>
        <v>1682.232</v>
      </c>
      <c r="M81" s="10">
        <f t="shared" si="67"/>
        <v>0.110626220703125</v>
      </c>
      <c r="N81">
        <f t="shared" si="79"/>
        <v>5242880</v>
      </c>
      <c r="O81" s="9">
        <f t="shared" si="80"/>
        <v>1.9650308455562355</v>
      </c>
      <c r="P81" s="9">
        <f>2</f>
        <v>2</v>
      </c>
      <c r="Q81" s="1">
        <f t="shared" si="68"/>
        <v>1.5720875867095925E-2</v>
      </c>
      <c r="R81" s="1">
        <f t="shared" si="81"/>
        <v>5.2273304934509462E-2</v>
      </c>
      <c r="S81">
        <f t="shared" si="69"/>
        <v>6.7994180801605381E-2</v>
      </c>
      <c r="T81">
        <f t="shared" si="70"/>
        <v>5.2273304934509462E-2</v>
      </c>
      <c r="U81" s="1">
        <f t="shared" si="71"/>
        <v>0</v>
      </c>
      <c r="V81" s="1">
        <f t="shared" si="82"/>
        <v>2.3189419066332086</v>
      </c>
      <c r="W81" s="1">
        <f t="shared" si="72"/>
        <v>17.415680249230324</v>
      </c>
      <c r="X81">
        <f t="shared" si="73"/>
        <v>19.734622155863534</v>
      </c>
      <c r="Y81">
        <v>7.0307999999999995E-2</v>
      </c>
      <c r="Z81">
        <v>20.002625999999999</v>
      </c>
      <c r="AA81">
        <f t="shared" si="65"/>
        <v>5.9808272173863575</v>
      </c>
      <c r="AB81">
        <f t="shared" si="74"/>
        <v>25.650985756230494</v>
      </c>
      <c r="AC81">
        <f t="shared" si="83"/>
        <v>3.2909757046063248</v>
      </c>
      <c r="AD81">
        <f t="shared" si="75"/>
        <v>1.3398432992571367</v>
      </c>
    </row>
    <row r="82" spans="7:30">
      <c r="G82">
        <v>15500</v>
      </c>
      <c r="H82">
        <v>128</v>
      </c>
      <c r="I82">
        <f t="shared" si="76"/>
        <v>480500000</v>
      </c>
      <c r="J82">
        <v>30700464.359375</v>
      </c>
      <c r="K82" s="3">
        <f t="shared" si="77"/>
        <v>245603714.875</v>
      </c>
      <c r="L82" s="10">
        <f t="shared" si="78"/>
        <v>1922.248</v>
      </c>
      <c r="M82" s="10">
        <f t="shared" si="67"/>
        <v>0.118255615234375</v>
      </c>
      <c r="N82">
        <f t="shared" si="79"/>
        <v>5242880</v>
      </c>
      <c r="O82" s="9">
        <f t="shared" si="80"/>
        <v>1.9564036327567376</v>
      </c>
      <c r="P82" s="9">
        <f>2</f>
        <v>2</v>
      </c>
      <c r="Q82" s="1">
        <f t="shared" si="68"/>
        <v>1.7964044837430661E-2</v>
      </c>
      <c r="R82" s="1">
        <f t="shared" si="81"/>
        <v>5.9995442679711852E-2</v>
      </c>
      <c r="S82">
        <f t="shared" si="69"/>
        <v>7.7959487517142517E-2</v>
      </c>
      <c r="T82">
        <f t="shared" si="70"/>
        <v>5.9995442679711852E-2</v>
      </c>
      <c r="U82" s="1">
        <f t="shared" si="71"/>
        <v>0</v>
      </c>
      <c r="V82" s="1">
        <f t="shared" si="82"/>
        <v>2.6615104289139193</v>
      </c>
      <c r="W82" s="1">
        <f t="shared" si="72"/>
        <v>19.576167862784786</v>
      </c>
      <c r="X82">
        <f t="shared" si="73"/>
        <v>22.237678291698707</v>
      </c>
      <c r="Y82">
        <v>7.9030000000000003E-2</v>
      </c>
      <c r="Z82">
        <v>22.592042666693011</v>
      </c>
      <c r="AA82">
        <f t="shared" si="65"/>
        <v>6.0799696317853975</v>
      </c>
      <c r="AB82">
        <f t="shared" si="74"/>
        <v>24.085230064897065</v>
      </c>
      <c r="AC82">
        <f t="shared" si="83"/>
        <v>1.3545647005662227</v>
      </c>
      <c r="AD82">
        <f t="shared" si="75"/>
        <v>1.5685362329663826</v>
      </c>
    </row>
    <row r="83" spans="7:30">
      <c r="G83">
        <v>16500</v>
      </c>
      <c r="H83">
        <v>128</v>
      </c>
      <c r="I83">
        <f t="shared" si="76"/>
        <v>544500000</v>
      </c>
      <c r="J83">
        <v>35042469.898437999</v>
      </c>
      <c r="K83" s="3">
        <f t="shared" si="77"/>
        <v>280339759.18750399</v>
      </c>
      <c r="L83" s="10">
        <f t="shared" si="78"/>
        <v>2178.2640000000001</v>
      </c>
      <c r="M83" s="10">
        <f t="shared" si="67"/>
        <v>0.125885009765625</v>
      </c>
      <c r="N83">
        <f t="shared" si="79"/>
        <v>5242880</v>
      </c>
      <c r="O83" s="9">
        <f t="shared" si="80"/>
        <v>1.9422860374072506</v>
      </c>
      <c r="P83" s="9">
        <f>2</f>
        <v>2</v>
      </c>
      <c r="Q83" s="1">
        <f t="shared" si="68"/>
        <v>2.0356758405787708E-2</v>
      </c>
      <c r="R83" s="1">
        <f t="shared" si="81"/>
        <v>6.8480674088086183E-2</v>
      </c>
      <c r="S83">
        <f t="shared" si="69"/>
        <v>8.8837432493873894E-2</v>
      </c>
      <c r="T83">
        <f t="shared" si="70"/>
        <v>6.8480674088086183E-2</v>
      </c>
      <c r="U83" s="1">
        <f t="shared" si="71"/>
        <v>0</v>
      </c>
      <c r="V83" s="1">
        <f t="shared" si="82"/>
        <v>3.0379312181678526</v>
      </c>
      <c r="W83" s="1">
        <f t="shared" si="72"/>
        <v>22.960568489245983</v>
      </c>
      <c r="X83">
        <f t="shared" si="73"/>
        <v>25.998499707413835</v>
      </c>
      <c r="Y83">
        <v>9.2692999999999998E-2</v>
      </c>
      <c r="Z83">
        <v>26.206370944423849</v>
      </c>
      <c r="AA83">
        <f t="shared" si="65"/>
        <v>5.874229985004261</v>
      </c>
      <c r="AB83">
        <f t="shared" si="74"/>
        <v>26.120986387228612</v>
      </c>
      <c r="AC83">
        <f t="shared" si="83"/>
        <v>4.1595023422762276</v>
      </c>
      <c r="AD83">
        <f t="shared" si="75"/>
        <v>0.79320878671392203</v>
      </c>
    </row>
    <row r="84" spans="7:30">
      <c r="G84">
        <v>17500</v>
      </c>
      <c r="H84">
        <v>128</v>
      </c>
      <c r="I84">
        <f t="shared" si="76"/>
        <v>612500000</v>
      </c>
      <c r="J84">
        <v>39545132.257812001</v>
      </c>
      <c r="K84" s="3">
        <f t="shared" si="77"/>
        <v>316361058.06249601</v>
      </c>
      <c r="L84" s="10">
        <f t="shared" si="78"/>
        <v>2450.2800000000002</v>
      </c>
      <c r="M84" s="10">
        <f t="shared" si="67"/>
        <v>0.133514404296875</v>
      </c>
      <c r="N84">
        <f t="shared" si="79"/>
        <v>5242880</v>
      </c>
      <c r="O84" s="9">
        <f t="shared" si="80"/>
        <v>1.9360789970521681</v>
      </c>
      <c r="P84" s="9">
        <f>2</f>
        <v>2</v>
      </c>
      <c r="Q84" s="1">
        <f t="shared" si="68"/>
        <v>2.2899016572167075E-2</v>
      </c>
      <c r="R84" s="1">
        <f t="shared" si="81"/>
        <v>7.7279864169568668E-2</v>
      </c>
      <c r="S84">
        <f t="shared" si="69"/>
        <v>0.10017888074173574</v>
      </c>
      <c r="T84">
        <f t="shared" si="70"/>
        <v>7.7279864169568668E-2</v>
      </c>
      <c r="U84" s="1">
        <f t="shared" si="71"/>
        <v>0</v>
      </c>
      <c r="V84" s="1">
        <f t="shared" si="82"/>
        <v>3.4282798033576571</v>
      </c>
      <c r="W84" s="1">
        <f t="shared" si="72"/>
        <v>25.46363284776098</v>
      </c>
      <c r="X84">
        <f t="shared" si="73"/>
        <v>28.891912651118638</v>
      </c>
      <c r="Y84">
        <v>0.102798</v>
      </c>
      <c r="Z84">
        <v>29.106786436316909</v>
      </c>
      <c r="AA84">
        <f t="shared" si="65"/>
        <v>5.9582871262086812</v>
      </c>
      <c r="AB84">
        <f t="shared" si="74"/>
        <v>24.823572278090364</v>
      </c>
      <c r="AC84">
        <f t="shared" si="83"/>
        <v>2.5478309483299872</v>
      </c>
      <c r="AD84">
        <f t="shared" si="75"/>
        <v>0.73822572501569883</v>
      </c>
    </row>
    <row r="85" spans="7:30">
      <c r="G85">
        <v>18500</v>
      </c>
      <c r="H85">
        <v>128</v>
      </c>
      <c r="I85">
        <f t="shared" si="76"/>
        <v>684500000</v>
      </c>
      <c r="J85">
        <v>44578586.46875</v>
      </c>
      <c r="K85" s="3">
        <f t="shared" si="77"/>
        <v>356628691.75</v>
      </c>
      <c r="L85" s="10">
        <f t="shared" si="78"/>
        <v>2738.2959999999998</v>
      </c>
      <c r="M85" s="10">
        <f t="shared" si="67"/>
        <v>0.141143798828125</v>
      </c>
      <c r="N85">
        <f t="shared" si="79"/>
        <v>5242880</v>
      </c>
      <c r="O85" s="9">
        <f t="shared" si="80"/>
        <v>1.9193632364269806</v>
      </c>
      <c r="P85" s="9">
        <f>2</f>
        <v>2</v>
      </c>
      <c r="Q85" s="1">
        <f t="shared" si="68"/>
        <v>2.5590819336568756E-2</v>
      </c>
      <c r="R85" s="1">
        <f t="shared" si="81"/>
        <v>8.7116337978508568E-2</v>
      </c>
      <c r="S85">
        <f t="shared" si="69"/>
        <v>0.11270715731507733</v>
      </c>
      <c r="T85">
        <f t="shared" si="70"/>
        <v>8.7116337978508568E-2</v>
      </c>
      <c r="U85" s="1">
        <f t="shared" si="71"/>
        <v>0</v>
      </c>
      <c r="V85" s="1">
        <f t="shared" si="82"/>
        <v>3.8646442413366304</v>
      </c>
      <c r="W85" s="1">
        <f t="shared" si="72"/>
        <v>28.664979089170959</v>
      </c>
      <c r="X85">
        <f t="shared" si="73"/>
        <v>32.52962333050759</v>
      </c>
      <c r="Y85">
        <v>0.11572200000000001</v>
      </c>
      <c r="Z85">
        <v>33.028839138417034</v>
      </c>
      <c r="AA85">
        <f t="shared" si="65"/>
        <v>5.9150377629145714</v>
      </c>
      <c r="AB85">
        <f t="shared" si="74"/>
        <v>24.719294534739667</v>
      </c>
      <c r="AC85">
        <f t="shared" si="83"/>
        <v>2.6052459211927532</v>
      </c>
      <c r="AD85">
        <f t="shared" si="75"/>
        <v>1.511454295494109</v>
      </c>
    </row>
    <row r="86" spans="7:30">
      <c r="G86">
        <v>19500</v>
      </c>
      <c r="H86">
        <v>128</v>
      </c>
      <c r="I86">
        <f>2*G86^2</f>
        <v>760500000</v>
      </c>
      <c r="J86">
        <v>52321785.257812001</v>
      </c>
      <c r="K86" s="3">
        <f t="shared" si="77"/>
        <v>418574282.06249601</v>
      </c>
      <c r="L86" s="10">
        <f t="shared" si="78"/>
        <v>3042.3119999999999</v>
      </c>
      <c r="M86" s="10">
        <f t="shared" si="67"/>
        <v>0.148773193359375</v>
      </c>
      <c r="N86">
        <f t="shared" si="79"/>
        <v>5242880</v>
      </c>
      <c r="O86" s="9">
        <f t="shared" si="80"/>
        <v>1.8168818118798138</v>
      </c>
      <c r="P86" s="9">
        <f>2</f>
        <v>2</v>
      </c>
      <c r="Q86" s="1">
        <f t="shared" si="68"/>
        <v>2.8432166698992751E-2</v>
      </c>
      <c r="R86" s="1">
        <f t="shared" si="81"/>
        <v>0.10224824717925399</v>
      </c>
      <c r="S86">
        <f t="shared" si="69"/>
        <v>0.13068041387824675</v>
      </c>
      <c r="T86">
        <f t="shared" si="70"/>
        <v>0.10224824717925399</v>
      </c>
      <c r="U86" s="1">
        <f t="shared" si="71"/>
        <v>0</v>
      </c>
      <c r="V86" s="1">
        <f t="shared" si="82"/>
        <v>4.5359241310803471</v>
      </c>
      <c r="W86" s="1">
        <f t="shared" si="72"/>
        <v>32.240856088628895</v>
      </c>
      <c r="X86">
        <f t="shared" si="73"/>
        <v>36.776780219709245</v>
      </c>
      <c r="Y86">
        <v>0.130158</v>
      </c>
      <c r="Z86">
        <v>37.345801080043387</v>
      </c>
      <c r="AA86">
        <f t="shared" si="65"/>
        <v>5.8428986308947586</v>
      </c>
      <c r="AB86">
        <f t="shared" si="74"/>
        <v>21.442979164358711</v>
      </c>
      <c r="AC86">
        <f t="shared" si="83"/>
        <v>0.40136901169866812</v>
      </c>
      <c r="AD86">
        <f t="shared" si="75"/>
        <v>1.5236541830085726</v>
      </c>
    </row>
    <row r="87" spans="7:30">
      <c r="G87">
        <v>20500</v>
      </c>
      <c r="H87">
        <v>128</v>
      </c>
      <c r="I87">
        <f t="shared" si="76"/>
        <v>840500000</v>
      </c>
      <c r="J87">
        <v>63007385.203125</v>
      </c>
      <c r="K87" s="3">
        <f t="shared" si="77"/>
        <v>504059081.625</v>
      </c>
      <c r="L87" s="10">
        <f t="shared" si="78"/>
        <v>3362.328</v>
      </c>
      <c r="M87" s="10">
        <f t="shared" si="67"/>
        <v>0.156402587890625</v>
      </c>
      <c r="N87">
        <f t="shared" si="79"/>
        <v>5242880</v>
      </c>
      <c r="O87" s="9">
        <f t="shared" si="80"/>
        <v>1.6674632610335522</v>
      </c>
      <c r="P87" s="9">
        <f>2</f>
        <v>2</v>
      </c>
      <c r="Q87" s="1">
        <f t="shared" si="68"/>
        <v>3.1423058659439063E-2</v>
      </c>
      <c r="R87" s="1">
        <f t="shared" si="81"/>
        <v>0.12313025376758721</v>
      </c>
      <c r="S87">
        <f t="shared" si="69"/>
        <v>0.15455331242702627</v>
      </c>
      <c r="T87">
        <f t="shared" si="70"/>
        <v>0.12313025376758721</v>
      </c>
      <c r="U87" s="1">
        <f t="shared" si="71"/>
        <v>0</v>
      </c>
      <c r="V87" s="1">
        <f t="shared" si="82"/>
        <v>5.4622891319721942</v>
      </c>
      <c r="W87" s="1">
        <f t="shared" si="72"/>
        <v>37.045600211549768</v>
      </c>
      <c r="X87">
        <f t="shared" si="73"/>
        <v>42.50788934352196</v>
      </c>
      <c r="Y87">
        <v>0.14955499999999999</v>
      </c>
      <c r="Z87">
        <v>43.200281352879593</v>
      </c>
      <c r="AA87">
        <f t="shared" si="65"/>
        <v>5.6200060178529636</v>
      </c>
      <c r="AB87">
        <f t="shared" si="74"/>
        <v>17.668915270243581</v>
      </c>
      <c r="AC87">
        <f t="shared" si="83"/>
        <v>3.3421232503268237</v>
      </c>
      <c r="AD87">
        <f t="shared" si="75"/>
        <v>1.6027488425407677</v>
      </c>
    </row>
    <row r="88" spans="7:30">
      <c r="G88">
        <v>21500</v>
      </c>
      <c r="H88">
        <v>64</v>
      </c>
      <c r="I88">
        <f t="shared" si="76"/>
        <v>924500000</v>
      </c>
      <c r="J88">
        <v>75350466.53125</v>
      </c>
      <c r="K88" s="3">
        <f t="shared" si="77"/>
        <v>602803732.25</v>
      </c>
      <c r="L88" s="10">
        <f t="shared" si="78"/>
        <v>3698.3440000000001</v>
      </c>
      <c r="M88" s="10">
        <f t="shared" si="67"/>
        <v>0.164031982421875</v>
      </c>
      <c r="N88">
        <f t="shared" si="79"/>
        <v>5242880</v>
      </c>
      <c r="O88" s="9">
        <f t="shared" si="80"/>
        <v>1.5336666821043889</v>
      </c>
      <c r="P88" s="9">
        <f>2</f>
        <v>2</v>
      </c>
      <c r="Q88" s="1">
        <f t="shared" si="68"/>
        <v>3.4563495217907692E-2</v>
      </c>
      <c r="R88" s="1">
        <f t="shared" si="81"/>
        <v>0.14725134260989359</v>
      </c>
      <c r="S88">
        <f t="shared" si="69"/>
        <v>0.18181483782780128</v>
      </c>
      <c r="T88">
        <f t="shared" si="70"/>
        <v>0.14725134260989359</v>
      </c>
      <c r="U88" s="1">
        <f t="shared" si="71"/>
        <v>0</v>
      </c>
      <c r="V88" s="1">
        <f t="shared" si="82"/>
        <v>6.5323459003384876</v>
      </c>
      <c r="W88" s="1">
        <f t="shared" si="72"/>
        <v>42.280608836275746</v>
      </c>
      <c r="X88">
        <f t="shared" si="73"/>
        <v>48.81295473661423</v>
      </c>
      <c r="Y88">
        <v>0.17068900000000001</v>
      </c>
      <c r="Z88">
        <v>49.332914088850956</v>
      </c>
      <c r="AA88">
        <f t="shared" si="65"/>
        <v>5.4162834160373547</v>
      </c>
      <c r="AB88">
        <f t="shared" si="74"/>
        <v>13.73120552004313</v>
      </c>
      <c r="AC88">
        <f t="shared" si="83"/>
        <v>6.5181926356128805</v>
      </c>
      <c r="AD88">
        <f t="shared" si="75"/>
        <v>1.0539806168762975</v>
      </c>
    </row>
    <row r="89" spans="7:30">
      <c r="G89">
        <v>22500</v>
      </c>
      <c r="H89">
        <v>64</v>
      </c>
      <c r="I89">
        <f t="shared" si="76"/>
        <v>1012500000</v>
      </c>
      <c r="J89">
        <v>83576939.015625</v>
      </c>
      <c r="K89" s="3">
        <f t="shared" si="77"/>
        <v>668615512.125</v>
      </c>
      <c r="L89" s="10">
        <f t="shared" si="78"/>
        <v>4050.36</v>
      </c>
      <c r="M89" s="10">
        <f t="shared" si="67"/>
        <v>0.171661376953125</v>
      </c>
      <c r="N89">
        <f t="shared" si="79"/>
        <v>5242880</v>
      </c>
      <c r="O89" s="9">
        <f t="shared" si="80"/>
        <v>1.5143232270846712</v>
      </c>
      <c r="P89" s="9">
        <f>2</f>
        <v>2</v>
      </c>
      <c r="Q89" s="1">
        <f t="shared" si="68"/>
        <v>3.7853476374398634E-2</v>
      </c>
      <c r="R89" s="1">
        <f t="shared" si="81"/>
        <v>0.16332767463585632</v>
      </c>
      <c r="S89">
        <f t="shared" si="69"/>
        <v>0.20118115101025497</v>
      </c>
      <c r="T89">
        <f t="shared" si="70"/>
        <v>0.16332767463585632</v>
      </c>
      <c r="U89" s="1">
        <f t="shared" si="71"/>
        <v>0</v>
      </c>
      <c r="V89" s="1">
        <f t="shared" si="82"/>
        <v>7.2455221589787397</v>
      </c>
      <c r="W89" s="1">
        <f t="shared" si="72"/>
        <v>46.534455865348285</v>
      </c>
      <c r="X89">
        <f t="shared" si="73"/>
        <v>53.779978024327022</v>
      </c>
      <c r="Y89">
        <v>0.187862</v>
      </c>
      <c r="Z89">
        <v>54.215094579999999</v>
      </c>
      <c r="AA89">
        <f t="shared" si="65"/>
        <v>5.3895944895721328</v>
      </c>
      <c r="AB89">
        <f t="shared" si="74"/>
        <v>13.059759485230479</v>
      </c>
      <c r="AC89">
        <f t="shared" si="83"/>
        <v>7.0898590509283226</v>
      </c>
      <c r="AD89">
        <f t="shared" si="75"/>
        <v>0.80257455795990018</v>
      </c>
    </row>
    <row r="90" spans="7:30">
      <c r="G90">
        <v>23500</v>
      </c>
      <c r="H90">
        <v>64</v>
      </c>
      <c r="I90">
        <f t="shared" si="76"/>
        <v>1104500000</v>
      </c>
      <c r="J90">
        <v>78582892.25</v>
      </c>
      <c r="K90" s="3">
        <f t="shared" si="77"/>
        <v>628663138</v>
      </c>
      <c r="L90" s="10">
        <f t="shared" si="78"/>
        <v>4418.3760000000002</v>
      </c>
      <c r="M90" s="10">
        <f t="shared" si="67"/>
        <v>0.179290771484375</v>
      </c>
      <c r="N90">
        <f t="shared" si="79"/>
        <v>5242880</v>
      </c>
      <c r="O90" s="9">
        <f t="shared" si="80"/>
        <v>1.7569027564011555</v>
      </c>
      <c r="P90" s="9">
        <f>2</f>
        <v>2</v>
      </c>
      <c r="Q90" s="1">
        <f t="shared" si="68"/>
        <v>4.129300212891189E-2</v>
      </c>
      <c r="R90" s="1">
        <f t="shared" si="81"/>
        <v>0.15356821162058892</v>
      </c>
      <c r="S90">
        <f t="shared" si="69"/>
        <v>0.19486121374950083</v>
      </c>
      <c r="T90">
        <f t="shared" si="70"/>
        <v>0.15356821162058892</v>
      </c>
      <c r="U90" s="1">
        <f t="shared" si="71"/>
        <v>0</v>
      </c>
      <c r="V90" s="1">
        <f t="shared" si="82"/>
        <v>6.8125740643309172</v>
      </c>
      <c r="W90" s="1">
        <f t="shared" si="72"/>
        <v>47.810882450150636</v>
      </c>
      <c r="X90">
        <f t="shared" si="73"/>
        <v>54.623456514481553</v>
      </c>
      <c r="Y90">
        <v>0.19301499999999999</v>
      </c>
      <c r="Z90">
        <v>55.165617149999996</v>
      </c>
      <c r="AA90">
        <f t="shared" si="65"/>
        <v>5.7223531849856233</v>
      </c>
      <c r="AB90">
        <f t="shared" si="74"/>
        <v>20.437162075181238</v>
      </c>
      <c r="AC90">
        <f t="shared" si="83"/>
        <v>0.9565130945785747</v>
      </c>
      <c r="AD90">
        <f t="shared" si="75"/>
        <v>0.98278722060565638</v>
      </c>
    </row>
    <row r="91" spans="7:30">
      <c r="G91">
        <v>24500</v>
      </c>
      <c r="H91">
        <v>64</v>
      </c>
      <c r="I91">
        <f t="shared" si="76"/>
        <v>1200500000</v>
      </c>
      <c r="J91">
        <v>87781575.9375</v>
      </c>
      <c r="K91" s="3">
        <f t="shared" si="77"/>
        <v>702252607.5</v>
      </c>
      <c r="L91" s="10">
        <f t="shared" si="78"/>
        <v>4802.3919999999998</v>
      </c>
      <c r="M91" s="10">
        <f t="shared" si="67"/>
        <v>0.186920166015625</v>
      </c>
      <c r="N91">
        <f t="shared" si="79"/>
        <v>5242880</v>
      </c>
      <c r="O91" s="9">
        <f t="shared" si="80"/>
        <v>1.7094988144988839</v>
      </c>
      <c r="P91" s="9">
        <f>2</f>
        <v>2</v>
      </c>
      <c r="Q91" s="1">
        <f t="shared" si="68"/>
        <v>4.4882072481447467E-2</v>
      </c>
      <c r="R91" s="1">
        <f t="shared" si="81"/>
        <v>0.17154445762918322</v>
      </c>
      <c r="S91">
        <f t="shared" si="69"/>
        <v>0.21642653011063068</v>
      </c>
      <c r="T91">
        <f t="shared" si="70"/>
        <v>0.17154445762918322</v>
      </c>
      <c r="U91" s="1">
        <f t="shared" si="71"/>
        <v>0</v>
      </c>
      <c r="V91" s="1">
        <f t="shared" si="82"/>
        <v>7.6100340727521063</v>
      </c>
      <c r="W91" s="1">
        <f t="shared" si="72"/>
        <v>52.742947214365593</v>
      </c>
      <c r="X91">
        <f t="shared" si="73"/>
        <v>60.3529812871177</v>
      </c>
      <c r="Y91">
        <v>0.212926</v>
      </c>
      <c r="Z91">
        <v>60.895061616737642</v>
      </c>
      <c r="AA91">
        <f t="shared" si="65"/>
        <v>5.6381090143993688</v>
      </c>
      <c r="AB91">
        <f t="shared" si="74"/>
        <v>19.434706128334156</v>
      </c>
      <c r="AC91">
        <f t="shared" si="83"/>
        <v>1.6440125257745286</v>
      </c>
      <c r="AD91">
        <f t="shared" si="75"/>
        <v>0.89018766912774738</v>
      </c>
    </row>
    <row r="93" spans="7:30">
      <c r="G93" s="4" t="s">
        <v>49</v>
      </c>
      <c r="H93" s="4"/>
      <c r="M93" s="9"/>
      <c r="N93" s="9"/>
    </row>
    <row r="94" spans="7:30">
      <c r="G94" t="s">
        <v>32</v>
      </c>
      <c r="H94" t="s">
        <v>79</v>
      </c>
      <c r="I94" t="s">
        <v>33</v>
      </c>
      <c r="J94" t="s">
        <v>75</v>
      </c>
      <c r="K94" t="s">
        <v>63</v>
      </c>
      <c r="L94" t="s">
        <v>61</v>
      </c>
      <c r="M94" t="s">
        <v>65</v>
      </c>
      <c r="N94" s="9" t="s">
        <v>59</v>
      </c>
      <c r="O94" t="s">
        <v>64</v>
      </c>
      <c r="P94" t="s">
        <v>34</v>
      </c>
      <c r="Q94" t="s">
        <v>35</v>
      </c>
      <c r="R94" t="s">
        <v>36</v>
      </c>
      <c r="S94" t="s">
        <v>37</v>
      </c>
      <c r="T94" t="s">
        <v>38</v>
      </c>
      <c r="U94" t="s">
        <v>39</v>
      </c>
      <c r="V94" t="s">
        <v>40</v>
      </c>
      <c r="W94" t="s">
        <v>41</v>
      </c>
      <c r="X94" t="s">
        <v>42</v>
      </c>
      <c r="Y94" t="s">
        <v>43</v>
      </c>
      <c r="Z94" t="s">
        <v>44</v>
      </c>
      <c r="AA94" t="s">
        <v>77</v>
      </c>
      <c r="AB94" t="s">
        <v>45</v>
      </c>
    </row>
    <row r="95" spans="7:30">
      <c r="G95" s="6">
        <v>87804</v>
      </c>
      <c r="H95" s="6">
        <v>2652858</v>
      </c>
      <c r="I95" s="12">
        <f t="shared" ref="I95:I158" si="84">2*H95</f>
        <v>5305716</v>
      </c>
      <c r="J95" s="6">
        <v>973804.50390600006</v>
      </c>
      <c r="K95" s="12">
        <f t="shared" ref="K95:K158" si="85">J95*8</f>
        <v>7790436.0312480005</v>
      </c>
      <c r="L95" s="6">
        <f t="shared" ref="L95:L158" si="86">((H95+2*G95)*8+(G95+H95)*4)/1000000</f>
        <v>33.590375999999999</v>
      </c>
      <c r="M95" s="6">
        <f t="shared" ref="M95:M158" si="87">40*2^20/8</f>
        <v>5242880</v>
      </c>
      <c r="N95" s="13">
        <f t="shared" ref="N95:N158" si="88">I95/K95</f>
        <v>0.68105507557194367</v>
      </c>
      <c r="O95" s="13"/>
      <c r="P95" s="7">
        <f t="shared" ref="P95:P158" si="89">$B$31*I95</f>
        <v>0</v>
      </c>
      <c r="Q95" s="7">
        <f t="shared" ref="Q95:Q158" si="90">$C$31*K95</f>
        <v>1.8006855441715403E-3</v>
      </c>
      <c r="R95" s="6">
        <f t="shared" ref="R95:R158" si="91">P95+Q95</f>
        <v>1.8006855441715403E-3</v>
      </c>
      <c r="S95" s="6">
        <f t="shared" ref="S95:S158" si="92">MAX(P95,Q95)</f>
        <v>1.8006855441715403E-3</v>
      </c>
      <c r="T95" s="7">
        <f t="shared" ref="T95:T158" si="93">$D$31*I95</f>
        <v>0</v>
      </c>
      <c r="U95" s="7">
        <f t="shared" ref="U95:U158" si="94">$E$31*K95</f>
        <v>0.11076914041639127</v>
      </c>
      <c r="V95" s="7">
        <f t="shared" ref="V95:V158" si="95">X95*$F$31</f>
        <v>0.28889859014263847</v>
      </c>
      <c r="W95" s="6">
        <f t="shared" ref="W95:W158" si="96">SUM(T95:V95)</f>
        <v>0.39966773055902971</v>
      </c>
      <c r="X95" s="6">
        <v>1.3179999999999999E-3</v>
      </c>
      <c r="Y95" s="6">
        <v>0.38870748888859602</v>
      </c>
      <c r="Z95" s="6">
        <f t="shared" ref="Z95:Z158" si="97">ABS(S95-X95)/ABS(X95)*100</f>
        <v>36.622575430314143</v>
      </c>
      <c r="AA95" s="6">
        <f>ABS(R95-X95)/ABS(X95)*100</f>
        <v>36.622575430314143</v>
      </c>
      <c r="AB95" s="6">
        <f t="shared" ref="AB95:AB158" si="98">ABS(W95-Y95)/ABS(Y95)*100</f>
        <v>2.8196631101118061</v>
      </c>
      <c r="AC95">
        <f>AVERAGE(AA108:AA322)</f>
        <v>30.500595378115669</v>
      </c>
      <c r="AD95">
        <f>AVERAGE(AB108:AB322)</f>
        <v>1.7116414759672289</v>
      </c>
    </row>
    <row r="96" spans="7:30">
      <c r="G96" s="6">
        <v>71505</v>
      </c>
      <c r="H96" s="6">
        <v>2682895</v>
      </c>
      <c r="I96" s="12">
        <f t="shared" si="84"/>
        <v>5365790</v>
      </c>
      <c r="J96" s="6">
        <v>988155.00292999996</v>
      </c>
      <c r="K96" s="12">
        <f t="shared" si="85"/>
        <v>7905240.0234399997</v>
      </c>
      <c r="L96" s="6">
        <f t="shared" si="86"/>
        <v>33.624839999999999</v>
      </c>
      <c r="M96" s="6">
        <f t="shared" si="87"/>
        <v>5242880</v>
      </c>
      <c r="N96" s="13">
        <f t="shared" si="88"/>
        <v>0.67876370408612252</v>
      </c>
      <c r="O96" s="13"/>
      <c r="P96" s="7">
        <f t="shared" si="89"/>
        <v>0</v>
      </c>
      <c r="Q96" s="7">
        <f t="shared" si="90"/>
        <v>1.8272214002294199E-3</v>
      </c>
      <c r="R96" s="6">
        <f t="shared" si="91"/>
        <v>1.8272214002294199E-3</v>
      </c>
      <c r="S96" s="6">
        <f t="shared" si="92"/>
        <v>1.8272214002294199E-3</v>
      </c>
      <c r="T96" s="7">
        <f t="shared" si="93"/>
        <v>0</v>
      </c>
      <c r="U96" s="7">
        <f t="shared" si="94"/>
        <v>0.11240149314741557</v>
      </c>
      <c r="V96" s="7">
        <f t="shared" si="95"/>
        <v>0.33712142006022605</v>
      </c>
      <c r="W96" s="6">
        <f t="shared" si="96"/>
        <v>0.44952291320764159</v>
      </c>
      <c r="X96" s="6">
        <v>1.5380000000000001E-3</v>
      </c>
      <c r="Y96" s="6">
        <v>0.44241269090979002</v>
      </c>
      <c r="Z96" s="6">
        <f t="shared" si="97"/>
        <v>18.805032524669688</v>
      </c>
      <c r="AA96" s="6">
        <f t="shared" ref="AA96:AA159" si="99">ABS(R96-X96)/ABS(X96)*100</f>
        <v>18.805032524669688</v>
      </c>
      <c r="AB96" s="6">
        <f t="shared" si="98"/>
        <v>1.6071470018705643</v>
      </c>
      <c r="AD96">
        <f>MEDIAN(AB108:AB322)</f>
        <v>1.7085380230641207</v>
      </c>
    </row>
    <row r="97" spans="7:28">
      <c r="G97" s="6">
        <v>125329</v>
      </c>
      <c r="H97" s="6">
        <v>2678750</v>
      </c>
      <c r="I97" s="12">
        <f t="shared" si="84"/>
        <v>5357500</v>
      </c>
      <c r="J97" s="6">
        <v>468.52999899999998</v>
      </c>
      <c r="K97" s="12">
        <f t="shared" si="85"/>
        <v>3748.2399919999998</v>
      </c>
      <c r="L97" s="6">
        <f t="shared" si="86"/>
        <v>34.651580000000003</v>
      </c>
      <c r="M97" s="6">
        <f t="shared" si="87"/>
        <v>5242880</v>
      </c>
      <c r="N97" s="13">
        <f t="shared" si="88"/>
        <v>1429.3375054518121</v>
      </c>
      <c r="O97" s="13"/>
      <c r="P97" s="7">
        <f t="shared" si="89"/>
        <v>0</v>
      </c>
      <c r="Q97" s="7">
        <f t="shared" si="90"/>
        <v>8.6637019322252483E-7</v>
      </c>
      <c r="R97" s="6">
        <f t="shared" si="91"/>
        <v>8.6637019322252483E-7</v>
      </c>
      <c r="S97" s="6">
        <f t="shared" si="92"/>
        <v>8.6637019322252483E-7</v>
      </c>
      <c r="T97" s="7">
        <f t="shared" si="93"/>
        <v>0</v>
      </c>
      <c r="U97" s="7">
        <f t="shared" si="94"/>
        <v>5.3294747601139003E-5</v>
      </c>
      <c r="V97" s="7">
        <f t="shared" si="95"/>
        <v>6.0936121441315237E-2</v>
      </c>
      <c r="W97" s="6">
        <f t="shared" si="96"/>
        <v>6.0989416188916373E-2</v>
      </c>
      <c r="X97" s="6">
        <v>2.7799999999999998E-4</v>
      </c>
      <c r="Y97" s="6">
        <v>6.8115212499999994E-2</v>
      </c>
      <c r="Z97" s="6">
        <f t="shared" si="97"/>
        <v>99.688356045603413</v>
      </c>
      <c r="AA97" s="6">
        <f t="shared" si="99"/>
        <v>99.688356045603413</v>
      </c>
      <c r="AB97" s="6">
        <f t="shared" si="98"/>
        <v>10.461387477993439</v>
      </c>
    </row>
    <row r="98" spans="7:28">
      <c r="G98" s="6">
        <v>28338</v>
      </c>
      <c r="H98" s="6">
        <v>2943887</v>
      </c>
      <c r="I98" s="12">
        <f t="shared" si="84"/>
        <v>5887774</v>
      </c>
      <c r="J98" s="6">
        <v>520035.12439000001</v>
      </c>
      <c r="K98" s="12">
        <f t="shared" si="85"/>
        <v>4160280.9951200001</v>
      </c>
      <c r="L98" s="6">
        <f t="shared" si="86"/>
        <v>35.893403999999997</v>
      </c>
      <c r="M98" s="6">
        <f t="shared" si="87"/>
        <v>5242880</v>
      </c>
      <c r="N98" s="13">
        <f t="shared" si="88"/>
        <v>1.4152346937397606</v>
      </c>
      <c r="O98" s="13"/>
      <c r="P98" s="7">
        <f t="shared" si="89"/>
        <v>0</v>
      </c>
      <c r="Q98" s="7">
        <f t="shared" si="90"/>
        <v>9.6160957070384734E-4</v>
      </c>
      <c r="R98" s="6">
        <f t="shared" si="91"/>
        <v>9.6160957070384734E-4</v>
      </c>
      <c r="S98" s="6">
        <f t="shared" si="92"/>
        <v>9.6160957070384734E-4</v>
      </c>
      <c r="T98" s="7">
        <f t="shared" si="93"/>
        <v>0</v>
      </c>
      <c r="U98" s="7">
        <f t="shared" si="94"/>
        <v>5.9153396276109056E-2</v>
      </c>
      <c r="V98" s="7">
        <f t="shared" si="95"/>
        <v>0.28582986460242832</v>
      </c>
      <c r="W98" s="6">
        <f t="shared" si="96"/>
        <v>0.34498326087853737</v>
      </c>
      <c r="X98" s="6">
        <v>1.304E-3</v>
      </c>
      <c r="Y98" s="6">
        <v>0.34212613333376801</v>
      </c>
      <c r="Z98" s="6">
        <f t="shared" si="97"/>
        <v>26.256934761974897</v>
      </c>
      <c r="AA98" s="6">
        <f t="shared" si="99"/>
        <v>26.256934761974897</v>
      </c>
      <c r="AB98" s="6">
        <f t="shared" si="98"/>
        <v>0.83510941328238941</v>
      </c>
    </row>
    <row r="99" spans="7:28">
      <c r="G99" s="6">
        <v>61349</v>
      </c>
      <c r="H99" s="6">
        <v>3016148</v>
      </c>
      <c r="I99" s="12">
        <f t="shared" si="84"/>
        <v>6032296</v>
      </c>
      <c r="J99" s="6">
        <v>1122641.0837399999</v>
      </c>
      <c r="K99" s="12">
        <f t="shared" si="85"/>
        <v>8981128.6699199993</v>
      </c>
      <c r="L99" s="6">
        <f t="shared" si="86"/>
        <v>37.420755999999997</v>
      </c>
      <c r="M99" s="6">
        <f t="shared" si="87"/>
        <v>5242880</v>
      </c>
      <c r="N99" s="13">
        <f t="shared" si="88"/>
        <v>0.67166346477182071</v>
      </c>
      <c r="O99" s="13"/>
      <c r="P99" s="7">
        <f t="shared" si="89"/>
        <v>0</v>
      </c>
      <c r="Q99" s="7">
        <f t="shared" si="90"/>
        <v>2.075902876475938E-3</v>
      </c>
      <c r="R99" s="6">
        <f t="shared" si="91"/>
        <v>2.075902876475938E-3</v>
      </c>
      <c r="S99" s="6">
        <f t="shared" si="92"/>
        <v>2.075902876475938E-3</v>
      </c>
      <c r="T99" s="7">
        <f t="shared" si="93"/>
        <v>0</v>
      </c>
      <c r="U99" s="7">
        <f t="shared" si="94"/>
        <v>0.12769912990052204</v>
      </c>
      <c r="V99" s="7">
        <f t="shared" si="95"/>
        <v>0.37285015313552961</v>
      </c>
      <c r="W99" s="6">
        <f t="shared" si="96"/>
        <v>0.50054928303605162</v>
      </c>
      <c r="X99" s="6">
        <v>1.701E-3</v>
      </c>
      <c r="Y99" s="6">
        <v>0.49351679999943299</v>
      </c>
      <c r="Z99" s="6">
        <f t="shared" si="97"/>
        <v>22.04014558941434</v>
      </c>
      <c r="AA99" s="6">
        <f t="shared" si="99"/>
        <v>22.04014558941434</v>
      </c>
      <c r="AB99" s="6">
        <f t="shared" si="98"/>
        <v>1.4249733821881465</v>
      </c>
    </row>
    <row r="100" spans="7:28">
      <c r="G100" s="6">
        <v>321821</v>
      </c>
      <c r="H100" s="6">
        <v>2635364</v>
      </c>
      <c r="I100" s="12">
        <f t="shared" si="84"/>
        <v>5270728</v>
      </c>
      <c r="J100" s="6">
        <v>168012.46582000001</v>
      </c>
      <c r="K100" s="12">
        <f t="shared" si="85"/>
        <v>1344099.7265600001</v>
      </c>
      <c r="L100" s="6">
        <f t="shared" si="86"/>
        <v>38.060788000000002</v>
      </c>
      <c r="M100" s="6">
        <f t="shared" si="87"/>
        <v>5242880</v>
      </c>
      <c r="N100" s="13">
        <f t="shared" si="88"/>
        <v>3.9213816473942393</v>
      </c>
      <c r="O100" s="13"/>
      <c r="P100" s="7">
        <f t="shared" si="89"/>
        <v>0</v>
      </c>
      <c r="Q100" s="7">
        <f t="shared" si="90"/>
        <v>3.1067592851459285E-4</v>
      </c>
      <c r="R100" s="6">
        <f t="shared" si="91"/>
        <v>3.1067592851459285E-4</v>
      </c>
      <c r="S100" s="6">
        <f t="shared" si="92"/>
        <v>3.1067592851459285E-4</v>
      </c>
      <c r="T100" s="7">
        <f t="shared" si="93"/>
        <v>0</v>
      </c>
      <c r="U100" s="7">
        <f t="shared" si="94"/>
        <v>1.9111224422839777E-2</v>
      </c>
      <c r="V100" s="7">
        <f t="shared" si="95"/>
        <v>0.20757736332707027</v>
      </c>
      <c r="W100" s="6">
        <f t="shared" si="96"/>
        <v>0.22668858774991005</v>
      </c>
      <c r="X100" s="6">
        <v>9.4700000000000003E-4</v>
      </c>
      <c r="Y100" s="6">
        <v>0.235681242856737</v>
      </c>
      <c r="Z100" s="6">
        <f t="shared" si="97"/>
        <v>67.193671751362956</v>
      </c>
      <c r="AA100" s="6">
        <f t="shared" si="99"/>
        <v>67.193671751362956</v>
      </c>
      <c r="AB100" s="6">
        <f t="shared" si="98"/>
        <v>3.815600680743735</v>
      </c>
    </row>
    <row r="101" spans="7:28">
      <c r="G101" s="6">
        <v>83334</v>
      </c>
      <c r="H101" s="6">
        <v>3046907</v>
      </c>
      <c r="I101" s="12">
        <f t="shared" si="84"/>
        <v>6093814</v>
      </c>
      <c r="J101" s="6">
        <v>1144864.283569</v>
      </c>
      <c r="K101" s="12">
        <f t="shared" si="85"/>
        <v>9158914.2685519997</v>
      </c>
      <c r="L101" s="6">
        <f t="shared" si="86"/>
        <v>38.229564000000003</v>
      </c>
      <c r="M101" s="6">
        <f t="shared" si="87"/>
        <v>5242880</v>
      </c>
      <c r="N101" s="13">
        <f t="shared" si="88"/>
        <v>0.6653423999090905</v>
      </c>
      <c r="O101" s="13"/>
      <c r="P101" s="7">
        <f t="shared" si="89"/>
        <v>0</v>
      </c>
      <c r="Q101" s="7">
        <f t="shared" si="90"/>
        <v>2.1169963346770503E-3</v>
      </c>
      <c r="R101" s="6">
        <f t="shared" si="91"/>
        <v>2.1169963346770503E-3</v>
      </c>
      <c r="S101" s="6">
        <f t="shared" si="92"/>
        <v>2.1169963346770503E-3</v>
      </c>
      <c r="T101" s="7">
        <f t="shared" si="93"/>
        <v>0</v>
      </c>
      <c r="U101" s="7">
        <f t="shared" si="94"/>
        <v>0.13022699327811599</v>
      </c>
      <c r="V101" s="7">
        <f t="shared" si="95"/>
        <v>0.32988799557258791</v>
      </c>
      <c r="W101" s="6">
        <f t="shared" si="96"/>
        <v>0.4601149888507039</v>
      </c>
      <c r="X101" s="6">
        <v>1.505E-3</v>
      </c>
      <c r="Y101" s="6">
        <v>0.45025085000000004</v>
      </c>
      <c r="Z101" s="6">
        <f t="shared" si="97"/>
        <v>40.664208284189385</v>
      </c>
      <c r="AA101" s="6">
        <f t="shared" si="99"/>
        <v>40.664208284189385</v>
      </c>
      <c r="AB101" s="6">
        <f t="shared" si="98"/>
        <v>2.1908096010710167</v>
      </c>
    </row>
    <row r="102" spans="7:28">
      <c r="G102" s="6">
        <v>204316</v>
      </c>
      <c r="H102" s="6">
        <v>2846228</v>
      </c>
      <c r="I102" s="12">
        <f t="shared" si="84"/>
        <v>5692456</v>
      </c>
      <c r="J102" s="6">
        <v>47455.706116000001</v>
      </c>
      <c r="K102" s="12">
        <f t="shared" si="85"/>
        <v>379645.64892800001</v>
      </c>
      <c r="L102" s="6">
        <f t="shared" si="86"/>
        <v>38.241056</v>
      </c>
      <c r="M102" s="6">
        <f t="shared" si="87"/>
        <v>5242880</v>
      </c>
      <c r="N102" s="13">
        <f t="shared" si="88"/>
        <v>14.994129436419742</v>
      </c>
      <c r="O102" s="13"/>
      <c r="P102" s="7">
        <f t="shared" si="89"/>
        <v>0</v>
      </c>
      <c r="Q102" s="7">
        <f t="shared" si="90"/>
        <v>8.7751498015029505E-5</v>
      </c>
      <c r="R102" s="6">
        <f t="shared" si="91"/>
        <v>8.7751498015029505E-5</v>
      </c>
      <c r="S102" s="6">
        <f t="shared" si="92"/>
        <v>8.7751498015029505E-5</v>
      </c>
      <c r="T102" s="7">
        <f t="shared" si="93"/>
        <v>0</v>
      </c>
      <c r="U102" s="7">
        <f t="shared" si="94"/>
        <v>5.3980318978167473E-3</v>
      </c>
      <c r="V102" s="7">
        <f t="shared" si="95"/>
        <v>0.10784378327024137</v>
      </c>
      <c r="W102" s="6">
        <f t="shared" si="96"/>
        <v>0.11324181516805812</v>
      </c>
      <c r="X102" s="6">
        <v>4.9200000000000003E-4</v>
      </c>
      <c r="Y102" s="6">
        <v>0.12406834285693201</v>
      </c>
      <c r="Z102" s="6">
        <f t="shared" si="97"/>
        <v>82.164329671741982</v>
      </c>
      <c r="AA102" s="6">
        <f t="shared" si="99"/>
        <v>82.164329671741982</v>
      </c>
      <c r="AB102" s="6">
        <f t="shared" si="98"/>
        <v>8.7262612198813496</v>
      </c>
    </row>
    <row r="103" spans="7:28">
      <c r="G103" s="6">
        <v>42930</v>
      </c>
      <c r="H103" s="6">
        <v>3148656</v>
      </c>
      <c r="I103" s="12">
        <f t="shared" si="84"/>
        <v>6297312</v>
      </c>
      <c r="J103" s="6">
        <v>26895.963379000001</v>
      </c>
      <c r="K103" s="12">
        <f t="shared" si="85"/>
        <v>215167.70703200001</v>
      </c>
      <c r="L103" s="6">
        <f t="shared" si="86"/>
        <v>38.642471999999998</v>
      </c>
      <c r="M103" s="6">
        <f t="shared" si="87"/>
        <v>5242880</v>
      </c>
      <c r="N103" s="13">
        <f t="shared" si="88"/>
        <v>29.266994043225342</v>
      </c>
      <c r="O103" s="13"/>
      <c r="P103" s="7">
        <f t="shared" si="89"/>
        <v>0</v>
      </c>
      <c r="Q103" s="7">
        <f t="shared" si="90"/>
        <v>4.9733978697851067E-5</v>
      </c>
      <c r="R103" s="6">
        <f t="shared" si="91"/>
        <v>4.9733978697851067E-5</v>
      </c>
      <c r="S103" s="6">
        <f t="shared" si="92"/>
        <v>4.9733978697851067E-5</v>
      </c>
      <c r="T103" s="7">
        <f t="shared" si="93"/>
        <v>0</v>
      </c>
      <c r="U103" s="7">
        <f t="shared" si="94"/>
        <v>3.0593848479983517E-3</v>
      </c>
      <c r="V103" s="7">
        <f t="shared" si="95"/>
        <v>0.13896942803522974</v>
      </c>
      <c r="W103" s="6">
        <f t="shared" si="96"/>
        <v>0.14202881288322811</v>
      </c>
      <c r="X103" s="6">
        <v>6.3400000000000001E-4</v>
      </c>
      <c r="Y103" s="6">
        <v>0.15192225000000001</v>
      </c>
      <c r="Z103" s="6">
        <f t="shared" si="97"/>
        <v>92.155523864692256</v>
      </c>
      <c r="AA103" s="6">
        <f t="shared" si="99"/>
        <v>92.155523864692256</v>
      </c>
      <c r="AB103" s="6">
        <f t="shared" si="98"/>
        <v>6.5121712696934804</v>
      </c>
    </row>
    <row r="104" spans="7:28">
      <c r="G104" s="6">
        <v>113081</v>
      </c>
      <c r="H104" s="6">
        <v>3114357</v>
      </c>
      <c r="I104" s="12">
        <f t="shared" si="84"/>
        <v>6228714</v>
      </c>
      <c r="J104" s="6">
        <v>1173576.9621580001</v>
      </c>
      <c r="K104" s="12">
        <f t="shared" si="85"/>
        <v>9388615.6972640008</v>
      </c>
      <c r="L104" s="6">
        <f t="shared" si="86"/>
        <v>39.633904000000001</v>
      </c>
      <c r="M104" s="6">
        <f t="shared" si="87"/>
        <v>5242880</v>
      </c>
      <c r="N104" s="13">
        <f t="shared" si="88"/>
        <v>0.66343262956381854</v>
      </c>
      <c r="O104" s="13"/>
      <c r="P104" s="7">
        <f t="shared" si="89"/>
        <v>0</v>
      </c>
      <c r="Q104" s="7">
        <f t="shared" si="90"/>
        <v>2.1700896455646808E-3</v>
      </c>
      <c r="R104" s="6">
        <f t="shared" si="91"/>
        <v>2.1700896455646808E-3</v>
      </c>
      <c r="S104" s="6">
        <f t="shared" si="92"/>
        <v>2.1700896455646808E-3</v>
      </c>
      <c r="T104" s="7">
        <f t="shared" si="93"/>
        <v>0</v>
      </c>
      <c r="U104" s="7">
        <f t="shared" si="94"/>
        <v>0.13349302738824645</v>
      </c>
      <c r="V104" s="7">
        <f t="shared" si="95"/>
        <v>0.35969847224891482</v>
      </c>
      <c r="W104" s="6">
        <f t="shared" si="96"/>
        <v>0.49319149963716125</v>
      </c>
      <c r="X104" s="6">
        <v>1.6410000000000001E-3</v>
      </c>
      <c r="Y104" s="6">
        <v>0.48525861818166904</v>
      </c>
      <c r="Z104" s="6">
        <f t="shared" si="97"/>
        <v>32.241904056348609</v>
      </c>
      <c r="AA104" s="6">
        <f t="shared" si="99"/>
        <v>32.241904056348609</v>
      </c>
      <c r="AB104" s="6">
        <f t="shared" si="98"/>
        <v>1.6347739449157652</v>
      </c>
    </row>
    <row r="105" spans="7:28">
      <c r="G105" s="6">
        <v>213360</v>
      </c>
      <c r="H105" s="6">
        <v>3021648</v>
      </c>
      <c r="I105" s="12">
        <f t="shared" si="84"/>
        <v>6043296</v>
      </c>
      <c r="J105" s="6">
        <v>117328.906464</v>
      </c>
      <c r="K105" s="12">
        <f t="shared" si="85"/>
        <v>938631.251712</v>
      </c>
      <c r="L105" s="6">
        <f t="shared" si="86"/>
        <v>40.526975999999998</v>
      </c>
      <c r="M105" s="6">
        <f t="shared" si="87"/>
        <v>5242880</v>
      </c>
      <c r="N105" s="13">
        <f t="shared" si="88"/>
        <v>6.4384133694434702</v>
      </c>
      <c r="O105" s="13"/>
      <c r="P105" s="7">
        <f t="shared" si="89"/>
        <v>0</v>
      </c>
      <c r="Q105" s="7">
        <f t="shared" si="90"/>
        <v>2.1695572872763527E-4</v>
      </c>
      <c r="R105" s="6">
        <f t="shared" si="91"/>
        <v>2.1695572872763527E-4</v>
      </c>
      <c r="S105" s="6">
        <f t="shared" si="92"/>
        <v>2.1695572872763527E-4</v>
      </c>
      <c r="T105" s="7">
        <f t="shared" si="93"/>
        <v>0</v>
      </c>
      <c r="U105" s="7">
        <f t="shared" si="94"/>
        <v>1.3346027937725557E-2</v>
      </c>
      <c r="V105" s="7">
        <f t="shared" si="95"/>
        <v>8.0225253408350281E-2</v>
      </c>
      <c r="W105" s="6">
        <f t="shared" si="96"/>
        <v>9.3571281346075841E-2</v>
      </c>
      <c r="X105" s="6">
        <v>3.6600000000000001E-4</v>
      </c>
      <c r="Y105" s="6">
        <v>0.10139297999999999</v>
      </c>
      <c r="Z105" s="6">
        <f t="shared" si="97"/>
        <v>40.72247848971714</v>
      </c>
      <c r="AA105" s="6">
        <f t="shared" si="99"/>
        <v>40.72247848971714</v>
      </c>
      <c r="AB105" s="6">
        <f t="shared" si="98"/>
        <v>7.7142408221201828</v>
      </c>
    </row>
    <row r="106" spans="7:28">
      <c r="G106" s="6">
        <v>18000</v>
      </c>
      <c r="H106" s="6">
        <v>3457658</v>
      </c>
      <c r="I106" s="12">
        <f t="shared" si="84"/>
        <v>6915316</v>
      </c>
      <c r="J106" s="6">
        <v>1330625.170044</v>
      </c>
      <c r="K106" s="12">
        <f t="shared" si="85"/>
        <v>10645001.360352</v>
      </c>
      <c r="L106" s="6">
        <f t="shared" si="86"/>
        <v>41.851896000000004</v>
      </c>
      <c r="M106" s="6">
        <f t="shared" si="87"/>
        <v>5242880</v>
      </c>
      <c r="N106" s="13">
        <f t="shared" si="88"/>
        <v>0.64963035380686229</v>
      </c>
      <c r="O106" s="13"/>
      <c r="P106" s="7">
        <f t="shared" si="89"/>
        <v>0</v>
      </c>
      <c r="Q106" s="7">
        <f t="shared" si="90"/>
        <v>2.4604912986111167E-3</v>
      </c>
      <c r="R106" s="6">
        <f t="shared" si="91"/>
        <v>2.4604912986111167E-3</v>
      </c>
      <c r="S106" s="6">
        <f t="shared" si="92"/>
        <v>2.4604912986111167E-3</v>
      </c>
      <c r="T106" s="7">
        <f t="shared" si="93"/>
        <v>0</v>
      </c>
      <c r="U106" s="7">
        <f t="shared" si="94"/>
        <v>0.15135708010282103</v>
      </c>
      <c r="V106" s="7">
        <f t="shared" si="95"/>
        <v>0.39498881596133117</v>
      </c>
      <c r="W106" s="6">
        <f t="shared" si="96"/>
        <v>0.54634589606415218</v>
      </c>
      <c r="X106" s="6">
        <v>1.802E-3</v>
      </c>
      <c r="Y106" s="6">
        <v>0.52777807692376999</v>
      </c>
      <c r="Z106" s="6">
        <f t="shared" si="97"/>
        <v>36.542247425700154</v>
      </c>
      <c r="AA106" s="6">
        <f t="shared" si="99"/>
        <v>36.542247425700154</v>
      </c>
      <c r="AB106" s="6">
        <f t="shared" si="98"/>
        <v>3.5181111062072494</v>
      </c>
    </row>
    <row r="107" spans="7:28">
      <c r="G107" s="6">
        <v>94893</v>
      </c>
      <c r="H107" s="6">
        <v>3355860</v>
      </c>
      <c r="I107" s="12">
        <f t="shared" si="84"/>
        <v>6711720</v>
      </c>
      <c r="J107" s="6">
        <v>1293757.0212399999</v>
      </c>
      <c r="K107" s="12">
        <f t="shared" si="85"/>
        <v>10350056.169919999</v>
      </c>
      <c r="L107" s="6">
        <f t="shared" si="86"/>
        <v>42.16818</v>
      </c>
      <c r="M107" s="6">
        <f t="shared" si="87"/>
        <v>5242880</v>
      </c>
      <c r="N107" s="13">
        <f t="shared" si="88"/>
        <v>0.648471843032701</v>
      </c>
      <c r="O107" s="13"/>
      <c r="P107" s="7">
        <f t="shared" si="89"/>
        <v>0</v>
      </c>
      <c r="Q107" s="7">
        <f t="shared" si="90"/>
        <v>2.3923175098008974E-3</v>
      </c>
      <c r="R107" s="6">
        <f t="shared" si="91"/>
        <v>2.3923175098008974E-3</v>
      </c>
      <c r="S107" s="6">
        <f t="shared" si="92"/>
        <v>2.3923175098008974E-3</v>
      </c>
      <c r="T107" s="7">
        <f t="shared" si="93"/>
        <v>0</v>
      </c>
      <c r="U107" s="7">
        <f t="shared" si="94"/>
        <v>0.14716337065150706</v>
      </c>
      <c r="V107" s="7">
        <f t="shared" si="95"/>
        <v>0.3783300201716191</v>
      </c>
      <c r="W107" s="6">
        <f t="shared" si="96"/>
        <v>0.52549339082312618</v>
      </c>
      <c r="X107" s="6">
        <v>1.7260000000000001E-3</v>
      </c>
      <c r="Y107" s="6">
        <v>0.50859466666724207</v>
      </c>
      <c r="Z107" s="6">
        <f t="shared" si="97"/>
        <v>38.604722468186395</v>
      </c>
      <c r="AA107" s="6">
        <f t="shared" si="99"/>
        <v>38.604722468186395</v>
      </c>
      <c r="AB107" s="6">
        <f t="shared" si="98"/>
        <v>3.3226310190429964</v>
      </c>
    </row>
    <row r="108" spans="7:28">
      <c r="G108" s="6">
        <v>114919</v>
      </c>
      <c r="H108" s="6">
        <v>3384159</v>
      </c>
      <c r="I108" s="12">
        <f t="shared" si="84"/>
        <v>6768318</v>
      </c>
      <c r="J108" s="6">
        <v>1328542.090454</v>
      </c>
      <c r="K108" s="12">
        <f t="shared" si="85"/>
        <v>10628336.723632</v>
      </c>
      <c r="L108" s="6">
        <f t="shared" si="86"/>
        <v>42.908287999999999</v>
      </c>
      <c r="M108" s="6">
        <f t="shared" si="87"/>
        <v>5242880</v>
      </c>
      <c r="N108" s="13">
        <f t="shared" si="88"/>
        <v>0.63681817541127694</v>
      </c>
      <c r="O108" s="13"/>
      <c r="P108" s="7">
        <f t="shared" si="89"/>
        <v>0</v>
      </c>
      <c r="Q108" s="7">
        <f t="shared" si="90"/>
        <v>2.4566394255811337E-3</v>
      </c>
      <c r="R108" s="6">
        <f t="shared" si="91"/>
        <v>2.4566394255811337E-3</v>
      </c>
      <c r="S108" s="6">
        <f t="shared" si="92"/>
        <v>2.4566394255811337E-3</v>
      </c>
      <c r="T108" s="7">
        <f t="shared" si="93"/>
        <v>0</v>
      </c>
      <c r="U108" s="7">
        <f t="shared" si="94"/>
        <v>0.15112013219933762</v>
      </c>
      <c r="V108" s="7">
        <f t="shared" si="95"/>
        <v>0.37898760421594985</v>
      </c>
      <c r="W108" s="6">
        <f t="shared" si="96"/>
        <v>0.53010773641528752</v>
      </c>
      <c r="X108" s="6">
        <v>1.7290000000000001E-3</v>
      </c>
      <c r="Y108" s="6">
        <v>0.5191034333327571</v>
      </c>
      <c r="Z108" s="6">
        <f t="shared" si="97"/>
        <v>42.084408651309055</v>
      </c>
      <c r="AA108" s="6">
        <f t="shared" si="99"/>
        <v>42.084408651309055</v>
      </c>
      <c r="AB108" s="6">
        <f t="shared" si="98"/>
        <v>2.1198671355110092</v>
      </c>
    </row>
    <row r="109" spans="7:28">
      <c r="G109" s="6">
        <v>127224</v>
      </c>
      <c r="H109" s="6">
        <v>3421188</v>
      </c>
      <c r="I109" s="12">
        <f t="shared" si="84"/>
        <v>6842376</v>
      </c>
      <c r="J109" s="6">
        <v>1355398.7561039999</v>
      </c>
      <c r="K109" s="12">
        <f t="shared" si="85"/>
        <v>10843190.048831999</v>
      </c>
      <c r="L109" s="6">
        <f t="shared" si="86"/>
        <v>43.598736000000002</v>
      </c>
      <c r="M109" s="6">
        <f t="shared" si="87"/>
        <v>5242880</v>
      </c>
      <c r="N109" s="13">
        <f t="shared" si="88"/>
        <v>0.631029795584653</v>
      </c>
      <c r="O109" s="13"/>
      <c r="P109" s="7">
        <f t="shared" si="89"/>
        <v>0</v>
      </c>
      <c r="Q109" s="7">
        <f t="shared" si="90"/>
        <v>2.5063007378944633E-3</v>
      </c>
      <c r="R109" s="6">
        <f t="shared" si="91"/>
        <v>2.5063007378944633E-3</v>
      </c>
      <c r="S109" s="6">
        <f t="shared" si="92"/>
        <v>2.5063007378944633E-3</v>
      </c>
      <c r="T109" s="7">
        <f t="shared" si="93"/>
        <v>0</v>
      </c>
      <c r="U109" s="7">
        <f t="shared" si="94"/>
        <v>0.15417504697593643</v>
      </c>
      <c r="V109" s="7">
        <f t="shared" si="95"/>
        <v>0.37000062227676306</v>
      </c>
      <c r="W109" s="6">
        <f t="shared" si="96"/>
        <v>0.52417566925269954</v>
      </c>
      <c r="X109" s="6">
        <v>1.688E-3</v>
      </c>
      <c r="Y109" s="6">
        <v>0.51187193333389602</v>
      </c>
      <c r="Z109" s="6">
        <f t="shared" si="97"/>
        <v>48.477531865785735</v>
      </c>
      <c r="AA109" s="6">
        <f t="shared" si="99"/>
        <v>48.477531865785735</v>
      </c>
      <c r="AB109" s="6">
        <f t="shared" si="98"/>
        <v>2.4036746532804609</v>
      </c>
    </row>
    <row r="110" spans="7:28">
      <c r="G110" s="6">
        <v>147900</v>
      </c>
      <c r="H110" s="6">
        <v>3489300</v>
      </c>
      <c r="I110" s="12">
        <f t="shared" si="84"/>
        <v>6978600</v>
      </c>
      <c r="J110" s="6">
        <v>434943.36486799998</v>
      </c>
      <c r="K110" s="12">
        <f t="shared" si="85"/>
        <v>3479546.9189439998</v>
      </c>
      <c r="L110" s="6">
        <f t="shared" si="86"/>
        <v>44.829599999999999</v>
      </c>
      <c r="M110" s="6">
        <f t="shared" si="87"/>
        <v>5242880</v>
      </c>
      <c r="N110" s="13">
        <f t="shared" si="88"/>
        <v>2.0056059488681703</v>
      </c>
      <c r="O110" s="13"/>
      <c r="P110" s="7">
        <f t="shared" si="89"/>
        <v>0</v>
      </c>
      <c r="Q110" s="7">
        <f t="shared" si="90"/>
        <v>8.0426433284060486E-4</v>
      </c>
      <c r="R110" s="6">
        <f t="shared" si="91"/>
        <v>8.0426433284060486E-4</v>
      </c>
      <c r="S110" s="6">
        <f t="shared" si="92"/>
        <v>8.0426433284060486E-4</v>
      </c>
      <c r="T110" s="7">
        <f t="shared" si="93"/>
        <v>0</v>
      </c>
      <c r="U110" s="7">
        <f t="shared" si="94"/>
        <v>4.9474306663190144E-2</v>
      </c>
      <c r="V110" s="7">
        <f t="shared" si="95"/>
        <v>0.15628580786927254</v>
      </c>
      <c r="W110" s="6">
        <f t="shared" si="96"/>
        <v>0.20576011453246268</v>
      </c>
      <c r="X110" s="6">
        <v>7.1299999999999998E-4</v>
      </c>
      <c r="Y110" s="6">
        <v>0.20920212222214302</v>
      </c>
      <c r="Z110" s="6">
        <f t="shared" si="97"/>
        <v>12.800046681711763</v>
      </c>
      <c r="AA110" s="6">
        <f t="shared" si="99"/>
        <v>12.800046681711763</v>
      </c>
      <c r="AB110" s="6">
        <f t="shared" si="98"/>
        <v>1.6453024726132619</v>
      </c>
    </row>
    <row r="111" spans="7:28">
      <c r="G111" s="6">
        <v>325557</v>
      </c>
      <c r="H111" s="6">
        <v>3216152</v>
      </c>
      <c r="I111" s="12">
        <f t="shared" si="84"/>
        <v>6432304</v>
      </c>
      <c r="J111" s="6">
        <v>354003.39562999998</v>
      </c>
      <c r="K111" s="12">
        <f t="shared" si="85"/>
        <v>2832027.1650399999</v>
      </c>
      <c r="L111" s="6">
        <f t="shared" si="86"/>
        <v>45.104964000000002</v>
      </c>
      <c r="M111" s="6">
        <f t="shared" si="87"/>
        <v>5242880</v>
      </c>
      <c r="N111" s="13">
        <f t="shared" si="88"/>
        <v>2.2712719988719279</v>
      </c>
      <c r="O111" s="13">
        <f>MAX(N111:N325)</f>
        <v>2.3376087561760088</v>
      </c>
      <c r="P111" s="7">
        <f t="shared" si="89"/>
        <v>0</v>
      </c>
      <c r="Q111" s="7">
        <f t="shared" si="90"/>
        <v>6.5459627116297621E-4</v>
      </c>
      <c r="R111" s="6">
        <f t="shared" si="91"/>
        <v>6.5459627116297621E-4</v>
      </c>
      <c r="S111" s="6">
        <f t="shared" si="92"/>
        <v>6.5459627116297621E-4</v>
      </c>
      <c r="T111" s="7">
        <f t="shared" si="93"/>
        <v>0</v>
      </c>
      <c r="U111" s="7">
        <f t="shared" si="94"/>
        <v>4.0267478411872205E-2</v>
      </c>
      <c r="V111" s="7">
        <f t="shared" si="95"/>
        <v>0.24878596343846329</v>
      </c>
      <c r="W111" s="6">
        <f t="shared" si="96"/>
        <v>0.28905344185033549</v>
      </c>
      <c r="X111" s="6">
        <v>1.1349999999999999E-3</v>
      </c>
      <c r="Y111" s="6">
        <v>0.29546052941196499</v>
      </c>
      <c r="Z111" s="6">
        <f t="shared" si="97"/>
        <v>42.326319721323678</v>
      </c>
      <c r="AA111" s="6">
        <f t="shared" si="99"/>
        <v>42.326319721323678</v>
      </c>
      <c r="AB111" s="6">
        <f t="shared" si="98"/>
        <v>2.1685087935031757</v>
      </c>
    </row>
    <row r="112" spans="7:28">
      <c r="G112" s="6">
        <v>400727</v>
      </c>
      <c r="H112" s="6">
        <v>3200440</v>
      </c>
      <c r="I112" s="12">
        <f t="shared" si="84"/>
        <v>6400880</v>
      </c>
      <c r="J112" s="6">
        <v>530030.62719699997</v>
      </c>
      <c r="K112" s="12">
        <f t="shared" si="85"/>
        <v>4240245.0175759997</v>
      </c>
      <c r="L112" s="6">
        <f t="shared" si="86"/>
        <v>46.419820000000001</v>
      </c>
      <c r="M112" s="6">
        <f t="shared" si="87"/>
        <v>5242880</v>
      </c>
      <c r="N112" s="13">
        <f t="shared" si="88"/>
        <v>1.5095542765731873</v>
      </c>
      <c r="O112" s="13">
        <f>MIN(N111:N325)</f>
        <v>0.18294684965111693</v>
      </c>
      <c r="P112" s="7">
        <f t="shared" si="89"/>
        <v>0</v>
      </c>
      <c r="Q112" s="7">
        <f t="shared" si="90"/>
        <v>9.8009249755322682E-4</v>
      </c>
      <c r="R112" s="6">
        <f t="shared" si="91"/>
        <v>9.8009249755322682E-4</v>
      </c>
      <c r="S112" s="6">
        <f t="shared" si="92"/>
        <v>9.8009249755322682E-4</v>
      </c>
      <c r="T112" s="7">
        <f t="shared" si="93"/>
        <v>0</v>
      </c>
      <c r="U112" s="7">
        <f t="shared" si="94"/>
        <v>6.0290373204763603E-2</v>
      </c>
      <c r="V112" s="7">
        <f t="shared" si="95"/>
        <v>0.28867939546119487</v>
      </c>
      <c r="W112" s="6">
        <f t="shared" si="96"/>
        <v>0.34896976866595847</v>
      </c>
      <c r="X112" s="6">
        <v>1.317E-3</v>
      </c>
      <c r="Y112" s="6">
        <v>0.35965623749999998</v>
      </c>
      <c r="Z112" s="6">
        <f t="shared" si="97"/>
        <v>25.581435265510493</v>
      </c>
      <c r="AA112" s="6">
        <f t="shared" si="99"/>
        <v>25.581435265510493</v>
      </c>
      <c r="AB112" s="6">
        <f t="shared" si="98"/>
        <v>2.9713008478106842</v>
      </c>
    </row>
    <row r="113" spans="7:28">
      <c r="G113" s="6">
        <v>67173</v>
      </c>
      <c r="H113" s="6">
        <v>3833077</v>
      </c>
      <c r="I113" s="12">
        <f t="shared" si="84"/>
        <v>7666154</v>
      </c>
      <c r="J113" s="6">
        <v>409935.68640100001</v>
      </c>
      <c r="K113" s="12">
        <f t="shared" si="85"/>
        <v>3279485.4912080001</v>
      </c>
      <c r="L113" s="6">
        <f t="shared" si="86"/>
        <v>47.340384</v>
      </c>
      <c r="M113" s="6">
        <f t="shared" si="87"/>
        <v>5242880</v>
      </c>
      <c r="N113" s="13">
        <f t="shared" si="88"/>
        <v>2.3376087561760088</v>
      </c>
      <c r="O113" s="13"/>
      <c r="P113" s="7">
        <f t="shared" si="89"/>
        <v>0</v>
      </c>
      <c r="Q113" s="7">
        <f t="shared" si="90"/>
        <v>7.5802202760562776E-4</v>
      </c>
      <c r="R113" s="6">
        <f t="shared" si="91"/>
        <v>7.5802202760562776E-4</v>
      </c>
      <c r="S113" s="6">
        <f t="shared" si="92"/>
        <v>7.5802202760562776E-4</v>
      </c>
      <c r="T113" s="7">
        <f t="shared" si="93"/>
        <v>0</v>
      </c>
      <c r="U113" s="7">
        <f t="shared" si="94"/>
        <v>4.6629712048472202E-2</v>
      </c>
      <c r="V113" s="7">
        <f t="shared" si="95"/>
        <v>0.2211674335765722</v>
      </c>
      <c r="W113" s="6">
        <f t="shared" si="96"/>
        <v>0.26779714562504442</v>
      </c>
      <c r="X113" s="6">
        <v>1.0089999999999999E-3</v>
      </c>
      <c r="Y113" s="6">
        <v>0.27274711428542597</v>
      </c>
      <c r="Z113" s="6">
        <f t="shared" si="97"/>
        <v>24.873931852762357</v>
      </c>
      <c r="AA113" s="6">
        <f t="shared" si="99"/>
        <v>24.873931852762357</v>
      </c>
      <c r="AB113" s="6">
        <f t="shared" si="98"/>
        <v>1.8148564736789412</v>
      </c>
    </row>
    <row r="114" spans="7:28">
      <c r="G114" s="6">
        <v>715176</v>
      </c>
      <c r="H114" s="6">
        <v>2766523</v>
      </c>
      <c r="I114" s="12">
        <f t="shared" si="84"/>
        <v>5533046</v>
      </c>
      <c r="J114" s="6">
        <v>1099826.0881350001</v>
      </c>
      <c r="K114" s="12">
        <f t="shared" si="85"/>
        <v>8798608.7050800007</v>
      </c>
      <c r="L114" s="6">
        <f t="shared" si="86"/>
        <v>47.501795999999999</v>
      </c>
      <c r="M114" s="6">
        <f t="shared" si="87"/>
        <v>5242880</v>
      </c>
      <c r="N114" s="13">
        <f t="shared" si="88"/>
        <v>0.62885465025912768</v>
      </c>
      <c r="O114" s="13"/>
      <c r="P114" s="7">
        <f t="shared" si="89"/>
        <v>0</v>
      </c>
      <c r="Q114" s="7">
        <f t="shared" si="90"/>
        <v>2.0337151143414696E-3</v>
      </c>
      <c r="R114" s="6">
        <f t="shared" si="91"/>
        <v>2.0337151143414696E-3</v>
      </c>
      <c r="S114" s="6">
        <f t="shared" si="92"/>
        <v>2.0337151143414696E-3</v>
      </c>
      <c r="T114" s="7">
        <f t="shared" si="93"/>
        <v>0</v>
      </c>
      <c r="U114" s="7">
        <f t="shared" si="94"/>
        <v>0.12510395043520553</v>
      </c>
      <c r="V114" s="7">
        <f t="shared" si="95"/>
        <v>0.32966880089114431</v>
      </c>
      <c r="W114" s="6">
        <f t="shared" si="96"/>
        <v>0.45477275132634987</v>
      </c>
      <c r="X114" s="6">
        <v>1.5039999999999999E-3</v>
      </c>
      <c r="Y114" s="6">
        <v>0.45912607999999994</v>
      </c>
      <c r="Z114" s="6">
        <f t="shared" si="97"/>
        <v>35.220419836533893</v>
      </c>
      <c r="AA114" s="6">
        <f t="shared" si="99"/>
        <v>35.220419836533893</v>
      </c>
      <c r="AB114" s="6">
        <f t="shared" si="98"/>
        <v>0.94817717034285443</v>
      </c>
    </row>
    <row r="115" spans="7:28">
      <c r="G115" s="6">
        <v>94653</v>
      </c>
      <c r="H115" s="6">
        <v>3803485</v>
      </c>
      <c r="I115" s="12">
        <f t="shared" si="84"/>
        <v>7606970</v>
      </c>
      <c r="J115" s="6">
        <v>1491302.062622</v>
      </c>
      <c r="K115" s="12">
        <f t="shared" si="85"/>
        <v>11930416.500976</v>
      </c>
      <c r="L115" s="6">
        <f t="shared" si="86"/>
        <v>47.534880000000001</v>
      </c>
      <c r="M115" s="6">
        <f t="shared" si="87"/>
        <v>5242880</v>
      </c>
      <c r="N115" s="13">
        <f t="shared" si="88"/>
        <v>0.63761143622921224</v>
      </c>
      <c r="O115" s="13"/>
      <c r="P115" s="7">
        <f t="shared" si="89"/>
        <v>0</v>
      </c>
      <c r="Q115" s="7">
        <f t="shared" si="90"/>
        <v>2.7576028405962793E-3</v>
      </c>
      <c r="R115" s="6">
        <f t="shared" si="91"/>
        <v>2.7576028405962793E-3</v>
      </c>
      <c r="S115" s="6">
        <f t="shared" si="92"/>
        <v>2.7576028405962793E-3</v>
      </c>
      <c r="T115" s="7">
        <f t="shared" si="93"/>
        <v>0</v>
      </c>
      <c r="U115" s="7">
        <f t="shared" si="94"/>
        <v>0.16963389152056726</v>
      </c>
      <c r="V115" s="7">
        <f t="shared" si="95"/>
        <v>0.47894037895422231</v>
      </c>
      <c r="W115" s="6">
        <f t="shared" si="96"/>
        <v>0.64857427047478955</v>
      </c>
      <c r="X115" s="6">
        <v>2.1849999999999999E-3</v>
      </c>
      <c r="Y115" s="6">
        <v>0.62105893749999996</v>
      </c>
      <c r="Z115" s="6">
        <f t="shared" si="97"/>
        <v>26.206079661156956</v>
      </c>
      <c r="AA115" s="6">
        <f t="shared" si="99"/>
        <v>26.206079661156956</v>
      </c>
      <c r="AB115" s="6">
        <f t="shared" si="98"/>
        <v>4.4303899861016953</v>
      </c>
    </row>
    <row r="116" spans="7:28">
      <c r="G116" s="6">
        <v>141347</v>
      </c>
      <c r="H116" s="6">
        <v>3740507</v>
      </c>
      <c r="I116" s="12">
        <f t="shared" si="84"/>
        <v>7481014</v>
      </c>
      <c r="J116" s="6">
        <v>1499416.1829830001</v>
      </c>
      <c r="K116" s="12">
        <f t="shared" si="85"/>
        <v>11995329.463864001</v>
      </c>
      <c r="L116" s="6">
        <f t="shared" si="86"/>
        <v>47.713023999999997</v>
      </c>
      <c r="M116" s="6">
        <f t="shared" si="87"/>
        <v>5242880</v>
      </c>
      <c r="N116" s="13">
        <f t="shared" si="88"/>
        <v>0.62366056910204914</v>
      </c>
      <c r="O116" s="13"/>
      <c r="P116" s="7">
        <f t="shared" si="89"/>
        <v>0</v>
      </c>
      <c r="Q116" s="7">
        <f t="shared" si="90"/>
        <v>2.772606857500201E-3</v>
      </c>
      <c r="R116" s="6">
        <f t="shared" si="91"/>
        <v>2.772606857500201E-3</v>
      </c>
      <c r="S116" s="6">
        <f t="shared" si="92"/>
        <v>2.772606857500201E-3</v>
      </c>
      <c r="T116" s="7">
        <f t="shared" si="93"/>
        <v>0</v>
      </c>
      <c r="U116" s="7">
        <f t="shared" si="94"/>
        <v>0.17055686336349671</v>
      </c>
      <c r="V116" s="7">
        <f t="shared" si="95"/>
        <v>0.42764882349642463</v>
      </c>
      <c r="W116" s="6">
        <f t="shared" si="96"/>
        <v>0.59820568685992137</v>
      </c>
      <c r="X116" s="6">
        <v>1.951E-3</v>
      </c>
      <c r="Y116" s="6">
        <v>0.58815682142801406</v>
      </c>
      <c r="Z116" s="6">
        <f t="shared" si="97"/>
        <v>42.112089056904203</v>
      </c>
      <c r="AA116" s="6">
        <f t="shared" si="99"/>
        <v>42.112089056904203</v>
      </c>
      <c r="AB116" s="6">
        <f t="shared" si="98"/>
        <v>1.7085350481031887</v>
      </c>
    </row>
    <row r="117" spans="7:28">
      <c r="G117" s="6">
        <v>113076</v>
      </c>
      <c r="H117" s="6">
        <v>3805068</v>
      </c>
      <c r="I117" s="12">
        <f t="shared" si="84"/>
        <v>7610136</v>
      </c>
      <c r="J117" s="6">
        <v>593722.33941699995</v>
      </c>
      <c r="K117" s="12">
        <f t="shared" si="85"/>
        <v>4749778.7153359996</v>
      </c>
      <c r="L117" s="6">
        <f t="shared" si="86"/>
        <v>47.922336000000001</v>
      </c>
      <c r="M117" s="6">
        <f t="shared" si="87"/>
        <v>5242880</v>
      </c>
      <c r="N117" s="13">
        <f t="shared" si="88"/>
        <v>1.6022085356163078</v>
      </c>
      <c r="O117" s="13"/>
      <c r="P117" s="7">
        <f t="shared" si="89"/>
        <v>0</v>
      </c>
      <c r="Q117" s="7">
        <f t="shared" si="90"/>
        <v>1.0978663885324357E-3</v>
      </c>
      <c r="R117" s="6">
        <f t="shared" si="91"/>
        <v>1.0978663885324357E-3</v>
      </c>
      <c r="S117" s="6">
        <f t="shared" si="92"/>
        <v>1.0978663885324357E-3</v>
      </c>
      <c r="T117" s="7">
        <f t="shared" si="93"/>
        <v>0</v>
      </c>
      <c r="U117" s="7">
        <f t="shared" si="94"/>
        <v>6.7535232091695374E-2</v>
      </c>
      <c r="V117" s="7">
        <f t="shared" si="95"/>
        <v>0.24615562726114038</v>
      </c>
      <c r="W117" s="6">
        <f t="shared" si="96"/>
        <v>0.31369085935283575</v>
      </c>
      <c r="X117" s="6">
        <v>1.1230000000000001E-3</v>
      </c>
      <c r="Y117" s="6">
        <v>0.31451720625000007</v>
      </c>
      <c r="Z117" s="6">
        <f t="shared" si="97"/>
        <v>2.2380776017421549</v>
      </c>
      <c r="AA117" s="6">
        <f t="shared" si="99"/>
        <v>2.2380776017421549</v>
      </c>
      <c r="AB117" s="6">
        <f t="shared" si="98"/>
        <v>0.26273503666679615</v>
      </c>
    </row>
    <row r="118" spans="7:28">
      <c r="G118" s="6">
        <v>113076</v>
      </c>
      <c r="H118" s="6">
        <v>3805068</v>
      </c>
      <c r="I118" s="12">
        <f t="shared" si="84"/>
        <v>7610136</v>
      </c>
      <c r="J118" s="6">
        <v>607256.77960200002</v>
      </c>
      <c r="K118" s="12">
        <f t="shared" si="85"/>
        <v>4858054.2368160002</v>
      </c>
      <c r="L118" s="6">
        <f t="shared" si="86"/>
        <v>47.922336000000001</v>
      </c>
      <c r="M118" s="6">
        <f t="shared" si="87"/>
        <v>5242880</v>
      </c>
      <c r="N118" s="13">
        <f t="shared" si="88"/>
        <v>1.5664987727653967</v>
      </c>
      <c r="O118" s="13"/>
      <c r="P118" s="7">
        <f t="shared" si="89"/>
        <v>0</v>
      </c>
      <c r="Q118" s="7">
        <f t="shared" si="90"/>
        <v>1.1228932503838946E-3</v>
      </c>
      <c r="R118" s="6">
        <f t="shared" si="91"/>
        <v>1.1228932503838946E-3</v>
      </c>
      <c r="S118" s="6">
        <f t="shared" si="92"/>
        <v>1.1228932503838946E-3</v>
      </c>
      <c r="T118" s="7">
        <f t="shared" si="93"/>
        <v>0</v>
      </c>
      <c r="U118" s="7">
        <f t="shared" si="94"/>
        <v>6.9074759069950378E-2</v>
      </c>
      <c r="V118" s="7">
        <f t="shared" si="95"/>
        <v>0.24330609640237383</v>
      </c>
      <c r="W118" s="6">
        <f t="shared" si="96"/>
        <v>0.31238085547232419</v>
      </c>
      <c r="X118" s="6">
        <v>1.1100000000000001E-3</v>
      </c>
      <c r="Y118" s="6">
        <v>0.31382964705915006</v>
      </c>
      <c r="Z118" s="6">
        <f t="shared" si="97"/>
        <v>1.1615540886391476</v>
      </c>
      <c r="AA118" s="6">
        <f t="shared" si="99"/>
        <v>1.1615540886391476</v>
      </c>
      <c r="AB118" s="6">
        <f t="shared" si="98"/>
        <v>0.46164905081539503</v>
      </c>
    </row>
    <row r="119" spans="7:28">
      <c r="G119" s="6">
        <v>113076</v>
      </c>
      <c r="H119" s="6">
        <v>3805068</v>
      </c>
      <c r="I119" s="12">
        <f t="shared" si="84"/>
        <v>7610136</v>
      </c>
      <c r="J119" s="6">
        <v>607829.88470499997</v>
      </c>
      <c r="K119" s="12">
        <f t="shared" si="85"/>
        <v>4862639.0776399998</v>
      </c>
      <c r="L119" s="6">
        <f t="shared" si="86"/>
        <v>47.922336000000001</v>
      </c>
      <c r="M119" s="6">
        <f t="shared" si="87"/>
        <v>5242880</v>
      </c>
      <c r="N119" s="13">
        <f t="shared" si="88"/>
        <v>1.5650217666768416</v>
      </c>
      <c r="O119" s="13"/>
      <c r="P119" s="7">
        <f t="shared" si="89"/>
        <v>0</v>
      </c>
      <c r="Q119" s="7">
        <f t="shared" si="90"/>
        <v>1.1239529929401508E-3</v>
      </c>
      <c r="R119" s="6">
        <f t="shared" si="91"/>
        <v>1.1239529929401508E-3</v>
      </c>
      <c r="S119" s="6">
        <f t="shared" si="92"/>
        <v>1.1239529929401508E-3</v>
      </c>
      <c r="T119" s="7">
        <f t="shared" si="93"/>
        <v>0</v>
      </c>
      <c r="U119" s="7">
        <f t="shared" si="94"/>
        <v>6.913994911515238E-2</v>
      </c>
      <c r="V119" s="7">
        <f t="shared" si="95"/>
        <v>0.2435252910838174</v>
      </c>
      <c r="W119" s="6">
        <f t="shared" si="96"/>
        <v>0.3126652401989698</v>
      </c>
      <c r="X119" s="6">
        <v>1.111E-3</v>
      </c>
      <c r="Y119" s="6">
        <v>0.31238542499999999</v>
      </c>
      <c r="Z119" s="6">
        <f t="shared" si="97"/>
        <v>1.1658859532088908</v>
      </c>
      <c r="AA119" s="6">
        <f t="shared" si="99"/>
        <v>1.1658859532088908</v>
      </c>
      <c r="AB119" s="6">
        <f t="shared" si="98"/>
        <v>8.9573704973528026E-2</v>
      </c>
    </row>
    <row r="120" spans="7:28">
      <c r="G120" s="6">
        <v>113076</v>
      </c>
      <c r="H120" s="6">
        <v>3805068</v>
      </c>
      <c r="I120" s="12">
        <f t="shared" si="84"/>
        <v>7610136</v>
      </c>
      <c r="J120" s="6">
        <v>606250.68548600003</v>
      </c>
      <c r="K120" s="12">
        <f t="shared" si="85"/>
        <v>4850005.4838880002</v>
      </c>
      <c r="L120" s="6">
        <f t="shared" si="86"/>
        <v>47.922336000000001</v>
      </c>
      <c r="M120" s="6">
        <f t="shared" si="87"/>
        <v>5242880</v>
      </c>
      <c r="N120" s="13">
        <f t="shared" si="88"/>
        <v>1.5690984320082346</v>
      </c>
      <c r="O120" s="13"/>
      <c r="P120" s="7">
        <f t="shared" si="89"/>
        <v>0</v>
      </c>
      <c r="Q120" s="7">
        <f t="shared" si="90"/>
        <v>1.1210328573342727E-3</v>
      </c>
      <c r="R120" s="6">
        <f t="shared" si="91"/>
        <v>1.1210328573342727E-3</v>
      </c>
      <c r="S120" s="6">
        <f t="shared" si="92"/>
        <v>1.1210328573342727E-3</v>
      </c>
      <c r="T120" s="7">
        <f t="shared" si="93"/>
        <v>0</v>
      </c>
      <c r="U120" s="7">
        <f t="shared" si="94"/>
        <v>6.8960317023358586E-2</v>
      </c>
      <c r="V120" s="7">
        <f t="shared" si="95"/>
        <v>0.24637482194258392</v>
      </c>
      <c r="W120" s="6">
        <f t="shared" si="96"/>
        <v>0.31533513896594251</v>
      </c>
      <c r="X120" s="6">
        <v>1.124E-3</v>
      </c>
      <c r="Y120" s="6">
        <v>0.31538034999999998</v>
      </c>
      <c r="Z120" s="6">
        <f t="shared" si="97"/>
        <v>0.26398066421061472</v>
      </c>
      <c r="AA120" s="6">
        <f t="shared" si="99"/>
        <v>0.26398066421061472</v>
      </c>
      <c r="AB120" s="6">
        <f t="shared" si="98"/>
        <v>1.4335399798201922E-2</v>
      </c>
    </row>
    <row r="121" spans="7:28">
      <c r="G121" s="6">
        <v>410236</v>
      </c>
      <c r="H121" s="6">
        <v>3356824</v>
      </c>
      <c r="I121" s="12">
        <f t="shared" si="84"/>
        <v>6713648</v>
      </c>
      <c r="J121" s="6">
        <v>583503.43115199998</v>
      </c>
      <c r="K121" s="12">
        <f t="shared" si="85"/>
        <v>4668027.4492159998</v>
      </c>
      <c r="L121" s="6">
        <f t="shared" si="86"/>
        <v>48.486607999999997</v>
      </c>
      <c r="M121" s="6">
        <f t="shared" si="87"/>
        <v>5242880</v>
      </c>
      <c r="N121" s="13">
        <f t="shared" si="88"/>
        <v>1.4382194777212727</v>
      </c>
      <c r="O121" s="13"/>
      <c r="P121" s="7">
        <f t="shared" si="89"/>
        <v>0</v>
      </c>
      <c r="Q121" s="7">
        <f t="shared" si="90"/>
        <v>1.0789703572282134E-3</v>
      </c>
      <c r="R121" s="6">
        <f t="shared" si="91"/>
        <v>1.0789703572282134E-3</v>
      </c>
      <c r="S121" s="6">
        <f t="shared" si="92"/>
        <v>1.0789703572282134E-3</v>
      </c>
      <c r="T121" s="7">
        <f t="shared" si="93"/>
        <v>0</v>
      </c>
      <c r="U121" s="7">
        <f t="shared" si="94"/>
        <v>6.637284304957479E-2</v>
      </c>
      <c r="V121" s="7">
        <f t="shared" si="95"/>
        <v>0.28078838692922597</v>
      </c>
      <c r="W121" s="6">
        <f t="shared" si="96"/>
        <v>0.34716122997880078</v>
      </c>
      <c r="X121" s="6">
        <v>1.281E-3</v>
      </c>
      <c r="Y121" s="6">
        <v>0.35855189999999998</v>
      </c>
      <c r="Z121" s="6">
        <f t="shared" si="97"/>
        <v>15.771244556735878</v>
      </c>
      <c r="AA121" s="6">
        <f t="shared" si="99"/>
        <v>15.771244556735878</v>
      </c>
      <c r="AB121" s="6">
        <f t="shared" si="98"/>
        <v>3.1768539007042498</v>
      </c>
    </row>
    <row r="122" spans="7:28">
      <c r="G122" s="6">
        <v>403394</v>
      </c>
      <c r="H122" s="6">
        <v>3387388</v>
      </c>
      <c r="I122" s="12">
        <f t="shared" si="84"/>
        <v>6774776</v>
      </c>
      <c r="J122" s="6">
        <v>604866.11254899995</v>
      </c>
      <c r="K122" s="12">
        <f t="shared" si="85"/>
        <v>4838928.9003919996</v>
      </c>
      <c r="L122" s="6">
        <f t="shared" si="86"/>
        <v>48.716535999999998</v>
      </c>
      <c r="M122" s="6">
        <f t="shared" si="87"/>
        <v>5242880</v>
      </c>
      <c r="N122" s="13">
        <f t="shared" si="88"/>
        <v>1.400056942240085</v>
      </c>
      <c r="O122" s="13"/>
      <c r="P122" s="7">
        <f t="shared" si="89"/>
        <v>0</v>
      </c>
      <c r="Q122" s="7">
        <f t="shared" si="90"/>
        <v>1.1184726099103732E-3</v>
      </c>
      <c r="R122" s="6">
        <f t="shared" si="91"/>
        <v>1.1184726099103732E-3</v>
      </c>
      <c r="S122" s="6">
        <f t="shared" si="92"/>
        <v>1.1184726099103732E-3</v>
      </c>
      <c r="T122" s="7">
        <f t="shared" si="93"/>
        <v>0</v>
      </c>
      <c r="U122" s="7">
        <f t="shared" si="94"/>
        <v>6.880282344691678E-2</v>
      </c>
      <c r="V122" s="7">
        <f t="shared" si="95"/>
        <v>0.28210355501788748</v>
      </c>
      <c r="W122" s="6">
        <f t="shared" si="96"/>
        <v>0.35090637846480427</v>
      </c>
      <c r="X122" s="6">
        <v>1.2869999999999999E-3</v>
      </c>
      <c r="Y122" s="6">
        <v>0.36275703749999999</v>
      </c>
      <c r="Z122" s="6">
        <f t="shared" si="97"/>
        <v>13.094591304555303</v>
      </c>
      <c r="AA122" s="6">
        <f t="shared" si="99"/>
        <v>13.094591304555303</v>
      </c>
      <c r="AB122" s="6">
        <f t="shared" si="98"/>
        <v>3.2668309116389564</v>
      </c>
    </row>
    <row r="123" spans="7:28">
      <c r="G123" s="6">
        <v>448695</v>
      </c>
      <c r="H123" s="6">
        <v>3314611</v>
      </c>
      <c r="I123" s="12">
        <f t="shared" si="84"/>
        <v>6629222</v>
      </c>
      <c r="J123" s="6">
        <v>1381872.4582519999</v>
      </c>
      <c r="K123" s="12">
        <f t="shared" si="85"/>
        <v>11054979.666015999</v>
      </c>
      <c r="L123" s="6">
        <f t="shared" si="86"/>
        <v>48.749231999999999</v>
      </c>
      <c r="M123" s="6">
        <f t="shared" si="87"/>
        <v>5242880</v>
      </c>
      <c r="N123" s="13">
        <f t="shared" si="88"/>
        <v>0.59965935716542507</v>
      </c>
      <c r="O123" s="13"/>
      <c r="P123" s="7">
        <f t="shared" si="89"/>
        <v>0</v>
      </c>
      <c r="Q123" s="7">
        <f t="shared" si="90"/>
        <v>2.5552539031010275E-3</v>
      </c>
      <c r="R123" s="6">
        <f t="shared" si="91"/>
        <v>2.5552539031010275E-3</v>
      </c>
      <c r="S123" s="6">
        <f t="shared" si="92"/>
        <v>2.5552539031010275E-3</v>
      </c>
      <c r="T123" s="7">
        <f t="shared" si="93"/>
        <v>0</v>
      </c>
      <c r="U123" s="7">
        <f t="shared" si="94"/>
        <v>0.1571864000953882</v>
      </c>
      <c r="V123" s="7">
        <f t="shared" si="95"/>
        <v>0.58086590582548703</v>
      </c>
      <c r="W123" s="6">
        <f t="shared" si="96"/>
        <v>0.73805230592087523</v>
      </c>
      <c r="X123" s="6">
        <v>2.65E-3</v>
      </c>
      <c r="Y123" s="6">
        <v>0.74350166666755002</v>
      </c>
      <c r="Z123" s="6">
        <f t="shared" si="97"/>
        <v>3.5753244112819811</v>
      </c>
      <c r="AA123" s="6">
        <f t="shared" si="99"/>
        <v>3.5753244112819811</v>
      </c>
      <c r="AB123" s="6">
        <f t="shared" si="98"/>
        <v>0.73293188044881996</v>
      </c>
    </row>
    <row r="124" spans="7:28">
      <c r="G124" s="6">
        <v>115625</v>
      </c>
      <c r="H124" s="6">
        <v>3897557</v>
      </c>
      <c r="I124" s="12">
        <f t="shared" si="84"/>
        <v>7795114</v>
      </c>
      <c r="J124" s="6">
        <v>638147.69671599998</v>
      </c>
      <c r="K124" s="12">
        <f t="shared" si="85"/>
        <v>5105181.5737279998</v>
      </c>
      <c r="L124" s="6">
        <f t="shared" si="86"/>
        <v>49.083184000000003</v>
      </c>
      <c r="M124" s="6">
        <f t="shared" si="87"/>
        <v>5242880</v>
      </c>
      <c r="N124" s="13">
        <f t="shared" si="88"/>
        <v>1.5269024005169141</v>
      </c>
      <c r="O124" s="13"/>
      <c r="P124" s="7">
        <f t="shared" si="89"/>
        <v>0</v>
      </c>
      <c r="Q124" s="7">
        <f t="shared" si="90"/>
        <v>1.1800143949978967E-3</v>
      </c>
      <c r="R124" s="6">
        <f t="shared" si="91"/>
        <v>1.1800143949978967E-3</v>
      </c>
      <c r="S124" s="6">
        <f t="shared" si="92"/>
        <v>1.1800143949978967E-3</v>
      </c>
      <c r="T124" s="7">
        <f t="shared" si="93"/>
        <v>0</v>
      </c>
      <c r="U124" s="7">
        <f t="shared" si="94"/>
        <v>7.2588565302789551E-2</v>
      </c>
      <c r="V124" s="7">
        <f t="shared" si="95"/>
        <v>0.22555132720544382</v>
      </c>
      <c r="W124" s="6">
        <f t="shared" si="96"/>
        <v>0.29813989250823336</v>
      </c>
      <c r="X124" s="6">
        <v>1.029E-3</v>
      </c>
      <c r="Y124" s="6">
        <v>0.29696939999999999</v>
      </c>
      <c r="Z124" s="6">
        <f t="shared" si="97"/>
        <v>14.675840135850018</v>
      </c>
      <c r="AA124" s="6">
        <f t="shared" si="99"/>
        <v>14.675840135850018</v>
      </c>
      <c r="AB124" s="6">
        <f t="shared" si="98"/>
        <v>0.39414583059176039</v>
      </c>
    </row>
    <row r="125" spans="7:28">
      <c r="G125" s="6">
        <v>115625</v>
      </c>
      <c r="H125" s="6">
        <v>3897557</v>
      </c>
      <c r="I125" s="12">
        <f t="shared" si="84"/>
        <v>7795114</v>
      </c>
      <c r="J125" s="6">
        <v>641830.18023699999</v>
      </c>
      <c r="K125" s="12">
        <f t="shared" si="85"/>
        <v>5134641.4418959999</v>
      </c>
      <c r="L125" s="6">
        <f t="shared" si="86"/>
        <v>49.083184000000003</v>
      </c>
      <c r="M125" s="6">
        <f t="shared" si="87"/>
        <v>5242880</v>
      </c>
      <c r="N125" s="13">
        <f t="shared" si="88"/>
        <v>1.5181418387652017</v>
      </c>
      <c r="O125" s="13"/>
      <c r="P125" s="7">
        <f t="shared" si="89"/>
        <v>0</v>
      </c>
      <c r="Q125" s="7">
        <f t="shared" si="90"/>
        <v>1.186823764657122E-3</v>
      </c>
      <c r="R125" s="6">
        <f t="shared" si="91"/>
        <v>1.186823764657122E-3</v>
      </c>
      <c r="S125" s="6">
        <f t="shared" si="92"/>
        <v>1.186823764657122E-3</v>
      </c>
      <c r="T125" s="7">
        <f t="shared" si="93"/>
        <v>0</v>
      </c>
      <c r="U125" s="7">
        <f t="shared" si="94"/>
        <v>7.3007443560779275E-2</v>
      </c>
      <c r="V125" s="7">
        <f t="shared" si="95"/>
        <v>0.22445535379822593</v>
      </c>
      <c r="W125" s="6">
        <f t="shared" si="96"/>
        <v>0.29746279735900522</v>
      </c>
      <c r="X125" s="6">
        <v>1.024E-3</v>
      </c>
      <c r="Y125" s="6">
        <v>0.29773141333299197</v>
      </c>
      <c r="Z125" s="6">
        <f t="shared" si="97"/>
        <v>15.900758267297071</v>
      </c>
      <c r="AA125" s="6">
        <f t="shared" si="99"/>
        <v>15.900758267297071</v>
      </c>
      <c r="AB125" s="6">
        <f t="shared" si="98"/>
        <v>9.0220904465436388E-2</v>
      </c>
    </row>
    <row r="126" spans="7:28">
      <c r="G126" s="6">
        <v>115625</v>
      </c>
      <c r="H126" s="6">
        <v>3897557</v>
      </c>
      <c r="I126" s="12">
        <f t="shared" si="84"/>
        <v>7795114</v>
      </c>
      <c r="J126" s="6">
        <v>641059.28997799999</v>
      </c>
      <c r="K126" s="12">
        <f t="shared" si="85"/>
        <v>5128474.3198239999</v>
      </c>
      <c r="L126" s="6">
        <f t="shared" si="86"/>
        <v>49.083184000000003</v>
      </c>
      <c r="M126" s="6">
        <f t="shared" si="87"/>
        <v>5242880</v>
      </c>
      <c r="N126" s="13">
        <f t="shared" si="88"/>
        <v>1.519967443313144</v>
      </c>
      <c r="O126" s="13"/>
      <c r="P126" s="7">
        <f t="shared" si="89"/>
        <v>0</v>
      </c>
      <c r="Q126" s="7">
        <f t="shared" si="90"/>
        <v>1.1853982927683023E-3</v>
      </c>
      <c r="R126" s="6">
        <f t="shared" si="91"/>
        <v>1.1853982927683023E-3</v>
      </c>
      <c r="S126" s="6">
        <f t="shared" si="92"/>
        <v>1.1853982927683023E-3</v>
      </c>
      <c r="T126" s="7">
        <f t="shared" si="93"/>
        <v>0</v>
      </c>
      <c r="U126" s="7">
        <f t="shared" si="94"/>
        <v>7.2919755681947043E-2</v>
      </c>
      <c r="V126" s="7">
        <f t="shared" si="95"/>
        <v>0.22467454847966953</v>
      </c>
      <c r="W126" s="6">
        <f t="shared" si="96"/>
        <v>0.29759430416161659</v>
      </c>
      <c r="X126" s="6">
        <v>1.0250000000000001E-3</v>
      </c>
      <c r="Y126" s="6">
        <v>0.29566466666632502</v>
      </c>
      <c r="Z126" s="6">
        <f t="shared" si="97"/>
        <v>15.648613928614846</v>
      </c>
      <c r="AA126" s="6">
        <f t="shared" si="99"/>
        <v>15.648613928614846</v>
      </c>
      <c r="AB126" s="6">
        <f t="shared" si="98"/>
        <v>0.65264392835592999</v>
      </c>
    </row>
    <row r="127" spans="7:28">
      <c r="G127" s="6">
        <v>115625</v>
      </c>
      <c r="H127" s="6">
        <v>3897557</v>
      </c>
      <c r="I127" s="12">
        <f t="shared" si="84"/>
        <v>7795114</v>
      </c>
      <c r="J127" s="6">
        <v>640929.117065</v>
      </c>
      <c r="K127" s="12">
        <f t="shared" si="85"/>
        <v>5127432.93652</v>
      </c>
      <c r="L127" s="6">
        <f t="shared" si="86"/>
        <v>49.083184000000003</v>
      </c>
      <c r="M127" s="6">
        <f t="shared" si="87"/>
        <v>5242880</v>
      </c>
      <c r="N127" s="13">
        <f t="shared" si="88"/>
        <v>1.5202761491972943</v>
      </c>
      <c r="O127" s="13"/>
      <c r="P127" s="7">
        <f t="shared" si="89"/>
        <v>0</v>
      </c>
      <c r="Q127" s="7">
        <f t="shared" si="90"/>
        <v>1.1851575868753418E-3</v>
      </c>
      <c r="R127" s="6">
        <f t="shared" si="91"/>
        <v>1.1851575868753418E-3</v>
      </c>
      <c r="S127" s="6">
        <f t="shared" si="92"/>
        <v>1.1851575868753418E-3</v>
      </c>
      <c r="T127" s="7">
        <f t="shared" si="93"/>
        <v>0</v>
      </c>
      <c r="U127" s="7">
        <f t="shared" si="94"/>
        <v>7.2904948663063199E-2</v>
      </c>
      <c r="V127" s="7">
        <f t="shared" si="95"/>
        <v>0.22511293784255665</v>
      </c>
      <c r="W127" s="6">
        <f t="shared" si="96"/>
        <v>0.29801788650561983</v>
      </c>
      <c r="X127" s="6">
        <v>1.0269999999999999E-3</v>
      </c>
      <c r="Y127" s="6">
        <v>0.29742653571413896</v>
      </c>
      <c r="Z127" s="6">
        <f t="shared" si="97"/>
        <v>15.399959773645753</v>
      </c>
      <c r="AA127" s="6">
        <f t="shared" si="99"/>
        <v>15.399959773645753</v>
      </c>
      <c r="AB127" s="6">
        <f t="shared" si="98"/>
        <v>0.1988224722656311</v>
      </c>
    </row>
    <row r="128" spans="7:28">
      <c r="G128" s="6">
        <v>726713</v>
      </c>
      <c r="H128" s="6">
        <v>2903837</v>
      </c>
      <c r="I128" s="12">
        <f t="shared" si="84"/>
        <v>5807674</v>
      </c>
      <c r="J128" s="6">
        <v>1172773.2286380001</v>
      </c>
      <c r="K128" s="12">
        <f t="shared" si="85"/>
        <v>9382185.8291040007</v>
      </c>
      <c r="L128" s="6">
        <f t="shared" si="86"/>
        <v>49.380304000000002</v>
      </c>
      <c r="M128" s="6">
        <f t="shared" si="87"/>
        <v>5242880</v>
      </c>
      <c r="N128" s="13">
        <f t="shared" si="88"/>
        <v>0.61901076207468742</v>
      </c>
      <c r="O128" s="13"/>
      <c r="P128" s="7">
        <f t="shared" si="89"/>
        <v>0</v>
      </c>
      <c r="Q128" s="7">
        <f t="shared" si="90"/>
        <v>2.1686034424047806E-3</v>
      </c>
      <c r="R128" s="6">
        <f t="shared" si="91"/>
        <v>2.1686034424047806E-3</v>
      </c>
      <c r="S128" s="6">
        <f t="shared" si="92"/>
        <v>2.1686034424047806E-3</v>
      </c>
      <c r="T128" s="7">
        <f t="shared" si="93"/>
        <v>0</v>
      </c>
      <c r="U128" s="7">
        <f t="shared" si="94"/>
        <v>0.13340160362631359</v>
      </c>
      <c r="V128" s="7">
        <f t="shared" si="95"/>
        <v>0.39082411701390318</v>
      </c>
      <c r="W128" s="6">
        <f t="shared" si="96"/>
        <v>0.52422572064021677</v>
      </c>
      <c r="X128" s="6">
        <v>1.7830000000000001E-3</v>
      </c>
      <c r="Y128" s="6">
        <v>0.53343245384629112</v>
      </c>
      <c r="Z128" s="6">
        <f t="shared" si="97"/>
        <v>21.626665305932725</v>
      </c>
      <c r="AA128" s="6">
        <f t="shared" si="99"/>
        <v>21.626665305932725</v>
      </c>
      <c r="AB128" s="6">
        <f t="shared" si="98"/>
        <v>1.7259417082124651</v>
      </c>
    </row>
    <row r="129" spans="7:28">
      <c r="G129" s="6">
        <v>157464</v>
      </c>
      <c r="H129" s="6">
        <v>3866688</v>
      </c>
      <c r="I129" s="12">
        <f t="shared" si="84"/>
        <v>7733376</v>
      </c>
      <c r="J129" s="6">
        <v>634512.92456099996</v>
      </c>
      <c r="K129" s="12">
        <f t="shared" si="85"/>
        <v>5076103.3964879997</v>
      </c>
      <c r="L129" s="6">
        <f t="shared" si="86"/>
        <v>49.549536000000003</v>
      </c>
      <c r="M129" s="6">
        <f t="shared" si="87"/>
        <v>5242880</v>
      </c>
      <c r="N129" s="13">
        <f t="shared" si="88"/>
        <v>1.5234866975622454</v>
      </c>
      <c r="O129" s="13"/>
      <c r="P129" s="7">
        <f t="shared" si="89"/>
        <v>0</v>
      </c>
      <c r="Q129" s="7">
        <f t="shared" si="90"/>
        <v>1.1732932495835829E-3</v>
      </c>
      <c r="R129" s="6">
        <f t="shared" si="91"/>
        <v>1.1732932495835829E-3</v>
      </c>
      <c r="S129" s="6">
        <f t="shared" si="92"/>
        <v>1.1732932495835829E-3</v>
      </c>
      <c r="T129" s="7">
        <f t="shared" si="93"/>
        <v>0</v>
      </c>
      <c r="U129" s="7">
        <f t="shared" si="94"/>
        <v>7.2175114157714909E-2</v>
      </c>
      <c r="V129" s="7">
        <f t="shared" si="95"/>
        <v>0.18763064731570447</v>
      </c>
      <c r="W129" s="6">
        <f t="shared" si="96"/>
        <v>0.25980576147341938</v>
      </c>
      <c r="X129" s="6">
        <v>8.5599999999999999E-4</v>
      </c>
      <c r="Y129" s="6">
        <v>0.26033813333304801</v>
      </c>
      <c r="Z129" s="6">
        <f t="shared" si="97"/>
        <v>37.066968409297068</v>
      </c>
      <c r="AA129" s="6">
        <f t="shared" si="99"/>
        <v>37.066968409297068</v>
      </c>
      <c r="AB129" s="6">
        <f t="shared" si="98"/>
        <v>0.20449246248054023</v>
      </c>
    </row>
    <row r="130" spans="7:28">
      <c r="G130" s="15">
        <v>524288</v>
      </c>
      <c r="H130" s="15">
        <v>3269766</v>
      </c>
      <c r="I130" s="16">
        <f t="shared" si="84"/>
        <v>6539532</v>
      </c>
      <c r="J130" s="15">
        <v>1470118.8090820001</v>
      </c>
      <c r="K130" s="16">
        <f t="shared" si="85"/>
        <v>11760950.472656</v>
      </c>
      <c r="L130" s="15">
        <f t="shared" si="86"/>
        <v>49.722951999999999</v>
      </c>
      <c r="M130" s="15">
        <f t="shared" si="87"/>
        <v>5242880</v>
      </c>
      <c r="N130" s="17">
        <f t="shared" si="88"/>
        <v>0.55603771270054192</v>
      </c>
      <c r="O130" s="17"/>
      <c r="P130" s="18">
        <f t="shared" si="89"/>
        <v>0</v>
      </c>
      <c r="Q130" s="18">
        <f t="shared" si="90"/>
        <v>2.7184323723195374E-3</v>
      </c>
      <c r="R130" s="15">
        <f t="shared" si="91"/>
        <v>2.7184323723195374E-3</v>
      </c>
      <c r="S130" s="15">
        <f t="shared" si="92"/>
        <v>2.7184323723195374E-3</v>
      </c>
      <c r="T130" s="18">
        <f t="shared" si="93"/>
        <v>0</v>
      </c>
      <c r="U130" s="18">
        <f t="shared" si="94"/>
        <v>0.16722432083524338</v>
      </c>
      <c r="V130" s="18">
        <f t="shared" si="95"/>
        <v>0.45154104377377485</v>
      </c>
      <c r="W130" s="15">
        <f t="shared" si="96"/>
        <v>0.61876536460901821</v>
      </c>
      <c r="X130" s="15">
        <v>2.0600000000000002E-3</v>
      </c>
      <c r="Y130" s="15">
        <v>0.62275173333402012</v>
      </c>
      <c r="Z130" s="15">
        <f t="shared" si="97"/>
        <v>31.96273652036588</v>
      </c>
      <c r="AA130" s="15">
        <f t="shared" si="99"/>
        <v>31.96273652036588</v>
      </c>
      <c r="AB130" s="15">
        <f t="shared" si="98"/>
        <v>0.64012165870018933</v>
      </c>
    </row>
    <row r="131" spans="7:28">
      <c r="G131" s="6">
        <v>112985</v>
      </c>
      <c r="H131" s="6">
        <v>4002590</v>
      </c>
      <c r="I131" s="12">
        <f t="shared" si="84"/>
        <v>8005180</v>
      </c>
      <c r="J131" s="6">
        <v>1582096.0561520001</v>
      </c>
      <c r="K131" s="12">
        <f t="shared" si="85"/>
        <v>12656768.449216001</v>
      </c>
      <c r="L131" s="6">
        <f t="shared" si="86"/>
        <v>50.290779999999998</v>
      </c>
      <c r="M131" s="6">
        <f t="shared" si="87"/>
        <v>5242880</v>
      </c>
      <c r="N131" s="13">
        <f t="shared" si="88"/>
        <v>0.63248214045472761</v>
      </c>
      <c r="O131" s="13"/>
      <c r="P131" s="7">
        <f t="shared" si="89"/>
        <v>0</v>
      </c>
      <c r="Q131" s="7">
        <f t="shared" si="90"/>
        <v>2.9254922177672613E-3</v>
      </c>
      <c r="R131" s="6">
        <f t="shared" si="91"/>
        <v>2.9254922177672613E-3</v>
      </c>
      <c r="S131" s="6">
        <f t="shared" si="92"/>
        <v>2.9254922177672613E-3</v>
      </c>
      <c r="T131" s="7">
        <f t="shared" si="93"/>
        <v>0</v>
      </c>
      <c r="U131" s="7">
        <f t="shared" si="94"/>
        <v>0.17996160368245342</v>
      </c>
      <c r="V131" s="7">
        <f t="shared" si="95"/>
        <v>0.45745930017275144</v>
      </c>
      <c r="W131" s="6">
        <f t="shared" si="96"/>
        <v>0.63742090385520489</v>
      </c>
      <c r="X131" s="6">
        <v>2.0869999999999999E-3</v>
      </c>
      <c r="Y131" s="6">
        <v>0.62647565999999999</v>
      </c>
      <c r="Z131" s="6">
        <f t="shared" si="97"/>
        <v>40.176915082283735</v>
      </c>
      <c r="AA131" s="6">
        <f t="shared" si="99"/>
        <v>40.176915082283735</v>
      </c>
      <c r="AB131" s="6">
        <f t="shared" si="98"/>
        <v>1.7471139828808195</v>
      </c>
    </row>
    <row r="132" spans="7:28">
      <c r="G132" s="6">
        <v>140874</v>
      </c>
      <c r="H132" s="6">
        <v>3977139</v>
      </c>
      <c r="I132" s="12">
        <f t="shared" si="84"/>
        <v>7954278</v>
      </c>
      <c r="J132" s="6">
        <v>1576503.080811</v>
      </c>
      <c r="K132" s="12">
        <f t="shared" si="85"/>
        <v>12612024.646488</v>
      </c>
      <c r="L132" s="6">
        <f t="shared" si="86"/>
        <v>50.543148000000002</v>
      </c>
      <c r="M132" s="6">
        <f t="shared" si="87"/>
        <v>5242880</v>
      </c>
      <c r="N132" s="13">
        <f t="shared" si="88"/>
        <v>0.63069001393166346</v>
      </c>
      <c r="O132" s="13"/>
      <c r="P132" s="7">
        <f t="shared" si="89"/>
        <v>0</v>
      </c>
      <c r="Q132" s="7">
        <f t="shared" si="90"/>
        <v>2.9151501113125772E-3</v>
      </c>
      <c r="R132" s="6">
        <f t="shared" si="91"/>
        <v>2.9151501113125772E-3</v>
      </c>
      <c r="S132" s="6">
        <f t="shared" si="92"/>
        <v>2.9151501113125772E-3</v>
      </c>
      <c r="T132" s="7">
        <f t="shared" si="93"/>
        <v>0</v>
      </c>
      <c r="U132" s="7">
        <f t="shared" si="94"/>
        <v>0.17932540918098244</v>
      </c>
      <c r="V132" s="7">
        <f t="shared" si="95"/>
        <v>0.47104937042225342</v>
      </c>
      <c r="W132" s="6">
        <f t="shared" si="96"/>
        <v>0.65037477960323586</v>
      </c>
      <c r="X132" s="6">
        <v>2.1489999999999999E-3</v>
      </c>
      <c r="Y132" s="6">
        <v>0.63864250624999996</v>
      </c>
      <c r="Z132" s="6">
        <f t="shared" si="97"/>
        <v>35.651470977783966</v>
      </c>
      <c r="AA132" s="6">
        <f t="shared" si="99"/>
        <v>35.651470977783966</v>
      </c>
      <c r="AB132" s="6">
        <f t="shared" si="98"/>
        <v>1.8370642790636988</v>
      </c>
    </row>
    <row r="133" spans="7:28">
      <c r="G133" s="6">
        <v>121728</v>
      </c>
      <c r="H133" s="6">
        <v>4103881</v>
      </c>
      <c r="I133" s="12">
        <f t="shared" si="84"/>
        <v>8207762</v>
      </c>
      <c r="J133" s="6">
        <v>1615629.4003910001</v>
      </c>
      <c r="K133" s="12">
        <f t="shared" si="85"/>
        <v>12925035.203128001</v>
      </c>
      <c r="L133" s="6">
        <f t="shared" si="86"/>
        <v>51.681131999999998</v>
      </c>
      <c r="M133" s="6">
        <f t="shared" si="87"/>
        <v>5242880</v>
      </c>
      <c r="N133" s="13">
        <f t="shared" si="88"/>
        <v>0.63502821238070062</v>
      </c>
      <c r="O133" s="13"/>
      <c r="P133" s="7">
        <f t="shared" si="89"/>
        <v>0</v>
      </c>
      <c r="Q133" s="7">
        <f t="shared" si="90"/>
        <v>2.987499538514593E-3</v>
      </c>
      <c r="R133" s="6">
        <f t="shared" si="91"/>
        <v>2.987499538514593E-3</v>
      </c>
      <c r="S133" s="6">
        <f t="shared" si="92"/>
        <v>2.987499538514593E-3</v>
      </c>
      <c r="T133" s="7">
        <f t="shared" si="93"/>
        <v>0</v>
      </c>
      <c r="U133" s="7">
        <f t="shared" si="94"/>
        <v>0.18377598295646788</v>
      </c>
      <c r="V133" s="7">
        <f t="shared" si="95"/>
        <v>0.51247716521509001</v>
      </c>
      <c r="W133" s="6">
        <f t="shared" si="96"/>
        <v>0.69625314817155792</v>
      </c>
      <c r="X133" s="6">
        <v>2.3379999999999998E-3</v>
      </c>
      <c r="Y133" s="6">
        <v>0.67826755294131402</v>
      </c>
      <c r="Z133" s="6">
        <f t="shared" si="97"/>
        <v>27.780134239289701</v>
      </c>
      <c r="AA133" s="6">
        <f t="shared" si="99"/>
        <v>27.780134239289701</v>
      </c>
      <c r="AB133" s="6">
        <f t="shared" si="98"/>
        <v>2.6516962446823804</v>
      </c>
    </row>
    <row r="134" spans="7:28">
      <c r="G134" s="6">
        <v>221119</v>
      </c>
      <c r="H134" s="6">
        <v>3943588</v>
      </c>
      <c r="I134" s="12">
        <f t="shared" si="84"/>
        <v>7887176</v>
      </c>
      <c r="J134" s="6">
        <v>1555329.781738</v>
      </c>
      <c r="K134" s="12">
        <f t="shared" si="85"/>
        <v>12442638.253904</v>
      </c>
      <c r="L134" s="6">
        <f t="shared" si="86"/>
        <v>51.745435999999998</v>
      </c>
      <c r="M134" s="6">
        <f t="shared" si="87"/>
        <v>5242880</v>
      </c>
      <c r="N134" s="13">
        <f t="shared" si="88"/>
        <v>0.6338829305372855</v>
      </c>
      <c r="O134" s="13"/>
      <c r="P134" s="7">
        <f t="shared" si="89"/>
        <v>0</v>
      </c>
      <c r="Q134" s="7">
        <f t="shared" si="90"/>
        <v>2.8759980500823778E-3</v>
      </c>
      <c r="R134" s="6">
        <f t="shared" si="91"/>
        <v>2.8759980500823778E-3</v>
      </c>
      <c r="S134" s="6">
        <f t="shared" si="92"/>
        <v>2.8759980500823778E-3</v>
      </c>
      <c r="T134" s="7">
        <f t="shared" si="93"/>
        <v>0</v>
      </c>
      <c r="U134" s="7">
        <f t="shared" si="94"/>
        <v>0.17691697080481145</v>
      </c>
      <c r="V134" s="7">
        <f t="shared" si="95"/>
        <v>0.44408842460469311</v>
      </c>
      <c r="W134" s="6">
        <f t="shared" si="96"/>
        <v>0.6210053954095045</v>
      </c>
      <c r="X134" s="6">
        <v>2.026E-3</v>
      </c>
      <c r="Y134" s="6">
        <v>0.61519489999999999</v>
      </c>
      <c r="Z134" s="6">
        <f t="shared" si="97"/>
        <v>41.954494081065043</v>
      </c>
      <c r="AA134" s="6">
        <f t="shared" si="99"/>
        <v>41.954494081065043</v>
      </c>
      <c r="AB134" s="6">
        <f t="shared" si="98"/>
        <v>0.94449668056489289</v>
      </c>
    </row>
    <row r="135" spans="7:28">
      <c r="G135" s="6">
        <v>18696</v>
      </c>
      <c r="H135" s="6">
        <v>4396289</v>
      </c>
      <c r="I135" s="12">
        <f t="shared" si="84"/>
        <v>8792578</v>
      </c>
      <c r="J135" s="6">
        <v>824493.36584500002</v>
      </c>
      <c r="K135" s="12">
        <f t="shared" si="85"/>
        <v>6595946.9267600002</v>
      </c>
      <c r="L135" s="6">
        <f t="shared" si="86"/>
        <v>53.129387999999999</v>
      </c>
      <c r="M135" s="6">
        <f t="shared" si="87"/>
        <v>5242880</v>
      </c>
      <c r="N135" s="13">
        <f t="shared" si="88"/>
        <v>1.3330274026809079</v>
      </c>
      <c r="O135" s="13"/>
      <c r="P135" s="7">
        <f t="shared" si="89"/>
        <v>0</v>
      </c>
      <c r="Q135" s="7">
        <f t="shared" si="90"/>
        <v>1.5245906947312087E-3</v>
      </c>
      <c r="R135" s="6">
        <f t="shared" si="91"/>
        <v>1.5245906947312087E-3</v>
      </c>
      <c r="S135" s="6">
        <f t="shared" si="92"/>
        <v>1.5245906947312087E-3</v>
      </c>
      <c r="T135" s="7">
        <f t="shared" si="93"/>
        <v>0</v>
      </c>
      <c r="U135" s="7">
        <f t="shared" si="94"/>
        <v>9.3785170480669353E-2</v>
      </c>
      <c r="V135" s="7">
        <f t="shared" si="95"/>
        <v>0.40309901917474361</v>
      </c>
      <c r="W135" s="6">
        <f t="shared" si="96"/>
        <v>0.49688418965541298</v>
      </c>
      <c r="X135" s="6">
        <v>1.8389999999999999E-3</v>
      </c>
      <c r="Y135" s="6">
        <v>0.49287827142804597</v>
      </c>
      <c r="Z135" s="6">
        <f t="shared" si="97"/>
        <v>17.096753956976141</v>
      </c>
      <c r="AA135" s="6">
        <f t="shared" si="99"/>
        <v>17.096753956976141</v>
      </c>
      <c r="AB135" s="6">
        <f t="shared" si="98"/>
        <v>0.81276015998035833</v>
      </c>
    </row>
    <row r="136" spans="7:28">
      <c r="G136" s="6">
        <v>112985</v>
      </c>
      <c r="H136" s="6">
        <v>4282190</v>
      </c>
      <c r="I136" s="12">
        <f t="shared" si="84"/>
        <v>8564380</v>
      </c>
      <c r="J136" s="6">
        <v>1692948.8852540001</v>
      </c>
      <c r="K136" s="12">
        <f t="shared" si="85"/>
        <v>13543591.082032001</v>
      </c>
      <c r="L136" s="6">
        <f t="shared" si="86"/>
        <v>53.645980000000002</v>
      </c>
      <c r="M136" s="6">
        <f t="shared" si="87"/>
        <v>5242880</v>
      </c>
      <c r="N136" s="13">
        <f t="shared" si="88"/>
        <v>0.63235665844653155</v>
      </c>
      <c r="O136" s="13"/>
      <c r="P136" s="7">
        <f t="shared" si="89"/>
        <v>0</v>
      </c>
      <c r="Q136" s="7">
        <f t="shared" si="90"/>
        <v>3.1304728746586962E-3</v>
      </c>
      <c r="R136" s="6">
        <f t="shared" si="91"/>
        <v>3.1304728746586962E-3</v>
      </c>
      <c r="S136" s="6">
        <f t="shared" si="92"/>
        <v>3.1304728746586962E-3</v>
      </c>
      <c r="T136" s="7">
        <f t="shared" si="93"/>
        <v>0</v>
      </c>
      <c r="U136" s="7">
        <f t="shared" si="94"/>
        <v>0.19257098528122546</v>
      </c>
      <c r="V136" s="7">
        <f t="shared" si="95"/>
        <v>0.48398185662742466</v>
      </c>
      <c r="W136" s="6">
        <f t="shared" si="96"/>
        <v>0.67655284190865017</v>
      </c>
      <c r="X136" s="6">
        <v>2.2079999999999999E-3</v>
      </c>
      <c r="Y136" s="6">
        <v>0.66321419999999986</v>
      </c>
      <c r="Z136" s="6">
        <f t="shared" si="97"/>
        <v>41.778662801571393</v>
      </c>
      <c r="AA136" s="6">
        <f t="shared" si="99"/>
        <v>41.778662801571393</v>
      </c>
      <c r="AB136" s="6">
        <f t="shared" si="98"/>
        <v>2.011211748579917</v>
      </c>
    </row>
    <row r="137" spans="7:28">
      <c r="G137" s="6">
        <v>42138</v>
      </c>
      <c r="H137" s="6">
        <v>4413449</v>
      </c>
      <c r="I137" s="12">
        <f t="shared" si="84"/>
        <v>8826898</v>
      </c>
      <c r="J137" s="6">
        <v>824593.547119</v>
      </c>
      <c r="K137" s="12">
        <f t="shared" si="85"/>
        <v>6596748.376952</v>
      </c>
      <c r="L137" s="6">
        <f t="shared" si="86"/>
        <v>53.804147999999998</v>
      </c>
      <c r="M137" s="6">
        <f t="shared" si="87"/>
        <v>5242880</v>
      </c>
      <c r="N137" s="13">
        <f t="shared" si="88"/>
        <v>1.3380680140597436</v>
      </c>
      <c r="O137" s="13"/>
      <c r="P137" s="7">
        <f t="shared" si="89"/>
        <v>0</v>
      </c>
      <c r="Q137" s="7">
        <f t="shared" si="90"/>
        <v>1.524775942356543E-3</v>
      </c>
      <c r="R137" s="6">
        <f t="shared" si="91"/>
        <v>1.524775942356543E-3</v>
      </c>
      <c r="S137" s="6">
        <f t="shared" si="92"/>
        <v>1.524775942356543E-3</v>
      </c>
      <c r="T137" s="7">
        <f t="shared" si="93"/>
        <v>0</v>
      </c>
      <c r="U137" s="7">
        <f t="shared" si="94"/>
        <v>9.3796565985169778E-2</v>
      </c>
      <c r="V137" s="7">
        <f t="shared" si="95"/>
        <v>0.44408842460469311</v>
      </c>
      <c r="W137" s="6">
        <f t="shared" si="96"/>
        <v>0.53788499058986283</v>
      </c>
      <c r="X137" s="6">
        <v>2.026E-3</v>
      </c>
      <c r="Y137" s="6">
        <v>0.52959639999999997</v>
      </c>
      <c r="Z137" s="6">
        <f t="shared" si="97"/>
        <v>24.73958823511634</v>
      </c>
      <c r="AA137" s="6">
        <f t="shared" si="99"/>
        <v>24.73958823511634</v>
      </c>
      <c r="AB137" s="6">
        <f t="shared" si="98"/>
        <v>1.5650768377320667</v>
      </c>
    </row>
    <row r="138" spans="7:28">
      <c r="G138" s="6">
        <v>56814</v>
      </c>
      <c r="H138" s="6">
        <v>4391071</v>
      </c>
      <c r="I138" s="12">
        <f t="shared" si="84"/>
        <v>8782142</v>
      </c>
      <c r="J138" s="6">
        <v>1682597.4301760001</v>
      </c>
      <c r="K138" s="12">
        <f t="shared" si="85"/>
        <v>13460779.441408001</v>
      </c>
      <c r="L138" s="6">
        <f t="shared" si="86"/>
        <v>53.829132000000001</v>
      </c>
      <c r="M138" s="6">
        <f t="shared" si="87"/>
        <v>5242880</v>
      </c>
      <c r="N138" s="13">
        <f t="shared" si="88"/>
        <v>0.65242447796034797</v>
      </c>
      <c r="O138" s="13"/>
      <c r="P138" s="7">
        <f t="shared" si="89"/>
        <v>0</v>
      </c>
      <c r="Q138" s="7">
        <f t="shared" si="90"/>
        <v>3.1113317478254042E-3</v>
      </c>
      <c r="R138" s="6">
        <f t="shared" si="91"/>
        <v>3.1113317478254042E-3</v>
      </c>
      <c r="S138" s="6">
        <f t="shared" si="92"/>
        <v>3.1113317478254042E-3</v>
      </c>
      <c r="T138" s="7">
        <f t="shared" si="93"/>
        <v>0</v>
      </c>
      <c r="U138" s="7">
        <f t="shared" si="94"/>
        <v>0.19139351919183098</v>
      </c>
      <c r="V138" s="7">
        <f t="shared" si="95"/>
        <v>1.080848974198293</v>
      </c>
      <c r="W138" s="6">
        <f t="shared" si="96"/>
        <v>1.272242493390124</v>
      </c>
      <c r="X138" s="6">
        <v>4.9309999999999996E-3</v>
      </c>
      <c r="Y138" s="6">
        <v>1.2551244124999998</v>
      </c>
      <c r="Z138" s="6">
        <f t="shared" si="97"/>
        <v>36.902621216276529</v>
      </c>
      <c r="AA138" s="6">
        <f t="shared" si="99"/>
        <v>36.902621216276529</v>
      </c>
      <c r="AB138" s="6">
        <f t="shared" si="98"/>
        <v>1.3638553054694984</v>
      </c>
    </row>
    <row r="139" spans="7:28">
      <c r="G139" s="6">
        <v>999999</v>
      </c>
      <c r="H139" s="6">
        <v>2997995</v>
      </c>
      <c r="I139" s="12">
        <f t="shared" si="84"/>
        <v>5995990</v>
      </c>
      <c r="J139" s="6">
        <v>1275591.8044429999</v>
      </c>
      <c r="K139" s="12">
        <f t="shared" si="85"/>
        <v>10204734.435543999</v>
      </c>
      <c r="L139" s="6">
        <f t="shared" si="86"/>
        <v>55.975920000000002</v>
      </c>
      <c r="M139" s="6">
        <f t="shared" si="87"/>
        <v>5242880</v>
      </c>
      <c r="N139" s="13">
        <f t="shared" si="88"/>
        <v>0.58756943043176435</v>
      </c>
      <c r="O139" s="13"/>
      <c r="P139" s="7">
        <f t="shared" si="89"/>
        <v>0</v>
      </c>
      <c r="Q139" s="7">
        <f t="shared" si="90"/>
        <v>2.3587277665188542E-3</v>
      </c>
      <c r="R139" s="6">
        <f t="shared" si="91"/>
        <v>2.3587277665188542E-3</v>
      </c>
      <c r="S139" s="6">
        <f t="shared" si="92"/>
        <v>2.3587277665188542E-3</v>
      </c>
      <c r="T139" s="7">
        <f t="shared" si="93"/>
        <v>0</v>
      </c>
      <c r="U139" s="7">
        <f t="shared" si="94"/>
        <v>0.14509709816867275</v>
      </c>
      <c r="V139" s="7">
        <f t="shared" si="95"/>
        <v>0.38863217019946739</v>
      </c>
      <c r="W139" s="6">
        <f t="shared" si="96"/>
        <v>0.53372926836814016</v>
      </c>
      <c r="X139" s="6">
        <v>1.7730000000000001E-3</v>
      </c>
      <c r="Y139" s="6">
        <v>0.54677956153791596</v>
      </c>
      <c r="Z139" s="6">
        <f t="shared" si="97"/>
        <v>33.035971038852459</v>
      </c>
      <c r="AA139" s="6">
        <f t="shared" si="99"/>
        <v>33.035971038852459</v>
      </c>
      <c r="AB139" s="6">
        <f t="shared" si="98"/>
        <v>2.3867558496644419</v>
      </c>
    </row>
    <row r="140" spans="7:28">
      <c r="G140" s="6">
        <v>1000000</v>
      </c>
      <c r="H140" s="6">
        <v>2998000</v>
      </c>
      <c r="I140" s="12">
        <f t="shared" si="84"/>
        <v>5996000</v>
      </c>
      <c r="J140" s="6">
        <v>1281687.498291</v>
      </c>
      <c r="K140" s="12">
        <f t="shared" si="85"/>
        <v>10253499.986328</v>
      </c>
      <c r="L140" s="6">
        <f t="shared" si="86"/>
        <v>55.975999999999999</v>
      </c>
      <c r="M140" s="6">
        <f t="shared" si="87"/>
        <v>5242880</v>
      </c>
      <c r="N140" s="13">
        <f t="shared" si="88"/>
        <v>0.58477593094992508</v>
      </c>
      <c r="O140" s="13"/>
      <c r="P140" s="7">
        <f t="shared" si="89"/>
        <v>0</v>
      </c>
      <c r="Q140" s="7">
        <f t="shared" si="90"/>
        <v>2.3699994619667208E-3</v>
      </c>
      <c r="R140" s="6">
        <f t="shared" si="91"/>
        <v>2.3699994619667208E-3</v>
      </c>
      <c r="S140" s="6">
        <f t="shared" si="92"/>
        <v>2.3699994619667208E-3</v>
      </c>
      <c r="T140" s="7">
        <f t="shared" si="93"/>
        <v>0</v>
      </c>
      <c r="U140" s="7">
        <f t="shared" si="94"/>
        <v>0.14579047632114189</v>
      </c>
      <c r="V140" s="7">
        <f t="shared" si="95"/>
        <v>0.39915351490875917</v>
      </c>
      <c r="W140" s="6">
        <f t="shared" si="96"/>
        <v>0.544943991229901</v>
      </c>
      <c r="X140" s="6">
        <v>1.8209999999999999E-3</v>
      </c>
      <c r="Y140" s="6">
        <v>0.55752016153930195</v>
      </c>
      <c r="Z140" s="6">
        <f t="shared" si="97"/>
        <v>30.148240635185108</v>
      </c>
      <c r="AA140" s="6">
        <f t="shared" si="99"/>
        <v>30.148240635185108</v>
      </c>
      <c r="AB140" s="6">
        <f t="shared" si="98"/>
        <v>2.2557337253380028</v>
      </c>
    </row>
    <row r="141" spans="7:28">
      <c r="G141" s="6">
        <v>16783</v>
      </c>
      <c r="H141" s="6">
        <v>4670105</v>
      </c>
      <c r="I141" s="12">
        <f t="shared" si="84"/>
        <v>9340210</v>
      </c>
      <c r="J141" s="6">
        <v>1780756.3701170001</v>
      </c>
      <c r="K141" s="12">
        <f t="shared" si="85"/>
        <v>14246050.960936001</v>
      </c>
      <c r="L141" s="6">
        <f t="shared" si="86"/>
        <v>56.376919999999998</v>
      </c>
      <c r="M141" s="6">
        <f t="shared" si="87"/>
        <v>5242880</v>
      </c>
      <c r="N141" s="13">
        <f t="shared" si="88"/>
        <v>0.65563502654958394</v>
      </c>
      <c r="O141" s="13"/>
      <c r="P141" s="7">
        <f t="shared" si="89"/>
        <v>0</v>
      </c>
      <c r="Q141" s="7">
        <f t="shared" si="90"/>
        <v>3.292839826165554E-3</v>
      </c>
      <c r="R141" s="6">
        <f t="shared" si="91"/>
        <v>3.292839826165554E-3</v>
      </c>
      <c r="S141" s="6">
        <f t="shared" si="92"/>
        <v>3.292839826165554E-3</v>
      </c>
      <c r="T141" s="7">
        <f t="shared" si="93"/>
        <v>0</v>
      </c>
      <c r="U141" s="7">
        <f t="shared" si="94"/>
        <v>0.20255898552294407</v>
      </c>
      <c r="V141" s="7">
        <f t="shared" si="95"/>
        <v>1.4718922858936396</v>
      </c>
      <c r="W141" s="6">
        <f t="shared" si="96"/>
        <v>1.6744512714165838</v>
      </c>
      <c r="X141" s="6">
        <v>6.7149999999999996E-3</v>
      </c>
      <c r="Y141" s="6">
        <v>1.637005083331095</v>
      </c>
      <c r="Z141" s="6">
        <f t="shared" si="97"/>
        <v>50.962921427169704</v>
      </c>
      <c r="AA141" s="6">
        <f t="shared" si="99"/>
        <v>50.962921427169704</v>
      </c>
      <c r="AB141" s="6">
        <f t="shared" si="98"/>
        <v>2.2874814786335693</v>
      </c>
    </row>
    <row r="142" spans="7:28">
      <c r="G142" s="6">
        <v>19242</v>
      </c>
      <c r="H142" s="6">
        <v>4671337</v>
      </c>
      <c r="I142" s="12">
        <f t="shared" si="84"/>
        <v>9342674</v>
      </c>
      <c r="J142" s="6">
        <v>1792864.720215</v>
      </c>
      <c r="K142" s="12">
        <f t="shared" si="85"/>
        <v>14342917.76172</v>
      </c>
      <c r="L142" s="6">
        <f t="shared" si="86"/>
        <v>56.440883999999997</v>
      </c>
      <c r="M142" s="6">
        <f t="shared" si="87"/>
        <v>5242880</v>
      </c>
      <c r="N142" s="13">
        <f t="shared" si="88"/>
        <v>0.65137890038906754</v>
      </c>
      <c r="O142" s="13"/>
      <c r="P142" s="7">
        <f t="shared" si="89"/>
        <v>0</v>
      </c>
      <c r="Q142" s="7">
        <f t="shared" si="90"/>
        <v>3.3152296702233519E-3</v>
      </c>
      <c r="R142" s="6">
        <f t="shared" si="91"/>
        <v>3.3152296702233519E-3</v>
      </c>
      <c r="S142" s="6">
        <f t="shared" si="92"/>
        <v>3.3152296702233519E-3</v>
      </c>
      <c r="T142" s="7">
        <f t="shared" si="93"/>
        <v>0</v>
      </c>
      <c r="U142" s="7">
        <f t="shared" si="94"/>
        <v>0.20393629639677593</v>
      </c>
      <c r="V142" s="7">
        <f t="shared" si="95"/>
        <v>0.60366215269561929</v>
      </c>
      <c r="W142" s="6">
        <f t="shared" si="96"/>
        <v>0.8075984490923952</v>
      </c>
      <c r="X142" s="6">
        <v>2.7539999999999999E-3</v>
      </c>
      <c r="Y142" s="6">
        <v>0.79026029999999992</v>
      </c>
      <c r="Z142" s="6">
        <f t="shared" si="97"/>
        <v>20.378709884653304</v>
      </c>
      <c r="AA142" s="6">
        <f t="shared" si="99"/>
        <v>20.378709884653304</v>
      </c>
      <c r="AB142" s="6">
        <f t="shared" si="98"/>
        <v>2.19397951439485</v>
      </c>
    </row>
    <row r="143" spans="7:28">
      <c r="G143" s="6">
        <v>133123</v>
      </c>
      <c r="H143" s="6">
        <v>4508981</v>
      </c>
      <c r="I143" s="12">
        <f t="shared" si="84"/>
        <v>9017962</v>
      </c>
      <c r="J143" s="6">
        <v>1781575.4166260001</v>
      </c>
      <c r="K143" s="12">
        <f t="shared" si="85"/>
        <v>14252603.333008001</v>
      </c>
      <c r="L143" s="6">
        <f t="shared" si="86"/>
        <v>56.770232</v>
      </c>
      <c r="M143" s="6">
        <f t="shared" si="87"/>
        <v>5242880</v>
      </c>
      <c r="N143" s="13">
        <f t="shared" si="88"/>
        <v>0.63272384625446287</v>
      </c>
      <c r="O143" s="13"/>
      <c r="P143" s="7">
        <f t="shared" si="89"/>
        <v>0</v>
      </c>
      <c r="Q143" s="7">
        <f t="shared" si="90"/>
        <v>3.2943543449450883E-3</v>
      </c>
      <c r="R143" s="6">
        <f t="shared" si="91"/>
        <v>3.2943543449450883E-3</v>
      </c>
      <c r="S143" s="6">
        <f t="shared" si="92"/>
        <v>3.2943543449450883E-3</v>
      </c>
      <c r="T143" s="7">
        <f t="shared" si="93"/>
        <v>0</v>
      </c>
      <c r="U143" s="7">
        <f t="shared" si="94"/>
        <v>0.20265215111973384</v>
      </c>
      <c r="V143" s="7">
        <f t="shared" si="95"/>
        <v>0.5302319344120201</v>
      </c>
      <c r="W143" s="6">
        <f t="shared" si="96"/>
        <v>0.73288408553175399</v>
      </c>
      <c r="X143" s="6">
        <v>2.4190000000000001E-3</v>
      </c>
      <c r="Y143" s="6">
        <v>0.71928965000000011</v>
      </c>
      <c r="Z143" s="6">
        <f t="shared" si="97"/>
        <v>36.186620295373629</v>
      </c>
      <c r="AA143" s="6">
        <f t="shared" si="99"/>
        <v>36.186620295373629</v>
      </c>
      <c r="AB143" s="6">
        <f t="shared" si="98"/>
        <v>1.8899806957814389</v>
      </c>
    </row>
    <row r="144" spans="7:28">
      <c r="G144" s="6">
        <v>1000005</v>
      </c>
      <c r="H144" s="6">
        <v>3105536</v>
      </c>
      <c r="I144" s="12">
        <f t="shared" si="84"/>
        <v>6211072</v>
      </c>
      <c r="J144" s="6">
        <v>803512.92907700001</v>
      </c>
      <c r="K144" s="12">
        <f t="shared" si="85"/>
        <v>6428103.4326160001</v>
      </c>
      <c r="L144" s="6">
        <f t="shared" si="86"/>
        <v>57.266531999999998</v>
      </c>
      <c r="M144" s="6">
        <f t="shared" si="87"/>
        <v>5242880</v>
      </c>
      <c r="N144" s="13">
        <f t="shared" si="88"/>
        <v>0.96623709700830429</v>
      </c>
      <c r="O144" s="13"/>
      <c r="P144" s="7">
        <f t="shared" si="89"/>
        <v>0</v>
      </c>
      <c r="Q144" s="7">
        <f t="shared" si="90"/>
        <v>1.4857952598703022E-3</v>
      </c>
      <c r="R144" s="6">
        <f t="shared" si="91"/>
        <v>1.4857952598703022E-3</v>
      </c>
      <c r="S144" s="6">
        <f t="shared" si="92"/>
        <v>1.4857952598703022E-3</v>
      </c>
      <c r="T144" s="7">
        <f t="shared" si="93"/>
        <v>0</v>
      </c>
      <c r="U144" s="7">
        <f t="shared" si="94"/>
        <v>9.1398669969498844E-2</v>
      </c>
      <c r="V144" s="7">
        <f t="shared" si="95"/>
        <v>0.50042145773569313</v>
      </c>
      <c r="W144" s="6">
        <f t="shared" si="96"/>
        <v>0.59182012770519199</v>
      </c>
      <c r="X144" s="6">
        <v>2.2829999999999999E-3</v>
      </c>
      <c r="Y144" s="6">
        <v>0.60958953749999989</v>
      </c>
      <c r="Z144" s="6">
        <f t="shared" si="97"/>
        <v>34.919173899680146</v>
      </c>
      <c r="AA144" s="6">
        <f t="shared" si="99"/>
        <v>34.919173899680146</v>
      </c>
      <c r="AB144" s="6">
        <f t="shared" si="98"/>
        <v>2.9149794577647099</v>
      </c>
    </row>
    <row r="145" spans="7:28">
      <c r="G145" s="6">
        <v>1039183</v>
      </c>
      <c r="H145" s="6">
        <v>3114818</v>
      </c>
      <c r="I145" s="12">
        <f t="shared" si="84"/>
        <v>6229636</v>
      </c>
      <c r="J145" s="6">
        <v>1431476.2241209999</v>
      </c>
      <c r="K145" s="12">
        <f t="shared" si="85"/>
        <v>11451809.792967999</v>
      </c>
      <c r="L145" s="6">
        <f t="shared" si="86"/>
        <v>58.161476</v>
      </c>
      <c r="M145" s="6">
        <f t="shared" si="87"/>
        <v>5242880</v>
      </c>
      <c r="N145" s="13">
        <f t="shared" si="88"/>
        <v>0.54398703022690065</v>
      </c>
      <c r="O145" s="13"/>
      <c r="P145" s="7">
        <f t="shared" si="89"/>
        <v>0</v>
      </c>
      <c r="Q145" s="7">
        <f t="shared" si="90"/>
        <v>2.6469774305426298E-3</v>
      </c>
      <c r="R145" s="6">
        <f t="shared" si="91"/>
        <v>2.6469774305426298E-3</v>
      </c>
      <c r="S145" s="6">
        <f t="shared" si="92"/>
        <v>2.6469774305426298E-3</v>
      </c>
      <c r="T145" s="7">
        <f t="shared" si="93"/>
        <v>0</v>
      </c>
      <c r="U145" s="7">
        <f t="shared" si="94"/>
        <v>0.16282877131536713</v>
      </c>
      <c r="V145" s="7">
        <f t="shared" si="95"/>
        <v>0.68432579546685679</v>
      </c>
      <c r="W145" s="6">
        <f t="shared" si="96"/>
        <v>0.84715456678222389</v>
      </c>
      <c r="X145" s="6">
        <v>3.1220000000000002E-3</v>
      </c>
      <c r="Y145" s="6">
        <v>0.87299634545369398</v>
      </c>
      <c r="Z145" s="6">
        <f t="shared" si="97"/>
        <v>15.215328938416734</v>
      </c>
      <c r="AA145" s="6">
        <f t="shared" si="99"/>
        <v>15.215328938416734</v>
      </c>
      <c r="AB145" s="6">
        <f t="shared" si="98"/>
        <v>2.9601244960584774</v>
      </c>
    </row>
    <row r="146" spans="7:28">
      <c r="G146" s="6">
        <v>259156</v>
      </c>
      <c r="H146" s="6">
        <v>4429042</v>
      </c>
      <c r="I146" s="12">
        <f t="shared" si="84"/>
        <v>8858084</v>
      </c>
      <c r="J146" s="6">
        <v>849100.65838599997</v>
      </c>
      <c r="K146" s="12">
        <f t="shared" si="85"/>
        <v>6792805.2670879997</v>
      </c>
      <c r="L146" s="6">
        <f t="shared" si="86"/>
        <v>58.331623999999998</v>
      </c>
      <c r="M146" s="6">
        <f t="shared" si="87"/>
        <v>5242880</v>
      </c>
      <c r="N146" s="13">
        <f t="shared" si="88"/>
        <v>1.3040391490270651</v>
      </c>
      <c r="O146" s="13"/>
      <c r="P146" s="7">
        <f t="shared" si="89"/>
        <v>0</v>
      </c>
      <c r="Q146" s="7">
        <f t="shared" si="90"/>
        <v>1.5700926366323277E-3</v>
      </c>
      <c r="R146" s="6">
        <f t="shared" si="91"/>
        <v>1.5700926366323277E-3</v>
      </c>
      <c r="S146" s="6">
        <f t="shared" si="92"/>
        <v>1.5700926366323277E-3</v>
      </c>
      <c r="T146" s="7">
        <f t="shared" si="93"/>
        <v>0</v>
      </c>
      <c r="U146" s="7">
        <f t="shared" si="94"/>
        <v>9.658422165758232E-2</v>
      </c>
      <c r="V146" s="7">
        <f t="shared" si="95"/>
        <v>0.25075871557145551</v>
      </c>
      <c r="W146" s="6">
        <f t="shared" si="96"/>
        <v>0.34734293722903786</v>
      </c>
      <c r="X146" s="6">
        <v>1.1440000000000001E-3</v>
      </c>
      <c r="Y146" s="6">
        <v>0.34759430588282397</v>
      </c>
      <c r="Z146" s="6">
        <f t="shared" si="97"/>
        <v>37.245859845483189</v>
      </c>
      <c r="AA146" s="6">
        <f t="shared" si="99"/>
        <v>37.245859845483189</v>
      </c>
      <c r="AB146" s="6">
        <f t="shared" si="98"/>
        <v>7.2316677670447291E-2</v>
      </c>
    </row>
    <row r="147" spans="7:28">
      <c r="G147" s="6">
        <v>153746</v>
      </c>
      <c r="H147" s="6">
        <v>4617075</v>
      </c>
      <c r="I147" s="12">
        <f t="shared" si="84"/>
        <v>9234150</v>
      </c>
      <c r="J147" s="6">
        <v>1814393.20166</v>
      </c>
      <c r="K147" s="12">
        <f t="shared" si="85"/>
        <v>14515145.61328</v>
      </c>
      <c r="L147" s="6">
        <f t="shared" si="86"/>
        <v>58.479819999999997</v>
      </c>
      <c r="M147" s="6">
        <f t="shared" si="87"/>
        <v>5242880</v>
      </c>
      <c r="N147" s="13">
        <f t="shared" si="88"/>
        <v>0.63617343194625731</v>
      </c>
      <c r="O147" s="13"/>
      <c r="P147" s="7">
        <f t="shared" si="89"/>
        <v>0</v>
      </c>
      <c r="Q147" s="7">
        <f t="shared" si="90"/>
        <v>3.3550385077985362E-3</v>
      </c>
      <c r="R147" s="6">
        <f t="shared" si="91"/>
        <v>3.3550385077985362E-3</v>
      </c>
      <c r="S147" s="6">
        <f t="shared" si="92"/>
        <v>3.3550385077985362E-3</v>
      </c>
      <c r="T147" s="7">
        <f t="shared" si="93"/>
        <v>0</v>
      </c>
      <c r="U147" s="7">
        <f t="shared" si="94"/>
        <v>0.20638513635856262</v>
      </c>
      <c r="V147" s="7">
        <f t="shared" si="95"/>
        <v>0.54513717275018347</v>
      </c>
      <c r="W147" s="6">
        <f t="shared" si="96"/>
        <v>0.75152230910874607</v>
      </c>
      <c r="X147" s="6">
        <v>2.4870000000000001E-3</v>
      </c>
      <c r="Y147" s="6">
        <v>0.72297089999999997</v>
      </c>
      <c r="Z147" s="6">
        <f t="shared" si="97"/>
        <v>34.903036099659673</v>
      </c>
      <c r="AA147" s="6">
        <f t="shared" si="99"/>
        <v>34.903036099659673</v>
      </c>
      <c r="AB147" s="6">
        <f t="shared" si="98"/>
        <v>3.9491781908159918</v>
      </c>
    </row>
    <row r="148" spans="7:28">
      <c r="G148" s="6">
        <v>1048576</v>
      </c>
      <c r="H148" s="6">
        <v>3145686</v>
      </c>
      <c r="I148" s="12">
        <f t="shared" si="84"/>
        <v>6291372</v>
      </c>
      <c r="J148" s="6">
        <v>1645707.2749020001</v>
      </c>
      <c r="K148" s="12">
        <f t="shared" si="85"/>
        <v>13165658.199216001</v>
      </c>
      <c r="L148" s="6">
        <f t="shared" si="86"/>
        <v>58.719752</v>
      </c>
      <c r="M148" s="6">
        <f t="shared" si="87"/>
        <v>5242880</v>
      </c>
      <c r="N148" s="13">
        <f t="shared" si="88"/>
        <v>0.4778623221719856</v>
      </c>
      <c r="O148" s="13"/>
      <c r="P148" s="7">
        <f t="shared" si="89"/>
        <v>0</v>
      </c>
      <c r="Q148" s="7">
        <f t="shared" si="90"/>
        <v>3.0431172663173711E-3</v>
      </c>
      <c r="R148" s="6">
        <f t="shared" si="91"/>
        <v>3.0431172663173711E-3</v>
      </c>
      <c r="S148" s="6">
        <f t="shared" si="92"/>
        <v>3.0431172663173711E-3</v>
      </c>
      <c r="T148" s="7">
        <f t="shared" si="93"/>
        <v>0</v>
      </c>
      <c r="U148" s="7">
        <f t="shared" si="94"/>
        <v>0.18719730652990779</v>
      </c>
      <c r="V148" s="7">
        <f t="shared" si="95"/>
        <v>0.72378083812670113</v>
      </c>
      <c r="W148" s="6">
        <f t="shared" si="96"/>
        <v>0.91097814465660898</v>
      </c>
      <c r="X148" s="6">
        <v>3.3019999999999998E-3</v>
      </c>
      <c r="Y148" s="6">
        <v>0.93023343636303601</v>
      </c>
      <c r="Z148" s="6">
        <f t="shared" si="97"/>
        <v>7.8401796996556268</v>
      </c>
      <c r="AA148" s="6">
        <f t="shared" si="99"/>
        <v>7.8401796996556268</v>
      </c>
      <c r="AB148" s="6">
        <f t="shared" si="98"/>
        <v>2.0699419042289082</v>
      </c>
    </row>
    <row r="149" spans="7:28">
      <c r="G149" s="6">
        <v>682862</v>
      </c>
      <c r="H149" s="6">
        <v>3871773</v>
      </c>
      <c r="I149" s="12">
        <f t="shared" si="84"/>
        <v>7743546</v>
      </c>
      <c r="J149" s="6">
        <v>861626.56738300005</v>
      </c>
      <c r="K149" s="12">
        <f t="shared" si="85"/>
        <v>6893012.5390640004</v>
      </c>
      <c r="L149" s="6">
        <f t="shared" si="86"/>
        <v>60.118516</v>
      </c>
      <c r="M149" s="6">
        <f t="shared" si="87"/>
        <v>5242880</v>
      </c>
      <c r="N149" s="13">
        <f t="shared" si="88"/>
        <v>1.123390673688154</v>
      </c>
      <c r="O149" s="13"/>
      <c r="P149" s="7">
        <f t="shared" si="89"/>
        <v>0</v>
      </c>
      <c r="Q149" s="7">
        <f t="shared" si="90"/>
        <v>1.5932545989851773E-3</v>
      </c>
      <c r="R149" s="6">
        <f t="shared" si="91"/>
        <v>1.5932545989851773E-3</v>
      </c>
      <c r="S149" s="6">
        <f t="shared" si="92"/>
        <v>1.5932545989851773E-3</v>
      </c>
      <c r="T149" s="7">
        <f t="shared" si="93"/>
        <v>0</v>
      </c>
      <c r="U149" s="7">
        <f t="shared" si="94"/>
        <v>9.8009029375113244E-2</v>
      </c>
      <c r="V149" s="7">
        <f t="shared" si="95"/>
        <v>0.55302818128215236</v>
      </c>
      <c r="W149" s="6">
        <f t="shared" si="96"/>
        <v>0.65103721065726561</v>
      </c>
      <c r="X149" s="6">
        <v>2.5230000000000001E-3</v>
      </c>
      <c r="Y149" s="6">
        <v>0.66392744999999997</v>
      </c>
      <c r="Z149" s="6">
        <f t="shared" si="97"/>
        <v>36.850788783782114</v>
      </c>
      <c r="AA149" s="6">
        <f t="shared" si="99"/>
        <v>36.850788783782114</v>
      </c>
      <c r="AB149" s="6">
        <f t="shared" si="98"/>
        <v>1.9415132395466352</v>
      </c>
    </row>
    <row r="150" spans="7:28">
      <c r="G150" s="6">
        <v>97578</v>
      </c>
      <c r="H150" s="6">
        <v>4925574</v>
      </c>
      <c r="I150" s="12">
        <f t="shared" si="84"/>
        <v>9851148</v>
      </c>
      <c r="J150" s="6">
        <v>1958537.5036619999</v>
      </c>
      <c r="K150" s="12">
        <f t="shared" si="85"/>
        <v>15668300.029296</v>
      </c>
      <c r="L150" s="6">
        <f t="shared" si="86"/>
        <v>61.058447999999999</v>
      </c>
      <c r="M150" s="6">
        <f t="shared" si="87"/>
        <v>5242880</v>
      </c>
      <c r="N150" s="13">
        <f t="shared" si="88"/>
        <v>0.62873113111063061</v>
      </c>
      <c r="O150" s="13"/>
      <c r="P150" s="7">
        <f t="shared" si="89"/>
        <v>0</v>
      </c>
      <c r="Q150" s="7">
        <f t="shared" si="90"/>
        <v>3.6215792352737018E-3</v>
      </c>
      <c r="R150" s="6">
        <f t="shared" si="91"/>
        <v>3.6215792352737018E-3</v>
      </c>
      <c r="S150" s="6">
        <f t="shared" si="92"/>
        <v>3.6215792352737018E-3</v>
      </c>
      <c r="T150" s="7">
        <f t="shared" si="93"/>
        <v>0</v>
      </c>
      <c r="U150" s="7">
        <f t="shared" si="94"/>
        <v>0.22278138464519356</v>
      </c>
      <c r="V150" s="7">
        <f t="shared" si="95"/>
        <v>0.54579475679451428</v>
      </c>
      <c r="W150" s="6">
        <f t="shared" si="96"/>
        <v>0.76857614143970787</v>
      </c>
      <c r="X150" s="6">
        <v>2.49E-3</v>
      </c>
      <c r="Y150" s="6">
        <v>0.74091333333443998</v>
      </c>
      <c r="Z150" s="6">
        <f t="shared" si="97"/>
        <v>45.444949207779182</v>
      </c>
      <c r="AA150" s="6">
        <f t="shared" si="99"/>
        <v>45.444949207779182</v>
      </c>
      <c r="AB150" s="6">
        <f t="shared" si="98"/>
        <v>3.733609163270545</v>
      </c>
    </row>
    <row r="151" spans="7:28">
      <c r="G151" s="6">
        <v>108384</v>
      </c>
      <c r="H151" s="6">
        <v>5138004</v>
      </c>
      <c r="I151" s="12">
        <f t="shared" si="84"/>
        <v>10276008</v>
      </c>
      <c r="J151" s="6">
        <v>2041684.341064</v>
      </c>
      <c r="K151" s="12">
        <f t="shared" si="85"/>
        <v>16333474.728512</v>
      </c>
      <c r="L151" s="6">
        <f t="shared" si="86"/>
        <v>63.823728000000003</v>
      </c>
      <c r="M151" s="6">
        <f t="shared" si="87"/>
        <v>5242880</v>
      </c>
      <c r="N151" s="13">
        <f t="shared" si="88"/>
        <v>0.6291379005878045</v>
      </c>
      <c r="O151" s="13"/>
      <c r="P151" s="7">
        <f t="shared" si="89"/>
        <v>0</v>
      </c>
      <c r="Q151" s="7">
        <f t="shared" si="90"/>
        <v>3.7753280704380704E-3</v>
      </c>
      <c r="R151" s="6">
        <f t="shared" si="91"/>
        <v>3.7753280704380704E-3</v>
      </c>
      <c r="S151" s="6">
        <f t="shared" si="92"/>
        <v>3.7753280704380704E-3</v>
      </c>
      <c r="T151" s="7">
        <f t="shared" si="93"/>
        <v>0</v>
      </c>
      <c r="U151" s="7">
        <f t="shared" si="94"/>
        <v>0.23223924160767279</v>
      </c>
      <c r="V151" s="7">
        <f t="shared" si="95"/>
        <v>0.56771422493887225</v>
      </c>
      <c r="W151" s="6">
        <f t="shared" si="96"/>
        <v>0.79995346654654509</v>
      </c>
      <c r="X151" s="6">
        <v>2.5899999999999999E-3</v>
      </c>
      <c r="Y151" s="6">
        <v>0.77780937499999991</v>
      </c>
      <c r="Z151" s="6">
        <f t="shared" si="97"/>
        <v>45.765562565176474</v>
      </c>
      <c r="AA151" s="6">
        <f t="shared" si="99"/>
        <v>45.765562565176474</v>
      </c>
      <c r="AB151" s="6">
        <f t="shared" si="98"/>
        <v>2.8469818259191304</v>
      </c>
    </row>
    <row r="152" spans="7:28">
      <c r="G152" s="6">
        <v>66463</v>
      </c>
      <c r="H152" s="6">
        <v>5209641</v>
      </c>
      <c r="I152" s="12">
        <f t="shared" si="84"/>
        <v>10419282</v>
      </c>
      <c r="J152" s="6">
        <v>1976696.7250979999</v>
      </c>
      <c r="K152" s="12">
        <f t="shared" si="85"/>
        <v>15813573.800783999</v>
      </c>
      <c r="L152" s="6">
        <f t="shared" si="86"/>
        <v>63.844951999999999</v>
      </c>
      <c r="M152" s="6">
        <f t="shared" si="87"/>
        <v>5242880</v>
      </c>
      <c r="N152" s="13">
        <f t="shared" si="88"/>
        <v>0.658882181299425</v>
      </c>
      <c r="O152" s="13"/>
      <c r="P152" s="7">
        <f t="shared" si="89"/>
        <v>0</v>
      </c>
      <c r="Q152" s="7">
        <f t="shared" si="90"/>
        <v>3.6551578923882016E-3</v>
      </c>
      <c r="R152" s="6">
        <f t="shared" si="91"/>
        <v>3.6551578923882016E-3</v>
      </c>
      <c r="S152" s="6">
        <f t="shared" si="92"/>
        <v>3.6551578923882016E-3</v>
      </c>
      <c r="T152" s="7">
        <f t="shared" si="93"/>
        <v>0</v>
      </c>
      <c r="U152" s="7">
        <f t="shared" si="94"/>
        <v>0.22484697516262125</v>
      </c>
      <c r="V152" s="7">
        <f t="shared" si="95"/>
        <v>0.93420773231253806</v>
      </c>
      <c r="W152" s="6">
        <f t="shared" si="96"/>
        <v>1.1590547074751594</v>
      </c>
      <c r="X152" s="6">
        <v>4.2620000000000002E-3</v>
      </c>
      <c r="Y152" s="6">
        <v>1.1389928624999999</v>
      </c>
      <c r="Z152" s="6">
        <f t="shared" si="97"/>
        <v>14.23843518563582</v>
      </c>
      <c r="AA152" s="6">
        <f t="shared" si="99"/>
        <v>14.23843518563582</v>
      </c>
      <c r="AB152" s="6">
        <f t="shared" si="98"/>
        <v>1.7613670494058524</v>
      </c>
    </row>
    <row r="153" spans="7:28">
      <c r="G153" s="6">
        <v>52804</v>
      </c>
      <c r="H153" s="6">
        <v>5333507</v>
      </c>
      <c r="I153" s="12">
        <f t="shared" si="84"/>
        <v>10667014</v>
      </c>
      <c r="J153" s="6">
        <v>2104464.9956049998</v>
      </c>
      <c r="K153" s="12">
        <f t="shared" si="85"/>
        <v>16835719.964839999</v>
      </c>
      <c r="L153" s="6">
        <f t="shared" si="86"/>
        <v>65.058164000000005</v>
      </c>
      <c r="M153" s="6">
        <f t="shared" si="87"/>
        <v>5242880</v>
      </c>
      <c r="N153" s="13">
        <f t="shared" si="88"/>
        <v>0.63359416896201481</v>
      </c>
      <c r="O153" s="13"/>
      <c r="P153" s="7">
        <f t="shared" si="89"/>
        <v>0</v>
      </c>
      <c r="Q153" s="7">
        <f t="shared" si="90"/>
        <v>3.8914173025500201E-3</v>
      </c>
      <c r="R153" s="6">
        <f t="shared" si="91"/>
        <v>3.8914173025500201E-3</v>
      </c>
      <c r="S153" s="6">
        <f t="shared" si="92"/>
        <v>3.8914173025500201E-3</v>
      </c>
      <c r="T153" s="7">
        <f t="shared" si="93"/>
        <v>0</v>
      </c>
      <c r="U153" s="7">
        <f t="shared" si="94"/>
        <v>0.23938046873323171</v>
      </c>
      <c r="V153" s="7">
        <f t="shared" si="95"/>
        <v>0.69046324654727709</v>
      </c>
      <c r="W153" s="6">
        <f t="shared" si="96"/>
        <v>0.9298437152805088</v>
      </c>
      <c r="X153" s="6">
        <v>3.15E-3</v>
      </c>
      <c r="Y153" s="6">
        <v>0.89900999999999998</v>
      </c>
      <c r="Z153" s="6">
        <f t="shared" si="97"/>
        <v>23.537057223810159</v>
      </c>
      <c r="AA153" s="6">
        <f t="shared" si="99"/>
        <v>23.537057223810159</v>
      </c>
      <c r="AB153" s="6">
        <f t="shared" si="98"/>
        <v>3.4297410796886378</v>
      </c>
    </row>
    <row r="154" spans="7:28">
      <c r="G154" s="6">
        <v>179860</v>
      </c>
      <c r="H154" s="6">
        <v>5146478</v>
      </c>
      <c r="I154" s="12">
        <f t="shared" si="84"/>
        <v>10292956</v>
      </c>
      <c r="J154" s="6">
        <v>2059853.7307130001</v>
      </c>
      <c r="K154" s="12">
        <f t="shared" si="85"/>
        <v>16478829.845704</v>
      </c>
      <c r="L154" s="6">
        <f t="shared" si="86"/>
        <v>65.354935999999995</v>
      </c>
      <c r="M154" s="6">
        <f t="shared" si="87"/>
        <v>5242880</v>
      </c>
      <c r="N154" s="13">
        <f t="shared" si="88"/>
        <v>0.62461692343302844</v>
      </c>
      <c r="O154" s="13"/>
      <c r="P154" s="7">
        <f t="shared" si="89"/>
        <v>0</v>
      </c>
      <c r="Q154" s="7">
        <f t="shared" si="90"/>
        <v>3.8089255298420295E-3</v>
      </c>
      <c r="R154" s="6">
        <f t="shared" si="91"/>
        <v>3.8089255298420295E-3</v>
      </c>
      <c r="S154" s="6">
        <f t="shared" si="92"/>
        <v>3.8089255298420295E-3</v>
      </c>
      <c r="T154" s="7">
        <f t="shared" si="93"/>
        <v>0</v>
      </c>
      <c r="U154" s="7">
        <f t="shared" si="94"/>
        <v>0.23430598874761463</v>
      </c>
      <c r="V154" s="7">
        <f t="shared" si="95"/>
        <v>0.58218107391414853</v>
      </c>
      <c r="W154" s="6">
        <f t="shared" si="96"/>
        <v>0.81648706266176319</v>
      </c>
      <c r="X154" s="6">
        <v>2.6559999999999999E-3</v>
      </c>
      <c r="Y154" s="6">
        <v>0.79042560000000006</v>
      </c>
      <c r="Z154" s="6">
        <f t="shared" si="97"/>
        <v>43.408340732004127</v>
      </c>
      <c r="AA154" s="6">
        <f t="shared" si="99"/>
        <v>43.408340732004127</v>
      </c>
      <c r="AB154" s="6">
        <f t="shared" si="98"/>
        <v>3.2971430406306581</v>
      </c>
    </row>
    <row r="155" spans="7:28">
      <c r="G155" s="6">
        <v>68121</v>
      </c>
      <c r="H155" s="6">
        <v>5377761</v>
      </c>
      <c r="I155" s="12">
        <f t="shared" si="84"/>
        <v>10755522</v>
      </c>
      <c r="J155" s="6">
        <v>744772.41210900003</v>
      </c>
      <c r="K155" s="12">
        <f t="shared" si="85"/>
        <v>5958179.2968720002</v>
      </c>
      <c r="L155" s="6">
        <f t="shared" si="86"/>
        <v>65.895551999999995</v>
      </c>
      <c r="M155" s="6">
        <f t="shared" si="87"/>
        <v>5242880</v>
      </c>
      <c r="N155" s="13">
        <f t="shared" si="88"/>
        <v>1.8051692411550235</v>
      </c>
      <c r="O155" s="13"/>
      <c r="P155" s="7">
        <f t="shared" si="89"/>
        <v>0</v>
      </c>
      <c r="Q155" s="7">
        <f t="shared" si="90"/>
        <v>1.3771767442060422E-3</v>
      </c>
      <c r="R155" s="6">
        <f t="shared" si="91"/>
        <v>1.3771767442060422E-3</v>
      </c>
      <c r="S155" s="6">
        <f t="shared" si="92"/>
        <v>1.3771767442060422E-3</v>
      </c>
      <c r="T155" s="7">
        <f t="shared" si="93"/>
        <v>0</v>
      </c>
      <c r="U155" s="7">
        <f t="shared" si="94"/>
        <v>8.471700383829775E-2</v>
      </c>
      <c r="V155" s="7">
        <f t="shared" si="95"/>
        <v>1.1152625391849349</v>
      </c>
      <c r="W155" s="6">
        <f t="shared" si="96"/>
        <v>1.1999795430232327</v>
      </c>
      <c r="X155" s="6">
        <v>5.0879999999999996E-3</v>
      </c>
      <c r="Y155" s="6">
        <v>1.1910372</v>
      </c>
      <c r="Z155" s="6">
        <f t="shared" si="97"/>
        <v>72.932847008529052</v>
      </c>
      <c r="AA155" s="6">
        <f t="shared" si="99"/>
        <v>72.932847008529052</v>
      </c>
      <c r="AB155" s="6">
        <f t="shared" si="98"/>
        <v>0.75080299953962082</v>
      </c>
    </row>
    <row r="156" spans="7:28">
      <c r="G156" s="6">
        <v>153226</v>
      </c>
      <c r="H156" s="6">
        <v>5326228</v>
      </c>
      <c r="I156" s="12">
        <f t="shared" si="84"/>
        <v>10652456</v>
      </c>
      <c r="J156" s="6">
        <v>1014018.212524</v>
      </c>
      <c r="K156" s="12">
        <f t="shared" si="85"/>
        <v>8112145.7001919998</v>
      </c>
      <c r="L156" s="6">
        <f t="shared" si="86"/>
        <v>66.979256000000007</v>
      </c>
      <c r="M156" s="6">
        <f t="shared" si="87"/>
        <v>5242880</v>
      </c>
      <c r="N156" s="13">
        <f t="shared" si="88"/>
        <v>1.3131489982666209</v>
      </c>
      <c r="O156" s="13"/>
      <c r="P156" s="7">
        <f t="shared" si="89"/>
        <v>0</v>
      </c>
      <c r="Q156" s="7">
        <f t="shared" si="90"/>
        <v>1.8750456888366226E-3</v>
      </c>
      <c r="R156" s="6">
        <f t="shared" si="91"/>
        <v>1.8750456888366226E-3</v>
      </c>
      <c r="S156" s="6">
        <f t="shared" si="92"/>
        <v>1.8750456888366226E-3</v>
      </c>
      <c r="T156" s="7">
        <f t="shared" si="93"/>
        <v>0</v>
      </c>
      <c r="U156" s="7">
        <f t="shared" si="94"/>
        <v>0.11534340344218752</v>
      </c>
      <c r="V156" s="7">
        <f t="shared" si="95"/>
        <v>0.33098396897980581</v>
      </c>
      <c r="W156" s="6">
        <f t="shared" si="96"/>
        <v>0.44632737242199333</v>
      </c>
      <c r="X156" s="6">
        <v>1.5100000000000001E-3</v>
      </c>
      <c r="Y156" s="6">
        <v>0.43993850000000007</v>
      </c>
      <c r="Z156" s="6">
        <f t="shared" si="97"/>
        <v>24.17521118123328</v>
      </c>
      <c r="AA156" s="6">
        <f t="shared" si="99"/>
        <v>24.17521118123328</v>
      </c>
      <c r="AB156" s="6">
        <f t="shared" si="98"/>
        <v>1.4522194402156807</v>
      </c>
    </row>
    <row r="157" spans="7:28">
      <c r="G157" s="6">
        <v>155924</v>
      </c>
      <c r="H157" s="6">
        <v>5416358</v>
      </c>
      <c r="I157" s="12">
        <f t="shared" si="84"/>
        <v>10832716</v>
      </c>
      <c r="J157" s="6">
        <v>1032432.688843</v>
      </c>
      <c r="K157" s="12">
        <f t="shared" si="85"/>
        <v>8259461.5107439999</v>
      </c>
      <c r="L157" s="6">
        <f t="shared" si="86"/>
        <v>68.114776000000006</v>
      </c>
      <c r="M157" s="6">
        <f t="shared" si="87"/>
        <v>5242880</v>
      </c>
      <c r="N157" s="13">
        <f t="shared" si="88"/>
        <v>1.3115523313364537</v>
      </c>
      <c r="O157" s="13"/>
      <c r="P157" s="7">
        <f t="shared" si="89"/>
        <v>0</v>
      </c>
      <c r="Q157" s="7">
        <f t="shared" si="90"/>
        <v>1.9090963439507759E-3</v>
      </c>
      <c r="R157" s="6">
        <f t="shared" si="91"/>
        <v>1.9090963439507759E-3</v>
      </c>
      <c r="S157" s="6">
        <f t="shared" si="92"/>
        <v>1.9090963439507759E-3</v>
      </c>
      <c r="T157" s="7">
        <f t="shared" si="93"/>
        <v>0</v>
      </c>
      <c r="U157" s="7">
        <f t="shared" si="94"/>
        <v>0.11743802890848185</v>
      </c>
      <c r="V157" s="7">
        <f t="shared" si="95"/>
        <v>0.36123283501901982</v>
      </c>
      <c r="W157" s="6">
        <f t="shared" si="96"/>
        <v>0.47867086392750169</v>
      </c>
      <c r="X157" s="6">
        <v>1.6479999999999999E-3</v>
      </c>
      <c r="Y157" s="6">
        <v>0.47459403636393593</v>
      </c>
      <c r="Z157" s="6">
        <f t="shared" si="97"/>
        <v>15.84322475429466</v>
      </c>
      <c r="AA157" s="6">
        <f t="shared" si="99"/>
        <v>15.84322475429466</v>
      </c>
      <c r="AB157" s="6">
        <f t="shared" si="98"/>
        <v>0.85901365192028989</v>
      </c>
    </row>
    <row r="158" spans="7:28">
      <c r="G158" s="6">
        <v>155924</v>
      </c>
      <c r="H158" s="6">
        <v>5416358</v>
      </c>
      <c r="I158" s="12">
        <f t="shared" si="84"/>
        <v>10832716</v>
      </c>
      <c r="J158" s="6">
        <v>1032082.485596</v>
      </c>
      <c r="K158" s="12">
        <f t="shared" si="85"/>
        <v>8256659.8847679999</v>
      </c>
      <c r="L158" s="6">
        <f t="shared" si="86"/>
        <v>68.114776000000006</v>
      </c>
      <c r="M158" s="6">
        <f t="shared" si="87"/>
        <v>5242880</v>
      </c>
      <c r="N158" s="13">
        <f t="shared" si="88"/>
        <v>1.3119973634840336</v>
      </c>
      <c r="O158" s="13"/>
      <c r="P158" s="7">
        <f t="shared" si="89"/>
        <v>0</v>
      </c>
      <c r="Q158" s="7">
        <f t="shared" si="90"/>
        <v>1.9084487746266812E-3</v>
      </c>
      <c r="R158" s="6">
        <f t="shared" si="91"/>
        <v>1.9084487746266812E-3</v>
      </c>
      <c r="S158" s="6">
        <f t="shared" si="92"/>
        <v>1.9084487746266812E-3</v>
      </c>
      <c r="T158" s="7">
        <f t="shared" si="93"/>
        <v>0</v>
      </c>
      <c r="U158" s="7">
        <f t="shared" si="94"/>
        <v>0.11739819369259855</v>
      </c>
      <c r="V158" s="7">
        <f t="shared" si="95"/>
        <v>0.36210961374479417</v>
      </c>
      <c r="W158" s="6">
        <f t="shared" si="96"/>
        <v>0.47950780743739274</v>
      </c>
      <c r="X158" s="6">
        <v>1.652E-3</v>
      </c>
      <c r="Y158" s="6">
        <v>0.47485989090834002</v>
      </c>
      <c r="Z158" s="6">
        <f t="shared" si="97"/>
        <v>15.523533573043657</v>
      </c>
      <c r="AA158" s="6">
        <f t="shared" si="99"/>
        <v>15.523533573043657</v>
      </c>
      <c r="AB158" s="6">
        <f t="shared" si="98"/>
        <v>0.97879745542667573</v>
      </c>
    </row>
    <row r="159" spans="7:28">
      <c r="G159" s="6">
        <v>155924</v>
      </c>
      <c r="H159" s="6">
        <v>5416358</v>
      </c>
      <c r="I159" s="12">
        <f t="shared" ref="I159:I222" si="100">2*H159</f>
        <v>10832716</v>
      </c>
      <c r="J159" s="6">
        <v>1032402.177979</v>
      </c>
      <c r="K159" s="12">
        <f t="shared" ref="K159:K222" si="101">J159*8</f>
        <v>8259217.4238320002</v>
      </c>
      <c r="L159" s="6">
        <f t="shared" ref="L159:L222" si="102">((H159+2*G159)*8+(G159+H159)*4)/1000000</f>
        <v>68.114776000000006</v>
      </c>
      <c r="M159" s="6">
        <f t="shared" ref="M159:M222" si="103">40*2^20/8</f>
        <v>5242880</v>
      </c>
      <c r="N159" s="13">
        <f t="shared" ref="N159:N222" si="104">I159/K159</f>
        <v>1.3115910920013027</v>
      </c>
      <c r="O159" s="13"/>
      <c r="P159" s="7">
        <f t="shared" ref="P159:P222" si="105">$B$31*I159</f>
        <v>0</v>
      </c>
      <c r="Q159" s="7">
        <f t="shared" ref="Q159:Q222" si="106">$C$31*K159</f>
        <v>1.9090399255715998E-3</v>
      </c>
      <c r="R159" s="6">
        <f t="shared" ref="R159:R222" si="107">P159+Q159</f>
        <v>1.9090399255715998E-3</v>
      </c>
      <c r="S159" s="6">
        <f t="shared" ref="S159:S222" si="108">MAX(P159,Q159)</f>
        <v>1.9090399255715998E-3</v>
      </c>
      <c r="T159" s="7">
        <f t="shared" ref="T159:T222" si="109">$D$31*I159</f>
        <v>0</v>
      </c>
      <c r="U159" s="7">
        <f t="shared" ref="U159:U222" si="110">$E$31*K159</f>
        <v>0.11743455833285288</v>
      </c>
      <c r="V159" s="7">
        <f t="shared" ref="V159:V222" si="111">X159*$F$31</f>
        <v>0.35794491479736612</v>
      </c>
      <c r="W159" s="6">
        <f t="shared" ref="W159:W222" si="112">SUM(T159:V159)</f>
        <v>0.475379473130219</v>
      </c>
      <c r="X159" s="6">
        <v>1.6329999999999999E-3</v>
      </c>
      <c r="Y159" s="6">
        <v>0.47052668181758794</v>
      </c>
      <c r="Z159" s="6">
        <f t="shared" ref="Z159:Z222" si="113">ABS(S159-X159)/ABS(X159)*100</f>
        <v>16.903853372418855</v>
      </c>
      <c r="AA159" s="6">
        <f t="shared" si="99"/>
        <v>16.903853372418855</v>
      </c>
      <c r="AB159" s="6">
        <f t="shared" ref="AB159:AB222" si="114">ABS(W159-Y159)/ABS(Y159)*100</f>
        <v>1.0313530560871289</v>
      </c>
    </row>
    <row r="160" spans="7:28">
      <c r="G160" s="6">
        <v>155924</v>
      </c>
      <c r="H160" s="6">
        <v>5416358</v>
      </c>
      <c r="I160" s="12">
        <f t="shared" si="100"/>
        <v>10832716</v>
      </c>
      <c r="J160" s="6">
        <v>1031527.518433</v>
      </c>
      <c r="K160" s="12">
        <f t="shared" si="101"/>
        <v>8252220.1474639997</v>
      </c>
      <c r="L160" s="6">
        <f t="shared" si="102"/>
        <v>68.114776000000006</v>
      </c>
      <c r="M160" s="6">
        <f t="shared" si="103"/>
        <v>5242880</v>
      </c>
      <c r="N160" s="13">
        <f t="shared" si="104"/>
        <v>1.3127032248805208</v>
      </c>
      <c r="O160" s="13"/>
      <c r="P160" s="7">
        <f t="shared" si="105"/>
        <v>0</v>
      </c>
      <c r="Q160" s="7">
        <f t="shared" si="106"/>
        <v>1.9074225713755198E-3</v>
      </c>
      <c r="R160" s="6">
        <f t="shared" si="107"/>
        <v>1.9074225713755198E-3</v>
      </c>
      <c r="S160" s="6">
        <f t="shared" si="108"/>
        <v>1.9074225713755198E-3</v>
      </c>
      <c r="T160" s="7">
        <f t="shared" si="109"/>
        <v>0</v>
      </c>
      <c r="U160" s="7">
        <f t="shared" si="110"/>
        <v>0.11733506681717513</v>
      </c>
      <c r="V160" s="7">
        <f t="shared" si="111"/>
        <v>0.35991766693035837</v>
      </c>
      <c r="W160" s="6">
        <f t="shared" si="112"/>
        <v>0.47725273374753352</v>
      </c>
      <c r="X160" s="6">
        <v>1.642E-3</v>
      </c>
      <c r="Y160" s="6">
        <v>0.47311990909031199</v>
      </c>
      <c r="Z160" s="6">
        <f t="shared" si="113"/>
        <v>16.164590217753947</v>
      </c>
      <c r="AA160" s="6">
        <f t="shared" ref="AA160:AA223" si="115">ABS(R160-X160)/ABS(X160)*100</f>
        <v>16.164590217753947</v>
      </c>
      <c r="AB160" s="6">
        <f t="shared" si="114"/>
        <v>0.87352583939405426</v>
      </c>
    </row>
    <row r="161" spans="7:28">
      <c r="G161" s="6">
        <v>155924</v>
      </c>
      <c r="H161" s="6">
        <v>5416358</v>
      </c>
      <c r="I161" s="12">
        <f t="shared" si="100"/>
        <v>10832716</v>
      </c>
      <c r="J161" s="6">
        <v>1031787.022949</v>
      </c>
      <c r="K161" s="12">
        <f t="shared" si="101"/>
        <v>8254296.183592</v>
      </c>
      <c r="L161" s="6">
        <f t="shared" si="102"/>
        <v>68.114776000000006</v>
      </c>
      <c r="M161" s="6">
        <f t="shared" si="103"/>
        <v>5242880</v>
      </c>
      <c r="N161" s="13">
        <f t="shared" si="104"/>
        <v>1.3123730671954099</v>
      </c>
      <c r="O161" s="13"/>
      <c r="P161" s="7">
        <f t="shared" si="105"/>
        <v>0</v>
      </c>
      <c r="Q161" s="7">
        <f t="shared" si="106"/>
        <v>1.9079024274747001E-3</v>
      </c>
      <c r="R161" s="6">
        <f t="shared" si="107"/>
        <v>1.9079024274747001E-3</v>
      </c>
      <c r="S161" s="6">
        <f t="shared" si="108"/>
        <v>1.9079024274747001E-3</v>
      </c>
      <c r="T161" s="7">
        <f t="shared" si="109"/>
        <v>0</v>
      </c>
      <c r="U161" s="7">
        <f t="shared" si="110"/>
        <v>0.11736458515689958</v>
      </c>
      <c r="V161" s="7">
        <f t="shared" si="111"/>
        <v>0.36298639247056846</v>
      </c>
      <c r="W161" s="6">
        <f t="shared" si="112"/>
        <v>0.48035097762746803</v>
      </c>
      <c r="X161" s="6">
        <v>1.6559999999999999E-3</v>
      </c>
      <c r="Y161" s="6">
        <v>0.47455440000055199</v>
      </c>
      <c r="Z161" s="6">
        <f t="shared" si="113"/>
        <v>15.211499243641317</v>
      </c>
      <c r="AA161" s="6">
        <f t="shared" si="115"/>
        <v>15.211499243641317</v>
      </c>
      <c r="AB161" s="6">
        <f t="shared" si="114"/>
        <v>1.2214780069280364</v>
      </c>
    </row>
    <row r="162" spans="7:28">
      <c r="G162" s="6">
        <v>155924</v>
      </c>
      <c r="H162" s="6">
        <v>5416358</v>
      </c>
      <c r="I162" s="12">
        <f t="shared" si="100"/>
        <v>10832716</v>
      </c>
      <c r="J162" s="6">
        <v>1032283.9097899999</v>
      </c>
      <c r="K162" s="12">
        <f t="shared" si="101"/>
        <v>8258271.2783199996</v>
      </c>
      <c r="L162" s="6">
        <f t="shared" si="102"/>
        <v>68.114776000000006</v>
      </c>
      <c r="M162" s="6">
        <f t="shared" si="103"/>
        <v>5242880</v>
      </c>
      <c r="N162" s="13">
        <f t="shared" si="104"/>
        <v>1.3117413602576309</v>
      </c>
      <c r="O162" s="13"/>
      <c r="P162" s="7">
        <f t="shared" si="105"/>
        <v>0</v>
      </c>
      <c r="Q162" s="7">
        <f t="shared" si="106"/>
        <v>1.9088212329927366E-3</v>
      </c>
      <c r="R162" s="6">
        <f t="shared" si="107"/>
        <v>1.9088212329927366E-3</v>
      </c>
      <c r="S162" s="6">
        <f t="shared" si="108"/>
        <v>1.9088212329927366E-3</v>
      </c>
      <c r="T162" s="7">
        <f t="shared" si="109"/>
        <v>0</v>
      </c>
      <c r="U162" s="7">
        <f t="shared" si="110"/>
        <v>0.1174211054626088</v>
      </c>
      <c r="V162" s="7">
        <f t="shared" si="111"/>
        <v>0.36101364033757627</v>
      </c>
      <c r="W162" s="6">
        <f t="shared" si="112"/>
        <v>0.47843474580018508</v>
      </c>
      <c r="X162" s="6">
        <v>1.647E-3</v>
      </c>
      <c r="Y162" s="6">
        <v>0.47321304545424603</v>
      </c>
      <c r="Z162" s="6">
        <f t="shared" si="113"/>
        <v>15.89685689087654</v>
      </c>
      <c r="AA162" s="6">
        <f t="shared" si="115"/>
        <v>15.89685689087654</v>
      </c>
      <c r="AB162" s="6">
        <f t="shared" si="114"/>
        <v>1.1034565500886906</v>
      </c>
    </row>
    <row r="163" spans="7:28">
      <c r="G163" s="6">
        <v>240369</v>
      </c>
      <c r="H163" s="6">
        <v>5451000</v>
      </c>
      <c r="I163" s="12">
        <f t="shared" si="100"/>
        <v>10902000</v>
      </c>
      <c r="J163" s="6">
        <v>2161304.9414059999</v>
      </c>
      <c r="K163" s="12">
        <f t="shared" si="101"/>
        <v>17290439.531248</v>
      </c>
      <c r="L163" s="6">
        <f t="shared" si="102"/>
        <v>70.219380000000001</v>
      </c>
      <c r="M163" s="6">
        <f t="shared" si="103"/>
        <v>5242880</v>
      </c>
      <c r="N163" s="13">
        <f t="shared" si="104"/>
        <v>0.63052185459469978</v>
      </c>
      <c r="O163" s="13"/>
      <c r="P163" s="7">
        <f t="shared" si="105"/>
        <v>0</v>
      </c>
      <c r="Q163" s="7">
        <f t="shared" si="106"/>
        <v>3.996521425939076E-3</v>
      </c>
      <c r="R163" s="6">
        <f t="shared" si="107"/>
        <v>3.996521425939076E-3</v>
      </c>
      <c r="S163" s="6">
        <f t="shared" si="108"/>
        <v>3.996521425939076E-3</v>
      </c>
      <c r="T163" s="7">
        <f t="shared" si="109"/>
        <v>0</v>
      </c>
      <c r="U163" s="7">
        <f t="shared" si="110"/>
        <v>0.24584594708380092</v>
      </c>
      <c r="V163" s="7">
        <f t="shared" si="111"/>
        <v>0.61571786017501617</v>
      </c>
      <c r="W163" s="6">
        <f t="shared" si="112"/>
        <v>0.86156380725881709</v>
      </c>
      <c r="X163" s="6">
        <v>2.8089999999999999E-3</v>
      </c>
      <c r="Y163" s="6">
        <v>0.84494720000000001</v>
      </c>
      <c r="Z163" s="6">
        <f t="shared" si="113"/>
        <v>42.275593661056462</v>
      </c>
      <c r="AA163" s="6">
        <f t="shared" si="115"/>
        <v>42.275593661056462</v>
      </c>
      <c r="AB163" s="6">
        <f t="shared" si="114"/>
        <v>1.9665852799816468</v>
      </c>
    </row>
    <row r="164" spans="7:28">
      <c r="G164" s="6">
        <v>220542</v>
      </c>
      <c r="H164" s="6">
        <v>5494489</v>
      </c>
      <c r="I164" s="12">
        <f t="shared" si="100"/>
        <v>10988978</v>
      </c>
      <c r="J164" s="6">
        <v>2218486.7946779998</v>
      </c>
      <c r="K164" s="12">
        <f t="shared" si="101"/>
        <v>17747894.357423998</v>
      </c>
      <c r="L164" s="6">
        <f t="shared" si="102"/>
        <v>70.344707999999997</v>
      </c>
      <c r="M164" s="6">
        <f t="shared" si="103"/>
        <v>5242880</v>
      </c>
      <c r="N164" s="13">
        <f t="shared" si="104"/>
        <v>0.61917080295236693</v>
      </c>
      <c r="O164" s="13"/>
      <c r="P164" s="7">
        <f t="shared" si="105"/>
        <v>0</v>
      </c>
      <c r="Q164" s="7">
        <f t="shared" si="106"/>
        <v>4.1022577787314714E-3</v>
      </c>
      <c r="R164" s="6">
        <f t="shared" si="107"/>
        <v>4.1022577787314714E-3</v>
      </c>
      <c r="S164" s="6">
        <f t="shared" si="108"/>
        <v>4.1022577787314714E-3</v>
      </c>
      <c r="T164" s="7">
        <f t="shared" si="109"/>
        <v>0</v>
      </c>
      <c r="U164" s="7">
        <f t="shared" si="110"/>
        <v>0.25235031701529081</v>
      </c>
      <c r="V164" s="7">
        <f t="shared" si="111"/>
        <v>0.61725222294512128</v>
      </c>
      <c r="W164" s="6">
        <f t="shared" si="112"/>
        <v>0.86960253996041215</v>
      </c>
      <c r="X164" s="6">
        <v>2.8159999999999999E-3</v>
      </c>
      <c r="Y164" s="6">
        <v>0.85133937777715196</v>
      </c>
      <c r="Z164" s="6">
        <f t="shared" si="113"/>
        <v>45.676767710634643</v>
      </c>
      <c r="AA164" s="6">
        <f t="shared" si="115"/>
        <v>45.676767710634643</v>
      </c>
      <c r="AB164" s="6">
        <f t="shared" si="114"/>
        <v>2.1452269987728418</v>
      </c>
    </row>
    <row r="165" spans="7:28">
      <c r="G165" s="6">
        <v>643994</v>
      </c>
      <c r="H165" s="6">
        <v>4866270</v>
      </c>
      <c r="I165" s="12">
        <f t="shared" si="100"/>
        <v>9732540</v>
      </c>
      <c r="J165" s="6">
        <v>1106465.2609860001</v>
      </c>
      <c r="K165" s="12">
        <f t="shared" si="101"/>
        <v>8851722.0878880005</v>
      </c>
      <c r="L165" s="6">
        <f t="shared" si="102"/>
        <v>71.275120000000001</v>
      </c>
      <c r="M165" s="6">
        <f t="shared" si="103"/>
        <v>5242880</v>
      </c>
      <c r="N165" s="13">
        <f t="shared" si="104"/>
        <v>1.0995080847959791</v>
      </c>
      <c r="O165" s="13"/>
      <c r="P165" s="7">
        <f t="shared" si="105"/>
        <v>0</v>
      </c>
      <c r="Q165" s="7">
        <f t="shared" si="106"/>
        <v>2.0459917700050029E-3</v>
      </c>
      <c r="R165" s="6">
        <f t="shared" si="107"/>
        <v>2.0459917700050029E-3</v>
      </c>
      <c r="S165" s="6">
        <f t="shared" si="108"/>
        <v>2.0459917700050029E-3</v>
      </c>
      <c r="T165" s="7">
        <f t="shared" si="109"/>
        <v>0</v>
      </c>
      <c r="U165" s="7">
        <f t="shared" si="110"/>
        <v>0.12585914869813336</v>
      </c>
      <c r="V165" s="7">
        <f t="shared" si="111"/>
        <v>0.69199760931738208</v>
      </c>
      <c r="W165" s="6">
        <f t="shared" si="112"/>
        <v>0.81785675801551538</v>
      </c>
      <c r="X165" s="6">
        <v>3.1570000000000001E-3</v>
      </c>
      <c r="Y165" s="6">
        <v>0.830319699999713</v>
      </c>
      <c r="Z165" s="6">
        <f t="shared" si="113"/>
        <v>35.191898321032532</v>
      </c>
      <c r="AA165" s="6">
        <f t="shared" si="115"/>
        <v>35.191898321032532</v>
      </c>
      <c r="AB165" s="6">
        <f t="shared" si="114"/>
        <v>1.5009811262098112</v>
      </c>
    </row>
    <row r="166" spans="7:28">
      <c r="G166" s="6">
        <v>155331</v>
      </c>
      <c r="H166" s="6">
        <v>5719417</v>
      </c>
      <c r="I166" s="12">
        <f t="shared" si="100"/>
        <v>11438834</v>
      </c>
      <c r="J166" s="6">
        <v>2248737.6804200001</v>
      </c>
      <c r="K166" s="12">
        <f t="shared" si="101"/>
        <v>17989901.443360001</v>
      </c>
      <c r="L166" s="6">
        <f t="shared" si="102"/>
        <v>71.739624000000006</v>
      </c>
      <c r="M166" s="6">
        <f t="shared" si="103"/>
        <v>5242880</v>
      </c>
      <c r="N166" s="13">
        <f t="shared" si="104"/>
        <v>0.63584750789293665</v>
      </c>
      <c r="O166" s="13"/>
      <c r="P166" s="7">
        <f t="shared" si="105"/>
        <v>0</v>
      </c>
      <c r="Q166" s="7">
        <f t="shared" si="106"/>
        <v>4.1581954258007878E-3</v>
      </c>
      <c r="R166" s="6">
        <f t="shared" si="107"/>
        <v>4.1581954258007878E-3</v>
      </c>
      <c r="S166" s="6">
        <f t="shared" si="108"/>
        <v>4.1581954258007878E-3</v>
      </c>
      <c r="T166" s="7">
        <f t="shared" si="109"/>
        <v>0</v>
      </c>
      <c r="U166" s="7">
        <f t="shared" si="110"/>
        <v>0.25579132041693387</v>
      </c>
      <c r="V166" s="7">
        <f t="shared" si="111"/>
        <v>0.82110327668765071</v>
      </c>
      <c r="W166" s="6">
        <f t="shared" si="112"/>
        <v>1.0768945971045847</v>
      </c>
      <c r="X166" s="6">
        <v>3.7460000000000002E-3</v>
      </c>
      <c r="Y166" s="6">
        <v>1.069454184614232</v>
      </c>
      <c r="Z166" s="6">
        <f t="shared" si="113"/>
        <v>11.003615210912642</v>
      </c>
      <c r="AA166" s="6">
        <f t="shared" si="115"/>
        <v>11.003615210912642</v>
      </c>
      <c r="AB166" s="6">
        <f t="shared" si="114"/>
        <v>0.69572054580688014</v>
      </c>
    </row>
    <row r="167" spans="7:28">
      <c r="G167" s="6">
        <v>1971281</v>
      </c>
      <c r="H167" s="6">
        <v>2766607</v>
      </c>
      <c r="I167" s="12">
        <f t="shared" si="100"/>
        <v>5533214</v>
      </c>
      <c r="J167" s="6">
        <v>1681943.170898</v>
      </c>
      <c r="K167" s="12">
        <f t="shared" si="101"/>
        <v>13455545.367184</v>
      </c>
      <c r="L167" s="6">
        <f t="shared" si="102"/>
        <v>72.624904000000001</v>
      </c>
      <c r="M167" s="6">
        <f t="shared" si="103"/>
        <v>5242880</v>
      </c>
      <c r="N167" s="13">
        <f t="shared" si="104"/>
        <v>0.41122183077726865</v>
      </c>
      <c r="O167" s="13"/>
      <c r="P167" s="7">
        <f t="shared" si="105"/>
        <v>0</v>
      </c>
      <c r="Q167" s="7">
        <f t="shared" si="106"/>
        <v>3.1101219411143969E-3</v>
      </c>
      <c r="R167" s="6">
        <f t="shared" si="107"/>
        <v>3.1101219411143969E-3</v>
      </c>
      <c r="S167" s="6">
        <f t="shared" si="108"/>
        <v>3.1101219411143969E-3</v>
      </c>
      <c r="T167" s="7">
        <f t="shared" si="109"/>
        <v>0</v>
      </c>
      <c r="U167" s="7">
        <f t="shared" si="110"/>
        <v>0.19131909795271898</v>
      </c>
      <c r="V167" s="7">
        <f t="shared" si="111"/>
        <v>0.64815867302866603</v>
      </c>
      <c r="W167" s="6">
        <f t="shared" si="112"/>
        <v>0.83947777098138499</v>
      </c>
      <c r="X167" s="6">
        <v>2.957E-3</v>
      </c>
      <c r="Y167" s="6">
        <v>0.88443870000000002</v>
      </c>
      <c r="Z167" s="6">
        <f t="shared" si="113"/>
        <v>5.1782868148257322</v>
      </c>
      <c r="AA167" s="6">
        <f t="shared" si="115"/>
        <v>5.1782868148257322</v>
      </c>
      <c r="AB167" s="6">
        <f t="shared" si="114"/>
        <v>5.0835551427832177</v>
      </c>
    </row>
    <row r="168" spans="7:28">
      <c r="G168" s="6">
        <v>201822</v>
      </c>
      <c r="H168" s="6">
        <v>5748069</v>
      </c>
      <c r="I168" s="12">
        <f t="shared" si="100"/>
        <v>11496138</v>
      </c>
      <c r="J168" s="6">
        <v>2271624.1816409999</v>
      </c>
      <c r="K168" s="12">
        <f t="shared" si="101"/>
        <v>18172993.453127999</v>
      </c>
      <c r="L168" s="6">
        <f t="shared" si="102"/>
        <v>73.013267999999997</v>
      </c>
      <c r="M168" s="6">
        <f t="shared" si="103"/>
        <v>5242880</v>
      </c>
      <c r="N168" s="13">
        <f t="shared" si="104"/>
        <v>0.6325946261770784</v>
      </c>
      <c r="O168" s="13"/>
      <c r="P168" s="7">
        <f t="shared" si="105"/>
        <v>0</v>
      </c>
      <c r="Q168" s="7">
        <f t="shared" si="106"/>
        <v>4.2005154107053726E-3</v>
      </c>
      <c r="R168" s="6">
        <f t="shared" si="107"/>
        <v>4.2005154107053726E-3</v>
      </c>
      <c r="S168" s="6">
        <f t="shared" si="108"/>
        <v>4.2005154107053726E-3</v>
      </c>
      <c r="T168" s="7">
        <f t="shared" si="109"/>
        <v>0</v>
      </c>
      <c r="U168" s="7">
        <f t="shared" si="110"/>
        <v>0.25839463356369002</v>
      </c>
      <c r="V168" s="7">
        <f t="shared" si="111"/>
        <v>0.64202122194824585</v>
      </c>
      <c r="W168" s="6">
        <f t="shared" si="112"/>
        <v>0.90041585551193593</v>
      </c>
      <c r="X168" s="6">
        <v>2.9290000000000002E-3</v>
      </c>
      <c r="Y168" s="6">
        <v>0.86590027000000003</v>
      </c>
      <c r="Z168" s="6">
        <f t="shared" si="113"/>
        <v>43.411246524594482</v>
      </c>
      <c r="AA168" s="6">
        <f t="shared" si="115"/>
        <v>43.411246524594482</v>
      </c>
      <c r="AB168" s="6">
        <f t="shared" si="114"/>
        <v>3.9860924759771579</v>
      </c>
    </row>
    <row r="169" spans="7:28">
      <c r="G169" s="6">
        <v>917825</v>
      </c>
      <c r="H169" s="6">
        <v>4584801</v>
      </c>
      <c r="I169" s="12">
        <f t="shared" si="100"/>
        <v>9169602</v>
      </c>
      <c r="J169" s="6">
        <v>1127595.078613</v>
      </c>
      <c r="K169" s="12">
        <f t="shared" si="101"/>
        <v>9020760.6289039999</v>
      </c>
      <c r="L169" s="6">
        <f t="shared" si="102"/>
        <v>73.374111999999997</v>
      </c>
      <c r="M169" s="6">
        <f t="shared" si="103"/>
        <v>5242880</v>
      </c>
      <c r="N169" s="13">
        <f t="shared" si="104"/>
        <v>1.016499869270346</v>
      </c>
      <c r="O169" s="13"/>
      <c r="P169" s="7">
        <f t="shared" si="105"/>
        <v>0</v>
      </c>
      <c r="Q169" s="7">
        <f t="shared" si="106"/>
        <v>2.0850634286380303E-3</v>
      </c>
      <c r="R169" s="6">
        <f t="shared" si="107"/>
        <v>2.0850634286380303E-3</v>
      </c>
      <c r="S169" s="6">
        <f t="shared" si="108"/>
        <v>2.0850634286380303E-3</v>
      </c>
      <c r="T169" s="7">
        <f t="shared" si="109"/>
        <v>0</v>
      </c>
      <c r="U169" s="7">
        <f t="shared" si="110"/>
        <v>0.12826264110991606</v>
      </c>
      <c r="V169" s="7">
        <f t="shared" si="111"/>
        <v>0.36956223291387591</v>
      </c>
      <c r="W169" s="6">
        <f t="shared" si="112"/>
        <v>0.49782487402379194</v>
      </c>
      <c r="X169" s="6">
        <v>1.686E-3</v>
      </c>
      <c r="Y169" s="6">
        <v>0.51179934999943799</v>
      </c>
      <c r="Z169" s="6">
        <f t="shared" si="113"/>
        <v>23.669242505221252</v>
      </c>
      <c r="AA169" s="6">
        <f t="shared" si="115"/>
        <v>23.669242505221252</v>
      </c>
      <c r="AB169" s="6">
        <f t="shared" si="114"/>
        <v>2.7304598912955624</v>
      </c>
    </row>
    <row r="170" spans="7:28">
      <c r="G170" s="6">
        <v>2216688</v>
      </c>
      <c r="H170" s="6">
        <v>2441238</v>
      </c>
      <c r="I170" s="12">
        <f t="shared" si="100"/>
        <v>4882476</v>
      </c>
      <c r="J170" s="6">
        <v>1777212.4096679999</v>
      </c>
      <c r="K170" s="12">
        <f t="shared" si="101"/>
        <v>14217699.277344</v>
      </c>
      <c r="L170" s="6">
        <f t="shared" si="102"/>
        <v>73.628615999999994</v>
      </c>
      <c r="M170" s="6">
        <f t="shared" si="103"/>
        <v>5242880</v>
      </c>
      <c r="N170" s="13">
        <f t="shared" si="104"/>
        <v>0.3434083043084375</v>
      </c>
      <c r="O170" s="13"/>
      <c r="P170" s="7">
        <f t="shared" si="105"/>
        <v>0</v>
      </c>
      <c r="Q170" s="7">
        <f t="shared" si="106"/>
        <v>3.2862866028809698E-3</v>
      </c>
      <c r="R170" s="6">
        <f t="shared" si="107"/>
        <v>3.2862866028809698E-3</v>
      </c>
      <c r="S170" s="6">
        <f t="shared" si="108"/>
        <v>3.2862866028809698E-3</v>
      </c>
      <c r="T170" s="7">
        <f t="shared" si="109"/>
        <v>0</v>
      </c>
      <c r="U170" s="7">
        <f t="shared" si="110"/>
        <v>0.20215586410480435</v>
      </c>
      <c r="V170" s="7">
        <f t="shared" si="111"/>
        <v>0.76805816377830438</v>
      </c>
      <c r="W170" s="6">
        <f t="shared" si="112"/>
        <v>0.97021402788310873</v>
      </c>
      <c r="X170" s="6">
        <v>3.5040000000000002E-3</v>
      </c>
      <c r="Y170" s="6">
        <v>1.0127727999988319</v>
      </c>
      <c r="Z170" s="6">
        <f t="shared" si="113"/>
        <v>6.2132818812508672</v>
      </c>
      <c r="AA170" s="6">
        <f t="shared" si="115"/>
        <v>6.2132818812508672</v>
      </c>
      <c r="AB170" s="6">
        <f t="shared" si="114"/>
        <v>4.2022033091501081</v>
      </c>
    </row>
    <row r="171" spans="7:28">
      <c r="G171" s="6">
        <v>227362</v>
      </c>
      <c r="H171" s="6">
        <v>5757996</v>
      </c>
      <c r="I171" s="12">
        <f t="shared" si="100"/>
        <v>11515992</v>
      </c>
      <c r="J171" s="6">
        <v>2316293.0388179999</v>
      </c>
      <c r="K171" s="12">
        <f t="shared" si="101"/>
        <v>18530344.310543999</v>
      </c>
      <c r="L171" s="6">
        <f t="shared" si="102"/>
        <v>73.643191999999999</v>
      </c>
      <c r="M171" s="6">
        <f t="shared" si="103"/>
        <v>5242880</v>
      </c>
      <c r="N171" s="13">
        <f t="shared" si="104"/>
        <v>0.62146670385650937</v>
      </c>
      <c r="O171" s="13"/>
      <c r="P171" s="7">
        <f t="shared" si="105"/>
        <v>0</v>
      </c>
      <c r="Q171" s="7">
        <f t="shared" si="106"/>
        <v>4.2831136787054268E-3</v>
      </c>
      <c r="R171" s="6">
        <f t="shared" si="107"/>
        <v>4.2831136787054268E-3</v>
      </c>
      <c r="S171" s="6">
        <f t="shared" si="108"/>
        <v>4.2831136787054268E-3</v>
      </c>
      <c r="T171" s="7">
        <f t="shared" si="109"/>
        <v>0</v>
      </c>
      <c r="U171" s="7">
        <f t="shared" si="110"/>
        <v>0.2634756646053748</v>
      </c>
      <c r="V171" s="7">
        <f t="shared" si="111"/>
        <v>0.65889921241940153</v>
      </c>
      <c r="W171" s="6">
        <f t="shared" si="112"/>
        <v>0.92237487702477639</v>
      </c>
      <c r="X171" s="6">
        <v>3.006E-3</v>
      </c>
      <c r="Y171" s="6">
        <v>0.90195029999999998</v>
      </c>
      <c r="Z171" s="6">
        <f t="shared" si="113"/>
        <v>42.485484986873814</v>
      </c>
      <c r="AA171" s="6">
        <f t="shared" si="115"/>
        <v>42.485484986873814</v>
      </c>
      <c r="AB171" s="6">
        <f t="shared" si="114"/>
        <v>2.2644902967243761</v>
      </c>
    </row>
    <row r="172" spans="7:28">
      <c r="G172" s="6">
        <v>806529</v>
      </c>
      <c r="H172" s="6">
        <v>4864159</v>
      </c>
      <c r="I172" s="12">
        <f t="shared" si="100"/>
        <v>9728318</v>
      </c>
      <c r="J172" s="6">
        <v>2092578.2143550001</v>
      </c>
      <c r="K172" s="12">
        <f t="shared" si="101"/>
        <v>16740625.71484</v>
      </c>
      <c r="L172" s="6">
        <f t="shared" si="102"/>
        <v>74.500488000000004</v>
      </c>
      <c r="M172" s="6">
        <f t="shared" si="103"/>
        <v>5242880</v>
      </c>
      <c r="N172" s="13">
        <f t="shared" si="104"/>
        <v>0.58112033359518778</v>
      </c>
      <c r="O172" s="13"/>
      <c r="P172" s="7">
        <f t="shared" si="105"/>
        <v>0</v>
      </c>
      <c r="Q172" s="7">
        <f t="shared" si="106"/>
        <v>3.8694371668269367E-3</v>
      </c>
      <c r="R172" s="6">
        <f t="shared" si="107"/>
        <v>3.8694371668269367E-3</v>
      </c>
      <c r="S172" s="6">
        <f t="shared" si="108"/>
        <v>3.8694371668269367E-3</v>
      </c>
      <c r="T172" s="7">
        <f t="shared" si="109"/>
        <v>0</v>
      </c>
      <c r="U172" s="7">
        <f t="shared" si="110"/>
        <v>0.2380283610605943</v>
      </c>
      <c r="V172" s="7">
        <f t="shared" si="111"/>
        <v>0.61834819635233929</v>
      </c>
      <c r="W172" s="6">
        <f t="shared" si="112"/>
        <v>0.85637655741293361</v>
      </c>
      <c r="X172" s="6">
        <v>2.8210000000000002E-3</v>
      </c>
      <c r="Y172" s="6">
        <v>0.86842917777652395</v>
      </c>
      <c r="Z172" s="6">
        <f t="shared" si="113"/>
        <v>37.165443701770165</v>
      </c>
      <c r="AA172" s="6">
        <f t="shared" si="115"/>
        <v>37.165443701770165</v>
      </c>
      <c r="AB172" s="6">
        <f t="shared" si="114"/>
        <v>1.3878645112373094</v>
      </c>
    </row>
    <row r="173" spans="7:28">
      <c r="G173" s="6">
        <v>199187</v>
      </c>
      <c r="H173" s="6">
        <v>5953632</v>
      </c>
      <c r="I173" s="12">
        <f t="shared" si="100"/>
        <v>11907264</v>
      </c>
      <c r="J173" s="6">
        <v>2383285.7143549998</v>
      </c>
      <c r="K173" s="12">
        <f t="shared" si="101"/>
        <v>19066285.714839999</v>
      </c>
      <c r="L173" s="6">
        <f t="shared" si="102"/>
        <v>75.427323999999999</v>
      </c>
      <c r="M173" s="6">
        <f t="shared" si="103"/>
        <v>5242880</v>
      </c>
      <c r="N173" s="13">
        <f t="shared" si="104"/>
        <v>0.62451933103740986</v>
      </c>
      <c r="O173" s="13"/>
      <c r="P173" s="7">
        <f t="shared" si="105"/>
        <v>0</v>
      </c>
      <c r="Q173" s="7">
        <f t="shared" si="106"/>
        <v>4.406991461074458E-3</v>
      </c>
      <c r="R173" s="6">
        <f t="shared" si="107"/>
        <v>4.406991461074458E-3</v>
      </c>
      <c r="S173" s="6">
        <f t="shared" si="108"/>
        <v>4.406991461074458E-3</v>
      </c>
      <c r="T173" s="7">
        <f t="shared" si="109"/>
        <v>0</v>
      </c>
      <c r="U173" s="7">
        <f t="shared" si="110"/>
        <v>0.27109600426663394</v>
      </c>
      <c r="V173" s="7">
        <f t="shared" si="111"/>
        <v>0.65868001773795792</v>
      </c>
      <c r="W173" s="6">
        <f t="shared" si="112"/>
        <v>0.92977602200459186</v>
      </c>
      <c r="X173" s="6">
        <v>3.0049999999999999E-3</v>
      </c>
      <c r="Y173" s="6">
        <v>0.89450654545536501</v>
      </c>
      <c r="Z173" s="6">
        <f t="shared" si="113"/>
        <v>46.655289886005264</v>
      </c>
      <c r="AA173" s="6">
        <f t="shared" si="115"/>
        <v>46.655289886005264</v>
      </c>
      <c r="AB173" s="6">
        <f t="shared" si="114"/>
        <v>3.9428975370182759</v>
      </c>
    </row>
    <row r="174" spans="7:28">
      <c r="G174" s="6">
        <v>217918</v>
      </c>
      <c r="H174" s="6">
        <v>5926171</v>
      </c>
      <c r="I174" s="12">
        <f t="shared" si="100"/>
        <v>11852342</v>
      </c>
      <c r="J174" s="6">
        <v>2374401.5605469998</v>
      </c>
      <c r="K174" s="12">
        <f t="shared" si="101"/>
        <v>18995212.484375998</v>
      </c>
      <c r="L174" s="6">
        <f t="shared" si="102"/>
        <v>75.472412000000006</v>
      </c>
      <c r="M174" s="6">
        <f t="shared" si="103"/>
        <v>5242880</v>
      </c>
      <c r="N174" s="13">
        <f t="shared" si="104"/>
        <v>0.62396469688079692</v>
      </c>
      <c r="O174" s="13"/>
      <c r="P174" s="7">
        <f t="shared" si="105"/>
        <v>0</v>
      </c>
      <c r="Q174" s="7">
        <f t="shared" si="106"/>
        <v>4.3905635566335822E-3</v>
      </c>
      <c r="R174" s="6">
        <f t="shared" si="107"/>
        <v>4.3905635566335822E-3</v>
      </c>
      <c r="S174" s="6">
        <f t="shared" si="108"/>
        <v>4.3905635566335822E-3</v>
      </c>
      <c r="T174" s="7">
        <f t="shared" si="109"/>
        <v>0</v>
      </c>
      <c r="U174" s="7">
        <f t="shared" si="110"/>
        <v>0.27008544200625012</v>
      </c>
      <c r="V174" s="7">
        <f t="shared" si="111"/>
        <v>0.64991223048021474</v>
      </c>
      <c r="W174" s="6">
        <f t="shared" si="112"/>
        <v>0.91999767248646491</v>
      </c>
      <c r="X174" s="6">
        <v>2.9650000000000002E-3</v>
      </c>
      <c r="Y174" s="6">
        <v>0.90245705000000009</v>
      </c>
      <c r="Z174" s="6">
        <f t="shared" si="113"/>
        <v>48.079715232161277</v>
      </c>
      <c r="AA174" s="6">
        <f t="shared" si="115"/>
        <v>48.079715232161277</v>
      </c>
      <c r="AB174" s="6">
        <f t="shared" si="114"/>
        <v>1.9436517767205448</v>
      </c>
    </row>
    <row r="175" spans="7:28">
      <c r="G175" s="6">
        <v>440020</v>
      </c>
      <c r="H175" s="6">
        <v>5560100</v>
      </c>
      <c r="I175" s="12">
        <f t="shared" si="100"/>
        <v>11120200</v>
      </c>
      <c r="J175" s="6">
        <v>1241295.282104</v>
      </c>
      <c r="K175" s="12">
        <f t="shared" si="101"/>
        <v>9930362.2568319999</v>
      </c>
      <c r="L175" s="6">
        <f t="shared" si="102"/>
        <v>75.521600000000007</v>
      </c>
      <c r="M175" s="6">
        <f t="shared" si="103"/>
        <v>5242880</v>
      </c>
      <c r="N175" s="13">
        <f t="shared" si="104"/>
        <v>1.1198181609487008</v>
      </c>
      <c r="O175" s="13"/>
      <c r="P175" s="7">
        <f t="shared" si="105"/>
        <v>0</v>
      </c>
      <c r="Q175" s="7">
        <f t="shared" si="106"/>
        <v>2.295309234623098E-3</v>
      </c>
      <c r="R175" s="6">
        <f t="shared" si="107"/>
        <v>2.295309234623098E-3</v>
      </c>
      <c r="S175" s="6">
        <f t="shared" si="108"/>
        <v>2.295309234623098E-3</v>
      </c>
      <c r="T175" s="7">
        <f t="shared" si="109"/>
        <v>0</v>
      </c>
      <c r="U175" s="7">
        <f t="shared" si="110"/>
        <v>0.14119590826502729</v>
      </c>
      <c r="V175" s="7">
        <f t="shared" si="111"/>
        <v>0.39411203723555682</v>
      </c>
      <c r="W175" s="6">
        <f t="shared" si="112"/>
        <v>0.53530794550058414</v>
      </c>
      <c r="X175" s="6">
        <v>1.7979999999999999E-3</v>
      </c>
      <c r="Y175" s="6">
        <v>0.54561594285688597</v>
      </c>
      <c r="Z175" s="6">
        <f t="shared" si="113"/>
        <v>27.659023060239051</v>
      </c>
      <c r="AA175" s="6">
        <f t="shared" si="115"/>
        <v>27.659023060239051</v>
      </c>
      <c r="AB175" s="6">
        <f t="shared" si="114"/>
        <v>1.8892404980559014</v>
      </c>
    </row>
    <row r="176" spans="7:28">
      <c r="G176" s="6">
        <v>735323</v>
      </c>
      <c r="H176" s="6">
        <v>5158388</v>
      </c>
      <c r="I176" s="12">
        <f t="shared" si="100"/>
        <v>10316776</v>
      </c>
      <c r="J176" s="6">
        <v>1255705.8558350001</v>
      </c>
      <c r="K176" s="12">
        <f t="shared" si="101"/>
        <v>10045646.84668</v>
      </c>
      <c r="L176" s="6">
        <f t="shared" si="102"/>
        <v>76.607116000000005</v>
      </c>
      <c r="M176" s="6">
        <f t="shared" si="103"/>
        <v>5242880</v>
      </c>
      <c r="N176" s="13">
        <f t="shared" si="104"/>
        <v>1.0269897157901391</v>
      </c>
      <c r="O176" s="13"/>
      <c r="P176" s="7">
        <f t="shared" si="105"/>
        <v>0</v>
      </c>
      <c r="Q176" s="7">
        <f t="shared" si="106"/>
        <v>2.3219561762798137E-3</v>
      </c>
      <c r="R176" s="6">
        <f t="shared" si="107"/>
        <v>2.3219561762798137E-3</v>
      </c>
      <c r="S176" s="6">
        <f t="shared" si="108"/>
        <v>2.3219561762798137E-3</v>
      </c>
      <c r="T176" s="7">
        <f t="shared" si="109"/>
        <v>0</v>
      </c>
      <c r="U176" s="7">
        <f t="shared" si="110"/>
        <v>0.14283509442476186</v>
      </c>
      <c r="V176" s="7">
        <f t="shared" si="111"/>
        <v>0.44934909695933906</v>
      </c>
      <c r="W176" s="6">
        <f t="shared" si="112"/>
        <v>0.59218419138410094</v>
      </c>
      <c r="X176" s="6">
        <v>2.0500000000000002E-3</v>
      </c>
      <c r="Y176" s="6">
        <v>0.60205766666735006</v>
      </c>
      <c r="Z176" s="6">
        <f t="shared" si="113"/>
        <v>13.266154940478705</v>
      </c>
      <c r="AA176" s="6">
        <f t="shared" si="115"/>
        <v>13.266154940478705</v>
      </c>
      <c r="AB176" s="6">
        <f t="shared" si="114"/>
        <v>1.6399550790380384</v>
      </c>
    </row>
    <row r="177" spans="7:28">
      <c r="G177" s="6">
        <v>213453</v>
      </c>
      <c r="H177" s="6">
        <v>6099282</v>
      </c>
      <c r="I177" s="12">
        <f t="shared" si="100"/>
        <v>12198564</v>
      </c>
      <c r="J177" s="6">
        <v>2409435.1818849999</v>
      </c>
      <c r="K177" s="12">
        <f t="shared" si="101"/>
        <v>19275481.455079999</v>
      </c>
      <c r="L177" s="6">
        <f t="shared" si="102"/>
        <v>77.460443999999995</v>
      </c>
      <c r="M177" s="6">
        <f t="shared" si="103"/>
        <v>5242880</v>
      </c>
      <c r="N177" s="13">
        <f t="shared" si="104"/>
        <v>0.632853920065644</v>
      </c>
      <c r="O177" s="13"/>
      <c r="P177" s="7">
        <f t="shared" si="105"/>
        <v>0</v>
      </c>
      <c r="Q177" s="7">
        <f t="shared" si="106"/>
        <v>4.4553450761791171E-3</v>
      </c>
      <c r="R177" s="6">
        <f t="shared" si="107"/>
        <v>4.4553450761791171E-3</v>
      </c>
      <c r="S177" s="6">
        <f t="shared" si="108"/>
        <v>4.4553450761791171E-3</v>
      </c>
      <c r="T177" s="7">
        <f t="shared" si="109"/>
        <v>0</v>
      </c>
      <c r="U177" s="7">
        <f t="shared" si="110"/>
        <v>0.27407047607183321</v>
      </c>
      <c r="V177" s="7">
        <f t="shared" si="111"/>
        <v>0.66350230072971672</v>
      </c>
      <c r="W177" s="6">
        <f t="shared" si="112"/>
        <v>0.93757277680154993</v>
      </c>
      <c r="X177" s="6">
        <v>3.0270000000000002E-3</v>
      </c>
      <c r="Y177" s="6">
        <v>0.90746708181845703</v>
      </c>
      <c r="Z177" s="6">
        <f t="shared" si="113"/>
        <v>47.186821148963226</v>
      </c>
      <c r="AA177" s="6">
        <f t="shared" si="115"/>
        <v>47.186821148963226</v>
      </c>
      <c r="AB177" s="6">
        <f t="shared" si="114"/>
        <v>3.3175522932208885</v>
      </c>
    </row>
    <row r="178" spans="7:28">
      <c r="G178" s="6">
        <v>916428</v>
      </c>
      <c r="H178" s="6">
        <v>5105039</v>
      </c>
      <c r="I178" s="12">
        <f t="shared" si="100"/>
        <v>10210078</v>
      </c>
      <c r="J178" s="6">
        <v>1191143.9777830001</v>
      </c>
      <c r="K178" s="12">
        <f t="shared" si="101"/>
        <v>9529151.8222640008</v>
      </c>
      <c r="L178" s="6">
        <f t="shared" si="102"/>
        <v>79.589027999999999</v>
      </c>
      <c r="M178" s="6">
        <f t="shared" si="103"/>
        <v>5242880</v>
      </c>
      <c r="N178" s="13">
        <f t="shared" si="104"/>
        <v>1.0714571653843394</v>
      </c>
      <c r="O178" s="13"/>
      <c r="P178" s="7">
        <f t="shared" si="105"/>
        <v>0</v>
      </c>
      <c r="Q178" s="7">
        <f t="shared" si="106"/>
        <v>2.2025732405401531E-3</v>
      </c>
      <c r="R178" s="6">
        <f t="shared" si="107"/>
        <v>2.2025732405401531E-3</v>
      </c>
      <c r="S178" s="6">
        <f t="shared" si="108"/>
        <v>2.2025732405401531E-3</v>
      </c>
      <c r="T178" s="7">
        <f t="shared" si="109"/>
        <v>0</v>
      </c>
      <c r="U178" s="7">
        <f t="shared" si="110"/>
        <v>0.13549125517694272</v>
      </c>
      <c r="V178" s="7">
        <f t="shared" si="111"/>
        <v>0.5994974537481913</v>
      </c>
      <c r="W178" s="6">
        <f t="shared" si="112"/>
        <v>0.73498870892513402</v>
      </c>
      <c r="X178" s="6">
        <v>2.735E-3</v>
      </c>
      <c r="Y178" s="6">
        <v>0.76842559999999993</v>
      </c>
      <c r="Z178" s="6">
        <f t="shared" si="113"/>
        <v>19.467157567087639</v>
      </c>
      <c r="AA178" s="6">
        <f t="shared" si="115"/>
        <v>19.467157567087639</v>
      </c>
      <c r="AB178" s="6">
        <f t="shared" si="114"/>
        <v>4.3513504853125555</v>
      </c>
    </row>
    <row r="179" spans="7:28">
      <c r="G179" s="6">
        <v>224617</v>
      </c>
      <c r="H179" s="6">
        <v>6306219</v>
      </c>
      <c r="I179" s="12">
        <f t="shared" si="100"/>
        <v>12612438</v>
      </c>
      <c r="J179" s="6">
        <v>2518690.7822270002</v>
      </c>
      <c r="K179" s="12">
        <f t="shared" si="101"/>
        <v>20149526.257816002</v>
      </c>
      <c r="L179" s="6">
        <f t="shared" si="102"/>
        <v>80.166967999999997</v>
      </c>
      <c r="M179" s="6">
        <f t="shared" si="103"/>
        <v>5242880</v>
      </c>
      <c r="N179" s="13">
        <f t="shared" si="104"/>
        <v>0.62594216055613883</v>
      </c>
      <c r="O179" s="13"/>
      <c r="P179" s="7">
        <f t="shared" si="105"/>
        <v>0</v>
      </c>
      <c r="Q179" s="7">
        <f t="shared" si="106"/>
        <v>4.6573722586028014E-3</v>
      </c>
      <c r="R179" s="6">
        <f t="shared" si="107"/>
        <v>4.6573722586028014E-3</v>
      </c>
      <c r="S179" s="6">
        <f t="shared" si="108"/>
        <v>4.6573722586028014E-3</v>
      </c>
      <c r="T179" s="7">
        <f t="shared" si="109"/>
        <v>0</v>
      </c>
      <c r="U179" s="7">
        <f t="shared" si="110"/>
        <v>0.28649817473929423</v>
      </c>
      <c r="V179" s="7">
        <f t="shared" si="111"/>
        <v>0.72400003280814473</v>
      </c>
      <c r="W179" s="6">
        <f t="shared" si="112"/>
        <v>1.0104982075474389</v>
      </c>
      <c r="X179" s="6">
        <v>3.3029999999999999E-3</v>
      </c>
      <c r="Y179" s="6">
        <v>0.97597644545514595</v>
      </c>
      <c r="Z179" s="6">
        <f t="shared" si="113"/>
        <v>41.004306951341249</v>
      </c>
      <c r="AA179" s="6">
        <f t="shared" si="115"/>
        <v>41.004306951341249</v>
      </c>
      <c r="AB179" s="6">
        <f t="shared" si="114"/>
        <v>3.5371511528839985</v>
      </c>
    </row>
    <row r="180" spans="7:28">
      <c r="G180" s="6">
        <v>84414</v>
      </c>
      <c r="H180" s="6">
        <v>6578753</v>
      </c>
      <c r="I180" s="12">
        <f t="shared" si="100"/>
        <v>13157506</v>
      </c>
      <c r="J180" s="6">
        <v>2582283.6147460002</v>
      </c>
      <c r="K180" s="12">
        <f t="shared" si="101"/>
        <v>20658268.917968001</v>
      </c>
      <c r="L180" s="6">
        <f t="shared" si="102"/>
        <v>80.633315999999994</v>
      </c>
      <c r="M180" s="6">
        <f t="shared" si="103"/>
        <v>5242880</v>
      </c>
      <c r="N180" s="13">
        <f t="shared" si="104"/>
        <v>0.63691232078772864</v>
      </c>
      <c r="O180" s="13"/>
      <c r="P180" s="7">
        <f t="shared" si="105"/>
        <v>0</v>
      </c>
      <c r="Q180" s="7">
        <f t="shared" si="106"/>
        <v>4.7749633087269018E-3</v>
      </c>
      <c r="R180" s="6">
        <f t="shared" si="107"/>
        <v>4.7749633087269018E-3</v>
      </c>
      <c r="S180" s="6">
        <f t="shared" si="108"/>
        <v>4.7749633087269018E-3</v>
      </c>
      <c r="T180" s="7">
        <f t="shared" si="109"/>
        <v>0</v>
      </c>
      <c r="U180" s="7">
        <f t="shared" si="110"/>
        <v>0.2937317861741548</v>
      </c>
      <c r="V180" s="7">
        <f t="shared" si="111"/>
        <v>1.5878462723772935</v>
      </c>
      <c r="W180" s="6">
        <f t="shared" si="112"/>
        <v>1.8815780585514483</v>
      </c>
      <c r="X180" s="6">
        <v>7.2439999999999996E-3</v>
      </c>
      <c r="Y180" s="6">
        <v>1.853981066664252</v>
      </c>
      <c r="Z180" s="6">
        <f t="shared" si="113"/>
        <v>34.083885854128901</v>
      </c>
      <c r="AA180" s="6">
        <f t="shared" si="115"/>
        <v>34.083885854128901</v>
      </c>
      <c r="AB180" s="6">
        <f t="shared" si="114"/>
        <v>1.4885260903365001</v>
      </c>
    </row>
    <row r="181" spans="7:28">
      <c r="G181" s="6">
        <v>25626</v>
      </c>
      <c r="H181" s="6">
        <v>6761100</v>
      </c>
      <c r="I181" s="12">
        <f t="shared" si="100"/>
        <v>13522200</v>
      </c>
      <c r="J181" s="6">
        <v>1269544.189453</v>
      </c>
      <c r="K181" s="12">
        <f t="shared" si="101"/>
        <v>10156353.515624</v>
      </c>
      <c r="L181" s="6">
        <f t="shared" si="102"/>
        <v>81.645719999999997</v>
      </c>
      <c r="M181" s="6">
        <f t="shared" si="103"/>
        <v>5242880</v>
      </c>
      <c r="N181" s="13">
        <f t="shared" si="104"/>
        <v>1.3314030453152461</v>
      </c>
      <c r="O181" s="13"/>
      <c r="P181" s="7">
        <f t="shared" si="105"/>
        <v>0</v>
      </c>
      <c r="Q181" s="7">
        <f t="shared" si="106"/>
        <v>2.3475449748542767E-3</v>
      </c>
      <c r="R181" s="6">
        <f t="shared" si="107"/>
        <v>2.3475449748542767E-3</v>
      </c>
      <c r="S181" s="6">
        <f t="shared" si="108"/>
        <v>2.3475449748542767E-3</v>
      </c>
      <c r="T181" s="7">
        <f t="shared" si="109"/>
        <v>0</v>
      </c>
      <c r="U181" s="7">
        <f t="shared" si="110"/>
        <v>0.14440918893091034</v>
      </c>
      <c r="V181" s="7">
        <f t="shared" si="111"/>
        <v>0.70142298061945607</v>
      </c>
      <c r="W181" s="6">
        <f t="shared" si="112"/>
        <v>0.84583216955036644</v>
      </c>
      <c r="X181" s="6">
        <v>3.2000000000000002E-3</v>
      </c>
      <c r="Y181" s="6">
        <v>0.84334545454400001</v>
      </c>
      <c r="Z181" s="6">
        <f t="shared" si="113"/>
        <v>26.639219535803853</v>
      </c>
      <c r="AA181" s="6">
        <f t="shared" si="115"/>
        <v>26.639219535803853</v>
      </c>
      <c r="AB181" s="6">
        <f t="shared" si="114"/>
        <v>0.29486315399790841</v>
      </c>
    </row>
    <row r="182" spans="7:28">
      <c r="G182" s="6">
        <v>1228045</v>
      </c>
      <c r="H182" s="6">
        <v>4904179</v>
      </c>
      <c r="I182" s="12">
        <f t="shared" si="100"/>
        <v>9808358</v>
      </c>
      <c r="J182" s="6">
        <v>2177308.624268</v>
      </c>
      <c r="K182" s="12">
        <f t="shared" si="101"/>
        <v>17418468.994144</v>
      </c>
      <c r="L182" s="6">
        <f t="shared" si="102"/>
        <v>83.411047999999994</v>
      </c>
      <c r="M182" s="6">
        <f t="shared" si="103"/>
        <v>5242880</v>
      </c>
      <c r="N182" s="13">
        <f t="shared" si="104"/>
        <v>0.56310103966643221</v>
      </c>
      <c r="O182" s="13"/>
      <c r="P182" s="7">
        <f t="shared" si="105"/>
        <v>0</v>
      </c>
      <c r="Q182" s="7">
        <f t="shared" si="106"/>
        <v>4.0261142243575672E-3</v>
      </c>
      <c r="R182" s="6">
        <f t="shared" si="107"/>
        <v>4.0261142243575672E-3</v>
      </c>
      <c r="S182" s="6">
        <f t="shared" si="108"/>
        <v>4.0261142243575672E-3</v>
      </c>
      <c r="T182" s="7">
        <f t="shared" si="109"/>
        <v>0</v>
      </c>
      <c r="U182" s="7">
        <f t="shared" si="110"/>
        <v>0.24766634757179395</v>
      </c>
      <c r="V182" s="7">
        <f t="shared" si="111"/>
        <v>1.0578335326467172</v>
      </c>
      <c r="W182" s="6">
        <f t="shared" si="112"/>
        <v>1.3054998802185112</v>
      </c>
      <c r="X182" s="6">
        <v>4.8260000000000004E-3</v>
      </c>
      <c r="Y182" s="6">
        <v>1.3375258999999999</v>
      </c>
      <c r="Z182" s="6">
        <f t="shared" si="113"/>
        <v>16.574508405355019</v>
      </c>
      <c r="AA182" s="6">
        <f t="shared" si="115"/>
        <v>16.574508405355019</v>
      </c>
      <c r="AB182" s="6">
        <f t="shared" si="114"/>
        <v>2.3944224019504059</v>
      </c>
    </row>
    <row r="183" spans="7:28">
      <c r="G183" s="6">
        <v>659033</v>
      </c>
      <c r="H183" s="6">
        <v>5959282</v>
      </c>
      <c r="I183" s="12">
        <f t="shared" si="100"/>
        <v>11918564</v>
      </c>
      <c r="J183" s="6">
        <v>1396787.6008299999</v>
      </c>
      <c r="K183" s="12">
        <f t="shared" si="101"/>
        <v>11174300.806639999</v>
      </c>
      <c r="L183" s="6">
        <f t="shared" si="102"/>
        <v>84.692043999999996</v>
      </c>
      <c r="M183" s="6">
        <f t="shared" si="103"/>
        <v>5242880</v>
      </c>
      <c r="N183" s="13">
        <f t="shared" si="104"/>
        <v>1.0666049004979126</v>
      </c>
      <c r="O183" s="13"/>
      <c r="P183" s="7">
        <f t="shared" si="105"/>
        <v>0</v>
      </c>
      <c r="Q183" s="7">
        <f t="shared" si="106"/>
        <v>2.5828338552595304E-3</v>
      </c>
      <c r="R183" s="6">
        <f t="shared" si="107"/>
        <v>2.5828338552595304E-3</v>
      </c>
      <c r="S183" s="6">
        <f t="shared" si="108"/>
        <v>2.5828338552595304E-3</v>
      </c>
      <c r="T183" s="7">
        <f t="shared" si="109"/>
        <v>0</v>
      </c>
      <c r="U183" s="7">
        <f t="shared" si="110"/>
        <v>0.15888298038016418</v>
      </c>
      <c r="V183" s="7">
        <f t="shared" si="111"/>
        <v>0.42962157562941683</v>
      </c>
      <c r="W183" s="6">
        <f t="shared" si="112"/>
        <v>0.58850455600958096</v>
      </c>
      <c r="X183" s="6">
        <v>1.9599999999999999E-3</v>
      </c>
      <c r="Y183" s="6">
        <v>0.59421599999915997</v>
      </c>
      <c r="Z183" s="6">
        <f t="shared" si="113"/>
        <v>31.777237513241353</v>
      </c>
      <c r="AA183" s="6">
        <f t="shared" si="115"/>
        <v>31.777237513241353</v>
      </c>
      <c r="AB183" s="6">
        <f t="shared" si="114"/>
        <v>0.96117303970056112</v>
      </c>
    </row>
    <row r="184" spans="7:28">
      <c r="G184" s="6">
        <v>245874</v>
      </c>
      <c r="H184" s="6">
        <v>6698185</v>
      </c>
      <c r="I184" s="12">
        <f t="shared" si="100"/>
        <v>13396370</v>
      </c>
      <c r="J184" s="6">
        <v>2677887.3715820001</v>
      </c>
      <c r="K184" s="12">
        <f t="shared" si="101"/>
        <v>21423098.972656</v>
      </c>
      <c r="L184" s="6">
        <f t="shared" si="102"/>
        <v>85.295699999999997</v>
      </c>
      <c r="M184" s="6">
        <f t="shared" si="103"/>
        <v>5242880</v>
      </c>
      <c r="N184" s="13">
        <f t="shared" si="104"/>
        <v>0.62532362927972507</v>
      </c>
      <c r="O184" s="13"/>
      <c r="P184" s="7">
        <f t="shared" si="105"/>
        <v>0</v>
      </c>
      <c r="Q184" s="7">
        <f t="shared" si="106"/>
        <v>4.9517465359686747E-3</v>
      </c>
      <c r="R184" s="6">
        <f t="shared" si="107"/>
        <v>4.9517465359686747E-3</v>
      </c>
      <c r="S184" s="6">
        <f t="shared" si="108"/>
        <v>4.9517465359686747E-3</v>
      </c>
      <c r="T184" s="7">
        <f t="shared" si="109"/>
        <v>0</v>
      </c>
      <c r="U184" s="7">
        <f t="shared" si="110"/>
        <v>0.30460660337085532</v>
      </c>
      <c r="V184" s="7">
        <f t="shared" si="111"/>
        <v>0.71852016577205524</v>
      </c>
      <c r="W184" s="6">
        <f t="shared" si="112"/>
        <v>1.0231267691429107</v>
      </c>
      <c r="X184" s="6">
        <v>3.2780000000000001E-3</v>
      </c>
      <c r="Y184" s="6">
        <v>1.0016475333344259</v>
      </c>
      <c r="Z184" s="6">
        <f t="shared" si="113"/>
        <v>51.059991945353097</v>
      </c>
      <c r="AA184" s="6">
        <f t="shared" si="115"/>
        <v>51.059991945353097</v>
      </c>
      <c r="AB184" s="6">
        <f t="shared" si="114"/>
        <v>2.1443906258104235</v>
      </c>
    </row>
    <row r="185" spans="7:28">
      <c r="G185" s="6">
        <v>36000</v>
      </c>
      <c r="H185" s="6">
        <v>7128473</v>
      </c>
      <c r="I185" s="12">
        <f t="shared" si="100"/>
        <v>14256946</v>
      </c>
      <c r="J185" s="6">
        <v>2809634.8352049999</v>
      </c>
      <c r="K185" s="12">
        <f t="shared" si="101"/>
        <v>22477078.681639999</v>
      </c>
      <c r="L185" s="6">
        <f t="shared" si="102"/>
        <v>86.261675999999994</v>
      </c>
      <c r="M185" s="6">
        <f t="shared" si="103"/>
        <v>5242880</v>
      </c>
      <c r="N185" s="13">
        <f t="shared" si="104"/>
        <v>0.63428820986623724</v>
      </c>
      <c r="O185" s="13"/>
      <c r="P185" s="7">
        <f t="shared" si="105"/>
        <v>0</v>
      </c>
      <c r="Q185" s="7">
        <f t="shared" si="106"/>
        <v>5.1953639687035121E-3</v>
      </c>
      <c r="R185" s="6">
        <f t="shared" si="107"/>
        <v>5.1953639687035121E-3</v>
      </c>
      <c r="S185" s="6">
        <f t="shared" si="108"/>
        <v>5.1953639687035121E-3</v>
      </c>
      <c r="T185" s="7">
        <f t="shared" si="109"/>
        <v>0</v>
      </c>
      <c r="U185" s="7">
        <f t="shared" si="110"/>
        <v>0.31959272557405288</v>
      </c>
      <c r="V185" s="7">
        <f t="shared" si="111"/>
        <v>0.83710448843303209</v>
      </c>
      <c r="W185" s="6">
        <f t="shared" si="112"/>
        <v>1.156697214007085</v>
      </c>
      <c r="X185" s="6">
        <v>3.8189999999999999E-3</v>
      </c>
      <c r="Y185" s="6">
        <v>1.122676885712649</v>
      </c>
      <c r="Z185" s="6">
        <f t="shared" si="113"/>
        <v>36.039904914991155</v>
      </c>
      <c r="AA185" s="6">
        <f t="shared" si="115"/>
        <v>36.039904914991155</v>
      </c>
      <c r="AB185" s="6">
        <f t="shared" si="114"/>
        <v>3.0302866948971441</v>
      </c>
    </row>
    <row r="186" spans="7:28">
      <c r="G186" s="6">
        <v>63838</v>
      </c>
      <c r="H186" s="6">
        <v>7106348</v>
      </c>
      <c r="I186" s="12">
        <f t="shared" si="100"/>
        <v>14212696</v>
      </c>
      <c r="J186" s="6">
        <v>2803576.3583979998</v>
      </c>
      <c r="K186" s="12">
        <f t="shared" si="101"/>
        <v>22428610.867183998</v>
      </c>
      <c r="L186" s="6">
        <f t="shared" si="102"/>
        <v>86.552936000000003</v>
      </c>
      <c r="M186" s="6">
        <f t="shared" si="103"/>
        <v>5242880</v>
      </c>
      <c r="N186" s="13">
        <f t="shared" si="104"/>
        <v>0.63368596852313486</v>
      </c>
      <c r="O186" s="13"/>
      <c r="P186" s="7">
        <f t="shared" si="105"/>
        <v>0</v>
      </c>
      <c r="Q186" s="7">
        <f t="shared" si="106"/>
        <v>5.1841610921894831E-3</v>
      </c>
      <c r="R186" s="6">
        <f t="shared" si="107"/>
        <v>5.1841610921894831E-3</v>
      </c>
      <c r="S186" s="6">
        <f t="shared" si="108"/>
        <v>5.1841610921894831E-3</v>
      </c>
      <c r="T186" s="7">
        <f t="shared" si="109"/>
        <v>0</v>
      </c>
      <c r="U186" s="7">
        <f t="shared" si="110"/>
        <v>0.31890358081712039</v>
      </c>
      <c r="V186" s="7">
        <f t="shared" si="111"/>
        <v>0.93311175890532017</v>
      </c>
      <c r="W186" s="6">
        <f t="shared" si="112"/>
        <v>1.2520153397224405</v>
      </c>
      <c r="X186" s="6">
        <v>4.2570000000000004E-3</v>
      </c>
      <c r="Y186" s="6">
        <v>1.2254838750000001</v>
      </c>
      <c r="Z186" s="6">
        <f t="shared" si="113"/>
        <v>21.779682691789588</v>
      </c>
      <c r="AA186" s="6">
        <f t="shared" si="115"/>
        <v>21.779682691789588</v>
      </c>
      <c r="AB186" s="6">
        <f t="shared" si="114"/>
        <v>2.1649786883112099</v>
      </c>
    </row>
    <row r="187" spans="7:28">
      <c r="G187" s="6">
        <v>643994</v>
      </c>
      <c r="H187" s="6">
        <v>6175377</v>
      </c>
      <c r="I187" s="12">
        <f t="shared" si="100"/>
        <v>12350754</v>
      </c>
      <c r="J187" s="6">
        <v>1380653.638916</v>
      </c>
      <c r="K187" s="12">
        <f t="shared" si="101"/>
        <v>11045229.111328</v>
      </c>
      <c r="L187" s="6">
        <f t="shared" si="102"/>
        <v>86.984403999999998</v>
      </c>
      <c r="M187" s="6">
        <f t="shared" si="103"/>
        <v>5242880</v>
      </c>
      <c r="N187" s="13">
        <f t="shared" si="104"/>
        <v>1.1181980813175756</v>
      </c>
      <c r="O187" s="13"/>
      <c r="P187" s="7">
        <f t="shared" si="105"/>
        <v>0</v>
      </c>
      <c r="Q187" s="7">
        <f t="shared" si="106"/>
        <v>2.5530001546838774E-3</v>
      </c>
      <c r="R187" s="6">
        <f t="shared" si="107"/>
        <v>2.5530001546838774E-3</v>
      </c>
      <c r="S187" s="6">
        <f t="shared" si="108"/>
        <v>2.5530001546838774E-3</v>
      </c>
      <c r="T187" s="7">
        <f t="shared" si="109"/>
        <v>0</v>
      </c>
      <c r="U187" s="7">
        <f t="shared" si="110"/>
        <v>0.15704776080009838</v>
      </c>
      <c r="V187" s="7">
        <f t="shared" si="111"/>
        <v>0.77945628721337057</v>
      </c>
      <c r="W187" s="6">
        <f t="shared" si="112"/>
        <v>0.93650404801346898</v>
      </c>
      <c r="X187" s="6">
        <v>3.5560000000000001E-3</v>
      </c>
      <c r="Y187" s="6">
        <v>0.94573187692362415</v>
      </c>
      <c r="Z187" s="6">
        <f t="shared" si="113"/>
        <v>28.205844918901089</v>
      </c>
      <c r="AA187" s="6">
        <f t="shared" si="115"/>
        <v>28.205844918901089</v>
      </c>
      <c r="AB187" s="6">
        <f t="shared" si="114"/>
        <v>0.97573415206986747</v>
      </c>
    </row>
    <row r="188" spans="7:28">
      <c r="G188" s="6">
        <v>1585478</v>
      </c>
      <c r="H188" s="6">
        <v>4623152</v>
      </c>
      <c r="I188" s="12">
        <f t="shared" si="100"/>
        <v>9246304</v>
      </c>
      <c r="J188" s="6">
        <v>2095108.84668</v>
      </c>
      <c r="K188" s="12">
        <f t="shared" si="101"/>
        <v>16760870.77344</v>
      </c>
      <c r="L188" s="6">
        <f t="shared" si="102"/>
        <v>87.187383999999994</v>
      </c>
      <c r="M188" s="6">
        <f t="shared" si="103"/>
        <v>5242880</v>
      </c>
      <c r="N188" s="13">
        <f t="shared" si="104"/>
        <v>0.55166012106316653</v>
      </c>
      <c r="O188" s="13"/>
      <c r="P188" s="7">
        <f t="shared" si="105"/>
        <v>0</v>
      </c>
      <c r="Q188" s="7">
        <f t="shared" si="106"/>
        <v>3.8741166204821235E-3</v>
      </c>
      <c r="R188" s="6">
        <f t="shared" si="107"/>
        <v>3.8741166204821235E-3</v>
      </c>
      <c r="S188" s="6">
        <f t="shared" si="108"/>
        <v>3.8741166204821235E-3</v>
      </c>
      <c r="T188" s="7">
        <f t="shared" si="109"/>
        <v>0</v>
      </c>
      <c r="U188" s="7">
        <f t="shared" si="110"/>
        <v>0.23831621757206639</v>
      </c>
      <c r="V188" s="7">
        <f t="shared" si="111"/>
        <v>0.78274420743502415</v>
      </c>
      <c r="W188" s="6">
        <f t="shared" si="112"/>
        <v>1.0210604250070905</v>
      </c>
      <c r="X188" s="6">
        <v>3.571E-3</v>
      </c>
      <c r="Y188" s="6">
        <v>1.0503135076920329</v>
      </c>
      <c r="Z188" s="6">
        <f t="shared" si="113"/>
        <v>8.488283967575569</v>
      </c>
      <c r="AA188" s="6">
        <f t="shared" si="115"/>
        <v>8.488283967575569</v>
      </c>
      <c r="AB188" s="6">
        <f t="shared" si="114"/>
        <v>2.7851762802920983</v>
      </c>
    </row>
    <row r="189" spans="7:28">
      <c r="G189" s="6">
        <v>151926</v>
      </c>
      <c r="H189" s="6">
        <v>7494215</v>
      </c>
      <c r="I189" s="12">
        <f t="shared" si="100"/>
        <v>14988430</v>
      </c>
      <c r="J189" s="6">
        <v>2946869.9807130001</v>
      </c>
      <c r="K189" s="12">
        <f t="shared" si="101"/>
        <v>23574959.845704</v>
      </c>
      <c r="L189" s="6">
        <f t="shared" si="102"/>
        <v>92.969099999999997</v>
      </c>
      <c r="M189" s="6">
        <f t="shared" si="103"/>
        <v>5242880</v>
      </c>
      <c r="N189" s="13">
        <f t="shared" si="104"/>
        <v>0.63577754100528405</v>
      </c>
      <c r="O189" s="13"/>
      <c r="P189" s="7">
        <f t="shared" si="105"/>
        <v>0</v>
      </c>
      <c r="Q189" s="7">
        <f t="shared" si="106"/>
        <v>5.4491288072078814E-3</v>
      </c>
      <c r="R189" s="6">
        <f t="shared" si="107"/>
        <v>5.4491288072078814E-3</v>
      </c>
      <c r="S189" s="6">
        <f t="shared" si="108"/>
        <v>5.4491288072078814E-3</v>
      </c>
      <c r="T189" s="7">
        <f t="shared" si="109"/>
        <v>0</v>
      </c>
      <c r="U189" s="7">
        <f t="shared" si="110"/>
        <v>0.33520306526940813</v>
      </c>
      <c r="V189" s="7">
        <f t="shared" si="111"/>
        <v>0.9028628928661061</v>
      </c>
      <c r="W189" s="6">
        <f t="shared" si="112"/>
        <v>1.2380659581355142</v>
      </c>
      <c r="X189" s="6">
        <v>4.1190000000000003E-3</v>
      </c>
      <c r="Y189" s="6">
        <v>1.19426286</v>
      </c>
      <c r="Z189" s="6">
        <f t="shared" si="113"/>
        <v>32.292517776350593</v>
      </c>
      <c r="AA189" s="6">
        <f t="shared" si="115"/>
        <v>32.292517776350593</v>
      </c>
      <c r="AB189" s="6">
        <f t="shared" si="114"/>
        <v>3.6677937163275929</v>
      </c>
    </row>
    <row r="190" spans="7:28">
      <c r="G190" s="6">
        <v>185639</v>
      </c>
      <c r="H190" s="6">
        <v>7598452</v>
      </c>
      <c r="I190" s="12">
        <f t="shared" si="100"/>
        <v>15196904</v>
      </c>
      <c r="J190" s="6">
        <v>3015421.452881</v>
      </c>
      <c r="K190" s="12">
        <f t="shared" si="101"/>
        <v>24123371.623048</v>
      </c>
      <c r="L190" s="6">
        <f t="shared" si="102"/>
        <v>94.894204000000002</v>
      </c>
      <c r="M190" s="6">
        <f t="shared" si="103"/>
        <v>5242880</v>
      </c>
      <c r="N190" s="13">
        <f t="shared" si="104"/>
        <v>0.62996600298942229</v>
      </c>
      <c r="O190" s="13"/>
      <c r="P190" s="7">
        <f t="shared" si="105"/>
        <v>0</v>
      </c>
      <c r="Q190" s="7">
        <f t="shared" si="106"/>
        <v>5.5758889982621121E-3</v>
      </c>
      <c r="R190" s="6">
        <f t="shared" si="107"/>
        <v>5.5758889982621121E-3</v>
      </c>
      <c r="S190" s="6">
        <f t="shared" si="108"/>
        <v>5.5758889982621121E-3</v>
      </c>
      <c r="T190" s="7">
        <f t="shared" si="109"/>
        <v>0</v>
      </c>
      <c r="U190" s="7">
        <f t="shared" si="110"/>
        <v>0.34300071625158152</v>
      </c>
      <c r="V190" s="7">
        <f t="shared" si="111"/>
        <v>0.9041780609547676</v>
      </c>
      <c r="W190" s="6">
        <f t="shared" si="112"/>
        <v>1.2471787772063492</v>
      </c>
      <c r="X190" s="6">
        <v>4.1250000000000002E-3</v>
      </c>
      <c r="Y190" s="6">
        <v>1.216682499998625</v>
      </c>
      <c r="Z190" s="6">
        <f t="shared" si="113"/>
        <v>35.173066624536041</v>
      </c>
      <c r="AA190" s="6">
        <f t="shared" si="115"/>
        <v>35.173066624536041</v>
      </c>
      <c r="AB190" s="6">
        <f t="shared" si="114"/>
        <v>2.5065107131695123</v>
      </c>
    </row>
    <row r="191" spans="7:28">
      <c r="G191" s="6">
        <v>1447360</v>
      </c>
      <c r="H191" s="6">
        <v>5514242</v>
      </c>
      <c r="I191" s="12">
        <f t="shared" si="100"/>
        <v>11028484</v>
      </c>
      <c r="J191" s="6">
        <v>1686973.766357</v>
      </c>
      <c r="K191" s="12">
        <f t="shared" si="101"/>
        <v>13495790.130856</v>
      </c>
      <c r="L191" s="6">
        <f t="shared" si="102"/>
        <v>95.118104000000002</v>
      </c>
      <c r="M191" s="6">
        <f t="shared" si="103"/>
        <v>5242880</v>
      </c>
      <c r="N191" s="13">
        <f t="shared" si="104"/>
        <v>0.81717957178254474</v>
      </c>
      <c r="O191" s="13"/>
      <c r="P191" s="7">
        <f t="shared" si="105"/>
        <v>0</v>
      </c>
      <c r="Q191" s="7">
        <f t="shared" si="106"/>
        <v>3.1194241372792964E-3</v>
      </c>
      <c r="R191" s="6">
        <f t="shared" si="107"/>
        <v>3.1194241372792964E-3</v>
      </c>
      <c r="S191" s="6">
        <f t="shared" si="108"/>
        <v>3.1194241372792964E-3</v>
      </c>
      <c r="T191" s="7">
        <f t="shared" si="109"/>
        <v>0</v>
      </c>
      <c r="U191" s="7">
        <f t="shared" si="110"/>
        <v>0.19189132239052031</v>
      </c>
      <c r="V191" s="7">
        <f t="shared" si="111"/>
        <v>0.61001879845748319</v>
      </c>
      <c r="W191" s="6">
        <f t="shared" si="112"/>
        <v>0.8019101208480035</v>
      </c>
      <c r="X191" s="6">
        <v>2.7829999999999999E-3</v>
      </c>
      <c r="Y191" s="6">
        <v>0.832117</v>
      </c>
      <c r="Z191" s="6">
        <f t="shared" si="113"/>
        <v>12.088542482188162</v>
      </c>
      <c r="AA191" s="6">
        <f t="shared" si="115"/>
        <v>12.088542482188162</v>
      </c>
      <c r="AB191" s="6">
        <f t="shared" si="114"/>
        <v>3.6301240272697823</v>
      </c>
    </row>
    <row r="192" spans="7:28">
      <c r="G192" s="6">
        <v>445315</v>
      </c>
      <c r="H192" s="6">
        <v>7479343</v>
      </c>
      <c r="I192" s="12">
        <f t="shared" si="100"/>
        <v>14958686</v>
      </c>
      <c r="J192" s="6">
        <v>1590929.6821290001</v>
      </c>
      <c r="K192" s="12">
        <f t="shared" si="101"/>
        <v>12727437.457032001</v>
      </c>
      <c r="L192" s="6">
        <f t="shared" si="102"/>
        <v>98.658416000000003</v>
      </c>
      <c r="M192" s="6">
        <f t="shared" si="103"/>
        <v>5242880</v>
      </c>
      <c r="N192" s="13">
        <f t="shared" si="104"/>
        <v>1.1753101164708704</v>
      </c>
      <c r="O192" s="13"/>
      <c r="P192" s="7">
        <f t="shared" si="105"/>
        <v>0</v>
      </c>
      <c r="Q192" s="7">
        <f t="shared" si="106"/>
        <v>2.941826689969433E-3</v>
      </c>
      <c r="R192" s="6">
        <f t="shared" si="107"/>
        <v>2.941826689969433E-3</v>
      </c>
      <c r="S192" s="6">
        <f t="shared" si="108"/>
        <v>2.941826689969433E-3</v>
      </c>
      <c r="T192" s="7">
        <f t="shared" si="109"/>
        <v>0</v>
      </c>
      <c r="U192" s="7">
        <f t="shared" si="110"/>
        <v>0.18096641846027317</v>
      </c>
      <c r="V192" s="7">
        <f t="shared" si="111"/>
        <v>0.55412415468937026</v>
      </c>
      <c r="W192" s="6">
        <f t="shared" si="112"/>
        <v>0.73509057314964343</v>
      </c>
      <c r="X192" s="6">
        <v>2.5279999999999999E-3</v>
      </c>
      <c r="Y192" s="6">
        <v>0.732951466665824</v>
      </c>
      <c r="Z192" s="6">
        <f t="shared" si="113"/>
        <v>16.369726660183272</v>
      </c>
      <c r="AA192" s="6">
        <f t="shared" si="115"/>
        <v>16.369726660183272</v>
      </c>
      <c r="AB192" s="6">
        <f t="shared" si="114"/>
        <v>0.29184831207858375</v>
      </c>
    </row>
    <row r="193" spans="7:28">
      <c r="G193" s="6">
        <v>161070</v>
      </c>
      <c r="H193" s="6">
        <v>8185136</v>
      </c>
      <c r="I193" s="12">
        <f t="shared" si="100"/>
        <v>16370272</v>
      </c>
      <c r="J193" s="6">
        <v>1654328.924072</v>
      </c>
      <c r="K193" s="12">
        <f t="shared" si="101"/>
        <v>13234631.392576</v>
      </c>
      <c r="L193" s="6">
        <f t="shared" si="102"/>
        <v>101.443032</v>
      </c>
      <c r="M193" s="6">
        <f t="shared" si="103"/>
        <v>5242880</v>
      </c>
      <c r="N193" s="13">
        <f t="shared" si="104"/>
        <v>1.2369269316547</v>
      </c>
      <c r="O193" s="13"/>
      <c r="P193" s="7">
        <f t="shared" si="105"/>
        <v>0</v>
      </c>
      <c r="Q193" s="7">
        <f t="shared" si="106"/>
        <v>3.0590597670606579E-3</v>
      </c>
      <c r="R193" s="6">
        <f t="shared" si="107"/>
        <v>3.0590597670606579E-3</v>
      </c>
      <c r="S193" s="6">
        <f t="shared" si="108"/>
        <v>3.0590597670606579E-3</v>
      </c>
      <c r="T193" s="7">
        <f t="shared" si="109"/>
        <v>0</v>
      </c>
      <c r="U193" s="7">
        <f t="shared" si="110"/>
        <v>0.18817800919014602</v>
      </c>
      <c r="V193" s="7">
        <f t="shared" si="111"/>
        <v>0.5308895184563508</v>
      </c>
      <c r="W193" s="6">
        <f t="shared" si="112"/>
        <v>0.71906752764649684</v>
      </c>
      <c r="X193" s="6">
        <v>2.4220000000000001E-3</v>
      </c>
      <c r="Y193" s="6">
        <v>0.705414623528272</v>
      </c>
      <c r="Z193" s="6">
        <f t="shared" si="113"/>
        <v>26.303045708532522</v>
      </c>
      <c r="AA193" s="6">
        <f t="shared" si="115"/>
        <v>26.303045708532522</v>
      </c>
      <c r="AB193" s="6">
        <f t="shared" si="114"/>
        <v>1.9354438741200339</v>
      </c>
    </row>
    <row r="194" spans="7:28">
      <c r="G194" s="6">
        <v>1048576</v>
      </c>
      <c r="H194" s="6">
        <v>6891620</v>
      </c>
      <c r="I194" s="12">
        <f t="shared" si="100"/>
        <v>13783240</v>
      </c>
      <c r="J194" s="6">
        <v>3076562.106201</v>
      </c>
      <c r="K194" s="12">
        <f t="shared" si="101"/>
        <v>24612496.849608</v>
      </c>
      <c r="L194" s="6">
        <f t="shared" si="102"/>
        <v>103.67095999999999</v>
      </c>
      <c r="M194" s="6">
        <f t="shared" si="103"/>
        <v>5242880</v>
      </c>
      <c r="N194" s="13">
        <f t="shared" si="104"/>
        <v>0.56000982282378731</v>
      </c>
      <c r="O194" s="13"/>
      <c r="P194" s="7">
        <f t="shared" si="105"/>
        <v>0</v>
      </c>
      <c r="Q194" s="7">
        <f t="shared" si="106"/>
        <v>5.6889456643105119E-3</v>
      </c>
      <c r="R194" s="6">
        <f t="shared" si="107"/>
        <v>5.6889456643105119E-3</v>
      </c>
      <c r="S194" s="6">
        <f t="shared" si="108"/>
        <v>5.6889456643105119E-3</v>
      </c>
      <c r="T194" s="7">
        <f t="shared" si="109"/>
        <v>0</v>
      </c>
      <c r="U194" s="7">
        <f t="shared" si="110"/>
        <v>0.34995539512766805</v>
      </c>
      <c r="V194" s="7">
        <f t="shared" si="111"/>
        <v>0.87612114172998923</v>
      </c>
      <c r="W194" s="6">
        <f t="shared" si="112"/>
        <v>1.2260765368576574</v>
      </c>
      <c r="X194" s="6">
        <v>3.9969999999999997E-3</v>
      </c>
      <c r="Y194" s="6">
        <v>1.2216259500011419</v>
      </c>
      <c r="Z194" s="6">
        <f t="shared" si="113"/>
        <v>42.330389399812667</v>
      </c>
      <c r="AA194" s="6">
        <f t="shared" si="115"/>
        <v>42.330389399812667</v>
      </c>
      <c r="AB194" s="6">
        <f t="shared" si="114"/>
        <v>0.36431665981811273</v>
      </c>
    </row>
    <row r="195" spans="7:28">
      <c r="G195" s="6">
        <v>116158</v>
      </c>
      <c r="H195" s="6">
        <v>8516500</v>
      </c>
      <c r="I195" s="12">
        <f t="shared" si="100"/>
        <v>17033000</v>
      </c>
      <c r="J195" s="6">
        <v>1715466.611938</v>
      </c>
      <c r="K195" s="12">
        <f t="shared" si="101"/>
        <v>13723732.895504</v>
      </c>
      <c r="L195" s="6">
        <f t="shared" si="102"/>
        <v>104.52115999999999</v>
      </c>
      <c r="M195" s="6">
        <f t="shared" si="103"/>
        <v>5242880</v>
      </c>
      <c r="N195" s="13">
        <f t="shared" si="104"/>
        <v>1.2411346191079062</v>
      </c>
      <c r="O195" s="13"/>
      <c r="P195" s="7">
        <f t="shared" si="105"/>
        <v>0</v>
      </c>
      <c r="Q195" s="7">
        <f t="shared" si="106"/>
        <v>3.1721109496160886E-3</v>
      </c>
      <c r="R195" s="6">
        <f t="shared" si="107"/>
        <v>3.1721109496160886E-3</v>
      </c>
      <c r="S195" s="6">
        <f t="shared" si="108"/>
        <v>3.1721109496160886E-3</v>
      </c>
      <c r="T195" s="7">
        <f t="shared" si="109"/>
        <v>0</v>
      </c>
      <c r="U195" s="7">
        <f t="shared" si="110"/>
        <v>0.19513235074925647</v>
      </c>
      <c r="V195" s="7">
        <f t="shared" si="111"/>
        <v>0.52825918227902779</v>
      </c>
      <c r="W195" s="6">
        <f t="shared" si="112"/>
        <v>0.72339153302828429</v>
      </c>
      <c r="X195" s="6">
        <v>2.4099999999999998E-3</v>
      </c>
      <c r="Y195" s="6">
        <v>0.70995922222248986</v>
      </c>
      <c r="Z195" s="6">
        <f t="shared" si="113"/>
        <v>31.622860979920699</v>
      </c>
      <c r="AA195" s="6">
        <f t="shared" si="115"/>
        <v>31.622860979920699</v>
      </c>
      <c r="AB195" s="6">
        <f t="shared" si="114"/>
        <v>1.891983424589555</v>
      </c>
    </row>
    <row r="196" spans="7:28">
      <c r="G196" s="6">
        <v>683446</v>
      </c>
      <c r="H196" s="6">
        <v>7583376</v>
      </c>
      <c r="I196" s="12">
        <f t="shared" si="100"/>
        <v>15166752</v>
      </c>
      <c r="J196" s="6">
        <v>1723263.4804690001</v>
      </c>
      <c r="K196" s="12">
        <f t="shared" si="101"/>
        <v>13786107.843752</v>
      </c>
      <c r="L196" s="6">
        <f t="shared" si="102"/>
        <v>104.669432</v>
      </c>
      <c r="M196" s="6">
        <f t="shared" si="103"/>
        <v>5242880</v>
      </c>
      <c r="N196" s="13">
        <f t="shared" si="104"/>
        <v>1.1001474942671163</v>
      </c>
      <c r="O196" s="13"/>
      <c r="P196" s="7">
        <f t="shared" si="105"/>
        <v>0</v>
      </c>
      <c r="Q196" s="7">
        <f t="shared" si="106"/>
        <v>3.186528328460881E-3</v>
      </c>
      <c r="R196" s="6">
        <f t="shared" si="107"/>
        <v>3.186528328460881E-3</v>
      </c>
      <c r="S196" s="6">
        <f t="shared" si="108"/>
        <v>3.186528328460881E-3</v>
      </c>
      <c r="T196" s="7">
        <f t="shared" si="109"/>
        <v>0</v>
      </c>
      <c r="U196" s="7">
        <f t="shared" si="110"/>
        <v>0.19601923556202364</v>
      </c>
      <c r="V196" s="7">
        <f t="shared" si="111"/>
        <v>0.64399397408123804</v>
      </c>
      <c r="W196" s="6">
        <f t="shared" si="112"/>
        <v>0.84001320964326165</v>
      </c>
      <c r="X196" s="6">
        <v>2.9380000000000001E-3</v>
      </c>
      <c r="Y196" s="6">
        <v>0.83859334000000008</v>
      </c>
      <c r="Z196" s="6">
        <f t="shared" si="113"/>
        <v>8.4590989945841031</v>
      </c>
      <c r="AA196" s="6">
        <f t="shared" si="115"/>
        <v>8.4590989945841031</v>
      </c>
      <c r="AB196" s="6">
        <f t="shared" si="114"/>
        <v>0.16931563554530174</v>
      </c>
    </row>
    <row r="197" spans="7:28">
      <c r="G197" s="6">
        <v>685230</v>
      </c>
      <c r="H197" s="6">
        <v>7600595</v>
      </c>
      <c r="I197" s="12">
        <f t="shared" si="100"/>
        <v>15201190</v>
      </c>
      <c r="J197" s="6">
        <v>1722470.2250979999</v>
      </c>
      <c r="K197" s="12">
        <f t="shared" si="101"/>
        <v>13779761.800783999</v>
      </c>
      <c r="L197" s="6">
        <f t="shared" si="102"/>
        <v>104.91173999999999</v>
      </c>
      <c r="M197" s="6">
        <f t="shared" si="103"/>
        <v>5242880</v>
      </c>
      <c r="N197" s="13">
        <f t="shared" si="104"/>
        <v>1.1031533214990066</v>
      </c>
      <c r="O197" s="13"/>
      <c r="P197" s="7">
        <f t="shared" si="105"/>
        <v>0</v>
      </c>
      <c r="Q197" s="7">
        <f t="shared" si="106"/>
        <v>3.1850615007006202E-3</v>
      </c>
      <c r="R197" s="6">
        <f t="shared" si="107"/>
        <v>3.1850615007006202E-3</v>
      </c>
      <c r="S197" s="6">
        <f t="shared" si="108"/>
        <v>3.1850615007006202E-3</v>
      </c>
      <c r="T197" s="7">
        <f t="shared" si="109"/>
        <v>0</v>
      </c>
      <c r="U197" s="7">
        <f t="shared" si="110"/>
        <v>0.19592900367746782</v>
      </c>
      <c r="V197" s="7">
        <f t="shared" si="111"/>
        <v>0.63829491236370506</v>
      </c>
      <c r="W197" s="6">
        <f t="shared" si="112"/>
        <v>0.83422391604117285</v>
      </c>
      <c r="X197" s="6">
        <v>2.9120000000000001E-3</v>
      </c>
      <c r="Y197" s="6">
        <v>0.82779424000000001</v>
      </c>
      <c r="Z197" s="6">
        <f t="shared" si="113"/>
        <v>9.3771119746092069</v>
      </c>
      <c r="AA197" s="6">
        <f t="shared" si="115"/>
        <v>9.3771119746092069</v>
      </c>
      <c r="AB197" s="6">
        <f t="shared" si="114"/>
        <v>0.77672394062235062</v>
      </c>
    </row>
    <row r="198" spans="7:28">
      <c r="G198" s="6">
        <v>35696</v>
      </c>
      <c r="H198" s="6">
        <v>8781949</v>
      </c>
      <c r="I198" s="12">
        <f t="shared" si="100"/>
        <v>17563898</v>
      </c>
      <c r="J198" s="6">
        <v>1647745.263672</v>
      </c>
      <c r="K198" s="12">
        <f t="shared" si="101"/>
        <v>13181962.109376</v>
      </c>
      <c r="L198" s="6">
        <f t="shared" si="102"/>
        <v>106.097308</v>
      </c>
      <c r="M198" s="6">
        <f t="shared" si="103"/>
        <v>5242880</v>
      </c>
      <c r="N198" s="13">
        <f t="shared" si="104"/>
        <v>1.3324190931718154</v>
      </c>
      <c r="O198" s="13"/>
      <c r="P198" s="7">
        <f t="shared" si="105"/>
        <v>0</v>
      </c>
      <c r="Q198" s="7">
        <f t="shared" si="106"/>
        <v>3.0468857608176563E-3</v>
      </c>
      <c r="R198" s="6">
        <f t="shared" si="107"/>
        <v>3.0468857608176563E-3</v>
      </c>
      <c r="S198" s="6">
        <f t="shared" si="108"/>
        <v>3.0468857608176563E-3</v>
      </c>
      <c r="T198" s="7">
        <f t="shared" si="109"/>
        <v>0</v>
      </c>
      <c r="U198" s="7">
        <f t="shared" si="110"/>
        <v>0.18742912540456452</v>
      </c>
      <c r="V198" s="7">
        <f t="shared" si="111"/>
        <v>0.80356770217216433</v>
      </c>
      <c r="W198" s="6">
        <f t="shared" si="112"/>
        <v>0.99099682757672891</v>
      </c>
      <c r="X198" s="6">
        <v>3.666E-3</v>
      </c>
      <c r="Y198" s="6">
        <v>0.98406720000084602</v>
      </c>
      <c r="Z198" s="6">
        <f t="shared" si="113"/>
        <v>16.888004342126123</v>
      </c>
      <c r="AA198" s="6">
        <f t="shared" si="115"/>
        <v>16.888004342126123</v>
      </c>
      <c r="AB198" s="6">
        <f t="shared" si="114"/>
        <v>0.7041823542007023</v>
      </c>
    </row>
    <row r="199" spans="7:28">
      <c r="G199" s="6">
        <v>2394385</v>
      </c>
      <c r="H199" s="6">
        <v>5021410</v>
      </c>
      <c r="I199" s="12">
        <f t="shared" si="100"/>
        <v>10042820</v>
      </c>
      <c r="J199" s="6">
        <v>2131585.5273440001</v>
      </c>
      <c r="K199" s="12">
        <f t="shared" si="101"/>
        <v>17052684.218752</v>
      </c>
      <c r="L199" s="6">
        <f t="shared" si="102"/>
        <v>108.14462</v>
      </c>
      <c r="M199" s="6">
        <f t="shared" si="103"/>
        <v>5242880</v>
      </c>
      <c r="N199" s="13">
        <f t="shared" si="104"/>
        <v>0.58892898450300291</v>
      </c>
      <c r="O199" s="13"/>
      <c r="P199" s="7">
        <f t="shared" si="105"/>
        <v>0</v>
      </c>
      <c r="Q199" s="7">
        <f t="shared" si="106"/>
        <v>3.941566536053028E-3</v>
      </c>
      <c r="R199" s="6">
        <f t="shared" si="107"/>
        <v>3.941566536053028E-3</v>
      </c>
      <c r="S199" s="6">
        <f t="shared" si="108"/>
        <v>3.941566536053028E-3</v>
      </c>
      <c r="T199" s="7">
        <f t="shared" si="109"/>
        <v>0</v>
      </c>
      <c r="U199" s="7">
        <f t="shared" si="110"/>
        <v>0.24246539797345884</v>
      </c>
      <c r="V199" s="7">
        <f t="shared" si="111"/>
        <v>7.3379803506867276</v>
      </c>
      <c r="W199" s="6">
        <f t="shared" si="112"/>
        <v>7.5804457486601864</v>
      </c>
      <c r="X199" s="6">
        <v>3.3477E-2</v>
      </c>
      <c r="Y199" s="6">
        <v>7.5414753799888414</v>
      </c>
      <c r="Z199" s="6">
        <f t="shared" si="113"/>
        <v>88.226046133007657</v>
      </c>
      <c r="AA199" s="6">
        <f t="shared" si="115"/>
        <v>88.226046133007657</v>
      </c>
      <c r="AB199" s="6">
        <f t="shared" si="114"/>
        <v>0.51674727699505685</v>
      </c>
    </row>
    <row r="200" spans="7:28">
      <c r="G200" s="6">
        <v>14340</v>
      </c>
      <c r="H200" s="6">
        <v>9041364</v>
      </c>
      <c r="I200" s="12">
        <f t="shared" si="100"/>
        <v>18082728</v>
      </c>
      <c r="J200" s="6">
        <v>3543965.9887700002</v>
      </c>
      <c r="K200" s="12">
        <f t="shared" si="101"/>
        <v>28351727.910160001</v>
      </c>
      <c r="L200" s="6">
        <f t="shared" si="102"/>
        <v>108.783168</v>
      </c>
      <c r="M200" s="6">
        <f t="shared" si="103"/>
        <v>5242880</v>
      </c>
      <c r="N200" s="13">
        <f t="shared" si="104"/>
        <v>0.63779985676005135</v>
      </c>
      <c r="O200" s="13"/>
      <c r="P200" s="7">
        <f t="shared" si="105"/>
        <v>0</v>
      </c>
      <c r="Q200" s="7">
        <f t="shared" si="106"/>
        <v>6.553233528307589E-3</v>
      </c>
      <c r="R200" s="6">
        <f t="shared" si="107"/>
        <v>6.553233528307589E-3</v>
      </c>
      <c r="S200" s="6">
        <f t="shared" si="108"/>
        <v>6.553233528307589E-3</v>
      </c>
      <c r="T200" s="7">
        <f t="shared" si="109"/>
        <v>0</v>
      </c>
      <c r="U200" s="7">
        <f t="shared" si="110"/>
        <v>0.40312204828215964</v>
      </c>
      <c r="V200" s="7">
        <f t="shared" si="111"/>
        <v>1.1242495211241219</v>
      </c>
      <c r="W200" s="6">
        <f t="shared" si="112"/>
        <v>1.5273715694062815</v>
      </c>
      <c r="X200" s="6">
        <v>5.1289999999999999E-3</v>
      </c>
      <c r="Y200" s="6">
        <v>1.501714211111681</v>
      </c>
      <c r="Z200" s="6">
        <f t="shared" si="113"/>
        <v>27.768249723290879</v>
      </c>
      <c r="AA200" s="6">
        <f t="shared" si="115"/>
        <v>27.768249723290879</v>
      </c>
      <c r="AB200" s="6">
        <f t="shared" si="114"/>
        <v>1.7085380230641207</v>
      </c>
    </row>
    <row r="201" spans="7:28">
      <c r="G201" s="6">
        <v>1219574</v>
      </c>
      <c r="H201" s="6">
        <v>7382096</v>
      </c>
      <c r="I201" s="12">
        <f t="shared" si="100"/>
        <v>14764192</v>
      </c>
      <c r="J201" s="6">
        <v>3338871.8269039998</v>
      </c>
      <c r="K201" s="12">
        <f t="shared" si="101"/>
        <v>26710974.615231998</v>
      </c>
      <c r="L201" s="6">
        <f t="shared" si="102"/>
        <v>112.976632</v>
      </c>
      <c r="M201" s="6">
        <f t="shared" si="103"/>
        <v>5242880</v>
      </c>
      <c r="N201" s="13">
        <f t="shared" si="104"/>
        <v>0.55273879791644454</v>
      </c>
      <c r="O201" s="13"/>
      <c r="P201" s="7">
        <f t="shared" si="105"/>
        <v>0</v>
      </c>
      <c r="Q201" s="7">
        <f t="shared" si="106"/>
        <v>6.1739889355944162E-3</v>
      </c>
      <c r="R201" s="6">
        <f t="shared" si="107"/>
        <v>6.1739889355944162E-3</v>
      </c>
      <c r="S201" s="6">
        <f t="shared" si="108"/>
        <v>6.1739889355944162E-3</v>
      </c>
      <c r="T201" s="7">
        <f t="shared" si="109"/>
        <v>0</v>
      </c>
      <c r="U201" s="7">
        <f t="shared" si="110"/>
        <v>0.37979282365525235</v>
      </c>
      <c r="V201" s="7">
        <f t="shared" si="111"/>
        <v>0.97958103137135899</v>
      </c>
      <c r="W201" s="6">
        <f t="shared" si="112"/>
        <v>1.3593738550266115</v>
      </c>
      <c r="X201" s="6">
        <v>4.4689999999999999E-3</v>
      </c>
      <c r="Y201" s="6">
        <v>1.380585825</v>
      </c>
      <c r="Z201" s="6">
        <f t="shared" si="113"/>
        <v>38.151464211107999</v>
      </c>
      <c r="AA201" s="6">
        <f t="shared" si="115"/>
        <v>38.151464211107999</v>
      </c>
      <c r="AB201" s="6">
        <f t="shared" si="114"/>
        <v>1.5364470349671009</v>
      </c>
    </row>
    <row r="202" spans="7:28">
      <c r="G202" s="6">
        <v>2097152</v>
      </c>
      <c r="H202" s="6">
        <v>6291408</v>
      </c>
      <c r="I202" s="12">
        <f t="shared" si="100"/>
        <v>12582816</v>
      </c>
      <c r="J202" s="6">
        <v>3570239.2705080002</v>
      </c>
      <c r="K202" s="12">
        <f t="shared" si="101"/>
        <v>28561914.164064001</v>
      </c>
      <c r="L202" s="6">
        <f t="shared" si="102"/>
        <v>117.439936</v>
      </c>
      <c r="M202" s="6">
        <f t="shared" si="103"/>
        <v>5242880</v>
      </c>
      <c r="N202" s="13">
        <f t="shared" si="104"/>
        <v>0.44054526344846434</v>
      </c>
      <c r="O202" s="13"/>
      <c r="P202" s="7">
        <f t="shared" si="105"/>
        <v>0</v>
      </c>
      <c r="Q202" s="7">
        <f t="shared" si="106"/>
        <v>6.6018160912694563E-3</v>
      </c>
      <c r="R202" s="6">
        <f t="shared" si="107"/>
        <v>6.6018160912694563E-3</v>
      </c>
      <c r="S202" s="6">
        <f t="shared" si="108"/>
        <v>6.6018160912694563E-3</v>
      </c>
      <c r="T202" s="7">
        <f t="shared" si="109"/>
        <v>0</v>
      </c>
      <c r="U202" s="7">
        <f t="shared" si="110"/>
        <v>0.40611060381087472</v>
      </c>
      <c r="V202" s="7">
        <f t="shared" si="111"/>
        <v>1.6551390395804728</v>
      </c>
      <c r="W202" s="6">
        <f t="shared" si="112"/>
        <v>2.0612496433913474</v>
      </c>
      <c r="X202" s="6">
        <v>7.5510000000000004E-3</v>
      </c>
      <c r="Y202" s="6">
        <v>2.0891293615367195</v>
      </c>
      <c r="Z202" s="6">
        <f t="shared" si="113"/>
        <v>12.570307359694663</v>
      </c>
      <c r="AA202" s="6">
        <f t="shared" si="115"/>
        <v>12.570307359694663</v>
      </c>
      <c r="AB202" s="6">
        <f t="shared" si="114"/>
        <v>1.3345137289566555</v>
      </c>
    </row>
    <row r="203" spans="7:28">
      <c r="G203" s="6">
        <v>268096</v>
      </c>
      <c r="H203" s="6">
        <v>9378286</v>
      </c>
      <c r="I203" s="12">
        <f t="shared" si="100"/>
        <v>18756572</v>
      </c>
      <c r="J203" s="6">
        <v>3749624.1425780002</v>
      </c>
      <c r="K203" s="12">
        <f t="shared" si="101"/>
        <v>29996993.140624002</v>
      </c>
      <c r="L203" s="6">
        <f t="shared" si="102"/>
        <v>117.901352</v>
      </c>
      <c r="M203" s="6">
        <f t="shared" si="103"/>
        <v>5242880</v>
      </c>
      <c r="N203" s="13">
        <f t="shared" si="104"/>
        <v>0.62528173780853236</v>
      </c>
      <c r="O203" s="13"/>
      <c r="P203" s="7">
        <f t="shared" si="105"/>
        <v>0</v>
      </c>
      <c r="Q203" s="7">
        <f t="shared" si="106"/>
        <v>6.9335210122098197E-3</v>
      </c>
      <c r="R203" s="6">
        <f t="shared" si="107"/>
        <v>6.9335210122098197E-3</v>
      </c>
      <c r="S203" s="6">
        <f t="shared" si="108"/>
        <v>6.9335210122098197E-3</v>
      </c>
      <c r="T203" s="7">
        <f t="shared" si="109"/>
        <v>0</v>
      </c>
      <c r="U203" s="7">
        <f t="shared" si="110"/>
        <v>0.42651542634270423</v>
      </c>
      <c r="V203" s="7">
        <f t="shared" si="111"/>
        <v>1.0769034699323086</v>
      </c>
      <c r="W203" s="6">
        <f t="shared" si="112"/>
        <v>1.5034188962750128</v>
      </c>
      <c r="X203" s="6">
        <v>4.9129999999999998E-3</v>
      </c>
      <c r="Y203" s="6">
        <v>1.4692940624999999</v>
      </c>
      <c r="Z203" s="6">
        <f t="shared" si="113"/>
        <v>41.126012868101363</v>
      </c>
      <c r="AA203" s="6">
        <f t="shared" si="115"/>
        <v>41.126012868101363</v>
      </c>
      <c r="AB203" s="6">
        <f t="shared" si="114"/>
        <v>2.3225326124948422</v>
      </c>
    </row>
    <row r="204" spans="7:28">
      <c r="G204" s="6">
        <v>503625</v>
      </c>
      <c r="H204" s="6">
        <v>9027150</v>
      </c>
      <c r="I204" s="12">
        <f t="shared" si="100"/>
        <v>18054300</v>
      </c>
      <c r="J204" s="6">
        <v>3623266.5947270002</v>
      </c>
      <c r="K204" s="12">
        <f t="shared" si="101"/>
        <v>28986132.757816002</v>
      </c>
      <c r="L204" s="6">
        <f t="shared" si="102"/>
        <v>118.39830000000001</v>
      </c>
      <c r="M204" s="6">
        <f t="shared" si="103"/>
        <v>5242880</v>
      </c>
      <c r="N204" s="13">
        <f t="shared" si="104"/>
        <v>0.62285990859307461</v>
      </c>
      <c r="O204" s="13"/>
      <c r="P204" s="7">
        <f t="shared" si="105"/>
        <v>0</v>
      </c>
      <c r="Q204" s="7">
        <f t="shared" si="106"/>
        <v>6.6998702035520052E-3</v>
      </c>
      <c r="R204" s="6">
        <f t="shared" si="107"/>
        <v>6.6998702035520052E-3</v>
      </c>
      <c r="S204" s="6">
        <f t="shared" si="108"/>
        <v>6.6998702035520052E-3</v>
      </c>
      <c r="T204" s="7">
        <f t="shared" si="109"/>
        <v>0</v>
      </c>
      <c r="U204" s="7">
        <f t="shared" si="110"/>
        <v>0.41214240084894521</v>
      </c>
      <c r="V204" s="7">
        <f t="shared" si="111"/>
        <v>1.0137754016765574</v>
      </c>
      <c r="W204" s="6">
        <f t="shared" si="112"/>
        <v>1.4259178025255026</v>
      </c>
      <c r="X204" s="6">
        <v>4.6249999999999998E-3</v>
      </c>
      <c r="Y204" s="6">
        <v>1.4102713235305</v>
      </c>
      <c r="Z204" s="6">
        <f t="shared" si="113"/>
        <v>44.862058455178499</v>
      </c>
      <c r="AA204" s="6">
        <f t="shared" si="115"/>
        <v>44.862058455178499</v>
      </c>
      <c r="AB204" s="6">
        <f t="shared" si="114"/>
        <v>1.1094658690097241</v>
      </c>
    </row>
    <row r="205" spans="7:28">
      <c r="G205" s="6">
        <v>503625</v>
      </c>
      <c r="H205" s="6">
        <v>9027150</v>
      </c>
      <c r="I205" s="12">
        <f t="shared" si="100"/>
        <v>18054300</v>
      </c>
      <c r="J205" s="6">
        <v>3622845.0297849998</v>
      </c>
      <c r="K205" s="12">
        <f t="shared" si="101"/>
        <v>28982760.238279998</v>
      </c>
      <c r="L205" s="6">
        <f t="shared" si="102"/>
        <v>118.39830000000001</v>
      </c>
      <c r="M205" s="6">
        <f t="shared" si="103"/>
        <v>5242880</v>
      </c>
      <c r="N205" s="13">
        <f t="shared" si="104"/>
        <v>0.62293238641066873</v>
      </c>
      <c r="O205" s="13"/>
      <c r="P205" s="7">
        <f t="shared" si="105"/>
        <v>0</v>
      </c>
      <c r="Q205" s="7">
        <f t="shared" si="106"/>
        <v>6.6990906775856078E-3</v>
      </c>
      <c r="R205" s="6">
        <f t="shared" si="107"/>
        <v>6.6990906775856078E-3</v>
      </c>
      <c r="S205" s="6">
        <f t="shared" si="108"/>
        <v>6.6990906775856078E-3</v>
      </c>
      <c r="T205" s="7">
        <f t="shared" si="109"/>
        <v>0</v>
      </c>
      <c r="U205" s="7">
        <f t="shared" si="110"/>
        <v>0.41209444832247016</v>
      </c>
      <c r="V205" s="7">
        <f t="shared" si="111"/>
        <v>1.0065419771889192</v>
      </c>
      <c r="W205" s="6">
        <f t="shared" si="112"/>
        <v>1.4186364255113895</v>
      </c>
      <c r="X205" s="6">
        <v>4.5919999999999997E-3</v>
      </c>
      <c r="Y205" s="6">
        <v>1.4019375999999999</v>
      </c>
      <c r="Z205" s="6">
        <f t="shared" si="113"/>
        <v>45.886121027561153</v>
      </c>
      <c r="AA205" s="6">
        <f t="shared" si="115"/>
        <v>45.886121027561153</v>
      </c>
      <c r="AB205" s="6">
        <f t="shared" si="114"/>
        <v>1.1911247341814337</v>
      </c>
    </row>
    <row r="206" spans="7:28">
      <c r="G206" s="6">
        <v>503625</v>
      </c>
      <c r="H206" s="6">
        <v>9027150</v>
      </c>
      <c r="I206" s="12">
        <f t="shared" si="100"/>
        <v>18054300</v>
      </c>
      <c r="J206" s="6">
        <v>3623498.6892090002</v>
      </c>
      <c r="K206" s="12">
        <f t="shared" si="101"/>
        <v>28987989.513672002</v>
      </c>
      <c r="L206" s="6">
        <f t="shared" si="102"/>
        <v>118.39830000000001</v>
      </c>
      <c r="M206" s="6">
        <f t="shared" si="103"/>
        <v>5242880</v>
      </c>
      <c r="N206" s="13">
        <f t="shared" si="104"/>
        <v>0.62282001280167443</v>
      </c>
      <c r="O206" s="13"/>
      <c r="P206" s="7">
        <f t="shared" si="105"/>
        <v>0</v>
      </c>
      <c r="Q206" s="7">
        <f t="shared" si="106"/>
        <v>6.700299375092025E-3</v>
      </c>
      <c r="R206" s="6">
        <f t="shared" si="107"/>
        <v>6.700299375092025E-3</v>
      </c>
      <c r="S206" s="6">
        <f t="shared" si="108"/>
        <v>6.700299375092025E-3</v>
      </c>
      <c r="T206" s="7">
        <f t="shared" si="109"/>
        <v>0</v>
      </c>
      <c r="U206" s="7">
        <f t="shared" si="110"/>
        <v>0.41216880132888079</v>
      </c>
      <c r="V206" s="7">
        <f t="shared" si="111"/>
        <v>1.0052268091002579</v>
      </c>
      <c r="W206" s="6">
        <f t="shared" si="112"/>
        <v>1.4173956104291388</v>
      </c>
      <c r="X206" s="6">
        <v>4.5859999999999998E-3</v>
      </c>
      <c r="Y206" s="6">
        <v>1.3939012117668639</v>
      </c>
      <c r="Z206" s="6">
        <f t="shared" si="113"/>
        <v>46.103344419799939</v>
      </c>
      <c r="AA206" s="6">
        <f t="shared" si="115"/>
        <v>46.103344419799939</v>
      </c>
      <c r="AB206" s="6">
        <f t="shared" si="114"/>
        <v>1.6855138989723768</v>
      </c>
    </row>
    <row r="207" spans="7:28">
      <c r="G207" s="6">
        <v>503625</v>
      </c>
      <c r="H207" s="6">
        <v>9027150</v>
      </c>
      <c r="I207" s="12">
        <f t="shared" si="100"/>
        <v>18054300</v>
      </c>
      <c r="J207" s="6">
        <v>3622756.8063960001</v>
      </c>
      <c r="K207" s="12">
        <f t="shared" si="101"/>
        <v>28982054.451168001</v>
      </c>
      <c r="L207" s="6">
        <f t="shared" si="102"/>
        <v>118.39830000000001</v>
      </c>
      <c r="M207" s="6">
        <f t="shared" si="103"/>
        <v>5242880</v>
      </c>
      <c r="N207" s="13">
        <f t="shared" si="104"/>
        <v>0.62294755640666455</v>
      </c>
      <c r="O207" s="13"/>
      <c r="P207" s="7">
        <f t="shared" si="105"/>
        <v>0</v>
      </c>
      <c r="Q207" s="7">
        <f t="shared" si="106"/>
        <v>6.6989275415756666E-3</v>
      </c>
      <c r="R207" s="6">
        <f t="shared" si="107"/>
        <v>6.6989275415756666E-3</v>
      </c>
      <c r="S207" s="6">
        <f t="shared" si="108"/>
        <v>6.6989275415756666E-3</v>
      </c>
      <c r="T207" s="7">
        <f t="shared" si="109"/>
        <v>0</v>
      </c>
      <c r="U207" s="7">
        <f t="shared" si="110"/>
        <v>0.41208441301361204</v>
      </c>
      <c r="V207" s="7">
        <f t="shared" si="111"/>
        <v>1.0107066761363472</v>
      </c>
      <c r="W207" s="6">
        <f t="shared" si="112"/>
        <v>1.4227910891499593</v>
      </c>
      <c r="X207" s="6">
        <v>4.6109999999999996E-3</v>
      </c>
      <c r="Y207" s="6">
        <v>1.4001708352922189</v>
      </c>
      <c r="Z207" s="6">
        <f t="shared" si="113"/>
        <v>45.281447442543204</v>
      </c>
      <c r="AA207" s="6">
        <f t="shared" si="115"/>
        <v>45.281447442543204</v>
      </c>
      <c r="AB207" s="6">
        <f t="shared" si="114"/>
        <v>1.615535282379994</v>
      </c>
    </row>
    <row r="208" spans="7:28">
      <c r="G208" s="6">
        <v>503625</v>
      </c>
      <c r="H208" s="6">
        <v>9027150</v>
      </c>
      <c r="I208" s="12">
        <f t="shared" si="100"/>
        <v>18054300</v>
      </c>
      <c r="J208" s="6">
        <v>3622658.1455080002</v>
      </c>
      <c r="K208" s="12">
        <f t="shared" si="101"/>
        <v>28981265.164064001</v>
      </c>
      <c r="L208" s="6">
        <f t="shared" si="102"/>
        <v>118.39830000000001</v>
      </c>
      <c r="M208" s="6">
        <f t="shared" si="103"/>
        <v>5242880</v>
      </c>
      <c r="N208" s="13">
        <f t="shared" si="104"/>
        <v>0.62296452200392038</v>
      </c>
      <c r="O208" s="13"/>
      <c r="P208" s="7">
        <f t="shared" si="105"/>
        <v>0</v>
      </c>
      <c r="Q208" s="7">
        <f t="shared" si="106"/>
        <v>6.6987451053329879E-3</v>
      </c>
      <c r="R208" s="6">
        <f t="shared" si="107"/>
        <v>6.6987451053329879E-3</v>
      </c>
      <c r="S208" s="6">
        <f t="shared" si="108"/>
        <v>6.6987451053329879E-3</v>
      </c>
      <c r="T208" s="7">
        <f t="shared" si="109"/>
        <v>0</v>
      </c>
      <c r="U208" s="7">
        <f t="shared" si="110"/>
        <v>0.4120731904512675</v>
      </c>
      <c r="V208" s="7">
        <f t="shared" si="111"/>
        <v>1.0137754016765574</v>
      </c>
      <c r="W208" s="6">
        <f t="shared" si="112"/>
        <v>1.425848592127825</v>
      </c>
      <c r="X208" s="6">
        <v>4.6249999999999998E-3</v>
      </c>
      <c r="Y208" s="6">
        <v>1.401755882352125</v>
      </c>
      <c r="Z208" s="6">
        <f t="shared" si="113"/>
        <v>44.83773200719974</v>
      </c>
      <c r="AA208" s="6">
        <f t="shared" si="115"/>
        <v>44.83773200719974</v>
      </c>
      <c r="AB208" s="6">
        <f t="shared" si="114"/>
        <v>1.7187521792505551</v>
      </c>
    </row>
    <row r="209" spans="7:28">
      <c r="G209" s="6">
        <v>504855</v>
      </c>
      <c r="H209" s="6">
        <v>9046865</v>
      </c>
      <c r="I209" s="12">
        <f t="shared" si="100"/>
        <v>18093730</v>
      </c>
      <c r="J209" s="6">
        <v>3634238.471924</v>
      </c>
      <c r="K209" s="12">
        <f t="shared" si="101"/>
        <v>29073907.775392</v>
      </c>
      <c r="L209" s="6">
        <f t="shared" si="102"/>
        <v>118.65948</v>
      </c>
      <c r="M209" s="6">
        <f t="shared" si="103"/>
        <v>5242880</v>
      </c>
      <c r="N209" s="13">
        <f t="shared" si="104"/>
        <v>0.62233567430224968</v>
      </c>
      <c r="O209" s="13"/>
      <c r="P209" s="7">
        <f t="shared" si="105"/>
        <v>0</v>
      </c>
      <c r="Q209" s="7">
        <f t="shared" si="106"/>
        <v>6.7201585679843075E-3</v>
      </c>
      <c r="R209" s="6">
        <f t="shared" si="107"/>
        <v>6.7201585679843075E-3</v>
      </c>
      <c r="S209" s="6">
        <f t="shared" si="108"/>
        <v>6.7201585679843075E-3</v>
      </c>
      <c r="T209" s="7">
        <f t="shared" si="109"/>
        <v>0</v>
      </c>
      <c r="U209" s="7">
        <f t="shared" si="110"/>
        <v>0.41339043923959862</v>
      </c>
      <c r="V209" s="7">
        <f t="shared" si="111"/>
        <v>1.0085147293219117</v>
      </c>
      <c r="W209" s="6">
        <f t="shared" si="112"/>
        <v>1.4219051685615103</v>
      </c>
      <c r="X209" s="6">
        <v>4.6010000000000001E-3</v>
      </c>
      <c r="Y209" s="6">
        <v>1.393426382350776</v>
      </c>
      <c r="Z209" s="6">
        <f t="shared" si="113"/>
        <v>46.05865177101299</v>
      </c>
      <c r="AA209" s="6">
        <f t="shared" si="115"/>
        <v>46.05865177101299</v>
      </c>
      <c r="AB209" s="6">
        <f t="shared" si="114"/>
        <v>2.043795536775272</v>
      </c>
    </row>
    <row r="210" spans="7:28">
      <c r="G210" s="6">
        <v>504855</v>
      </c>
      <c r="H210" s="6">
        <v>9046865</v>
      </c>
      <c r="I210" s="12">
        <f t="shared" si="100"/>
        <v>18093730</v>
      </c>
      <c r="J210" s="6">
        <v>3635232.4228520002</v>
      </c>
      <c r="K210" s="12">
        <f t="shared" si="101"/>
        <v>29081859.382816002</v>
      </c>
      <c r="L210" s="6">
        <f t="shared" si="102"/>
        <v>118.65948</v>
      </c>
      <c r="M210" s="6">
        <f t="shared" si="103"/>
        <v>5242880</v>
      </c>
      <c r="N210" s="13">
        <f t="shared" si="104"/>
        <v>0.62216551430997191</v>
      </c>
      <c r="O210" s="13"/>
      <c r="P210" s="7">
        <f t="shared" si="105"/>
        <v>0</v>
      </c>
      <c r="Q210" s="7">
        <f t="shared" si="106"/>
        <v>6.7219965067702621E-3</v>
      </c>
      <c r="R210" s="6">
        <f t="shared" si="107"/>
        <v>6.7219965067702621E-3</v>
      </c>
      <c r="S210" s="6">
        <f t="shared" si="108"/>
        <v>6.7219965067702621E-3</v>
      </c>
      <c r="T210" s="7">
        <f t="shared" si="109"/>
        <v>0</v>
      </c>
      <c r="U210" s="7">
        <f t="shared" si="110"/>
        <v>0.41350350001254538</v>
      </c>
      <c r="V210" s="7">
        <f t="shared" si="111"/>
        <v>1.0080763399590245</v>
      </c>
      <c r="W210" s="6">
        <f t="shared" si="112"/>
        <v>1.4215798399715698</v>
      </c>
      <c r="X210" s="6">
        <v>4.5989999999999998E-3</v>
      </c>
      <c r="Y210" s="6">
        <v>1.3924419352927648</v>
      </c>
      <c r="Z210" s="6">
        <f t="shared" si="113"/>
        <v>46.162133219618667</v>
      </c>
      <c r="AA210" s="6">
        <f t="shared" si="115"/>
        <v>46.162133219618667</v>
      </c>
      <c r="AB210" s="6">
        <f t="shared" si="114"/>
        <v>2.0925759229363217</v>
      </c>
    </row>
    <row r="211" spans="7:28">
      <c r="G211" s="6">
        <v>504855</v>
      </c>
      <c r="H211" s="6">
        <v>9046865</v>
      </c>
      <c r="I211" s="12">
        <f t="shared" si="100"/>
        <v>18093730</v>
      </c>
      <c r="J211" s="6">
        <v>3635627.1918950002</v>
      </c>
      <c r="K211" s="12">
        <f t="shared" si="101"/>
        <v>29085017.535160001</v>
      </c>
      <c r="L211" s="6">
        <f t="shared" si="102"/>
        <v>118.65948</v>
      </c>
      <c r="M211" s="6">
        <f t="shared" si="103"/>
        <v>5242880</v>
      </c>
      <c r="N211" s="13">
        <f t="shared" si="104"/>
        <v>0.62209795741491425</v>
      </c>
      <c r="O211" s="13"/>
      <c r="P211" s="7">
        <f t="shared" si="105"/>
        <v>0</v>
      </c>
      <c r="Q211" s="7">
        <f t="shared" si="106"/>
        <v>6.722726483789433E-3</v>
      </c>
      <c r="R211" s="6">
        <f t="shared" si="107"/>
        <v>6.722726483789433E-3</v>
      </c>
      <c r="S211" s="6">
        <f t="shared" si="108"/>
        <v>6.722726483789433E-3</v>
      </c>
      <c r="T211" s="7">
        <f t="shared" si="109"/>
        <v>0</v>
      </c>
      <c r="U211" s="7">
        <f t="shared" si="110"/>
        <v>0.4135484045363802</v>
      </c>
      <c r="V211" s="7">
        <f t="shared" si="111"/>
        <v>1.0144329857208882</v>
      </c>
      <c r="W211" s="6">
        <f t="shared" si="112"/>
        <v>1.4279813902572684</v>
      </c>
      <c r="X211" s="6">
        <v>4.6280000000000002E-3</v>
      </c>
      <c r="Y211" s="6">
        <v>1.4066397647077882</v>
      </c>
      <c r="Z211" s="6">
        <f t="shared" si="113"/>
        <v>45.262024282399153</v>
      </c>
      <c r="AA211" s="6">
        <f t="shared" si="115"/>
        <v>45.262024282399153</v>
      </c>
      <c r="AB211" s="6">
        <f t="shared" si="114"/>
        <v>1.5172061877486966</v>
      </c>
    </row>
    <row r="212" spans="7:28">
      <c r="G212" s="6">
        <v>504855</v>
      </c>
      <c r="H212" s="6">
        <v>9046865</v>
      </c>
      <c r="I212" s="12">
        <f t="shared" si="100"/>
        <v>18093730</v>
      </c>
      <c r="J212" s="6">
        <v>3635561.9770510001</v>
      </c>
      <c r="K212" s="12">
        <f t="shared" si="101"/>
        <v>29084495.816408001</v>
      </c>
      <c r="L212" s="6">
        <f t="shared" si="102"/>
        <v>118.65948</v>
      </c>
      <c r="M212" s="6">
        <f t="shared" si="103"/>
        <v>5242880</v>
      </c>
      <c r="N212" s="13">
        <f t="shared" si="104"/>
        <v>0.62210911663087631</v>
      </c>
      <c r="O212" s="13"/>
      <c r="P212" s="7">
        <f t="shared" si="105"/>
        <v>0</v>
      </c>
      <c r="Q212" s="7">
        <f t="shared" si="106"/>
        <v>6.7226058934385102E-3</v>
      </c>
      <c r="R212" s="6">
        <f t="shared" si="107"/>
        <v>6.7226058934385102E-3</v>
      </c>
      <c r="S212" s="6">
        <f t="shared" si="108"/>
        <v>6.7226058934385102E-3</v>
      </c>
      <c r="T212" s="7">
        <f t="shared" si="109"/>
        <v>0</v>
      </c>
      <c r="U212" s="7">
        <f t="shared" si="110"/>
        <v>0.41354098642300807</v>
      </c>
      <c r="V212" s="7">
        <f t="shared" si="111"/>
        <v>1.0085147293219117</v>
      </c>
      <c r="W212" s="6">
        <f t="shared" si="112"/>
        <v>1.4220557157449196</v>
      </c>
      <c r="X212" s="6">
        <v>4.6010000000000001E-3</v>
      </c>
      <c r="Y212" s="6">
        <v>1.4004361411753881</v>
      </c>
      <c r="Z212" s="6">
        <f t="shared" si="113"/>
        <v>46.111842934981745</v>
      </c>
      <c r="AA212" s="6">
        <f t="shared" si="115"/>
        <v>46.111842934981745</v>
      </c>
      <c r="AB212" s="6">
        <f t="shared" si="114"/>
        <v>1.5437743952670504</v>
      </c>
    </row>
    <row r="213" spans="7:28">
      <c r="G213" s="6">
        <v>504855</v>
      </c>
      <c r="H213" s="6">
        <v>9046865</v>
      </c>
      <c r="I213" s="12">
        <f t="shared" si="100"/>
        <v>18093730</v>
      </c>
      <c r="J213" s="6">
        <v>3635378.140869</v>
      </c>
      <c r="K213" s="12">
        <f t="shared" si="101"/>
        <v>29083025.126952</v>
      </c>
      <c r="L213" s="6">
        <f t="shared" si="102"/>
        <v>118.65948</v>
      </c>
      <c r="M213" s="6">
        <f t="shared" si="103"/>
        <v>5242880</v>
      </c>
      <c r="N213" s="13">
        <f t="shared" si="104"/>
        <v>0.62214057585199645</v>
      </c>
      <c r="O213" s="13"/>
      <c r="P213" s="7">
        <f t="shared" si="105"/>
        <v>0</v>
      </c>
      <c r="Q213" s="7">
        <f t="shared" si="106"/>
        <v>6.722265957492337E-3</v>
      </c>
      <c r="R213" s="6">
        <f t="shared" si="107"/>
        <v>6.722265957492337E-3</v>
      </c>
      <c r="S213" s="6">
        <f t="shared" si="108"/>
        <v>6.722265957492337E-3</v>
      </c>
      <c r="T213" s="7">
        <f t="shared" si="109"/>
        <v>0</v>
      </c>
      <c r="U213" s="7">
        <f t="shared" si="110"/>
        <v>0.41352007526909995</v>
      </c>
      <c r="V213" s="7">
        <f t="shared" si="111"/>
        <v>1.0115834548621219</v>
      </c>
      <c r="W213" s="6">
        <f t="shared" si="112"/>
        <v>1.4251035301312218</v>
      </c>
      <c r="X213" s="6">
        <v>4.6150000000000002E-3</v>
      </c>
      <c r="Y213" s="6">
        <v>1.400978264704525</v>
      </c>
      <c r="Z213" s="6">
        <f t="shared" si="113"/>
        <v>45.661234181849117</v>
      </c>
      <c r="AA213" s="6">
        <f t="shared" si="115"/>
        <v>45.661234181849117</v>
      </c>
      <c r="AB213" s="6">
        <f t="shared" si="114"/>
        <v>1.7220299582438536</v>
      </c>
    </row>
    <row r="214" spans="7:28">
      <c r="G214" s="6">
        <v>504855</v>
      </c>
      <c r="H214" s="6">
        <v>9046865</v>
      </c>
      <c r="I214" s="12">
        <f t="shared" si="100"/>
        <v>18093730</v>
      </c>
      <c r="J214" s="6">
        <v>3636247.2927250001</v>
      </c>
      <c r="K214" s="12">
        <f t="shared" si="101"/>
        <v>29089978.341800001</v>
      </c>
      <c r="L214" s="6">
        <f t="shared" si="102"/>
        <v>118.65948</v>
      </c>
      <c r="M214" s="6">
        <f t="shared" si="103"/>
        <v>5242880</v>
      </c>
      <c r="N214" s="13">
        <f t="shared" si="104"/>
        <v>0.62199186906924364</v>
      </c>
      <c r="O214" s="13"/>
      <c r="P214" s="7">
        <f t="shared" si="105"/>
        <v>0</v>
      </c>
      <c r="Q214" s="7">
        <f t="shared" si="106"/>
        <v>6.7238731272851564E-3</v>
      </c>
      <c r="R214" s="6">
        <f t="shared" si="107"/>
        <v>6.7238731272851564E-3</v>
      </c>
      <c r="S214" s="6">
        <f t="shared" si="108"/>
        <v>6.7238731272851564E-3</v>
      </c>
      <c r="T214" s="7">
        <f t="shared" si="109"/>
        <v>0</v>
      </c>
      <c r="U214" s="7">
        <f t="shared" si="110"/>
        <v>0.41361894029138552</v>
      </c>
      <c r="V214" s="7">
        <f t="shared" si="111"/>
        <v>1.0135562069951138</v>
      </c>
      <c r="W214" s="6">
        <f t="shared" si="112"/>
        <v>1.4271751472864993</v>
      </c>
      <c r="X214" s="6">
        <v>4.6239999999999996E-3</v>
      </c>
      <c r="Y214" s="6">
        <v>1.4056959999999998</v>
      </c>
      <c r="Z214" s="6">
        <f t="shared" si="113"/>
        <v>45.412481126409105</v>
      </c>
      <c r="AA214" s="6">
        <f t="shared" si="115"/>
        <v>45.412481126409105</v>
      </c>
      <c r="AB214" s="6">
        <f t="shared" si="114"/>
        <v>1.5280079965013396</v>
      </c>
    </row>
    <row r="215" spans="7:28">
      <c r="G215" s="6">
        <v>504855</v>
      </c>
      <c r="H215" s="6">
        <v>9046865</v>
      </c>
      <c r="I215" s="12">
        <f t="shared" si="100"/>
        <v>18093730</v>
      </c>
      <c r="J215" s="6">
        <v>3634713.827393</v>
      </c>
      <c r="K215" s="12">
        <f t="shared" si="101"/>
        <v>29077710.619144</v>
      </c>
      <c r="L215" s="6">
        <f t="shared" si="102"/>
        <v>118.65948</v>
      </c>
      <c r="M215" s="6">
        <f t="shared" si="103"/>
        <v>5242880</v>
      </c>
      <c r="N215" s="13">
        <f t="shared" si="104"/>
        <v>0.62225428394240789</v>
      </c>
      <c r="O215" s="13"/>
      <c r="P215" s="7">
        <f t="shared" si="105"/>
        <v>0</v>
      </c>
      <c r="Q215" s="7">
        <f t="shared" si="106"/>
        <v>6.7210375593197737E-3</v>
      </c>
      <c r="R215" s="6">
        <f t="shared" si="107"/>
        <v>6.7210375593197737E-3</v>
      </c>
      <c r="S215" s="6">
        <f t="shared" si="108"/>
        <v>6.7210375593197737E-3</v>
      </c>
      <c r="T215" s="7">
        <f t="shared" si="109"/>
        <v>0</v>
      </c>
      <c r="U215" s="7">
        <f t="shared" si="110"/>
        <v>0.41344451037654872</v>
      </c>
      <c r="V215" s="7">
        <f t="shared" si="111"/>
        <v>1.0194744633940906</v>
      </c>
      <c r="W215" s="6">
        <f t="shared" si="112"/>
        <v>1.4329189737706394</v>
      </c>
      <c r="X215" s="6">
        <v>4.6509999999999998E-3</v>
      </c>
      <c r="Y215" s="6">
        <v>1.409909611766621</v>
      </c>
      <c r="Z215" s="6">
        <f t="shared" si="113"/>
        <v>44.507365283160048</v>
      </c>
      <c r="AA215" s="6">
        <f t="shared" si="115"/>
        <v>44.507365283160048</v>
      </c>
      <c r="AB215" s="6">
        <f t="shared" si="114"/>
        <v>1.6319742635974781</v>
      </c>
    </row>
    <row r="216" spans="7:28">
      <c r="G216" s="6">
        <v>504855</v>
      </c>
      <c r="H216" s="6">
        <v>9046865</v>
      </c>
      <c r="I216" s="12">
        <f t="shared" si="100"/>
        <v>18093730</v>
      </c>
      <c r="J216" s="6">
        <v>3635067.1350099999</v>
      </c>
      <c r="K216" s="12">
        <f t="shared" si="101"/>
        <v>29080537.080079999</v>
      </c>
      <c r="L216" s="6">
        <f t="shared" si="102"/>
        <v>118.65948</v>
      </c>
      <c r="M216" s="6">
        <f t="shared" si="103"/>
        <v>5242880</v>
      </c>
      <c r="N216" s="13">
        <f t="shared" si="104"/>
        <v>0.62219380440514982</v>
      </c>
      <c r="O216" s="13"/>
      <c r="P216" s="7">
        <f t="shared" si="105"/>
        <v>0</v>
      </c>
      <c r="Q216" s="7">
        <f t="shared" si="106"/>
        <v>6.7216908690097841E-3</v>
      </c>
      <c r="R216" s="6">
        <f t="shared" si="107"/>
        <v>6.7216908690097841E-3</v>
      </c>
      <c r="S216" s="6">
        <f t="shared" si="108"/>
        <v>6.7216908690097841E-3</v>
      </c>
      <c r="T216" s="7">
        <f t="shared" si="109"/>
        <v>0</v>
      </c>
      <c r="U216" s="7">
        <f t="shared" si="110"/>
        <v>0.41348469871094301</v>
      </c>
      <c r="V216" s="7">
        <f t="shared" si="111"/>
        <v>1.0089531186847989</v>
      </c>
      <c r="W216" s="6">
        <f t="shared" si="112"/>
        <v>1.4224378173957419</v>
      </c>
      <c r="X216" s="6">
        <v>4.6030000000000003E-3</v>
      </c>
      <c r="Y216" s="6">
        <v>1.3921485812500003</v>
      </c>
      <c r="Z216" s="6">
        <f t="shared" si="113"/>
        <v>46.028478579400037</v>
      </c>
      <c r="AA216" s="6">
        <f t="shared" si="115"/>
        <v>46.028478579400037</v>
      </c>
      <c r="AB216" s="6">
        <f t="shared" si="114"/>
        <v>2.1757186376288331</v>
      </c>
    </row>
    <row r="217" spans="7:28">
      <c r="G217" s="6">
        <v>504855</v>
      </c>
      <c r="H217" s="6">
        <v>9046865</v>
      </c>
      <c r="I217" s="12">
        <f t="shared" si="100"/>
        <v>18093730</v>
      </c>
      <c r="J217" s="6">
        <v>3635965.280762</v>
      </c>
      <c r="K217" s="12">
        <f t="shared" si="101"/>
        <v>29087722.246096</v>
      </c>
      <c r="L217" s="6">
        <f t="shared" si="102"/>
        <v>118.65948</v>
      </c>
      <c r="M217" s="6">
        <f t="shared" si="103"/>
        <v>5242880</v>
      </c>
      <c r="N217" s="13">
        <f t="shared" si="104"/>
        <v>0.62204011186982666</v>
      </c>
      <c r="O217" s="13"/>
      <c r="P217" s="7">
        <f t="shared" si="105"/>
        <v>0</v>
      </c>
      <c r="Q217" s="7">
        <f t="shared" si="106"/>
        <v>6.723351652119432E-3</v>
      </c>
      <c r="R217" s="6">
        <f t="shared" si="107"/>
        <v>6.723351652119432E-3</v>
      </c>
      <c r="S217" s="6">
        <f t="shared" si="108"/>
        <v>6.723351652119432E-3</v>
      </c>
      <c r="T217" s="7">
        <f t="shared" si="109"/>
        <v>0</v>
      </c>
      <c r="U217" s="7">
        <f t="shared" si="110"/>
        <v>0.41358686175549525</v>
      </c>
      <c r="V217" s="7">
        <f t="shared" si="111"/>
        <v>1.0172825165796548</v>
      </c>
      <c r="W217" s="6">
        <f t="shared" si="112"/>
        <v>1.43086937833515</v>
      </c>
      <c r="X217" s="6">
        <v>4.6410000000000002E-3</v>
      </c>
      <c r="Y217" s="6">
        <v>1.4059500000019112</v>
      </c>
      <c r="Z217" s="6">
        <f t="shared" si="113"/>
        <v>44.868598408089461</v>
      </c>
      <c r="AA217" s="6">
        <f t="shared" si="115"/>
        <v>44.868598408089461</v>
      </c>
      <c r="AB217" s="6">
        <f t="shared" si="114"/>
        <v>1.7724227983360006</v>
      </c>
    </row>
    <row r="218" spans="7:28">
      <c r="G218" s="6">
        <v>1270432</v>
      </c>
      <c r="H218" s="6">
        <v>8814880</v>
      </c>
      <c r="I218" s="12">
        <f t="shared" si="100"/>
        <v>17629760</v>
      </c>
      <c r="J218" s="6">
        <v>2281565.109619</v>
      </c>
      <c r="K218" s="12">
        <f t="shared" si="101"/>
        <v>18252520.876952</v>
      </c>
      <c r="L218" s="6">
        <f t="shared" si="102"/>
        <v>131.18719999999999</v>
      </c>
      <c r="M218" s="6">
        <f t="shared" si="103"/>
        <v>5242880</v>
      </c>
      <c r="N218" s="13">
        <f t="shared" si="104"/>
        <v>0.96588082922078022</v>
      </c>
      <c r="O218" s="13"/>
      <c r="P218" s="7">
        <f t="shared" si="105"/>
        <v>0</v>
      </c>
      <c r="Q218" s="7">
        <f t="shared" si="106"/>
        <v>4.2188974219138191E-3</v>
      </c>
      <c r="R218" s="6">
        <f t="shared" si="107"/>
        <v>4.2188974219138191E-3</v>
      </c>
      <c r="S218" s="6">
        <f t="shared" si="108"/>
        <v>4.2188974219138191E-3</v>
      </c>
      <c r="T218" s="7">
        <f t="shared" si="109"/>
        <v>0</v>
      </c>
      <c r="U218" s="7">
        <f t="shared" si="110"/>
        <v>0.2595254026684205</v>
      </c>
      <c r="V218" s="7">
        <f t="shared" si="111"/>
        <v>0.67205089330601631</v>
      </c>
      <c r="W218" s="6">
        <f t="shared" si="112"/>
        <v>0.93157629597443681</v>
      </c>
      <c r="X218" s="6">
        <v>3.0660000000000001E-3</v>
      </c>
      <c r="Y218" s="6">
        <v>0.95330301818098206</v>
      </c>
      <c r="Z218" s="6">
        <f t="shared" si="113"/>
        <v>37.602655639720119</v>
      </c>
      <c r="AA218" s="6">
        <f t="shared" si="115"/>
        <v>37.602655639720119</v>
      </c>
      <c r="AB218" s="6">
        <f t="shared" si="114"/>
        <v>2.279099278212974</v>
      </c>
    </row>
    <row r="219" spans="7:28">
      <c r="G219" s="6">
        <v>1270432</v>
      </c>
      <c r="H219" s="6">
        <v>8814880</v>
      </c>
      <c r="I219" s="12">
        <f t="shared" si="100"/>
        <v>17629760</v>
      </c>
      <c r="J219" s="6">
        <v>2279063.250244</v>
      </c>
      <c r="K219" s="12">
        <f t="shared" si="101"/>
        <v>18232506.001952</v>
      </c>
      <c r="L219" s="6">
        <f t="shared" si="102"/>
        <v>131.18719999999999</v>
      </c>
      <c r="M219" s="6">
        <f t="shared" si="103"/>
        <v>5242880</v>
      </c>
      <c r="N219" s="13">
        <f t="shared" si="104"/>
        <v>0.9669411323990531</v>
      </c>
      <c r="O219" s="13"/>
      <c r="P219" s="7">
        <f t="shared" si="105"/>
        <v>0</v>
      </c>
      <c r="Q219" s="7">
        <f t="shared" si="106"/>
        <v>4.2142711730188478E-3</v>
      </c>
      <c r="R219" s="6">
        <f t="shared" si="107"/>
        <v>4.2142711730188478E-3</v>
      </c>
      <c r="S219" s="6">
        <f t="shared" si="108"/>
        <v>4.2142711730188478E-3</v>
      </c>
      <c r="T219" s="7">
        <f t="shared" si="109"/>
        <v>0</v>
      </c>
      <c r="U219" s="7">
        <f t="shared" si="110"/>
        <v>0.25924081904686214</v>
      </c>
      <c r="V219" s="7">
        <f t="shared" si="111"/>
        <v>0.67139330926168561</v>
      </c>
      <c r="W219" s="6">
        <f t="shared" si="112"/>
        <v>0.93063412830854775</v>
      </c>
      <c r="X219" s="6">
        <v>3.0630000000000002E-3</v>
      </c>
      <c r="Y219" s="6">
        <v>0.95743254</v>
      </c>
      <c r="Z219" s="6">
        <f t="shared" si="113"/>
        <v>37.586391544853008</v>
      </c>
      <c r="AA219" s="6">
        <f t="shared" si="115"/>
        <v>37.586391544853008</v>
      </c>
      <c r="AB219" s="6">
        <f t="shared" si="114"/>
        <v>2.7989869334765092</v>
      </c>
    </row>
    <row r="220" spans="7:28">
      <c r="G220" s="6">
        <v>415863</v>
      </c>
      <c r="H220" s="6">
        <v>10328399</v>
      </c>
      <c r="I220" s="12">
        <f t="shared" si="100"/>
        <v>20656798</v>
      </c>
      <c r="J220" s="6">
        <v>4222652.8027339997</v>
      </c>
      <c r="K220" s="12">
        <f t="shared" si="101"/>
        <v>33781222.421871997</v>
      </c>
      <c r="L220" s="6">
        <f t="shared" si="102"/>
        <v>132.258048</v>
      </c>
      <c r="M220" s="6">
        <f t="shared" si="103"/>
        <v>5242880</v>
      </c>
      <c r="N220" s="13">
        <f t="shared" si="104"/>
        <v>0.61148758153362581</v>
      </c>
      <c r="O220" s="13"/>
      <c r="P220" s="7">
        <f t="shared" si="105"/>
        <v>0</v>
      </c>
      <c r="Q220" s="7">
        <f t="shared" si="106"/>
        <v>7.808209788966557E-3</v>
      </c>
      <c r="R220" s="6">
        <f t="shared" si="107"/>
        <v>7.808209788966557E-3</v>
      </c>
      <c r="S220" s="6">
        <f t="shared" si="108"/>
        <v>7.808209788966557E-3</v>
      </c>
      <c r="T220" s="7">
        <f t="shared" si="109"/>
        <v>0</v>
      </c>
      <c r="U220" s="7">
        <f t="shared" si="110"/>
        <v>0.48032189146751036</v>
      </c>
      <c r="V220" s="7">
        <f t="shared" si="111"/>
        <v>1.202940411762367</v>
      </c>
      <c r="W220" s="6">
        <f t="shared" si="112"/>
        <v>1.6832623032298772</v>
      </c>
      <c r="X220" s="6">
        <v>5.4879999999999998E-3</v>
      </c>
      <c r="Y220" s="6">
        <v>1.6399973333315039</v>
      </c>
      <c r="Z220" s="6">
        <f t="shared" si="113"/>
        <v>42.277875163384785</v>
      </c>
      <c r="AA220" s="6">
        <f t="shared" si="115"/>
        <v>42.277875163384785</v>
      </c>
      <c r="AB220" s="6">
        <f t="shared" si="114"/>
        <v>2.6381122102488148</v>
      </c>
    </row>
    <row r="221" spans="7:28">
      <c r="G221" s="6">
        <v>820878</v>
      </c>
      <c r="H221" s="6">
        <v>9837214</v>
      </c>
      <c r="I221" s="12">
        <f t="shared" si="100"/>
        <v>19674428</v>
      </c>
      <c r="J221" s="6">
        <v>1995896.0214839999</v>
      </c>
      <c r="K221" s="12">
        <f t="shared" si="101"/>
        <v>15967168.171871999</v>
      </c>
      <c r="L221" s="6">
        <f t="shared" si="102"/>
        <v>134.46412799999999</v>
      </c>
      <c r="M221" s="6">
        <f t="shared" si="103"/>
        <v>5242880</v>
      </c>
      <c r="N221" s="13">
        <f t="shared" si="104"/>
        <v>1.2321801704737327</v>
      </c>
      <c r="O221" s="13"/>
      <c r="P221" s="7">
        <f t="shared" si="105"/>
        <v>0</v>
      </c>
      <c r="Q221" s="7">
        <f t="shared" si="106"/>
        <v>3.690659777337249E-3</v>
      </c>
      <c r="R221" s="6">
        <f t="shared" si="107"/>
        <v>3.690659777337249E-3</v>
      </c>
      <c r="S221" s="6">
        <f t="shared" si="108"/>
        <v>3.690659777337249E-3</v>
      </c>
      <c r="T221" s="7">
        <f t="shared" si="109"/>
        <v>0</v>
      </c>
      <c r="U221" s="7">
        <f t="shared" si="110"/>
        <v>0.22703087300735955</v>
      </c>
      <c r="V221" s="7">
        <f t="shared" si="111"/>
        <v>4.7666075426720909</v>
      </c>
      <c r="W221" s="6">
        <f t="shared" si="112"/>
        <v>4.9936384156794507</v>
      </c>
      <c r="X221" s="6">
        <v>2.1746000000000001E-2</v>
      </c>
      <c r="Y221" s="6">
        <v>4.9426483399999999</v>
      </c>
      <c r="Z221" s="6">
        <f t="shared" si="113"/>
        <v>83.028328072577722</v>
      </c>
      <c r="AA221" s="6">
        <f t="shared" si="115"/>
        <v>83.028328072577722</v>
      </c>
      <c r="AB221" s="6">
        <f t="shared" si="114"/>
        <v>1.0316347061715259</v>
      </c>
    </row>
    <row r="222" spans="7:28">
      <c r="G222" s="6">
        <v>914898</v>
      </c>
      <c r="H222" s="6">
        <v>9702186</v>
      </c>
      <c r="I222" s="12">
        <f t="shared" si="100"/>
        <v>19404372</v>
      </c>
      <c r="J222" s="6">
        <v>4013523.9799799998</v>
      </c>
      <c r="K222" s="12">
        <f t="shared" si="101"/>
        <v>32108191.839839999</v>
      </c>
      <c r="L222" s="6">
        <f t="shared" si="102"/>
        <v>134.72419199999999</v>
      </c>
      <c r="M222" s="6">
        <f t="shared" si="103"/>
        <v>5242880</v>
      </c>
      <c r="N222" s="13">
        <f t="shared" si="104"/>
        <v>0.60434334318144201</v>
      </c>
      <c r="O222" s="13"/>
      <c r="P222" s="7">
        <f t="shared" si="105"/>
        <v>0</v>
      </c>
      <c r="Q222" s="7">
        <f t="shared" si="106"/>
        <v>7.4215046068768576E-3</v>
      </c>
      <c r="R222" s="6">
        <f t="shared" si="107"/>
        <v>7.4215046068768576E-3</v>
      </c>
      <c r="S222" s="6">
        <f t="shared" si="108"/>
        <v>7.4215046068768576E-3</v>
      </c>
      <c r="T222" s="7">
        <f t="shared" si="109"/>
        <v>0</v>
      </c>
      <c r="U222" s="7">
        <f t="shared" si="110"/>
        <v>0.45653372881285448</v>
      </c>
      <c r="V222" s="7">
        <f t="shared" si="111"/>
        <v>1.1224959636725731</v>
      </c>
      <c r="W222" s="6">
        <f t="shared" si="112"/>
        <v>1.5790296924854275</v>
      </c>
      <c r="X222" s="6">
        <v>5.1209999999999997E-3</v>
      </c>
      <c r="Y222" s="6">
        <v>1.563042999998862</v>
      </c>
      <c r="Z222" s="6">
        <f t="shared" si="113"/>
        <v>44.922956588105016</v>
      </c>
      <c r="AA222" s="6">
        <f t="shared" si="115"/>
        <v>44.922956588105016</v>
      </c>
      <c r="AB222" s="6">
        <f t="shared" si="114"/>
        <v>1.0227928781599176</v>
      </c>
    </row>
    <row r="223" spans="7:28">
      <c r="G223" s="6">
        <v>181343</v>
      </c>
      <c r="H223" s="6">
        <v>11063545</v>
      </c>
      <c r="I223" s="12">
        <f t="shared" ref="I223:I286" si="116">2*H223</f>
        <v>22127090</v>
      </c>
      <c r="J223" s="6">
        <v>2274086.7304690001</v>
      </c>
      <c r="K223" s="12">
        <f t="shared" ref="K223:K286" si="117">J223*8</f>
        <v>18192693.843752</v>
      </c>
      <c r="L223" s="6">
        <f t="shared" ref="L223:L286" si="118">((H223+2*G223)*8+(G223+H223)*4)/1000000</f>
        <v>136.38939999999999</v>
      </c>
      <c r="M223" s="6">
        <f t="shared" ref="M223:M286" si="119">40*2^20/8</f>
        <v>5242880</v>
      </c>
      <c r="N223" s="13">
        <f t="shared" ref="N223:N286" si="120">I223/K223</f>
        <v>1.2162624287551129</v>
      </c>
      <c r="O223" s="13"/>
      <c r="P223" s="7">
        <f t="shared" ref="P223:P286" si="121">$B$31*I223</f>
        <v>0</v>
      </c>
      <c r="Q223" s="7">
        <f t="shared" ref="Q223:Q286" si="122">$C$31*K223</f>
        <v>4.2050689695137481E-3</v>
      </c>
      <c r="R223" s="6">
        <f t="shared" ref="R223:R286" si="123">P223+Q223</f>
        <v>4.2050689695137481E-3</v>
      </c>
      <c r="S223" s="6">
        <f t="shared" ref="S223:S286" si="124">MAX(P223,Q223)</f>
        <v>4.2050689695137481E-3</v>
      </c>
      <c r="T223" s="7">
        <f t="shared" ref="T223:T286" si="125">$D$31*I223</f>
        <v>0</v>
      </c>
      <c r="U223" s="7">
        <f t="shared" ref="U223:U286" si="126">$E$31*K223</f>
        <v>0.25867474565581616</v>
      </c>
      <c r="V223" s="7">
        <f t="shared" ref="V223:V286" si="127">X223*$F$31</f>
        <v>0.63434940809772056</v>
      </c>
      <c r="W223" s="6">
        <f t="shared" ref="W223:W286" si="128">SUM(T223:V223)</f>
        <v>0.89302415375353672</v>
      </c>
      <c r="X223" s="6">
        <v>2.8939999999999999E-3</v>
      </c>
      <c r="Y223" s="6">
        <v>0.87028368</v>
      </c>
      <c r="Z223" s="6">
        <f t="shared" ref="Z223:Z286" si="129">ABS(S223-X223)/ABS(X223)*100</f>
        <v>45.303005166335467</v>
      </c>
      <c r="AA223" s="6">
        <f t="shared" si="115"/>
        <v>45.303005166335467</v>
      </c>
      <c r="AB223" s="6">
        <f t="shared" ref="AB223:AB286" si="130">ABS(W223-Y223)/ABS(Y223)*100</f>
        <v>2.6129955411247874</v>
      </c>
    </row>
    <row r="224" spans="7:28">
      <c r="G224" s="6">
        <v>2063494</v>
      </c>
      <c r="H224" s="6">
        <v>8130343</v>
      </c>
      <c r="I224" s="12">
        <f t="shared" si="116"/>
        <v>16260686</v>
      </c>
      <c r="J224" s="6">
        <v>3853114.0849609999</v>
      </c>
      <c r="K224" s="12">
        <f t="shared" si="117"/>
        <v>30824912.679687999</v>
      </c>
      <c r="L224" s="6">
        <f t="shared" si="118"/>
        <v>138.83399600000001</v>
      </c>
      <c r="M224" s="6">
        <f t="shared" si="119"/>
        <v>5242880</v>
      </c>
      <c r="N224" s="13">
        <f t="shared" si="120"/>
        <v>0.52751766627760599</v>
      </c>
      <c r="O224" s="13"/>
      <c r="P224" s="7">
        <f t="shared" si="121"/>
        <v>0</v>
      </c>
      <c r="Q224" s="7">
        <f t="shared" si="122"/>
        <v>7.1248867765585557E-3</v>
      </c>
      <c r="R224" s="6">
        <f t="shared" si="123"/>
        <v>7.1248867765585557E-3</v>
      </c>
      <c r="S224" s="6">
        <f t="shared" si="124"/>
        <v>7.1248867765585557E-3</v>
      </c>
      <c r="T224" s="7">
        <f t="shared" si="125"/>
        <v>0</v>
      </c>
      <c r="U224" s="7">
        <f t="shared" si="126"/>
        <v>0.43828728805984135</v>
      </c>
      <c r="V224" s="7">
        <f t="shared" si="127"/>
        <v>1.8767448625199321</v>
      </c>
      <c r="W224" s="6">
        <f t="shared" si="128"/>
        <v>2.3150321505797735</v>
      </c>
      <c r="X224" s="6">
        <v>8.5620000000000002E-3</v>
      </c>
      <c r="Y224" s="6">
        <v>2.345880975</v>
      </c>
      <c r="Z224" s="6">
        <f t="shared" si="129"/>
        <v>16.784784202773235</v>
      </c>
      <c r="AA224" s="6">
        <f t="shared" ref="AA224:AA287" si="131">ABS(R224-X224)/ABS(X224)*100</f>
        <v>16.784784202773235</v>
      </c>
      <c r="AB224" s="6">
        <f t="shared" si="130"/>
        <v>1.3150208705804656</v>
      </c>
    </row>
    <row r="225" spans="7:28">
      <c r="G225" s="6">
        <v>589446</v>
      </c>
      <c r="H225" s="6">
        <v>11174185</v>
      </c>
      <c r="I225" s="12">
        <f t="shared" si="116"/>
        <v>22348370</v>
      </c>
      <c r="J225" s="6">
        <v>4587775.4472660003</v>
      </c>
      <c r="K225" s="12">
        <f t="shared" si="117"/>
        <v>36702203.578128003</v>
      </c>
      <c r="L225" s="6">
        <f t="shared" si="118"/>
        <v>145.87914000000001</v>
      </c>
      <c r="M225" s="6">
        <f t="shared" si="119"/>
        <v>5242880</v>
      </c>
      <c r="N225" s="13">
        <f t="shared" si="120"/>
        <v>0.60891085060947392</v>
      </c>
      <c r="O225" s="13"/>
      <c r="P225" s="7">
        <f t="shared" si="121"/>
        <v>0</v>
      </c>
      <c r="Q225" s="7">
        <f t="shared" si="122"/>
        <v>8.4833669331585322E-3</v>
      </c>
      <c r="R225" s="6">
        <f t="shared" si="123"/>
        <v>8.4833669331585322E-3</v>
      </c>
      <c r="S225" s="6">
        <f t="shared" si="124"/>
        <v>8.4833669331585322E-3</v>
      </c>
      <c r="T225" s="7">
        <f t="shared" si="125"/>
        <v>0</v>
      </c>
      <c r="U225" s="7">
        <f t="shared" si="126"/>
        <v>0.52185417163169545</v>
      </c>
      <c r="V225" s="7">
        <f t="shared" si="127"/>
        <v>2.4810645992598821</v>
      </c>
      <c r="W225" s="6">
        <f t="shared" si="128"/>
        <v>3.0029187708915774</v>
      </c>
      <c r="X225" s="6">
        <v>1.1318999999999999E-2</v>
      </c>
      <c r="Y225" s="6">
        <v>2.9731617300000002</v>
      </c>
      <c r="Z225" s="6">
        <f t="shared" si="129"/>
        <v>25.051975146580681</v>
      </c>
      <c r="AA225" s="6">
        <f t="shared" si="131"/>
        <v>25.051975146580681</v>
      </c>
      <c r="AB225" s="6">
        <f t="shared" si="130"/>
        <v>1.0008551028798984</v>
      </c>
    </row>
    <row r="226" spans="7:28">
      <c r="G226" s="6">
        <v>22283</v>
      </c>
      <c r="H226" s="6">
        <v>12345963</v>
      </c>
      <c r="I226" s="12">
        <f t="shared" si="116"/>
        <v>24691926</v>
      </c>
      <c r="J226" s="6">
        <v>4811502.3681640001</v>
      </c>
      <c r="K226" s="12">
        <f t="shared" si="117"/>
        <v>38492018.945312001</v>
      </c>
      <c r="L226" s="6">
        <f t="shared" si="118"/>
        <v>148.597216</v>
      </c>
      <c r="M226" s="6">
        <f t="shared" si="119"/>
        <v>5242880</v>
      </c>
      <c r="N226" s="13">
        <f t="shared" si="120"/>
        <v>0.64148170650859726</v>
      </c>
      <c r="O226" s="13"/>
      <c r="P226" s="7">
        <f t="shared" si="121"/>
        <v>0</v>
      </c>
      <c r="Q226" s="7">
        <f t="shared" si="122"/>
        <v>8.8970658128485827E-3</v>
      </c>
      <c r="R226" s="6">
        <f t="shared" si="123"/>
        <v>8.8970658128485827E-3</v>
      </c>
      <c r="S226" s="6">
        <f t="shared" si="124"/>
        <v>8.8970658128485827E-3</v>
      </c>
      <c r="T226" s="7">
        <f t="shared" si="125"/>
        <v>0</v>
      </c>
      <c r="U226" s="7">
        <f t="shared" si="126"/>
        <v>0.54730285113202115</v>
      </c>
      <c r="V226" s="7">
        <f t="shared" si="127"/>
        <v>1.7038002588609475</v>
      </c>
      <c r="W226" s="6">
        <f t="shared" si="128"/>
        <v>2.2511031099929686</v>
      </c>
      <c r="X226" s="6">
        <v>7.7730000000000004E-3</v>
      </c>
      <c r="Y226" s="6">
        <v>2.2129731000000001</v>
      </c>
      <c r="Z226" s="6">
        <f t="shared" si="129"/>
        <v>14.46115801940798</v>
      </c>
      <c r="AA226" s="6">
        <f t="shared" si="131"/>
        <v>14.46115801940798</v>
      </c>
      <c r="AB226" s="6">
        <f t="shared" si="130"/>
        <v>1.7230218475302952</v>
      </c>
    </row>
    <row r="227" spans="7:28">
      <c r="G227" s="6">
        <v>1489752</v>
      </c>
      <c r="H227" s="6">
        <v>10319760</v>
      </c>
      <c r="I227" s="12">
        <f t="shared" si="116"/>
        <v>20639520</v>
      </c>
      <c r="J227" s="6">
        <v>2737644.4697270002</v>
      </c>
      <c r="K227" s="12">
        <f t="shared" si="117"/>
        <v>21901155.757816002</v>
      </c>
      <c r="L227" s="6">
        <f t="shared" si="118"/>
        <v>153.63216</v>
      </c>
      <c r="M227" s="6">
        <f t="shared" si="119"/>
        <v>5242880</v>
      </c>
      <c r="N227" s="13">
        <f t="shared" si="120"/>
        <v>0.94239410139961433</v>
      </c>
      <c r="O227" s="13"/>
      <c r="P227" s="7">
        <f t="shared" si="121"/>
        <v>0</v>
      </c>
      <c r="Q227" s="7">
        <f t="shared" si="122"/>
        <v>5.0622448365615913E-3</v>
      </c>
      <c r="R227" s="6">
        <f t="shared" si="123"/>
        <v>5.0622448365615913E-3</v>
      </c>
      <c r="S227" s="6">
        <f t="shared" si="124"/>
        <v>5.0622448365615913E-3</v>
      </c>
      <c r="T227" s="7">
        <f t="shared" si="125"/>
        <v>0</v>
      </c>
      <c r="U227" s="7">
        <f t="shared" si="126"/>
        <v>0.31140390443975502</v>
      </c>
      <c r="V227" s="7">
        <f t="shared" si="127"/>
        <v>0.78493615424946006</v>
      </c>
      <c r="W227" s="6">
        <f t="shared" si="128"/>
        <v>1.0963400586892151</v>
      </c>
      <c r="X227" s="6">
        <v>3.581E-3</v>
      </c>
      <c r="Y227" s="6">
        <v>1.1189729750000001</v>
      </c>
      <c r="Z227" s="6">
        <f t="shared" si="129"/>
        <v>41.363999903981885</v>
      </c>
      <c r="AA227" s="6">
        <f t="shared" si="131"/>
        <v>41.363999903981885</v>
      </c>
      <c r="AB227" s="6">
        <f t="shared" si="130"/>
        <v>2.022650842911109</v>
      </c>
    </row>
    <row r="228" spans="7:28">
      <c r="G228" s="6">
        <v>1465137</v>
      </c>
      <c r="H228" s="6">
        <v>11235263</v>
      </c>
      <c r="I228" s="12">
        <f t="shared" si="116"/>
        <v>22470526</v>
      </c>
      <c r="J228" s="6">
        <v>4932390.6455079997</v>
      </c>
      <c r="K228" s="12">
        <f t="shared" si="117"/>
        <v>39459125.164063998</v>
      </c>
      <c r="L228" s="6">
        <f t="shared" si="118"/>
        <v>164.12589600000001</v>
      </c>
      <c r="M228" s="6">
        <f t="shared" si="119"/>
        <v>5242880</v>
      </c>
      <c r="N228" s="13">
        <f t="shared" si="120"/>
        <v>0.5694633600357728</v>
      </c>
      <c r="O228" s="13"/>
      <c r="P228" s="7">
        <f t="shared" si="121"/>
        <v>0</v>
      </c>
      <c r="Q228" s="7">
        <f t="shared" si="122"/>
        <v>9.1206032606628018E-3</v>
      </c>
      <c r="R228" s="6">
        <f t="shared" si="123"/>
        <v>9.1206032606628018E-3</v>
      </c>
      <c r="S228" s="6">
        <f t="shared" si="124"/>
        <v>9.1206032606628018E-3</v>
      </c>
      <c r="T228" s="7">
        <f t="shared" si="125"/>
        <v>0</v>
      </c>
      <c r="U228" s="7">
        <f t="shared" si="126"/>
        <v>0.56105375340665853</v>
      </c>
      <c r="V228" s="7">
        <f t="shared" si="127"/>
        <v>1.3802689090502231</v>
      </c>
      <c r="W228" s="6">
        <f t="shared" si="128"/>
        <v>1.9413226624568818</v>
      </c>
      <c r="X228" s="6">
        <v>6.2969999999999996E-3</v>
      </c>
      <c r="Y228" s="6">
        <v>1.9632328636380809</v>
      </c>
      <c r="Z228" s="6">
        <f t="shared" si="129"/>
        <v>44.840451971777071</v>
      </c>
      <c r="AA228" s="6">
        <f t="shared" si="131"/>
        <v>44.840451971777071</v>
      </c>
      <c r="AB228" s="6">
        <f t="shared" si="130"/>
        <v>1.1160266103429615</v>
      </c>
    </row>
    <row r="229" spans="7:28">
      <c r="G229" s="6">
        <v>1696415</v>
      </c>
      <c r="H229" s="6">
        <v>11095298</v>
      </c>
      <c r="I229" s="12">
        <f t="shared" si="116"/>
        <v>22190596</v>
      </c>
      <c r="J229" s="6">
        <v>5283441.1601560004</v>
      </c>
      <c r="K229" s="12">
        <f t="shared" si="117"/>
        <v>42267529.281248003</v>
      </c>
      <c r="L229" s="6">
        <f t="shared" si="118"/>
        <v>167.071876</v>
      </c>
      <c r="M229" s="6">
        <f t="shared" si="119"/>
        <v>5242880</v>
      </c>
      <c r="N229" s="13">
        <f t="shared" si="120"/>
        <v>0.52500338622453768</v>
      </c>
      <c r="O229" s="13"/>
      <c r="P229" s="7">
        <f t="shared" si="121"/>
        <v>0</v>
      </c>
      <c r="Q229" s="7">
        <f t="shared" si="122"/>
        <v>9.7697392879301948E-3</v>
      </c>
      <c r="R229" s="6">
        <f t="shared" si="123"/>
        <v>9.7697392879301948E-3</v>
      </c>
      <c r="S229" s="6">
        <f t="shared" si="124"/>
        <v>9.7697392879301948E-3</v>
      </c>
      <c r="T229" s="7">
        <f t="shared" si="125"/>
        <v>0</v>
      </c>
      <c r="U229" s="7">
        <f t="shared" si="126"/>
        <v>0.60098534500879019</v>
      </c>
      <c r="V229" s="7">
        <f t="shared" si="127"/>
        <v>3.745598716507895</v>
      </c>
      <c r="W229" s="6">
        <f t="shared" si="128"/>
        <v>4.3465840615166851</v>
      </c>
      <c r="X229" s="6">
        <v>1.7087999999999999E-2</v>
      </c>
      <c r="Y229" s="6">
        <v>4.3221959999999999</v>
      </c>
      <c r="Z229" s="6">
        <f t="shared" si="129"/>
        <v>42.8269002344909</v>
      </c>
      <c r="AA229" s="6">
        <f t="shared" si="131"/>
        <v>42.8269002344909</v>
      </c>
      <c r="AB229" s="6">
        <f t="shared" si="130"/>
        <v>0.56425163312087556</v>
      </c>
    </row>
    <row r="230" spans="7:28">
      <c r="G230" s="6">
        <v>986703</v>
      </c>
      <c r="H230" s="6">
        <v>12437739</v>
      </c>
      <c r="I230" s="12">
        <f t="shared" si="116"/>
        <v>24875478</v>
      </c>
      <c r="J230" s="6">
        <v>5211530.3056640001</v>
      </c>
      <c r="K230" s="12">
        <f t="shared" si="117"/>
        <v>41692242.445312001</v>
      </c>
      <c r="L230" s="6">
        <f t="shared" si="118"/>
        <v>168.98692800000001</v>
      </c>
      <c r="M230" s="6">
        <f t="shared" si="119"/>
        <v>5242880</v>
      </c>
      <c r="N230" s="13">
        <f t="shared" si="120"/>
        <v>0.59664524000188601</v>
      </c>
      <c r="O230" s="13"/>
      <c r="P230" s="7">
        <f t="shared" si="121"/>
        <v>0</v>
      </c>
      <c r="Q230" s="7">
        <f t="shared" si="122"/>
        <v>9.6367671814823613E-3</v>
      </c>
      <c r="R230" s="6">
        <f t="shared" si="123"/>
        <v>9.6367671814823613E-3</v>
      </c>
      <c r="S230" s="6">
        <f t="shared" si="124"/>
        <v>9.6367671814823613E-3</v>
      </c>
      <c r="T230" s="7">
        <f t="shared" si="125"/>
        <v>0</v>
      </c>
      <c r="U230" s="7">
        <f t="shared" si="126"/>
        <v>0.59280556815754659</v>
      </c>
      <c r="V230" s="7">
        <f t="shared" si="127"/>
        <v>1.4284917389678109</v>
      </c>
      <c r="W230" s="6">
        <f t="shared" si="128"/>
        <v>2.0212973071253577</v>
      </c>
      <c r="X230" s="6">
        <v>6.5170000000000002E-3</v>
      </c>
      <c r="Y230" s="6">
        <v>1.9883959454539528</v>
      </c>
      <c r="Z230" s="6">
        <f t="shared" si="129"/>
        <v>47.871216533410482</v>
      </c>
      <c r="AA230" s="6">
        <f t="shared" si="131"/>
        <v>47.871216533410482</v>
      </c>
      <c r="AB230" s="6">
        <f t="shared" si="130"/>
        <v>1.6546685154245515</v>
      </c>
    </row>
    <row r="231" spans="7:28">
      <c r="G231" s="6">
        <v>343791</v>
      </c>
      <c r="H231" s="6">
        <v>13590452</v>
      </c>
      <c r="I231" s="12">
        <f t="shared" si="116"/>
        <v>27180904</v>
      </c>
      <c r="J231" s="6">
        <v>5537771.9697270002</v>
      </c>
      <c r="K231" s="12">
        <f t="shared" si="117"/>
        <v>44302175.757816002</v>
      </c>
      <c r="L231" s="6">
        <f t="shared" si="118"/>
        <v>169.96124399999999</v>
      </c>
      <c r="M231" s="6">
        <f t="shared" si="119"/>
        <v>5242880</v>
      </c>
      <c r="N231" s="13">
        <f t="shared" si="120"/>
        <v>0.61353429115057889</v>
      </c>
      <c r="O231" s="13"/>
      <c r="P231" s="7">
        <f t="shared" si="121"/>
        <v>0</v>
      </c>
      <c r="Q231" s="7">
        <f t="shared" si="122"/>
        <v>1.0240028560977294E-2</v>
      </c>
      <c r="R231" s="6">
        <f t="shared" si="123"/>
        <v>1.0240028560977294E-2</v>
      </c>
      <c r="S231" s="6">
        <f t="shared" si="124"/>
        <v>1.0240028560977294E-2</v>
      </c>
      <c r="T231" s="7">
        <f t="shared" si="125"/>
        <v>0</v>
      </c>
      <c r="U231" s="7">
        <f t="shared" si="126"/>
        <v>0.62991518158747162</v>
      </c>
      <c r="V231" s="7">
        <f t="shared" si="127"/>
        <v>2.258801192276092</v>
      </c>
      <c r="W231" s="6">
        <f t="shared" si="128"/>
        <v>2.8887163738635637</v>
      </c>
      <c r="X231" s="6">
        <v>1.0305E-2</v>
      </c>
      <c r="Y231" s="6">
        <v>2.8258599999977103</v>
      </c>
      <c r="Z231" s="6">
        <f t="shared" si="129"/>
        <v>0.63048460963324426</v>
      </c>
      <c r="AA231" s="6">
        <f t="shared" si="131"/>
        <v>0.63048460963324426</v>
      </c>
      <c r="AB231" s="6">
        <f t="shared" si="130"/>
        <v>2.2243272443045425</v>
      </c>
    </row>
    <row r="232" spans="7:28">
      <c r="G232" s="6">
        <v>72000</v>
      </c>
      <c r="H232" s="6">
        <v>14393817</v>
      </c>
      <c r="I232" s="12">
        <f t="shared" si="116"/>
        <v>28787634</v>
      </c>
      <c r="J232" s="6">
        <v>5714927.5654300004</v>
      </c>
      <c r="K232" s="12">
        <f t="shared" si="117"/>
        <v>45719420.523440003</v>
      </c>
      <c r="L232" s="6">
        <f t="shared" si="118"/>
        <v>174.16580400000001</v>
      </c>
      <c r="M232" s="6">
        <f t="shared" si="119"/>
        <v>5242880</v>
      </c>
      <c r="N232" s="13">
        <f t="shared" si="120"/>
        <v>0.62965876798986975</v>
      </c>
      <c r="O232" s="13"/>
      <c r="P232" s="7">
        <f t="shared" si="121"/>
        <v>0</v>
      </c>
      <c r="Q232" s="7">
        <f t="shared" si="122"/>
        <v>1.0567611272878865E-2</v>
      </c>
      <c r="R232" s="6">
        <f t="shared" si="123"/>
        <v>1.0567611272878865E-2</v>
      </c>
      <c r="S232" s="6">
        <f t="shared" si="124"/>
        <v>1.0567611272878865E-2</v>
      </c>
      <c r="T232" s="7">
        <f t="shared" si="125"/>
        <v>0</v>
      </c>
      <c r="U232" s="7">
        <f t="shared" si="126"/>
        <v>0.65006642650086466</v>
      </c>
      <c r="V232" s="7">
        <f t="shared" si="127"/>
        <v>1.616779970327846</v>
      </c>
      <c r="W232" s="6">
        <f t="shared" si="128"/>
        <v>2.2668463968287105</v>
      </c>
      <c r="X232" s="6">
        <v>7.3759999999999997E-3</v>
      </c>
      <c r="Y232" s="6">
        <v>2.2033246769202401</v>
      </c>
      <c r="Z232" s="6">
        <f t="shared" si="129"/>
        <v>43.270217907793722</v>
      </c>
      <c r="AA232" s="6">
        <f t="shared" si="131"/>
        <v>43.270217907793722</v>
      </c>
      <c r="AB232" s="6">
        <f t="shared" si="130"/>
        <v>2.8829940759007711</v>
      </c>
    </row>
    <row r="233" spans="7:28">
      <c r="G233" s="6">
        <v>4588484</v>
      </c>
      <c r="H233" s="6">
        <v>6879133</v>
      </c>
      <c r="I233" s="12">
        <f t="shared" si="116"/>
        <v>13758266</v>
      </c>
      <c r="J233" s="6">
        <v>6137087.5234380001</v>
      </c>
      <c r="K233" s="12">
        <f t="shared" si="117"/>
        <v>49096700.187504001</v>
      </c>
      <c r="L233" s="6">
        <f t="shared" si="118"/>
        <v>174.319276</v>
      </c>
      <c r="M233" s="6">
        <f t="shared" si="119"/>
        <v>5242880</v>
      </c>
      <c r="N233" s="13">
        <f t="shared" si="120"/>
        <v>0.28022791648840234</v>
      </c>
      <c r="O233" s="13"/>
      <c r="P233" s="7">
        <f t="shared" si="121"/>
        <v>0</v>
      </c>
      <c r="Q233" s="7">
        <f t="shared" si="122"/>
        <v>1.1348237497818206E-2</v>
      </c>
      <c r="R233" s="6">
        <f t="shared" si="123"/>
        <v>1.1348237497818206E-2</v>
      </c>
      <c r="S233" s="6">
        <f t="shared" si="124"/>
        <v>1.1348237497818206E-2</v>
      </c>
      <c r="T233" s="7">
        <f t="shared" si="125"/>
        <v>0</v>
      </c>
      <c r="U233" s="7">
        <f t="shared" si="126"/>
        <v>0.69808663536126636</v>
      </c>
      <c r="V233" s="7">
        <f t="shared" si="127"/>
        <v>2.6285826198714113</v>
      </c>
      <c r="W233" s="6">
        <f t="shared" si="128"/>
        <v>3.3266692552326775</v>
      </c>
      <c r="X233" s="6">
        <v>1.1991999999999999E-2</v>
      </c>
      <c r="Y233" s="6">
        <v>3.3373735999999998</v>
      </c>
      <c r="Z233" s="6">
        <f t="shared" si="129"/>
        <v>5.3682663624232285</v>
      </c>
      <c r="AA233" s="6">
        <f t="shared" si="131"/>
        <v>5.3682663624232285</v>
      </c>
      <c r="AB233" s="6">
        <f t="shared" si="130"/>
        <v>0.32074157856711921</v>
      </c>
    </row>
    <row r="234" spans="7:28">
      <c r="G234" s="6">
        <v>45101</v>
      </c>
      <c r="H234" s="6">
        <v>14506196</v>
      </c>
      <c r="I234" s="12">
        <f t="shared" si="116"/>
        <v>29012392</v>
      </c>
      <c r="J234" s="6">
        <v>5575408.765137</v>
      </c>
      <c r="K234" s="12">
        <f t="shared" si="117"/>
        <v>44603270.121096</v>
      </c>
      <c r="L234" s="6">
        <f t="shared" si="118"/>
        <v>174.976372</v>
      </c>
      <c r="M234" s="6">
        <f t="shared" si="119"/>
        <v>5242880</v>
      </c>
      <c r="N234" s="13">
        <f t="shared" si="120"/>
        <v>0.65045437074978085</v>
      </c>
      <c r="O234" s="13"/>
      <c r="P234" s="7">
        <f t="shared" si="121"/>
        <v>0</v>
      </c>
      <c r="Q234" s="7">
        <f t="shared" si="122"/>
        <v>1.0309623672883112E-2</v>
      </c>
      <c r="R234" s="6">
        <f t="shared" si="123"/>
        <v>1.0309623672883112E-2</v>
      </c>
      <c r="S234" s="6">
        <f t="shared" si="124"/>
        <v>1.0309623672883112E-2</v>
      </c>
      <c r="T234" s="7">
        <f t="shared" si="125"/>
        <v>0</v>
      </c>
      <c r="U234" s="7">
        <f t="shared" si="126"/>
        <v>0.63419632370467394</v>
      </c>
      <c r="V234" s="7">
        <f t="shared" si="127"/>
        <v>1.8118632368126326</v>
      </c>
      <c r="W234" s="6">
        <f t="shared" si="128"/>
        <v>2.4460595605173063</v>
      </c>
      <c r="X234" s="6">
        <v>8.2660000000000008E-3</v>
      </c>
      <c r="Y234" s="6">
        <v>2.4300937866694223</v>
      </c>
      <c r="Z234" s="6">
        <f t="shared" si="129"/>
        <v>24.723247917772945</v>
      </c>
      <c r="AA234" s="6">
        <f t="shared" si="131"/>
        <v>24.723247917772945</v>
      </c>
      <c r="AB234" s="6">
        <f t="shared" si="130"/>
        <v>0.65700237313745724</v>
      </c>
    </row>
    <row r="235" spans="7:28">
      <c r="G235" s="6">
        <v>4026819</v>
      </c>
      <c r="H235" s="6">
        <v>8054237</v>
      </c>
      <c r="I235" s="12">
        <f t="shared" si="116"/>
        <v>16108474</v>
      </c>
      <c r="J235" s="6">
        <v>5098340.4042969998</v>
      </c>
      <c r="K235" s="12">
        <f t="shared" si="117"/>
        <v>40786723.234375998</v>
      </c>
      <c r="L235" s="6">
        <f t="shared" si="118"/>
        <v>177.18722399999999</v>
      </c>
      <c r="M235" s="6">
        <f t="shared" si="119"/>
        <v>5242880</v>
      </c>
      <c r="N235" s="13">
        <f t="shared" si="120"/>
        <v>0.39494405832590651</v>
      </c>
      <c r="O235" s="13"/>
      <c r="P235" s="7">
        <f t="shared" si="121"/>
        <v>0</v>
      </c>
      <c r="Q235" s="7">
        <f t="shared" si="122"/>
        <v>9.4274649875407384E-3</v>
      </c>
      <c r="R235" s="6">
        <f t="shared" si="123"/>
        <v>9.4274649875407384E-3</v>
      </c>
      <c r="S235" s="6">
        <f t="shared" si="124"/>
        <v>9.4274649875407384E-3</v>
      </c>
      <c r="T235" s="7">
        <f t="shared" si="125"/>
        <v>0</v>
      </c>
      <c r="U235" s="7">
        <f t="shared" si="126"/>
        <v>0.57993034728113024</v>
      </c>
      <c r="V235" s="7">
        <f t="shared" si="127"/>
        <v>1.7298844259527333</v>
      </c>
      <c r="W235" s="6">
        <f t="shared" si="128"/>
        <v>2.3098147732338634</v>
      </c>
      <c r="X235" s="6">
        <v>7.8919999999999997E-3</v>
      </c>
      <c r="Y235" s="6">
        <v>2.3575095142823317</v>
      </c>
      <c r="Z235" s="6">
        <f t="shared" si="129"/>
        <v>19.455967911058526</v>
      </c>
      <c r="AA235" s="6">
        <f t="shared" si="131"/>
        <v>19.455967911058526</v>
      </c>
      <c r="AB235" s="6">
        <f t="shared" si="130"/>
        <v>2.0230985605581919</v>
      </c>
    </row>
    <row r="236" spans="7:28">
      <c r="G236" s="6">
        <v>638802</v>
      </c>
      <c r="H236" s="6">
        <v>14626683</v>
      </c>
      <c r="I236" s="12">
        <f t="shared" si="116"/>
        <v>29253366</v>
      </c>
      <c r="J236" s="6">
        <v>6028239.9321290003</v>
      </c>
      <c r="K236" s="12">
        <f t="shared" si="117"/>
        <v>48225919.457032003</v>
      </c>
      <c r="L236" s="6">
        <f t="shared" si="118"/>
        <v>188.29623599999999</v>
      </c>
      <c r="M236" s="6">
        <f t="shared" si="119"/>
        <v>5242880</v>
      </c>
      <c r="N236" s="13">
        <f t="shared" si="120"/>
        <v>0.60659011438991772</v>
      </c>
      <c r="O236" s="13"/>
      <c r="P236" s="7">
        <f t="shared" si="121"/>
        <v>0</v>
      </c>
      <c r="Q236" s="7">
        <f t="shared" si="122"/>
        <v>1.1146964774800561E-2</v>
      </c>
      <c r="R236" s="6">
        <f t="shared" si="123"/>
        <v>1.1146964774800561E-2</v>
      </c>
      <c r="S236" s="6">
        <f t="shared" si="124"/>
        <v>1.1146964774800561E-2</v>
      </c>
      <c r="T236" s="7">
        <f t="shared" si="125"/>
        <v>0</v>
      </c>
      <c r="U236" s="7">
        <f t="shared" si="126"/>
        <v>0.68570534725124921</v>
      </c>
      <c r="V236" s="7">
        <f t="shared" si="127"/>
        <v>1.5939837234577139</v>
      </c>
      <c r="W236" s="6">
        <f t="shared" si="128"/>
        <v>2.279689070708963</v>
      </c>
      <c r="X236" s="6">
        <v>7.2719999999999998E-3</v>
      </c>
      <c r="Y236" s="6">
        <v>2.2403913230797201</v>
      </c>
      <c r="Z236" s="6">
        <f t="shared" si="129"/>
        <v>53.286094262934014</v>
      </c>
      <c r="AA236" s="6">
        <f t="shared" si="131"/>
        <v>53.286094262934014</v>
      </c>
      <c r="AB236" s="6">
        <f t="shared" si="130"/>
        <v>1.7540573034903035</v>
      </c>
    </row>
    <row r="237" spans="7:28">
      <c r="G237" s="6">
        <v>540486</v>
      </c>
      <c r="H237" s="6">
        <v>15245729</v>
      </c>
      <c r="I237" s="12">
        <f t="shared" si="116"/>
        <v>30491458</v>
      </c>
      <c r="J237" s="6">
        <v>6333244.8476560004</v>
      </c>
      <c r="K237" s="12">
        <f t="shared" si="117"/>
        <v>50665958.781248003</v>
      </c>
      <c r="L237" s="6">
        <f t="shared" si="118"/>
        <v>193.75846799999999</v>
      </c>
      <c r="M237" s="6">
        <f t="shared" si="119"/>
        <v>5242880</v>
      </c>
      <c r="N237" s="13">
        <f t="shared" si="120"/>
        <v>0.60181350029608449</v>
      </c>
      <c r="O237" s="13"/>
      <c r="P237" s="7">
        <f t="shared" si="121"/>
        <v>0</v>
      </c>
      <c r="Q237" s="7">
        <f t="shared" si="122"/>
        <v>1.1710956767123228E-2</v>
      </c>
      <c r="R237" s="6">
        <f t="shared" si="123"/>
        <v>1.1710956767123228E-2</v>
      </c>
      <c r="S237" s="6">
        <f t="shared" si="124"/>
        <v>1.1710956767123228E-2</v>
      </c>
      <c r="T237" s="7">
        <f t="shared" si="125"/>
        <v>0</v>
      </c>
      <c r="U237" s="7">
        <f t="shared" si="126"/>
        <v>0.72039930500168592</v>
      </c>
      <c r="V237" s="7">
        <f t="shared" si="127"/>
        <v>2.8508460268552018</v>
      </c>
      <c r="W237" s="6">
        <f t="shared" si="128"/>
        <v>3.571245331856888</v>
      </c>
      <c r="X237" s="6">
        <v>1.3006E-2</v>
      </c>
      <c r="Y237" s="6">
        <v>3.5121619166710021</v>
      </c>
      <c r="Z237" s="6">
        <f t="shared" si="129"/>
        <v>9.9572753565798298</v>
      </c>
      <c r="AA237" s="6">
        <f t="shared" si="131"/>
        <v>9.9572753565798298</v>
      </c>
      <c r="AB237" s="6">
        <f t="shared" si="130"/>
        <v>1.6822520313040701</v>
      </c>
    </row>
    <row r="238" spans="7:28">
      <c r="G238" s="6">
        <v>38120</v>
      </c>
      <c r="H238" s="6">
        <v>16171169</v>
      </c>
      <c r="I238" s="12">
        <f t="shared" si="116"/>
        <v>32342338</v>
      </c>
      <c r="J238" s="6">
        <v>3039653.56543</v>
      </c>
      <c r="K238" s="12">
        <f t="shared" si="117"/>
        <v>24317228.52344</v>
      </c>
      <c r="L238" s="6">
        <f t="shared" si="118"/>
        <v>194.816428</v>
      </c>
      <c r="M238" s="6">
        <f t="shared" si="119"/>
        <v>5242880</v>
      </c>
      <c r="N238" s="13">
        <f t="shared" si="120"/>
        <v>1.3300174388222075</v>
      </c>
      <c r="O238" s="13"/>
      <c r="P238" s="7">
        <f t="shared" si="121"/>
        <v>0</v>
      </c>
      <c r="Q238" s="7">
        <f t="shared" si="122"/>
        <v>5.6206971857337262E-3</v>
      </c>
      <c r="R238" s="6">
        <f t="shared" si="123"/>
        <v>5.6206971857337262E-3</v>
      </c>
      <c r="S238" s="6">
        <f t="shared" si="124"/>
        <v>5.6206971857337262E-3</v>
      </c>
      <c r="T238" s="7">
        <f t="shared" si="125"/>
        <v>0</v>
      </c>
      <c r="U238" s="7">
        <f t="shared" si="126"/>
        <v>0.34575709113664271</v>
      </c>
      <c r="V238" s="7">
        <f t="shared" si="127"/>
        <v>1.4824136306029316</v>
      </c>
      <c r="W238" s="6">
        <f t="shared" si="128"/>
        <v>1.8281707217395744</v>
      </c>
      <c r="X238" s="6">
        <v>6.7629999999999999E-3</v>
      </c>
      <c r="Y238" s="6">
        <v>1.8104551</v>
      </c>
      <c r="Z238" s="6">
        <f t="shared" si="129"/>
        <v>16.890474852377256</v>
      </c>
      <c r="AA238" s="6">
        <f t="shared" si="131"/>
        <v>16.890474852377256</v>
      </c>
      <c r="AB238" s="6">
        <f t="shared" si="130"/>
        <v>0.97851759701604402</v>
      </c>
    </row>
    <row r="239" spans="7:28">
      <c r="G239" s="6">
        <v>38120</v>
      </c>
      <c r="H239" s="6">
        <v>16171169</v>
      </c>
      <c r="I239" s="12">
        <f t="shared" si="116"/>
        <v>32342338</v>
      </c>
      <c r="J239" s="6">
        <v>3039706.4462890001</v>
      </c>
      <c r="K239" s="12">
        <f t="shared" si="117"/>
        <v>24317651.570312001</v>
      </c>
      <c r="L239" s="6">
        <f t="shared" si="118"/>
        <v>194.816428</v>
      </c>
      <c r="M239" s="6">
        <f t="shared" si="119"/>
        <v>5242880</v>
      </c>
      <c r="N239" s="13">
        <f t="shared" si="120"/>
        <v>1.3299943009087634</v>
      </c>
      <c r="O239" s="13"/>
      <c r="P239" s="7">
        <f t="shared" si="121"/>
        <v>0</v>
      </c>
      <c r="Q239" s="7">
        <f t="shared" si="122"/>
        <v>5.6207949690136177E-3</v>
      </c>
      <c r="R239" s="6">
        <f t="shared" si="123"/>
        <v>5.6207949690136177E-3</v>
      </c>
      <c r="S239" s="6">
        <f t="shared" si="124"/>
        <v>5.6207949690136177E-3</v>
      </c>
      <c r="T239" s="7">
        <f t="shared" si="125"/>
        <v>0</v>
      </c>
      <c r="U239" s="7">
        <f t="shared" si="126"/>
        <v>0.34576310627343088</v>
      </c>
      <c r="V239" s="7">
        <f t="shared" si="127"/>
        <v>1.4870167189132468</v>
      </c>
      <c r="W239" s="6">
        <f t="shared" si="128"/>
        <v>1.8327798251866776</v>
      </c>
      <c r="X239" s="6">
        <v>6.7840000000000001E-3</v>
      </c>
      <c r="Y239" s="6">
        <v>1.8235392000000001</v>
      </c>
      <c r="Z239" s="6">
        <f t="shared" si="129"/>
        <v>17.146300574681344</v>
      </c>
      <c r="AA239" s="6">
        <f t="shared" si="131"/>
        <v>17.146300574681344</v>
      </c>
      <c r="AB239" s="6">
        <f t="shared" si="130"/>
        <v>0.50674124179383984</v>
      </c>
    </row>
    <row r="240" spans="7:28">
      <c r="G240" s="6">
        <v>3501776</v>
      </c>
      <c r="H240" s="6">
        <v>10501936</v>
      </c>
      <c r="I240" s="12">
        <f t="shared" si="116"/>
        <v>21003872</v>
      </c>
      <c r="J240" s="6">
        <v>10547433.670898</v>
      </c>
      <c r="K240" s="12">
        <f t="shared" si="117"/>
        <v>84379469.367183998</v>
      </c>
      <c r="L240" s="6">
        <f t="shared" si="118"/>
        <v>196.058752</v>
      </c>
      <c r="M240" s="6">
        <f t="shared" si="119"/>
        <v>5242880</v>
      </c>
      <c r="N240" s="13">
        <f t="shared" si="120"/>
        <v>0.24892159381330042</v>
      </c>
      <c r="O240" s="13"/>
      <c r="P240" s="7">
        <f t="shared" si="121"/>
        <v>0</v>
      </c>
      <c r="Q240" s="7">
        <f t="shared" si="122"/>
        <v>1.9503515606175015E-2</v>
      </c>
      <c r="R240" s="6">
        <f t="shared" si="123"/>
        <v>1.9503515606175015E-2</v>
      </c>
      <c r="S240" s="6">
        <f t="shared" si="124"/>
        <v>1.9503515606175015E-2</v>
      </c>
      <c r="T240" s="7">
        <f t="shared" si="125"/>
        <v>0</v>
      </c>
      <c r="U240" s="7">
        <f t="shared" si="126"/>
        <v>1.1997584285531822</v>
      </c>
      <c r="V240" s="7">
        <f t="shared" si="127"/>
        <v>3.9310374170091635</v>
      </c>
      <c r="W240" s="6">
        <f t="shared" si="128"/>
        <v>5.1307958455623455</v>
      </c>
      <c r="X240" s="6">
        <v>1.7933999999999999E-2</v>
      </c>
      <c r="Y240" s="6">
        <v>5.1501964500000001</v>
      </c>
      <c r="Z240" s="6">
        <f t="shared" si="129"/>
        <v>8.7516204202911609</v>
      </c>
      <c r="AA240" s="6">
        <f t="shared" si="131"/>
        <v>8.7516204202911609</v>
      </c>
      <c r="AB240" s="6">
        <f t="shared" si="130"/>
        <v>0.37669639645793856</v>
      </c>
    </row>
    <row r="241" spans="7:28">
      <c r="G241" s="6">
        <v>1062400</v>
      </c>
      <c r="H241" s="6">
        <v>14883536</v>
      </c>
      <c r="I241" s="12">
        <f t="shared" si="116"/>
        <v>29767072</v>
      </c>
      <c r="J241" s="6">
        <v>6256325.5341800004</v>
      </c>
      <c r="K241" s="12">
        <f t="shared" si="117"/>
        <v>50050604.273440003</v>
      </c>
      <c r="L241" s="6">
        <f t="shared" si="118"/>
        <v>199.85043200000001</v>
      </c>
      <c r="M241" s="6">
        <f t="shared" si="119"/>
        <v>5242880</v>
      </c>
      <c r="N241" s="13">
        <f t="shared" si="120"/>
        <v>0.5947395127813927</v>
      </c>
      <c r="O241" s="13"/>
      <c r="P241" s="7">
        <f t="shared" si="121"/>
        <v>0</v>
      </c>
      <c r="Q241" s="7">
        <f t="shared" si="122"/>
        <v>1.156872339760371E-2</v>
      </c>
      <c r="R241" s="6">
        <f t="shared" si="123"/>
        <v>1.156872339760371E-2</v>
      </c>
      <c r="S241" s="6">
        <f t="shared" si="124"/>
        <v>1.156872339760371E-2</v>
      </c>
      <c r="T241" s="7">
        <f t="shared" si="125"/>
        <v>0</v>
      </c>
      <c r="U241" s="7">
        <f t="shared" si="126"/>
        <v>0.71164982171116931</v>
      </c>
      <c r="V241" s="7">
        <f t="shared" si="127"/>
        <v>1.7353642929888231</v>
      </c>
      <c r="W241" s="6">
        <f t="shared" si="128"/>
        <v>2.4470141146999924</v>
      </c>
      <c r="X241" s="6">
        <v>7.9170000000000004E-3</v>
      </c>
      <c r="Y241" s="6">
        <v>2.4078990000011311</v>
      </c>
      <c r="Z241" s="6">
        <f t="shared" si="129"/>
        <v>46.125090281719203</v>
      </c>
      <c r="AA241" s="6">
        <f t="shared" si="131"/>
        <v>46.125090281719203</v>
      </c>
      <c r="AB241" s="6">
        <f t="shared" si="130"/>
        <v>1.6244499748055437</v>
      </c>
    </row>
    <row r="242" spans="7:28">
      <c r="G242" s="6">
        <v>434102</v>
      </c>
      <c r="H242" s="6">
        <v>16036720</v>
      </c>
      <c r="I242" s="12">
        <f t="shared" si="116"/>
        <v>32073440</v>
      </c>
      <c r="J242" s="6">
        <v>6544206.3974609999</v>
      </c>
      <c r="K242" s="12">
        <f t="shared" si="117"/>
        <v>52353651.179687999</v>
      </c>
      <c r="L242" s="6">
        <f t="shared" si="118"/>
        <v>201.12268</v>
      </c>
      <c r="M242" s="6">
        <f t="shared" si="119"/>
        <v>5242880</v>
      </c>
      <c r="N242" s="13">
        <f t="shared" si="120"/>
        <v>0.61263043316535204</v>
      </c>
      <c r="O242" s="13"/>
      <c r="P242" s="7">
        <f t="shared" si="121"/>
        <v>0</v>
      </c>
      <c r="Q242" s="7">
        <f t="shared" si="122"/>
        <v>1.2101050889286535E-2</v>
      </c>
      <c r="R242" s="6">
        <f t="shared" si="123"/>
        <v>1.2101050889286535E-2</v>
      </c>
      <c r="S242" s="6">
        <f t="shared" si="124"/>
        <v>1.2101050889286535E-2</v>
      </c>
      <c r="T242" s="7">
        <f t="shared" si="125"/>
        <v>0</v>
      </c>
      <c r="U242" s="7">
        <f t="shared" si="126"/>
        <v>0.74439593824694072</v>
      </c>
      <c r="V242" s="7">
        <f t="shared" si="127"/>
        <v>3.0851651413183889</v>
      </c>
      <c r="W242" s="6">
        <f t="shared" si="128"/>
        <v>3.8295610795653294</v>
      </c>
      <c r="X242" s="6">
        <v>1.4075000000000001E-2</v>
      </c>
      <c r="Y242" s="6">
        <v>3.738789166661975</v>
      </c>
      <c r="Z242" s="6">
        <f t="shared" si="129"/>
        <v>14.024505227093892</v>
      </c>
      <c r="AA242" s="6">
        <f t="shared" si="131"/>
        <v>14.024505227093892</v>
      </c>
      <c r="AB242" s="6">
        <f t="shared" si="130"/>
        <v>2.4278425141687352</v>
      </c>
    </row>
    <row r="243" spans="7:28">
      <c r="G243" s="6">
        <v>3712815</v>
      </c>
      <c r="H243" s="6">
        <v>11108633</v>
      </c>
      <c r="I243" s="12">
        <f t="shared" si="116"/>
        <v>22217266</v>
      </c>
      <c r="J243" s="6">
        <v>7610084.7705079997</v>
      </c>
      <c r="K243" s="12">
        <f t="shared" si="117"/>
        <v>60880678.164063998</v>
      </c>
      <c r="L243" s="6">
        <f t="shared" si="118"/>
        <v>207.55989600000001</v>
      </c>
      <c r="M243" s="6">
        <f t="shared" si="119"/>
        <v>5242880</v>
      </c>
      <c r="N243" s="13">
        <f t="shared" si="120"/>
        <v>0.36493131597726147</v>
      </c>
      <c r="O243" s="13"/>
      <c r="P243" s="7">
        <f t="shared" si="121"/>
        <v>0</v>
      </c>
      <c r="Q243" s="7">
        <f t="shared" si="122"/>
        <v>1.4071992459686256E-2</v>
      </c>
      <c r="R243" s="6">
        <f t="shared" si="123"/>
        <v>1.4071992459686256E-2</v>
      </c>
      <c r="S243" s="6">
        <f t="shared" si="124"/>
        <v>1.4071992459686256E-2</v>
      </c>
      <c r="T243" s="7">
        <f t="shared" si="125"/>
        <v>0</v>
      </c>
      <c r="U243" s="7">
        <f t="shared" si="126"/>
        <v>0.86563837520144726</v>
      </c>
      <c r="V243" s="7">
        <f t="shared" si="127"/>
        <v>3.9709308490318955</v>
      </c>
      <c r="W243" s="6">
        <f t="shared" si="128"/>
        <v>4.8365692242333429</v>
      </c>
      <c r="X243" s="6">
        <v>1.8116E-2</v>
      </c>
      <c r="Y243" s="6">
        <v>4.9018699058791562</v>
      </c>
      <c r="Z243" s="6">
        <f t="shared" si="129"/>
        <v>22.322850189411263</v>
      </c>
      <c r="AA243" s="6">
        <f t="shared" si="131"/>
        <v>22.322850189411263</v>
      </c>
      <c r="AB243" s="6">
        <f t="shared" si="130"/>
        <v>1.3321586027302272</v>
      </c>
    </row>
    <row r="244" spans="7:28">
      <c r="G244" s="6">
        <v>3799275</v>
      </c>
      <c r="H244" s="6">
        <v>11368076</v>
      </c>
      <c r="I244" s="12">
        <f t="shared" si="116"/>
        <v>22736152</v>
      </c>
      <c r="J244" s="6">
        <v>11798447.90625</v>
      </c>
      <c r="K244" s="12">
        <f t="shared" si="117"/>
        <v>94387583.25</v>
      </c>
      <c r="L244" s="6">
        <f t="shared" si="118"/>
        <v>212.402412</v>
      </c>
      <c r="M244" s="6">
        <f t="shared" si="119"/>
        <v>5242880</v>
      </c>
      <c r="N244" s="13">
        <f t="shared" si="120"/>
        <v>0.24088075165331665</v>
      </c>
      <c r="O244" s="13"/>
      <c r="P244" s="7">
        <f t="shared" si="121"/>
        <v>0</v>
      </c>
      <c r="Q244" s="7">
        <f t="shared" si="122"/>
        <v>2.1816796393145588E-2</v>
      </c>
      <c r="R244" s="6">
        <f t="shared" si="123"/>
        <v>2.1816796393145588E-2</v>
      </c>
      <c r="S244" s="6">
        <f t="shared" si="124"/>
        <v>2.1816796393145588E-2</v>
      </c>
      <c r="T244" s="7">
        <f t="shared" si="125"/>
        <v>0</v>
      </c>
      <c r="U244" s="7">
        <f t="shared" si="126"/>
        <v>1.3420598565531356</v>
      </c>
      <c r="V244" s="7">
        <f t="shared" si="127"/>
        <v>4.4551319003407635</v>
      </c>
      <c r="W244" s="6">
        <f t="shared" si="128"/>
        <v>5.7971917568938993</v>
      </c>
      <c r="X244" s="6">
        <v>2.0324999999999999E-2</v>
      </c>
      <c r="Y244" s="6">
        <v>5.7796678124999996</v>
      </c>
      <c r="Z244" s="6">
        <f t="shared" si="129"/>
        <v>7.339711651392812</v>
      </c>
      <c r="AA244" s="6">
        <f t="shared" si="131"/>
        <v>7.339711651392812</v>
      </c>
      <c r="AB244" s="6">
        <f t="shared" si="130"/>
        <v>0.30319985442761471</v>
      </c>
    </row>
    <row r="245" spans="7:28">
      <c r="G245" s="6">
        <v>2097152</v>
      </c>
      <c r="H245" s="6">
        <v>14487995</v>
      </c>
      <c r="I245" s="12">
        <f t="shared" si="116"/>
        <v>28975990</v>
      </c>
      <c r="J245" s="6">
        <v>6414980.0512699997</v>
      </c>
      <c r="K245" s="12">
        <f t="shared" si="117"/>
        <v>51319840.410159998</v>
      </c>
      <c r="L245" s="6">
        <f t="shared" si="118"/>
        <v>215.79898</v>
      </c>
      <c r="M245" s="6">
        <f t="shared" si="119"/>
        <v>5242880</v>
      </c>
      <c r="N245" s="13">
        <f t="shared" si="120"/>
        <v>0.56461574643290402</v>
      </c>
      <c r="O245" s="13"/>
      <c r="P245" s="7">
        <f t="shared" si="121"/>
        <v>0</v>
      </c>
      <c r="Q245" s="7">
        <f t="shared" si="122"/>
        <v>1.1862095315987295E-2</v>
      </c>
      <c r="R245" s="6">
        <f t="shared" si="123"/>
        <v>1.1862095315987295E-2</v>
      </c>
      <c r="S245" s="6">
        <f t="shared" si="124"/>
        <v>1.1862095315987295E-2</v>
      </c>
      <c r="T245" s="7">
        <f t="shared" si="125"/>
        <v>0</v>
      </c>
      <c r="U245" s="7">
        <f t="shared" si="126"/>
        <v>0.72969659024709843</v>
      </c>
      <c r="V245" s="7">
        <f t="shared" si="127"/>
        <v>1.7877518218538386</v>
      </c>
      <c r="W245" s="6">
        <f t="shared" si="128"/>
        <v>2.5174484121009373</v>
      </c>
      <c r="X245" s="6">
        <v>8.1560000000000001E-3</v>
      </c>
      <c r="Y245" s="6">
        <v>2.5177028266639478</v>
      </c>
      <c r="Z245" s="6">
        <f t="shared" si="129"/>
        <v>45.440109318137509</v>
      </c>
      <c r="AA245" s="6">
        <f t="shared" si="131"/>
        <v>45.440109318137509</v>
      </c>
      <c r="AB245" s="6">
        <f t="shared" si="130"/>
        <v>1.0105027500313538E-2</v>
      </c>
    </row>
    <row r="246" spans="7:28">
      <c r="G246" s="6">
        <v>6686493</v>
      </c>
      <c r="H246" s="6">
        <v>7013978</v>
      </c>
      <c r="I246" s="12">
        <f t="shared" si="116"/>
        <v>14027956</v>
      </c>
      <c r="J246" s="6">
        <v>5078879.9140619999</v>
      </c>
      <c r="K246" s="12">
        <f t="shared" si="117"/>
        <v>40631039.312495999</v>
      </c>
      <c r="L246" s="6">
        <f t="shared" si="118"/>
        <v>217.89759599999999</v>
      </c>
      <c r="M246" s="6">
        <f t="shared" si="119"/>
        <v>5242880</v>
      </c>
      <c r="N246" s="13">
        <f t="shared" si="120"/>
        <v>0.34525220711461663</v>
      </c>
      <c r="O246" s="13"/>
      <c r="P246" s="7">
        <f t="shared" si="121"/>
        <v>0</v>
      </c>
      <c r="Q246" s="7">
        <f t="shared" si="122"/>
        <v>9.3914801227058566E-3</v>
      </c>
      <c r="R246" s="6">
        <f t="shared" si="123"/>
        <v>9.3914801227058566E-3</v>
      </c>
      <c r="S246" s="6">
        <f t="shared" si="124"/>
        <v>9.3914801227058566E-3</v>
      </c>
      <c r="T246" s="7">
        <f t="shared" si="125"/>
        <v>0</v>
      </c>
      <c r="U246" s="7">
        <f t="shared" si="126"/>
        <v>0.57771673893698505</v>
      </c>
      <c r="V246" s="7">
        <f t="shared" si="127"/>
        <v>2.2373201134946212</v>
      </c>
      <c r="W246" s="6">
        <f t="shared" si="128"/>
        <v>2.8150368524316063</v>
      </c>
      <c r="X246" s="6">
        <v>1.0207000000000001E-2</v>
      </c>
      <c r="Y246" s="6">
        <v>2.9113766333299314</v>
      </c>
      <c r="Z246" s="6">
        <f t="shared" si="129"/>
        <v>7.989809711905008</v>
      </c>
      <c r="AA246" s="6">
        <f t="shared" si="131"/>
        <v>7.989809711905008</v>
      </c>
      <c r="AB246" s="6">
        <f t="shared" si="130"/>
        <v>3.3090799656564869</v>
      </c>
    </row>
    <row r="247" spans="7:28">
      <c r="G247" s="6">
        <v>2380515</v>
      </c>
      <c r="H247" s="6">
        <v>14448191</v>
      </c>
      <c r="I247" s="12">
        <f t="shared" si="116"/>
        <v>28896382</v>
      </c>
      <c r="J247" s="6">
        <v>6614612.4243160002</v>
      </c>
      <c r="K247" s="12">
        <f t="shared" si="117"/>
        <v>52916899.394528002</v>
      </c>
      <c r="L247" s="6">
        <f t="shared" si="118"/>
        <v>220.98859200000001</v>
      </c>
      <c r="M247" s="6">
        <f t="shared" si="119"/>
        <v>5242880</v>
      </c>
      <c r="N247" s="13">
        <f t="shared" si="120"/>
        <v>0.5460709590061148</v>
      </c>
      <c r="O247" s="13"/>
      <c r="P247" s="7">
        <f t="shared" si="121"/>
        <v>0</v>
      </c>
      <c r="Q247" s="7">
        <f t="shared" si="122"/>
        <v>1.2231240382425899E-2</v>
      </c>
      <c r="R247" s="6">
        <f t="shared" si="123"/>
        <v>1.2231240382425899E-2</v>
      </c>
      <c r="S247" s="6">
        <f t="shared" si="124"/>
        <v>1.2231240382425899E-2</v>
      </c>
      <c r="T247" s="7">
        <f t="shared" si="125"/>
        <v>0</v>
      </c>
      <c r="U247" s="7">
        <f t="shared" si="126"/>
        <v>0.75240454268816082</v>
      </c>
      <c r="V247" s="7">
        <f t="shared" si="127"/>
        <v>1.8517566688353642</v>
      </c>
      <c r="W247" s="6">
        <f t="shared" si="128"/>
        <v>2.6041612115235249</v>
      </c>
      <c r="X247" s="6">
        <v>8.4480000000000006E-3</v>
      </c>
      <c r="Y247" s="6">
        <v>2.6350896000000001</v>
      </c>
      <c r="Z247" s="6">
        <f t="shared" si="129"/>
        <v>44.782674981367165</v>
      </c>
      <c r="AA247" s="6">
        <f t="shared" si="131"/>
        <v>44.782674981367165</v>
      </c>
      <c r="AB247" s="6">
        <f t="shared" si="130"/>
        <v>1.1737129726623063</v>
      </c>
    </row>
    <row r="248" spans="7:28">
      <c r="G248" s="6">
        <v>5824554</v>
      </c>
      <c r="H248" s="6">
        <v>8733523</v>
      </c>
      <c r="I248" s="12">
        <f t="shared" si="116"/>
        <v>17467046</v>
      </c>
      <c r="J248" s="6">
        <v>7715217.28125</v>
      </c>
      <c r="K248" s="12">
        <f t="shared" si="117"/>
        <v>61721738.25</v>
      </c>
      <c r="L248" s="6">
        <f t="shared" si="118"/>
        <v>221.29335599999999</v>
      </c>
      <c r="M248" s="6">
        <f t="shared" si="119"/>
        <v>5242880</v>
      </c>
      <c r="N248" s="13">
        <f t="shared" si="120"/>
        <v>0.28299666365925785</v>
      </c>
      <c r="O248" s="13"/>
      <c r="P248" s="7">
        <f t="shared" si="121"/>
        <v>0</v>
      </c>
      <c r="Q248" s="7">
        <f t="shared" si="122"/>
        <v>1.4266395537055729E-2</v>
      </c>
      <c r="R248" s="6">
        <f t="shared" si="123"/>
        <v>1.4266395537055729E-2</v>
      </c>
      <c r="S248" s="6">
        <f t="shared" si="124"/>
        <v>1.4266395537055729E-2</v>
      </c>
      <c r="T248" s="7">
        <f t="shared" si="125"/>
        <v>0</v>
      </c>
      <c r="U248" s="7">
        <f t="shared" si="126"/>
        <v>0.87759707717704682</v>
      </c>
      <c r="V248" s="7">
        <f t="shared" si="127"/>
        <v>3.3157579461970346</v>
      </c>
      <c r="W248" s="6">
        <f t="shared" si="128"/>
        <v>4.1933550233740817</v>
      </c>
      <c r="X248" s="6">
        <v>1.5127E-2</v>
      </c>
      <c r="Y248" s="6">
        <v>4.2188039384568832</v>
      </c>
      <c r="Z248" s="6">
        <f t="shared" si="129"/>
        <v>5.689194572250087</v>
      </c>
      <c r="AA248" s="6">
        <f t="shared" si="131"/>
        <v>5.689194572250087</v>
      </c>
      <c r="AB248" s="6">
        <f t="shared" si="130"/>
        <v>0.60322583021267229</v>
      </c>
    </row>
    <row r="249" spans="7:28">
      <c r="G249" s="6">
        <v>1382908</v>
      </c>
      <c r="H249" s="6">
        <v>16917053</v>
      </c>
      <c r="I249" s="12">
        <f t="shared" si="116"/>
        <v>33834106</v>
      </c>
      <c r="J249" s="6">
        <v>3830059.0429690001</v>
      </c>
      <c r="K249" s="12">
        <f t="shared" si="117"/>
        <v>30640472.343752</v>
      </c>
      <c r="L249" s="6">
        <f t="shared" si="118"/>
        <v>230.66279599999999</v>
      </c>
      <c r="M249" s="6">
        <f t="shared" si="119"/>
        <v>5242880</v>
      </c>
      <c r="N249" s="13">
        <f t="shared" si="120"/>
        <v>1.104229256664812</v>
      </c>
      <c r="O249" s="13"/>
      <c r="P249" s="7">
        <f t="shared" si="121"/>
        <v>0</v>
      </c>
      <c r="Q249" s="7">
        <f t="shared" si="122"/>
        <v>7.0822551388235256E-3</v>
      </c>
      <c r="R249" s="6">
        <f t="shared" si="123"/>
        <v>7.0822551388235256E-3</v>
      </c>
      <c r="S249" s="6">
        <f t="shared" si="124"/>
        <v>7.0822551388235256E-3</v>
      </c>
      <c r="T249" s="7">
        <f t="shared" si="125"/>
        <v>0</v>
      </c>
      <c r="U249" s="7">
        <f t="shared" si="126"/>
        <v>0.43566480359455678</v>
      </c>
      <c r="V249" s="7">
        <f t="shared" si="127"/>
        <v>1.5554054595236437</v>
      </c>
      <c r="W249" s="6">
        <f t="shared" si="128"/>
        <v>1.9910702631182005</v>
      </c>
      <c r="X249" s="6">
        <v>7.0959999999999999E-3</v>
      </c>
      <c r="Y249" s="6">
        <v>1.9743255384631759</v>
      </c>
      <c r="Z249" s="6">
        <f t="shared" si="129"/>
        <v>0.19369872007432795</v>
      </c>
      <c r="AA249" s="6">
        <f t="shared" si="131"/>
        <v>0.19369872007432795</v>
      </c>
      <c r="AB249" s="6">
        <f t="shared" si="130"/>
        <v>0.84812379360997858</v>
      </c>
    </row>
    <row r="250" spans="7:28">
      <c r="G250" s="6">
        <v>2707524</v>
      </c>
      <c r="H250" s="6">
        <v>14810202</v>
      </c>
      <c r="I250" s="12">
        <f t="shared" si="116"/>
        <v>29620404</v>
      </c>
      <c r="J250" s="6">
        <v>4268855.8583979998</v>
      </c>
      <c r="K250" s="12">
        <f t="shared" si="117"/>
        <v>34150846.867183998</v>
      </c>
      <c r="L250" s="6">
        <f t="shared" si="118"/>
        <v>231.87290400000001</v>
      </c>
      <c r="M250" s="6">
        <f t="shared" si="119"/>
        <v>5242880</v>
      </c>
      <c r="N250" s="13">
        <f t="shared" si="120"/>
        <v>0.86734024825787381</v>
      </c>
      <c r="O250" s="13"/>
      <c r="P250" s="7">
        <f t="shared" si="121"/>
        <v>0</v>
      </c>
      <c r="Q250" s="7">
        <f t="shared" si="122"/>
        <v>7.8936449806266979E-3</v>
      </c>
      <c r="R250" s="6">
        <f t="shared" si="123"/>
        <v>7.8936449806266979E-3</v>
      </c>
      <c r="S250" s="6">
        <f t="shared" si="124"/>
        <v>7.8936449806266979E-3</v>
      </c>
      <c r="T250" s="7">
        <f t="shared" si="125"/>
        <v>0</v>
      </c>
      <c r="U250" s="7">
        <f t="shared" si="126"/>
        <v>0.48557743581956853</v>
      </c>
      <c r="V250" s="7">
        <f t="shared" si="127"/>
        <v>1.4390130836771027</v>
      </c>
      <c r="W250" s="6">
        <f t="shared" si="128"/>
        <v>1.9245905194966713</v>
      </c>
      <c r="X250" s="6">
        <v>6.5649999999999997E-3</v>
      </c>
      <c r="Y250" s="6">
        <v>1.9877178749999997</v>
      </c>
      <c r="Z250" s="6">
        <f t="shared" si="129"/>
        <v>20.238308920437142</v>
      </c>
      <c r="AA250" s="6">
        <f t="shared" si="131"/>
        <v>20.238308920437142</v>
      </c>
      <c r="AB250" s="6">
        <f t="shared" si="130"/>
        <v>3.1758709974537251</v>
      </c>
    </row>
    <row r="251" spans="7:28">
      <c r="G251" s="6">
        <v>4163763</v>
      </c>
      <c r="H251" s="6">
        <v>12487976</v>
      </c>
      <c r="I251" s="12">
        <f t="shared" si="116"/>
        <v>24975952</v>
      </c>
      <c r="J251" s="6">
        <v>13507234.986328</v>
      </c>
      <c r="K251" s="12">
        <f t="shared" si="117"/>
        <v>108057879.890624</v>
      </c>
      <c r="L251" s="6">
        <f t="shared" si="118"/>
        <v>233.13097200000001</v>
      </c>
      <c r="M251" s="6">
        <f t="shared" si="119"/>
        <v>5242880</v>
      </c>
      <c r="N251" s="13">
        <f t="shared" si="120"/>
        <v>0.23113494384010325</v>
      </c>
      <c r="O251" s="13"/>
      <c r="P251" s="7">
        <f t="shared" si="121"/>
        <v>0</v>
      </c>
      <c r="Q251" s="7">
        <f t="shared" si="122"/>
        <v>2.4976556058275017E-2</v>
      </c>
      <c r="R251" s="6">
        <f t="shared" si="123"/>
        <v>2.4976556058275017E-2</v>
      </c>
      <c r="S251" s="6">
        <f t="shared" si="124"/>
        <v>2.4976556058275017E-2</v>
      </c>
      <c r="T251" s="7">
        <f t="shared" si="125"/>
        <v>0</v>
      </c>
      <c r="U251" s="7">
        <f t="shared" si="126"/>
        <v>1.5364324182486875</v>
      </c>
      <c r="V251" s="7">
        <f t="shared" si="127"/>
        <v>4.9630059772455386</v>
      </c>
      <c r="W251" s="6">
        <f t="shared" si="128"/>
        <v>6.4994383954942263</v>
      </c>
      <c r="X251" s="6">
        <v>2.2641999999999999E-2</v>
      </c>
      <c r="Y251" s="6">
        <v>6.452064319999999</v>
      </c>
      <c r="Z251" s="6">
        <f t="shared" si="129"/>
        <v>10.310732524843292</v>
      </c>
      <c r="AA251" s="6">
        <f t="shared" si="131"/>
        <v>10.310732524843292</v>
      </c>
      <c r="AB251" s="6">
        <f t="shared" si="130"/>
        <v>0.73424679520596203</v>
      </c>
    </row>
    <row r="252" spans="7:28">
      <c r="G252" s="6">
        <v>503712</v>
      </c>
      <c r="H252" s="6">
        <v>18660027</v>
      </c>
      <c r="I252" s="12">
        <f t="shared" si="116"/>
        <v>37320054</v>
      </c>
      <c r="J252" s="6">
        <v>7561680.6542969998</v>
      </c>
      <c r="K252" s="12">
        <f t="shared" si="117"/>
        <v>60493445.234375998</v>
      </c>
      <c r="L252" s="6">
        <f t="shared" si="118"/>
        <v>233.994564</v>
      </c>
      <c r="M252" s="6">
        <f t="shared" si="119"/>
        <v>5242880</v>
      </c>
      <c r="N252" s="13">
        <f t="shared" si="120"/>
        <v>0.61692723658583282</v>
      </c>
      <c r="O252" s="13"/>
      <c r="P252" s="7">
        <f t="shared" si="121"/>
        <v>0</v>
      </c>
      <c r="Q252" s="7">
        <f t="shared" si="122"/>
        <v>1.3982487233544932E-2</v>
      </c>
      <c r="R252" s="6">
        <f t="shared" si="123"/>
        <v>1.3982487233544932E-2</v>
      </c>
      <c r="S252" s="6">
        <f t="shared" si="124"/>
        <v>1.3982487233544932E-2</v>
      </c>
      <c r="T252" s="7">
        <f t="shared" si="125"/>
        <v>0</v>
      </c>
      <c r="U252" s="7">
        <f t="shared" si="126"/>
        <v>0.86013246274797073</v>
      </c>
      <c r="V252" s="7">
        <f t="shared" si="127"/>
        <v>2.4260467342175436</v>
      </c>
      <c r="W252" s="6">
        <f t="shared" si="128"/>
        <v>3.2861791969655143</v>
      </c>
      <c r="X252" s="6">
        <v>1.1068E-2</v>
      </c>
      <c r="Y252" s="6">
        <v>3.20872388</v>
      </c>
      <c r="Z252" s="6">
        <f t="shared" si="129"/>
        <v>26.332555416922048</v>
      </c>
      <c r="AA252" s="6">
        <f t="shared" si="131"/>
        <v>26.332555416922048</v>
      </c>
      <c r="AB252" s="6">
        <f t="shared" si="130"/>
        <v>2.4138978566617686</v>
      </c>
    </row>
    <row r="253" spans="7:28">
      <c r="G253" s="6">
        <v>4194304</v>
      </c>
      <c r="H253" s="6">
        <v>12582869</v>
      </c>
      <c r="I253" s="12">
        <f t="shared" si="116"/>
        <v>25165738</v>
      </c>
      <c r="J253" s="6">
        <v>7388940.6601560004</v>
      </c>
      <c r="K253" s="12">
        <f t="shared" si="117"/>
        <v>59111525.281248003</v>
      </c>
      <c r="L253" s="6">
        <f t="shared" si="118"/>
        <v>234.88050799999999</v>
      </c>
      <c r="M253" s="6">
        <f t="shared" si="119"/>
        <v>5242880</v>
      </c>
      <c r="N253" s="13">
        <f t="shared" si="120"/>
        <v>0.42573318621475914</v>
      </c>
      <c r="O253" s="13"/>
      <c r="P253" s="7">
        <f t="shared" si="121"/>
        <v>0</v>
      </c>
      <c r="Q253" s="7">
        <f t="shared" si="122"/>
        <v>1.3663069517666306E-2</v>
      </c>
      <c r="R253" s="6">
        <f t="shared" si="123"/>
        <v>1.3663069517666306E-2</v>
      </c>
      <c r="S253" s="6">
        <f t="shared" si="124"/>
        <v>1.3663069517666306E-2</v>
      </c>
      <c r="T253" s="7">
        <f t="shared" si="125"/>
        <v>0</v>
      </c>
      <c r="U253" s="7">
        <f t="shared" si="126"/>
        <v>0.84048348742511891</v>
      </c>
      <c r="V253" s="7">
        <f t="shared" si="127"/>
        <v>3.6182466065891754</v>
      </c>
      <c r="W253" s="6">
        <f t="shared" si="128"/>
        <v>4.4587300940142942</v>
      </c>
      <c r="X253" s="6">
        <v>1.6507000000000001E-2</v>
      </c>
      <c r="Y253" s="6">
        <v>4.5175257133278315</v>
      </c>
      <c r="Z253" s="6">
        <f t="shared" si="129"/>
        <v>17.228633200058731</v>
      </c>
      <c r="AA253" s="6">
        <f t="shared" si="131"/>
        <v>17.228633200058731</v>
      </c>
      <c r="AB253" s="6">
        <f t="shared" si="130"/>
        <v>1.3015004904139336</v>
      </c>
    </row>
    <row r="254" spans="7:28">
      <c r="G254" s="6">
        <v>862664</v>
      </c>
      <c r="H254" s="6">
        <v>19235140</v>
      </c>
      <c r="I254" s="12">
        <f t="shared" si="116"/>
        <v>38470280</v>
      </c>
      <c r="J254" s="6">
        <v>4204977.5136719998</v>
      </c>
      <c r="K254" s="12">
        <f t="shared" si="117"/>
        <v>33639820.109375998</v>
      </c>
      <c r="L254" s="6">
        <f t="shared" si="118"/>
        <v>248.07496</v>
      </c>
      <c r="M254" s="6">
        <f t="shared" si="119"/>
        <v>5242880</v>
      </c>
      <c r="N254" s="13">
        <f t="shared" si="120"/>
        <v>1.1435935113481082</v>
      </c>
      <c r="O254" s="13"/>
      <c r="P254" s="7">
        <f t="shared" si="121"/>
        <v>0</v>
      </c>
      <c r="Q254" s="7">
        <f t="shared" si="122"/>
        <v>7.7755259829507366E-3</v>
      </c>
      <c r="R254" s="6">
        <f t="shared" si="123"/>
        <v>7.7755259829507366E-3</v>
      </c>
      <c r="S254" s="6">
        <f t="shared" si="124"/>
        <v>7.7755259829507366E-3</v>
      </c>
      <c r="T254" s="7">
        <f t="shared" si="125"/>
        <v>0</v>
      </c>
      <c r="U254" s="7">
        <f t="shared" si="126"/>
        <v>0.47831134770009526</v>
      </c>
      <c r="V254" s="7">
        <f t="shared" si="127"/>
        <v>1.384652802679095</v>
      </c>
      <c r="W254" s="6">
        <f t="shared" si="128"/>
        <v>1.8629641503791903</v>
      </c>
      <c r="X254" s="6">
        <v>6.3169999999999997E-3</v>
      </c>
      <c r="Y254" s="6">
        <v>1.8189514363607651</v>
      </c>
      <c r="Z254" s="6">
        <f t="shared" si="129"/>
        <v>23.088902690371015</v>
      </c>
      <c r="AA254" s="6">
        <f t="shared" si="131"/>
        <v>23.088902690371015</v>
      </c>
      <c r="AB254" s="6">
        <f t="shared" si="130"/>
        <v>2.4196750467666619</v>
      </c>
    </row>
    <row r="255" spans="7:28">
      <c r="G255" s="6">
        <v>6592765</v>
      </c>
      <c r="H255" s="6">
        <v>9885854</v>
      </c>
      <c r="I255" s="12">
        <f t="shared" si="116"/>
        <v>19771708</v>
      </c>
      <c r="J255" s="6">
        <v>11309137.597656</v>
      </c>
      <c r="K255" s="12">
        <f t="shared" si="117"/>
        <v>90473100.781248003</v>
      </c>
      <c r="L255" s="6">
        <f t="shared" si="118"/>
        <v>250.48554799999999</v>
      </c>
      <c r="M255" s="6">
        <f t="shared" si="119"/>
        <v>5242880</v>
      </c>
      <c r="N255" s="13">
        <f t="shared" si="120"/>
        <v>0.21853686708279599</v>
      </c>
      <c r="O255" s="13"/>
      <c r="P255" s="7">
        <f t="shared" si="121"/>
        <v>0</v>
      </c>
      <c r="Q255" s="7">
        <f t="shared" si="122"/>
        <v>2.0912000825077048E-2</v>
      </c>
      <c r="R255" s="6">
        <f t="shared" si="123"/>
        <v>2.0912000825077048E-2</v>
      </c>
      <c r="S255" s="6">
        <f t="shared" si="124"/>
        <v>2.0912000825077048E-2</v>
      </c>
      <c r="T255" s="7">
        <f t="shared" si="125"/>
        <v>0</v>
      </c>
      <c r="U255" s="7">
        <f t="shared" si="126"/>
        <v>1.2864013726763057</v>
      </c>
      <c r="V255" s="7">
        <f t="shared" si="127"/>
        <v>4.7008491382390165</v>
      </c>
      <c r="W255" s="6">
        <f t="shared" si="128"/>
        <v>5.987250510915322</v>
      </c>
      <c r="X255" s="6">
        <v>2.1446E-2</v>
      </c>
      <c r="Y255" s="6">
        <v>5.9858168888865064</v>
      </c>
      <c r="Z255" s="6">
        <f t="shared" si="129"/>
        <v>2.4899709732488642</v>
      </c>
      <c r="AA255" s="6">
        <f t="shared" si="131"/>
        <v>2.4899709732488642</v>
      </c>
      <c r="AB255" s="6">
        <f t="shared" si="130"/>
        <v>2.3950315477864033E-2</v>
      </c>
    </row>
    <row r="256" spans="7:28">
      <c r="G256" s="6">
        <v>7733822</v>
      </c>
      <c r="H256" s="6">
        <v>8156517</v>
      </c>
      <c r="I256" s="12">
        <f t="shared" si="116"/>
        <v>16313034</v>
      </c>
      <c r="J256" s="6">
        <v>6449701.875</v>
      </c>
      <c r="K256" s="12">
        <f t="shared" si="117"/>
        <v>51597615</v>
      </c>
      <c r="L256" s="6">
        <f t="shared" si="118"/>
        <v>252.554644</v>
      </c>
      <c r="M256" s="6">
        <f t="shared" si="119"/>
        <v>5242880</v>
      </c>
      <c r="N256" s="13">
        <f t="shared" si="120"/>
        <v>0.31615868291586735</v>
      </c>
      <c r="O256" s="13"/>
      <c r="P256" s="7">
        <f t="shared" si="121"/>
        <v>0</v>
      </c>
      <c r="Q256" s="7">
        <f t="shared" si="122"/>
        <v>1.1926300283007984E-2</v>
      </c>
      <c r="R256" s="6">
        <f t="shared" si="123"/>
        <v>1.1926300283007984E-2</v>
      </c>
      <c r="S256" s="6">
        <f t="shared" si="124"/>
        <v>1.1926300283007984E-2</v>
      </c>
      <c r="T256" s="7">
        <f t="shared" si="125"/>
        <v>0</v>
      </c>
      <c r="U256" s="7">
        <f t="shared" si="126"/>
        <v>0.733646157693988</v>
      </c>
      <c r="V256" s="7">
        <f t="shared" si="127"/>
        <v>3.0294896922317194</v>
      </c>
      <c r="W256" s="6">
        <f t="shared" si="128"/>
        <v>3.7631358499257073</v>
      </c>
      <c r="X256" s="6">
        <v>1.3821E-2</v>
      </c>
      <c r="Y256" s="6">
        <v>3.8478815749953927</v>
      </c>
      <c r="Z256" s="6">
        <f t="shared" si="129"/>
        <v>13.708846805527935</v>
      </c>
      <c r="AA256" s="6">
        <f t="shared" si="131"/>
        <v>13.708846805527935</v>
      </c>
      <c r="AB256" s="6">
        <f t="shared" si="130"/>
        <v>2.2023995130304117</v>
      </c>
    </row>
    <row r="257" spans="7:28">
      <c r="G257" s="6">
        <v>2145852</v>
      </c>
      <c r="H257" s="6">
        <v>17488243</v>
      </c>
      <c r="I257" s="12">
        <f t="shared" si="116"/>
        <v>34976486</v>
      </c>
      <c r="J257" s="6">
        <v>7592519.2167969998</v>
      </c>
      <c r="K257" s="12">
        <f t="shared" si="117"/>
        <v>60740153.734375998</v>
      </c>
      <c r="L257" s="6">
        <f t="shared" si="118"/>
        <v>252.77595600000001</v>
      </c>
      <c r="M257" s="6">
        <f t="shared" si="119"/>
        <v>5242880</v>
      </c>
      <c r="N257" s="13">
        <f t="shared" si="120"/>
        <v>0.57583795643580982</v>
      </c>
      <c r="O257" s="13"/>
      <c r="P257" s="7">
        <f t="shared" si="121"/>
        <v>0</v>
      </c>
      <c r="Q257" s="7">
        <f t="shared" si="122"/>
        <v>1.4039511567971445E-2</v>
      </c>
      <c r="R257" s="6">
        <f t="shared" si="123"/>
        <v>1.4039511567971445E-2</v>
      </c>
      <c r="S257" s="6">
        <f t="shared" si="124"/>
        <v>1.4039511567971445E-2</v>
      </c>
      <c r="T257" s="7">
        <f t="shared" si="125"/>
        <v>0</v>
      </c>
      <c r="U257" s="7">
        <f t="shared" si="126"/>
        <v>0.86364031370378425</v>
      </c>
      <c r="V257" s="7">
        <f t="shared" si="127"/>
        <v>2.1452583472883178</v>
      </c>
      <c r="W257" s="6">
        <f t="shared" si="128"/>
        <v>3.0088986609921022</v>
      </c>
      <c r="X257" s="6">
        <v>9.7870000000000006E-3</v>
      </c>
      <c r="Y257" s="6">
        <v>2.9748809874999997</v>
      </c>
      <c r="Z257" s="6">
        <f t="shared" si="129"/>
        <v>43.450613752645801</v>
      </c>
      <c r="AA257" s="6">
        <f t="shared" si="131"/>
        <v>43.450613752645801</v>
      </c>
      <c r="AB257" s="6">
        <f t="shared" si="130"/>
        <v>1.1434969545013605</v>
      </c>
    </row>
    <row r="258" spans="7:28">
      <c r="G258" s="6">
        <v>3774768</v>
      </c>
      <c r="H258" s="6">
        <v>14970767</v>
      </c>
      <c r="I258" s="12">
        <f t="shared" si="116"/>
        <v>29941534</v>
      </c>
      <c r="J258" s="6">
        <v>8318702.6796880001</v>
      </c>
      <c r="K258" s="12">
        <f t="shared" si="117"/>
        <v>66549621.437504001</v>
      </c>
      <c r="L258" s="6">
        <f t="shared" si="118"/>
        <v>255.144564</v>
      </c>
      <c r="M258" s="6">
        <f t="shared" si="119"/>
        <v>5242880</v>
      </c>
      <c r="N258" s="13">
        <f t="shared" si="120"/>
        <v>0.44991291239902481</v>
      </c>
      <c r="O258" s="13"/>
      <c r="P258" s="7">
        <f t="shared" si="121"/>
        <v>0</v>
      </c>
      <c r="Q258" s="7">
        <f t="shared" si="122"/>
        <v>1.5382315034991021E-2</v>
      </c>
      <c r="R258" s="6">
        <f t="shared" si="123"/>
        <v>1.5382315034991021E-2</v>
      </c>
      <c r="S258" s="6">
        <f t="shared" si="124"/>
        <v>1.5382315034991021E-2</v>
      </c>
      <c r="T258" s="7">
        <f t="shared" si="125"/>
        <v>0</v>
      </c>
      <c r="U258" s="7">
        <f t="shared" si="126"/>
        <v>0.94624284598453368</v>
      </c>
      <c r="V258" s="7">
        <f t="shared" si="127"/>
        <v>5.3145942462810414</v>
      </c>
      <c r="W258" s="6">
        <f t="shared" si="128"/>
        <v>6.2608370922655752</v>
      </c>
      <c r="X258" s="6">
        <v>2.4246E-2</v>
      </c>
      <c r="Y258" s="6">
        <v>6.2307811636407715</v>
      </c>
      <c r="Z258" s="6">
        <f t="shared" si="129"/>
        <v>36.557308277691078</v>
      </c>
      <c r="AA258" s="6">
        <f t="shared" si="131"/>
        <v>36.557308277691078</v>
      </c>
      <c r="AB258" s="6">
        <f t="shared" si="130"/>
        <v>0.48237817755809892</v>
      </c>
    </row>
    <row r="259" spans="7:28">
      <c r="G259" s="6">
        <v>923136</v>
      </c>
      <c r="H259" s="6">
        <v>20964171</v>
      </c>
      <c r="I259" s="12">
        <f t="shared" si="116"/>
        <v>41928342</v>
      </c>
      <c r="J259" s="6">
        <v>8597880.3632810004</v>
      </c>
      <c r="K259" s="12">
        <f t="shared" si="117"/>
        <v>68783042.906248003</v>
      </c>
      <c r="L259" s="6">
        <f t="shared" si="118"/>
        <v>270.03277200000002</v>
      </c>
      <c r="M259" s="6">
        <f t="shared" si="119"/>
        <v>5242880</v>
      </c>
      <c r="N259" s="13">
        <f t="shared" si="120"/>
        <v>0.60957381686571732</v>
      </c>
      <c r="O259" s="13"/>
      <c r="P259" s="7">
        <f t="shared" si="121"/>
        <v>0</v>
      </c>
      <c r="Q259" s="7">
        <f t="shared" si="122"/>
        <v>1.5898549265870834E-2</v>
      </c>
      <c r="R259" s="6">
        <f t="shared" si="123"/>
        <v>1.5898549265870834E-2</v>
      </c>
      <c r="S259" s="6">
        <f t="shared" si="124"/>
        <v>1.5898549265870834E-2</v>
      </c>
      <c r="T259" s="7">
        <f t="shared" si="125"/>
        <v>0</v>
      </c>
      <c r="U259" s="7">
        <f t="shared" si="126"/>
        <v>0.97799898585757428</v>
      </c>
      <c r="V259" s="7">
        <f t="shared" si="127"/>
        <v>2.3789198777071738</v>
      </c>
      <c r="W259" s="6">
        <f t="shared" si="128"/>
        <v>3.356918863564748</v>
      </c>
      <c r="X259" s="6">
        <v>1.0853E-2</v>
      </c>
      <c r="Y259" s="6">
        <v>3.2887001777753659</v>
      </c>
      <c r="Z259" s="6">
        <f t="shared" si="129"/>
        <v>46.489903859493545</v>
      </c>
      <c r="AA259" s="6">
        <f t="shared" si="131"/>
        <v>46.489903859493545</v>
      </c>
      <c r="AB259" s="6">
        <f t="shared" si="130"/>
        <v>2.0743358196771968</v>
      </c>
    </row>
    <row r="260" spans="7:28">
      <c r="G260" s="6">
        <v>7122792</v>
      </c>
      <c r="H260" s="6">
        <v>10680777</v>
      </c>
      <c r="I260" s="12">
        <f t="shared" si="116"/>
        <v>21361554</v>
      </c>
      <c r="J260" s="6">
        <v>12430456.640625</v>
      </c>
      <c r="K260" s="12">
        <f t="shared" si="117"/>
        <v>99443653.125</v>
      </c>
      <c r="L260" s="6">
        <f t="shared" si="118"/>
        <v>270.62516399999998</v>
      </c>
      <c r="M260" s="6">
        <f t="shared" si="119"/>
        <v>5242880</v>
      </c>
      <c r="N260" s="13">
        <f t="shared" si="120"/>
        <v>0.21481063223963295</v>
      </c>
      <c r="O260" s="13"/>
      <c r="P260" s="7">
        <f t="shared" si="121"/>
        <v>0</v>
      </c>
      <c r="Q260" s="7">
        <f t="shared" si="122"/>
        <v>2.2985459083875007E-2</v>
      </c>
      <c r="R260" s="6">
        <f t="shared" si="123"/>
        <v>2.2985459083875007E-2</v>
      </c>
      <c r="S260" s="6">
        <f t="shared" si="124"/>
        <v>2.2985459083875007E-2</v>
      </c>
      <c r="T260" s="7">
        <f t="shared" si="125"/>
        <v>0</v>
      </c>
      <c r="U260" s="7">
        <f t="shared" si="126"/>
        <v>1.4139501219622261</v>
      </c>
      <c r="V260" s="7">
        <f t="shared" si="127"/>
        <v>5.1269635989653368</v>
      </c>
      <c r="W260" s="6">
        <f t="shared" si="128"/>
        <v>6.5409137209275627</v>
      </c>
      <c r="X260" s="6">
        <v>2.3390000000000001E-2</v>
      </c>
      <c r="Y260" s="6">
        <v>6.484643600000001</v>
      </c>
      <c r="Z260" s="6">
        <f t="shared" si="129"/>
        <v>1.7295464562847098</v>
      </c>
      <c r="AA260" s="6">
        <f t="shared" si="131"/>
        <v>1.7295464562847098</v>
      </c>
      <c r="AB260" s="6">
        <f t="shared" si="130"/>
        <v>0.86774423389377597</v>
      </c>
    </row>
    <row r="261" spans="7:28">
      <c r="G261" s="6">
        <v>3774768</v>
      </c>
      <c r="H261" s="6">
        <v>16518948</v>
      </c>
      <c r="I261" s="12">
        <f t="shared" si="116"/>
        <v>33037896</v>
      </c>
      <c r="J261" s="6">
        <v>8871919.6445310004</v>
      </c>
      <c r="K261" s="12">
        <f t="shared" si="117"/>
        <v>70975357.156248003</v>
      </c>
      <c r="L261" s="6">
        <f t="shared" si="118"/>
        <v>273.722736</v>
      </c>
      <c r="M261" s="6">
        <f t="shared" si="119"/>
        <v>5242880</v>
      </c>
      <c r="N261" s="13">
        <f t="shared" si="120"/>
        <v>0.46548404014747047</v>
      </c>
      <c r="O261" s="13"/>
      <c r="P261" s="7">
        <f t="shared" si="121"/>
        <v>0</v>
      </c>
      <c r="Q261" s="7">
        <f t="shared" si="122"/>
        <v>1.6405281952259872E-2</v>
      </c>
      <c r="R261" s="6">
        <f t="shared" si="123"/>
        <v>1.6405281952259872E-2</v>
      </c>
      <c r="S261" s="6">
        <f t="shared" si="124"/>
        <v>1.6405281952259872E-2</v>
      </c>
      <c r="T261" s="7">
        <f t="shared" si="125"/>
        <v>0</v>
      </c>
      <c r="U261" s="7">
        <f t="shared" si="126"/>
        <v>1.0091706383839609</v>
      </c>
      <c r="V261" s="7">
        <f t="shared" si="127"/>
        <v>6.3825107342741632</v>
      </c>
      <c r="W261" s="6">
        <f t="shared" si="128"/>
        <v>7.3916813726581241</v>
      </c>
      <c r="X261" s="6">
        <v>2.9118000000000002E-2</v>
      </c>
      <c r="Y261" s="6">
        <v>7.461599492312172</v>
      </c>
      <c r="Z261" s="6">
        <f t="shared" si="129"/>
        <v>43.659310556151276</v>
      </c>
      <c r="AA261" s="6">
        <f t="shared" si="131"/>
        <v>43.659310556151276</v>
      </c>
      <c r="AB261" s="6">
        <f t="shared" si="130"/>
        <v>0.93703930003326896</v>
      </c>
    </row>
    <row r="262" spans="7:28">
      <c r="G262" s="6">
        <v>416800</v>
      </c>
      <c r="H262" s="6">
        <v>22322336</v>
      </c>
      <c r="I262" s="12">
        <f t="shared" si="116"/>
        <v>44644672</v>
      </c>
      <c r="J262" s="6">
        <v>4594542.937988</v>
      </c>
      <c r="K262" s="12">
        <f t="shared" si="117"/>
        <v>36756343.503904</v>
      </c>
      <c r="L262" s="6">
        <f t="shared" si="118"/>
        <v>276.20403199999998</v>
      </c>
      <c r="M262" s="6">
        <f t="shared" si="119"/>
        <v>5242880</v>
      </c>
      <c r="N262" s="13">
        <f t="shared" si="120"/>
        <v>1.2146113498819098</v>
      </c>
      <c r="O262" s="13"/>
      <c r="P262" s="7">
        <f t="shared" si="121"/>
        <v>0</v>
      </c>
      <c r="Q262" s="7">
        <f t="shared" si="122"/>
        <v>8.4958808645118379E-3</v>
      </c>
      <c r="R262" s="6">
        <f t="shared" si="123"/>
        <v>8.4958808645118379E-3</v>
      </c>
      <c r="S262" s="6">
        <f t="shared" si="124"/>
        <v>8.4958808645118379E-3</v>
      </c>
      <c r="T262" s="7">
        <f t="shared" si="125"/>
        <v>0</v>
      </c>
      <c r="U262" s="7">
        <f t="shared" si="126"/>
        <v>0.52262396590461679</v>
      </c>
      <c r="V262" s="7">
        <f t="shared" si="127"/>
        <v>1.3405946717089354</v>
      </c>
      <c r="W262" s="6">
        <f t="shared" si="128"/>
        <v>1.8632186376135522</v>
      </c>
      <c r="X262" s="6">
        <v>6.1159999999999999E-3</v>
      </c>
      <c r="Y262" s="6">
        <v>1.8155067999972199</v>
      </c>
      <c r="Z262" s="6">
        <f t="shared" si="129"/>
        <v>38.91237515552384</v>
      </c>
      <c r="AA262" s="6">
        <f t="shared" si="131"/>
        <v>38.91237515552384</v>
      </c>
      <c r="AB262" s="6">
        <f t="shared" si="130"/>
        <v>2.6280175660264899</v>
      </c>
    </row>
    <row r="263" spans="7:28">
      <c r="G263" s="6">
        <v>3428755</v>
      </c>
      <c r="H263" s="6">
        <v>18920347</v>
      </c>
      <c r="I263" s="12">
        <f t="shared" si="116"/>
        <v>37840694</v>
      </c>
      <c r="J263" s="6">
        <v>5961099.5292969998</v>
      </c>
      <c r="K263" s="12">
        <f t="shared" si="117"/>
        <v>47688796.234375998</v>
      </c>
      <c r="L263" s="6">
        <f t="shared" si="118"/>
        <v>295.61926399999999</v>
      </c>
      <c r="M263" s="6">
        <f t="shared" si="119"/>
        <v>5242880</v>
      </c>
      <c r="N263" s="13">
        <f t="shared" si="120"/>
        <v>0.79349232918408008</v>
      </c>
      <c r="O263" s="13"/>
      <c r="P263" s="7">
        <f t="shared" si="121"/>
        <v>0</v>
      </c>
      <c r="Q263" s="7">
        <f t="shared" si="122"/>
        <v>1.1022813826304734E-2</v>
      </c>
      <c r="R263" s="6">
        <f t="shared" si="123"/>
        <v>1.1022813826304734E-2</v>
      </c>
      <c r="S263" s="6">
        <f t="shared" si="124"/>
        <v>1.1022813826304734E-2</v>
      </c>
      <c r="T263" s="7">
        <f t="shared" si="125"/>
        <v>0</v>
      </c>
      <c r="U263" s="7">
        <f t="shared" si="126"/>
        <v>0.67806820378037769</v>
      </c>
      <c r="V263" s="7">
        <f t="shared" si="127"/>
        <v>2.5176701110609598</v>
      </c>
      <c r="W263" s="6">
        <f t="shared" si="128"/>
        <v>3.1957383148413374</v>
      </c>
      <c r="X263" s="6">
        <v>1.1486E-2</v>
      </c>
      <c r="Y263" s="6">
        <v>3.26960476</v>
      </c>
      <c r="Z263" s="6">
        <f t="shared" si="129"/>
        <v>4.0326151288112975</v>
      </c>
      <c r="AA263" s="6">
        <f t="shared" si="131"/>
        <v>4.0326151288112975</v>
      </c>
      <c r="AB263" s="6">
        <f t="shared" si="130"/>
        <v>2.2591857603810985</v>
      </c>
    </row>
    <row r="264" spans="7:28">
      <c r="G264" s="6">
        <v>6815744</v>
      </c>
      <c r="H264" s="6">
        <v>13624320</v>
      </c>
      <c r="I264" s="12">
        <f t="shared" si="116"/>
        <v>27248640</v>
      </c>
      <c r="J264" s="6">
        <v>10178664.167969</v>
      </c>
      <c r="K264" s="12">
        <f t="shared" si="117"/>
        <v>81429313.343751997</v>
      </c>
      <c r="L264" s="6">
        <f t="shared" si="118"/>
        <v>299.80671999999998</v>
      </c>
      <c r="M264" s="6">
        <f t="shared" si="119"/>
        <v>5242880</v>
      </c>
      <c r="N264" s="13">
        <f t="shared" si="120"/>
        <v>0.3346293721644254</v>
      </c>
      <c r="O264" s="13"/>
      <c r="P264" s="7">
        <f t="shared" si="121"/>
        <v>0</v>
      </c>
      <c r="Q264" s="7">
        <f t="shared" si="122"/>
        <v>1.8821614967605291E-2</v>
      </c>
      <c r="R264" s="6">
        <f t="shared" si="123"/>
        <v>1.8821614967605291E-2</v>
      </c>
      <c r="S264" s="6">
        <f t="shared" si="124"/>
        <v>1.8821614967605291E-2</v>
      </c>
      <c r="T264" s="7">
        <f t="shared" si="125"/>
        <v>0</v>
      </c>
      <c r="U264" s="7">
        <f t="shared" si="126"/>
        <v>1.1578113224478193</v>
      </c>
      <c r="V264" s="7">
        <f t="shared" si="127"/>
        <v>4.5934437443316627</v>
      </c>
      <c r="W264" s="6">
        <f t="shared" si="128"/>
        <v>5.751255066779482</v>
      </c>
      <c r="X264" s="6">
        <v>2.0955999999999999E-2</v>
      </c>
      <c r="Y264" s="6">
        <v>5.7652575500000003</v>
      </c>
      <c r="Z264" s="6">
        <f t="shared" si="129"/>
        <v>10.185078413794177</v>
      </c>
      <c r="AA264" s="6">
        <f t="shared" si="131"/>
        <v>10.185078413794177</v>
      </c>
      <c r="AB264" s="6">
        <f t="shared" si="130"/>
        <v>0.24287697642438083</v>
      </c>
    </row>
    <row r="265" spans="7:28">
      <c r="G265" s="6">
        <v>3523317</v>
      </c>
      <c r="H265" s="6">
        <v>19194193</v>
      </c>
      <c r="I265" s="12">
        <f t="shared" si="116"/>
        <v>38388386</v>
      </c>
      <c r="J265" s="6">
        <v>5764030.8125</v>
      </c>
      <c r="K265" s="12">
        <f t="shared" si="117"/>
        <v>46112246.5</v>
      </c>
      <c r="L265" s="6">
        <f t="shared" si="118"/>
        <v>300.79665599999998</v>
      </c>
      <c r="M265" s="6">
        <f t="shared" si="119"/>
        <v>5242880</v>
      </c>
      <c r="N265" s="13">
        <f t="shared" si="120"/>
        <v>0.83249871593221991</v>
      </c>
      <c r="O265" s="13"/>
      <c r="P265" s="7">
        <f t="shared" si="121"/>
        <v>0</v>
      </c>
      <c r="Q265" s="7">
        <f t="shared" si="122"/>
        <v>1.0658409278860737E-2</v>
      </c>
      <c r="R265" s="6">
        <f t="shared" si="123"/>
        <v>1.0658409278860737E-2</v>
      </c>
      <c r="S265" s="6">
        <f t="shared" si="124"/>
        <v>1.0658409278860737E-2</v>
      </c>
      <c r="T265" s="7">
        <f t="shared" si="125"/>
        <v>0</v>
      </c>
      <c r="U265" s="7">
        <f t="shared" si="126"/>
        <v>0.65565186428409616</v>
      </c>
      <c r="V265" s="7">
        <f t="shared" si="127"/>
        <v>2.2031257431894224</v>
      </c>
      <c r="W265" s="6">
        <f t="shared" si="128"/>
        <v>2.8587776074735185</v>
      </c>
      <c r="X265" s="6">
        <v>1.0050999999999999E-2</v>
      </c>
      <c r="Y265" s="6">
        <v>2.9307599222233387</v>
      </c>
      <c r="Z265" s="6">
        <f t="shared" si="129"/>
        <v>6.0432721008928274</v>
      </c>
      <c r="AA265" s="6">
        <f t="shared" si="131"/>
        <v>6.0432721008928274</v>
      </c>
      <c r="AB265" s="6">
        <f t="shared" si="130"/>
        <v>2.4560972805719561</v>
      </c>
    </row>
    <row r="266" spans="7:28">
      <c r="G266" s="6">
        <v>952203</v>
      </c>
      <c r="H266" s="6">
        <v>23737339</v>
      </c>
      <c r="I266" s="12">
        <f t="shared" si="116"/>
        <v>47474678</v>
      </c>
      <c r="J266" s="6">
        <v>10145413.211913999</v>
      </c>
      <c r="K266" s="12">
        <f t="shared" si="117"/>
        <v>81163305.695311993</v>
      </c>
      <c r="L266" s="6">
        <f t="shared" si="118"/>
        <v>303.89212800000001</v>
      </c>
      <c r="M266" s="6">
        <f t="shared" si="119"/>
        <v>5242880</v>
      </c>
      <c r="N266" s="13">
        <f t="shared" si="120"/>
        <v>0.58492785124130475</v>
      </c>
      <c r="O266" s="13"/>
      <c r="P266" s="7">
        <f t="shared" si="121"/>
        <v>0</v>
      </c>
      <c r="Q266" s="7">
        <f t="shared" si="122"/>
        <v>1.8760129817703065E-2</v>
      </c>
      <c r="R266" s="6">
        <f t="shared" si="123"/>
        <v>1.8760129817703065E-2</v>
      </c>
      <c r="S266" s="6">
        <f t="shared" si="124"/>
        <v>1.8760129817703065E-2</v>
      </c>
      <c r="T266" s="7">
        <f t="shared" si="125"/>
        <v>0</v>
      </c>
      <c r="U266" s="7">
        <f t="shared" si="126"/>
        <v>1.1540290645044002</v>
      </c>
      <c r="V266" s="7">
        <f t="shared" si="127"/>
        <v>2.8903010695150462</v>
      </c>
      <c r="W266" s="6">
        <f t="shared" si="128"/>
        <v>4.0443301340194466</v>
      </c>
      <c r="X266" s="6">
        <v>1.3186E-2</v>
      </c>
      <c r="Y266" s="6">
        <v>3.9604151000000001</v>
      </c>
      <c r="Z266" s="6">
        <f t="shared" si="129"/>
        <v>42.27309129154456</v>
      </c>
      <c r="AA266" s="6">
        <f t="shared" si="131"/>
        <v>42.27309129154456</v>
      </c>
      <c r="AB266" s="6">
        <f t="shared" si="130"/>
        <v>2.1188444115225842</v>
      </c>
    </row>
    <row r="267" spans="7:28">
      <c r="G267" s="6">
        <v>1602111</v>
      </c>
      <c r="H267" s="6">
        <v>23500731</v>
      </c>
      <c r="I267" s="12">
        <f t="shared" si="116"/>
        <v>47001462</v>
      </c>
      <c r="J267" s="6">
        <v>5383505.2451170003</v>
      </c>
      <c r="K267" s="12">
        <f t="shared" si="117"/>
        <v>43068041.960936002</v>
      </c>
      <c r="L267" s="6">
        <f t="shared" si="118"/>
        <v>314.05099200000001</v>
      </c>
      <c r="M267" s="6">
        <f t="shared" si="119"/>
        <v>5242880</v>
      </c>
      <c r="N267" s="13">
        <f t="shared" si="120"/>
        <v>1.0913303660898197</v>
      </c>
      <c r="O267" s="13"/>
      <c r="P267" s="7">
        <f t="shared" si="121"/>
        <v>0</v>
      </c>
      <c r="Q267" s="7">
        <f t="shared" si="122"/>
        <v>9.9547702161681458E-3</v>
      </c>
      <c r="R267" s="6">
        <f t="shared" si="123"/>
        <v>9.9547702161681458E-3</v>
      </c>
      <c r="S267" s="6">
        <f t="shared" si="124"/>
        <v>9.9547702161681458E-3</v>
      </c>
      <c r="T267" s="7">
        <f t="shared" si="125"/>
        <v>0</v>
      </c>
      <c r="U267" s="7">
        <f t="shared" si="126"/>
        <v>0.61236751939104439</v>
      </c>
      <c r="V267" s="7">
        <f t="shared" si="127"/>
        <v>1.460713357140017</v>
      </c>
      <c r="W267" s="6">
        <f t="shared" si="128"/>
        <v>2.0730808765310615</v>
      </c>
      <c r="X267" s="6">
        <v>6.6639999999999998E-3</v>
      </c>
      <c r="Y267" s="6">
        <v>2.0914661090878801</v>
      </c>
      <c r="Z267" s="6">
        <f t="shared" si="129"/>
        <v>49.381305764828127</v>
      </c>
      <c r="AA267" s="6">
        <f t="shared" si="131"/>
        <v>49.381305764828127</v>
      </c>
      <c r="AB267" s="6">
        <f t="shared" si="130"/>
        <v>0.87905954951556164</v>
      </c>
    </row>
    <row r="268" spans="7:28">
      <c r="G268" s="6">
        <v>1157456</v>
      </c>
      <c r="H268" s="6">
        <v>24848204</v>
      </c>
      <c r="I268" s="12">
        <f t="shared" si="116"/>
        <v>49696408</v>
      </c>
      <c r="J268" s="6">
        <v>10256470.704102</v>
      </c>
      <c r="K268" s="12">
        <f t="shared" si="117"/>
        <v>82051765.632816002</v>
      </c>
      <c r="L268" s="6">
        <f t="shared" si="118"/>
        <v>321.32756799999999</v>
      </c>
      <c r="M268" s="6">
        <f t="shared" si="119"/>
        <v>5242880</v>
      </c>
      <c r="N268" s="13">
        <f t="shared" si="120"/>
        <v>0.60567140288476973</v>
      </c>
      <c r="O268" s="13"/>
      <c r="P268" s="7">
        <f t="shared" si="121"/>
        <v>0</v>
      </c>
      <c r="Q268" s="7">
        <f t="shared" si="122"/>
        <v>1.8965488922074367E-2</v>
      </c>
      <c r="R268" s="6">
        <f t="shared" si="123"/>
        <v>1.8965488922074367E-2</v>
      </c>
      <c r="S268" s="6">
        <f t="shared" si="124"/>
        <v>1.8965488922074367E-2</v>
      </c>
      <c r="T268" s="7">
        <f t="shared" si="125"/>
        <v>0</v>
      </c>
      <c r="U268" s="7">
        <f t="shared" si="126"/>
        <v>1.1666617262934162</v>
      </c>
      <c r="V268" s="7">
        <f t="shared" si="127"/>
        <v>3.2204082597690777</v>
      </c>
      <c r="W268" s="6">
        <f t="shared" si="128"/>
        <v>4.3870699860624942</v>
      </c>
      <c r="X268" s="6">
        <v>1.4692E-2</v>
      </c>
      <c r="Y268" s="6">
        <v>4.3361742769162959</v>
      </c>
      <c r="Z268" s="6">
        <f t="shared" si="129"/>
        <v>29.08718297083016</v>
      </c>
      <c r="AA268" s="6">
        <f t="shared" si="131"/>
        <v>29.08718297083016</v>
      </c>
      <c r="AB268" s="6">
        <f t="shared" si="130"/>
        <v>1.1737468536987223</v>
      </c>
    </row>
    <row r="269" spans="7:28">
      <c r="G269" s="6">
        <v>4690002</v>
      </c>
      <c r="H269" s="6">
        <v>20316253</v>
      </c>
      <c r="I269" s="12">
        <f t="shared" si="116"/>
        <v>40632506</v>
      </c>
      <c r="J269" s="6">
        <v>5978137.6816410003</v>
      </c>
      <c r="K269" s="12">
        <f t="shared" si="117"/>
        <v>47825101.453128003</v>
      </c>
      <c r="L269" s="6">
        <f t="shared" si="118"/>
        <v>337.59507600000001</v>
      </c>
      <c r="M269" s="6">
        <f t="shared" si="119"/>
        <v>5242880</v>
      </c>
      <c r="N269" s="13">
        <f t="shared" si="120"/>
        <v>0.84960626878800749</v>
      </c>
      <c r="O269" s="13"/>
      <c r="P269" s="7">
        <f t="shared" si="121"/>
        <v>0</v>
      </c>
      <c r="Q269" s="7">
        <f t="shared" si="122"/>
        <v>1.105431948735084E-2</v>
      </c>
      <c r="R269" s="6">
        <f t="shared" si="123"/>
        <v>1.105431948735084E-2</v>
      </c>
      <c r="S269" s="6">
        <f t="shared" si="124"/>
        <v>1.105431948735084E-2</v>
      </c>
      <c r="T269" s="7">
        <f t="shared" si="125"/>
        <v>0</v>
      </c>
      <c r="U269" s="7">
        <f t="shared" si="126"/>
        <v>0.68000627398015434</v>
      </c>
      <c r="V269" s="7">
        <f t="shared" si="127"/>
        <v>1.7982731665631302</v>
      </c>
      <c r="W269" s="6">
        <f t="shared" si="128"/>
        <v>2.4782794405432846</v>
      </c>
      <c r="X269" s="6">
        <v>8.2039999999999995E-3</v>
      </c>
      <c r="Y269" s="6">
        <v>2.56112472</v>
      </c>
      <c r="Z269" s="6">
        <f t="shared" si="129"/>
        <v>34.743045920902496</v>
      </c>
      <c r="AA269" s="6">
        <f t="shared" si="131"/>
        <v>34.743045920902496</v>
      </c>
      <c r="AB269" s="6">
        <f t="shared" si="130"/>
        <v>3.2347225736322351</v>
      </c>
    </row>
    <row r="270" spans="7:28">
      <c r="G270" s="6">
        <v>377002</v>
      </c>
      <c r="H270" s="6">
        <v>27689972</v>
      </c>
      <c r="I270" s="12">
        <f t="shared" si="116"/>
        <v>55379944</v>
      </c>
      <c r="J270" s="6">
        <v>5599638.5434569996</v>
      </c>
      <c r="K270" s="12">
        <f t="shared" si="117"/>
        <v>44797108.347655997</v>
      </c>
      <c r="L270" s="6">
        <f t="shared" si="118"/>
        <v>339.819704</v>
      </c>
      <c r="M270" s="6">
        <f t="shared" si="119"/>
        <v>5242880</v>
      </c>
      <c r="N270" s="13">
        <f t="shared" si="120"/>
        <v>1.2362392583515438</v>
      </c>
      <c r="O270" s="13"/>
      <c r="P270" s="7">
        <f t="shared" si="121"/>
        <v>0</v>
      </c>
      <c r="Q270" s="7">
        <f t="shared" si="122"/>
        <v>1.0354427544075227E-2</v>
      </c>
      <c r="R270" s="6">
        <f t="shared" si="123"/>
        <v>1.0354427544075227E-2</v>
      </c>
      <c r="S270" s="6">
        <f t="shared" si="124"/>
        <v>1.0354427544075227E-2</v>
      </c>
      <c r="T270" s="7">
        <f t="shared" si="125"/>
        <v>0</v>
      </c>
      <c r="U270" s="7">
        <f t="shared" si="126"/>
        <v>0.6369524330738755</v>
      </c>
      <c r="V270" s="7">
        <f t="shared" si="127"/>
        <v>1.5291020977504142</v>
      </c>
      <c r="W270" s="6">
        <f t="shared" si="128"/>
        <v>2.1660545308242898</v>
      </c>
      <c r="X270" s="6">
        <v>6.9760000000000004E-3</v>
      </c>
      <c r="Y270" s="6">
        <v>2.1062153846148481</v>
      </c>
      <c r="Z270" s="6">
        <f t="shared" si="129"/>
        <v>48.429293923096708</v>
      </c>
      <c r="AA270" s="6">
        <f t="shared" si="131"/>
        <v>48.429293923096708</v>
      </c>
      <c r="AB270" s="6">
        <f t="shared" si="130"/>
        <v>2.8410744051413377</v>
      </c>
    </row>
    <row r="271" spans="7:28">
      <c r="G271" s="6">
        <v>1508065</v>
      </c>
      <c r="H271" s="6">
        <v>27090195</v>
      </c>
      <c r="I271" s="12">
        <f t="shared" si="116"/>
        <v>54180390</v>
      </c>
      <c r="J271" s="6">
        <v>10911625.985352</v>
      </c>
      <c r="K271" s="12">
        <f t="shared" si="117"/>
        <v>87293007.882816002</v>
      </c>
      <c r="L271" s="6">
        <f t="shared" si="118"/>
        <v>355.24364000000003</v>
      </c>
      <c r="M271" s="6">
        <f t="shared" si="119"/>
        <v>5242880</v>
      </c>
      <c r="N271" s="13">
        <f t="shared" si="120"/>
        <v>0.62067273558419378</v>
      </c>
      <c r="O271" s="13"/>
      <c r="P271" s="7">
        <f t="shared" si="121"/>
        <v>0</v>
      </c>
      <c r="Q271" s="7">
        <f t="shared" si="122"/>
        <v>2.0176952454438964E-2</v>
      </c>
      <c r="R271" s="6">
        <f t="shared" si="123"/>
        <v>2.0176952454438964E-2</v>
      </c>
      <c r="S271" s="6">
        <f t="shared" si="124"/>
        <v>2.0176952454438964E-2</v>
      </c>
      <c r="T271" s="7">
        <f t="shared" si="125"/>
        <v>0</v>
      </c>
      <c r="U271" s="7">
        <f t="shared" si="126"/>
        <v>1.2411848847428115</v>
      </c>
      <c r="V271" s="7">
        <f t="shared" si="127"/>
        <v>2.9578130313996689</v>
      </c>
      <c r="W271" s="6">
        <f t="shared" si="128"/>
        <v>4.1989979161424804</v>
      </c>
      <c r="X271" s="6">
        <v>1.3494000000000001E-2</v>
      </c>
      <c r="Y271" s="6">
        <v>4.1127462999955018</v>
      </c>
      <c r="Z271" s="6">
        <f t="shared" si="129"/>
        <v>49.525362786712336</v>
      </c>
      <c r="AA271" s="6">
        <f t="shared" si="131"/>
        <v>49.525362786712336</v>
      </c>
      <c r="AB271" s="6">
        <f t="shared" si="130"/>
        <v>2.0971781348894036</v>
      </c>
    </row>
    <row r="272" spans="7:28">
      <c r="G272" s="6">
        <v>1505785</v>
      </c>
      <c r="H272" s="6">
        <v>27130349</v>
      </c>
      <c r="I272" s="12">
        <f t="shared" si="116"/>
        <v>54260698</v>
      </c>
      <c r="J272" s="6">
        <v>6322222.5903319996</v>
      </c>
      <c r="K272" s="12">
        <f t="shared" si="117"/>
        <v>50577780.722655997</v>
      </c>
      <c r="L272" s="6">
        <f t="shared" si="118"/>
        <v>355.67988800000001</v>
      </c>
      <c r="M272" s="6">
        <f t="shared" si="119"/>
        <v>5242880</v>
      </c>
      <c r="N272" s="13">
        <f t="shared" si="120"/>
        <v>1.0728169015073898</v>
      </c>
      <c r="O272" s="13"/>
      <c r="P272" s="7">
        <f t="shared" si="121"/>
        <v>0</v>
      </c>
      <c r="Q272" s="7">
        <f t="shared" si="122"/>
        <v>1.1690575243575269E-2</v>
      </c>
      <c r="R272" s="6">
        <f t="shared" si="123"/>
        <v>1.1690575243575269E-2</v>
      </c>
      <c r="S272" s="6">
        <f t="shared" si="124"/>
        <v>1.1690575243575269E-2</v>
      </c>
      <c r="T272" s="7">
        <f t="shared" si="125"/>
        <v>0</v>
      </c>
      <c r="U272" s="7">
        <f t="shared" si="126"/>
        <v>0.71914553592962827</v>
      </c>
      <c r="V272" s="7">
        <f t="shared" si="127"/>
        <v>1.9994938841283367</v>
      </c>
      <c r="W272" s="6">
        <f t="shared" si="128"/>
        <v>2.7186394200579649</v>
      </c>
      <c r="X272" s="6">
        <v>9.1219999999999999E-3</v>
      </c>
      <c r="Y272" s="6">
        <v>2.7347755999999999</v>
      </c>
      <c r="Z272" s="6">
        <f t="shared" si="129"/>
        <v>28.158027226214312</v>
      </c>
      <c r="AA272" s="6">
        <f t="shared" si="131"/>
        <v>28.158027226214312</v>
      </c>
      <c r="AB272" s="6">
        <f t="shared" si="130"/>
        <v>0.59003670875354375</v>
      </c>
    </row>
    <row r="273" spans="7:28">
      <c r="G273" s="6">
        <v>914898</v>
      </c>
      <c r="H273" s="6">
        <v>28191660</v>
      </c>
      <c r="I273" s="12">
        <f t="shared" si="116"/>
        <v>56383320</v>
      </c>
      <c r="J273" s="6">
        <v>11490497.983398</v>
      </c>
      <c r="K273" s="12">
        <f t="shared" si="117"/>
        <v>91923983.867183998</v>
      </c>
      <c r="L273" s="6">
        <f t="shared" si="118"/>
        <v>356.59787999999998</v>
      </c>
      <c r="M273" s="6">
        <f t="shared" si="119"/>
        <v>5242880</v>
      </c>
      <c r="N273" s="13">
        <f t="shared" si="120"/>
        <v>0.61336897758331732</v>
      </c>
      <c r="O273" s="13"/>
      <c r="P273" s="7">
        <f t="shared" si="121"/>
        <v>0</v>
      </c>
      <c r="Q273" s="7">
        <f t="shared" si="122"/>
        <v>2.1247358716297602E-2</v>
      </c>
      <c r="R273" s="6">
        <f t="shared" si="123"/>
        <v>2.1247358716297602E-2</v>
      </c>
      <c r="S273" s="6">
        <f t="shared" si="124"/>
        <v>2.1247358716297602E-2</v>
      </c>
      <c r="T273" s="7">
        <f t="shared" si="125"/>
        <v>0</v>
      </c>
      <c r="U273" s="7">
        <f t="shared" si="126"/>
        <v>1.3070309076123707</v>
      </c>
      <c r="V273" s="7">
        <f t="shared" si="127"/>
        <v>3.0956864860276805</v>
      </c>
      <c r="W273" s="6">
        <f t="shared" si="128"/>
        <v>4.4027173936400512</v>
      </c>
      <c r="X273" s="6">
        <v>1.4123E-2</v>
      </c>
      <c r="Y273" s="6">
        <v>4.2931747230823545</v>
      </c>
      <c r="Z273" s="6">
        <f t="shared" si="129"/>
        <v>50.44508048075906</v>
      </c>
      <c r="AA273" s="6">
        <f t="shared" si="131"/>
        <v>50.44508048075906</v>
      </c>
      <c r="AB273" s="6">
        <f t="shared" si="130"/>
        <v>2.5515539809907573</v>
      </c>
    </row>
    <row r="274" spans="7:28">
      <c r="G274" s="6">
        <v>2987012</v>
      </c>
      <c r="H274" s="6">
        <v>26621990</v>
      </c>
      <c r="I274" s="12">
        <f t="shared" si="116"/>
        <v>53243980</v>
      </c>
      <c r="J274" s="6">
        <v>7533399.3105469998</v>
      </c>
      <c r="K274" s="12">
        <f t="shared" si="117"/>
        <v>60267194.484375998</v>
      </c>
      <c r="L274" s="6">
        <f t="shared" si="118"/>
        <v>379.20411999999999</v>
      </c>
      <c r="M274" s="6">
        <f t="shared" si="119"/>
        <v>5242880</v>
      </c>
      <c r="N274" s="13">
        <f t="shared" si="120"/>
        <v>0.88346538204633474</v>
      </c>
      <c r="O274" s="13"/>
      <c r="P274" s="7">
        <f t="shared" si="121"/>
        <v>0</v>
      </c>
      <c r="Q274" s="7">
        <f t="shared" si="122"/>
        <v>1.3930191514377374E-2</v>
      </c>
      <c r="R274" s="6">
        <f t="shared" si="123"/>
        <v>1.3930191514377374E-2</v>
      </c>
      <c r="S274" s="6">
        <f t="shared" si="124"/>
        <v>1.3930191514377374E-2</v>
      </c>
      <c r="T274" s="7">
        <f t="shared" si="125"/>
        <v>0</v>
      </c>
      <c r="U274" s="7">
        <f t="shared" si="126"/>
        <v>0.85691549247884335</v>
      </c>
      <c r="V274" s="7">
        <f t="shared" si="127"/>
        <v>5.2538773195211697</v>
      </c>
      <c r="W274" s="6">
        <f t="shared" si="128"/>
        <v>6.110792812000013</v>
      </c>
      <c r="X274" s="6">
        <v>2.3969000000000001E-2</v>
      </c>
      <c r="Y274" s="6">
        <v>6.1308344000043578</v>
      </c>
      <c r="Z274" s="6">
        <f t="shared" si="129"/>
        <v>41.882466876476393</v>
      </c>
      <c r="AA274" s="6">
        <f t="shared" si="131"/>
        <v>41.882466876476393</v>
      </c>
      <c r="AB274" s="6">
        <f t="shared" si="130"/>
        <v>0.32689821151147874</v>
      </c>
    </row>
    <row r="275" spans="7:28">
      <c r="G275" s="6">
        <v>11548845</v>
      </c>
      <c r="H275" s="6">
        <v>12369181</v>
      </c>
      <c r="I275" s="12">
        <f t="shared" si="116"/>
        <v>24738362</v>
      </c>
      <c r="J275" s="6">
        <v>10389264.279297</v>
      </c>
      <c r="K275" s="12">
        <f t="shared" si="117"/>
        <v>83114114.234375998</v>
      </c>
      <c r="L275" s="6">
        <f t="shared" si="118"/>
        <v>379.40707200000003</v>
      </c>
      <c r="M275" s="6">
        <f t="shared" si="119"/>
        <v>5242880</v>
      </c>
      <c r="N275" s="13">
        <f t="shared" si="120"/>
        <v>0.29764333323988207</v>
      </c>
      <c r="O275" s="13"/>
      <c r="P275" s="7">
        <f t="shared" si="121"/>
        <v>0</v>
      </c>
      <c r="Q275" s="7">
        <f t="shared" si="122"/>
        <v>1.9211040745108012E-2</v>
      </c>
      <c r="R275" s="6">
        <f t="shared" si="123"/>
        <v>1.9211040745108012E-2</v>
      </c>
      <c r="S275" s="6">
        <f t="shared" si="124"/>
        <v>1.9211040745108012E-2</v>
      </c>
      <c r="T275" s="7">
        <f t="shared" si="125"/>
        <v>0</v>
      </c>
      <c r="U275" s="7">
        <f t="shared" si="126"/>
        <v>1.1817668424827221</v>
      </c>
      <c r="V275" s="7">
        <f t="shared" si="127"/>
        <v>4.8411337343629084</v>
      </c>
      <c r="W275" s="6">
        <f t="shared" si="128"/>
        <v>6.0229005768456307</v>
      </c>
      <c r="X275" s="6">
        <v>2.2086000000000001E-2</v>
      </c>
      <c r="Y275" s="6">
        <v>6.2073930000098168</v>
      </c>
      <c r="Z275" s="6">
        <f t="shared" si="129"/>
        <v>13.017111540758803</v>
      </c>
      <c r="AA275" s="6">
        <f t="shared" si="131"/>
        <v>13.017111540758803</v>
      </c>
      <c r="AB275" s="6">
        <f t="shared" si="130"/>
        <v>2.9721402070707339</v>
      </c>
    </row>
    <row r="276" spans="7:28">
      <c r="G276" s="6">
        <v>11950757</v>
      </c>
      <c r="H276" s="6">
        <v>12711603</v>
      </c>
      <c r="I276" s="12">
        <f t="shared" si="116"/>
        <v>25423206</v>
      </c>
      <c r="J276" s="6">
        <v>9267489.3046879992</v>
      </c>
      <c r="K276" s="12">
        <f t="shared" si="117"/>
        <v>74139914.437503994</v>
      </c>
      <c r="L276" s="6">
        <f t="shared" si="118"/>
        <v>391.55437599999999</v>
      </c>
      <c r="M276" s="6">
        <f t="shared" si="119"/>
        <v>5242880</v>
      </c>
      <c r="N276" s="13">
        <f t="shared" si="120"/>
        <v>0.34290848853663586</v>
      </c>
      <c r="O276" s="13"/>
      <c r="P276" s="7">
        <f t="shared" si="121"/>
        <v>0</v>
      </c>
      <c r="Q276" s="7">
        <f t="shared" si="122"/>
        <v>1.7136739412048244E-2</v>
      </c>
      <c r="R276" s="6">
        <f t="shared" si="123"/>
        <v>1.7136739412048244E-2</v>
      </c>
      <c r="S276" s="6">
        <f t="shared" si="124"/>
        <v>1.7136739412048244E-2</v>
      </c>
      <c r="T276" s="7">
        <f t="shared" si="125"/>
        <v>0</v>
      </c>
      <c r="U276" s="7">
        <f t="shared" si="126"/>
        <v>1.0541662314980222</v>
      </c>
      <c r="V276" s="7">
        <f t="shared" si="127"/>
        <v>3.916789762715331</v>
      </c>
      <c r="W276" s="6">
        <f t="shared" si="128"/>
        <v>4.9709559942133534</v>
      </c>
      <c r="X276" s="6">
        <v>1.7868999999999999E-2</v>
      </c>
      <c r="Y276" s="6">
        <v>5.1573087352972706</v>
      </c>
      <c r="Z276" s="6">
        <f t="shared" si="129"/>
        <v>4.0979382615241766</v>
      </c>
      <c r="AA276" s="6">
        <f t="shared" si="131"/>
        <v>4.0979382615241766</v>
      </c>
      <c r="AB276" s="6">
        <f t="shared" si="130"/>
        <v>3.6133718310966256</v>
      </c>
    </row>
    <row r="277" spans="7:28">
      <c r="G277" s="6">
        <v>1498023</v>
      </c>
      <c r="H277" s="6">
        <v>31207734</v>
      </c>
      <c r="I277" s="12">
        <f t="shared" si="116"/>
        <v>62415468</v>
      </c>
      <c r="J277" s="6">
        <v>12925174.310547</v>
      </c>
      <c r="K277" s="12">
        <f t="shared" si="117"/>
        <v>103401394.484376</v>
      </c>
      <c r="L277" s="6">
        <f t="shared" si="118"/>
        <v>404.45326799999998</v>
      </c>
      <c r="M277" s="6">
        <f t="shared" si="119"/>
        <v>5242880</v>
      </c>
      <c r="N277" s="13">
        <f t="shared" si="120"/>
        <v>0.60362307792116876</v>
      </c>
      <c r="O277" s="13"/>
      <c r="P277" s="7">
        <f t="shared" si="121"/>
        <v>0</v>
      </c>
      <c r="Q277" s="7">
        <f t="shared" si="122"/>
        <v>2.3900253535021603E-2</v>
      </c>
      <c r="R277" s="6">
        <f t="shared" si="123"/>
        <v>2.3900253535021603E-2</v>
      </c>
      <c r="S277" s="6">
        <f t="shared" si="124"/>
        <v>2.3900253535021603E-2</v>
      </c>
      <c r="T277" s="7">
        <f t="shared" si="125"/>
        <v>0</v>
      </c>
      <c r="U277" s="7">
        <f t="shared" si="126"/>
        <v>1.4702236869603909</v>
      </c>
      <c r="V277" s="7">
        <f t="shared" si="127"/>
        <v>3.5312263180560737</v>
      </c>
      <c r="W277" s="6">
        <f t="shared" si="128"/>
        <v>5.0014500050164648</v>
      </c>
      <c r="X277" s="6">
        <v>1.6109999999999999E-2</v>
      </c>
      <c r="Y277" s="6">
        <v>4.9249509230818793</v>
      </c>
      <c r="Z277" s="6">
        <f t="shared" si="129"/>
        <v>48.356632743771591</v>
      </c>
      <c r="AA277" s="6">
        <f t="shared" si="131"/>
        <v>48.356632743771591</v>
      </c>
      <c r="AB277" s="6">
        <f t="shared" si="130"/>
        <v>1.5532963298386477</v>
      </c>
    </row>
    <row r="278" spans="7:28">
      <c r="G278" s="6">
        <v>1437960</v>
      </c>
      <c r="H278" s="6">
        <v>32297325</v>
      </c>
      <c r="I278" s="12">
        <f t="shared" si="116"/>
        <v>64594650</v>
      </c>
      <c r="J278" s="6">
        <v>13382476.367187999</v>
      </c>
      <c r="K278" s="12">
        <f t="shared" si="117"/>
        <v>107059810.93750399</v>
      </c>
      <c r="L278" s="6">
        <f t="shared" si="118"/>
        <v>416.32709999999997</v>
      </c>
      <c r="M278" s="6">
        <f t="shared" si="119"/>
        <v>5242880</v>
      </c>
      <c r="N278" s="13">
        <f t="shared" si="120"/>
        <v>0.60335105614661544</v>
      </c>
      <c r="O278" s="13"/>
      <c r="P278" s="7">
        <f t="shared" si="121"/>
        <v>0</v>
      </c>
      <c r="Q278" s="7">
        <f t="shared" si="122"/>
        <v>2.4745861867505603E-2</v>
      </c>
      <c r="R278" s="6">
        <f t="shared" si="123"/>
        <v>2.4745861867505603E-2</v>
      </c>
      <c r="S278" s="6">
        <f t="shared" si="124"/>
        <v>2.4745861867505603E-2</v>
      </c>
      <c r="T278" s="7">
        <f t="shared" si="125"/>
        <v>0</v>
      </c>
      <c r="U278" s="7">
        <f t="shared" si="126"/>
        <v>1.522241269053707</v>
      </c>
      <c r="V278" s="7">
        <f t="shared" si="127"/>
        <v>3.575942033070564</v>
      </c>
      <c r="W278" s="6">
        <f t="shared" si="128"/>
        <v>5.0981833021242711</v>
      </c>
      <c r="X278" s="6">
        <v>1.6313999999999999E-2</v>
      </c>
      <c r="Y278" s="6">
        <v>4.9858846799999998</v>
      </c>
      <c r="Z278" s="6">
        <f t="shared" si="129"/>
        <v>51.684822039387058</v>
      </c>
      <c r="AA278" s="6">
        <f t="shared" si="131"/>
        <v>51.684822039387058</v>
      </c>
      <c r="AB278" s="6">
        <f t="shared" si="130"/>
        <v>2.2523309168127654</v>
      </c>
    </row>
    <row r="279" spans="7:28">
      <c r="G279" s="6">
        <v>1391349</v>
      </c>
      <c r="H279" s="6">
        <v>32961525</v>
      </c>
      <c r="I279" s="12">
        <f t="shared" si="116"/>
        <v>65923050</v>
      </c>
      <c r="J279" s="6">
        <v>13718179.478515999</v>
      </c>
      <c r="K279" s="12">
        <f t="shared" si="117"/>
        <v>109745435.828128</v>
      </c>
      <c r="L279" s="6">
        <f t="shared" si="118"/>
        <v>423.36527999999998</v>
      </c>
      <c r="M279" s="6">
        <f t="shared" si="119"/>
        <v>5242880</v>
      </c>
      <c r="N279" s="13">
        <f t="shared" si="120"/>
        <v>0.60069058455644475</v>
      </c>
      <c r="O279" s="13"/>
      <c r="P279" s="7">
        <f t="shared" si="121"/>
        <v>0</v>
      </c>
      <c r="Q279" s="7">
        <f t="shared" si="122"/>
        <v>2.536661863878471E-2</v>
      </c>
      <c r="R279" s="6">
        <f t="shared" si="123"/>
        <v>2.536661863878471E-2</v>
      </c>
      <c r="S279" s="6">
        <f t="shared" si="124"/>
        <v>2.536661863878471E-2</v>
      </c>
      <c r="T279" s="7">
        <f t="shared" si="125"/>
        <v>0</v>
      </c>
      <c r="U279" s="7">
        <f t="shared" si="126"/>
        <v>1.5604271112096602</v>
      </c>
      <c r="V279" s="7">
        <f t="shared" si="127"/>
        <v>3.7732172463697862</v>
      </c>
      <c r="W279" s="6">
        <f t="shared" si="128"/>
        <v>5.3336443575794465</v>
      </c>
      <c r="X279" s="6">
        <v>1.7214E-2</v>
      </c>
      <c r="Y279" s="6">
        <v>5.2277842125000005</v>
      </c>
      <c r="Z279" s="6">
        <f t="shared" si="129"/>
        <v>47.360396414457476</v>
      </c>
      <c r="AA279" s="6">
        <f t="shared" si="131"/>
        <v>47.360396414457476</v>
      </c>
      <c r="AB279" s="6">
        <f t="shared" si="130"/>
        <v>2.0249524612421266</v>
      </c>
    </row>
    <row r="280" spans="7:28">
      <c r="G280" s="6">
        <v>4194304</v>
      </c>
      <c r="H280" s="6">
        <v>30359198</v>
      </c>
      <c r="I280" s="12">
        <f t="shared" si="116"/>
        <v>60718396</v>
      </c>
      <c r="J280" s="6">
        <v>13354266.863281</v>
      </c>
      <c r="K280" s="12">
        <f t="shared" si="117"/>
        <v>106834134.906248</v>
      </c>
      <c r="L280" s="6">
        <f t="shared" si="118"/>
        <v>448.19645600000001</v>
      </c>
      <c r="M280" s="6">
        <f t="shared" si="119"/>
        <v>5242880</v>
      </c>
      <c r="N280" s="13">
        <f t="shared" si="120"/>
        <v>0.56834265614902257</v>
      </c>
      <c r="O280" s="13"/>
      <c r="P280" s="7">
        <f t="shared" si="121"/>
        <v>0</v>
      </c>
      <c r="Q280" s="7">
        <f t="shared" si="122"/>
        <v>2.4693698989135423E-2</v>
      </c>
      <c r="R280" s="6">
        <f t="shared" si="123"/>
        <v>2.4693698989135423E-2</v>
      </c>
      <c r="S280" s="6">
        <f t="shared" si="124"/>
        <v>2.4693698989135423E-2</v>
      </c>
      <c r="T280" s="7">
        <f t="shared" si="125"/>
        <v>0</v>
      </c>
      <c r="U280" s="7">
        <f t="shared" si="126"/>
        <v>1.5190324704839557</v>
      </c>
      <c r="V280" s="7">
        <f t="shared" si="127"/>
        <v>3.6918960195542181</v>
      </c>
      <c r="W280" s="6">
        <f t="shared" si="128"/>
        <v>5.2109284900381736</v>
      </c>
      <c r="X280" s="6">
        <v>1.6843E-2</v>
      </c>
      <c r="Y280" s="6">
        <v>5.2113364866722813</v>
      </c>
      <c r="Z280" s="6">
        <f t="shared" si="129"/>
        <v>46.611049036011529</v>
      </c>
      <c r="AA280" s="6">
        <f t="shared" si="131"/>
        <v>46.611049036011529</v>
      </c>
      <c r="AB280" s="6">
        <f t="shared" si="130"/>
        <v>7.8290211186931094E-3</v>
      </c>
    </row>
    <row r="281" spans="7:28">
      <c r="G281" s="6">
        <v>986703</v>
      </c>
      <c r="H281" s="6">
        <v>36326514</v>
      </c>
      <c r="I281" s="12">
        <f t="shared" si="116"/>
        <v>72653028</v>
      </c>
      <c r="J281" s="6">
        <v>14745207.863281</v>
      </c>
      <c r="K281" s="12">
        <f t="shared" si="117"/>
        <v>117961662.906248</v>
      </c>
      <c r="L281" s="6">
        <f t="shared" si="118"/>
        <v>455.65222799999998</v>
      </c>
      <c r="M281" s="6">
        <f t="shared" si="119"/>
        <v>5242880</v>
      </c>
      <c r="N281" s="13">
        <f t="shared" si="120"/>
        <v>0.61590372846593566</v>
      </c>
      <c r="O281" s="13"/>
      <c r="P281" s="7">
        <f t="shared" si="121"/>
        <v>0</v>
      </c>
      <c r="Q281" s="7">
        <f t="shared" si="122"/>
        <v>2.7265721752892609E-2</v>
      </c>
      <c r="R281" s="6">
        <f t="shared" si="123"/>
        <v>2.7265721752892609E-2</v>
      </c>
      <c r="S281" s="6">
        <f t="shared" si="124"/>
        <v>2.7265721752892609E-2</v>
      </c>
      <c r="T281" s="7">
        <f t="shared" si="125"/>
        <v>0</v>
      </c>
      <c r="U281" s="7">
        <f t="shared" si="126"/>
        <v>1.6772504067554725</v>
      </c>
      <c r="V281" s="7">
        <f t="shared" si="127"/>
        <v>3.9755339373422105</v>
      </c>
      <c r="W281" s="6">
        <f t="shared" si="128"/>
        <v>5.6527843440976833</v>
      </c>
      <c r="X281" s="6">
        <v>1.8137E-2</v>
      </c>
      <c r="Y281" s="6">
        <v>5.4263770235272775</v>
      </c>
      <c r="Z281" s="6">
        <f t="shared" si="129"/>
        <v>50.332038114862485</v>
      </c>
      <c r="AA281" s="6">
        <f t="shared" si="131"/>
        <v>50.332038114862485</v>
      </c>
      <c r="AB281" s="6">
        <f t="shared" si="130"/>
        <v>4.1723477670048723</v>
      </c>
    </row>
    <row r="282" spans="7:28">
      <c r="G282" s="6">
        <v>381689</v>
      </c>
      <c r="H282" s="6">
        <v>37464962</v>
      </c>
      <c r="I282" s="12">
        <f t="shared" si="116"/>
        <v>74929924</v>
      </c>
      <c r="J282" s="6">
        <v>7728083.0068359999</v>
      </c>
      <c r="K282" s="12">
        <f t="shared" si="117"/>
        <v>61824664.054687999</v>
      </c>
      <c r="L282" s="6">
        <f t="shared" si="118"/>
        <v>457.213324</v>
      </c>
      <c r="M282" s="6">
        <f t="shared" si="119"/>
        <v>5242880</v>
      </c>
      <c r="N282" s="13">
        <f t="shared" si="120"/>
        <v>1.2119746244592535</v>
      </c>
      <c r="O282" s="13"/>
      <c r="P282" s="7">
        <f t="shared" si="121"/>
        <v>0</v>
      </c>
      <c r="Q282" s="7">
        <f t="shared" si="122"/>
        <v>1.4290185862511262E-2</v>
      </c>
      <c r="R282" s="6">
        <f t="shared" si="123"/>
        <v>1.4290185862511262E-2</v>
      </c>
      <c r="S282" s="6">
        <f t="shared" si="124"/>
        <v>1.4290185862511262E-2</v>
      </c>
      <c r="T282" s="7">
        <f t="shared" si="125"/>
        <v>0</v>
      </c>
      <c r="U282" s="7">
        <f t="shared" si="126"/>
        <v>0.87906053864007982</v>
      </c>
      <c r="V282" s="7">
        <f t="shared" si="127"/>
        <v>2.1625747271223603</v>
      </c>
      <c r="W282" s="6">
        <f t="shared" si="128"/>
        <v>3.0416352657624399</v>
      </c>
      <c r="X282" s="6">
        <v>9.8659999999999998E-3</v>
      </c>
      <c r="Y282" s="6">
        <v>2.9604166250000001</v>
      </c>
      <c r="Z282" s="6">
        <f t="shared" si="129"/>
        <v>44.842751495147603</v>
      </c>
      <c r="AA282" s="6">
        <f t="shared" si="131"/>
        <v>44.842751495147603</v>
      </c>
      <c r="AB282" s="6">
        <f t="shared" si="130"/>
        <v>2.7434868483229042</v>
      </c>
    </row>
    <row r="283" spans="7:28">
      <c r="G283" s="6">
        <v>12057441</v>
      </c>
      <c r="H283" s="6">
        <v>18082179</v>
      </c>
      <c r="I283" s="12">
        <f t="shared" si="116"/>
        <v>36164358</v>
      </c>
      <c r="J283" s="6">
        <v>18188200.917969</v>
      </c>
      <c r="K283" s="12">
        <f t="shared" si="117"/>
        <v>145505607.343752</v>
      </c>
      <c r="L283" s="6">
        <f t="shared" si="118"/>
        <v>458.13496800000001</v>
      </c>
      <c r="M283" s="6">
        <f t="shared" si="119"/>
        <v>5242880</v>
      </c>
      <c r="N283" s="13">
        <f t="shared" si="120"/>
        <v>0.24854271021021854</v>
      </c>
      <c r="O283" s="13"/>
      <c r="P283" s="7">
        <f t="shared" si="121"/>
        <v>0</v>
      </c>
      <c r="Q283" s="7">
        <f t="shared" si="122"/>
        <v>3.363224377799319E-2</v>
      </c>
      <c r="R283" s="6">
        <f t="shared" si="123"/>
        <v>3.363224377799319E-2</v>
      </c>
      <c r="S283" s="6">
        <f t="shared" si="124"/>
        <v>3.363224377799319E-2</v>
      </c>
      <c r="T283" s="7">
        <f t="shared" si="125"/>
        <v>0</v>
      </c>
      <c r="U283" s="7">
        <f t="shared" si="126"/>
        <v>2.0688869001149328</v>
      </c>
      <c r="V283" s="7">
        <f t="shared" si="127"/>
        <v>7.38707995933009</v>
      </c>
      <c r="W283" s="6">
        <f t="shared" si="128"/>
        <v>9.4559668594450237</v>
      </c>
      <c r="X283" s="6">
        <v>3.3701000000000002E-2</v>
      </c>
      <c r="Y283" s="6">
        <v>9.5137923000000004</v>
      </c>
      <c r="Z283" s="6">
        <f t="shared" si="129"/>
        <v>0.20401834368954011</v>
      </c>
      <c r="AA283" s="6">
        <f t="shared" si="131"/>
        <v>0.20401834368954011</v>
      </c>
      <c r="AB283" s="6">
        <f t="shared" si="130"/>
        <v>0.607806421788047</v>
      </c>
    </row>
    <row r="284" spans="7:28">
      <c r="G284" s="6">
        <v>8388608</v>
      </c>
      <c r="H284" s="6">
        <v>25165784</v>
      </c>
      <c r="I284" s="12">
        <f t="shared" si="116"/>
        <v>50331568</v>
      </c>
      <c r="J284" s="6">
        <v>14993623.005859001</v>
      </c>
      <c r="K284" s="12">
        <f t="shared" si="117"/>
        <v>119948984.046872</v>
      </c>
      <c r="L284" s="6">
        <f t="shared" si="118"/>
        <v>469.76156800000001</v>
      </c>
      <c r="M284" s="6">
        <f t="shared" si="119"/>
        <v>5242880</v>
      </c>
      <c r="N284" s="13">
        <f t="shared" si="120"/>
        <v>0.41960812256927599</v>
      </c>
      <c r="O284" s="13"/>
      <c r="P284" s="7">
        <f t="shared" si="121"/>
        <v>0</v>
      </c>
      <c r="Q284" s="7">
        <f t="shared" si="122"/>
        <v>2.7725072222519003E-2</v>
      </c>
      <c r="R284" s="6">
        <f t="shared" si="123"/>
        <v>2.7725072222519003E-2</v>
      </c>
      <c r="S284" s="6">
        <f t="shared" si="124"/>
        <v>2.7725072222519003E-2</v>
      </c>
      <c r="T284" s="7">
        <f t="shared" si="125"/>
        <v>0</v>
      </c>
      <c r="U284" s="7">
        <f t="shared" si="126"/>
        <v>1.7055073430290355</v>
      </c>
      <c r="V284" s="7">
        <f t="shared" si="127"/>
        <v>7.4681819914642142</v>
      </c>
      <c r="W284" s="6">
        <f t="shared" si="128"/>
        <v>9.1736893344932504</v>
      </c>
      <c r="X284" s="6">
        <v>3.4070999999999997E-2</v>
      </c>
      <c r="Y284" s="6">
        <v>9.2759433199886416</v>
      </c>
      <c r="Z284" s="6">
        <f t="shared" si="129"/>
        <v>18.625598830327828</v>
      </c>
      <c r="AA284" s="6">
        <f t="shared" si="131"/>
        <v>18.625598830327828</v>
      </c>
      <c r="AB284" s="6">
        <f t="shared" si="130"/>
        <v>1.1023567303936095</v>
      </c>
    </row>
    <row r="285" spans="7:28">
      <c r="G285" s="6">
        <v>14081816</v>
      </c>
      <c r="H285" s="6">
        <v>16933413</v>
      </c>
      <c r="I285" s="12">
        <f t="shared" si="116"/>
        <v>33866826</v>
      </c>
      <c r="J285" s="6">
        <v>23139798.570312001</v>
      </c>
      <c r="K285" s="12">
        <f t="shared" si="117"/>
        <v>185118388.56249601</v>
      </c>
      <c r="L285" s="6">
        <f t="shared" si="118"/>
        <v>484.83727599999997</v>
      </c>
      <c r="M285" s="6">
        <f t="shared" si="119"/>
        <v>5242880</v>
      </c>
      <c r="N285" s="13">
        <f t="shared" si="120"/>
        <v>0.18294684965111693</v>
      </c>
      <c r="O285" s="13"/>
      <c r="P285" s="7">
        <f t="shared" si="121"/>
        <v>0</v>
      </c>
      <c r="Q285" s="7">
        <f t="shared" si="122"/>
        <v>4.2788363181183432E-2</v>
      </c>
      <c r="R285" s="6">
        <f t="shared" si="123"/>
        <v>4.2788363181183432E-2</v>
      </c>
      <c r="S285" s="6">
        <f t="shared" si="124"/>
        <v>4.2788363181183432E-2</v>
      </c>
      <c r="T285" s="7">
        <f t="shared" si="125"/>
        <v>0</v>
      </c>
      <c r="U285" s="7">
        <f t="shared" si="126"/>
        <v>2.6321254284210207</v>
      </c>
      <c r="V285" s="7">
        <f t="shared" si="127"/>
        <v>9.0501100074425302</v>
      </c>
      <c r="W285" s="6">
        <f t="shared" si="128"/>
        <v>11.68223543586355</v>
      </c>
      <c r="X285" s="6">
        <v>4.1287999999999998E-2</v>
      </c>
      <c r="Y285" s="6">
        <v>11.723727599999998</v>
      </c>
      <c r="Z285" s="6">
        <f t="shared" si="129"/>
        <v>3.6338964861059724</v>
      </c>
      <c r="AA285" s="6">
        <f t="shared" si="131"/>
        <v>3.6338964861059724</v>
      </c>
      <c r="AB285" s="6">
        <f t="shared" si="130"/>
        <v>0.35391613957704288</v>
      </c>
    </row>
    <row r="286" spans="7:28">
      <c r="G286" s="6">
        <v>943695</v>
      </c>
      <c r="H286" s="6">
        <v>39297771</v>
      </c>
      <c r="I286" s="12">
        <f t="shared" si="116"/>
        <v>78595542</v>
      </c>
      <c r="J286" s="6">
        <v>16304191.115234001</v>
      </c>
      <c r="K286" s="12">
        <f t="shared" si="117"/>
        <v>130433528.921872</v>
      </c>
      <c r="L286" s="6">
        <f t="shared" si="118"/>
        <v>490.44715200000002</v>
      </c>
      <c r="M286" s="6">
        <f t="shared" si="119"/>
        <v>5242880</v>
      </c>
      <c r="N286" s="13">
        <f t="shared" si="120"/>
        <v>0.6025716136767082</v>
      </c>
      <c r="O286" s="13"/>
      <c r="P286" s="7">
        <f t="shared" si="121"/>
        <v>0</v>
      </c>
      <c r="Q286" s="7">
        <f t="shared" si="122"/>
        <v>3.0148475523425883E-2</v>
      </c>
      <c r="R286" s="6">
        <f t="shared" si="123"/>
        <v>3.0148475523425883E-2</v>
      </c>
      <c r="S286" s="6">
        <f t="shared" si="124"/>
        <v>3.0148475523425883E-2</v>
      </c>
      <c r="T286" s="7">
        <f t="shared" si="125"/>
        <v>0</v>
      </c>
      <c r="U286" s="7">
        <f t="shared" si="126"/>
        <v>1.8545829555881419</v>
      </c>
      <c r="V286" s="7">
        <f t="shared" si="127"/>
        <v>6.0129485013602872</v>
      </c>
      <c r="W286" s="6">
        <f t="shared" si="128"/>
        <v>7.8675314569484289</v>
      </c>
      <c r="X286" s="6">
        <v>2.7432000000000002E-2</v>
      </c>
      <c r="Y286" s="6">
        <v>7.7330807999999998</v>
      </c>
      <c r="Z286" s="6">
        <f t="shared" si="129"/>
        <v>9.9025791900914335</v>
      </c>
      <c r="AA286" s="6">
        <f t="shared" si="131"/>
        <v>9.9025791900914335</v>
      </c>
      <c r="AB286" s="6">
        <f t="shared" si="130"/>
        <v>1.7386428569119463</v>
      </c>
    </row>
    <row r="287" spans="7:28">
      <c r="G287" s="6">
        <v>2983494</v>
      </c>
      <c r="H287" s="6">
        <v>37269096</v>
      </c>
      <c r="I287" s="12">
        <f t="shared" ref="I287:I322" si="132">2*H287</f>
        <v>74538192</v>
      </c>
      <c r="J287" s="6">
        <v>12708274.914062001</v>
      </c>
      <c r="K287" s="12">
        <f t="shared" ref="K287:K322" si="133">J287*8</f>
        <v>101666199.31249601</v>
      </c>
      <c r="L287" s="6">
        <f t="shared" ref="L287:L322" si="134">((H287+2*G287)*8+(G287+H287)*4)/1000000</f>
        <v>506.89903199999998</v>
      </c>
      <c r="M287" s="6">
        <f t="shared" ref="M287:M322" si="135">40*2^20/8</f>
        <v>5242880</v>
      </c>
      <c r="N287" s="13">
        <f t="shared" ref="N287:N322" si="136">I287/K287</f>
        <v>0.73316591457194713</v>
      </c>
      <c r="O287" s="13"/>
      <c r="P287" s="7">
        <f t="shared" ref="P287:P322" si="137">$B$31*I287</f>
        <v>0</v>
      </c>
      <c r="Q287" s="7">
        <f t="shared" ref="Q287:Q322" si="138">$C$31*K287</f>
        <v>2.3499179596440014E-2</v>
      </c>
      <c r="R287" s="6">
        <f t="shared" ref="R287:R322" si="139">P287+Q287</f>
        <v>2.3499179596440014E-2</v>
      </c>
      <c r="S287" s="6">
        <f t="shared" ref="S287:S322" si="140">MAX(P287,Q287)</f>
        <v>2.3499179596440014E-2</v>
      </c>
      <c r="T287" s="7">
        <f t="shared" ref="T287:T322" si="141">$D$31*I287</f>
        <v>0</v>
      </c>
      <c r="U287" s="7">
        <f t="shared" ref="U287:U322" si="142">$E$31*K287</f>
        <v>1.4455516304961742</v>
      </c>
      <c r="V287" s="7">
        <f t="shared" ref="V287:V322" si="143">X287*$F$31</f>
        <v>10.806736184531381</v>
      </c>
      <c r="W287" s="6">
        <f t="shared" ref="W287:W322" si="144">SUM(T287:V287)</f>
        <v>12.252287815027556</v>
      </c>
      <c r="X287" s="6">
        <v>4.9301999999999999E-2</v>
      </c>
      <c r="Y287" s="6">
        <v>12.195970200013447</v>
      </c>
      <c r="Z287" s="6">
        <f t="shared" ref="Z287:Z322" si="145">ABS(S287-X287)/ABS(X287)*100</f>
        <v>52.336254925885328</v>
      </c>
      <c r="AA287" s="6">
        <f t="shared" si="131"/>
        <v>52.336254925885328</v>
      </c>
      <c r="AB287" s="6">
        <f t="shared" ref="AB287:AB322" si="146">ABS(W287-Y287)/ABS(Y287)*100</f>
        <v>0.46177232389471423</v>
      </c>
    </row>
    <row r="288" spans="7:28">
      <c r="G288" s="6">
        <v>3148440</v>
      </c>
      <c r="H288" s="6">
        <v>39383235</v>
      </c>
      <c r="I288" s="12">
        <f t="shared" si="132"/>
        <v>78766470</v>
      </c>
      <c r="J288" s="6">
        <v>13747212.785156</v>
      </c>
      <c r="K288" s="12">
        <f t="shared" si="133"/>
        <v>109977702.281248</v>
      </c>
      <c r="L288" s="6">
        <f t="shared" si="134"/>
        <v>535.56762000000003</v>
      </c>
      <c r="M288" s="6">
        <f t="shared" si="135"/>
        <v>5242880</v>
      </c>
      <c r="N288" s="13">
        <f t="shared" si="136"/>
        <v>0.71620399741184859</v>
      </c>
      <c r="O288" s="13"/>
      <c r="P288" s="7">
        <f t="shared" si="137"/>
        <v>0</v>
      </c>
      <c r="Q288" s="7">
        <f t="shared" si="138"/>
        <v>2.5420304830783669E-2</v>
      </c>
      <c r="R288" s="6">
        <f t="shared" si="139"/>
        <v>2.5420304830783669E-2</v>
      </c>
      <c r="S288" s="6">
        <f t="shared" si="140"/>
        <v>2.5420304830783669E-2</v>
      </c>
      <c r="T288" s="7">
        <f t="shared" si="141"/>
        <v>0</v>
      </c>
      <c r="U288" s="7">
        <f t="shared" si="142"/>
        <v>1.563729616391202</v>
      </c>
      <c r="V288" s="7">
        <f t="shared" si="143"/>
        <v>11.652389265540712</v>
      </c>
      <c r="W288" s="6">
        <f t="shared" si="144"/>
        <v>13.216118881931914</v>
      </c>
      <c r="X288" s="6">
        <v>5.3159999999999999E-2</v>
      </c>
      <c r="Y288" s="6">
        <v>13.17526300001772</v>
      </c>
      <c r="Z288" s="6">
        <f t="shared" si="145"/>
        <v>52.181518377005887</v>
      </c>
      <c r="AA288" s="6">
        <f t="shared" ref="AA288:AA322" si="147">ABS(R288-X288)/ABS(X288)*100</f>
        <v>52.181518377005887</v>
      </c>
      <c r="AB288" s="6">
        <f t="shared" si="146"/>
        <v>0.31009538036651568</v>
      </c>
    </row>
    <row r="289" spans="7:28">
      <c r="G289" s="6">
        <v>1470152</v>
      </c>
      <c r="H289" s="6">
        <v>44279572</v>
      </c>
      <c r="I289" s="12">
        <f t="shared" si="132"/>
        <v>88559144</v>
      </c>
      <c r="J289" s="6">
        <v>18211464.568358999</v>
      </c>
      <c r="K289" s="12">
        <f t="shared" si="133"/>
        <v>145691716.54687199</v>
      </c>
      <c r="L289" s="6">
        <f t="shared" si="134"/>
        <v>560.75790400000005</v>
      </c>
      <c r="M289" s="6">
        <f t="shared" si="135"/>
        <v>5242880</v>
      </c>
      <c r="N289" s="13">
        <f t="shared" si="136"/>
        <v>0.60785297955844131</v>
      </c>
      <c r="O289" s="13"/>
      <c r="P289" s="7">
        <f t="shared" si="137"/>
        <v>0</v>
      </c>
      <c r="Q289" s="7">
        <f t="shared" si="138"/>
        <v>3.3675261158580265E-2</v>
      </c>
      <c r="R289" s="6">
        <f t="shared" si="139"/>
        <v>3.3675261158580265E-2</v>
      </c>
      <c r="S289" s="6">
        <f t="shared" si="140"/>
        <v>3.3675261158580265E-2</v>
      </c>
      <c r="T289" s="7">
        <f t="shared" si="141"/>
        <v>0</v>
      </c>
      <c r="U289" s="7">
        <f t="shared" si="142"/>
        <v>2.071533113545156</v>
      </c>
      <c r="V289" s="7">
        <f t="shared" si="143"/>
        <v>4.8632723971887097</v>
      </c>
      <c r="W289" s="6">
        <f t="shared" si="144"/>
        <v>6.9348055107338658</v>
      </c>
      <c r="X289" s="6">
        <v>2.2186999999999998E-2</v>
      </c>
      <c r="Y289" s="6">
        <v>6.7423827777802421</v>
      </c>
      <c r="Z289" s="6">
        <f t="shared" si="145"/>
        <v>51.779245317439347</v>
      </c>
      <c r="AA289" s="6">
        <f t="shared" si="147"/>
        <v>51.779245317439347</v>
      </c>
      <c r="AB289" s="6">
        <f t="shared" si="146"/>
        <v>2.8539277477357041</v>
      </c>
    </row>
    <row r="290" spans="7:28">
      <c r="G290" s="6">
        <v>1470152</v>
      </c>
      <c r="H290" s="6">
        <v>44279572</v>
      </c>
      <c r="I290" s="12">
        <f t="shared" si="132"/>
        <v>88559144</v>
      </c>
      <c r="J290" s="6">
        <v>18212380.072266001</v>
      </c>
      <c r="K290" s="12">
        <f t="shared" si="133"/>
        <v>145699040.57812801</v>
      </c>
      <c r="L290" s="6">
        <f t="shared" si="134"/>
        <v>560.75790400000005</v>
      </c>
      <c r="M290" s="6">
        <f t="shared" si="135"/>
        <v>5242880</v>
      </c>
      <c r="N290" s="13">
        <f t="shared" si="136"/>
        <v>0.60782242387184449</v>
      </c>
      <c r="O290" s="13"/>
      <c r="P290" s="7">
        <f t="shared" si="137"/>
        <v>0</v>
      </c>
      <c r="Q290" s="7">
        <f t="shared" si="138"/>
        <v>3.3676954039075641E-2</v>
      </c>
      <c r="R290" s="6">
        <f t="shared" si="139"/>
        <v>3.3676954039075641E-2</v>
      </c>
      <c r="S290" s="6">
        <f t="shared" si="140"/>
        <v>3.3676954039075641E-2</v>
      </c>
      <c r="T290" s="7">
        <f t="shared" si="141"/>
        <v>0</v>
      </c>
      <c r="U290" s="7">
        <f t="shared" si="142"/>
        <v>2.0716372510598418</v>
      </c>
      <c r="V290" s="7">
        <f t="shared" si="143"/>
        <v>4.8595460876041683</v>
      </c>
      <c r="W290" s="6">
        <f t="shared" si="144"/>
        <v>6.9311833386640096</v>
      </c>
      <c r="X290" s="6">
        <v>2.2169999999999999E-2</v>
      </c>
      <c r="Y290" s="6">
        <v>6.7766300000073896</v>
      </c>
      <c r="Z290" s="6">
        <f t="shared" si="145"/>
        <v>51.903265850589278</v>
      </c>
      <c r="AA290" s="6">
        <f t="shared" si="147"/>
        <v>51.903265850589278</v>
      </c>
      <c r="AB290" s="6">
        <f t="shared" si="146"/>
        <v>2.2806813808109854</v>
      </c>
    </row>
    <row r="291" spans="7:28">
      <c r="G291" s="6">
        <v>1102824</v>
      </c>
      <c r="H291" s="6">
        <v>45204422</v>
      </c>
      <c r="I291" s="12">
        <f t="shared" si="132"/>
        <v>90408844</v>
      </c>
      <c r="J291" s="6">
        <v>18733101.697266001</v>
      </c>
      <c r="K291" s="12">
        <f t="shared" si="133"/>
        <v>149864813.57812801</v>
      </c>
      <c r="L291" s="6">
        <f t="shared" si="134"/>
        <v>564.50954400000001</v>
      </c>
      <c r="M291" s="6">
        <f t="shared" si="135"/>
        <v>5242880</v>
      </c>
      <c r="N291" s="13">
        <f t="shared" si="136"/>
        <v>0.60326931880422863</v>
      </c>
      <c r="O291" s="13"/>
      <c r="P291" s="7">
        <f t="shared" si="137"/>
        <v>0</v>
      </c>
      <c r="Q291" s="7">
        <f t="shared" si="138"/>
        <v>3.4639833034720055E-2</v>
      </c>
      <c r="R291" s="6">
        <f t="shared" si="139"/>
        <v>3.4639833034720055E-2</v>
      </c>
      <c r="S291" s="6">
        <f t="shared" si="140"/>
        <v>3.4639833034720055E-2</v>
      </c>
      <c r="T291" s="7">
        <f t="shared" si="141"/>
        <v>0</v>
      </c>
      <c r="U291" s="7">
        <f t="shared" si="142"/>
        <v>2.1308687359894329</v>
      </c>
      <c r="V291" s="7">
        <f t="shared" si="143"/>
        <v>6.7527305512323696</v>
      </c>
      <c r="W291" s="6">
        <f t="shared" si="144"/>
        <v>8.8835992872218021</v>
      </c>
      <c r="X291" s="6">
        <v>3.0807000000000001E-2</v>
      </c>
      <c r="Y291" s="6">
        <v>8.6926351499911991</v>
      </c>
      <c r="Z291" s="6">
        <f t="shared" si="145"/>
        <v>12.441435500762989</v>
      </c>
      <c r="AA291" s="6">
        <f t="shared" si="147"/>
        <v>12.441435500762989</v>
      </c>
      <c r="AB291" s="6">
        <f t="shared" si="146"/>
        <v>2.1968497922151529</v>
      </c>
    </row>
    <row r="292" spans="7:28">
      <c r="G292" s="6">
        <v>16002413</v>
      </c>
      <c r="H292" s="6">
        <v>23998813</v>
      </c>
      <c r="I292" s="12">
        <f t="shared" si="132"/>
        <v>47997626</v>
      </c>
      <c r="J292" s="6">
        <v>26978087.253906</v>
      </c>
      <c r="K292" s="12">
        <f t="shared" si="133"/>
        <v>215824698.031248</v>
      </c>
      <c r="L292" s="6">
        <f t="shared" si="134"/>
        <v>608.03401599999995</v>
      </c>
      <c r="M292" s="6">
        <f t="shared" si="135"/>
        <v>5242880</v>
      </c>
      <c r="N292" s="13">
        <f t="shared" si="136"/>
        <v>0.2223917208634329</v>
      </c>
      <c r="O292" s="13"/>
      <c r="P292" s="7">
        <f t="shared" si="137"/>
        <v>0</v>
      </c>
      <c r="Q292" s="7">
        <f t="shared" si="138"/>
        <v>4.9885835948234931E-2</v>
      </c>
      <c r="R292" s="6">
        <f t="shared" si="139"/>
        <v>4.9885835948234931E-2</v>
      </c>
      <c r="S292" s="6">
        <f t="shared" si="140"/>
        <v>4.9885835948234931E-2</v>
      </c>
      <c r="T292" s="7">
        <f t="shared" si="141"/>
        <v>0</v>
      </c>
      <c r="U292" s="7">
        <f t="shared" si="142"/>
        <v>3.068726344155448</v>
      </c>
      <c r="V292" s="7">
        <f t="shared" si="143"/>
        <v>11.485362918280705</v>
      </c>
      <c r="W292" s="6">
        <f t="shared" si="144"/>
        <v>14.554089262436154</v>
      </c>
      <c r="X292" s="6">
        <v>5.2398E-2</v>
      </c>
      <c r="Y292" s="6">
        <v>14.601576000017467</v>
      </c>
      <c r="Z292" s="6">
        <f t="shared" si="145"/>
        <v>4.7943891976126354</v>
      </c>
      <c r="AA292" s="6">
        <f t="shared" si="147"/>
        <v>4.7943891976126354</v>
      </c>
      <c r="AB292" s="6">
        <f t="shared" si="146"/>
        <v>0.32521652170461468</v>
      </c>
    </row>
    <row r="293" spans="7:28">
      <c r="G293" s="6">
        <v>4802000</v>
      </c>
      <c r="H293" s="6">
        <v>42681372</v>
      </c>
      <c r="I293" s="12">
        <f t="shared" si="132"/>
        <v>85362744</v>
      </c>
      <c r="J293" s="6">
        <v>18331119.820312001</v>
      </c>
      <c r="K293" s="12">
        <f t="shared" si="133"/>
        <v>146648958.56249601</v>
      </c>
      <c r="L293" s="6">
        <f t="shared" si="134"/>
        <v>608.21646399999997</v>
      </c>
      <c r="M293" s="6">
        <f t="shared" si="135"/>
        <v>5242880</v>
      </c>
      <c r="N293" s="13">
        <f t="shared" si="136"/>
        <v>0.58208898881216231</v>
      </c>
      <c r="O293" s="13"/>
      <c r="P293" s="7">
        <f t="shared" si="137"/>
        <v>0</v>
      </c>
      <c r="Q293" s="7">
        <f t="shared" si="138"/>
        <v>3.3896518589216232E-2</v>
      </c>
      <c r="R293" s="6">
        <f t="shared" si="139"/>
        <v>3.3896518589216232E-2</v>
      </c>
      <c r="S293" s="6">
        <f t="shared" si="140"/>
        <v>3.3896518589216232E-2</v>
      </c>
      <c r="T293" s="7">
        <f t="shared" si="141"/>
        <v>0</v>
      </c>
      <c r="U293" s="7">
        <f t="shared" si="142"/>
        <v>2.0851437606021141</v>
      </c>
      <c r="V293" s="7">
        <f t="shared" si="143"/>
        <v>5.2128879140912199</v>
      </c>
      <c r="W293" s="6">
        <f t="shared" si="144"/>
        <v>7.298031674693334</v>
      </c>
      <c r="X293" s="6">
        <v>2.3782000000000001E-2</v>
      </c>
      <c r="Y293" s="6">
        <v>7.181450540000001</v>
      </c>
      <c r="Z293" s="6">
        <f t="shared" si="145"/>
        <v>42.530142919923598</v>
      </c>
      <c r="AA293" s="6">
        <f t="shared" si="147"/>
        <v>42.530142919923598</v>
      </c>
      <c r="AB293" s="6">
        <f t="shared" si="146"/>
        <v>1.6233647233798669</v>
      </c>
    </row>
    <row r="294" spans="7:28">
      <c r="G294" s="6">
        <v>3566907</v>
      </c>
      <c r="H294" s="6">
        <v>45030389</v>
      </c>
      <c r="I294" s="12">
        <f t="shared" si="132"/>
        <v>90060778</v>
      </c>
      <c r="J294" s="6">
        <v>16563088.847656</v>
      </c>
      <c r="K294" s="12">
        <f t="shared" si="133"/>
        <v>132504710.781248</v>
      </c>
      <c r="L294" s="6">
        <f t="shared" si="134"/>
        <v>611.702808</v>
      </c>
      <c r="M294" s="6">
        <f t="shared" si="135"/>
        <v>5242880</v>
      </c>
      <c r="N294" s="13">
        <f t="shared" si="136"/>
        <v>0.67967982020413842</v>
      </c>
      <c r="O294" s="13"/>
      <c r="P294" s="7">
        <f t="shared" si="137"/>
        <v>0</v>
      </c>
      <c r="Q294" s="7">
        <f t="shared" si="138"/>
        <v>3.0627209604364256E-2</v>
      </c>
      <c r="R294" s="6">
        <f t="shared" si="139"/>
        <v>3.0627209604364256E-2</v>
      </c>
      <c r="S294" s="6">
        <f t="shared" si="140"/>
        <v>3.0627209604364256E-2</v>
      </c>
      <c r="T294" s="7">
        <f t="shared" si="141"/>
        <v>0</v>
      </c>
      <c r="U294" s="7">
        <f t="shared" si="142"/>
        <v>1.8840322743796538</v>
      </c>
      <c r="V294" s="7">
        <f t="shared" si="143"/>
        <v>13.910313679091031</v>
      </c>
      <c r="W294" s="6">
        <f t="shared" si="144"/>
        <v>15.794345953470685</v>
      </c>
      <c r="X294" s="6">
        <v>6.3461000000000004E-2</v>
      </c>
      <c r="Y294" s="6">
        <v>15.814027907151925</v>
      </c>
      <c r="Z294" s="6">
        <f t="shared" si="145"/>
        <v>51.738532950372274</v>
      </c>
      <c r="AA294" s="6">
        <f t="shared" si="147"/>
        <v>51.738532950372274</v>
      </c>
      <c r="AB294" s="6">
        <f t="shared" si="146"/>
        <v>0.12445882729432865</v>
      </c>
    </row>
    <row r="295" spans="7:28">
      <c r="G295" s="6">
        <v>3542400</v>
      </c>
      <c r="H295" s="6">
        <v>50194096</v>
      </c>
      <c r="I295" s="12">
        <f t="shared" si="132"/>
        <v>100388192</v>
      </c>
      <c r="J295" s="6">
        <v>21592601.132812001</v>
      </c>
      <c r="K295" s="12">
        <f t="shared" si="133"/>
        <v>172740809.06249601</v>
      </c>
      <c r="L295" s="6">
        <f t="shared" si="134"/>
        <v>673.17715199999998</v>
      </c>
      <c r="M295" s="6">
        <f t="shared" si="135"/>
        <v>5242880</v>
      </c>
      <c r="N295" s="13">
        <f t="shared" si="136"/>
        <v>0.58114925213578505</v>
      </c>
      <c r="O295" s="13"/>
      <c r="P295" s="7">
        <f t="shared" si="137"/>
        <v>0</v>
      </c>
      <c r="Q295" s="7">
        <f t="shared" si="138"/>
        <v>3.992740284621827E-2</v>
      </c>
      <c r="R295" s="6">
        <f t="shared" si="139"/>
        <v>3.992740284621827E-2</v>
      </c>
      <c r="S295" s="6">
        <f t="shared" si="140"/>
        <v>3.992740284621827E-2</v>
      </c>
      <c r="T295" s="7">
        <f t="shared" si="141"/>
        <v>0</v>
      </c>
      <c r="U295" s="7">
        <f t="shared" si="142"/>
        <v>2.456133502404152</v>
      </c>
      <c r="V295" s="7">
        <f t="shared" si="143"/>
        <v>6.0734462334387151</v>
      </c>
      <c r="W295" s="6">
        <f t="shared" si="144"/>
        <v>8.5295797358428675</v>
      </c>
      <c r="X295" s="6">
        <v>2.7708E-2</v>
      </c>
      <c r="Y295" s="6">
        <v>8.3814391000092368</v>
      </c>
      <c r="Z295" s="6">
        <f t="shared" si="145"/>
        <v>44.100631031536992</v>
      </c>
      <c r="AA295" s="6">
        <f t="shared" si="147"/>
        <v>44.100631031536992</v>
      </c>
      <c r="AB295" s="6">
        <f t="shared" si="146"/>
        <v>1.7674844864465762</v>
      </c>
    </row>
    <row r="296" spans="7:28">
      <c r="G296" s="6">
        <v>18318143</v>
      </c>
      <c r="H296" s="6">
        <v>27470081</v>
      </c>
      <c r="I296" s="12">
        <f t="shared" si="132"/>
        <v>54940162</v>
      </c>
      <c r="J296" s="6">
        <v>27030438.128906</v>
      </c>
      <c r="K296" s="12">
        <f t="shared" si="133"/>
        <v>216243505.031248</v>
      </c>
      <c r="L296" s="6">
        <f t="shared" si="134"/>
        <v>696.00383199999999</v>
      </c>
      <c r="M296" s="6">
        <f t="shared" si="135"/>
        <v>5242880</v>
      </c>
      <c r="N296" s="13">
        <f t="shared" si="136"/>
        <v>0.25406618336148845</v>
      </c>
      <c r="O296" s="13"/>
      <c r="P296" s="7">
        <f t="shared" si="137"/>
        <v>0</v>
      </c>
      <c r="Q296" s="7">
        <f t="shared" si="138"/>
        <v>4.998263922184798E-2</v>
      </c>
      <c r="R296" s="6">
        <f t="shared" si="139"/>
        <v>4.998263922184798E-2</v>
      </c>
      <c r="S296" s="6">
        <f t="shared" si="140"/>
        <v>4.998263922184798E-2</v>
      </c>
      <c r="T296" s="7">
        <f t="shared" si="141"/>
        <v>0</v>
      </c>
      <c r="U296" s="7">
        <f t="shared" si="142"/>
        <v>3.0746811958741822</v>
      </c>
      <c r="V296" s="7">
        <f t="shared" si="143"/>
        <v>11.621044426094281</v>
      </c>
      <c r="W296" s="6">
        <f t="shared" si="144"/>
        <v>14.695725621968464</v>
      </c>
      <c r="X296" s="6">
        <v>5.3017000000000002E-2</v>
      </c>
      <c r="Y296" s="6">
        <v>14.706915799999999</v>
      </c>
      <c r="Z296" s="6">
        <f t="shared" si="145"/>
        <v>5.723373216424962</v>
      </c>
      <c r="AA296" s="6">
        <f t="shared" si="147"/>
        <v>5.723373216424962</v>
      </c>
      <c r="AB296" s="6">
        <f t="shared" si="146"/>
        <v>7.6087863585479462E-2</v>
      </c>
    </row>
    <row r="297" spans="7:28">
      <c r="G297" s="6">
        <v>1139905</v>
      </c>
      <c r="H297" s="6">
        <v>57515616</v>
      </c>
      <c r="I297" s="12">
        <f t="shared" si="132"/>
        <v>115031232</v>
      </c>
      <c r="J297" s="6">
        <v>24255732.007812001</v>
      </c>
      <c r="K297" s="12">
        <f t="shared" si="133"/>
        <v>194045856.06249601</v>
      </c>
      <c r="L297" s="6">
        <f t="shared" si="134"/>
        <v>712.98549200000002</v>
      </c>
      <c r="M297" s="6">
        <f t="shared" si="135"/>
        <v>5242880</v>
      </c>
      <c r="N297" s="13">
        <f t="shared" si="136"/>
        <v>0.59280437281253817</v>
      </c>
      <c r="O297" s="13"/>
      <c r="P297" s="7">
        <f t="shared" si="137"/>
        <v>0</v>
      </c>
      <c r="Q297" s="7">
        <f t="shared" si="138"/>
        <v>4.4851862786190265E-2</v>
      </c>
      <c r="R297" s="6">
        <f t="shared" si="139"/>
        <v>4.4851862786190265E-2</v>
      </c>
      <c r="S297" s="6">
        <f t="shared" si="140"/>
        <v>4.4851862786190265E-2</v>
      </c>
      <c r="T297" s="7">
        <f t="shared" si="141"/>
        <v>0</v>
      </c>
      <c r="U297" s="7">
        <f t="shared" si="142"/>
        <v>2.7590615712895032</v>
      </c>
      <c r="V297" s="7">
        <f t="shared" si="143"/>
        <v>16.586680739517142</v>
      </c>
      <c r="W297" s="6">
        <f t="shared" si="144"/>
        <v>19.345742310806646</v>
      </c>
      <c r="X297" s="6">
        <v>7.5671000000000002E-2</v>
      </c>
      <c r="Y297" s="6">
        <v>18.993866123533863</v>
      </c>
      <c r="Z297" s="6">
        <f t="shared" si="145"/>
        <v>40.727804857620143</v>
      </c>
      <c r="AA297" s="6">
        <f t="shared" si="147"/>
        <v>40.727804857620143</v>
      </c>
      <c r="AB297" s="6">
        <f t="shared" si="146"/>
        <v>1.8525780111548733</v>
      </c>
    </row>
    <row r="298" spans="7:28">
      <c r="G298" s="6">
        <v>19458087</v>
      </c>
      <c r="H298" s="6">
        <v>29179764</v>
      </c>
      <c r="I298" s="12">
        <f t="shared" si="132"/>
        <v>58359528</v>
      </c>
      <c r="J298" s="6">
        <v>38989455.371094003</v>
      </c>
      <c r="K298" s="12">
        <f t="shared" si="133"/>
        <v>311915642.96875203</v>
      </c>
      <c r="L298" s="6">
        <f t="shared" si="134"/>
        <v>739.31890799999996</v>
      </c>
      <c r="M298" s="6">
        <f t="shared" si="135"/>
        <v>5242880</v>
      </c>
      <c r="N298" s="13">
        <f t="shared" si="136"/>
        <v>0.18710035650839899</v>
      </c>
      <c r="O298" s="13"/>
      <c r="P298" s="7">
        <f t="shared" si="137"/>
        <v>0</v>
      </c>
      <c r="Q298" s="7">
        <f t="shared" si="138"/>
        <v>7.2096348271385113E-2</v>
      </c>
      <c r="R298" s="6">
        <f t="shared" si="139"/>
        <v>7.2096348271385113E-2</v>
      </c>
      <c r="S298" s="6">
        <f t="shared" si="140"/>
        <v>7.2096348271385113E-2</v>
      </c>
      <c r="T298" s="7">
        <f t="shared" si="141"/>
        <v>0</v>
      </c>
      <c r="U298" s="7">
        <f t="shared" si="142"/>
        <v>4.4350056294011786</v>
      </c>
      <c r="V298" s="7">
        <f t="shared" si="143"/>
        <v>15.630991928423134</v>
      </c>
      <c r="W298" s="6">
        <f t="shared" si="144"/>
        <v>20.065997557824311</v>
      </c>
      <c r="X298" s="6">
        <v>7.1310999999999999E-2</v>
      </c>
      <c r="Y298" s="6">
        <v>20.000061337499996</v>
      </c>
      <c r="Z298" s="6">
        <f t="shared" si="145"/>
        <v>1.1013003202663181</v>
      </c>
      <c r="AA298" s="6">
        <f t="shared" si="147"/>
        <v>1.1013003202663181</v>
      </c>
      <c r="AB298" s="6">
        <f t="shared" si="146"/>
        <v>0.32968009053394298</v>
      </c>
    </row>
    <row r="299" spans="7:28">
      <c r="G299" s="6">
        <v>1564794</v>
      </c>
      <c r="H299" s="6">
        <v>59485419</v>
      </c>
      <c r="I299" s="12">
        <f t="shared" si="132"/>
        <v>118970838</v>
      </c>
      <c r="J299" s="6">
        <v>24081503.091797002</v>
      </c>
      <c r="K299" s="12">
        <f t="shared" si="133"/>
        <v>192652024.73437601</v>
      </c>
      <c r="L299" s="6">
        <f t="shared" si="134"/>
        <v>745.12090799999999</v>
      </c>
      <c r="M299" s="6">
        <f t="shared" si="135"/>
        <v>5242880</v>
      </c>
      <c r="N299" s="13">
        <f t="shared" si="136"/>
        <v>0.61754262984795583</v>
      </c>
      <c r="O299" s="13"/>
      <c r="P299" s="7">
        <f t="shared" si="137"/>
        <v>0</v>
      </c>
      <c r="Q299" s="7">
        <f t="shared" si="138"/>
        <v>4.4529691868735594E-2</v>
      </c>
      <c r="R299" s="6">
        <f t="shared" si="139"/>
        <v>4.4529691868735594E-2</v>
      </c>
      <c r="S299" s="6">
        <f t="shared" si="140"/>
        <v>4.4529691868735594E-2</v>
      </c>
      <c r="T299" s="7">
        <f t="shared" si="141"/>
        <v>0</v>
      </c>
      <c r="U299" s="7">
        <f t="shared" si="142"/>
        <v>2.7392432328188443</v>
      </c>
      <c r="V299" s="7">
        <f t="shared" si="143"/>
        <v>6.764347869348879</v>
      </c>
      <c r="W299" s="6">
        <f t="shared" si="144"/>
        <v>9.5035911021677233</v>
      </c>
      <c r="X299" s="6">
        <v>3.0859999999999999E-2</v>
      </c>
      <c r="Y299" s="6">
        <v>9.2255969999999987</v>
      </c>
      <c r="Z299" s="6">
        <f t="shared" si="145"/>
        <v>44.295825887023966</v>
      </c>
      <c r="AA299" s="6">
        <f t="shared" si="147"/>
        <v>44.295825887023966</v>
      </c>
      <c r="AB299" s="6">
        <f t="shared" si="146"/>
        <v>3.0132911958730109</v>
      </c>
    </row>
    <row r="300" spans="7:28">
      <c r="G300" s="6">
        <v>21198119</v>
      </c>
      <c r="H300" s="6">
        <v>31790179</v>
      </c>
      <c r="I300" s="12">
        <f t="shared" si="132"/>
        <v>63580358</v>
      </c>
      <c r="J300" s="6">
        <v>42101072.351562001</v>
      </c>
      <c r="K300" s="12">
        <f t="shared" si="133"/>
        <v>336808578.81249601</v>
      </c>
      <c r="L300" s="6">
        <f t="shared" si="134"/>
        <v>805.44452799999999</v>
      </c>
      <c r="M300" s="6">
        <f t="shared" si="135"/>
        <v>5242880</v>
      </c>
      <c r="N300" s="13">
        <f t="shared" si="136"/>
        <v>0.18877297669842219</v>
      </c>
      <c r="O300" s="13"/>
      <c r="P300" s="7">
        <f t="shared" si="137"/>
        <v>0</v>
      </c>
      <c r="Q300" s="7">
        <f t="shared" si="138"/>
        <v>7.7850114754548019E-2</v>
      </c>
      <c r="R300" s="6">
        <f t="shared" si="139"/>
        <v>7.7850114754548019E-2</v>
      </c>
      <c r="S300" s="6">
        <f t="shared" si="140"/>
        <v>7.7850114754548019E-2</v>
      </c>
      <c r="T300" s="7">
        <f t="shared" si="141"/>
        <v>0</v>
      </c>
      <c r="U300" s="7">
        <f t="shared" si="142"/>
        <v>4.788948476090618</v>
      </c>
      <c r="V300" s="7">
        <f t="shared" si="143"/>
        <v>16.7127176813472</v>
      </c>
      <c r="W300" s="6">
        <f t="shared" si="144"/>
        <v>21.501666157437818</v>
      </c>
      <c r="X300" s="6">
        <v>7.6245999999999994E-2</v>
      </c>
      <c r="Y300" s="6">
        <v>21.353539477769303</v>
      </c>
      <c r="Z300" s="6">
        <f t="shared" si="145"/>
        <v>2.1038674219605293</v>
      </c>
      <c r="AA300" s="6">
        <f t="shared" si="147"/>
        <v>2.1038674219605293</v>
      </c>
      <c r="AB300" s="6">
        <f t="shared" si="146"/>
        <v>0.69368677648371213</v>
      </c>
    </row>
    <row r="301" spans="7:28">
      <c r="G301" s="6">
        <v>2164760</v>
      </c>
      <c r="H301" s="6">
        <v>64685452</v>
      </c>
      <c r="I301" s="12">
        <f t="shared" si="132"/>
        <v>129370904</v>
      </c>
      <c r="J301" s="6">
        <v>26464242.808594</v>
      </c>
      <c r="K301" s="12">
        <f t="shared" si="133"/>
        <v>211713942.468752</v>
      </c>
      <c r="L301" s="6">
        <f t="shared" si="134"/>
        <v>819.520624</v>
      </c>
      <c r="M301" s="6">
        <f t="shared" si="135"/>
        <v>5242880</v>
      </c>
      <c r="N301" s="13">
        <f t="shared" si="136"/>
        <v>0.61106463982217207</v>
      </c>
      <c r="O301" s="13"/>
      <c r="P301" s="7">
        <f t="shared" si="137"/>
        <v>0</v>
      </c>
      <c r="Q301" s="7">
        <f t="shared" si="138"/>
        <v>4.8935673712473204E-2</v>
      </c>
      <c r="R301" s="6">
        <f t="shared" si="139"/>
        <v>4.8935673712473204E-2</v>
      </c>
      <c r="S301" s="6">
        <f t="shared" si="140"/>
        <v>4.8935673712473204E-2</v>
      </c>
      <c r="T301" s="7">
        <f t="shared" si="141"/>
        <v>0</v>
      </c>
      <c r="U301" s="7">
        <f t="shared" si="142"/>
        <v>3.0102771304922897</v>
      </c>
      <c r="V301" s="7">
        <f t="shared" si="143"/>
        <v>7.0887559978853778</v>
      </c>
      <c r="W301" s="6">
        <f t="shared" si="144"/>
        <v>10.099033128377668</v>
      </c>
      <c r="X301" s="6">
        <v>3.2340000000000001E-2</v>
      </c>
      <c r="Y301" s="6">
        <v>9.8050568000107798</v>
      </c>
      <c r="Z301" s="6">
        <f t="shared" si="145"/>
        <v>51.316245245742742</v>
      </c>
      <c r="AA301" s="6">
        <f t="shared" si="147"/>
        <v>51.316245245742742</v>
      </c>
      <c r="AB301" s="6">
        <f t="shared" si="146"/>
        <v>2.9982113756502149</v>
      </c>
    </row>
    <row r="302" spans="7:28">
      <c r="G302" s="6">
        <v>2164760</v>
      </c>
      <c r="H302" s="6">
        <v>64685452</v>
      </c>
      <c r="I302" s="12">
        <f t="shared" si="132"/>
        <v>129370904</v>
      </c>
      <c r="J302" s="6">
        <v>26464868.0625</v>
      </c>
      <c r="K302" s="12">
        <f t="shared" si="133"/>
        <v>211718944.5</v>
      </c>
      <c r="L302" s="6">
        <f t="shared" si="134"/>
        <v>819.520624</v>
      </c>
      <c r="M302" s="6">
        <f t="shared" si="135"/>
        <v>5242880</v>
      </c>
      <c r="N302" s="13">
        <f t="shared" si="136"/>
        <v>0.61105020292598333</v>
      </c>
      <c r="O302" s="13"/>
      <c r="P302" s="7">
        <f t="shared" si="137"/>
        <v>0</v>
      </c>
      <c r="Q302" s="7">
        <f t="shared" si="138"/>
        <v>4.8936829884646836E-2</v>
      </c>
      <c r="R302" s="6">
        <f t="shared" si="139"/>
        <v>4.8936829884646836E-2</v>
      </c>
      <c r="S302" s="6">
        <f t="shared" si="140"/>
        <v>4.8936829884646836E-2</v>
      </c>
      <c r="T302" s="7">
        <f t="shared" si="141"/>
        <v>0</v>
      </c>
      <c r="U302" s="7">
        <f t="shared" si="142"/>
        <v>3.010348252403753</v>
      </c>
      <c r="V302" s="7">
        <f t="shared" si="143"/>
        <v>7.0986197585503383</v>
      </c>
      <c r="W302" s="6">
        <f t="shared" si="144"/>
        <v>10.108968010954092</v>
      </c>
      <c r="X302" s="6">
        <v>3.2384999999999997E-2</v>
      </c>
      <c r="Y302" s="6">
        <v>9.8381003571521077</v>
      </c>
      <c r="Z302" s="6">
        <f t="shared" si="145"/>
        <v>51.109556537430414</v>
      </c>
      <c r="AA302" s="6">
        <f t="shared" si="147"/>
        <v>51.109556537430414</v>
      </c>
      <c r="AB302" s="6">
        <f t="shared" si="146"/>
        <v>2.7532515828126165</v>
      </c>
    </row>
    <row r="303" spans="7:28">
      <c r="G303" s="6">
        <v>23947347</v>
      </c>
      <c r="H303" s="6">
        <v>28854312</v>
      </c>
      <c r="I303" s="12">
        <f t="shared" si="132"/>
        <v>57708624</v>
      </c>
      <c r="J303" s="6">
        <v>25757851.445312001</v>
      </c>
      <c r="K303" s="12">
        <f t="shared" si="133"/>
        <v>206062811.56249601</v>
      </c>
      <c r="L303" s="6">
        <f t="shared" si="134"/>
        <v>825.19868399999996</v>
      </c>
      <c r="M303" s="6">
        <f t="shared" si="135"/>
        <v>5242880</v>
      </c>
      <c r="N303" s="13">
        <f t="shared" si="136"/>
        <v>0.2800535601859328</v>
      </c>
      <c r="O303" s="13"/>
      <c r="P303" s="7">
        <f t="shared" si="137"/>
        <v>0</v>
      </c>
      <c r="Q303" s="7">
        <f t="shared" si="138"/>
        <v>4.7629468297230734E-2</v>
      </c>
      <c r="R303" s="6">
        <f t="shared" si="139"/>
        <v>4.7629468297230734E-2</v>
      </c>
      <c r="S303" s="6">
        <f t="shared" si="140"/>
        <v>4.7629468297230734E-2</v>
      </c>
      <c r="T303" s="7">
        <f t="shared" si="141"/>
        <v>0</v>
      </c>
      <c r="U303" s="7">
        <f t="shared" si="142"/>
        <v>2.9299259267399371</v>
      </c>
      <c r="V303" s="7">
        <f t="shared" si="143"/>
        <v>9.2359870973066869</v>
      </c>
      <c r="W303" s="6">
        <f t="shared" si="144"/>
        <v>12.165913024046624</v>
      </c>
      <c r="X303" s="6">
        <v>4.2136E-2</v>
      </c>
      <c r="Y303" s="6">
        <v>12.539205422226903</v>
      </c>
      <c r="Z303" s="6">
        <f t="shared" si="145"/>
        <v>13.037469852930355</v>
      </c>
      <c r="AA303" s="6">
        <f t="shared" si="147"/>
        <v>13.037469852930355</v>
      </c>
      <c r="AB303" s="6">
        <f t="shared" si="146"/>
        <v>2.9770020157623684</v>
      </c>
    </row>
    <row r="304" spans="7:28">
      <c r="G304" s="6">
        <v>5558326</v>
      </c>
      <c r="H304" s="6">
        <v>59524291</v>
      </c>
      <c r="I304" s="12">
        <f t="shared" si="132"/>
        <v>119048582</v>
      </c>
      <c r="J304" s="6">
        <v>15077972.765625</v>
      </c>
      <c r="K304" s="12">
        <f t="shared" si="133"/>
        <v>120623782.125</v>
      </c>
      <c r="L304" s="6">
        <f t="shared" si="134"/>
        <v>825.45801200000005</v>
      </c>
      <c r="M304" s="6">
        <f t="shared" si="135"/>
        <v>5242880</v>
      </c>
      <c r="N304" s="13">
        <f t="shared" si="136"/>
        <v>0.98694121426761716</v>
      </c>
      <c r="O304" s="13"/>
      <c r="P304" s="7">
        <f t="shared" si="137"/>
        <v>0</v>
      </c>
      <c r="Q304" s="7">
        <f t="shared" si="138"/>
        <v>2.7881045410623747E-2</v>
      </c>
      <c r="R304" s="6">
        <f t="shared" si="139"/>
        <v>2.7881045410623747E-2</v>
      </c>
      <c r="S304" s="6">
        <f t="shared" si="140"/>
        <v>2.7881045410623747E-2</v>
      </c>
      <c r="T304" s="7">
        <f t="shared" si="141"/>
        <v>0</v>
      </c>
      <c r="U304" s="7">
        <f t="shared" si="142"/>
        <v>1.7151020310245542</v>
      </c>
      <c r="V304" s="7">
        <f t="shared" si="143"/>
        <v>11.077003226751316</v>
      </c>
      <c r="W304" s="6">
        <f t="shared" si="144"/>
        <v>12.792105257775869</v>
      </c>
      <c r="X304" s="6">
        <v>5.0534999999999997E-2</v>
      </c>
      <c r="Y304" s="6">
        <v>12.776626227258944</v>
      </c>
      <c r="Z304" s="6">
        <f t="shared" si="145"/>
        <v>44.828246936531613</v>
      </c>
      <c r="AA304" s="6">
        <f t="shared" si="147"/>
        <v>44.828246936531613</v>
      </c>
      <c r="AB304" s="6">
        <f t="shared" si="146"/>
        <v>0.12115115713333213</v>
      </c>
    </row>
    <row r="305" spans="7:28">
      <c r="G305" s="6">
        <v>9845725</v>
      </c>
      <c r="H305" s="6">
        <v>57156537</v>
      </c>
      <c r="I305" s="12">
        <f t="shared" si="132"/>
        <v>114313074</v>
      </c>
      <c r="J305" s="6">
        <v>14970860.091797</v>
      </c>
      <c r="K305" s="12">
        <f t="shared" si="133"/>
        <v>119766880.734376</v>
      </c>
      <c r="L305" s="6">
        <f t="shared" si="134"/>
        <v>882.79294400000003</v>
      </c>
      <c r="M305" s="6">
        <f t="shared" si="135"/>
        <v>5242880</v>
      </c>
      <c r="N305" s="13">
        <f t="shared" si="136"/>
        <v>0.95446314790086517</v>
      </c>
      <c r="O305" s="13"/>
      <c r="P305" s="7">
        <f t="shared" si="137"/>
        <v>0</v>
      </c>
      <c r="Q305" s="7">
        <f t="shared" si="138"/>
        <v>2.7682980765629805E-2</v>
      </c>
      <c r="R305" s="6">
        <f t="shared" si="139"/>
        <v>2.7682980765629805E-2</v>
      </c>
      <c r="S305" s="6">
        <f t="shared" si="140"/>
        <v>2.7682980765629805E-2</v>
      </c>
      <c r="T305" s="7">
        <f t="shared" si="141"/>
        <v>0</v>
      </c>
      <c r="U305" s="7">
        <f t="shared" si="142"/>
        <v>1.7029180877792329</v>
      </c>
      <c r="V305" s="7">
        <f t="shared" si="143"/>
        <v>4.7510447202895962</v>
      </c>
      <c r="W305" s="6">
        <f t="shared" si="144"/>
        <v>6.4539628080688294</v>
      </c>
      <c r="X305" s="6">
        <v>2.1675E-2</v>
      </c>
      <c r="Y305" s="6">
        <v>6.5427191666763003</v>
      </c>
      <c r="Z305" s="6">
        <f t="shared" si="145"/>
        <v>27.718481040967962</v>
      </c>
      <c r="AA305" s="6">
        <f t="shared" si="147"/>
        <v>27.718481040967962</v>
      </c>
      <c r="AB305" s="6">
        <f t="shared" si="146"/>
        <v>1.3565668393583075</v>
      </c>
    </row>
    <row r="306" spans="7:28">
      <c r="G306" s="6">
        <v>4847571</v>
      </c>
      <c r="H306" s="6">
        <v>68993773</v>
      </c>
      <c r="I306" s="12">
        <f t="shared" si="132"/>
        <v>137987546</v>
      </c>
      <c r="J306" s="6">
        <v>25598153.890625</v>
      </c>
      <c r="K306" s="12">
        <f t="shared" si="133"/>
        <v>204785231.125</v>
      </c>
      <c r="L306" s="6">
        <f t="shared" si="134"/>
        <v>924.87669600000004</v>
      </c>
      <c r="M306" s="6">
        <f t="shared" si="135"/>
        <v>5242880</v>
      </c>
      <c r="N306" s="13">
        <f t="shared" si="136"/>
        <v>0.67381590577580774</v>
      </c>
      <c r="O306" s="13"/>
      <c r="P306" s="7">
        <f t="shared" si="137"/>
        <v>0</v>
      </c>
      <c r="Q306" s="7">
        <f t="shared" si="138"/>
        <v>4.7334167672710127E-2</v>
      </c>
      <c r="R306" s="6">
        <f t="shared" si="139"/>
        <v>4.7334167672710127E-2</v>
      </c>
      <c r="S306" s="6">
        <f t="shared" si="140"/>
        <v>4.7334167672710127E-2</v>
      </c>
      <c r="T306" s="7">
        <f t="shared" si="141"/>
        <v>0</v>
      </c>
      <c r="U306" s="7">
        <f t="shared" si="142"/>
        <v>2.9117605138790141</v>
      </c>
      <c r="V306" s="7">
        <f t="shared" si="143"/>
        <v>25.102394113600226</v>
      </c>
      <c r="W306" s="6">
        <f t="shared" si="144"/>
        <v>28.01415462747924</v>
      </c>
      <c r="X306" s="6">
        <v>0.114521</v>
      </c>
      <c r="Y306" s="6">
        <v>28.013598461494414</v>
      </c>
      <c r="Z306" s="6">
        <f t="shared" si="145"/>
        <v>58.667696166895034</v>
      </c>
      <c r="AA306" s="6">
        <f t="shared" si="147"/>
        <v>58.667696166895034</v>
      </c>
      <c r="AB306" s="6">
        <f t="shared" si="146"/>
        <v>1.9853428883472744E-3</v>
      </c>
    </row>
    <row r="307" spans="7:28">
      <c r="G307" s="6">
        <v>8388608</v>
      </c>
      <c r="H307" s="6">
        <v>63501393</v>
      </c>
      <c r="I307" s="12">
        <f t="shared" si="132"/>
        <v>127002786</v>
      </c>
      <c r="J307" s="6">
        <v>27799744.667969</v>
      </c>
      <c r="K307" s="12">
        <f t="shared" si="133"/>
        <v>222397957.343752</v>
      </c>
      <c r="L307" s="6">
        <f t="shared" si="134"/>
        <v>929.78887599999996</v>
      </c>
      <c r="M307" s="6">
        <f t="shared" si="135"/>
        <v>5242880</v>
      </c>
      <c r="N307" s="13">
        <f t="shared" si="136"/>
        <v>0.57106093741543074</v>
      </c>
      <c r="O307" s="13"/>
      <c r="P307" s="7">
        <f t="shared" si="137"/>
        <v>0</v>
      </c>
      <c r="Q307" s="7">
        <f t="shared" si="138"/>
        <v>5.1405182615692352E-2</v>
      </c>
      <c r="R307" s="6">
        <f t="shared" si="139"/>
        <v>5.1405182615692352E-2</v>
      </c>
      <c r="S307" s="6">
        <f t="shared" si="140"/>
        <v>5.1405182615692352E-2</v>
      </c>
      <c r="T307" s="7">
        <f t="shared" si="141"/>
        <v>0</v>
      </c>
      <c r="U307" s="7">
        <f t="shared" si="142"/>
        <v>3.1621889283881646</v>
      </c>
      <c r="V307" s="7">
        <f t="shared" si="143"/>
        <v>7.6917605665366651</v>
      </c>
      <c r="W307" s="6">
        <f t="shared" si="144"/>
        <v>10.85394949492483</v>
      </c>
      <c r="X307" s="6">
        <v>3.5090999999999997E-2</v>
      </c>
      <c r="Y307" s="6">
        <v>10.80824731875</v>
      </c>
      <c r="Z307" s="6">
        <f t="shared" si="145"/>
        <v>46.49107353934729</v>
      </c>
      <c r="AA307" s="6">
        <f t="shared" si="147"/>
        <v>46.49107353934729</v>
      </c>
      <c r="AB307" s="6">
        <f t="shared" si="146"/>
        <v>0.42284539599261606</v>
      </c>
    </row>
    <row r="308" spans="7:28">
      <c r="G308" s="6">
        <v>16777216</v>
      </c>
      <c r="H308" s="6">
        <v>50331601</v>
      </c>
      <c r="I308" s="12">
        <f t="shared" si="132"/>
        <v>100663202</v>
      </c>
      <c r="J308" s="6">
        <v>30181275.949219</v>
      </c>
      <c r="K308" s="12">
        <f t="shared" si="133"/>
        <v>241450207.593752</v>
      </c>
      <c r="L308" s="6">
        <f t="shared" si="134"/>
        <v>939.52353200000005</v>
      </c>
      <c r="M308" s="6">
        <f t="shared" si="135"/>
        <v>5242880</v>
      </c>
      <c r="N308" s="13">
        <f t="shared" si="136"/>
        <v>0.41691081156314092</v>
      </c>
      <c r="O308" s="13"/>
      <c r="P308" s="7">
        <f t="shared" si="137"/>
        <v>0</v>
      </c>
      <c r="Q308" s="7">
        <f t="shared" si="138"/>
        <v>5.5808929911929088E-2</v>
      </c>
      <c r="R308" s="6">
        <f t="shared" si="139"/>
        <v>5.5808929911929088E-2</v>
      </c>
      <c r="S308" s="6">
        <f t="shared" si="140"/>
        <v>5.5808929911929088E-2</v>
      </c>
      <c r="T308" s="7">
        <f t="shared" si="141"/>
        <v>0</v>
      </c>
      <c r="U308" s="7">
        <f t="shared" si="142"/>
        <v>3.4330853679103561</v>
      </c>
      <c r="V308" s="7">
        <f t="shared" si="143"/>
        <v>15.083882003539959</v>
      </c>
      <c r="W308" s="6">
        <f t="shared" si="144"/>
        <v>18.516967371450313</v>
      </c>
      <c r="X308" s="6">
        <v>6.8815000000000001E-2</v>
      </c>
      <c r="Y308" s="6">
        <v>18.725020266689608</v>
      </c>
      <c r="Z308" s="6">
        <f t="shared" si="145"/>
        <v>18.900050988986287</v>
      </c>
      <c r="AA308" s="6">
        <f t="shared" si="147"/>
        <v>18.900050988986287</v>
      </c>
      <c r="AB308" s="6">
        <f t="shared" si="146"/>
        <v>1.1110957012388656</v>
      </c>
    </row>
    <row r="309" spans="7:28">
      <c r="G309" s="6">
        <v>5363260</v>
      </c>
      <c r="H309" s="6">
        <v>79023142</v>
      </c>
      <c r="I309" s="12">
        <f t="shared" si="132"/>
        <v>158046284</v>
      </c>
      <c r="J309" s="6">
        <v>26415756.738281</v>
      </c>
      <c r="K309" s="12">
        <f t="shared" si="133"/>
        <v>211326053.906248</v>
      </c>
      <c r="L309" s="6">
        <f t="shared" si="134"/>
        <v>1055.5429039999999</v>
      </c>
      <c r="M309" s="6">
        <f t="shared" si="135"/>
        <v>5242880</v>
      </c>
      <c r="N309" s="13">
        <f t="shared" si="136"/>
        <v>0.74787883972941238</v>
      </c>
      <c r="O309" s="13"/>
      <c r="P309" s="7">
        <f t="shared" si="137"/>
        <v>0</v>
      </c>
      <c r="Q309" s="7">
        <f t="shared" si="138"/>
        <v>4.8846016943012695E-2</v>
      </c>
      <c r="R309" s="6">
        <f t="shared" si="139"/>
        <v>4.8846016943012695E-2</v>
      </c>
      <c r="S309" s="6">
        <f t="shared" si="140"/>
        <v>4.8846016943012695E-2</v>
      </c>
      <c r="T309" s="7">
        <f t="shared" si="141"/>
        <v>0</v>
      </c>
      <c r="U309" s="7">
        <f t="shared" si="142"/>
        <v>3.0047618958541285</v>
      </c>
      <c r="V309" s="7">
        <f t="shared" si="143"/>
        <v>16.62021752577801</v>
      </c>
      <c r="W309" s="6">
        <f t="shared" si="144"/>
        <v>19.624979421632137</v>
      </c>
      <c r="X309" s="6">
        <v>7.5824000000000003E-2</v>
      </c>
      <c r="Y309" s="6">
        <v>19.531419911119535</v>
      </c>
      <c r="Z309" s="6">
        <f t="shared" si="145"/>
        <v>35.579741318035587</v>
      </c>
      <c r="AA309" s="6">
        <f t="shared" si="147"/>
        <v>35.579741318035587</v>
      </c>
      <c r="AB309" s="6">
        <f t="shared" si="146"/>
        <v>0.47902052660972722</v>
      </c>
    </row>
    <row r="310" spans="7:28">
      <c r="G310" s="6">
        <v>5154859</v>
      </c>
      <c r="H310" s="6">
        <v>99199551</v>
      </c>
      <c r="I310" s="12">
        <f t="shared" si="132"/>
        <v>198399102</v>
      </c>
      <c r="J310" s="6">
        <v>24642035.410156</v>
      </c>
      <c r="K310" s="12">
        <f t="shared" si="133"/>
        <v>197136283.281248</v>
      </c>
      <c r="L310" s="6">
        <f t="shared" si="134"/>
        <v>1293.491792</v>
      </c>
      <c r="M310" s="6">
        <f t="shared" si="135"/>
        <v>5242880</v>
      </c>
      <c r="N310" s="13">
        <f t="shared" si="136"/>
        <v>1.0064058158028188</v>
      </c>
      <c r="O310" s="13"/>
      <c r="P310" s="7">
        <f t="shared" si="137"/>
        <v>0</v>
      </c>
      <c r="Q310" s="7">
        <f t="shared" si="138"/>
        <v>4.5566185783747763E-2</v>
      </c>
      <c r="R310" s="6">
        <f t="shared" si="139"/>
        <v>4.5566185783747763E-2</v>
      </c>
      <c r="S310" s="6">
        <f t="shared" si="140"/>
        <v>4.5566185783747763E-2</v>
      </c>
      <c r="T310" s="7">
        <f t="shared" si="141"/>
        <v>0</v>
      </c>
      <c r="U310" s="7">
        <f t="shared" si="142"/>
        <v>2.8030031382528273</v>
      </c>
      <c r="V310" s="7">
        <f t="shared" si="143"/>
        <v>8.0944211963485238</v>
      </c>
      <c r="W310" s="6">
        <f t="shared" si="144"/>
        <v>10.89742433460135</v>
      </c>
      <c r="X310" s="6">
        <v>3.6928000000000002E-2</v>
      </c>
      <c r="Y310" s="6">
        <v>10.939811388252673</v>
      </c>
      <c r="Z310" s="6">
        <f t="shared" si="145"/>
        <v>23.391967568641032</v>
      </c>
      <c r="AA310" s="6">
        <f t="shared" si="147"/>
        <v>23.391967568641032</v>
      </c>
      <c r="AB310" s="6">
        <f t="shared" si="146"/>
        <v>0.38745689616586021</v>
      </c>
    </row>
    <row r="311" spans="7:28">
      <c r="G311" s="6">
        <v>1504002</v>
      </c>
      <c r="H311" s="6">
        <v>110879972</v>
      </c>
      <c r="I311" s="12">
        <f t="shared" si="132"/>
        <v>221759944</v>
      </c>
      <c r="J311" s="6">
        <v>22565924.630858999</v>
      </c>
      <c r="K311" s="12">
        <f t="shared" si="133"/>
        <v>180527397.04687199</v>
      </c>
      <c r="L311" s="6">
        <f t="shared" si="134"/>
        <v>1360.6397039999999</v>
      </c>
      <c r="M311" s="6">
        <f t="shared" si="135"/>
        <v>5242880</v>
      </c>
      <c r="N311" s="13">
        <f t="shared" si="136"/>
        <v>1.2284004955902756</v>
      </c>
      <c r="O311" s="13"/>
      <c r="P311" s="7">
        <f t="shared" si="137"/>
        <v>0</v>
      </c>
      <c r="Q311" s="7">
        <f t="shared" si="138"/>
        <v>4.1727198950781044E-2</v>
      </c>
      <c r="R311" s="6">
        <f t="shared" si="139"/>
        <v>4.1727198950781044E-2</v>
      </c>
      <c r="S311" s="6">
        <f t="shared" si="140"/>
        <v>4.1727198950781044E-2</v>
      </c>
      <c r="T311" s="7">
        <f t="shared" si="141"/>
        <v>0</v>
      </c>
      <c r="U311" s="7">
        <f t="shared" si="142"/>
        <v>2.5668479289582402</v>
      </c>
      <c r="V311" s="7">
        <f t="shared" si="143"/>
        <v>6.0699391185356175</v>
      </c>
      <c r="W311" s="6">
        <f t="shared" si="144"/>
        <v>8.6367870474938577</v>
      </c>
      <c r="X311" s="6">
        <v>2.7692000000000001E-2</v>
      </c>
      <c r="Y311" s="6">
        <v>8.3942972615448515</v>
      </c>
      <c r="Z311" s="6">
        <f t="shared" si="145"/>
        <v>50.68322602477626</v>
      </c>
      <c r="AA311" s="6">
        <f t="shared" si="147"/>
        <v>50.68322602477626</v>
      </c>
      <c r="AB311" s="6">
        <f t="shared" si="146"/>
        <v>2.8887443271740825</v>
      </c>
    </row>
    <row r="312" spans="7:28">
      <c r="G312" s="6">
        <v>8345600</v>
      </c>
      <c r="H312" s="6">
        <v>118931856</v>
      </c>
      <c r="I312" s="12">
        <f t="shared" si="132"/>
        <v>237863712</v>
      </c>
      <c r="J312" s="6">
        <v>51290427.792969003</v>
      </c>
      <c r="K312" s="12">
        <f t="shared" si="133"/>
        <v>410323422.34375203</v>
      </c>
      <c r="L312" s="6">
        <f t="shared" si="134"/>
        <v>1594.094272</v>
      </c>
      <c r="M312" s="6">
        <f t="shared" si="135"/>
        <v>5242880</v>
      </c>
      <c r="N312" s="13">
        <f t="shared" si="136"/>
        <v>0.57969810897299345</v>
      </c>
      <c r="O312" s="13"/>
      <c r="P312" s="7">
        <f t="shared" si="137"/>
        <v>0</v>
      </c>
      <c r="Q312" s="7">
        <f t="shared" si="138"/>
        <v>9.4842374943553007E-2</v>
      </c>
      <c r="R312" s="6">
        <f t="shared" si="139"/>
        <v>9.4842374943553007E-2</v>
      </c>
      <c r="S312" s="6">
        <f t="shared" si="140"/>
        <v>9.4842374943553007E-2</v>
      </c>
      <c r="T312" s="7">
        <f t="shared" si="141"/>
        <v>0</v>
      </c>
      <c r="U312" s="7">
        <f t="shared" si="142"/>
        <v>5.8342270706570662</v>
      </c>
      <c r="V312" s="7">
        <f t="shared" si="143"/>
        <v>14.210391197987292</v>
      </c>
      <c r="W312" s="6">
        <f t="shared" si="144"/>
        <v>20.044618268644356</v>
      </c>
      <c r="X312" s="6">
        <v>6.4829999999999999E-2</v>
      </c>
      <c r="Y312" s="6">
        <v>19.461966</v>
      </c>
      <c r="Z312" s="6">
        <f t="shared" si="145"/>
        <v>46.293961042037651</v>
      </c>
      <c r="AA312" s="6">
        <f t="shared" si="147"/>
        <v>46.293961042037651</v>
      </c>
      <c r="AB312" s="6">
        <f t="shared" si="146"/>
        <v>2.9937996430800262</v>
      </c>
    </row>
    <row r="313" spans="7:28">
      <c r="G313" s="6">
        <v>50912018</v>
      </c>
      <c r="H313" s="6">
        <v>54054660</v>
      </c>
      <c r="I313" s="12">
        <f t="shared" si="132"/>
        <v>108109320</v>
      </c>
      <c r="J313" s="6">
        <v>43239123.6875</v>
      </c>
      <c r="K313" s="12">
        <f t="shared" si="133"/>
        <v>345912989.5</v>
      </c>
      <c r="L313" s="6">
        <f t="shared" si="134"/>
        <v>1666.8962799999999</v>
      </c>
      <c r="M313" s="6">
        <f t="shared" si="135"/>
        <v>5242880</v>
      </c>
      <c r="N313" s="13">
        <f t="shared" si="136"/>
        <v>0.31253327652212959</v>
      </c>
      <c r="O313" s="13"/>
      <c r="P313" s="7">
        <f t="shared" si="137"/>
        <v>0</v>
      </c>
      <c r="Q313" s="7">
        <f t="shared" si="138"/>
        <v>7.9954513102398012E-2</v>
      </c>
      <c r="R313" s="6">
        <f t="shared" si="139"/>
        <v>7.9954513102398012E-2</v>
      </c>
      <c r="S313" s="6">
        <f t="shared" si="140"/>
        <v>7.9954513102398012E-2</v>
      </c>
      <c r="T313" s="7">
        <f t="shared" si="141"/>
        <v>0</v>
      </c>
      <c r="U313" s="7">
        <f t="shared" si="142"/>
        <v>4.9184005044247838</v>
      </c>
      <c r="V313" s="7">
        <f t="shared" si="143"/>
        <v>20.665016982456393</v>
      </c>
      <c r="W313" s="6">
        <f t="shared" si="144"/>
        <v>25.583417486881178</v>
      </c>
      <c r="X313" s="6">
        <v>9.4277E-2</v>
      </c>
      <c r="Y313" s="6">
        <v>26.138298249999998</v>
      </c>
      <c r="Z313" s="6">
        <f t="shared" si="145"/>
        <v>15.191920508291512</v>
      </c>
      <c r="AA313" s="6">
        <f t="shared" si="147"/>
        <v>15.191920508291512</v>
      </c>
      <c r="AB313" s="6">
        <f t="shared" si="146"/>
        <v>2.1228649157326851</v>
      </c>
    </row>
    <row r="314" spans="7:28">
      <c r="G314" s="6">
        <v>16777216</v>
      </c>
      <c r="H314" s="6">
        <v>132557200</v>
      </c>
      <c r="I314" s="12">
        <f t="shared" si="132"/>
        <v>265114400</v>
      </c>
      <c r="J314" s="6">
        <v>57788100.308594003</v>
      </c>
      <c r="K314" s="12">
        <f t="shared" si="133"/>
        <v>462304802.46875203</v>
      </c>
      <c r="L314" s="6">
        <f t="shared" si="134"/>
        <v>1926.23072</v>
      </c>
      <c r="M314" s="6">
        <f t="shared" si="135"/>
        <v>5242880</v>
      </c>
      <c r="N314" s="13">
        <f t="shared" si="136"/>
        <v>0.5734623533743618</v>
      </c>
      <c r="O314" s="13"/>
      <c r="P314" s="7">
        <f t="shared" si="137"/>
        <v>0</v>
      </c>
      <c r="Q314" s="7">
        <f t="shared" si="138"/>
        <v>0.106857378902475</v>
      </c>
      <c r="R314" s="6">
        <f t="shared" si="139"/>
        <v>0.106857378902475</v>
      </c>
      <c r="S314" s="6">
        <f t="shared" si="140"/>
        <v>0.106857378902475</v>
      </c>
      <c r="T314" s="7">
        <f t="shared" si="141"/>
        <v>0</v>
      </c>
      <c r="U314" s="7">
        <f t="shared" si="142"/>
        <v>6.5733298334560235</v>
      </c>
      <c r="V314" s="7">
        <f t="shared" si="143"/>
        <v>16.291206308931198</v>
      </c>
      <c r="W314" s="6">
        <f t="shared" si="144"/>
        <v>22.864536142387223</v>
      </c>
      <c r="X314" s="6">
        <v>7.4323E-2</v>
      </c>
      <c r="Y314" s="6">
        <v>22.828528047023848</v>
      </c>
      <c r="Z314" s="6">
        <f t="shared" si="145"/>
        <v>43.77430795645359</v>
      </c>
      <c r="AA314" s="6">
        <f t="shared" si="147"/>
        <v>43.77430795645359</v>
      </c>
      <c r="AB314" s="6">
        <f t="shared" si="146"/>
        <v>0.15773288268609661</v>
      </c>
    </row>
    <row r="315" spans="7:28">
      <c r="G315" s="6">
        <v>7414866</v>
      </c>
      <c r="H315" s="6">
        <v>194109311</v>
      </c>
      <c r="I315" s="12">
        <f t="shared" si="132"/>
        <v>388218622</v>
      </c>
      <c r="J315" s="6">
        <v>40629328.234375</v>
      </c>
      <c r="K315" s="12">
        <f t="shared" si="133"/>
        <v>325034625.875</v>
      </c>
      <c r="L315" s="6">
        <f t="shared" si="134"/>
        <v>2477.6090519999998</v>
      </c>
      <c r="M315" s="6">
        <f t="shared" si="135"/>
        <v>5242880</v>
      </c>
      <c r="N315" s="13">
        <f t="shared" si="136"/>
        <v>1.1943915850654598</v>
      </c>
      <c r="O315" s="13"/>
      <c r="P315" s="7">
        <f t="shared" si="137"/>
        <v>0</v>
      </c>
      <c r="Q315" s="7">
        <f t="shared" si="138"/>
        <v>7.5128676985562359E-2</v>
      </c>
      <c r="R315" s="6">
        <f t="shared" si="139"/>
        <v>7.5128676985562359E-2</v>
      </c>
      <c r="S315" s="6">
        <f t="shared" si="140"/>
        <v>7.5128676985562359E-2</v>
      </c>
      <c r="T315" s="7">
        <f t="shared" si="141"/>
        <v>0</v>
      </c>
      <c r="U315" s="7">
        <f t="shared" si="142"/>
        <v>4.6215392783309195</v>
      </c>
      <c r="V315" s="7">
        <f t="shared" si="143"/>
        <v>24.206107061177427</v>
      </c>
      <c r="W315" s="6">
        <f t="shared" si="144"/>
        <v>28.827646339508348</v>
      </c>
      <c r="X315" s="6">
        <v>0.110432</v>
      </c>
      <c r="Y315" s="6">
        <v>28.410472533370143</v>
      </c>
      <c r="Z315" s="6">
        <f t="shared" si="145"/>
        <v>31.968381460480334</v>
      </c>
      <c r="AA315" s="6">
        <f t="shared" si="147"/>
        <v>31.968381460480334</v>
      </c>
      <c r="AB315" s="6">
        <f t="shared" si="146"/>
        <v>1.4683803856067668</v>
      </c>
    </row>
    <row r="316" spans="7:28">
      <c r="G316" s="6">
        <v>16240000</v>
      </c>
      <c r="H316" s="6">
        <v>232232816</v>
      </c>
      <c r="I316" s="12">
        <f t="shared" si="132"/>
        <v>464465632</v>
      </c>
      <c r="J316" s="6">
        <v>100084853.85156199</v>
      </c>
      <c r="K316" s="12">
        <f t="shared" si="133"/>
        <v>800678830.81249595</v>
      </c>
      <c r="L316" s="6">
        <f t="shared" si="134"/>
        <v>3111.5937920000001</v>
      </c>
      <c r="M316" s="6">
        <f t="shared" si="135"/>
        <v>5242880</v>
      </c>
      <c r="N316" s="13">
        <f t="shared" si="136"/>
        <v>0.58008981145246385</v>
      </c>
      <c r="O316" s="13"/>
      <c r="P316" s="7">
        <f t="shared" si="137"/>
        <v>0</v>
      </c>
      <c r="Q316" s="7">
        <f t="shared" si="138"/>
        <v>0.18506933249758875</v>
      </c>
      <c r="R316" s="6">
        <f t="shared" si="139"/>
        <v>0.18506933249758875</v>
      </c>
      <c r="S316" s="6">
        <f t="shared" si="140"/>
        <v>0.18506933249758875</v>
      </c>
      <c r="T316" s="7">
        <f t="shared" si="141"/>
        <v>0</v>
      </c>
      <c r="U316" s="7">
        <f t="shared" si="142"/>
        <v>11.384536819628238</v>
      </c>
      <c r="V316" s="7">
        <f t="shared" si="143"/>
        <v>27.59332247352507</v>
      </c>
      <c r="W316" s="6">
        <f t="shared" si="144"/>
        <v>38.977859293153308</v>
      </c>
      <c r="X316" s="6">
        <v>0.125885</v>
      </c>
      <c r="Y316" s="6">
        <v>38.384134857106893</v>
      </c>
      <c r="Z316" s="6">
        <f t="shared" si="145"/>
        <v>47.014602611581012</v>
      </c>
      <c r="AA316" s="6">
        <f t="shared" si="147"/>
        <v>47.014602611581012</v>
      </c>
      <c r="AB316" s="6">
        <f t="shared" si="146"/>
        <v>1.5467964518587702</v>
      </c>
    </row>
    <row r="317" spans="7:28">
      <c r="G317" s="6">
        <v>2017169</v>
      </c>
      <c r="H317" s="6">
        <v>283073458</v>
      </c>
      <c r="I317" s="12">
        <f t="shared" si="132"/>
        <v>566146916</v>
      </c>
      <c r="J317" s="6">
        <v>58558108.859375</v>
      </c>
      <c r="K317" s="12">
        <f t="shared" si="133"/>
        <v>468464870.875</v>
      </c>
      <c r="L317" s="6">
        <f t="shared" si="134"/>
        <v>3437.2248760000002</v>
      </c>
      <c r="M317" s="6">
        <f t="shared" si="135"/>
        <v>5242880</v>
      </c>
      <c r="N317" s="13">
        <f t="shared" si="136"/>
        <v>1.2085151976124682</v>
      </c>
      <c r="O317" s="13"/>
      <c r="P317" s="7">
        <f t="shared" si="137"/>
        <v>0</v>
      </c>
      <c r="Q317" s="7">
        <f t="shared" si="138"/>
        <v>0.10828122040322623</v>
      </c>
      <c r="R317" s="6">
        <f t="shared" si="139"/>
        <v>0.10828122040322623</v>
      </c>
      <c r="S317" s="6">
        <f t="shared" si="140"/>
        <v>0.10828122040322623</v>
      </c>
      <c r="T317" s="7">
        <f t="shared" si="141"/>
        <v>0</v>
      </c>
      <c r="U317" s="7">
        <f t="shared" si="142"/>
        <v>6.6609174189941527</v>
      </c>
      <c r="V317" s="7">
        <f t="shared" si="143"/>
        <v>15.815553850198627</v>
      </c>
      <c r="W317" s="6">
        <f t="shared" si="144"/>
        <v>22.476471269192778</v>
      </c>
      <c r="X317" s="6">
        <v>7.2152999999999995E-2</v>
      </c>
      <c r="Y317" s="6">
        <v>21.73654220625</v>
      </c>
      <c r="Z317" s="6">
        <f t="shared" si="145"/>
        <v>50.071681570033455</v>
      </c>
      <c r="AA317" s="6">
        <f t="shared" si="147"/>
        <v>50.071681570033455</v>
      </c>
      <c r="AB317" s="6">
        <f t="shared" si="146"/>
        <v>3.4040789741158708</v>
      </c>
    </row>
    <row r="318" spans="7:28">
      <c r="G318" s="6">
        <v>18520486</v>
      </c>
      <c r="H318" s="6">
        <v>298113762</v>
      </c>
      <c r="I318" s="12">
        <f t="shared" si="132"/>
        <v>596227524</v>
      </c>
      <c r="J318" s="6">
        <v>67469649.703125</v>
      </c>
      <c r="K318" s="12">
        <f t="shared" si="133"/>
        <v>539757197.625</v>
      </c>
      <c r="L318" s="6">
        <f t="shared" si="134"/>
        <v>3947.774864</v>
      </c>
      <c r="M318" s="6">
        <f t="shared" si="135"/>
        <v>5242880</v>
      </c>
      <c r="N318" s="13">
        <f t="shared" si="136"/>
        <v>1.1046217199575599</v>
      </c>
      <c r="O318" s="13"/>
      <c r="P318" s="7">
        <f t="shared" si="137"/>
        <v>0</v>
      </c>
      <c r="Q318" s="7">
        <f t="shared" si="138"/>
        <v>0.12475976687664021</v>
      </c>
      <c r="R318" s="6">
        <f t="shared" si="139"/>
        <v>0.12475976687664021</v>
      </c>
      <c r="S318" s="6">
        <f t="shared" si="140"/>
        <v>0.12475976687664021</v>
      </c>
      <c r="T318" s="7">
        <f t="shared" si="141"/>
        <v>0</v>
      </c>
      <c r="U318" s="7">
        <f t="shared" si="142"/>
        <v>7.6745949231423927</v>
      </c>
      <c r="V318" s="7">
        <f t="shared" si="143"/>
        <v>21.257719401079832</v>
      </c>
      <c r="W318" s="6">
        <f t="shared" si="144"/>
        <v>28.932314324222226</v>
      </c>
      <c r="X318" s="6">
        <v>9.6980999999999998E-2</v>
      </c>
      <c r="Y318" s="6">
        <v>28.44276400910854</v>
      </c>
      <c r="Z318" s="6">
        <f t="shared" si="145"/>
        <v>28.643514581866775</v>
      </c>
      <c r="AA318" s="6">
        <f t="shared" si="147"/>
        <v>28.643514581866775</v>
      </c>
      <c r="AB318" s="6">
        <f t="shared" si="146"/>
        <v>1.7211770099309323</v>
      </c>
    </row>
    <row r="319" spans="7:28">
      <c r="G319" s="6">
        <v>27993600</v>
      </c>
      <c r="H319" s="6">
        <v>401232976</v>
      </c>
      <c r="I319" s="12">
        <f t="shared" si="132"/>
        <v>802465952</v>
      </c>
      <c r="J319" s="6">
        <v>172940450.078125</v>
      </c>
      <c r="K319" s="12">
        <f t="shared" si="133"/>
        <v>1383523600.625</v>
      </c>
      <c r="L319" s="6">
        <f t="shared" si="134"/>
        <v>5374.6677120000004</v>
      </c>
      <c r="M319" s="6">
        <f t="shared" si="135"/>
        <v>5242880</v>
      </c>
      <c r="N319" s="13">
        <f t="shared" si="136"/>
        <v>0.58001609198244974</v>
      </c>
      <c r="O319" s="13"/>
      <c r="P319" s="7">
        <f t="shared" si="137"/>
        <v>0</v>
      </c>
      <c r="Q319" s="7">
        <f t="shared" si="138"/>
        <v>0.31978838381739472</v>
      </c>
      <c r="R319" s="6">
        <f t="shared" si="139"/>
        <v>0.31978838381739472</v>
      </c>
      <c r="S319" s="6">
        <f t="shared" si="140"/>
        <v>0.31978838381739472</v>
      </c>
      <c r="T319" s="7">
        <f t="shared" si="141"/>
        <v>0</v>
      </c>
      <c r="U319" s="7">
        <f t="shared" si="142"/>
        <v>19.671776954758137</v>
      </c>
      <c r="V319" s="7">
        <f t="shared" si="143"/>
        <v>47.79583867813551</v>
      </c>
      <c r="W319" s="6">
        <f t="shared" si="144"/>
        <v>67.467615632893654</v>
      </c>
      <c r="X319" s="6">
        <v>0.218052</v>
      </c>
      <c r="Y319" s="6">
        <v>66.273271199927322</v>
      </c>
      <c r="Z319" s="6">
        <f t="shared" si="145"/>
        <v>46.656936793698165</v>
      </c>
      <c r="AA319" s="6">
        <f t="shared" si="147"/>
        <v>46.656936793698165</v>
      </c>
      <c r="AB319" s="6">
        <f t="shared" si="146"/>
        <v>1.8021510200746542</v>
      </c>
    </row>
    <row r="320" spans="7:28">
      <c r="G320" s="6">
        <v>22744080</v>
      </c>
      <c r="H320" s="6">
        <v>639999458</v>
      </c>
      <c r="I320" s="12">
        <f t="shared" si="132"/>
        <v>1279998916</v>
      </c>
      <c r="J320" s="6">
        <v>136422747.765625</v>
      </c>
      <c r="K320" s="12">
        <f t="shared" si="133"/>
        <v>1091381982.125</v>
      </c>
      <c r="L320" s="6">
        <f t="shared" si="134"/>
        <v>8134.8750959999998</v>
      </c>
      <c r="M320" s="6">
        <f t="shared" si="135"/>
        <v>5242880</v>
      </c>
      <c r="N320" s="13">
        <f t="shared" si="136"/>
        <v>1.172823939706013</v>
      </c>
      <c r="O320" s="13"/>
      <c r="P320" s="7">
        <f t="shared" si="137"/>
        <v>0</v>
      </c>
      <c r="Q320" s="7">
        <f t="shared" si="138"/>
        <v>0.2522626141205791</v>
      </c>
      <c r="R320" s="6">
        <f t="shared" si="139"/>
        <v>0.2522626141205791</v>
      </c>
      <c r="S320" s="6">
        <f t="shared" si="140"/>
        <v>0.2522626141205791</v>
      </c>
      <c r="T320" s="7">
        <f t="shared" si="141"/>
        <v>0</v>
      </c>
      <c r="U320" s="7">
        <f t="shared" si="142"/>
        <v>15.51793038810912</v>
      </c>
      <c r="V320" s="7">
        <f t="shared" si="143"/>
        <v>39.374159822391725</v>
      </c>
      <c r="W320" s="6">
        <f t="shared" si="144"/>
        <v>54.892090210500847</v>
      </c>
      <c r="X320" s="6">
        <v>0.17963100000000001</v>
      </c>
      <c r="Y320" s="6">
        <v>53.120479320000008</v>
      </c>
      <c r="Z320" s="6">
        <f t="shared" si="145"/>
        <v>40.433785994944685</v>
      </c>
      <c r="AA320" s="6">
        <f t="shared" si="147"/>
        <v>40.433785994944685</v>
      </c>
      <c r="AB320" s="6">
        <f t="shared" si="146"/>
        <v>3.3350807695626763</v>
      </c>
    </row>
    <row r="321" spans="5:28">
      <c r="G321" s="6">
        <v>39459925</v>
      </c>
      <c r="H321" s="6">
        <v>936364282</v>
      </c>
      <c r="I321" s="12">
        <f t="shared" si="132"/>
        <v>1872728564</v>
      </c>
      <c r="J321" s="6">
        <v>203614990.46875</v>
      </c>
      <c r="K321" s="12">
        <f t="shared" si="133"/>
        <v>1628919923.75</v>
      </c>
      <c r="L321" s="6">
        <f t="shared" si="134"/>
        <v>12025.569884</v>
      </c>
      <c r="M321" s="6">
        <f t="shared" si="135"/>
        <v>5242880</v>
      </c>
      <c r="N321" s="13">
        <f t="shared" si="136"/>
        <v>1.1496750311020314</v>
      </c>
      <c r="O321" s="13"/>
      <c r="P321" s="7">
        <f t="shared" si="137"/>
        <v>0</v>
      </c>
      <c r="Q321" s="7">
        <f t="shared" si="138"/>
        <v>0.37650942098034901</v>
      </c>
      <c r="R321" s="6">
        <f t="shared" si="139"/>
        <v>0.37650942098034901</v>
      </c>
      <c r="S321" s="6">
        <f t="shared" si="140"/>
        <v>0.37650942098034901</v>
      </c>
      <c r="T321" s="7">
        <f t="shared" si="141"/>
        <v>0</v>
      </c>
      <c r="U321" s="7">
        <f t="shared" si="142"/>
        <v>23.160970584597202</v>
      </c>
      <c r="V321" s="7">
        <f t="shared" si="143"/>
        <v>88.650000989634279</v>
      </c>
      <c r="W321" s="6">
        <f t="shared" si="144"/>
        <v>111.81097157423147</v>
      </c>
      <c r="X321" s="6">
        <v>0.40443499999999999</v>
      </c>
      <c r="Y321" s="6">
        <v>109.88866618178142</v>
      </c>
      <c r="Z321" s="6">
        <f t="shared" si="145"/>
        <v>6.9048373705665886</v>
      </c>
      <c r="AA321" s="6">
        <f t="shared" si="147"/>
        <v>6.9048373705665886</v>
      </c>
      <c r="AB321" s="6">
        <f t="shared" si="146"/>
        <v>1.7493208892626979</v>
      </c>
    </row>
    <row r="322" spans="5:28">
      <c r="G322" s="6">
        <v>118142155</v>
      </c>
      <c r="H322" s="6">
        <v>1019903190</v>
      </c>
      <c r="I322" s="12">
        <f t="shared" si="132"/>
        <v>2039806380</v>
      </c>
      <c r="J322" s="6">
        <v>256599293.5</v>
      </c>
      <c r="K322" s="12">
        <f t="shared" si="133"/>
        <v>2052794348</v>
      </c>
      <c r="L322" s="6">
        <f t="shared" si="134"/>
        <v>14601.68138</v>
      </c>
      <c r="M322" s="6">
        <f t="shared" si="135"/>
        <v>5242880</v>
      </c>
      <c r="N322" s="13">
        <f t="shared" si="136"/>
        <v>0.99367303012469133</v>
      </c>
      <c r="O322" s="13"/>
      <c r="P322" s="7">
        <f t="shared" si="137"/>
        <v>0</v>
      </c>
      <c r="Q322" s="7">
        <f t="shared" si="138"/>
        <v>0.47448398174042716</v>
      </c>
      <c r="R322" s="6">
        <f t="shared" si="139"/>
        <v>0.47448398174042716</v>
      </c>
      <c r="S322" s="6">
        <f t="shared" si="140"/>
        <v>0.47448398174042716</v>
      </c>
      <c r="T322" s="7">
        <f t="shared" si="141"/>
        <v>0</v>
      </c>
      <c r="U322" s="7">
        <f t="shared" si="142"/>
        <v>29.187874012125079</v>
      </c>
      <c r="V322" s="7">
        <f t="shared" si="143"/>
        <v>84.724443439661201</v>
      </c>
      <c r="W322" s="6">
        <f t="shared" si="144"/>
        <v>113.91231745178628</v>
      </c>
      <c r="X322" s="6">
        <v>0.38652599999999998</v>
      </c>
      <c r="Y322" s="6">
        <v>113.55782492730786</v>
      </c>
      <c r="Z322" s="6">
        <f t="shared" si="145"/>
        <v>22.756032386030224</v>
      </c>
      <c r="AA322" s="6">
        <f t="shared" si="147"/>
        <v>22.756032386030224</v>
      </c>
      <c r="AB322" s="6">
        <f t="shared" si="146"/>
        <v>0.31216917434385449</v>
      </c>
    </row>
    <row r="324" spans="5:28">
      <c r="E324" s="6"/>
      <c r="F324" s="6"/>
      <c r="G324" s="4" t="s">
        <v>50</v>
      </c>
      <c r="K324" s="9"/>
      <c r="L324" s="9"/>
    </row>
    <row r="325" spans="5:28">
      <c r="E325" s="6"/>
      <c r="F325" s="6"/>
      <c r="G325" t="s">
        <v>32</v>
      </c>
      <c r="H325" t="s">
        <v>79</v>
      </c>
      <c r="I325" t="s">
        <v>33</v>
      </c>
      <c r="J325" t="s">
        <v>75</v>
      </c>
      <c r="K325" t="s">
        <v>63</v>
      </c>
      <c r="L325" t="s">
        <v>61</v>
      </c>
      <c r="M325" t="s">
        <v>65</v>
      </c>
      <c r="N325" s="9" t="s">
        <v>59</v>
      </c>
      <c r="O325" t="s">
        <v>64</v>
      </c>
      <c r="P325" t="s">
        <v>34</v>
      </c>
      <c r="Q325" t="s">
        <v>35</v>
      </c>
      <c r="R325" t="s">
        <v>36</v>
      </c>
      <c r="S325" t="s">
        <v>37</v>
      </c>
      <c r="T325" t="s">
        <v>38</v>
      </c>
      <c r="U325" t="s">
        <v>39</v>
      </c>
      <c r="V325" t="s">
        <v>40</v>
      </c>
      <c r="W325" t="s">
        <v>41</v>
      </c>
      <c r="X325" t="s">
        <v>42</v>
      </c>
      <c r="Y325" t="s">
        <v>43</v>
      </c>
      <c r="Z325" t="s">
        <v>44</v>
      </c>
      <c r="AA325" t="s">
        <v>77</v>
      </c>
      <c r="AB325" t="s">
        <v>45</v>
      </c>
    </row>
    <row r="326" spans="5:28">
      <c r="E326" s="12">
        <f t="shared" ref="E326:E389" si="148">K326/F326</f>
        <v>6.0033112659400071E-5</v>
      </c>
      <c r="F326" s="12">
        <f t="shared" ref="F326:F389" si="149">H326*1.5</f>
        <v>3976002</v>
      </c>
      <c r="G326" s="6">
        <v>52329</v>
      </c>
      <c r="H326" s="6">
        <v>2650668</v>
      </c>
      <c r="I326" s="12">
        <f t="shared" ref="I326:I389" si="150">2*H326</f>
        <v>5301336</v>
      </c>
      <c r="J326" s="6">
        <v>29.836472000000001</v>
      </c>
      <c r="K326" s="12">
        <f t="shared" ref="K326:K389" si="151">J326*8</f>
        <v>238.691776</v>
      </c>
      <c r="L326" s="6">
        <f t="shared" ref="L326:L389" si="152">((H326+2*G326)*8+(G326+H326)*4)/1000000</f>
        <v>32.854596000000001</v>
      </c>
      <c r="M326" s="6">
        <f t="shared" ref="M326:M389" si="153">40*2^20/8</f>
        <v>5242880</v>
      </c>
      <c r="N326" s="13">
        <f t="shared" ref="N326:N389" si="154">I326/K326</f>
        <v>22209.965038761955</v>
      </c>
      <c r="O326" s="13"/>
      <c r="P326" s="7">
        <f t="shared" ref="P326:P389" si="155">$B$32*I326</f>
        <v>0</v>
      </c>
      <c r="Q326" s="7">
        <f t="shared" ref="Q326:Q389" si="156">$C$32*K326</f>
        <v>6.3781530123100738E-8</v>
      </c>
      <c r="R326" s="6">
        <f t="shared" ref="R326:R389" si="157">P326+Q326</f>
        <v>6.3781530123100738E-8</v>
      </c>
      <c r="S326" s="6">
        <f t="shared" ref="S326:S389" si="158">MAX(P326,Q326)</f>
        <v>6.3781530123100738E-8</v>
      </c>
      <c r="T326" s="7">
        <f t="shared" ref="T326:T389" si="159">$D$32*I326</f>
        <v>0</v>
      </c>
      <c r="U326" s="7">
        <f t="shared" ref="U326:U389" si="160">$E$32*K326</f>
        <v>3.5570420199647727E-6</v>
      </c>
      <c r="V326" s="7">
        <f t="shared" ref="V326:V389" si="161">X326*$F$32</f>
        <v>5.8467397591457346E-2</v>
      </c>
      <c r="W326" s="6">
        <f t="shared" ref="W326:W389" si="162">SUM(T326:V326)</f>
        <v>5.8470954633477311E-2</v>
      </c>
      <c r="X326" s="6">
        <v>2.6800000000000001E-4</v>
      </c>
      <c r="Y326" s="6">
        <v>6.4171706666755993E-2</v>
      </c>
      <c r="Z326" s="6">
        <f t="shared" ref="Z326:Z389" si="163">ABS(S326-X326)/ABS(X326)*100</f>
        <v>99.976200921595876</v>
      </c>
      <c r="AA326" s="6">
        <f>ABS(R326-X326)/ABS(X326)*100</f>
        <v>99.976200921595876</v>
      </c>
      <c r="AB326" s="6">
        <f t="shared" ref="AB326:AB389" si="164">ABS(W326-Y326)/ABS(Y326)*100</f>
        <v>8.8835911173170405</v>
      </c>
    </row>
    <row r="327" spans="5:28">
      <c r="E327" s="12">
        <f t="shared" si="148"/>
        <v>2.8930126748449822E-5</v>
      </c>
      <c r="F327" s="12">
        <f t="shared" si="149"/>
        <v>4015986</v>
      </c>
      <c r="G327" s="6">
        <v>54870</v>
      </c>
      <c r="H327" s="6">
        <v>2677324</v>
      </c>
      <c r="I327" s="12">
        <f t="shared" si="150"/>
        <v>5354648</v>
      </c>
      <c r="J327" s="6">
        <v>14.522873000000001</v>
      </c>
      <c r="K327" s="12">
        <f t="shared" si="151"/>
        <v>116.182984</v>
      </c>
      <c r="L327" s="6">
        <f t="shared" si="152"/>
        <v>33.225287999999999</v>
      </c>
      <c r="M327" s="6">
        <f t="shared" si="153"/>
        <v>5242880</v>
      </c>
      <c r="N327" s="13">
        <f t="shared" si="154"/>
        <v>46088.057094488118</v>
      </c>
      <c r="O327" s="13"/>
      <c r="P327" s="7">
        <f t="shared" si="155"/>
        <v>0</v>
      </c>
      <c r="Q327" s="7">
        <f t="shared" si="156"/>
        <v>3.1045596199291476E-8</v>
      </c>
      <c r="R327" s="6">
        <f t="shared" si="157"/>
        <v>3.1045596199291476E-8</v>
      </c>
      <c r="S327" s="6">
        <f t="shared" si="158"/>
        <v>3.1045596199291476E-8</v>
      </c>
      <c r="T327" s="7">
        <f t="shared" si="159"/>
        <v>0</v>
      </c>
      <c r="U327" s="7">
        <f t="shared" si="160"/>
        <v>1.7313866569617165E-6</v>
      </c>
      <c r="V327" s="7">
        <f t="shared" si="161"/>
        <v>4.8431948751132582E-2</v>
      </c>
      <c r="W327" s="6">
        <f t="shared" si="162"/>
        <v>4.8433680137789543E-2</v>
      </c>
      <c r="X327" s="6">
        <v>2.22E-4</v>
      </c>
      <c r="Y327" s="6">
        <v>5.5549950000000001E-2</v>
      </c>
      <c r="Z327" s="6">
        <f t="shared" si="163"/>
        <v>99.986015497207532</v>
      </c>
      <c r="AA327" s="6">
        <f t="shared" ref="AA327:AA390" si="165">ABS(R327-X327)/ABS(X327)*100</f>
        <v>99.986015497207532</v>
      </c>
      <c r="AB327" s="6">
        <f t="shared" si="164"/>
        <v>12.810578339333262</v>
      </c>
    </row>
    <row r="328" spans="5:28">
      <c r="E328" s="12">
        <f t="shared" si="148"/>
        <v>2.7830693250194646E-5</v>
      </c>
      <c r="F328" s="12">
        <f t="shared" si="149"/>
        <v>4047694.5</v>
      </c>
      <c r="G328" s="6">
        <v>52329</v>
      </c>
      <c r="H328" s="6">
        <v>2698463</v>
      </c>
      <c r="I328" s="12">
        <f t="shared" si="150"/>
        <v>5396926</v>
      </c>
      <c r="J328" s="6">
        <v>14.081268</v>
      </c>
      <c r="K328" s="12">
        <f t="shared" si="151"/>
        <v>112.650144</v>
      </c>
      <c r="L328" s="6">
        <f t="shared" si="152"/>
        <v>33.428136000000002</v>
      </c>
      <c r="M328" s="6">
        <f t="shared" si="153"/>
        <v>5242880</v>
      </c>
      <c r="N328" s="13">
        <f t="shared" si="154"/>
        <v>47908.735917816492</v>
      </c>
      <c r="O328" s="13"/>
      <c r="P328" s="7">
        <f t="shared" si="155"/>
        <v>0</v>
      </c>
      <c r="Q328" s="7">
        <f t="shared" si="156"/>
        <v>3.0101575652558868E-8</v>
      </c>
      <c r="R328" s="6">
        <f t="shared" si="157"/>
        <v>3.0101575652558868E-8</v>
      </c>
      <c r="S328" s="6">
        <f t="shared" si="158"/>
        <v>3.0101575652558868E-8</v>
      </c>
      <c r="T328" s="7">
        <f t="shared" si="159"/>
        <v>0</v>
      </c>
      <c r="U328" s="7">
        <f t="shared" si="160"/>
        <v>1.6787394290580102E-6</v>
      </c>
      <c r="V328" s="7">
        <f t="shared" si="161"/>
        <v>5.7594749866211721E-2</v>
      </c>
      <c r="W328" s="6">
        <f t="shared" si="162"/>
        <v>5.7596428605640779E-2</v>
      </c>
      <c r="X328" s="6">
        <v>2.6400000000000002E-4</v>
      </c>
      <c r="Y328" s="6">
        <v>6.4711680000000008E-2</v>
      </c>
      <c r="Z328" s="6">
        <f t="shared" si="163"/>
        <v>99.988597888010403</v>
      </c>
      <c r="AA328" s="6">
        <f t="shared" si="165"/>
        <v>99.988597888010403</v>
      </c>
      <c r="AB328" s="6">
        <f t="shared" si="164"/>
        <v>10.995312429470582</v>
      </c>
    </row>
    <row r="329" spans="5:28">
      <c r="E329" s="12">
        <f t="shared" si="148"/>
        <v>1.1349457569694271E-4</v>
      </c>
      <c r="F329" s="12">
        <f t="shared" si="149"/>
        <v>3936496.5</v>
      </c>
      <c r="G329" s="6">
        <v>121192</v>
      </c>
      <c r="H329" s="6">
        <v>2624331</v>
      </c>
      <c r="I329" s="12">
        <f t="shared" si="150"/>
        <v>5248662</v>
      </c>
      <c r="J329" s="6">
        <v>55.846375000000002</v>
      </c>
      <c r="K329" s="12">
        <f t="shared" si="151"/>
        <v>446.77100000000002</v>
      </c>
      <c r="L329" s="6">
        <f t="shared" si="152"/>
        <v>33.915812000000003</v>
      </c>
      <c r="M329" s="6">
        <f t="shared" si="153"/>
        <v>5242880</v>
      </c>
      <c r="N329" s="13">
        <f t="shared" si="154"/>
        <v>11747.991700446089</v>
      </c>
      <c r="O329" s="13"/>
      <c r="P329" s="7">
        <f t="shared" si="155"/>
        <v>0</v>
      </c>
      <c r="Q329" s="7">
        <f t="shared" si="156"/>
        <v>1.1938299036590118E-7</v>
      </c>
      <c r="R329" s="6">
        <f t="shared" si="157"/>
        <v>1.1938299036590118E-7</v>
      </c>
      <c r="S329" s="6">
        <f t="shared" si="158"/>
        <v>1.1938299036590118E-7</v>
      </c>
      <c r="T329" s="7">
        <f t="shared" si="159"/>
        <v>0</v>
      </c>
      <c r="U329" s="7">
        <f t="shared" si="160"/>
        <v>6.6578884573789483E-6</v>
      </c>
      <c r="V329" s="7">
        <f t="shared" si="161"/>
        <v>0.13373326389389312</v>
      </c>
      <c r="W329" s="6">
        <f t="shared" si="162"/>
        <v>0.1337399217823505</v>
      </c>
      <c r="X329" s="6">
        <v>6.1300000000000005E-4</v>
      </c>
      <c r="Y329" s="6">
        <v>0.1426834125</v>
      </c>
      <c r="Z329" s="6">
        <f t="shared" si="163"/>
        <v>99.980524797656457</v>
      </c>
      <c r="AA329" s="6">
        <f t="shared" si="165"/>
        <v>99.980524797656457</v>
      </c>
      <c r="AB329" s="6">
        <f t="shared" si="164"/>
        <v>6.2680661759820842</v>
      </c>
    </row>
    <row r="330" spans="5:28">
      <c r="E330" s="12">
        <f t="shared" si="148"/>
        <v>2.4093158666564675E-4</v>
      </c>
      <c r="F330" s="12">
        <f t="shared" si="149"/>
        <v>4274883</v>
      </c>
      <c r="G330" s="6">
        <v>16830</v>
      </c>
      <c r="H330" s="6">
        <v>2849922</v>
      </c>
      <c r="I330" s="12">
        <f t="shared" si="150"/>
        <v>5699844</v>
      </c>
      <c r="J330" s="6">
        <v>128.744293</v>
      </c>
      <c r="K330" s="12">
        <f t="shared" si="151"/>
        <v>1029.954344</v>
      </c>
      <c r="L330" s="6">
        <f t="shared" si="152"/>
        <v>34.535663999999997</v>
      </c>
      <c r="M330" s="6">
        <f t="shared" si="153"/>
        <v>5242880</v>
      </c>
      <c r="N330" s="13">
        <f t="shared" si="154"/>
        <v>5534.0744307788464</v>
      </c>
      <c r="O330" s="13"/>
      <c r="P330" s="7">
        <f t="shared" si="155"/>
        <v>0</v>
      </c>
      <c r="Q330" s="7">
        <f t="shared" si="156"/>
        <v>2.7521712359815221E-7</v>
      </c>
      <c r="R330" s="6">
        <f t="shared" si="157"/>
        <v>2.7521712359815221E-7</v>
      </c>
      <c r="S330" s="6">
        <f t="shared" si="158"/>
        <v>2.7521712359815221E-7</v>
      </c>
      <c r="T330" s="7">
        <f t="shared" si="159"/>
        <v>0</v>
      </c>
      <c r="U330" s="7">
        <f t="shared" si="160"/>
        <v>1.5348626339992762E-5</v>
      </c>
      <c r="V330" s="7">
        <f t="shared" si="161"/>
        <v>4.8431948751132582E-2</v>
      </c>
      <c r="W330" s="6">
        <f t="shared" si="162"/>
        <v>4.8447297377472574E-2</v>
      </c>
      <c r="X330" s="6">
        <v>2.22E-4</v>
      </c>
      <c r="Y330" s="6">
        <v>5.4145800000000001E-2</v>
      </c>
      <c r="Z330" s="6">
        <f t="shared" si="163"/>
        <v>99.876028322703533</v>
      </c>
      <c r="AA330" s="6">
        <f t="shared" si="165"/>
        <v>99.876028322703533</v>
      </c>
      <c r="AB330" s="6">
        <f t="shared" si="164"/>
        <v>10.524366843831704</v>
      </c>
    </row>
    <row r="331" spans="5:28">
      <c r="E331" s="12">
        <f t="shared" si="148"/>
        <v>3.2176016184331956E-5</v>
      </c>
      <c r="F331" s="12">
        <f t="shared" si="149"/>
        <v>4060717.5</v>
      </c>
      <c r="G331" s="6">
        <v>106437</v>
      </c>
      <c r="H331" s="6">
        <v>2707145</v>
      </c>
      <c r="I331" s="12">
        <f t="shared" si="150"/>
        <v>5414290</v>
      </c>
      <c r="J331" s="6">
        <v>16.332214</v>
      </c>
      <c r="K331" s="12">
        <f t="shared" si="151"/>
        <v>130.657712</v>
      </c>
      <c r="L331" s="6">
        <f t="shared" si="152"/>
        <v>34.61448</v>
      </c>
      <c r="M331" s="6">
        <f t="shared" si="153"/>
        <v>5242880</v>
      </c>
      <c r="N331" s="13">
        <f t="shared" si="154"/>
        <v>41438.732678863991</v>
      </c>
      <c r="O331" s="13"/>
      <c r="P331" s="7">
        <f t="shared" si="155"/>
        <v>0</v>
      </c>
      <c r="Q331" s="7">
        <f t="shared" si="156"/>
        <v>3.4913430757427609E-8</v>
      </c>
      <c r="R331" s="6">
        <f t="shared" si="157"/>
        <v>3.4913430757427609E-8</v>
      </c>
      <c r="S331" s="6">
        <f t="shared" si="158"/>
        <v>3.4913430757427609E-8</v>
      </c>
      <c r="T331" s="7">
        <f t="shared" si="159"/>
        <v>0</v>
      </c>
      <c r="U331" s="7">
        <f t="shared" si="160"/>
        <v>1.9470925207597245E-6</v>
      </c>
      <c r="V331" s="7">
        <f t="shared" si="161"/>
        <v>7.7665647546861241E-2</v>
      </c>
      <c r="W331" s="6">
        <f t="shared" si="162"/>
        <v>7.7667594639381998E-2</v>
      </c>
      <c r="X331" s="6">
        <v>3.5599999999999998E-4</v>
      </c>
      <c r="Y331" s="6">
        <v>8.7252040000000003E-2</v>
      </c>
      <c r="Z331" s="6">
        <f t="shared" si="163"/>
        <v>99.990192856528807</v>
      </c>
      <c r="AA331" s="6">
        <f t="shared" si="165"/>
        <v>99.990192856528807</v>
      </c>
      <c r="AB331" s="6">
        <f t="shared" si="164"/>
        <v>10.984780826463203</v>
      </c>
    </row>
    <row r="332" spans="5:28">
      <c r="E332" s="12">
        <f t="shared" si="148"/>
        <v>1.4321849472581359E-4</v>
      </c>
      <c r="F332" s="12">
        <f t="shared" si="149"/>
        <v>4060768.5</v>
      </c>
      <c r="G332" s="6">
        <v>106437</v>
      </c>
      <c r="H332" s="6">
        <v>2707179</v>
      </c>
      <c r="I332" s="12">
        <f t="shared" si="150"/>
        <v>5414358</v>
      </c>
      <c r="J332" s="6">
        <v>72.697143999999994</v>
      </c>
      <c r="K332" s="12">
        <f t="shared" si="151"/>
        <v>581.57715199999996</v>
      </c>
      <c r="L332" s="6">
        <f t="shared" si="152"/>
        <v>34.614888000000001</v>
      </c>
      <c r="M332" s="6">
        <f t="shared" si="153"/>
        <v>5242880</v>
      </c>
      <c r="N332" s="13">
        <f t="shared" si="154"/>
        <v>9309.7845769566957</v>
      </c>
      <c r="O332" s="13"/>
      <c r="P332" s="7">
        <f t="shared" si="155"/>
        <v>0</v>
      </c>
      <c r="Q332" s="7">
        <f t="shared" si="156"/>
        <v>1.5540493795309954E-7</v>
      </c>
      <c r="R332" s="6">
        <f t="shared" si="157"/>
        <v>1.5540493795309954E-7</v>
      </c>
      <c r="S332" s="6">
        <f t="shared" si="158"/>
        <v>1.5540493795309954E-7</v>
      </c>
      <c r="T332" s="7">
        <f t="shared" si="159"/>
        <v>0</v>
      </c>
      <c r="U332" s="7">
        <f t="shared" si="160"/>
        <v>8.6668020246974888E-6</v>
      </c>
      <c r="V332" s="7">
        <f t="shared" si="161"/>
        <v>7.7665647546861241E-2</v>
      </c>
      <c r="W332" s="6">
        <f t="shared" si="162"/>
        <v>7.7674314348885942E-2</v>
      </c>
      <c r="X332" s="6">
        <v>3.5599999999999998E-4</v>
      </c>
      <c r="Y332" s="6">
        <v>8.7291199999999985E-2</v>
      </c>
      <c r="Z332" s="6">
        <f t="shared" si="163"/>
        <v>99.956346927541261</v>
      </c>
      <c r="AA332" s="6">
        <f t="shared" si="165"/>
        <v>99.956346927541261</v>
      </c>
      <c r="AB332" s="6">
        <f t="shared" si="164"/>
        <v>11.017016206804403</v>
      </c>
    </row>
    <row r="333" spans="5:28">
      <c r="E333" s="12">
        <f t="shared" si="148"/>
        <v>9.3077838245450312E-4</v>
      </c>
      <c r="F333" s="12">
        <f t="shared" si="149"/>
        <v>4018125</v>
      </c>
      <c r="G333" s="6">
        <v>125329</v>
      </c>
      <c r="H333" s="6">
        <v>2678750</v>
      </c>
      <c r="I333" s="12">
        <f t="shared" si="150"/>
        <v>5357500</v>
      </c>
      <c r="J333" s="6">
        <v>467.49798600000003</v>
      </c>
      <c r="K333" s="12">
        <f t="shared" si="151"/>
        <v>3739.9838880000002</v>
      </c>
      <c r="L333" s="6">
        <f t="shared" si="152"/>
        <v>34.651580000000003</v>
      </c>
      <c r="M333" s="6">
        <f t="shared" si="153"/>
        <v>5242880</v>
      </c>
      <c r="N333" s="13">
        <f t="shared" si="154"/>
        <v>1432.4928022256763</v>
      </c>
      <c r="O333" s="13"/>
      <c r="P333" s="7">
        <f t="shared" si="155"/>
        <v>0</v>
      </c>
      <c r="Q333" s="7">
        <f t="shared" si="156"/>
        <v>9.9937207309724588E-7</v>
      </c>
      <c r="R333" s="6">
        <f t="shared" si="157"/>
        <v>9.9937207309724588E-7</v>
      </c>
      <c r="S333" s="6">
        <f t="shared" si="158"/>
        <v>9.9937207309724588E-7</v>
      </c>
      <c r="T333" s="7">
        <f t="shared" si="159"/>
        <v>0</v>
      </c>
      <c r="U333" s="7">
        <f t="shared" si="160"/>
        <v>5.5734135740006494E-5</v>
      </c>
      <c r="V333" s="7">
        <f t="shared" si="161"/>
        <v>7.3956894714567317E-2</v>
      </c>
      <c r="W333" s="6">
        <f t="shared" si="162"/>
        <v>7.4012628850307322E-2</v>
      </c>
      <c r="X333" s="6">
        <v>3.39E-4</v>
      </c>
      <c r="Y333" s="6">
        <v>8.2603000000112989E-2</v>
      </c>
      <c r="Z333" s="6">
        <f t="shared" si="163"/>
        <v>99.705199978437392</v>
      </c>
      <c r="AA333" s="6">
        <f t="shared" si="165"/>
        <v>99.705199978437392</v>
      </c>
      <c r="AB333" s="6">
        <f t="shared" si="164"/>
        <v>10.399587363405587</v>
      </c>
    </row>
    <row r="334" spans="5:28">
      <c r="E334" s="12">
        <f t="shared" si="148"/>
        <v>0.94243185756880843</v>
      </c>
      <c r="F334" s="12">
        <f t="shared" si="149"/>
        <v>4415830.5</v>
      </c>
      <c r="G334" s="6">
        <v>28338</v>
      </c>
      <c r="H334" s="6">
        <v>2943887</v>
      </c>
      <c r="I334" s="12">
        <f t="shared" si="150"/>
        <v>5887774</v>
      </c>
      <c r="J334" s="6">
        <v>520202.41760300001</v>
      </c>
      <c r="K334" s="12">
        <f t="shared" si="151"/>
        <v>4161619.3408240001</v>
      </c>
      <c r="L334" s="6">
        <f t="shared" si="152"/>
        <v>35.893403999999997</v>
      </c>
      <c r="M334" s="6">
        <f t="shared" si="153"/>
        <v>5242880</v>
      </c>
      <c r="N334" s="13">
        <f t="shared" si="154"/>
        <v>1.4147795648302186</v>
      </c>
      <c r="O334" s="13"/>
      <c r="P334" s="7">
        <f t="shared" si="155"/>
        <v>0</v>
      </c>
      <c r="Q334" s="7">
        <f t="shared" si="156"/>
        <v>1.1120385201191206E-3</v>
      </c>
      <c r="R334" s="6">
        <f t="shared" si="157"/>
        <v>1.1120385201191206E-3</v>
      </c>
      <c r="S334" s="6">
        <f t="shared" si="158"/>
        <v>1.1120385201191206E-3</v>
      </c>
      <c r="T334" s="7">
        <f t="shared" si="159"/>
        <v>0</v>
      </c>
      <c r="U334" s="7">
        <f t="shared" si="160"/>
        <v>6.2017448252632994E-2</v>
      </c>
      <c r="V334" s="7">
        <f t="shared" si="161"/>
        <v>0.2777201385594224</v>
      </c>
      <c r="W334" s="6">
        <f t="shared" si="162"/>
        <v>0.3397375868120554</v>
      </c>
      <c r="X334" s="6">
        <v>1.273E-3</v>
      </c>
      <c r="Y334" s="6">
        <v>0.33485557777721203</v>
      </c>
      <c r="Z334" s="6">
        <f t="shared" si="163"/>
        <v>12.644263934083225</v>
      </c>
      <c r="AA334" s="6">
        <f t="shared" si="165"/>
        <v>12.644263934083225</v>
      </c>
      <c r="AB334" s="6">
        <f t="shared" si="164"/>
        <v>1.4579446659513302</v>
      </c>
    </row>
    <row r="335" spans="5:28">
      <c r="E335" s="12">
        <f t="shared" si="148"/>
        <v>2.0898466481755178E-3</v>
      </c>
      <c r="F335" s="12">
        <f t="shared" si="149"/>
        <v>4362087</v>
      </c>
      <c r="G335" s="6">
        <v>54924</v>
      </c>
      <c r="H335" s="6">
        <v>2908058</v>
      </c>
      <c r="I335" s="12">
        <f t="shared" si="150"/>
        <v>5816116</v>
      </c>
      <c r="J335" s="6">
        <v>1139.511612</v>
      </c>
      <c r="K335" s="12">
        <f t="shared" si="151"/>
        <v>9116.0928960000001</v>
      </c>
      <c r="L335" s="6">
        <f t="shared" si="152"/>
        <v>35.995176000000001</v>
      </c>
      <c r="M335" s="6">
        <f t="shared" si="153"/>
        <v>5242880</v>
      </c>
      <c r="N335" s="13">
        <f t="shared" si="154"/>
        <v>638.00534574982464</v>
      </c>
      <c r="O335" s="13"/>
      <c r="P335" s="7">
        <f t="shared" si="155"/>
        <v>0</v>
      </c>
      <c r="Q335" s="7">
        <f t="shared" si="156"/>
        <v>2.4359379422071445E-6</v>
      </c>
      <c r="R335" s="6">
        <f t="shared" si="157"/>
        <v>2.4359379422071445E-6</v>
      </c>
      <c r="S335" s="6">
        <f t="shared" si="158"/>
        <v>2.4359379422071445E-6</v>
      </c>
      <c r="T335" s="7">
        <f t="shared" si="159"/>
        <v>0</v>
      </c>
      <c r="U335" s="7">
        <f t="shared" si="160"/>
        <v>1.3585019992047969E-4</v>
      </c>
      <c r="V335" s="7">
        <f t="shared" si="161"/>
        <v>5.0177244201623845E-2</v>
      </c>
      <c r="W335" s="6">
        <f t="shared" si="162"/>
        <v>5.0313094401544328E-2</v>
      </c>
      <c r="X335" s="6">
        <v>2.3000000000000001E-4</v>
      </c>
      <c r="Y335" s="6">
        <v>5.636415384626E-2</v>
      </c>
      <c r="Z335" s="6">
        <f t="shared" si="163"/>
        <v>98.940896546866455</v>
      </c>
      <c r="AA335" s="6">
        <f t="shared" si="165"/>
        <v>98.940896546866455</v>
      </c>
      <c r="AB335" s="6">
        <f t="shared" si="164"/>
        <v>10.73565206216111</v>
      </c>
    </row>
    <row r="336" spans="5:28">
      <c r="E336" s="12">
        <f t="shared" si="148"/>
        <v>0.37596004722434295</v>
      </c>
      <c r="F336" s="12">
        <f t="shared" si="149"/>
        <v>3953046</v>
      </c>
      <c r="G336" s="6">
        <v>321821</v>
      </c>
      <c r="H336" s="6">
        <v>2635364</v>
      </c>
      <c r="I336" s="12">
        <f t="shared" si="150"/>
        <v>5270728</v>
      </c>
      <c r="J336" s="6">
        <v>185773.420105</v>
      </c>
      <c r="K336" s="12">
        <f t="shared" si="151"/>
        <v>1486187.36084</v>
      </c>
      <c r="L336" s="6">
        <f t="shared" si="152"/>
        <v>38.060788000000002</v>
      </c>
      <c r="M336" s="6">
        <f t="shared" si="153"/>
        <v>5242880</v>
      </c>
      <c r="N336" s="13">
        <f t="shared" si="154"/>
        <v>3.5464761300492826</v>
      </c>
      <c r="O336" s="13"/>
      <c r="P336" s="7">
        <f t="shared" si="155"/>
        <v>0</v>
      </c>
      <c r="Q336" s="7">
        <f t="shared" si="156"/>
        <v>3.9712848725876525E-4</v>
      </c>
      <c r="R336" s="6">
        <f t="shared" si="157"/>
        <v>3.9712848725876525E-4</v>
      </c>
      <c r="S336" s="6">
        <f t="shared" si="158"/>
        <v>3.9712848725876525E-4</v>
      </c>
      <c r="T336" s="7">
        <f t="shared" si="159"/>
        <v>0</v>
      </c>
      <c r="U336" s="7">
        <f t="shared" si="160"/>
        <v>2.2147520038765089E-2</v>
      </c>
      <c r="V336" s="7">
        <f t="shared" si="161"/>
        <v>0.23430591422845223</v>
      </c>
      <c r="W336" s="6">
        <f t="shared" si="162"/>
        <v>0.25645343426721734</v>
      </c>
      <c r="X336" s="6">
        <v>1.0740000000000001E-3</v>
      </c>
      <c r="Y336" s="6">
        <v>0.2670299625</v>
      </c>
      <c r="Z336" s="6">
        <f t="shared" si="163"/>
        <v>63.023418318550718</v>
      </c>
      <c r="AA336" s="6">
        <f t="shared" si="165"/>
        <v>63.023418318550718</v>
      </c>
      <c r="AB336" s="6">
        <f t="shared" si="164"/>
        <v>3.9608020514861351</v>
      </c>
    </row>
    <row r="337" spans="5:28">
      <c r="E337" s="12">
        <f t="shared" si="148"/>
        <v>2.5682715894695757E-2</v>
      </c>
      <c r="F337" s="12">
        <f t="shared" si="149"/>
        <v>4612900.5</v>
      </c>
      <c r="G337" s="6">
        <v>63336</v>
      </c>
      <c r="H337" s="6">
        <v>3075267</v>
      </c>
      <c r="I337" s="12">
        <f t="shared" si="150"/>
        <v>6150534</v>
      </c>
      <c r="J337" s="6">
        <v>14808.976624000001</v>
      </c>
      <c r="K337" s="12">
        <f t="shared" si="151"/>
        <v>118471.81299200001</v>
      </c>
      <c r="L337" s="6">
        <f t="shared" si="152"/>
        <v>38.169924000000002</v>
      </c>
      <c r="M337" s="6">
        <f t="shared" si="153"/>
        <v>5242880</v>
      </c>
      <c r="N337" s="13">
        <f t="shared" si="154"/>
        <v>51.915589410413801</v>
      </c>
      <c r="O337" s="13"/>
      <c r="P337" s="7">
        <f t="shared" si="155"/>
        <v>0</v>
      </c>
      <c r="Q337" s="7">
        <f t="shared" si="156"/>
        <v>3.1657200912894488E-5</v>
      </c>
      <c r="R337" s="6">
        <f t="shared" si="157"/>
        <v>3.1657200912894488E-5</v>
      </c>
      <c r="S337" s="6">
        <f t="shared" si="158"/>
        <v>3.1657200912894488E-5</v>
      </c>
      <c r="T337" s="7">
        <f t="shared" si="159"/>
        <v>0</v>
      </c>
      <c r="U337" s="7">
        <f t="shared" si="160"/>
        <v>1.765495334845355E-3</v>
      </c>
      <c r="V337" s="7">
        <f t="shared" si="161"/>
        <v>6.2176150423751284E-2</v>
      </c>
      <c r="W337" s="6">
        <f t="shared" si="162"/>
        <v>6.3941645758596635E-2</v>
      </c>
      <c r="X337" s="6">
        <v>2.8499999999999999E-4</v>
      </c>
      <c r="Y337" s="6">
        <v>7.0721911764839995E-2</v>
      </c>
      <c r="Z337" s="6">
        <f t="shared" si="163"/>
        <v>88.892210206001934</v>
      </c>
      <c r="AA337" s="6">
        <f t="shared" si="165"/>
        <v>88.892210206001934</v>
      </c>
      <c r="AB337" s="6">
        <f t="shared" si="164"/>
        <v>9.5872210423110023</v>
      </c>
    </row>
    <row r="338" spans="5:28">
      <c r="E338" s="12">
        <f t="shared" si="148"/>
        <v>0.1067061359900425</v>
      </c>
      <c r="F338" s="12">
        <f t="shared" si="149"/>
        <v>4269342</v>
      </c>
      <c r="G338" s="6">
        <v>204316</v>
      </c>
      <c r="H338" s="6">
        <v>2846228</v>
      </c>
      <c r="I338" s="12">
        <f t="shared" si="150"/>
        <v>5692456</v>
      </c>
      <c r="J338" s="6">
        <v>56945.623505000003</v>
      </c>
      <c r="K338" s="12">
        <f t="shared" si="151"/>
        <v>455564.98804000003</v>
      </c>
      <c r="L338" s="6">
        <f t="shared" si="152"/>
        <v>38.241056</v>
      </c>
      <c r="M338" s="6">
        <f t="shared" si="153"/>
        <v>5242880</v>
      </c>
      <c r="N338" s="13">
        <f t="shared" si="154"/>
        <v>12.495376399514234</v>
      </c>
      <c r="O338" s="13"/>
      <c r="P338" s="7">
        <f t="shared" si="155"/>
        <v>0</v>
      </c>
      <c r="Q338" s="7">
        <f t="shared" si="156"/>
        <v>1.2173285772402686E-4</v>
      </c>
      <c r="R338" s="6">
        <f t="shared" si="157"/>
        <v>1.2173285772402686E-4</v>
      </c>
      <c r="S338" s="6">
        <f t="shared" si="158"/>
        <v>1.2173285772402686E-4</v>
      </c>
      <c r="T338" s="7">
        <f t="shared" si="159"/>
        <v>0</v>
      </c>
      <c r="U338" s="7">
        <f t="shared" si="160"/>
        <v>6.7889385735813079E-3</v>
      </c>
      <c r="V338" s="7">
        <f t="shared" si="161"/>
        <v>0.11518949973242344</v>
      </c>
      <c r="W338" s="6">
        <f t="shared" si="162"/>
        <v>0.12197843830600474</v>
      </c>
      <c r="X338" s="6">
        <v>5.2800000000000004E-4</v>
      </c>
      <c r="Y338" s="6">
        <v>0.1345905</v>
      </c>
      <c r="Z338" s="6">
        <f t="shared" si="163"/>
        <v>76.944534521964613</v>
      </c>
      <c r="AA338" s="6">
        <f t="shared" si="165"/>
        <v>76.944534521964613</v>
      </c>
      <c r="AB338" s="6">
        <f t="shared" si="164"/>
        <v>9.3706923549546648</v>
      </c>
    </row>
    <row r="339" spans="5:28">
      <c r="E339" s="12">
        <f t="shared" si="148"/>
        <v>0.63386508848904266</v>
      </c>
      <c r="F339" s="12">
        <f t="shared" si="149"/>
        <v>4681800</v>
      </c>
      <c r="G339" s="6">
        <v>43520</v>
      </c>
      <c r="H339" s="6">
        <v>3121200</v>
      </c>
      <c r="I339" s="12">
        <f t="shared" si="150"/>
        <v>6242400</v>
      </c>
      <c r="J339" s="6">
        <v>370953.69641099998</v>
      </c>
      <c r="K339" s="12">
        <f t="shared" si="151"/>
        <v>2967629.5712879999</v>
      </c>
      <c r="L339" s="6">
        <f t="shared" si="152"/>
        <v>38.324800000000003</v>
      </c>
      <c r="M339" s="6">
        <f t="shared" si="153"/>
        <v>5242880</v>
      </c>
      <c r="N339" s="13">
        <f t="shared" si="154"/>
        <v>2.1034970335905827</v>
      </c>
      <c r="O339" s="13"/>
      <c r="P339" s="7">
        <f t="shared" si="155"/>
        <v>0</v>
      </c>
      <c r="Q339" s="7">
        <f t="shared" si="156"/>
        <v>7.9298900895232393E-4</v>
      </c>
      <c r="R339" s="6">
        <f t="shared" si="157"/>
        <v>7.9298900895232393E-4</v>
      </c>
      <c r="S339" s="6">
        <f t="shared" si="158"/>
        <v>7.9298900895232393E-4</v>
      </c>
      <c r="T339" s="7">
        <f t="shared" si="159"/>
        <v>0</v>
      </c>
      <c r="U339" s="7">
        <f t="shared" si="160"/>
        <v>4.4224326709779306E-2</v>
      </c>
      <c r="V339" s="7">
        <f t="shared" si="161"/>
        <v>0.32309782027219525</v>
      </c>
      <c r="W339" s="6">
        <f t="shared" si="162"/>
        <v>0.36732214698197457</v>
      </c>
      <c r="X339" s="6">
        <v>1.4809999999999999E-3</v>
      </c>
      <c r="Y339" s="6">
        <v>0.36764343999999999</v>
      </c>
      <c r="Z339" s="6">
        <f t="shared" si="163"/>
        <v>46.455840043732344</v>
      </c>
      <c r="AA339" s="6">
        <f t="shared" si="165"/>
        <v>46.455840043732344</v>
      </c>
      <c r="AB339" s="6">
        <f t="shared" si="164"/>
        <v>8.7392561125370485E-2</v>
      </c>
    </row>
    <row r="340" spans="5:28">
      <c r="E340" s="12">
        <f t="shared" si="148"/>
        <v>4.0996298797539861E-2</v>
      </c>
      <c r="F340" s="12">
        <f t="shared" si="149"/>
        <v>4722984</v>
      </c>
      <c r="G340" s="6">
        <v>42930</v>
      </c>
      <c r="H340" s="6">
        <v>3148656</v>
      </c>
      <c r="I340" s="12">
        <f t="shared" si="150"/>
        <v>6297312</v>
      </c>
      <c r="J340" s="6">
        <v>24203.107909999999</v>
      </c>
      <c r="K340" s="12">
        <f t="shared" si="151"/>
        <v>193624.86327999999</v>
      </c>
      <c r="L340" s="6">
        <f t="shared" si="152"/>
        <v>38.642471999999998</v>
      </c>
      <c r="M340" s="6">
        <f t="shared" si="153"/>
        <v>5242880</v>
      </c>
      <c r="N340" s="13">
        <f t="shared" si="154"/>
        <v>32.523261183113078</v>
      </c>
      <c r="O340" s="13"/>
      <c r="P340" s="7">
        <f t="shared" si="155"/>
        <v>0</v>
      </c>
      <c r="Q340" s="7">
        <f t="shared" si="156"/>
        <v>5.1739068085339403E-5</v>
      </c>
      <c r="R340" s="6">
        <f t="shared" si="157"/>
        <v>5.1739068085339403E-5</v>
      </c>
      <c r="S340" s="6">
        <f t="shared" si="158"/>
        <v>5.1739068085339403E-5</v>
      </c>
      <c r="T340" s="7">
        <f t="shared" si="159"/>
        <v>0</v>
      </c>
      <c r="U340" s="7">
        <f t="shared" si="160"/>
        <v>2.8854440917013163E-3</v>
      </c>
      <c r="V340" s="7">
        <f t="shared" si="161"/>
        <v>0.14202341728372661</v>
      </c>
      <c r="W340" s="6">
        <f t="shared" si="162"/>
        <v>0.14490886137542794</v>
      </c>
      <c r="X340" s="6">
        <v>6.5099999999999999E-4</v>
      </c>
      <c r="Y340" s="6">
        <v>0.15473546666673899</v>
      </c>
      <c r="Z340" s="6">
        <f t="shared" si="163"/>
        <v>92.052370493803465</v>
      </c>
      <c r="AA340" s="6">
        <f t="shared" si="165"/>
        <v>92.052370493803465</v>
      </c>
      <c r="AB340" s="6">
        <f t="shared" si="164"/>
        <v>6.3505836787082988</v>
      </c>
    </row>
    <row r="341" spans="5:28">
      <c r="E341" s="12">
        <f t="shared" si="148"/>
        <v>3.5336329216362754E-2</v>
      </c>
      <c r="F341" s="12">
        <f t="shared" si="149"/>
        <v>4813005</v>
      </c>
      <c r="G341" s="6">
        <v>22209</v>
      </c>
      <c r="H341" s="6">
        <v>3208670</v>
      </c>
      <c r="I341" s="12">
        <f t="shared" si="150"/>
        <v>6417340</v>
      </c>
      <c r="J341" s="6">
        <v>21259.241150000002</v>
      </c>
      <c r="K341" s="12">
        <f t="shared" si="151"/>
        <v>170073.92920000001</v>
      </c>
      <c r="L341" s="6">
        <f t="shared" si="152"/>
        <v>38.948219999999999</v>
      </c>
      <c r="M341" s="6">
        <f t="shared" si="153"/>
        <v>5242880</v>
      </c>
      <c r="N341" s="13">
        <f t="shared" si="154"/>
        <v>37.73264973759423</v>
      </c>
      <c r="O341" s="13"/>
      <c r="P341" s="7">
        <f t="shared" si="155"/>
        <v>0</v>
      </c>
      <c r="Q341" s="7">
        <f t="shared" si="156"/>
        <v>4.5445953858183631E-5</v>
      </c>
      <c r="R341" s="6">
        <f t="shared" si="157"/>
        <v>4.5445953858183631E-5</v>
      </c>
      <c r="S341" s="6">
        <f t="shared" si="158"/>
        <v>4.5445953858183631E-5</v>
      </c>
      <c r="T341" s="7">
        <f t="shared" si="159"/>
        <v>0</v>
      </c>
      <c r="U341" s="7">
        <f t="shared" si="160"/>
        <v>2.5344824308689787E-3</v>
      </c>
      <c r="V341" s="7">
        <f t="shared" si="161"/>
        <v>7.0029979950961968E-2</v>
      </c>
      <c r="W341" s="6">
        <f t="shared" si="162"/>
        <v>7.2564462381830952E-2</v>
      </c>
      <c r="X341" s="6">
        <v>3.21E-4</v>
      </c>
      <c r="Y341" s="6">
        <v>7.8876833333261995E-2</v>
      </c>
      <c r="Z341" s="6">
        <f t="shared" si="163"/>
        <v>85.842381975643718</v>
      </c>
      <c r="AA341" s="6">
        <f t="shared" si="165"/>
        <v>85.842381975643718</v>
      </c>
      <c r="AB341" s="6">
        <f t="shared" si="164"/>
        <v>8.0028199468412797</v>
      </c>
    </row>
    <row r="342" spans="5:28">
      <c r="E342" s="12">
        <f t="shared" si="148"/>
        <v>2.2173358028896147E-2</v>
      </c>
      <c r="F342" s="12">
        <f t="shared" si="149"/>
        <v>4756482</v>
      </c>
      <c r="G342" s="6">
        <v>45330</v>
      </c>
      <c r="H342" s="6">
        <v>3170988</v>
      </c>
      <c r="I342" s="12">
        <f t="shared" si="150"/>
        <v>6341976</v>
      </c>
      <c r="J342" s="6">
        <v>13183.397293</v>
      </c>
      <c r="K342" s="12">
        <f t="shared" si="151"/>
        <v>105467.178344</v>
      </c>
      <c r="L342" s="6">
        <f t="shared" si="152"/>
        <v>38.958455999999998</v>
      </c>
      <c r="M342" s="6">
        <f t="shared" si="153"/>
        <v>5242880</v>
      </c>
      <c r="N342" s="13">
        <f t="shared" si="154"/>
        <v>60.132224067989334</v>
      </c>
      <c r="O342" s="13"/>
      <c r="P342" s="7">
        <f t="shared" si="155"/>
        <v>0</v>
      </c>
      <c r="Q342" s="7">
        <f t="shared" si="156"/>
        <v>2.8182194314672468E-5</v>
      </c>
      <c r="R342" s="6">
        <f t="shared" si="157"/>
        <v>2.8182194314672468E-5</v>
      </c>
      <c r="S342" s="6">
        <f t="shared" si="158"/>
        <v>2.8182194314672468E-5</v>
      </c>
      <c r="T342" s="7">
        <f t="shared" si="159"/>
        <v>0</v>
      </c>
      <c r="U342" s="7">
        <f t="shared" si="160"/>
        <v>1.5716971543113687E-3</v>
      </c>
      <c r="V342" s="7">
        <f t="shared" si="161"/>
        <v>5.6722102140966076E-2</v>
      </c>
      <c r="W342" s="6">
        <f t="shared" si="162"/>
        <v>5.8293799295277442E-2</v>
      </c>
      <c r="X342" s="6">
        <v>2.5999999999999998E-4</v>
      </c>
      <c r="Y342" s="6">
        <v>6.4868266666579993E-2</v>
      </c>
      <c r="Z342" s="6">
        <f t="shared" si="163"/>
        <v>89.160694494356747</v>
      </c>
      <c r="AA342" s="6">
        <f t="shared" si="165"/>
        <v>89.160694494356747</v>
      </c>
      <c r="AB342" s="6">
        <f t="shared" si="164"/>
        <v>10.135105667452194</v>
      </c>
    </row>
    <row r="343" spans="5:28">
      <c r="E343" s="12">
        <f t="shared" si="148"/>
        <v>0.64779523272787753</v>
      </c>
      <c r="F343" s="12">
        <f t="shared" si="149"/>
        <v>4127221.5</v>
      </c>
      <c r="G343" s="6">
        <v>309412</v>
      </c>
      <c r="H343" s="6">
        <v>2751481</v>
      </c>
      <c r="I343" s="12">
        <f t="shared" si="150"/>
        <v>5502962</v>
      </c>
      <c r="J343" s="6">
        <v>334199.30151399999</v>
      </c>
      <c r="K343" s="12">
        <f t="shared" si="151"/>
        <v>2673594.4121119999</v>
      </c>
      <c r="L343" s="6">
        <f t="shared" si="152"/>
        <v>39.206012000000001</v>
      </c>
      <c r="M343" s="6">
        <f t="shared" si="153"/>
        <v>5242880</v>
      </c>
      <c r="N343" s="13">
        <f t="shared" si="154"/>
        <v>2.0582635777028528</v>
      </c>
      <c r="O343" s="13"/>
      <c r="P343" s="7">
        <f t="shared" si="155"/>
        <v>0</v>
      </c>
      <c r="Q343" s="7">
        <f t="shared" si="156"/>
        <v>7.144190109552636E-4</v>
      </c>
      <c r="R343" s="6">
        <f t="shared" si="157"/>
        <v>7.144190109552636E-4</v>
      </c>
      <c r="S343" s="6">
        <f t="shared" si="158"/>
        <v>7.144190109552636E-4</v>
      </c>
      <c r="T343" s="7">
        <f t="shared" si="159"/>
        <v>0</v>
      </c>
      <c r="U343" s="7">
        <f t="shared" si="160"/>
        <v>3.9842544337285409E-2</v>
      </c>
      <c r="V343" s="7">
        <f t="shared" si="161"/>
        <v>0.6125987031224337</v>
      </c>
      <c r="W343" s="6">
        <f t="shared" si="162"/>
        <v>0.6524412474597191</v>
      </c>
      <c r="X343" s="6">
        <v>2.8080000000000002E-3</v>
      </c>
      <c r="Y343" s="6">
        <v>0.65586456000000004</v>
      </c>
      <c r="Z343" s="6">
        <f t="shared" si="163"/>
        <v>74.557727530083213</v>
      </c>
      <c r="AA343" s="6">
        <f t="shared" si="165"/>
        <v>74.557727530083213</v>
      </c>
      <c r="AB343" s="6">
        <f t="shared" si="164"/>
        <v>0.52195418826730666</v>
      </c>
    </row>
    <row r="344" spans="5:28">
      <c r="E344" s="12">
        <f t="shared" si="148"/>
        <v>6.5189873767419346E-2</v>
      </c>
      <c r="F344" s="12">
        <f t="shared" si="149"/>
        <v>4631847</v>
      </c>
      <c r="G344" s="6">
        <v>123440</v>
      </c>
      <c r="H344" s="6">
        <v>3087898</v>
      </c>
      <c r="I344" s="12">
        <f t="shared" si="150"/>
        <v>6175796</v>
      </c>
      <c r="J344" s="6">
        <v>37743.690154999997</v>
      </c>
      <c r="K344" s="12">
        <f t="shared" si="151"/>
        <v>301949.52123999997</v>
      </c>
      <c r="L344" s="6">
        <f t="shared" si="152"/>
        <v>39.523575999999998</v>
      </c>
      <c r="M344" s="6">
        <f t="shared" si="153"/>
        <v>5242880</v>
      </c>
      <c r="N344" s="13">
        <f t="shared" si="154"/>
        <v>20.453074323940598</v>
      </c>
      <c r="O344" s="13"/>
      <c r="P344" s="7">
        <f t="shared" si="155"/>
        <v>0</v>
      </c>
      <c r="Q344" s="7">
        <f t="shared" si="156"/>
        <v>8.0684817916076436E-5</v>
      </c>
      <c r="R344" s="6">
        <f t="shared" si="157"/>
        <v>8.0684817916076436E-5</v>
      </c>
      <c r="S344" s="6">
        <f t="shared" si="158"/>
        <v>8.0684817916076436E-5</v>
      </c>
      <c r="T344" s="7">
        <f t="shared" si="159"/>
        <v>0</v>
      </c>
      <c r="U344" s="7">
        <f t="shared" si="160"/>
        <v>4.4997240917044644E-3</v>
      </c>
      <c r="V344" s="7">
        <f t="shared" si="161"/>
        <v>7.3956894714567317E-2</v>
      </c>
      <c r="W344" s="6">
        <f t="shared" si="162"/>
        <v>7.8456618806271777E-2</v>
      </c>
      <c r="X344" s="6">
        <v>3.39E-4</v>
      </c>
      <c r="Y344" s="6">
        <v>8.7819833333484004E-2</v>
      </c>
      <c r="Z344" s="6">
        <f t="shared" si="163"/>
        <v>76.199168756319636</v>
      </c>
      <c r="AA344" s="6">
        <f t="shared" si="165"/>
        <v>76.199168756319636</v>
      </c>
      <c r="AB344" s="6">
        <f t="shared" si="164"/>
        <v>10.661845020425716</v>
      </c>
    </row>
    <row r="345" spans="5:28">
      <c r="E345" s="12">
        <f t="shared" si="148"/>
        <v>0.33310587236395311</v>
      </c>
      <c r="F345" s="12">
        <f t="shared" si="149"/>
        <v>4919535</v>
      </c>
      <c r="G345" s="6">
        <v>9000</v>
      </c>
      <c r="H345" s="6">
        <v>3279690</v>
      </c>
      <c r="I345" s="12">
        <f t="shared" si="150"/>
        <v>6559380</v>
      </c>
      <c r="J345" s="6">
        <v>204840.749725</v>
      </c>
      <c r="K345" s="12">
        <f t="shared" si="151"/>
        <v>1638725.9978</v>
      </c>
      <c r="L345" s="6">
        <f t="shared" si="152"/>
        <v>39.536279999999998</v>
      </c>
      <c r="M345" s="6">
        <f t="shared" si="153"/>
        <v>5242880</v>
      </c>
      <c r="N345" s="13">
        <f t="shared" si="154"/>
        <v>4.0027313954901604</v>
      </c>
      <c r="O345" s="13"/>
      <c r="P345" s="7">
        <f t="shared" si="155"/>
        <v>0</v>
      </c>
      <c r="Q345" s="7">
        <f t="shared" si="156"/>
        <v>4.3788878420423258E-4</v>
      </c>
      <c r="R345" s="6">
        <f t="shared" si="157"/>
        <v>4.3788878420423258E-4</v>
      </c>
      <c r="S345" s="6">
        <f t="shared" si="158"/>
        <v>4.3788878420423258E-4</v>
      </c>
      <c r="T345" s="7">
        <f t="shared" si="159"/>
        <v>0</v>
      </c>
      <c r="U345" s="7">
        <f t="shared" si="160"/>
        <v>2.4420687344432427E-2</v>
      </c>
      <c r="V345" s="7">
        <f t="shared" si="161"/>
        <v>0.11562582359504624</v>
      </c>
      <c r="W345" s="6">
        <f t="shared" si="162"/>
        <v>0.14004651093947867</v>
      </c>
      <c r="X345" s="6">
        <v>5.2999999999999998E-4</v>
      </c>
      <c r="Y345" s="6">
        <v>0.14414675000000002</v>
      </c>
      <c r="Z345" s="6">
        <f t="shared" si="163"/>
        <v>17.37947467844668</v>
      </c>
      <c r="AA345" s="6">
        <f t="shared" si="165"/>
        <v>17.37947467844668</v>
      </c>
      <c r="AB345" s="6">
        <f t="shared" si="164"/>
        <v>2.8444894252012918</v>
      </c>
    </row>
    <row r="346" spans="5:28">
      <c r="E346" s="12">
        <f t="shared" si="148"/>
        <v>0.56414508731710866</v>
      </c>
      <c r="F346" s="12">
        <f t="shared" si="149"/>
        <v>4681740</v>
      </c>
      <c r="G346" s="6">
        <v>120216</v>
      </c>
      <c r="H346" s="6">
        <v>3121160</v>
      </c>
      <c r="I346" s="12">
        <f t="shared" si="150"/>
        <v>6242320</v>
      </c>
      <c r="J346" s="6">
        <v>330147.57763700001</v>
      </c>
      <c r="K346" s="12">
        <f t="shared" si="151"/>
        <v>2641180.6210960001</v>
      </c>
      <c r="L346" s="6">
        <f t="shared" si="152"/>
        <v>39.858240000000002</v>
      </c>
      <c r="M346" s="6">
        <f t="shared" si="153"/>
        <v>5242880</v>
      </c>
      <c r="N346" s="13">
        <f t="shared" si="154"/>
        <v>2.3634582012833523</v>
      </c>
      <c r="O346" s="13"/>
      <c r="P346" s="7">
        <f t="shared" si="155"/>
        <v>0</v>
      </c>
      <c r="Q346" s="7">
        <f t="shared" si="156"/>
        <v>7.0575762671012368E-4</v>
      </c>
      <c r="R346" s="6">
        <f t="shared" si="157"/>
        <v>7.0575762671012368E-4</v>
      </c>
      <c r="S346" s="6">
        <f t="shared" si="158"/>
        <v>7.0575762671012368E-4</v>
      </c>
      <c r="T346" s="7">
        <f t="shared" si="159"/>
        <v>0</v>
      </c>
      <c r="U346" s="7">
        <f t="shared" si="160"/>
        <v>3.9359506259466305E-2</v>
      </c>
      <c r="V346" s="7">
        <f t="shared" si="161"/>
        <v>0.37152976902332785</v>
      </c>
      <c r="W346" s="6">
        <f t="shared" si="162"/>
        <v>0.41088927528279418</v>
      </c>
      <c r="X346" s="6">
        <v>1.7030000000000001E-3</v>
      </c>
      <c r="Y346" s="6">
        <v>0.41696535833390103</v>
      </c>
      <c r="Z346" s="6">
        <f t="shared" si="163"/>
        <v>58.557978466815996</v>
      </c>
      <c r="AA346" s="6">
        <f t="shared" si="165"/>
        <v>58.557978466815996</v>
      </c>
      <c r="AB346" s="6">
        <f t="shared" si="164"/>
        <v>1.4572153128944574</v>
      </c>
    </row>
    <row r="347" spans="5:28">
      <c r="E347" s="12">
        <f t="shared" si="148"/>
        <v>0.11535945215237954</v>
      </c>
      <c r="F347" s="12">
        <f t="shared" si="149"/>
        <v>4532472</v>
      </c>
      <c r="G347" s="6">
        <v>213360</v>
      </c>
      <c r="H347" s="6">
        <v>3021648</v>
      </c>
      <c r="I347" s="12">
        <f t="shared" si="150"/>
        <v>6043296</v>
      </c>
      <c r="J347" s="6">
        <v>65357.935852000002</v>
      </c>
      <c r="K347" s="12">
        <f t="shared" si="151"/>
        <v>522863.48681600002</v>
      </c>
      <c r="L347" s="6">
        <f t="shared" si="152"/>
        <v>40.526975999999998</v>
      </c>
      <c r="M347" s="6">
        <f t="shared" si="153"/>
        <v>5242880</v>
      </c>
      <c r="N347" s="13">
        <f t="shared" si="154"/>
        <v>11.558076156361413</v>
      </c>
      <c r="O347" s="13"/>
      <c r="P347" s="7">
        <f t="shared" si="155"/>
        <v>0</v>
      </c>
      <c r="Q347" s="7">
        <f t="shared" si="156"/>
        <v>1.3971588713062403E-4</v>
      </c>
      <c r="R347" s="6">
        <f t="shared" si="157"/>
        <v>1.3971588713062403E-4</v>
      </c>
      <c r="S347" s="6">
        <f t="shared" si="158"/>
        <v>1.3971588713062403E-4</v>
      </c>
      <c r="T347" s="7">
        <f t="shared" si="159"/>
        <v>0</v>
      </c>
      <c r="U347" s="7">
        <f t="shared" si="160"/>
        <v>7.7918369223990728E-3</v>
      </c>
      <c r="V347" s="7">
        <f t="shared" si="161"/>
        <v>9.2064335013414184E-2</v>
      </c>
      <c r="W347" s="6">
        <f t="shared" si="162"/>
        <v>9.9856171935813254E-2</v>
      </c>
      <c r="X347" s="6">
        <v>4.2200000000000001E-4</v>
      </c>
      <c r="Y347" s="6">
        <v>0.11090543636359801</v>
      </c>
      <c r="Z347" s="6">
        <f t="shared" si="163"/>
        <v>66.891969874259715</v>
      </c>
      <c r="AA347" s="6">
        <f t="shared" si="165"/>
        <v>66.891969874259715</v>
      </c>
      <c r="AB347" s="6">
        <f t="shared" si="164"/>
        <v>9.9627798150131142</v>
      </c>
    </row>
    <row r="348" spans="5:28">
      <c r="E348" s="12">
        <f t="shared" si="148"/>
        <v>0.45409256879393567</v>
      </c>
      <c r="F348" s="12">
        <f t="shared" si="149"/>
        <v>4112902.5</v>
      </c>
      <c r="G348" s="6">
        <v>392257</v>
      </c>
      <c r="H348" s="6">
        <v>2741935</v>
      </c>
      <c r="I348" s="12">
        <f t="shared" si="150"/>
        <v>5483870</v>
      </c>
      <c r="J348" s="6">
        <v>233454.80767800001</v>
      </c>
      <c r="K348" s="12">
        <f t="shared" si="151"/>
        <v>1867638.4614240001</v>
      </c>
      <c r="L348" s="6">
        <f t="shared" si="152"/>
        <v>40.748359999999998</v>
      </c>
      <c r="M348" s="6">
        <f t="shared" si="153"/>
        <v>5242880</v>
      </c>
      <c r="N348" s="13">
        <f t="shared" si="154"/>
        <v>2.9362588709052218</v>
      </c>
      <c r="O348" s="13"/>
      <c r="P348" s="7">
        <f t="shared" si="155"/>
        <v>0</v>
      </c>
      <c r="Q348" s="7">
        <f t="shared" si="156"/>
        <v>4.9905715556105451E-4</v>
      </c>
      <c r="R348" s="6">
        <f t="shared" si="157"/>
        <v>4.9905715556105451E-4</v>
      </c>
      <c r="S348" s="6">
        <f t="shared" si="158"/>
        <v>4.9905715556105451E-4</v>
      </c>
      <c r="T348" s="7">
        <f t="shared" si="159"/>
        <v>0</v>
      </c>
      <c r="U348" s="7">
        <f t="shared" si="160"/>
        <v>2.783199570892432E-2</v>
      </c>
      <c r="V348" s="7">
        <f t="shared" si="161"/>
        <v>0.14333238887159508</v>
      </c>
      <c r="W348" s="6">
        <f t="shared" si="162"/>
        <v>0.17116438458051941</v>
      </c>
      <c r="X348" s="6">
        <v>6.5700000000000003E-4</v>
      </c>
      <c r="Y348" s="6">
        <v>0.182536499999781</v>
      </c>
      <c r="Z348" s="6">
        <f t="shared" si="163"/>
        <v>24.040006763918647</v>
      </c>
      <c r="AA348" s="6">
        <f t="shared" si="165"/>
        <v>24.040006763918647</v>
      </c>
      <c r="AB348" s="6">
        <f t="shared" si="164"/>
        <v>6.2300501101287846</v>
      </c>
    </row>
    <row r="349" spans="5:28">
      <c r="E349" s="12">
        <f t="shared" si="148"/>
        <v>0.50630912372787629</v>
      </c>
      <c r="F349" s="12">
        <f t="shared" si="149"/>
        <v>3493764</v>
      </c>
      <c r="G349" s="6">
        <v>682712</v>
      </c>
      <c r="H349" s="6">
        <v>2329176</v>
      </c>
      <c r="I349" s="12">
        <f t="shared" si="150"/>
        <v>4658352</v>
      </c>
      <c r="J349" s="6">
        <v>221115.573669</v>
      </c>
      <c r="K349" s="12">
        <f t="shared" si="151"/>
        <v>1768924.589352</v>
      </c>
      <c r="L349" s="6">
        <f t="shared" si="152"/>
        <v>41.604351999999999</v>
      </c>
      <c r="M349" s="6">
        <f t="shared" si="153"/>
        <v>5242880</v>
      </c>
      <c r="N349" s="13">
        <f t="shared" si="154"/>
        <v>2.6334373031167297</v>
      </c>
      <c r="O349" s="13"/>
      <c r="P349" s="7">
        <f t="shared" si="155"/>
        <v>0</v>
      </c>
      <c r="Q349" s="7">
        <f t="shared" si="156"/>
        <v>4.7267953203904351E-4</v>
      </c>
      <c r="R349" s="6">
        <f t="shared" si="157"/>
        <v>4.7267953203904351E-4</v>
      </c>
      <c r="S349" s="6">
        <f t="shared" si="158"/>
        <v>4.7267953203904351E-4</v>
      </c>
      <c r="T349" s="7">
        <f t="shared" si="159"/>
        <v>0</v>
      </c>
      <c r="U349" s="7">
        <f t="shared" si="160"/>
        <v>2.6360937942302601E-2</v>
      </c>
      <c r="V349" s="7">
        <f t="shared" si="161"/>
        <v>0.15685842861290236</v>
      </c>
      <c r="W349" s="6">
        <f t="shared" si="162"/>
        <v>0.18321936655520496</v>
      </c>
      <c r="X349" s="6">
        <v>7.1900000000000002E-4</v>
      </c>
      <c r="Y349" s="6">
        <v>0.19864531999999999</v>
      </c>
      <c r="Z349" s="6">
        <f t="shared" si="163"/>
        <v>34.258757713623993</v>
      </c>
      <c r="AA349" s="6">
        <f t="shared" si="165"/>
        <v>34.258757713623993</v>
      </c>
      <c r="AB349" s="6">
        <f t="shared" si="164"/>
        <v>7.7655760753865364</v>
      </c>
    </row>
    <row r="350" spans="5:28">
      <c r="E350" s="12">
        <f t="shared" si="148"/>
        <v>0.29641079166327844</v>
      </c>
      <c r="F350" s="12">
        <f t="shared" si="149"/>
        <v>5072713.5</v>
      </c>
      <c r="G350" s="6">
        <v>61349</v>
      </c>
      <c r="H350" s="6">
        <v>3381809</v>
      </c>
      <c r="I350" s="12">
        <f t="shared" si="150"/>
        <v>6763618</v>
      </c>
      <c r="J350" s="6">
        <v>187950.87805199999</v>
      </c>
      <c r="K350" s="12">
        <f t="shared" si="151"/>
        <v>1503607.0244159999</v>
      </c>
      <c r="L350" s="6">
        <f t="shared" si="152"/>
        <v>41.808687999999997</v>
      </c>
      <c r="M350" s="6">
        <f t="shared" si="153"/>
        <v>5242880</v>
      </c>
      <c r="N350" s="13">
        <f t="shared" si="154"/>
        <v>4.498261773302759</v>
      </c>
      <c r="O350" s="13"/>
      <c r="P350" s="7">
        <f t="shared" si="155"/>
        <v>0</v>
      </c>
      <c r="Q350" s="7">
        <f t="shared" si="156"/>
        <v>4.0178324669675662E-4</v>
      </c>
      <c r="R350" s="6">
        <f t="shared" si="157"/>
        <v>4.0178324669675662E-4</v>
      </c>
      <c r="S350" s="6">
        <f t="shared" si="158"/>
        <v>4.0178324669675662E-4</v>
      </c>
      <c r="T350" s="7">
        <f t="shared" si="159"/>
        <v>0</v>
      </c>
      <c r="U350" s="7">
        <f t="shared" si="160"/>
        <v>2.2407112037919182E-2</v>
      </c>
      <c r="V350" s="7">
        <f t="shared" si="161"/>
        <v>0.15489497123109969</v>
      </c>
      <c r="W350" s="6">
        <f t="shared" si="162"/>
        <v>0.17730208326901886</v>
      </c>
      <c r="X350" s="6">
        <v>7.1000000000000002E-4</v>
      </c>
      <c r="Y350" s="6">
        <v>0.18493133333357004</v>
      </c>
      <c r="Z350" s="6">
        <f t="shared" si="163"/>
        <v>43.410810324400479</v>
      </c>
      <c r="AA350" s="6">
        <f t="shared" si="165"/>
        <v>43.410810324400479</v>
      </c>
      <c r="AB350" s="6">
        <f t="shared" si="164"/>
        <v>4.1254502019892474</v>
      </c>
    </row>
    <row r="351" spans="5:28">
      <c r="E351" s="12">
        <f t="shared" si="148"/>
        <v>0.43183621816920537</v>
      </c>
      <c r="F351" s="12">
        <f t="shared" si="149"/>
        <v>4635970.5</v>
      </c>
      <c r="G351" s="6">
        <v>262144</v>
      </c>
      <c r="H351" s="6">
        <v>3090647</v>
      </c>
      <c r="I351" s="12">
        <f t="shared" si="150"/>
        <v>6181294</v>
      </c>
      <c r="J351" s="6">
        <v>250247.496033</v>
      </c>
      <c r="K351" s="12">
        <f t="shared" si="151"/>
        <v>2001979.968264</v>
      </c>
      <c r="L351" s="6">
        <f t="shared" si="152"/>
        <v>42.330643999999999</v>
      </c>
      <c r="M351" s="6">
        <f t="shared" si="153"/>
        <v>5242880</v>
      </c>
      <c r="N351" s="13">
        <f t="shared" si="154"/>
        <v>3.0875903345626665</v>
      </c>
      <c r="O351" s="13"/>
      <c r="P351" s="7">
        <f t="shared" si="155"/>
        <v>0</v>
      </c>
      <c r="Q351" s="7">
        <f t="shared" si="156"/>
        <v>5.3495494395112541E-4</v>
      </c>
      <c r="R351" s="6">
        <f t="shared" si="157"/>
        <v>5.3495494395112541E-4</v>
      </c>
      <c r="S351" s="6">
        <f t="shared" si="158"/>
        <v>5.3495494395112541E-4</v>
      </c>
      <c r="T351" s="7">
        <f t="shared" si="159"/>
        <v>0</v>
      </c>
      <c r="U351" s="7">
        <f t="shared" si="160"/>
        <v>2.983398502277175E-2</v>
      </c>
      <c r="V351" s="7">
        <f t="shared" si="161"/>
        <v>0.13569672127569579</v>
      </c>
      <c r="W351" s="6">
        <f t="shared" si="162"/>
        <v>0.16553070629846756</v>
      </c>
      <c r="X351" s="6">
        <v>6.2200000000000005E-4</v>
      </c>
      <c r="Y351" s="6">
        <v>0.17352245000000002</v>
      </c>
      <c r="Z351" s="6">
        <f t="shared" si="163"/>
        <v>13.994382001426789</v>
      </c>
      <c r="AA351" s="6">
        <f t="shared" si="165"/>
        <v>13.994382001426789</v>
      </c>
      <c r="AB351" s="6">
        <f t="shared" si="164"/>
        <v>4.6055963948944161</v>
      </c>
    </row>
    <row r="352" spans="5:28">
      <c r="E352" s="12">
        <f t="shared" si="148"/>
        <v>0.69096986852253917</v>
      </c>
      <c r="F352" s="12">
        <f t="shared" si="149"/>
        <v>4977066</v>
      </c>
      <c r="G352" s="6">
        <v>214765</v>
      </c>
      <c r="H352" s="6">
        <v>3318044</v>
      </c>
      <c r="I352" s="12">
        <f t="shared" si="150"/>
        <v>6636088</v>
      </c>
      <c r="J352" s="6">
        <v>429875.32995599997</v>
      </c>
      <c r="K352" s="12">
        <f t="shared" si="151"/>
        <v>3439002.6396479998</v>
      </c>
      <c r="L352" s="6">
        <f t="shared" si="152"/>
        <v>44.111828000000003</v>
      </c>
      <c r="M352" s="6">
        <f t="shared" si="153"/>
        <v>5242880</v>
      </c>
      <c r="N352" s="13">
        <f t="shared" si="154"/>
        <v>1.9296548143037304</v>
      </c>
      <c r="O352" s="13"/>
      <c r="P352" s="7">
        <f t="shared" si="155"/>
        <v>0</v>
      </c>
      <c r="Q352" s="7">
        <f t="shared" si="156"/>
        <v>9.189459902218494E-4</v>
      </c>
      <c r="R352" s="6">
        <f t="shared" si="157"/>
        <v>9.189459902218494E-4</v>
      </c>
      <c r="S352" s="6">
        <f t="shared" si="158"/>
        <v>9.189459902218494E-4</v>
      </c>
      <c r="T352" s="7">
        <f t="shared" si="159"/>
        <v>0</v>
      </c>
      <c r="U352" s="7">
        <f t="shared" si="160"/>
        <v>5.1248841082810102E-2</v>
      </c>
      <c r="V352" s="7">
        <f t="shared" si="161"/>
        <v>0.24586849658795681</v>
      </c>
      <c r="W352" s="6">
        <f t="shared" si="162"/>
        <v>0.29711733767076692</v>
      </c>
      <c r="X352" s="6">
        <v>1.127E-3</v>
      </c>
      <c r="Y352" s="6">
        <v>0.30298400588281699</v>
      </c>
      <c r="Z352" s="6">
        <f t="shared" si="163"/>
        <v>18.460870432843883</v>
      </c>
      <c r="AA352" s="6">
        <f t="shared" si="165"/>
        <v>18.460870432843883</v>
      </c>
      <c r="AB352" s="6">
        <f t="shared" si="164"/>
        <v>1.9362963384671448</v>
      </c>
    </row>
    <row r="353" spans="5:30">
      <c r="E353" s="12">
        <f t="shared" si="148"/>
        <v>0.57123735897410233</v>
      </c>
      <c r="F353" s="12">
        <f t="shared" si="149"/>
        <v>5395782</v>
      </c>
      <c r="G353" s="6">
        <v>73752</v>
      </c>
      <c r="H353" s="6">
        <v>3597188</v>
      </c>
      <c r="I353" s="12">
        <f t="shared" si="150"/>
        <v>7194376</v>
      </c>
      <c r="J353" s="6">
        <v>385284.03240999999</v>
      </c>
      <c r="K353" s="12">
        <f t="shared" si="151"/>
        <v>3082272.2592799999</v>
      </c>
      <c r="L353" s="6">
        <f t="shared" si="152"/>
        <v>44.641295999999997</v>
      </c>
      <c r="M353" s="6">
        <f t="shared" si="153"/>
        <v>5242880</v>
      </c>
      <c r="N353" s="13">
        <f t="shared" si="154"/>
        <v>2.3341143788772776</v>
      </c>
      <c r="O353" s="13"/>
      <c r="P353" s="7">
        <f t="shared" si="155"/>
        <v>0</v>
      </c>
      <c r="Q353" s="7">
        <f t="shared" si="156"/>
        <v>8.2362301813391798E-4</v>
      </c>
      <c r="R353" s="6">
        <f t="shared" si="157"/>
        <v>8.2362301813391798E-4</v>
      </c>
      <c r="S353" s="6">
        <f t="shared" si="158"/>
        <v>8.2362301813391798E-4</v>
      </c>
      <c r="T353" s="7">
        <f t="shared" si="159"/>
        <v>0</v>
      </c>
      <c r="U353" s="7">
        <f t="shared" si="160"/>
        <v>4.5932759506681596E-2</v>
      </c>
      <c r="V353" s="7">
        <f t="shared" si="161"/>
        <v>0.14551400818470914</v>
      </c>
      <c r="W353" s="6">
        <f t="shared" si="162"/>
        <v>0.19144676769139074</v>
      </c>
      <c r="X353" s="6">
        <v>6.6699999999999995E-4</v>
      </c>
      <c r="Y353" s="6">
        <v>0.19139194444414798</v>
      </c>
      <c r="Z353" s="6">
        <f t="shared" si="163"/>
        <v>23.481711864155628</v>
      </c>
      <c r="AA353" s="6">
        <f t="shared" si="165"/>
        <v>23.481711864155628</v>
      </c>
      <c r="AB353" s="6">
        <f t="shared" si="164"/>
        <v>2.8644490447068929E-2</v>
      </c>
      <c r="AC353">
        <f>AVERAGE(AA353:AA602)</f>
        <v>42.099175690758827</v>
      </c>
      <c r="AD353">
        <f>AVERAGE(AB353:AB602)</f>
        <v>2.1912139728847739</v>
      </c>
    </row>
    <row r="354" spans="5:30">
      <c r="E354" s="12">
        <f t="shared" si="148"/>
        <v>0.66278648268172224</v>
      </c>
      <c r="F354" s="12">
        <f t="shared" si="149"/>
        <v>5233950</v>
      </c>
      <c r="G354" s="6">
        <v>147900</v>
      </c>
      <c r="H354" s="6">
        <v>3489300</v>
      </c>
      <c r="I354" s="12">
        <f t="shared" si="150"/>
        <v>6978600</v>
      </c>
      <c r="J354" s="6">
        <v>433623.913879</v>
      </c>
      <c r="K354" s="12">
        <f t="shared" si="151"/>
        <v>3468991.311032</v>
      </c>
      <c r="L354" s="6">
        <f t="shared" si="152"/>
        <v>44.829599999999999</v>
      </c>
      <c r="M354" s="6">
        <f t="shared" si="153"/>
        <v>5242880</v>
      </c>
      <c r="N354" s="13">
        <f t="shared" si="154"/>
        <v>2.0117086998191174</v>
      </c>
      <c r="O354" s="13"/>
      <c r="P354" s="7">
        <f t="shared" si="155"/>
        <v>0</v>
      </c>
      <c r="Q354" s="7">
        <f t="shared" si="156"/>
        <v>9.2695935113140324E-4</v>
      </c>
      <c r="R354" s="6">
        <f t="shared" si="157"/>
        <v>9.2695935113140324E-4</v>
      </c>
      <c r="S354" s="6">
        <f t="shared" si="158"/>
        <v>9.2695935113140324E-4</v>
      </c>
      <c r="T354" s="7">
        <f t="shared" si="159"/>
        <v>0</v>
      </c>
      <c r="U354" s="7">
        <f t="shared" si="160"/>
        <v>5.1695739446982497E-2</v>
      </c>
      <c r="V354" s="7">
        <f t="shared" si="161"/>
        <v>0.15096805646749434</v>
      </c>
      <c r="W354" s="6">
        <f t="shared" si="162"/>
        <v>0.20266379591447684</v>
      </c>
      <c r="X354" s="6">
        <v>6.9200000000000002E-4</v>
      </c>
      <c r="Y354" s="6">
        <v>0.20162804000000001</v>
      </c>
      <c r="Z354" s="6">
        <f t="shared" si="163"/>
        <v>33.95366345829526</v>
      </c>
      <c r="AA354" s="6">
        <f t="shared" si="165"/>
        <v>33.95366345829526</v>
      </c>
      <c r="AB354" s="6">
        <f t="shared" si="164"/>
        <v>0.51369636607925506</v>
      </c>
      <c r="AD354">
        <f>MEDIAN(AB353:AB602)</f>
        <v>2.1662945700455007</v>
      </c>
    </row>
    <row r="355" spans="5:30">
      <c r="E355" s="12">
        <f t="shared" si="148"/>
        <v>0.5807841708128223</v>
      </c>
      <c r="F355" s="12">
        <f t="shared" si="149"/>
        <v>4824228</v>
      </c>
      <c r="G355" s="6">
        <v>325557</v>
      </c>
      <c r="H355" s="6">
        <v>3216152</v>
      </c>
      <c r="I355" s="12">
        <f t="shared" si="150"/>
        <v>6432304</v>
      </c>
      <c r="J355" s="6">
        <v>350229.40734899999</v>
      </c>
      <c r="K355" s="12">
        <f t="shared" si="151"/>
        <v>2801835.2587919999</v>
      </c>
      <c r="L355" s="6">
        <f t="shared" si="152"/>
        <v>45.104964000000002</v>
      </c>
      <c r="M355" s="6">
        <f t="shared" si="153"/>
        <v>5242880</v>
      </c>
      <c r="N355" s="13">
        <f t="shared" si="154"/>
        <v>2.2957466823989012</v>
      </c>
      <c r="O355" s="13"/>
      <c r="P355" s="7">
        <f t="shared" si="155"/>
        <v>0</v>
      </c>
      <c r="Q355" s="7">
        <f t="shared" si="156"/>
        <v>7.4868662403604434E-4</v>
      </c>
      <c r="R355" s="6">
        <f t="shared" si="157"/>
        <v>7.4868662403604434E-4</v>
      </c>
      <c r="S355" s="6">
        <f t="shared" si="158"/>
        <v>7.4868662403604434E-4</v>
      </c>
      <c r="T355" s="7">
        <f t="shared" si="159"/>
        <v>0</v>
      </c>
      <c r="U355" s="7">
        <f t="shared" si="160"/>
        <v>4.1753620152132999E-2</v>
      </c>
      <c r="V355" s="7">
        <f t="shared" si="161"/>
        <v>0.25372232611516748</v>
      </c>
      <c r="W355" s="6">
        <f t="shared" si="162"/>
        <v>0.2954759462673005</v>
      </c>
      <c r="X355" s="6">
        <v>1.163E-3</v>
      </c>
      <c r="Y355" s="6">
        <v>0.30451444705923397</v>
      </c>
      <c r="Z355" s="6">
        <f t="shared" si="163"/>
        <v>35.624537916075298</v>
      </c>
      <c r="AA355" s="6">
        <f t="shared" si="165"/>
        <v>35.624537916075298</v>
      </c>
      <c r="AB355" s="6">
        <f t="shared" si="164"/>
        <v>2.9681681375778224</v>
      </c>
    </row>
    <row r="356" spans="5:30">
      <c r="E356" s="12">
        <f t="shared" si="148"/>
        <v>0.60347503472393926</v>
      </c>
      <c r="F356" s="12">
        <f t="shared" si="149"/>
        <v>5629776</v>
      </c>
      <c r="G356" s="6">
        <v>25710</v>
      </c>
      <c r="H356" s="6">
        <v>3753184</v>
      </c>
      <c r="I356" s="12">
        <f t="shared" si="150"/>
        <v>7506368</v>
      </c>
      <c r="J356" s="6">
        <v>424678.65838600002</v>
      </c>
      <c r="K356" s="12">
        <f t="shared" si="151"/>
        <v>3397429.2670880002</v>
      </c>
      <c r="L356" s="6">
        <f t="shared" si="152"/>
        <v>45.552408</v>
      </c>
      <c r="M356" s="6">
        <f t="shared" si="153"/>
        <v>5242880</v>
      </c>
      <c r="N356" s="13">
        <f t="shared" si="154"/>
        <v>2.2094258363865356</v>
      </c>
      <c r="O356" s="13"/>
      <c r="P356" s="7">
        <f t="shared" si="155"/>
        <v>0</v>
      </c>
      <c r="Q356" s="7">
        <f t="shared" si="156"/>
        <v>9.0783704730521323E-4</v>
      </c>
      <c r="R356" s="6">
        <f t="shared" si="157"/>
        <v>9.0783704730521323E-4</v>
      </c>
      <c r="S356" s="6">
        <f t="shared" si="158"/>
        <v>9.0783704730521323E-4</v>
      </c>
      <c r="T356" s="7">
        <f t="shared" si="159"/>
        <v>0</v>
      </c>
      <c r="U356" s="7">
        <f t="shared" si="160"/>
        <v>5.0629304726821159E-2</v>
      </c>
      <c r="V356" s="7">
        <f t="shared" si="161"/>
        <v>0.1660212297279815</v>
      </c>
      <c r="W356" s="6">
        <f t="shared" si="162"/>
        <v>0.21665053445480265</v>
      </c>
      <c r="X356" s="6">
        <v>7.6099999999999996E-4</v>
      </c>
      <c r="Y356" s="6">
        <v>0.21496866363650197</v>
      </c>
      <c r="Z356" s="6">
        <f t="shared" si="163"/>
        <v>19.29527559858256</v>
      </c>
      <c r="AA356" s="6">
        <f t="shared" si="165"/>
        <v>19.29527559858256</v>
      </c>
      <c r="AB356" s="6">
        <f t="shared" si="164"/>
        <v>0.78237952911342157</v>
      </c>
    </row>
    <row r="357" spans="5:30">
      <c r="E357" s="12">
        <f t="shared" si="148"/>
        <v>0.66775220501262611</v>
      </c>
      <c r="F357" s="12">
        <f t="shared" si="149"/>
        <v>5494744.5</v>
      </c>
      <c r="G357" s="6">
        <v>90449</v>
      </c>
      <c r="H357" s="6">
        <v>3663163</v>
      </c>
      <c r="I357" s="12">
        <f t="shared" si="150"/>
        <v>7326326</v>
      </c>
      <c r="J357" s="6">
        <v>458640.96948199999</v>
      </c>
      <c r="K357" s="12">
        <f t="shared" si="151"/>
        <v>3669127.7558559999</v>
      </c>
      <c r="L357" s="6">
        <f t="shared" si="152"/>
        <v>45.766936000000001</v>
      </c>
      <c r="M357" s="6">
        <f t="shared" si="153"/>
        <v>5242880</v>
      </c>
      <c r="N357" s="13">
        <f t="shared" si="154"/>
        <v>1.9967486791123694</v>
      </c>
      <c r="O357" s="13"/>
      <c r="P357" s="7">
        <f t="shared" si="155"/>
        <v>0</v>
      </c>
      <c r="Q357" s="7">
        <f t="shared" si="156"/>
        <v>9.8043839803527415E-4</v>
      </c>
      <c r="R357" s="6">
        <f t="shared" si="157"/>
        <v>9.8043839803527415E-4</v>
      </c>
      <c r="S357" s="6">
        <f t="shared" si="158"/>
        <v>9.8043839803527415E-4</v>
      </c>
      <c r="T357" s="7">
        <f t="shared" si="159"/>
        <v>0</v>
      </c>
      <c r="U357" s="7">
        <f t="shared" si="160"/>
        <v>5.4678220686576309E-2</v>
      </c>
      <c r="V357" s="7">
        <f t="shared" si="161"/>
        <v>0.15031357067356013</v>
      </c>
      <c r="W357" s="6">
        <f t="shared" si="162"/>
        <v>0.20499179136013645</v>
      </c>
      <c r="X357" s="6">
        <v>6.8900000000000005E-4</v>
      </c>
      <c r="Y357" s="6">
        <v>0.200690388889042</v>
      </c>
      <c r="Z357" s="6">
        <f t="shared" si="163"/>
        <v>42.29875152906736</v>
      </c>
      <c r="AA357" s="6">
        <f t="shared" si="165"/>
        <v>42.29875152906736</v>
      </c>
      <c r="AB357" s="6">
        <f t="shared" si="164"/>
        <v>2.143302673788039</v>
      </c>
    </row>
    <row r="358" spans="5:30">
      <c r="E358" s="12">
        <f t="shared" si="148"/>
        <v>0.97455738160731253</v>
      </c>
      <c r="F358" s="12">
        <f t="shared" si="149"/>
        <v>4457391</v>
      </c>
      <c r="G358" s="6">
        <v>524288</v>
      </c>
      <c r="H358" s="6">
        <v>2971594</v>
      </c>
      <c r="I358" s="12">
        <f t="shared" si="150"/>
        <v>5943188</v>
      </c>
      <c r="J358" s="6">
        <v>542997.91272000002</v>
      </c>
      <c r="K358" s="12">
        <f t="shared" si="151"/>
        <v>4343983.3017600002</v>
      </c>
      <c r="L358" s="6">
        <f t="shared" si="152"/>
        <v>46.144888000000002</v>
      </c>
      <c r="M358" s="6">
        <f t="shared" si="153"/>
        <v>5242880</v>
      </c>
      <c r="N358" s="13">
        <f t="shared" si="154"/>
        <v>1.3681424598460286</v>
      </c>
      <c r="O358" s="13"/>
      <c r="P358" s="7">
        <f t="shared" si="155"/>
        <v>0</v>
      </c>
      <c r="Q358" s="7">
        <f t="shared" si="156"/>
        <v>1.1607685294337583E-3</v>
      </c>
      <c r="R358" s="6">
        <f t="shared" si="157"/>
        <v>1.1607685294337583E-3</v>
      </c>
      <c r="S358" s="6">
        <f t="shared" si="158"/>
        <v>1.1607685294337583E-3</v>
      </c>
      <c r="T358" s="7">
        <f t="shared" si="159"/>
        <v>0</v>
      </c>
      <c r="U358" s="7">
        <f t="shared" si="160"/>
        <v>6.4735079680271992E-2</v>
      </c>
      <c r="V358" s="7">
        <f t="shared" si="161"/>
        <v>0.234742238091075</v>
      </c>
      <c r="W358" s="6">
        <f t="shared" si="162"/>
        <v>0.29947731777134701</v>
      </c>
      <c r="X358" s="6">
        <v>1.0759999999999999E-3</v>
      </c>
      <c r="Y358" s="6">
        <v>0.31206689999999992</v>
      </c>
      <c r="Z358" s="6">
        <f t="shared" si="163"/>
        <v>7.8781161183790323</v>
      </c>
      <c r="AA358" s="6">
        <f t="shared" si="165"/>
        <v>7.8781161183790323</v>
      </c>
      <c r="AB358" s="6">
        <f t="shared" si="164"/>
        <v>4.034257471283536</v>
      </c>
    </row>
    <row r="359" spans="5:30">
      <c r="E359" s="12">
        <f t="shared" si="148"/>
        <v>0.89802651850537218</v>
      </c>
      <c r="F359" s="12">
        <f t="shared" si="149"/>
        <v>4800660</v>
      </c>
      <c r="G359" s="6">
        <v>400727</v>
      </c>
      <c r="H359" s="6">
        <v>3200440</v>
      </c>
      <c r="I359" s="12">
        <f t="shared" si="150"/>
        <v>6400880</v>
      </c>
      <c r="J359" s="6">
        <v>538889.99829100003</v>
      </c>
      <c r="K359" s="12">
        <f t="shared" si="151"/>
        <v>4311119.9863280002</v>
      </c>
      <c r="L359" s="6">
        <f t="shared" si="152"/>
        <v>46.419820000000001</v>
      </c>
      <c r="M359" s="6">
        <f t="shared" si="153"/>
        <v>5242880</v>
      </c>
      <c r="N359" s="13">
        <f t="shared" si="154"/>
        <v>1.4847371495804631</v>
      </c>
      <c r="O359" s="13"/>
      <c r="P359" s="7">
        <f t="shared" si="155"/>
        <v>0</v>
      </c>
      <c r="Q359" s="7">
        <f t="shared" si="156"/>
        <v>1.1519870264498806E-3</v>
      </c>
      <c r="R359" s="6">
        <f t="shared" si="157"/>
        <v>1.1519870264498806E-3</v>
      </c>
      <c r="S359" s="6">
        <f t="shared" si="158"/>
        <v>1.1519870264498806E-3</v>
      </c>
      <c r="T359" s="7">
        <f t="shared" si="159"/>
        <v>0</v>
      </c>
      <c r="U359" s="7">
        <f t="shared" si="160"/>
        <v>6.4245342681930745E-2</v>
      </c>
      <c r="V359" s="7">
        <f t="shared" si="161"/>
        <v>0.29560941692695786</v>
      </c>
      <c r="W359" s="6">
        <f t="shared" si="162"/>
        <v>0.35985475960888857</v>
      </c>
      <c r="X359" s="6">
        <v>1.3550000000000001E-3</v>
      </c>
      <c r="Y359" s="6">
        <v>0.37331755555540502</v>
      </c>
      <c r="Z359" s="6">
        <f t="shared" si="163"/>
        <v>14.982507273071546</v>
      </c>
      <c r="AA359" s="6">
        <f t="shared" si="165"/>
        <v>14.982507273071546</v>
      </c>
      <c r="AB359" s="6">
        <f t="shared" si="164"/>
        <v>3.6062584644558457</v>
      </c>
    </row>
    <row r="360" spans="5:30">
      <c r="E360" s="12">
        <f t="shared" si="148"/>
        <v>0.63484751181871002</v>
      </c>
      <c r="F360" s="12">
        <f t="shared" si="149"/>
        <v>5454973.5</v>
      </c>
      <c r="G360" s="6">
        <v>146689</v>
      </c>
      <c r="H360" s="6">
        <v>3636649</v>
      </c>
      <c r="I360" s="12">
        <f t="shared" si="150"/>
        <v>7273298</v>
      </c>
      <c r="J360" s="6">
        <v>432884.54418899998</v>
      </c>
      <c r="K360" s="12">
        <f t="shared" si="151"/>
        <v>3463076.3535119998</v>
      </c>
      <c r="L360" s="6">
        <f t="shared" si="152"/>
        <v>46.573568000000002</v>
      </c>
      <c r="M360" s="6">
        <f t="shared" si="153"/>
        <v>5242880</v>
      </c>
      <c r="N360" s="13">
        <f t="shared" si="154"/>
        <v>2.1002418825169564</v>
      </c>
      <c r="O360" s="13"/>
      <c r="P360" s="7">
        <f t="shared" si="155"/>
        <v>0</v>
      </c>
      <c r="Q360" s="7">
        <f t="shared" si="156"/>
        <v>9.2537879796966065E-4</v>
      </c>
      <c r="R360" s="6">
        <f t="shared" si="157"/>
        <v>9.2537879796966065E-4</v>
      </c>
      <c r="S360" s="6">
        <f t="shared" si="158"/>
        <v>9.2537879796966065E-4</v>
      </c>
      <c r="T360" s="7">
        <f t="shared" si="159"/>
        <v>0</v>
      </c>
      <c r="U360" s="7">
        <f t="shared" si="160"/>
        <v>5.1607593333205422E-2</v>
      </c>
      <c r="V360" s="7">
        <f t="shared" si="161"/>
        <v>0.26921182323827753</v>
      </c>
      <c r="W360" s="6">
        <f t="shared" si="162"/>
        <v>0.32081941657148294</v>
      </c>
      <c r="X360" s="6">
        <v>1.2340000000000001E-3</v>
      </c>
      <c r="Y360" s="6">
        <v>0.32660895000000001</v>
      </c>
      <c r="Z360" s="6">
        <f t="shared" si="163"/>
        <v>25.009821882523454</v>
      </c>
      <c r="AA360" s="6">
        <f t="shared" si="165"/>
        <v>25.009821882523454</v>
      </c>
      <c r="AB360" s="6">
        <f t="shared" si="164"/>
        <v>1.7726193444843041</v>
      </c>
    </row>
    <row r="361" spans="5:30">
      <c r="E361" s="12">
        <f t="shared" si="148"/>
        <v>0.76348436515951545</v>
      </c>
      <c r="F361" s="12">
        <f t="shared" si="149"/>
        <v>5630191.5</v>
      </c>
      <c r="G361" s="6">
        <v>90449</v>
      </c>
      <c r="H361" s="6">
        <v>3753461</v>
      </c>
      <c r="I361" s="12">
        <f t="shared" si="150"/>
        <v>7506922</v>
      </c>
      <c r="J361" s="6">
        <v>537320.39788800001</v>
      </c>
      <c r="K361" s="12">
        <f t="shared" si="151"/>
        <v>4298563.1831040001</v>
      </c>
      <c r="L361" s="6">
        <f t="shared" si="152"/>
        <v>46.850512000000002</v>
      </c>
      <c r="M361" s="6">
        <f t="shared" si="153"/>
        <v>5242880</v>
      </c>
      <c r="N361" s="13">
        <f t="shared" si="154"/>
        <v>1.7463793552010183</v>
      </c>
      <c r="O361" s="13"/>
      <c r="P361" s="7">
        <f t="shared" si="155"/>
        <v>0</v>
      </c>
      <c r="Q361" s="7">
        <f t="shared" si="156"/>
        <v>1.1486316862010344E-3</v>
      </c>
      <c r="R361" s="6">
        <f t="shared" si="157"/>
        <v>1.1486316862010344E-3</v>
      </c>
      <c r="S361" s="6">
        <f t="shared" si="158"/>
        <v>1.1486316862010344E-3</v>
      </c>
      <c r="T361" s="7">
        <f t="shared" si="159"/>
        <v>0</v>
      </c>
      <c r="U361" s="7">
        <f t="shared" si="160"/>
        <v>6.405821819254659E-2</v>
      </c>
      <c r="V361" s="7">
        <f t="shared" si="161"/>
        <v>0.1660212297279815</v>
      </c>
      <c r="W361" s="6">
        <f t="shared" si="162"/>
        <v>0.23007944792052809</v>
      </c>
      <c r="X361" s="6">
        <v>7.6099999999999996E-4</v>
      </c>
      <c r="Y361" s="6">
        <v>0.22803364999999998</v>
      </c>
      <c r="Z361" s="6">
        <f t="shared" si="163"/>
        <v>50.937146675562992</v>
      </c>
      <c r="AA361" s="6">
        <f t="shared" si="165"/>
        <v>50.937146675562992</v>
      </c>
      <c r="AB361" s="6">
        <f t="shared" si="164"/>
        <v>0.89714738176936359</v>
      </c>
    </row>
    <row r="362" spans="5:30">
      <c r="E362" s="12">
        <f t="shared" si="148"/>
        <v>0.57756921164554398</v>
      </c>
      <c r="F362" s="12">
        <f t="shared" si="149"/>
        <v>5749615.5</v>
      </c>
      <c r="G362" s="6">
        <v>67173</v>
      </c>
      <c r="H362" s="6">
        <v>3833077</v>
      </c>
      <c r="I362" s="12">
        <f t="shared" si="150"/>
        <v>7666154</v>
      </c>
      <c r="J362" s="6">
        <v>415100.11145000003</v>
      </c>
      <c r="K362" s="12">
        <f t="shared" si="151"/>
        <v>3320800.8916000002</v>
      </c>
      <c r="L362" s="6">
        <f t="shared" si="152"/>
        <v>47.340384</v>
      </c>
      <c r="M362" s="6">
        <f t="shared" si="153"/>
        <v>5242880</v>
      </c>
      <c r="N362" s="13">
        <f t="shared" si="154"/>
        <v>2.3085256389178932</v>
      </c>
      <c r="O362" s="13"/>
      <c r="P362" s="7">
        <f t="shared" si="155"/>
        <v>0</v>
      </c>
      <c r="Q362" s="7">
        <f t="shared" si="156"/>
        <v>8.8736095415539252E-4</v>
      </c>
      <c r="R362" s="6">
        <f t="shared" si="157"/>
        <v>8.8736095415539252E-4</v>
      </c>
      <c r="S362" s="6">
        <f t="shared" si="158"/>
        <v>8.8736095415539252E-4</v>
      </c>
      <c r="T362" s="7">
        <f t="shared" si="159"/>
        <v>0</v>
      </c>
      <c r="U362" s="7">
        <f t="shared" si="160"/>
        <v>4.9487370320449087E-2</v>
      </c>
      <c r="V362" s="7">
        <f t="shared" si="161"/>
        <v>0.22099803641845631</v>
      </c>
      <c r="W362" s="6">
        <f t="shared" si="162"/>
        <v>0.27048540673890542</v>
      </c>
      <c r="X362" s="6">
        <v>1.013E-3</v>
      </c>
      <c r="Y362" s="6">
        <v>0.27450129285757702</v>
      </c>
      <c r="Z362" s="6">
        <f t="shared" si="163"/>
        <v>12.402669876071815</v>
      </c>
      <c r="AA362" s="6">
        <f t="shared" si="165"/>
        <v>12.402669876071815</v>
      </c>
      <c r="AB362" s="6">
        <f t="shared" si="164"/>
        <v>1.4629753021801648</v>
      </c>
    </row>
    <row r="363" spans="5:30">
      <c r="E363" s="12">
        <f t="shared" si="148"/>
        <v>0.831749091103409</v>
      </c>
      <c r="F363" s="12">
        <f t="shared" si="149"/>
        <v>5707602</v>
      </c>
      <c r="G363" s="6">
        <v>113076</v>
      </c>
      <c r="H363" s="6">
        <v>3805068</v>
      </c>
      <c r="I363" s="12">
        <f t="shared" si="150"/>
        <v>7610136</v>
      </c>
      <c r="J363" s="6">
        <v>593411.59698499995</v>
      </c>
      <c r="K363" s="12">
        <f t="shared" si="151"/>
        <v>4747292.7758799996</v>
      </c>
      <c r="L363" s="6">
        <f t="shared" si="152"/>
        <v>47.922336000000001</v>
      </c>
      <c r="M363" s="6">
        <f t="shared" si="153"/>
        <v>5242880</v>
      </c>
      <c r="N363" s="13">
        <f t="shared" si="154"/>
        <v>1.6030475387289167</v>
      </c>
      <c r="O363" s="13"/>
      <c r="P363" s="7">
        <f t="shared" si="155"/>
        <v>0</v>
      </c>
      <c r="Q363" s="7">
        <f t="shared" si="156"/>
        <v>1.2685380378918824E-3</v>
      </c>
      <c r="R363" s="6">
        <f t="shared" si="157"/>
        <v>1.2685380378918824E-3</v>
      </c>
      <c r="S363" s="6">
        <f t="shared" si="158"/>
        <v>1.2685380378918824E-3</v>
      </c>
      <c r="T363" s="7">
        <f t="shared" si="159"/>
        <v>0</v>
      </c>
      <c r="U363" s="7">
        <f t="shared" si="160"/>
        <v>7.0745294068616613E-2</v>
      </c>
      <c r="V363" s="7">
        <f t="shared" si="161"/>
        <v>0.25437681190910172</v>
      </c>
      <c r="W363" s="6">
        <f t="shared" si="162"/>
        <v>0.32512210597771835</v>
      </c>
      <c r="X363" s="6">
        <v>1.1659999999999999E-3</v>
      </c>
      <c r="Y363" s="6">
        <v>0.32445664705841198</v>
      </c>
      <c r="Z363" s="6">
        <f t="shared" si="163"/>
        <v>8.7939998192008968</v>
      </c>
      <c r="AA363" s="6">
        <f t="shared" si="165"/>
        <v>8.7939998192008968</v>
      </c>
      <c r="AB363" s="6">
        <f t="shared" si="164"/>
        <v>0.20509948720099985</v>
      </c>
    </row>
    <row r="364" spans="5:30">
      <c r="E364" s="12">
        <f t="shared" si="148"/>
        <v>0.83898796186980107</v>
      </c>
      <c r="F364" s="12">
        <f t="shared" si="149"/>
        <v>5707602</v>
      </c>
      <c r="G364" s="6">
        <v>113076</v>
      </c>
      <c r="H364" s="6">
        <v>3805068</v>
      </c>
      <c r="I364" s="12">
        <f t="shared" si="150"/>
        <v>7610136</v>
      </c>
      <c r="J364" s="6">
        <v>598576.17114300001</v>
      </c>
      <c r="K364" s="12">
        <f t="shared" si="151"/>
        <v>4788609.3691440001</v>
      </c>
      <c r="L364" s="6">
        <f t="shared" si="152"/>
        <v>47.922336000000001</v>
      </c>
      <c r="M364" s="6">
        <f t="shared" si="153"/>
        <v>5242880</v>
      </c>
      <c r="N364" s="13">
        <f t="shared" si="154"/>
        <v>1.5892162866816528</v>
      </c>
      <c r="O364" s="13"/>
      <c r="P364" s="7">
        <f t="shared" si="155"/>
        <v>0</v>
      </c>
      <c r="Q364" s="7">
        <f t="shared" si="156"/>
        <v>1.2795783660590823E-3</v>
      </c>
      <c r="R364" s="6">
        <f t="shared" si="157"/>
        <v>1.2795783660590823E-3</v>
      </c>
      <c r="S364" s="6">
        <f t="shared" si="158"/>
        <v>1.2795783660590823E-3</v>
      </c>
      <c r="T364" s="7">
        <f t="shared" si="159"/>
        <v>0</v>
      </c>
      <c r="U364" s="7">
        <f t="shared" si="160"/>
        <v>7.1361003838030054E-2</v>
      </c>
      <c r="V364" s="7">
        <f t="shared" si="161"/>
        <v>0.2559039454282816</v>
      </c>
      <c r="W364" s="6">
        <f t="shared" si="162"/>
        <v>0.32726494926631167</v>
      </c>
      <c r="X364" s="6">
        <v>1.173E-3</v>
      </c>
      <c r="Y364" s="6">
        <v>0.32652179999958603</v>
      </c>
      <c r="Z364" s="6">
        <f t="shared" si="163"/>
        <v>9.0859647109192085</v>
      </c>
      <c r="AA364" s="6">
        <f t="shared" si="165"/>
        <v>9.0859647109192085</v>
      </c>
      <c r="AB364" s="6">
        <f t="shared" si="164"/>
        <v>0.22759560517141039</v>
      </c>
    </row>
    <row r="365" spans="5:30">
      <c r="E365" s="12">
        <f t="shared" si="148"/>
        <v>0.83031081416959351</v>
      </c>
      <c r="F365" s="12">
        <f t="shared" si="149"/>
        <v>5707602</v>
      </c>
      <c r="G365" s="6">
        <v>113076</v>
      </c>
      <c r="H365" s="6">
        <v>3805068</v>
      </c>
      <c r="I365" s="12">
        <f t="shared" si="150"/>
        <v>7610136</v>
      </c>
      <c r="J365" s="6">
        <v>592385.45794700005</v>
      </c>
      <c r="K365" s="12">
        <f t="shared" si="151"/>
        <v>4739083.6635760004</v>
      </c>
      <c r="L365" s="6">
        <f t="shared" si="152"/>
        <v>47.922336000000001</v>
      </c>
      <c r="M365" s="6">
        <f t="shared" si="153"/>
        <v>5242880</v>
      </c>
      <c r="N365" s="13">
        <f t="shared" si="154"/>
        <v>1.6058243618888912</v>
      </c>
      <c r="O365" s="13"/>
      <c r="P365" s="7">
        <f t="shared" si="155"/>
        <v>0</v>
      </c>
      <c r="Q365" s="7">
        <f t="shared" si="156"/>
        <v>1.2663444568960234E-3</v>
      </c>
      <c r="R365" s="6">
        <f t="shared" si="157"/>
        <v>1.2663444568960234E-3</v>
      </c>
      <c r="S365" s="6">
        <f t="shared" si="158"/>
        <v>1.2663444568960234E-3</v>
      </c>
      <c r="T365" s="7">
        <f t="shared" si="159"/>
        <v>0</v>
      </c>
      <c r="U365" s="7">
        <f t="shared" si="160"/>
        <v>7.0622959910727839E-2</v>
      </c>
      <c r="V365" s="7">
        <f t="shared" si="161"/>
        <v>0.25306784032123331</v>
      </c>
      <c r="W365" s="6">
        <f t="shared" si="162"/>
        <v>0.32369080023196117</v>
      </c>
      <c r="X365" s="6">
        <v>1.16E-3</v>
      </c>
      <c r="Y365" s="6">
        <v>0.32488188235260002</v>
      </c>
      <c r="Z365" s="6">
        <f t="shared" si="163"/>
        <v>9.1676255944847735</v>
      </c>
      <c r="AA365" s="6">
        <f t="shared" si="165"/>
        <v>9.1676255944847735</v>
      </c>
      <c r="AB365" s="6">
        <f t="shared" si="164"/>
        <v>0.36662005034375533</v>
      </c>
    </row>
    <row r="366" spans="5:30">
      <c r="E366" s="12">
        <f t="shared" si="148"/>
        <v>0.84591501080839193</v>
      </c>
      <c r="F366" s="12">
        <f t="shared" si="149"/>
        <v>5707602</v>
      </c>
      <c r="G366" s="6">
        <v>113076</v>
      </c>
      <c r="H366" s="6">
        <v>3805068</v>
      </c>
      <c r="I366" s="12">
        <f t="shared" si="150"/>
        <v>7610136</v>
      </c>
      <c r="J366" s="6">
        <v>603518.27593999996</v>
      </c>
      <c r="K366" s="12">
        <f t="shared" si="151"/>
        <v>4828146.2075199997</v>
      </c>
      <c r="L366" s="6">
        <f t="shared" si="152"/>
        <v>47.922336000000001</v>
      </c>
      <c r="M366" s="6">
        <f t="shared" si="153"/>
        <v>5242880</v>
      </c>
      <c r="N366" s="13">
        <f t="shared" si="154"/>
        <v>1.576202474595106</v>
      </c>
      <c r="O366" s="13"/>
      <c r="P366" s="7">
        <f t="shared" si="155"/>
        <v>0</v>
      </c>
      <c r="Q366" s="7">
        <f t="shared" si="156"/>
        <v>1.2901431206983496E-3</v>
      </c>
      <c r="R366" s="6">
        <f t="shared" si="157"/>
        <v>1.2901431206983496E-3</v>
      </c>
      <c r="S366" s="6">
        <f t="shared" si="158"/>
        <v>1.2901431206983496E-3</v>
      </c>
      <c r="T366" s="7">
        <f t="shared" si="159"/>
        <v>0</v>
      </c>
      <c r="U366" s="7">
        <f t="shared" si="160"/>
        <v>7.1950191273796524E-2</v>
      </c>
      <c r="V366" s="7">
        <f t="shared" si="161"/>
        <v>0.25415864997779036</v>
      </c>
      <c r="W366" s="6">
        <f t="shared" si="162"/>
        <v>0.3261088412515869</v>
      </c>
      <c r="X366" s="6">
        <v>1.165E-3</v>
      </c>
      <c r="Y366" s="6">
        <v>0.326748235293775</v>
      </c>
      <c r="Z366" s="6">
        <f t="shared" si="163"/>
        <v>10.741898772390526</v>
      </c>
      <c r="AA366" s="6">
        <f t="shared" si="165"/>
        <v>10.741898772390526</v>
      </c>
      <c r="AB366" s="6">
        <f t="shared" si="164"/>
        <v>0.1956840077845351</v>
      </c>
    </row>
    <row r="367" spans="5:30">
      <c r="E367" s="12">
        <f t="shared" si="148"/>
        <v>0.92785855999917377</v>
      </c>
      <c r="F367" s="12">
        <f t="shared" si="149"/>
        <v>5035236</v>
      </c>
      <c r="G367" s="6">
        <v>410236</v>
      </c>
      <c r="H367" s="6">
        <v>3356824</v>
      </c>
      <c r="I367" s="12">
        <f t="shared" si="150"/>
        <v>6713648</v>
      </c>
      <c r="J367" s="6">
        <v>583998.35302699998</v>
      </c>
      <c r="K367" s="12">
        <f t="shared" si="151"/>
        <v>4671986.8242159998</v>
      </c>
      <c r="L367" s="6">
        <f t="shared" si="152"/>
        <v>48.486607999999997</v>
      </c>
      <c r="M367" s="6">
        <f t="shared" si="153"/>
        <v>5242880</v>
      </c>
      <c r="N367" s="13">
        <f t="shared" si="154"/>
        <v>1.437000627913074</v>
      </c>
      <c r="O367" s="13"/>
      <c r="P367" s="7">
        <f t="shared" si="155"/>
        <v>0</v>
      </c>
      <c r="Q367" s="7">
        <f t="shared" si="156"/>
        <v>1.2484153134939284E-3</v>
      </c>
      <c r="R367" s="6">
        <f t="shared" si="157"/>
        <v>1.2484153134939284E-3</v>
      </c>
      <c r="S367" s="6">
        <f t="shared" si="158"/>
        <v>1.2484153134939284E-3</v>
      </c>
      <c r="T367" s="7">
        <f t="shared" si="159"/>
        <v>0</v>
      </c>
      <c r="U367" s="7">
        <f t="shared" si="160"/>
        <v>6.9623066738830924E-2</v>
      </c>
      <c r="V367" s="7">
        <f t="shared" si="161"/>
        <v>0.29299147375122098</v>
      </c>
      <c r="W367" s="6">
        <f t="shared" si="162"/>
        <v>0.36261454049005193</v>
      </c>
      <c r="X367" s="6">
        <v>1.343E-3</v>
      </c>
      <c r="Y367" s="6">
        <v>0.37812911111170799</v>
      </c>
      <c r="Z367" s="6">
        <f t="shared" si="163"/>
        <v>7.0427912513828437</v>
      </c>
      <c r="AA367" s="6">
        <f t="shared" si="165"/>
        <v>7.0427912513828437</v>
      </c>
      <c r="AB367" s="6">
        <f t="shared" si="164"/>
        <v>4.1029823321570991</v>
      </c>
    </row>
    <row r="368" spans="5:30">
      <c r="E368" s="12">
        <f t="shared" si="148"/>
        <v>0.9490387330934632</v>
      </c>
      <c r="F368" s="12">
        <f t="shared" si="149"/>
        <v>5081082</v>
      </c>
      <c r="G368" s="6">
        <v>403394</v>
      </c>
      <c r="H368" s="6">
        <v>3387388</v>
      </c>
      <c r="I368" s="12">
        <f t="shared" si="150"/>
        <v>6774776</v>
      </c>
      <c r="J368" s="6">
        <v>602767.953003</v>
      </c>
      <c r="K368" s="12">
        <f t="shared" si="151"/>
        <v>4822143.624024</v>
      </c>
      <c r="L368" s="6">
        <f t="shared" si="152"/>
        <v>48.716535999999998</v>
      </c>
      <c r="M368" s="6">
        <f t="shared" si="153"/>
        <v>5242880</v>
      </c>
      <c r="N368" s="13">
        <f t="shared" si="154"/>
        <v>1.4049303646303593</v>
      </c>
      <c r="O368" s="13"/>
      <c r="P368" s="7">
        <f t="shared" si="155"/>
        <v>0</v>
      </c>
      <c r="Q368" s="7">
        <f t="shared" si="156"/>
        <v>1.2885391527423422E-3</v>
      </c>
      <c r="R368" s="6">
        <f t="shared" si="157"/>
        <v>1.2885391527423422E-3</v>
      </c>
      <c r="S368" s="6">
        <f t="shared" si="158"/>
        <v>1.2885391527423422E-3</v>
      </c>
      <c r="T368" s="7">
        <f t="shared" si="159"/>
        <v>0</v>
      </c>
      <c r="U368" s="7">
        <f t="shared" si="160"/>
        <v>7.1860739336735993E-2</v>
      </c>
      <c r="V368" s="7">
        <f t="shared" si="161"/>
        <v>0.29408228340777798</v>
      </c>
      <c r="W368" s="6">
        <f t="shared" si="162"/>
        <v>0.36594302274451396</v>
      </c>
      <c r="X368" s="6">
        <v>1.348E-3</v>
      </c>
      <c r="Y368" s="6">
        <v>0.37876104000000005</v>
      </c>
      <c r="Z368" s="6">
        <f t="shared" si="163"/>
        <v>4.4110420814286204</v>
      </c>
      <c r="AA368" s="6">
        <f t="shared" si="165"/>
        <v>4.4110420814286204</v>
      </c>
      <c r="AB368" s="6">
        <f t="shared" si="164"/>
        <v>3.3841963406495266</v>
      </c>
    </row>
    <row r="369" spans="5:28">
      <c r="E369" s="12">
        <f t="shared" si="148"/>
        <v>0.87885666431835807</v>
      </c>
      <c r="F369" s="12">
        <f t="shared" si="149"/>
        <v>5846335.5</v>
      </c>
      <c r="G369" s="6">
        <v>115625</v>
      </c>
      <c r="H369" s="6">
        <v>3897557</v>
      </c>
      <c r="I369" s="12">
        <f t="shared" si="150"/>
        <v>7795114</v>
      </c>
      <c r="J369" s="6">
        <v>642261.36450200004</v>
      </c>
      <c r="K369" s="12">
        <f t="shared" si="151"/>
        <v>5138090.9160160003</v>
      </c>
      <c r="L369" s="6">
        <f t="shared" si="152"/>
        <v>49.083184000000003</v>
      </c>
      <c r="M369" s="6">
        <f t="shared" si="153"/>
        <v>5242880</v>
      </c>
      <c r="N369" s="13">
        <f t="shared" si="154"/>
        <v>1.5171226292827484</v>
      </c>
      <c r="O369" s="13"/>
      <c r="P369" s="7">
        <f t="shared" si="155"/>
        <v>0</v>
      </c>
      <c r="Q369" s="7">
        <f t="shared" si="156"/>
        <v>1.3729643560702518E-3</v>
      </c>
      <c r="R369" s="6">
        <f t="shared" si="157"/>
        <v>1.3729643560702518E-3</v>
      </c>
      <c r="S369" s="6">
        <f t="shared" si="158"/>
        <v>1.3729643560702518E-3</v>
      </c>
      <c r="T369" s="7">
        <f t="shared" si="159"/>
        <v>0</v>
      </c>
      <c r="U369" s="7">
        <f t="shared" si="160"/>
        <v>7.6569061561082868E-2</v>
      </c>
      <c r="V369" s="7">
        <f t="shared" si="161"/>
        <v>0.22427046538812745</v>
      </c>
      <c r="W369" s="6">
        <f t="shared" si="162"/>
        <v>0.30083952694921035</v>
      </c>
      <c r="X369" s="6">
        <v>1.0280000000000001E-3</v>
      </c>
      <c r="Y369" s="6">
        <v>0.29801034666632398</v>
      </c>
      <c r="Z369" s="6">
        <f t="shared" si="163"/>
        <v>33.556843975705419</v>
      </c>
      <c r="AA369" s="6">
        <f t="shared" si="165"/>
        <v>33.556843975705419</v>
      </c>
      <c r="AB369" s="6">
        <f t="shared" si="164"/>
        <v>0.94935639468053179</v>
      </c>
    </row>
    <row r="370" spans="5:28">
      <c r="E370" s="12">
        <f t="shared" si="148"/>
        <v>0.87597919009745506</v>
      </c>
      <c r="F370" s="12">
        <f t="shared" si="149"/>
        <v>5846335.5</v>
      </c>
      <c r="G370" s="6">
        <v>115625</v>
      </c>
      <c r="H370" s="6">
        <v>3897557</v>
      </c>
      <c r="I370" s="12">
        <f t="shared" si="150"/>
        <v>7795114</v>
      </c>
      <c r="J370" s="6">
        <v>640158.52954100003</v>
      </c>
      <c r="K370" s="12">
        <f t="shared" si="151"/>
        <v>5121268.2363280002</v>
      </c>
      <c r="L370" s="6">
        <f t="shared" si="152"/>
        <v>49.083184000000003</v>
      </c>
      <c r="M370" s="6">
        <f t="shared" si="153"/>
        <v>5242880</v>
      </c>
      <c r="N370" s="13">
        <f t="shared" si="154"/>
        <v>1.522106173760813</v>
      </c>
      <c r="O370" s="13"/>
      <c r="P370" s="7">
        <f t="shared" si="155"/>
        <v>0</v>
      </c>
      <c r="Q370" s="7">
        <f t="shared" si="156"/>
        <v>1.3684691184493651E-3</v>
      </c>
      <c r="R370" s="6">
        <f t="shared" si="157"/>
        <v>1.3684691184493651E-3</v>
      </c>
      <c r="S370" s="6">
        <f t="shared" si="158"/>
        <v>1.3684691184493651E-3</v>
      </c>
      <c r="T370" s="7">
        <f t="shared" si="159"/>
        <v>0</v>
      </c>
      <c r="U370" s="7">
        <f t="shared" si="160"/>
        <v>7.6318365958823728E-2</v>
      </c>
      <c r="V370" s="7">
        <f t="shared" si="161"/>
        <v>0.22470678925075027</v>
      </c>
      <c r="W370" s="6">
        <f t="shared" si="162"/>
        <v>0.30102515520957401</v>
      </c>
      <c r="X370" s="6">
        <v>1.0300000000000001E-3</v>
      </c>
      <c r="Y370" s="6">
        <v>0.30041666666701006</v>
      </c>
      <c r="Z370" s="6">
        <f t="shared" si="163"/>
        <v>32.861079461103394</v>
      </c>
      <c r="AA370" s="6">
        <f t="shared" si="165"/>
        <v>32.861079461103394</v>
      </c>
      <c r="AB370" s="6">
        <f t="shared" si="164"/>
        <v>0.20254819724713258</v>
      </c>
    </row>
    <row r="371" spans="5:28">
      <c r="E371" s="12">
        <f t="shared" si="148"/>
        <v>0.8783328329959853</v>
      </c>
      <c r="F371" s="12">
        <f t="shared" si="149"/>
        <v>5846335.5</v>
      </c>
      <c r="G371" s="6">
        <v>115625</v>
      </c>
      <c r="H371" s="6">
        <v>3897557</v>
      </c>
      <c r="I371" s="12">
        <f t="shared" si="150"/>
        <v>7795114</v>
      </c>
      <c r="J371" s="6">
        <v>641878.55279500003</v>
      </c>
      <c r="K371" s="12">
        <f t="shared" si="151"/>
        <v>5135028.4223600002</v>
      </c>
      <c r="L371" s="6">
        <f t="shared" si="152"/>
        <v>49.083184000000003</v>
      </c>
      <c r="M371" s="6">
        <f t="shared" si="153"/>
        <v>5242880</v>
      </c>
      <c r="N371" s="13">
        <f t="shared" si="154"/>
        <v>1.5180274302001731</v>
      </c>
      <c r="O371" s="13"/>
      <c r="P371" s="7">
        <f t="shared" si="155"/>
        <v>0</v>
      </c>
      <c r="Q371" s="7">
        <f t="shared" si="156"/>
        <v>1.3721460181507588E-3</v>
      </c>
      <c r="R371" s="6">
        <f t="shared" si="157"/>
        <v>1.3721460181507588E-3</v>
      </c>
      <c r="S371" s="6">
        <f t="shared" si="158"/>
        <v>1.3721460181507588E-3</v>
      </c>
      <c r="T371" s="7">
        <f t="shared" si="159"/>
        <v>0</v>
      </c>
      <c r="U371" s="7">
        <f t="shared" si="160"/>
        <v>7.6523423547059849E-2</v>
      </c>
      <c r="V371" s="7">
        <f t="shared" si="161"/>
        <v>0.22557943697599589</v>
      </c>
      <c r="W371" s="6">
        <f t="shared" si="162"/>
        <v>0.30210286052305574</v>
      </c>
      <c r="X371" s="6">
        <v>1.034E-3</v>
      </c>
      <c r="Y371" s="6">
        <v>0.30205208</v>
      </c>
      <c r="Z371" s="6">
        <f t="shared" si="163"/>
        <v>32.702709685760041</v>
      </c>
      <c r="AA371" s="6">
        <f t="shared" si="165"/>
        <v>32.702709685760041</v>
      </c>
      <c r="AB371" s="6">
        <f t="shared" si="164"/>
        <v>1.6811843525705198E-2</v>
      </c>
    </row>
    <row r="372" spans="5:28">
      <c r="E372" s="12">
        <f t="shared" si="148"/>
        <v>0.88071981041252256</v>
      </c>
      <c r="F372" s="12">
        <f t="shared" si="149"/>
        <v>5846335.5</v>
      </c>
      <c r="G372" s="6">
        <v>115625</v>
      </c>
      <c r="H372" s="6">
        <v>3897557</v>
      </c>
      <c r="I372" s="12">
        <f t="shared" si="150"/>
        <v>7795114</v>
      </c>
      <c r="J372" s="6">
        <v>643622.93664600002</v>
      </c>
      <c r="K372" s="12">
        <f t="shared" si="151"/>
        <v>5148983.4931680001</v>
      </c>
      <c r="L372" s="6">
        <f t="shared" si="152"/>
        <v>49.083184000000003</v>
      </c>
      <c r="M372" s="6">
        <f t="shared" si="153"/>
        <v>5242880</v>
      </c>
      <c r="N372" s="13">
        <f t="shared" si="154"/>
        <v>1.5139131850671215</v>
      </c>
      <c r="O372" s="13"/>
      <c r="P372" s="7">
        <f t="shared" si="155"/>
        <v>0</v>
      </c>
      <c r="Q372" s="7">
        <f t="shared" si="156"/>
        <v>1.3758749935852137E-3</v>
      </c>
      <c r="R372" s="6">
        <f t="shared" si="157"/>
        <v>1.3758749935852137E-3</v>
      </c>
      <c r="S372" s="6">
        <f t="shared" si="158"/>
        <v>1.3758749935852137E-3</v>
      </c>
      <c r="T372" s="7">
        <f t="shared" si="159"/>
        <v>0</v>
      </c>
      <c r="U372" s="7">
        <f t="shared" si="160"/>
        <v>7.673138535490881E-2</v>
      </c>
      <c r="V372" s="7">
        <f t="shared" si="161"/>
        <v>0.22427046538812745</v>
      </c>
      <c r="W372" s="6">
        <f t="shared" si="162"/>
        <v>0.30100185074303626</v>
      </c>
      <c r="X372" s="6">
        <v>1.0280000000000001E-3</v>
      </c>
      <c r="Y372" s="6">
        <v>0.30075168000000002</v>
      </c>
      <c r="Z372" s="6">
        <f t="shared" si="163"/>
        <v>33.839979920740625</v>
      </c>
      <c r="AA372" s="6">
        <f t="shared" si="165"/>
        <v>33.839979920740625</v>
      </c>
      <c r="AB372" s="6">
        <f t="shared" si="164"/>
        <v>8.3181827292282337E-2</v>
      </c>
    </row>
    <row r="373" spans="5:28">
      <c r="E373" s="12">
        <f t="shared" si="148"/>
        <v>0.86803403483886288</v>
      </c>
      <c r="F373" s="12">
        <f t="shared" si="149"/>
        <v>6011074.5</v>
      </c>
      <c r="G373" s="6">
        <v>62451</v>
      </c>
      <c r="H373" s="6">
        <v>4007383</v>
      </c>
      <c r="I373" s="12">
        <f t="shared" si="150"/>
        <v>8014766</v>
      </c>
      <c r="J373" s="6">
        <v>652227.156494</v>
      </c>
      <c r="K373" s="12">
        <f t="shared" si="151"/>
        <v>5217817.251952</v>
      </c>
      <c r="L373" s="6">
        <f t="shared" si="152"/>
        <v>49.337615999999997</v>
      </c>
      <c r="M373" s="6">
        <f t="shared" si="153"/>
        <v>5242880</v>
      </c>
      <c r="N373" s="13">
        <f t="shared" si="154"/>
        <v>1.536038081249713</v>
      </c>
      <c r="O373" s="13"/>
      <c r="P373" s="7">
        <f t="shared" si="155"/>
        <v>0</v>
      </c>
      <c r="Q373" s="7">
        <f t="shared" si="156"/>
        <v>1.3942682643251656E-3</v>
      </c>
      <c r="R373" s="6">
        <f t="shared" si="157"/>
        <v>1.3942682643251656E-3</v>
      </c>
      <c r="S373" s="6">
        <f t="shared" si="158"/>
        <v>1.3942682643251656E-3</v>
      </c>
      <c r="T373" s="7">
        <f t="shared" si="159"/>
        <v>0</v>
      </c>
      <c r="U373" s="7">
        <f t="shared" si="160"/>
        <v>7.7757162516107717E-2</v>
      </c>
      <c r="V373" s="7">
        <f t="shared" si="161"/>
        <v>0.18871007058436792</v>
      </c>
      <c r="W373" s="6">
        <f t="shared" si="162"/>
        <v>0.26646723310047565</v>
      </c>
      <c r="X373" s="6">
        <v>8.6499999999999999E-4</v>
      </c>
      <c r="Y373" s="6">
        <v>0.25869488461518497</v>
      </c>
      <c r="Z373" s="6">
        <f t="shared" si="163"/>
        <v>61.187082580944008</v>
      </c>
      <c r="AA373" s="6">
        <f t="shared" si="165"/>
        <v>61.187082580944008</v>
      </c>
      <c r="AB373" s="6">
        <f t="shared" si="164"/>
        <v>3.0044461439012378</v>
      </c>
    </row>
    <row r="374" spans="5:28">
      <c r="E374" s="16">
        <f t="shared" si="148"/>
        <v>0.88359507296511464</v>
      </c>
      <c r="F374" s="16">
        <f t="shared" si="149"/>
        <v>5800032</v>
      </c>
      <c r="G374" s="15">
        <v>157464</v>
      </c>
      <c r="H374" s="15">
        <v>3866688</v>
      </c>
      <c r="I374" s="16">
        <f t="shared" si="150"/>
        <v>7733376</v>
      </c>
      <c r="J374" s="15">
        <v>640609.96227999998</v>
      </c>
      <c r="K374" s="16">
        <f t="shared" si="151"/>
        <v>5124879.6982399998</v>
      </c>
      <c r="L374" s="15">
        <f t="shared" si="152"/>
        <v>49.549536000000003</v>
      </c>
      <c r="M374" s="15">
        <f t="shared" si="153"/>
        <v>5242880</v>
      </c>
      <c r="N374" s="17">
        <f t="shared" si="154"/>
        <v>1.5089868358579845</v>
      </c>
      <c r="O374" s="17"/>
      <c r="P374" s="18">
        <f t="shared" si="155"/>
        <v>0</v>
      </c>
      <c r="Q374" s="18">
        <f t="shared" si="156"/>
        <v>1.3694341477879907E-3</v>
      </c>
      <c r="R374" s="15">
        <f t="shared" si="157"/>
        <v>1.3694341477879907E-3</v>
      </c>
      <c r="S374" s="15">
        <f t="shared" si="158"/>
        <v>1.3694341477879907E-3</v>
      </c>
      <c r="T374" s="18">
        <f t="shared" si="159"/>
        <v>0</v>
      </c>
      <c r="U374" s="18">
        <f t="shared" si="160"/>
        <v>7.6372184829292408E-2</v>
      </c>
      <c r="V374" s="18">
        <f t="shared" si="161"/>
        <v>0.18849190865305651</v>
      </c>
      <c r="W374" s="15">
        <f t="shared" si="162"/>
        <v>0.26486409348234891</v>
      </c>
      <c r="X374" s="15">
        <v>8.6399999999999997E-4</v>
      </c>
      <c r="Y374" s="15">
        <v>0.26182079999971197</v>
      </c>
      <c r="Z374" s="15">
        <f t="shared" si="163"/>
        <v>58.499322660647081</v>
      </c>
      <c r="AA374" s="15">
        <f t="shared" si="165"/>
        <v>58.499322660647081</v>
      </c>
      <c r="AB374" s="15">
        <f t="shared" si="164"/>
        <v>1.1623574149342912</v>
      </c>
    </row>
    <row r="375" spans="5:28">
      <c r="E375" s="12">
        <f t="shared" si="148"/>
        <v>0.88870646321581814</v>
      </c>
      <c r="F375" s="12">
        <f t="shared" si="149"/>
        <v>6255997.5</v>
      </c>
      <c r="G375" s="6">
        <v>55590</v>
      </c>
      <c r="H375" s="6">
        <v>4170665</v>
      </c>
      <c r="I375" s="12">
        <f t="shared" si="150"/>
        <v>8341330</v>
      </c>
      <c r="J375" s="6">
        <v>694968.17651400005</v>
      </c>
      <c r="K375" s="12">
        <f t="shared" si="151"/>
        <v>5559745.4121120004</v>
      </c>
      <c r="L375" s="6">
        <f t="shared" si="152"/>
        <v>51.159779999999998</v>
      </c>
      <c r="M375" s="6">
        <f t="shared" si="153"/>
        <v>5242880</v>
      </c>
      <c r="N375" s="13">
        <f t="shared" si="154"/>
        <v>1.5003079065146168</v>
      </c>
      <c r="O375" s="13"/>
      <c r="P375" s="7">
        <f t="shared" si="155"/>
        <v>0</v>
      </c>
      <c r="Q375" s="7">
        <f t="shared" si="156"/>
        <v>1.4856358917007375E-3</v>
      </c>
      <c r="R375" s="6">
        <f t="shared" si="157"/>
        <v>1.4856358917007375E-3</v>
      </c>
      <c r="S375" s="6">
        <f t="shared" si="158"/>
        <v>1.4856358917007375E-3</v>
      </c>
      <c r="T375" s="7">
        <f t="shared" si="159"/>
        <v>0</v>
      </c>
      <c r="U375" s="7">
        <f t="shared" si="160"/>
        <v>8.2852657861110166E-2</v>
      </c>
      <c r="V375" s="7">
        <f t="shared" si="161"/>
        <v>0.22470678925075027</v>
      </c>
      <c r="W375" s="6">
        <f t="shared" si="162"/>
        <v>0.30755944711186045</v>
      </c>
      <c r="X375" s="6">
        <v>1.0300000000000001E-3</v>
      </c>
      <c r="Y375" s="6">
        <v>0.29707260000000002</v>
      </c>
      <c r="Z375" s="6">
        <f t="shared" si="163"/>
        <v>44.23649433987741</v>
      </c>
      <c r="AA375" s="6">
        <f t="shared" si="165"/>
        <v>44.23649433987741</v>
      </c>
      <c r="AB375" s="6">
        <f t="shared" si="164"/>
        <v>3.5300620494318329</v>
      </c>
    </row>
    <row r="376" spans="5:28">
      <c r="E376" s="12">
        <f t="shared" si="148"/>
        <v>0.90801440421402635</v>
      </c>
      <c r="F376" s="12">
        <f t="shared" si="149"/>
        <v>6372243</v>
      </c>
      <c r="G376" s="6">
        <v>62064</v>
      </c>
      <c r="H376" s="6">
        <v>4248162</v>
      </c>
      <c r="I376" s="12">
        <f t="shared" si="150"/>
        <v>8496324</v>
      </c>
      <c r="J376" s="6">
        <v>723261.05389400001</v>
      </c>
      <c r="K376" s="12">
        <f t="shared" si="151"/>
        <v>5786088.4311520001</v>
      </c>
      <c r="L376" s="6">
        <f t="shared" si="152"/>
        <v>52.219223999999997</v>
      </c>
      <c r="M376" s="6">
        <f t="shared" si="153"/>
        <v>5242880</v>
      </c>
      <c r="N376" s="13">
        <f t="shared" si="154"/>
        <v>1.4684054869013463</v>
      </c>
      <c r="O376" s="13"/>
      <c r="P376" s="7">
        <f t="shared" si="155"/>
        <v>0</v>
      </c>
      <c r="Q376" s="7">
        <f t="shared" si="156"/>
        <v>1.5461176742278962E-3</v>
      </c>
      <c r="R376" s="6">
        <f t="shared" si="157"/>
        <v>1.5461176742278962E-3</v>
      </c>
      <c r="S376" s="6">
        <f t="shared" si="158"/>
        <v>1.5461176742278962E-3</v>
      </c>
      <c r="T376" s="7">
        <f t="shared" si="159"/>
        <v>0</v>
      </c>
      <c r="U376" s="7">
        <f t="shared" si="160"/>
        <v>8.6225675746950378E-2</v>
      </c>
      <c r="V376" s="7">
        <f t="shared" si="161"/>
        <v>0.25983086019188695</v>
      </c>
      <c r="W376" s="6">
        <f t="shared" si="162"/>
        <v>0.34605653593883734</v>
      </c>
      <c r="X376" s="6">
        <v>1.191E-3</v>
      </c>
      <c r="Y376" s="6">
        <v>0.33942838333280401</v>
      </c>
      <c r="Z376" s="6">
        <f t="shared" si="163"/>
        <v>29.816765258429573</v>
      </c>
      <c r="AA376" s="6">
        <f t="shared" si="165"/>
        <v>29.816765258429573</v>
      </c>
      <c r="AB376" s="6">
        <f t="shared" si="164"/>
        <v>1.9527396445024274</v>
      </c>
    </row>
    <row r="377" spans="5:28">
      <c r="E377" s="12">
        <f t="shared" si="148"/>
        <v>0.91802955086231519</v>
      </c>
      <c r="F377" s="12">
        <f t="shared" si="149"/>
        <v>6356376</v>
      </c>
      <c r="G377" s="6">
        <v>80676</v>
      </c>
      <c r="H377" s="6">
        <v>4237584</v>
      </c>
      <c r="I377" s="12">
        <f t="shared" si="150"/>
        <v>8475168</v>
      </c>
      <c r="J377" s="6">
        <v>729417.62554899999</v>
      </c>
      <c r="K377" s="12">
        <f t="shared" si="151"/>
        <v>5835341.0043919999</v>
      </c>
      <c r="L377" s="6">
        <f t="shared" si="152"/>
        <v>52.464528000000001</v>
      </c>
      <c r="M377" s="6">
        <f t="shared" si="153"/>
        <v>5242880</v>
      </c>
      <c r="N377" s="13">
        <f t="shared" si="154"/>
        <v>1.452386071974392</v>
      </c>
      <c r="O377" s="13"/>
      <c r="P377" s="7">
        <f t="shared" si="155"/>
        <v>0</v>
      </c>
      <c r="Q377" s="7">
        <f t="shared" si="156"/>
        <v>1.559278598899835E-3</v>
      </c>
      <c r="R377" s="6">
        <f t="shared" si="157"/>
        <v>1.559278598899835E-3</v>
      </c>
      <c r="S377" s="6">
        <f t="shared" si="158"/>
        <v>1.559278598899835E-3</v>
      </c>
      <c r="T377" s="7">
        <f t="shared" si="159"/>
        <v>0</v>
      </c>
      <c r="U377" s="7">
        <f t="shared" si="160"/>
        <v>8.695964939087715E-2</v>
      </c>
      <c r="V377" s="7">
        <f t="shared" si="161"/>
        <v>0.21947090289927645</v>
      </c>
      <c r="W377" s="6">
        <f t="shared" si="162"/>
        <v>0.30643055229015359</v>
      </c>
      <c r="X377" s="6">
        <v>1.0059999999999999E-3</v>
      </c>
      <c r="Y377" s="6">
        <v>0.29471105333299796</v>
      </c>
      <c r="Z377" s="6">
        <f t="shared" si="163"/>
        <v>54.997872654059151</v>
      </c>
      <c r="AA377" s="6">
        <f t="shared" si="165"/>
        <v>54.997872654059151</v>
      </c>
      <c r="AB377" s="6">
        <f t="shared" si="164"/>
        <v>3.9766065183560011</v>
      </c>
    </row>
    <row r="378" spans="5:28">
      <c r="E378" s="12">
        <f t="shared" si="148"/>
        <v>0.91871003474326773</v>
      </c>
      <c r="F378" s="12">
        <f t="shared" si="149"/>
        <v>6517147.5</v>
      </c>
      <c r="G378" s="6">
        <v>36417</v>
      </c>
      <c r="H378" s="6">
        <v>4344765</v>
      </c>
      <c r="I378" s="12">
        <f t="shared" si="150"/>
        <v>8689530</v>
      </c>
      <c r="J378" s="6">
        <v>748421.10076900001</v>
      </c>
      <c r="K378" s="12">
        <f t="shared" si="151"/>
        <v>5987368.8061520001</v>
      </c>
      <c r="L378" s="6">
        <f t="shared" si="152"/>
        <v>52.865519999999997</v>
      </c>
      <c r="M378" s="6">
        <f t="shared" si="153"/>
        <v>5242880</v>
      </c>
      <c r="N378" s="13">
        <f t="shared" si="154"/>
        <v>1.4513102969490603</v>
      </c>
      <c r="O378" s="13"/>
      <c r="P378" s="7">
        <f t="shared" si="155"/>
        <v>0</v>
      </c>
      <c r="Q378" s="7">
        <f t="shared" si="156"/>
        <v>1.5999023940719999E-3</v>
      </c>
      <c r="R378" s="6">
        <f t="shared" si="157"/>
        <v>1.5999023940719999E-3</v>
      </c>
      <c r="S378" s="6">
        <f t="shared" si="158"/>
        <v>1.5999023940719999E-3</v>
      </c>
      <c r="T378" s="7">
        <f t="shared" si="159"/>
        <v>0</v>
      </c>
      <c r="U378" s="7">
        <f t="shared" si="160"/>
        <v>8.9225204108033362E-2</v>
      </c>
      <c r="V378" s="7">
        <f t="shared" si="161"/>
        <v>0.21379869268517984</v>
      </c>
      <c r="W378" s="6">
        <f t="shared" si="162"/>
        <v>0.30302389679321318</v>
      </c>
      <c r="X378" s="6">
        <v>9.7999999999999997E-4</v>
      </c>
      <c r="Y378" s="6">
        <v>0.29397900000041999</v>
      </c>
      <c r="Z378" s="6">
        <f t="shared" si="163"/>
        <v>63.255346333877547</v>
      </c>
      <c r="AA378" s="6">
        <f t="shared" si="165"/>
        <v>63.255346333877547</v>
      </c>
      <c r="AB378" s="6">
        <f t="shared" si="164"/>
        <v>3.0767152731250422</v>
      </c>
    </row>
    <row r="379" spans="5:28">
      <c r="E379" s="12">
        <f t="shared" si="148"/>
        <v>1.0000060877866157</v>
      </c>
      <c r="F379" s="12">
        <f t="shared" si="149"/>
        <v>6594433.5</v>
      </c>
      <c r="G379" s="6">
        <v>18696</v>
      </c>
      <c r="H379" s="6">
        <v>4396289</v>
      </c>
      <c r="I379" s="12">
        <f t="shared" si="150"/>
        <v>8792578</v>
      </c>
      <c r="J379" s="6">
        <v>824309.20568799996</v>
      </c>
      <c r="K379" s="12">
        <f t="shared" si="151"/>
        <v>6594473.6455039997</v>
      </c>
      <c r="L379" s="6">
        <f t="shared" si="152"/>
        <v>53.129387999999999</v>
      </c>
      <c r="M379" s="6">
        <f t="shared" si="153"/>
        <v>5242880</v>
      </c>
      <c r="N379" s="13">
        <f t="shared" si="154"/>
        <v>1.3333252163339269</v>
      </c>
      <c r="O379" s="13"/>
      <c r="P379" s="7">
        <f t="shared" si="155"/>
        <v>0</v>
      </c>
      <c r="Q379" s="7">
        <f t="shared" si="156"/>
        <v>1.7621286602966467E-3</v>
      </c>
      <c r="R379" s="6">
        <f t="shared" si="157"/>
        <v>1.7621286602966467E-3</v>
      </c>
      <c r="S379" s="6">
        <f t="shared" si="158"/>
        <v>1.7621286602966467E-3</v>
      </c>
      <c r="T379" s="7">
        <f t="shared" si="159"/>
        <v>0</v>
      </c>
      <c r="U379" s="7">
        <f t="shared" si="160"/>
        <v>9.8272425844315656E-2</v>
      </c>
      <c r="V379" s="7">
        <f t="shared" si="161"/>
        <v>0.40556303030790747</v>
      </c>
      <c r="W379" s="6">
        <f t="shared" si="162"/>
        <v>0.50383545615222314</v>
      </c>
      <c r="X379" s="6">
        <v>1.859E-3</v>
      </c>
      <c r="Y379" s="6">
        <v>0.50048569999985704</v>
      </c>
      <c r="Z379" s="6">
        <f t="shared" si="163"/>
        <v>5.2109381228269624</v>
      </c>
      <c r="AA379" s="6">
        <f t="shared" si="165"/>
        <v>5.2109381228269624</v>
      </c>
      <c r="AB379" s="6">
        <f t="shared" si="164"/>
        <v>0.66930107141264139</v>
      </c>
    </row>
    <row r="380" spans="5:28">
      <c r="E380" s="12">
        <f t="shared" si="148"/>
        <v>0.6369960011314838</v>
      </c>
      <c r="F380" s="12">
        <f t="shared" si="149"/>
        <v>6600183</v>
      </c>
      <c r="G380" s="6">
        <v>29214</v>
      </c>
      <c r="H380" s="6">
        <v>4400122</v>
      </c>
      <c r="I380" s="12">
        <f t="shared" si="150"/>
        <v>8800244</v>
      </c>
      <c r="J380" s="6">
        <v>525536.27221700002</v>
      </c>
      <c r="K380" s="12">
        <f t="shared" si="151"/>
        <v>4204290.1777360002</v>
      </c>
      <c r="L380" s="6">
        <f t="shared" si="152"/>
        <v>53.385744000000003</v>
      </c>
      <c r="M380" s="6">
        <f t="shared" si="153"/>
        <v>5242880</v>
      </c>
      <c r="N380" s="13">
        <f t="shared" si="154"/>
        <v>2.0931580904196556</v>
      </c>
      <c r="O380" s="13"/>
      <c r="P380" s="7">
        <f t="shared" si="155"/>
        <v>0</v>
      </c>
      <c r="Q380" s="7">
        <f t="shared" si="156"/>
        <v>1.1234407197067621E-3</v>
      </c>
      <c r="R380" s="6">
        <f t="shared" si="157"/>
        <v>1.1234407197067621E-3</v>
      </c>
      <c r="S380" s="6">
        <f t="shared" si="158"/>
        <v>1.1234407197067621E-3</v>
      </c>
      <c r="T380" s="7">
        <f t="shared" si="159"/>
        <v>0</v>
      </c>
      <c r="U380" s="7">
        <f t="shared" si="160"/>
        <v>6.2653339285271878E-2</v>
      </c>
      <c r="V380" s="7">
        <f t="shared" si="161"/>
        <v>0.45988535120444812</v>
      </c>
      <c r="W380" s="6">
        <f t="shared" si="162"/>
        <v>0.52253869048972001</v>
      </c>
      <c r="X380" s="6">
        <v>2.1080000000000001E-3</v>
      </c>
      <c r="Y380" s="6">
        <v>0.52352882666596401</v>
      </c>
      <c r="Z380" s="6">
        <f t="shared" si="163"/>
        <v>46.705848211254171</v>
      </c>
      <c r="AA380" s="6">
        <f t="shared" si="165"/>
        <v>46.705848211254171</v>
      </c>
      <c r="AB380" s="6">
        <f t="shared" si="164"/>
        <v>0.18912734615772123</v>
      </c>
    </row>
    <row r="381" spans="5:28">
      <c r="E381" s="12">
        <f t="shared" si="148"/>
        <v>0.63580294768190515</v>
      </c>
      <c r="F381" s="12">
        <f t="shared" si="149"/>
        <v>6600183</v>
      </c>
      <c r="G381" s="6">
        <v>29214</v>
      </c>
      <c r="H381" s="6">
        <v>4400122</v>
      </c>
      <c r="I381" s="12">
        <f t="shared" si="150"/>
        <v>8800244</v>
      </c>
      <c r="J381" s="6">
        <v>524551.97583000001</v>
      </c>
      <c r="K381" s="12">
        <f t="shared" si="151"/>
        <v>4196415.8066400001</v>
      </c>
      <c r="L381" s="6">
        <f t="shared" si="152"/>
        <v>53.385744000000003</v>
      </c>
      <c r="M381" s="6">
        <f t="shared" si="153"/>
        <v>5242880</v>
      </c>
      <c r="N381" s="13">
        <f t="shared" si="154"/>
        <v>2.0970858002382293</v>
      </c>
      <c r="O381" s="13"/>
      <c r="P381" s="7">
        <f t="shared" si="155"/>
        <v>0</v>
      </c>
      <c r="Q381" s="7">
        <f t="shared" si="156"/>
        <v>1.1213365858916951E-3</v>
      </c>
      <c r="R381" s="6">
        <f t="shared" si="157"/>
        <v>1.1213365858916951E-3</v>
      </c>
      <c r="S381" s="6">
        <f t="shared" si="158"/>
        <v>1.1213365858916951E-3</v>
      </c>
      <c r="T381" s="7">
        <f t="shared" si="159"/>
        <v>0</v>
      </c>
      <c r="U381" s="7">
        <f t="shared" si="160"/>
        <v>6.253599352104551E-2</v>
      </c>
      <c r="V381" s="7">
        <f t="shared" si="161"/>
        <v>0.4563947603034656</v>
      </c>
      <c r="W381" s="6">
        <f t="shared" si="162"/>
        <v>0.51893075382451115</v>
      </c>
      <c r="X381" s="6">
        <v>2.0920000000000001E-3</v>
      </c>
      <c r="Y381" s="6">
        <v>0.52322314666736403</v>
      </c>
      <c r="Z381" s="6">
        <f t="shared" si="163"/>
        <v>46.398824766171366</v>
      </c>
      <c r="AA381" s="6">
        <f t="shared" si="165"/>
        <v>46.398824766171366</v>
      </c>
      <c r="AB381" s="6">
        <f t="shared" si="164"/>
        <v>0.82037518221298034</v>
      </c>
    </row>
    <row r="382" spans="5:28">
      <c r="E382" s="12">
        <f t="shared" si="148"/>
        <v>0.99643479651643574</v>
      </c>
      <c r="F382" s="12">
        <f t="shared" si="149"/>
        <v>6620173.5</v>
      </c>
      <c r="G382" s="6">
        <v>42138</v>
      </c>
      <c r="H382" s="6">
        <v>4413449</v>
      </c>
      <c r="I382" s="12">
        <f t="shared" si="150"/>
        <v>8826898</v>
      </c>
      <c r="J382" s="6">
        <v>824571.40429700003</v>
      </c>
      <c r="K382" s="12">
        <f t="shared" si="151"/>
        <v>6596571.2343760002</v>
      </c>
      <c r="L382" s="6">
        <f t="shared" si="152"/>
        <v>53.804147999999998</v>
      </c>
      <c r="M382" s="6">
        <f t="shared" si="153"/>
        <v>5242880</v>
      </c>
      <c r="N382" s="13">
        <f t="shared" si="154"/>
        <v>1.3381039461836384</v>
      </c>
      <c r="O382" s="13"/>
      <c r="P382" s="7">
        <f t="shared" si="155"/>
        <v>0</v>
      </c>
      <c r="Q382" s="7">
        <f t="shared" si="156"/>
        <v>1.7626891631764166E-3</v>
      </c>
      <c r="R382" s="6">
        <f t="shared" si="157"/>
        <v>1.7626891631764166E-3</v>
      </c>
      <c r="S382" s="6">
        <f t="shared" si="158"/>
        <v>1.7626891631764166E-3</v>
      </c>
      <c r="T382" s="7">
        <f t="shared" si="159"/>
        <v>0</v>
      </c>
      <c r="U382" s="7">
        <f t="shared" si="160"/>
        <v>9.8303684616123183E-2</v>
      </c>
      <c r="V382" s="7">
        <f t="shared" si="161"/>
        <v>0.42759738537035968</v>
      </c>
      <c r="W382" s="6">
        <f t="shared" si="162"/>
        <v>0.52590106998648289</v>
      </c>
      <c r="X382" s="6">
        <v>1.9599999999999999E-3</v>
      </c>
      <c r="Y382" s="6">
        <v>0.51753800000000005</v>
      </c>
      <c r="Z382" s="6">
        <f t="shared" si="163"/>
        <v>10.06687942977466</v>
      </c>
      <c r="AA382" s="6">
        <f t="shared" si="165"/>
        <v>10.06687942977466</v>
      </c>
      <c r="AB382" s="6">
        <f t="shared" si="164"/>
        <v>1.6159335133812087</v>
      </c>
    </row>
    <row r="383" spans="5:28">
      <c r="E383" s="12">
        <f t="shared" si="148"/>
        <v>0.9329090860286382</v>
      </c>
      <c r="F383" s="12">
        <f t="shared" si="149"/>
        <v>6528157.5</v>
      </c>
      <c r="G383" s="6">
        <v>79171</v>
      </c>
      <c r="H383" s="6">
        <v>4352105</v>
      </c>
      <c r="I383" s="12">
        <f t="shared" si="150"/>
        <v>8704210</v>
      </c>
      <c r="J383" s="6">
        <v>761272.18084699998</v>
      </c>
      <c r="K383" s="12">
        <f t="shared" si="151"/>
        <v>6090177.4467759999</v>
      </c>
      <c r="L383" s="6">
        <f t="shared" si="152"/>
        <v>53.808680000000003</v>
      </c>
      <c r="M383" s="6">
        <f t="shared" si="153"/>
        <v>5242880</v>
      </c>
      <c r="N383" s="13">
        <f t="shared" si="154"/>
        <v>1.4292210819912659</v>
      </c>
      <c r="O383" s="13"/>
      <c r="P383" s="7">
        <f t="shared" si="155"/>
        <v>0</v>
      </c>
      <c r="Q383" s="7">
        <f t="shared" si="156"/>
        <v>1.6273741927186139E-3</v>
      </c>
      <c r="R383" s="6">
        <f t="shared" si="157"/>
        <v>1.6273741927186139E-3</v>
      </c>
      <c r="S383" s="6">
        <f t="shared" si="158"/>
        <v>1.6273741927186139E-3</v>
      </c>
      <c r="T383" s="7">
        <f t="shared" si="159"/>
        <v>0</v>
      </c>
      <c r="U383" s="7">
        <f t="shared" si="160"/>
        <v>9.0757283096439836E-2</v>
      </c>
      <c r="V383" s="7">
        <f t="shared" si="161"/>
        <v>0.23408775229714079</v>
      </c>
      <c r="W383" s="6">
        <f t="shared" si="162"/>
        <v>0.32484503539358062</v>
      </c>
      <c r="X383" s="6">
        <v>1.073E-3</v>
      </c>
      <c r="Y383" s="6">
        <v>0.31825180000000003</v>
      </c>
      <c r="Z383" s="6">
        <f t="shared" si="163"/>
        <v>51.665814792042312</v>
      </c>
      <c r="AA383" s="6">
        <f t="shared" si="165"/>
        <v>51.665814792042312</v>
      </c>
      <c r="AB383" s="6">
        <f t="shared" si="164"/>
        <v>2.0717040386199188</v>
      </c>
    </row>
    <row r="384" spans="5:28">
      <c r="E384" s="12">
        <f t="shared" si="148"/>
        <v>0.92946592985233589</v>
      </c>
      <c r="F384" s="12">
        <f t="shared" si="149"/>
        <v>6528157.5</v>
      </c>
      <c r="G384" s="6">
        <v>79171</v>
      </c>
      <c r="H384" s="6">
        <v>4352105</v>
      </c>
      <c r="I384" s="12">
        <f t="shared" si="150"/>
        <v>8704210</v>
      </c>
      <c r="J384" s="6">
        <v>758462.49762000004</v>
      </c>
      <c r="K384" s="12">
        <f t="shared" si="151"/>
        <v>6067699.9809600003</v>
      </c>
      <c r="L384" s="6">
        <f t="shared" si="152"/>
        <v>53.808680000000003</v>
      </c>
      <c r="M384" s="6">
        <f t="shared" si="153"/>
        <v>5242880</v>
      </c>
      <c r="N384" s="13">
        <f t="shared" si="154"/>
        <v>1.4345155540506578</v>
      </c>
      <c r="O384" s="13"/>
      <c r="P384" s="7">
        <f t="shared" si="155"/>
        <v>0</v>
      </c>
      <c r="Q384" s="7">
        <f t="shared" si="156"/>
        <v>1.6213679230973506E-3</v>
      </c>
      <c r="R384" s="6">
        <f t="shared" si="157"/>
        <v>1.6213679230973506E-3</v>
      </c>
      <c r="S384" s="6">
        <f t="shared" si="158"/>
        <v>1.6213679230973506E-3</v>
      </c>
      <c r="T384" s="7">
        <f t="shared" si="159"/>
        <v>0</v>
      </c>
      <c r="U384" s="7">
        <f t="shared" si="160"/>
        <v>9.0422318516806252E-2</v>
      </c>
      <c r="V384" s="7">
        <f t="shared" si="161"/>
        <v>0.2367056954728777</v>
      </c>
      <c r="W384" s="6">
        <f t="shared" si="162"/>
        <v>0.32712801398968394</v>
      </c>
      <c r="X384" s="6">
        <v>1.085E-3</v>
      </c>
      <c r="Y384" s="6">
        <v>0.32212926666630498</v>
      </c>
      <c r="Z384" s="6">
        <f t="shared" si="163"/>
        <v>49.434831621875624</v>
      </c>
      <c r="AA384" s="6">
        <f t="shared" si="165"/>
        <v>49.434831621875624</v>
      </c>
      <c r="AB384" s="6">
        <f t="shared" si="164"/>
        <v>1.5517830388746339</v>
      </c>
    </row>
    <row r="385" spans="5:28">
      <c r="E385" s="12">
        <f t="shared" si="148"/>
        <v>0.93220311501859443</v>
      </c>
      <c r="F385" s="12">
        <f t="shared" si="149"/>
        <v>6528157.5</v>
      </c>
      <c r="G385" s="6">
        <v>79171</v>
      </c>
      <c r="H385" s="6">
        <v>4352105</v>
      </c>
      <c r="I385" s="12">
        <f t="shared" si="150"/>
        <v>8704210</v>
      </c>
      <c r="J385" s="6">
        <v>760696.09460399998</v>
      </c>
      <c r="K385" s="12">
        <f t="shared" si="151"/>
        <v>6085568.7568319999</v>
      </c>
      <c r="L385" s="6">
        <f t="shared" si="152"/>
        <v>53.808680000000003</v>
      </c>
      <c r="M385" s="6">
        <f t="shared" si="153"/>
        <v>5242880</v>
      </c>
      <c r="N385" s="13">
        <f t="shared" si="154"/>
        <v>1.4303034519539635</v>
      </c>
      <c r="O385" s="13"/>
      <c r="P385" s="7">
        <f t="shared" si="155"/>
        <v>0</v>
      </c>
      <c r="Q385" s="7">
        <f t="shared" si="156"/>
        <v>1.6261426911502847E-3</v>
      </c>
      <c r="R385" s="6">
        <f t="shared" si="157"/>
        <v>1.6261426911502847E-3</v>
      </c>
      <c r="S385" s="6">
        <f t="shared" si="158"/>
        <v>1.6261426911502847E-3</v>
      </c>
      <c r="T385" s="7">
        <f t="shared" si="159"/>
        <v>0</v>
      </c>
      <c r="U385" s="7">
        <f t="shared" si="160"/>
        <v>9.0688603294971526E-2</v>
      </c>
      <c r="V385" s="7">
        <f t="shared" si="161"/>
        <v>0.23365142843451797</v>
      </c>
      <c r="W385" s="6">
        <f t="shared" si="162"/>
        <v>0.3243400317294895</v>
      </c>
      <c r="X385" s="6">
        <v>1.0709999999999999E-3</v>
      </c>
      <c r="Y385" s="6">
        <v>0.31812269999964293</v>
      </c>
      <c r="Z385" s="6">
        <f t="shared" si="163"/>
        <v>51.834051461277767</v>
      </c>
      <c r="AA385" s="6">
        <f t="shared" si="165"/>
        <v>51.834051461277767</v>
      </c>
      <c r="AB385" s="6">
        <f t="shared" si="164"/>
        <v>1.9543816677821304</v>
      </c>
    </row>
    <row r="386" spans="5:28">
      <c r="E386" s="12">
        <f t="shared" si="148"/>
        <v>0.93113592423099467</v>
      </c>
      <c r="F386" s="12">
        <f t="shared" si="149"/>
        <v>6528157.5</v>
      </c>
      <c r="G386" s="6">
        <v>79171</v>
      </c>
      <c r="H386" s="6">
        <v>4352105</v>
      </c>
      <c r="I386" s="12">
        <f t="shared" si="150"/>
        <v>8704210</v>
      </c>
      <c r="J386" s="6">
        <v>759825.24591099995</v>
      </c>
      <c r="K386" s="12">
        <f t="shared" si="151"/>
        <v>6078601.9672879996</v>
      </c>
      <c r="L386" s="6">
        <f t="shared" si="152"/>
        <v>53.808680000000003</v>
      </c>
      <c r="M386" s="6">
        <f t="shared" si="153"/>
        <v>5242880</v>
      </c>
      <c r="N386" s="13">
        <f t="shared" si="154"/>
        <v>1.4319427471714239</v>
      </c>
      <c r="O386" s="13"/>
      <c r="P386" s="7">
        <f t="shared" si="155"/>
        <v>0</v>
      </c>
      <c r="Q386" s="7">
        <f t="shared" si="156"/>
        <v>1.6242810748658511E-3</v>
      </c>
      <c r="R386" s="6">
        <f t="shared" si="157"/>
        <v>1.6242810748658511E-3</v>
      </c>
      <c r="S386" s="6">
        <f t="shared" si="158"/>
        <v>1.6242810748658511E-3</v>
      </c>
      <c r="T386" s="7">
        <f t="shared" si="159"/>
        <v>0</v>
      </c>
      <c r="U386" s="7">
        <f t="shared" si="160"/>
        <v>9.0584782528426722E-2</v>
      </c>
      <c r="V386" s="7">
        <f t="shared" si="161"/>
        <v>0.23256061877796097</v>
      </c>
      <c r="W386" s="6">
        <f t="shared" si="162"/>
        <v>0.32314540130638769</v>
      </c>
      <c r="X386" s="6">
        <v>1.0660000000000001E-3</v>
      </c>
      <c r="Y386" s="6">
        <v>0.31665530000000003</v>
      </c>
      <c r="Z386" s="6">
        <f t="shared" si="163"/>
        <v>52.371583008053555</v>
      </c>
      <c r="AA386" s="6">
        <f t="shared" si="165"/>
        <v>52.371583008053555</v>
      </c>
      <c r="AB386" s="6">
        <f t="shared" si="164"/>
        <v>2.0495792448089967</v>
      </c>
    </row>
    <row r="387" spans="5:28">
      <c r="E387" s="12">
        <f t="shared" si="148"/>
        <v>0.93121594372021654</v>
      </c>
      <c r="F387" s="12">
        <f t="shared" si="149"/>
        <v>6705072</v>
      </c>
      <c r="G387" s="6">
        <v>29736</v>
      </c>
      <c r="H387" s="6">
        <v>4470048</v>
      </c>
      <c r="I387" s="12">
        <f t="shared" si="150"/>
        <v>8940096</v>
      </c>
      <c r="J387" s="6">
        <v>780483.74377399997</v>
      </c>
      <c r="K387" s="12">
        <f t="shared" si="151"/>
        <v>6243869.9501919998</v>
      </c>
      <c r="L387" s="6">
        <f t="shared" si="152"/>
        <v>54.235295999999998</v>
      </c>
      <c r="M387" s="6">
        <f t="shared" si="153"/>
        <v>5242880</v>
      </c>
      <c r="N387" s="13">
        <f t="shared" si="154"/>
        <v>1.4318197001725013</v>
      </c>
      <c r="O387" s="13"/>
      <c r="P387" s="7">
        <f t="shared" si="155"/>
        <v>0</v>
      </c>
      <c r="Q387" s="7">
        <f t="shared" si="156"/>
        <v>1.6684428177068595E-3</v>
      </c>
      <c r="R387" s="6">
        <f t="shared" si="157"/>
        <v>1.6684428177068595E-3</v>
      </c>
      <c r="S387" s="6">
        <f t="shared" si="158"/>
        <v>1.6684428177068595E-3</v>
      </c>
      <c r="T387" s="7">
        <f t="shared" si="159"/>
        <v>0</v>
      </c>
      <c r="U387" s="7">
        <f t="shared" si="160"/>
        <v>9.3047645596420939E-2</v>
      </c>
      <c r="V387" s="7">
        <f t="shared" si="161"/>
        <v>0.22907002787697839</v>
      </c>
      <c r="W387" s="6">
        <f t="shared" si="162"/>
        <v>0.32211767347339931</v>
      </c>
      <c r="X387" s="6">
        <v>1.0499999999999999E-3</v>
      </c>
      <c r="Y387" s="6">
        <v>0.30950062499999997</v>
      </c>
      <c r="Z387" s="6">
        <f t="shared" si="163"/>
        <v>58.899315972081865</v>
      </c>
      <c r="AA387" s="6">
        <f t="shared" si="165"/>
        <v>58.899315972081865</v>
      </c>
      <c r="AB387" s="6">
        <f t="shared" si="164"/>
        <v>4.0765825508104676</v>
      </c>
    </row>
    <row r="388" spans="5:28">
      <c r="E388" s="12">
        <f t="shared" si="148"/>
        <v>1.1475880537339185</v>
      </c>
      <c r="F388" s="12">
        <f t="shared" si="149"/>
        <v>5511937.5</v>
      </c>
      <c r="G388" s="6">
        <v>525825</v>
      </c>
      <c r="H388" s="6">
        <v>3674625</v>
      </c>
      <c r="I388" s="12">
        <f t="shared" si="150"/>
        <v>7349250</v>
      </c>
      <c r="J388" s="6">
        <v>790679.20349099999</v>
      </c>
      <c r="K388" s="12">
        <f t="shared" si="151"/>
        <v>6325433.6279279999</v>
      </c>
      <c r="L388" s="6">
        <f t="shared" si="152"/>
        <v>54.612000000000002</v>
      </c>
      <c r="M388" s="6">
        <f t="shared" si="153"/>
        <v>5242880</v>
      </c>
      <c r="N388" s="13">
        <f t="shared" si="154"/>
        <v>1.1618571045551178</v>
      </c>
      <c r="O388" s="13"/>
      <c r="P388" s="7">
        <f t="shared" si="155"/>
        <v>0</v>
      </c>
      <c r="Q388" s="7">
        <f t="shared" si="156"/>
        <v>1.6902376874575022E-3</v>
      </c>
      <c r="R388" s="6">
        <f t="shared" si="157"/>
        <v>1.6902376874575022E-3</v>
      </c>
      <c r="S388" s="6">
        <f t="shared" si="158"/>
        <v>1.6902376874575022E-3</v>
      </c>
      <c r="T388" s="7">
        <f t="shared" si="159"/>
        <v>0</v>
      </c>
      <c r="U388" s="7">
        <f t="shared" si="160"/>
        <v>9.4263127059049212E-2</v>
      </c>
      <c r="V388" s="7">
        <f t="shared" si="161"/>
        <v>0.2578674028100843</v>
      </c>
      <c r="W388" s="6">
        <f t="shared" si="162"/>
        <v>0.35213052986913351</v>
      </c>
      <c r="X388" s="6">
        <v>1.1820000000000001E-3</v>
      </c>
      <c r="Y388" s="6">
        <v>0.36826252941127802</v>
      </c>
      <c r="Z388" s="6">
        <f t="shared" si="163"/>
        <v>42.998112306049244</v>
      </c>
      <c r="AA388" s="6">
        <f t="shared" si="165"/>
        <v>42.998112306049244</v>
      </c>
      <c r="AB388" s="6">
        <f t="shared" si="164"/>
        <v>4.3805704500900173</v>
      </c>
    </row>
    <row r="389" spans="5:28">
      <c r="E389" s="12">
        <f t="shared" si="148"/>
        <v>1.0099131734910201</v>
      </c>
      <c r="F389" s="12">
        <f t="shared" si="149"/>
        <v>6364009.5</v>
      </c>
      <c r="G389" s="6">
        <v>259789</v>
      </c>
      <c r="H389" s="6">
        <v>4242673</v>
      </c>
      <c r="I389" s="12">
        <f t="shared" si="150"/>
        <v>8485346</v>
      </c>
      <c r="J389" s="6">
        <v>803387.12878399994</v>
      </c>
      <c r="K389" s="12">
        <f t="shared" si="151"/>
        <v>6427097.0302719995</v>
      </c>
      <c r="L389" s="6">
        <f t="shared" si="152"/>
        <v>56.107855999999998</v>
      </c>
      <c r="M389" s="6">
        <f t="shared" si="153"/>
        <v>5242880</v>
      </c>
      <c r="N389" s="13">
        <f t="shared" si="154"/>
        <v>1.3202455105366433</v>
      </c>
      <c r="O389" s="13"/>
      <c r="P389" s="7">
        <f t="shared" si="155"/>
        <v>0</v>
      </c>
      <c r="Q389" s="7">
        <f t="shared" si="156"/>
        <v>1.7174034636215738E-3</v>
      </c>
      <c r="R389" s="6">
        <f t="shared" si="157"/>
        <v>1.7174034636215738E-3</v>
      </c>
      <c r="S389" s="6">
        <f t="shared" si="158"/>
        <v>1.7174034636215738E-3</v>
      </c>
      <c r="T389" s="7">
        <f t="shared" si="159"/>
        <v>0</v>
      </c>
      <c r="U389" s="7">
        <f t="shared" si="160"/>
        <v>9.5778139432287371E-2</v>
      </c>
      <c r="V389" s="7">
        <f t="shared" si="161"/>
        <v>0.28753742546843575</v>
      </c>
      <c r="W389" s="6">
        <f t="shared" si="162"/>
        <v>0.3833155649007231</v>
      </c>
      <c r="X389" s="6">
        <v>1.3179999999999999E-3</v>
      </c>
      <c r="Y389" s="6">
        <v>0.38681835555570199</v>
      </c>
      <c r="Z389" s="6">
        <f t="shared" si="163"/>
        <v>30.30375293031668</v>
      </c>
      <c r="AA389" s="6">
        <f t="shared" si="165"/>
        <v>30.30375293031668</v>
      </c>
      <c r="AB389" s="6">
        <f t="shared" si="164"/>
        <v>0.90553889304109803</v>
      </c>
    </row>
    <row r="390" spans="5:28">
      <c r="E390" s="12">
        <f t="shared" ref="E390:E453" si="166">K390/F390</f>
        <v>0.95105077421000539</v>
      </c>
      <c r="F390" s="12">
        <f t="shared" ref="F390:F453" si="167">H390*1.5</f>
        <v>6966345</v>
      </c>
      <c r="G390" s="6">
        <v>34920</v>
      </c>
      <c r="H390" s="6">
        <v>4644230</v>
      </c>
      <c r="I390" s="12">
        <f t="shared" ref="I390:I453" si="168">2*H390</f>
        <v>9288460</v>
      </c>
      <c r="J390" s="6">
        <v>828168.47570800001</v>
      </c>
      <c r="K390" s="12">
        <f t="shared" ref="K390:K453" si="169">J390*8</f>
        <v>6625347.8056640001</v>
      </c>
      <c r="L390" s="6">
        <f t="shared" ref="L390:L453" si="170">((H390+2*G390)*8+(G390+H390)*4)/1000000</f>
        <v>56.429160000000003</v>
      </c>
      <c r="M390" s="6">
        <f t="shared" ref="M390:M453" si="171">40*2^20/8</f>
        <v>5242880</v>
      </c>
      <c r="N390" s="13">
        <f t="shared" ref="N390:N453" si="172">I390/K390</f>
        <v>1.4019580967597367</v>
      </c>
      <c r="O390" s="13"/>
      <c r="P390" s="7">
        <f t="shared" ref="P390:P453" si="173">$B$32*I390</f>
        <v>0</v>
      </c>
      <c r="Q390" s="7">
        <f t="shared" ref="Q390:Q453" si="174">$C$32*K390</f>
        <v>1.7703786352613079E-3</v>
      </c>
      <c r="R390" s="6">
        <f t="shared" ref="R390:R453" si="175">P390+Q390</f>
        <v>1.7703786352613079E-3</v>
      </c>
      <c r="S390" s="6">
        <f t="shared" ref="S390:S453" si="176">MAX(P390,Q390)</f>
        <v>1.7703786352613079E-3</v>
      </c>
      <c r="T390" s="7">
        <f t="shared" ref="T390:T453" si="177">$D$32*I390</f>
        <v>0</v>
      </c>
      <c r="U390" s="7">
        <f t="shared" ref="U390:U453" si="178">$E$32*K390</f>
        <v>9.8732519974329774E-2</v>
      </c>
      <c r="V390" s="7">
        <f t="shared" ref="V390:V453" si="179">X390*$F$32</f>
        <v>0.25132254487074202</v>
      </c>
      <c r="W390" s="6">
        <f t="shared" ref="W390:W453" si="180">SUM(T390:V390)</f>
        <v>0.35005506484507176</v>
      </c>
      <c r="X390" s="6">
        <v>1.152E-3</v>
      </c>
      <c r="Y390" s="6">
        <v>0.337888376470656</v>
      </c>
      <c r="Z390" s="6">
        <f t="shared" ref="Z390:Z453" si="181">ABS(S390-X390)/ABS(X390)*100</f>
        <v>53.678700977544089</v>
      </c>
      <c r="AA390" s="6">
        <f t="shared" si="165"/>
        <v>53.678700977544089</v>
      </c>
      <c r="AB390" s="6">
        <f t="shared" ref="AB390:AB453" si="182">ABS(W390-Y390)/ABS(Y390)*100</f>
        <v>3.6008010993158193</v>
      </c>
    </row>
    <row r="391" spans="5:28">
      <c r="E391" s="12">
        <f t="shared" si="166"/>
        <v>1.4288556781383941</v>
      </c>
      <c r="F391" s="12">
        <f t="shared" si="167"/>
        <v>4433334</v>
      </c>
      <c r="G391" s="6">
        <v>1090920</v>
      </c>
      <c r="H391" s="6">
        <v>2955556</v>
      </c>
      <c r="I391" s="12">
        <f t="shared" si="168"/>
        <v>5911112</v>
      </c>
      <c r="J391" s="6">
        <v>791824.30737299996</v>
      </c>
      <c r="K391" s="12">
        <f t="shared" si="169"/>
        <v>6334594.4589839997</v>
      </c>
      <c r="L391" s="6">
        <f t="shared" si="170"/>
        <v>57.285072</v>
      </c>
      <c r="M391" s="6">
        <f t="shared" si="171"/>
        <v>5242880</v>
      </c>
      <c r="N391" s="13">
        <f t="shared" si="172"/>
        <v>0.93314766056043286</v>
      </c>
      <c r="O391" s="13"/>
      <c r="P391" s="7">
        <f t="shared" si="173"/>
        <v>0</v>
      </c>
      <c r="Q391" s="7">
        <f t="shared" si="174"/>
        <v>1.6926855800147677E-3</v>
      </c>
      <c r="R391" s="6">
        <f t="shared" si="175"/>
        <v>1.6926855800147677E-3</v>
      </c>
      <c r="S391" s="6">
        <f t="shared" si="176"/>
        <v>1.6926855800147677E-3</v>
      </c>
      <c r="T391" s="7">
        <f t="shared" si="177"/>
        <v>0</v>
      </c>
      <c r="U391" s="7">
        <f t="shared" si="178"/>
        <v>9.4399643957746165E-2</v>
      </c>
      <c r="V391" s="7">
        <f t="shared" si="179"/>
        <v>0.37938359855053855</v>
      </c>
      <c r="W391" s="6">
        <f t="shared" si="180"/>
        <v>0.47378324250828474</v>
      </c>
      <c r="X391" s="6">
        <v>1.7390000000000001E-3</v>
      </c>
      <c r="Y391" s="6">
        <v>0.50265126153819395</v>
      </c>
      <c r="Z391" s="6">
        <f t="shared" si="181"/>
        <v>2.6632788950679895</v>
      </c>
      <c r="AA391" s="6">
        <f t="shared" ref="AA391:AA454" si="183">ABS(R391-X391)/ABS(X391)*100</f>
        <v>2.6632788950679895</v>
      </c>
      <c r="AB391" s="6">
        <f t="shared" si="182"/>
        <v>5.7431506173024243</v>
      </c>
    </row>
    <row r="392" spans="5:28">
      <c r="E392" s="12">
        <f t="shared" si="166"/>
        <v>1.0202097939843424</v>
      </c>
      <c r="F392" s="12">
        <f t="shared" si="167"/>
        <v>6643563</v>
      </c>
      <c r="G392" s="6">
        <v>259156</v>
      </c>
      <c r="H392" s="6">
        <v>4429042</v>
      </c>
      <c r="I392" s="12">
        <f t="shared" si="168"/>
        <v>8858084</v>
      </c>
      <c r="J392" s="6">
        <v>847228.50494400004</v>
      </c>
      <c r="K392" s="12">
        <f t="shared" si="169"/>
        <v>6777828.0395520004</v>
      </c>
      <c r="L392" s="6">
        <f t="shared" si="170"/>
        <v>58.331623999999998</v>
      </c>
      <c r="M392" s="6">
        <f t="shared" si="171"/>
        <v>5242880</v>
      </c>
      <c r="N392" s="13">
        <f t="shared" si="172"/>
        <v>1.3069207345345251</v>
      </c>
      <c r="O392" s="13"/>
      <c r="P392" s="7">
        <f t="shared" si="173"/>
        <v>0</v>
      </c>
      <c r="Q392" s="7">
        <f t="shared" si="174"/>
        <v>1.8111233261504692E-3</v>
      </c>
      <c r="R392" s="6">
        <f t="shared" si="175"/>
        <v>1.8111233261504692E-3</v>
      </c>
      <c r="S392" s="6">
        <f t="shared" si="176"/>
        <v>1.8111233261504692E-3</v>
      </c>
      <c r="T392" s="7">
        <f t="shared" si="177"/>
        <v>0</v>
      </c>
      <c r="U392" s="7">
        <f t="shared" si="178"/>
        <v>0.10100481694342883</v>
      </c>
      <c r="V392" s="7">
        <f t="shared" si="179"/>
        <v>0.25328600225254466</v>
      </c>
      <c r="W392" s="6">
        <f t="shared" si="180"/>
        <v>0.35429081919597349</v>
      </c>
      <c r="X392" s="6">
        <v>1.1609999999999999E-3</v>
      </c>
      <c r="Y392" s="6">
        <v>0.35517721764733196</v>
      </c>
      <c r="Z392" s="6">
        <f t="shared" si="181"/>
        <v>55.996841184364285</v>
      </c>
      <c r="AA392" s="6">
        <f t="shared" si="183"/>
        <v>55.996841184364285</v>
      </c>
      <c r="AB392" s="6">
        <f t="shared" si="182"/>
        <v>0.24956512054176783</v>
      </c>
    </row>
    <row r="393" spans="5:28">
      <c r="E393" s="12">
        <f t="shared" si="166"/>
        <v>1.8481548237843264</v>
      </c>
      <c r="F393" s="12">
        <f t="shared" si="167"/>
        <v>3813040.5</v>
      </c>
      <c r="G393" s="6">
        <v>1441295</v>
      </c>
      <c r="H393" s="6">
        <v>2542027</v>
      </c>
      <c r="I393" s="12">
        <f t="shared" si="168"/>
        <v>5084054</v>
      </c>
      <c r="J393" s="6">
        <v>880886.14916999999</v>
      </c>
      <c r="K393" s="12">
        <f t="shared" si="169"/>
        <v>7047089.1933599999</v>
      </c>
      <c r="L393" s="6">
        <f t="shared" si="170"/>
        <v>59.330224000000001</v>
      </c>
      <c r="M393" s="6">
        <f t="shared" si="171"/>
        <v>5242880</v>
      </c>
      <c r="N393" s="13">
        <f t="shared" si="172"/>
        <v>0.72144027988043113</v>
      </c>
      <c r="O393" s="13"/>
      <c r="P393" s="7">
        <f t="shared" si="173"/>
        <v>0</v>
      </c>
      <c r="Q393" s="7">
        <f t="shared" si="174"/>
        <v>1.8830733894512918E-3</v>
      </c>
      <c r="R393" s="6">
        <f t="shared" si="175"/>
        <v>1.8830733894512918E-3</v>
      </c>
      <c r="S393" s="6">
        <f t="shared" si="176"/>
        <v>1.8830733894512918E-3</v>
      </c>
      <c r="T393" s="7">
        <f t="shared" si="177"/>
        <v>0</v>
      </c>
      <c r="U393" s="7">
        <f t="shared" si="178"/>
        <v>0.10501741115379347</v>
      </c>
      <c r="V393" s="7">
        <f t="shared" si="179"/>
        <v>0.46119432279231654</v>
      </c>
      <c r="W393" s="6">
        <f t="shared" si="180"/>
        <v>0.56621173394611002</v>
      </c>
      <c r="X393" s="6">
        <v>2.114E-3</v>
      </c>
      <c r="Y393" s="6">
        <v>0.59881163999999998</v>
      </c>
      <c r="Z393" s="6">
        <f t="shared" si="181"/>
        <v>10.923680726050529</v>
      </c>
      <c r="AA393" s="6">
        <f t="shared" si="183"/>
        <v>10.923680726050529</v>
      </c>
      <c r="AB393" s="6">
        <f t="shared" si="182"/>
        <v>5.4441002606245199</v>
      </c>
    </row>
    <row r="394" spans="5:28">
      <c r="E394" s="12">
        <f t="shared" si="166"/>
        <v>0.98807089605856402</v>
      </c>
      <c r="F394" s="12">
        <f t="shared" si="167"/>
        <v>7231336.5</v>
      </c>
      <c r="G394" s="6">
        <v>90449</v>
      </c>
      <c r="H394" s="6">
        <v>4820891</v>
      </c>
      <c r="I394" s="12">
        <f t="shared" si="168"/>
        <v>9641782</v>
      </c>
      <c r="J394" s="6">
        <v>893134.14190699998</v>
      </c>
      <c r="K394" s="12">
        <f t="shared" si="169"/>
        <v>7145073.1352559999</v>
      </c>
      <c r="L394" s="6">
        <f t="shared" si="170"/>
        <v>59.659672</v>
      </c>
      <c r="M394" s="6">
        <f t="shared" si="171"/>
        <v>5242880</v>
      </c>
      <c r="N394" s="13">
        <f t="shared" si="172"/>
        <v>1.3494308340140657</v>
      </c>
      <c r="O394" s="13"/>
      <c r="P394" s="7">
        <f t="shared" si="173"/>
        <v>0</v>
      </c>
      <c r="Q394" s="7">
        <f t="shared" si="174"/>
        <v>1.9092559661883298E-3</v>
      </c>
      <c r="R394" s="6">
        <f t="shared" si="175"/>
        <v>1.9092559661883298E-3</v>
      </c>
      <c r="S394" s="6">
        <f t="shared" si="176"/>
        <v>1.9092559661883298E-3</v>
      </c>
      <c r="T394" s="7">
        <f t="shared" si="177"/>
        <v>0</v>
      </c>
      <c r="U394" s="7">
        <f t="shared" si="178"/>
        <v>0.10647759132609173</v>
      </c>
      <c r="V394" s="7">
        <f t="shared" si="179"/>
        <v>0.25350416418385613</v>
      </c>
      <c r="W394" s="6">
        <f t="shared" si="180"/>
        <v>0.35998175550994788</v>
      </c>
      <c r="X394" s="6">
        <v>1.1620000000000001E-3</v>
      </c>
      <c r="Y394" s="6">
        <v>0.35123158823488398</v>
      </c>
      <c r="Z394" s="6">
        <f t="shared" si="181"/>
        <v>64.307742356999114</v>
      </c>
      <c r="AA394" s="6">
        <f t="shared" si="183"/>
        <v>64.307742356999114</v>
      </c>
      <c r="AB394" s="6">
        <f t="shared" si="182"/>
        <v>2.4912814132230809</v>
      </c>
    </row>
    <row r="395" spans="5:28">
      <c r="E395" s="12">
        <f t="shared" si="166"/>
        <v>1.1871217838222092</v>
      </c>
      <c r="F395" s="12">
        <f t="shared" si="167"/>
        <v>5807659.5</v>
      </c>
      <c r="G395" s="6">
        <v>682862</v>
      </c>
      <c r="H395" s="6">
        <v>3871773</v>
      </c>
      <c r="I395" s="12">
        <f t="shared" si="168"/>
        <v>7743546</v>
      </c>
      <c r="J395" s="6">
        <v>861799.88818400004</v>
      </c>
      <c r="K395" s="12">
        <f t="shared" si="169"/>
        <v>6894399.1054720003</v>
      </c>
      <c r="L395" s="6">
        <f t="shared" si="170"/>
        <v>60.118516</v>
      </c>
      <c r="M395" s="6">
        <f t="shared" si="171"/>
        <v>5242880</v>
      </c>
      <c r="N395" s="13">
        <f t="shared" si="172"/>
        <v>1.1231647430816765</v>
      </c>
      <c r="O395" s="13"/>
      <c r="P395" s="7">
        <f t="shared" si="173"/>
        <v>0</v>
      </c>
      <c r="Q395" s="7">
        <f t="shared" si="174"/>
        <v>1.8422726228587833E-3</v>
      </c>
      <c r="R395" s="6">
        <f t="shared" si="175"/>
        <v>1.8422726228587833E-3</v>
      </c>
      <c r="S395" s="6">
        <f t="shared" si="176"/>
        <v>1.8422726228587833E-3</v>
      </c>
      <c r="T395" s="7">
        <f t="shared" si="177"/>
        <v>0</v>
      </c>
      <c r="U395" s="7">
        <f t="shared" si="178"/>
        <v>0.10274198689011993</v>
      </c>
      <c r="V395" s="7">
        <f t="shared" si="179"/>
        <v>0.5750748509368715</v>
      </c>
      <c r="W395" s="6">
        <f t="shared" si="180"/>
        <v>0.67781683782699143</v>
      </c>
      <c r="X395" s="6">
        <v>2.6359999999999999E-3</v>
      </c>
      <c r="Y395" s="6">
        <v>0.69200857777719194</v>
      </c>
      <c r="Z395" s="6">
        <f t="shared" si="181"/>
        <v>30.111053761047675</v>
      </c>
      <c r="AA395" s="6">
        <f t="shared" si="183"/>
        <v>30.111053761047675</v>
      </c>
      <c r="AB395" s="6">
        <f t="shared" si="182"/>
        <v>2.0508040515604518</v>
      </c>
    </row>
    <row r="396" spans="5:28">
      <c r="E396" s="12">
        <f t="shared" si="166"/>
        <v>1.0050084960520607</v>
      </c>
      <c r="F396" s="12">
        <f t="shared" si="167"/>
        <v>7713771</v>
      </c>
      <c r="G396" s="6">
        <v>87804</v>
      </c>
      <c r="H396" s="6">
        <v>5142514</v>
      </c>
      <c r="I396" s="12">
        <f t="shared" si="168"/>
        <v>10285028</v>
      </c>
      <c r="J396" s="6">
        <v>969050.67394999997</v>
      </c>
      <c r="K396" s="12">
        <f t="shared" si="169"/>
        <v>7752405.3915999997</v>
      </c>
      <c r="L396" s="6">
        <f t="shared" si="170"/>
        <v>63.466248</v>
      </c>
      <c r="M396" s="6">
        <f t="shared" si="171"/>
        <v>5242880</v>
      </c>
      <c r="N396" s="13">
        <f t="shared" si="172"/>
        <v>1.326688618624638</v>
      </c>
      <c r="O396" s="13"/>
      <c r="P396" s="7">
        <f t="shared" si="173"/>
        <v>0</v>
      </c>
      <c r="Q396" s="7">
        <f t="shared" si="174"/>
        <v>2.0715430011749711E-3</v>
      </c>
      <c r="R396" s="6">
        <f t="shared" si="175"/>
        <v>2.0715430011749711E-3</v>
      </c>
      <c r="S396" s="6">
        <f t="shared" si="176"/>
        <v>2.0715430011749711E-3</v>
      </c>
      <c r="T396" s="7">
        <f t="shared" si="177"/>
        <v>0</v>
      </c>
      <c r="U396" s="7">
        <f t="shared" si="178"/>
        <v>0.11552820208486218</v>
      </c>
      <c r="V396" s="7">
        <f t="shared" si="179"/>
        <v>0.28230153911696199</v>
      </c>
      <c r="W396" s="6">
        <f t="shared" si="180"/>
        <v>0.39782974120182418</v>
      </c>
      <c r="X396" s="6">
        <v>1.294E-3</v>
      </c>
      <c r="Y396" s="6">
        <v>0.38321809999999995</v>
      </c>
      <c r="Z396" s="6">
        <f t="shared" si="181"/>
        <v>60.088330848143045</v>
      </c>
      <c r="AA396" s="6">
        <f t="shared" si="183"/>
        <v>60.088330848143045</v>
      </c>
      <c r="AB396" s="6">
        <f t="shared" si="182"/>
        <v>3.8128786719166539</v>
      </c>
    </row>
    <row r="397" spans="5:28">
      <c r="E397" s="12">
        <f t="shared" si="166"/>
        <v>1.0066871082062303</v>
      </c>
      <c r="F397" s="12">
        <f t="shared" si="167"/>
        <v>7734568.5</v>
      </c>
      <c r="G397" s="6">
        <v>97569</v>
      </c>
      <c r="H397" s="6">
        <v>5156379</v>
      </c>
      <c r="I397" s="12">
        <f t="shared" si="168"/>
        <v>10312758</v>
      </c>
      <c r="J397" s="6">
        <v>973286.29956099996</v>
      </c>
      <c r="K397" s="12">
        <f t="shared" si="169"/>
        <v>7786290.3964879997</v>
      </c>
      <c r="L397" s="6">
        <f t="shared" si="170"/>
        <v>63.827928</v>
      </c>
      <c r="M397" s="6">
        <f t="shared" si="171"/>
        <v>5242880</v>
      </c>
      <c r="N397" s="13">
        <f t="shared" si="172"/>
        <v>1.3244764162214604</v>
      </c>
      <c r="O397" s="13"/>
      <c r="P397" s="7">
        <f t="shared" si="173"/>
        <v>0</v>
      </c>
      <c r="Q397" s="7">
        <f t="shared" si="174"/>
        <v>2.0805975127974638E-3</v>
      </c>
      <c r="R397" s="6">
        <f t="shared" si="175"/>
        <v>2.0805975127974638E-3</v>
      </c>
      <c r="S397" s="6">
        <f t="shared" si="176"/>
        <v>2.0805975127974638E-3</v>
      </c>
      <c r="T397" s="7">
        <f t="shared" si="177"/>
        <v>0</v>
      </c>
      <c r="U397" s="7">
        <f t="shared" si="178"/>
        <v>0.11603316454420275</v>
      </c>
      <c r="V397" s="7">
        <f t="shared" si="179"/>
        <v>0.29408228340777798</v>
      </c>
      <c r="W397" s="6">
        <f t="shared" si="180"/>
        <v>0.41011544795198074</v>
      </c>
      <c r="X397" s="6">
        <v>1.348E-3</v>
      </c>
      <c r="Y397" s="6">
        <v>0.40179386666711597</v>
      </c>
      <c r="Z397" s="6">
        <f t="shared" si="181"/>
        <v>54.346996498328167</v>
      </c>
      <c r="AA397" s="6">
        <f t="shared" si="183"/>
        <v>54.346996498328167</v>
      </c>
      <c r="AB397" s="6">
        <f t="shared" si="182"/>
        <v>2.0711070962561879</v>
      </c>
    </row>
    <row r="398" spans="5:28">
      <c r="E398" s="12">
        <f t="shared" si="166"/>
        <v>0.99557180759454134</v>
      </c>
      <c r="F398" s="12">
        <f t="shared" si="167"/>
        <v>7941427.5</v>
      </c>
      <c r="G398" s="6">
        <v>71505</v>
      </c>
      <c r="H398" s="6">
        <v>5294285</v>
      </c>
      <c r="I398" s="12">
        <f t="shared" si="168"/>
        <v>10588570</v>
      </c>
      <c r="J398" s="6">
        <v>988282.66638199997</v>
      </c>
      <c r="K398" s="12">
        <f t="shared" si="169"/>
        <v>7906261.3310559997</v>
      </c>
      <c r="L398" s="6">
        <f t="shared" si="170"/>
        <v>64.961519999999993</v>
      </c>
      <c r="M398" s="6">
        <f t="shared" si="171"/>
        <v>5242880</v>
      </c>
      <c r="N398" s="13">
        <f t="shared" si="172"/>
        <v>1.3392638513487813</v>
      </c>
      <c r="O398" s="13"/>
      <c r="P398" s="7">
        <f t="shared" si="173"/>
        <v>0</v>
      </c>
      <c r="Q398" s="7">
        <f t="shared" si="174"/>
        <v>2.112655298387217E-3</v>
      </c>
      <c r="R398" s="6">
        <f t="shared" si="175"/>
        <v>2.112655298387217E-3</v>
      </c>
      <c r="S398" s="6">
        <f t="shared" si="176"/>
        <v>2.112655298387217E-3</v>
      </c>
      <c r="T398" s="7">
        <f t="shared" si="177"/>
        <v>0</v>
      </c>
      <c r="U398" s="7">
        <f t="shared" si="178"/>
        <v>0.11782100014785932</v>
      </c>
      <c r="V398" s="7">
        <f t="shared" si="179"/>
        <v>0.34273239409022199</v>
      </c>
      <c r="W398" s="6">
        <f t="shared" si="180"/>
        <v>0.46055339423808128</v>
      </c>
      <c r="X398" s="6">
        <v>1.5709999999999999E-3</v>
      </c>
      <c r="Y398" s="6">
        <v>0.44869331000000001</v>
      </c>
      <c r="Z398" s="6">
        <f t="shared" si="181"/>
        <v>34.478376727384926</v>
      </c>
      <c r="AA398" s="6">
        <f t="shared" si="183"/>
        <v>34.478376727384926</v>
      </c>
      <c r="AB398" s="6">
        <f t="shared" si="182"/>
        <v>2.6432496259151423</v>
      </c>
    </row>
    <row r="399" spans="5:28">
      <c r="E399" s="12">
        <f t="shared" si="166"/>
        <v>0.73611638601765061</v>
      </c>
      <c r="F399" s="12">
        <f t="shared" si="167"/>
        <v>8066641.5</v>
      </c>
      <c r="G399" s="6">
        <v>68121</v>
      </c>
      <c r="H399" s="6">
        <v>5377761</v>
      </c>
      <c r="I399" s="12">
        <f t="shared" si="168"/>
        <v>10755522</v>
      </c>
      <c r="J399" s="6">
        <v>742248.37353500002</v>
      </c>
      <c r="K399" s="12">
        <f t="shared" si="169"/>
        <v>5937986.9882800002</v>
      </c>
      <c r="L399" s="6">
        <f t="shared" si="170"/>
        <v>65.895551999999995</v>
      </c>
      <c r="M399" s="6">
        <f t="shared" si="171"/>
        <v>5242880</v>
      </c>
      <c r="N399" s="13">
        <f t="shared" si="172"/>
        <v>1.811307775047087</v>
      </c>
      <c r="O399" s="13"/>
      <c r="P399" s="7">
        <f t="shared" si="173"/>
        <v>0</v>
      </c>
      <c r="Q399" s="7">
        <f t="shared" si="174"/>
        <v>1.5867069335625584E-3</v>
      </c>
      <c r="R399" s="6">
        <f t="shared" si="175"/>
        <v>1.5867069335625584E-3</v>
      </c>
      <c r="S399" s="6">
        <f t="shared" si="176"/>
        <v>1.5867069335625584E-3</v>
      </c>
      <c r="T399" s="7">
        <f t="shared" si="177"/>
        <v>0</v>
      </c>
      <c r="U399" s="7">
        <f t="shared" si="178"/>
        <v>8.8489304429642465E-2</v>
      </c>
      <c r="V399" s="7">
        <f t="shared" si="179"/>
        <v>1.1416413865525981</v>
      </c>
      <c r="W399" s="6">
        <f t="shared" si="180"/>
        <v>1.2301306909822405</v>
      </c>
      <c r="X399" s="6">
        <v>5.2329999999999998E-3</v>
      </c>
      <c r="Y399" s="6">
        <v>1.230103866668411</v>
      </c>
      <c r="Z399" s="6">
        <f t="shared" si="181"/>
        <v>69.678827946444528</v>
      </c>
      <c r="AA399" s="6">
        <f t="shared" si="183"/>
        <v>69.678827946444528</v>
      </c>
      <c r="AB399" s="6">
        <f t="shared" si="182"/>
        <v>2.1806543785728625E-3</v>
      </c>
    </row>
    <row r="400" spans="5:28">
      <c r="E400" s="12">
        <f t="shared" si="166"/>
        <v>1.0144670074356561</v>
      </c>
      <c r="F400" s="12">
        <f t="shared" si="167"/>
        <v>7989342</v>
      </c>
      <c r="G400" s="6">
        <v>153226</v>
      </c>
      <c r="H400" s="6">
        <v>5326228</v>
      </c>
      <c r="I400" s="12">
        <f t="shared" si="168"/>
        <v>10652456</v>
      </c>
      <c r="J400" s="6">
        <v>1013115.483765</v>
      </c>
      <c r="K400" s="12">
        <f t="shared" si="169"/>
        <v>8104923.8701200001</v>
      </c>
      <c r="L400" s="6">
        <f t="shared" si="170"/>
        <v>66.979256000000007</v>
      </c>
      <c r="M400" s="6">
        <f t="shared" si="171"/>
        <v>5242880</v>
      </c>
      <c r="N400" s="13">
        <f t="shared" si="172"/>
        <v>1.314319069580882</v>
      </c>
      <c r="O400" s="13"/>
      <c r="P400" s="7">
        <f t="shared" si="173"/>
        <v>0</v>
      </c>
      <c r="Q400" s="7">
        <f t="shared" si="174"/>
        <v>2.1657404986064415E-3</v>
      </c>
      <c r="R400" s="6">
        <f t="shared" si="175"/>
        <v>2.1657404986064415E-3</v>
      </c>
      <c r="S400" s="6">
        <f t="shared" si="176"/>
        <v>2.1657404986064415E-3</v>
      </c>
      <c r="T400" s="7">
        <f t="shared" si="177"/>
        <v>0</v>
      </c>
      <c r="U400" s="7">
        <f t="shared" si="178"/>
        <v>0.12078151689077192</v>
      </c>
      <c r="V400" s="7">
        <f t="shared" si="179"/>
        <v>0.33095164979940594</v>
      </c>
      <c r="W400" s="6">
        <f t="shared" si="180"/>
        <v>0.45173316669017788</v>
      </c>
      <c r="X400" s="6">
        <v>1.5169999999999999E-3</v>
      </c>
      <c r="Y400" s="6">
        <v>0.44688061818209396</v>
      </c>
      <c r="Z400" s="6">
        <f t="shared" si="181"/>
        <v>42.764699974056796</v>
      </c>
      <c r="AA400" s="6">
        <f t="shared" si="183"/>
        <v>42.764699974056796</v>
      </c>
      <c r="AB400" s="6">
        <f t="shared" si="182"/>
        <v>1.085871329086511</v>
      </c>
    </row>
    <row r="401" spans="5:28">
      <c r="E401" s="12">
        <f t="shared" si="166"/>
        <v>1.0162343742684659</v>
      </c>
      <c r="F401" s="12">
        <f t="shared" si="167"/>
        <v>8124537</v>
      </c>
      <c r="G401" s="6">
        <v>155924</v>
      </c>
      <c r="H401" s="6">
        <v>5416358</v>
      </c>
      <c r="I401" s="12">
        <f t="shared" si="168"/>
        <v>10832716</v>
      </c>
      <c r="J401" s="6">
        <v>1032054.221802</v>
      </c>
      <c r="K401" s="12">
        <f t="shared" si="169"/>
        <v>8256433.7744159997</v>
      </c>
      <c r="L401" s="6">
        <f t="shared" si="170"/>
        <v>68.114776000000006</v>
      </c>
      <c r="M401" s="6">
        <f t="shared" si="171"/>
        <v>5242880</v>
      </c>
      <c r="N401" s="13">
        <f t="shared" si="172"/>
        <v>1.3120332937892702</v>
      </c>
      <c r="O401" s="13"/>
      <c r="P401" s="7">
        <f t="shared" si="173"/>
        <v>0</v>
      </c>
      <c r="Q401" s="7">
        <f t="shared" si="174"/>
        <v>2.2062259048770093E-3</v>
      </c>
      <c r="R401" s="6">
        <f t="shared" si="175"/>
        <v>2.2062259048770093E-3</v>
      </c>
      <c r="S401" s="6">
        <f t="shared" si="176"/>
        <v>2.2062259048770093E-3</v>
      </c>
      <c r="T401" s="7">
        <f t="shared" si="177"/>
        <v>0</v>
      </c>
      <c r="U401" s="7">
        <f t="shared" si="178"/>
        <v>0.12303935377586724</v>
      </c>
      <c r="V401" s="7">
        <f t="shared" si="179"/>
        <v>0.36956631164152515</v>
      </c>
      <c r="W401" s="6">
        <f t="shared" si="180"/>
        <v>0.49260566541739237</v>
      </c>
      <c r="X401" s="6">
        <v>1.694E-3</v>
      </c>
      <c r="Y401" s="6">
        <v>0.46960503333389803</v>
      </c>
      <c r="Z401" s="6">
        <f t="shared" si="181"/>
        <v>30.237656722373629</v>
      </c>
      <c r="AA401" s="6">
        <f t="shared" si="183"/>
        <v>30.237656722373629</v>
      </c>
      <c r="AB401" s="6">
        <f t="shared" si="182"/>
        <v>4.8978674526131964</v>
      </c>
    </row>
    <row r="402" spans="5:28">
      <c r="E402" s="12">
        <f t="shared" si="166"/>
        <v>1.0167082922598543</v>
      </c>
      <c r="F402" s="12">
        <f t="shared" si="167"/>
        <v>8124537</v>
      </c>
      <c r="G402" s="6">
        <v>155924</v>
      </c>
      <c r="H402" s="6">
        <v>5416358</v>
      </c>
      <c r="I402" s="12">
        <f t="shared" si="168"/>
        <v>10832716</v>
      </c>
      <c r="J402" s="6">
        <v>1032535.517334</v>
      </c>
      <c r="K402" s="12">
        <f t="shared" si="169"/>
        <v>8260284.1386719998</v>
      </c>
      <c r="L402" s="6">
        <f t="shared" si="170"/>
        <v>68.114776000000006</v>
      </c>
      <c r="M402" s="6">
        <f t="shared" si="171"/>
        <v>5242880</v>
      </c>
      <c r="N402" s="13">
        <f t="shared" si="172"/>
        <v>1.3114217160260504</v>
      </c>
      <c r="O402" s="13"/>
      <c r="P402" s="7">
        <f t="shared" si="173"/>
        <v>0</v>
      </c>
      <c r="Q402" s="7">
        <f t="shared" si="174"/>
        <v>2.2072547720122515E-3</v>
      </c>
      <c r="R402" s="6">
        <f t="shared" si="175"/>
        <v>2.2072547720122515E-3</v>
      </c>
      <c r="S402" s="6">
        <f t="shared" si="176"/>
        <v>2.2072547720122515E-3</v>
      </c>
      <c r="T402" s="7">
        <f t="shared" si="177"/>
        <v>0</v>
      </c>
      <c r="U402" s="7">
        <f t="shared" si="178"/>
        <v>0.12309673282629068</v>
      </c>
      <c r="V402" s="7">
        <f t="shared" si="179"/>
        <v>0.37371138833644191</v>
      </c>
      <c r="W402" s="6">
        <f t="shared" si="180"/>
        <v>0.4968081211627326</v>
      </c>
      <c r="X402" s="6">
        <v>1.7129999999999999E-3</v>
      </c>
      <c r="Y402" s="6">
        <v>0.48866619230729696</v>
      </c>
      <c r="Z402" s="6">
        <f t="shared" si="181"/>
        <v>28.853168243564021</v>
      </c>
      <c r="AA402" s="6">
        <f t="shared" si="183"/>
        <v>28.853168243564021</v>
      </c>
      <c r="AB402" s="6">
        <f t="shared" si="182"/>
        <v>1.6661534977471069</v>
      </c>
    </row>
    <row r="403" spans="5:28">
      <c r="E403" s="12">
        <f t="shared" si="166"/>
        <v>1.0157333014841339</v>
      </c>
      <c r="F403" s="12">
        <f t="shared" si="167"/>
        <v>8124537</v>
      </c>
      <c r="G403" s="6">
        <v>155924</v>
      </c>
      <c r="H403" s="6">
        <v>5416358</v>
      </c>
      <c r="I403" s="12">
        <f t="shared" si="168"/>
        <v>10832716</v>
      </c>
      <c r="J403" s="6">
        <v>1031545.348755</v>
      </c>
      <c r="K403" s="12">
        <f t="shared" si="169"/>
        <v>8252362.7900400003</v>
      </c>
      <c r="L403" s="6">
        <f t="shared" si="170"/>
        <v>68.114776000000006</v>
      </c>
      <c r="M403" s="6">
        <f t="shared" si="171"/>
        <v>5242880</v>
      </c>
      <c r="N403" s="13">
        <f t="shared" si="172"/>
        <v>1.3126805347281021</v>
      </c>
      <c r="O403" s="13"/>
      <c r="P403" s="7">
        <f t="shared" si="173"/>
        <v>0</v>
      </c>
      <c r="Q403" s="7">
        <f t="shared" si="174"/>
        <v>2.2051380851918919E-3</v>
      </c>
      <c r="R403" s="6">
        <f t="shared" si="175"/>
        <v>2.2051380851918919E-3</v>
      </c>
      <c r="S403" s="6">
        <f t="shared" si="176"/>
        <v>2.2051380851918919E-3</v>
      </c>
      <c r="T403" s="7">
        <f t="shared" si="177"/>
        <v>0</v>
      </c>
      <c r="U403" s="7">
        <f t="shared" si="178"/>
        <v>0.12297868699157029</v>
      </c>
      <c r="V403" s="7">
        <f t="shared" si="179"/>
        <v>0.36934814971021379</v>
      </c>
      <c r="W403" s="6">
        <f t="shared" si="180"/>
        <v>0.49232683670178407</v>
      </c>
      <c r="X403" s="6">
        <v>1.6930000000000001E-3</v>
      </c>
      <c r="Y403" s="6">
        <v>0.48409924166723101</v>
      </c>
      <c r="Z403" s="6">
        <f t="shared" si="181"/>
        <v>30.250329899107609</v>
      </c>
      <c r="AA403" s="6">
        <f t="shared" si="183"/>
        <v>30.250329899107609</v>
      </c>
      <c r="AB403" s="6">
        <f t="shared" si="182"/>
        <v>1.6995678419609452</v>
      </c>
    </row>
    <row r="404" spans="5:28">
      <c r="E404" s="12">
        <f t="shared" si="166"/>
        <v>1.0164721782038779</v>
      </c>
      <c r="F404" s="12">
        <f t="shared" si="167"/>
        <v>8124537</v>
      </c>
      <c r="G404" s="6">
        <v>155924</v>
      </c>
      <c r="H404" s="6">
        <v>5416358</v>
      </c>
      <c r="I404" s="12">
        <f t="shared" si="168"/>
        <v>10832716</v>
      </c>
      <c r="J404" s="6">
        <v>1032295.727661</v>
      </c>
      <c r="K404" s="12">
        <f t="shared" si="169"/>
        <v>8258365.8212879999</v>
      </c>
      <c r="L404" s="6">
        <f t="shared" si="170"/>
        <v>68.114776000000006</v>
      </c>
      <c r="M404" s="6">
        <f t="shared" si="171"/>
        <v>5242880</v>
      </c>
      <c r="N404" s="13">
        <f t="shared" si="172"/>
        <v>1.3117263432525561</v>
      </c>
      <c r="O404" s="13"/>
      <c r="P404" s="7">
        <f t="shared" si="173"/>
        <v>0</v>
      </c>
      <c r="Q404" s="7">
        <f t="shared" si="174"/>
        <v>2.2067421727930254E-3</v>
      </c>
      <c r="R404" s="6">
        <f t="shared" si="175"/>
        <v>2.2067421727930254E-3</v>
      </c>
      <c r="S404" s="6">
        <f t="shared" si="176"/>
        <v>2.2067421727930254E-3</v>
      </c>
      <c r="T404" s="7">
        <f t="shared" si="177"/>
        <v>0</v>
      </c>
      <c r="U404" s="7">
        <f t="shared" si="178"/>
        <v>0.12306814560113837</v>
      </c>
      <c r="V404" s="7">
        <f t="shared" si="179"/>
        <v>0.37131160709201644</v>
      </c>
      <c r="W404" s="6">
        <f t="shared" si="180"/>
        <v>0.49437975269315482</v>
      </c>
      <c r="X404" s="6">
        <v>1.702E-3</v>
      </c>
      <c r="Y404" s="6">
        <v>0.48719750000000001</v>
      </c>
      <c r="Z404" s="6">
        <f t="shared" si="181"/>
        <v>29.65582683860314</v>
      </c>
      <c r="AA404" s="6">
        <f t="shared" si="183"/>
        <v>29.65582683860314</v>
      </c>
      <c r="AB404" s="6">
        <f t="shared" si="182"/>
        <v>1.4741973620872051</v>
      </c>
    </row>
    <row r="405" spans="5:28">
      <c r="E405" s="12">
        <f t="shared" si="166"/>
        <v>1.0163166617696491</v>
      </c>
      <c r="F405" s="12">
        <f t="shared" si="167"/>
        <v>8124537</v>
      </c>
      <c r="G405" s="6">
        <v>155924</v>
      </c>
      <c r="H405" s="6">
        <v>5416358</v>
      </c>
      <c r="I405" s="12">
        <f t="shared" si="168"/>
        <v>10832716</v>
      </c>
      <c r="J405" s="6">
        <v>1032137.790283</v>
      </c>
      <c r="K405" s="12">
        <f t="shared" si="169"/>
        <v>8257102.3222639998</v>
      </c>
      <c r="L405" s="6">
        <f t="shared" si="170"/>
        <v>68.114776000000006</v>
      </c>
      <c r="M405" s="6">
        <f t="shared" si="171"/>
        <v>5242880</v>
      </c>
      <c r="N405" s="13">
        <f t="shared" si="172"/>
        <v>1.3119270631770248</v>
      </c>
      <c r="O405" s="13"/>
      <c r="P405" s="7">
        <f t="shared" si="173"/>
        <v>0</v>
      </c>
      <c r="Q405" s="7">
        <f t="shared" si="174"/>
        <v>2.2064045495099353E-3</v>
      </c>
      <c r="R405" s="6">
        <f t="shared" si="175"/>
        <v>2.2064045495099353E-3</v>
      </c>
      <c r="S405" s="6">
        <f t="shared" si="176"/>
        <v>2.2064045495099353E-3</v>
      </c>
      <c r="T405" s="7">
        <f t="shared" si="177"/>
        <v>0</v>
      </c>
      <c r="U405" s="7">
        <f t="shared" si="178"/>
        <v>0.12304931663603588</v>
      </c>
      <c r="V405" s="7">
        <f t="shared" si="179"/>
        <v>0.37152976902332785</v>
      </c>
      <c r="W405" s="6">
        <f t="shared" si="180"/>
        <v>0.4945790856593637</v>
      </c>
      <c r="X405" s="6">
        <v>1.7030000000000001E-3</v>
      </c>
      <c r="Y405" s="6">
        <v>0.48843459166609904</v>
      </c>
      <c r="Z405" s="6">
        <f t="shared" si="181"/>
        <v>29.559867851434834</v>
      </c>
      <c r="AA405" s="6">
        <f t="shared" si="183"/>
        <v>29.559867851434834</v>
      </c>
      <c r="AB405" s="6">
        <f t="shared" si="182"/>
        <v>1.2579973036523038</v>
      </c>
    </row>
    <row r="406" spans="5:28">
      <c r="E406" s="12">
        <f t="shared" si="166"/>
        <v>1.0162945047379315</v>
      </c>
      <c r="F406" s="12">
        <f t="shared" si="167"/>
        <v>8124537</v>
      </c>
      <c r="G406" s="6">
        <v>155924</v>
      </c>
      <c r="H406" s="6">
        <v>5416358</v>
      </c>
      <c r="I406" s="12">
        <f t="shared" si="168"/>
        <v>10832716</v>
      </c>
      <c r="J406" s="6">
        <v>1032115.28833</v>
      </c>
      <c r="K406" s="12">
        <f t="shared" si="169"/>
        <v>8256922.3066400001</v>
      </c>
      <c r="L406" s="6">
        <f t="shared" si="170"/>
        <v>68.114776000000006</v>
      </c>
      <c r="M406" s="6">
        <f t="shared" si="171"/>
        <v>5242880</v>
      </c>
      <c r="N406" s="13">
        <f t="shared" si="172"/>
        <v>1.3119556655254725</v>
      </c>
      <c r="O406" s="13"/>
      <c r="P406" s="7">
        <f t="shared" si="173"/>
        <v>0</v>
      </c>
      <c r="Q406" s="7">
        <f t="shared" si="174"/>
        <v>2.2063564470066266E-3</v>
      </c>
      <c r="R406" s="6">
        <f t="shared" si="175"/>
        <v>2.2063564470066266E-3</v>
      </c>
      <c r="S406" s="6">
        <f t="shared" si="176"/>
        <v>2.2063564470066266E-3</v>
      </c>
      <c r="T406" s="7">
        <f t="shared" si="177"/>
        <v>0</v>
      </c>
      <c r="U406" s="7">
        <f t="shared" si="178"/>
        <v>0.12304663400008777</v>
      </c>
      <c r="V406" s="7">
        <f t="shared" si="179"/>
        <v>0.36847550198496815</v>
      </c>
      <c r="W406" s="6">
        <f t="shared" si="180"/>
        <v>0.4915221359850559</v>
      </c>
      <c r="X406" s="6">
        <v>1.689E-3</v>
      </c>
      <c r="Y406" s="6">
        <v>0.48489782500056305</v>
      </c>
      <c r="Z406" s="6">
        <f t="shared" si="181"/>
        <v>30.630932327212946</v>
      </c>
      <c r="AA406" s="6">
        <f t="shared" si="183"/>
        <v>30.630932327212946</v>
      </c>
      <c r="AB406" s="6">
        <f t="shared" si="182"/>
        <v>1.3661251181081604</v>
      </c>
    </row>
    <row r="407" spans="5:28">
      <c r="E407" s="12">
        <f t="shared" si="166"/>
        <v>1.2082332569506693</v>
      </c>
      <c r="F407" s="12">
        <f t="shared" si="167"/>
        <v>7299405</v>
      </c>
      <c r="G407" s="6">
        <v>643994</v>
      </c>
      <c r="H407" s="6">
        <v>4866270</v>
      </c>
      <c r="I407" s="12">
        <f t="shared" si="168"/>
        <v>9732540</v>
      </c>
      <c r="J407" s="6">
        <v>1102422.984619</v>
      </c>
      <c r="K407" s="12">
        <f t="shared" si="169"/>
        <v>8819383.876952</v>
      </c>
      <c r="L407" s="6">
        <f t="shared" si="170"/>
        <v>71.275120000000001</v>
      </c>
      <c r="M407" s="6">
        <f t="shared" si="171"/>
        <v>5242880</v>
      </c>
      <c r="N407" s="13">
        <f t="shared" si="172"/>
        <v>1.1035396730416036</v>
      </c>
      <c r="O407" s="13"/>
      <c r="P407" s="7">
        <f t="shared" si="173"/>
        <v>0</v>
      </c>
      <c r="Q407" s="7">
        <f t="shared" si="174"/>
        <v>2.3566534542648131E-3</v>
      </c>
      <c r="R407" s="6">
        <f t="shared" si="175"/>
        <v>2.3566534542648131E-3</v>
      </c>
      <c r="S407" s="6">
        <f t="shared" si="176"/>
        <v>2.3566534542648131E-3</v>
      </c>
      <c r="T407" s="7">
        <f t="shared" si="177"/>
        <v>0</v>
      </c>
      <c r="U407" s="7">
        <f t="shared" si="178"/>
        <v>0.13142857104770164</v>
      </c>
      <c r="V407" s="7">
        <f t="shared" si="179"/>
        <v>0.7175345920832209</v>
      </c>
      <c r="W407" s="6">
        <f t="shared" si="180"/>
        <v>0.84896316313092257</v>
      </c>
      <c r="X407" s="6">
        <v>3.2889999999999998E-3</v>
      </c>
      <c r="Y407" s="6">
        <v>0.86440899999940202</v>
      </c>
      <c r="Z407" s="6">
        <f t="shared" si="181"/>
        <v>28.347417018400328</v>
      </c>
      <c r="AA407" s="6">
        <f t="shared" si="183"/>
        <v>28.347417018400328</v>
      </c>
      <c r="AB407" s="6">
        <f t="shared" si="182"/>
        <v>1.7868667342068549</v>
      </c>
    </row>
    <row r="408" spans="5:28">
      <c r="E408" s="12">
        <f t="shared" si="166"/>
        <v>1.3946114487115877</v>
      </c>
      <c r="F408" s="12">
        <f t="shared" si="167"/>
        <v>6291367.5</v>
      </c>
      <c r="G408" s="6">
        <v>1048576</v>
      </c>
      <c r="H408" s="6">
        <v>4194245</v>
      </c>
      <c r="I408" s="12">
        <f t="shared" si="168"/>
        <v>8388490</v>
      </c>
      <c r="J408" s="6">
        <v>1096751.642944</v>
      </c>
      <c r="K408" s="12">
        <f t="shared" si="169"/>
        <v>8774013.1435519997</v>
      </c>
      <c r="L408" s="6">
        <f t="shared" si="170"/>
        <v>71.302459999999996</v>
      </c>
      <c r="M408" s="6">
        <f t="shared" si="171"/>
        <v>5242880</v>
      </c>
      <c r="N408" s="13">
        <f t="shared" si="172"/>
        <v>0.95606079712391134</v>
      </c>
      <c r="O408" s="13"/>
      <c r="P408" s="7">
        <f t="shared" si="173"/>
        <v>0</v>
      </c>
      <c r="Q408" s="7">
        <f t="shared" si="174"/>
        <v>2.3445298074113107E-3</v>
      </c>
      <c r="R408" s="6">
        <f t="shared" si="175"/>
        <v>2.3445298074113107E-3</v>
      </c>
      <c r="S408" s="6">
        <f t="shared" si="176"/>
        <v>2.3445298074113107E-3</v>
      </c>
      <c r="T408" s="7">
        <f t="shared" si="177"/>
        <v>0</v>
      </c>
      <c r="U408" s="7">
        <f t="shared" si="178"/>
        <v>0.13075244551089044</v>
      </c>
      <c r="V408" s="7">
        <f t="shared" si="179"/>
        <v>0.48235603012952311</v>
      </c>
      <c r="W408" s="6">
        <f t="shared" si="180"/>
        <v>0.61310847564041349</v>
      </c>
      <c r="X408" s="6">
        <v>2.2109999999999999E-3</v>
      </c>
      <c r="Y408" s="6">
        <v>0.62661121874999992</v>
      </c>
      <c r="Z408" s="6">
        <f t="shared" si="181"/>
        <v>6.0393400005115714</v>
      </c>
      <c r="AA408" s="6">
        <f t="shared" si="183"/>
        <v>6.0393400005115714</v>
      </c>
      <c r="AB408" s="6">
        <f t="shared" si="182"/>
        <v>2.1548837150605893</v>
      </c>
    </row>
    <row r="409" spans="5:28">
      <c r="E409" s="12">
        <f t="shared" si="166"/>
        <v>1.3960067523825306</v>
      </c>
      <c r="F409" s="12">
        <f t="shared" si="167"/>
        <v>6291367.5</v>
      </c>
      <c r="G409" s="6">
        <v>1048576</v>
      </c>
      <c r="H409" s="6">
        <v>4194245</v>
      </c>
      <c r="I409" s="12">
        <f t="shared" si="168"/>
        <v>8388490</v>
      </c>
      <c r="J409" s="6">
        <v>1097848.938965</v>
      </c>
      <c r="K409" s="12">
        <f t="shared" si="169"/>
        <v>8782791.5117199998</v>
      </c>
      <c r="L409" s="6">
        <f t="shared" si="170"/>
        <v>71.302459999999996</v>
      </c>
      <c r="M409" s="6">
        <f t="shared" si="171"/>
        <v>5242880</v>
      </c>
      <c r="N409" s="13">
        <f t="shared" si="172"/>
        <v>0.95510521783491809</v>
      </c>
      <c r="O409" s="13"/>
      <c r="P409" s="7">
        <f t="shared" si="173"/>
        <v>0</v>
      </c>
      <c r="Q409" s="7">
        <f t="shared" si="174"/>
        <v>2.3468755009375883E-3</v>
      </c>
      <c r="R409" s="6">
        <f t="shared" si="175"/>
        <v>2.3468755009375883E-3</v>
      </c>
      <c r="S409" s="6">
        <f t="shared" si="176"/>
        <v>2.3468755009375883E-3</v>
      </c>
      <c r="T409" s="7">
        <f t="shared" si="177"/>
        <v>0</v>
      </c>
      <c r="U409" s="7">
        <f t="shared" si="178"/>
        <v>0.13088326285601884</v>
      </c>
      <c r="V409" s="7">
        <f t="shared" si="179"/>
        <v>0.47995624888509764</v>
      </c>
      <c r="W409" s="6">
        <f t="shared" si="180"/>
        <v>0.6108395117411165</v>
      </c>
      <c r="X409" s="6">
        <v>2.2000000000000001E-3</v>
      </c>
      <c r="Y409" s="6">
        <v>0.62438749999999998</v>
      </c>
      <c r="Z409" s="6">
        <f t="shared" si="181"/>
        <v>6.6761591335267338</v>
      </c>
      <c r="AA409" s="6">
        <f t="shared" si="183"/>
        <v>6.6761591335267338</v>
      </c>
      <c r="AB409" s="6">
        <f t="shared" si="182"/>
        <v>2.1698045298606203</v>
      </c>
    </row>
    <row r="410" spans="5:28">
      <c r="E410" s="12">
        <f t="shared" si="166"/>
        <v>1.2144931273059119</v>
      </c>
      <c r="F410" s="12">
        <f t="shared" si="167"/>
        <v>7226805</v>
      </c>
      <c r="G410" s="6">
        <v>715176</v>
      </c>
      <c r="H410" s="6">
        <v>4817870</v>
      </c>
      <c r="I410" s="12">
        <f t="shared" si="168"/>
        <v>9635740</v>
      </c>
      <c r="J410" s="6">
        <v>1097113.12561</v>
      </c>
      <c r="K410" s="12">
        <f t="shared" si="169"/>
        <v>8776905.0048799999</v>
      </c>
      <c r="L410" s="6">
        <f t="shared" si="170"/>
        <v>72.117959999999997</v>
      </c>
      <c r="M410" s="6">
        <f t="shared" si="171"/>
        <v>5242880</v>
      </c>
      <c r="N410" s="13">
        <f t="shared" si="172"/>
        <v>1.0978516908457461</v>
      </c>
      <c r="O410" s="13"/>
      <c r="P410" s="7">
        <f t="shared" si="173"/>
        <v>0</v>
      </c>
      <c r="Q410" s="7">
        <f t="shared" si="174"/>
        <v>2.3453025501655633E-3</v>
      </c>
      <c r="R410" s="6">
        <f t="shared" si="175"/>
        <v>2.3453025501655633E-3</v>
      </c>
      <c r="S410" s="6">
        <f t="shared" si="176"/>
        <v>2.3453025501655633E-3</v>
      </c>
      <c r="T410" s="7">
        <f t="shared" si="177"/>
        <v>0</v>
      </c>
      <c r="U410" s="7">
        <f t="shared" si="178"/>
        <v>0.13079554072108993</v>
      </c>
      <c r="V410" s="7">
        <f t="shared" si="179"/>
        <v>0.32746105889842342</v>
      </c>
      <c r="W410" s="6">
        <f t="shared" si="180"/>
        <v>0.45825659961951337</v>
      </c>
      <c r="X410" s="6">
        <v>1.5009999999999999E-3</v>
      </c>
      <c r="Y410" s="6">
        <v>0.46804182</v>
      </c>
      <c r="Z410" s="6">
        <f t="shared" si="181"/>
        <v>56.249337119624478</v>
      </c>
      <c r="AA410" s="6">
        <f t="shared" si="183"/>
        <v>56.249337119624478</v>
      </c>
      <c r="AB410" s="6">
        <f t="shared" si="182"/>
        <v>2.0906722353328653</v>
      </c>
    </row>
    <row r="411" spans="5:28">
      <c r="E411" s="12">
        <f t="shared" si="166"/>
        <v>1.5507773618013287</v>
      </c>
      <c r="F411" s="12">
        <f t="shared" si="167"/>
        <v>5554167</v>
      </c>
      <c r="G411" s="6">
        <v>1393383</v>
      </c>
      <c r="H411" s="6">
        <v>3702778</v>
      </c>
      <c r="I411" s="12">
        <f t="shared" si="168"/>
        <v>7405556</v>
      </c>
      <c r="J411" s="6">
        <v>1076659.5559080001</v>
      </c>
      <c r="K411" s="12">
        <f t="shared" si="169"/>
        <v>8613276.4472640008</v>
      </c>
      <c r="L411" s="6">
        <f t="shared" si="170"/>
        <v>72.300995999999998</v>
      </c>
      <c r="M411" s="6">
        <f t="shared" si="171"/>
        <v>5242880</v>
      </c>
      <c r="N411" s="13">
        <f t="shared" si="172"/>
        <v>0.85978385174811933</v>
      </c>
      <c r="O411" s="13"/>
      <c r="P411" s="7">
        <f t="shared" si="173"/>
        <v>0</v>
      </c>
      <c r="Q411" s="7">
        <f t="shared" si="174"/>
        <v>2.3015788829681464E-3</v>
      </c>
      <c r="R411" s="6">
        <f t="shared" si="175"/>
        <v>2.3015788829681464E-3</v>
      </c>
      <c r="S411" s="6">
        <f t="shared" si="176"/>
        <v>2.3015788829681464E-3</v>
      </c>
      <c r="T411" s="7">
        <f t="shared" si="177"/>
        <v>0</v>
      </c>
      <c r="U411" s="7">
        <f t="shared" si="178"/>
        <v>0.12835710876143022</v>
      </c>
      <c r="V411" s="7">
        <f t="shared" si="179"/>
        <v>0.48584662103050558</v>
      </c>
      <c r="W411" s="6">
        <f t="shared" si="180"/>
        <v>0.61420372979193583</v>
      </c>
      <c r="X411" s="6">
        <v>2.2269999999999998E-3</v>
      </c>
      <c r="Y411" s="6">
        <v>0.65082683124999985</v>
      </c>
      <c r="Z411" s="6">
        <f t="shared" si="181"/>
        <v>3.3488497066971967</v>
      </c>
      <c r="AA411" s="6">
        <f t="shared" si="183"/>
        <v>3.3488497066971967</v>
      </c>
      <c r="AB411" s="6">
        <f t="shared" si="182"/>
        <v>5.6271652764721551</v>
      </c>
    </row>
    <row r="412" spans="5:28">
      <c r="E412" s="12">
        <f t="shared" si="166"/>
        <v>1.001432233616097</v>
      </c>
      <c r="F412" s="12">
        <f t="shared" si="167"/>
        <v>8956420.5</v>
      </c>
      <c r="G412" s="6">
        <v>61349</v>
      </c>
      <c r="H412" s="6">
        <v>5970947</v>
      </c>
      <c r="I412" s="12">
        <f t="shared" si="168"/>
        <v>11941894</v>
      </c>
      <c r="J412" s="6">
        <v>1121156.0233150001</v>
      </c>
      <c r="K412" s="12">
        <f t="shared" si="169"/>
        <v>8969248.1865200009</v>
      </c>
      <c r="L412" s="6">
        <f t="shared" si="170"/>
        <v>72.878343999999998</v>
      </c>
      <c r="M412" s="6">
        <f t="shared" si="171"/>
        <v>5242880</v>
      </c>
      <c r="N412" s="13">
        <f t="shared" si="172"/>
        <v>1.3314264196577397</v>
      </c>
      <c r="O412" s="13"/>
      <c r="P412" s="7">
        <f t="shared" si="173"/>
        <v>0</v>
      </c>
      <c r="Q412" s="7">
        <f t="shared" si="174"/>
        <v>2.3966991363376178E-3</v>
      </c>
      <c r="R412" s="6">
        <f t="shared" si="175"/>
        <v>2.3966991363376178E-3</v>
      </c>
      <c r="S412" s="6">
        <f t="shared" si="176"/>
        <v>2.3966991363376178E-3</v>
      </c>
      <c r="T412" s="7">
        <f t="shared" si="177"/>
        <v>0</v>
      </c>
      <c r="U412" s="7">
        <f t="shared" si="178"/>
        <v>0.13366188488598985</v>
      </c>
      <c r="V412" s="7">
        <f t="shared" si="179"/>
        <v>0.36411226335873997</v>
      </c>
      <c r="W412" s="6">
        <f t="shared" si="180"/>
        <v>0.49777414824472982</v>
      </c>
      <c r="X412" s="6">
        <v>1.6689999999999999E-3</v>
      </c>
      <c r="Y412" s="6">
        <v>0.48478886666722304</v>
      </c>
      <c r="Z412" s="6">
        <f t="shared" si="181"/>
        <v>43.60090691058226</v>
      </c>
      <c r="AA412" s="6">
        <f t="shared" si="183"/>
        <v>43.60090691058226</v>
      </c>
      <c r="AB412" s="6">
        <f t="shared" si="182"/>
        <v>2.6785436857856633</v>
      </c>
    </row>
    <row r="413" spans="5:28">
      <c r="E413" s="12">
        <f t="shared" si="166"/>
        <v>1.3025289282880543</v>
      </c>
      <c r="F413" s="12">
        <f t="shared" si="167"/>
        <v>6877201.5</v>
      </c>
      <c r="G413" s="6">
        <v>917825</v>
      </c>
      <c r="H413" s="6">
        <v>4584801</v>
      </c>
      <c r="I413" s="12">
        <f t="shared" si="168"/>
        <v>9169602</v>
      </c>
      <c r="J413" s="6">
        <v>1119719.237427</v>
      </c>
      <c r="K413" s="12">
        <f t="shared" si="169"/>
        <v>8957753.8994159997</v>
      </c>
      <c r="L413" s="6">
        <f t="shared" si="170"/>
        <v>73.374111999999997</v>
      </c>
      <c r="M413" s="6">
        <f t="shared" si="171"/>
        <v>5242880</v>
      </c>
      <c r="N413" s="13">
        <f t="shared" si="172"/>
        <v>1.0236496897506653</v>
      </c>
      <c r="O413" s="13"/>
      <c r="P413" s="7">
        <f t="shared" si="173"/>
        <v>0</v>
      </c>
      <c r="Q413" s="7">
        <f t="shared" si="174"/>
        <v>2.3936277141401166E-3</v>
      </c>
      <c r="R413" s="6">
        <f t="shared" si="175"/>
        <v>2.3936277141401166E-3</v>
      </c>
      <c r="S413" s="6">
        <f t="shared" si="176"/>
        <v>2.3936277141401166E-3</v>
      </c>
      <c r="T413" s="7">
        <f t="shared" si="177"/>
        <v>0</v>
      </c>
      <c r="U413" s="7">
        <f t="shared" si="178"/>
        <v>0.13349059426633117</v>
      </c>
      <c r="V413" s="7">
        <f t="shared" si="179"/>
        <v>0.35953086280120039</v>
      </c>
      <c r="W413" s="6">
        <f t="shared" si="180"/>
        <v>0.49302145706753153</v>
      </c>
      <c r="X413" s="6">
        <v>1.6479999999999999E-3</v>
      </c>
      <c r="Y413" s="6">
        <v>0.50974138181803197</v>
      </c>
      <c r="Z413" s="6">
        <f t="shared" si="181"/>
        <v>45.244400129861447</v>
      </c>
      <c r="AA413" s="6">
        <f t="shared" si="183"/>
        <v>45.244400129861447</v>
      </c>
      <c r="AB413" s="6">
        <f t="shared" si="182"/>
        <v>3.2800799281524946</v>
      </c>
    </row>
    <row r="414" spans="5:28">
      <c r="E414" s="12">
        <f t="shared" si="166"/>
        <v>1.0145919471944558</v>
      </c>
      <c r="F414" s="12">
        <f t="shared" si="167"/>
        <v>9015720</v>
      </c>
      <c r="G414" s="6">
        <v>83334</v>
      </c>
      <c r="H414" s="6">
        <v>6010480</v>
      </c>
      <c r="I414" s="12">
        <f t="shared" si="168"/>
        <v>12020960</v>
      </c>
      <c r="J414" s="6">
        <v>1143409.6137699999</v>
      </c>
      <c r="K414" s="12">
        <f t="shared" si="169"/>
        <v>9147276.9101599995</v>
      </c>
      <c r="L414" s="6">
        <f t="shared" si="170"/>
        <v>73.792439999999999</v>
      </c>
      <c r="M414" s="6">
        <f t="shared" si="171"/>
        <v>5242880</v>
      </c>
      <c r="N414" s="13">
        <f t="shared" si="172"/>
        <v>1.3141572205656269</v>
      </c>
      <c r="O414" s="13"/>
      <c r="P414" s="7">
        <f t="shared" si="173"/>
        <v>0</v>
      </c>
      <c r="Q414" s="7">
        <f t="shared" si="174"/>
        <v>2.4442707141686939E-3</v>
      </c>
      <c r="R414" s="6">
        <f t="shared" si="175"/>
        <v>2.4442707141686939E-3</v>
      </c>
      <c r="S414" s="6">
        <f t="shared" si="176"/>
        <v>2.4442707141686939E-3</v>
      </c>
      <c r="T414" s="7">
        <f t="shared" si="177"/>
        <v>0</v>
      </c>
      <c r="U414" s="7">
        <f t="shared" si="178"/>
        <v>0.13631491156902134</v>
      </c>
      <c r="V414" s="7">
        <f t="shared" si="179"/>
        <v>0.32244333447826101</v>
      </c>
      <c r="W414" s="6">
        <f t="shared" si="180"/>
        <v>0.45875824604728233</v>
      </c>
      <c r="X414" s="6">
        <v>1.4779999999999999E-3</v>
      </c>
      <c r="Y414" s="6">
        <v>0.44485112727299597</v>
      </c>
      <c r="Z414" s="6">
        <f t="shared" si="181"/>
        <v>65.376908942401485</v>
      </c>
      <c r="AA414" s="6">
        <f t="shared" si="183"/>
        <v>65.376908942401485</v>
      </c>
      <c r="AB414" s="6">
        <f t="shared" si="182"/>
        <v>3.1262410999246142</v>
      </c>
    </row>
    <row r="415" spans="5:28">
      <c r="E415" s="12">
        <f t="shared" si="166"/>
        <v>1.2232550122734656</v>
      </c>
      <c r="F415" s="12">
        <f t="shared" si="167"/>
        <v>7621441.5</v>
      </c>
      <c r="G415" s="6">
        <v>726713</v>
      </c>
      <c r="H415" s="6">
        <v>5080961</v>
      </c>
      <c r="I415" s="12">
        <f t="shared" si="168"/>
        <v>10161922</v>
      </c>
      <c r="J415" s="6">
        <v>1165370.814453</v>
      </c>
      <c r="K415" s="12">
        <f t="shared" si="169"/>
        <v>9322966.5156239998</v>
      </c>
      <c r="L415" s="6">
        <f t="shared" si="170"/>
        <v>75.505792</v>
      </c>
      <c r="M415" s="6">
        <f t="shared" si="171"/>
        <v>5242880</v>
      </c>
      <c r="N415" s="13">
        <f t="shared" si="172"/>
        <v>1.0899880400696524</v>
      </c>
      <c r="O415" s="13"/>
      <c r="P415" s="7">
        <f t="shared" si="173"/>
        <v>0</v>
      </c>
      <c r="Q415" s="7">
        <f t="shared" si="174"/>
        <v>2.4912172493656913E-3</v>
      </c>
      <c r="R415" s="6">
        <f t="shared" si="175"/>
        <v>2.4912172493656913E-3</v>
      </c>
      <c r="S415" s="6">
        <f t="shared" si="176"/>
        <v>2.4912172493656913E-3</v>
      </c>
      <c r="T415" s="7">
        <f t="shared" si="177"/>
        <v>0</v>
      </c>
      <c r="U415" s="7">
        <f t="shared" si="178"/>
        <v>0.13893308015270342</v>
      </c>
      <c r="V415" s="7">
        <f t="shared" si="179"/>
        <v>0.3785109508252929</v>
      </c>
      <c r="W415" s="6">
        <f t="shared" si="180"/>
        <v>0.51744403097799629</v>
      </c>
      <c r="X415" s="6">
        <v>1.735E-3</v>
      </c>
      <c r="Y415" s="6">
        <v>0.52544475000000002</v>
      </c>
      <c r="Z415" s="6">
        <f t="shared" si="181"/>
        <v>43.586008608973557</v>
      </c>
      <c r="AA415" s="6">
        <f t="shared" si="183"/>
        <v>43.586008608973557</v>
      </c>
      <c r="AB415" s="6">
        <f t="shared" si="182"/>
        <v>1.522656572742181</v>
      </c>
    </row>
    <row r="416" spans="5:28">
      <c r="E416" s="12">
        <f t="shared" si="166"/>
        <v>1.1932312980874444</v>
      </c>
      <c r="F416" s="12">
        <f t="shared" si="167"/>
        <v>8340150</v>
      </c>
      <c r="G416" s="6">
        <v>440020</v>
      </c>
      <c r="H416" s="6">
        <v>5560100</v>
      </c>
      <c r="I416" s="12">
        <f t="shared" si="168"/>
        <v>11120200</v>
      </c>
      <c r="J416" s="6">
        <v>1243966.001343</v>
      </c>
      <c r="K416" s="12">
        <f t="shared" si="169"/>
        <v>9951728.0107439999</v>
      </c>
      <c r="L416" s="6">
        <f t="shared" si="170"/>
        <v>75.521600000000007</v>
      </c>
      <c r="M416" s="6">
        <f t="shared" si="171"/>
        <v>5242880</v>
      </c>
      <c r="N416" s="13">
        <f t="shared" si="172"/>
        <v>1.1174139795615901</v>
      </c>
      <c r="O416" s="13"/>
      <c r="P416" s="7">
        <f t="shared" si="173"/>
        <v>0</v>
      </c>
      <c r="Q416" s="7">
        <f t="shared" si="174"/>
        <v>2.6592304541492614E-3</v>
      </c>
      <c r="R416" s="6">
        <f t="shared" si="175"/>
        <v>2.6592304541492614E-3</v>
      </c>
      <c r="S416" s="6">
        <f t="shared" si="176"/>
        <v>2.6592304541492614E-3</v>
      </c>
      <c r="T416" s="7">
        <f t="shared" si="177"/>
        <v>0</v>
      </c>
      <c r="U416" s="7">
        <f t="shared" si="178"/>
        <v>0.14830303456067478</v>
      </c>
      <c r="V416" s="7">
        <f t="shared" si="179"/>
        <v>0.39487309567364848</v>
      </c>
      <c r="W416" s="6">
        <f t="shared" si="180"/>
        <v>0.54317613023432321</v>
      </c>
      <c r="X416" s="6">
        <v>1.81E-3</v>
      </c>
      <c r="Y416" s="6">
        <v>0.55347015384684994</v>
      </c>
      <c r="Z416" s="6">
        <f t="shared" si="181"/>
        <v>46.918809621506156</v>
      </c>
      <c r="AA416" s="6">
        <f t="shared" si="183"/>
        <v>46.918809621506156</v>
      </c>
      <c r="AB416" s="6">
        <f t="shared" si="182"/>
        <v>1.8599058216561364</v>
      </c>
    </row>
    <row r="417" spans="5:28">
      <c r="E417" s="12">
        <f t="shared" si="166"/>
        <v>1.0233232014779174</v>
      </c>
      <c r="F417" s="12">
        <f t="shared" si="167"/>
        <v>9173449.5</v>
      </c>
      <c r="G417" s="6">
        <v>113081</v>
      </c>
      <c r="H417" s="6">
        <v>6115633</v>
      </c>
      <c r="I417" s="12">
        <f t="shared" si="168"/>
        <v>12231266</v>
      </c>
      <c r="J417" s="6">
        <v>1173425.4638670001</v>
      </c>
      <c r="K417" s="12">
        <f t="shared" si="169"/>
        <v>9387403.7109360006</v>
      </c>
      <c r="L417" s="6">
        <f t="shared" si="170"/>
        <v>75.649215999999996</v>
      </c>
      <c r="M417" s="6">
        <f t="shared" si="171"/>
        <v>5242880</v>
      </c>
      <c r="N417" s="13">
        <f t="shared" si="172"/>
        <v>1.302944496330865</v>
      </c>
      <c r="O417" s="13"/>
      <c r="P417" s="7">
        <f t="shared" si="173"/>
        <v>0</v>
      </c>
      <c r="Q417" s="7">
        <f t="shared" si="174"/>
        <v>2.5084357014745753E-3</v>
      </c>
      <c r="R417" s="6">
        <f t="shared" si="175"/>
        <v>2.5084357014745753E-3</v>
      </c>
      <c r="S417" s="6">
        <f t="shared" si="176"/>
        <v>2.5084357014745753E-3</v>
      </c>
      <c r="T417" s="7">
        <f t="shared" si="177"/>
        <v>0</v>
      </c>
      <c r="U417" s="7">
        <f t="shared" si="178"/>
        <v>0.13989333867193057</v>
      </c>
      <c r="V417" s="7">
        <f t="shared" si="179"/>
        <v>0.35604027190021786</v>
      </c>
      <c r="W417" s="6">
        <f t="shared" si="180"/>
        <v>0.49593361057214846</v>
      </c>
      <c r="X417" s="6">
        <v>1.632E-3</v>
      </c>
      <c r="Y417" s="6">
        <v>0.48341199999945594</v>
      </c>
      <c r="Z417" s="6">
        <f t="shared" si="181"/>
        <v>53.703167982510749</v>
      </c>
      <c r="AA417" s="6">
        <f t="shared" si="183"/>
        <v>53.703167982510749</v>
      </c>
      <c r="AB417" s="6">
        <f t="shared" si="182"/>
        <v>2.5902564629563631</v>
      </c>
    </row>
    <row r="418" spans="5:28">
      <c r="E418" s="12">
        <f t="shared" si="166"/>
        <v>1.2960010356155192</v>
      </c>
      <c r="F418" s="12">
        <f t="shared" si="167"/>
        <v>7737582</v>
      </c>
      <c r="G418" s="6">
        <v>735323</v>
      </c>
      <c r="H418" s="6">
        <v>5158388</v>
      </c>
      <c r="I418" s="12">
        <f t="shared" si="168"/>
        <v>10316776</v>
      </c>
      <c r="J418" s="6">
        <v>1253489.2856449999</v>
      </c>
      <c r="K418" s="12">
        <f t="shared" si="169"/>
        <v>10027914.28516</v>
      </c>
      <c r="L418" s="6">
        <f t="shared" si="170"/>
        <v>76.607116000000005</v>
      </c>
      <c r="M418" s="6">
        <f t="shared" si="171"/>
        <v>5242880</v>
      </c>
      <c r="N418" s="13">
        <f t="shared" si="172"/>
        <v>1.0288057622578084</v>
      </c>
      <c r="O418" s="13"/>
      <c r="P418" s="7">
        <f t="shared" si="173"/>
        <v>0</v>
      </c>
      <c r="Q418" s="7">
        <f t="shared" si="174"/>
        <v>2.6795884121738854E-3</v>
      </c>
      <c r="R418" s="6">
        <f t="shared" si="175"/>
        <v>2.6795884121738854E-3</v>
      </c>
      <c r="S418" s="6">
        <f t="shared" si="176"/>
        <v>2.6795884121738854E-3</v>
      </c>
      <c r="T418" s="7">
        <f t="shared" si="177"/>
        <v>0</v>
      </c>
      <c r="U418" s="7">
        <f t="shared" si="178"/>
        <v>0.14943838067097512</v>
      </c>
      <c r="V418" s="7">
        <f t="shared" si="179"/>
        <v>0.46293961824280783</v>
      </c>
      <c r="W418" s="6">
        <f t="shared" si="180"/>
        <v>0.61237799891378297</v>
      </c>
      <c r="X418" s="6">
        <v>2.1220000000000002E-3</v>
      </c>
      <c r="Y418" s="6">
        <v>0.62756028000000008</v>
      </c>
      <c r="Z418" s="6">
        <f t="shared" si="181"/>
        <v>26.276550997826821</v>
      </c>
      <c r="AA418" s="6">
        <f t="shared" si="183"/>
        <v>26.276550997826821</v>
      </c>
      <c r="AB418" s="6">
        <f t="shared" si="182"/>
        <v>2.4192546230327237</v>
      </c>
    </row>
    <row r="419" spans="5:28">
      <c r="E419" s="12">
        <f t="shared" si="166"/>
        <v>1.2409118935190635</v>
      </c>
      <c r="F419" s="12">
        <f t="shared" si="167"/>
        <v>7657558.5</v>
      </c>
      <c r="G419" s="6">
        <v>916428</v>
      </c>
      <c r="H419" s="6">
        <v>5105039</v>
      </c>
      <c r="I419" s="12">
        <f t="shared" si="168"/>
        <v>10210078</v>
      </c>
      <c r="J419" s="6">
        <v>1187794.4272459999</v>
      </c>
      <c r="K419" s="12">
        <f t="shared" si="169"/>
        <v>9502355.4179679994</v>
      </c>
      <c r="L419" s="6">
        <f t="shared" si="170"/>
        <v>79.589027999999999</v>
      </c>
      <c r="M419" s="6">
        <f t="shared" si="171"/>
        <v>5242880</v>
      </c>
      <c r="N419" s="13">
        <f t="shared" si="172"/>
        <v>1.0744786477565098</v>
      </c>
      <c r="O419" s="13"/>
      <c r="P419" s="7">
        <f t="shared" si="173"/>
        <v>0</v>
      </c>
      <c r="Q419" s="7">
        <f t="shared" si="174"/>
        <v>2.5391522845409449E-3</v>
      </c>
      <c r="R419" s="6">
        <f t="shared" si="175"/>
        <v>2.5391522845409449E-3</v>
      </c>
      <c r="S419" s="6">
        <f t="shared" si="176"/>
        <v>2.5391522845409449E-3</v>
      </c>
      <c r="T419" s="7">
        <f t="shared" si="177"/>
        <v>0</v>
      </c>
      <c r="U419" s="7">
        <f t="shared" si="178"/>
        <v>0.14160637654458649</v>
      </c>
      <c r="V419" s="7">
        <f t="shared" si="179"/>
        <v>0.62961533376472356</v>
      </c>
      <c r="W419" s="6">
        <f t="shared" si="180"/>
        <v>0.77122171030931008</v>
      </c>
      <c r="X419" s="6">
        <v>2.8860000000000001E-3</v>
      </c>
      <c r="Y419" s="6">
        <v>0.81191837999999994</v>
      </c>
      <c r="Z419" s="6">
        <f t="shared" si="181"/>
        <v>12.018285358941624</v>
      </c>
      <c r="AA419" s="6">
        <f t="shared" si="183"/>
        <v>12.018285358941624</v>
      </c>
      <c r="AB419" s="6">
        <f t="shared" si="182"/>
        <v>5.0124089678435242</v>
      </c>
    </row>
    <row r="420" spans="5:28">
      <c r="E420" s="12">
        <f t="shared" si="166"/>
        <v>1.3597511837598077</v>
      </c>
      <c r="F420" s="12">
        <f t="shared" si="167"/>
        <v>7494000</v>
      </c>
      <c r="G420" s="6">
        <v>1000000</v>
      </c>
      <c r="H420" s="6">
        <v>4996000</v>
      </c>
      <c r="I420" s="12">
        <f t="shared" si="168"/>
        <v>9992000</v>
      </c>
      <c r="J420" s="6">
        <v>1273746.921387</v>
      </c>
      <c r="K420" s="12">
        <f t="shared" si="169"/>
        <v>10189975.371096</v>
      </c>
      <c r="L420" s="6">
        <f t="shared" si="170"/>
        <v>79.951999999999998</v>
      </c>
      <c r="M420" s="6">
        <f t="shared" si="171"/>
        <v>5242880</v>
      </c>
      <c r="N420" s="13">
        <f t="shared" si="172"/>
        <v>0.98057155548603581</v>
      </c>
      <c r="O420" s="13"/>
      <c r="P420" s="7">
        <f t="shared" si="173"/>
        <v>0</v>
      </c>
      <c r="Q420" s="7">
        <f t="shared" si="174"/>
        <v>2.7228932306625183E-3</v>
      </c>
      <c r="R420" s="6">
        <f t="shared" si="175"/>
        <v>2.7228932306625183E-3</v>
      </c>
      <c r="S420" s="6">
        <f t="shared" si="176"/>
        <v>2.7228932306625183E-3</v>
      </c>
      <c r="T420" s="7">
        <f t="shared" si="177"/>
        <v>0</v>
      </c>
      <c r="U420" s="7">
        <f t="shared" si="178"/>
        <v>0.15185345379220186</v>
      </c>
      <c r="V420" s="7">
        <f t="shared" si="179"/>
        <v>0.39312780022315724</v>
      </c>
      <c r="W420" s="6">
        <f t="shared" si="180"/>
        <v>0.54498125401535913</v>
      </c>
      <c r="X420" s="6">
        <v>1.802E-3</v>
      </c>
      <c r="Y420" s="6">
        <v>0.55744870000000002</v>
      </c>
      <c r="Z420" s="6">
        <f t="shared" si="181"/>
        <v>51.103952866954394</v>
      </c>
      <c r="AA420" s="6">
        <f t="shared" si="183"/>
        <v>51.103952866954394</v>
      </c>
      <c r="AB420" s="6">
        <f t="shared" si="182"/>
        <v>2.2365189809646862</v>
      </c>
    </row>
    <row r="421" spans="5:28">
      <c r="E421" s="12">
        <f t="shared" si="166"/>
        <v>1.0553002784401646</v>
      </c>
      <c r="F421" s="12">
        <f t="shared" si="167"/>
        <v>9813498</v>
      </c>
      <c r="G421" s="6">
        <v>94893</v>
      </c>
      <c r="H421" s="6">
        <v>6542332</v>
      </c>
      <c r="I421" s="12">
        <f t="shared" si="168"/>
        <v>13084664</v>
      </c>
      <c r="J421" s="6">
        <v>1294523.3964839999</v>
      </c>
      <c r="K421" s="12">
        <f t="shared" si="169"/>
        <v>10356187.171871999</v>
      </c>
      <c r="L421" s="6">
        <f t="shared" si="170"/>
        <v>80.405844000000002</v>
      </c>
      <c r="M421" s="6">
        <f t="shared" si="171"/>
        <v>5242880</v>
      </c>
      <c r="N421" s="13">
        <f t="shared" si="172"/>
        <v>1.263463452605289</v>
      </c>
      <c r="O421" s="13"/>
      <c r="P421" s="7">
        <f t="shared" si="173"/>
        <v>0</v>
      </c>
      <c r="Q421" s="7">
        <f t="shared" si="174"/>
        <v>2.7673071738475957E-3</v>
      </c>
      <c r="R421" s="6">
        <f t="shared" si="175"/>
        <v>2.7673071738475957E-3</v>
      </c>
      <c r="S421" s="6">
        <f t="shared" si="176"/>
        <v>2.7673071738475957E-3</v>
      </c>
      <c r="T421" s="7">
        <f t="shared" si="177"/>
        <v>0</v>
      </c>
      <c r="U421" s="7">
        <f t="shared" si="178"/>
        <v>0.15433038186019798</v>
      </c>
      <c r="V421" s="7">
        <f t="shared" si="179"/>
        <v>0.3734932264051305</v>
      </c>
      <c r="W421" s="6">
        <f t="shared" si="180"/>
        <v>0.52782360826532848</v>
      </c>
      <c r="X421" s="6">
        <v>1.712E-3</v>
      </c>
      <c r="Y421" s="6">
        <v>0.50693746666609607</v>
      </c>
      <c r="Z421" s="6">
        <f t="shared" si="181"/>
        <v>61.64177417334087</v>
      </c>
      <c r="AA421" s="6">
        <f t="shared" si="183"/>
        <v>61.64177417334087</v>
      </c>
      <c r="AB421" s="6">
        <f t="shared" si="182"/>
        <v>4.1200627242234322</v>
      </c>
    </row>
    <row r="422" spans="5:28">
      <c r="E422" s="12">
        <f t="shared" si="166"/>
        <v>1.001276403340285</v>
      </c>
      <c r="F422" s="12">
        <f t="shared" si="167"/>
        <v>10141650</v>
      </c>
      <c r="G422" s="6">
        <v>25626</v>
      </c>
      <c r="H422" s="6">
        <v>6761100</v>
      </c>
      <c r="I422" s="12">
        <f t="shared" si="168"/>
        <v>13522200</v>
      </c>
      <c r="J422" s="6">
        <v>1269324.3544920001</v>
      </c>
      <c r="K422" s="12">
        <f t="shared" si="169"/>
        <v>10154594.835936001</v>
      </c>
      <c r="L422" s="6">
        <f t="shared" si="170"/>
        <v>81.645719999999997</v>
      </c>
      <c r="M422" s="6">
        <f t="shared" si="171"/>
        <v>5242880</v>
      </c>
      <c r="N422" s="13">
        <f t="shared" si="172"/>
        <v>1.331633631717773</v>
      </c>
      <c r="O422" s="13"/>
      <c r="P422" s="7">
        <f t="shared" si="173"/>
        <v>0</v>
      </c>
      <c r="Q422" s="7">
        <f t="shared" si="174"/>
        <v>2.713439094006051E-3</v>
      </c>
      <c r="R422" s="6">
        <f t="shared" si="175"/>
        <v>2.713439094006051E-3</v>
      </c>
      <c r="S422" s="6">
        <f t="shared" si="176"/>
        <v>2.713439094006051E-3</v>
      </c>
      <c r="T422" s="7">
        <f t="shared" si="177"/>
        <v>0</v>
      </c>
      <c r="U422" s="7">
        <f t="shared" si="178"/>
        <v>0.15132620458252252</v>
      </c>
      <c r="V422" s="7">
        <f t="shared" si="179"/>
        <v>0.69550023702076869</v>
      </c>
      <c r="W422" s="6">
        <f t="shared" si="180"/>
        <v>0.84682644160329124</v>
      </c>
      <c r="X422" s="6">
        <v>3.1879999999999999E-3</v>
      </c>
      <c r="Y422" s="6">
        <v>0.83977716363578392</v>
      </c>
      <c r="Z422" s="6">
        <f t="shared" si="181"/>
        <v>14.88585025075122</v>
      </c>
      <c r="AA422" s="6">
        <f t="shared" si="183"/>
        <v>14.88585025075122</v>
      </c>
      <c r="AB422" s="6">
        <f t="shared" si="182"/>
        <v>0.83942244118519849</v>
      </c>
    </row>
    <row r="423" spans="5:28">
      <c r="E423" s="12">
        <f t="shared" si="166"/>
        <v>1.0717532016847329</v>
      </c>
      <c r="F423" s="12">
        <f t="shared" si="167"/>
        <v>9980098.5</v>
      </c>
      <c r="G423" s="6">
        <v>114919</v>
      </c>
      <c r="H423" s="6">
        <v>6653399</v>
      </c>
      <c r="I423" s="12">
        <f t="shared" si="168"/>
        <v>13306798</v>
      </c>
      <c r="J423" s="6">
        <v>1337025.315063</v>
      </c>
      <c r="K423" s="12">
        <f t="shared" si="169"/>
        <v>10696202.520504</v>
      </c>
      <c r="L423" s="6">
        <f t="shared" si="170"/>
        <v>82.139167999999998</v>
      </c>
      <c r="M423" s="6">
        <f t="shared" si="171"/>
        <v>5242880</v>
      </c>
      <c r="N423" s="13">
        <f t="shared" si="172"/>
        <v>1.2440675066213116</v>
      </c>
      <c r="O423" s="13"/>
      <c r="P423" s="7">
        <f t="shared" si="173"/>
        <v>0</v>
      </c>
      <c r="Q423" s="7">
        <f t="shared" si="174"/>
        <v>2.8581636732398852E-3</v>
      </c>
      <c r="R423" s="6">
        <f t="shared" si="175"/>
        <v>2.8581636732398852E-3</v>
      </c>
      <c r="S423" s="6">
        <f t="shared" si="176"/>
        <v>2.8581636732398852E-3</v>
      </c>
      <c r="T423" s="7">
        <f t="shared" si="177"/>
        <v>0</v>
      </c>
      <c r="U423" s="7">
        <f t="shared" si="178"/>
        <v>0.15939737202963306</v>
      </c>
      <c r="V423" s="7">
        <f t="shared" si="179"/>
        <v>0.37632933151217879</v>
      </c>
      <c r="W423" s="6">
        <f t="shared" si="180"/>
        <v>0.53572670354181184</v>
      </c>
      <c r="X423" s="6">
        <v>1.725E-3</v>
      </c>
      <c r="Y423" s="6">
        <v>0.51862124999999992</v>
      </c>
      <c r="Z423" s="6">
        <f t="shared" si="181"/>
        <v>65.690647724051317</v>
      </c>
      <c r="AA423" s="6">
        <f t="shared" si="183"/>
        <v>65.690647724051317</v>
      </c>
      <c r="AB423" s="6">
        <f t="shared" si="182"/>
        <v>3.2982554304922767</v>
      </c>
    </row>
    <row r="424" spans="5:28">
      <c r="E424" s="12">
        <f t="shared" si="166"/>
        <v>1.0726243538298661</v>
      </c>
      <c r="F424" s="12">
        <f t="shared" si="167"/>
        <v>10072728</v>
      </c>
      <c r="G424" s="6">
        <v>127224</v>
      </c>
      <c r="H424" s="6">
        <v>6715152</v>
      </c>
      <c r="I424" s="12">
        <f t="shared" si="168"/>
        <v>13430304</v>
      </c>
      <c r="J424" s="6">
        <v>1350531.670288</v>
      </c>
      <c r="K424" s="12">
        <f t="shared" si="169"/>
        <v>10804253.362304</v>
      </c>
      <c r="L424" s="6">
        <f t="shared" si="170"/>
        <v>83.126304000000005</v>
      </c>
      <c r="M424" s="6">
        <f t="shared" si="171"/>
        <v>5242880</v>
      </c>
      <c r="N424" s="13">
        <f t="shared" si="172"/>
        <v>1.2430571136787925</v>
      </c>
      <c r="O424" s="13"/>
      <c r="P424" s="7">
        <f t="shared" si="173"/>
        <v>0</v>
      </c>
      <c r="Q424" s="7">
        <f t="shared" si="174"/>
        <v>2.8870362558507463E-3</v>
      </c>
      <c r="R424" s="6">
        <f t="shared" si="175"/>
        <v>2.8870362558507463E-3</v>
      </c>
      <c r="S424" s="6">
        <f t="shared" si="176"/>
        <v>2.8870362558507463E-3</v>
      </c>
      <c r="T424" s="7">
        <f t="shared" si="177"/>
        <v>0</v>
      </c>
      <c r="U424" s="7">
        <f t="shared" si="178"/>
        <v>0.1610075715556325</v>
      </c>
      <c r="V424" s="7">
        <f t="shared" si="179"/>
        <v>0.36607572074054262</v>
      </c>
      <c r="W424" s="6">
        <f t="shared" si="180"/>
        <v>0.52708329229617512</v>
      </c>
      <c r="X424" s="6">
        <v>1.678E-3</v>
      </c>
      <c r="Y424" s="6">
        <v>0.50731533333277401</v>
      </c>
      <c r="Z424" s="6">
        <f t="shared" si="181"/>
        <v>72.05222025332219</v>
      </c>
      <c r="AA424" s="6">
        <f t="shared" si="183"/>
        <v>72.05222025332219</v>
      </c>
      <c r="AB424" s="6">
        <f t="shared" si="182"/>
        <v>3.8965821974149355</v>
      </c>
    </row>
    <row r="425" spans="5:28">
      <c r="E425" s="12">
        <f t="shared" si="166"/>
        <v>1.0292038048485332</v>
      </c>
      <c r="F425" s="12">
        <f t="shared" si="167"/>
        <v>10345974</v>
      </c>
      <c r="G425" s="6">
        <v>18000</v>
      </c>
      <c r="H425" s="6">
        <v>6897316</v>
      </c>
      <c r="I425" s="12">
        <f t="shared" si="168"/>
        <v>13794632</v>
      </c>
      <c r="J425" s="6">
        <v>1331014.4757079999</v>
      </c>
      <c r="K425" s="12">
        <f t="shared" si="169"/>
        <v>10648115.805663999</v>
      </c>
      <c r="L425" s="6">
        <f t="shared" si="170"/>
        <v>83.127791999999999</v>
      </c>
      <c r="M425" s="6">
        <f t="shared" si="171"/>
        <v>5242880</v>
      </c>
      <c r="N425" s="13">
        <f t="shared" si="172"/>
        <v>1.2954998097092718</v>
      </c>
      <c r="O425" s="13"/>
      <c r="P425" s="7">
        <f t="shared" si="173"/>
        <v>0</v>
      </c>
      <c r="Q425" s="7">
        <f t="shared" si="174"/>
        <v>2.8453142810132824E-3</v>
      </c>
      <c r="R425" s="6">
        <f t="shared" si="175"/>
        <v>2.8453142810132824E-3</v>
      </c>
      <c r="S425" s="6">
        <f t="shared" si="176"/>
        <v>2.8453142810132824E-3</v>
      </c>
      <c r="T425" s="7">
        <f t="shared" si="177"/>
        <v>0</v>
      </c>
      <c r="U425" s="7">
        <f t="shared" si="178"/>
        <v>0.15868077228684196</v>
      </c>
      <c r="V425" s="7">
        <f t="shared" si="179"/>
        <v>0.39552758146758271</v>
      </c>
      <c r="W425" s="6">
        <f t="shared" si="180"/>
        <v>0.55420835375442468</v>
      </c>
      <c r="X425" s="6">
        <v>1.8129999999999999E-3</v>
      </c>
      <c r="Y425" s="6">
        <v>0.53183657692279795</v>
      </c>
      <c r="Z425" s="6">
        <f t="shared" si="181"/>
        <v>56.939563210881552</v>
      </c>
      <c r="AA425" s="6">
        <f t="shared" si="183"/>
        <v>56.939563210881552</v>
      </c>
      <c r="AB425" s="6">
        <f t="shared" si="182"/>
        <v>4.2065133919651858</v>
      </c>
    </row>
    <row r="426" spans="5:28">
      <c r="E426" s="12">
        <f t="shared" si="166"/>
        <v>1.2516792032498769</v>
      </c>
      <c r="F426" s="12">
        <f t="shared" si="167"/>
        <v>8938923</v>
      </c>
      <c r="G426" s="6">
        <v>659033</v>
      </c>
      <c r="H426" s="6">
        <v>5959282</v>
      </c>
      <c r="I426" s="12">
        <f t="shared" si="168"/>
        <v>11918564</v>
      </c>
      <c r="J426" s="6">
        <v>1398583.002319</v>
      </c>
      <c r="K426" s="12">
        <f t="shared" si="169"/>
        <v>11188664.018552</v>
      </c>
      <c r="L426" s="6">
        <f t="shared" si="170"/>
        <v>84.692043999999996</v>
      </c>
      <c r="M426" s="6">
        <f t="shared" si="171"/>
        <v>5242880</v>
      </c>
      <c r="N426" s="13">
        <f t="shared" si="172"/>
        <v>1.0652356689089733</v>
      </c>
      <c r="O426" s="13"/>
      <c r="P426" s="7">
        <f t="shared" si="173"/>
        <v>0</v>
      </c>
      <c r="Q426" s="7">
        <f t="shared" si="174"/>
        <v>2.9897557557095212E-3</v>
      </c>
      <c r="R426" s="6">
        <f t="shared" si="175"/>
        <v>2.9897557557095212E-3</v>
      </c>
      <c r="S426" s="6">
        <f t="shared" si="176"/>
        <v>2.9897557557095212E-3</v>
      </c>
      <c r="T426" s="7">
        <f t="shared" si="177"/>
        <v>0</v>
      </c>
      <c r="U426" s="7">
        <f t="shared" si="178"/>
        <v>0.16673615123320115</v>
      </c>
      <c r="V426" s="7">
        <f t="shared" si="179"/>
        <v>0.41974355584314899</v>
      </c>
      <c r="W426" s="6">
        <f t="shared" si="180"/>
        <v>0.58647970707635011</v>
      </c>
      <c r="X426" s="6">
        <v>1.9239999999999999E-3</v>
      </c>
      <c r="Y426" s="6">
        <v>0.58976097142939599</v>
      </c>
      <c r="Z426" s="6">
        <f t="shared" si="181"/>
        <v>55.392710795713164</v>
      </c>
      <c r="AA426" s="6">
        <f t="shared" si="183"/>
        <v>55.392710795713164</v>
      </c>
      <c r="AB426" s="6">
        <f t="shared" si="182"/>
        <v>0.55637190523020175</v>
      </c>
    </row>
    <row r="427" spans="5:28">
      <c r="E427" s="12">
        <f t="shared" si="166"/>
        <v>1.1946766426496715</v>
      </c>
      <c r="F427" s="12">
        <f t="shared" si="167"/>
        <v>9263065.5</v>
      </c>
      <c r="G427" s="6">
        <v>643994</v>
      </c>
      <c r="H427" s="6">
        <v>6175377</v>
      </c>
      <c r="I427" s="12">
        <f t="shared" si="168"/>
        <v>12350754</v>
      </c>
      <c r="J427" s="6">
        <v>1383295.999023</v>
      </c>
      <c r="K427" s="12">
        <f t="shared" si="169"/>
        <v>11066367.992184</v>
      </c>
      <c r="L427" s="6">
        <f t="shared" si="170"/>
        <v>86.984403999999998</v>
      </c>
      <c r="M427" s="6">
        <f t="shared" si="171"/>
        <v>5242880</v>
      </c>
      <c r="N427" s="13">
        <f t="shared" si="172"/>
        <v>1.1160621089704537</v>
      </c>
      <c r="O427" s="13"/>
      <c r="P427" s="7">
        <f t="shared" si="173"/>
        <v>0</v>
      </c>
      <c r="Q427" s="7">
        <f t="shared" si="174"/>
        <v>2.9570766755147929E-3</v>
      </c>
      <c r="R427" s="6">
        <f t="shared" si="175"/>
        <v>2.9570766755147929E-3</v>
      </c>
      <c r="S427" s="6">
        <f t="shared" si="176"/>
        <v>2.9570766755147929E-3</v>
      </c>
      <c r="T427" s="7">
        <f t="shared" si="177"/>
        <v>0</v>
      </c>
      <c r="U427" s="7">
        <f t="shared" si="178"/>
        <v>0.16491366655461007</v>
      </c>
      <c r="V427" s="7">
        <f t="shared" si="179"/>
        <v>0.78930986748467424</v>
      </c>
      <c r="W427" s="6">
        <f t="shared" si="180"/>
        <v>0.95422353403928428</v>
      </c>
      <c r="X427" s="6">
        <v>3.6180000000000001E-3</v>
      </c>
      <c r="Y427" s="6">
        <v>0.96177572307775794</v>
      </c>
      <c r="Z427" s="6">
        <f t="shared" si="181"/>
        <v>18.267643020597216</v>
      </c>
      <c r="AA427" s="6">
        <f t="shared" si="183"/>
        <v>18.267643020597216</v>
      </c>
      <c r="AB427" s="6">
        <f t="shared" si="182"/>
        <v>0.7852339019648007</v>
      </c>
    </row>
    <row r="428" spans="5:28">
      <c r="E428" s="12">
        <f t="shared" si="166"/>
        <v>1.1187614724887265</v>
      </c>
      <c r="F428" s="12">
        <f t="shared" si="167"/>
        <v>9873825</v>
      </c>
      <c r="G428" s="6">
        <v>448695</v>
      </c>
      <c r="H428" s="6">
        <v>6582550</v>
      </c>
      <c r="I428" s="12">
        <f t="shared" si="168"/>
        <v>13165100</v>
      </c>
      <c r="J428" s="6">
        <v>1380806.874512</v>
      </c>
      <c r="K428" s="12">
        <f t="shared" si="169"/>
        <v>11046454.996096</v>
      </c>
      <c r="L428" s="6">
        <f t="shared" si="170"/>
        <v>87.964500000000001</v>
      </c>
      <c r="M428" s="6">
        <f t="shared" si="171"/>
        <v>5242880</v>
      </c>
      <c r="N428" s="13">
        <f t="shared" si="172"/>
        <v>1.1917941099341611</v>
      </c>
      <c r="O428" s="13"/>
      <c r="P428" s="7">
        <f t="shared" si="173"/>
        <v>0</v>
      </c>
      <c r="Q428" s="7">
        <f t="shared" si="174"/>
        <v>2.9517556653773178E-3</v>
      </c>
      <c r="R428" s="6">
        <f t="shared" si="175"/>
        <v>2.9517556653773178E-3</v>
      </c>
      <c r="S428" s="6">
        <f t="shared" si="176"/>
        <v>2.9517556653773178E-3</v>
      </c>
      <c r="T428" s="7">
        <f t="shared" si="177"/>
        <v>0</v>
      </c>
      <c r="U428" s="7">
        <f t="shared" si="178"/>
        <v>0.16461691831713243</v>
      </c>
      <c r="V428" s="7">
        <f t="shared" si="179"/>
        <v>0.58118338501359101</v>
      </c>
      <c r="W428" s="6">
        <f t="shared" si="180"/>
        <v>0.74580030333072345</v>
      </c>
      <c r="X428" s="6">
        <v>2.6640000000000001E-3</v>
      </c>
      <c r="Y428" s="6">
        <v>0.74227919999911207</v>
      </c>
      <c r="Z428" s="6">
        <f t="shared" si="181"/>
        <v>10.801639090740153</v>
      </c>
      <c r="AA428" s="6">
        <f t="shared" si="183"/>
        <v>10.801639090740153</v>
      </c>
      <c r="AB428" s="6">
        <f t="shared" si="182"/>
        <v>0.47436373424118405</v>
      </c>
    </row>
    <row r="429" spans="5:28">
      <c r="E429" s="12">
        <f t="shared" si="166"/>
        <v>1.200202496975229</v>
      </c>
      <c r="F429" s="12">
        <f t="shared" si="167"/>
        <v>9800659.5</v>
      </c>
      <c r="G429" s="6">
        <v>524288</v>
      </c>
      <c r="H429" s="6">
        <v>6533773</v>
      </c>
      <c r="I429" s="12">
        <f t="shared" si="168"/>
        <v>13067546</v>
      </c>
      <c r="J429" s="6">
        <v>1470347.000488</v>
      </c>
      <c r="K429" s="12">
        <f t="shared" si="169"/>
        <v>11762776.003904</v>
      </c>
      <c r="L429" s="6">
        <f t="shared" si="170"/>
        <v>88.891036</v>
      </c>
      <c r="M429" s="6">
        <f t="shared" si="171"/>
        <v>5242880</v>
      </c>
      <c r="N429" s="13">
        <f t="shared" si="172"/>
        <v>1.1109236455461664</v>
      </c>
      <c r="O429" s="13"/>
      <c r="P429" s="7">
        <f t="shared" si="173"/>
        <v>0</v>
      </c>
      <c r="Q429" s="7">
        <f t="shared" si="174"/>
        <v>3.1431659045692865E-3</v>
      </c>
      <c r="R429" s="6">
        <f t="shared" si="175"/>
        <v>3.1431659045692865E-3</v>
      </c>
      <c r="S429" s="6">
        <f t="shared" si="176"/>
        <v>3.1431659045692865E-3</v>
      </c>
      <c r="T429" s="7">
        <f t="shared" si="177"/>
        <v>0</v>
      </c>
      <c r="U429" s="7">
        <f t="shared" si="178"/>
        <v>0.17529170555637341</v>
      </c>
      <c r="V429" s="7">
        <f t="shared" si="179"/>
        <v>0.45159519781461455</v>
      </c>
      <c r="W429" s="6">
        <f t="shared" si="180"/>
        <v>0.62688690337098796</v>
      </c>
      <c r="X429" s="6">
        <v>2.0699999999999998E-3</v>
      </c>
      <c r="Y429" s="6">
        <v>0.62749092857201993</v>
      </c>
      <c r="Z429" s="6">
        <f t="shared" si="181"/>
        <v>51.843763505762652</v>
      </c>
      <c r="AA429" s="6">
        <f t="shared" si="183"/>
        <v>51.843763505762652</v>
      </c>
      <c r="AB429" s="6">
        <f t="shared" si="182"/>
        <v>9.6260387764737249E-2</v>
      </c>
    </row>
    <row r="430" spans="5:28">
      <c r="E430" s="12">
        <f t="shared" si="166"/>
        <v>1.0888462418566582</v>
      </c>
      <c r="F430" s="12">
        <f t="shared" si="167"/>
        <v>11009500.5</v>
      </c>
      <c r="G430" s="6">
        <v>141347</v>
      </c>
      <c r="H430" s="6">
        <v>7339667</v>
      </c>
      <c r="I430" s="12">
        <f t="shared" si="168"/>
        <v>14679334</v>
      </c>
      <c r="J430" s="6">
        <v>1498456.655518</v>
      </c>
      <c r="K430" s="12">
        <f t="shared" si="169"/>
        <v>11987653.244144</v>
      </c>
      <c r="L430" s="6">
        <f t="shared" si="170"/>
        <v>90.902944000000005</v>
      </c>
      <c r="M430" s="6">
        <f t="shared" si="171"/>
        <v>5242880</v>
      </c>
      <c r="N430" s="13">
        <f t="shared" si="172"/>
        <v>1.224537755725533</v>
      </c>
      <c r="O430" s="13"/>
      <c r="P430" s="7">
        <f t="shared" si="173"/>
        <v>0</v>
      </c>
      <c r="Q430" s="7">
        <f t="shared" si="174"/>
        <v>3.2032560120406361E-3</v>
      </c>
      <c r="R430" s="6">
        <f t="shared" si="175"/>
        <v>3.2032560120406361E-3</v>
      </c>
      <c r="S430" s="6">
        <f t="shared" si="176"/>
        <v>3.2032560120406361E-3</v>
      </c>
      <c r="T430" s="7">
        <f t="shared" si="177"/>
        <v>0</v>
      </c>
      <c r="U430" s="7">
        <f t="shared" si="178"/>
        <v>0.17864288005543699</v>
      </c>
      <c r="V430" s="7">
        <f t="shared" si="179"/>
        <v>0.42345230867544298</v>
      </c>
      <c r="W430" s="6">
        <f t="shared" si="180"/>
        <v>0.60209518873087997</v>
      </c>
      <c r="X430" s="6">
        <v>1.941E-3</v>
      </c>
      <c r="Y430" s="6">
        <v>0.58687521428543699</v>
      </c>
      <c r="Z430" s="6">
        <f t="shared" si="181"/>
        <v>65.03122164042432</v>
      </c>
      <c r="AA430" s="6">
        <f t="shared" si="183"/>
        <v>65.03122164042432</v>
      </c>
      <c r="AB430" s="6">
        <f t="shared" si="182"/>
        <v>2.593391929828627</v>
      </c>
    </row>
    <row r="431" spans="5:28">
      <c r="E431" s="12">
        <f t="shared" si="166"/>
        <v>1.0706273469765202</v>
      </c>
      <c r="F431" s="12">
        <f t="shared" si="167"/>
        <v>11143657.5</v>
      </c>
      <c r="G431" s="6">
        <v>94653</v>
      </c>
      <c r="H431" s="6">
        <v>7429105</v>
      </c>
      <c r="I431" s="12">
        <f t="shared" si="168"/>
        <v>14858210</v>
      </c>
      <c r="J431" s="6">
        <v>1491338.0581050001</v>
      </c>
      <c r="K431" s="12">
        <f t="shared" si="169"/>
        <v>11930704.46484</v>
      </c>
      <c r="L431" s="6">
        <f t="shared" si="170"/>
        <v>91.042320000000004</v>
      </c>
      <c r="M431" s="6">
        <f t="shared" si="171"/>
        <v>5242880</v>
      </c>
      <c r="N431" s="13">
        <f t="shared" si="172"/>
        <v>1.2453757482458316</v>
      </c>
      <c r="O431" s="13"/>
      <c r="P431" s="7">
        <f t="shared" si="173"/>
        <v>0</v>
      </c>
      <c r="Q431" s="7">
        <f t="shared" si="174"/>
        <v>3.1880385615548185E-3</v>
      </c>
      <c r="R431" s="6">
        <f t="shared" si="175"/>
        <v>3.1880385615548185E-3</v>
      </c>
      <c r="S431" s="6">
        <f t="shared" si="176"/>
        <v>3.1880385615548185E-3</v>
      </c>
      <c r="T431" s="7">
        <f t="shared" si="177"/>
        <v>0</v>
      </c>
      <c r="U431" s="7">
        <f t="shared" si="178"/>
        <v>0.17779421570526671</v>
      </c>
      <c r="V431" s="7">
        <f t="shared" si="179"/>
        <v>0.47384771480837817</v>
      </c>
      <c r="W431" s="6">
        <f t="shared" si="180"/>
        <v>0.65164193051364494</v>
      </c>
      <c r="X431" s="6">
        <v>2.1719999999999999E-3</v>
      </c>
      <c r="Y431" s="6">
        <v>0.62721929999999992</v>
      </c>
      <c r="Z431" s="6">
        <f t="shared" si="181"/>
        <v>46.778939298103985</v>
      </c>
      <c r="AA431" s="6">
        <f t="shared" si="183"/>
        <v>46.778939298103985</v>
      </c>
      <c r="AB431" s="6">
        <f t="shared" si="182"/>
        <v>3.8937944852215196</v>
      </c>
    </row>
    <row r="432" spans="5:28">
      <c r="E432" s="12">
        <f t="shared" si="166"/>
        <v>1.4744031487528269</v>
      </c>
      <c r="F432" s="12">
        <f t="shared" si="167"/>
        <v>8914099.5</v>
      </c>
      <c r="G432" s="6">
        <v>1048576</v>
      </c>
      <c r="H432" s="6">
        <v>5942733</v>
      </c>
      <c r="I432" s="12">
        <f t="shared" si="168"/>
        <v>11885466</v>
      </c>
      <c r="J432" s="6">
        <v>1642872.046387</v>
      </c>
      <c r="K432" s="12">
        <f t="shared" si="169"/>
        <v>13142976.371096</v>
      </c>
      <c r="L432" s="6">
        <f t="shared" si="170"/>
        <v>92.284316000000004</v>
      </c>
      <c r="M432" s="6">
        <f t="shared" si="171"/>
        <v>5242880</v>
      </c>
      <c r="N432" s="13">
        <f t="shared" si="172"/>
        <v>0.90432073104372968</v>
      </c>
      <c r="O432" s="13"/>
      <c r="P432" s="7">
        <f t="shared" si="173"/>
        <v>0</v>
      </c>
      <c r="Q432" s="7">
        <f t="shared" si="174"/>
        <v>3.5119732961401266E-3</v>
      </c>
      <c r="R432" s="6">
        <f t="shared" si="175"/>
        <v>3.5119732961401266E-3</v>
      </c>
      <c r="S432" s="6">
        <f t="shared" si="176"/>
        <v>3.5119732961401266E-3</v>
      </c>
      <c r="T432" s="7">
        <f t="shared" si="177"/>
        <v>0</v>
      </c>
      <c r="U432" s="7">
        <f t="shared" si="178"/>
        <v>0.1958597820286552</v>
      </c>
      <c r="V432" s="7">
        <f t="shared" si="179"/>
        <v>0.76465756924648509</v>
      </c>
      <c r="W432" s="6">
        <f t="shared" si="180"/>
        <v>0.96051735127514026</v>
      </c>
      <c r="X432" s="6">
        <v>3.5049999999999999E-3</v>
      </c>
      <c r="Y432" s="6">
        <v>0.98175050000000008</v>
      </c>
      <c r="Z432" s="6">
        <f t="shared" si="181"/>
        <v>0.19895281426895026</v>
      </c>
      <c r="AA432" s="6">
        <f t="shared" si="183"/>
        <v>0.19895281426895026</v>
      </c>
      <c r="AB432" s="6">
        <f t="shared" si="182"/>
        <v>2.1627846102303812</v>
      </c>
    </row>
    <row r="433" spans="5:28">
      <c r="E433" s="12">
        <f t="shared" si="166"/>
        <v>1.2588733061338526</v>
      </c>
      <c r="F433" s="12">
        <f t="shared" si="167"/>
        <v>9091203</v>
      </c>
      <c r="G433" s="6">
        <v>1039183</v>
      </c>
      <c r="H433" s="6">
        <v>6060802</v>
      </c>
      <c r="I433" s="12">
        <f t="shared" si="168"/>
        <v>12121604</v>
      </c>
      <c r="J433" s="6">
        <v>1430584.0971679999</v>
      </c>
      <c r="K433" s="12">
        <f t="shared" si="169"/>
        <v>11444672.777344</v>
      </c>
      <c r="L433" s="6">
        <f t="shared" si="170"/>
        <v>93.513283999999999</v>
      </c>
      <c r="M433" s="6">
        <f t="shared" si="171"/>
        <v>5242880</v>
      </c>
      <c r="N433" s="13">
        <f t="shared" si="172"/>
        <v>1.0591481500455007</v>
      </c>
      <c r="O433" s="13"/>
      <c r="P433" s="7">
        <f t="shared" si="173"/>
        <v>0</v>
      </c>
      <c r="Q433" s="7">
        <f t="shared" si="174"/>
        <v>3.0581646076369103E-3</v>
      </c>
      <c r="R433" s="6">
        <f t="shared" si="175"/>
        <v>3.0581646076369103E-3</v>
      </c>
      <c r="S433" s="6">
        <f t="shared" si="176"/>
        <v>3.0581646076369103E-3</v>
      </c>
      <c r="T433" s="7">
        <f t="shared" si="177"/>
        <v>0</v>
      </c>
      <c r="U433" s="7">
        <f t="shared" si="178"/>
        <v>0.17055125507868166</v>
      </c>
      <c r="V433" s="7">
        <f t="shared" si="179"/>
        <v>0.70509936199847068</v>
      </c>
      <c r="W433" s="6">
        <f t="shared" si="180"/>
        <v>0.8756506170771523</v>
      </c>
      <c r="X433" s="6">
        <v>3.2320000000000001E-3</v>
      </c>
      <c r="Y433" s="6">
        <v>0.91113018181788796</v>
      </c>
      <c r="Z433" s="6">
        <f t="shared" si="181"/>
        <v>5.3785703082639147</v>
      </c>
      <c r="AA433" s="6">
        <f t="shared" si="183"/>
        <v>5.3785703082639147</v>
      </c>
      <c r="AB433" s="6">
        <f t="shared" si="182"/>
        <v>3.8940170624077881</v>
      </c>
    </row>
    <row r="434" spans="5:28">
      <c r="E434" s="12">
        <f t="shared" si="166"/>
        <v>1.6354291376877064</v>
      </c>
      <c r="F434" s="12">
        <f t="shared" si="167"/>
        <v>8271363</v>
      </c>
      <c r="G434" s="6">
        <v>1447360</v>
      </c>
      <c r="H434" s="6">
        <v>5514242</v>
      </c>
      <c r="I434" s="12">
        <f t="shared" si="168"/>
        <v>11028484</v>
      </c>
      <c r="J434" s="6">
        <v>1690903.5073239999</v>
      </c>
      <c r="K434" s="12">
        <f t="shared" si="169"/>
        <v>13527228.058591999</v>
      </c>
      <c r="L434" s="6">
        <f t="shared" si="170"/>
        <v>95.118104000000002</v>
      </c>
      <c r="M434" s="6">
        <f t="shared" si="171"/>
        <v>5242880</v>
      </c>
      <c r="N434" s="13">
        <f t="shared" si="172"/>
        <v>0.81528040720767703</v>
      </c>
      <c r="O434" s="13"/>
      <c r="P434" s="7">
        <f t="shared" si="173"/>
        <v>0</v>
      </c>
      <c r="Q434" s="7">
        <f t="shared" si="174"/>
        <v>3.614650317492041E-3</v>
      </c>
      <c r="R434" s="6">
        <f t="shared" si="175"/>
        <v>3.614650317492041E-3</v>
      </c>
      <c r="S434" s="6">
        <f t="shared" si="176"/>
        <v>3.614650317492041E-3</v>
      </c>
      <c r="T434" s="7">
        <f t="shared" si="177"/>
        <v>0</v>
      </c>
      <c r="U434" s="7">
        <f t="shared" si="178"/>
        <v>0.20158599271580363</v>
      </c>
      <c r="V434" s="7">
        <f t="shared" si="179"/>
        <v>0.64772277406357037</v>
      </c>
      <c r="W434" s="6">
        <f t="shared" si="180"/>
        <v>0.84930876677937395</v>
      </c>
      <c r="X434" s="6">
        <v>2.9689999999999999E-3</v>
      </c>
      <c r="Y434" s="6">
        <v>0.88672154000000003</v>
      </c>
      <c r="Z434" s="6">
        <f t="shared" si="181"/>
        <v>21.746389945841738</v>
      </c>
      <c r="AA434" s="6">
        <f t="shared" si="183"/>
        <v>21.746389945841738</v>
      </c>
      <c r="AB434" s="6">
        <f t="shared" si="182"/>
        <v>4.2192245855024657</v>
      </c>
    </row>
    <row r="435" spans="5:28">
      <c r="E435" s="12">
        <f t="shared" si="166"/>
        <v>2.2122921454690174</v>
      </c>
      <c r="F435" s="12">
        <f t="shared" si="167"/>
        <v>6399754.5</v>
      </c>
      <c r="G435" s="6">
        <v>2216688</v>
      </c>
      <c r="H435" s="6">
        <v>4266503</v>
      </c>
      <c r="I435" s="12">
        <f t="shared" si="168"/>
        <v>8533006</v>
      </c>
      <c r="J435" s="6">
        <v>1769765.82666</v>
      </c>
      <c r="K435" s="12">
        <f t="shared" si="169"/>
        <v>14158126.61328</v>
      </c>
      <c r="L435" s="6">
        <f t="shared" si="170"/>
        <v>95.531796</v>
      </c>
      <c r="M435" s="6">
        <f t="shared" si="171"/>
        <v>5242880</v>
      </c>
      <c r="N435" s="13">
        <f t="shared" si="172"/>
        <v>0.60269315518030719</v>
      </c>
      <c r="O435" s="13"/>
      <c r="P435" s="7">
        <f t="shared" si="173"/>
        <v>0</v>
      </c>
      <c r="Q435" s="7">
        <f t="shared" si="174"/>
        <v>3.7832345722359222E-3</v>
      </c>
      <c r="R435" s="6">
        <f t="shared" si="175"/>
        <v>3.7832345722359222E-3</v>
      </c>
      <c r="S435" s="6">
        <f t="shared" si="176"/>
        <v>3.7832345722359222E-3</v>
      </c>
      <c r="T435" s="7">
        <f t="shared" si="177"/>
        <v>0</v>
      </c>
      <c r="U435" s="7">
        <f t="shared" si="178"/>
        <v>0.21098779409734877</v>
      </c>
      <c r="V435" s="7">
        <f t="shared" si="179"/>
        <v>0.85694006619121066</v>
      </c>
      <c r="W435" s="6">
        <f t="shared" si="180"/>
        <v>1.0679278602885593</v>
      </c>
      <c r="X435" s="6">
        <v>3.9280000000000001E-3</v>
      </c>
      <c r="Y435" s="6">
        <v>1.1135094400000001</v>
      </c>
      <c r="Z435" s="6">
        <f t="shared" si="181"/>
        <v>3.6854742302463821</v>
      </c>
      <c r="AA435" s="6">
        <f t="shared" si="183"/>
        <v>3.6854742302463821</v>
      </c>
      <c r="AB435" s="6">
        <f t="shared" si="182"/>
        <v>4.0935063569322523</v>
      </c>
    </row>
    <row r="436" spans="5:28">
      <c r="E436" s="12">
        <f t="shared" si="166"/>
        <v>1.0806132491603788</v>
      </c>
      <c r="F436" s="12">
        <f t="shared" si="167"/>
        <v>11499085.5</v>
      </c>
      <c r="G436" s="6">
        <v>221119</v>
      </c>
      <c r="H436" s="6">
        <v>7666057</v>
      </c>
      <c r="I436" s="12">
        <f t="shared" si="168"/>
        <v>15332114</v>
      </c>
      <c r="J436" s="6">
        <v>1553258.018066</v>
      </c>
      <c r="K436" s="12">
        <f t="shared" si="169"/>
        <v>12426064.144528</v>
      </c>
      <c r="L436" s="6">
        <f t="shared" si="170"/>
        <v>96.415064000000001</v>
      </c>
      <c r="M436" s="6">
        <f t="shared" si="171"/>
        <v>5242880</v>
      </c>
      <c r="N436" s="13">
        <f t="shared" si="172"/>
        <v>1.2338672826465105</v>
      </c>
      <c r="O436" s="13"/>
      <c r="P436" s="7">
        <f t="shared" si="173"/>
        <v>0</v>
      </c>
      <c r="Q436" s="7">
        <f t="shared" si="174"/>
        <v>3.3204050756478289E-3</v>
      </c>
      <c r="R436" s="6">
        <f t="shared" si="175"/>
        <v>3.3204050756478289E-3</v>
      </c>
      <c r="S436" s="6">
        <f t="shared" si="176"/>
        <v>3.3204050756478289E-3</v>
      </c>
      <c r="T436" s="7">
        <f t="shared" si="177"/>
        <v>0</v>
      </c>
      <c r="U436" s="7">
        <f t="shared" si="178"/>
        <v>0.18517618430583763</v>
      </c>
      <c r="V436" s="7">
        <f t="shared" si="179"/>
        <v>0.44417769215002673</v>
      </c>
      <c r="W436" s="6">
        <f t="shared" si="180"/>
        <v>0.62935387645586438</v>
      </c>
      <c r="X436" s="6">
        <v>2.036E-3</v>
      </c>
      <c r="Y436" s="6">
        <v>0.61783098666598801</v>
      </c>
      <c r="Z436" s="6">
        <f t="shared" si="181"/>
        <v>63.084728666396309</v>
      </c>
      <c r="AA436" s="6">
        <f t="shared" si="183"/>
        <v>63.084728666396309</v>
      </c>
      <c r="AB436" s="6">
        <f t="shared" si="182"/>
        <v>1.8650553369065439</v>
      </c>
    </row>
    <row r="437" spans="5:28">
      <c r="E437" s="12">
        <f t="shared" si="166"/>
        <v>1.0759338887044196</v>
      </c>
      <c r="F437" s="12">
        <f t="shared" si="167"/>
        <v>11720106</v>
      </c>
      <c r="G437" s="6">
        <v>140874</v>
      </c>
      <c r="H437" s="6">
        <v>7813404</v>
      </c>
      <c r="I437" s="12">
        <f t="shared" si="168"/>
        <v>15626808</v>
      </c>
      <c r="J437" s="6">
        <v>1576257.403076</v>
      </c>
      <c r="K437" s="12">
        <f t="shared" si="169"/>
        <v>12610059.224608</v>
      </c>
      <c r="L437" s="6">
        <f t="shared" si="170"/>
        <v>96.578327999999999</v>
      </c>
      <c r="M437" s="6">
        <f t="shared" si="171"/>
        <v>5242880</v>
      </c>
      <c r="N437" s="13">
        <f t="shared" si="172"/>
        <v>1.2392335136305261</v>
      </c>
      <c r="O437" s="13"/>
      <c r="P437" s="7">
        <f t="shared" si="173"/>
        <v>0</v>
      </c>
      <c r="Q437" s="7">
        <f t="shared" si="174"/>
        <v>3.3695709410969379E-3</v>
      </c>
      <c r="R437" s="6">
        <f t="shared" si="175"/>
        <v>3.3695709410969379E-3</v>
      </c>
      <c r="S437" s="6">
        <f t="shared" si="176"/>
        <v>3.3695709410969379E-3</v>
      </c>
      <c r="T437" s="7">
        <f t="shared" si="177"/>
        <v>0</v>
      </c>
      <c r="U437" s="7">
        <f t="shared" si="178"/>
        <v>0.18791812306166364</v>
      </c>
      <c r="V437" s="7">
        <f t="shared" si="179"/>
        <v>0.47079344777001852</v>
      </c>
      <c r="W437" s="6">
        <f t="shared" si="180"/>
        <v>0.65871157083168219</v>
      </c>
      <c r="X437" s="6">
        <v>2.1580000000000002E-3</v>
      </c>
      <c r="Y437" s="6">
        <v>0.64114180000000009</v>
      </c>
      <c r="Z437" s="6">
        <f t="shared" si="181"/>
        <v>56.143231746846048</v>
      </c>
      <c r="AA437" s="6">
        <f t="shared" si="183"/>
        <v>56.143231746846048</v>
      </c>
      <c r="AB437" s="6">
        <f t="shared" si="182"/>
        <v>2.7403876695735785</v>
      </c>
    </row>
    <row r="438" spans="5:28">
      <c r="E438" s="12">
        <f t="shared" si="166"/>
        <v>1.0678136179128874</v>
      </c>
      <c r="F438" s="12">
        <f t="shared" si="167"/>
        <v>11838292.5</v>
      </c>
      <c r="G438" s="6">
        <v>112985</v>
      </c>
      <c r="H438" s="6">
        <v>7892195</v>
      </c>
      <c r="I438" s="12">
        <f t="shared" si="168"/>
        <v>15784390</v>
      </c>
      <c r="J438" s="6">
        <v>1580136.2430420001</v>
      </c>
      <c r="K438" s="12">
        <f t="shared" si="169"/>
        <v>12641089.944336001</v>
      </c>
      <c r="L438" s="6">
        <f t="shared" si="170"/>
        <v>96.966040000000007</v>
      </c>
      <c r="M438" s="6">
        <f t="shared" si="171"/>
        <v>5242880</v>
      </c>
      <c r="N438" s="13">
        <f t="shared" si="172"/>
        <v>1.2486573602043227</v>
      </c>
      <c r="O438" s="13"/>
      <c r="P438" s="7">
        <f t="shared" si="173"/>
        <v>0</v>
      </c>
      <c r="Q438" s="7">
        <f t="shared" si="174"/>
        <v>3.3778627508033311E-3</v>
      </c>
      <c r="R438" s="6">
        <f t="shared" si="175"/>
        <v>3.3778627508033311E-3</v>
      </c>
      <c r="S438" s="6">
        <f t="shared" si="176"/>
        <v>3.3778627508033311E-3</v>
      </c>
      <c r="T438" s="7">
        <f t="shared" si="177"/>
        <v>0</v>
      </c>
      <c r="U438" s="7">
        <f t="shared" si="178"/>
        <v>0.18838055027986092</v>
      </c>
      <c r="V438" s="7">
        <f t="shared" si="179"/>
        <v>0.45683108416608836</v>
      </c>
      <c r="W438" s="6">
        <f t="shared" si="180"/>
        <v>0.64521163444594931</v>
      </c>
      <c r="X438" s="6">
        <v>2.0939999999999999E-3</v>
      </c>
      <c r="Y438" s="6">
        <v>0.62620372000069802</v>
      </c>
      <c r="Z438" s="6">
        <f t="shared" si="181"/>
        <v>61.31149717303397</v>
      </c>
      <c r="AA438" s="6">
        <f t="shared" si="183"/>
        <v>61.31149717303397</v>
      </c>
      <c r="AB438" s="6">
        <f t="shared" si="182"/>
        <v>3.0354202375594488</v>
      </c>
    </row>
    <row r="439" spans="5:28">
      <c r="E439" s="12">
        <f t="shared" si="166"/>
        <v>1.1329387694814015</v>
      </c>
      <c r="F439" s="12">
        <f t="shared" si="167"/>
        <v>11219014.5</v>
      </c>
      <c r="G439" s="6">
        <v>445315</v>
      </c>
      <c r="H439" s="6">
        <v>7479343</v>
      </c>
      <c r="I439" s="12">
        <f t="shared" si="168"/>
        <v>14958686</v>
      </c>
      <c r="J439" s="6">
        <v>1588807.060303</v>
      </c>
      <c r="K439" s="12">
        <f t="shared" si="169"/>
        <v>12710456.482424</v>
      </c>
      <c r="L439" s="6">
        <f t="shared" si="170"/>
        <v>98.658416000000003</v>
      </c>
      <c r="M439" s="6">
        <f t="shared" si="171"/>
        <v>5242880</v>
      </c>
      <c r="N439" s="13">
        <f t="shared" si="172"/>
        <v>1.1768803127318714</v>
      </c>
      <c r="O439" s="13"/>
      <c r="P439" s="7">
        <f t="shared" si="173"/>
        <v>0</v>
      </c>
      <c r="Q439" s="7">
        <f t="shared" si="174"/>
        <v>3.3963983870650299E-3</v>
      </c>
      <c r="R439" s="6">
        <f t="shared" si="175"/>
        <v>3.3963983870650299E-3</v>
      </c>
      <c r="S439" s="6">
        <f t="shared" si="176"/>
        <v>3.3963983870650299E-3</v>
      </c>
      <c r="T439" s="7">
        <f t="shared" si="177"/>
        <v>0</v>
      </c>
      <c r="U439" s="7">
        <f t="shared" si="178"/>
        <v>0.18941426704586506</v>
      </c>
      <c r="V439" s="7">
        <f t="shared" si="179"/>
        <v>0.55369498166835351</v>
      </c>
      <c r="W439" s="6">
        <f t="shared" si="180"/>
        <v>0.74310924871421857</v>
      </c>
      <c r="X439" s="6">
        <v>2.5379999999999999E-3</v>
      </c>
      <c r="Y439" s="6">
        <v>0.74036632499999988</v>
      </c>
      <c r="Z439" s="6">
        <f t="shared" si="181"/>
        <v>33.821843461979114</v>
      </c>
      <c r="AA439" s="6">
        <f t="shared" si="183"/>
        <v>33.821843461979114</v>
      </c>
      <c r="AB439" s="6">
        <f t="shared" si="182"/>
        <v>0.3704819656970072</v>
      </c>
    </row>
    <row r="440" spans="5:28">
      <c r="E440" s="12">
        <f t="shared" si="166"/>
        <v>1.0653863641038364</v>
      </c>
      <c r="F440" s="12">
        <f t="shared" si="167"/>
        <v>12129051</v>
      </c>
      <c r="G440" s="6">
        <v>121728</v>
      </c>
      <c r="H440" s="6">
        <v>8086034</v>
      </c>
      <c r="I440" s="12">
        <f t="shared" si="168"/>
        <v>16172068</v>
      </c>
      <c r="J440" s="6">
        <v>1615265.6931149999</v>
      </c>
      <c r="K440" s="12">
        <f t="shared" si="169"/>
        <v>12922125.544919999</v>
      </c>
      <c r="L440" s="6">
        <f t="shared" si="170"/>
        <v>99.466967999999994</v>
      </c>
      <c r="M440" s="6">
        <f t="shared" si="171"/>
        <v>5242880</v>
      </c>
      <c r="N440" s="13">
        <f t="shared" si="172"/>
        <v>1.251502157581005</v>
      </c>
      <c r="O440" s="13"/>
      <c r="P440" s="7">
        <f t="shared" si="173"/>
        <v>0</v>
      </c>
      <c r="Q440" s="7">
        <f t="shared" si="174"/>
        <v>3.4529590985899927E-3</v>
      </c>
      <c r="R440" s="6">
        <f t="shared" si="175"/>
        <v>3.4529590985899927E-3</v>
      </c>
      <c r="S440" s="6">
        <f t="shared" si="176"/>
        <v>3.4529590985899927E-3</v>
      </c>
      <c r="T440" s="7">
        <f t="shared" si="177"/>
        <v>0</v>
      </c>
      <c r="U440" s="7">
        <f t="shared" si="178"/>
        <v>0.19256861011642321</v>
      </c>
      <c r="V440" s="7">
        <f t="shared" si="179"/>
        <v>0.50875362381820344</v>
      </c>
      <c r="W440" s="6">
        <f t="shared" si="180"/>
        <v>0.70132223393462667</v>
      </c>
      <c r="X440" s="6">
        <v>2.3319999999999999E-3</v>
      </c>
      <c r="Y440" s="6">
        <v>0.67964082353037203</v>
      </c>
      <c r="Z440" s="6">
        <f t="shared" si="181"/>
        <v>48.068571980702956</v>
      </c>
      <c r="AA440" s="6">
        <f t="shared" si="183"/>
        <v>48.068571980702956</v>
      </c>
      <c r="AB440" s="6">
        <f t="shared" si="182"/>
        <v>3.1901277341804257</v>
      </c>
    </row>
    <row r="441" spans="5:28">
      <c r="E441" s="12">
        <f t="shared" si="166"/>
        <v>1.0753050891072142</v>
      </c>
      <c r="F441" s="12">
        <f t="shared" si="167"/>
        <v>12277704</v>
      </c>
      <c r="G441" s="6">
        <v>161070</v>
      </c>
      <c r="H441" s="6">
        <v>8185136</v>
      </c>
      <c r="I441" s="12">
        <f t="shared" si="168"/>
        <v>16370272</v>
      </c>
      <c r="J441" s="6">
        <v>1650284.6992190001</v>
      </c>
      <c r="K441" s="12">
        <f t="shared" si="169"/>
        <v>13202277.593752</v>
      </c>
      <c r="L441" s="6">
        <f t="shared" si="170"/>
        <v>101.443032</v>
      </c>
      <c r="M441" s="6">
        <f t="shared" si="171"/>
        <v>5242880</v>
      </c>
      <c r="N441" s="13">
        <f t="shared" si="172"/>
        <v>1.2399581726525171</v>
      </c>
      <c r="O441" s="13"/>
      <c r="P441" s="7">
        <f t="shared" si="173"/>
        <v>0</v>
      </c>
      <c r="Q441" s="7">
        <f t="shared" si="174"/>
        <v>3.5278193499194174E-3</v>
      </c>
      <c r="R441" s="6">
        <f t="shared" si="175"/>
        <v>3.5278193499194174E-3</v>
      </c>
      <c r="S441" s="6">
        <f t="shared" si="176"/>
        <v>3.5278193499194174E-3</v>
      </c>
      <c r="T441" s="7">
        <f t="shared" si="177"/>
        <v>0</v>
      </c>
      <c r="U441" s="7">
        <f t="shared" si="178"/>
        <v>0.19674350305313942</v>
      </c>
      <c r="V441" s="7">
        <f t="shared" si="179"/>
        <v>0.52947900729278718</v>
      </c>
      <c r="W441" s="6">
        <f t="shared" si="180"/>
        <v>0.72622251034592655</v>
      </c>
      <c r="X441" s="6">
        <v>2.4269999999999999E-3</v>
      </c>
      <c r="Y441" s="6">
        <v>0.71260765000080895</v>
      </c>
      <c r="Z441" s="6">
        <f t="shared" si="181"/>
        <v>45.357204364211682</v>
      </c>
      <c r="AA441" s="6">
        <f t="shared" si="183"/>
        <v>45.357204364211682</v>
      </c>
      <c r="AB441" s="6">
        <f t="shared" si="182"/>
        <v>1.9105689287930254</v>
      </c>
    </row>
    <row r="442" spans="5:28">
      <c r="E442" s="12">
        <f t="shared" si="166"/>
        <v>1.7050004405309478</v>
      </c>
      <c r="F442" s="12">
        <f t="shared" si="167"/>
        <v>7867815</v>
      </c>
      <c r="G442" s="6">
        <v>1971281</v>
      </c>
      <c r="H442" s="6">
        <v>5245210</v>
      </c>
      <c r="I442" s="12">
        <f t="shared" si="168"/>
        <v>10490420</v>
      </c>
      <c r="J442" s="6">
        <v>1676828.5051269999</v>
      </c>
      <c r="K442" s="12">
        <f t="shared" si="169"/>
        <v>13414628.041015999</v>
      </c>
      <c r="L442" s="6">
        <f t="shared" si="170"/>
        <v>102.36814</v>
      </c>
      <c r="M442" s="6">
        <f t="shared" si="171"/>
        <v>5242880</v>
      </c>
      <c r="N442" s="13">
        <f t="shared" si="172"/>
        <v>0.78201348318603658</v>
      </c>
      <c r="O442" s="13"/>
      <c r="P442" s="7">
        <f t="shared" si="173"/>
        <v>0</v>
      </c>
      <c r="Q442" s="7">
        <f t="shared" si="174"/>
        <v>3.584562136268381E-3</v>
      </c>
      <c r="R442" s="6">
        <f t="shared" si="175"/>
        <v>3.584562136268381E-3</v>
      </c>
      <c r="S442" s="6">
        <f t="shared" si="176"/>
        <v>3.584562136268381E-3</v>
      </c>
      <c r="T442" s="7">
        <f t="shared" si="177"/>
        <v>0</v>
      </c>
      <c r="U442" s="7">
        <f t="shared" si="178"/>
        <v>0.1999080002827229</v>
      </c>
      <c r="V442" s="7">
        <f t="shared" si="179"/>
        <v>0.71927988753371219</v>
      </c>
      <c r="W442" s="6">
        <f t="shared" si="180"/>
        <v>0.91918788781643512</v>
      </c>
      <c r="X442" s="6">
        <v>3.297E-3</v>
      </c>
      <c r="Y442" s="6">
        <v>0.97267494545394606</v>
      </c>
      <c r="Z442" s="6">
        <f t="shared" si="181"/>
        <v>8.7219331594898701</v>
      </c>
      <c r="AA442" s="6">
        <f t="shared" si="183"/>
        <v>8.7219331594898701</v>
      </c>
      <c r="AB442" s="6">
        <f t="shared" si="182"/>
        <v>5.4989652902541462</v>
      </c>
    </row>
    <row r="443" spans="5:28">
      <c r="E443" s="12">
        <f t="shared" si="166"/>
        <v>1.0679502704785029</v>
      </c>
      <c r="F443" s="12">
        <f t="shared" si="167"/>
        <v>12677092.5</v>
      </c>
      <c r="G443" s="6">
        <v>112985</v>
      </c>
      <c r="H443" s="6">
        <v>8451395</v>
      </c>
      <c r="I443" s="12">
        <f t="shared" si="168"/>
        <v>16902790</v>
      </c>
      <c r="J443" s="6">
        <v>1692313.045532</v>
      </c>
      <c r="K443" s="12">
        <f t="shared" si="169"/>
        <v>13538504.364256</v>
      </c>
      <c r="L443" s="6">
        <f t="shared" si="170"/>
        <v>103.67644</v>
      </c>
      <c r="M443" s="6">
        <f t="shared" si="171"/>
        <v>5242880</v>
      </c>
      <c r="N443" s="13">
        <f t="shared" si="172"/>
        <v>1.2484975847573161</v>
      </c>
      <c r="O443" s="13"/>
      <c r="P443" s="7">
        <f t="shared" si="173"/>
        <v>0</v>
      </c>
      <c r="Q443" s="7">
        <f t="shared" si="174"/>
        <v>3.6176634922290953E-3</v>
      </c>
      <c r="R443" s="6">
        <f t="shared" si="175"/>
        <v>3.6176634922290953E-3</v>
      </c>
      <c r="S443" s="6">
        <f t="shared" si="176"/>
        <v>3.6176634922290953E-3</v>
      </c>
      <c r="T443" s="7">
        <f t="shared" si="177"/>
        <v>0</v>
      </c>
      <c r="U443" s="7">
        <f t="shared" si="178"/>
        <v>0.20175403492383018</v>
      </c>
      <c r="V443" s="7">
        <f t="shared" si="179"/>
        <v>0.47864727729722922</v>
      </c>
      <c r="W443" s="6">
        <f t="shared" si="180"/>
        <v>0.68040131222105937</v>
      </c>
      <c r="X443" s="6">
        <v>2.1940000000000002E-3</v>
      </c>
      <c r="Y443" s="6">
        <v>0.66147728750000001</v>
      </c>
      <c r="Z443" s="6">
        <f t="shared" si="181"/>
        <v>64.888946774343438</v>
      </c>
      <c r="AA443" s="6">
        <f t="shared" si="183"/>
        <v>64.888946774343438</v>
      </c>
      <c r="AB443" s="6">
        <f t="shared" si="182"/>
        <v>2.8608729398073796</v>
      </c>
    </row>
    <row r="444" spans="5:28">
      <c r="E444" s="12">
        <f t="shared" si="166"/>
        <v>1.0734099621569111</v>
      </c>
      <c r="F444" s="12">
        <f t="shared" si="167"/>
        <v>12774750</v>
      </c>
      <c r="G444" s="6">
        <v>116158</v>
      </c>
      <c r="H444" s="6">
        <v>8516500</v>
      </c>
      <c r="I444" s="12">
        <f t="shared" si="168"/>
        <v>17033000</v>
      </c>
      <c r="J444" s="6">
        <v>1714067.9892579999</v>
      </c>
      <c r="K444" s="12">
        <f t="shared" si="169"/>
        <v>13712543.914063999</v>
      </c>
      <c r="L444" s="6">
        <f t="shared" si="170"/>
        <v>104.52115999999999</v>
      </c>
      <c r="M444" s="6">
        <f t="shared" si="171"/>
        <v>5242880</v>
      </c>
      <c r="N444" s="13">
        <f t="shared" si="172"/>
        <v>1.2421473438295021</v>
      </c>
      <c r="O444" s="13"/>
      <c r="P444" s="7">
        <f t="shared" si="173"/>
        <v>0</v>
      </c>
      <c r="Q444" s="7">
        <f t="shared" si="174"/>
        <v>3.6641691112106632E-3</v>
      </c>
      <c r="R444" s="6">
        <f t="shared" si="175"/>
        <v>3.6641691112106632E-3</v>
      </c>
      <c r="S444" s="6">
        <f t="shared" si="176"/>
        <v>3.6641691112106632E-3</v>
      </c>
      <c r="T444" s="7">
        <f t="shared" si="177"/>
        <v>0</v>
      </c>
      <c r="U444" s="7">
        <f t="shared" si="178"/>
        <v>0.20434761398288753</v>
      </c>
      <c r="V444" s="7">
        <f t="shared" si="179"/>
        <v>0.51835274879590543</v>
      </c>
      <c r="W444" s="6">
        <f t="shared" si="180"/>
        <v>0.7227003627787929</v>
      </c>
      <c r="X444" s="6">
        <v>2.3760000000000001E-3</v>
      </c>
      <c r="Y444" s="6">
        <v>0.70539247058781607</v>
      </c>
      <c r="Z444" s="6">
        <f t="shared" si="181"/>
        <v>54.215871683950468</v>
      </c>
      <c r="AA444" s="6">
        <f t="shared" si="183"/>
        <v>54.215871683950468</v>
      </c>
      <c r="AB444" s="6">
        <f t="shared" si="182"/>
        <v>2.4536542297586283</v>
      </c>
    </row>
    <row r="445" spans="5:28">
      <c r="E445" s="12">
        <f t="shared" si="166"/>
        <v>1.2097115771241376</v>
      </c>
      <c r="F445" s="12">
        <f t="shared" si="167"/>
        <v>11375064</v>
      </c>
      <c r="G445" s="6">
        <v>683446</v>
      </c>
      <c r="H445" s="6">
        <v>7583376</v>
      </c>
      <c r="I445" s="12">
        <f t="shared" si="168"/>
        <v>15166752</v>
      </c>
      <c r="J445" s="6">
        <v>1720068.326416</v>
      </c>
      <c r="K445" s="12">
        <f t="shared" si="169"/>
        <v>13760546.611328</v>
      </c>
      <c r="L445" s="6">
        <f t="shared" si="170"/>
        <v>104.669432</v>
      </c>
      <c r="M445" s="6">
        <f t="shared" si="171"/>
        <v>5242880</v>
      </c>
      <c r="N445" s="13">
        <f t="shared" si="172"/>
        <v>1.1021910995537327</v>
      </c>
      <c r="O445" s="13"/>
      <c r="P445" s="7">
        <f t="shared" si="173"/>
        <v>0</v>
      </c>
      <c r="Q445" s="7">
        <f t="shared" si="174"/>
        <v>3.6769960528541573E-3</v>
      </c>
      <c r="R445" s="6">
        <f t="shared" si="175"/>
        <v>3.6769960528541573E-3</v>
      </c>
      <c r="S445" s="6">
        <f t="shared" si="176"/>
        <v>3.6769960528541573E-3</v>
      </c>
      <c r="T445" s="7">
        <f t="shared" si="177"/>
        <v>0</v>
      </c>
      <c r="U445" s="7">
        <f t="shared" si="178"/>
        <v>0.20506296167563626</v>
      </c>
      <c r="V445" s="7">
        <f t="shared" si="179"/>
        <v>0.6579763848352066</v>
      </c>
      <c r="W445" s="6">
        <f t="shared" si="180"/>
        <v>0.8630393465108428</v>
      </c>
      <c r="X445" s="6">
        <v>3.016E-3</v>
      </c>
      <c r="Y445" s="6">
        <v>0.85657141818154403</v>
      </c>
      <c r="Z445" s="6">
        <f t="shared" si="181"/>
        <v>21.916314749806276</v>
      </c>
      <c r="AA445" s="6">
        <f t="shared" si="183"/>
        <v>21.916314749806276</v>
      </c>
      <c r="AB445" s="6">
        <f t="shared" si="182"/>
        <v>0.75509504426727636</v>
      </c>
    </row>
    <row r="446" spans="5:28">
      <c r="E446" s="12">
        <f t="shared" si="166"/>
        <v>1.2087536473636604</v>
      </c>
      <c r="F446" s="12">
        <f t="shared" si="167"/>
        <v>11400892.5</v>
      </c>
      <c r="G446" s="6">
        <v>685230</v>
      </c>
      <c r="H446" s="6">
        <v>7600595</v>
      </c>
      <c r="I446" s="12">
        <f t="shared" si="168"/>
        <v>15201190</v>
      </c>
      <c r="J446" s="6">
        <v>1722608.799072</v>
      </c>
      <c r="K446" s="12">
        <f t="shared" si="169"/>
        <v>13780870.392576</v>
      </c>
      <c r="L446" s="6">
        <f t="shared" si="170"/>
        <v>104.91173999999999</v>
      </c>
      <c r="M446" s="6">
        <f t="shared" si="171"/>
        <v>5242880</v>
      </c>
      <c r="N446" s="13">
        <f t="shared" si="172"/>
        <v>1.1030645791567093</v>
      </c>
      <c r="O446" s="13"/>
      <c r="P446" s="7">
        <f t="shared" si="173"/>
        <v>0</v>
      </c>
      <c r="Q446" s="7">
        <f t="shared" si="174"/>
        <v>3.6824268301000585E-3</v>
      </c>
      <c r="R446" s="6">
        <f t="shared" si="175"/>
        <v>3.6824268301000585E-3</v>
      </c>
      <c r="S446" s="6">
        <f t="shared" si="176"/>
        <v>3.6824268301000585E-3</v>
      </c>
      <c r="T446" s="7">
        <f t="shared" si="177"/>
        <v>0</v>
      </c>
      <c r="U446" s="7">
        <f t="shared" si="178"/>
        <v>0.20536583153196389</v>
      </c>
      <c r="V446" s="7">
        <f t="shared" si="179"/>
        <v>0.64532299281914496</v>
      </c>
      <c r="W446" s="6">
        <f t="shared" si="180"/>
        <v>0.85068882435110882</v>
      </c>
      <c r="X446" s="6">
        <v>2.9580000000000001E-3</v>
      </c>
      <c r="Y446" s="6">
        <v>0.84060444000000001</v>
      </c>
      <c r="Z446" s="6">
        <f t="shared" si="181"/>
        <v>24.490426981070261</v>
      </c>
      <c r="AA446" s="6">
        <f t="shared" si="183"/>
        <v>24.490426981070261</v>
      </c>
      <c r="AB446" s="6">
        <f t="shared" si="182"/>
        <v>1.1996587064313877</v>
      </c>
    </row>
    <row r="447" spans="5:28">
      <c r="E447" s="12">
        <f t="shared" si="166"/>
        <v>1.0005999638078822</v>
      </c>
      <c r="F447" s="12">
        <f t="shared" si="167"/>
        <v>13172923.5</v>
      </c>
      <c r="G447" s="6">
        <v>35696</v>
      </c>
      <c r="H447" s="6">
        <v>8781949</v>
      </c>
      <c r="I447" s="12">
        <f t="shared" si="168"/>
        <v>17563898</v>
      </c>
      <c r="J447" s="6">
        <v>1647603.3471679999</v>
      </c>
      <c r="K447" s="12">
        <f t="shared" si="169"/>
        <v>13180826.777344</v>
      </c>
      <c r="L447" s="6">
        <f t="shared" si="170"/>
        <v>106.097308</v>
      </c>
      <c r="M447" s="6">
        <f t="shared" si="171"/>
        <v>5242880</v>
      </c>
      <c r="N447" s="13">
        <f t="shared" si="172"/>
        <v>1.3325338612438096</v>
      </c>
      <c r="O447" s="13"/>
      <c r="P447" s="7">
        <f t="shared" si="173"/>
        <v>0</v>
      </c>
      <c r="Q447" s="7">
        <f t="shared" si="174"/>
        <v>3.5220874143001022E-3</v>
      </c>
      <c r="R447" s="6">
        <f t="shared" si="175"/>
        <v>3.5220874143001022E-3</v>
      </c>
      <c r="S447" s="6">
        <f t="shared" si="176"/>
        <v>3.5220874143001022E-3</v>
      </c>
      <c r="T447" s="7">
        <f t="shared" si="177"/>
        <v>0</v>
      </c>
      <c r="U447" s="7">
        <f t="shared" si="178"/>
        <v>0.19642383784889791</v>
      </c>
      <c r="V447" s="7">
        <f t="shared" si="179"/>
        <v>0.78930986748467424</v>
      </c>
      <c r="W447" s="6">
        <f t="shared" si="180"/>
        <v>0.98573370533357219</v>
      </c>
      <c r="X447" s="6">
        <v>3.6180000000000001E-3</v>
      </c>
      <c r="Y447" s="6">
        <v>0.9759694153851719</v>
      </c>
      <c r="Z447" s="6">
        <f t="shared" si="181"/>
        <v>2.6509835737948575</v>
      </c>
      <c r="AA447" s="6">
        <f t="shared" si="183"/>
        <v>2.6509835737948575</v>
      </c>
      <c r="AB447" s="6">
        <f t="shared" si="182"/>
        <v>1.0004708953452963</v>
      </c>
    </row>
    <row r="448" spans="5:28">
      <c r="E448" s="12">
        <f t="shared" si="166"/>
        <v>1.0228399989305919</v>
      </c>
      <c r="F448" s="12">
        <f t="shared" si="167"/>
        <v>13151199</v>
      </c>
      <c r="G448" s="6">
        <v>56814</v>
      </c>
      <c r="H448" s="6">
        <v>8767466</v>
      </c>
      <c r="I448" s="12">
        <f t="shared" si="168"/>
        <v>17534932</v>
      </c>
      <c r="J448" s="6">
        <v>1681446.546387</v>
      </c>
      <c r="K448" s="12">
        <f t="shared" si="169"/>
        <v>13451572.371096</v>
      </c>
      <c r="L448" s="6">
        <f t="shared" si="170"/>
        <v>106.345872</v>
      </c>
      <c r="M448" s="6">
        <f t="shared" si="171"/>
        <v>5242880</v>
      </c>
      <c r="N448" s="13">
        <f t="shared" si="172"/>
        <v>1.3035600237841414</v>
      </c>
      <c r="O448" s="13"/>
      <c r="P448" s="7">
        <f t="shared" si="173"/>
        <v>0</v>
      </c>
      <c r="Q448" s="7">
        <f t="shared" si="174"/>
        <v>3.5944341391558007E-3</v>
      </c>
      <c r="R448" s="6">
        <f t="shared" si="175"/>
        <v>3.5944341391558007E-3</v>
      </c>
      <c r="S448" s="6">
        <f t="shared" si="176"/>
        <v>3.5944341391558007E-3</v>
      </c>
      <c r="T448" s="7">
        <f t="shared" si="177"/>
        <v>0</v>
      </c>
      <c r="U448" s="7">
        <f t="shared" si="178"/>
        <v>0.20045855353887701</v>
      </c>
      <c r="V448" s="7">
        <f t="shared" si="179"/>
        <v>1.0711750827390134</v>
      </c>
      <c r="W448" s="6">
        <f t="shared" si="180"/>
        <v>1.2716336362778904</v>
      </c>
      <c r="X448" s="6">
        <v>4.9100000000000003E-3</v>
      </c>
      <c r="Y448" s="6">
        <v>1.2561621250000001</v>
      </c>
      <c r="Z448" s="6">
        <f t="shared" si="181"/>
        <v>26.793602053853348</v>
      </c>
      <c r="AA448" s="6">
        <f t="shared" si="183"/>
        <v>26.793602053853348</v>
      </c>
      <c r="AB448" s="6">
        <f t="shared" si="182"/>
        <v>1.2316492409680206</v>
      </c>
    </row>
    <row r="449" spans="5:28">
      <c r="E449" s="12">
        <f t="shared" si="166"/>
        <v>2.2643024299113863</v>
      </c>
      <c r="F449" s="12">
        <f t="shared" si="167"/>
        <v>7532115</v>
      </c>
      <c r="G449" s="6">
        <v>2394385</v>
      </c>
      <c r="H449" s="6">
        <v>5021410</v>
      </c>
      <c r="I449" s="12">
        <f t="shared" si="168"/>
        <v>10042820</v>
      </c>
      <c r="J449" s="6">
        <v>2131873.2871090001</v>
      </c>
      <c r="K449" s="12">
        <f t="shared" si="169"/>
        <v>17054986.296872001</v>
      </c>
      <c r="L449" s="6">
        <f t="shared" si="170"/>
        <v>108.14462</v>
      </c>
      <c r="M449" s="6">
        <f t="shared" si="171"/>
        <v>5242880</v>
      </c>
      <c r="N449" s="13">
        <f t="shared" si="172"/>
        <v>0.58884949100439443</v>
      </c>
      <c r="O449" s="13"/>
      <c r="P449" s="7">
        <f t="shared" si="173"/>
        <v>0</v>
      </c>
      <c r="Q449" s="7">
        <f t="shared" si="174"/>
        <v>4.5573129517583874E-3</v>
      </c>
      <c r="R449" s="6">
        <f t="shared" si="175"/>
        <v>4.5573129517583874E-3</v>
      </c>
      <c r="S449" s="6">
        <f t="shared" si="176"/>
        <v>4.5573129517583874E-3</v>
      </c>
      <c r="T449" s="7">
        <f t="shared" si="177"/>
        <v>0</v>
      </c>
      <c r="U449" s="7">
        <f t="shared" si="178"/>
        <v>0.25415749098912022</v>
      </c>
      <c r="V449" s="7">
        <f t="shared" si="179"/>
        <v>7.3649286391418221</v>
      </c>
      <c r="W449" s="6">
        <f t="shared" si="180"/>
        <v>7.6190861301309418</v>
      </c>
      <c r="X449" s="6">
        <v>3.3758999999999997E-2</v>
      </c>
      <c r="Y449" s="6">
        <v>7.5875462437499994</v>
      </c>
      <c r="Z449" s="6">
        <f t="shared" si="181"/>
        <v>86.500450393203622</v>
      </c>
      <c r="AA449" s="6">
        <f t="shared" si="183"/>
        <v>86.500450393203622</v>
      </c>
      <c r="AB449" s="6">
        <f t="shared" si="182"/>
        <v>0.41567965937502371</v>
      </c>
    </row>
    <row r="450" spans="5:28">
      <c r="E450" s="12">
        <f t="shared" si="166"/>
        <v>1.0687328259350564</v>
      </c>
      <c r="F450" s="12">
        <f t="shared" si="167"/>
        <v>13327258.5</v>
      </c>
      <c r="G450" s="6">
        <v>133123</v>
      </c>
      <c r="H450" s="6">
        <v>8884839</v>
      </c>
      <c r="I450" s="12">
        <f t="shared" si="168"/>
        <v>17769678</v>
      </c>
      <c r="J450" s="6">
        <v>1780409.829834</v>
      </c>
      <c r="K450" s="12">
        <f t="shared" si="169"/>
        <v>14243278.638672</v>
      </c>
      <c r="L450" s="6">
        <f t="shared" si="170"/>
        <v>109.280528</v>
      </c>
      <c r="M450" s="6">
        <f t="shared" si="171"/>
        <v>5242880</v>
      </c>
      <c r="N450" s="13">
        <f t="shared" si="172"/>
        <v>1.2475834006191142</v>
      </c>
      <c r="O450" s="13"/>
      <c r="P450" s="7">
        <f t="shared" si="173"/>
        <v>0</v>
      </c>
      <c r="Q450" s="7">
        <f t="shared" si="174"/>
        <v>3.805988294896995E-3</v>
      </c>
      <c r="R450" s="6">
        <f t="shared" si="175"/>
        <v>3.805988294896995E-3</v>
      </c>
      <c r="S450" s="6">
        <f t="shared" si="176"/>
        <v>3.805988294896995E-3</v>
      </c>
      <c r="T450" s="7">
        <f t="shared" si="177"/>
        <v>0</v>
      </c>
      <c r="U450" s="7">
        <f t="shared" si="178"/>
        <v>0.21225674997626623</v>
      </c>
      <c r="V450" s="7">
        <f t="shared" si="179"/>
        <v>0.52707922604836177</v>
      </c>
      <c r="W450" s="6">
        <f t="shared" si="180"/>
        <v>0.73933597602462797</v>
      </c>
      <c r="X450" s="6">
        <v>2.4160000000000002E-3</v>
      </c>
      <c r="Y450" s="6">
        <v>0.72314906666747203</v>
      </c>
      <c r="Z450" s="6">
        <f t="shared" si="181"/>
        <v>57.532628100041173</v>
      </c>
      <c r="AA450" s="6">
        <f t="shared" si="183"/>
        <v>57.532628100041173</v>
      </c>
      <c r="AB450" s="6">
        <f t="shared" si="182"/>
        <v>2.2383917926840415</v>
      </c>
    </row>
    <row r="451" spans="5:28">
      <c r="E451" s="12">
        <f t="shared" si="166"/>
        <v>1.0816981985749119</v>
      </c>
      <c r="F451" s="12">
        <f t="shared" si="167"/>
        <v>13415592</v>
      </c>
      <c r="G451" s="6">
        <v>153746</v>
      </c>
      <c r="H451" s="6">
        <v>8943728</v>
      </c>
      <c r="I451" s="12">
        <f t="shared" si="168"/>
        <v>17887456</v>
      </c>
      <c r="J451" s="6">
        <v>1813952.7124020001</v>
      </c>
      <c r="K451" s="12">
        <f t="shared" si="169"/>
        <v>14511621.699216001</v>
      </c>
      <c r="L451" s="6">
        <f t="shared" si="170"/>
        <v>110.39965599999999</v>
      </c>
      <c r="M451" s="6">
        <f t="shared" si="171"/>
        <v>5242880</v>
      </c>
      <c r="N451" s="13">
        <f t="shared" si="172"/>
        <v>1.2326297067795242</v>
      </c>
      <c r="O451" s="13"/>
      <c r="P451" s="7">
        <f t="shared" si="173"/>
        <v>0</v>
      </c>
      <c r="Q451" s="7">
        <f t="shared" si="174"/>
        <v>3.8776930318017645E-3</v>
      </c>
      <c r="R451" s="6">
        <f t="shared" si="175"/>
        <v>3.8776930318017645E-3</v>
      </c>
      <c r="S451" s="6">
        <f t="shared" si="176"/>
        <v>3.8776930318017645E-3</v>
      </c>
      <c r="T451" s="7">
        <f t="shared" si="177"/>
        <v>0</v>
      </c>
      <c r="U451" s="7">
        <f t="shared" si="178"/>
        <v>0.21625566254089923</v>
      </c>
      <c r="V451" s="7">
        <f t="shared" si="179"/>
        <v>0.54104158965229188</v>
      </c>
      <c r="W451" s="6">
        <f t="shared" si="180"/>
        <v>0.75729725219319111</v>
      </c>
      <c r="X451" s="6">
        <v>2.48E-3</v>
      </c>
      <c r="Y451" s="6">
        <v>0.72862400000000005</v>
      </c>
      <c r="Z451" s="6">
        <f t="shared" si="181"/>
        <v>56.358589992006635</v>
      </c>
      <c r="AA451" s="6">
        <f t="shared" si="183"/>
        <v>56.358589992006635</v>
      </c>
      <c r="AB451" s="6">
        <f t="shared" si="182"/>
        <v>3.935260462624214</v>
      </c>
    </row>
    <row r="452" spans="5:28">
      <c r="E452" s="12">
        <f t="shared" si="166"/>
        <v>1.0188024867618366</v>
      </c>
      <c r="F452" s="12">
        <f t="shared" si="167"/>
        <v>13960603.5</v>
      </c>
      <c r="G452" s="6">
        <v>16783</v>
      </c>
      <c r="H452" s="6">
        <v>9307069</v>
      </c>
      <c r="I452" s="12">
        <f t="shared" si="168"/>
        <v>18614138</v>
      </c>
      <c r="J452" s="6">
        <v>1777887.1953120001</v>
      </c>
      <c r="K452" s="12">
        <f t="shared" si="169"/>
        <v>14223097.562496001</v>
      </c>
      <c r="L452" s="6">
        <f t="shared" si="170"/>
        <v>112.020488</v>
      </c>
      <c r="M452" s="6">
        <f t="shared" si="171"/>
        <v>5242880</v>
      </c>
      <c r="N452" s="13">
        <f t="shared" si="172"/>
        <v>1.3087260294889953</v>
      </c>
      <c r="O452" s="13"/>
      <c r="P452" s="7">
        <f t="shared" si="173"/>
        <v>0</v>
      </c>
      <c r="Q452" s="7">
        <f t="shared" si="174"/>
        <v>3.8005956502922805E-3</v>
      </c>
      <c r="R452" s="6">
        <f t="shared" si="175"/>
        <v>3.8005956502922805E-3</v>
      </c>
      <c r="S452" s="6">
        <f t="shared" si="176"/>
        <v>3.8005956502922805E-3</v>
      </c>
      <c r="T452" s="7">
        <f t="shared" si="177"/>
        <v>0</v>
      </c>
      <c r="U452" s="7">
        <f t="shared" si="178"/>
        <v>0.21195600674510381</v>
      </c>
      <c r="V452" s="7">
        <f t="shared" si="179"/>
        <v>1.4442319852815211</v>
      </c>
      <c r="W452" s="6">
        <f t="shared" si="180"/>
        <v>1.6561879920266249</v>
      </c>
      <c r="X452" s="6">
        <v>6.62E-3</v>
      </c>
      <c r="Y452" s="6">
        <v>1.62081672727032</v>
      </c>
      <c r="Z452" s="6">
        <f t="shared" si="181"/>
        <v>42.589189572624164</v>
      </c>
      <c r="AA452" s="6">
        <f t="shared" si="183"/>
        <v>42.589189572624164</v>
      </c>
      <c r="AB452" s="6">
        <f t="shared" si="182"/>
        <v>2.1823111867727967</v>
      </c>
    </row>
    <row r="453" spans="5:28">
      <c r="E453" s="12">
        <f t="shared" si="166"/>
        <v>1.026471117081647</v>
      </c>
      <c r="F453" s="12">
        <f t="shared" si="167"/>
        <v>13985121</v>
      </c>
      <c r="G453" s="6">
        <v>19242</v>
      </c>
      <c r="H453" s="6">
        <v>9323414</v>
      </c>
      <c r="I453" s="12">
        <f t="shared" si="168"/>
        <v>18646828</v>
      </c>
      <c r="J453" s="6">
        <v>1794415.346924</v>
      </c>
      <c r="K453" s="12">
        <f t="shared" si="169"/>
        <v>14355322.775392</v>
      </c>
      <c r="L453" s="6">
        <f t="shared" si="170"/>
        <v>112.26580800000001</v>
      </c>
      <c r="M453" s="6">
        <f t="shared" si="171"/>
        <v>5242880</v>
      </c>
      <c r="N453" s="13">
        <f t="shared" si="172"/>
        <v>1.2989487099492134</v>
      </c>
      <c r="O453" s="13"/>
      <c r="P453" s="7">
        <f t="shared" si="173"/>
        <v>0</v>
      </c>
      <c r="Q453" s="7">
        <f t="shared" si="174"/>
        <v>3.8359279375653854E-3</v>
      </c>
      <c r="R453" s="6">
        <f t="shared" si="175"/>
        <v>3.8359279375653854E-3</v>
      </c>
      <c r="S453" s="6">
        <f t="shared" si="176"/>
        <v>3.8359279375653854E-3</v>
      </c>
      <c r="T453" s="7">
        <f t="shared" si="177"/>
        <v>0</v>
      </c>
      <c r="U453" s="7">
        <f t="shared" si="178"/>
        <v>0.21392645853968031</v>
      </c>
      <c r="V453" s="7">
        <f t="shared" si="179"/>
        <v>0.59710920599932371</v>
      </c>
      <c r="W453" s="6">
        <f t="shared" si="180"/>
        <v>0.811035664539004</v>
      </c>
      <c r="X453" s="6">
        <v>2.7369999999999998E-3</v>
      </c>
      <c r="Y453" s="6">
        <v>0.78354835999999983</v>
      </c>
      <c r="Z453" s="6">
        <f t="shared" si="181"/>
        <v>40.150819786824464</v>
      </c>
      <c r="AA453" s="6">
        <f t="shared" si="183"/>
        <v>40.150819786824464</v>
      </c>
      <c r="AB453" s="6">
        <f t="shared" si="182"/>
        <v>3.5080546322634341</v>
      </c>
    </row>
    <row r="454" spans="5:28">
      <c r="E454" s="12">
        <f t="shared" ref="E454:E517" si="184">K454/F454</f>
        <v>1.0706945707069992</v>
      </c>
      <c r="F454" s="12">
        <f t="shared" ref="F454:F517" si="185">H454*1.5</f>
        <v>14630355</v>
      </c>
      <c r="G454" s="6">
        <v>97578</v>
      </c>
      <c r="H454" s="6">
        <v>9753570</v>
      </c>
      <c r="I454" s="12">
        <f t="shared" ref="I454:I517" si="186">2*H454</f>
        <v>19507140</v>
      </c>
      <c r="J454" s="6">
        <v>1958080.2082519999</v>
      </c>
      <c r="K454" s="12">
        <f t="shared" ref="K454:K517" si="187">J454*8</f>
        <v>15664641.666015999</v>
      </c>
      <c r="L454" s="6">
        <f t="shared" ref="L454:L517" si="188">((H454+2*G454)*8+(G454+H454)*4)/1000000</f>
        <v>118.9944</v>
      </c>
      <c r="M454" s="6">
        <f t="shared" ref="M454:M517" si="189">40*2^20/8</f>
        <v>5242880</v>
      </c>
      <c r="N454" s="13">
        <f t="shared" ref="N454:N517" si="190">I454/K454</f>
        <v>1.2452975571295826</v>
      </c>
      <c r="O454" s="13"/>
      <c r="P454" s="7">
        <f t="shared" ref="P454:P517" si="191">$B$32*I454</f>
        <v>0</v>
      </c>
      <c r="Q454" s="7">
        <f t="shared" ref="Q454:Q517" si="192">$C$32*K454</f>
        <v>4.1857948817163202E-3</v>
      </c>
      <c r="R454" s="6">
        <f t="shared" ref="R454:R517" si="193">P454+Q454</f>
        <v>4.1857948817163202E-3</v>
      </c>
      <c r="S454" s="6">
        <f t="shared" ref="S454:S517" si="194">MAX(P454,Q454)</f>
        <v>4.1857948817163202E-3</v>
      </c>
      <c r="T454" s="7">
        <f t="shared" ref="T454:T517" si="195">$D$32*I454</f>
        <v>0</v>
      </c>
      <c r="U454" s="7">
        <f t="shared" ref="U454:U517" si="196">$E$32*K454</f>
        <v>0.23343824226985468</v>
      </c>
      <c r="V454" s="7">
        <f t="shared" ref="V454:V517" si="197">X454*$F$32</f>
        <v>0.54867725724819116</v>
      </c>
      <c r="W454" s="6">
        <f t="shared" ref="W454:W517" si="198">SUM(T454:V454)</f>
        <v>0.78211549951804582</v>
      </c>
      <c r="X454" s="6">
        <v>2.5149999999999999E-3</v>
      </c>
      <c r="Y454" s="6">
        <v>0.74522244444416497</v>
      </c>
      <c r="Z454" s="6">
        <f t="shared" ref="Z454:Z517" si="199">ABS(S454-X454)/ABS(X454)*100</f>
        <v>66.433196092100218</v>
      </c>
      <c r="AA454" s="6">
        <f t="shared" si="183"/>
        <v>66.433196092100218</v>
      </c>
      <c r="AB454" s="6">
        <f t="shared" ref="AB454:AB517" si="200">ABS(W454-Y454)/ABS(Y454)*100</f>
        <v>4.9506097607403756</v>
      </c>
    </row>
    <row r="455" spans="5:28">
      <c r="E455" s="12">
        <f t="shared" si="184"/>
        <v>1.255228285072721</v>
      </c>
      <c r="F455" s="12">
        <f t="shared" si="185"/>
        <v>13382683.5</v>
      </c>
      <c r="G455" s="6">
        <v>806529</v>
      </c>
      <c r="H455" s="6">
        <v>8921789</v>
      </c>
      <c r="I455" s="12">
        <f t="shared" si="186"/>
        <v>17843578</v>
      </c>
      <c r="J455" s="6">
        <v>2099790.3574219998</v>
      </c>
      <c r="K455" s="12">
        <f t="shared" si="187"/>
        <v>16798322.859375998</v>
      </c>
      <c r="L455" s="6">
        <f t="shared" si="188"/>
        <v>123.192048</v>
      </c>
      <c r="M455" s="6">
        <f t="shared" si="189"/>
        <v>5242880</v>
      </c>
      <c r="N455" s="13">
        <f t="shared" si="190"/>
        <v>1.0622237796817073</v>
      </c>
      <c r="O455" s="13"/>
      <c r="P455" s="7">
        <f t="shared" si="191"/>
        <v>0</v>
      </c>
      <c r="Q455" s="7">
        <f t="shared" si="192"/>
        <v>4.4887291612127518E-3</v>
      </c>
      <c r="R455" s="6">
        <f t="shared" si="193"/>
        <v>4.4887291612127518E-3</v>
      </c>
      <c r="S455" s="6">
        <f t="shared" si="194"/>
        <v>4.4887291612127518E-3</v>
      </c>
      <c r="T455" s="7">
        <f t="shared" si="195"/>
        <v>0</v>
      </c>
      <c r="U455" s="7">
        <f t="shared" si="196"/>
        <v>0.25033263096477698</v>
      </c>
      <c r="V455" s="7">
        <f t="shared" si="197"/>
        <v>0.62830636217685509</v>
      </c>
      <c r="W455" s="6">
        <f t="shared" si="198"/>
        <v>0.87863899314163207</v>
      </c>
      <c r="X455" s="6">
        <v>2.8800000000000002E-3</v>
      </c>
      <c r="Y455" s="6">
        <v>0.8920224000000001</v>
      </c>
      <c r="Z455" s="6">
        <f t="shared" si="199"/>
        <v>55.858651430998322</v>
      </c>
      <c r="AA455" s="6">
        <f t="shared" ref="AA455:AA518" si="201">ABS(R455-X455)/ABS(X455)*100</f>
        <v>55.858651430998322</v>
      </c>
      <c r="AB455" s="6">
        <f t="shared" si="200"/>
        <v>1.5003442579881434</v>
      </c>
    </row>
    <row r="456" spans="5:28">
      <c r="E456" s="12">
        <f t="shared" si="184"/>
        <v>1.4588252959291856</v>
      </c>
      <c r="F456" s="12">
        <f t="shared" si="185"/>
        <v>11491239</v>
      </c>
      <c r="G456" s="6">
        <v>1585478</v>
      </c>
      <c r="H456" s="6">
        <v>7660826</v>
      </c>
      <c r="I456" s="12">
        <f t="shared" si="186"/>
        <v>15321652</v>
      </c>
      <c r="J456" s="6">
        <v>2095463.766846</v>
      </c>
      <c r="K456" s="12">
        <f t="shared" si="187"/>
        <v>16763710.134768</v>
      </c>
      <c r="L456" s="6">
        <f t="shared" si="188"/>
        <v>123.639472</v>
      </c>
      <c r="M456" s="6">
        <f t="shared" si="189"/>
        <v>5242880</v>
      </c>
      <c r="N456" s="13">
        <f t="shared" si="190"/>
        <v>0.91397738787088867</v>
      </c>
      <c r="O456" s="13"/>
      <c r="P456" s="7">
        <f t="shared" si="191"/>
        <v>0</v>
      </c>
      <c r="Q456" s="7">
        <f t="shared" si="192"/>
        <v>4.4794801934677228E-3</v>
      </c>
      <c r="R456" s="6">
        <f t="shared" si="193"/>
        <v>4.4794801934677228E-3</v>
      </c>
      <c r="S456" s="6">
        <f t="shared" si="194"/>
        <v>4.4794801934677228E-3</v>
      </c>
      <c r="T456" s="7">
        <f t="shared" si="195"/>
        <v>0</v>
      </c>
      <c r="U456" s="7">
        <f t="shared" si="196"/>
        <v>0.24981682385185777</v>
      </c>
      <c r="V456" s="7">
        <f t="shared" si="197"/>
        <v>0.80741730778352105</v>
      </c>
      <c r="W456" s="6">
        <f t="shared" si="198"/>
        <v>1.0572341316353788</v>
      </c>
      <c r="X456" s="6">
        <v>3.7009999999999999E-3</v>
      </c>
      <c r="Y456" s="6">
        <v>1.0887487923079771</v>
      </c>
      <c r="Z456" s="6">
        <f t="shared" si="199"/>
        <v>21.034320277431046</v>
      </c>
      <c r="AA456" s="6">
        <f t="shared" si="201"/>
        <v>21.034320277431046</v>
      </c>
      <c r="AB456" s="6">
        <f t="shared" si="200"/>
        <v>2.894575947661175</v>
      </c>
    </row>
    <row r="457" spans="5:28">
      <c r="E457" s="12">
        <f t="shared" si="184"/>
        <v>1.0704617090545441</v>
      </c>
      <c r="F457" s="12">
        <f t="shared" si="185"/>
        <v>15251436</v>
      </c>
      <c r="G457" s="6">
        <v>108384</v>
      </c>
      <c r="H457" s="6">
        <v>10167624</v>
      </c>
      <c r="I457" s="12">
        <f t="shared" si="186"/>
        <v>20335248</v>
      </c>
      <c r="J457" s="6">
        <v>2040759.780762</v>
      </c>
      <c r="K457" s="12">
        <f t="shared" si="187"/>
        <v>16326078.246096</v>
      </c>
      <c r="L457" s="6">
        <f t="shared" si="188"/>
        <v>124.179168</v>
      </c>
      <c r="M457" s="6">
        <f t="shared" si="189"/>
        <v>5242880</v>
      </c>
      <c r="N457" s="13">
        <f t="shared" si="190"/>
        <v>1.24556845149647</v>
      </c>
      <c r="O457" s="13"/>
      <c r="P457" s="7">
        <f t="shared" si="191"/>
        <v>0</v>
      </c>
      <c r="Q457" s="7">
        <f t="shared" si="192"/>
        <v>4.3625392918668123E-3</v>
      </c>
      <c r="R457" s="6">
        <f t="shared" si="193"/>
        <v>4.3625392918668123E-3</v>
      </c>
      <c r="S457" s="6">
        <f t="shared" si="194"/>
        <v>4.3625392918668123E-3</v>
      </c>
      <c r="T457" s="7">
        <f t="shared" si="195"/>
        <v>0</v>
      </c>
      <c r="U457" s="7">
        <f t="shared" si="196"/>
        <v>0.24329512862058661</v>
      </c>
      <c r="V457" s="7">
        <f t="shared" si="197"/>
        <v>0.56460307823392397</v>
      </c>
      <c r="W457" s="6">
        <f t="shared" si="198"/>
        <v>0.80789820685451064</v>
      </c>
      <c r="X457" s="6">
        <v>2.588E-3</v>
      </c>
      <c r="Y457" s="6">
        <v>0.7782116</v>
      </c>
      <c r="Z457" s="6">
        <f t="shared" si="199"/>
        <v>68.567978820201404</v>
      </c>
      <c r="AA457" s="6">
        <f t="shared" si="201"/>
        <v>68.567978820201404</v>
      </c>
      <c r="AB457" s="6">
        <f t="shared" si="200"/>
        <v>3.814721709945037</v>
      </c>
    </row>
    <row r="458" spans="5:28">
      <c r="E458" s="12">
        <f t="shared" si="184"/>
        <v>1.0233129693900582</v>
      </c>
      <c r="F458" s="12">
        <f t="shared" si="185"/>
        <v>15447742.5</v>
      </c>
      <c r="G458" s="6">
        <v>66463</v>
      </c>
      <c r="H458" s="6">
        <v>10298495</v>
      </c>
      <c r="I458" s="12">
        <f t="shared" si="186"/>
        <v>20596990</v>
      </c>
      <c r="J458" s="6">
        <v>1975984.406006</v>
      </c>
      <c r="K458" s="12">
        <f t="shared" si="187"/>
        <v>15807875.248048</v>
      </c>
      <c r="L458" s="6">
        <f t="shared" si="188"/>
        <v>124.91119999999999</v>
      </c>
      <c r="M458" s="6">
        <f t="shared" si="189"/>
        <v>5242880</v>
      </c>
      <c r="N458" s="13">
        <f t="shared" si="190"/>
        <v>1.3029575244493008</v>
      </c>
      <c r="O458" s="13"/>
      <c r="P458" s="7">
        <f t="shared" si="191"/>
        <v>0</v>
      </c>
      <c r="Q458" s="7">
        <f t="shared" si="192"/>
        <v>4.2240687476203286E-3</v>
      </c>
      <c r="R458" s="6">
        <f t="shared" si="193"/>
        <v>4.2240687476203286E-3</v>
      </c>
      <c r="S458" s="6">
        <f t="shared" si="194"/>
        <v>4.2240687476203286E-3</v>
      </c>
      <c r="T458" s="7">
        <f t="shared" si="195"/>
        <v>0</v>
      </c>
      <c r="U458" s="7">
        <f t="shared" si="196"/>
        <v>0.2355727434181385</v>
      </c>
      <c r="V458" s="7">
        <f t="shared" si="197"/>
        <v>0.91453481605742248</v>
      </c>
      <c r="W458" s="6">
        <f t="shared" si="198"/>
        <v>1.150107559475561</v>
      </c>
      <c r="X458" s="6">
        <v>4.1920000000000004E-3</v>
      </c>
      <c r="Y458" s="6">
        <v>1.1241826133319361</v>
      </c>
      <c r="Z458" s="6">
        <f t="shared" si="199"/>
        <v>0.76499875048492771</v>
      </c>
      <c r="AA458" s="6">
        <f t="shared" si="201"/>
        <v>0.76499875048492771</v>
      </c>
      <c r="AB458" s="6">
        <f t="shared" si="200"/>
        <v>2.3061152019409512</v>
      </c>
    </row>
    <row r="459" spans="5:28">
      <c r="E459" s="12">
        <f t="shared" si="184"/>
        <v>1.0860065223790354</v>
      </c>
      <c r="F459" s="12">
        <f t="shared" si="185"/>
        <v>15169644</v>
      </c>
      <c r="G459" s="6">
        <v>179860</v>
      </c>
      <c r="H459" s="6">
        <v>10113096</v>
      </c>
      <c r="I459" s="12">
        <f t="shared" si="186"/>
        <v>20226192</v>
      </c>
      <c r="J459" s="6">
        <v>2059291.5407710001</v>
      </c>
      <c r="K459" s="12">
        <f t="shared" si="187"/>
        <v>16474332.326168001</v>
      </c>
      <c r="L459" s="6">
        <f t="shared" si="188"/>
        <v>124.954352</v>
      </c>
      <c r="M459" s="6">
        <f t="shared" si="189"/>
        <v>5242880</v>
      </c>
      <c r="N459" s="13">
        <f t="shared" si="190"/>
        <v>1.2277397104508148</v>
      </c>
      <c r="O459" s="13"/>
      <c r="P459" s="7">
        <f t="shared" si="191"/>
        <v>0</v>
      </c>
      <c r="Q459" s="7">
        <f t="shared" si="192"/>
        <v>4.4021546997893074E-3</v>
      </c>
      <c r="R459" s="6">
        <f t="shared" si="193"/>
        <v>4.4021546997893074E-3</v>
      </c>
      <c r="S459" s="6">
        <f t="shared" si="194"/>
        <v>4.4021546997893074E-3</v>
      </c>
      <c r="T459" s="7">
        <f t="shared" si="195"/>
        <v>0</v>
      </c>
      <c r="U459" s="7">
        <f t="shared" si="196"/>
        <v>0.24550444643322597</v>
      </c>
      <c r="V459" s="7">
        <f t="shared" si="197"/>
        <v>0.57267506969244608</v>
      </c>
      <c r="W459" s="6">
        <f t="shared" si="198"/>
        <v>0.81817951612567208</v>
      </c>
      <c r="X459" s="6">
        <v>2.6250000000000002E-3</v>
      </c>
      <c r="Y459" s="6">
        <v>0.79047499999912507</v>
      </c>
      <c r="Z459" s="6">
        <f t="shared" si="199"/>
        <v>67.701131420545039</v>
      </c>
      <c r="AA459" s="6">
        <f t="shared" si="201"/>
        <v>67.701131420545039</v>
      </c>
      <c r="AB459" s="6">
        <f t="shared" si="200"/>
        <v>3.5047934629909445</v>
      </c>
    </row>
    <row r="460" spans="5:28">
      <c r="E460" s="12">
        <f t="shared" si="184"/>
        <v>1.3510394694738992</v>
      </c>
      <c r="F460" s="12">
        <f t="shared" si="185"/>
        <v>12870469.5</v>
      </c>
      <c r="G460" s="6">
        <v>1228045</v>
      </c>
      <c r="H460" s="6">
        <v>8580313</v>
      </c>
      <c r="I460" s="12">
        <f t="shared" si="186"/>
        <v>17160626</v>
      </c>
      <c r="J460" s="6">
        <v>2173564.0356450002</v>
      </c>
      <c r="K460" s="12">
        <f t="shared" si="187"/>
        <v>17388512.285160001</v>
      </c>
      <c r="L460" s="6">
        <f t="shared" si="188"/>
        <v>127.52465599999999</v>
      </c>
      <c r="M460" s="6">
        <f t="shared" si="189"/>
        <v>5242880</v>
      </c>
      <c r="N460" s="13">
        <f t="shared" si="190"/>
        <v>0.98689443458860548</v>
      </c>
      <c r="O460" s="13"/>
      <c r="P460" s="7">
        <f t="shared" si="191"/>
        <v>0</v>
      </c>
      <c r="Q460" s="7">
        <f t="shared" si="192"/>
        <v>4.6464354101242262E-3</v>
      </c>
      <c r="R460" s="6">
        <f t="shared" si="193"/>
        <v>4.6464354101242262E-3</v>
      </c>
      <c r="S460" s="6">
        <f t="shared" si="194"/>
        <v>4.6464354101242262E-3</v>
      </c>
      <c r="T460" s="7">
        <f t="shared" si="195"/>
        <v>0</v>
      </c>
      <c r="U460" s="7">
        <f t="shared" si="196"/>
        <v>0.2591277751563078</v>
      </c>
      <c r="V460" s="7">
        <f t="shared" si="197"/>
        <v>1.1082626110619527</v>
      </c>
      <c r="W460" s="6">
        <f t="shared" si="198"/>
        <v>1.3673903862182604</v>
      </c>
      <c r="X460" s="6">
        <v>5.0800000000000003E-3</v>
      </c>
      <c r="Y460" s="6">
        <v>1.3869035000000001</v>
      </c>
      <c r="Z460" s="6">
        <f t="shared" si="199"/>
        <v>8.5347360211766539</v>
      </c>
      <c r="AA460" s="6">
        <f t="shared" si="201"/>
        <v>8.5347360211766539</v>
      </c>
      <c r="AB460" s="6">
        <f t="shared" si="200"/>
        <v>1.4069554069003141</v>
      </c>
    </row>
    <row r="461" spans="5:28">
      <c r="E461" s="12">
        <f t="shared" si="184"/>
        <v>1.0573187493168748</v>
      </c>
      <c r="F461" s="12">
        <f t="shared" si="185"/>
        <v>15921315</v>
      </c>
      <c r="G461" s="6">
        <v>52804</v>
      </c>
      <c r="H461" s="6">
        <v>10614210</v>
      </c>
      <c r="I461" s="12">
        <f t="shared" si="186"/>
        <v>21228420</v>
      </c>
      <c r="J461" s="6">
        <v>2104238.1079099998</v>
      </c>
      <c r="K461" s="12">
        <f t="shared" si="187"/>
        <v>16833904.863279998</v>
      </c>
      <c r="L461" s="6">
        <f t="shared" si="188"/>
        <v>128.42660000000001</v>
      </c>
      <c r="M461" s="6">
        <f t="shared" si="189"/>
        <v>5242880</v>
      </c>
      <c r="N461" s="13">
        <f t="shared" si="190"/>
        <v>1.2610514418615857</v>
      </c>
      <c r="O461" s="13"/>
      <c r="P461" s="7">
        <f t="shared" si="191"/>
        <v>0</v>
      </c>
      <c r="Q461" s="7">
        <f t="shared" si="192"/>
        <v>4.4982371329236968E-3</v>
      </c>
      <c r="R461" s="6">
        <f t="shared" si="193"/>
        <v>4.4982371329236968E-3</v>
      </c>
      <c r="S461" s="6">
        <f t="shared" si="194"/>
        <v>4.4982371329236968E-3</v>
      </c>
      <c r="T461" s="7">
        <f t="shared" si="195"/>
        <v>0</v>
      </c>
      <c r="U461" s="7">
        <f t="shared" si="196"/>
        <v>0.25086288250993738</v>
      </c>
      <c r="V461" s="7">
        <f t="shared" si="197"/>
        <v>0.68437397852388693</v>
      </c>
      <c r="W461" s="6">
        <f t="shared" si="198"/>
        <v>0.93523686103382431</v>
      </c>
      <c r="X461" s="6">
        <v>3.137E-3</v>
      </c>
      <c r="Y461" s="6">
        <v>0.90308526363693409</v>
      </c>
      <c r="Z461" s="6">
        <f t="shared" si="199"/>
        <v>43.392959289885134</v>
      </c>
      <c r="AA461" s="6">
        <f t="shared" si="201"/>
        <v>43.392959289885134</v>
      </c>
      <c r="AB461" s="6">
        <f t="shared" si="200"/>
        <v>3.5601951101946092</v>
      </c>
    </row>
    <row r="462" spans="5:28">
      <c r="E462" s="12">
        <f t="shared" si="184"/>
        <v>1.0810063490109578</v>
      </c>
      <c r="F462" s="12">
        <f t="shared" si="185"/>
        <v>15966003</v>
      </c>
      <c r="G462" s="6">
        <v>148770</v>
      </c>
      <c r="H462" s="6">
        <v>10644002</v>
      </c>
      <c r="I462" s="12">
        <f t="shared" si="186"/>
        <v>21288004</v>
      </c>
      <c r="J462" s="6">
        <v>2157418.8264159998</v>
      </c>
      <c r="K462" s="12">
        <f t="shared" si="187"/>
        <v>17259350.611327998</v>
      </c>
      <c r="L462" s="6">
        <f t="shared" si="188"/>
        <v>130.70342400000001</v>
      </c>
      <c r="M462" s="6">
        <f t="shared" si="189"/>
        <v>5242880</v>
      </c>
      <c r="N462" s="13">
        <f t="shared" si="190"/>
        <v>1.2334185960639699</v>
      </c>
      <c r="O462" s="13"/>
      <c r="P462" s="7">
        <f t="shared" si="191"/>
        <v>0</v>
      </c>
      <c r="Q462" s="7">
        <f t="shared" si="192"/>
        <v>4.6119217401171539E-3</v>
      </c>
      <c r="R462" s="6">
        <f t="shared" si="193"/>
        <v>4.6119217401171539E-3</v>
      </c>
      <c r="S462" s="6">
        <f t="shared" si="194"/>
        <v>4.6119217401171539E-3</v>
      </c>
      <c r="T462" s="7">
        <f t="shared" si="195"/>
        <v>0</v>
      </c>
      <c r="U462" s="7">
        <f t="shared" si="196"/>
        <v>0.2572029769546747</v>
      </c>
      <c r="V462" s="7">
        <f t="shared" si="197"/>
        <v>0.58729191909031031</v>
      </c>
      <c r="W462" s="6">
        <f t="shared" si="198"/>
        <v>0.84449489604498496</v>
      </c>
      <c r="X462" s="6">
        <v>2.6919999999999999E-3</v>
      </c>
      <c r="Y462" s="6">
        <v>0.81041164444324809</v>
      </c>
      <c r="Z462" s="6">
        <f t="shared" si="199"/>
        <v>71.319529722033948</v>
      </c>
      <c r="AA462" s="6">
        <f t="shared" si="201"/>
        <v>71.319529722033948</v>
      </c>
      <c r="AB462" s="6">
        <f t="shared" si="200"/>
        <v>4.2056715047760722</v>
      </c>
    </row>
    <row r="463" spans="5:28">
      <c r="E463" s="12">
        <f t="shared" si="184"/>
        <v>1.382637687282716</v>
      </c>
      <c r="F463" s="12">
        <f t="shared" si="185"/>
        <v>13222320</v>
      </c>
      <c r="G463" s="6">
        <v>1270432</v>
      </c>
      <c r="H463" s="6">
        <v>8814880</v>
      </c>
      <c r="I463" s="12">
        <f t="shared" si="186"/>
        <v>17629760</v>
      </c>
      <c r="J463" s="6">
        <v>2285209.7431640001</v>
      </c>
      <c r="K463" s="12">
        <f t="shared" si="187"/>
        <v>18281677.945312001</v>
      </c>
      <c r="L463" s="6">
        <f t="shared" si="188"/>
        <v>131.18719999999999</v>
      </c>
      <c r="M463" s="6">
        <f t="shared" si="189"/>
        <v>5242880</v>
      </c>
      <c r="N463" s="13">
        <f t="shared" si="190"/>
        <v>0.96434036595206662</v>
      </c>
      <c r="O463" s="13"/>
      <c r="P463" s="7">
        <f t="shared" si="191"/>
        <v>0</v>
      </c>
      <c r="Q463" s="7">
        <f t="shared" si="192"/>
        <v>4.885100827980533E-3</v>
      </c>
      <c r="R463" s="6">
        <f t="shared" si="193"/>
        <v>4.885100827980533E-3</v>
      </c>
      <c r="S463" s="6">
        <f t="shared" si="194"/>
        <v>4.885100827980533E-3</v>
      </c>
      <c r="T463" s="7">
        <f t="shared" si="195"/>
        <v>0</v>
      </c>
      <c r="U463" s="7">
        <f t="shared" si="196"/>
        <v>0.27243794376450586</v>
      </c>
      <c r="V463" s="7">
        <f t="shared" si="197"/>
        <v>0.67215691037044811</v>
      </c>
      <c r="W463" s="6">
        <f t="shared" si="198"/>
        <v>0.94459485413495403</v>
      </c>
      <c r="X463" s="6">
        <v>3.081E-3</v>
      </c>
      <c r="Y463" s="6">
        <v>0.97276413000000006</v>
      </c>
      <c r="Z463" s="6">
        <f t="shared" si="199"/>
        <v>58.555690619296755</v>
      </c>
      <c r="AA463" s="6">
        <f t="shared" si="201"/>
        <v>58.555690619296755</v>
      </c>
      <c r="AB463" s="6">
        <f t="shared" si="200"/>
        <v>2.8957971409827814</v>
      </c>
    </row>
    <row r="464" spans="5:28">
      <c r="E464" s="12">
        <f t="shared" si="184"/>
        <v>1.3771361479704014</v>
      </c>
      <c r="F464" s="12">
        <f t="shared" si="185"/>
        <v>13222320</v>
      </c>
      <c r="G464" s="6">
        <v>1270432</v>
      </c>
      <c r="H464" s="6">
        <v>8814880</v>
      </c>
      <c r="I464" s="12">
        <f t="shared" si="186"/>
        <v>17629760</v>
      </c>
      <c r="J464" s="6">
        <v>2276116.8540039998</v>
      </c>
      <c r="K464" s="12">
        <f t="shared" si="187"/>
        <v>18208934.832031999</v>
      </c>
      <c r="L464" s="6">
        <f t="shared" si="188"/>
        <v>131.18719999999999</v>
      </c>
      <c r="M464" s="6">
        <f t="shared" si="189"/>
        <v>5242880</v>
      </c>
      <c r="N464" s="13">
        <f t="shared" si="190"/>
        <v>0.96819282196489875</v>
      </c>
      <c r="O464" s="13"/>
      <c r="P464" s="7">
        <f t="shared" si="191"/>
        <v>0</v>
      </c>
      <c r="Q464" s="7">
        <f t="shared" si="192"/>
        <v>4.8656629271501472E-3</v>
      </c>
      <c r="R464" s="6">
        <f t="shared" si="193"/>
        <v>4.8656629271501472E-3</v>
      </c>
      <c r="S464" s="6">
        <f t="shared" si="194"/>
        <v>4.8656629271501472E-3</v>
      </c>
      <c r="T464" s="7">
        <f t="shared" si="195"/>
        <v>0</v>
      </c>
      <c r="U464" s="7">
        <f t="shared" si="196"/>
        <v>0.27135390846619706</v>
      </c>
      <c r="V464" s="7">
        <f t="shared" si="197"/>
        <v>0.66648470015635142</v>
      </c>
      <c r="W464" s="6">
        <f t="shared" si="198"/>
        <v>0.93783860862254853</v>
      </c>
      <c r="X464" s="6">
        <v>3.055E-3</v>
      </c>
      <c r="Y464" s="6">
        <v>0.9676573636349749</v>
      </c>
      <c r="Z464" s="6">
        <f t="shared" si="199"/>
        <v>59.268835585929537</v>
      </c>
      <c r="AA464" s="6">
        <f t="shared" si="201"/>
        <v>59.268835585929537</v>
      </c>
      <c r="AB464" s="6">
        <f t="shared" si="200"/>
        <v>3.0815406499272777</v>
      </c>
    </row>
    <row r="465" spans="5:28">
      <c r="E465" s="12">
        <f t="shared" si="184"/>
        <v>1.0825133297597713</v>
      </c>
      <c r="F465" s="12">
        <f t="shared" si="185"/>
        <v>15992446.5</v>
      </c>
      <c r="G465" s="6">
        <v>240369</v>
      </c>
      <c r="H465" s="6">
        <v>10661631</v>
      </c>
      <c r="I465" s="12">
        <f t="shared" si="186"/>
        <v>21323262</v>
      </c>
      <c r="J465" s="6">
        <v>2164004.5639650002</v>
      </c>
      <c r="K465" s="12">
        <f t="shared" si="187"/>
        <v>17312036.511720002</v>
      </c>
      <c r="L465" s="6">
        <f t="shared" si="188"/>
        <v>132.74695199999999</v>
      </c>
      <c r="M465" s="6">
        <f t="shared" si="189"/>
        <v>5242880</v>
      </c>
      <c r="N465" s="13">
        <f t="shared" si="190"/>
        <v>1.2317015381503185</v>
      </c>
      <c r="O465" s="13"/>
      <c r="P465" s="7">
        <f t="shared" si="191"/>
        <v>0</v>
      </c>
      <c r="Q465" s="7">
        <f t="shared" si="192"/>
        <v>4.6260000942156014E-3</v>
      </c>
      <c r="R465" s="6">
        <f t="shared" si="193"/>
        <v>4.6260000942156014E-3</v>
      </c>
      <c r="S465" s="6">
        <f t="shared" si="194"/>
        <v>4.6260000942156014E-3</v>
      </c>
      <c r="T465" s="7">
        <f t="shared" si="195"/>
        <v>0</v>
      </c>
      <c r="U465" s="7">
        <f t="shared" si="196"/>
        <v>0.25798811486220796</v>
      </c>
      <c r="V465" s="7">
        <f t="shared" si="197"/>
        <v>0.61041708380931969</v>
      </c>
      <c r="W465" s="6">
        <f t="shared" si="198"/>
        <v>0.86840519867152766</v>
      </c>
      <c r="X465" s="6">
        <v>2.7980000000000001E-3</v>
      </c>
      <c r="Y465" s="6">
        <v>0.84784996000000001</v>
      </c>
      <c r="Z465" s="6">
        <f t="shared" si="199"/>
        <v>65.332383638870667</v>
      </c>
      <c r="AA465" s="6">
        <f t="shared" si="201"/>
        <v>65.332383638870667</v>
      </c>
      <c r="AB465" s="6">
        <f t="shared" si="200"/>
        <v>2.42439578242448</v>
      </c>
    </row>
    <row r="466" spans="5:28">
      <c r="E466" s="12">
        <f t="shared" si="184"/>
        <v>1.0978974804328749</v>
      </c>
      <c r="F466" s="12">
        <f t="shared" si="185"/>
        <v>16152654</v>
      </c>
      <c r="G466" s="6">
        <v>220542</v>
      </c>
      <c r="H466" s="6">
        <v>10768436</v>
      </c>
      <c r="I466" s="12">
        <f t="shared" si="186"/>
        <v>21536872</v>
      </c>
      <c r="J466" s="6">
        <v>2216744.766113</v>
      </c>
      <c r="K466" s="12">
        <f t="shared" si="187"/>
        <v>17733958.128904</v>
      </c>
      <c r="L466" s="6">
        <f t="shared" si="188"/>
        <v>133.63207199999999</v>
      </c>
      <c r="M466" s="6">
        <f t="shared" si="189"/>
        <v>5242880</v>
      </c>
      <c r="N466" s="13">
        <f t="shared" si="190"/>
        <v>1.2144424749090703</v>
      </c>
      <c r="O466" s="13"/>
      <c r="P466" s="7">
        <f t="shared" si="191"/>
        <v>0</v>
      </c>
      <c r="Q466" s="7">
        <f t="shared" si="192"/>
        <v>4.7387430080561201E-3</v>
      </c>
      <c r="R466" s="6">
        <f t="shared" si="193"/>
        <v>4.7387430080561201E-3</v>
      </c>
      <c r="S466" s="6">
        <f t="shared" si="194"/>
        <v>4.7387430080561201E-3</v>
      </c>
      <c r="T466" s="7">
        <f t="shared" si="195"/>
        <v>0</v>
      </c>
      <c r="U466" s="7">
        <f t="shared" si="196"/>
        <v>0.26427569186467231</v>
      </c>
      <c r="V466" s="7">
        <f t="shared" si="197"/>
        <v>0.61696194174866181</v>
      </c>
      <c r="W466" s="6">
        <f t="shared" si="198"/>
        <v>0.88123763361333407</v>
      </c>
      <c r="X466" s="6">
        <v>2.8279999999999998E-3</v>
      </c>
      <c r="Y466" s="6">
        <v>0.86002307999999994</v>
      </c>
      <c r="Z466" s="6">
        <f t="shared" si="199"/>
        <v>67.565170016128732</v>
      </c>
      <c r="AA466" s="6">
        <f t="shared" si="201"/>
        <v>67.565170016128732</v>
      </c>
      <c r="AB466" s="6">
        <f t="shared" si="200"/>
        <v>2.4667423592090265</v>
      </c>
    </row>
    <row r="467" spans="5:28">
      <c r="E467" s="12">
        <f t="shared" si="184"/>
        <v>1.0824115138610044</v>
      </c>
      <c r="F467" s="12">
        <f t="shared" si="185"/>
        <v>14755821</v>
      </c>
      <c r="G467" s="6">
        <v>820878</v>
      </c>
      <c r="H467" s="6">
        <v>9837214</v>
      </c>
      <c r="I467" s="12">
        <f t="shared" si="186"/>
        <v>19674428</v>
      </c>
      <c r="J467" s="6">
        <v>1996483.8183589999</v>
      </c>
      <c r="K467" s="12">
        <f t="shared" si="187"/>
        <v>15971870.546871999</v>
      </c>
      <c r="L467" s="6">
        <f t="shared" si="188"/>
        <v>134.46412799999999</v>
      </c>
      <c r="M467" s="6">
        <f t="shared" si="189"/>
        <v>5242880</v>
      </c>
      <c r="N467" s="13">
        <f t="shared" si="190"/>
        <v>1.2318173968579482</v>
      </c>
      <c r="O467" s="13"/>
      <c r="P467" s="7">
        <f t="shared" si="191"/>
        <v>0</v>
      </c>
      <c r="Q467" s="7">
        <f t="shared" si="192"/>
        <v>4.2678904128124716E-3</v>
      </c>
      <c r="R467" s="6">
        <f t="shared" si="193"/>
        <v>4.2678904128124716E-3</v>
      </c>
      <c r="S467" s="6">
        <f t="shared" si="194"/>
        <v>4.2678904128124716E-3</v>
      </c>
      <c r="T467" s="7">
        <f t="shared" si="195"/>
        <v>0</v>
      </c>
      <c r="U467" s="7">
        <f t="shared" si="196"/>
        <v>0.23801664064312561</v>
      </c>
      <c r="V467" s="7">
        <f t="shared" si="197"/>
        <v>4.8119977189357268</v>
      </c>
      <c r="W467" s="6">
        <f t="shared" si="198"/>
        <v>5.050014359578852</v>
      </c>
      <c r="X467" s="6">
        <v>2.2057E-2</v>
      </c>
      <c r="Y467" s="6">
        <v>5.0145364111013082</v>
      </c>
      <c r="Z467" s="6">
        <f t="shared" si="199"/>
        <v>80.650630580711464</v>
      </c>
      <c r="AA467" s="6">
        <f t="shared" si="201"/>
        <v>80.650630580711464</v>
      </c>
      <c r="AB467" s="6">
        <f t="shared" si="200"/>
        <v>0.70750206138700755</v>
      </c>
    </row>
    <row r="468" spans="5:28">
      <c r="E468" s="12">
        <f t="shared" si="184"/>
        <v>1.0953232744058075</v>
      </c>
      <c r="F468" s="12">
        <f t="shared" si="185"/>
        <v>16595317.5</v>
      </c>
      <c r="G468" s="6">
        <v>181343</v>
      </c>
      <c r="H468" s="6">
        <v>11063545</v>
      </c>
      <c r="I468" s="12">
        <f t="shared" si="186"/>
        <v>22127090</v>
      </c>
      <c r="J468" s="6">
        <v>2272154.687988</v>
      </c>
      <c r="K468" s="12">
        <f t="shared" si="187"/>
        <v>18177237.503904</v>
      </c>
      <c r="L468" s="6">
        <f t="shared" si="188"/>
        <v>136.38939999999999</v>
      </c>
      <c r="M468" s="6">
        <f t="shared" si="189"/>
        <v>5242880</v>
      </c>
      <c r="N468" s="13">
        <f t="shared" si="190"/>
        <v>1.2172966324089496</v>
      </c>
      <c r="O468" s="13"/>
      <c r="P468" s="7">
        <f t="shared" si="191"/>
        <v>0</v>
      </c>
      <c r="Q468" s="7">
        <f t="shared" si="192"/>
        <v>4.8571929910564216E-3</v>
      </c>
      <c r="R468" s="6">
        <f t="shared" si="193"/>
        <v>4.8571929910564216E-3</v>
      </c>
      <c r="S468" s="6">
        <f t="shared" si="194"/>
        <v>4.8571929910564216E-3</v>
      </c>
      <c r="T468" s="7">
        <f t="shared" si="195"/>
        <v>0</v>
      </c>
      <c r="U468" s="7">
        <f t="shared" si="196"/>
        <v>0.27088154728994979</v>
      </c>
      <c r="V468" s="7">
        <f t="shared" si="197"/>
        <v>0.63266960080308321</v>
      </c>
      <c r="W468" s="6">
        <f t="shared" si="198"/>
        <v>0.90355114809303294</v>
      </c>
      <c r="X468" s="6">
        <v>2.8999999999999998E-3</v>
      </c>
      <c r="Y468" s="6">
        <v>0.87530699999999995</v>
      </c>
      <c r="Z468" s="6">
        <f t="shared" si="199"/>
        <v>67.489413484704215</v>
      </c>
      <c r="AA468" s="6">
        <f t="shared" si="201"/>
        <v>67.489413484704215</v>
      </c>
      <c r="AB468" s="6">
        <f t="shared" si="200"/>
        <v>3.2267705037241785</v>
      </c>
    </row>
    <row r="469" spans="5:28">
      <c r="E469" s="12">
        <f t="shared" si="184"/>
        <v>1.0913443506610492</v>
      </c>
      <c r="F469" s="12">
        <f t="shared" si="185"/>
        <v>16650723</v>
      </c>
      <c r="G469" s="6">
        <v>201822</v>
      </c>
      <c r="H469" s="6">
        <v>11100482</v>
      </c>
      <c r="I469" s="12">
        <f t="shared" si="186"/>
        <v>22200964</v>
      </c>
      <c r="J469" s="6">
        <v>2271459.0600589998</v>
      </c>
      <c r="K469" s="12">
        <f t="shared" si="187"/>
        <v>18171672.480471998</v>
      </c>
      <c r="L469" s="6">
        <f t="shared" si="188"/>
        <v>137.24222399999999</v>
      </c>
      <c r="M469" s="6">
        <f t="shared" si="189"/>
        <v>5242880</v>
      </c>
      <c r="N469" s="13">
        <f t="shared" si="190"/>
        <v>1.2217347645825136</v>
      </c>
      <c r="O469" s="13"/>
      <c r="P469" s="7">
        <f t="shared" si="191"/>
        <v>0</v>
      </c>
      <c r="Q469" s="7">
        <f t="shared" si="192"/>
        <v>4.8557059448095337E-3</v>
      </c>
      <c r="R469" s="6">
        <f t="shared" si="193"/>
        <v>4.8557059448095337E-3</v>
      </c>
      <c r="S469" s="6">
        <f t="shared" si="194"/>
        <v>4.8557059448095337E-3</v>
      </c>
      <c r="T469" s="7">
        <f t="shared" si="195"/>
        <v>0</v>
      </c>
      <c r="U469" s="7">
        <f t="shared" si="196"/>
        <v>0.27079861597777205</v>
      </c>
      <c r="V469" s="7">
        <f t="shared" si="197"/>
        <v>0.63834181101717991</v>
      </c>
      <c r="W469" s="6">
        <f t="shared" si="198"/>
        <v>0.9091404269949519</v>
      </c>
      <c r="X469" s="6">
        <v>2.9260000000000002E-3</v>
      </c>
      <c r="Y469" s="6">
        <v>0.8646330000000001</v>
      </c>
      <c r="Z469" s="6">
        <f t="shared" si="199"/>
        <v>65.950305700940987</v>
      </c>
      <c r="AA469" s="6">
        <f t="shared" si="201"/>
        <v>65.950305700940987</v>
      </c>
      <c r="AB469" s="6">
        <f t="shared" si="200"/>
        <v>5.1475512726152948</v>
      </c>
    </row>
    <row r="470" spans="5:28">
      <c r="E470" s="12">
        <f t="shared" si="184"/>
        <v>1.0640532748569305</v>
      </c>
      <c r="F470" s="12">
        <f t="shared" si="185"/>
        <v>16925254.5</v>
      </c>
      <c r="G470" s="6">
        <v>155331</v>
      </c>
      <c r="H470" s="6">
        <v>11283503</v>
      </c>
      <c r="I470" s="12">
        <f t="shared" si="186"/>
        <v>22567006</v>
      </c>
      <c r="J470" s="6">
        <v>2251171.559814</v>
      </c>
      <c r="K470" s="12">
        <f t="shared" si="187"/>
        <v>18009372.478512</v>
      </c>
      <c r="L470" s="6">
        <f t="shared" si="188"/>
        <v>138.508656</v>
      </c>
      <c r="M470" s="6">
        <f t="shared" si="189"/>
        <v>5242880</v>
      </c>
      <c r="N470" s="13">
        <f t="shared" si="190"/>
        <v>1.2530700904168632</v>
      </c>
      <c r="O470" s="13"/>
      <c r="P470" s="7">
        <f t="shared" si="191"/>
        <v>0</v>
      </c>
      <c r="Q470" s="7">
        <f t="shared" si="192"/>
        <v>4.8123372848688116E-3</v>
      </c>
      <c r="R470" s="6">
        <f t="shared" si="193"/>
        <v>4.8123372848688116E-3</v>
      </c>
      <c r="S470" s="6">
        <f t="shared" si="194"/>
        <v>4.8123372848688116E-3</v>
      </c>
      <c r="T470" s="7">
        <f t="shared" si="195"/>
        <v>0</v>
      </c>
      <c r="U470" s="7">
        <f t="shared" si="196"/>
        <v>0.26837998247272793</v>
      </c>
      <c r="V470" s="7">
        <f t="shared" si="197"/>
        <v>0.80676282198958682</v>
      </c>
      <c r="W470" s="6">
        <f t="shared" si="198"/>
        <v>1.0751428044623148</v>
      </c>
      <c r="X470" s="6">
        <v>3.6979999999999999E-3</v>
      </c>
      <c r="Y470" s="6">
        <v>1.060501061538746</v>
      </c>
      <c r="Z470" s="6">
        <f t="shared" si="199"/>
        <v>30.133512300400533</v>
      </c>
      <c r="AA470" s="6">
        <f t="shared" si="201"/>
        <v>30.133512300400533</v>
      </c>
      <c r="AB470" s="6">
        <f t="shared" si="200"/>
        <v>1.3806438724657368</v>
      </c>
    </row>
    <row r="471" spans="5:28">
      <c r="E471" s="12">
        <f t="shared" si="184"/>
        <v>1.094744272578692</v>
      </c>
      <c r="F471" s="12">
        <f t="shared" si="185"/>
        <v>16932945</v>
      </c>
      <c r="G471" s="6">
        <v>227362</v>
      </c>
      <c r="H471" s="6">
        <v>11288630</v>
      </c>
      <c r="I471" s="12">
        <f t="shared" si="186"/>
        <v>22577260</v>
      </c>
      <c r="J471" s="6">
        <v>2317155.5695799999</v>
      </c>
      <c r="K471" s="12">
        <f t="shared" si="187"/>
        <v>18537244.556639999</v>
      </c>
      <c r="L471" s="6">
        <f t="shared" si="188"/>
        <v>140.01079999999999</v>
      </c>
      <c r="M471" s="6">
        <f t="shared" si="189"/>
        <v>5242880</v>
      </c>
      <c r="N471" s="13">
        <f t="shared" si="190"/>
        <v>1.2179404512367442</v>
      </c>
      <c r="O471" s="13"/>
      <c r="P471" s="7">
        <f t="shared" si="191"/>
        <v>0</v>
      </c>
      <c r="Q471" s="7">
        <f t="shared" si="192"/>
        <v>4.9533915323861817E-3</v>
      </c>
      <c r="R471" s="6">
        <f t="shared" si="193"/>
        <v>4.9533915323861817E-3</v>
      </c>
      <c r="S471" s="6">
        <f t="shared" si="194"/>
        <v>4.9533915323861817E-3</v>
      </c>
      <c r="T471" s="7">
        <f t="shared" si="195"/>
        <v>0</v>
      </c>
      <c r="U471" s="7">
        <f t="shared" si="196"/>
        <v>0.27624645862256991</v>
      </c>
      <c r="V471" s="7">
        <f t="shared" si="197"/>
        <v>0.65208601268979849</v>
      </c>
      <c r="W471" s="6">
        <f t="shared" si="198"/>
        <v>0.9283324713123684</v>
      </c>
      <c r="X471" s="6">
        <v>2.9889999999999999E-3</v>
      </c>
      <c r="Y471" s="6">
        <v>0.90312634999999986</v>
      </c>
      <c r="Z471" s="6">
        <f t="shared" si="199"/>
        <v>65.720693622823077</v>
      </c>
      <c r="AA471" s="6">
        <f t="shared" si="201"/>
        <v>65.720693622823077</v>
      </c>
      <c r="AB471" s="6">
        <f t="shared" si="200"/>
        <v>2.7909850390666322</v>
      </c>
    </row>
    <row r="472" spans="5:28">
      <c r="E472" s="12">
        <f t="shared" si="184"/>
        <v>1.1026775941782134</v>
      </c>
      <c r="F472" s="12">
        <f t="shared" si="185"/>
        <v>17274972</v>
      </c>
      <c r="G472" s="6">
        <v>199187</v>
      </c>
      <c r="H472" s="6">
        <v>11516648</v>
      </c>
      <c r="I472" s="12">
        <f t="shared" si="186"/>
        <v>23033296</v>
      </c>
      <c r="J472" s="6">
        <v>2381090.5705570001</v>
      </c>
      <c r="K472" s="12">
        <f t="shared" si="187"/>
        <v>19048724.564456001</v>
      </c>
      <c r="L472" s="6">
        <f t="shared" si="188"/>
        <v>142.183516</v>
      </c>
      <c r="M472" s="6">
        <f t="shared" si="189"/>
        <v>5242880</v>
      </c>
      <c r="N472" s="13">
        <f t="shared" si="190"/>
        <v>1.2091778597596512</v>
      </c>
      <c r="O472" s="13"/>
      <c r="P472" s="7">
        <f t="shared" si="191"/>
        <v>0</v>
      </c>
      <c r="Q472" s="7">
        <f t="shared" si="192"/>
        <v>5.0900656066780424E-3</v>
      </c>
      <c r="R472" s="6">
        <f t="shared" si="193"/>
        <v>5.0900656066780424E-3</v>
      </c>
      <c r="S472" s="6">
        <f t="shared" si="194"/>
        <v>5.0900656066780424E-3</v>
      </c>
      <c r="T472" s="7">
        <f t="shared" si="195"/>
        <v>0</v>
      </c>
      <c r="U472" s="7">
        <f t="shared" si="196"/>
        <v>0.28386865621421808</v>
      </c>
      <c r="V472" s="7">
        <f t="shared" si="197"/>
        <v>0.65121336496455284</v>
      </c>
      <c r="W472" s="6">
        <f t="shared" si="198"/>
        <v>0.93508202117877093</v>
      </c>
      <c r="X472" s="6">
        <v>2.9849999999999998E-3</v>
      </c>
      <c r="Y472" s="6">
        <v>0.89135085000000003</v>
      </c>
      <c r="Z472" s="6">
        <f t="shared" si="199"/>
        <v>70.521460860235948</v>
      </c>
      <c r="AA472" s="6">
        <f t="shared" si="201"/>
        <v>70.521460860235948</v>
      </c>
      <c r="AB472" s="6">
        <f t="shared" si="200"/>
        <v>4.9061681131252524</v>
      </c>
    </row>
    <row r="473" spans="5:28">
      <c r="E473" s="12">
        <f t="shared" si="184"/>
        <v>1.0885216750328737</v>
      </c>
      <c r="F473" s="12">
        <f t="shared" si="185"/>
        <v>17451636</v>
      </c>
      <c r="G473" s="6">
        <v>217918</v>
      </c>
      <c r="H473" s="6">
        <v>11634424</v>
      </c>
      <c r="I473" s="12">
        <f t="shared" si="186"/>
        <v>23268848</v>
      </c>
      <c r="J473" s="6">
        <v>2374560.5063479999</v>
      </c>
      <c r="K473" s="12">
        <f t="shared" si="187"/>
        <v>18996484.050783999</v>
      </c>
      <c r="L473" s="6">
        <f t="shared" si="188"/>
        <v>143.97144800000001</v>
      </c>
      <c r="M473" s="6">
        <f t="shared" si="189"/>
        <v>5242880</v>
      </c>
      <c r="N473" s="13">
        <f t="shared" si="190"/>
        <v>1.2249028787534859</v>
      </c>
      <c r="O473" s="13"/>
      <c r="P473" s="7">
        <f t="shared" si="191"/>
        <v>0</v>
      </c>
      <c r="Q473" s="7">
        <f t="shared" si="192"/>
        <v>5.0761062656724393E-3</v>
      </c>
      <c r="R473" s="6">
        <f t="shared" si="193"/>
        <v>5.0761062656724393E-3</v>
      </c>
      <c r="S473" s="6">
        <f t="shared" si="194"/>
        <v>5.0761062656724393E-3</v>
      </c>
      <c r="T473" s="7">
        <f t="shared" si="195"/>
        <v>0</v>
      </c>
      <c r="U473" s="7">
        <f t="shared" si="196"/>
        <v>0.2830901555662701</v>
      </c>
      <c r="V473" s="7">
        <f t="shared" si="197"/>
        <v>0.64510483088783344</v>
      </c>
      <c r="W473" s="6">
        <f t="shared" si="198"/>
        <v>0.92819498645410348</v>
      </c>
      <c r="X473" s="6">
        <v>2.957E-3</v>
      </c>
      <c r="Y473" s="6">
        <v>0.90256511000000006</v>
      </c>
      <c r="Z473" s="6">
        <f t="shared" si="199"/>
        <v>71.664060387975624</v>
      </c>
      <c r="AA473" s="6">
        <f t="shared" si="201"/>
        <v>71.664060387975624</v>
      </c>
      <c r="AB473" s="6">
        <f t="shared" si="200"/>
        <v>2.8396706420552214</v>
      </c>
    </row>
    <row r="474" spans="5:28">
      <c r="E474" s="12">
        <f t="shared" si="184"/>
        <v>1.0902071376025104</v>
      </c>
      <c r="F474" s="12">
        <f t="shared" si="185"/>
        <v>17677083</v>
      </c>
      <c r="G474" s="6">
        <v>213453</v>
      </c>
      <c r="H474" s="6">
        <v>11784722</v>
      </c>
      <c r="I474" s="12">
        <f t="shared" si="186"/>
        <v>23569444</v>
      </c>
      <c r="J474" s="6">
        <v>2408960.2573239999</v>
      </c>
      <c r="K474" s="12">
        <f t="shared" si="187"/>
        <v>19271682.058591999</v>
      </c>
      <c r="L474" s="6">
        <f t="shared" si="188"/>
        <v>145.68572399999999</v>
      </c>
      <c r="M474" s="6">
        <f t="shared" si="189"/>
        <v>5242880</v>
      </c>
      <c r="N474" s="13">
        <f t="shared" si="190"/>
        <v>1.223009176279551</v>
      </c>
      <c r="O474" s="13"/>
      <c r="P474" s="7">
        <f t="shared" si="191"/>
        <v>0</v>
      </c>
      <c r="Q474" s="7">
        <f t="shared" si="192"/>
        <v>5.1496427331577006E-3</v>
      </c>
      <c r="R474" s="6">
        <f t="shared" si="193"/>
        <v>5.1496427331577006E-3</v>
      </c>
      <c r="S474" s="6">
        <f t="shared" si="194"/>
        <v>5.1496427331577006E-3</v>
      </c>
      <c r="T474" s="7">
        <f t="shared" si="195"/>
        <v>0</v>
      </c>
      <c r="U474" s="7">
        <f t="shared" si="196"/>
        <v>0.28719122219700166</v>
      </c>
      <c r="V474" s="7">
        <f t="shared" si="197"/>
        <v>0.65972168028569789</v>
      </c>
      <c r="W474" s="6">
        <f t="shared" si="198"/>
        <v>0.94691290248269955</v>
      </c>
      <c r="X474" s="6">
        <v>3.0240000000000002E-3</v>
      </c>
      <c r="Y474" s="6">
        <v>0.90139391999999996</v>
      </c>
      <c r="Z474" s="6">
        <f t="shared" si="199"/>
        <v>70.292418424527128</v>
      </c>
      <c r="AA474" s="6">
        <f t="shared" si="201"/>
        <v>70.292418424527128</v>
      </c>
      <c r="AB474" s="6">
        <f t="shared" si="200"/>
        <v>5.049843522652071</v>
      </c>
    </row>
    <row r="475" spans="5:28">
      <c r="E475" s="12">
        <f t="shared" si="184"/>
        <v>1.1038227649093699</v>
      </c>
      <c r="F475" s="12">
        <f t="shared" si="185"/>
        <v>18254770.5</v>
      </c>
      <c r="G475" s="6">
        <v>224617</v>
      </c>
      <c r="H475" s="6">
        <v>12169847</v>
      </c>
      <c r="I475" s="12">
        <f t="shared" si="186"/>
        <v>24339694</v>
      </c>
      <c r="J475" s="6">
        <v>2518753.905762</v>
      </c>
      <c r="K475" s="12">
        <f t="shared" si="187"/>
        <v>20150031.246096</v>
      </c>
      <c r="L475" s="6">
        <f t="shared" si="188"/>
        <v>150.53050400000001</v>
      </c>
      <c r="M475" s="6">
        <f t="shared" si="189"/>
        <v>5242880</v>
      </c>
      <c r="N475" s="13">
        <f t="shared" si="190"/>
        <v>1.2079233874496216</v>
      </c>
      <c r="O475" s="13"/>
      <c r="P475" s="7">
        <f t="shared" si="191"/>
        <v>0</v>
      </c>
      <c r="Q475" s="7">
        <f t="shared" si="192"/>
        <v>5.3843489978653188E-3</v>
      </c>
      <c r="R475" s="6">
        <f t="shared" si="193"/>
        <v>5.3843489978653188E-3</v>
      </c>
      <c r="S475" s="6">
        <f t="shared" si="194"/>
        <v>5.3843489978653188E-3</v>
      </c>
      <c r="T475" s="7">
        <f t="shared" si="195"/>
        <v>0</v>
      </c>
      <c r="U475" s="7">
        <f t="shared" si="196"/>
        <v>0.30028059218079889</v>
      </c>
      <c r="V475" s="7">
        <f t="shared" si="197"/>
        <v>0.71644378242666396</v>
      </c>
      <c r="W475" s="6">
        <f t="shared" si="198"/>
        <v>1.0167243746074628</v>
      </c>
      <c r="X475" s="6">
        <v>3.284E-3</v>
      </c>
      <c r="Y475" s="6">
        <v>0.97334774545484404</v>
      </c>
      <c r="Z475" s="6">
        <f t="shared" si="199"/>
        <v>63.957034039747832</v>
      </c>
      <c r="AA475" s="6">
        <f t="shared" si="201"/>
        <v>63.957034039747832</v>
      </c>
      <c r="AB475" s="6">
        <f t="shared" si="200"/>
        <v>4.4564370087844516</v>
      </c>
    </row>
    <row r="476" spans="5:28">
      <c r="E476" s="12">
        <f t="shared" si="184"/>
        <v>1.4111840612691251</v>
      </c>
      <c r="F476" s="12">
        <f t="shared" si="185"/>
        <v>15479640</v>
      </c>
      <c r="G476" s="6">
        <v>1489752</v>
      </c>
      <c r="H476" s="6">
        <v>10319760</v>
      </c>
      <c r="I476" s="12">
        <f t="shared" si="186"/>
        <v>20639520</v>
      </c>
      <c r="J476" s="6">
        <v>2730577.6552729998</v>
      </c>
      <c r="K476" s="12">
        <f t="shared" si="187"/>
        <v>21844621.242183998</v>
      </c>
      <c r="L476" s="6">
        <f t="shared" si="188"/>
        <v>153.63216</v>
      </c>
      <c r="M476" s="6">
        <f t="shared" si="189"/>
        <v>5242880</v>
      </c>
      <c r="N476" s="13">
        <f t="shared" si="190"/>
        <v>0.94483304476541641</v>
      </c>
      <c r="O476" s="13"/>
      <c r="P476" s="7">
        <f t="shared" si="191"/>
        <v>0</v>
      </c>
      <c r="Q476" s="7">
        <f t="shared" si="192"/>
        <v>5.8371653650358063E-3</v>
      </c>
      <c r="R476" s="6">
        <f t="shared" si="193"/>
        <v>5.8371653650358063E-3</v>
      </c>
      <c r="S476" s="6">
        <f t="shared" si="194"/>
        <v>5.8371653650358063E-3</v>
      </c>
      <c r="T476" s="7">
        <f t="shared" si="195"/>
        <v>0</v>
      </c>
      <c r="U476" s="7">
        <f t="shared" si="196"/>
        <v>0.32553377820886276</v>
      </c>
      <c r="V476" s="7">
        <f t="shared" si="197"/>
        <v>0.78930986748467424</v>
      </c>
      <c r="W476" s="6">
        <f t="shared" si="198"/>
        <v>1.1148436456935369</v>
      </c>
      <c r="X476" s="6">
        <v>3.6180000000000001E-3</v>
      </c>
      <c r="Y476" s="6">
        <v>1.140544350001206</v>
      </c>
      <c r="Z476" s="6">
        <f t="shared" si="199"/>
        <v>61.336798370254456</v>
      </c>
      <c r="AA476" s="6">
        <f t="shared" si="201"/>
        <v>61.336798370254456</v>
      </c>
      <c r="AB476" s="6">
        <f t="shared" si="200"/>
        <v>2.2533717612683763</v>
      </c>
    </row>
    <row r="477" spans="5:28">
      <c r="E477" s="12">
        <f t="shared" si="184"/>
        <v>1.047124929169994</v>
      </c>
      <c r="F477" s="12">
        <f t="shared" si="185"/>
        <v>19703895</v>
      </c>
      <c r="G477" s="6">
        <v>84414</v>
      </c>
      <c r="H477" s="6">
        <v>13135930</v>
      </c>
      <c r="I477" s="12">
        <f t="shared" si="186"/>
        <v>26271860</v>
      </c>
      <c r="J477" s="6">
        <v>2579054.9570309999</v>
      </c>
      <c r="K477" s="12">
        <f t="shared" si="187"/>
        <v>20632439.656248</v>
      </c>
      <c r="L477" s="6">
        <f t="shared" si="188"/>
        <v>159.31943999999999</v>
      </c>
      <c r="M477" s="6">
        <f t="shared" si="189"/>
        <v>5242880</v>
      </c>
      <c r="N477" s="13">
        <f t="shared" si="190"/>
        <v>1.2733278486552728</v>
      </c>
      <c r="O477" s="13"/>
      <c r="P477" s="7">
        <f t="shared" si="191"/>
        <v>0</v>
      </c>
      <c r="Q477" s="7">
        <f t="shared" si="192"/>
        <v>5.5132547652083329E-3</v>
      </c>
      <c r="R477" s="6">
        <f t="shared" si="193"/>
        <v>5.5132547652083329E-3</v>
      </c>
      <c r="S477" s="6">
        <f t="shared" si="194"/>
        <v>5.5132547652083329E-3</v>
      </c>
      <c r="T477" s="7">
        <f t="shared" si="195"/>
        <v>0</v>
      </c>
      <c r="U477" s="7">
        <f t="shared" si="196"/>
        <v>0.30746955786051738</v>
      </c>
      <c r="V477" s="7">
        <f t="shared" si="197"/>
        <v>1.5808013542824624</v>
      </c>
      <c r="W477" s="6">
        <f t="shared" si="198"/>
        <v>1.8882709121429797</v>
      </c>
      <c r="X477" s="6">
        <v>7.2459999999999998E-3</v>
      </c>
      <c r="Y477" s="6">
        <v>1.857205538463768</v>
      </c>
      <c r="Z477" s="6">
        <f t="shared" si="199"/>
        <v>23.913127722766589</v>
      </c>
      <c r="AA477" s="6">
        <f t="shared" si="201"/>
        <v>23.913127722766589</v>
      </c>
      <c r="AB477" s="6">
        <f t="shared" si="200"/>
        <v>1.6726944345055186</v>
      </c>
    </row>
    <row r="478" spans="5:28">
      <c r="E478" s="12">
        <f t="shared" si="184"/>
        <v>1.0861557966815345</v>
      </c>
      <c r="F478" s="12">
        <f t="shared" si="185"/>
        <v>19725744</v>
      </c>
      <c r="G478" s="6">
        <v>245874</v>
      </c>
      <c r="H478" s="6">
        <v>13150496</v>
      </c>
      <c r="I478" s="12">
        <f t="shared" si="186"/>
        <v>26300992</v>
      </c>
      <c r="J478" s="6">
        <v>2678153.8986820001</v>
      </c>
      <c r="K478" s="12">
        <f t="shared" si="187"/>
        <v>21425231.189456001</v>
      </c>
      <c r="L478" s="6">
        <f t="shared" si="188"/>
        <v>162.723432</v>
      </c>
      <c r="M478" s="6">
        <f t="shared" si="189"/>
        <v>5242880</v>
      </c>
      <c r="N478" s="13">
        <f t="shared" si="190"/>
        <v>1.2275709777611878</v>
      </c>
      <c r="O478" s="13"/>
      <c r="P478" s="7">
        <f t="shared" si="191"/>
        <v>0</v>
      </c>
      <c r="Q478" s="7">
        <f t="shared" si="192"/>
        <v>5.7250989179647542E-3</v>
      </c>
      <c r="R478" s="6">
        <f t="shared" si="193"/>
        <v>5.7250989179647542E-3</v>
      </c>
      <c r="S478" s="6">
        <f t="shared" si="194"/>
        <v>5.7250989179647542E-3</v>
      </c>
      <c r="T478" s="7">
        <f t="shared" si="195"/>
        <v>0</v>
      </c>
      <c r="U478" s="7">
        <f t="shared" si="196"/>
        <v>0.31928392718630916</v>
      </c>
      <c r="V478" s="7">
        <f t="shared" si="197"/>
        <v>0.71077157221256726</v>
      </c>
      <c r="W478" s="6">
        <f t="shared" si="198"/>
        <v>1.0300554993988764</v>
      </c>
      <c r="X478" s="6">
        <v>3.258E-3</v>
      </c>
      <c r="Y478" s="6">
        <v>0.99632354999891404</v>
      </c>
      <c r="Z478" s="6">
        <f t="shared" si="199"/>
        <v>75.724337567978949</v>
      </c>
      <c r="AA478" s="6">
        <f t="shared" si="201"/>
        <v>75.724337567978949</v>
      </c>
      <c r="AB478" s="6">
        <f t="shared" si="200"/>
        <v>3.3856420838390444</v>
      </c>
    </row>
    <row r="479" spans="5:28">
      <c r="E479" s="12">
        <f t="shared" si="184"/>
        <v>1.0572973685955431</v>
      </c>
      <c r="F479" s="12">
        <f t="shared" si="185"/>
        <v>21223287</v>
      </c>
      <c r="G479" s="6">
        <v>63838</v>
      </c>
      <c r="H479" s="6">
        <v>14148858</v>
      </c>
      <c r="I479" s="12">
        <f t="shared" si="186"/>
        <v>28297716</v>
      </c>
      <c r="J479" s="6">
        <v>2804915.687256</v>
      </c>
      <c r="K479" s="12">
        <f t="shared" si="187"/>
        <v>22439325.498048</v>
      </c>
      <c r="L479" s="6">
        <f t="shared" si="188"/>
        <v>171.06305599999999</v>
      </c>
      <c r="M479" s="6">
        <f t="shared" si="189"/>
        <v>5242880</v>
      </c>
      <c r="N479" s="13">
        <f t="shared" si="190"/>
        <v>1.2610769429081825</v>
      </c>
      <c r="O479" s="13"/>
      <c r="P479" s="7">
        <f t="shared" si="191"/>
        <v>0</v>
      </c>
      <c r="Q479" s="7">
        <f t="shared" si="192"/>
        <v>5.9960780349458337E-3</v>
      </c>
      <c r="R479" s="6">
        <f t="shared" si="193"/>
        <v>5.9960780349458337E-3</v>
      </c>
      <c r="S479" s="6">
        <f t="shared" si="194"/>
        <v>5.9960780349458337E-3</v>
      </c>
      <c r="T479" s="7">
        <f t="shared" si="195"/>
        <v>0</v>
      </c>
      <c r="U479" s="7">
        <f t="shared" si="196"/>
        <v>0.33439620347968624</v>
      </c>
      <c r="V479" s="7">
        <f t="shared" si="197"/>
        <v>0.91606194957660214</v>
      </c>
      <c r="W479" s="6">
        <f t="shared" si="198"/>
        <v>1.2504581530562884</v>
      </c>
      <c r="X479" s="6">
        <v>4.1989999999999996E-3</v>
      </c>
      <c r="Y479" s="6">
        <v>1.2079998125</v>
      </c>
      <c r="Z479" s="6">
        <f t="shared" si="199"/>
        <v>42.79776220399701</v>
      </c>
      <c r="AA479" s="6">
        <f t="shared" si="201"/>
        <v>42.79776220399701</v>
      </c>
      <c r="AB479" s="6">
        <f t="shared" si="200"/>
        <v>3.5147638366283598</v>
      </c>
    </row>
    <row r="480" spans="5:28">
      <c r="E480" s="12">
        <f t="shared" si="184"/>
        <v>1.053840651578219</v>
      </c>
      <c r="F480" s="12">
        <f t="shared" si="185"/>
        <v>21331419</v>
      </c>
      <c r="G480" s="6">
        <v>36000</v>
      </c>
      <c r="H480" s="6">
        <v>14220946</v>
      </c>
      <c r="I480" s="12">
        <f t="shared" si="186"/>
        <v>28441892</v>
      </c>
      <c r="J480" s="6">
        <v>2809989.562256</v>
      </c>
      <c r="K480" s="12">
        <f t="shared" si="187"/>
        <v>22479916.498048</v>
      </c>
      <c r="L480" s="6">
        <f t="shared" si="188"/>
        <v>171.371352</v>
      </c>
      <c r="M480" s="6">
        <f t="shared" si="189"/>
        <v>5242880</v>
      </c>
      <c r="N480" s="13">
        <f t="shared" si="190"/>
        <v>1.2652134184960027</v>
      </c>
      <c r="O480" s="13"/>
      <c r="P480" s="7">
        <f t="shared" si="191"/>
        <v>0</v>
      </c>
      <c r="Q480" s="7">
        <f t="shared" si="192"/>
        <v>6.0069244752070459E-3</v>
      </c>
      <c r="R480" s="6">
        <f t="shared" si="193"/>
        <v>6.0069244752070459E-3</v>
      </c>
      <c r="S480" s="6">
        <f t="shared" si="194"/>
        <v>6.0069244752070459E-3</v>
      </c>
      <c r="T480" s="7">
        <f t="shared" si="195"/>
        <v>0</v>
      </c>
      <c r="U480" s="7">
        <f t="shared" si="196"/>
        <v>0.33500110028447766</v>
      </c>
      <c r="V480" s="7">
        <f t="shared" si="197"/>
        <v>0.83316041567826715</v>
      </c>
      <c r="W480" s="6">
        <f t="shared" si="198"/>
        <v>1.1681615159627448</v>
      </c>
      <c r="X480" s="6">
        <v>3.8189999999999999E-3</v>
      </c>
      <c r="Y480" s="6">
        <v>1.122649607141766</v>
      </c>
      <c r="Z480" s="6">
        <f t="shared" si="199"/>
        <v>57.290507337183719</v>
      </c>
      <c r="AA480" s="6">
        <f t="shared" si="201"/>
        <v>57.290507337183719</v>
      </c>
      <c r="AB480" s="6">
        <f t="shared" si="200"/>
        <v>4.0539727205580025</v>
      </c>
    </row>
    <row r="481" spans="5:28">
      <c r="E481" s="12">
        <f t="shared" si="184"/>
        <v>1.0687360181055447</v>
      </c>
      <c r="F481" s="12">
        <f t="shared" si="185"/>
        <v>22063075.5</v>
      </c>
      <c r="G481" s="6">
        <v>151926</v>
      </c>
      <c r="H481" s="6">
        <v>14708717</v>
      </c>
      <c r="I481" s="12">
        <f t="shared" si="186"/>
        <v>29417434</v>
      </c>
      <c r="J481" s="6">
        <v>2947450.4321289998</v>
      </c>
      <c r="K481" s="12">
        <f t="shared" si="187"/>
        <v>23579603.457031999</v>
      </c>
      <c r="L481" s="6">
        <f t="shared" si="188"/>
        <v>179.54312400000001</v>
      </c>
      <c r="M481" s="6">
        <f t="shared" si="189"/>
        <v>5242880</v>
      </c>
      <c r="N481" s="13">
        <f t="shared" si="190"/>
        <v>1.2475796742555916</v>
      </c>
      <c r="O481" s="13"/>
      <c r="P481" s="7">
        <f t="shared" si="191"/>
        <v>0</v>
      </c>
      <c r="Q481" s="7">
        <f t="shared" si="192"/>
        <v>6.300775055548863E-3</v>
      </c>
      <c r="R481" s="6">
        <f t="shared" si="193"/>
        <v>6.300775055548863E-3</v>
      </c>
      <c r="S481" s="6">
        <f t="shared" si="194"/>
        <v>6.300775055548863E-3</v>
      </c>
      <c r="T481" s="7">
        <f t="shared" si="195"/>
        <v>0</v>
      </c>
      <c r="U481" s="7">
        <f t="shared" si="196"/>
        <v>0.35138889875606538</v>
      </c>
      <c r="V481" s="7">
        <f t="shared" si="197"/>
        <v>0.89795450927775533</v>
      </c>
      <c r="W481" s="6">
        <f t="shared" si="198"/>
        <v>1.2493434080338206</v>
      </c>
      <c r="X481" s="6">
        <v>4.1159999999999999E-3</v>
      </c>
      <c r="Y481" s="6">
        <v>1.1938869599999999</v>
      </c>
      <c r="Z481" s="6">
        <f t="shared" si="199"/>
        <v>53.080054799535063</v>
      </c>
      <c r="AA481" s="6">
        <f t="shared" si="201"/>
        <v>53.080054799535063</v>
      </c>
      <c r="AB481" s="6">
        <f t="shared" si="200"/>
        <v>4.6450333986243271</v>
      </c>
    </row>
    <row r="482" spans="5:28">
      <c r="E482" s="12">
        <f t="shared" si="184"/>
        <v>1.0718085148609839</v>
      </c>
      <c r="F482" s="12">
        <f t="shared" si="185"/>
        <v>22516897.5</v>
      </c>
      <c r="G482" s="6">
        <v>185639</v>
      </c>
      <c r="H482" s="6">
        <v>15011265</v>
      </c>
      <c r="I482" s="12">
        <f t="shared" si="186"/>
        <v>30022530</v>
      </c>
      <c r="J482" s="6">
        <v>3016725.3085940001</v>
      </c>
      <c r="K482" s="12">
        <f t="shared" si="187"/>
        <v>24133802.468752</v>
      </c>
      <c r="L482" s="6">
        <f t="shared" si="188"/>
        <v>183.84796</v>
      </c>
      <c r="M482" s="6">
        <f t="shared" si="189"/>
        <v>5242880</v>
      </c>
      <c r="N482" s="13">
        <f t="shared" si="190"/>
        <v>1.2440033036183427</v>
      </c>
      <c r="O482" s="13"/>
      <c r="P482" s="7">
        <f t="shared" si="191"/>
        <v>0</v>
      </c>
      <c r="Q482" s="7">
        <f t="shared" si="192"/>
        <v>6.4488642002716876E-3</v>
      </c>
      <c r="R482" s="6">
        <f t="shared" si="193"/>
        <v>6.4488642002716876E-3</v>
      </c>
      <c r="S482" s="6">
        <f t="shared" si="194"/>
        <v>6.4488642002716876E-3</v>
      </c>
      <c r="T482" s="7">
        <f t="shared" si="195"/>
        <v>0</v>
      </c>
      <c r="U482" s="7">
        <f t="shared" si="196"/>
        <v>0.35964770517640471</v>
      </c>
      <c r="V482" s="7">
        <f t="shared" si="197"/>
        <v>0.89380943258283863</v>
      </c>
      <c r="W482" s="6">
        <f t="shared" si="198"/>
        <v>1.2534571377592434</v>
      </c>
      <c r="X482" s="6">
        <v>4.0969999999999999E-3</v>
      </c>
      <c r="Y482" s="6">
        <v>1.2191033200000001</v>
      </c>
      <c r="Z482" s="6">
        <f t="shared" si="199"/>
        <v>57.404544795501288</v>
      </c>
      <c r="AA482" s="6">
        <f t="shared" si="201"/>
        <v>57.404544795501288</v>
      </c>
      <c r="AB482" s="6">
        <f t="shared" si="200"/>
        <v>2.8179578544042752</v>
      </c>
    </row>
    <row r="483" spans="5:28">
      <c r="E483" s="12">
        <f t="shared" si="184"/>
        <v>1.6041552502632566</v>
      </c>
      <c r="F483" s="12">
        <f t="shared" si="185"/>
        <v>17832414</v>
      </c>
      <c r="G483" s="6">
        <v>2097152</v>
      </c>
      <c r="H483" s="6">
        <v>11888276</v>
      </c>
      <c r="I483" s="12">
        <f t="shared" si="186"/>
        <v>23776552</v>
      </c>
      <c r="J483" s="6">
        <v>3575745.0678710002</v>
      </c>
      <c r="K483" s="12">
        <f t="shared" si="187"/>
        <v>28605960.542968001</v>
      </c>
      <c r="L483" s="6">
        <f t="shared" si="188"/>
        <v>184.602352</v>
      </c>
      <c r="M483" s="6">
        <f t="shared" si="189"/>
        <v>5242880</v>
      </c>
      <c r="N483" s="13">
        <f t="shared" si="190"/>
        <v>0.83117474640594857</v>
      </c>
      <c r="O483" s="13"/>
      <c r="P483" s="7">
        <f t="shared" si="191"/>
        <v>0</v>
      </c>
      <c r="Q483" s="7">
        <f t="shared" si="192"/>
        <v>7.6438826868988766E-3</v>
      </c>
      <c r="R483" s="6">
        <f t="shared" si="193"/>
        <v>7.6438826868988766E-3</v>
      </c>
      <c r="S483" s="6">
        <f t="shared" si="194"/>
        <v>7.6438826868988766E-3</v>
      </c>
      <c r="T483" s="7">
        <f t="shared" si="195"/>
        <v>0</v>
      </c>
      <c r="U483" s="7">
        <f t="shared" si="196"/>
        <v>0.4262928760176114</v>
      </c>
      <c r="V483" s="7">
        <f t="shared" si="197"/>
        <v>1.7579488425073255</v>
      </c>
      <c r="W483" s="6">
        <f t="shared" si="198"/>
        <v>2.184241718524937</v>
      </c>
      <c r="X483" s="6">
        <v>8.0579999999999992E-3</v>
      </c>
      <c r="Y483" s="6">
        <v>2.2172162571417058</v>
      </c>
      <c r="Z483" s="6">
        <f t="shared" si="199"/>
        <v>5.1392071618406883</v>
      </c>
      <c r="AA483" s="6">
        <f t="shared" si="201"/>
        <v>5.1392071618406883</v>
      </c>
      <c r="AB483" s="6">
        <f t="shared" si="200"/>
        <v>1.4872044398266084</v>
      </c>
    </row>
    <row r="484" spans="5:28">
      <c r="E484" s="12">
        <f t="shared" si="184"/>
        <v>1.1907096307182627</v>
      </c>
      <c r="F484" s="12">
        <f t="shared" si="185"/>
        <v>20662405.5</v>
      </c>
      <c r="G484" s="6">
        <v>1048576</v>
      </c>
      <c r="H484" s="6">
        <v>13774937</v>
      </c>
      <c r="I484" s="12">
        <f t="shared" si="186"/>
        <v>27549874</v>
      </c>
      <c r="J484" s="6">
        <v>3075365.6528320001</v>
      </c>
      <c r="K484" s="12">
        <f t="shared" si="187"/>
        <v>24602925.222656</v>
      </c>
      <c r="L484" s="6">
        <f t="shared" si="188"/>
        <v>186.27076400000001</v>
      </c>
      <c r="M484" s="6">
        <f t="shared" si="189"/>
        <v>5242880</v>
      </c>
      <c r="N484" s="13">
        <f t="shared" si="190"/>
        <v>1.1197804224771717</v>
      </c>
      <c r="O484" s="13"/>
      <c r="P484" s="7">
        <f t="shared" si="191"/>
        <v>0</v>
      </c>
      <c r="Q484" s="7">
        <f t="shared" si="192"/>
        <v>6.5742198684098302E-3</v>
      </c>
      <c r="R484" s="6">
        <f t="shared" si="193"/>
        <v>6.5742198684098302E-3</v>
      </c>
      <c r="S484" s="6">
        <f t="shared" si="194"/>
        <v>6.5742198684098302E-3</v>
      </c>
      <c r="T484" s="7">
        <f t="shared" si="195"/>
        <v>0</v>
      </c>
      <c r="U484" s="7">
        <f t="shared" si="196"/>
        <v>0.36663868482439271</v>
      </c>
      <c r="V484" s="7">
        <f t="shared" si="197"/>
        <v>0.87657464000923735</v>
      </c>
      <c r="W484" s="6">
        <f t="shared" si="198"/>
        <v>1.2432133248336301</v>
      </c>
      <c r="X484" s="6">
        <v>4.0179999999999999E-3</v>
      </c>
      <c r="Y484" s="6">
        <v>1.2397252000005738</v>
      </c>
      <c r="Z484" s="6">
        <f t="shared" si="199"/>
        <v>63.6192102640575</v>
      </c>
      <c r="AA484" s="6">
        <f t="shared" si="201"/>
        <v>63.6192102640575</v>
      </c>
      <c r="AB484" s="6">
        <f t="shared" si="200"/>
        <v>0.28136274337689171</v>
      </c>
    </row>
    <row r="485" spans="5:28">
      <c r="E485" s="12">
        <f t="shared" si="184"/>
        <v>1.3167065486862259</v>
      </c>
      <c r="F485" s="12">
        <f t="shared" si="185"/>
        <v>20316927</v>
      </c>
      <c r="G485" s="6">
        <v>1219574</v>
      </c>
      <c r="H485" s="6">
        <v>13544618</v>
      </c>
      <c r="I485" s="12">
        <f t="shared" si="186"/>
        <v>27089236</v>
      </c>
      <c r="J485" s="6">
        <v>3343928.8537599999</v>
      </c>
      <c r="K485" s="12">
        <f t="shared" si="187"/>
        <v>26751430.830079999</v>
      </c>
      <c r="L485" s="6">
        <f t="shared" si="188"/>
        <v>186.926896</v>
      </c>
      <c r="M485" s="6">
        <f t="shared" si="189"/>
        <v>5242880</v>
      </c>
      <c r="N485" s="13">
        <f t="shared" si="190"/>
        <v>1.0126275552162303</v>
      </c>
      <c r="O485" s="13"/>
      <c r="P485" s="7">
        <f t="shared" si="191"/>
        <v>0</v>
      </c>
      <c r="Q485" s="7">
        <f t="shared" si="192"/>
        <v>7.1483283585136725E-3</v>
      </c>
      <c r="R485" s="6">
        <f t="shared" si="193"/>
        <v>7.1483283585136725E-3</v>
      </c>
      <c r="S485" s="6">
        <f t="shared" si="194"/>
        <v>7.1483283585136725E-3</v>
      </c>
      <c r="T485" s="7">
        <f t="shared" si="195"/>
        <v>0</v>
      </c>
      <c r="U485" s="7">
        <f t="shared" si="196"/>
        <v>0.39865623001931849</v>
      </c>
      <c r="V485" s="7">
        <f t="shared" si="197"/>
        <v>0.98761906304674407</v>
      </c>
      <c r="W485" s="6">
        <f t="shared" si="198"/>
        <v>1.3862752930660625</v>
      </c>
      <c r="X485" s="6">
        <v>4.5269999999999998E-3</v>
      </c>
      <c r="Y485" s="6">
        <v>1.4055003529398449</v>
      </c>
      <c r="Z485" s="6">
        <f t="shared" si="199"/>
        <v>57.9043154078567</v>
      </c>
      <c r="AA485" s="6">
        <f t="shared" si="201"/>
        <v>57.9043154078567</v>
      </c>
      <c r="AB485" s="6">
        <f t="shared" si="200"/>
        <v>1.367844542590823</v>
      </c>
    </row>
    <row r="486" spans="5:28">
      <c r="E486" s="12">
        <f t="shared" si="184"/>
        <v>1.0024656614253016</v>
      </c>
      <c r="F486" s="12">
        <f t="shared" si="185"/>
        <v>24256753.5</v>
      </c>
      <c r="G486" s="6">
        <v>38120</v>
      </c>
      <c r="H486" s="6">
        <v>16171169</v>
      </c>
      <c r="I486" s="12">
        <f t="shared" si="186"/>
        <v>32342338</v>
      </c>
      <c r="J486" s="6">
        <v>3039570.3051760001</v>
      </c>
      <c r="K486" s="12">
        <f t="shared" si="187"/>
        <v>24316562.441408001</v>
      </c>
      <c r="L486" s="6">
        <f t="shared" si="188"/>
        <v>194.816428</v>
      </c>
      <c r="M486" s="6">
        <f t="shared" si="189"/>
        <v>5242880</v>
      </c>
      <c r="N486" s="13">
        <f t="shared" si="190"/>
        <v>1.3300538708105027</v>
      </c>
      <c r="O486" s="13"/>
      <c r="P486" s="7">
        <f t="shared" si="191"/>
        <v>0</v>
      </c>
      <c r="Q486" s="7">
        <f t="shared" si="192"/>
        <v>6.497700029040483E-3</v>
      </c>
      <c r="R486" s="6">
        <f t="shared" si="193"/>
        <v>6.497700029040483E-3</v>
      </c>
      <c r="S486" s="6">
        <f t="shared" si="194"/>
        <v>6.497700029040483E-3</v>
      </c>
      <c r="T486" s="7">
        <f t="shared" si="195"/>
        <v>0</v>
      </c>
      <c r="U486" s="7">
        <f t="shared" si="196"/>
        <v>0.3623712380655521</v>
      </c>
      <c r="V486" s="7">
        <f t="shared" si="197"/>
        <v>1.4795742181539691</v>
      </c>
      <c r="W486" s="6">
        <f t="shared" si="198"/>
        <v>1.8419454562195212</v>
      </c>
      <c r="X486" s="6">
        <v>6.7819999999999998E-3</v>
      </c>
      <c r="Y486" s="6">
        <v>1.81842375</v>
      </c>
      <c r="Z486" s="6">
        <f t="shared" si="199"/>
        <v>4.1919783391258747</v>
      </c>
      <c r="AA486" s="6">
        <f t="shared" si="201"/>
        <v>4.1919783391258747</v>
      </c>
      <c r="AB486" s="6">
        <f t="shared" si="200"/>
        <v>1.2935217228394211</v>
      </c>
    </row>
    <row r="487" spans="5:28">
      <c r="E487" s="12">
        <f t="shared" si="184"/>
        <v>1.0024507044117013</v>
      </c>
      <c r="F487" s="12">
        <f t="shared" si="185"/>
        <v>24256753.5</v>
      </c>
      <c r="G487" s="6">
        <v>38120</v>
      </c>
      <c r="H487" s="6">
        <v>16171169</v>
      </c>
      <c r="I487" s="12">
        <f t="shared" si="186"/>
        <v>32342338</v>
      </c>
      <c r="J487" s="6">
        <v>3039524.9541020002</v>
      </c>
      <c r="K487" s="12">
        <f t="shared" si="187"/>
        <v>24316199.632816002</v>
      </c>
      <c r="L487" s="6">
        <f t="shared" si="188"/>
        <v>194.816428</v>
      </c>
      <c r="M487" s="6">
        <f t="shared" si="189"/>
        <v>5242880</v>
      </c>
      <c r="N487" s="13">
        <f t="shared" si="190"/>
        <v>1.3300737158101095</v>
      </c>
      <c r="O487" s="13"/>
      <c r="P487" s="7">
        <f t="shared" si="191"/>
        <v>0</v>
      </c>
      <c r="Q487" s="7">
        <f t="shared" si="192"/>
        <v>6.4976030818916231E-3</v>
      </c>
      <c r="R487" s="6">
        <f t="shared" si="193"/>
        <v>6.4976030818916231E-3</v>
      </c>
      <c r="S487" s="6">
        <f t="shared" si="194"/>
        <v>6.4976030818916231E-3</v>
      </c>
      <c r="T487" s="7">
        <f t="shared" si="195"/>
        <v>0</v>
      </c>
      <c r="U487" s="7">
        <f t="shared" si="196"/>
        <v>0.36236583140501033</v>
      </c>
      <c r="V487" s="7">
        <f t="shared" si="197"/>
        <v>1.4771744369095436</v>
      </c>
      <c r="W487" s="6">
        <f t="shared" si="198"/>
        <v>1.8395402683145541</v>
      </c>
      <c r="X487" s="6">
        <v>6.7710000000000001E-3</v>
      </c>
      <c r="Y487" s="6">
        <v>1.819254849997743</v>
      </c>
      <c r="Z487" s="6">
        <f t="shared" si="199"/>
        <v>4.0377627840551922</v>
      </c>
      <c r="AA487" s="6">
        <f t="shared" si="201"/>
        <v>4.0377627840551922</v>
      </c>
      <c r="AB487" s="6">
        <f t="shared" si="200"/>
        <v>1.1150399470880203</v>
      </c>
    </row>
    <row r="488" spans="5:28">
      <c r="E488" s="12">
        <f t="shared" si="184"/>
        <v>1.4104415992370454</v>
      </c>
      <c r="F488" s="12">
        <f t="shared" si="185"/>
        <v>21918994.5</v>
      </c>
      <c r="G488" s="6">
        <v>2063494</v>
      </c>
      <c r="H488" s="6">
        <v>14612663</v>
      </c>
      <c r="I488" s="12">
        <f t="shared" si="186"/>
        <v>29225326</v>
      </c>
      <c r="J488" s="6">
        <v>3864432.7070309999</v>
      </c>
      <c r="K488" s="12">
        <f t="shared" si="187"/>
        <v>30915461.656248</v>
      </c>
      <c r="L488" s="6">
        <f t="shared" si="188"/>
        <v>216.621836</v>
      </c>
      <c r="M488" s="6">
        <f t="shared" si="189"/>
        <v>5242880</v>
      </c>
      <c r="N488" s="13">
        <f t="shared" si="190"/>
        <v>0.94533040861427908</v>
      </c>
      <c r="O488" s="13"/>
      <c r="P488" s="7">
        <f t="shared" si="191"/>
        <v>0</v>
      </c>
      <c r="Q488" s="7">
        <f t="shared" si="192"/>
        <v>8.2610112587102602E-3</v>
      </c>
      <c r="R488" s="6">
        <f t="shared" si="193"/>
        <v>8.2610112587102602E-3</v>
      </c>
      <c r="S488" s="6">
        <f t="shared" si="194"/>
        <v>8.2610112587102602E-3</v>
      </c>
      <c r="T488" s="7">
        <f t="shared" si="195"/>
        <v>0</v>
      </c>
      <c r="U488" s="7">
        <f t="shared" si="196"/>
        <v>0.46070961480417261</v>
      </c>
      <c r="V488" s="7">
        <f t="shared" si="197"/>
        <v>1.9573488477259529</v>
      </c>
      <c r="W488" s="6">
        <f t="shared" si="198"/>
        <v>2.4180584625301256</v>
      </c>
      <c r="X488" s="6">
        <v>8.9720000000000008E-3</v>
      </c>
      <c r="Y488" s="6">
        <v>2.4738970588266964</v>
      </c>
      <c r="Z488" s="6">
        <f t="shared" si="199"/>
        <v>7.9245289934210943</v>
      </c>
      <c r="AA488" s="6">
        <f t="shared" si="201"/>
        <v>7.9245289934210943</v>
      </c>
      <c r="AB488" s="6">
        <f t="shared" si="200"/>
        <v>2.2571107434459541</v>
      </c>
    </row>
    <row r="489" spans="5:28">
      <c r="E489" s="12">
        <f t="shared" si="184"/>
        <v>1.0459239309919623</v>
      </c>
      <c r="F489" s="12">
        <f t="shared" si="185"/>
        <v>27102582</v>
      </c>
      <c r="G489" s="6">
        <v>14340</v>
      </c>
      <c r="H489" s="6">
        <v>18068388</v>
      </c>
      <c r="I489" s="12">
        <f t="shared" si="186"/>
        <v>36136776</v>
      </c>
      <c r="J489" s="6">
        <v>3543404.8881839998</v>
      </c>
      <c r="K489" s="12">
        <f t="shared" si="187"/>
        <v>28347239.105471998</v>
      </c>
      <c r="L489" s="6">
        <f t="shared" si="188"/>
        <v>217.10745600000001</v>
      </c>
      <c r="M489" s="6">
        <f t="shared" si="189"/>
        <v>5242880</v>
      </c>
      <c r="N489" s="13">
        <f t="shared" si="190"/>
        <v>1.274789966865745</v>
      </c>
      <c r="O489" s="13"/>
      <c r="P489" s="7">
        <f t="shared" si="191"/>
        <v>0</v>
      </c>
      <c r="Q489" s="7">
        <f t="shared" si="192"/>
        <v>7.5747489721321674E-3</v>
      </c>
      <c r="R489" s="6">
        <f t="shared" si="193"/>
        <v>7.5747489721321674E-3</v>
      </c>
      <c r="S489" s="6">
        <f t="shared" si="194"/>
        <v>7.5747489721321674E-3</v>
      </c>
      <c r="T489" s="7">
        <f t="shared" si="195"/>
        <v>0</v>
      </c>
      <c r="U489" s="7">
        <f t="shared" si="196"/>
        <v>0.42243734718431397</v>
      </c>
      <c r="V489" s="7">
        <f t="shared" si="197"/>
        <v>1.1368418240637472</v>
      </c>
      <c r="W489" s="6">
        <f t="shared" si="198"/>
        <v>1.5592791712480611</v>
      </c>
      <c r="X489" s="6">
        <v>5.2110000000000004E-3</v>
      </c>
      <c r="Y489" s="6">
        <v>1.5175589999988421</v>
      </c>
      <c r="Z489" s="6">
        <f t="shared" si="199"/>
        <v>45.36075555809186</v>
      </c>
      <c r="AA489" s="6">
        <f t="shared" si="201"/>
        <v>45.36075555809186</v>
      </c>
      <c r="AB489" s="6">
        <f t="shared" si="200"/>
        <v>2.7491630473181496</v>
      </c>
    </row>
    <row r="490" spans="5:28">
      <c r="E490" s="12">
        <f t="shared" si="184"/>
        <v>1.1014151776451522</v>
      </c>
      <c r="F490" s="12">
        <f t="shared" si="185"/>
        <v>26326012.5</v>
      </c>
      <c r="G490" s="6">
        <v>503625</v>
      </c>
      <c r="H490" s="6">
        <v>17550675</v>
      </c>
      <c r="I490" s="12">
        <f t="shared" si="186"/>
        <v>35101350</v>
      </c>
      <c r="J490" s="6">
        <v>3624483.7167969998</v>
      </c>
      <c r="K490" s="12">
        <f t="shared" si="187"/>
        <v>28995869.734375998</v>
      </c>
      <c r="L490" s="6">
        <f t="shared" si="188"/>
        <v>220.6806</v>
      </c>
      <c r="M490" s="6">
        <f t="shared" si="189"/>
        <v>5242880</v>
      </c>
      <c r="N490" s="13">
        <f t="shared" si="190"/>
        <v>1.2105637913797653</v>
      </c>
      <c r="O490" s="13"/>
      <c r="P490" s="7">
        <f t="shared" si="191"/>
        <v>0</v>
      </c>
      <c r="Q490" s="7">
        <f t="shared" si="192"/>
        <v>7.7480714664782072E-3</v>
      </c>
      <c r="R490" s="6">
        <f t="shared" si="193"/>
        <v>7.7480714664782072E-3</v>
      </c>
      <c r="S490" s="6">
        <f t="shared" si="194"/>
        <v>7.7480714664782072E-3</v>
      </c>
      <c r="T490" s="7">
        <f t="shared" si="195"/>
        <v>0</v>
      </c>
      <c r="U490" s="7">
        <f t="shared" si="196"/>
        <v>0.43210339618320243</v>
      </c>
      <c r="V490" s="7">
        <f t="shared" si="197"/>
        <v>1.007908122658705</v>
      </c>
      <c r="W490" s="6">
        <f t="shared" si="198"/>
        <v>1.4400115188419074</v>
      </c>
      <c r="X490" s="6">
        <v>4.62E-3</v>
      </c>
      <c r="Y490" s="6">
        <v>1.4070074117668798</v>
      </c>
      <c r="Z490" s="6">
        <f t="shared" si="199"/>
        <v>67.707174599095396</v>
      </c>
      <c r="AA490" s="6">
        <f t="shared" si="201"/>
        <v>67.707174599095396</v>
      </c>
      <c r="AB490" s="6">
        <f t="shared" si="200"/>
        <v>2.3456953246310146</v>
      </c>
    </row>
    <row r="491" spans="5:28">
      <c r="E491" s="12">
        <f t="shared" si="184"/>
        <v>1.1012197963154504</v>
      </c>
      <c r="F491" s="12">
        <f t="shared" si="185"/>
        <v>26326012.5</v>
      </c>
      <c r="G491" s="6">
        <v>503625</v>
      </c>
      <c r="H491" s="6">
        <v>17550675</v>
      </c>
      <c r="I491" s="12">
        <f t="shared" si="186"/>
        <v>35101350</v>
      </c>
      <c r="J491" s="6">
        <v>3623840.765381</v>
      </c>
      <c r="K491" s="12">
        <f t="shared" si="187"/>
        <v>28990726.123048</v>
      </c>
      <c r="L491" s="6">
        <f t="shared" si="188"/>
        <v>220.6806</v>
      </c>
      <c r="M491" s="6">
        <f t="shared" si="189"/>
        <v>5242880</v>
      </c>
      <c r="N491" s="13">
        <f t="shared" si="190"/>
        <v>1.2107785728103573</v>
      </c>
      <c r="O491" s="13"/>
      <c r="P491" s="7">
        <f t="shared" si="191"/>
        <v>0</v>
      </c>
      <c r="Q491" s="7">
        <f t="shared" si="192"/>
        <v>7.7466970269966465E-3</v>
      </c>
      <c r="R491" s="6">
        <f t="shared" si="193"/>
        <v>7.7466970269966465E-3</v>
      </c>
      <c r="S491" s="6">
        <f t="shared" si="194"/>
        <v>7.7466970269966465E-3</v>
      </c>
      <c r="T491" s="7">
        <f t="shared" si="195"/>
        <v>0</v>
      </c>
      <c r="U491" s="7">
        <f t="shared" si="196"/>
        <v>0.4320267448551397</v>
      </c>
      <c r="V491" s="7">
        <f t="shared" si="197"/>
        <v>1.0109623896970648</v>
      </c>
      <c r="W491" s="6">
        <f t="shared" si="198"/>
        <v>1.4429891345522043</v>
      </c>
      <c r="X491" s="6">
        <v>4.6340000000000001E-3</v>
      </c>
      <c r="Y491" s="6">
        <v>1.4115436588238022</v>
      </c>
      <c r="Z491" s="6">
        <f t="shared" si="199"/>
        <v>67.170846504027764</v>
      </c>
      <c r="AA491" s="6">
        <f t="shared" si="201"/>
        <v>67.170846504027764</v>
      </c>
      <c r="AB491" s="6">
        <f t="shared" si="200"/>
        <v>2.2277366719641365</v>
      </c>
    </row>
    <row r="492" spans="5:28">
      <c r="E492" s="12">
        <f t="shared" si="184"/>
        <v>1.1014402091045121</v>
      </c>
      <c r="F492" s="12">
        <f t="shared" si="185"/>
        <v>26326012.5</v>
      </c>
      <c r="G492" s="6">
        <v>503625</v>
      </c>
      <c r="H492" s="6">
        <v>17550675</v>
      </c>
      <c r="I492" s="12">
        <f t="shared" si="186"/>
        <v>35101350</v>
      </c>
      <c r="J492" s="6">
        <v>3624566.0891109998</v>
      </c>
      <c r="K492" s="12">
        <f t="shared" si="187"/>
        <v>28996528.712887999</v>
      </c>
      <c r="L492" s="6">
        <f t="shared" si="188"/>
        <v>220.6806</v>
      </c>
      <c r="M492" s="6">
        <f t="shared" si="189"/>
        <v>5242880</v>
      </c>
      <c r="N492" s="13">
        <f t="shared" si="190"/>
        <v>1.2105362799650776</v>
      </c>
      <c r="O492" s="13"/>
      <c r="P492" s="7">
        <f t="shared" si="191"/>
        <v>0</v>
      </c>
      <c r="Q492" s="7">
        <f t="shared" si="192"/>
        <v>7.748247554060771E-3</v>
      </c>
      <c r="R492" s="6">
        <f t="shared" si="193"/>
        <v>7.748247554060771E-3</v>
      </c>
      <c r="S492" s="6">
        <f t="shared" si="194"/>
        <v>7.748247554060771E-3</v>
      </c>
      <c r="T492" s="7">
        <f t="shared" si="195"/>
        <v>0</v>
      </c>
      <c r="U492" s="7">
        <f t="shared" si="196"/>
        <v>0.43211321643883388</v>
      </c>
      <c r="V492" s="7">
        <f t="shared" si="197"/>
        <v>1.009435256177885</v>
      </c>
      <c r="W492" s="6">
        <f t="shared" si="198"/>
        <v>1.4415484726167189</v>
      </c>
      <c r="X492" s="6">
        <v>4.627E-3</v>
      </c>
      <c r="Y492" s="6">
        <v>1.40999149375</v>
      </c>
      <c r="Z492" s="6">
        <f t="shared" si="199"/>
        <v>67.457262893035903</v>
      </c>
      <c r="AA492" s="6">
        <f t="shared" si="201"/>
        <v>67.457262893035903</v>
      </c>
      <c r="AB492" s="6">
        <f t="shared" si="200"/>
        <v>2.2380971095641358</v>
      </c>
    </row>
    <row r="493" spans="5:28">
      <c r="E493" s="12">
        <f t="shared" si="184"/>
        <v>1.1016426042760559</v>
      </c>
      <c r="F493" s="12">
        <f t="shared" si="185"/>
        <v>26326012.5</v>
      </c>
      <c r="G493" s="6">
        <v>503625</v>
      </c>
      <c r="H493" s="6">
        <v>17550675</v>
      </c>
      <c r="I493" s="12">
        <f t="shared" si="186"/>
        <v>35101350</v>
      </c>
      <c r="J493" s="6">
        <v>3625232.1213380001</v>
      </c>
      <c r="K493" s="12">
        <f t="shared" si="187"/>
        <v>29001856.970704</v>
      </c>
      <c r="L493" s="6">
        <f t="shared" si="188"/>
        <v>220.6806</v>
      </c>
      <c r="M493" s="6">
        <f t="shared" si="189"/>
        <v>5242880</v>
      </c>
      <c r="N493" s="13">
        <f t="shared" si="190"/>
        <v>1.2103138787098136</v>
      </c>
      <c r="O493" s="13"/>
      <c r="P493" s="7">
        <f t="shared" si="191"/>
        <v>0</v>
      </c>
      <c r="Q493" s="7">
        <f t="shared" si="192"/>
        <v>7.7496713334724038E-3</v>
      </c>
      <c r="R493" s="6">
        <f t="shared" si="193"/>
        <v>7.7496713334724038E-3</v>
      </c>
      <c r="S493" s="6">
        <f t="shared" si="194"/>
        <v>7.7496713334724038E-3</v>
      </c>
      <c r="T493" s="7">
        <f t="shared" si="195"/>
        <v>0</v>
      </c>
      <c r="U493" s="7">
        <f t="shared" si="196"/>
        <v>0.43219261941308934</v>
      </c>
      <c r="V493" s="7">
        <f t="shared" si="197"/>
        <v>1.0011451027880514</v>
      </c>
      <c r="W493" s="6">
        <f t="shared" si="198"/>
        <v>1.4333377222011408</v>
      </c>
      <c r="X493" s="6">
        <v>4.5890000000000002E-3</v>
      </c>
      <c r="Y493" s="6">
        <v>1.3990241352924981</v>
      </c>
      <c r="Z493" s="6">
        <f t="shared" si="199"/>
        <v>68.874947340867365</v>
      </c>
      <c r="AA493" s="6">
        <f t="shared" si="201"/>
        <v>68.874947340867365</v>
      </c>
      <c r="AB493" s="6">
        <f t="shared" si="200"/>
        <v>2.4526801248835191</v>
      </c>
    </row>
    <row r="494" spans="5:28">
      <c r="E494" s="12">
        <f t="shared" si="184"/>
        <v>1.1014454860118297</v>
      </c>
      <c r="F494" s="12">
        <f t="shared" si="185"/>
        <v>26326012.5</v>
      </c>
      <c r="G494" s="6">
        <v>503625</v>
      </c>
      <c r="H494" s="6">
        <v>17550675</v>
      </c>
      <c r="I494" s="12">
        <f t="shared" si="186"/>
        <v>35101350</v>
      </c>
      <c r="J494" s="6">
        <v>3624583.4541020002</v>
      </c>
      <c r="K494" s="12">
        <f t="shared" si="187"/>
        <v>28996667.632816002</v>
      </c>
      <c r="L494" s="6">
        <f t="shared" si="188"/>
        <v>220.6806</v>
      </c>
      <c r="M494" s="6">
        <f t="shared" si="189"/>
        <v>5242880</v>
      </c>
      <c r="N494" s="13">
        <f t="shared" si="190"/>
        <v>1.210530480415454</v>
      </c>
      <c r="O494" s="13"/>
      <c r="P494" s="7">
        <f t="shared" si="191"/>
        <v>0</v>
      </c>
      <c r="Q494" s="7">
        <f t="shared" si="192"/>
        <v>7.7482846752625198E-3</v>
      </c>
      <c r="R494" s="6">
        <f t="shared" si="193"/>
        <v>7.7482846752625198E-3</v>
      </c>
      <c r="S494" s="6">
        <f t="shared" si="194"/>
        <v>7.7482846752625198E-3</v>
      </c>
      <c r="T494" s="7">
        <f t="shared" si="195"/>
        <v>0</v>
      </c>
      <c r="U494" s="7">
        <f t="shared" si="196"/>
        <v>0.43211528665687654</v>
      </c>
      <c r="V494" s="7">
        <f t="shared" si="197"/>
        <v>1.0118350374223104</v>
      </c>
      <c r="W494" s="6">
        <f t="shared" si="198"/>
        <v>1.4439503240791869</v>
      </c>
      <c r="X494" s="6">
        <v>4.6379999999999998E-3</v>
      </c>
      <c r="Y494" s="6">
        <v>1.414753694119284</v>
      </c>
      <c r="Z494" s="6">
        <f t="shared" si="199"/>
        <v>67.060902873275552</v>
      </c>
      <c r="AA494" s="6">
        <f t="shared" si="201"/>
        <v>67.060902873275552</v>
      </c>
      <c r="AB494" s="6">
        <f t="shared" si="200"/>
        <v>2.0637253029459992</v>
      </c>
    </row>
    <row r="495" spans="5:28">
      <c r="E495" s="12">
        <f t="shared" si="184"/>
        <v>1.1016010067247366</v>
      </c>
      <c r="F495" s="12">
        <f t="shared" si="185"/>
        <v>26326012.5</v>
      </c>
      <c r="G495" s="6">
        <v>503625</v>
      </c>
      <c r="H495" s="6">
        <v>17550675</v>
      </c>
      <c r="I495" s="12">
        <f t="shared" si="186"/>
        <v>35101350</v>
      </c>
      <c r="J495" s="6">
        <v>3625095.234131</v>
      </c>
      <c r="K495" s="12">
        <f t="shared" si="187"/>
        <v>29000761.873048</v>
      </c>
      <c r="L495" s="6">
        <f t="shared" si="188"/>
        <v>220.6806</v>
      </c>
      <c r="M495" s="6">
        <f t="shared" si="189"/>
        <v>5242880</v>
      </c>
      <c r="N495" s="13">
        <f t="shared" si="190"/>
        <v>1.2103595813674679</v>
      </c>
      <c r="O495" s="13"/>
      <c r="P495" s="7">
        <f t="shared" si="191"/>
        <v>0</v>
      </c>
      <c r="Q495" s="7">
        <f t="shared" si="192"/>
        <v>7.7493787092131842E-3</v>
      </c>
      <c r="R495" s="6">
        <f t="shared" si="193"/>
        <v>7.7493787092131842E-3</v>
      </c>
      <c r="S495" s="6">
        <f t="shared" si="194"/>
        <v>7.7493787092131842E-3</v>
      </c>
      <c r="T495" s="7">
        <f t="shared" si="195"/>
        <v>0</v>
      </c>
      <c r="U495" s="7">
        <f t="shared" si="196"/>
        <v>0.43217630000551011</v>
      </c>
      <c r="V495" s="7">
        <f t="shared" si="197"/>
        <v>1.0044175317577224</v>
      </c>
      <c r="W495" s="6">
        <f t="shared" si="198"/>
        <v>1.4365938317632325</v>
      </c>
      <c r="X495" s="6">
        <v>4.6039999999999996E-3</v>
      </c>
      <c r="Y495" s="6">
        <v>1.4077407058807279</v>
      </c>
      <c r="Z495" s="6">
        <f t="shared" si="199"/>
        <v>68.318390730086549</v>
      </c>
      <c r="AA495" s="6">
        <f t="shared" si="201"/>
        <v>68.318390730086549</v>
      </c>
      <c r="AB495" s="6">
        <f t="shared" si="200"/>
        <v>2.0496051412005745</v>
      </c>
    </row>
    <row r="496" spans="5:28">
      <c r="E496" s="12">
        <f t="shared" si="184"/>
        <v>1.1021493178690129</v>
      </c>
      <c r="F496" s="12">
        <f t="shared" si="185"/>
        <v>26383312.5</v>
      </c>
      <c r="G496" s="6">
        <v>504855</v>
      </c>
      <c r="H496" s="6">
        <v>17588875</v>
      </c>
      <c r="I496" s="12">
        <f t="shared" si="186"/>
        <v>35177750</v>
      </c>
      <c r="J496" s="6">
        <v>3634793.734375</v>
      </c>
      <c r="K496" s="12">
        <f t="shared" si="187"/>
        <v>29078349.875</v>
      </c>
      <c r="L496" s="6">
        <f t="shared" si="188"/>
        <v>221.1636</v>
      </c>
      <c r="M496" s="6">
        <f t="shared" si="189"/>
        <v>5242880</v>
      </c>
      <c r="N496" s="13">
        <f t="shared" si="190"/>
        <v>1.2097574364164294</v>
      </c>
      <c r="O496" s="13"/>
      <c r="P496" s="7">
        <f t="shared" si="191"/>
        <v>0</v>
      </c>
      <c r="Q496" s="7">
        <f t="shared" si="192"/>
        <v>7.7701112269673465E-3</v>
      </c>
      <c r="R496" s="6">
        <f t="shared" si="193"/>
        <v>7.7701112269673465E-3</v>
      </c>
      <c r="S496" s="6">
        <f t="shared" si="194"/>
        <v>7.7701112269673465E-3</v>
      </c>
      <c r="T496" s="7">
        <f t="shared" si="195"/>
        <v>0</v>
      </c>
      <c r="U496" s="7">
        <f t="shared" si="196"/>
        <v>0.43333253499530872</v>
      </c>
      <c r="V496" s="7">
        <f t="shared" si="197"/>
        <v>1.0046356936890339</v>
      </c>
      <c r="W496" s="6">
        <f t="shared" si="198"/>
        <v>1.4379682286843427</v>
      </c>
      <c r="X496" s="6">
        <v>4.6049999999999997E-3</v>
      </c>
      <c r="Y496" s="6">
        <v>1.3975311562499999</v>
      </c>
      <c r="Z496" s="6">
        <f t="shared" si="199"/>
        <v>68.732057045979303</v>
      </c>
      <c r="AA496" s="6">
        <f t="shared" si="201"/>
        <v>68.732057045979303</v>
      </c>
      <c r="AB496" s="6">
        <f t="shared" si="200"/>
        <v>2.8934648257036168</v>
      </c>
    </row>
    <row r="497" spans="5:28">
      <c r="E497" s="12">
        <f t="shared" si="184"/>
        <v>1.102349505072951</v>
      </c>
      <c r="F497" s="12">
        <f t="shared" si="185"/>
        <v>26383312.5</v>
      </c>
      <c r="G497" s="6">
        <v>504855</v>
      </c>
      <c r="H497" s="6">
        <v>17588875</v>
      </c>
      <c r="I497" s="12">
        <f t="shared" si="186"/>
        <v>35177750</v>
      </c>
      <c r="J497" s="6">
        <v>3635453.93457</v>
      </c>
      <c r="K497" s="12">
        <f t="shared" si="187"/>
        <v>29083631.47656</v>
      </c>
      <c r="L497" s="6">
        <f t="shared" si="188"/>
        <v>221.1636</v>
      </c>
      <c r="M497" s="6">
        <f t="shared" si="189"/>
        <v>5242880</v>
      </c>
      <c r="N497" s="13">
        <f t="shared" si="190"/>
        <v>1.2095377438801467</v>
      </c>
      <c r="O497" s="13"/>
      <c r="P497" s="7">
        <f t="shared" si="191"/>
        <v>0</v>
      </c>
      <c r="Q497" s="7">
        <f t="shared" si="192"/>
        <v>7.7715225392238586E-3</v>
      </c>
      <c r="R497" s="6">
        <f t="shared" si="193"/>
        <v>7.7715225392238586E-3</v>
      </c>
      <c r="S497" s="6">
        <f t="shared" si="194"/>
        <v>7.7715225392238586E-3</v>
      </c>
      <c r="T497" s="7">
        <f t="shared" si="195"/>
        <v>0</v>
      </c>
      <c r="U497" s="7">
        <f t="shared" si="196"/>
        <v>0.43341124268686165</v>
      </c>
      <c r="V497" s="7">
        <f t="shared" si="197"/>
        <v>1.0055083414142796</v>
      </c>
      <c r="W497" s="6">
        <f t="shared" si="198"/>
        <v>1.4389195841011413</v>
      </c>
      <c r="X497" s="6">
        <v>4.6090000000000002E-3</v>
      </c>
      <c r="Y497" s="6">
        <v>1.4005937647050692</v>
      </c>
      <c r="Z497" s="6">
        <f t="shared" si="199"/>
        <v>68.616240816312825</v>
      </c>
      <c r="AA497" s="6">
        <f t="shared" si="201"/>
        <v>68.616240816312825</v>
      </c>
      <c r="AB497" s="6">
        <f t="shared" si="200"/>
        <v>2.7363979736224606</v>
      </c>
    </row>
    <row r="498" spans="5:28">
      <c r="E498" s="12">
        <f t="shared" si="184"/>
        <v>1.1020838319913013</v>
      </c>
      <c r="F498" s="12">
        <f t="shared" si="185"/>
        <v>26383312.5</v>
      </c>
      <c r="G498" s="6">
        <v>504855</v>
      </c>
      <c r="H498" s="6">
        <v>17588875</v>
      </c>
      <c r="I498" s="12">
        <f t="shared" si="186"/>
        <v>35177750</v>
      </c>
      <c r="J498" s="6">
        <v>3634577.7675780002</v>
      </c>
      <c r="K498" s="12">
        <f t="shared" si="187"/>
        <v>29076622.140624002</v>
      </c>
      <c r="L498" s="6">
        <f t="shared" si="188"/>
        <v>221.1636</v>
      </c>
      <c r="M498" s="6">
        <f t="shared" si="189"/>
        <v>5242880</v>
      </c>
      <c r="N498" s="13">
        <f t="shared" si="190"/>
        <v>1.2098293202652275</v>
      </c>
      <c r="O498" s="13"/>
      <c r="P498" s="7">
        <f t="shared" si="191"/>
        <v>0</v>
      </c>
      <c r="Q498" s="7">
        <f t="shared" si="192"/>
        <v>7.7696495539931283E-3</v>
      </c>
      <c r="R498" s="6">
        <f t="shared" si="193"/>
        <v>7.7696495539931283E-3</v>
      </c>
      <c r="S498" s="6">
        <f t="shared" si="194"/>
        <v>7.7696495539931283E-3</v>
      </c>
      <c r="T498" s="7">
        <f t="shared" si="195"/>
        <v>0</v>
      </c>
      <c r="U498" s="7">
        <f t="shared" si="196"/>
        <v>0.43330678788379212</v>
      </c>
      <c r="V498" s="7">
        <f t="shared" si="197"/>
        <v>1.0096534181091963</v>
      </c>
      <c r="W498" s="6">
        <f t="shared" si="198"/>
        <v>1.4429602059929885</v>
      </c>
      <c r="X498" s="6">
        <v>4.6280000000000002E-3</v>
      </c>
      <c r="Y498" s="6">
        <v>1.4069120000000002</v>
      </c>
      <c r="Z498" s="6">
        <f t="shared" si="199"/>
        <v>67.883525367180809</v>
      </c>
      <c r="AA498" s="6">
        <f t="shared" si="201"/>
        <v>67.883525367180809</v>
      </c>
      <c r="AB498" s="6">
        <f t="shared" si="200"/>
        <v>2.562221801575955</v>
      </c>
    </row>
    <row r="499" spans="5:28">
      <c r="E499" s="12">
        <f t="shared" si="184"/>
        <v>1.1022579457332358</v>
      </c>
      <c r="F499" s="12">
        <f t="shared" si="185"/>
        <v>26383312.5</v>
      </c>
      <c r="G499" s="6">
        <v>504855</v>
      </c>
      <c r="H499" s="6">
        <v>17588875</v>
      </c>
      <c r="I499" s="12">
        <f t="shared" si="186"/>
        <v>35177750</v>
      </c>
      <c r="J499" s="6">
        <v>3635151.9797359998</v>
      </c>
      <c r="K499" s="12">
        <f t="shared" si="187"/>
        <v>29081215.837887999</v>
      </c>
      <c r="L499" s="6">
        <f t="shared" si="188"/>
        <v>221.1636</v>
      </c>
      <c r="M499" s="6">
        <f t="shared" si="189"/>
        <v>5242880</v>
      </c>
      <c r="N499" s="13">
        <f t="shared" si="190"/>
        <v>1.2096382144438826</v>
      </c>
      <c r="O499" s="13"/>
      <c r="P499" s="7">
        <f t="shared" si="191"/>
        <v>0</v>
      </c>
      <c r="Q499" s="7">
        <f t="shared" si="192"/>
        <v>7.7708770493234245E-3</v>
      </c>
      <c r="R499" s="6">
        <f t="shared" si="193"/>
        <v>7.7708770493234245E-3</v>
      </c>
      <c r="S499" s="6">
        <f t="shared" si="194"/>
        <v>7.7708770493234245E-3</v>
      </c>
      <c r="T499" s="7">
        <f t="shared" si="195"/>
        <v>0</v>
      </c>
      <c r="U499" s="7">
        <f t="shared" si="196"/>
        <v>0.4333752442607518</v>
      </c>
      <c r="V499" s="7">
        <f t="shared" si="197"/>
        <v>1.0063809891395252</v>
      </c>
      <c r="W499" s="6">
        <f t="shared" si="198"/>
        <v>1.4397562334002769</v>
      </c>
      <c r="X499" s="6">
        <v>4.6129999999999999E-3</v>
      </c>
      <c r="Y499" s="6">
        <v>1.4037630352943891</v>
      </c>
      <c r="Z499" s="6">
        <f t="shared" si="199"/>
        <v>68.456038355157702</v>
      </c>
      <c r="AA499" s="6">
        <f t="shared" si="201"/>
        <v>68.456038355157702</v>
      </c>
      <c r="AB499" s="6">
        <f t="shared" si="200"/>
        <v>2.5640508548039644</v>
      </c>
    </row>
    <row r="500" spans="5:28">
      <c r="E500" s="12">
        <f t="shared" si="184"/>
        <v>1.1019152451656706</v>
      </c>
      <c r="F500" s="12">
        <f t="shared" si="185"/>
        <v>26383312.5</v>
      </c>
      <c r="G500" s="6">
        <v>504855</v>
      </c>
      <c r="H500" s="6">
        <v>17588875</v>
      </c>
      <c r="I500" s="12">
        <f t="shared" si="186"/>
        <v>35177750</v>
      </c>
      <c r="J500" s="6">
        <v>3634021.7827150002</v>
      </c>
      <c r="K500" s="12">
        <f t="shared" si="187"/>
        <v>29072174.261720002</v>
      </c>
      <c r="L500" s="6">
        <f t="shared" si="188"/>
        <v>221.1636</v>
      </c>
      <c r="M500" s="6">
        <f t="shared" si="189"/>
        <v>5242880</v>
      </c>
      <c r="N500" s="13">
        <f t="shared" si="190"/>
        <v>1.2100144173364891</v>
      </c>
      <c r="O500" s="13"/>
      <c r="P500" s="7">
        <f t="shared" si="191"/>
        <v>0</v>
      </c>
      <c r="Q500" s="7">
        <f t="shared" si="192"/>
        <v>7.7684610232148441E-3</v>
      </c>
      <c r="R500" s="6">
        <f t="shared" si="193"/>
        <v>7.7684610232148441E-3</v>
      </c>
      <c r="S500" s="6">
        <f t="shared" si="194"/>
        <v>7.7684610232148441E-3</v>
      </c>
      <c r="T500" s="7">
        <f t="shared" si="195"/>
        <v>0</v>
      </c>
      <c r="U500" s="7">
        <f t="shared" si="196"/>
        <v>0.43324050452696111</v>
      </c>
      <c r="V500" s="7">
        <f t="shared" si="197"/>
        <v>1.0124895232162445</v>
      </c>
      <c r="W500" s="6">
        <f t="shared" si="198"/>
        <v>1.4457300277432057</v>
      </c>
      <c r="X500" s="6">
        <v>4.6410000000000002E-3</v>
      </c>
      <c r="Y500" s="6">
        <v>1.4152047000016381</v>
      </c>
      <c r="Z500" s="6">
        <f t="shared" si="199"/>
        <v>67.387654023159755</v>
      </c>
      <c r="AA500" s="6">
        <f t="shared" si="201"/>
        <v>67.387654023159755</v>
      </c>
      <c r="AB500" s="6">
        <f t="shared" si="200"/>
        <v>2.1569549437994548</v>
      </c>
    </row>
    <row r="501" spans="5:28">
      <c r="E501" s="12">
        <f t="shared" si="184"/>
        <v>1.1020876254491547</v>
      </c>
      <c r="F501" s="12">
        <f t="shared" si="185"/>
        <v>26383312.5</v>
      </c>
      <c r="G501" s="6">
        <v>504855</v>
      </c>
      <c r="H501" s="6">
        <v>17588875</v>
      </c>
      <c r="I501" s="12">
        <f t="shared" si="186"/>
        <v>35177750</v>
      </c>
      <c r="J501" s="6">
        <v>3634590.278076</v>
      </c>
      <c r="K501" s="12">
        <f t="shared" si="187"/>
        <v>29076722.224608</v>
      </c>
      <c r="L501" s="6">
        <f t="shared" si="188"/>
        <v>221.1636</v>
      </c>
      <c r="M501" s="6">
        <f t="shared" si="189"/>
        <v>5242880</v>
      </c>
      <c r="N501" s="13">
        <f t="shared" si="190"/>
        <v>1.2098251559533977</v>
      </c>
      <c r="O501" s="13"/>
      <c r="P501" s="7">
        <f t="shared" si="191"/>
        <v>0</v>
      </c>
      <c r="Q501" s="7">
        <f t="shared" si="192"/>
        <v>7.7696762977282801E-3</v>
      </c>
      <c r="R501" s="6">
        <f t="shared" si="193"/>
        <v>7.7696762977282801E-3</v>
      </c>
      <c r="S501" s="6">
        <f t="shared" si="194"/>
        <v>7.7696762977282801E-3</v>
      </c>
      <c r="T501" s="7">
        <f t="shared" si="195"/>
        <v>0</v>
      </c>
      <c r="U501" s="7">
        <f t="shared" si="196"/>
        <v>0.43330827935929489</v>
      </c>
      <c r="V501" s="7">
        <f t="shared" si="197"/>
        <v>1.0113987135596876</v>
      </c>
      <c r="W501" s="6">
        <f t="shared" si="198"/>
        <v>1.4447069929189824</v>
      </c>
      <c r="X501" s="6">
        <v>4.6360000000000004E-3</v>
      </c>
      <c r="Y501" s="6">
        <v>1.4147708470574603</v>
      </c>
      <c r="Z501" s="6">
        <f t="shared" si="199"/>
        <v>67.594398139091453</v>
      </c>
      <c r="AA501" s="6">
        <f t="shared" si="201"/>
        <v>67.594398139091453</v>
      </c>
      <c r="AB501" s="6">
        <f t="shared" si="200"/>
        <v>2.1159713549219266</v>
      </c>
    </row>
    <row r="502" spans="5:28">
      <c r="E502" s="12">
        <f t="shared" si="184"/>
        <v>1.1021788908946137</v>
      </c>
      <c r="F502" s="12">
        <f t="shared" si="185"/>
        <v>26383312.5</v>
      </c>
      <c r="G502" s="6">
        <v>504855</v>
      </c>
      <c r="H502" s="6">
        <v>17588875</v>
      </c>
      <c r="I502" s="12">
        <f t="shared" si="186"/>
        <v>35177750</v>
      </c>
      <c r="J502" s="6">
        <v>3634891.2636719998</v>
      </c>
      <c r="K502" s="12">
        <f t="shared" si="187"/>
        <v>29079130.109375998</v>
      </c>
      <c r="L502" s="6">
        <f t="shared" si="188"/>
        <v>221.1636</v>
      </c>
      <c r="M502" s="6">
        <f t="shared" si="189"/>
        <v>5242880</v>
      </c>
      <c r="N502" s="13">
        <f t="shared" si="190"/>
        <v>1.2097249769056062</v>
      </c>
      <c r="O502" s="13"/>
      <c r="P502" s="7">
        <f t="shared" si="191"/>
        <v>0</v>
      </c>
      <c r="Q502" s="7">
        <f t="shared" si="192"/>
        <v>7.7703197156852649E-3</v>
      </c>
      <c r="R502" s="6">
        <f t="shared" si="193"/>
        <v>7.7703197156852649E-3</v>
      </c>
      <c r="S502" s="6">
        <f t="shared" si="194"/>
        <v>7.7703197156852649E-3</v>
      </c>
      <c r="T502" s="7">
        <f t="shared" si="195"/>
        <v>0</v>
      </c>
      <c r="U502" s="7">
        <f t="shared" si="196"/>
        <v>0.43334416223486993</v>
      </c>
      <c r="V502" s="7">
        <f t="shared" si="197"/>
        <v>1.0065991510708365</v>
      </c>
      <c r="W502" s="6">
        <f t="shared" si="198"/>
        <v>1.4399433133057065</v>
      </c>
      <c r="X502" s="6">
        <v>4.614E-3</v>
      </c>
      <c r="Y502" s="6">
        <v>1.408138517646516</v>
      </c>
      <c r="Z502" s="6">
        <f t="shared" si="199"/>
        <v>68.407449408003146</v>
      </c>
      <c r="AA502" s="6">
        <f t="shared" si="201"/>
        <v>68.407449408003146</v>
      </c>
      <c r="AB502" s="6">
        <f t="shared" si="200"/>
        <v>2.2586411251889644</v>
      </c>
    </row>
    <row r="503" spans="5:28">
      <c r="E503" s="12">
        <f t="shared" si="184"/>
        <v>1.1023838774598147</v>
      </c>
      <c r="F503" s="12">
        <f t="shared" si="185"/>
        <v>26383312.5</v>
      </c>
      <c r="G503" s="6">
        <v>504855</v>
      </c>
      <c r="H503" s="6">
        <v>17588875</v>
      </c>
      <c r="I503" s="12">
        <f t="shared" si="186"/>
        <v>35177750</v>
      </c>
      <c r="J503" s="6">
        <v>3635567.2917479998</v>
      </c>
      <c r="K503" s="12">
        <f t="shared" si="187"/>
        <v>29084538.333983999</v>
      </c>
      <c r="L503" s="6">
        <f t="shared" si="188"/>
        <v>221.1636</v>
      </c>
      <c r="M503" s="6">
        <f t="shared" si="189"/>
        <v>5242880</v>
      </c>
      <c r="N503" s="13">
        <f t="shared" si="190"/>
        <v>1.2095000304301324</v>
      </c>
      <c r="O503" s="13"/>
      <c r="P503" s="7">
        <f t="shared" si="191"/>
        <v>0</v>
      </c>
      <c r="Q503" s="7">
        <f t="shared" si="192"/>
        <v>7.7717648632581234E-3</v>
      </c>
      <c r="R503" s="6">
        <f t="shared" si="193"/>
        <v>7.7717648632581234E-3</v>
      </c>
      <c r="S503" s="6">
        <f t="shared" si="194"/>
        <v>7.7717648632581234E-3</v>
      </c>
      <c r="T503" s="7">
        <f t="shared" si="195"/>
        <v>0</v>
      </c>
      <c r="U503" s="7">
        <f t="shared" si="196"/>
        <v>0.43342475689341431</v>
      </c>
      <c r="V503" s="7">
        <f t="shared" si="197"/>
        <v>1.0031085601698539</v>
      </c>
      <c r="W503" s="6">
        <f t="shared" si="198"/>
        <v>1.4365333170632684</v>
      </c>
      <c r="X503" s="6">
        <v>4.5979999999999997E-3</v>
      </c>
      <c r="Y503" s="6">
        <v>1.4040855124999998</v>
      </c>
      <c r="Z503" s="6">
        <f t="shared" si="199"/>
        <v>69.024899157418957</v>
      </c>
      <c r="AA503" s="6">
        <f t="shared" si="201"/>
        <v>69.024899157418957</v>
      </c>
      <c r="AB503" s="6">
        <f t="shared" si="200"/>
        <v>2.3109564392196216</v>
      </c>
    </row>
    <row r="504" spans="5:28">
      <c r="E504" s="12">
        <f t="shared" si="184"/>
        <v>1.1019857903195438</v>
      </c>
      <c r="F504" s="12">
        <f t="shared" si="185"/>
        <v>26383312.5</v>
      </c>
      <c r="G504" s="6">
        <v>504855</v>
      </c>
      <c r="H504" s="6">
        <v>17588875</v>
      </c>
      <c r="I504" s="12">
        <f t="shared" si="186"/>
        <v>35177750</v>
      </c>
      <c r="J504" s="6">
        <v>3634254.43457</v>
      </c>
      <c r="K504" s="12">
        <f t="shared" si="187"/>
        <v>29074035.47656</v>
      </c>
      <c r="L504" s="6">
        <f t="shared" si="188"/>
        <v>221.1636</v>
      </c>
      <c r="M504" s="6">
        <f t="shared" si="189"/>
        <v>5242880</v>
      </c>
      <c r="N504" s="13">
        <f t="shared" si="190"/>
        <v>1.2099369565797262</v>
      </c>
      <c r="O504" s="13"/>
      <c r="P504" s="7">
        <f t="shared" si="191"/>
        <v>0</v>
      </c>
      <c r="Q504" s="7">
        <f t="shared" si="192"/>
        <v>7.7689583638956682E-3</v>
      </c>
      <c r="R504" s="6">
        <f t="shared" si="193"/>
        <v>7.7689583638956682E-3</v>
      </c>
      <c r="S504" s="6">
        <f t="shared" si="194"/>
        <v>7.7689583638956682E-3</v>
      </c>
      <c r="T504" s="7">
        <f t="shared" si="195"/>
        <v>0</v>
      </c>
      <c r="U504" s="7">
        <f t="shared" si="196"/>
        <v>0.43326824079632487</v>
      </c>
      <c r="V504" s="7">
        <f t="shared" si="197"/>
        <v>1.0074717987960822</v>
      </c>
      <c r="W504" s="6">
        <f t="shared" si="198"/>
        <v>1.440740039592407</v>
      </c>
      <c r="X504" s="6">
        <v>4.6179999999999997E-3</v>
      </c>
      <c r="Y504" s="6">
        <v>1.4110978117630759</v>
      </c>
      <c r="Z504" s="6">
        <f t="shared" si="199"/>
        <v>68.232099694579233</v>
      </c>
      <c r="AA504" s="6">
        <f t="shared" si="201"/>
        <v>68.232099694579233</v>
      </c>
      <c r="AB504" s="6">
        <f t="shared" si="200"/>
        <v>2.1006501166843332</v>
      </c>
    </row>
    <row r="505" spans="5:28">
      <c r="E505" s="12">
        <f t="shared" si="184"/>
        <v>1.0815435451578235</v>
      </c>
      <c r="F505" s="12">
        <f t="shared" si="185"/>
        <v>27732714</v>
      </c>
      <c r="G505" s="6">
        <v>268096</v>
      </c>
      <c r="H505" s="6">
        <v>18488476</v>
      </c>
      <c r="I505" s="12">
        <f t="shared" si="186"/>
        <v>36976952</v>
      </c>
      <c r="J505" s="6">
        <v>3749267.2270510001</v>
      </c>
      <c r="K505" s="12">
        <f t="shared" si="187"/>
        <v>29994137.816408001</v>
      </c>
      <c r="L505" s="6">
        <f t="shared" si="188"/>
        <v>227.22363200000001</v>
      </c>
      <c r="M505" s="6">
        <f t="shared" si="189"/>
        <v>5242880</v>
      </c>
      <c r="N505" s="13">
        <f t="shared" si="190"/>
        <v>1.232805964496573</v>
      </c>
      <c r="O505" s="13"/>
      <c r="P505" s="7">
        <f t="shared" si="191"/>
        <v>0</v>
      </c>
      <c r="Q505" s="7">
        <f t="shared" si="192"/>
        <v>8.0148216110037321E-3</v>
      </c>
      <c r="R505" s="6">
        <f t="shared" si="193"/>
        <v>8.0148216110037321E-3</v>
      </c>
      <c r="S505" s="6">
        <f t="shared" si="194"/>
        <v>8.0148216110037321E-3</v>
      </c>
      <c r="T505" s="7">
        <f t="shared" si="195"/>
        <v>0</v>
      </c>
      <c r="U505" s="7">
        <f t="shared" si="196"/>
        <v>0.44697982625751498</v>
      </c>
      <c r="V505" s="7">
        <f t="shared" si="197"/>
        <v>1.0757564832965527</v>
      </c>
      <c r="W505" s="6">
        <f t="shared" si="198"/>
        <v>1.5227363095540678</v>
      </c>
      <c r="X505" s="6">
        <v>4.9309999999999996E-3</v>
      </c>
      <c r="Y505" s="6">
        <v>1.480121833334977</v>
      </c>
      <c r="Z505" s="6">
        <f t="shared" si="199"/>
        <v>62.539477002712083</v>
      </c>
      <c r="AA505" s="6">
        <f t="shared" si="201"/>
        <v>62.539477002712083</v>
      </c>
      <c r="AB505" s="6">
        <f t="shared" si="200"/>
        <v>2.8791194926888406</v>
      </c>
    </row>
    <row r="506" spans="5:28">
      <c r="E506" s="12">
        <f t="shared" si="184"/>
        <v>1.2074080216447469</v>
      </c>
      <c r="F506" s="12">
        <f t="shared" si="185"/>
        <v>25375579.5</v>
      </c>
      <c r="G506" s="6">
        <v>1382908</v>
      </c>
      <c r="H506" s="6">
        <v>16917053</v>
      </c>
      <c r="I506" s="12">
        <f t="shared" si="186"/>
        <v>33834106</v>
      </c>
      <c r="J506" s="6">
        <v>3829834.7802729998</v>
      </c>
      <c r="K506" s="12">
        <f t="shared" si="187"/>
        <v>30638678.242183998</v>
      </c>
      <c r="L506" s="6">
        <f t="shared" si="188"/>
        <v>230.66279599999999</v>
      </c>
      <c r="M506" s="6">
        <f t="shared" si="189"/>
        <v>5242880</v>
      </c>
      <c r="N506" s="13">
        <f t="shared" si="190"/>
        <v>1.1042939167465935</v>
      </c>
      <c r="O506" s="13"/>
      <c r="P506" s="7">
        <f t="shared" si="191"/>
        <v>0</v>
      </c>
      <c r="Q506" s="7">
        <f t="shared" si="192"/>
        <v>8.1870511501655162E-3</v>
      </c>
      <c r="R506" s="6">
        <f t="shared" si="193"/>
        <v>8.1870511501655162E-3</v>
      </c>
      <c r="S506" s="6">
        <f t="shared" si="194"/>
        <v>8.1870511501655162E-3</v>
      </c>
      <c r="T506" s="7">
        <f t="shared" si="195"/>
        <v>0</v>
      </c>
      <c r="U506" s="7">
        <f t="shared" si="196"/>
        <v>0.45658492206966061</v>
      </c>
      <c r="V506" s="7">
        <f t="shared" si="197"/>
        <v>1.6178888826054019</v>
      </c>
      <c r="W506" s="6">
        <f t="shared" si="198"/>
        <v>2.0744738046750624</v>
      </c>
      <c r="X506" s="6">
        <v>7.4159999999999998E-3</v>
      </c>
      <c r="Y506" s="6">
        <v>2.0632901142825357</v>
      </c>
      <c r="Z506" s="6">
        <f t="shared" si="199"/>
        <v>10.397129856600813</v>
      </c>
      <c r="AA506" s="6">
        <f t="shared" si="201"/>
        <v>10.397129856600813</v>
      </c>
      <c r="AB506" s="6">
        <f t="shared" si="200"/>
        <v>0.54203188951038672</v>
      </c>
    </row>
    <row r="507" spans="5:28">
      <c r="E507" s="12">
        <f t="shared" si="184"/>
        <v>1.5392995664900002</v>
      </c>
      <c r="F507" s="12">
        <f t="shared" si="185"/>
        <v>22215303</v>
      </c>
      <c r="G507" s="6">
        <v>2707524</v>
      </c>
      <c r="H507" s="6">
        <v>14810202</v>
      </c>
      <c r="I507" s="12">
        <f t="shared" si="186"/>
        <v>29620404</v>
      </c>
      <c r="J507" s="6">
        <v>4274500.7846680004</v>
      </c>
      <c r="K507" s="12">
        <f t="shared" si="187"/>
        <v>34196006.277344003</v>
      </c>
      <c r="L507" s="6">
        <f t="shared" si="188"/>
        <v>231.87290400000001</v>
      </c>
      <c r="M507" s="6">
        <f t="shared" si="189"/>
        <v>5242880</v>
      </c>
      <c r="N507" s="13">
        <f t="shared" si="190"/>
        <v>0.8661948345595113</v>
      </c>
      <c r="O507" s="13"/>
      <c r="P507" s="7">
        <f t="shared" si="191"/>
        <v>0</v>
      </c>
      <c r="Q507" s="7">
        <f t="shared" si="192"/>
        <v>9.1376152166556361E-3</v>
      </c>
      <c r="R507" s="6">
        <f t="shared" si="193"/>
        <v>9.1376152166556361E-3</v>
      </c>
      <c r="S507" s="6">
        <f t="shared" si="194"/>
        <v>9.1376152166556361E-3</v>
      </c>
      <c r="T507" s="7">
        <f t="shared" si="195"/>
        <v>0</v>
      </c>
      <c r="U507" s="7">
        <f t="shared" si="196"/>
        <v>0.50959707653895769</v>
      </c>
      <c r="V507" s="7">
        <f t="shared" si="197"/>
        <v>1.4533947863966004</v>
      </c>
      <c r="W507" s="6">
        <f t="shared" si="198"/>
        <v>1.9629918629355581</v>
      </c>
      <c r="X507" s="6">
        <v>6.6620000000000004E-3</v>
      </c>
      <c r="Y507" s="6">
        <v>2.0234714666644464</v>
      </c>
      <c r="Z507" s="6">
        <f t="shared" si="199"/>
        <v>37.160240418127223</v>
      </c>
      <c r="AA507" s="6">
        <f t="shared" si="201"/>
        <v>37.160240418127223</v>
      </c>
      <c r="AB507" s="6">
        <f t="shared" si="200"/>
        <v>2.9889032153532096</v>
      </c>
    </row>
    <row r="508" spans="5:28">
      <c r="E508" s="12">
        <f t="shared" si="184"/>
        <v>1.1561210912096977</v>
      </c>
      <c r="F508" s="12">
        <f t="shared" si="185"/>
        <v>27734211</v>
      </c>
      <c r="G508" s="6">
        <v>914898</v>
      </c>
      <c r="H508" s="6">
        <v>18489474</v>
      </c>
      <c r="I508" s="12">
        <f t="shared" si="186"/>
        <v>36978948</v>
      </c>
      <c r="J508" s="6">
        <v>4008013.2856450002</v>
      </c>
      <c r="K508" s="12">
        <f t="shared" si="187"/>
        <v>32064106.285160001</v>
      </c>
      <c r="L508" s="6">
        <f t="shared" si="188"/>
        <v>240.171648</v>
      </c>
      <c r="M508" s="6">
        <f t="shared" si="189"/>
        <v>5242880</v>
      </c>
      <c r="N508" s="13">
        <f t="shared" si="190"/>
        <v>1.153281731015054</v>
      </c>
      <c r="O508" s="13"/>
      <c r="P508" s="7">
        <f t="shared" si="191"/>
        <v>0</v>
      </c>
      <c r="Q508" s="7">
        <f t="shared" si="192"/>
        <v>8.5679439617443558E-3</v>
      </c>
      <c r="R508" s="6">
        <f t="shared" si="193"/>
        <v>8.5679439617443558E-3</v>
      </c>
      <c r="S508" s="6">
        <f t="shared" si="194"/>
        <v>8.5679439617443558E-3</v>
      </c>
      <c r="T508" s="7">
        <f t="shared" si="195"/>
        <v>0</v>
      </c>
      <c r="U508" s="7">
        <f t="shared" si="196"/>
        <v>0.47782699219989333</v>
      </c>
      <c r="V508" s="7">
        <f t="shared" si="197"/>
        <v>1.1095715826498211</v>
      </c>
      <c r="W508" s="6">
        <f t="shared" si="198"/>
        <v>1.5873985748497144</v>
      </c>
      <c r="X508" s="6">
        <v>5.0860000000000002E-3</v>
      </c>
      <c r="Y508" s="6">
        <v>1.5680703111105461</v>
      </c>
      <c r="Z508" s="6">
        <f t="shared" si="199"/>
        <v>68.461344116090345</v>
      </c>
      <c r="AA508" s="6">
        <f t="shared" si="201"/>
        <v>68.461344116090345</v>
      </c>
      <c r="AB508" s="6">
        <f t="shared" si="200"/>
        <v>1.232614609320646</v>
      </c>
    </row>
    <row r="509" spans="5:28">
      <c r="E509" s="12">
        <f t="shared" si="184"/>
        <v>2.5426595751857994</v>
      </c>
      <c r="F509" s="12">
        <f t="shared" si="185"/>
        <v>19205059.5</v>
      </c>
      <c r="G509" s="6">
        <v>4588484</v>
      </c>
      <c r="H509" s="6">
        <v>12803373</v>
      </c>
      <c r="I509" s="12">
        <f t="shared" si="186"/>
        <v>25606746</v>
      </c>
      <c r="J509" s="6">
        <v>6103991.0537109999</v>
      </c>
      <c r="K509" s="12">
        <f t="shared" si="187"/>
        <v>48831928.429687999</v>
      </c>
      <c r="L509" s="6">
        <f t="shared" si="188"/>
        <v>245.410156</v>
      </c>
      <c r="M509" s="6">
        <f t="shared" si="189"/>
        <v>5242880</v>
      </c>
      <c r="N509" s="13">
        <f t="shared" si="190"/>
        <v>0.52438531148468936</v>
      </c>
      <c r="O509" s="13"/>
      <c r="P509" s="7">
        <f t="shared" si="191"/>
        <v>0</v>
      </c>
      <c r="Q509" s="7">
        <f t="shared" si="192"/>
        <v>1.3048522937410481E-2</v>
      </c>
      <c r="R509" s="6">
        <f t="shared" si="193"/>
        <v>1.3048522937410481E-2</v>
      </c>
      <c r="S509" s="6">
        <f t="shared" si="194"/>
        <v>1.3048522937410481E-2</v>
      </c>
      <c r="T509" s="7">
        <f t="shared" si="195"/>
        <v>0</v>
      </c>
      <c r="U509" s="7">
        <f t="shared" si="196"/>
        <v>0.72770509420614726</v>
      </c>
      <c r="V509" s="7">
        <f t="shared" si="197"/>
        <v>2.9349324619323718</v>
      </c>
      <c r="W509" s="6">
        <f t="shared" si="198"/>
        <v>3.6626375561385189</v>
      </c>
      <c r="X509" s="6">
        <v>1.3453E-2</v>
      </c>
      <c r="Y509" s="6">
        <v>3.678661699993885</v>
      </c>
      <c r="Z509" s="6">
        <f t="shared" si="199"/>
        <v>3.0065937901547533</v>
      </c>
      <c r="AA509" s="6">
        <f t="shared" si="201"/>
        <v>3.0065937901547533</v>
      </c>
      <c r="AB509" s="6">
        <f t="shared" si="200"/>
        <v>0.43559710465881485</v>
      </c>
    </row>
    <row r="510" spans="5:28">
      <c r="E510" s="12">
        <f t="shared" si="184"/>
        <v>1.165746958187567</v>
      </c>
      <c r="F510" s="12">
        <f t="shared" si="185"/>
        <v>28852710</v>
      </c>
      <c r="G510" s="6">
        <v>862664</v>
      </c>
      <c r="H510" s="6">
        <v>19235140</v>
      </c>
      <c r="I510" s="12">
        <f t="shared" si="186"/>
        <v>38470280</v>
      </c>
      <c r="J510" s="6">
        <v>4204369.8647459997</v>
      </c>
      <c r="K510" s="12">
        <f t="shared" si="187"/>
        <v>33634958.917967997</v>
      </c>
      <c r="L510" s="6">
        <f t="shared" si="188"/>
        <v>248.07496</v>
      </c>
      <c r="M510" s="6">
        <f t="shared" si="189"/>
        <v>5242880</v>
      </c>
      <c r="N510" s="13">
        <f t="shared" si="190"/>
        <v>1.1437587925653432</v>
      </c>
      <c r="O510" s="13"/>
      <c r="P510" s="7">
        <f t="shared" si="191"/>
        <v>0</v>
      </c>
      <c r="Q510" s="7">
        <f t="shared" si="192"/>
        <v>8.9876961048529456E-3</v>
      </c>
      <c r="R510" s="6">
        <f t="shared" si="193"/>
        <v>8.9876961048529456E-3</v>
      </c>
      <c r="S510" s="6">
        <f t="shared" si="194"/>
        <v>8.9876961048529456E-3</v>
      </c>
      <c r="T510" s="7">
        <f t="shared" si="195"/>
        <v>0</v>
      </c>
      <c r="U510" s="7">
        <f t="shared" si="196"/>
        <v>0.50123621440145893</v>
      </c>
      <c r="V510" s="7">
        <f t="shared" si="197"/>
        <v>1.4145619626231696</v>
      </c>
      <c r="W510" s="6">
        <f t="shared" si="198"/>
        <v>1.9157981770246284</v>
      </c>
      <c r="X510" s="6">
        <v>6.4840000000000002E-3</v>
      </c>
      <c r="Y510" s="6">
        <v>1.8707961</v>
      </c>
      <c r="Z510" s="6">
        <f t="shared" si="199"/>
        <v>38.613450105690092</v>
      </c>
      <c r="AA510" s="6">
        <f t="shared" si="201"/>
        <v>38.613450105690092</v>
      </c>
      <c r="AB510" s="6">
        <f t="shared" si="200"/>
        <v>2.4055041072957359</v>
      </c>
    </row>
    <row r="511" spans="5:28">
      <c r="E511" s="12">
        <f t="shared" si="184"/>
        <v>1.1103903175513712</v>
      </c>
      <c r="F511" s="12">
        <f t="shared" si="185"/>
        <v>30361402.5</v>
      </c>
      <c r="G511" s="6">
        <v>415863</v>
      </c>
      <c r="H511" s="6">
        <v>20240935</v>
      </c>
      <c r="I511" s="12">
        <f t="shared" si="186"/>
        <v>40481870</v>
      </c>
      <c r="J511" s="6">
        <v>4214125.9204099998</v>
      </c>
      <c r="K511" s="12">
        <f t="shared" si="187"/>
        <v>33713007.363279998</v>
      </c>
      <c r="L511" s="6">
        <f t="shared" si="188"/>
        <v>251.20848000000001</v>
      </c>
      <c r="M511" s="6">
        <f t="shared" si="189"/>
        <v>5242880</v>
      </c>
      <c r="N511" s="13">
        <f t="shared" si="190"/>
        <v>1.2007789623684717</v>
      </c>
      <c r="O511" s="13"/>
      <c r="P511" s="7">
        <f t="shared" si="191"/>
        <v>0</v>
      </c>
      <c r="Q511" s="7">
        <f t="shared" si="192"/>
        <v>9.0085516590289235E-3</v>
      </c>
      <c r="R511" s="6">
        <f t="shared" si="193"/>
        <v>9.0085516590289235E-3</v>
      </c>
      <c r="S511" s="6">
        <f t="shared" si="194"/>
        <v>9.0085516590289235E-3</v>
      </c>
      <c r="T511" s="7">
        <f t="shared" si="195"/>
        <v>0</v>
      </c>
      <c r="U511" s="7">
        <f t="shared" si="196"/>
        <v>0.50239931102849866</v>
      </c>
      <c r="V511" s="7">
        <f t="shared" si="197"/>
        <v>1.1950910597238931</v>
      </c>
      <c r="W511" s="6">
        <f t="shared" si="198"/>
        <v>1.6974903707523916</v>
      </c>
      <c r="X511" s="6">
        <v>5.4780000000000002E-3</v>
      </c>
      <c r="Y511" s="6">
        <v>1.65309606</v>
      </c>
      <c r="Z511" s="6">
        <f t="shared" si="199"/>
        <v>64.449646933715272</v>
      </c>
      <c r="AA511" s="6">
        <f t="shared" si="201"/>
        <v>64.449646933715272</v>
      </c>
      <c r="AB511" s="6">
        <f t="shared" si="200"/>
        <v>2.6855251685973798</v>
      </c>
    </row>
    <row r="512" spans="5:28">
      <c r="E512" s="12">
        <f t="shared" si="184"/>
        <v>2.9648106435528208</v>
      </c>
      <c r="F512" s="12">
        <f t="shared" si="185"/>
        <v>22456150.5</v>
      </c>
      <c r="G512" s="6">
        <v>3774768</v>
      </c>
      <c r="H512" s="6">
        <v>14970767</v>
      </c>
      <c r="I512" s="12">
        <f t="shared" si="186"/>
        <v>29941534</v>
      </c>
      <c r="J512" s="6">
        <v>8322279.2519530002</v>
      </c>
      <c r="K512" s="12">
        <f t="shared" si="187"/>
        <v>66578234.015624002</v>
      </c>
      <c r="L512" s="6">
        <f t="shared" si="188"/>
        <v>255.144564</v>
      </c>
      <c r="M512" s="6">
        <f t="shared" si="189"/>
        <v>5242880</v>
      </c>
      <c r="N512" s="13">
        <f t="shared" si="190"/>
        <v>0.44971955839161459</v>
      </c>
      <c r="O512" s="13"/>
      <c r="P512" s="7">
        <f t="shared" si="191"/>
        <v>0</v>
      </c>
      <c r="Q512" s="7">
        <f t="shared" si="192"/>
        <v>1.7790565345704966E-2</v>
      </c>
      <c r="R512" s="6">
        <f t="shared" si="193"/>
        <v>1.7790565345704966E-2</v>
      </c>
      <c r="S512" s="6">
        <f t="shared" si="194"/>
        <v>1.7790565345704966E-2</v>
      </c>
      <c r="T512" s="7">
        <f t="shared" si="195"/>
        <v>0</v>
      </c>
      <c r="U512" s="7">
        <f t="shared" si="196"/>
        <v>0.99216479083310571</v>
      </c>
      <c r="V512" s="7">
        <f t="shared" si="197"/>
        <v>5.3100614081196715</v>
      </c>
      <c r="W512" s="6">
        <f t="shared" si="198"/>
        <v>6.302226198952777</v>
      </c>
      <c r="X512" s="6">
        <v>2.4340000000000001E-2</v>
      </c>
      <c r="Y512" s="6">
        <v>6.3255234545498809</v>
      </c>
      <c r="Z512" s="6">
        <f t="shared" si="199"/>
        <v>26.908112794967277</v>
      </c>
      <c r="AA512" s="6">
        <f t="shared" si="201"/>
        <v>26.908112794967277</v>
      </c>
      <c r="AB512" s="6">
        <f t="shared" si="200"/>
        <v>0.36830557604440406</v>
      </c>
    </row>
    <row r="513" spans="5:28">
      <c r="E513" s="12">
        <f t="shared" si="184"/>
        <v>1.8222001928007039</v>
      </c>
      <c r="F513" s="12">
        <f t="shared" si="185"/>
        <v>22411080</v>
      </c>
      <c r="G513" s="6">
        <v>4026819</v>
      </c>
      <c r="H513" s="6">
        <v>14940720</v>
      </c>
      <c r="I513" s="12">
        <f t="shared" si="186"/>
        <v>29881440</v>
      </c>
      <c r="J513" s="6">
        <v>5104684.2871089997</v>
      </c>
      <c r="K513" s="12">
        <f t="shared" si="187"/>
        <v>40837474.296871997</v>
      </c>
      <c r="L513" s="6">
        <f t="shared" si="188"/>
        <v>259.82501999999999</v>
      </c>
      <c r="M513" s="6">
        <f t="shared" si="189"/>
        <v>5242880</v>
      </c>
      <c r="N513" s="13">
        <f t="shared" si="190"/>
        <v>0.73171616302159048</v>
      </c>
      <c r="O513" s="13"/>
      <c r="P513" s="7">
        <f t="shared" si="191"/>
        <v>0</v>
      </c>
      <c r="Q513" s="7">
        <f t="shared" si="192"/>
        <v>1.0912301381582973E-2</v>
      </c>
      <c r="R513" s="6">
        <f t="shared" si="193"/>
        <v>1.0912301381582973E-2</v>
      </c>
      <c r="S513" s="6">
        <f t="shared" si="194"/>
        <v>1.0912301381582973E-2</v>
      </c>
      <c r="T513" s="7">
        <f t="shared" si="195"/>
        <v>0</v>
      </c>
      <c r="U513" s="7">
        <f t="shared" si="196"/>
        <v>0.6085698238015752</v>
      </c>
      <c r="V513" s="7">
        <f t="shared" si="197"/>
        <v>1.8052899816019012</v>
      </c>
      <c r="W513" s="6">
        <f t="shared" si="198"/>
        <v>2.4138598054034763</v>
      </c>
      <c r="X513" s="6">
        <v>8.2749999999999994E-3</v>
      </c>
      <c r="Y513" s="6">
        <v>2.4536478333305749</v>
      </c>
      <c r="Z513" s="6">
        <f t="shared" si="199"/>
        <v>31.870711559915087</v>
      </c>
      <c r="AA513" s="6">
        <f t="shared" si="201"/>
        <v>31.870711559915087</v>
      </c>
      <c r="AB513" s="6">
        <f t="shared" si="200"/>
        <v>1.6215867406322286</v>
      </c>
    </row>
    <row r="514" spans="5:28">
      <c r="E514" s="12">
        <f t="shared" si="184"/>
        <v>2.4198493038419415</v>
      </c>
      <c r="F514" s="12">
        <f t="shared" si="185"/>
        <v>16728678</v>
      </c>
      <c r="G514" s="6">
        <v>6686493</v>
      </c>
      <c r="H514" s="6">
        <v>11152452</v>
      </c>
      <c r="I514" s="12">
        <f t="shared" si="186"/>
        <v>22304904</v>
      </c>
      <c r="J514" s="6">
        <v>5060109.9765619999</v>
      </c>
      <c r="K514" s="12">
        <f t="shared" si="187"/>
        <v>40480879.812495999</v>
      </c>
      <c r="L514" s="6">
        <f t="shared" si="188"/>
        <v>267.55928399999999</v>
      </c>
      <c r="M514" s="6">
        <f t="shared" si="189"/>
        <v>5242880</v>
      </c>
      <c r="N514" s="13">
        <f t="shared" si="190"/>
        <v>0.55099849863230299</v>
      </c>
      <c r="O514" s="13"/>
      <c r="P514" s="7">
        <f t="shared" si="191"/>
        <v>0</v>
      </c>
      <c r="Q514" s="7">
        <f t="shared" si="192"/>
        <v>1.0817014722661975E-2</v>
      </c>
      <c r="R514" s="6">
        <f t="shared" si="193"/>
        <v>1.0817014722661975E-2</v>
      </c>
      <c r="S514" s="6">
        <f t="shared" si="194"/>
        <v>1.0817014722661975E-2</v>
      </c>
      <c r="T514" s="7">
        <f t="shared" si="195"/>
        <v>0</v>
      </c>
      <c r="U514" s="7">
        <f t="shared" si="196"/>
        <v>0.6032557673800707</v>
      </c>
      <c r="V514" s="7">
        <f t="shared" si="197"/>
        <v>2.4903184459197223</v>
      </c>
      <c r="W514" s="6">
        <f t="shared" si="198"/>
        <v>3.0935742132997932</v>
      </c>
      <c r="X514" s="6">
        <v>1.1415E-2</v>
      </c>
      <c r="Y514" s="6">
        <v>3.2037339</v>
      </c>
      <c r="Z514" s="6">
        <f t="shared" si="199"/>
        <v>5.238592004713313</v>
      </c>
      <c r="AA514" s="6">
        <f t="shared" si="201"/>
        <v>5.238592004713313</v>
      </c>
      <c r="AB514" s="6">
        <f t="shared" si="200"/>
        <v>3.4384780427677475</v>
      </c>
    </row>
    <row r="515" spans="5:28">
      <c r="E515" s="12">
        <f t="shared" si="184"/>
        <v>1.4181768463923108</v>
      </c>
      <c r="F515" s="12">
        <f t="shared" si="185"/>
        <v>29629617</v>
      </c>
      <c r="G515" s="6">
        <v>1634989</v>
      </c>
      <c r="H515" s="6">
        <v>19753078</v>
      </c>
      <c r="I515" s="12">
        <f t="shared" si="186"/>
        <v>39506156</v>
      </c>
      <c r="J515" s="6">
        <v>5252504.5996089997</v>
      </c>
      <c r="K515" s="12">
        <f t="shared" si="187"/>
        <v>42020036.796871997</v>
      </c>
      <c r="L515" s="6">
        <f t="shared" si="188"/>
        <v>269.736716</v>
      </c>
      <c r="M515" s="6">
        <f t="shared" si="189"/>
        <v>5242880</v>
      </c>
      <c r="N515" s="13">
        <f t="shared" si="190"/>
        <v>0.94017423618583951</v>
      </c>
      <c r="O515" s="13"/>
      <c r="P515" s="7">
        <f t="shared" si="191"/>
        <v>0</v>
      </c>
      <c r="Q515" s="7">
        <f t="shared" si="192"/>
        <v>1.1228297378513337E-2</v>
      </c>
      <c r="R515" s="6">
        <f t="shared" si="193"/>
        <v>1.1228297378513337E-2</v>
      </c>
      <c r="S515" s="6">
        <f t="shared" si="194"/>
        <v>1.1228297378513337E-2</v>
      </c>
      <c r="T515" s="7">
        <f t="shared" si="195"/>
        <v>0</v>
      </c>
      <c r="U515" s="7">
        <f t="shared" si="196"/>
        <v>0.62619265343662123</v>
      </c>
      <c r="V515" s="7">
        <f t="shared" si="197"/>
        <v>4.6776099692478992</v>
      </c>
      <c r="W515" s="6">
        <f t="shared" si="198"/>
        <v>5.3038026226845201</v>
      </c>
      <c r="X515" s="6">
        <v>2.1441000000000002E-2</v>
      </c>
      <c r="Y515" s="6">
        <v>5.2737713000071471</v>
      </c>
      <c r="Z515" s="6">
        <f t="shared" si="199"/>
        <v>47.631652541796853</v>
      </c>
      <c r="AA515" s="6">
        <f t="shared" si="201"/>
        <v>47.631652541796853</v>
      </c>
      <c r="AB515" s="6">
        <f t="shared" si="200"/>
        <v>0.56944681460366442</v>
      </c>
    </row>
    <row r="516" spans="5:28">
      <c r="E516" s="12">
        <f t="shared" si="184"/>
        <v>1.1225144649750758</v>
      </c>
      <c r="F516" s="12">
        <f t="shared" si="185"/>
        <v>32638386</v>
      </c>
      <c r="G516" s="6">
        <v>589446</v>
      </c>
      <c r="H516" s="6">
        <v>21758924</v>
      </c>
      <c r="I516" s="12">
        <f t="shared" si="186"/>
        <v>43517848</v>
      </c>
      <c r="J516" s="6">
        <v>4579632.5498050004</v>
      </c>
      <c r="K516" s="12">
        <f t="shared" si="187"/>
        <v>36637060.398440003</v>
      </c>
      <c r="L516" s="6">
        <f t="shared" si="188"/>
        <v>272.89600799999999</v>
      </c>
      <c r="M516" s="6">
        <f t="shared" si="189"/>
        <v>5242880</v>
      </c>
      <c r="N516" s="13">
        <f t="shared" si="190"/>
        <v>1.1878094892638542</v>
      </c>
      <c r="O516" s="13"/>
      <c r="P516" s="7">
        <f t="shared" si="191"/>
        <v>0</v>
      </c>
      <c r="Q516" s="7">
        <f t="shared" si="192"/>
        <v>9.7898964538475023E-3</v>
      </c>
      <c r="R516" s="6">
        <f t="shared" si="193"/>
        <v>9.7898964538475023E-3</v>
      </c>
      <c r="S516" s="6">
        <f t="shared" si="194"/>
        <v>9.7898964538475023E-3</v>
      </c>
      <c r="T516" s="7">
        <f t="shared" si="195"/>
        <v>0</v>
      </c>
      <c r="U516" s="7">
        <f t="shared" si="196"/>
        <v>0.54597424975897957</v>
      </c>
      <c r="V516" s="7">
        <f t="shared" si="197"/>
        <v>2.5197703066467625</v>
      </c>
      <c r="W516" s="6">
        <f t="shared" si="198"/>
        <v>3.0657445564057419</v>
      </c>
      <c r="X516" s="6">
        <v>1.155E-2</v>
      </c>
      <c r="Y516" s="6">
        <v>3.0407684999999995</v>
      </c>
      <c r="Z516" s="6">
        <f t="shared" si="199"/>
        <v>15.238991741580064</v>
      </c>
      <c r="AA516" s="6">
        <f t="shared" si="201"/>
        <v>15.238991741580064</v>
      </c>
      <c r="AB516" s="6">
        <f t="shared" si="200"/>
        <v>0.82137316292714857</v>
      </c>
    </row>
    <row r="517" spans="5:28">
      <c r="E517" s="12">
        <f t="shared" si="184"/>
        <v>2.864626128254979</v>
      </c>
      <c r="F517" s="12">
        <f t="shared" si="185"/>
        <v>24778422</v>
      </c>
      <c r="G517" s="6">
        <v>3774768</v>
      </c>
      <c r="H517" s="6">
        <v>16518948</v>
      </c>
      <c r="I517" s="12">
        <f t="shared" si="186"/>
        <v>33037896</v>
      </c>
      <c r="J517" s="6">
        <v>8872614.3847659994</v>
      </c>
      <c r="K517" s="12">
        <f t="shared" si="187"/>
        <v>70980915.078127995</v>
      </c>
      <c r="L517" s="6">
        <f t="shared" si="188"/>
        <v>273.722736</v>
      </c>
      <c r="M517" s="6">
        <f t="shared" si="189"/>
        <v>5242880</v>
      </c>
      <c r="N517" s="13">
        <f t="shared" si="190"/>
        <v>0.46544759198490909</v>
      </c>
      <c r="O517" s="13"/>
      <c r="P517" s="7">
        <f t="shared" si="191"/>
        <v>0</v>
      </c>
      <c r="Q517" s="7">
        <f t="shared" si="192"/>
        <v>1.89670186760891E-2</v>
      </c>
      <c r="R517" s="6">
        <f t="shared" si="193"/>
        <v>1.89670186760891E-2</v>
      </c>
      <c r="S517" s="6">
        <f t="shared" si="194"/>
        <v>1.89670186760891E-2</v>
      </c>
      <c r="T517" s="7">
        <f t="shared" si="195"/>
        <v>0</v>
      </c>
      <c r="U517" s="7">
        <f t="shared" si="196"/>
        <v>1.0577745986039016</v>
      </c>
      <c r="V517" s="7">
        <f t="shared" si="197"/>
        <v>6.3554933829639388</v>
      </c>
      <c r="W517" s="6">
        <f t="shared" si="198"/>
        <v>7.4132679815678406</v>
      </c>
      <c r="X517" s="6">
        <v>2.9132000000000002E-2</v>
      </c>
      <c r="Y517" s="6">
        <v>7.5216583076833441</v>
      </c>
      <c r="Z517" s="6">
        <f t="shared" si="199"/>
        <v>34.8928371684433</v>
      </c>
      <c r="AA517" s="6">
        <f t="shared" si="201"/>
        <v>34.8928371684433</v>
      </c>
      <c r="AB517" s="6">
        <f t="shared" si="200"/>
        <v>1.4410429413522174</v>
      </c>
    </row>
    <row r="518" spans="5:28">
      <c r="E518" s="12">
        <f t="shared" ref="E518:E581" si="202">K518/F518</f>
        <v>1.097776511060969</v>
      </c>
      <c r="F518" s="12">
        <f t="shared" ref="F518:F581" si="203">H518*1.5</f>
        <v>33483504</v>
      </c>
      <c r="G518" s="6">
        <v>416800</v>
      </c>
      <c r="H518" s="6">
        <v>22322336</v>
      </c>
      <c r="I518" s="12">
        <f t="shared" ref="I518:I581" si="204">2*H518</f>
        <v>44644672</v>
      </c>
      <c r="J518" s="6">
        <v>4594675.5249020001</v>
      </c>
      <c r="K518" s="12">
        <f t="shared" ref="K518:K581" si="205">J518*8</f>
        <v>36757404.199216001</v>
      </c>
      <c r="L518" s="6">
        <f t="shared" ref="L518:L581" si="206">((H518+2*G518)*8+(G518+H518)*4)/1000000</f>
        <v>276.20403199999998</v>
      </c>
      <c r="M518" s="6">
        <f t="shared" ref="M518:M581" si="207">40*2^20/8</f>
        <v>5242880</v>
      </c>
      <c r="N518" s="13">
        <f t="shared" ref="N518:N581" si="208">I518/K518</f>
        <v>1.2145763002750947</v>
      </c>
      <c r="O518" s="13"/>
      <c r="P518" s="7">
        <f t="shared" ref="P518:P581" si="209">$B$32*I518</f>
        <v>0</v>
      </c>
      <c r="Q518" s="7">
        <f t="shared" ref="Q518:Q581" si="210">$C$32*K518</f>
        <v>9.8220538741112095E-3</v>
      </c>
      <c r="R518" s="6">
        <f t="shared" ref="R518:R581" si="211">P518+Q518</f>
        <v>9.8220538741112095E-3</v>
      </c>
      <c r="S518" s="6">
        <f t="shared" ref="S518:S581" si="212">MAX(P518,Q518)</f>
        <v>9.8220538741112095E-3</v>
      </c>
      <c r="T518" s="7">
        <f t="shared" ref="T518:T581" si="213">$D$32*I518</f>
        <v>0</v>
      </c>
      <c r="U518" s="7">
        <f t="shared" ref="U518:U581" si="214">$E$32*K518</f>
        <v>0.54776764190418059</v>
      </c>
      <c r="V518" s="7">
        <f t="shared" ref="V518:V581" si="215">X518*$F$32</f>
        <v>1.3259882185107379</v>
      </c>
      <c r="W518" s="6">
        <f t="shared" ref="W518:W581" si="216">SUM(T518:V518)</f>
        <v>1.8737558604149185</v>
      </c>
      <c r="X518" s="6">
        <v>6.0780000000000001E-3</v>
      </c>
      <c r="Y518" s="6">
        <v>1.8049836600000002</v>
      </c>
      <c r="Z518" s="6">
        <f t="shared" ref="Z518:Z581" si="217">ABS(S518-X518)/ABS(X518)*100</f>
        <v>61.600096645462479</v>
      </c>
      <c r="AA518" s="6">
        <f t="shared" si="201"/>
        <v>61.600096645462479</v>
      </c>
      <c r="AB518" s="6">
        <f t="shared" ref="AB518:AB581" si="218">ABS(W518-Y518)/ABS(Y518)*100</f>
        <v>3.810128697504013</v>
      </c>
    </row>
    <row r="519" spans="5:28">
      <c r="E519" s="12">
        <f t="shared" si="202"/>
        <v>1.2525247300822979</v>
      </c>
      <c r="F519" s="12">
        <f t="shared" si="203"/>
        <v>31508083.5</v>
      </c>
      <c r="G519" s="6">
        <v>1465137</v>
      </c>
      <c r="H519" s="6">
        <v>21005389</v>
      </c>
      <c r="I519" s="12">
        <f t="shared" si="204"/>
        <v>42010778</v>
      </c>
      <c r="J519" s="6">
        <v>4933081.7226560004</v>
      </c>
      <c r="K519" s="12">
        <f t="shared" si="205"/>
        <v>39464653.781248003</v>
      </c>
      <c r="L519" s="6">
        <f t="shared" si="206"/>
        <v>281.36740800000001</v>
      </c>
      <c r="M519" s="6">
        <f t="shared" si="207"/>
        <v>5242880</v>
      </c>
      <c r="N519" s="13">
        <f t="shared" si="208"/>
        <v>1.0645165730545902</v>
      </c>
      <c r="O519" s="13"/>
      <c r="P519" s="7">
        <f t="shared" si="209"/>
        <v>0</v>
      </c>
      <c r="Q519" s="7">
        <f t="shared" si="210"/>
        <v>1.0545465981812507E-2</v>
      </c>
      <c r="R519" s="6">
        <f t="shared" si="211"/>
        <v>1.0545465981812507E-2</v>
      </c>
      <c r="S519" s="6">
        <f t="shared" si="212"/>
        <v>1.0545465981812507E-2</v>
      </c>
      <c r="T519" s="7">
        <f t="shared" si="213"/>
        <v>0</v>
      </c>
      <c r="U519" s="7">
        <f t="shared" si="214"/>
        <v>0.58811172364506092</v>
      </c>
      <c r="V519" s="7">
        <f t="shared" si="215"/>
        <v>1.3822739967890811</v>
      </c>
      <c r="W519" s="6">
        <f t="shared" si="216"/>
        <v>1.970385720434142</v>
      </c>
      <c r="X519" s="6">
        <v>6.3359999999999996E-3</v>
      </c>
      <c r="Y519" s="6">
        <v>1.9791360000023039</v>
      </c>
      <c r="Z519" s="6">
        <f t="shared" si="217"/>
        <v>66.437278753353965</v>
      </c>
      <c r="AA519" s="6">
        <f t="shared" ref="AA519:AA582" si="219">ABS(R519-X519)/ABS(X519)*100</f>
        <v>66.437278753353965</v>
      </c>
      <c r="AB519" s="6">
        <f t="shared" si="218"/>
        <v>0.44212623933634687</v>
      </c>
    </row>
    <row r="520" spans="5:28">
      <c r="E520" s="12">
        <f t="shared" si="202"/>
        <v>1.6828357276669397</v>
      </c>
      <c r="F520" s="12">
        <f t="shared" si="203"/>
        <v>28380520.5</v>
      </c>
      <c r="G520" s="6">
        <v>3428755</v>
      </c>
      <c r="H520" s="6">
        <v>18920347</v>
      </c>
      <c r="I520" s="12">
        <f t="shared" si="204"/>
        <v>37840694</v>
      </c>
      <c r="J520" s="6">
        <v>5969969.2333979998</v>
      </c>
      <c r="K520" s="12">
        <f t="shared" si="205"/>
        <v>47759753.867183998</v>
      </c>
      <c r="L520" s="6">
        <f t="shared" si="206"/>
        <v>295.61926399999999</v>
      </c>
      <c r="M520" s="6">
        <f t="shared" si="207"/>
        <v>5242880</v>
      </c>
      <c r="N520" s="13">
        <f t="shared" si="208"/>
        <v>0.79231342157314921</v>
      </c>
      <c r="O520" s="13"/>
      <c r="P520" s="7">
        <f t="shared" si="209"/>
        <v>0</v>
      </c>
      <c r="Q520" s="7">
        <f t="shared" si="210"/>
        <v>1.2762024025292237E-2</v>
      </c>
      <c r="R520" s="6">
        <f t="shared" si="211"/>
        <v>1.2762024025292237E-2</v>
      </c>
      <c r="S520" s="6">
        <f t="shared" si="212"/>
        <v>1.2762024025292237E-2</v>
      </c>
      <c r="T520" s="7">
        <f t="shared" si="213"/>
        <v>0</v>
      </c>
      <c r="U520" s="7">
        <f t="shared" si="214"/>
        <v>0.71172729205696861</v>
      </c>
      <c r="V520" s="7">
        <f t="shared" si="215"/>
        <v>2.5260970026547933</v>
      </c>
      <c r="W520" s="6">
        <f t="shared" si="216"/>
        <v>3.2378242947117619</v>
      </c>
      <c r="X520" s="6">
        <v>1.1579000000000001E-2</v>
      </c>
      <c r="Y520" s="6">
        <v>3.2965412999999999</v>
      </c>
      <c r="Z520" s="6">
        <f t="shared" si="217"/>
        <v>10.216979232163714</v>
      </c>
      <c r="AA520" s="6">
        <f t="shared" si="219"/>
        <v>10.216979232163714</v>
      </c>
      <c r="AB520" s="6">
        <f t="shared" si="218"/>
        <v>1.7811700186567654</v>
      </c>
    </row>
    <row r="521" spans="5:28">
      <c r="E521" s="12">
        <f t="shared" si="202"/>
        <v>1.0401311538875533</v>
      </c>
      <c r="F521" s="12">
        <f t="shared" si="203"/>
        <v>37004464.5</v>
      </c>
      <c r="G521" s="6">
        <v>22283</v>
      </c>
      <c r="H521" s="6">
        <v>24669643</v>
      </c>
      <c r="I521" s="12">
        <f t="shared" si="204"/>
        <v>49339286</v>
      </c>
      <c r="J521" s="6">
        <v>4811187.0449219998</v>
      </c>
      <c r="K521" s="12">
        <f t="shared" si="205"/>
        <v>38489496.359375998</v>
      </c>
      <c r="L521" s="6">
        <f t="shared" si="206"/>
        <v>296.48137600000001</v>
      </c>
      <c r="M521" s="6">
        <f t="shared" si="207"/>
        <v>5242880</v>
      </c>
      <c r="N521" s="13">
        <f t="shared" si="208"/>
        <v>1.281889623582487</v>
      </c>
      <c r="O521" s="13"/>
      <c r="P521" s="7">
        <f t="shared" si="209"/>
        <v>0</v>
      </c>
      <c r="Q521" s="7">
        <f t="shared" si="210"/>
        <v>1.028489130462759E-2</v>
      </c>
      <c r="R521" s="6">
        <f t="shared" si="211"/>
        <v>1.028489130462759E-2</v>
      </c>
      <c r="S521" s="6">
        <f t="shared" si="212"/>
        <v>1.028489130462759E-2</v>
      </c>
      <c r="T521" s="7">
        <f t="shared" si="213"/>
        <v>0</v>
      </c>
      <c r="U521" s="7">
        <f t="shared" si="214"/>
        <v>0.57357969416416577</v>
      </c>
      <c r="V521" s="7">
        <f t="shared" si="215"/>
        <v>1.6870462148311183</v>
      </c>
      <c r="W521" s="6">
        <f t="shared" si="216"/>
        <v>2.260625908995284</v>
      </c>
      <c r="X521" s="6">
        <v>7.7330000000000003E-3</v>
      </c>
      <c r="Y521" s="6">
        <v>2.2125770071395432</v>
      </c>
      <c r="Z521" s="6">
        <f t="shared" si="217"/>
        <v>33.000016870911537</v>
      </c>
      <c r="AA521" s="6">
        <f t="shared" si="219"/>
        <v>33.000016870911537</v>
      </c>
      <c r="AB521" s="6">
        <f t="shared" si="218"/>
        <v>2.1716261942837085</v>
      </c>
    </row>
    <row r="522" spans="5:28">
      <c r="E522" s="12">
        <f t="shared" si="202"/>
        <v>1.2711368450662293</v>
      </c>
      <c r="F522" s="12">
        <f t="shared" si="203"/>
        <v>33252447</v>
      </c>
      <c r="G522" s="6">
        <v>1696415</v>
      </c>
      <c r="H522" s="6">
        <v>22168298</v>
      </c>
      <c r="I522" s="12">
        <f t="shared" si="204"/>
        <v>44336596</v>
      </c>
      <c r="J522" s="6">
        <v>5283551.3212890001</v>
      </c>
      <c r="K522" s="12">
        <f t="shared" si="205"/>
        <v>42268410.570312001</v>
      </c>
      <c r="L522" s="6">
        <f t="shared" si="206"/>
        <v>299.94787600000001</v>
      </c>
      <c r="M522" s="6">
        <f t="shared" si="207"/>
        <v>5242880</v>
      </c>
      <c r="N522" s="13">
        <f t="shared" si="208"/>
        <v>1.0489298131106124</v>
      </c>
      <c r="O522" s="13"/>
      <c r="P522" s="7">
        <f t="shared" si="209"/>
        <v>0</v>
      </c>
      <c r="Q522" s="7">
        <f t="shared" si="210"/>
        <v>1.1294666063593011E-2</v>
      </c>
      <c r="R522" s="6">
        <f t="shared" si="211"/>
        <v>1.1294666063593011E-2</v>
      </c>
      <c r="S522" s="6">
        <f t="shared" si="212"/>
        <v>1.1294666063593011E-2</v>
      </c>
      <c r="T522" s="7">
        <f t="shared" si="213"/>
        <v>0</v>
      </c>
      <c r="U522" s="7">
        <f t="shared" si="214"/>
        <v>0.62989397890157284</v>
      </c>
      <c r="V522" s="7">
        <f t="shared" si="215"/>
        <v>3.75434867593802</v>
      </c>
      <c r="W522" s="6">
        <f t="shared" si="216"/>
        <v>4.3842426548395927</v>
      </c>
      <c r="X522" s="6">
        <v>1.7208999999999999E-2</v>
      </c>
      <c r="Y522" s="6">
        <v>4.3880798875</v>
      </c>
      <c r="Z522" s="6">
        <f t="shared" si="217"/>
        <v>34.367679332947802</v>
      </c>
      <c r="AA522" s="6">
        <f t="shared" si="219"/>
        <v>34.367679332947802</v>
      </c>
      <c r="AB522" s="6">
        <f t="shared" si="218"/>
        <v>8.7446736586042892E-2</v>
      </c>
    </row>
    <row r="523" spans="5:28">
      <c r="E523" s="12">
        <f t="shared" si="202"/>
        <v>1.6039875301846416</v>
      </c>
      <c r="F523" s="12">
        <f t="shared" si="203"/>
        <v>28791289.5</v>
      </c>
      <c r="G523" s="6">
        <v>3523317</v>
      </c>
      <c r="H523" s="6">
        <v>19194193</v>
      </c>
      <c r="I523" s="12">
        <f t="shared" si="204"/>
        <v>38388386</v>
      </c>
      <c r="J523" s="6">
        <v>5772608.6669920003</v>
      </c>
      <c r="K523" s="12">
        <f t="shared" si="205"/>
        <v>46180869.335936002</v>
      </c>
      <c r="L523" s="6">
        <f t="shared" si="206"/>
        <v>300.79665599999998</v>
      </c>
      <c r="M523" s="6">
        <f t="shared" si="207"/>
        <v>5242880</v>
      </c>
      <c r="N523" s="13">
        <f t="shared" si="208"/>
        <v>0.83126165773860339</v>
      </c>
      <c r="O523" s="13"/>
      <c r="P523" s="7">
        <f t="shared" si="209"/>
        <v>0</v>
      </c>
      <c r="Q523" s="7">
        <f t="shared" si="210"/>
        <v>1.2340125655024585E-2</v>
      </c>
      <c r="R523" s="6">
        <f t="shared" si="211"/>
        <v>1.2340125655024585E-2</v>
      </c>
      <c r="S523" s="6">
        <f t="shared" si="212"/>
        <v>1.2340125655024585E-2</v>
      </c>
      <c r="T523" s="7">
        <f t="shared" si="213"/>
        <v>0</v>
      </c>
      <c r="U523" s="7">
        <f t="shared" si="214"/>
        <v>0.68819837658096361</v>
      </c>
      <c r="V523" s="7">
        <f t="shared" si="215"/>
        <v>2.2686659237073319</v>
      </c>
      <c r="W523" s="6">
        <f t="shared" si="216"/>
        <v>2.9568643002882955</v>
      </c>
      <c r="X523" s="6">
        <v>1.0399E-2</v>
      </c>
      <c r="Y523" s="6">
        <v>3.024809125</v>
      </c>
      <c r="Z523" s="6">
        <f t="shared" si="217"/>
        <v>18.666464612218338</v>
      </c>
      <c r="AA523" s="6">
        <f t="shared" si="219"/>
        <v>18.666464612218338</v>
      </c>
      <c r="AB523" s="6">
        <f t="shared" si="218"/>
        <v>2.2462516444473</v>
      </c>
    </row>
    <row r="524" spans="5:28">
      <c r="E524" s="12">
        <f t="shared" si="202"/>
        <v>1.1628175229528235</v>
      </c>
      <c r="F524" s="12">
        <f t="shared" si="203"/>
        <v>35833162.5</v>
      </c>
      <c r="G524" s="6">
        <v>986703</v>
      </c>
      <c r="H524" s="6">
        <v>23888775</v>
      </c>
      <c r="I524" s="12">
        <f t="shared" si="204"/>
        <v>47777550</v>
      </c>
      <c r="J524" s="6">
        <v>5208428.6572270002</v>
      </c>
      <c r="K524" s="12">
        <f t="shared" si="205"/>
        <v>41667429.257816002</v>
      </c>
      <c r="L524" s="6">
        <f t="shared" si="206"/>
        <v>306.39936</v>
      </c>
      <c r="M524" s="6">
        <f t="shared" si="207"/>
        <v>5242880</v>
      </c>
      <c r="N524" s="13">
        <f t="shared" si="208"/>
        <v>1.1466402139757124</v>
      </c>
      <c r="O524" s="13"/>
      <c r="P524" s="7">
        <f t="shared" si="209"/>
        <v>0</v>
      </c>
      <c r="Q524" s="7">
        <f t="shared" si="210"/>
        <v>1.1134076082954615E-2</v>
      </c>
      <c r="R524" s="6">
        <f t="shared" si="211"/>
        <v>1.1134076082954615E-2</v>
      </c>
      <c r="S524" s="6">
        <f t="shared" si="212"/>
        <v>1.1134076082954615E-2</v>
      </c>
      <c r="T524" s="7">
        <f t="shared" si="213"/>
        <v>0</v>
      </c>
      <c r="U524" s="7">
        <f t="shared" si="214"/>
        <v>0.62093801142927141</v>
      </c>
      <c r="V524" s="7">
        <f t="shared" si="215"/>
        <v>1.423288439875626</v>
      </c>
      <c r="W524" s="6">
        <f t="shared" si="216"/>
        <v>2.0442264513048976</v>
      </c>
      <c r="X524" s="6">
        <v>6.5240000000000003E-3</v>
      </c>
      <c r="Y524" s="6">
        <v>2.0095699272709484</v>
      </c>
      <c r="Z524" s="6">
        <f t="shared" si="217"/>
        <v>70.663336648599241</v>
      </c>
      <c r="AA524" s="6">
        <f t="shared" si="219"/>
        <v>70.663336648599241</v>
      </c>
      <c r="AB524" s="6">
        <f t="shared" si="218"/>
        <v>1.7245741769739591</v>
      </c>
    </row>
    <row r="525" spans="5:28">
      <c r="E525" s="12">
        <f t="shared" si="202"/>
        <v>2.5185926215178358</v>
      </c>
      <c r="F525" s="12">
        <f t="shared" si="203"/>
        <v>24385282.5</v>
      </c>
      <c r="G525" s="6">
        <v>5824554</v>
      </c>
      <c r="H525" s="6">
        <v>16256855</v>
      </c>
      <c r="I525" s="12">
        <f t="shared" si="204"/>
        <v>32513710</v>
      </c>
      <c r="J525" s="6">
        <v>7677074.0722660003</v>
      </c>
      <c r="K525" s="12">
        <f t="shared" si="205"/>
        <v>61416592.578128003</v>
      </c>
      <c r="L525" s="6">
        <f t="shared" si="206"/>
        <v>311.57333999999997</v>
      </c>
      <c r="M525" s="6">
        <f t="shared" si="207"/>
        <v>5242880</v>
      </c>
      <c r="N525" s="13">
        <f t="shared" si="208"/>
        <v>0.52939618814963285</v>
      </c>
      <c r="O525" s="13"/>
      <c r="P525" s="7">
        <f t="shared" si="209"/>
        <v>0</v>
      </c>
      <c r="Q525" s="7">
        <f t="shared" si="210"/>
        <v>1.6411307985659616E-2</v>
      </c>
      <c r="R525" s="6">
        <f t="shared" si="211"/>
        <v>1.6411307985659616E-2</v>
      </c>
      <c r="S525" s="6">
        <f t="shared" si="212"/>
        <v>1.6411307985659616E-2</v>
      </c>
      <c r="T525" s="7">
        <f t="shared" si="213"/>
        <v>0</v>
      </c>
      <c r="U525" s="7">
        <f t="shared" si="214"/>
        <v>0.91524477375985458</v>
      </c>
      <c r="V525" s="7">
        <f t="shared" si="215"/>
        <v>3.7000263550414796</v>
      </c>
      <c r="W525" s="6">
        <f t="shared" si="216"/>
        <v>4.6152711288013339</v>
      </c>
      <c r="X525" s="6">
        <v>1.6959999999999999E-2</v>
      </c>
      <c r="Y525" s="6">
        <v>4.6072405333276798</v>
      </c>
      <c r="Z525" s="6">
        <f t="shared" si="217"/>
        <v>3.2352123487050881</v>
      </c>
      <c r="AA525" s="6">
        <f t="shared" si="219"/>
        <v>3.2352123487050881</v>
      </c>
      <c r="AB525" s="6">
        <f t="shared" si="218"/>
        <v>0.17430380323238459</v>
      </c>
    </row>
    <row r="526" spans="5:28">
      <c r="E526" s="12">
        <f t="shared" si="202"/>
        <v>1.2216041721877218</v>
      </c>
      <c r="F526" s="12">
        <f t="shared" si="203"/>
        <v>35251096.5</v>
      </c>
      <c r="G526" s="6">
        <v>1602111</v>
      </c>
      <c r="H526" s="6">
        <v>23500731</v>
      </c>
      <c r="I526" s="12">
        <f t="shared" si="204"/>
        <v>47001462</v>
      </c>
      <c r="J526" s="6">
        <v>5382860.8198239999</v>
      </c>
      <c r="K526" s="12">
        <f t="shared" si="205"/>
        <v>43062886.558591999</v>
      </c>
      <c r="L526" s="6">
        <f t="shared" si="206"/>
        <v>314.05099200000001</v>
      </c>
      <c r="M526" s="6">
        <f t="shared" si="207"/>
        <v>5242880</v>
      </c>
      <c r="N526" s="13">
        <f t="shared" si="208"/>
        <v>1.0914610179707558</v>
      </c>
      <c r="O526" s="13"/>
      <c r="P526" s="7">
        <f t="shared" si="209"/>
        <v>0</v>
      </c>
      <c r="Q526" s="7">
        <f t="shared" si="210"/>
        <v>1.1506960324533785E-2</v>
      </c>
      <c r="R526" s="6">
        <f t="shared" si="211"/>
        <v>1.1506960324533785E-2</v>
      </c>
      <c r="S526" s="6">
        <f t="shared" si="212"/>
        <v>1.1506960324533785E-2</v>
      </c>
      <c r="T526" s="7">
        <f t="shared" si="213"/>
        <v>0</v>
      </c>
      <c r="U526" s="7">
        <f t="shared" si="214"/>
        <v>0.64173345038032614</v>
      </c>
      <c r="V526" s="7">
        <f t="shared" si="215"/>
        <v>1.4501223574269291</v>
      </c>
      <c r="W526" s="6">
        <f t="shared" si="216"/>
        <v>2.0918558078072551</v>
      </c>
      <c r="X526" s="6">
        <v>6.6470000000000001E-3</v>
      </c>
      <c r="Y526" s="6">
        <v>2.0927525583355493</v>
      </c>
      <c r="Z526" s="6">
        <f t="shared" si="217"/>
        <v>73.115094396476394</v>
      </c>
      <c r="AA526" s="6">
        <f t="shared" si="219"/>
        <v>73.115094396476394</v>
      </c>
      <c r="AB526" s="6">
        <f t="shared" si="218"/>
        <v>4.2850289429697784E-2</v>
      </c>
    </row>
    <row r="527" spans="5:28">
      <c r="E527" s="12">
        <f t="shared" si="202"/>
        <v>2.7457095992807186</v>
      </c>
      <c r="F527" s="12">
        <f t="shared" si="203"/>
        <v>30634465.5</v>
      </c>
      <c r="G527" s="6">
        <v>3501776</v>
      </c>
      <c r="H527" s="6">
        <v>20422977</v>
      </c>
      <c r="I527" s="12">
        <f t="shared" si="204"/>
        <v>40845954</v>
      </c>
      <c r="J527" s="6">
        <v>10514168.249023</v>
      </c>
      <c r="K527" s="12">
        <f t="shared" si="205"/>
        <v>84113345.992183998</v>
      </c>
      <c r="L527" s="6">
        <f t="shared" si="206"/>
        <v>315.111244</v>
      </c>
      <c r="M527" s="6">
        <f t="shared" si="207"/>
        <v>5242880</v>
      </c>
      <c r="N527" s="13">
        <f t="shared" si="208"/>
        <v>0.48560610112687108</v>
      </c>
      <c r="O527" s="13"/>
      <c r="P527" s="7">
        <f t="shared" si="209"/>
        <v>0</v>
      </c>
      <c r="Q527" s="7">
        <f t="shared" si="210"/>
        <v>2.2476174089698334E-2</v>
      </c>
      <c r="R527" s="6">
        <f t="shared" si="211"/>
        <v>2.2476174089698334E-2</v>
      </c>
      <c r="S527" s="6">
        <f t="shared" si="212"/>
        <v>2.2476174089698334E-2</v>
      </c>
      <c r="T527" s="7">
        <f t="shared" si="213"/>
        <v>0</v>
      </c>
      <c r="U527" s="7">
        <f t="shared" si="214"/>
        <v>1.2534772297057857</v>
      </c>
      <c r="V527" s="7">
        <f t="shared" si="215"/>
        <v>4.1937268055991961</v>
      </c>
      <c r="W527" s="6">
        <f t="shared" si="216"/>
        <v>5.4472040353049813</v>
      </c>
      <c r="X527" s="6">
        <v>1.9223000000000001E-2</v>
      </c>
      <c r="Y527" s="6">
        <v>5.3944009777735058</v>
      </c>
      <c r="Z527" s="6">
        <f t="shared" si="217"/>
        <v>16.923342296719206</v>
      </c>
      <c r="AA527" s="6">
        <f t="shared" si="219"/>
        <v>16.923342296719206</v>
      </c>
      <c r="AB527" s="6">
        <f t="shared" si="218"/>
        <v>0.97884932449477535</v>
      </c>
    </row>
    <row r="528" spans="5:28">
      <c r="E528" s="12">
        <f t="shared" si="202"/>
        <v>2.5546255654031143</v>
      </c>
      <c r="F528" s="12">
        <f t="shared" si="203"/>
        <v>20111752.5</v>
      </c>
      <c r="G528" s="6">
        <v>7733822</v>
      </c>
      <c r="H528" s="6">
        <v>13407835</v>
      </c>
      <c r="I528" s="12">
        <f t="shared" si="204"/>
        <v>26815670</v>
      </c>
      <c r="J528" s="6">
        <v>6422249.6376949996</v>
      </c>
      <c r="K528" s="12">
        <f t="shared" si="205"/>
        <v>51377997.101559997</v>
      </c>
      <c r="L528" s="6">
        <f t="shared" si="206"/>
        <v>315.57046000000003</v>
      </c>
      <c r="M528" s="6">
        <f t="shared" si="207"/>
        <v>5242880</v>
      </c>
      <c r="N528" s="13">
        <f t="shared" si="208"/>
        <v>0.52192906521818838</v>
      </c>
      <c r="O528" s="13"/>
      <c r="P528" s="7">
        <f t="shared" si="209"/>
        <v>0</v>
      </c>
      <c r="Q528" s="7">
        <f t="shared" si="210"/>
        <v>1.3728865420975926E-2</v>
      </c>
      <c r="R528" s="6">
        <f t="shared" si="211"/>
        <v>1.3728865420975926E-2</v>
      </c>
      <c r="S528" s="6">
        <f t="shared" si="212"/>
        <v>1.3728865420975926E-2</v>
      </c>
      <c r="T528" s="7">
        <f t="shared" si="213"/>
        <v>0</v>
      </c>
      <c r="U528" s="7">
        <f t="shared" si="214"/>
        <v>0.76564721941604386</v>
      </c>
      <c r="V528" s="7">
        <f t="shared" si="215"/>
        <v>3.4371412278112334</v>
      </c>
      <c r="W528" s="6">
        <f t="shared" si="216"/>
        <v>4.2027884472272774</v>
      </c>
      <c r="X528" s="6">
        <v>1.5755000000000002E-2</v>
      </c>
      <c r="Y528" s="6">
        <v>4.3425281428638947</v>
      </c>
      <c r="Z528" s="6">
        <f t="shared" si="217"/>
        <v>12.860263910022695</v>
      </c>
      <c r="AA528" s="6">
        <f t="shared" si="219"/>
        <v>12.860263910022695</v>
      </c>
      <c r="AB528" s="6">
        <f t="shared" si="218"/>
        <v>3.2179341397303878</v>
      </c>
    </row>
    <row r="529" spans="5:28">
      <c r="E529" s="12">
        <f t="shared" si="202"/>
        <v>1.921634371577952</v>
      </c>
      <c r="F529" s="12">
        <f t="shared" si="203"/>
        <v>31751983.5</v>
      </c>
      <c r="G529" s="6">
        <v>3712815</v>
      </c>
      <c r="H529" s="6">
        <v>21167989</v>
      </c>
      <c r="I529" s="12">
        <f t="shared" si="204"/>
        <v>42335978</v>
      </c>
      <c r="J529" s="6">
        <v>7626962.8574219998</v>
      </c>
      <c r="K529" s="12">
        <f t="shared" si="205"/>
        <v>61015702.859375998</v>
      </c>
      <c r="L529" s="6">
        <f t="shared" si="206"/>
        <v>328.27216800000002</v>
      </c>
      <c r="M529" s="6">
        <f t="shared" si="207"/>
        <v>5242880</v>
      </c>
      <c r="N529" s="13">
        <f t="shared" si="208"/>
        <v>0.69385381165849225</v>
      </c>
      <c r="O529" s="13"/>
      <c r="P529" s="7">
        <f t="shared" si="209"/>
        <v>0</v>
      </c>
      <c r="Q529" s="7">
        <f t="shared" si="210"/>
        <v>1.6304185067136347E-2</v>
      </c>
      <c r="R529" s="6">
        <f t="shared" si="211"/>
        <v>1.6304185067136347E-2</v>
      </c>
      <c r="S529" s="6">
        <f t="shared" si="212"/>
        <v>1.6304185067136347E-2</v>
      </c>
      <c r="T529" s="7">
        <f t="shared" si="213"/>
        <v>0</v>
      </c>
      <c r="U529" s="7">
        <f t="shared" si="214"/>
        <v>0.90927061914560958</v>
      </c>
      <c r="V529" s="7">
        <f t="shared" si="215"/>
        <v>4.0538850076285842</v>
      </c>
      <c r="W529" s="6">
        <f t="shared" si="216"/>
        <v>4.9631556267741939</v>
      </c>
      <c r="X529" s="6">
        <v>1.8582000000000001E-2</v>
      </c>
      <c r="Y529" s="6">
        <v>5.0267589176503389</v>
      </c>
      <c r="Z529" s="6">
        <f t="shared" si="217"/>
        <v>12.258179597802464</v>
      </c>
      <c r="AA529" s="6">
        <f t="shared" si="219"/>
        <v>12.258179597802464</v>
      </c>
      <c r="AB529" s="6">
        <f t="shared" si="218"/>
        <v>1.2652942366664195</v>
      </c>
    </row>
    <row r="530" spans="5:28">
      <c r="E530" s="12">
        <f t="shared" si="202"/>
        <v>1.1006807929640816</v>
      </c>
      <c r="F530" s="12">
        <f t="shared" si="203"/>
        <v>40255669.5</v>
      </c>
      <c r="G530" s="6">
        <v>343791</v>
      </c>
      <c r="H530" s="6">
        <v>26837113</v>
      </c>
      <c r="I530" s="12">
        <f t="shared" si="204"/>
        <v>53674226</v>
      </c>
      <c r="J530" s="6">
        <v>5538580.2783199996</v>
      </c>
      <c r="K530" s="12">
        <f t="shared" si="205"/>
        <v>44308642.226559997</v>
      </c>
      <c r="L530" s="6">
        <f t="shared" si="206"/>
        <v>328.921176</v>
      </c>
      <c r="M530" s="6">
        <f t="shared" si="207"/>
        <v>5242880</v>
      </c>
      <c r="N530" s="13">
        <f t="shared" si="208"/>
        <v>1.2113714910412212</v>
      </c>
      <c r="O530" s="13"/>
      <c r="P530" s="7">
        <f t="shared" si="209"/>
        <v>0</v>
      </c>
      <c r="Q530" s="7">
        <f t="shared" si="210"/>
        <v>1.1839842353374713E-2</v>
      </c>
      <c r="R530" s="6">
        <f t="shared" si="211"/>
        <v>1.1839842353374713E-2</v>
      </c>
      <c r="S530" s="6">
        <f t="shared" si="212"/>
        <v>1.1839842353374713E-2</v>
      </c>
      <c r="T530" s="7">
        <f t="shared" si="213"/>
        <v>0</v>
      </c>
      <c r="U530" s="7">
        <f t="shared" si="214"/>
        <v>0.66029799974113634</v>
      </c>
      <c r="V530" s="7">
        <f t="shared" si="215"/>
        <v>2.3212429491533815</v>
      </c>
      <c r="W530" s="6">
        <f t="shared" si="216"/>
        <v>2.9815409488945179</v>
      </c>
      <c r="X530" s="6">
        <v>1.064E-2</v>
      </c>
      <c r="Y530" s="6">
        <v>2.9009368888841598</v>
      </c>
      <c r="Z530" s="6">
        <f t="shared" si="217"/>
        <v>11.276713847506699</v>
      </c>
      <c r="AA530" s="6">
        <f t="shared" si="219"/>
        <v>11.276713847506699</v>
      </c>
      <c r="AB530" s="6">
        <f t="shared" si="218"/>
        <v>2.7785526916913503</v>
      </c>
    </row>
    <row r="531" spans="5:28">
      <c r="E531" s="12">
        <f t="shared" si="202"/>
        <v>1.5843282472024083</v>
      </c>
      <c r="F531" s="12">
        <f t="shared" si="203"/>
        <v>30474379.5</v>
      </c>
      <c r="G531" s="6">
        <v>4690002</v>
      </c>
      <c r="H531" s="6">
        <v>20316253</v>
      </c>
      <c r="I531" s="12">
        <f t="shared" si="204"/>
        <v>40632506</v>
      </c>
      <c r="J531" s="6">
        <v>6035177.5322270002</v>
      </c>
      <c r="K531" s="12">
        <f t="shared" si="205"/>
        <v>48281420.257816002</v>
      </c>
      <c r="L531" s="6">
        <f t="shared" si="206"/>
        <v>337.59507600000001</v>
      </c>
      <c r="M531" s="6">
        <f t="shared" si="207"/>
        <v>5242880</v>
      </c>
      <c r="N531" s="13">
        <f t="shared" si="208"/>
        <v>0.84157644458319836</v>
      </c>
      <c r="O531" s="13"/>
      <c r="P531" s="7">
        <f t="shared" si="209"/>
        <v>0</v>
      </c>
      <c r="Q531" s="7">
        <f t="shared" si="210"/>
        <v>1.2901420032837568E-2</v>
      </c>
      <c r="R531" s="6">
        <f t="shared" si="211"/>
        <v>1.2901420032837568E-2</v>
      </c>
      <c r="S531" s="6">
        <f t="shared" si="212"/>
        <v>1.2901420032837568E-2</v>
      </c>
      <c r="T531" s="7">
        <f t="shared" si="213"/>
        <v>0</v>
      </c>
      <c r="U531" s="7">
        <f t="shared" si="214"/>
        <v>0.71950128956529247</v>
      </c>
      <c r="V531" s="7">
        <f t="shared" si="215"/>
        <v>1.8404140525430381</v>
      </c>
      <c r="W531" s="6">
        <f t="shared" si="216"/>
        <v>2.5599153421083307</v>
      </c>
      <c r="X531" s="6">
        <v>8.4360000000000008E-3</v>
      </c>
      <c r="Y531" s="6">
        <v>2.647441760002812</v>
      </c>
      <c r="Z531" s="6">
        <f t="shared" si="217"/>
        <v>52.932906980056501</v>
      </c>
      <c r="AA531" s="6">
        <f t="shared" si="219"/>
        <v>52.932906980056501</v>
      </c>
      <c r="AB531" s="6">
        <f t="shared" si="218"/>
        <v>3.3060752918843535</v>
      </c>
    </row>
    <row r="532" spans="5:28">
      <c r="E532" s="12">
        <f t="shared" si="202"/>
        <v>1.0792585869963323</v>
      </c>
      <c r="F532" s="12">
        <f t="shared" si="203"/>
        <v>41534958</v>
      </c>
      <c r="G532" s="6">
        <v>377002</v>
      </c>
      <c r="H532" s="6">
        <v>27689972</v>
      </c>
      <c r="I532" s="12">
        <f t="shared" si="204"/>
        <v>55379944</v>
      </c>
      <c r="J532" s="6">
        <v>5603370.0102540003</v>
      </c>
      <c r="K532" s="12">
        <f t="shared" si="205"/>
        <v>44826960.082032003</v>
      </c>
      <c r="L532" s="6">
        <f t="shared" si="206"/>
        <v>339.819704</v>
      </c>
      <c r="M532" s="6">
        <f t="shared" si="207"/>
        <v>5242880</v>
      </c>
      <c r="N532" s="13">
        <f t="shared" si="208"/>
        <v>1.2354160063197761</v>
      </c>
      <c r="O532" s="13"/>
      <c r="P532" s="7">
        <f t="shared" si="209"/>
        <v>0</v>
      </c>
      <c r="Q532" s="7">
        <f t="shared" si="210"/>
        <v>1.1978343589010619E-2</v>
      </c>
      <c r="R532" s="6">
        <f t="shared" si="211"/>
        <v>1.1978343589010619E-2</v>
      </c>
      <c r="S532" s="6">
        <f t="shared" si="212"/>
        <v>1.1978343589010619E-2</v>
      </c>
      <c r="T532" s="7">
        <f t="shared" si="213"/>
        <v>0</v>
      </c>
      <c r="U532" s="7">
        <f t="shared" si="214"/>
        <v>0.66802209657642886</v>
      </c>
      <c r="V532" s="7">
        <f t="shared" si="215"/>
        <v>1.523424766347562</v>
      </c>
      <c r="W532" s="6">
        <f t="shared" si="216"/>
        <v>2.1914468629239909</v>
      </c>
      <c r="X532" s="6">
        <v>6.9829999999999996E-3</v>
      </c>
      <c r="Y532" s="6">
        <v>2.1116010083356609</v>
      </c>
      <c r="Z532" s="6">
        <f t="shared" si="217"/>
        <v>71.535781025499347</v>
      </c>
      <c r="AA532" s="6">
        <f t="shared" si="219"/>
        <v>71.535781025499347</v>
      </c>
      <c r="AB532" s="6">
        <f t="shared" si="218"/>
        <v>3.7812945851576201</v>
      </c>
    </row>
    <row r="533" spans="5:28">
      <c r="E533" s="12">
        <f t="shared" si="202"/>
        <v>2.8417247181959433</v>
      </c>
      <c r="F533" s="12">
        <f t="shared" si="203"/>
        <v>33165631.5</v>
      </c>
      <c r="G533" s="6">
        <v>3799275</v>
      </c>
      <c r="H533" s="6">
        <v>22110421</v>
      </c>
      <c r="I533" s="12">
        <f t="shared" si="204"/>
        <v>44220842</v>
      </c>
      <c r="J533" s="6">
        <v>11780949.353515999</v>
      </c>
      <c r="K533" s="12">
        <f t="shared" si="205"/>
        <v>94247594.828127995</v>
      </c>
      <c r="L533" s="6">
        <f t="shared" si="206"/>
        <v>341.31055199999997</v>
      </c>
      <c r="M533" s="6">
        <f t="shared" si="207"/>
        <v>5242880</v>
      </c>
      <c r="N533" s="13">
        <f t="shared" si="208"/>
        <v>0.46919862603010831</v>
      </c>
      <c r="O533" s="13"/>
      <c r="P533" s="7">
        <f t="shared" si="209"/>
        <v>0</v>
      </c>
      <c r="Q533" s="7">
        <f t="shared" si="210"/>
        <v>2.5184176469322677E-2</v>
      </c>
      <c r="R533" s="6">
        <f t="shared" si="211"/>
        <v>2.5184176469322677E-2</v>
      </c>
      <c r="S533" s="6">
        <f t="shared" si="212"/>
        <v>2.5184176469322677E-2</v>
      </c>
      <c r="T533" s="7">
        <f t="shared" si="213"/>
        <v>0</v>
      </c>
      <c r="U533" s="7">
        <f t="shared" si="214"/>
        <v>1.4045002333229355</v>
      </c>
      <c r="V533" s="7">
        <f t="shared" si="215"/>
        <v>4.6887362277447808</v>
      </c>
      <c r="W533" s="6">
        <f t="shared" si="216"/>
        <v>6.0932364610677165</v>
      </c>
      <c r="X533" s="6">
        <v>2.1492000000000001E-2</v>
      </c>
      <c r="Y533" s="6">
        <v>6.0471324000071647</v>
      </c>
      <c r="Z533" s="6">
        <f t="shared" si="217"/>
        <v>17.179306110751334</v>
      </c>
      <c r="AA533" s="6">
        <f t="shared" si="219"/>
        <v>17.179306110751334</v>
      </c>
      <c r="AB533" s="6">
        <f t="shared" si="218"/>
        <v>0.76241196671164746</v>
      </c>
    </row>
    <row r="534" spans="5:28">
      <c r="E534" s="12">
        <f t="shared" si="202"/>
        <v>1.0602058034904145</v>
      </c>
      <c r="F534" s="12">
        <f t="shared" si="203"/>
        <v>43073451</v>
      </c>
      <c r="G534" s="6">
        <v>72000</v>
      </c>
      <c r="H534" s="6">
        <v>28715634</v>
      </c>
      <c r="I534" s="12">
        <f t="shared" si="204"/>
        <v>57431268</v>
      </c>
      <c r="J534" s="6">
        <v>5708340.3408199996</v>
      </c>
      <c r="K534" s="12">
        <f t="shared" si="205"/>
        <v>45666722.726559997</v>
      </c>
      <c r="L534" s="6">
        <f t="shared" si="206"/>
        <v>346.02760799999999</v>
      </c>
      <c r="M534" s="6">
        <f t="shared" si="207"/>
        <v>5242880</v>
      </c>
      <c r="N534" s="13">
        <f t="shared" si="208"/>
        <v>1.2576174634620252</v>
      </c>
      <c r="O534" s="13"/>
      <c r="P534" s="7">
        <f t="shared" si="209"/>
        <v>0</v>
      </c>
      <c r="Q534" s="7">
        <f t="shared" si="210"/>
        <v>1.2202739030302308E-2</v>
      </c>
      <c r="R534" s="6">
        <f t="shared" si="211"/>
        <v>1.2202739030302308E-2</v>
      </c>
      <c r="S534" s="6">
        <f t="shared" si="212"/>
        <v>1.2202739030302308E-2</v>
      </c>
      <c r="T534" s="7">
        <f t="shared" si="213"/>
        <v>0</v>
      </c>
      <c r="U534" s="7">
        <f t="shared" si="214"/>
        <v>0.68053644065413532</v>
      </c>
      <c r="V534" s="7">
        <f t="shared" si="215"/>
        <v>1.6124348343226167</v>
      </c>
      <c r="W534" s="6">
        <f t="shared" si="216"/>
        <v>2.2929712749767521</v>
      </c>
      <c r="X534" s="6">
        <v>7.391E-3</v>
      </c>
      <c r="Y534" s="6">
        <v>2.2077485538484281</v>
      </c>
      <c r="Z534" s="6">
        <f t="shared" si="217"/>
        <v>65.102679343827745</v>
      </c>
      <c r="AA534" s="6">
        <f t="shared" si="219"/>
        <v>65.102679343827745</v>
      </c>
      <c r="AB534" s="6">
        <f t="shared" si="218"/>
        <v>3.860164282738106</v>
      </c>
    </row>
    <row r="535" spans="5:28">
      <c r="E535" s="12">
        <f t="shared" si="202"/>
        <v>1.0267752268052497</v>
      </c>
      <c r="F535" s="12">
        <f t="shared" si="203"/>
        <v>43450936.5</v>
      </c>
      <c r="G535" s="6">
        <v>45101</v>
      </c>
      <c r="H535" s="6">
        <v>28967291</v>
      </c>
      <c r="I535" s="12">
        <f t="shared" si="204"/>
        <v>57934582</v>
      </c>
      <c r="J535" s="6">
        <v>5576793.1474609999</v>
      </c>
      <c r="K535" s="12">
        <f t="shared" si="205"/>
        <v>44614345.179687999</v>
      </c>
      <c r="L535" s="6">
        <f t="shared" si="206"/>
        <v>348.50951199999997</v>
      </c>
      <c r="M535" s="6">
        <f t="shared" si="207"/>
        <v>5242880</v>
      </c>
      <c r="N535" s="13">
        <f t="shared" si="208"/>
        <v>1.2985639880326303</v>
      </c>
      <c r="O535" s="13"/>
      <c r="P535" s="7">
        <f t="shared" si="209"/>
        <v>0</v>
      </c>
      <c r="Q535" s="7">
        <f t="shared" si="210"/>
        <v>1.1921530136843442E-2</v>
      </c>
      <c r="R535" s="6">
        <f t="shared" si="211"/>
        <v>1.1921530136843442E-2</v>
      </c>
      <c r="S535" s="6">
        <f t="shared" si="212"/>
        <v>1.1921530136843442E-2</v>
      </c>
      <c r="T535" s="7">
        <f t="shared" si="213"/>
        <v>0</v>
      </c>
      <c r="U535" s="7">
        <f t="shared" si="214"/>
        <v>0.66485365837389809</v>
      </c>
      <c r="V535" s="7">
        <f t="shared" si="215"/>
        <v>1.7839101123333834</v>
      </c>
      <c r="W535" s="6">
        <f t="shared" si="216"/>
        <v>2.4487637707072816</v>
      </c>
      <c r="X535" s="6">
        <v>8.1770000000000002E-3</v>
      </c>
      <c r="Y535" s="6">
        <v>2.4082900399999998</v>
      </c>
      <c r="Z535" s="6">
        <f t="shared" si="217"/>
        <v>45.793446702255622</v>
      </c>
      <c r="AA535" s="6">
        <f t="shared" si="219"/>
        <v>45.793446702255622</v>
      </c>
      <c r="AB535" s="6">
        <f t="shared" si="218"/>
        <v>1.6806003444369924</v>
      </c>
    </row>
    <row r="536" spans="5:28">
      <c r="E536" s="12">
        <f t="shared" si="202"/>
        <v>1.2442958731151843</v>
      </c>
      <c r="F536" s="12">
        <f t="shared" si="203"/>
        <v>40695523.5</v>
      </c>
      <c r="G536" s="6">
        <v>1505785</v>
      </c>
      <c r="H536" s="6">
        <v>27130349</v>
      </c>
      <c r="I536" s="12">
        <f t="shared" si="204"/>
        <v>54260698</v>
      </c>
      <c r="J536" s="6">
        <v>6329658.9931640001</v>
      </c>
      <c r="K536" s="12">
        <f t="shared" si="205"/>
        <v>50637271.945312001</v>
      </c>
      <c r="L536" s="6">
        <f t="shared" si="206"/>
        <v>355.67988800000001</v>
      </c>
      <c r="M536" s="6">
        <f t="shared" si="207"/>
        <v>5242880</v>
      </c>
      <c r="N536" s="13">
        <f t="shared" si="208"/>
        <v>1.0715565020683042</v>
      </c>
      <c r="O536" s="13"/>
      <c r="P536" s="7">
        <f t="shared" si="209"/>
        <v>0</v>
      </c>
      <c r="Q536" s="7">
        <f t="shared" si="210"/>
        <v>1.3530934077643133E-2</v>
      </c>
      <c r="R536" s="6">
        <f t="shared" si="211"/>
        <v>1.3530934077643133E-2</v>
      </c>
      <c r="S536" s="6">
        <f t="shared" si="212"/>
        <v>1.3530934077643133E-2</v>
      </c>
      <c r="T536" s="7">
        <f t="shared" si="213"/>
        <v>0</v>
      </c>
      <c r="U536" s="7">
        <f t="shared" si="214"/>
        <v>0.75460875571120678</v>
      </c>
      <c r="V536" s="7">
        <f t="shared" si="215"/>
        <v>2.0123256544164274</v>
      </c>
      <c r="W536" s="6">
        <f t="shared" si="216"/>
        <v>2.7669344101276341</v>
      </c>
      <c r="X536" s="6">
        <v>9.2239999999999996E-3</v>
      </c>
      <c r="Y536" s="6">
        <v>2.7530384470555678</v>
      </c>
      <c r="Z536" s="6">
        <f t="shared" si="217"/>
        <v>46.692693816599451</v>
      </c>
      <c r="AA536" s="6">
        <f t="shared" si="219"/>
        <v>46.692693816599451</v>
      </c>
      <c r="AB536" s="6">
        <f t="shared" si="218"/>
        <v>0.50475005486858826</v>
      </c>
    </row>
    <row r="537" spans="5:28">
      <c r="E537" s="12">
        <f t="shared" si="202"/>
        <v>1.1241034147563924</v>
      </c>
      <c r="F537" s="12">
        <f t="shared" si="203"/>
        <v>42921846</v>
      </c>
      <c r="G537" s="6">
        <v>638802</v>
      </c>
      <c r="H537" s="6">
        <v>28614564</v>
      </c>
      <c r="I537" s="12">
        <f t="shared" si="204"/>
        <v>57229128</v>
      </c>
      <c r="J537" s="6">
        <v>6031074.2070310004</v>
      </c>
      <c r="K537" s="12">
        <f t="shared" si="205"/>
        <v>48248593.656248003</v>
      </c>
      <c r="L537" s="6">
        <f t="shared" si="206"/>
        <v>356.15080799999998</v>
      </c>
      <c r="M537" s="6">
        <f t="shared" si="207"/>
        <v>5242880</v>
      </c>
      <c r="N537" s="13">
        <f t="shared" si="208"/>
        <v>1.1861304892684483</v>
      </c>
      <c r="O537" s="13"/>
      <c r="P537" s="7">
        <f t="shared" si="209"/>
        <v>0</v>
      </c>
      <c r="Q537" s="7">
        <f t="shared" si="210"/>
        <v>1.2892648340273061E-2</v>
      </c>
      <c r="R537" s="6">
        <f t="shared" si="211"/>
        <v>1.2892648340273061E-2</v>
      </c>
      <c r="S537" s="6">
        <f t="shared" si="212"/>
        <v>1.2892648340273061E-2</v>
      </c>
      <c r="T537" s="7">
        <f t="shared" si="213"/>
        <v>0</v>
      </c>
      <c r="U537" s="7">
        <f t="shared" si="214"/>
        <v>0.71901209968574664</v>
      </c>
      <c r="V537" s="7">
        <f t="shared" si="215"/>
        <v>1.5884370218783617</v>
      </c>
      <c r="W537" s="6">
        <f t="shared" si="216"/>
        <v>2.3074491215641082</v>
      </c>
      <c r="X537" s="6">
        <v>7.2810000000000001E-3</v>
      </c>
      <c r="Y537" s="6">
        <v>2.2329706846181847</v>
      </c>
      <c r="Z537" s="6">
        <f t="shared" si="217"/>
        <v>77.072494716015115</v>
      </c>
      <c r="AA537" s="6">
        <f t="shared" si="219"/>
        <v>77.072494716015115</v>
      </c>
      <c r="AB537" s="6">
        <f t="shared" si="218"/>
        <v>3.3353969874735969</v>
      </c>
    </row>
    <row r="538" spans="5:28">
      <c r="E538" s="12">
        <f t="shared" si="202"/>
        <v>3.1842871635582073</v>
      </c>
      <c r="F538" s="12">
        <f t="shared" si="203"/>
        <v>28311373.5</v>
      </c>
      <c r="G538" s="6">
        <v>6592765</v>
      </c>
      <c r="H538" s="6">
        <v>18874249</v>
      </c>
      <c r="I538" s="12">
        <f t="shared" si="204"/>
        <v>37748498</v>
      </c>
      <c r="J538" s="6">
        <v>11268942.902344</v>
      </c>
      <c r="K538" s="12">
        <f t="shared" si="205"/>
        <v>90151543.218751997</v>
      </c>
      <c r="L538" s="6">
        <f t="shared" si="206"/>
        <v>358.34628800000002</v>
      </c>
      <c r="M538" s="6">
        <f t="shared" si="207"/>
        <v>5242880</v>
      </c>
      <c r="N538" s="13">
        <f t="shared" si="208"/>
        <v>0.41872270459534533</v>
      </c>
      <c r="O538" s="13"/>
      <c r="P538" s="7">
        <f t="shared" si="209"/>
        <v>0</v>
      </c>
      <c r="Q538" s="7">
        <f t="shared" si="210"/>
        <v>2.4089658495191929E-2</v>
      </c>
      <c r="R538" s="6">
        <f t="shared" si="211"/>
        <v>2.4089658495191929E-2</v>
      </c>
      <c r="S538" s="6">
        <f t="shared" si="212"/>
        <v>2.4089658495191929E-2</v>
      </c>
      <c r="T538" s="7">
        <f t="shared" si="213"/>
        <v>0</v>
      </c>
      <c r="U538" s="7">
        <f t="shared" si="214"/>
        <v>1.3434598911098266</v>
      </c>
      <c r="V538" s="7">
        <f t="shared" si="215"/>
        <v>5.109570593244487</v>
      </c>
      <c r="W538" s="6">
        <f t="shared" si="216"/>
        <v>6.4530304843543131</v>
      </c>
      <c r="X538" s="6">
        <v>2.3421000000000001E-2</v>
      </c>
      <c r="Y538" s="6">
        <v>6.4344513300000008</v>
      </c>
      <c r="Z538" s="6">
        <f t="shared" si="217"/>
        <v>2.8549527995898045</v>
      </c>
      <c r="AA538" s="6">
        <f t="shared" si="219"/>
        <v>2.8549527995898045</v>
      </c>
      <c r="AB538" s="6">
        <f t="shared" si="218"/>
        <v>0.28874496676490274</v>
      </c>
    </row>
    <row r="539" spans="5:28">
      <c r="E539" s="12">
        <f t="shared" si="202"/>
        <v>1.1634613157441873</v>
      </c>
      <c r="F539" s="12">
        <f t="shared" si="203"/>
        <v>43057008</v>
      </c>
      <c r="G539" s="6">
        <v>1062400</v>
      </c>
      <c r="H539" s="6">
        <v>28704672</v>
      </c>
      <c r="I539" s="12">
        <f t="shared" si="204"/>
        <v>57409344</v>
      </c>
      <c r="J539" s="6">
        <v>6261895.3974609999</v>
      </c>
      <c r="K539" s="12">
        <f t="shared" si="205"/>
        <v>50095163.179687999</v>
      </c>
      <c r="L539" s="6">
        <f t="shared" si="206"/>
        <v>365.70406400000002</v>
      </c>
      <c r="M539" s="6">
        <f t="shared" si="207"/>
        <v>5242880</v>
      </c>
      <c r="N539" s="13">
        <f t="shared" si="208"/>
        <v>1.1460057290177201</v>
      </c>
      <c r="O539" s="13"/>
      <c r="P539" s="7">
        <f t="shared" si="209"/>
        <v>0</v>
      </c>
      <c r="Q539" s="7">
        <f t="shared" si="210"/>
        <v>1.3386075603069446E-2</v>
      </c>
      <c r="R539" s="6">
        <f t="shared" si="211"/>
        <v>1.3386075603069446E-2</v>
      </c>
      <c r="S539" s="6">
        <f t="shared" si="212"/>
        <v>1.3386075603069446E-2</v>
      </c>
      <c r="T539" s="7">
        <f t="shared" si="213"/>
        <v>0</v>
      </c>
      <c r="U539" s="7">
        <f t="shared" si="214"/>
        <v>0.74653012103417549</v>
      </c>
      <c r="V539" s="7">
        <f t="shared" si="215"/>
        <v>1.7293696295055314</v>
      </c>
      <c r="W539" s="6">
        <f t="shared" si="216"/>
        <v>2.4758997505397069</v>
      </c>
      <c r="X539" s="6">
        <v>7.927E-3</v>
      </c>
      <c r="Y539" s="6">
        <v>2.4121861</v>
      </c>
      <c r="Z539" s="6">
        <f t="shared" si="217"/>
        <v>68.866855091074115</v>
      </c>
      <c r="AA539" s="6">
        <f t="shared" si="219"/>
        <v>68.866855091074115</v>
      </c>
      <c r="AB539" s="6">
        <f t="shared" si="218"/>
        <v>2.6413240064565047</v>
      </c>
    </row>
    <row r="540" spans="5:28">
      <c r="E540" s="12">
        <f t="shared" si="202"/>
        <v>1.3305089143064415</v>
      </c>
      <c r="F540" s="12">
        <f t="shared" si="203"/>
        <v>39773800.5</v>
      </c>
      <c r="G540" s="6">
        <v>2380515</v>
      </c>
      <c r="H540" s="6">
        <v>26515867</v>
      </c>
      <c r="I540" s="12">
        <f t="shared" si="204"/>
        <v>53031734</v>
      </c>
      <c r="J540" s="6">
        <v>6614924.515137</v>
      </c>
      <c r="K540" s="12">
        <f t="shared" si="205"/>
        <v>52919396.121096</v>
      </c>
      <c r="L540" s="6">
        <f t="shared" si="206"/>
        <v>365.800704</v>
      </c>
      <c r="M540" s="6">
        <f t="shared" si="207"/>
        <v>5242880</v>
      </c>
      <c r="N540" s="13">
        <f t="shared" si="208"/>
        <v>1.0021228110511113</v>
      </c>
      <c r="O540" s="13"/>
      <c r="P540" s="7">
        <f t="shared" si="209"/>
        <v>0</v>
      </c>
      <c r="Q540" s="7">
        <f t="shared" si="210"/>
        <v>1.4140747177623685E-2</v>
      </c>
      <c r="R540" s="6">
        <f t="shared" si="211"/>
        <v>1.4140747177623685E-2</v>
      </c>
      <c r="S540" s="6">
        <f t="shared" si="212"/>
        <v>1.4140747177623685E-2</v>
      </c>
      <c r="T540" s="7">
        <f t="shared" si="213"/>
        <v>0</v>
      </c>
      <c r="U540" s="7">
        <f t="shared" si="214"/>
        <v>0.78861751681758507</v>
      </c>
      <c r="V540" s="7">
        <f t="shared" si="215"/>
        <v>1.8482678820702487</v>
      </c>
      <c r="W540" s="6">
        <f t="shared" si="216"/>
        <v>2.6368853988878338</v>
      </c>
      <c r="X540" s="6">
        <v>8.4720000000000004E-3</v>
      </c>
      <c r="Y540" s="6">
        <v>2.6725982999999998</v>
      </c>
      <c r="Z540" s="6">
        <f t="shared" si="217"/>
        <v>66.911557809533576</v>
      </c>
      <c r="AA540" s="6">
        <f t="shared" si="219"/>
        <v>66.911557809533576</v>
      </c>
      <c r="AB540" s="6">
        <f t="shared" si="218"/>
        <v>1.3362614618203552</v>
      </c>
    </row>
    <row r="541" spans="5:28">
      <c r="E541" s="12">
        <f t="shared" si="202"/>
        <v>1.6572750408579497</v>
      </c>
      <c r="F541" s="12">
        <f t="shared" si="203"/>
        <v>35657100</v>
      </c>
      <c r="G541" s="6">
        <v>4194304</v>
      </c>
      <c r="H541" s="6">
        <v>23771400</v>
      </c>
      <c r="I541" s="12">
        <f t="shared" si="204"/>
        <v>47542800</v>
      </c>
      <c r="J541" s="6">
        <v>7386702.7324219998</v>
      </c>
      <c r="K541" s="12">
        <f t="shared" si="205"/>
        <v>59093621.859375998</v>
      </c>
      <c r="L541" s="6">
        <f t="shared" si="206"/>
        <v>369.14287999999999</v>
      </c>
      <c r="M541" s="6">
        <f t="shared" si="207"/>
        <v>5242880</v>
      </c>
      <c r="N541" s="13">
        <f t="shared" si="208"/>
        <v>0.80453352670000033</v>
      </c>
      <c r="O541" s="13"/>
      <c r="P541" s="7">
        <f t="shared" si="209"/>
        <v>0</v>
      </c>
      <c r="Q541" s="7">
        <f t="shared" si="210"/>
        <v>1.5790580161031249E-2</v>
      </c>
      <c r="R541" s="6">
        <f t="shared" si="211"/>
        <v>1.5790580161031249E-2</v>
      </c>
      <c r="S541" s="6">
        <f t="shared" si="212"/>
        <v>1.5790580161031249E-2</v>
      </c>
      <c r="T541" s="7">
        <f t="shared" si="213"/>
        <v>0</v>
      </c>
      <c r="U541" s="7">
        <f t="shared" si="214"/>
        <v>0.88062730768616526</v>
      </c>
      <c r="V541" s="7">
        <f t="shared" si="215"/>
        <v>3.8084528349032496</v>
      </c>
      <c r="W541" s="6">
        <f t="shared" si="216"/>
        <v>4.6890801425894146</v>
      </c>
      <c r="X541" s="6">
        <v>1.7457E-2</v>
      </c>
      <c r="Y541" s="6">
        <v>4.7652154687500001</v>
      </c>
      <c r="Z541" s="6">
        <f t="shared" si="217"/>
        <v>9.5458546082875113</v>
      </c>
      <c r="AA541" s="6">
        <f t="shared" si="219"/>
        <v>9.5458546082875113</v>
      </c>
      <c r="AB541" s="6">
        <f t="shared" si="218"/>
        <v>1.59773102937058</v>
      </c>
    </row>
    <row r="542" spans="5:28">
      <c r="E542" s="12">
        <f t="shared" si="202"/>
        <v>1.1208465300445427</v>
      </c>
      <c r="F542" s="12">
        <f t="shared" si="203"/>
        <v>45192841.5</v>
      </c>
      <c r="G542" s="6">
        <v>540486</v>
      </c>
      <c r="H542" s="6">
        <v>30128561</v>
      </c>
      <c r="I542" s="12">
        <f t="shared" si="204"/>
        <v>60257122</v>
      </c>
      <c r="J542" s="6">
        <v>6331779.9472660003</v>
      </c>
      <c r="K542" s="12">
        <f t="shared" si="205"/>
        <v>50654239.578128003</v>
      </c>
      <c r="L542" s="6">
        <f t="shared" si="206"/>
        <v>372.35245200000003</v>
      </c>
      <c r="M542" s="6">
        <f t="shared" si="207"/>
        <v>5242880</v>
      </c>
      <c r="N542" s="13">
        <f t="shared" si="208"/>
        <v>1.1895770719657279</v>
      </c>
      <c r="O542" s="13"/>
      <c r="P542" s="7">
        <f t="shared" si="209"/>
        <v>0</v>
      </c>
      <c r="Q542" s="7">
        <f t="shared" si="210"/>
        <v>1.353546804861485E-2</v>
      </c>
      <c r="R542" s="6">
        <f t="shared" si="211"/>
        <v>1.353546804861485E-2</v>
      </c>
      <c r="S542" s="6">
        <f t="shared" si="212"/>
        <v>1.353546804861485E-2</v>
      </c>
      <c r="T542" s="7">
        <f t="shared" si="213"/>
        <v>0</v>
      </c>
      <c r="U542" s="7">
        <f t="shared" si="214"/>
        <v>0.75486161143970021</v>
      </c>
      <c r="V542" s="7">
        <f t="shared" si="215"/>
        <v>2.8269423059332253</v>
      </c>
      <c r="W542" s="6">
        <f t="shared" si="216"/>
        <v>3.5818039173729255</v>
      </c>
      <c r="X542" s="6">
        <v>1.2958000000000001E-2</v>
      </c>
      <c r="Y542" s="6">
        <v>3.513267199996466</v>
      </c>
      <c r="Z542" s="6">
        <f t="shared" si="217"/>
        <v>4.456459705316016</v>
      </c>
      <c r="AA542" s="6">
        <f t="shared" si="219"/>
        <v>4.456459705316016</v>
      </c>
      <c r="AB542" s="6">
        <f t="shared" si="218"/>
        <v>1.9507971775254793</v>
      </c>
    </row>
    <row r="543" spans="5:28">
      <c r="E543" s="12">
        <f t="shared" si="202"/>
        <v>2.9589437308451836</v>
      </c>
      <c r="F543" s="12">
        <f t="shared" si="203"/>
        <v>36426262.5</v>
      </c>
      <c r="G543" s="6">
        <v>4163763</v>
      </c>
      <c r="H543" s="6">
        <v>24284175</v>
      </c>
      <c r="I543" s="12">
        <f t="shared" si="204"/>
        <v>48568350</v>
      </c>
      <c r="J543" s="6">
        <v>13472907.632812001</v>
      </c>
      <c r="K543" s="12">
        <f t="shared" si="205"/>
        <v>107783261.06249601</v>
      </c>
      <c r="L543" s="6">
        <f t="shared" si="206"/>
        <v>374.68536</v>
      </c>
      <c r="M543" s="6">
        <f t="shared" si="207"/>
        <v>5242880</v>
      </c>
      <c r="N543" s="13">
        <f t="shared" si="208"/>
        <v>0.45061125003295827</v>
      </c>
      <c r="O543" s="13"/>
      <c r="P543" s="7">
        <f t="shared" si="209"/>
        <v>0</v>
      </c>
      <c r="Q543" s="7">
        <f t="shared" si="210"/>
        <v>2.8801081576533327E-2</v>
      </c>
      <c r="R543" s="6">
        <f t="shared" si="211"/>
        <v>2.8801081576533327E-2</v>
      </c>
      <c r="S543" s="6">
        <f t="shared" si="212"/>
        <v>2.8801081576533327E-2</v>
      </c>
      <c r="T543" s="7">
        <f t="shared" si="213"/>
        <v>0</v>
      </c>
      <c r="U543" s="7">
        <f t="shared" si="214"/>
        <v>1.6062119737553555</v>
      </c>
      <c r="V543" s="7">
        <f t="shared" si="215"/>
        <v>5.2306504651223182</v>
      </c>
      <c r="W543" s="6">
        <f t="shared" si="216"/>
        <v>6.8368624388776738</v>
      </c>
      <c r="X543" s="6">
        <v>2.3976000000000001E-2</v>
      </c>
      <c r="Y543" s="6">
        <v>6.7362969599999998</v>
      </c>
      <c r="Z543" s="6">
        <f t="shared" si="217"/>
        <v>20.124631200088949</v>
      </c>
      <c r="AA543" s="6">
        <f t="shared" si="219"/>
        <v>20.124631200088949</v>
      </c>
      <c r="AB543" s="6">
        <f t="shared" si="218"/>
        <v>1.492889631719472</v>
      </c>
    </row>
    <row r="544" spans="5:28">
      <c r="E544" s="12">
        <f t="shared" si="202"/>
        <v>1.5075725204051738</v>
      </c>
      <c r="F544" s="12">
        <f t="shared" si="203"/>
        <v>39932985</v>
      </c>
      <c r="G544" s="6">
        <v>2987012</v>
      </c>
      <c r="H544" s="6">
        <v>26621990</v>
      </c>
      <c r="I544" s="12">
        <f t="shared" si="204"/>
        <v>53243980</v>
      </c>
      <c r="J544" s="6">
        <v>7525233.8554689996</v>
      </c>
      <c r="K544" s="12">
        <f t="shared" si="205"/>
        <v>60201870.843751997</v>
      </c>
      <c r="L544" s="6">
        <f t="shared" si="206"/>
        <v>379.20411999999999</v>
      </c>
      <c r="M544" s="6">
        <f t="shared" si="207"/>
        <v>5242880</v>
      </c>
      <c r="N544" s="13">
        <f t="shared" si="208"/>
        <v>0.88442400964896062</v>
      </c>
      <c r="O544" s="13"/>
      <c r="P544" s="7">
        <f t="shared" si="209"/>
        <v>0</v>
      </c>
      <c r="Q544" s="7">
        <f t="shared" si="210"/>
        <v>1.6086718625311112E-2</v>
      </c>
      <c r="R544" s="6">
        <f t="shared" si="211"/>
        <v>1.6086718625311112E-2</v>
      </c>
      <c r="S544" s="6">
        <f t="shared" si="212"/>
        <v>1.6086718625311112E-2</v>
      </c>
      <c r="T544" s="7">
        <f t="shared" si="213"/>
        <v>0</v>
      </c>
      <c r="U544" s="7">
        <f t="shared" si="214"/>
        <v>0.89714269951101266</v>
      </c>
      <c r="V544" s="7">
        <f t="shared" si="215"/>
        <v>5.3046073598368855</v>
      </c>
      <c r="W544" s="6">
        <f t="shared" si="216"/>
        <v>6.2017500593478978</v>
      </c>
      <c r="X544" s="6">
        <v>2.4315E-2</v>
      </c>
      <c r="Y544" s="6">
        <v>6.1901127000000002</v>
      </c>
      <c r="Z544" s="6">
        <f t="shared" si="217"/>
        <v>33.840351119427872</v>
      </c>
      <c r="AA544" s="6">
        <f t="shared" si="219"/>
        <v>33.840351119427872</v>
      </c>
      <c r="AB544" s="6">
        <f t="shared" si="218"/>
        <v>0.18799915141928769</v>
      </c>
    </row>
    <row r="545" spans="5:28">
      <c r="E545" s="12">
        <f t="shared" si="202"/>
        <v>3.2366960997730181</v>
      </c>
      <c r="F545" s="12">
        <f t="shared" si="203"/>
        <v>30589873.5</v>
      </c>
      <c r="G545" s="6">
        <v>7122792</v>
      </c>
      <c r="H545" s="6">
        <v>20393249</v>
      </c>
      <c r="I545" s="12">
        <f t="shared" si="204"/>
        <v>40786498</v>
      </c>
      <c r="J545" s="6">
        <v>12376265.53125</v>
      </c>
      <c r="K545" s="12">
        <f t="shared" si="205"/>
        <v>99010124.25</v>
      </c>
      <c r="L545" s="6">
        <f t="shared" si="206"/>
        <v>387.17482799999999</v>
      </c>
      <c r="M545" s="6">
        <f t="shared" si="207"/>
        <v>5242880</v>
      </c>
      <c r="N545" s="13">
        <f t="shared" si="208"/>
        <v>0.41194270090010515</v>
      </c>
      <c r="O545" s="13"/>
      <c r="P545" s="7">
        <f t="shared" si="209"/>
        <v>0</v>
      </c>
      <c r="Q545" s="7">
        <f t="shared" si="210"/>
        <v>2.6456785936115879E-2</v>
      </c>
      <c r="R545" s="6">
        <f t="shared" si="211"/>
        <v>2.6456785936115879E-2</v>
      </c>
      <c r="S545" s="6">
        <f t="shared" si="212"/>
        <v>2.6456785936115879E-2</v>
      </c>
      <c r="T545" s="7">
        <f t="shared" si="213"/>
        <v>0</v>
      </c>
      <c r="U545" s="7">
        <f t="shared" si="214"/>
        <v>1.4754725875397696</v>
      </c>
      <c r="V545" s="7">
        <f t="shared" si="215"/>
        <v>5.6375224670180941</v>
      </c>
      <c r="W545" s="6">
        <f t="shared" si="216"/>
        <v>7.1129950545578637</v>
      </c>
      <c r="X545" s="6">
        <v>2.5840999999999999E-2</v>
      </c>
      <c r="Y545" s="6">
        <v>7.0642833749999996</v>
      </c>
      <c r="Z545" s="6">
        <f t="shared" si="217"/>
        <v>2.3829802875890249</v>
      </c>
      <c r="AA545" s="6">
        <f t="shared" si="219"/>
        <v>2.3829802875890249</v>
      </c>
      <c r="AB545" s="6">
        <f t="shared" si="218"/>
        <v>0.68954877617525012</v>
      </c>
    </row>
    <row r="546" spans="5:28">
      <c r="E546" s="12">
        <f t="shared" si="202"/>
        <v>1.1808218181692298</v>
      </c>
      <c r="F546" s="12">
        <f t="shared" si="203"/>
        <v>43445809.5</v>
      </c>
      <c r="G546" s="6">
        <v>2097152</v>
      </c>
      <c r="H546" s="6">
        <v>28963873</v>
      </c>
      <c r="I546" s="12">
        <f t="shared" si="204"/>
        <v>57927746</v>
      </c>
      <c r="J546" s="6">
        <v>6412719.9707030002</v>
      </c>
      <c r="K546" s="12">
        <f t="shared" si="205"/>
        <v>51301759.765624002</v>
      </c>
      <c r="L546" s="6">
        <f t="shared" si="206"/>
        <v>389.50951600000002</v>
      </c>
      <c r="M546" s="6">
        <f t="shared" si="207"/>
        <v>5242880</v>
      </c>
      <c r="N546" s="13">
        <f t="shared" si="208"/>
        <v>1.1291570945060623</v>
      </c>
      <c r="O546" s="13"/>
      <c r="P546" s="7">
        <f t="shared" si="209"/>
        <v>0</v>
      </c>
      <c r="Q546" s="7">
        <f t="shared" si="210"/>
        <v>1.3708493818652658E-2</v>
      </c>
      <c r="R546" s="6">
        <f t="shared" si="211"/>
        <v>1.3708493818652658E-2</v>
      </c>
      <c r="S546" s="6">
        <f t="shared" si="212"/>
        <v>1.3708493818652658E-2</v>
      </c>
      <c r="T546" s="7">
        <f t="shared" si="213"/>
        <v>0</v>
      </c>
      <c r="U546" s="7">
        <f t="shared" si="214"/>
        <v>0.76451111237474179</v>
      </c>
      <c r="V546" s="7">
        <f t="shared" si="215"/>
        <v>1.7932910753797737</v>
      </c>
      <c r="W546" s="6">
        <f t="shared" si="216"/>
        <v>2.5578021877545156</v>
      </c>
      <c r="X546" s="6">
        <v>8.2199999999999999E-3</v>
      </c>
      <c r="Y546" s="6">
        <v>2.5434323999999999</v>
      </c>
      <c r="Z546" s="6">
        <f t="shared" si="217"/>
        <v>66.769997793827969</v>
      </c>
      <c r="AA546" s="6">
        <f t="shared" si="219"/>
        <v>66.769997793827969</v>
      </c>
      <c r="AB546" s="6">
        <f t="shared" si="218"/>
        <v>0.56497620123560965</v>
      </c>
    </row>
    <row r="547" spans="5:28">
      <c r="E547" s="12">
        <f t="shared" si="202"/>
        <v>2.1693291501484153</v>
      </c>
      <c r="F547" s="12">
        <f t="shared" si="203"/>
        <v>37678080</v>
      </c>
      <c r="G547" s="6">
        <v>6815744</v>
      </c>
      <c r="H547" s="6">
        <v>25118720</v>
      </c>
      <c r="I547" s="12">
        <f t="shared" si="204"/>
        <v>50237440</v>
      </c>
      <c r="J547" s="6">
        <v>10217019.658203</v>
      </c>
      <c r="K547" s="12">
        <f t="shared" si="205"/>
        <v>81736157.265624002</v>
      </c>
      <c r="L547" s="6">
        <f t="shared" si="206"/>
        <v>437.73952000000003</v>
      </c>
      <c r="M547" s="6">
        <f t="shared" si="207"/>
        <v>5242880</v>
      </c>
      <c r="N547" s="13">
        <f t="shared" si="208"/>
        <v>0.61462933517585971</v>
      </c>
      <c r="O547" s="13"/>
      <c r="P547" s="7">
        <f t="shared" si="209"/>
        <v>0</v>
      </c>
      <c r="Q547" s="7">
        <f t="shared" si="210"/>
        <v>2.1840958512051527E-2</v>
      </c>
      <c r="R547" s="6">
        <f t="shared" si="211"/>
        <v>2.1840958512051527E-2</v>
      </c>
      <c r="S547" s="6">
        <f t="shared" si="212"/>
        <v>2.1840958512051527E-2</v>
      </c>
      <c r="T547" s="7">
        <f t="shared" si="213"/>
        <v>0</v>
      </c>
      <c r="U547" s="7">
        <f t="shared" si="214"/>
        <v>1.2180517938928634</v>
      </c>
      <c r="V547" s="7">
        <f t="shared" si="215"/>
        <v>4.7020441055547764</v>
      </c>
      <c r="W547" s="6">
        <f t="shared" si="216"/>
        <v>5.9200958994476398</v>
      </c>
      <c r="X547" s="6">
        <v>2.1552999999999999E-2</v>
      </c>
      <c r="Y547" s="6">
        <v>6.0025104999999996</v>
      </c>
      <c r="Z547" s="6">
        <f t="shared" si="217"/>
        <v>1.336048401853698</v>
      </c>
      <c r="AA547" s="6">
        <f t="shared" si="219"/>
        <v>1.336048401853698</v>
      </c>
      <c r="AB547" s="6">
        <f t="shared" si="218"/>
        <v>1.3730021888734694</v>
      </c>
    </row>
    <row r="548" spans="5:28">
      <c r="E548" s="12">
        <f t="shared" si="202"/>
        <v>1.1869428261620611</v>
      </c>
      <c r="F548" s="12">
        <f t="shared" si="203"/>
        <v>51064684.5</v>
      </c>
      <c r="G548" s="6">
        <v>2145852</v>
      </c>
      <c r="H548" s="6">
        <v>34043123</v>
      </c>
      <c r="I548" s="12">
        <f t="shared" si="204"/>
        <v>68086246</v>
      </c>
      <c r="J548" s="6">
        <v>7576357.6171880001</v>
      </c>
      <c r="K548" s="12">
        <f t="shared" si="205"/>
        <v>60610860.937504001</v>
      </c>
      <c r="L548" s="6">
        <f t="shared" si="206"/>
        <v>451.43451599999997</v>
      </c>
      <c r="M548" s="6">
        <f t="shared" si="207"/>
        <v>5242880</v>
      </c>
      <c r="N548" s="13">
        <f t="shared" si="208"/>
        <v>1.1233340847971767</v>
      </c>
      <c r="O548" s="13"/>
      <c r="P548" s="7">
        <f t="shared" si="209"/>
        <v>0</v>
      </c>
      <c r="Q548" s="7">
        <f t="shared" si="210"/>
        <v>1.6196006068816052E-2</v>
      </c>
      <c r="R548" s="6">
        <f t="shared" si="211"/>
        <v>1.6196006068816052E-2</v>
      </c>
      <c r="S548" s="6">
        <f t="shared" si="212"/>
        <v>1.6196006068816052E-2</v>
      </c>
      <c r="T548" s="7">
        <f t="shared" si="213"/>
        <v>0</v>
      </c>
      <c r="U548" s="7">
        <f t="shared" si="214"/>
        <v>0.90323756785379627</v>
      </c>
      <c r="V548" s="7">
        <f t="shared" si="215"/>
        <v>2.1255516967670482</v>
      </c>
      <c r="W548" s="6">
        <f t="shared" si="216"/>
        <v>3.0287892646208445</v>
      </c>
      <c r="X548" s="6">
        <v>9.7429999999999999E-3</v>
      </c>
      <c r="Y548" s="6">
        <v>3.0017100444455269</v>
      </c>
      <c r="Z548" s="6">
        <f t="shared" si="217"/>
        <v>66.232228972760467</v>
      </c>
      <c r="AA548" s="6">
        <f t="shared" si="219"/>
        <v>66.232228972760467</v>
      </c>
      <c r="AB548" s="6">
        <f t="shared" si="218"/>
        <v>0.90212644707059497</v>
      </c>
    </row>
    <row r="549" spans="5:28">
      <c r="E549" s="12">
        <f t="shared" si="202"/>
        <v>1.0953079815694164</v>
      </c>
      <c r="F549" s="12">
        <f t="shared" si="203"/>
        <v>55224513</v>
      </c>
      <c r="G549" s="6">
        <v>503712</v>
      </c>
      <c r="H549" s="6">
        <v>36816342</v>
      </c>
      <c r="I549" s="12">
        <f t="shared" si="204"/>
        <v>73632684</v>
      </c>
      <c r="J549" s="6">
        <v>7560981.2333979998</v>
      </c>
      <c r="K549" s="12">
        <f t="shared" si="205"/>
        <v>60487849.867183998</v>
      </c>
      <c r="L549" s="6">
        <f t="shared" si="206"/>
        <v>451.87034399999999</v>
      </c>
      <c r="M549" s="6">
        <f t="shared" si="207"/>
        <v>5242880</v>
      </c>
      <c r="N549" s="13">
        <f t="shared" si="208"/>
        <v>1.2173136284671835</v>
      </c>
      <c r="O549" s="13"/>
      <c r="P549" s="7">
        <f t="shared" si="209"/>
        <v>0</v>
      </c>
      <c r="Q549" s="7">
        <f t="shared" si="210"/>
        <v>1.6163135919627963E-2</v>
      </c>
      <c r="R549" s="6">
        <f t="shared" si="211"/>
        <v>1.6163135919627963E-2</v>
      </c>
      <c r="S549" s="6">
        <f t="shared" si="212"/>
        <v>1.6163135919627963E-2</v>
      </c>
      <c r="T549" s="7">
        <f t="shared" si="213"/>
        <v>0</v>
      </c>
      <c r="U549" s="7">
        <f t="shared" si="214"/>
        <v>0.90140442741895754</v>
      </c>
      <c r="V549" s="7">
        <f t="shared" si="215"/>
        <v>2.4272696477707258</v>
      </c>
      <c r="W549" s="6">
        <f t="shared" si="216"/>
        <v>3.3286740751896833</v>
      </c>
      <c r="X549" s="6">
        <v>1.1126E-2</v>
      </c>
      <c r="Y549" s="6">
        <v>3.2229796800000003</v>
      </c>
      <c r="Z549" s="6">
        <f t="shared" si="217"/>
        <v>45.273556710659371</v>
      </c>
      <c r="AA549" s="6">
        <f t="shared" si="219"/>
        <v>45.273556710659371</v>
      </c>
      <c r="AB549" s="6">
        <f t="shared" si="218"/>
        <v>3.27939998646479</v>
      </c>
    </row>
    <row r="550" spans="5:28">
      <c r="E550" s="12">
        <f t="shared" si="202"/>
        <v>1.100076620840418</v>
      </c>
      <c r="F550" s="12">
        <f t="shared" si="203"/>
        <v>56197443</v>
      </c>
      <c r="G550" s="6">
        <v>381689</v>
      </c>
      <c r="H550" s="6">
        <v>37464962</v>
      </c>
      <c r="I550" s="12">
        <f t="shared" si="204"/>
        <v>74929924</v>
      </c>
      <c r="J550" s="6">
        <v>7727686.6494140001</v>
      </c>
      <c r="K550" s="12">
        <f t="shared" si="205"/>
        <v>61821493.195312001</v>
      </c>
      <c r="L550" s="6">
        <f t="shared" si="206"/>
        <v>457.213324</v>
      </c>
      <c r="M550" s="6">
        <f t="shared" si="207"/>
        <v>5242880</v>
      </c>
      <c r="N550" s="13">
        <f t="shared" si="208"/>
        <v>1.212036787323701</v>
      </c>
      <c r="O550" s="13"/>
      <c r="P550" s="7">
        <f t="shared" si="209"/>
        <v>0</v>
      </c>
      <c r="Q550" s="7">
        <f t="shared" si="210"/>
        <v>1.6519502668126528E-2</v>
      </c>
      <c r="R550" s="6">
        <f t="shared" si="211"/>
        <v>1.6519502668126528E-2</v>
      </c>
      <c r="S550" s="6">
        <f t="shared" si="212"/>
        <v>1.6519502668126528E-2</v>
      </c>
      <c r="T550" s="7">
        <f t="shared" si="213"/>
        <v>0</v>
      </c>
      <c r="U550" s="7">
        <f t="shared" si="214"/>
        <v>0.92127869974326659</v>
      </c>
      <c r="V550" s="7">
        <f t="shared" si="215"/>
        <v>2.1624210631586762</v>
      </c>
      <c r="W550" s="6">
        <f t="shared" si="216"/>
        <v>3.0836997629019427</v>
      </c>
      <c r="X550" s="6">
        <v>9.9120000000000007E-3</v>
      </c>
      <c r="Y550" s="6">
        <v>2.9672811000000001</v>
      </c>
      <c r="Z550" s="6">
        <f t="shared" si="217"/>
        <v>66.661649194174004</v>
      </c>
      <c r="AA550" s="6">
        <f t="shared" si="219"/>
        <v>66.661649194174004</v>
      </c>
      <c r="AB550" s="6">
        <f t="shared" si="218"/>
        <v>3.9234120050824504</v>
      </c>
    </row>
    <row r="551" spans="5:28">
      <c r="E551" s="12">
        <f t="shared" si="202"/>
        <v>2.7036314377621595</v>
      </c>
      <c r="F551" s="12">
        <f t="shared" si="203"/>
        <v>30577764</v>
      </c>
      <c r="G551" s="6">
        <v>11548845</v>
      </c>
      <c r="H551" s="6">
        <v>20385176</v>
      </c>
      <c r="I551" s="12">
        <f t="shared" si="204"/>
        <v>40770352</v>
      </c>
      <c r="J551" s="6">
        <v>10333875.505859001</v>
      </c>
      <c r="K551" s="12">
        <f t="shared" si="205"/>
        <v>82671004.046872005</v>
      </c>
      <c r="L551" s="6">
        <f t="shared" si="206"/>
        <v>475.59901200000002</v>
      </c>
      <c r="M551" s="6">
        <f t="shared" si="207"/>
        <v>5242880</v>
      </c>
      <c r="N551" s="13">
        <f t="shared" si="208"/>
        <v>0.49316386646138255</v>
      </c>
      <c r="O551" s="13"/>
      <c r="P551" s="7">
        <f t="shared" si="209"/>
        <v>0</v>
      </c>
      <c r="Q551" s="7">
        <f t="shared" si="210"/>
        <v>2.2090761664627062E-2</v>
      </c>
      <c r="R551" s="6">
        <f t="shared" si="211"/>
        <v>2.2090761664627062E-2</v>
      </c>
      <c r="S551" s="6">
        <f t="shared" si="212"/>
        <v>2.2090761664627062E-2</v>
      </c>
      <c r="T551" s="7">
        <f t="shared" si="213"/>
        <v>0</v>
      </c>
      <c r="U551" s="7">
        <f t="shared" si="214"/>
        <v>1.231983104551543</v>
      </c>
      <c r="V551" s="7">
        <f t="shared" si="215"/>
        <v>5.4797913906799467</v>
      </c>
      <c r="W551" s="6">
        <f t="shared" si="216"/>
        <v>6.7117744952314897</v>
      </c>
      <c r="X551" s="6">
        <v>2.5118000000000001E-2</v>
      </c>
      <c r="Y551" s="6">
        <v>6.9332530363567866</v>
      </c>
      <c r="Z551" s="6">
        <f t="shared" si="217"/>
        <v>12.052067582502346</v>
      </c>
      <c r="AA551" s="6">
        <f t="shared" si="219"/>
        <v>12.052067582502346</v>
      </c>
      <c r="AB551" s="6">
        <f t="shared" si="218"/>
        <v>3.1944390312008153</v>
      </c>
    </row>
    <row r="552" spans="5:28">
      <c r="E552" s="12">
        <f t="shared" si="202"/>
        <v>2.4191240907579759</v>
      </c>
      <c r="F552" s="12">
        <f t="shared" si="203"/>
        <v>30544401</v>
      </c>
      <c r="G552" s="6">
        <v>11950757</v>
      </c>
      <c r="H552" s="6">
        <v>20362934</v>
      </c>
      <c r="I552" s="12">
        <f t="shared" si="204"/>
        <v>40725868</v>
      </c>
      <c r="J552" s="6">
        <v>9236337.0371090006</v>
      </c>
      <c r="K552" s="12">
        <f t="shared" si="205"/>
        <v>73890696.296872005</v>
      </c>
      <c r="L552" s="6">
        <f t="shared" si="206"/>
        <v>483.37034799999998</v>
      </c>
      <c r="M552" s="6">
        <f t="shared" si="207"/>
        <v>5242880</v>
      </c>
      <c r="N552" s="13">
        <f t="shared" si="208"/>
        <v>0.55116367879895101</v>
      </c>
      <c r="O552" s="13"/>
      <c r="P552" s="7">
        <f t="shared" si="209"/>
        <v>0</v>
      </c>
      <c r="Q552" s="7">
        <f t="shared" si="210"/>
        <v>1.9744549856949532E-2</v>
      </c>
      <c r="R552" s="6">
        <f t="shared" si="211"/>
        <v>1.9744549856949532E-2</v>
      </c>
      <c r="S552" s="6">
        <f t="shared" si="212"/>
        <v>1.9744549856949532E-2</v>
      </c>
      <c r="T552" s="7">
        <f t="shared" si="213"/>
        <v>0</v>
      </c>
      <c r="U552" s="7">
        <f t="shared" si="214"/>
        <v>1.1011368553076128</v>
      </c>
      <c r="V552" s="7">
        <f t="shared" si="215"/>
        <v>4.3863637909471693</v>
      </c>
      <c r="W552" s="6">
        <f t="shared" si="216"/>
        <v>5.487500646254782</v>
      </c>
      <c r="X552" s="6">
        <v>2.0105999999999999E-2</v>
      </c>
      <c r="Y552" s="6">
        <v>5.6849714999999996</v>
      </c>
      <c r="Z552" s="6">
        <f t="shared" si="217"/>
        <v>1.7977227844945118</v>
      </c>
      <c r="AA552" s="6">
        <f t="shared" si="219"/>
        <v>1.7977227844945118</v>
      </c>
      <c r="AB552" s="6">
        <f t="shared" si="218"/>
        <v>3.4735592561056405</v>
      </c>
    </row>
    <row r="553" spans="5:28">
      <c r="E553" s="12">
        <f t="shared" si="202"/>
        <v>1.819055172525927</v>
      </c>
      <c r="F553" s="12">
        <f t="shared" si="203"/>
        <v>55903644</v>
      </c>
      <c r="G553" s="6">
        <v>2983494</v>
      </c>
      <c r="H553" s="6">
        <v>37269096</v>
      </c>
      <c r="I553" s="12">
        <f t="shared" si="204"/>
        <v>74538192</v>
      </c>
      <c r="J553" s="6">
        <v>12711476.597656</v>
      </c>
      <c r="K553" s="12">
        <f t="shared" si="205"/>
        <v>101691812.781248</v>
      </c>
      <c r="L553" s="6">
        <f t="shared" si="206"/>
        <v>506.89903199999998</v>
      </c>
      <c r="M553" s="6">
        <f t="shared" si="207"/>
        <v>5242880</v>
      </c>
      <c r="N553" s="13">
        <f t="shared" si="208"/>
        <v>0.73298124953619537</v>
      </c>
      <c r="O553" s="13"/>
      <c r="P553" s="7">
        <f t="shared" si="209"/>
        <v>0</v>
      </c>
      <c r="Q553" s="7">
        <f t="shared" si="210"/>
        <v>2.7173367800405031E-2</v>
      </c>
      <c r="R553" s="6">
        <f t="shared" si="211"/>
        <v>2.7173367800405031E-2</v>
      </c>
      <c r="S553" s="6">
        <f t="shared" si="212"/>
        <v>2.7173367800405031E-2</v>
      </c>
      <c r="T553" s="7">
        <f t="shared" si="213"/>
        <v>0</v>
      </c>
      <c r="U553" s="7">
        <f t="shared" si="214"/>
        <v>1.5154357523792099</v>
      </c>
      <c r="V553" s="7">
        <f t="shared" si="215"/>
        <v>10.964382343848744</v>
      </c>
      <c r="W553" s="6">
        <f t="shared" si="216"/>
        <v>12.479818096227953</v>
      </c>
      <c r="X553" s="6">
        <v>5.0257999999999997E-2</v>
      </c>
      <c r="Y553" s="6">
        <v>12.493225018190955</v>
      </c>
      <c r="Z553" s="6">
        <f t="shared" si="217"/>
        <v>45.932253968711386</v>
      </c>
      <c r="AA553" s="6">
        <f t="shared" si="219"/>
        <v>45.932253968711386</v>
      </c>
      <c r="AB553" s="6">
        <f t="shared" si="218"/>
        <v>0.10731353948624468</v>
      </c>
    </row>
    <row r="554" spans="5:28">
      <c r="E554" s="12">
        <f t="shared" si="202"/>
        <v>1.1186918685601044</v>
      </c>
      <c r="F554" s="12">
        <f t="shared" si="203"/>
        <v>61507809</v>
      </c>
      <c r="G554" s="6">
        <v>923136</v>
      </c>
      <c r="H554" s="6">
        <v>41005206</v>
      </c>
      <c r="I554" s="12">
        <f t="shared" si="204"/>
        <v>82010412</v>
      </c>
      <c r="J554" s="6">
        <v>8601035.7226560004</v>
      </c>
      <c r="K554" s="12">
        <f t="shared" si="205"/>
        <v>68808285.781248003</v>
      </c>
      <c r="L554" s="6">
        <f t="shared" si="206"/>
        <v>510.525192</v>
      </c>
      <c r="M554" s="6">
        <f t="shared" si="207"/>
        <v>5242880</v>
      </c>
      <c r="N554" s="13">
        <f t="shared" si="208"/>
        <v>1.1918682622137045</v>
      </c>
      <c r="O554" s="13"/>
      <c r="P554" s="7">
        <f t="shared" si="209"/>
        <v>0</v>
      </c>
      <c r="Q554" s="7">
        <f t="shared" si="210"/>
        <v>1.8386464024112811E-2</v>
      </c>
      <c r="R554" s="6">
        <f t="shared" si="211"/>
        <v>1.8386464024112811E-2</v>
      </c>
      <c r="S554" s="6">
        <f t="shared" si="212"/>
        <v>1.8386464024112811E-2</v>
      </c>
      <c r="T554" s="7">
        <f t="shared" si="213"/>
        <v>0</v>
      </c>
      <c r="U554" s="7">
        <f t="shared" si="214"/>
        <v>1.0253975564103379</v>
      </c>
      <c r="V554" s="7">
        <f t="shared" si="215"/>
        <v>2.3602939348581233</v>
      </c>
      <c r="W554" s="6">
        <f t="shared" si="216"/>
        <v>3.385691491268461</v>
      </c>
      <c r="X554" s="6">
        <v>1.0819E-2</v>
      </c>
      <c r="Y554" s="6">
        <v>3.2624093444396363</v>
      </c>
      <c r="Z554" s="6">
        <f t="shared" si="217"/>
        <v>69.946058084044822</v>
      </c>
      <c r="AA554" s="6">
        <f t="shared" si="219"/>
        <v>69.946058084044822</v>
      </c>
      <c r="AB554" s="6">
        <f t="shared" si="218"/>
        <v>3.7788681251463307</v>
      </c>
    </row>
    <row r="555" spans="5:28">
      <c r="E555" s="12">
        <f t="shared" si="202"/>
        <v>1.8628448469252803</v>
      </c>
      <c r="F555" s="12">
        <f t="shared" si="203"/>
        <v>59074852.5</v>
      </c>
      <c r="G555" s="6">
        <v>3148440</v>
      </c>
      <c r="H555" s="6">
        <v>39383235</v>
      </c>
      <c r="I555" s="12">
        <f t="shared" si="204"/>
        <v>78766470</v>
      </c>
      <c r="J555" s="6">
        <v>13755910.570312001</v>
      </c>
      <c r="K555" s="12">
        <f t="shared" si="205"/>
        <v>110047284.56249601</v>
      </c>
      <c r="L555" s="6">
        <f t="shared" si="206"/>
        <v>535.56762000000003</v>
      </c>
      <c r="M555" s="6">
        <f t="shared" si="207"/>
        <v>5242880</v>
      </c>
      <c r="N555" s="13">
        <f t="shared" si="208"/>
        <v>0.71575114563838615</v>
      </c>
      <c r="O555" s="13"/>
      <c r="P555" s="7">
        <f t="shared" si="209"/>
        <v>0</v>
      </c>
      <c r="Q555" s="7">
        <f t="shared" si="210"/>
        <v>2.9406057941804741E-2</v>
      </c>
      <c r="R555" s="6">
        <f t="shared" si="211"/>
        <v>2.9406057941804741E-2</v>
      </c>
      <c r="S555" s="6">
        <f t="shared" si="212"/>
        <v>2.9406057941804741E-2</v>
      </c>
      <c r="T555" s="7">
        <f t="shared" si="213"/>
        <v>0</v>
      </c>
      <c r="U555" s="7">
        <f t="shared" si="214"/>
        <v>1.6399509942555328</v>
      </c>
      <c r="V555" s="7">
        <f t="shared" si="215"/>
        <v>11.812159608924874</v>
      </c>
      <c r="W555" s="6">
        <f t="shared" si="216"/>
        <v>13.452110603180408</v>
      </c>
      <c r="X555" s="6">
        <v>5.4143999999999998E-2</v>
      </c>
      <c r="Y555" s="6">
        <v>13.4710272</v>
      </c>
      <c r="Z555" s="6">
        <f t="shared" si="217"/>
        <v>45.689166035378356</v>
      </c>
      <c r="AA555" s="6">
        <f t="shared" si="219"/>
        <v>45.689166035378356</v>
      </c>
      <c r="AB555" s="6">
        <f t="shared" si="218"/>
        <v>0.14042430869408312</v>
      </c>
    </row>
    <row r="556" spans="5:28">
      <c r="E556" s="12">
        <f t="shared" si="202"/>
        <v>1.1662065874029846</v>
      </c>
      <c r="F556" s="12">
        <f t="shared" si="203"/>
        <v>69783712.5</v>
      </c>
      <c r="G556" s="6">
        <v>952203</v>
      </c>
      <c r="H556" s="6">
        <v>46522475</v>
      </c>
      <c r="I556" s="12">
        <f t="shared" si="204"/>
        <v>93044950</v>
      </c>
      <c r="J556" s="6">
        <v>10172778.151366999</v>
      </c>
      <c r="K556" s="12">
        <f t="shared" si="205"/>
        <v>81382225.210935995</v>
      </c>
      <c r="L556" s="6">
        <f t="shared" si="206"/>
        <v>577.31376</v>
      </c>
      <c r="M556" s="6">
        <f t="shared" si="207"/>
        <v>5242880</v>
      </c>
      <c r="N556" s="13">
        <f t="shared" si="208"/>
        <v>1.1433080105494189</v>
      </c>
      <c r="O556" s="13"/>
      <c r="P556" s="7">
        <f t="shared" si="209"/>
        <v>0</v>
      </c>
      <c r="Q556" s="7">
        <f t="shared" si="210"/>
        <v>2.174638328878278E-2</v>
      </c>
      <c r="R556" s="6">
        <f t="shared" si="211"/>
        <v>2.174638328878278E-2</v>
      </c>
      <c r="S556" s="6">
        <f t="shared" si="212"/>
        <v>2.174638328878278E-2</v>
      </c>
      <c r="T556" s="7">
        <f t="shared" si="213"/>
        <v>0</v>
      </c>
      <c r="U556" s="7">
        <f t="shared" si="214"/>
        <v>1.212777413636303</v>
      </c>
      <c r="V556" s="7">
        <f t="shared" si="215"/>
        <v>2.8941361807771386</v>
      </c>
      <c r="W556" s="6">
        <f t="shared" si="216"/>
        <v>4.1069135944134416</v>
      </c>
      <c r="X556" s="6">
        <v>1.3266E-2</v>
      </c>
      <c r="Y556" s="6">
        <v>3.9911364000060301</v>
      </c>
      <c r="Z556" s="6">
        <f t="shared" si="217"/>
        <v>63.92569944808367</v>
      </c>
      <c r="AA556" s="6">
        <f t="shared" si="219"/>
        <v>63.92569944808367</v>
      </c>
      <c r="AB556" s="6">
        <f t="shared" si="218"/>
        <v>2.9008578711375685</v>
      </c>
    </row>
    <row r="557" spans="5:28">
      <c r="E557" s="12">
        <f t="shared" si="202"/>
        <v>1.126714282136458</v>
      </c>
      <c r="F557" s="12">
        <f t="shared" si="203"/>
        <v>72808428</v>
      </c>
      <c r="G557" s="6">
        <v>1157456</v>
      </c>
      <c r="H557" s="6">
        <v>48538952</v>
      </c>
      <c r="I557" s="12">
        <f t="shared" si="204"/>
        <v>97077904</v>
      </c>
      <c r="J557" s="6">
        <v>10254286.960937999</v>
      </c>
      <c r="K557" s="12">
        <f t="shared" si="205"/>
        <v>82034295.687503994</v>
      </c>
      <c r="L557" s="6">
        <f t="shared" si="206"/>
        <v>605.61654399999998</v>
      </c>
      <c r="M557" s="6">
        <f t="shared" si="207"/>
        <v>5242880</v>
      </c>
      <c r="N557" s="13">
        <f t="shared" si="208"/>
        <v>1.183381940277785</v>
      </c>
      <c r="O557" s="13"/>
      <c r="P557" s="7">
        <f t="shared" si="209"/>
        <v>0</v>
      </c>
      <c r="Q557" s="7">
        <f t="shared" si="210"/>
        <v>2.1920624954920479E-2</v>
      </c>
      <c r="R557" s="6">
        <f t="shared" si="211"/>
        <v>2.1920624954920479E-2</v>
      </c>
      <c r="S557" s="6">
        <f t="shared" si="212"/>
        <v>2.1920624954920479E-2</v>
      </c>
      <c r="T557" s="7">
        <f t="shared" si="213"/>
        <v>0</v>
      </c>
      <c r="U557" s="7">
        <f t="shared" si="214"/>
        <v>1.2224947240690296</v>
      </c>
      <c r="V557" s="7">
        <f t="shared" si="215"/>
        <v>3.2187611345685139</v>
      </c>
      <c r="W557" s="6">
        <f t="shared" si="216"/>
        <v>4.4412558586375432</v>
      </c>
      <c r="X557" s="6">
        <v>1.4754E-2</v>
      </c>
      <c r="Y557" s="6">
        <v>4.3659355846097094</v>
      </c>
      <c r="Z557" s="6">
        <f t="shared" si="217"/>
        <v>48.574115188562281</v>
      </c>
      <c r="AA557" s="6">
        <f t="shared" si="219"/>
        <v>48.574115188562281</v>
      </c>
      <c r="AB557" s="6">
        <f t="shared" si="218"/>
        <v>1.725180607184039</v>
      </c>
    </row>
    <row r="558" spans="5:28">
      <c r="E558" s="12">
        <f t="shared" si="202"/>
        <v>1.9631849921393603</v>
      </c>
      <c r="F558" s="12">
        <f t="shared" si="203"/>
        <v>67545583.5</v>
      </c>
      <c r="G558" s="6">
        <v>3566907</v>
      </c>
      <c r="H558" s="6">
        <v>45030389</v>
      </c>
      <c r="I558" s="12">
        <f t="shared" si="204"/>
        <v>90060778</v>
      </c>
      <c r="J558" s="6">
        <v>16575559.476562001</v>
      </c>
      <c r="K558" s="12">
        <f t="shared" si="205"/>
        <v>132604475.81249601</v>
      </c>
      <c r="L558" s="6">
        <f t="shared" si="206"/>
        <v>611.702808</v>
      </c>
      <c r="M558" s="6">
        <f t="shared" si="207"/>
        <v>5242880</v>
      </c>
      <c r="N558" s="13">
        <f t="shared" si="208"/>
        <v>0.67916846281528842</v>
      </c>
      <c r="O558" s="13"/>
      <c r="P558" s="7">
        <f t="shared" si="209"/>
        <v>0</v>
      </c>
      <c r="Q558" s="7">
        <f t="shared" si="210"/>
        <v>3.5433631230313935E-2</v>
      </c>
      <c r="R558" s="6">
        <f t="shared" si="211"/>
        <v>3.5433631230313935E-2</v>
      </c>
      <c r="S558" s="6">
        <f t="shared" si="212"/>
        <v>3.5433631230313935E-2</v>
      </c>
      <c r="T558" s="7">
        <f t="shared" si="213"/>
        <v>0</v>
      </c>
      <c r="U558" s="7">
        <f t="shared" si="214"/>
        <v>1.9761036614032761</v>
      </c>
      <c r="V558" s="7">
        <f t="shared" si="215"/>
        <v>14.072099055379752</v>
      </c>
      <c r="W558" s="6">
        <f t="shared" si="216"/>
        <v>16.048202716783027</v>
      </c>
      <c r="X558" s="6">
        <v>6.4503000000000005E-2</v>
      </c>
      <c r="Y558" s="6">
        <v>15.984273420021502</v>
      </c>
      <c r="Z558" s="6">
        <f t="shared" si="217"/>
        <v>45.066692664970724</v>
      </c>
      <c r="AA558" s="6">
        <f t="shared" si="219"/>
        <v>45.066692664970724</v>
      </c>
      <c r="AB558" s="6">
        <f t="shared" si="218"/>
        <v>0.39995122131387739</v>
      </c>
    </row>
    <row r="559" spans="5:28">
      <c r="E559" s="12">
        <f t="shared" si="202"/>
        <v>2.8554083910291128</v>
      </c>
      <c r="F559" s="12">
        <f t="shared" si="203"/>
        <v>50786193</v>
      </c>
      <c r="G559" s="6">
        <v>12057441</v>
      </c>
      <c r="H559" s="6">
        <v>33857462</v>
      </c>
      <c r="I559" s="12">
        <f t="shared" si="204"/>
        <v>67714924</v>
      </c>
      <c r="J559" s="6">
        <v>18126915.205077998</v>
      </c>
      <c r="K559" s="12">
        <f t="shared" si="205"/>
        <v>145015321.64062399</v>
      </c>
      <c r="L559" s="6">
        <f t="shared" si="206"/>
        <v>647.43836399999998</v>
      </c>
      <c r="M559" s="6">
        <f t="shared" si="207"/>
        <v>5242880</v>
      </c>
      <c r="N559" s="13">
        <f t="shared" si="208"/>
        <v>0.46695013488168291</v>
      </c>
      <c r="O559" s="13"/>
      <c r="P559" s="7">
        <f t="shared" si="209"/>
        <v>0</v>
      </c>
      <c r="Q559" s="7">
        <f t="shared" si="210"/>
        <v>3.8749969774964518E-2</v>
      </c>
      <c r="R559" s="6">
        <f t="shared" si="211"/>
        <v>3.8749969774964518E-2</v>
      </c>
      <c r="S559" s="6">
        <f t="shared" si="212"/>
        <v>3.8749969774964518E-2</v>
      </c>
      <c r="T559" s="7">
        <f t="shared" si="213"/>
        <v>0</v>
      </c>
      <c r="U559" s="7">
        <f t="shared" si="214"/>
        <v>2.1610530587128665</v>
      </c>
      <c r="V559" s="7">
        <f t="shared" si="215"/>
        <v>8.1727822707879678</v>
      </c>
      <c r="W559" s="6">
        <f t="shared" si="216"/>
        <v>10.333835329500834</v>
      </c>
      <c r="X559" s="6">
        <v>3.7462000000000002E-2</v>
      </c>
      <c r="Y559" s="6">
        <v>10.290603277761129</v>
      </c>
      <c r="Z559" s="6">
        <f t="shared" si="217"/>
        <v>3.4380699774825585</v>
      </c>
      <c r="AA559" s="6">
        <f t="shared" si="219"/>
        <v>3.4380699774825585</v>
      </c>
      <c r="AB559" s="6">
        <f t="shared" si="218"/>
        <v>0.42011192709307643</v>
      </c>
    </row>
    <row r="560" spans="5:28">
      <c r="E560" s="12">
        <f t="shared" si="202"/>
        <v>1.105235110124289</v>
      </c>
      <c r="F560" s="12">
        <f t="shared" si="203"/>
        <v>79008487.5</v>
      </c>
      <c r="G560" s="6">
        <v>1508065</v>
      </c>
      <c r="H560" s="6">
        <v>52672325</v>
      </c>
      <c r="I560" s="12">
        <f t="shared" si="204"/>
        <v>105344650</v>
      </c>
      <c r="J560" s="6">
        <v>10915369.297852</v>
      </c>
      <c r="K560" s="12">
        <f t="shared" si="205"/>
        <v>87322954.382816002</v>
      </c>
      <c r="L560" s="6">
        <f t="shared" si="206"/>
        <v>662.22919999999999</v>
      </c>
      <c r="M560" s="6">
        <f t="shared" si="207"/>
        <v>5242880</v>
      </c>
      <c r="N560" s="13">
        <f t="shared" si="208"/>
        <v>1.2063798201121152</v>
      </c>
      <c r="O560" s="13"/>
      <c r="P560" s="7">
        <f t="shared" si="209"/>
        <v>0</v>
      </c>
      <c r="Q560" s="7">
        <f t="shared" si="210"/>
        <v>2.3333822969274529E-2</v>
      </c>
      <c r="R560" s="6">
        <f t="shared" si="211"/>
        <v>2.3333822969274529E-2</v>
      </c>
      <c r="S560" s="6">
        <f t="shared" si="212"/>
        <v>2.3333822969274529E-2</v>
      </c>
      <c r="T560" s="7">
        <f t="shared" si="213"/>
        <v>0</v>
      </c>
      <c r="U560" s="7">
        <f t="shared" si="214"/>
        <v>1.30130758274279</v>
      </c>
      <c r="V560" s="7">
        <f t="shared" si="215"/>
        <v>2.9340598142071261</v>
      </c>
      <c r="W560" s="6">
        <f t="shared" si="216"/>
        <v>4.2353673969499166</v>
      </c>
      <c r="X560" s="6">
        <v>1.3448999999999999E-2</v>
      </c>
      <c r="Y560" s="6">
        <v>4.1303101636351407</v>
      </c>
      <c r="Z560" s="6">
        <f t="shared" si="217"/>
        <v>73.498572156104771</v>
      </c>
      <c r="AA560" s="6">
        <f t="shared" si="219"/>
        <v>73.498572156104771</v>
      </c>
      <c r="AB560" s="6">
        <f t="shared" si="218"/>
        <v>2.5435676535806122</v>
      </c>
    </row>
    <row r="561" spans="5:28">
      <c r="E561" s="12">
        <f t="shared" si="202"/>
        <v>1.1045969061121419</v>
      </c>
      <c r="F561" s="12">
        <f t="shared" si="203"/>
        <v>83202633</v>
      </c>
      <c r="G561" s="6">
        <v>914898</v>
      </c>
      <c r="H561" s="6">
        <v>55468422</v>
      </c>
      <c r="I561" s="12">
        <f t="shared" si="204"/>
        <v>110936844</v>
      </c>
      <c r="J561" s="6">
        <v>11488171.374023</v>
      </c>
      <c r="K561" s="12">
        <f t="shared" si="205"/>
        <v>91905370.992183998</v>
      </c>
      <c r="L561" s="6">
        <f t="shared" si="206"/>
        <v>683.91902400000004</v>
      </c>
      <c r="M561" s="6">
        <f t="shared" si="207"/>
        <v>5242880</v>
      </c>
      <c r="N561" s="13">
        <f t="shared" si="208"/>
        <v>1.2070768313359457</v>
      </c>
      <c r="O561" s="13"/>
      <c r="P561" s="7">
        <f t="shared" si="209"/>
        <v>0</v>
      </c>
      <c r="Q561" s="7">
        <f t="shared" si="210"/>
        <v>2.455830396273365E-2</v>
      </c>
      <c r="R561" s="6">
        <f t="shared" si="211"/>
        <v>2.455830396273365E-2</v>
      </c>
      <c r="S561" s="6">
        <f t="shared" si="212"/>
        <v>2.455830396273365E-2</v>
      </c>
      <c r="T561" s="7">
        <f t="shared" si="213"/>
        <v>0</v>
      </c>
      <c r="U561" s="7">
        <f t="shared" si="214"/>
        <v>1.3695958526851382</v>
      </c>
      <c r="V561" s="7">
        <f t="shared" si="215"/>
        <v>3.0837188990867523</v>
      </c>
      <c r="W561" s="6">
        <f t="shared" si="216"/>
        <v>4.4533147517718907</v>
      </c>
      <c r="X561" s="6">
        <v>1.4135E-2</v>
      </c>
      <c r="Y561" s="6">
        <v>4.3098792916619546</v>
      </c>
      <c r="Z561" s="6">
        <f t="shared" si="217"/>
        <v>73.741096305154926</v>
      </c>
      <c r="AA561" s="6">
        <f t="shared" si="219"/>
        <v>73.741096305154926</v>
      </c>
      <c r="AB561" s="6">
        <f t="shared" si="218"/>
        <v>3.3280621196846849</v>
      </c>
    </row>
    <row r="562" spans="5:28">
      <c r="E562" s="12">
        <f t="shared" si="202"/>
        <v>3.6417011020459169</v>
      </c>
      <c r="F562" s="12">
        <f t="shared" si="203"/>
        <v>50518719</v>
      </c>
      <c r="G562" s="6">
        <v>14081816</v>
      </c>
      <c r="H562" s="6">
        <v>33679146</v>
      </c>
      <c r="I562" s="12">
        <f t="shared" si="204"/>
        <v>67358292</v>
      </c>
      <c r="J562" s="6">
        <v>22996759.332031</v>
      </c>
      <c r="K562" s="12">
        <f t="shared" si="205"/>
        <v>183974074.656248</v>
      </c>
      <c r="L562" s="6">
        <f t="shared" si="206"/>
        <v>685.78607199999999</v>
      </c>
      <c r="M562" s="6">
        <f t="shared" si="207"/>
        <v>5242880</v>
      </c>
      <c r="N562" s="13">
        <f t="shared" si="208"/>
        <v>0.36612926101602994</v>
      </c>
      <c r="O562" s="13"/>
      <c r="P562" s="7">
        <f t="shared" si="209"/>
        <v>0</v>
      </c>
      <c r="Q562" s="7">
        <f t="shared" si="210"/>
        <v>4.9160252528168656E-2</v>
      </c>
      <c r="R562" s="6">
        <f t="shared" si="211"/>
        <v>4.9160252528168656E-2</v>
      </c>
      <c r="S562" s="6">
        <f t="shared" si="212"/>
        <v>4.9160252528168656E-2</v>
      </c>
      <c r="T562" s="7">
        <f t="shared" si="213"/>
        <v>0</v>
      </c>
      <c r="U562" s="7">
        <f t="shared" si="214"/>
        <v>2.7416257279698244</v>
      </c>
      <c r="V562" s="7">
        <f t="shared" si="215"/>
        <v>10.089334837358686</v>
      </c>
      <c r="W562" s="6">
        <f t="shared" si="216"/>
        <v>12.83096056532851</v>
      </c>
      <c r="X562" s="6">
        <v>4.6247000000000003E-2</v>
      </c>
      <c r="Y562" s="6">
        <v>12.801169600000001</v>
      </c>
      <c r="Z562" s="6">
        <f t="shared" si="217"/>
        <v>6.2993329906126938</v>
      </c>
      <c r="AA562" s="6">
        <f t="shared" si="219"/>
        <v>6.2993329906126938</v>
      </c>
      <c r="AB562" s="6">
        <f t="shared" si="218"/>
        <v>0.23272065177941934</v>
      </c>
    </row>
    <row r="563" spans="5:28">
      <c r="E563" s="12">
        <f t="shared" si="202"/>
        <v>1.6822666603956056</v>
      </c>
      <c r="F563" s="12">
        <f t="shared" si="203"/>
        <v>71332107</v>
      </c>
      <c r="G563" s="6">
        <v>8388608</v>
      </c>
      <c r="H563" s="6">
        <v>47554738</v>
      </c>
      <c r="I563" s="12">
        <f t="shared" si="204"/>
        <v>95109476</v>
      </c>
      <c r="J563" s="6">
        <v>14999953.177734001</v>
      </c>
      <c r="K563" s="12">
        <f t="shared" si="205"/>
        <v>119999625.421872</v>
      </c>
      <c r="L563" s="6">
        <f t="shared" si="206"/>
        <v>738.42901600000005</v>
      </c>
      <c r="M563" s="6">
        <f t="shared" si="207"/>
        <v>5242880</v>
      </c>
      <c r="N563" s="13">
        <f t="shared" si="208"/>
        <v>0.79258144069726955</v>
      </c>
      <c r="O563" s="13"/>
      <c r="P563" s="7">
        <f t="shared" si="209"/>
        <v>0</v>
      </c>
      <c r="Q563" s="7">
        <f t="shared" si="210"/>
        <v>3.206545215703592E-2</v>
      </c>
      <c r="R563" s="6">
        <f t="shared" si="211"/>
        <v>3.206545215703592E-2</v>
      </c>
      <c r="S563" s="6">
        <f t="shared" si="212"/>
        <v>3.206545215703592E-2</v>
      </c>
      <c r="T563" s="7">
        <f t="shared" si="213"/>
        <v>0</v>
      </c>
      <c r="U563" s="7">
        <f t="shared" si="214"/>
        <v>1.7882631616333178</v>
      </c>
      <c r="V563" s="7">
        <f t="shared" si="215"/>
        <v>7.8309225244229914</v>
      </c>
      <c r="W563" s="6">
        <f t="shared" si="216"/>
        <v>9.6191856860563085</v>
      </c>
      <c r="X563" s="6">
        <v>3.5895000000000003E-2</v>
      </c>
      <c r="Y563" s="6">
        <v>9.7495306875000018</v>
      </c>
      <c r="Z563" s="6">
        <f t="shared" si="217"/>
        <v>10.668750084869989</v>
      </c>
      <c r="AA563" s="6">
        <f t="shared" si="219"/>
        <v>10.668750084869989</v>
      </c>
      <c r="AB563" s="6">
        <f t="shared" si="218"/>
        <v>1.3369361625868854</v>
      </c>
    </row>
    <row r="564" spans="5:28">
      <c r="E564" s="12">
        <f t="shared" si="202"/>
        <v>1.1317871716590873</v>
      </c>
      <c r="F564" s="12">
        <f t="shared" si="203"/>
        <v>91376167.5</v>
      </c>
      <c r="G564" s="6">
        <v>1498023</v>
      </c>
      <c r="H564" s="6">
        <v>60917445</v>
      </c>
      <c r="I564" s="12">
        <f t="shared" si="204"/>
        <v>121834890</v>
      </c>
      <c r="J564" s="6">
        <v>12927296.771484001</v>
      </c>
      <c r="K564" s="12">
        <f t="shared" si="205"/>
        <v>103418374.171872</v>
      </c>
      <c r="L564" s="6">
        <f t="shared" si="206"/>
        <v>760.96979999999996</v>
      </c>
      <c r="M564" s="6">
        <f t="shared" si="207"/>
        <v>5242880</v>
      </c>
      <c r="N564" s="13">
        <f t="shared" si="208"/>
        <v>1.1780777929995438</v>
      </c>
      <c r="O564" s="13"/>
      <c r="P564" s="7">
        <f t="shared" si="209"/>
        <v>0</v>
      </c>
      <c r="Q564" s="7">
        <f t="shared" si="210"/>
        <v>2.7634727337758624E-2</v>
      </c>
      <c r="R564" s="6">
        <f t="shared" si="211"/>
        <v>2.7634727337758624E-2</v>
      </c>
      <c r="S564" s="6">
        <f t="shared" si="212"/>
        <v>2.7634727337758624E-2</v>
      </c>
      <c r="T564" s="7">
        <f t="shared" si="213"/>
        <v>0</v>
      </c>
      <c r="U564" s="7">
        <f t="shared" si="214"/>
        <v>1.5411653837867805</v>
      </c>
      <c r="V564" s="7">
        <f t="shared" si="215"/>
        <v>3.5385865258710374</v>
      </c>
      <c r="W564" s="6">
        <f t="shared" si="216"/>
        <v>5.0797519096578174</v>
      </c>
      <c r="X564" s="6">
        <v>1.6219999999999998E-2</v>
      </c>
      <c r="Y564" s="6">
        <v>4.9708507142810801</v>
      </c>
      <c r="Z564" s="6">
        <f t="shared" si="217"/>
        <v>70.374397890003877</v>
      </c>
      <c r="AA564" s="6">
        <f t="shared" si="219"/>
        <v>70.374397890003877</v>
      </c>
      <c r="AB564" s="6">
        <f t="shared" si="218"/>
        <v>2.1907959348662001</v>
      </c>
    </row>
    <row r="565" spans="5:28">
      <c r="E565" s="12">
        <f t="shared" si="202"/>
        <v>1.133576650127379</v>
      </c>
      <c r="F565" s="12">
        <f t="shared" si="203"/>
        <v>94735035</v>
      </c>
      <c r="G565" s="6">
        <v>1437960</v>
      </c>
      <c r="H565" s="6">
        <v>63156690</v>
      </c>
      <c r="I565" s="12">
        <f t="shared" si="204"/>
        <v>126313380</v>
      </c>
      <c r="J565" s="6">
        <v>13423677.953125</v>
      </c>
      <c r="K565" s="12">
        <f t="shared" si="205"/>
        <v>107389423.625</v>
      </c>
      <c r="L565" s="6">
        <f t="shared" si="206"/>
        <v>786.63948000000005</v>
      </c>
      <c r="M565" s="6">
        <f t="shared" si="207"/>
        <v>5242880</v>
      </c>
      <c r="N565" s="13">
        <f t="shared" si="208"/>
        <v>1.1762180644630498</v>
      </c>
      <c r="O565" s="13"/>
      <c r="P565" s="7">
        <f t="shared" si="209"/>
        <v>0</v>
      </c>
      <c r="Q565" s="7">
        <f t="shared" si="210"/>
        <v>2.869584311878581E-2</v>
      </c>
      <c r="R565" s="6">
        <f t="shared" si="211"/>
        <v>2.869584311878581E-2</v>
      </c>
      <c r="S565" s="6">
        <f t="shared" si="212"/>
        <v>2.869584311878581E-2</v>
      </c>
      <c r="T565" s="7">
        <f t="shared" si="213"/>
        <v>0</v>
      </c>
      <c r="U565" s="7">
        <f t="shared" si="214"/>
        <v>1.6003429139256253</v>
      </c>
      <c r="V565" s="7">
        <f t="shared" si="215"/>
        <v>5.2666471837887006</v>
      </c>
      <c r="W565" s="6">
        <f t="shared" si="216"/>
        <v>6.8669900977143259</v>
      </c>
      <c r="X565" s="6">
        <v>2.4140999999999999E-2</v>
      </c>
      <c r="Y565" s="6">
        <v>6.7194059399999988</v>
      </c>
      <c r="Z565" s="6">
        <f t="shared" si="217"/>
        <v>18.867665460361255</v>
      </c>
      <c r="AA565" s="6">
        <f t="shared" si="219"/>
        <v>18.867665460361255</v>
      </c>
      <c r="AB565" s="6">
        <f t="shared" si="218"/>
        <v>2.1963869876616968</v>
      </c>
    </row>
    <row r="566" spans="5:28">
      <c r="E566" s="12">
        <f t="shared" si="202"/>
        <v>1.133681250385264</v>
      </c>
      <c r="F566" s="12">
        <f t="shared" si="203"/>
        <v>96797551.5</v>
      </c>
      <c r="G566" s="6">
        <v>1391349</v>
      </c>
      <c r="H566" s="6">
        <v>64531701</v>
      </c>
      <c r="I566" s="12">
        <f t="shared" si="204"/>
        <v>129063402</v>
      </c>
      <c r="J566" s="6">
        <v>13717196.152344</v>
      </c>
      <c r="K566" s="12">
        <f t="shared" si="205"/>
        <v>109737569.218752</v>
      </c>
      <c r="L566" s="6">
        <f t="shared" si="206"/>
        <v>802.20739200000003</v>
      </c>
      <c r="M566" s="6">
        <f t="shared" si="207"/>
        <v>5242880</v>
      </c>
      <c r="N566" s="13">
        <f t="shared" si="208"/>
        <v>1.17610953950259</v>
      </c>
      <c r="O566" s="13"/>
      <c r="P566" s="7">
        <f t="shared" si="209"/>
        <v>0</v>
      </c>
      <c r="Q566" s="7">
        <f t="shared" si="210"/>
        <v>2.9323297995661496E-2</v>
      </c>
      <c r="R566" s="6">
        <f t="shared" si="211"/>
        <v>2.9323297995661496E-2</v>
      </c>
      <c r="S566" s="6">
        <f t="shared" si="212"/>
        <v>2.9323297995661496E-2</v>
      </c>
      <c r="T566" s="7">
        <f t="shared" si="213"/>
        <v>0</v>
      </c>
      <c r="U566" s="7">
        <f t="shared" si="214"/>
        <v>1.6353355420167206</v>
      </c>
      <c r="V566" s="7">
        <f t="shared" si="215"/>
        <v>3.7606753719460513</v>
      </c>
      <c r="W566" s="6">
        <f t="shared" si="216"/>
        <v>5.3960109139627717</v>
      </c>
      <c r="X566" s="6">
        <v>1.7238E-2</v>
      </c>
      <c r="Y566" s="6">
        <v>5.2505870625000002</v>
      </c>
      <c r="Z566" s="6">
        <f t="shared" si="217"/>
        <v>70.108469634885111</v>
      </c>
      <c r="AA566" s="6">
        <f t="shared" si="219"/>
        <v>70.108469634885111</v>
      </c>
      <c r="AB566" s="6">
        <f t="shared" si="218"/>
        <v>2.7696684148215946</v>
      </c>
    </row>
    <row r="567" spans="5:28">
      <c r="E567" s="12">
        <f t="shared" si="202"/>
        <v>1.1730492496713485</v>
      </c>
      <c r="F567" s="12">
        <f t="shared" si="203"/>
        <v>91051581</v>
      </c>
      <c r="G567" s="6">
        <v>4194304</v>
      </c>
      <c r="H567" s="6">
        <v>60701054</v>
      </c>
      <c r="I567" s="12">
        <f t="shared" si="204"/>
        <v>121402108</v>
      </c>
      <c r="J567" s="6">
        <v>13350998.59668</v>
      </c>
      <c r="K567" s="12">
        <f t="shared" si="205"/>
        <v>106807988.77344</v>
      </c>
      <c r="L567" s="6">
        <f t="shared" si="206"/>
        <v>812.29872799999998</v>
      </c>
      <c r="M567" s="6">
        <f t="shared" si="207"/>
        <v>5242880</v>
      </c>
      <c r="N567" s="13">
        <f t="shared" si="208"/>
        <v>1.1366388356728343</v>
      </c>
      <c r="O567" s="13"/>
      <c r="P567" s="7">
        <f t="shared" si="209"/>
        <v>0</v>
      </c>
      <c r="Q567" s="7">
        <f t="shared" si="210"/>
        <v>2.8540476205350992E-2</v>
      </c>
      <c r="R567" s="6">
        <f t="shared" si="211"/>
        <v>2.8540476205350992E-2</v>
      </c>
      <c r="S567" s="6">
        <f t="shared" si="212"/>
        <v>2.8540476205350992E-2</v>
      </c>
      <c r="T567" s="7">
        <f t="shared" si="213"/>
        <v>0</v>
      </c>
      <c r="U567" s="7">
        <f t="shared" si="214"/>
        <v>1.5916782324961702</v>
      </c>
      <c r="V567" s="7">
        <f t="shared" si="215"/>
        <v>3.7000263550414796</v>
      </c>
      <c r="W567" s="6">
        <f t="shared" si="216"/>
        <v>5.2917045875376498</v>
      </c>
      <c r="X567" s="6">
        <v>1.6959999999999999E-2</v>
      </c>
      <c r="Y567" s="6">
        <v>5.2897109333276795</v>
      </c>
      <c r="Z567" s="6">
        <f t="shared" si="217"/>
        <v>68.281109701361984</v>
      </c>
      <c r="AA567" s="6">
        <f t="shared" si="219"/>
        <v>68.281109701361984</v>
      </c>
      <c r="AB567" s="6">
        <f t="shared" si="218"/>
        <v>3.7689284633860919E-2</v>
      </c>
    </row>
    <row r="568" spans="5:28">
      <c r="E568" s="12">
        <f t="shared" si="202"/>
        <v>1.3510834009065644</v>
      </c>
      <c r="F568" s="12">
        <f t="shared" si="203"/>
        <v>89286436.5</v>
      </c>
      <c r="G568" s="6">
        <v>5558326</v>
      </c>
      <c r="H568" s="6">
        <v>59524291</v>
      </c>
      <c r="I568" s="12">
        <f t="shared" si="204"/>
        <v>119048582</v>
      </c>
      <c r="J568" s="6">
        <v>15079177.785156</v>
      </c>
      <c r="K568" s="12">
        <f t="shared" si="205"/>
        <v>120633422.281248</v>
      </c>
      <c r="L568" s="6">
        <f t="shared" si="206"/>
        <v>825.45801200000005</v>
      </c>
      <c r="M568" s="6">
        <f t="shared" si="207"/>
        <v>5242880</v>
      </c>
      <c r="N568" s="13">
        <f t="shared" si="208"/>
        <v>0.98686234501784209</v>
      </c>
      <c r="O568" s="13"/>
      <c r="P568" s="7">
        <f t="shared" si="209"/>
        <v>0</v>
      </c>
      <c r="Q568" s="7">
        <f t="shared" si="210"/>
        <v>3.2234810876283194E-2</v>
      </c>
      <c r="R568" s="6">
        <f t="shared" si="211"/>
        <v>3.2234810876283194E-2</v>
      </c>
      <c r="S568" s="6">
        <f t="shared" si="212"/>
        <v>3.2234810876283194E-2</v>
      </c>
      <c r="T568" s="7">
        <f t="shared" si="213"/>
        <v>0</v>
      </c>
      <c r="U568" s="7">
        <f t="shared" si="214"/>
        <v>1.7977081542455564</v>
      </c>
      <c r="V568" s="7">
        <f t="shared" si="215"/>
        <v>10.868827417934348</v>
      </c>
      <c r="W568" s="6">
        <f t="shared" si="216"/>
        <v>12.666535572179905</v>
      </c>
      <c r="X568" s="6">
        <v>4.9820000000000003E-2</v>
      </c>
      <c r="Y568" s="6">
        <v>12.669724200000001</v>
      </c>
      <c r="Z568" s="6">
        <f t="shared" si="217"/>
        <v>35.297449064064246</v>
      </c>
      <c r="AA568" s="6">
        <f t="shared" si="219"/>
        <v>35.297449064064246</v>
      </c>
      <c r="AB568" s="6">
        <f t="shared" si="218"/>
        <v>2.5167302537620364E-2</v>
      </c>
    </row>
    <row r="569" spans="5:28">
      <c r="E569" s="12">
        <f t="shared" si="202"/>
        <v>3.1558523325677066</v>
      </c>
      <c r="F569" s="12">
        <f t="shared" si="203"/>
        <v>68134390.5</v>
      </c>
      <c r="G569" s="6">
        <v>16002413</v>
      </c>
      <c r="H569" s="6">
        <v>45422927</v>
      </c>
      <c r="I569" s="12">
        <f t="shared" si="204"/>
        <v>90845854</v>
      </c>
      <c r="J569" s="6">
        <v>26877759.398437999</v>
      </c>
      <c r="K569" s="12">
        <f t="shared" si="205"/>
        <v>215022075.18750399</v>
      </c>
      <c r="L569" s="6">
        <f t="shared" si="206"/>
        <v>865.12338399999999</v>
      </c>
      <c r="M569" s="6">
        <f t="shared" si="207"/>
        <v>5242880</v>
      </c>
      <c r="N569" s="13">
        <f t="shared" si="208"/>
        <v>0.42249547596813214</v>
      </c>
      <c r="O569" s="13"/>
      <c r="P569" s="7">
        <f t="shared" si="209"/>
        <v>0</v>
      </c>
      <c r="Q569" s="7">
        <f t="shared" si="210"/>
        <v>5.7456679888725694E-2</v>
      </c>
      <c r="R569" s="6">
        <f t="shared" si="211"/>
        <v>5.7456679888725694E-2</v>
      </c>
      <c r="S569" s="6">
        <f t="shared" si="212"/>
        <v>5.7456679888725694E-2</v>
      </c>
      <c r="T569" s="7">
        <f t="shared" si="213"/>
        <v>0</v>
      </c>
      <c r="U569" s="7">
        <f t="shared" si="214"/>
        <v>3.2043104688364981</v>
      </c>
      <c r="V569" s="7">
        <f t="shared" si="215"/>
        <v>12.387888945655682</v>
      </c>
      <c r="W569" s="6">
        <f t="shared" si="216"/>
        <v>15.59219941449218</v>
      </c>
      <c r="X569" s="6">
        <v>5.6783E-2</v>
      </c>
      <c r="Y569" s="6">
        <v>15.392560923081291</v>
      </c>
      <c r="Z569" s="6">
        <f t="shared" si="217"/>
        <v>1.1864112299908312</v>
      </c>
      <c r="AA569" s="6">
        <f t="shared" si="219"/>
        <v>1.1864112299908312</v>
      </c>
      <c r="AB569" s="6">
        <f t="shared" si="218"/>
        <v>1.2969803556959081</v>
      </c>
    </row>
    <row r="570" spans="5:28">
      <c r="E570" s="12">
        <f t="shared" si="202"/>
        <v>1.0970322861422759</v>
      </c>
      <c r="F570" s="12">
        <f t="shared" si="203"/>
        <v>107499487.5</v>
      </c>
      <c r="G570" s="6">
        <v>986703</v>
      </c>
      <c r="H570" s="6">
        <v>71666325</v>
      </c>
      <c r="I570" s="12">
        <f t="shared" si="204"/>
        <v>143332650</v>
      </c>
      <c r="J570" s="6">
        <v>14741301.066406</v>
      </c>
      <c r="K570" s="12">
        <f t="shared" si="205"/>
        <v>117930408.531248</v>
      </c>
      <c r="L570" s="6">
        <f t="shared" si="206"/>
        <v>879.72996000000001</v>
      </c>
      <c r="M570" s="6">
        <f t="shared" si="207"/>
        <v>5242880</v>
      </c>
      <c r="N570" s="13">
        <f t="shared" si="208"/>
        <v>1.2154002668618007</v>
      </c>
      <c r="O570" s="13"/>
      <c r="P570" s="7">
        <f t="shared" si="209"/>
        <v>0</v>
      </c>
      <c r="Q570" s="7">
        <f t="shared" si="210"/>
        <v>3.1512530637693069E-2</v>
      </c>
      <c r="R570" s="6">
        <f t="shared" si="211"/>
        <v>3.1512530637693069E-2</v>
      </c>
      <c r="S570" s="6">
        <f t="shared" si="212"/>
        <v>3.1512530637693069E-2</v>
      </c>
      <c r="T570" s="7">
        <f t="shared" si="213"/>
        <v>0</v>
      </c>
      <c r="U570" s="7">
        <f t="shared" si="214"/>
        <v>1.7574271958882288</v>
      </c>
      <c r="V570" s="7">
        <f t="shared" si="215"/>
        <v>3.9362957266517347</v>
      </c>
      <c r="W570" s="6">
        <f t="shared" si="216"/>
        <v>5.6937229225399637</v>
      </c>
      <c r="X570" s="6">
        <v>1.8043E-2</v>
      </c>
      <c r="Y570" s="6">
        <v>5.4744584705903581</v>
      </c>
      <c r="Z570" s="6">
        <f t="shared" si="217"/>
        <v>74.652389501153181</v>
      </c>
      <c r="AA570" s="6">
        <f t="shared" si="219"/>
        <v>74.652389501153181</v>
      </c>
      <c r="AB570" s="6">
        <f t="shared" si="218"/>
        <v>4.0052263274537268</v>
      </c>
    </row>
    <row r="571" spans="5:28">
      <c r="E571" s="12">
        <f t="shared" si="202"/>
        <v>1.3968515079182398</v>
      </c>
      <c r="F571" s="12">
        <f t="shared" si="203"/>
        <v>85734805.5</v>
      </c>
      <c r="G571" s="6">
        <v>9845725</v>
      </c>
      <c r="H571" s="6">
        <v>57156537</v>
      </c>
      <c r="I571" s="12">
        <f t="shared" si="204"/>
        <v>114313074</v>
      </c>
      <c r="J571" s="6">
        <v>14969849.042969</v>
      </c>
      <c r="K571" s="12">
        <f t="shared" si="205"/>
        <v>119758792.343752</v>
      </c>
      <c r="L571" s="6">
        <f t="shared" si="206"/>
        <v>882.79294400000003</v>
      </c>
      <c r="M571" s="6">
        <f t="shared" si="207"/>
        <v>5242880</v>
      </c>
      <c r="N571" s="13">
        <f t="shared" si="208"/>
        <v>0.95452761139974784</v>
      </c>
      <c r="O571" s="13"/>
      <c r="P571" s="7">
        <f t="shared" si="209"/>
        <v>0</v>
      </c>
      <c r="Q571" s="7">
        <f t="shared" si="210"/>
        <v>3.2001098443287732E-2</v>
      </c>
      <c r="R571" s="6">
        <f t="shared" si="211"/>
        <v>3.2001098443287732E-2</v>
      </c>
      <c r="S571" s="6">
        <f t="shared" si="212"/>
        <v>3.2001098443287732E-2</v>
      </c>
      <c r="T571" s="7">
        <f t="shared" si="213"/>
        <v>0</v>
      </c>
      <c r="U571" s="7">
        <f t="shared" si="214"/>
        <v>1.7846742094162529</v>
      </c>
      <c r="V571" s="7">
        <f t="shared" si="215"/>
        <v>4.9106069118884834</v>
      </c>
      <c r="W571" s="6">
        <f t="shared" si="216"/>
        <v>6.6952811213047365</v>
      </c>
      <c r="X571" s="6">
        <v>2.2509000000000001E-2</v>
      </c>
      <c r="Y571" s="6">
        <v>6.7634543000050025</v>
      </c>
      <c r="Z571" s="6">
        <f t="shared" si="217"/>
        <v>42.170236097950728</v>
      </c>
      <c r="AA571" s="6">
        <f t="shared" si="219"/>
        <v>42.170236097950728</v>
      </c>
      <c r="AB571" s="6">
        <f t="shared" si="218"/>
        <v>1.0079639142415073</v>
      </c>
    </row>
    <row r="572" spans="5:28">
      <c r="E572" s="12">
        <f t="shared" si="202"/>
        <v>1.9798486693381252</v>
      </c>
      <c r="F572" s="12">
        <f t="shared" si="203"/>
        <v>103490659.5</v>
      </c>
      <c r="G572" s="6">
        <v>4847571</v>
      </c>
      <c r="H572" s="6">
        <v>68993773</v>
      </c>
      <c r="I572" s="12">
        <f t="shared" si="204"/>
        <v>137987546</v>
      </c>
      <c r="J572" s="6">
        <v>25611980.5625</v>
      </c>
      <c r="K572" s="12">
        <f t="shared" si="205"/>
        <v>204895844.5</v>
      </c>
      <c r="L572" s="6">
        <f t="shared" si="206"/>
        <v>924.87669600000004</v>
      </c>
      <c r="M572" s="6">
        <f t="shared" si="207"/>
        <v>5242880</v>
      </c>
      <c r="N572" s="13">
        <f t="shared" si="208"/>
        <v>0.67345214509706663</v>
      </c>
      <c r="O572" s="13"/>
      <c r="P572" s="7">
        <f t="shared" si="209"/>
        <v>0</v>
      </c>
      <c r="Q572" s="7">
        <f t="shared" si="210"/>
        <v>5.4750820062082553E-2</v>
      </c>
      <c r="R572" s="6">
        <f t="shared" si="211"/>
        <v>5.4750820062082553E-2</v>
      </c>
      <c r="S572" s="6">
        <f t="shared" si="212"/>
        <v>5.4750820062082553E-2</v>
      </c>
      <c r="T572" s="7">
        <f t="shared" si="213"/>
        <v>0</v>
      </c>
      <c r="U572" s="7">
        <f t="shared" si="214"/>
        <v>3.0534069535879942</v>
      </c>
      <c r="V572" s="7">
        <f t="shared" si="215"/>
        <v>25.334054273537255</v>
      </c>
      <c r="W572" s="6">
        <f t="shared" si="216"/>
        <v>28.38746122712525</v>
      </c>
      <c r="X572" s="6">
        <v>0.11612500000000001</v>
      </c>
      <c r="Y572" s="6">
        <v>28.169245192316627</v>
      </c>
      <c r="Z572" s="6">
        <f t="shared" si="217"/>
        <v>52.851823412630736</v>
      </c>
      <c r="AA572" s="6">
        <f t="shared" si="219"/>
        <v>52.851823412630736</v>
      </c>
      <c r="AB572" s="6">
        <f t="shared" si="218"/>
        <v>0.77466056800181338</v>
      </c>
    </row>
    <row r="573" spans="5:28">
      <c r="E573" s="12">
        <f t="shared" si="202"/>
        <v>1.1194870086820559</v>
      </c>
      <c r="F573" s="12">
        <f t="shared" si="203"/>
        <v>116477770.5</v>
      </c>
      <c r="G573" s="6">
        <v>943695</v>
      </c>
      <c r="H573" s="6">
        <v>77651847</v>
      </c>
      <c r="I573" s="12">
        <f t="shared" si="204"/>
        <v>155303694</v>
      </c>
      <c r="J573" s="6">
        <v>16299418.859375</v>
      </c>
      <c r="K573" s="12">
        <f t="shared" si="205"/>
        <v>130395350.875</v>
      </c>
      <c r="L573" s="6">
        <f t="shared" si="206"/>
        <v>950.69606399999998</v>
      </c>
      <c r="M573" s="6">
        <f t="shared" si="207"/>
        <v>5242880</v>
      </c>
      <c r="N573" s="13">
        <f t="shared" si="208"/>
        <v>1.1910217117240454</v>
      </c>
      <c r="O573" s="13"/>
      <c r="P573" s="7">
        <f t="shared" si="209"/>
        <v>0</v>
      </c>
      <c r="Q573" s="7">
        <f t="shared" si="210"/>
        <v>3.4843324471078983E-2</v>
      </c>
      <c r="R573" s="6">
        <f t="shared" si="211"/>
        <v>3.4843324471078983E-2</v>
      </c>
      <c r="S573" s="6">
        <f t="shared" si="212"/>
        <v>3.4843324471078983E-2</v>
      </c>
      <c r="T573" s="7">
        <f t="shared" si="213"/>
        <v>0</v>
      </c>
      <c r="U573" s="7">
        <f t="shared" si="214"/>
        <v>1.9431827524314254</v>
      </c>
      <c r="V573" s="7">
        <f t="shared" si="215"/>
        <v>5.9953080343688034</v>
      </c>
      <c r="W573" s="6">
        <f t="shared" si="216"/>
        <v>7.9384907868002283</v>
      </c>
      <c r="X573" s="6">
        <v>2.7480999999999998E-2</v>
      </c>
      <c r="Y573" s="6">
        <v>7.7610924166758268</v>
      </c>
      <c r="Z573" s="6">
        <f t="shared" si="217"/>
        <v>26.790598854040919</v>
      </c>
      <c r="AA573" s="6">
        <f t="shared" si="219"/>
        <v>26.790598854040919</v>
      </c>
      <c r="AB573" s="6">
        <f t="shared" si="218"/>
        <v>2.2857396948815545</v>
      </c>
    </row>
    <row r="574" spans="5:28">
      <c r="E574" s="12">
        <f t="shared" si="202"/>
        <v>2.8079379137047908</v>
      </c>
      <c r="F574" s="12">
        <f t="shared" si="203"/>
        <v>76696749</v>
      </c>
      <c r="G574" s="6">
        <v>18318143</v>
      </c>
      <c r="H574" s="6">
        <v>51131166</v>
      </c>
      <c r="I574" s="12">
        <f t="shared" si="204"/>
        <v>102262332</v>
      </c>
      <c r="J574" s="6">
        <v>26919963.671875</v>
      </c>
      <c r="K574" s="12">
        <f t="shared" si="205"/>
        <v>215359709.375</v>
      </c>
      <c r="L574" s="6">
        <f t="shared" si="206"/>
        <v>979.93685200000004</v>
      </c>
      <c r="M574" s="6">
        <f t="shared" si="207"/>
        <v>5242880</v>
      </c>
      <c r="N574" s="13">
        <f t="shared" si="208"/>
        <v>0.47484430721409165</v>
      </c>
      <c r="O574" s="13"/>
      <c r="P574" s="7">
        <f t="shared" si="209"/>
        <v>0</v>
      </c>
      <c r="Q574" s="7">
        <f t="shared" si="210"/>
        <v>5.7546900111061151E-2</v>
      </c>
      <c r="R574" s="6">
        <f t="shared" si="211"/>
        <v>5.7546900111061151E-2</v>
      </c>
      <c r="S574" s="6">
        <f t="shared" si="212"/>
        <v>5.7546900111061151E-2</v>
      </c>
      <c r="T574" s="7">
        <f t="shared" si="213"/>
        <v>0</v>
      </c>
      <c r="U574" s="7">
        <f t="shared" si="214"/>
        <v>3.2093419743723235</v>
      </c>
      <c r="V574" s="7">
        <f t="shared" si="215"/>
        <v>13.01663163169516</v>
      </c>
      <c r="W574" s="6">
        <f t="shared" si="216"/>
        <v>16.225973606067484</v>
      </c>
      <c r="X574" s="6">
        <v>5.9665000000000003E-2</v>
      </c>
      <c r="Y574" s="6">
        <v>16.221536615389205</v>
      </c>
      <c r="Z574" s="6">
        <f t="shared" si="217"/>
        <v>3.5499872436752726</v>
      </c>
      <c r="AA574" s="6">
        <f t="shared" si="219"/>
        <v>3.5499872436752726</v>
      </c>
      <c r="AB574" s="6">
        <f t="shared" si="218"/>
        <v>2.7352468409618767E-2</v>
      </c>
    </row>
    <row r="575" spans="5:28">
      <c r="E575" s="12">
        <f t="shared" si="202"/>
        <v>1.7827506260760593</v>
      </c>
      <c r="F575" s="12">
        <f t="shared" si="203"/>
        <v>118534713</v>
      </c>
      <c r="G575" s="6">
        <v>5363260</v>
      </c>
      <c r="H575" s="6">
        <v>79023142</v>
      </c>
      <c r="I575" s="12">
        <f t="shared" si="204"/>
        <v>158046284</v>
      </c>
      <c r="J575" s="6">
        <v>26414729.226562001</v>
      </c>
      <c r="K575" s="12">
        <f t="shared" si="205"/>
        <v>211317833.81249601</v>
      </c>
      <c r="L575" s="6">
        <f t="shared" si="206"/>
        <v>1055.5429039999999</v>
      </c>
      <c r="M575" s="6">
        <f t="shared" si="207"/>
        <v>5242880</v>
      </c>
      <c r="N575" s="13">
        <f t="shared" si="208"/>
        <v>0.74790793161468672</v>
      </c>
      <c r="O575" s="13"/>
      <c r="P575" s="7">
        <f t="shared" si="209"/>
        <v>0</v>
      </c>
      <c r="Q575" s="7">
        <f t="shared" si="210"/>
        <v>5.6466858677443964E-2</v>
      </c>
      <c r="R575" s="6">
        <f t="shared" si="211"/>
        <v>5.6466858677443964E-2</v>
      </c>
      <c r="S575" s="6">
        <f t="shared" si="212"/>
        <v>5.6466858677443964E-2</v>
      </c>
      <c r="T575" s="7">
        <f t="shared" si="213"/>
        <v>0</v>
      </c>
      <c r="U575" s="7">
        <f t="shared" si="214"/>
        <v>3.1491089765865286</v>
      </c>
      <c r="V575" s="7">
        <f t="shared" si="215"/>
        <v>16.785815318962353</v>
      </c>
      <c r="W575" s="6">
        <f t="shared" si="216"/>
        <v>19.934924295548882</v>
      </c>
      <c r="X575" s="6">
        <v>7.6941999999999997E-2</v>
      </c>
      <c r="Y575" s="6">
        <v>19.821541566692314</v>
      </c>
      <c r="Z575" s="6">
        <f t="shared" si="217"/>
        <v>26.611137379527477</v>
      </c>
      <c r="AA575" s="6">
        <f t="shared" si="219"/>
        <v>26.611137379527477</v>
      </c>
      <c r="AB575" s="6">
        <f t="shared" si="218"/>
        <v>0.57201771353189557</v>
      </c>
    </row>
    <row r="576" spans="5:28">
      <c r="E576" s="12">
        <f t="shared" si="202"/>
        <v>3.7090143402194111</v>
      </c>
      <c r="F576" s="12">
        <f t="shared" si="203"/>
        <v>83839093.5</v>
      </c>
      <c r="G576" s="6">
        <v>19458087</v>
      </c>
      <c r="H576" s="6">
        <v>55892729</v>
      </c>
      <c r="I576" s="12">
        <f t="shared" si="204"/>
        <v>111785458</v>
      </c>
      <c r="J576" s="6">
        <v>38870050.007812001</v>
      </c>
      <c r="K576" s="12">
        <f t="shared" si="205"/>
        <v>310960400.06249601</v>
      </c>
      <c r="L576" s="6">
        <f t="shared" si="206"/>
        <v>1059.8744879999999</v>
      </c>
      <c r="M576" s="6">
        <f t="shared" si="207"/>
        <v>5242880</v>
      </c>
      <c r="N576" s="13">
        <f t="shared" si="208"/>
        <v>0.35948454522676732</v>
      </c>
      <c r="O576" s="13"/>
      <c r="P576" s="7">
        <f t="shared" si="209"/>
        <v>0</v>
      </c>
      <c r="Q576" s="7">
        <f t="shared" si="210"/>
        <v>8.3092641296856187E-2</v>
      </c>
      <c r="R576" s="6">
        <f t="shared" si="211"/>
        <v>8.3092641296856187E-2</v>
      </c>
      <c r="S576" s="6">
        <f t="shared" si="212"/>
        <v>8.3092641296856187E-2</v>
      </c>
      <c r="T576" s="7">
        <f t="shared" si="213"/>
        <v>0</v>
      </c>
      <c r="U576" s="7">
        <f t="shared" si="214"/>
        <v>4.6340063662995856</v>
      </c>
      <c r="V576" s="7">
        <f t="shared" si="215"/>
        <v>17.113712701723401</v>
      </c>
      <c r="W576" s="6">
        <f t="shared" si="216"/>
        <v>21.747719068022988</v>
      </c>
      <c r="X576" s="6">
        <v>7.8445000000000001E-2</v>
      </c>
      <c r="Y576" s="6">
        <v>21.634150437500001</v>
      </c>
      <c r="Z576" s="6">
        <f t="shared" si="217"/>
        <v>5.9247132345671316</v>
      </c>
      <c r="AA576" s="6">
        <f t="shared" si="219"/>
        <v>5.9247132345671316</v>
      </c>
      <c r="AB576" s="6">
        <f t="shared" si="218"/>
        <v>0.52495072940849552</v>
      </c>
    </row>
    <row r="577" spans="5:28">
      <c r="E577" s="12">
        <f t="shared" si="202"/>
        <v>1.1155853978843771</v>
      </c>
      <c r="F577" s="12">
        <f t="shared" si="203"/>
        <v>130633488</v>
      </c>
      <c r="G577" s="6">
        <v>1470152</v>
      </c>
      <c r="H577" s="6">
        <v>87088992</v>
      </c>
      <c r="I577" s="12">
        <f t="shared" si="204"/>
        <v>174177984</v>
      </c>
      <c r="J577" s="6">
        <v>18216601.460937999</v>
      </c>
      <c r="K577" s="12">
        <f t="shared" si="205"/>
        <v>145732811.68750399</v>
      </c>
      <c r="L577" s="6">
        <f t="shared" si="206"/>
        <v>1074.4709439999999</v>
      </c>
      <c r="M577" s="6">
        <f t="shared" si="207"/>
        <v>5242880</v>
      </c>
      <c r="N577" s="13">
        <f t="shared" si="208"/>
        <v>1.1951871509450542</v>
      </c>
      <c r="O577" s="13"/>
      <c r="P577" s="7">
        <f t="shared" si="209"/>
        <v>0</v>
      </c>
      <c r="Q577" s="7">
        <f t="shared" si="210"/>
        <v>3.8941692396518526E-2</v>
      </c>
      <c r="R577" s="6">
        <f t="shared" si="211"/>
        <v>3.8941692396518526E-2</v>
      </c>
      <c r="S577" s="6">
        <f t="shared" si="212"/>
        <v>3.8941692396518526E-2</v>
      </c>
      <c r="T577" s="7">
        <f t="shared" si="213"/>
        <v>0</v>
      </c>
      <c r="U577" s="7">
        <f t="shared" si="214"/>
        <v>2.1717452672523789</v>
      </c>
      <c r="V577" s="7">
        <f t="shared" si="215"/>
        <v>4.8224694916386737</v>
      </c>
      <c r="W577" s="6">
        <f t="shared" si="216"/>
        <v>6.9942147588910526</v>
      </c>
      <c r="X577" s="6">
        <v>2.2105E-2</v>
      </c>
      <c r="Y577" s="6">
        <v>6.7366215555653799</v>
      </c>
      <c r="Z577" s="6">
        <f t="shared" si="217"/>
        <v>76.16689616158574</v>
      </c>
      <c r="AA577" s="6">
        <f t="shared" si="219"/>
        <v>76.16689616158574</v>
      </c>
      <c r="AB577" s="6">
        <f t="shared" si="218"/>
        <v>3.8237742939985266</v>
      </c>
    </row>
    <row r="578" spans="5:28">
      <c r="E578" s="12">
        <f t="shared" si="202"/>
        <v>1.1155182438748019</v>
      </c>
      <c r="F578" s="12">
        <f t="shared" si="203"/>
        <v>130633488</v>
      </c>
      <c r="G578" s="6">
        <v>1470152</v>
      </c>
      <c r="H578" s="6">
        <v>87088992</v>
      </c>
      <c r="I578" s="12">
        <f t="shared" si="204"/>
        <v>174177984</v>
      </c>
      <c r="J578" s="6">
        <v>18215504.890625</v>
      </c>
      <c r="K578" s="12">
        <f t="shared" si="205"/>
        <v>145724039.125</v>
      </c>
      <c r="L578" s="6">
        <f t="shared" si="206"/>
        <v>1074.4709439999999</v>
      </c>
      <c r="M578" s="6">
        <f t="shared" si="207"/>
        <v>5242880</v>
      </c>
      <c r="N578" s="13">
        <f t="shared" si="208"/>
        <v>1.1952591010093578</v>
      </c>
      <c r="O578" s="13"/>
      <c r="P578" s="7">
        <f t="shared" si="209"/>
        <v>0</v>
      </c>
      <c r="Q578" s="7">
        <f t="shared" si="210"/>
        <v>3.8939348254340769E-2</v>
      </c>
      <c r="R578" s="6">
        <f t="shared" si="211"/>
        <v>3.8939348254340769E-2</v>
      </c>
      <c r="S578" s="6">
        <f t="shared" si="212"/>
        <v>3.8939348254340769E-2</v>
      </c>
      <c r="T578" s="7">
        <f t="shared" si="213"/>
        <v>0</v>
      </c>
      <c r="U578" s="7">
        <f t="shared" si="214"/>
        <v>2.1716145364246464</v>
      </c>
      <c r="V578" s="7">
        <f t="shared" si="215"/>
        <v>4.8377408268304727</v>
      </c>
      <c r="W578" s="6">
        <f t="shared" si="216"/>
        <v>7.0093553632551195</v>
      </c>
      <c r="X578" s="6">
        <v>2.2175E-2</v>
      </c>
      <c r="Y578" s="6">
        <v>6.7584472222271499</v>
      </c>
      <c r="Z578" s="6">
        <f t="shared" si="217"/>
        <v>75.600217606948235</v>
      </c>
      <c r="AA578" s="6">
        <f t="shared" si="219"/>
        <v>75.600217606948235</v>
      </c>
      <c r="AB578" s="6">
        <f t="shared" si="218"/>
        <v>3.7125116580445301</v>
      </c>
    </row>
    <row r="579" spans="5:28">
      <c r="E579" s="12">
        <f t="shared" si="202"/>
        <v>1.1758597674467135</v>
      </c>
      <c r="F579" s="12">
        <f t="shared" si="203"/>
        <v>124516116</v>
      </c>
      <c r="G579" s="6">
        <v>4802000</v>
      </c>
      <c r="H579" s="6">
        <v>83010744</v>
      </c>
      <c r="I579" s="12">
        <f t="shared" si="204"/>
        <v>166021488</v>
      </c>
      <c r="J579" s="6">
        <v>18301686.400391001</v>
      </c>
      <c r="K579" s="12">
        <f t="shared" si="205"/>
        <v>146413491.20312801</v>
      </c>
      <c r="L579" s="6">
        <f t="shared" si="206"/>
        <v>1092.1689280000001</v>
      </c>
      <c r="M579" s="6">
        <f t="shared" si="207"/>
        <v>5242880</v>
      </c>
      <c r="N579" s="13">
        <f t="shared" si="208"/>
        <v>1.1339220630267512</v>
      </c>
      <c r="O579" s="13"/>
      <c r="P579" s="7">
        <f t="shared" si="209"/>
        <v>0</v>
      </c>
      <c r="Q579" s="7">
        <f t="shared" si="210"/>
        <v>3.9123578767961631E-2</v>
      </c>
      <c r="R579" s="6">
        <f t="shared" si="211"/>
        <v>3.9123578767961631E-2</v>
      </c>
      <c r="S579" s="6">
        <f t="shared" si="212"/>
        <v>3.9123578767961631E-2</v>
      </c>
      <c r="T579" s="7">
        <f t="shared" si="213"/>
        <v>0</v>
      </c>
      <c r="U579" s="7">
        <f t="shared" si="214"/>
        <v>2.1818889164378623</v>
      </c>
      <c r="V579" s="7">
        <f t="shared" si="215"/>
        <v>5.2280325219465817</v>
      </c>
      <c r="W579" s="6">
        <f t="shared" si="216"/>
        <v>7.4099214383844441</v>
      </c>
      <c r="X579" s="6">
        <v>2.3963999999999999E-2</v>
      </c>
      <c r="Y579" s="6">
        <v>7.2824199599999995</v>
      </c>
      <c r="Z579" s="6">
        <f t="shared" si="217"/>
        <v>63.259801235026003</v>
      </c>
      <c r="AA579" s="6">
        <f t="shared" si="219"/>
        <v>63.259801235026003</v>
      </c>
      <c r="AB579" s="6">
        <f t="shared" si="218"/>
        <v>1.7508119427988138</v>
      </c>
    </row>
    <row r="580" spans="5:28">
      <c r="E580" s="12">
        <f t="shared" si="202"/>
        <v>1.1180765760527827</v>
      </c>
      <c r="F580" s="12">
        <f t="shared" si="203"/>
        <v>133959030</v>
      </c>
      <c r="G580" s="6">
        <v>1102824</v>
      </c>
      <c r="H580" s="6">
        <v>89306020</v>
      </c>
      <c r="I580" s="12">
        <f t="shared" si="204"/>
        <v>178612040</v>
      </c>
      <c r="J580" s="6">
        <v>18722056.699219</v>
      </c>
      <c r="K580" s="12">
        <f t="shared" si="205"/>
        <v>149776453.593752</v>
      </c>
      <c r="L580" s="6">
        <f t="shared" si="206"/>
        <v>1093.7287200000001</v>
      </c>
      <c r="M580" s="6">
        <f t="shared" si="207"/>
        <v>5242880</v>
      </c>
      <c r="N580" s="13">
        <f t="shared" si="208"/>
        <v>1.1925241632737584</v>
      </c>
      <c r="O580" s="13"/>
      <c r="P580" s="7">
        <f t="shared" si="209"/>
        <v>0</v>
      </c>
      <c r="Q580" s="7">
        <f t="shared" si="210"/>
        <v>4.0022205820032498E-2</v>
      </c>
      <c r="R580" s="6">
        <f t="shared" si="211"/>
        <v>4.0022205820032498E-2</v>
      </c>
      <c r="S580" s="6">
        <f t="shared" si="212"/>
        <v>4.0022205820032498E-2</v>
      </c>
      <c r="T580" s="7">
        <f t="shared" si="213"/>
        <v>0</v>
      </c>
      <c r="U580" s="7">
        <f t="shared" si="214"/>
        <v>2.2320045875157408</v>
      </c>
      <c r="V580" s="7">
        <f t="shared" si="215"/>
        <v>6.7224417514297263</v>
      </c>
      <c r="W580" s="6">
        <f t="shared" si="216"/>
        <v>8.9544463389454663</v>
      </c>
      <c r="X580" s="6">
        <v>3.0814000000000001E-2</v>
      </c>
      <c r="Y580" s="6">
        <v>8.6845703538319317</v>
      </c>
      <c r="Z580" s="6">
        <f t="shared" si="217"/>
        <v>29.883188875292067</v>
      </c>
      <c r="AA580" s="6">
        <f t="shared" si="219"/>
        <v>29.883188875292067</v>
      </c>
      <c r="AB580" s="6">
        <f t="shared" si="218"/>
        <v>3.1075340991907106</v>
      </c>
    </row>
    <row r="581" spans="5:28">
      <c r="E581" s="12">
        <f t="shared" si="202"/>
        <v>3.6816672697918498</v>
      </c>
      <c r="F581" s="12">
        <f t="shared" si="203"/>
        <v>91183392</v>
      </c>
      <c r="G581" s="6">
        <v>21198119</v>
      </c>
      <c r="H581" s="6">
        <v>60788928</v>
      </c>
      <c r="I581" s="12">
        <f t="shared" si="204"/>
        <v>121577856</v>
      </c>
      <c r="J581" s="6">
        <v>41963363.734375</v>
      </c>
      <c r="K581" s="12">
        <f t="shared" si="205"/>
        <v>335706909.875</v>
      </c>
      <c r="L581" s="6">
        <f t="shared" si="206"/>
        <v>1153.4295159999999</v>
      </c>
      <c r="M581" s="6">
        <f t="shared" si="207"/>
        <v>5242880</v>
      </c>
      <c r="N581" s="13">
        <f t="shared" si="208"/>
        <v>0.36215476185840006</v>
      </c>
      <c r="O581" s="13"/>
      <c r="P581" s="7">
        <f t="shared" si="209"/>
        <v>0</v>
      </c>
      <c r="Q581" s="7">
        <f t="shared" si="210"/>
        <v>8.9705228824998887E-2</v>
      </c>
      <c r="R581" s="6">
        <f t="shared" si="211"/>
        <v>8.9705228824998887E-2</v>
      </c>
      <c r="S581" s="6">
        <f t="shared" si="212"/>
        <v>8.9705228824998887E-2</v>
      </c>
      <c r="T581" s="7">
        <f t="shared" si="213"/>
        <v>0</v>
      </c>
      <c r="U581" s="7">
        <f t="shared" si="214"/>
        <v>5.0027847830748131</v>
      </c>
      <c r="V581" s="7">
        <f t="shared" si="215"/>
        <v>18.273243366643534</v>
      </c>
      <c r="W581" s="6">
        <f t="shared" si="216"/>
        <v>23.276028149718346</v>
      </c>
      <c r="X581" s="6">
        <v>8.3760000000000001E-2</v>
      </c>
      <c r="Y581" s="6">
        <v>23.082394666685278</v>
      </c>
      <c r="Z581" s="6">
        <f t="shared" si="217"/>
        <v>7.0979331721572168</v>
      </c>
      <c r="AA581" s="6">
        <f t="shared" si="219"/>
        <v>7.0979331721572168</v>
      </c>
      <c r="AB581" s="6">
        <f t="shared" si="218"/>
        <v>0.83887952627609441</v>
      </c>
    </row>
    <row r="582" spans="5:28">
      <c r="E582" s="12">
        <f t="shared" ref="E582:E602" si="220">K582/F582</f>
        <v>2.408995087316939</v>
      </c>
      <c r="F582" s="12">
        <f t="shared" ref="F582:F602" si="221">H582*1.5</f>
        <v>85394272.5</v>
      </c>
      <c r="G582" s="6">
        <v>23947347</v>
      </c>
      <c r="H582" s="6">
        <v>56929515</v>
      </c>
      <c r="I582" s="12">
        <f t="shared" ref="I582:I602" si="222">2*H582</f>
        <v>113859030</v>
      </c>
      <c r="J582" s="6">
        <v>25714297.867187999</v>
      </c>
      <c r="K582" s="12">
        <f t="shared" ref="K582:K602" si="223">J582*8</f>
        <v>205714382.93750399</v>
      </c>
      <c r="L582" s="6">
        <f t="shared" ref="L582:L602" si="224">((H582+2*G582)*8+(G582+H582)*4)/1000000</f>
        <v>1162.10112</v>
      </c>
      <c r="M582" s="6">
        <f t="shared" ref="M582:M602" si="225">40*2^20/8</f>
        <v>5242880</v>
      </c>
      <c r="N582" s="13">
        <f t="shared" ref="N582:N602" si="226">I582/K582</f>
        <v>0.55348113425102785</v>
      </c>
      <c r="O582" s="13"/>
      <c r="P582" s="7">
        <f t="shared" ref="P582:P602" si="227">$B$32*I582</f>
        <v>0</v>
      </c>
      <c r="Q582" s="7">
        <f t="shared" ref="Q582:Q602" si="228">$C$32*K582</f>
        <v>5.4969544120713615E-2</v>
      </c>
      <c r="R582" s="6">
        <f t="shared" ref="R582:R602" si="229">P582+Q582</f>
        <v>5.4969544120713615E-2</v>
      </c>
      <c r="S582" s="6">
        <f t="shared" ref="S582:S602" si="230">MAX(P582,Q582)</f>
        <v>5.4969544120713615E-2</v>
      </c>
      <c r="T582" s="7">
        <f t="shared" ref="T582:T602" si="231">$D$32*I582</f>
        <v>0</v>
      </c>
      <c r="U582" s="7">
        <f t="shared" ref="U582:U602" si="232">$E$32*K582</f>
        <v>3.0656050094487792</v>
      </c>
      <c r="V582" s="7">
        <f t="shared" ref="V582:V602" si="233">X582*$F$32</f>
        <v>10.129476632719985</v>
      </c>
      <c r="W582" s="6">
        <f t="shared" ref="W582:W602" si="234">SUM(T582:V582)</f>
        <v>13.195081642168764</v>
      </c>
      <c r="X582" s="6">
        <v>4.6431E-2</v>
      </c>
      <c r="Y582" s="6">
        <v>13.67160795</v>
      </c>
      <c r="Z582" s="6">
        <f t="shared" ref="Z582:Z602" si="235">ABS(S582-X582)/ABS(X582)*100</f>
        <v>18.389748488539155</v>
      </c>
      <c r="AA582" s="6">
        <f t="shared" si="219"/>
        <v>18.389748488539155</v>
      </c>
      <c r="AB582" s="6">
        <f t="shared" ref="AB582:AB602" si="236">ABS(W582-Y582)/ABS(Y582)*100</f>
        <v>3.4855176477704348</v>
      </c>
    </row>
    <row r="583" spans="5:28">
      <c r="E583" s="12">
        <f t="shared" si="220"/>
        <v>1.188732679827383</v>
      </c>
      <c r="F583" s="12">
        <f t="shared" si="221"/>
        <v>145268688</v>
      </c>
      <c r="G583" s="6">
        <v>3542400</v>
      </c>
      <c r="H583" s="6">
        <v>96845792</v>
      </c>
      <c r="I583" s="12">
        <f t="shared" si="222"/>
        <v>193691584</v>
      </c>
      <c r="J583" s="6">
        <v>21585704.597656</v>
      </c>
      <c r="K583" s="12">
        <f t="shared" si="223"/>
        <v>172685636.781248</v>
      </c>
      <c r="L583" s="6">
        <f t="shared" si="224"/>
        <v>1232.9975039999999</v>
      </c>
      <c r="M583" s="6">
        <f t="shared" si="225"/>
        <v>5242880</v>
      </c>
      <c r="N583" s="13">
        <f t="shared" si="226"/>
        <v>1.1216427006338783</v>
      </c>
      <c r="O583" s="13"/>
      <c r="P583" s="7">
        <f t="shared" si="227"/>
        <v>0</v>
      </c>
      <c r="Q583" s="7">
        <f t="shared" si="228"/>
        <v>4.6143835907400524E-2</v>
      </c>
      <c r="R583" s="6">
        <f t="shared" si="229"/>
        <v>4.6143835907400524E-2</v>
      </c>
      <c r="S583" s="6">
        <f t="shared" si="230"/>
        <v>4.6143835907400524E-2</v>
      </c>
      <c r="T583" s="7">
        <f t="shared" si="231"/>
        <v>0</v>
      </c>
      <c r="U583" s="7">
        <f t="shared" si="232"/>
        <v>2.5734027228289316</v>
      </c>
      <c r="V583" s="7">
        <f t="shared" si="233"/>
        <v>6.0723191961217307</v>
      </c>
      <c r="W583" s="6">
        <f t="shared" si="234"/>
        <v>8.6457219189506631</v>
      </c>
      <c r="X583" s="6">
        <v>2.7834000000000001E-2</v>
      </c>
      <c r="Y583" s="6">
        <v>8.4536497000092794</v>
      </c>
      <c r="Z583" s="6">
        <f t="shared" si="235"/>
        <v>65.782265960338165</v>
      </c>
      <c r="AA583" s="6">
        <f t="shared" ref="AA583:AA602" si="237">ABS(R583-X583)/ABS(X583)*100</f>
        <v>65.782265960338165</v>
      </c>
      <c r="AB583" s="6">
        <f t="shared" si="236"/>
        <v>2.2720626682836516</v>
      </c>
    </row>
    <row r="584" spans="5:28">
      <c r="E584" s="12">
        <f t="shared" si="220"/>
        <v>1.3259373679230195</v>
      </c>
      <c r="F584" s="12">
        <f t="shared" si="221"/>
        <v>148799326.5</v>
      </c>
      <c r="G584" s="6">
        <v>5154859</v>
      </c>
      <c r="H584" s="6">
        <v>99199551</v>
      </c>
      <c r="I584" s="12">
        <f t="shared" si="222"/>
        <v>198399102</v>
      </c>
      <c r="J584" s="6">
        <v>24662323.416016001</v>
      </c>
      <c r="K584" s="12">
        <f t="shared" si="223"/>
        <v>197298587.32812801</v>
      </c>
      <c r="L584" s="6">
        <f t="shared" si="224"/>
        <v>1293.491792</v>
      </c>
      <c r="M584" s="6">
        <f t="shared" si="225"/>
        <v>5242880</v>
      </c>
      <c r="N584" s="13">
        <f t="shared" si="226"/>
        <v>1.0055779146053474</v>
      </c>
      <c r="O584" s="13"/>
      <c r="P584" s="7">
        <f t="shared" si="227"/>
        <v>0</v>
      </c>
      <c r="Q584" s="7">
        <f t="shared" si="228"/>
        <v>5.2720734672124688E-2</v>
      </c>
      <c r="R584" s="6">
        <f t="shared" si="229"/>
        <v>5.2720734672124688E-2</v>
      </c>
      <c r="S584" s="6">
        <f t="shared" si="230"/>
        <v>5.2720734672124688E-2</v>
      </c>
      <c r="T584" s="7">
        <f t="shared" si="231"/>
        <v>0</v>
      </c>
      <c r="U584" s="7">
        <f t="shared" si="232"/>
        <v>2.9401908074362835</v>
      </c>
      <c r="V584" s="7">
        <f t="shared" si="233"/>
        <v>8.0704643250029164</v>
      </c>
      <c r="W584" s="6">
        <f t="shared" si="234"/>
        <v>11.010655132439201</v>
      </c>
      <c r="X584" s="6">
        <v>3.6992999999999998E-2</v>
      </c>
      <c r="Y584" s="6">
        <v>10.998236505884529</v>
      </c>
      <c r="Z584" s="6">
        <f t="shared" si="235"/>
        <v>42.515434466317117</v>
      </c>
      <c r="AA584" s="6">
        <f t="shared" si="237"/>
        <v>42.515434466317117</v>
      </c>
      <c r="AB584" s="6">
        <f t="shared" si="236"/>
        <v>0.11291470726263268</v>
      </c>
    </row>
    <row r="585" spans="5:28">
      <c r="E585" s="12">
        <f t="shared" si="220"/>
        <v>1.0855381234148218</v>
      </c>
      <c r="F585" s="12">
        <f t="shared" si="221"/>
        <v>166319958</v>
      </c>
      <c r="G585" s="6">
        <v>1504002</v>
      </c>
      <c r="H585" s="6">
        <v>110879972</v>
      </c>
      <c r="I585" s="12">
        <f t="shared" si="222"/>
        <v>221759944</v>
      </c>
      <c r="J585" s="6">
        <v>22568331.886719</v>
      </c>
      <c r="K585" s="12">
        <f t="shared" si="223"/>
        <v>180546655.093752</v>
      </c>
      <c r="L585" s="6">
        <f t="shared" si="224"/>
        <v>1360.6397039999999</v>
      </c>
      <c r="M585" s="6">
        <f t="shared" si="225"/>
        <v>5242880</v>
      </c>
      <c r="N585" s="13">
        <f t="shared" si="226"/>
        <v>1.2282694679934518</v>
      </c>
      <c r="O585" s="13"/>
      <c r="P585" s="7">
        <f t="shared" si="227"/>
        <v>0</v>
      </c>
      <c r="Q585" s="7">
        <f t="shared" si="228"/>
        <v>4.8244401685993664E-2</v>
      </c>
      <c r="R585" s="6">
        <f t="shared" si="229"/>
        <v>4.8244401685993664E-2</v>
      </c>
      <c r="S585" s="6">
        <f t="shared" si="230"/>
        <v>4.8244401685993664E-2</v>
      </c>
      <c r="T585" s="7">
        <f t="shared" si="231"/>
        <v>0</v>
      </c>
      <c r="U585" s="7">
        <f t="shared" si="232"/>
        <v>2.690549500677236</v>
      </c>
      <c r="V585" s="7">
        <f t="shared" si="233"/>
        <v>6.0308684291725632</v>
      </c>
      <c r="W585" s="6">
        <f t="shared" si="234"/>
        <v>8.7214179298497996</v>
      </c>
      <c r="X585" s="6">
        <v>2.7643999999999998E-2</v>
      </c>
      <c r="Y585" s="6">
        <v>8.352404233342547</v>
      </c>
      <c r="Z585" s="6">
        <f t="shared" si="235"/>
        <v>74.520336007790718</v>
      </c>
      <c r="AA585" s="6">
        <f t="shared" si="237"/>
        <v>74.520336007790718</v>
      </c>
      <c r="AB585" s="6">
        <f t="shared" si="236"/>
        <v>4.4180536070579652</v>
      </c>
    </row>
    <row r="586" spans="5:28">
      <c r="E586" s="12">
        <f t="shared" si="220"/>
        <v>1.1449589349518605</v>
      </c>
      <c r="F586" s="12">
        <f t="shared" si="221"/>
        <v>169586280</v>
      </c>
      <c r="G586" s="6">
        <v>1139905</v>
      </c>
      <c r="H586" s="6">
        <v>113057520</v>
      </c>
      <c r="I586" s="12">
        <f t="shared" si="222"/>
        <v>226115040</v>
      </c>
      <c r="J586" s="6">
        <v>24271165.816406</v>
      </c>
      <c r="K586" s="12">
        <f t="shared" si="223"/>
        <v>194169326.531248</v>
      </c>
      <c r="L586" s="6">
        <f t="shared" si="224"/>
        <v>1379.4883400000001</v>
      </c>
      <c r="M586" s="6">
        <f t="shared" si="225"/>
        <v>5242880</v>
      </c>
      <c r="N586" s="13">
        <f t="shared" si="226"/>
        <v>1.1645250258598951</v>
      </c>
      <c r="O586" s="13"/>
      <c r="P586" s="7">
        <f t="shared" si="227"/>
        <v>0</v>
      </c>
      <c r="Q586" s="7">
        <f t="shared" si="228"/>
        <v>5.1884555708928061E-2</v>
      </c>
      <c r="R586" s="6">
        <f t="shared" si="229"/>
        <v>5.1884555708928061E-2</v>
      </c>
      <c r="S586" s="6">
        <f t="shared" si="230"/>
        <v>5.1884555708928061E-2</v>
      </c>
      <c r="T586" s="7">
        <f t="shared" si="231"/>
        <v>0</v>
      </c>
      <c r="U586" s="7">
        <f t="shared" si="232"/>
        <v>2.8935578134870883</v>
      </c>
      <c r="V586" s="7">
        <f t="shared" si="233"/>
        <v>16.520094086625061</v>
      </c>
      <c r="W586" s="6">
        <f t="shared" si="234"/>
        <v>19.41365190011215</v>
      </c>
      <c r="X586" s="6">
        <v>7.5724E-2</v>
      </c>
      <c r="Y586" s="6">
        <v>19.084551444461272</v>
      </c>
      <c r="Z586" s="6">
        <f t="shared" si="235"/>
        <v>31.482019295166573</v>
      </c>
      <c r="AA586" s="6">
        <f t="shared" si="237"/>
        <v>31.482019295166573</v>
      </c>
      <c r="AB586" s="6">
        <f t="shared" si="236"/>
        <v>1.7244337998124086</v>
      </c>
    </row>
    <row r="587" spans="5:28">
      <c r="E587" s="12">
        <f t="shared" si="220"/>
        <v>1.0932306874926701</v>
      </c>
      <c r="F587" s="12">
        <f t="shared" si="221"/>
        <v>176109066</v>
      </c>
      <c r="G587" s="6">
        <v>1564794</v>
      </c>
      <c r="H587" s="6">
        <v>117406044</v>
      </c>
      <c r="I587" s="12">
        <f t="shared" si="222"/>
        <v>234812088</v>
      </c>
      <c r="J587" s="6">
        <v>24065979.412108999</v>
      </c>
      <c r="K587" s="12">
        <f t="shared" si="223"/>
        <v>192527835.29687199</v>
      </c>
      <c r="L587" s="6">
        <f t="shared" si="224"/>
        <v>1440.168408</v>
      </c>
      <c r="M587" s="6">
        <f t="shared" si="225"/>
        <v>5242880</v>
      </c>
      <c r="N587" s="13">
        <f t="shared" si="226"/>
        <v>1.2196266978119137</v>
      </c>
      <c r="O587" s="13"/>
      <c r="P587" s="7">
        <f t="shared" si="227"/>
        <v>0</v>
      </c>
      <c r="Q587" s="7">
        <f t="shared" si="228"/>
        <v>5.1445928017741248E-2</v>
      </c>
      <c r="R587" s="6">
        <f t="shared" si="229"/>
        <v>5.1445928017741248E-2</v>
      </c>
      <c r="S587" s="6">
        <f t="shared" si="230"/>
        <v>5.1445928017741248E-2</v>
      </c>
      <c r="T587" s="7">
        <f t="shared" si="231"/>
        <v>0</v>
      </c>
      <c r="U587" s="7">
        <f t="shared" si="232"/>
        <v>2.8690959179248412</v>
      </c>
      <c r="V587" s="7">
        <f t="shared" si="233"/>
        <v>6.7248415326741524</v>
      </c>
      <c r="W587" s="6">
        <f t="shared" si="234"/>
        <v>9.5939374505989932</v>
      </c>
      <c r="X587" s="6">
        <v>3.0825000000000002E-2</v>
      </c>
      <c r="Y587" s="6">
        <v>9.2734810714329754</v>
      </c>
      <c r="Z587" s="6">
        <f t="shared" si="235"/>
        <v>66.896765669882384</v>
      </c>
      <c r="AA587" s="6">
        <f t="shared" si="237"/>
        <v>66.896765669882384</v>
      </c>
      <c r="AB587" s="6">
        <f t="shared" si="236"/>
        <v>3.4556212138415412</v>
      </c>
    </row>
    <row r="588" spans="5:28">
      <c r="E588" s="12">
        <f t="shared" si="220"/>
        <v>1.6957808666998604</v>
      </c>
      <c r="F588" s="12">
        <f t="shared" si="221"/>
        <v>142638511.5</v>
      </c>
      <c r="G588" s="6">
        <v>16777216</v>
      </c>
      <c r="H588" s="6">
        <v>95092341</v>
      </c>
      <c r="I588" s="12">
        <f t="shared" si="222"/>
        <v>190184682</v>
      </c>
      <c r="J588" s="6">
        <v>30235457.332031</v>
      </c>
      <c r="K588" s="12">
        <f t="shared" si="223"/>
        <v>241883658.656248</v>
      </c>
      <c r="L588" s="6">
        <f t="shared" si="224"/>
        <v>1476.6524119999999</v>
      </c>
      <c r="M588" s="6">
        <f t="shared" si="225"/>
        <v>5242880</v>
      </c>
      <c r="N588" s="13">
        <f t="shared" si="226"/>
        <v>0.78626511214748984</v>
      </c>
      <c r="O588" s="13"/>
      <c r="P588" s="7">
        <f t="shared" si="227"/>
        <v>0</v>
      </c>
      <c r="Q588" s="7">
        <f t="shared" si="228"/>
        <v>6.4634442457159894E-2</v>
      </c>
      <c r="R588" s="6">
        <f t="shared" si="229"/>
        <v>6.4634442457159894E-2</v>
      </c>
      <c r="S588" s="6">
        <f t="shared" si="230"/>
        <v>6.4634442457159894E-2</v>
      </c>
      <c r="T588" s="7">
        <f t="shared" si="231"/>
        <v>0</v>
      </c>
      <c r="U588" s="7">
        <f t="shared" si="232"/>
        <v>3.6046082198621283</v>
      </c>
      <c r="V588" s="7">
        <f t="shared" si="233"/>
        <v>15.944146587962942</v>
      </c>
      <c r="W588" s="6">
        <f t="shared" si="234"/>
        <v>19.54875480782507</v>
      </c>
      <c r="X588" s="6">
        <v>7.3083999999999996E-2</v>
      </c>
      <c r="Y588" s="6">
        <v>19.751864549999997</v>
      </c>
      <c r="Z588" s="6">
        <f t="shared" si="235"/>
        <v>11.561432793552767</v>
      </c>
      <c r="AA588" s="6">
        <f t="shared" si="237"/>
        <v>11.561432793552767</v>
      </c>
      <c r="AB588" s="6">
        <f t="shared" si="236"/>
        <v>1.0283066778874166</v>
      </c>
    </row>
    <row r="589" spans="5:28">
      <c r="E589" s="12">
        <f t="shared" si="220"/>
        <v>1.1095978612708939</v>
      </c>
      <c r="F589" s="12">
        <f t="shared" si="221"/>
        <v>190809216</v>
      </c>
      <c r="G589" s="6">
        <v>2164760</v>
      </c>
      <c r="H589" s="6">
        <v>127206144</v>
      </c>
      <c r="I589" s="12">
        <f t="shared" si="222"/>
        <v>254412288</v>
      </c>
      <c r="J589" s="6">
        <v>26465187.248047002</v>
      </c>
      <c r="K589" s="12">
        <f t="shared" si="223"/>
        <v>211721497.98437601</v>
      </c>
      <c r="L589" s="6">
        <f t="shared" si="224"/>
        <v>1569.768928</v>
      </c>
      <c r="M589" s="6">
        <f t="shared" si="225"/>
        <v>5242880</v>
      </c>
      <c r="N589" s="13">
        <f t="shared" si="226"/>
        <v>1.2016365386701275</v>
      </c>
      <c r="O589" s="13"/>
      <c r="P589" s="7">
        <f t="shared" si="227"/>
        <v>0</v>
      </c>
      <c r="Q589" s="7">
        <f t="shared" si="228"/>
        <v>5.6574722965731718E-2</v>
      </c>
      <c r="R589" s="6">
        <f t="shared" si="229"/>
        <v>5.6574722965731718E-2</v>
      </c>
      <c r="S589" s="6">
        <f t="shared" si="230"/>
        <v>5.6574722965731718E-2</v>
      </c>
      <c r="T589" s="7">
        <f t="shared" si="231"/>
        <v>0</v>
      </c>
      <c r="U589" s="7">
        <f t="shared" si="232"/>
        <v>3.1551244767658537</v>
      </c>
      <c r="V589" s="7">
        <f t="shared" si="233"/>
        <v>7.0715008415279792</v>
      </c>
      <c r="W589" s="6">
        <f t="shared" si="234"/>
        <v>10.226625318293832</v>
      </c>
      <c r="X589" s="6">
        <v>3.2413999999999998E-2</v>
      </c>
      <c r="Y589" s="6">
        <v>9.8207474142996052</v>
      </c>
      <c r="Z589" s="6">
        <f t="shared" si="235"/>
        <v>74.53792486497106</v>
      </c>
      <c r="AA589" s="6">
        <f t="shared" si="237"/>
        <v>74.53792486497106</v>
      </c>
      <c r="AB589" s="6">
        <f t="shared" si="236"/>
        <v>4.1328616537193943</v>
      </c>
    </row>
    <row r="590" spans="5:28">
      <c r="E590" s="12">
        <f t="shared" si="220"/>
        <v>1.1097526899264236</v>
      </c>
      <c r="F590" s="12">
        <f t="shared" si="221"/>
        <v>190809216</v>
      </c>
      <c r="G590" s="6">
        <v>2164760</v>
      </c>
      <c r="H590" s="6">
        <v>127206144</v>
      </c>
      <c r="I590" s="12">
        <f t="shared" si="222"/>
        <v>254412288</v>
      </c>
      <c r="J590" s="6">
        <v>26468880.089844</v>
      </c>
      <c r="K590" s="12">
        <f t="shared" si="223"/>
        <v>211751040.718752</v>
      </c>
      <c r="L590" s="6">
        <f t="shared" si="224"/>
        <v>1569.768928</v>
      </c>
      <c r="M590" s="6">
        <f t="shared" si="225"/>
        <v>5242880</v>
      </c>
      <c r="N590" s="13">
        <f t="shared" si="226"/>
        <v>1.2014688907145006</v>
      </c>
      <c r="O590" s="13"/>
      <c r="P590" s="7">
        <f t="shared" si="227"/>
        <v>0</v>
      </c>
      <c r="Q590" s="7">
        <f t="shared" si="228"/>
        <v>5.6582617166504354E-2</v>
      </c>
      <c r="R590" s="6">
        <f t="shared" si="229"/>
        <v>5.6582617166504354E-2</v>
      </c>
      <c r="S590" s="6">
        <f t="shared" si="230"/>
        <v>5.6582617166504354E-2</v>
      </c>
      <c r="T590" s="7">
        <f t="shared" si="231"/>
        <v>0</v>
      </c>
      <c r="U590" s="7">
        <f t="shared" si="232"/>
        <v>3.155564729669917</v>
      </c>
      <c r="V590" s="7">
        <f t="shared" si="233"/>
        <v>7.0723734892532253</v>
      </c>
      <c r="W590" s="6">
        <f t="shared" si="234"/>
        <v>10.227938218923143</v>
      </c>
      <c r="X590" s="6">
        <v>3.2418000000000002E-2</v>
      </c>
      <c r="Y590" s="6">
        <v>9.878629080010807</v>
      </c>
      <c r="Z590" s="6">
        <f t="shared" si="235"/>
        <v>74.540740226122367</v>
      </c>
      <c r="AA590" s="6">
        <f t="shared" si="237"/>
        <v>74.540740226122367</v>
      </c>
      <c r="AB590" s="6">
        <f t="shared" si="236"/>
        <v>3.5360082465203115</v>
      </c>
    </row>
    <row r="591" spans="5:28">
      <c r="E591" s="12">
        <f t="shared" si="220"/>
        <v>1.1668400189578574</v>
      </c>
      <c r="F591" s="12">
        <f t="shared" si="221"/>
        <v>190465827</v>
      </c>
      <c r="G591" s="6">
        <v>8388608</v>
      </c>
      <c r="H591" s="6">
        <v>126977218</v>
      </c>
      <c r="I591" s="12">
        <f t="shared" si="222"/>
        <v>253954436</v>
      </c>
      <c r="J591" s="6">
        <v>27780393.648437999</v>
      </c>
      <c r="K591" s="12">
        <f t="shared" si="223"/>
        <v>222243149.18750399</v>
      </c>
      <c r="L591" s="6">
        <f t="shared" si="224"/>
        <v>1691.4987759999999</v>
      </c>
      <c r="M591" s="6">
        <f t="shared" si="225"/>
        <v>5242880</v>
      </c>
      <c r="N591" s="13">
        <f t="shared" si="226"/>
        <v>1.1426873535964051</v>
      </c>
      <c r="O591" s="13"/>
      <c r="P591" s="7">
        <f t="shared" si="227"/>
        <v>0</v>
      </c>
      <c r="Q591" s="7">
        <f t="shared" si="228"/>
        <v>5.938624426907594E-2</v>
      </c>
      <c r="R591" s="6">
        <f t="shared" si="229"/>
        <v>5.938624426907594E-2</v>
      </c>
      <c r="S591" s="6">
        <f t="shared" si="230"/>
        <v>5.938624426907594E-2</v>
      </c>
      <c r="T591" s="7">
        <f t="shared" si="231"/>
        <v>0</v>
      </c>
      <c r="U591" s="7">
        <f t="shared" si="232"/>
        <v>3.3119206432535466</v>
      </c>
      <c r="V591" s="7">
        <f t="shared" si="233"/>
        <v>7.6928260219028699</v>
      </c>
      <c r="W591" s="6">
        <f t="shared" si="234"/>
        <v>11.004746665156416</v>
      </c>
      <c r="X591" s="6">
        <v>3.5262000000000002E-2</v>
      </c>
      <c r="Y591" s="6">
        <v>10.922404500000001</v>
      </c>
      <c r="Z591" s="6">
        <f t="shared" si="235"/>
        <v>68.414282426056189</v>
      </c>
      <c r="AA591" s="6">
        <f t="shared" si="237"/>
        <v>68.414282426056189</v>
      </c>
      <c r="AB591" s="6">
        <f t="shared" si="236"/>
        <v>0.753883132202395</v>
      </c>
    </row>
    <row r="592" spans="5:28">
      <c r="E592" s="12">
        <f t="shared" si="220"/>
        <v>2.6194541662604385</v>
      </c>
      <c r="F592" s="12">
        <f t="shared" si="221"/>
        <v>131489494.5</v>
      </c>
      <c r="G592" s="6">
        <v>50912018</v>
      </c>
      <c r="H592" s="6">
        <v>87659663</v>
      </c>
      <c r="I592" s="12">
        <f t="shared" si="222"/>
        <v>175319326</v>
      </c>
      <c r="J592" s="6">
        <v>43053838.023437999</v>
      </c>
      <c r="K592" s="12">
        <f t="shared" si="223"/>
        <v>344430704.18750399</v>
      </c>
      <c r="L592" s="6">
        <f t="shared" si="224"/>
        <v>2070.1563160000001</v>
      </c>
      <c r="M592" s="6">
        <f t="shared" si="225"/>
        <v>5242880</v>
      </c>
      <c r="N592" s="13">
        <f t="shared" si="226"/>
        <v>0.50901189664135815</v>
      </c>
      <c r="O592" s="13"/>
      <c r="P592" s="7">
        <f t="shared" si="227"/>
        <v>0</v>
      </c>
      <c r="Q592" s="7">
        <f t="shared" si="228"/>
        <v>9.2036339511153017E-2</v>
      </c>
      <c r="R592" s="6">
        <f t="shared" si="229"/>
        <v>9.2036339511153017E-2</v>
      </c>
      <c r="S592" s="6">
        <f t="shared" si="230"/>
        <v>9.2036339511153017E-2</v>
      </c>
      <c r="T592" s="7">
        <f t="shared" si="231"/>
        <v>0</v>
      </c>
      <c r="U592" s="7">
        <f t="shared" si="232"/>
        <v>5.1327888555364733</v>
      </c>
      <c r="V592" s="7">
        <f t="shared" si="233"/>
        <v>23.19824896599857</v>
      </c>
      <c r="W592" s="6">
        <f t="shared" si="234"/>
        <v>28.331037821535041</v>
      </c>
      <c r="X592" s="6">
        <v>0.106335</v>
      </c>
      <c r="Y592" s="6">
        <v>29.215541250000001</v>
      </c>
      <c r="Z592" s="6">
        <f t="shared" si="235"/>
        <v>13.446805368737463</v>
      </c>
      <c r="AA592" s="6">
        <f t="shared" si="237"/>
        <v>13.446805368737463</v>
      </c>
      <c r="AB592" s="6">
        <f t="shared" si="236"/>
        <v>3.0275099848268598</v>
      </c>
    </row>
    <row r="593" spans="5:28">
      <c r="E593" s="12">
        <f t="shared" si="220"/>
        <v>1.1171062815477339</v>
      </c>
      <c r="F593" s="12">
        <f t="shared" si="221"/>
        <v>291163966.5</v>
      </c>
      <c r="G593" s="6">
        <v>7414866</v>
      </c>
      <c r="H593" s="6">
        <v>194109311</v>
      </c>
      <c r="I593" s="12">
        <f t="shared" si="222"/>
        <v>388218622</v>
      </c>
      <c r="J593" s="6">
        <v>40657636.992187999</v>
      </c>
      <c r="K593" s="12">
        <f t="shared" si="223"/>
        <v>325261095.93750399</v>
      </c>
      <c r="L593" s="6">
        <f t="shared" si="224"/>
        <v>2477.6090519999998</v>
      </c>
      <c r="M593" s="6">
        <f t="shared" si="225"/>
        <v>5242880</v>
      </c>
      <c r="N593" s="13">
        <f t="shared" si="226"/>
        <v>1.1935599641298409</v>
      </c>
      <c r="O593" s="13"/>
      <c r="P593" s="7">
        <f t="shared" si="227"/>
        <v>0</v>
      </c>
      <c r="Q593" s="7">
        <f t="shared" si="228"/>
        <v>8.6913972220017635E-2</v>
      </c>
      <c r="R593" s="6">
        <f t="shared" si="229"/>
        <v>8.6913972220017635E-2</v>
      </c>
      <c r="S593" s="6">
        <f t="shared" si="230"/>
        <v>8.6913972220017635E-2</v>
      </c>
      <c r="T593" s="7">
        <f t="shared" si="231"/>
        <v>0</v>
      </c>
      <c r="U593" s="7">
        <f t="shared" si="232"/>
        <v>4.8471187616849223</v>
      </c>
      <c r="V593" s="7">
        <f t="shared" si="233"/>
        <v>24.90754769782345</v>
      </c>
      <c r="W593" s="6">
        <f t="shared" si="234"/>
        <v>29.754666459508371</v>
      </c>
      <c r="X593" s="6">
        <v>0.11416999999999999</v>
      </c>
      <c r="Y593" s="6">
        <v>29.27509083337139</v>
      </c>
      <c r="Z593" s="6">
        <f t="shared" si="235"/>
        <v>23.873195918351897</v>
      </c>
      <c r="AA593" s="6">
        <f t="shared" si="237"/>
        <v>23.873195918351897</v>
      </c>
      <c r="AB593" s="6">
        <f t="shared" si="236"/>
        <v>1.6381695580951059</v>
      </c>
    </row>
    <row r="594" spans="5:28">
      <c r="E594" s="12">
        <f t="shared" si="220"/>
        <v>1.1908694571237091</v>
      </c>
      <c r="F594" s="12">
        <f t="shared" si="221"/>
        <v>344277168</v>
      </c>
      <c r="G594" s="6">
        <v>8345600</v>
      </c>
      <c r="H594" s="6">
        <v>229518112</v>
      </c>
      <c r="I594" s="12">
        <f t="shared" si="222"/>
        <v>459036224</v>
      </c>
      <c r="J594" s="6">
        <v>51248645.519530997</v>
      </c>
      <c r="K594" s="12">
        <f t="shared" si="223"/>
        <v>409989164.15624797</v>
      </c>
      <c r="L594" s="6">
        <f t="shared" si="224"/>
        <v>2921.1293439999999</v>
      </c>
      <c r="M594" s="6">
        <f t="shared" si="225"/>
        <v>5242880</v>
      </c>
      <c r="N594" s="13">
        <f t="shared" si="226"/>
        <v>1.1196301369200579</v>
      </c>
      <c r="O594" s="13"/>
      <c r="P594" s="7">
        <f t="shared" si="227"/>
        <v>0</v>
      </c>
      <c r="Q594" s="7">
        <f t="shared" si="228"/>
        <v>0.1095544080403366</v>
      </c>
      <c r="R594" s="6">
        <f t="shared" si="229"/>
        <v>0.1095544080403366</v>
      </c>
      <c r="S594" s="6">
        <f t="shared" si="230"/>
        <v>0.1095544080403366</v>
      </c>
      <c r="T594" s="7">
        <f t="shared" si="231"/>
        <v>0</v>
      </c>
      <c r="U594" s="7">
        <f t="shared" si="232"/>
        <v>6.1097567292557615</v>
      </c>
      <c r="V594" s="7">
        <f t="shared" si="233"/>
        <v>14.249682867467238</v>
      </c>
      <c r="W594" s="6">
        <f t="shared" si="234"/>
        <v>20.359439596723</v>
      </c>
      <c r="X594" s="6">
        <v>6.5317E-2</v>
      </c>
      <c r="Y594" s="6">
        <v>19.885107479999999</v>
      </c>
      <c r="Z594" s="6">
        <f t="shared" si="235"/>
        <v>67.727250241647042</v>
      </c>
      <c r="AA594" s="6">
        <f t="shared" si="237"/>
        <v>67.727250241647042</v>
      </c>
      <c r="AB594" s="6">
        <f t="shared" si="236"/>
        <v>2.3853636054020537</v>
      </c>
    </row>
    <row r="595" spans="5:28">
      <c r="E595" s="12">
        <f t="shared" si="220"/>
        <v>1.1031956217527112</v>
      </c>
      <c r="F595" s="12">
        <f t="shared" si="221"/>
        <v>424610187</v>
      </c>
      <c r="G595" s="6">
        <v>2017169</v>
      </c>
      <c r="H595" s="6">
        <v>283073458</v>
      </c>
      <c r="I595" s="12">
        <f t="shared" si="222"/>
        <v>566146916</v>
      </c>
      <c r="J595" s="6">
        <v>58553512.40625</v>
      </c>
      <c r="K595" s="12">
        <f t="shared" si="223"/>
        <v>468428099.25</v>
      </c>
      <c r="L595" s="6">
        <f t="shared" si="224"/>
        <v>3437.2248760000002</v>
      </c>
      <c r="M595" s="6">
        <f t="shared" si="225"/>
        <v>5242880</v>
      </c>
      <c r="N595" s="13">
        <f t="shared" si="226"/>
        <v>1.2086100661050385</v>
      </c>
      <c r="O595" s="13"/>
      <c r="P595" s="7">
        <f t="shared" si="227"/>
        <v>0</v>
      </c>
      <c r="Q595" s="7">
        <f t="shared" si="228"/>
        <v>0.12517004742895163</v>
      </c>
      <c r="R595" s="6">
        <f t="shared" si="229"/>
        <v>0.12517004742895163</v>
      </c>
      <c r="S595" s="6">
        <f t="shared" si="230"/>
        <v>0.12517004742895163</v>
      </c>
      <c r="T595" s="7">
        <f t="shared" si="231"/>
        <v>0</v>
      </c>
      <c r="U595" s="7">
        <f t="shared" si="232"/>
        <v>6.9806277379430073</v>
      </c>
      <c r="V595" s="7">
        <f t="shared" si="233"/>
        <v>15.795796474671185</v>
      </c>
      <c r="W595" s="6">
        <f t="shared" si="234"/>
        <v>22.776424212614192</v>
      </c>
      <c r="X595" s="6">
        <v>7.2403999999999996E-2</v>
      </c>
      <c r="Y595" s="6">
        <v>21.789344941206284</v>
      </c>
      <c r="Z595" s="6">
        <f t="shared" si="235"/>
        <v>72.877254611556879</v>
      </c>
      <c r="AA595" s="6">
        <f t="shared" si="237"/>
        <v>72.877254611556879</v>
      </c>
      <c r="AB595" s="6">
        <f t="shared" si="236"/>
        <v>4.5301007169849381</v>
      </c>
    </row>
    <row r="596" spans="5:28">
      <c r="E596" s="12">
        <f t="shared" si="220"/>
        <v>1.1604969002010963</v>
      </c>
      <c r="F596" s="12">
        <f t="shared" si="221"/>
        <v>397616356.5</v>
      </c>
      <c r="G596" s="6">
        <v>16777216</v>
      </c>
      <c r="H596" s="6">
        <v>265077571</v>
      </c>
      <c r="I596" s="12">
        <f t="shared" si="222"/>
        <v>530155142</v>
      </c>
      <c r="J596" s="6">
        <v>57679068.648437999</v>
      </c>
      <c r="K596" s="12">
        <f t="shared" si="223"/>
        <v>461432549.18750399</v>
      </c>
      <c r="L596" s="6">
        <f t="shared" si="224"/>
        <v>3516.4751719999999</v>
      </c>
      <c r="M596" s="6">
        <f t="shared" si="225"/>
        <v>5242880</v>
      </c>
      <c r="N596" s="13">
        <f t="shared" si="226"/>
        <v>1.1489331277854229</v>
      </c>
      <c r="O596" s="13"/>
      <c r="P596" s="7">
        <f t="shared" si="227"/>
        <v>0</v>
      </c>
      <c r="Q596" s="7">
        <f t="shared" si="228"/>
        <v>0.12330074596194697</v>
      </c>
      <c r="R596" s="6">
        <f t="shared" si="229"/>
        <v>0.12330074596194697</v>
      </c>
      <c r="S596" s="6">
        <f t="shared" si="230"/>
        <v>0.12330074596194697</v>
      </c>
      <c r="T596" s="7">
        <f t="shared" si="231"/>
        <v>0</v>
      </c>
      <c r="U596" s="7">
        <f t="shared" si="232"/>
        <v>6.8763783752625534</v>
      </c>
      <c r="V596" s="7">
        <f t="shared" si="233"/>
        <v>16.622193870478799</v>
      </c>
      <c r="W596" s="6">
        <f t="shared" si="234"/>
        <v>23.498572245741354</v>
      </c>
      <c r="X596" s="6">
        <v>7.6191999999999996E-2</v>
      </c>
      <c r="Y596" s="6">
        <v>23.423113955538625</v>
      </c>
      <c r="Z596" s="6">
        <f t="shared" si="235"/>
        <v>61.828992495205505</v>
      </c>
      <c r="AA596" s="6">
        <f t="shared" si="237"/>
        <v>61.828992495205505</v>
      </c>
      <c r="AB596" s="6">
        <f t="shared" si="236"/>
        <v>0.32215311058112284</v>
      </c>
    </row>
    <row r="597" spans="5:28">
      <c r="E597" s="12">
        <f t="shared" si="220"/>
        <v>1.2075036008680919</v>
      </c>
      <c r="F597" s="12">
        <f t="shared" si="221"/>
        <v>447170643</v>
      </c>
      <c r="G597" s="6">
        <v>18520486</v>
      </c>
      <c r="H597" s="6">
        <v>298113762</v>
      </c>
      <c r="I597" s="12">
        <f t="shared" si="222"/>
        <v>596227524</v>
      </c>
      <c r="J597" s="6">
        <v>67495020.203125</v>
      </c>
      <c r="K597" s="12">
        <f t="shared" si="223"/>
        <v>539960161.625</v>
      </c>
      <c r="L597" s="6">
        <f t="shared" si="224"/>
        <v>3947.774864</v>
      </c>
      <c r="M597" s="6">
        <f t="shared" si="225"/>
        <v>5242880</v>
      </c>
      <c r="N597" s="13">
        <f t="shared" si="226"/>
        <v>1.1042065070238967</v>
      </c>
      <c r="O597" s="13"/>
      <c r="P597" s="7">
        <f t="shared" si="227"/>
        <v>0</v>
      </c>
      <c r="Q597" s="7">
        <f t="shared" si="228"/>
        <v>0.144284339792081</v>
      </c>
      <c r="R597" s="6">
        <f t="shared" si="229"/>
        <v>0.144284339792081</v>
      </c>
      <c r="S597" s="6">
        <f t="shared" si="230"/>
        <v>0.144284339792081</v>
      </c>
      <c r="T597" s="7">
        <f t="shared" si="231"/>
        <v>0</v>
      </c>
      <c r="U597" s="7">
        <f t="shared" si="232"/>
        <v>8.0466156655816032</v>
      </c>
      <c r="V597" s="7">
        <f t="shared" si="233"/>
        <v>21.661734483772324</v>
      </c>
      <c r="W597" s="6">
        <f t="shared" si="234"/>
        <v>29.708350149353926</v>
      </c>
      <c r="X597" s="6">
        <v>9.9292000000000005E-2</v>
      </c>
      <c r="Y597" s="6">
        <v>28.576237600000002</v>
      </c>
      <c r="Z597" s="6">
        <f t="shared" si="235"/>
        <v>45.313156943239122</v>
      </c>
      <c r="AA597" s="6">
        <f t="shared" si="237"/>
        <v>45.313156943239122</v>
      </c>
      <c r="AB597" s="6">
        <f t="shared" si="236"/>
        <v>3.9617271006800534</v>
      </c>
    </row>
    <row r="598" spans="5:28">
      <c r="E598" s="12">
        <f t="shared" si="220"/>
        <v>1.1904504710475816</v>
      </c>
      <c r="F598" s="12">
        <f t="shared" si="221"/>
        <v>672338448</v>
      </c>
      <c r="G598" s="6">
        <v>16240000</v>
      </c>
      <c r="H598" s="6">
        <v>448225632</v>
      </c>
      <c r="I598" s="12">
        <f t="shared" si="222"/>
        <v>896451264</v>
      </c>
      <c r="J598" s="6">
        <v>100048202.765625</v>
      </c>
      <c r="K598" s="12">
        <f t="shared" si="223"/>
        <v>800385622.125</v>
      </c>
      <c r="L598" s="6">
        <f t="shared" si="224"/>
        <v>5703.507584</v>
      </c>
      <c r="M598" s="6">
        <f t="shared" si="225"/>
        <v>5242880</v>
      </c>
      <c r="N598" s="13">
        <f t="shared" si="226"/>
        <v>1.1200241973612026</v>
      </c>
      <c r="O598" s="13"/>
      <c r="P598" s="7">
        <f t="shared" si="227"/>
        <v>0</v>
      </c>
      <c r="Q598" s="7">
        <f t="shared" si="228"/>
        <v>0.21387339154769378</v>
      </c>
      <c r="R598" s="6">
        <f t="shared" si="229"/>
        <v>0.21387339154769378</v>
      </c>
      <c r="S598" s="6">
        <f t="shared" si="230"/>
        <v>0.21387339154769378</v>
      </c>
      <c r="T598" s="7">
        <f t="shared" si="231"/>
        <v>0</v>
      </c>
      <c r="U598" s="7">
        <f t="shared" si="232"/>
        <v>11.927538257850456</v>
      </c>
      <c r="V598" s="7">
        <f t="shared" si="233"/>
        <v>27.691293941357017</v>
      </c>
      <c r="W598" s="6">
        <f t="shared" si="234"/>
        <v>39.618832199207475</v>
      </c>
      <c r="X598" s="6">
        <v>0.12692999999999999</v>
      </c>
      <c r="Y598" s="6">
        <v>38.787994714321975</v>
      </c>
      <c r="Z598" s="6">
        <f t="shared" si="235"/>
        <v>68.497117740245656</v>
      </c>
      <c r="AA598" s="6">
        <f t="shared" si="237"/>
        <v>68.497117740245656</v>
      </c>
      <c r="AB598" s="6">
        <f t="shared" si="236"/>
        <v>2.1419964888742324</v>
      </c>
    </row>
    <row r="599" spans="5:28">
      <c r="E599" s="12">
        <f t="shared" si="220"/>
        <v>1.1367206389623745</v>
      </c>
      <c r="F599" s="12">
        <f t="shared" si="221"/>
        <v>959999187</v>
      </c>
      <c r="G599" s="6">
        <v>22744080</v>
      </c>
      <c r="H599" s="6">
        <v>639999458</v>
      </c>
      <c r="I599" s="12">
        <f t="shared" si="222"/>
        <v>1279998916</v>
      </c>
      <c r="J599" s="6">
        <v>136406361.15625</v>
      </c>
      <c r="K599" s="12">
        <f t="shared" si="223"/>
        <v>1091250889.25</v>
      </c>
      <c r="L599" s="6">
        <f t="shared" si="224"/>
        <v>8134.8750959999998</v>
      </c>
      <c r="M599" s="6">
        <f t="shared" si="225"/>
        <v>5242880</v>
      </c>
      <c r="N599" s="13">
        <f t="shared" si="226"/>
        <v>1.1729648320192652</v>
      </c>
      <c r="O599" s="13"/>
      <c r="P599" s="7">
        <f t="shared" si="227"/>
        <v>0</v>
      </c>
      <c r="Q599" s="7">
        <f t="shared" si="228"/>
        <v>0.29159635338487466</v>
      </c>
      <c r="R599" s="6">
        <f t="shared" si="229"/>
        <v>0.29159635338487466</v>
      </c>
      <c r="S599" s="6">
        <f t="shared" si="230"/>
        <v>0.29159635338487466</v>
      </c>
      <c r="T599" s="7">
        <f t="shared" si="231"/>
        <v>0</v>
      </c>
      <c r="U599" s="7">
        <f t="shared" si="232"/>
        <v>16.262082139713829</v>
      </c>
      <c r="V599" s="7">
        <f t="shared" si="233"/>
        <v>39.424697093078478</v>
      </c>
      <c r="W599" s="6">
        <f t="shared" si="234"/>
        <v>55.686779232792304</v>
      </c>
      <c r="X599" s="6">
        <v>0.18071300000000001</v>
      </c>
      <c r="Y599" s="6">
        <v>53.3464776</v>
      </c>
      <c r="Z599" s="6">
        <f t="shared" si="235"/>
        <v>61.35881391204542</v>
      </c>
      <c r="AA599" s="6">
        <f t="shared" si="237"/>
        <v>61.35881391204542</v>
      </c>
      <c r="AB599" s="6">
        <f t="shared" si="236"/>
        <v>4.3869843672533388</v>
      </c>
    </row>
    <row r="600" spans="5:28">
      <c r="E600" s="12">
        <f t="shared" si="220"/>
        <v>1.190612904754367</v>
      </c>
      <c r="F600" s="12">
        <f t="shared" si="221"/>
        <v>1161708528</v>
      </c>
      <c r="G600" s="6">
        <v>27993600</v>
      </c>
      <c r="H600" s="6">
        <v>774472352</v>
      </c>
      <c r="I600" s="12">
        <f t="shared" si="222"/>
        <v>1548944704</v>
      </c>
      <c r="J600" s="6">
        <v>172893145.625</v>
      </c>
      <c r="K600" s="12">
        <f t="shared" si="223"/>
        <v>1383145165</v>
      </c>
      <c r="L600" s="6">
        <f t="shared" si="224"/>
        <v>9853.5402240000003</v>
      </c>
      <c r="M600" s="6">
        <f t="shared" si="225"/>
        <v>5242880</v>
      </c>
      <c r="N600" s="13">
        <f t="shared" si="226"/>
        <v>1.1198713939762064</v>
      </c>
      <c r="O600" s="13"/>
      <c r="P600" s="7">
        <f t="shared" si="227"/>
        <v>0</v>
      </c>
      <c r="Q600" s="7">
        <f t="shared" si="228"/>
        <v>0.36959427963730362</v>
      </c>
      <c r="R600" s="6">
        <f t="shared" si="229"/>
        <v>0.36959427963730362</v>
      </c>
      <c r="S600" s="6">
        <f t="shared" si="230"/>
        <v>0.36959427963730362</v>
      </c>
      <c r="T600" s="7">
        <f t="shared" si="231"/>
        <v>0</v>
      </c>
      <c r="U600" s="7">
        <f t="shared" si="232"/>
        <v>20.61196055458613</v>
      </c>
      <c r="V600" s="7">
        <f t="shared" si="233"/>
        <v>48.119540865494642</v>
      </c>
      <c r="W600" s="6">
        <f t="shared" si="234"/>
        <v>68.731501420080775</v>
      </c>
      <c r="X600" s="6">
        <v>0.22056799999999999</v>
      </c>
      <c r="Y600" s="6">
        <v>66.723658066593146</v>
      </c>
      <c r="Z600" s="6">
        <f t="shared" si="235"/>
        <v>67.56477804455028</v>
      </c>
      <c r="AA600" s="6">
        <f t="shared" si="237"/>
        <v>67.56477804455028</v>
      </c>
      <c r="AB600" s="6">
        <f t="shared" si="236"/>
        <v>3.0091925587828436</v>
      </c>
    </row>
    <row r="601" spans="5:28">
      <c r="E601" s="12">
        <f t="shared" si="220"/>
        <v>1.160361185690763</v>
      </c>
      <c r="F601" s="12">
        <f t="shared" si="221"/>
        <v>1404546423</v>
      </c>
      <c r="G601" s="6">
        <v>39459925</v>
      </c>
      <c r="H601" s="6">
        <v>936364282</v>
      </c>
      <c r="I601" s="12">
        <f t="shared" si="222"/>
        <v>1872728564</v>
      </c>
      <c r="J601" s="6">
        <v>203722644.09375</v>
      </c>
      <c r="K601" s="12">
        <f t="shared" si="223"/>
        <v>1629781152.75</v>
      </c>
      <c r="L601" s="6">
        <f t="shared" si="224"/>
        <v>12025.569884</v>
      </c>
      <c r="M601" s="6">
        <f t="shared" si="225"/>
        <v>5242880</v>
      </c>
      <c r="N601" s="13">
        <f t="shared" si="226"/>
        <v>1.1490675056832411</v>
      </c>
      <c r="O601" s="13"/>
      <c r="P601" s="7">
        <f t="shared" si="227"/>
        <v>0</v>
      </c>
      <c r="Q601" s="7">
        <f t="shared" si="228"/>
        <v>0.43549860590163764</v>
      </c>
      <c r="R601" s="6">
        <f t="shared" si="229"/>
        <v>0.43549860590163764</v>
      </c>
      <c r="S601" s="6">
        <f t="shared" si="230"/>
        <v>0.43549860590163764</v>
      </c>
      <c r="T601" s="7">
        <f t="shared" si="231"/>
        <v>0</v>
      </c>
      <c r="U601" s="7">
        <f t="shared" si="232"/>
        <v>24.287389120932158</v>
      </c>
      <c r="V601" s="7">
        <f t="shared" si="233"/>
        <v>89.839737799831752</v>
      </c>
      <c r="W601" s="6">
        <f t="shared" si="234"/>
        <v>114.12712692076391</v>
      </c>
      <c r="X601" s="6">
        <v>0.41180299999999997</v>
      </c>
      <c r="Y601" s="6">
        <v>112.80032902719785</v>
      </c>
      <c r="Z601" s="6">
        <f t="shared" si="235"/>
        <v>5.7541120151231686</v>
      </c>
      <c r="AA601" s="6">
        <f t="shared" si="237"/>
        <v>5.7541120151231686</v>
      </c>
      <c r="AB601" s="6">
        <f t="shared" si="236"/>
        <v>1.1762358363743386</v>
      </c>
    </row>
    <row r="602" spans="5:28">
      <c r="E602" s="12">
        <f t="shared" si="220"/>
        <v>1.3412160381941087</v>
      </c>
      <c r="F602" s="12">
        <f t="shared" si="221"/>
        <v>1529854785</v>
      </c>
      <c r="G602" s="6">
        <v>118142155</v>
      </c>
      <c r="H602" s="6">
        <v>1019903190</v>
      </c>
      <c r="I602" s="12">
        <f t="shared" si="222"/>
        <v>2039806380</v>
      </c>
      <c r="J602" s="6">
        <v>256483221.71875</v>
      </c>
      <c r="K602" s="12">
        <f t="shared" si="223"/>
        <v>2051865773.75</v>
      </c>
      <c r="L602" s="6">
        <f t="shared" si="224"/>
        <v>14601.68138</v>
      </c>
      <c r="M602" s="6">
        <f t="shared" si="225"/>
        <v>5242880</v>
      </c>
      <c r="N602" s="13">
        <f t="shared" si="226"/>
        <v>0.99412271801387853</v>
      </c>
      <c r="O602" s="13"/>
      <c r="P602" s="7">
        <f t="shared" si="227"/>
        <v>0</v>
      </c>
      <c r="Q602" s="7">
        <f t="shared" si="228"/>
        <v>0.54828507647031388</v>
      </c>
      <c r="R602" s="6">
        <f t="shared" si="229"/>
        <v>0.54828507647031388</v>
      </c>
      <c r="S602" s="6">
        <f t="shared" si="230"/>
        <v>0.54828507647031388</v>
      </c>
      <c r="T602" s="7">
        <f t="shared" si="231"/>
        <v>0</v>
      </c>
      <c r="U602" s="7">
        <f t="shared" si="232"/>
        <v>30.577395245306988</v>
      </c>
      <c r="V602" s="7">
        <f t="shared" si="233"/>
        <v>87.275680621128785</v>
      </c>
      <c r="W602" s="6">
        <f t="shared" si="234"/>
        <v>117.85307586643577</v>
      </c>
      <c r="X602" s="6">
        <v>0.40005000000000002</v>
      </c>
      <c r="Y602" s="6">
        <v>117.72380454556365</v>
      </c>
      <c r="Z602" s="6">
        <f t="shared" si="235"/>
        <v>37.054137350409668</v>
      </c>
      <c r="AA602" s="6">
        <f t="shared" si="237"/>
        <v>37.054137350409668</v>
      </c>
      <c r="AB602" s="6">
        <f t="shared" si="236"/>
        <v>0.1098089900943424</v>
      </c>
    </row>
  </sheetData>
  <sortState ref="E326:AB602">
    <sortCondition ref="L326:L602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602"/>
  <sheetViews>
    <sheetView zoomScale="75" zoomScaleNormal="75" zoomScalePageLayoutView="75" workbookViewId="0">
      <selection activeCell="B46" sqref="B46"/>
    </sheetView>
  </sheetViews>
  <sheetFormatPr baseColWidth="10" defaultRowHeight="15" x14ac:dyDescent="0"/>
  <cols>
    <col min="1" max="1" width="18.33203125" customWidth="1"/>
    <col min="2" max="2" width="15" customWidth="1"/>
    <col min="4" max="5" width="12.1640625" bestFit="1" customWidth="1"/>
    <col min="7" max="7" width="11.83203125" customWidth="1"/>
    <col min="8" max="9" width="13" customWidth="1"/>
    <col min="10" max="10" width="12.6640625" customWidth="1"/>
    <col min="11" max="11" width="12" customWidth="1"/>
    <col min="12" max="12" width="12.6640625" customWidth="1"/>
    <col min="13" max="15" width="12" customWidth="1"/>
    <col min="16" max="16" width="13.33203125" customWidth="1"/>
    <col min="18" max="19" width="13.33203125" customWidth="1"/>
    <col min="23" max="23" width="11.1640625" bestFit="1" customWidth="1"/>
    <col min="26" max="26" width="12.5" customWidth="1"/>
    <col min="30" max="30" width="11.1640625" bestFit="1" customWidth="1"/>
    <col min="37" max="37" width="16" bestFit="1" customWidth="1"/>
    <col min="38" max="38" width="12.5" customWidth="1"/>
    <col min="39" max="39" width="13.6640625" customWidth="1"/>
    <col min="44" max="44" width="13.1640625" customWidth="1"/>
    <col min="47" max="47" width="13.1640625" customWidth="1"/>
    <col min="53" max="53" width="12.1640625" bestFit="1" customWidth="1"/>
    <col min="54" max="54" width="12.83203125" customWidth="1"/>
  </cols>
  <sheetData>
    <row r="1" spans="1:47">
      <c r="A1" t="s">
        <v>1</v>
      </c>
      <c r="B1" t="s">
        <v>0</v>
      </c>
      <c r="C1" t="s">
        <v>2</v>
      </c>
      <c r="D1" t="s">
        <v>3</v>
      </c>
      <c r="E1" t="s">
        <v>55</v>
      </c>
      <c r="H1" s="4" t="s">
        <v>31</v>
      </c>
      <c r="I1" s="4"/>
    </row>
    <row r="2" spans="1:47">
      <c r="A2" t="s">
        <v>4</v>
      </c>
      <c r="B2" t="s">
        <v>5</v>
      </c>
      <c r="C2" s="1"/>
      <c r="D2" s="1"/>
      <c r="H2" t="s">
        <v>32</v>
      </c>
      <c r="I2" t="s">
        <v>72</v>
      </c>
      <c r="J2" t="s">
        <v>33</v>
      </c>
      <c r="K2" t="s">
        <v>74</v>
      </c>
      <c r="L2" t="s">
        <v>63</v>
      </c>
      <c r="M2" t="s">
        <v>61</v>
      </c>
      <c r="N2" t="s">
        <v>62</v>
      </c>
      <c r="O2" t="s">
        <v>69</v>
      </c>
      <c r="P2" t="s">
        <v>59</v>
      </c>
      <c r="Q2" t="s">
        <v>66</v>
      </c>
      <c r="R2" t="s">
        <v>70</v>
      </c>
      <c r="S2" t="s">
        <v>67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25</v>
      </c>
      <c r="AE2" t="s">
        <v>44</v>
      </c>
      <c r="AF2" t="s">
        <v>77</v>
      </c>
      <c r="AG2" t="s">
        <v>45</v>
      </c>
      <c r="AK2" s="10"/>
      <c r="AM2" s="10"/>
    </row>
    <row r="3" spans="1:47">
      <c r="A3" t="s">
        <v>4</v>
      </c>
      <c r="B3" t="s">
        <v>6</v>
      </c>
      <c r="D3" s="1"/>
      <c r="H3">
        <v>2000</v>
      </c>
      <c r="I3">
        <v>256</v>
      </c>
      <c r="J3">
        <f>2*H3^3</f>
        <v>16000000000</v>
      </c>
      <c r="K3">
        <v>5848391.7851560004</v>
      </c>
      <c r="L3" s="1">
        <f>K3*8</f>
        <v>46787134.281248003</v>
      </c>
      <c r="M3" s="10">
        <f>(3*H3^2)*8/1000000</f>
        <v>96</v>
      </c>
      <c r="N3">
        <f t="shared" ref="N3:N18" si="0">40*2^20/8</f>
        <v>5242880</v>
      </c>
      <c r="O3">
        <f>SQRT(N3/3)</f>
        <v>1321.9783155054649</v>
      </c>
      <c r="P3" s="10">
        <f>J3/L3</f>
        <v>341.97435354386948</v>
      </c>
      <c r="Q3" s="10">
        <f t="shared" ref="Q3:Q18" si="1">SQRT(N3/3)</f>
        <v>1321.9783155054649</v>
      </c>
      <c r="R3">
        <f t="shared" ref="R3:R18" si="2">H3/(1+H3/O3)</f>
        <v>795.89822084935292</v>
      </c>
      <c r="S3" s="10">
        <f t="shared" ref="S3:S18" si="3">0.5*SQRT(N3/3)</f>
        <v>660.98915775273247</v>
      </c>
      <c r="T3" s="1">
        <f t="shared" ref="T3:T18" si="4">$B$27*J3</f>
        <v>5.8684026030159209E-2</v>
      </c>
      <c r="U3" s="1">
        <f>$C$27*L3</f>
        <v>1.0588568707293159E-2</v>
      </c>
      <c r="V3">
        <f>T3+U3</f>
        <v>6.927259473745237E-2</v>
      </c>
      <c r="W3">
        <f t="shared" ref="W3:W18" si="5">MAX(T3,U3)</f>
        <v>5.8684026030159209E-2</v>
      </c>
      <c r="X3" s="1">
        <f t="shared" ref="X3:X18" si="6">$D$27*J3</f>
        <v>2.0234409406559521</v>
      </c>
      <c r="Y3" s="1">
        <f>$E$27*L3</f>
        <v>0</v>
      </c>
      <c r="Z3" s="1">
        <f>AB3*$F$27</f>
        <v>19.589076017977298</v>
      </c>
      <c r="AA3">
        <f>SUM(X3:Z3)</f>
        <v>21.61251695863325</v>
      </c>
      <c r="AB3">
        <v>7.492E-2</v>
      </c>
      <c r="AC3">
        <v>21.16005223532056</v>
      </c>
      <c r="AD3">
        <f>J3/(AB3*1000000000)</f>
        <v>213.56113187399893</v>
      </c>
      <c r="AE3">
        <f t="shared" ref="AE3:AE18" si="7">ABS(W3-AB3)/ABS(AB3)*100</f>
        <v>21.671081112974896</v>
      </c>
      <c r="AF3">
        <f>ABS(V3-AB3)/ABS(AB3)*100</f>
        <v>7.537914125130313</v>
      </c>
      <c r="AG3">
        <f t="shared" ref="AG3:AG18" si="8">ABS(AA3-AC3)/ABS(AC3)*100</f>
        <v>2.138296816476815</v>
      </c>
      <c r="AH3">
        <f>AVERAGE(AF3:AF18)</f>
        <v>1.7379178219137341</v>
      </c>
      <c r="AI3">
        <f>AVERAGE(AG3:AG18)</f>
        <v>0.4242662325488849</v>
      </c>
      <c r="AK3" s="10"/>
      <c r="AM3" s="10"/>
      <c r="AU3" s="1"/>
    </row>
    <row r="4" spans="1:47">
      <c r="A4" t="s">
        <v>7</v>
      </c>
      <c r="B4" t="s">
        <v>5</v>
      </c>
      <c r="C4" s="1"/>
      <c r="D4" s="1"/>
      <c r="H4">
        <v>2500</v>
      </c>
      <c r="I4">
        <v>128</v>
      </c>
      <c r="J4">
        <f t="shared" ref="J4:J18" si="9">2*H4^3</f>
        <v>31250000000</v>
      </c>
      <c r="K4">
        <v>12153690.796875</v>
      </c>
      <c r="L4" s="1">
        <f t="shared" ref="L4:L18" si="10">K4*8</f>
        <v>97229526.375</v>
      </c>
      <c r="M4" s="10">
        <f t="shared" ref="M4:M18" si="11">(3*H4^2)*8/1000000</f>
        <v>150</v>
      </c>
      <c r="N4">
        <f t="shared" si="0"/>
        <v>5242880</v>
      </c>
      <c r="O4">
        <f t="shared" ref="O4:O18" si="12">SQRT(N4/3)</f>
        <v>1321.9783155054649</v>
      </c>
      <c r="P4" s="10">
        <f t="shared" ref="P4:P18" si="13">J4/L4</f>
        <v>321.40442481919888</v>
      </c>
      <c r="Q4" s="10">
        <f t="shared" si="1"/>
        <v>1321.9783155054649</v>
      </c>
      <c r="R4">
        <f t="shared" si="2"/>
        <v>864.72122967201506</v>
      </c>
      <c r="S4" s="10">
        <f t="shared" si="3"/>
        <v>660.98915775273247</v>
      </c>
      <c r="T4" s="1">
        <f t="shared" si="4"/>
        <v>0.11461723834015471</v>
      </c>
      <c r="U4" s="1">
        <f t="shared" ref="U4:U18" si="14">$C$27*L4</f>
        <v>2.200437227487741E-2</v>
      </c>
      <c r="V4">
        <f t="shared" ref="V4:V18" si="15">T4+U4</f>
        <v>0.13662161061503211</v>
      </c>
      <c r="W4">
        <f t="shared" si="5"/>
        <v>0.11461723834015471</v>
      </c>
      <c r="X4" s="1">
        <f t="shared" si="6"/>
        <v>3.9520330872186564</v>
      </c>
      <c r="Y4" s="1">
        <f t="shared" ref="Y4:Y18" si="16">$E$27*L4</f>
        <v>0</v>
      </c>
      <c r="Z4" s="1">
        <f t="shared" ref="Z4:Z18" si="17">AB4*$F$27</f>
        <v>36.501780144336664</v>
      </c>
      <c r="AA4">
        <f t="shared" ref="AA4:AA18" si="18">SUM(X4:Z4)</f>
        <v>40.453813231555323</v>
      </c>
      <c r="AB4">
        <v>0.13960400000000001</v>
      </c>
      <c r="AC4">
        <v>40.00876135</v>
      </c>
      <c r="AD4">
        <f t="shared" ref="AD4:AD18" si="19">J4/(AB4*1000000000)</f>
        <v>223.84745422767256</v>
      </c>
      <c r="AE4">
        <f t="shared" si="7"/>
        <v>17.898313558239948</v>
      </c>
      <c r="AF4">
        <f t="shared" ref="AF4:AF18" si="20">ABS(V4-AB4)/ABS(AB4)*100</f>
        <v>2.1363208682902299</v>
      </c>
      <c r="AG4">
        <f t="shared" si="8"/>
        <v>1.1123860537994945</v>
      </c>
      <c r="AH4" s="2">
        <v>21.659657410000001</v>
      </c>
      <c r="AI4" s="2">
        <v>8.0874138200000001</v>
      </c>
      <c r="AK4" s="10"/>
      <c r="AM4" s="10"/>
      <c r="AU4" s="1"/>
    </row>
    <row r="5" spans="1:47">
      <c r="A5" t="s">
        <v>7</v>
      </c>
      <c r="B5" t="s">
        <v>6</v>
      </c>
      <c r="D5" s="1"/>
      <c r="H5">
        <v>3000</v>
      </c>
      <c r="I5">
        <v>64</v>
      </c>
      <c r="J5">
        <f t="shared" si="9"/>
        <v>54000000000</v>
      </c>
      <c r="K5">
        <v>21540762.21875</v>
      </c>
      <c r="L5" s="1">
        <f t="shared" si="10"/>
        <v>172326097.75</v>
      </c>
      <c r="M5" s="10">
        <f t="shared" si="11"/>
        <v>216</v>
      </c>
      <c r="N5">
        <f t="shared" si="0"/>
        <v>5242880</v>
      </c>
      <c r="O5">
        <f t="shared" si="12"/>
        <v>1321.9783155054649</v>
      </c>
      <c r="P5" s="10">
        <f t="shared" si="13"/>
        <v>313.35938493970798</v>
      </c>
      <c r="Q5" s="10">
        <f t="shared" si="1"/>
        <v>1321.9783155054649</v>
      </c>
      <c r="R5">
        <f t="shared" si="2"/>
        <v>917.62027872473709</v>
      </c>
      <c r="S5" s="10">
        <f t="shared" si="3"/>
        <v>660.98915775273247</v>
      </c>
      <c r="T5" s="1">
        <f t="shared" si="4"/>
        <v>0.19805858785178732</v>
      </c>
      <c r="U5" s="1">
        <f t="shared" si="14"/>
        <v>3.8999753973325002E-2</v>
      </c>
      <c r="V5">
        <f t="shared" si="15"/>
        <v>0.23705834182511232</v>
      </c>
      <c r="W5">
        <f t="shared" si="5"/>
        <v>0.19805858785178732</v>
      </c>
      <c r="X5" s="1">
        <f t="shared" si="6"/>
        <v>6.8291131747138376</v>
      </c>
      <c r="Y5" s="1">
        <f t="shared" si="16"/>
        <v>0</v>
      </c>
      <c r="Z5" s="1">
        <f t="shared" si="17"/>
        <v>63.333480370775931</v>
      </c>
      <c r="AA5">
        <f t="shared" si="18"/>
        <v>70.16259354548977</v>
      </c>
      <c r="AB5">
        <v>0.24222399999999999</v>
      </c>
      <c r="AC5">
        <v>69.628220430806493</v>
      </c>
      <c r="AD5">
        <f t="shared" si="19"/>
        <v>222.93414360261576</v>
      </c>
      <c r="AE5">
        <f t="shared" si="7"/>
        <v>18.233293211330288</v>
      </c>
      <c r="AF5">
        <f t="shared" si="20"/>
        <v>2.1325955210415475</v>
      </c>
      <c r="AG5">
        <f t="shared" si="8"/>
        <v>0.76746628217263346</v>
      </c>
      <c r="AH5" s="2">
        <v>0.76223661499999995</v>
      </c>
      <c r="AI5" s="2">
        <v>1.8075622920000001</v>
      </c>
      <c r="AK5" s="10"/>
      <c r="AM5" s="10"/>
      <c r="AU5" s="1"/>
    </row>
    <row r="6" spans="1:47">
      <c r="A6" t="s">
        <v>8</v>
      </c>
      <c r="B6" t="s">
        <v>5</v>
      </c>
      <c r="D6" s="1"/>
      <c r="H6">
        <v>3500</v>
      </c>
      <c r="I6">
        <v>32</v>
      </c>
      <c r="J6">
        <f t="shared" si="9"/>
        <v>85750000000</v>
      </c>
      <c r="K6">
        <v>32949447.6875</v>
      </c>
      <c r="L6" s="1">
        <f t="shared" si="10"/>
        <v>263595581.5</v>
      </c>
      <c r="M6" s="10">
        <f t="shared" si="11"/>
        <v>294</v>
      </c>
      <c r="N6">
        <f t="shared" si="0"/>
        <v>5242880</v>
      </c>
      <c r="O6">
        <f t="shared" si="12"/>
        <v>1321.9783155054649</v>
      </c>
      <c r="P6" s="10">
        <f t="shared" si="13"/>
        <v>325.30894301048824</v>
      </c>
      <c r="Q6" s="10">
        <f t="shared" si="1"/>
        <v>1321.9783155054649</v>
      </c>
      <c r="R6">
        <f t="shared" si="2"/>
        <v>959.54892401545544</v>
      </c>
      <c r="S6" s="10">
        <f t="shared" si="3"/>
        <v>660.98915775273247</v>
      </c>
      <c r="T6" s="1">
        <f t="shared" si="4"/>
        <v>0.31450970200538453</v>
      </c>
      <c r="U6" s="1">
        <f t="shared" si="14"/>
        <v>5.9655287046941438E-2</v>
      </c>
      <c r="V6">
        <f t="shared" si="15"/>
        <v>0.37416498905232598</v>
      </c>
      <c r="W6">
        <f t="shared" si="5"/>
        <v>0.31450970200538453</v>
      </c>
      <c r="X6" s="1">
        <f t="shared" si="6"/>
        <v>10.844378791327992</v>
      </c>
      <c r="Y6" s="1">
        <f t="shared" si="16"/>
        <v>0</v>
      </c>
      <c r="Z6" s="1">
        <f t="shared" si="17"/>
        <v>99.00536559678558</v>
      </c>
      <c r="AA6">
        <f t="shared" si="18"/>
        <v>109.84974438811358</v>
      </c>
      <c r="AB6">
        <v>0.37865399999999999</v>
      </c>
      <c r="AC6">
        <v>109.23410592</v>
      </c>
      <c r="AD6">
        <f t="shared" si="19"/>
        <v>226.46004003655051</v>
      </c>
      <c r="AE6">
        <f t="shared" si="7"/>
        <v>16.940081973151074</v>
      </c>
      <c r="AF6">
        <f t="shared" si="20"/>
        <v>1.185517899632385</v>
      </c>
      <c r="AG6">
        <f t="shared" si="8"/>
        <v>0.56359546583779396</v>
      </c>
      <c r="AH6">
        <v>2.7536640580702336</v>
      </c>
      <c r="AI6">
        <v>0.88977979722400025</v>
      </c>
      <c r="AK6" s="10"/>
      <c r="AM6" s="10"/>
      <c r="AU6" s="1"/>
    </row>
    <row r="7" spans="1:47">
      <c r="A7" t="s">
        <v>8</v>
      </c>
      <c r="B7" t="s">
        <v>6</v>
      </c>
      <c r="D7" s="1"/>
      <c r="H7">
        <v>4000</v>
      </c>
      <c r="I7">
        <v>32</v>
      </c>
      <c r="J7">
        <f t="shared" si="9"/>
        <v>128000000000</v>
      </c>
      <c r="K7">
        <v>51817186.71875</v>
      </c>
      <c r="L7" s="1">
        <f t="shared" si="10"/>
        <v>414537493.75</v>
      </c>
      <c r="M7" s="10">
        <f t="shared" si="11"/>
        <v>384</v>
      </c>
      <c r="N7">
        <f t="shared" si="0"/>
        <v>5242880</v>
      </c>
      <c r="O7">
        <f t="shared" si="12"/>
        <v>1321.9783155054649</v>
      </c>
      <c r="P7" s="10">
        <f t="shared" si="13"/>
        <v>308.77785949368058</v>
      </c>
      <c r="Q7" s="10">
        <f t="shared" si="1"/>
        <v>1321.9783155054649</v>
      </c>
      <c r="R7">
        <f t="shared" si="2"/>
        <v>993.59917469329832</v>
      </c>
      <c r="S7" s="10">
        <f t="shared" si="3"/>
        <v>660.98915775273247</v>
      </c>
      <c r="T7" s="1">
        <f t="shared" si="4"/>
        <v>0.46947220824127367</v>
      </c>
      <c r="U7" s="1">
        <f t="shared" si="14"/>
        <v>9.3815507227597225E-2</v>
      </c>
      <c r="V7">
        <f t="shared" si="15"/>
        <v>0.56328771546887091</v>
      </c>
      <c r="W7">
        <f t="shared" si="5"/>
        <v>0.46947220824127367</v>
      </c>
      <c r="X7" s="1">
        <f t="shared" si="6"/>
        <v>16.187527525247617</v>
      </c>
      <c r="Y7" s="1">
        <f t="shared" si="16"/>
        <v>0</v>
      </c>
      <c r="Z7" s="1">
        <f t="shared" si="17"/>
        <v>146.114321874295</v>
      </c>
      <c r="AA7">
        <f t="shared" si="18"/>
        <v>162.30184939954262</v>
      </c>
      <c r="AB7">
        <v>0.55882600000000004</v>
      </c>
      <c r="AC7">
        <v>162.46468885000002</v>
      </c>
      <c r="AD7">
        <f t="shared" si="19"/>
        <v>229.05161892968474</v>
      </c>
      <c r="AE7">
        <f t="shared" si="7"/>
        <v>15.989555203001714</v>
      </c>
      <c r="AF7">
        <f t="shared" si="20"/>
        <v>0.79840871199100671</v>
      </c>
      <c r="AG7">
        <f>ABS(AA7-AC7)/ABS(AC7)*100</f>
        <v>0.10023067265265474</v>
      </c>
      <c r="AH7">
        <v>0.1068473810488947</v>
      </c>
      <c r="AI7">
        <v>23.893856299588368</v>
      </c>
      <c r="AK7" s="10"/>
      <c r="AM7" s="10"/>
      <c r="AU7" s="1"/>
    </row>
    <row r="8" spans="1:47">
      <c r="H8">
        <v>4500</v>
      </c>
      <c r="I8">
        <v>16</v>
      </c>
      <c r="J8">
        <f t="shared" si="9"/>
        <v>182250000000</v>
      </c>
      <c r="K8">
        <v>69177495</v>
      </c>
      <c r="L8" s="1">
        <f t="shared" si="10"/>
        <v>553419960</v>
      </c>
      <c r="M8" s="10">
        <f t="shared" si="11"/>
        <v>486</v>
      </c>
      <c r="N8">
        <f t="shared" si="0"/>
        <v>5242880</v>
      </c>
      <c r="O8">
        <f t="shared" si="12"/>
        <v>1321.9783155054649</v>
      </c>
      <c r="P8" s="10">
        <f t="shared" si="13"/>
        <v>329.31591408448656</v>
      </c>
      <c r="Q8" s="10">
        <f t="shared" si="1"/>
        <v>1321.9783155054649</v>
      </c>
      <c r="R8">
        <f t="shared" si="2"/>
        <v>1021.8008548625293</v>
      </c>
      <c r="S8" s="10">
        <f t="shared" si="3"/>
        <v>660.98915775273247</v>
      </c>
      <c r="T8" s="1">
        <f t="shared" si="4"/>
        <v>0.66844773399978219</v>
      </c>
      <c r="U8" s="1">
        <f t="shared" si="14"/>
        <v>0.12524650976104032</v>
      </c>
      <c r="V8">
        <f t="shared" si="15"/>
        <v>0.79369424376082254</v>
      </c>
      <c r="W8">
        <f t="shared" si="5"/>
        <v>0.66844773399978219</v>
      </c>
      <c r="X8" s="1">
        <f t="shared" si="6"/>
        <v>23.048256964659203</v>
      </c>
      <c r="Y8" s="1">
        <f t="shared" si="16"/>
        <v>0</v>
      </c>
      <c r="Z8" s="1">
        <f t="shared" si="17"/>
        <v>206.89798017716763</v>
      </c>
      <c r="AA8">
        <f t="shared" si="18"/>
        <v>229.94623714182683</v>
      </c>
      <c r="AB8">
        <v>0.79129799999999995</v>
      </c>
      <c r="AC8">
        <v>229.00955418000001</v>
      </c>
      <c r="AD8">
        <f t="shared" si="19"/>
        <v>230.31778167011669</v>
      </c>
      <c r="AE8">
        <f t="shared" si="7"/>
        <v>15.525158157889665</v>
      </c>
      <c r="AF8">
        <f t="shared" si="20"/>
        <v>0.30282444298135364</v>
      </c>
      <c r="AG8">
        <f t="shared" si="8"/>
        <v>0.40901479642661187</v>
      </c>
      <c r="AH8">
        <v>6.3523320852060445</v>
      </c>
      <c r="AI8">
        <v>32.687128339885483</v>
      </c>
      <c r="AK8" s="10"/>
      <c r="AM8" s="10"/>
      <c r="AU8" s="1"/>
    </row>
    <row r="9" spans="1:47">
      <c r="A9" s="4" t="s">
        <v>1</v>
      </c>
      <c r="B9" s="4" t="s">
        <v>0</v>
      </c>
      <c r="C9" s="4" t="s">
        <v>2</v>
      </c>
      <c r="D9" s="4" t="s">
        <v>3</v>
      </c>
      <c r="E9" t="s">
        <v>56</v>
      </c>
      <c r="H9">
        <v>5000</v>
      </c>
      <c r="I9">
        <v>16</v>
      </c>
      <c r="J9">
        <f t="shared" si="9"/>
        <v>250000000000</v>
      </c>
      <c r="K9">
        <v>96080003.625</v>
      </c>
      <c r="L9" s="1">
        <f t="shared" si="10"/>
        <v>768640029</v>
      </c>
      <c r="M9" s="10">
        <f t="shared" si="11"/>
        <v>600</v>
      </c>
      <c r="N9">
        <f t="shared" si="0"/>
        <v>5242880</v>
      </c>
      <c r="O9">
        <f t="shared" si="12"/>
        <v>1321.9783155054649</v>
      </c>
      <c r="P9" s="10">
        <f t="shared" si="13"/>
        <v>325.24977956879212</v>
      </c>
      <c r="Q9" s="10">
        <f t="shared" si="1"/>
        <v>1321.9783155054649</v>
      </c>
      <c r="R9">
        <f t="shared" si="2"/>
        <v>1045.5416402355756</v>
      </c>
      <c r="S9" s="10">
        <f t="shared" si="3"/>
        <v>660.98915775273247</v>
      </c>
      <c r="T9" s="1">
        <f t="shared" si="4"/>
        <v>0.91693790672123765</v>
      </c>
      <c r="U9" s="1">
        <f t="shared" si="14"/>
        <v>0.17395375637495045</v>
      </c>
      <c r="V9">
        <f t="shared" si="15"/>
        <v>1.090891663096188</v>
      </c>
      <c r="W9">
        <f t="shared" si="5"/>
        <v>0.91693790672123765</v>
      </c>
      <c r="X9" s="1">
        <f t="shared" si="6"/>
        <v>31.616264697749251</v>
      </c>
      <c r="Y9" s="1">
        <f t="shared" si="16"/>
        <v>0</v>
      </c>
      <c r="Z9" s="1">
        <f t="shared" si="17"/>
        <v>284.21286286921026</v>
      </c>
      <c r="AA9">
        <f t="shared" si="18"/>
        <v>315.82912756695953</v>
      </c>
      <c r="AB9">
        <v>1.0869949999999999</v>
      </c>
      <c r="AC9">
        <v>315.77204749999999</v>
      </c>
      <c r="AD9">
        <f t="shared" si="19"/>
        <v>229.9918582882166</v>
      </c>
      <c r="AE9">
        <f t="shared" si="7"/>
        <v>15.644698759310053</v>
      </c>
      <c r="AF9">
        <f t="shared" si="20"/>
        <v>0.35848031464616487</v>
      </c>
      <c r="AG9">
        <f t="shared" si="8"/>
        <v>1.8076352043016986E-2</v>
      </c>
      <c r="AK9" s="10"/>
      <c r="AM9" s="10"/>
      <c r="AU9" s="1"/>
    </row>
    <row r="10" spans="1:47">
      <c r="A10" s="4" t="s">
        <v>4</v>
      </c>
      <c r="B10" s="4" t="s">
        <v>5</v>
      </c>
      <c r="C10" s="5">
        <v>22347</v>
      </c>
      <c r="D10" s="5">
        <v>23009</v>
      </c>
      <c r="H10">
        <v>5500</v>
      </c>
      <c r="I10">
        <v>8</v>
      </c>
      <c r="J10">
        <f t="shared" si="9"/>
        <v>332750000000</v>
      </c>
      <c r="K10">
        <v>124086783.125</v>
      </c>
      <c r="L10" s="1">
        <f t="shared" si="10"/>
        <v>992694265</v>
      </c>
      <c r="M10" s="10">
        <f t="shared" si="11"/>
        <v>726</v>
      </c>
      <c r="N10">
        <f t="shared" si="0"/>
        <v>5242880</v>
      </c>
      <c r="O10">
        <f t="shared" si="12"/>
        <v>1321.9783155054649</v>
      </c>
      <c r="P10" s="10">
        <f t="shared" si="13"/>
        <v>335.198874146815</v>
      </c>
      <c r="Q10" s="10">
        <f t="shared" si="1"/>
        <v>1321.9783155054649</v>
      </c>
      <c r="R10">
        <f t="shared" si="2"/>
        <v>1065.8023815106969</v>
      </c>
      <c r="S10" s="10">
        <f t="shared" si="3"/>
        <v>660.98915775273247</v>
      </c>
      <c r="T10" s="1">
        <f t="shared" si="4"/>
        <v>1.2204443538459673</v>
      </c>
      <c r="U10" s="1">
        <f t="shared" si="14"/>
        <v>0.2246602958647376</v>
      </c>
      <c r="V10">
        <f t="shared" si="15"/>
        <v>1.445104649710705</v>
      </c>
      <c r="W10">
        <f t="shared" si="5"/>
        <v>1.2204443538459673</v>
      </c>
      <c r="X10" s="1">
        <f t="shared" si="6"/>
        <v>42.081248312704254</v>
      </c>
      <c r="Y10" s="1">
        <f t="shared" si="16"/>
        <v>0</v>
      </c>
      <c r="Z10" s="1">
        <f t="shared" si="17"/>
        <v>377.48871134397314</v>
      </c>
      <c r="AA10">
        <f t="shared" si="18"/>
        <v>419.56995965667738</v>
      </c>
      <c r="AB10">
        <v>1.4437359999999999</v>
      </c>
      <c r="AC10">
        <v>418.98662455999994</v>
      </c>
      <c r="AD10">
        <f t="shared" si="19"/>
        <v>230.47842541849755</v>
      </c>
      <c r="AE10">
        <f t="shared" si="7"/>
        <v>15.466238020942377</v>
      </c>
      <c r="AF10">
        <f t="shared" si="20"/>
        <v>9.4799167625178704E-2</v>
      </c>
      <c r="AG10">
        <f t="shared" si="8"/>
        <v>0.13922523118489422</v>
      </c>
      <c r="AK10" s="10"/>
      <c r="AM10" s="10"/>
      <c r="AU10" s="1"/>
    </row>
    <row r="11" spans="1:47">
      <c r="A11" s="4" t="s">
        <v>4</v>
      </c>
      <c r="B11" s="4" t="s">
        <v>6</v>
      </c>
      <c r="C11" s="5">
        <v>78.900000000000006</v>
      </c>
      <c r="D11" s="5">
        <v>860.64</v>
      </c>
      <c r="H11">
        <v>6000</v>
      </c>
      <c r="I11">
        <v>8</v>
      </c>
      <c r="J11">
        <f t="shared" si="9"/>
        <v>432000000000</v>
      </c>
      <c r="K11">
        <v>162678466.875</v>
      </c>
      <c r="L11" s="1">
        <f t="shared" si="10"/>
        <v>1301427735</v>
      </c>
      <c r="M11" s="10">
        <f t="shared" si="11"/>
        <v>864</v>
      </c>
      <c r="N11">
        <f t="shared" si="0"/>
        <v>5242880</v>
      </c>
      <c r="O11">
        <f t="shared" si="12"/>
        <v>1321.9783155054649</v>
      </c>
      <c r="P11" s="10">
        <f t="shared" si="13"/>
        <v>331.94313320823767</v>
      </c>
      <c r="Q11" s="10">
        <f t="shared" si="1"/>
        <v>1321.9783155054649</v>
      </c>
      <c r="R11">
        <f t="shared" si="2"/>
        <v>1083.2960098004908</v>
      </c>
      <c r="S11" s="10">
        <f t="shared" si="3"/>
        <v>660.98915775273247</v>
      </c>
      <c r="T11" s="1">
        <f t="shared" si="4"/>
        <v>1.5844687028142985</v>
      </c>
      <c r="U11" s="1">
        <f t="shared" si="14"/>
        <v>0.29453090473094989</v>
      </c>
      <c r="V11">
        <f t="shared" si="15"/>
        <v>1.8789996075452484</v>
      </c>
      <c r="W11">
        <f t="shared" si="5"/>
        <v>1.5844687028142985</v>
      </c>
      <c r="X11" s="1">
        <f t="shared" si="6"/>
        <v>54.632905397710701</v>
      </c>
      <c r="Y11" s="1">
        <f t="shared" si="16"/>
        <v>0</v>
      </c>
      <c r="Z11" s="1">
        <f t="shared" si="17"/>
        <v>486.04335929965578</v>
      </c>
      <c r="AA11">
        <f t="shared" si="18"/>
        <v>540.67626469736649</v>
      </c>
      <c r="AB11">
        <v>1.8589119999999999</v>
      </c>
      <c r="AC11">
        <v>540.68600418547328</v>
      </c>
      <c r="AD11">
        <f t="shared" si="19"/>
        <v>232.39400251329809</v>
      </c>
      <c r="AE11">
        <f t="shared" si="7"/>
        <v>14.763651920354562</v>
      </c>
      <c r="AF11">
        <f t="shared" si="20"/>
        <v>1.0806109996195905</v>
      </c>
      <c r="AG11">
        <f t="shared" si="8"/>
        <v>1.8013205504478931E-3</v>
      </c>
      <c r="AK11" s="10"/>
      <c r="AM11" s="10"/>
      <c r="AU11" s="1"/>
    </row>
    <row r="12" spans="1:47">
      <c r="A12" s="4" t="s">
        <v>7</v>
      </c>
      <c r="B12" s="4" t="s">
        <v>5</v>
      </c>
      <c r="C12" s="5">
        <v>1100</v>
      </c>
      <c r="D12" s="5">
        <v>1630</v>
      </c>
      <c r="H12">
        <v>6500</v>
      </c>
      <c r="I12">
        <v>8</v>
      </c>
      <c r="J12">
        <f t="shared" si="9"/>
        <v>549250000000</v>
      </c>
      <c r="K12">
        <v>202150105.5</v>
      </c>
      <c r="L12" s="1">
        <f t="shared" si="10"/>
        <v>1617200844</v>
      </c>
      <c r="M12" s="10">
        <f t="shared" si="11"/>
        <v>1014</v>
      </c>
      <c r="N12">
        <f t="shared" si="0"/>
        <v>5242880</v>
      </c>
      <c r="O12">
        <f t="shared" si="12"/>
        <v>1321.9783155054649</v>
      </c>
      <c r="P12" s="10">
        <f t="shared" si="13"/>
        <v>339.63004783096687</v>
      </c>
      <c r="Q12" s="10">
        <f t="shared" si="1"/>
        <v>1321.9783155054649</v>
      </c>
      <c r="R12">
        <f t="shared" si="2"/>
        <v>1098.553167010441</v>
      </c>
      <c r="S12" s="10">
        <f t="shared" si="3"/>
        <v>660.98915775273247</v>
      </c>
      <c r="T12" s="1">
        <f t="shared" si="4"/>
        <v>2.0145125810665592</v>
      </c>
      <c r="U12" s="1">
        <f t="shared" si="14"/>
        <v>0.36599468023092019</v>
      </c>
      <c r="V12">
        <f t="shared" si="15"/>
        <v>2.3805072612974794</v>
      </c>
      <c r="W12">
        <f t="shared" si="5"/>
        <v>2.0145125810665592</v>
      </c>
      <c r="X12" s="1">
        <f t="shared" si="6"/>
        <v>69.460933540955097</v>
      </c>
      <c r="Y12" s="1">
        <f t="shared" si="16"/>
        <v>0</v>
      </c>
      <c r="Z12" s="1">
        <f t="shared" si="17"/>
        <v>615.05802844437665</v>
      </c>
      <c r="AA12">
        <f t="shared" si="18"/>
        <v>684.51896198533177</v>
      </c>
      <c r="AB12">
        <v>2.3523390000000002</v>
      </c>
      <c r="AC12">
        <v>682.67818203750005</v>
      </c>
      <c r="AD12">
        <f t="shared" si="19"/>
        <v>233.4910061857581</v>
      </c>
      <c r="AE12">
        <f t="shared" si="7"/>
        <v>14.361298219918176</v>
      </c>
      <c r="AF12">
        <f t="shared" si="20"/>
        <v>1.197457564470052</v>
      </c>
      <c r="AG12">
        <f t="shared" si="8"/>
        <v>0.26964095180803721</v>
      </c>
      <c r="AK12" s="10"/>
      <c r="AM12" s="10"/>
      <c r="AU12" s="1"/>
    </row>
    <row r="13" spans="1:47">
      <c r="A13" s="4" t="s">
        <v>7</v>
      </c>
      <c r="B13" s="4" t="s">
        <v>6</v>
      </c>
      <c r="C13" s="5">
        <v>26.73</v>
      </c>
      <c r="D13" s="5">
        <v>1150</v>
      </c>
      <c r="H13">
        <v>7500</v>
      </c>
      <c r="I13">
        <v>4</v>
      </c>
      <c r="J13">
        <f t="shared" si="9"/>
        <v>843750000000</v>
      </c>
      <c r="K13">
        <v>306042928.5</v>
      </c>
      <c r="L13" s="1">
        <f t="shared" si="10"/>
        <v>2448343428</v>
      </c>
      <c r="M13" s="10">
        <f t="shared" si="11"/>
        <v>1350</v>
      </c>
      <c r="N13">
        <f t="shared" si="0"/>
        <v>5242880</v>
      </c>
      <c r="O13">
        <f t="shared" si="12"/>
        <v>1321.9783155054649</v>
      </c>
      <c r="P13" s="10">
        <f t="shared" si="13"/>
        <v>344.6207710693763</v>
      </c>
      <c r="Q13" s="10">
        <f t="shared" si="1"/>
        <v>1321.9783155054649</v>
      </c>
      <c r="R13">
        <f t="shared" si="2"/>
        <v>1123.8791359149816</v>
      </c>
      <c r="S13" s="10">
        <f t="shared" si="3"/>
        <v>660.98915775273247</v>
      </c>
      <c r="T13" s="1">
        <f t="shared" si="4"/>
        <v>3.0946654351841771</v>
      </c>
      <c r="U13" s="1">
        <f t="shared" si="14"/>
        <v>0.55409362006636143</v>
      </c>
      <c r="V13">
        <f t="shared" si="15"/>
        <v>3.6487590552505385</v>
      </c>
      <c r="W13">
        <f t="shared" si="5"/>
        <v>3.0946654351841771</v>
      </c>
      <c r="X13" s="1">
        <f t="shared" si="6"/>
        <v>106.70489335490372</v>
      </c>
      <c r="Y13" s="1">
        <f t="shared" si="16"/>
        <v>0</v>
      </c>
      <c r="Z13" s="1">
        <f t="shared" si="17"/>
        <v>941.93674603245393</v>
      </c>
      <c r="AA13">
        <f t="shared" si="18"/>
        <v>1048.6416393873576</v>
      </c>
      <c r="AB13">
        <v>3.6025130000000001</v>
      </c>
      <c r="AC13">
        <v>1054.27542945</v>
      </c>
      <c r="AD13">
        <f t="shared" si="19"/>
        <v>234.21150735611502</v>
      </c>
      <c r="AE13">
        <f t="shared" si="7"/>
        <v>14.097036285943254</v>
      </c>
      <c r="AF13">
        <f t="shared" si="20"/>
        <v>1.2837165403855135</v>
      </c>
      <c r="AG13">
        <f t="shared" si="8"/>
        <v>0.53437554411957722</v>
      </c>
      <c r="AK13" s="10"/>
      <c r="AM13" s="10"/>
      <c r="AU13" s="1"/>
    </row>
    <row r="14" spans="1:47">
      <c r="A14" s="4" t="s">
        <v>8</v>
      </c>
      <c r="B14" s="4" t="s">
        <v>5</v>
      </c>
      <c r="C14" s="11">
        <v>6.7511000000000001</v>
      </c>
      <c r="D14" s="11">
        <v>21.844899999999999</v>
      </c>
      <c r="H14">
        <v>8000</v>
      </c>
      <c r="I14">
        <v>4</v>
      </c>
      <c r="J14">
        <f t="shared" si="9"/>
        <v>1024000000000</v>
      </c>
      <c r="K14">
        <v>368630466.75</v>
      </c>
      <c r="L14" s="1">
        <f t="shared" si="10"/>
        <v>2949043734</v>
      </c>
      <c r="M14" s="10">
        <f t="shared" si="11"/>
        <v>1536</v>
      </c>
      <c r="N14">
        <f t="shared" si="0"/>
        <v>5242880</v>
      </c>
      <c r="O14">
        <f t="shared" si="12"/>
        <v>1321.9783155054649</v>
      </c>
      <c r="P14" s="10">
        <f t="shared" si="13"/>
        <v>347.23120182794821</v>
      </c>
      <c r="Q14" s="10">
        <f t="shared" si="1"/>
        <v>1321.9783155054649</v>
      </c>
      <c r="R14">
        <f t="shared" si="2"/>
        <v>1134.5045189016048</v>
      </c>
      <c r="S14" s="10">
        <f t="shared" si="3"/>
        <v>660.98915775273247</v>
      </c>
      <c r="T14" s="1">
        <f t="shared" si="4"/>
        <v>3.7557776659301894</v>
      </c>
      <c r="U14" s="1">
        <f t="shared" si="14"/>
        <v>0.66740895072914574</v>
      </c>
      <c r="V14">
        <f t="shared" si="15"/>
        <v>4.4231866166593354</v>
      </c>
      <c r="W14">
        <f t="shared" si="5"/>
        <v>3.7557776659301894</v>
      </c>
      <c r="X14" s="1">
        <f t="shared" si="6"/>
        <v>129.50022020198094</v>
      </c>
      <c r="Y14" s="1">
        <f t="shared" si="16"/>
        <v>0</v>
      </c>
      <c r="Z14" s="1">
        <f t="shared" si="17"/>
        <v>1140.1093250377592</v>
      </c>
      <c r="AA14">
        <f t="shared" si="18"/>
        <v>1269.6095452397401</v>
      </c>
      <c r="AB14">
        <v>4.3604399999999996</v>
      </c>
      <c r="AC14">
        <v>1271.2045237499999</v>
      </c>
      <c r="AD14">
        <f t="shared" si="19"/>
        <v>234.83868600416471</v>
      </c>
      <c r="AE14">
        <f t="shared" si="7"/>
        <v>13.867002735270074</v>
      </c>
      <c r="AF14">
        <f t="shared" si="20"/>
        <v>1.4389973640122509</v>
      </c>
      <c r="AG14">
        <f t="shared" si="8"/>
        <v>0.12546985795446097</v>
      </c>
      <c r="AK14" s="10"/>
      <c r="AM14" s="10"/>
    </row>
    <row r="15" spans="1:47">
      <c r="A15" s="4" t="s">
        <v>8</v>
      </c>
      <c r="B15" s="4" t="s">
        <v>6</v>
      </c>
      <c r="C15" s="5">
        <v>13.1629</v>
      </c>
      <c r="D15" s="5">
        <v>46.174599999999998</v>
      </c>
      <c r="H15">
        <v>8500</v>
      </c>
      <c r="I15">
        <v>2</v>
      </c>
      <c r="J15">
        <f t="shared" si="9"/>
        <v>1228250000000</v>
      </c>
      <c r="K15">
        <v>439253229.5</v>
      </c>
      <c r="L15" s="1">
        <f t="shared" si="10"/>
        <v>3514025836</v>
      </c>
      <c r="M15" s="10">
        <f t="shared" si="11"/>
        <v>1734</v>
      </c>
      <c r="N15">
        <f t="shared" si="0"/>
        <v>5242880</v>
      </c>
      <c r="O15">
        <f t="shared" si="12"/>
        <v>1321.9783155054649</v>
      </c>
      <c r="P15" s="10">
        <f t="shared" si="13"/>
        <v>349.52787979445009</v>
      </c>
      <c r="Q15" s="10">
        <f t="shared" si="1"/>
        <v>1321.9783155054649</v>
      </c>
      <c r="R15">
        <f t="shared" si="2"/>
        <v>1144.0481052638299</v>
      </c>
      <c r="S15" s="10">
        <f t="shared" si="3"/>
        <v>660.98915775273247</v>
      </c>
      <c r="T15" s="1">
        <f t="shared" si="4"/>
        <v>4.5049159357214403</v>
      </c>
      <c r="U15" s="1">
        <f t="shared" si="14"/>
        <v>0.79527213143725772</v>
      </c>
      <c r="V15">
        <f t="shared" si="15"/>
        <v>5.3001880671586985</v>
      </c>
      <c r="W15">
        <f t="shared" si="5"/>
        <v>4.5049159357214403</v>
      </c>
      <c r="X15" s="1">
        <f t="shared" si="6"/>
        <v>155.33070846004208</v>
      </c>
      <c r="Y15" s="1">
        <f t="shared" si="16"/>
        <v>0</v>
      </c>
      <c r="Z15" s="1">
        <f t="shared" si="17"/>
        <v>1462.3493640669078</v>
      </c>
      <c r="AA15">
        <f t="shared" si="18"/>
        <v>1617.68007252695</v>
      </c>
      <c r="AB15">
        <v>5.592873</v>
      </c>
      <c r="AC15">
        <v>1624.4188913308476</v>
      </c>
      <c r="AD15">
        <f t="shared" si="19"/>
        <v>219.60984989289048</v>
      </c>
      <c r="AE15">
        <f t="shared" si="7"/>
        <v>19.452561577539125</v>
      </c>
      <c r="AF15">
        <f t="shared" si="20"/>
        <v>5.2331768098667979</v>
      </c>
      <c r="AG15">
        <f t="shared" si="8"/>
        <v>0.41484489252502332</v>
      </c>
      <c r="AK15" s="10"/>
      <c r="AM15" s="10"/>
    </row>
    <row r="16" spans="1:47">
      <c r="H16">
        <v>9000</v>
      </c>
      <c r="I16">
        <v>2</v>
      </c>
      <c r="J16">
        <f t="shared" si="9"/>
        <v>1458000000000</v>
      </c>
      <c r="K16">
        <v>517835428</v>
      </c>
      <c r="L16" s="1">
        <f t="shared" si="10"/>
        <v>4142683424</v>
      </c>
      <c r="M16" s="10">
        <f t="shared" si="11"/>
        <v>1944</v>
      </c>
      <c r="N16">
        <f t="shared" si="0"/>
        <v>5242880</v>
      </c>
      <c r="O16">
        <f t="shared" si="12"/>
        <v>1321.9783155054649</v>
      </c>
      <c r="P16" s="10">
        <f t="shared" si="13"/>
        <v>351.94579232226653</v>
      </c>
      <c r="Q16" s="10">
        <f t="shared" si="1"/>
        <v>1321.9783155054649</v>
      </c>
      <c r="R16">
        <f t="shared" si="2"/>
        <v>1152.6671027468199</v>
      </c>
      <c r="S16" s="10">
        <f t="shared" si="3"/>
        <v>660.98915775273247</v>
      </c>
      <c r="T16" s="1">
        <f t="shared" si="4"/>
        <v>5.3475818719982575</v>
      </c>
      <c r="U16" s="1">
        <f t="shared" si="14"/>
        <v>0.93754594594115459</v>
      </c>
      <c r="V16">
        <f t="shared" si="15"/>
        <v>6.2851278179394123</v>
      </c>
      <c r="W16">
        <f t="shared" si="5"/>
        <v>5.3475818719982575</v>
      </c>
      <c r="X16" s="1">
        <f t="shared" si="6"/>
        <v>184.38605571727362</v>
      </c>
      <c r="Y16" s="1">
        <f t="shared" si="16"/>
        <v>0</v>
      </c>
      <c r="Z16" s="1">
        <f t="shared" si="17"/>
        <v>1623.5244222961348</v>
      </c>
      <c r="AA16">
        <f t="shared" si="18"/>
        <v>1807.9104780134085</v>
      </c>
      <c r="AB16">
        <v>6.2092999999999998</v>
      </c>
      <c r="AC16">
        <v>1806.1724736374927</v>
      </c>
      <c r="AD16">
        <f t="shared" si="19"/>
        <v>234.80907670751935</v>
      </c>
      <c r="AE16">
        <f t="shared" si="7"/>
        <v>13.877862689864273</v>
      </c>
      <c r="AF16">
        <f t="shared" si="20"/>
        <v>1.2211975253154543</v>
      </c>
      <c r="AG16">
        <f t="shared" si="8"/>
        <v>9.6225825677411614E-2</v>
      </c>
      <c r="AK16" s="10"/>
      <c r="AM16" s="10"/>
    </row>
    <row r="17" spans="1:55">
      <c r="A17" t="s">
        <v>57</v>
      </c>
      <c r="H17">
        <v>9500</v>
      </c>
      <c r="I17">
        <v>2</v>
      </c>
      <c r="J17">
        <f t="shared" si="9"/>
        <v>1714750000000</v>
      </c>
      <c r="K17">
        <v>608405696.5</v>
      </c>
      <c r="L17" s="1">
        <f t="shared" si="10"/>
        <v>4867245572</v>
      </c>
      <c r="M17" s="10">
        <f t="shared" si="11"/>
        <v>2166</v>
      </c>
      <c r="N17">
        <f t="shared" si="0"/>
        <v>5242880</v>
      </c>
      <c r="O17">
        <f t="shared" si="12"/>
        <v>1321.9783155054649</v>
      </c>
      <c r="P17" s="10">
        <f t="shared" si="13"/>
        <v>352.3039827422129</v>
      </c>
      <c r="Q17" s="10">
        <f t="shared" si="1"/>
        <v>1321.9783155054649</v>
      </c>
      <c r="R17">
        <f t="shared" si="2"/>
        <v>1160.4896656748965</v>
      </c>
      <c r="S17" s="10">
        <f t="shared" si="3"/>
        <v>660.98915775273247</v>
      </c>
      <c r="T17" s="1">
        <f t="shared" si="4"/>
        <v>6.2892771022009688</v>
      </c>
      <c r="U17" s="1">
        <f t="shared" si="14"/>
        <v>1.1015242746988712</v>
      </c>
      <c r="V17">
        <f t="shared" si="15"/>
        <v>7.39080137689984</v>
      </c>
      <c r="W17">
        <f t="shared" si="5"/>
        <v>6.2892771022009688</v>
      </c>
      <c r="X17" s="1">
        <f t="shared" si="6"/>
        <v>216.85595956186211</v>
      </c>
      <c r="Y17" s="1">
        <f t="shared" si="16"/>
        <v>0</v>
      </c>
      <c r="Z17" s="1">
        <f t="shared" si="17"/>
        <v>1940.3745892879826</v>
      </c>
      <c r="AA17">
        <f t="shared" si="18"/>
        <v>2157.2305488498446</v>
      </c>
      <c r="AB17">
        <v>7.421119</v>
      </c>
      <c r="AC17">
        <v>2155.5496418495791</v>
      </c>
      <c r="AD17">
        <f t="shared" si="19"/>
        <v>231.06353637503994</v>
      </c>
      <c r="AE17">
        <f t="shared" si="7"/>
        <v>15.251633854665734</v>
      </c>
      <c r="AF17">
        <f t="shared" si="20"/>
        <v>0.40853169313361049</v>
      </c>
      <c r="AG17">
        <f t="shared" si="8"/>
        <v>7.7980435598931336E-2</v>
      </c>
      <c r="AK17" s="10"/>
      <c r="AM17" s="10"/>
    </row>
    <row r="18" spans="1:55">
      <c r="B18" t="s">
        <v>29</v>
      </c>
      <c r="C18" t="s">
        <v>26</v>
      </c>
      <c r="D18" t="s">
        <v>30</v>
      </c>
      <c r="E18" t="s">
        <v>27</v>
      </c>
      <c r="F18" t="s">
        <v>28</v>
      </c>
      <c r="H18">
        <v>10000</v>
      </c>
      <c r="I18">
        <v>2</v>
      </c>
      <c r="J18">
        <f t="shared" si="9"/>
        <v>2000000000000</v>
      </c>
      <c r="K18">
        <v>703284608</v>
      </c>
      <c r="L18" s="1">
        <f t="shared" si="10"/>
        <v>5626276864</v>
      </c>
      <c r="M18" s="10">
        <f t="shared" si="11"/>
        <v>2400</v>
      </c>
      <c r="N18">
        <f t="shared" si="0"/>
        <v>5242880</v>
      </c>
      <c r="O18">
        <f t="shared" si="12"/>
        <v>1321.9783155054649</v>
      </c>
      <c r="P18" s="10">
        <f t="shared" si="13"/>
        <v>355.47486345670171</v>
      </c>
      <c r="Q18" s="10">
        <f t="shared" si="1"/>
        <v>1321.9783155054649</v>
      </c>
      <c r="R18">
        <f t="shared" si="2"/>
        <v>1167.6213102219194</v>
      </c>
      <c r="S18" s="10">
        <f t="shared" si="3"/>
        <v>660.98915775273247</v>
      </c>
      <c r="T18" s="1">
        <f t="shared" si="4"/>
        <v>7.3355032537699012</v>
      </c>
      <c r="U18" s="1">
        <f t="shared" si="14"/>
        <v>1.2733034424079885</v>
      </c>
      <c r="V18">
        <f t="shared" si="15"/>
        <v>8.60880669617789</v>
      </c>
      <c r="W18">
        <f t="shared" si="5"/>
        <v>7.3355032537699012</v>
      </c>
      <c r="X18" s="1">
        <f t="shared" si="6"/>
        <v>252.93011758199401</v>
      </c>
      <c r="Y18" s="1">
        <f t="shared" si="16"/>
        <v>0</v>
      </c>
      <c r="Z18" s="1">
        <f t="shared" si="17"/>
        <v>2219.9221040073162</v>
      </c>
      <c r="AA18">
        <f t="shared" si="18"/>
        <v>2472.8522215893104</v>
      </c>
      <c r="AB18">
        <v>8.4902709999999999</v>
      </c>
      <c r="AC18">
        <v>2472.3669151999998</v>
      </c>
      <c r="AD18">
        <f t="shared" si="19"/>
        <v>235.56374113382248</v>
      </c>
      <c r="AE18">
        <f t="shared" si="7"/>
        <v>13.601070522131728</v>
      </c>
      <c r="AF18">
        <f t="shared" si="20"/>
        <v>1.3961356024782963</v>
      </c>
      <c r="AG18">
        <f t="shared" si="8"/>
        <v>1.9629221954353397E-2</v>
      </c>
      <c r="AK18" s="10"/>
      <c r="AM18" s="10"/>
    </row>
    <row r="19" spans="1:55">
      <c r="A19" t="s">
        <v>14</v>
      </c>
      <c r="B19">
        <v>3.6677516268849501E-3</v>
      </c>
      <c r="C19">
        <v>0.226313683664464</v>
      </c>
      <c r="D19">
        <v>1.26465058790997E-2</v>
      </c>
      <c r="E19">
        <v>0</v>
      </c>
      <c r="F19">
        <v>26.146657792281498</v>
      </c>
      <c r="L19" s="1"/>
      <c r="M19" s="10"/>
      <c r="P19" s="10"/>
      <c r="Q19" s="10"/>
      <c r="S19" s="10"/>
      <c r="AK19" s="10"/>
      <c r="AM19" s="10"/>
    </row>
    <row r="20" spans="1:55">
      <c r="A20" t="s">
        <v>13</v>
      </c>
      <c r="B20">
        <v>4.4751843344718099</v>
      </c>
      <c r="C20">
        <v>14.7996046076923</v>
      </c>
      <c r="D20">
        <v>0</v>
      </c>
      <c r="E20">
        <v>42.4516005232908</v>
      </c>
      <c r="F20">
        <v>25.021241477275002</v>
      </c>
      <c r="O20" s="9"/>
      <c r="P20" s="9"/>
      <c r="AK20" s="10"/>
      <c r="AM20" s="10"/>
    </row>
    <row r="21" spans="1:55">
      <c r="A21" t="s">
        <v>16</v>
      </c>
      <c r="B21">
        <v>3.6517223702727898E-2</v>
      </c>
      <c r="C21">
        <v>0.16179552451166901</v>
      </c>
      <c r="D21">
        <v>0.25664659638606802</v>
      </c>
      <c r="E21">
        <v>0</v>
      </c>
      <c r="F21">
        <v>22.8513140319772</v>
      </c>
      <c r="H21" s="4" t="s">
        <v>46</v>
      </c>
      <c r="I21" s="4"/>
      <c r="O21" s="9"/>
      <c r="P21" s="9"/>
      <c r="AK21" s="10"/>
      <c r="AM21" s="10"/>
    </row>
    <row r="22" spans="1:55">
      <c r="A22" t="s">
        <v>15</v>
      </c>
      <c r="B22">
        <v>9.4510106809930605E-2</v>
      </c>
      <c r="C22">
        <v>0.14364694188636101</v>
      </c>
      <c r="D22">
        <v>0.39943631238921201</v>
      </c>
      <c r="E22">
        <v>0.959173090960043</v>
      </c>
      <c r="F22">
        <v>22.948758265346601</v>
      </c>
      <c r="G22" t="s">
        <v>83</v>
      </c>
      <c r="H22" t="s">
        <v>32</v>
      </c>
      <c r="I22" t="s">
        <v>72</v>
      </c>
      <c r="J22" t="s">
        <v>33</v>
      </c>
      <c r="K22" t="s">
        <v>74</v>
      </c>
      <c r="L22" t="s">
        <v>73</v>
      </c>
      <c r="M22" t="s">
        <v>61</v>
      </c>
      <c r="N22" t="s">
        <v>71</v>
      </c>
      <c r="O22" t="s">
        <v>69</v>
      </c>
      <c r="P22" s="9" t="s">
        <v>59</v>
      </c>
      <c r="Q22" t="s">
        <v>66</v>
      </c>
      <c r="R22" t="s">
        <v>70</v>
      </c>
      <c r="S22" t="s">
        <v>67</v>
      </c>
      <c r="T22" t="s">
        <v>34</v>
      </c>
      <c r="U22" t="s">
        <v>35</v>
      </c>
      <c r="V22" t="s">
        <v>36</v>
      </c>
      <c r="W22" t="s">
        <v>37</v>
      </c>
      <c r="X22" t="s">
        <v>38</v>
      </c>
      <c r="Y22" t="s">
        <v>39</v>
      </c>
      <c r="Z22" t="s">
        <v>40</v>
      </c>
      <c r="AA22" t="s">
        <v>41</v>
      </c>
      <c r="AB22" t="s">
        <v>42</v>
      </c>
      <c r="AC22" t="s">
        <v>43</v>
      </c>
      <c r="AD22" t="s">
        <v>25</v>
      </c>
      <c r="AE22" t="s">
        <v>44</v>
      </c>
      <c r="AF22" t="s">
        <v>45</v>
      </c>
      <c r="AK22" s="10"/>
      <c r="AM22" s="10"/>
    </row>
    <row r="23" spans="1:55">
      <c r="A23" t="s">
        <v>18</v>
      </c>
      <c r="B23">
        <v>0</v>
      </c>
      <c r="C23">
        <v>0.23114053397638601</v>
      </c>
      <c r="D23">
        <v>0</v>
      </c>
      <c r="E23">
        <v>1.4218605989714601</v>
      </c>
      <c r="F23">
        <v>21.919468144358</v>
      </c>
      <c r="H23">
        <v>1400</v>
      </c>
      <c r="I23">
        <v>4</v>
      </c>
      <c r="J23">
        <f t="shared" ref="J23:J39" si="21">2*H23^3</f>
        <v>5488000000</v>
      </c>
      <c r="K23" s="6">
        <v>634130.75</v>
      </c>
      <c r="L23">
        <f>K23*8</f>
        <v>5073046</v>
      </c>
      <c r="M23" s="10">
        <f>(3*H23^2)*8/1000000</f>
        <v>47.04</v>
      </c>
      <c r="N23">
        <f t="shared" ref="N23:N39" si="22">40*2^20/8</f>
        <v>5242880</v>
      </c>
      <c r="O23">
        <f t="shared" ref="O23:O39" si="23">SQRT(N23/3)</f>
        <v>1321.9783155054649</v>
      </c>
      <c r="P23" s="10">
        <f>J23/L23</f>
        <v>1081.7958283839728</v>
      </c>
      <c r="Q23" s="10">
        <f>SQRT(N23/3)</f>
        <v>1321.9783155054649</v>
      </c>
      <c r="R23">
        <f t="shared" ref="R23:R39" si="24">H23/(1+H23/O23)</f>
        <v>679.93548338167682</v>
      </c>
      <c r="S23" s="10">
        <f t="shared" ref="S23:S39" si="25">0.5*SQRT(N23/3)</f>
        <v>660.98915775273247</v>
      </c>
      <c r="T23" s="1">
        <f t="shared" ref="T23:T39" si="26">$B$28*J23</f>
        <v>24.559811627581293</v>
      </c>
      <c r="U23" s="1">
        <f>$C$28*L23</f>
        <v>7.5079074956634989E-2</v>
      </c>
      <c r="V23">
        <f t="shared" ref="V23:V39" si="27">T23+U23</f>
        <v>24.634890702537927</v>
      </c>
      <c r="W23">
        <f t="shared" ref="W23:W39" si="28">MAX(T23,U23)</f>
        <v>24.559811627581293</v>
      </c>
      <c r="X23" s="1">
        <f t="shared" ref="X23:X39" si="29">$D$28*J23</f>
        <v>0</v>
      </c>
      <c r="Y23" s="1">
        <f>$E$28*L23</f>
        <v>2.153589222282783</v>
      </c>
      <c r="Z23" s="1">
        <f t="shared" ref="Z23:Z39" si="30">AB23*$F$28</f>
        <v>5726.9076867542271</v>
      </c>
      <c r="AA23">
        <f t="shared" ref="AA23:AA39" si="31">SUM(X23:Z23)</f>
        <v>5729.0612759765099</v>
      </c>
      <c r="AB23">
        <v>22.88818359375</v>
      </c>
      <c r="AC23">
        <v>5587.2917175292969</v>
      </c>
      <c r="AD23">
        <f>J23/(AB23*1000000000)</f>
        <v>0.23977437866666668</v>
      </c>
      <c r="AE23">
        <f>ABS(V23-AB23)/ABS(AB23)*100</f>
        <v>7.6314798054350392</v>
      </c>
      <c r="AF23">
        <f t="shared" ref="AF23:AF39" si="32">ABS(AA23-AC23)/ABS(AC23)*100</f>
        <v>2.5373573748159983</v>
      </c>
      <c r="AG23">
        <f>AVERAGE(AE24:AE39)</f>
        <v>8.0234317156057902</v>
      </c>
      <c r="AH23">
        <f>AVERAGE(AF24:AF39)</f>
        <v>1.701318421550158</v>
      </c>
      <c r="AK23" s="10"/>
      <c r="AM23" s="10"/>
    </row>
    <row r="24" spans="1:55">
      <c r="A24" t="s">
        <v>17</v>
      </c>
      <c r="B24">
        <v>0</v>
      </c>
      <c r="C24">
        <v>0.26721293540964203</v>
      </c>
      <c r="D24">
        <v>0</v>
      </c>
      <c r="E24">
        <v>1.4902239530719199</v>
      </c>
      <c r="F24">
        <v>21.8161931311408</v>
      </c>
      <c r="H24">
        <v>1500</v>
      </c>
      <c r="I24">
        <v>4</v>
      </c>
      <c r="J24">
        <f t="shared" si="21"/>
        <v>6750000000</v>
      </c>
      <c r="K24">
        <v>2563328.5</v>
      </c>
      <c r="L24">
        <f t="shared" ref="L24:L38" si="33">K24*8</f>
        <v>20506628</v>
      </c>
      <c r="M24" s="10">
        <f t="shared" ref="M24:M39" si="34">(3*H24^2)*8/1000000</f>
        <v>54</v>
      </c>
      <c r="N24">
        <f t="shared" si="22"/>
        <v>5242880</v>
      </c>
      <c r="O24">
        <f t="shared" si="23"/>
        <v>1321.9783155054649</v>
      </c>
      <c r="P24" s="10">
        <f t="shared" ref="P24:P27" si="35">J24/L24</f>
        <v>329.16186903083235</v>
      </c>
      <c r="Q24" s="10">
        <f t="shared" ref="Q24:Q39" si="36">SQRT(N24/3)</f>
        <v>1321.9783155054649</v>
      </c>
      <c r="R24">
        <f t="shared" si="24"/>
        <v>702.68699882019246</v>
      </c>
      <c r="S24" s="10">
        <f t="shared" si="25"/>
        <v>660.98915775273247</v>
      </c>
      <c r="T24" s="1">
        <f t="shared" si="26"/>
        <v>30.207494257684719</v>
      </c>
      <c r="U24" s="1">
        <f t="shared" ref="U24:U39" si="37">$C$28*L24</f>
        <v>0.30348998623703194</v>
      </c>
      <c r="V24">
        <f t="shared" si="27"/>
        <v>30.510984243921751</v>
      </c>
      <c r="W24">
        <f t="shared" si="28"/>
        <v>30.207494257684719</v>
      </c>
      <c r="X24" s="1">
        <f t="shared" si="29"/>
        <v>0</v>
      </c>
      <c r="Y24" s="1">
        <f t="shared" ref="Y24:Y39" si="38">$E$28*L24</f>
        <v>8.7053917993572973</v>
      </c>
      <c r="Z24" s="1">
        <f t="shared" si="30"/>
        <v>8246.7470689260863</v>
      </c>
      <c r="AA24">
        <f t="shared" si="31"/>
        <v>8255.4524607254443</v>
      </c>
      <c r="AB24">
        <v>32.958984375</v>
      </c>
      <c r="AC24">
        <v>8105.0537109265133</v>
      </c>
      <c r="AD24">
        <f t="shared" ref="AD24:AD39" si="39">J24/(AB24*1000000000)</f>
        <v>0.20480000000000001</v>
      </c>
      <c r="AE24">
        <f t="shared" ref="AE24:AE39" si="40">ABS(V24-AB24)/ABS(AB24)*100</f>
        <v>7.4274137310344504</v>
      </c>
      <c r="AF24">
        <f t="shared" si="32"/>
        <v>1.855616941762851</v>
      </c>
      <c r="AK24" s="10"/>
      <c r="AM24" s="10"/>
    </row>
    <row r="25" spans="1:55">
      <c r="H25">
        <v>1600</v>
      </c>
      <c r="I25">
        <v>2</v>
      </c>
      <c r="J25">
        <f t="shared" si="21"/>
        <v>8192000000</v>
      </c>
      <c r="K25">
        <v>38865307</v>
      </c>
      <c r="L25">
        <f t="shared" si="33"/>
        <v>310922456</v>
      </c>
      <c r="M25" s="10">
        <f t="shared" si="34"/>
        <v>61.44</v>
      </c>
      <c r="N25">
        <f t="shared" si="22"/>
        <v>5242880</v>
      </c>
      <c r="O25">
        <f t="shared" si="23"/>
        <v>1321.9783155054649</v>
      </c>
      <c r="P25" s="10">
        <f t="shared" si="35"/>
        <v>26.347405412235648</v>
      </c>
      <c r="Q25" s="10">
        <f t="shared" si="36"/>
        <v>1321.9783155054649</v>
      </c>
      <c r="R25">
        <f t="shared" si="24"/>
        <v>723.88124634075098</v>
      </c>
      <c r="S25" s="10">
        <f t="shared" si="25"/>
        <v>660.98915775273247</v>
      </c>
      <c r="T25" s="1">
        <f t="shared" si="26"/>
        <v>36.660710067993072</v>
      </c>
      <c r="U25" s="1">
        <f t="shared" si="37"/>
        <v>4.6015294124526065</v>
      </c>
      <c r="V25">
        <f t="shared" si="27"/>
        <v>41.262239480445679</v>
      </c>
      <c r="W25">
        <f t="shared" si="28"/>
        <v>36.660710067993072</v>
      </c>
      <c r="X25" s="1">
        <f t="shared" si="29"/>
        <v>0</v>
      </c>
      <c r="Y25" s="1">
        <f t="shared" si="38"/>
        <v>131.99155895832462</v>
      </c>
      <c r="Z25" s="1">
        <f t="shared" si="30"/>
        <v>11224.739066038284</v>
      </c>
      <c r="AA25">
        <f t="shared" si="31"/>
        <v>11356.73062499661</v>
      </c>
      <c r="AB25" s="6">
        <v>44.86083984375</v>
      </c>
      <c r="AC25">
        <v>10979.078813016356</v>
      </c>
      <c r="AD25">
        <f t="shared" si="39"/>
        <v>0.18260915374149661</v>
      </c>
      <c r="AE25">
        <f t="shared" si="40"/>
        <v>8.0216963744731977</v>
      </c>
      <c r="AF25">
        <f t="shared" si="32"/>
        <v>3.4397404227804995</v>
      </c>
      <c r="AK25" s="10"/>
      <c r="AM25" s="10"/>
    </row>
    <row r="26" spans="1:55">
      <c r="A26" s="4" t="s">
        <v>58</v>
      </c>
      <c r="B26" s="4" t="s">
        <v>29</v>
      </c>
      <c r="C26" s="4" t="s">
        <v>26</v>
      </c>
      <c r="D26" s="4" t="s">
        <v>30</v>
      </c>
      <c r="E26" s="4" t="s">
        <v>27</v>
      </c>
      <c r="F26" s="4" t="s">
        <v>28</v>
      </c>
      <c r="H26">
        <v>1700</v>
      </c>
      <c r="I26">
        <v>2</v>
      </c>
      <c r="J26">
        <f t="shared" si="21"/>
        <v>9826000000</v>
      </c>
      <c r="K26">
        <v>91828457</v>
      </c>
      <c r="L26">
        <f t="shared" si="33"/>
        <v>734627656</v>
      </c>
      <c r="M26" s="10">
        <f t="shared" si="34"/>
        <v>69.36</v>
      </c>
      <c r="N26">
        <f t="shared" si="22"/>
        <v>5242880</v>
      </c>
      <c r="O26">
        <f t="shared" si="23"/>
        <v>1321.9783155054649</v>
      </c>
      <c r="P26" s="10">
        <f t="shared" si="35"/>
        <v>13.375483375485663</v>
      </c>
      <c r="Q26" s="10">
        <f t="shared" si="36"/>
        <v>1321.9783155054649</v>
      </c>
      <c r="R26">
        <f t="shared" si="24"/>
        <v>743.67282016164631</v>
      </c>
      <c r="S26" s="10">
        <f t="shared" si="25"/>
        <v>660.98915775273247</v>
      </c>
      <c r="T26" s="1">
        <f t="shared" si="26"/>
        <v>43.973161270520009</v>
      </c>
      <c r="U26" s="1">
        <f t="shared" si="37"/>
        <v>10.872198842675793</v>
      </c>
      <c r="V26">
        <f t="shared" si="27"/>
        <v>54.845360113195802</v>
      </c>
      <c r="W26">
        <f t="shared" si="28"/>
        <v>43.973161270520009</v>
      </c>
      <c r="X26" s="1">
        <f t="shared" si="29"/>
        <v>0</v>
      </c>
      <c r="Y26" s="1">
        <f t="shared" si="38"/>
        <v>311.86119785873495</v>
      </c>
      <c r="Z26" s="1">
        <f t="shared" si="30"/>
        <v>14660.88367809082</v>
      </c>
      <c r="AA26">
        <f t="shared" si="31"/>
        <v>14972.744875949555</v>
      </c>
      <c r="AB26">
        <v>58.59375</v>
      </c>
      <c r="AC26">
        <v>14327.9296875</v>
      </c>
      <c r="AD26">
        <f t="shared" si="39"/>
        <v>0.16769706666666667</v>
      </c>
      <c r="AE26">
        <f t="shared" si="40"/>
        <v>6.3972520734791631</v>
      </c>
      <c r="AF26">
        <f t="shared" si="32"/>
        <v>4.5004072640871877</v>
      </c>
      <c r="AK26" s="10"/>
      <c r="AM26" s="10"/>
      <c r="BB26" s="1"/>
      <c r="BC26" s="8"/>
    </row>
    <row r="27" spans="1:55">
      <c r="A27" s="4" t="s">
        <v>14</v>
      </c>
      <c r="B27" s="4">
        <f>B19/1000000000</f>
        <v>3.6677516268849505E-12</v>
      </c>
      <c r="C27" s="4">
        <f>C19/1000000000</f>
        <v>2.2631368366446401E-10</v>
      </c>
      <c r="D27" s="4">
        <f>D19/100000000</f>
        <v>1.26465058790997E-10</v>
      </c>
      <c r="E27" s="4">
        <f>E19/100000000</f>
        <v>0</v>
      </c>
      <c r="F27" s="4">
        <f>F19*10</f>
        <v>261.46657792281496</v>
      </c>
      <c r="H27">
        <v>1800</v>
      </c>
      <c r="I27">
        <v>2</v>
      </c>
      <c r="J27">
        <f t="shared" si="21"/>
        <v>11664000000</v>
      </c>
      <c r="K27">
        <v>120013856</v>
      </c>
      <c r="L27">
        <f t="shared" si="33"/>
        <v>960110848</v>
      </c>
      <c r="M27" s="10">
        <f t="shared" si="34"/>
        <v>77.760000000000005</v>
      </c>
      <c r="N27">
        <f t="shared" si="22"/>
        <v>5242880</v>
      </c>
      <c r="O27">
        <f t="shared" si="23"/>
        <v>1321.9783155054649</v>
      </c>
      <c r="P27" s="10">
        <f t="shared" si="35"/>
        <v>12.148597241971794</v>
      </c>
      <c r="Q27" s="10">
        <f t="shared" si="36"/>
        <v>1321.9783155054649</v>
      </c>
      <c r="R27">
        <f t="shared" si="24"/>
        <v>762.19650728886427</v>
      </c>
      <c r="S27" s="10">
        <f t="shared" si="25"/>
        <v>660.98915775273247</v>
      </c>
      <c r="T27" s="1">
        <f t="shared" si="26"/>
        <v>52.198550077279194</v>
      </c>
      <c r="U27" s="1">
        <f t="shared" si="37"/>
        <v>14.209260929956161</v>
      </c>
      <c r="V27">
        <f t="shared" si="27"/>
        <v>66.407811007235352</v>
      </c>
      <c r="W27">
        <f t="shared" si="28"/>
        <v>52.198550077279194</v>
      </c>
      <c r="X27" s="1">
        <f t="shared" si="29"/>
        <v>0</v>
      </c>
      <c r="Y27" s="1">
        <f t="shared" si="38"/>
        <v>407.58242177373978</v>
      </c>
      <c r="Z27" s="1">
        <f t="shared" si="30"/>
        <v>18555.180905083696</v>
      </c>
      <c r="AA27">
        <f t="shared" si="31"/>
        <v>18962.763326857435</v>
      </c>
      <c r="AB27">
        <v>74.15771484375</v>
      </c>
      <c r="AC27">
        <v>20944.161154986876</v>
      </c>
      <c r="AD27">
        <f t="shared" si="39"/>
        <v>0.15728639999999999</v>
      </c>
      <c r="AE27">
        <f t="shared" si="40"/>
        <v>10.450569914193908</v>
      </c>
      <c r="AF27">
        <f t="shared" si="32"/>
        <v>9.4603828411512332</v>
      </c>
      <c r="AK27" s="10"/>
      <c r="AM27" s="10"/>
    </row>
    <row r="28" spans="1:55">
      <c r="A28" s="4" t="s">
        <v>13</v>
      </c>
      <c r="B28" s="4">
        <f t="shared" ref="B28:C32" si="41">B20/1000000000</f>
        <v>4.4751843344718103E-9</v>
      </c>
      <c r="C28" s="4">
        <f t="shared" si="41"/>
        <v>1.47996046076923E-8</v>
      </c>
      <c r="D28" s="4">
        <f t="shared" ref="D28:E32" si="42">D20/100000000</f>
        <v>0</v>
      </c>
      <c r="E28" s="4">
        <f t="shared" si="42"/>
        <v>4.2451600523290802E-7</v>
      </c>
      <c r="F28" s="4">
        <f t="shared" ref="F28:F32" si="43">F20*10</f>
        <v>250.21241477275001</v>
      </c>
      <c r="H28">
        <v>1900</v>
      </c>
      <c r="I28">
        <v>2</v>
      </c>
      <c r="J28">
        <f t="shared" si="21"/>
        <v>13718000000</v>
      </c>
      <c r="K28">
        <v>207866148</v>
      </c>
      <c r="L28">
        <f>K28*8</f>
        <v>1662929184</v>
      </c>
      <c r="M28" s="10">
        <f t="shared" si="34"/>
        <v>86.64</v>
      </c>
      <c r="N28">
        <f t="shared" si="22"/>
        <v>5242880</v>
      </c>
      <c r="O28">
        <f t="shared" si="23"/>
        <v>1321.9783155054649</v>
      </c>
      <c r="P28" s="10">
        <f>J28/L28</f>
        <v>8.2492989671411046</v>
      </c>
      <c r="Q28" s="10">
        <f t="shared" si="36"/>
        <v>1321.9783155054649</v>
      </c>
      <c r="R28">
        <f t="shared" si="24"/>
        <v>779.57036128169534</v>
      </c>
      <c r="S28" s="10">
        <f t="shared" si="25"/>
        <v>660.98915775273247</v>
      </c>
      <c r="T28" s="1">
        <f t="shared" si="26"/>
        <v>61.390578700284294</v>
      </c>
      <c r="U28" s="1">
        <f t="shared" si="37"/>
        <v>24.610694413792395</v>
      </c>
      <c r="V28">
        <f t="shared" si="27"/>
        <v>86.001273114076696</v>
      </c>
      <c r="W28">
        <f t="shared" si="28"/>
        <v>61.390578700284294</v>
      </c>
      <c r="X28" s="1">
        <f t="shared" si="29"/>
        <v>0</v>
      </c>
      <c r="Y28" s="1">
        <f t="shared" si="38"/>
        <v>705.94005417689948</v>
      </c>
      <c r="Z28" s="1">
        <f t="shared" si="30"/>
        <v>22907.630747016909</v>
      </c>
      <c r="AA28">
        <f t="shared" si="31"/>
        <v>23613.570801193808</v>
      </c>
      <c r="AB28">
        <v>91.552734375</v>
      </c>
      <c r="AC28">
        <v>24387.535682098391</v>
      </c>
      <c r="AD28">
        <f t="shared" si="39"/>
        <v>0.14983714133333334</v>
      </c>
      <c r="AE28">
        <f t="shared" si="40"/>
        <v>6.0636760865978276</v>
      </c>
      <c r="AF28">
        <f t="shared" si="32"/>
        <v>3.1736083997724709</v>
      </c>
      <c r="AK28" s="10"/>
      <c r="AM28" s="10"/>
    </row>
    <row r="29" spans="1:55">
      <c r="A29" s="4" t="s">
        <v>16</v>
      </c>
      <c r="B29" s="4">
        <f t="shared" si="41"/>
        <v>3.6517223702727897E-11</v>
      </c>
      <c r="C29" s="4">
        <f t="shared" si="41"/>
        <v>1.6179552451166901E-10</v>
      </c>
      <c r="D29" s="4">
        <f t="shared" si="42"/>
        <v>2.5664659638606801E-9</v>
      </c>
      <c r="E29" s="4">
        <f t="shared" si="42"/>
        <v>0</v>
      </c>
      <c r="F29" s="4">
        <f t="shared" si="43"/>
        <v>228.51314031977199</v>
      </c>
      <c r="H29">
        <v>2000</v>
      </c>
      <c r="I29">
        <v>2</v>
      </c>
      <c r="J29">
        <f t="shared" si="21"/>
        <v>16000000000</v>
      </c>
      <c r="K29">
        <v>225001979</v>
      </c>
      <c r="L29">
        <f t="shared" si="33"/>
        <v>1800015832</v>
      </c>
      <c r="M29" s="10">
        <f t="shared" si="34"/>
        <v>96</v>
      </c>
      <c r="N29">
        <f t="shared" si="22"/>
        <v>5242880</v>
      </c>
      <c r="O29">
        <f t="shared" si="23"/>
        <v>1321.9783155054649</v>
      </c>
      <c r="P29" s="10">
        <f t="shared" ref="P29:P31" si="44">J29/L29</f>
        <v>8.8888107068604931</v>
      </c>
      <c r="Q29" s="10">
        <f t="shared" si="36"/>
        <v>1321.9783155054649</v>
      </c>
      <c r="R29">
        <f t="shared" si="24"/>
        <v>795.89822084935292</v>
      </c>
      <c r="S29" s="10">
        <f t="shared" si="25"/>
        <v>660.98915775273247</v>
      </c>
      <c r="T29" s="1">
        <f t="shared" si="26"/>
        <v>71.602949351548958</v>
      </c>
      <c r="U29" s="1">
        <f t="shared" si="37"/>
        <v>26.63952260118629</v>
      </c>
      <c r="V29">
        <f t="shared" si="27"/>
        <v>98.242471952735244</v>
      </c>
      <c r="W29">
        <f t="shared" si="28"/>
        <v>71.602949351548958</v>
      </c>
      <c r="X29" s="1">
        <f t="shared" si="29"/>
        <v>0</v>
      </c>
      <c r="Y29" s="1">
        <f t="shared" si="38"/>
        <v>764.13553035662926</v>
      </c>
      <c r="Z29" s="1">
        <f t="shared" si="30"/>
        <v>27718.233203890457</v>
      </c>
      <c r="AA29">
        <f t="shared" si="31"/>
        <v>28482.368734247088</v>
      </c>
      <c r="AB29">
        <v>110.77880859375</v>
      </c>
      <c r="AC29">
        <v>28257.117638229676</v>
      </c>
      <c r="AD29">
        <f t="shared" si="39"/>
        <v>0.14443195592286501</v>
      </c>
      <c r="AE29">
        <f t="shared" si="40"/>
        <v>11.316547632307755</v>
      </c>
      <c r="AF29">
        <f t="shared" si="32"/>
        <v>0.79714816953822698</v>
      </c>
      <c r="AK29" s="10"/>
      <c r="AM29" s="10"/>
    </row>
    <row r="30" spans="1:55">
      <c r="A30" s="4" t="s">
        <v>15</v>
      </c>
      <c r="B30" s="4">
        <f t="shared" si="41"/>
        <v>9.4510106809930603E-11</v>
      </c>
      <c r="C30" s="4">
        <f t="shared" si="41"/>
        <v>1.4364694188636102E-10</v>
      </c>
      <c r="D30" s="4">
        <f t="shared" si="42"/>
        <v>3.9943631238921202E-9</v>
      </c>
      <c r="E30" s="4">
        <f t="shared" si="42"/>
        <v>9.5917309096004296E-9</v>
      </c>
      <c r="F30" s="4">
        <f t="shared" si="43"/>
        <v>229.48758265346601</v>
      </c>
      <c r="H30">
        <v>2100</v>
      </c>
      <c r="I30">
        <v>2</v>
      </c>
      <c r="J30">
        <f t="shared" si="21"/>
        <v>18522000000</v>
      </c>
      <c r="K30">
        <v>311932339</v>
      </c>
      <c r="L30">
        <f t="shared" si="33"/>
        <v>2495458712</v>
      </c>
      <c r="M30" s="10">
        <f t="shared" si="34"/>
        <v>105.84</v>
      </c>
      <c r="N30">
        <f t="shared" si="22"/>
        <v>5242880</v>
      </c>
      <c r="O30">
        <f t="shared" si="23"/>
        <v>1321.9783155054649</v>
      </c>
      <c r="P30" s="10">
        <f t="shared" si="44"/>
        <v>7.422282689323854</v>
      </c>
      <c r="Q30" s="10">
        <f t="shared" si="36"/>
        <v>1321.9783155054649</v>
      </c>
      <c r="R30">
        <f t="shared" si="24"/>
        <v>811.27178684398143</v>
      </c>
      <c r="S30" s="10">
        <f t="shared" si="25"/>
        <v>660.98915775273247</v>
      </c>
      <c r="T30" s="1">
        <f t="shared" si="26"/>
        <v>82.889364243086874</v>
      </c>
      <c r="U30" s="1">
        <f t="shared" si="37"/>
        <v>36.931802252421093</v>
      </c>
      <c r="V30">
        <f t="shared" si="27"/>
        <v>119.82116649550797</v>
      </c>
      <c r="W30">
        <f t="shared" si="28"/>
        <v>82.889364243086874</v>
      </c>
      <c r="X30" s="1">
        <f t="shared" si="29"/>
        <v>0</v>
      </c>
      <c r="Y30" s="1">
        <f t="shared" si="38"/>
        <v>1059.362163641898</v>
      </c>
      <c r="Z30" s="1">
        <f t="shared" si="30"/>
        <v>32986.988275704345</v>
      </c>
      <c r="AA30">
        <f t="shared" si="31"/>
        <v>34046.350439346243</v>
      </c>
      <c r="AB30">
        <v>131.8359375</v>
      </c>
      <c r="AC30">
        <v>33555.841619282226</v>
      </c>
      <c r="AD30">
        <f t="shared" si="39"/>
        <v>0.1404928</v>
      </c>
      <c r="AE30">
        <f t="shared" si="40"/>
        <v>9.1134263026665501</v>
      </c>
      <c r="AF30">
        <f t="shared" si="32"/>
        <v>1.4617687901535303</v>
      </c>
      <c r="AK30" s="10"/>
      <c r="AM30" s="10"/>
    </row>
    <row r="31" spans="1:55">
      <c r="A31" s="4" t="s">
        <v>18</v>
      </c>
      <c r="B31" s="4">
        <f t="shared" si="41"/>
        <v>0</v>
      </c>
      <c r="C31" s="4">
        <f t="shared" si="41"/>
        <v>2.3114053397638601E-10</v>
      </c>
      <c r="D31" s="4">
        <f t="shared" si="42"/>
        <v>0</v>
      </c>
      <c r="E31" s="4">
        <f t="shared" si="42"/>
        <v>1.4218605989714601E-8</v>
      </c>
      <c r="F31" s="4">
        <f t="shared" si="43"/>
        <v>219.19468144358001</v>
      </c>
      <c r="H31">
        <v>2200</v>
      </c>
      <c r="I31">
        <v>2</v>
      </c>
      <c r="J31">
        <f t="shared" si="21"/>
        <v>21296000000</v>
      </c>
      <c r="K31">
        <v>325919839</v>
      </c>
      <c r="L31">
        <f t="shared" si="33"/>
        <v>2607358712</v>
      </c>
      <c r="M31" s="10">
        <f t="shared" si="34"/>
        <v>116.16</v>
      </c>
      <c r="N31">
        <f t="shared" si="22"/>
        <v>5242880</v>
      </c>
      <c r="O31">
        <f t="shared" si="23"/>
        <v>1321.9783155054649</v>
      </c>
      <c r="P31" s="10">
        <f t="shared" si="44"/>
        <v>8.1676525374081326</v>
      </c>
      <c r="Q31" s="10">
        <f t="shared" si="36"/>
        <v>1321.9783155054649</v>
      </c>
      <c r="R31">
        <f t="shared" si="24"/>
        <v>825.77234541962923</v>
      </c>
      <c r="S31" s="10">
        <f t="shared" si="25"/>
        <v>660.98915775273247</v>
      </c>
      <c r="T31" s="1">
        <f t="shared" si="26"/>
        <v>95.303525586911675</v>
      </c>
      <c r="U31" s="1">
        <f t="shared" si="37"/>
        <v>38.58787800802186</v>
      </c>
      <c r="V31">
        <f t="shared" si="27"/>
        <v>133.89140359493354</v>
      </c>
      <c r="W31">
        <f t="shared" si="28"/>
        <v>95.303525586911675</v>
      </c>
      <c r="X31" s="1">
        <f t="shared" si="29"/>
        <v>0</v>
      </c>
      <c r="Y31" s="1">
        <f t="shared" si="38"/>
        <v>1106.8655046274603</v>
      </c>
      <c r="Z31" s="1">
        <f t="shared" si="30"/>
        <v>38713.895962458577</v>
      </c>
      <c r="AA31">
        <f t="shared" si="31"/>
        <v>39820.761467086035</v>
      </c>
      <c r="AB31">
        <v>154.72412109375</v>
      </c>
      <c r="AC31">
        <v>39304.568481445312</v>
      </c>
      <c r="AD31">
        <f t="shared" si="39"/>
        <v>0.13763852623274161</v>
      </c>
      <c r="AE31">
        <f t="shared" si="40"/>
        <v>13.46442775150331</v>
      </c>
      <c r="AF31">
        <f t="shared" si="32"/>
        <v>1.3133154887183252</v>
      </c>
      <c r="AK31" s="10"/>
      <c r="AM31" s="10"/>
    </row>
    <row r="32" spans="1:55">
      <c r="A32" s="4" t="s">
        <v>17</v>
      </c>
      <c r="B32" s="4">
        <f t="shared" si="41"/>
        <v>0</v>
      </c>
      <c r="C32" s="4">
        <f t="shared" si="41"/>
        <v>2.6721293540964201E-10</v>
      </c>
      <c r="D32" s="4">
        <f t="shared" si="42"/>
        <v>0</v>
      </c>
      <c r="E32" s="4">
        <f t="shared" si="42"/>
        <v>1.49022395307192E-8</v>
      </c>
      <c r="F32" s="4">
        <f t="shared" si="43"/>
        <v>218.16193131140801</v>
      </c>
      <c r="H32">
        <v>2300</v>
      </c>
      <c r="I32">
        <v>2</v>
      </c>
      <c r="J32">
        <f t="shared" si="21"/>
        <v>24334000000</v>
      </c>
      <c r="K32" s="6">
        <v>373644006.54166698</v>
      </c>
      <c r="L32">
        <f>K32*8</f>
        <v>2989152052.3333359</v>
      </c>
      <c r="M32" s="10">
        <f t="shared" si="34"/>
        <v>126.96</v>
      </c>
      <c r="N32">
        <f t="shared" si="22"/>
        <v>5242880</v>
      </c>
      <c r="O32">
        <f t="shared" si="23"/>
        <v>1321.9783155054649</v>
      </c>
      <c r="P32" s="10">
        <f>J32/L32</f>
        <v>8.1407702164247038</v>
      </c>
      <c r="Q32" s="10">
        <f t="shared" si="36"/>
        <v>1321.9783155054649</v>
      </c>
      <c r="R32">
        <f t="shared" si="24"/>
        <v>839.47220574075845</v>
      </c>
      <c r="S32" s="10">
        <f t="shared" si="25"/>
        <v>660.98915775273247</v>
      </c>
      <c r="T32" s="1">
        <f t="shared" si="26"/>
        <v>108.89913559503704</v>
      </c>
      <c r="U32" s="1">
        <f t="shared" si="37"/>
        <v>44.238268486805332</v>
      </c>
      <c r="V32">
        <f t="shared" si="27"/>
        <v>153.13740408184236</v>
      </c>
      <c r="W32">
        <f t="shared" si="28"/>
        <v>108.89913559503704</v>
      </c>
      <c r="X32" s="1">
        <f t="shared" si="29"/>
        <v>0</v>
      </c>
      <c r="Y32" s="1">
        <f t="shared" si="38"/>
        <v>1268.9428882902962</v>
      </c>
      <c r="Z32" s="1">
        <f t="shared" si="30"/>
        <v>40699.223960533374</v>
      </c>
      <c r="AA32">
        <f t="shared" si="31"/>
        <v>41968.166848823668</v>
      </c>
      <c r="AB32">
        <v>162.65869140625</v>
      </c>
      <c r="AC32">
        <v>41925.160480481303</v>
      </c>
      <c r="AD32">
        <f t="shared" si="39"/>
        <v>0.14960159699812384</v>
      </c>
      <c r="AE32">
        <f t="shared" si="40"/>
        <v>5.8535373929866692</v>
      </c>
      <c r="AF32">
        <f t="shared" si="32"/>
        <v>0.1025788997573118</v>
      </c>
      <c r="AK32" s="10"/>
      <c r="AM32" s="10"/>
    </row>
    <row r="33" spans="1:39">
      <c r="H33">
        <v>2400</v>
      </c>
      <c r="I33">
        <v>2</v>
      </c>
      <c r="J33">
        <f t="shared" si="21"/>
        <v>27648000000</v>
      </c>
      <c r="K33">
        <v>418936688.19999999</v>
      </c>
      <c r="L33">
        <f t="shared" si="33"/>
        <v>3351493505.5999999</v>
      </c>
      <c r="M33" s="10">
        <f t="shared" si="34"/>
        <v>138.24</v>
      </c>
      <c r="N33">
        <f t="shared" si="22"/>
        <v>5242880</v>
      </c>
      <c r="O33">
        <f t="shared" si="23"/>
        <v>1321.9783155054649</v>
      </c>
      <c r="P33" s="10">
        <f t="shared" ref="P33" si="45">J33/L33</f>
        <v>8.2494565344683028</v>
      </c>
      <c r="Q33" s="10">
        <f t="shared" si="36"/>
        <v>1321.9783155054649</v>
      </c>
      <c r="R33">
        <f t="shared" si="24"/>
        <v>852.43590592553983</v>
      </c>
      <c r="S33" s="10">
        <f t="shared" si="25"/>
        <v>660.98915775273247</v>
      </c>
      <c r="T33" s="1">
        <f t="shared" si="26"/>
        <v>123.72989647947661</v>
      </c>
      <c r="U33" s="1">
        <f t="shared" si="37"/>
        <v>49.600778728128574</v>
      </c>
      <c r="V33">
        <f t="shared" si="27"/>
        <v>173.33067520760517</v>
      </c>
      <c r="W33">
        <f t="shared" si="28"/>
        <v>123.72989647947661</v>
      </c>
      <c r="X33" s="1">
        <f t="shared" si="29"/>
        <v>0</v>
      </c>
      <c r="Y33" s="1">
        <f t="shared" si="38"/>
        <v>1422.7626345613469</v>
      </c>
      <c r="Z33" s="1">
        <f t="shared" si="30"/>
        <v>44822.597494996415</v>
      </c>
      <c r="AA33">
        <f t="shared" si="31"/>
        <v>46245.360129557761</v>
      </c>
      <c r="AB33">
        <v>179.13818359375</v>
      </c>
      <c r="AC33">
        <v>46189.113054243899</v>
      </c>
      <c r="AD33">
        <f t="shared" si="39"/>
        <v>0.15433895468483816</v>
      </c>
      <c r="AE33">
        <f t="shared" si="40"/>
        <v>3.2419154139215305</v>
      </c>
      <c r="AF33">
        <f t="shared" si="32"/>
        <v>0.12177561246479544</v>
      </c>
      <c r="AK33" s="10"/>
      <c r="AM33" s="10"/>
    </row>
    <row r="34" spans="1:39">
      <c r="A34" s="1"/>
      <c r="B34" t="s">
        <v>25</v>
      </c>
      <c r="C34" t="s">
        <v>85</v>
      </c>
      <c r="H34">
        <v>2500</v>
      </c>
      <c r="I34">
        <v>2</v>
      </c>
      <c r="J34">
        <f t="shared" si="21"/>
        <v>31250000000</v>
      </c>
      <c r="K34" s="6">
        <v>464229369.858334</v>
      </c>
      <c r="L34">
        <f>K34*8</f>
        <v>3713834958.866672</v>
      </c>
      <c r="M34" s="10">
        <f t="shared" si="34"/>
        <v>150</v>
      </c>
      <c r="N34">
        <f t="shared" si="22"/>
        <v>5242880</v>
      </c>
      <c r="O34">
        <f t="shared" si="23"/>
        <v>1321.9783155054649</v>
      </c>
      <c r="P34" s="10">
        <f>J34/L34</f>
        <v>8.4144826967583857</v>
      </c>
      <c r="Q34" s="10">
        <f t="shared" si="36"/>
        <v>1321.9783155054649</v>
      </c>
      <c r="R34">
        <f t="shared" si="24"/>
        <v>864.72122967201506</v>
      </c>
      <c r="S34" s="10">
        <f t="shared" si="25"/>
        <v>660.98915775273247</v>
      </c>
      <c r="T34" s="1">
        <f t="shared" si="26"/>
        <v>139.84951045224406</v>
      </c>
      <c r="U34" s="1">
        <f t="shared" si="37"/>
        <v>54.963288969451945</v>
      </c>
      <c r="V34">
        <f t="shared" si="27"/>
        <v>194.81279942169601</v>
      </c>
      <c r="W34">
        <f t="shared" si="28"/>
        <v>139.84951045224406</v>
      </c>
      <c r="X34" s="1">
        <f t="shared" si="29"/>
        <v>0</v>
      </c>
      <c r="Y34" s="1">
        <f t="shared" si="38"/>
        <v>1576.582380832401</v>
      </c>
      <c r="Z34" s="1">
        <f t="shared" si="30"/>
        <v>48945.971029459462</v>
      </c>
      <c r="AA34">
        <f t="shared" si="31"/>
        <v>50522.553410291861</v>
      </c>
      <c r="AB34">
        <v>195.61767578125</v>
      </c>
      <c r="AC34">
        <v>50453.065628006501</v>
      </c>
      <c r="AD34">
        <f t="shared" si="39"/>
        <v>0.15975039001560062</v>
      </c>
      <c r="AE34">
        <f t="shared" si="40"/>
        <v>0.41145379952987582</v>
      </c>
      <c r="AF34">
        <f t="shared" si="32"/>
        <v>0.13772757199274507</v>
      </c>
      <c r="AK34" s="10"/>
      <c r="AM34" s="10"/>
    </row>
    <row r="35" spans="1:39">
      <c r="A35" s="1" t="s">
        <v>84</v>
      </c>
      <c r="B35" s="4">
        <f>1/B27/1000000000</f>
        <v>272.64659707868702</v>
      </c>
      <c r="C35" s="4">
        <f>8/C27/1000000000</f>
        <v>35.349166124046292</v>
      </c>
      <c r="H35">
        <v>2600</v>
      </c>
      <c r="I35">
        <v>2</v>
      </c>
      <c r="J35">
        <f t="shared" si="21"/>
        <v>35152000000</v>
      </c>
      <c r="K35">
        <v>509522051.51666701</v>
      </c>
      <c r="L35">
        <f t="shared" si="33"/>
        <v>4076176412.1333361</v>
      </c>
      <c r="M35" s="10">
        <f t="shared" si="34"/>
        <v>162.24</v>
      </c>
      <c r="N35">
        <f t="shared" si="22"/>
        <v>5242880</v>
      </c>
      <c r="O35">
        <f t="shared" si="23"/>
        <v>1321.9783155054649</v>
      </c>
      <c r="P35" s="10">
        <f t="shared" ref="P35:P38" si="46">J35/L35</f>
        <v>8.6237680722956256</v>
      </c>
      <c r="Q35" s="10">
        <f t="shared" si="36"/>
        <v>1321.9783155054649</v>
      </c>
      <c r="R35">
        <f t="shared" si="24"/>
        <v>876.38006735670331</v>
      </c>
      <c r="S35" s="10">
        <f t="shared" si="25"/>
        <v>660.98915775273247</v>
      </c>
      <c r="T35" s="1">
        <f t="shared" si="26"/>
        <v>157.31167972535309</v>
      </c>
      <c r="U35" s="1">
        <f t="shared" si="37"/>
        <v>60.325799210775187</v>
      </c>
      <c r="V35">
        <f t="shared" si="27"/>
        <v>217.63747893612828</v>
      </c>
      <c r="W35">
        <f t="shared" si="28"/>
        <v>157.31167972535309</v>
      </c>
      <c r="X35" s="1">
        <f t="shared" si="29"/>
        <v>0</v>
      </c>
      <c r="Y35" s="1">
        <f t="shared" si="38"/>
        <v>1730.4021271034514</v>
      </c>
      <c r="Z35" s="1">
        <f t="shared" si="30"/>
        <v>53069.344563922503</v>
      </c>
      <c r="AA35">
        <f t="shared" si="31"/>
        <v>54799.746691025954</v>
      </c>
      <c r="AB35">
        <v>212.09716796875</v>
      </c>
      <c r="AC35">
        <v>54717.018201769097</v>
      </c>
      <c r="AD35">
        <f t="shared" si="39"/>
        <v>0.16573535769784173</v>
      </c>
      <c r="AE35">
        <f t="shared" si="40"/>
        <v>2.6121569752381486</v>
      </c>
      <c r="AF35">
        <f t="shared" si="32"/>
        <v>0.15119334345266294</v>
      </c>
      <c r="AK35" s="10"/>
      <c r="AM35" s="10"/>
    </row>
    <row r="36" spans="1:39">
      <c r="B36" s="4">
        <f t="shared" ref="B36:B39" si="47">1/B28/1000000000</f>
        <v>0.22345448260021814</v>
      </c>
      <c r="C36" s="4">
        <f t="shared" ref="C36:C39" si="48">8/C28/1000000000</f>
        <v>0.54055498184335871</v>
      </c>
      <c r="H36">
        <v>2700</v>
      </c>
      <c r="I36">
        <v>2</v>
      </c>
      <c r="J36">
        <f t="shared" si="21"/>
        <v>39366000000</v>
      </c>
      <c r="K36">
        <v>554814733.17499995</v>
      </c>
      <c r="L36">
        <f t="shared" si="33"/>
        <v>4438517865.3999996</v>
      </c>
      <c r="M36" s="10">
        <f t="shared" si="34"/>
        <v>174.96</v>
      </c>
      <c r="N36">
        <f t="shared" si="22"/>
        <v>5242880</v>
      </c>
      <c r="O36">
        <f t="shared" si="23"/>
        <v>1321.9783155054649</v>
      </c>
      <c r="P36" s="10">
        <f t="shared" si="46"/>
        <v>8.8691768725036617</v>
      </c>
      <c r="Q36" s="10">
        <f t="shared" si="36"/>
        <v>1321.9783155054649</v>
      </c>
      <c r="R36">
        <f t="shared" si="24"/>
        <v>887.4591486742454</v>
      </c>
      <c r="S36" s="10">
        <f t="shared" si="25"/>
        <v>660.98915775273247</v>
      </c>
      <c r="T36" s="1">
        <f t="shared" si="26"/>
        <v>176.17010651081728</v>
      </c>
      <c r="U36" s="1">
        <f t="shared" si="37"/>
        <v>65.688309452098423</v>
      </c>
      <c r="V36">
        <f t="shared" si="27"/>
        <v>241.8584159629157</v>
      </c>
      <c r="W36">
        <f t="shared" si="28"/>
        <v>176.17010651081728</v>
      </c>
      <c r="X36" s="1">
        <f t="shared" si="29"/>
        <v>0</v>
      </c>
      <c r="Y36" s="1">
        <f t="shared" si="38"/>
        <v>1884.2218733745019</v>
      </c>
      <c r="Z36" s="1">
        <f t="shared" si="30"/>
        <v>57192.718098385543</v>
      </c>
      <c r="AA36">
        <f t="shared" si="31"/>
        <v>59076.939971760046</v>
      </c>
      <c r="AB36" s="6">
        <v>228.57666015625</v>
      </c>
      <c r="AC36">
        <v>58980.970775531699</v>
      </c>
      <c r="AD36">
        <f t="shared" si="39"/>
        <v>0.17222230814419226</v>
      </c>
      <c r="AE36">
        <f t="shared" si="40"/>
        <v>5.8106351705316648</v>
      </c>
      <c r="AF36">
        <f t="shared" si="32"/>
        <v>0.16271213404334087</v>
      </c>
      <c r="AK36" s="10"/>
      <c r="AL36" s="1"/>
      <c r="AM36" s="10"/>
    </row>
    <row r="37" spans="1:39">
      <c r="B37" s="4">
        <f t="shared" si="47"/>
        <v>27.384338090447397</v>
      </c>
      <c r="C37" s="4">
        <f t="shared" si="48"/>
        <v>49.445125408416502</v>
      </c>
      <c r="H37">
        <v>2800</v>
      </c>
      <c r="I37">
        <v>2</v>
      </c>
      <c r="J37">
        <f t="shared" si="21"/>
        <v>43904000000</v>
      </c>
      <c r="K37">
        <v>600107414.83333397</v>
      </c>
      <c r="L37">
        <f t="shared" si="33"/>
        <v>4800859318.6666718</v>
      </c>
      <c r="M37" s="10">
        <f t="shared" si="34"/>
        <v>188.16</v>
      </c>
      <c r="N37">
        <f t="shared" si="22"/>
        <v>5242880</v>
      </c>
      <c r="O37">
        <f t="shared" si="23"/>
        <v>1321.9783155054649</v>
      </c>
      <c r="P37" s="10">
        <f t="shared" si="46"/>
        <v>9.1450294803042311</v>
      </c>
      <c r="Q37" s="10">
        <f t="shared" si="36"/>
        <v>1321.9783155054649</v>
      </c>
      <c r="R37">
        <f t="shared" si="24"/>
        <v>898.00066863316192</v>
      </c>
      <c r="S37" s="10">
        <f t="shared" si="25"/>
        <v>660.98915775273247</v>
      </c>
      <c r="T37" s="1">
        <f t="shared" si="26"/>
        <v>196.47849302065035</v>
      </c>
      <c r="U37" s="1">
        <f t="shared" si="37"/>
        <v>71.050819693421786</v>
      </c>
      <c r="V37">
        <f t="shared" si="27"/>
        <v>267.52931271407215</v>
      </c>
      <c r="W37">
        <f t="shared" si="28"/>
        <v>196.47849302065035</v>
      </c>
      <c r="X37" s="1">
        <f t="shared" si="29"/>
        <v>0</v>
      </c>
      <c r="Y37" s="1">
        <f t="shared" si="38"/>
        <v>2038.041619645556</v>
      </c>
      <c r="Z37" s="1">
        <f t="shared" si="30"/>
        <v>61316.091632848591</v>
      </c>
      <c r="AA37">
        <f t="shared" si="31"/>
        <v>63354.133252494146</v>
      </c>
      <c r="AB37">
        <v>245.05615234375</v>
      </c>
      <c r="AC37">
        <v>63244.923349294302</v>
      </c>
      <c r="AD37">
        <f t="shared" si="39"/>
        <v>0.17915893798256538</v>
      </c>
      <c r="AE37">
        <f t="shared" si="40"/>
        <v>9.1706166751521305</v>
      </c>
      <c r="AF37">
        <f t="shared" si="32"/>
        <v>0.17267773825369448</v>
      </c>
      <c r="AK37" s="10"/>
      <c r="AL37" s="1"/>
      <c r="AM37" s="10"/>
    </row>
    <row r="38" spans="1:39">
      <c r="B38" s="4">
        <f t="shared" si="47"/>
        <v>10.580878953095475</v>
      </c>
      <c r="C38" s="4">
        <f t="shared" si="48"/>
        <v>55.692101028706858</v>
      </c>
      <c r="H38">
        <v>2900</v>
      </c>
      <c r="I38">
        <v>2</v>
      </c>
      <c r="J38">
        <f t="shared" si="21"/>
        <v>48778000000</v>
      </c>
      <c r="K38">
        <v>645400096.49166703</v>
      </c>
      <c r="L38">
        <f t="shared" si="33"/>
        <v>5163200771.9333363</v>
      </c>
      <c r="M38" s="10">
        <f t="shared" si="34"/>
        <v>201.84</v>
      </c>
      <c r="N38">
        <f t="shared" si="22"/>
        <v>5242880</v>
      </c>
      <c r="O38">
        <f t="shared" si="23"/>
        <v>1321.9783155054649</v>
      </c>
      <c r="P38" s="10">
        <f t="shared" si="46"/>
        <v>9.4472406080260374</v>
      </c>
      <c r="Q38" s="10">
        <f t="shared" si="36"/>
        <v>1321.9783155054649</v>
      </c>
      <c r="R38">
        <f t="shared" si="24"/>
        <v>908.04282458917953</v>
      </c>
      <c r="S38" s="10">
        <f t="shared" si="25"/>
        <v>660.98915775273247</v>
      </c>
      <c r="T38" s="1">
        <f t="shared" si="26"/>
        <v>218.29054146686596</v>
      </c>
      <c r="U38" s="1">
        <f t="shared" si="37"/>
        <v>76.413329934745036</v>
      </c>
      <c r="V38">
        <f t="shared" si="27"/>
        <v>294.70387140161097</v>
      </c>
      <c r="W38">
        <f t="shared" si="28"/>
        <v>218.29054146686596</v>
      </c>
      <c r="X38" s="1">
        <f t="shared" si="29"/>
        <v>0</v>
      </c>
      <c r="Y38" s="1">
        <f t="shared" si="38"/>
        <v>2191.8613659166067</v>
      </c>
      <c r="Z38" s="1">
        <f t="shared" si="30"/>
        <v>65439.465167311631</v>
      </c>
      <c r="AA38">
        <f t="shared" si="31"/>
        <v>67631.326533228232</v>
      </c>
      <c r="AB38">
        <v>261.53564453125</v>
      </c>
      <c r="AC38">
        <v>67508.875923056898</v>
      </c>
      <c r="AD38">
        <f t="shared" si="39"/>
        <v>0.18650612648774795</v>
      </c>
      <c r="AE38">
        <f t="shared" si="40"/>
        <v>12.682105695309081</v>
      </c>
      <c r="AF38">
        <f t="shared" si="32"/>
        <v>0.1813844601869789</v>
      </c>
      <c r="AK38" s="10"/>
      <c r="AL38" s="1"/>
      <c r="AM38" s="10"/>
    </row>
    <row r="39" spans="1:39">
      <c r="B39" s="4" t="e">
        <f t="shared" si="47"/>
        <v>#DIV/0!</v>
      </c>
      <c r="C39" s="4">
        <f t="shared" si="48"/>
        <v>34.610978275308923</v>
      </c>
      <c r="H39">
        <v>3000</v>
      </c>
      <c r="I39">
        <v>2</v>
      </c>
      <c r="J39">
        <f t="shared" si="21"/>
        <v>54000000000</v>
      </c>
      <c r="K39">
        <v>690692778.14999998</v>
      </c>
      <c r="L39">
        <f>K39*8</f>
        <v>5525542225.1999998</v>
      </c>
      <c r="M39" s="10">
        <f t="shared" si="34"/>
        <v>216</v>
      </c>
      <c r="N39">
        <f t="shared" si="22"/>
        <v>5242880</v>
      </c>
      <c r="O39">
        <f t="shared" si="23"/>
        <v>1321.9783155054649</v>
      </c>
      <c r="P39" s="10">
        <f>J39/L39</f>
        <v>9.7727965508480832</v>
      </c>
      <c r="Q39" s="10">
        <f t="shared" si="36"/>
        <v>1321.9783155054649</v>
      </c>
      <c r="R39">
        <f t="shared" si="24"/>
        <v>917.62027872473709</v>
      </c>
      <c r="S39" s="10">
        <f t="shared" si="25"/>
        <v>660.98915775273247</v>
      </c>
      <c r="T39" s="1">
        <f t="shared" si="26"/>
        <v>241.65995406147775</v>
      </c>
      <c r="U39" s="1">
        <f t="shared" si="37"/>
        <v>81.775840176068286</v>
      </c>
      <c r="V39">
        <f t="shared" si="27"/>
        <v>323.43579423754602</v>
      </c>
      <c r="W39">
        <f t="shared" si="28"/>
        <v>241.65995406147775</v>
      </c>
      <c r="X39" s="1">
        <f t="shared" si="29"/>
        <v>0</v>
      </c>
      <c r="Y39" s="1">
        <f t="shared" si="38"/>
        <v>2345.6811121876572</v>
      </c>
      <c r="Z39" s="1">
        <f t="shared" si="30"/>
        <v>69562.838701774672</v>
      </c>
      <c r="AA39">
        <f t="shared" si="31"/>
        <v>71908.519813962324</v>
      </c>
      <c r="AB39">
        <v>278.01513671875</v>
      </c>
      <c r="AC39">
        <v>71772.828496819493</v>
      </c>
      <c r="AD39">
        <f t="shared" si="39"/>
        <v>0.19423402854006586</v>
      </c>
      <c r="AE39">
        <f t="shared" si="40"/>
        <v>16.337476460767377</v>
      </c>
      <c r="AF39">
        <f t="shared" si="32"/>
        <v>0.18905666668667567</v>
      </c>
      <c r="AK39" s="10"/>
      <c r="AM39" s="10"/>
    </row>
    <row r="40" spans="1:39">
      <c r="A40" s="1"/>
      <c r="AK40" s="10"/>
      <c r="AM40" s="10"/>
    </row>
    <row r="41" spans="1:39">
      <c r="G41" s="4" t="s">
        <v>47</v>
      </c>
      <c r="H41" s="4"/>
      <c r="M41" s="9"/>
      <c r="N41" s="9"/>
      <c r="AK41" s="10"/>
      <c r="AM41" s="10"/>
    </row>
    <row r="42" spans="1:39">
      <c r="G42" t="s">
        <v>32</v>
      </c>
      <c r="I42" t="s">
        <v>33</v>
      </c>
      <c r="J42" t="s">
        <v>75</v>
      </c>
      <c r="K42" t="s">
        <v>63</v>
      </c>
      <c r="L42" t="s">
        <v>61</v>
      </c>
      <c r="M42" t="s">
        <v>68</v>
      </c>
      <c r="N42" t="s">
        <v>62</v>
      </c>
      <c r="O42" s="9" t="s">
        <v>59</v>
      </c>
      <c r="P42" t="s">
        <v>60</v>
      </c>
      <c r="Q42" t="s">
        <v>34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40</v>
      </c>
      <c r="X42" t="s">
        <v>41</v>
      </c>
      <c r="Y42" t="s">
        <v>42</v>
      </c>
      <c r="Z42" t="s">
        <v>43</v>
      </c>
      <c r="AA42" t="s">
        <v>25</v>
      </c>
      <c r="AB42" t="s">
        <v>44</v>
      </c>
      <c r="AC42" t="s">
        <v>77</v>
      </c>
      <c r="AD42" t="s">
        <v>45</v>
      </c>
      <c r="AK42" s="10"/>
      <c r="AM42" s="10"/>
    </row>
    <row r="43" spans="1:39">
      <c r="G43">
        <v>2500</v>
      </c>
      <c r="I43">
        <f>2*G43^2</f>
        <v>12500000</v>
      </c>
      <c r="J43" s="3">
        <v>41498102.369999997</v>
      </c>
      <c r="K43" s="3">
        <f>J43/8</f>
        <v>5187262.7962499997</v>
      </c>
      <c r="L43" s="10">
        <f>(G43^2+2*G43)*8/1000000</f>
        <v>50.04</v>
      </c>
      <c r="M43" s="10">
        <f t="shared" ref="M43:M65" si="49">G43/2^17</f>
        <v>1.9073486328125E-2</v>
      </c>
      <c r="N43">
        <f>40*2^20/8</f>
        <v>5242880</v>
      </c>
      <c r="O43" s="10">
        <f>I43/K43</f>
        <v>2.409748742445931</v>
      </c>
      <c r="P43" s="10">
        <f>2</f>
        <v>2</v>
      </c>
      <c r="Q43" s="1">
        <f t="shared" ref="Q43:Q65" si="50">$B$29*I43</f>
        <v>4.5646529628409868E-4</v>
      </c>
      <c r="R43" s="1">
        <f>$C$29*K43</f>
        <v>8.3927590489913555E-4</v>
      </c>
      <c r="S43">
        <f t="shared" ref="S43:S65" si="51">Q43+R43</f>
        <v>1.2957412011832341E-3</v>
      </c>
      <c r="T43">
        <f t="shared" ref="T43:T65" si="52">MAX(Q43,R43)</f>
        <v>8.3927590489913555E-4</v>
      </c>
      <c r="U43" s="1">
        <f t="shared" ref="U43:U65" si="53">$D$29*I43</f>
        <v>3.2080824548258502E-2</v>
      </c>
      <c r="V43" s="1">
        <f>$E$29*K43</f>
        <v>0</v>
      </c>
      <c r="W43" s="1">
        <f t="shared" ref="W43:W65" si="54">Y43*$F$29</f>
        <v>0.30712166058977353</v>
      </c>
      <c r="X43">
        <f t="shared" ref="X43:X65" si="55">SUM(U43:W43)</f>
        <v>0.33920248513803203</v>
      </c>
      <c r="Y43">
        <v>1.3439999999999999E-3</v>
      </c>
      <c r="Z43">
        <v>0.32956373300000003</v>
      </c>
      <c r="AA43">
        <f>I43/(Y43*1000000000)</f>
        <v>9.3005952380952372</v>
      </c>
      <c r="AB43">
        <f t="shared" ref="AB43:AB65" si="56">ABS(T43-Y43)/ABS(Y43)*100</f>
        <v>37.553876123576217</v>
      </c>
      <c r="AC43">
        <f>ABS(S43-Y43)/ABS(Y43)*100</f>
        <v>3.5906844357712653</v>
      </c>
      <c r="AD43">
        <f t="shared" ref="AD43:AD65" si="57">ABS(X43-Z43)/ABS(Z43)*100</f>
        <v>2.9247004973183754</v>
      </c>
      <c r="AE43">
        <f>AVERAGE(AC44:AC65)</f>
        <v>0.76223661489071126</v>
      </c>
      <c r="AF43">
        <f>AVERAGE(AD44:AD65)</f>
        <v>1.8075622915363552</v>
      </c>
      <c r="AK43" s="10"/>
      <c r="AM43" s="10"/>
    </row>
    <row r="44" spans="1:39">
      <c r="G44">
        <v>3500</v>
      </c>
      <c r="I44">
        <f t="shared" ref="I44:I65" si="58">2*G44^2</f>
        <v>24500000</v>
      </c>
      <c r="J44" s="3">
        <v>107601192.7</v>
      </c>
      <c r="K44" s="3">
        <f t="shared" ref="K44:K65" si="59">J44/8</f>
        <v>13450149.0875</v>
      </c>
      <c r="L44" s="10">
        <f t="shared" ref="L44:L65" si="60">(G44^2+2*G44)*8/1000000</f>
        <v>98.055999999999997</v>
      </c>
      <c r="M44" s="10">
        <f t="shared" si="49"/>
        <v>2.6702880859375E-2</v>
      </c>
      <c r="N44">
        <f t="shared" ref="N44:N65" si="61">40*2^20/8</f>
        <v>5242880</v>
      </c>
      <c r="O44" s="10">
        <f t="shared" ref="O44:O65" si="62">I44/K44</f>
        <v>1.8215411472850709</v>
      </c>
      <c r="P44" s="10">
        <f>2</f>
        <v>2</v>
      </c>
      <c r="Q44" s="1">
        <f t="shared" si="50"/>
        <v>8.9467198071683347E-4</v>
      </c>
      <c r="R44" s="1">
        <f t="shared" ref="R44:R65" si="63">$C$29*K44</f>
        <v>2.176173926372209E-3</v>
      </c>
      <c r="S44">
        <f t="shared" si="51"/>
        <v>3.0708459070890423E-3</v>
      </c>
      <c r="T44">
        <f t="shared" si="52"/>
        <v>2.176173926372209E-3</v>
      </c>
      <c r="U44" s="1">
        <f t="shared" si="53"/>
        <v>6.2878416114586666E-2</v>
      </c>
      <c r="V44" s="1">
        <f t="shared" ref="V44:V65" si="64">$E$29*K44</f>
        <v>0</v>
      </c>
      <c r="W44" s="1">
        <f t="shared" si="54"/>
        <v>0.7138750503589677</v>
      </c>
      <c r="X44">
        <f t="shared" si="55"/>
        <v>0.77675346647355437</v>
      </c>
      <c r="Y44">
        <v>3.124E-3</v>
      </c>
      <c r="Z44">
        <v>0.77612656000000002</v>
      </c>
      <c r="AA44">
        <f t="shared" ref="AA44:AA91" si="65">I44/(Y44*1000000000)</f>
        <v>7.8425096030729833</v>
      </c>
      <c r="AB44">
        <f t="shared" si="56"/>
        <v>30.340143201913929</v>
      </c>
      <c r="AC44">
        <f t="shared" ref="AC44:AC65" si="66">ABS(S44-Y44)/ABS(Y44)*100</f>
        <v>1.7014754452931404</v>
      </c>
      <c r="AD44">
        <f t="shared" si="57"/>
        <v>8.0773743080554405E-2</v>
      </c>
      <c r="AK44" s="10"/>
      <c r="AM44" s="10"/>
    </row>
    <row r="45" spans="1:39">
      <c r="B45" t="s">
        <v>99</v>
      </c>
      <c r="C45" t="s">
        <v>100</v>
      </c>
      <c r="G45">
        <v>4500</v>
      </c>
      <c r="I45">
        <f t="shared" si="58"/>
        <v>40500000</v>
      </c>
      <c r="J45" s="3">
        <v>177003884.80000001</v>
      </c>
      <c r="K45" s="3">
        <f t="shared" si="59"/>
        <v>22125485.600000001</v>
      </c>
      <c r="L45" s="10">
        <f t="shared" si="60"/>
        <v>162.072</v>
      </c>
      <c r="M45" s="10">
        <f t="shared" si="49"/>
        <v>3.4332275390625E-2</v>
      </c>
      <c r="N45">
        <f t="shared" si="61"/>
        <v>5242880</v>
      </c>
      <c r="O45" s="10">
        <f t="shared" si="62"/>
        <v>1.830468299416669</v>
      </c>
      <c r="P45" s="10">
        <f>2</f>
        <v>2</v>
      </c>
      <c r="Q45" s="1">
        <f t="shared" si="50"/>
        <v>1.4789475599604799E-3</v>
      </c>
      <c r="R45" s="1">
        <f t="shared" si="63"/>
        <v>3.5798045477273797E-3</v>
      </c>
      <c r="S45">
        <f t="shared" si="51"/>
        <v>5.0587521076878601E-3</v>
      </c>
      <c r="T45">
        <f t="shared" si="52"/>
        <v>3.5798045477273797E-3</v>
      </c>
      <c r="U45" s="1">
        <f t="shared" si="53"/>
        <v>0.10394187153635755</v>
      </c>
      <c r="V45" s="1">
        <f t="shared" si="64"/>
        <v>0</v>
      </c>
      <c r="W45" s="1">
        <f t="shared" si="54"/>
        <v>1.1693017390162732</v>
      </c>
      <c r="X45">
        <f t="shared" si="55"/>
        <v>1.2732436105526308</v>
      </c>
      <c r="Y45">
        <v>5.117E-3</v>
      </c>
      <c r="Z45">
        <v>1.10706295</v>
      </c>
      <c r="AA45">
        <f t="shared" si="65"/>
        <v>7.914793824506547</v>
      </c>
      <c r="AB45">
        <f t="shared" si="56"/>
        <v>30.04095079680712</v>
      </c>
      <c r="AC45">
        <f t="shared" si="66"/>
        <v>1.138321131759624</v>
      </c>
      <c r="AD45">
        <f t="shared" si="57"/>
        <v>15.010949517607001</v>
      </c>
      <c r="AK45" s="10"/>
      <c r="AM45" s="10"/>
    </row>
    <row r="46" spans="1:39">
      <c r="A46" s="4" t="s">
        <v>14</v>
      </c>
      <c r="B46">
        <f>AVERAGE(AF3:AF18)</f>
        <v>1.7379178219137341</v>
      </c>
      <c r="C46">
        <f>AVERAGE(AG3:AG18)</f>
        <v>0.4242662325488849</v>
      </c>
      <c r="G46">
        <v>5500</v>
      </c>
      <c r="I46">
        <f t="shared" si="58"/>
        <v>60500000</v>
      </c>
      <c r="J46" s="3">
        <v>262299575.80000001</v>
      </c>
      <c r="K46" s="3">
        <f t="shared" si="59"/>
        <v>32787446.975000001</v>
      </c>
      <c r="L46" s="10">
        <f t="shared" si="60"/>
        <v>242.08799999999999</v>
      </c>
      <c r="M46" s="10">
        <f t="shared" si="49"/>
        <v>4.1961669921875E-2</v>
      </c>
      <c r="N46">
        <f t="shared" si="61"/>
        <v>5242880</v>
      </c>
      <c r="O46" s="10">
        <f t="shared" si="62"/>
        <v>1.8452183863577563</v>
      </c>
      <c r="P46" s="10">
        <f>2</f>
        <v>2</v>
      </c>
      <c r="Q46" s="1">
        <f t="shared" si="50"/>
        <v>2.2092920340150376E-3</v>
      </c>
      <c r="R46" s="1">
        <f t="shared" si="63"/>
        <v>5.304862180718661E-3</v>
      </c>
      <c r="S46">
        <f t="shared" si="51"/>
        <v>7.5141542147336982E-3</v>
      </c>
      <c r="T46">
        <f t="shared" si="52"/>
        <v>5.304862180718661E-3</v>
      </c>
      <c r="U46" s="1">
        <f t="shared" si="53"/>
        <v>0.15527119081357116</v>
      </c>
      <c r="V46" s="1">
        <f t="shared" si="64"/>
        <v>0</v>
      </c>
      <c r="W46" s="1">
        <f t="shared" si="54"/>
        <v>1.7641214432686398</v>
      </c>
      <c r="X46">
        <f t="shared" si="55"/>
        <v>1.9193926340822109</v>
      </c>
      <c r="Y46">
        <v>7.7200000000000003E-3</v>
      </c>
      <c r="Z46">
        <v>1.9037520000000001</v>
      </c>
      <c r="AA46">
        <f t="shared" si="65"/>
        <v>7.8367875647668397</v>
      </c>
      <c r="AB46">
        <f t="shared" si="56"/>
        <v>31.28416864354066</v>
      </c>
      <c r="AC46">
        <f t="shared" si="66"/>
        <v>2.6663961822059861</v>
      </c>
      <c r="AD46">
        <f t="shared" si="57"/>
        <v>0.82156888513896953</v>
      </c>
      <c r="AK46" s="10"/>
      <c r="AM46" s="10"/>
    </row>
    <row r="47" spans="1:39">
      <c r="A47" s="4" t="s">
        <v>13</v>
      </c>
      <c r="B47">
        <f>AVERAGE(AE24:AE39)</f>
        <v>8.0234317156057902</v>
      </c>
      <c r="C47">
        <f>AVERAGE(AF24:AF39)</f>
        <v>1.701318421550158</v>
      </c>
      <c r="G47">
        <v>6500</v>
      </c>
      <c r="I47">
        <f t="shared" si="58"/>
        <v>84500000</v>
      </c>
      <c r="J47" s="3">
        <v>364624018.60000002</v>
      </c>
      <c r="K47" s="3">
        <f t="shared" si="59"/>
        <v>45578002.325000003</v>
      </c>
      <c r="L47" s="10">
        <f t="shared" si="60"/>
        <v>338.10399999999998</v>
      </c>
      <c r="M47" s="10">
        <f t="shared" si="49"/>
        <v>4.9591064453125E-2</v>
      </c>
      <c r="N47">
        <f t="shared" si="61"/>
        <v>5242880</v>
      </c>
      <c r="O47" s="10">
        <f t="shared" si="62"/>
        <v>1.8539645374859022</v>
      </c>
      <c r="P47" s="10">
        <f>2</f>
        <v>2</v>
      </c>
      <c r="Q47" s="1">
        <f t="shared" si="50"/>
        <v>3.0857054028805074E-3</v>
      </c>
      <c r="R47" s="1">
        <f t="shared" si="63"/>
        <v>7.3743167923674448E-3</v>
      </c>
      <c r="S47">
        <f t="shared" si="51"/>
        <v>1.0460022195247953E-2</v>
      </c>
      <c r="T47">
        <f t="shared" si="52"/>
        <v>7.3743167923674448E-3</v>
      </c>
      <c r="U47" s="1">
        <f t="shared" si="53"/>
        <v>0.21686637394622746</v>
      </c>
      <c r="V47" s="1">
        <f t="shared" si="64"/>
        <v>0</v>
      </c>
      <c r="W47" s="1">
        <f t="shared" si="54"/>
        <v>2.4304657604410949</v>
      </c>
      <c r="X47">
        <f t="shared" si="55"/>
        <v>2.6473321343873222</v>
      </c>
      <c r="Y47">
        <v>1.0636E-2</v>
      </c>
      <c r="Z47">
        <v>2.6418642220000002</v>
      </c>
      <c r="AA47">
        <f t="shared" si="65"/>
        <v>7.9447160586686723</v>
      </c>
      <c r="AB47">
        <f t="shared" si="56"/>
        <v>30.666446104104505</v>
      </c>
      <c r="AC47">
        <f t="shared" si="66"/>
        <v>1.6545487471986371</v>
      </c>
      <c r="AD47">
        <f t="shared" si="57"/>
        <v>0.20697174146151204</v>
      </c>
      <c r="AK47" s="10"/>
      <c r="AM47" s="10"/>
    </row>
    <row r="48" spans="1:39">
      <c r="A48" s="4" t="s">
        <v>16</v>
      </c>
      <c r="B48">
        <f>AVERAGE(AC43:AC65)</f>
        <v>0.88521260710290917</v>
      </c>
      <c r="C48">
        <f>AVERAGE(AD43:AD65)</f>
        <v>1.8561335178747038</v>
      </c>
      <c r="G48">
        <v>7500</v>
      </c>
      <c r="I48">
        <f t="shared" si="58"/>
        <v>112500000</v>
      </c>
      <c r="J48" s="3">
        <v>483401687.39999998</v>
      </c>
      <c r="K48" s="3">
        <f t="shared" si="59"/>
        <v>60425210.924999997</v>
      </c>
      <c r="L48" s="10">
        <f t="shared" si="60"/>
        <v>450.12</v>
      </c>
      <c r="M48" s="10">
        <f t="shared" si="49"/>
        <v>5.7220458984375E-2</v>
      </c>
      <c r="N48">
        <f t="shared" si="61"/>
        <v>5242880</v>
      </c>
      <c r="O48" s="10">
        <f t="shared" si="62"/>
        <v>1.8618056648513057</v>
      </c>
      <c r="P48" s="10">
        <f>2</f>
        <v>2</v>
      </c>
      <c r="Q48" s="1">
        <f t="shared" si="50"/>
        <v>4.1081876665568879E-3</v>
      </c>
      <c r="R48" s="1">
        <f t="shared" si="63"/>
        <v>9.7765286953386075E-3</v>
      </c>
      <c r="S48">
        <f t="shared" si="51"/>
        <v>1.3884716361895495E-2</v>
      </c>
      <c r="T48">
        <f t="shared" si="52"/>
        <v>9.7765286953386075E-3</v>
      </c>
      <c r="U48" s="1">
        <f t="shared" si="53"/>
        <v>0.28872742093432652</v>
      </c>
      <c r="V48" s="1">
        <f t="shared" si="64"/>
        <v>0</v>
      </c>
      <c r="W48" s="1">
        <f t="shared" si="54"/>
        <v>3.1815884526721852</v>
      </c>
      <c r="X48">
        <f t="shared" si="55"/>
        <v>3.4703158736065118</v>
      </c>
      <c r="Y48">
        <v>1.3923E-2</v>
      </c>
      <c r="Z48">
        <v>3.4679872500000002</v>
      </c>
      <c r="AA48">
        <f t="shared" si="65"/>
        <v>8.0801551389786681</v>
      </c>
      <c r="AB48">
        <f t="shared" si="56"/>
        <v>29.781450151988743</v>
      </c>
      <c r="AC48">
        <f t="shared" si="66"/>
        <v>0.27496687570570327</v>
      </c>
      <c r="AD48">
        <f t="shared" si="57"/>
        <v>6.7146256276220395E-2</v>
      </c>
      <c r="AK48" s="10"/>
      <c r="AM48" s="10"/>
    </row>
    <row r="49" spans="1:39">
      <c r="A49" s="4" t="s">
        <v>15</v>
      </c>
      <c r="B49">
        <f>AVERAGE(AC69:AC91)</f>
        <v>4.528176116024305</v>
      </c>
      <c r="C49">
        <f>AVERAGE(AD69:AD91)</f>
        <v>1.1452085858728716</v>
      </c>
      <c r="G49">
        <v>8500</v>
      </c>
      <c r="I49">
        <f t="shared" si="58"/>
        <v>144500000</v>
      </c>
      <c r="J49" s="3">
        <v>619952069.60000002</v>
      </c>
      <c r="K49" s="3">
        <f t="shared" si="59"/>
        <v>77494008.700000003</v>
      </c>
      <c r="L49" s="10">
        <f t="shared" si="60"/>
        <v>578.13599999999997</v>
      </c>
      <c r="M49" s="10">
        <f t="shared" si="49"/>
        <v>6.4849853515625E-2</v>
      </c>
      <c r="N49">
        <f t="shared" si="61"/>
        <v>5242880</v>
      </c>
      <c r="O49" s="10">
        <f t="shared" si="62"/>
        <v>1.8646602805050141</v>
      </c>
      <c r="P49" s="10">
        <f>2</f>
        <v>2</v>
      </c>
      <c r="Q49" s="1">
        <f t="shared" si="50"/>
        <v>5.276738825044181E-3</v>
      </c>
      <c r="R49" s="1">
        <f t="shared" si="63"/>
        <v>1.2538183784128342E-2</v>
      </c>
      <c r="S49">
        <f t="shared" si="51"/>
        <v>1.7814922609172522E-2</v>
      </c>
      <c r="T49">
        <f t="shared" si="52"/>
        <v>1.2538183784128342E-2</v>
      </c>
      <c r="U49" s="1">
        <f t="shared" si="53"/>
        <v>0.37085433177786831</v>
      </c>
      <c r="V49" s="1">
        <f t="shared" si="64"/>
        <v>0</v>
      </c>
      <c r="W49" s="1">
        <f t="shared" si="54"/>
        <v>4.0590789115001105</v>
      </c>
      <c r="X49">
        <f t="shared" si="55"/>
        <v>4.4299332432779792</v>
      </c>
      <c r="Y49">
        <v>1.7763000000000001E-2</v>
      </c>
      <c r="Z49">
        <v>3.9877935</v>
      </c>
      <c r="AA49">
        <f t="shared" si="65"/>
        <v>8.1348871249225922</v>
      </c>
      <c r="AB49">
        <f t="shared" si="56"/>
        <v>29.414041636388326</v>
      </c>
      <c r="AC49">
        <f t="shared" si="66"/>
        <v>0.29230765733558989</v>
      </c>
      <c r="AD49">
        <f t="shared" si="57"/>
        <v>11.087327949102159</v>
      </c>
      <c r="AK49" s="10"/>
      <c r="AM49" s="10"/>
    </row>
    <row r="50" spans="1:39">
      <c r="A50" s="4" t="s">
        <v>18</v>
      </c>
      <c r="B50">
        <f>AVERAGE(AA131:AA322)</f>
        <v>31.606216368648415</v>
      </c>
      <c r="C50">
        <f>AVERAGE(AB131:AB322)</f>
        <v>1.7493802390723492</v>
      </c>
      <c r="G50">
        <v>9500</v>
      </c>
      <c r="I50">
        <f t="shared" si="58"/>
        <v>180500000</v>
      </c>
      <c r="J50" s="3">
        <v>771499838.60000002</v>
      </c>
      <c r="K50" s="3">
        <f t="shared" si="59"/>
        <v>96437479.825000003</v>
      </c>
      <c r="L50" s="10">
        <f t="shared" si="60"/>
        <v>722.15200000000004</v>
      </c>
      <c r="M50" s="10">
        <f t="shared" si="49"/>
        <v>7.2479248046875E-2</v>
      </c>
      <c r="N50">
        <f t="shared" si="61"/>
        <v>5242880</v>
      </c>
      <c r="O50" s="10">
        <f t="shared" si="62"/>
        <v>1.8716789398431379</v>
      </c>
      <c r="P50" s="10">
        <f>2</f>
        <v>2</v>
      </c>
      <c r="Q50" s="1">
        <f t="shared" si="50"/>
        <v>6.5913588783423852E-3</v>
      </c>
      <c r="R50" s="1">
        <f t="shared" si="63"/>
        <v>1.5603152630869373E-2</v>
      </c>
      <c r="S50">
        <f t="shared" si="51"/>
        <v>2.2194511509211756E-2</v>
      </c>
      <c r="T50">
        <f t="shared" si="52"/>
        <v>1.5603152630869373E-2</v>
      </c>
      <c r="U50" s="1">
        <f t="shared" si="53"/>
        <v>0.46324710647685274</v>
      </c>
      <c r="V50" s="1">
        <f t="shared" si="64"/>
        <v>0</v>
      </c>
      <c r="W50" s="1">
        <f t="shared" si="54"/>
        <v>5.0526540456104785</v>
      </c>
      <c r="X50">
        <f t="shared" si="55"/>
        <v>5.5159011520873316</v>
      </c>
      <c r="Y50">
        <v>2.2110999999999999E-2</v>
      </c>
      <c r="Z50">
        <v>5.4803341889999997</v>
      </c>
      <c r="AA50">
        <f t="shared" si="65"/>
        <v>8.1633576048120844</v>
      </c>
      <c r="AB50">
        <f t="shared" si="56"/>
        <v>29.432623441412087</v>
      </c>
      <c r="AC50">
        <f t="shared" si="66"/>
        <v>0.37769214061669526</v>
      </c>
      <c r="AD50">
        <f t="shared" si="57"/>
        <v>0.64899259535524412</v>
      </c>
      <c r="AK50" s="10"/>
      <c r="AM50" s="10"/>
    </row>
    <row r="51" spans="1:39">
      <c r="A51" s="4" t="s">
        <v>17</v>
      </c>
      <c r="B51">
        <f>AVERAGE(AA375:AA602)</f>
        <v>43.671225350803589</v>
      </c>
      <c r="C51">
        <f>AVERAGE(AB375:AB602)</f>
        <v>2.2618121246277454</v>
      </c>
      <c r="G51">
        <v>10500</v>
      </c>
      <c r="I51">
        <f t="shared" si="58"/>
        <v>220500000</v>
      </c>
      <c r="J51" s="3">
        <v>940169429.20000005</v>
      </c>
      <c r="K51" s="3">
        <f t="shared" si="59"/>
        <v>117521178.65000001</v>
      </c>
      <c r="L51" s="10">
        <f t="shared" si="60"/>
        <v>882.16800000000001</v>
      </c>
      <c r="M51" s="10">
        <f t="shared" si="49"/>
        <v>8.0108642578125E-2</v>
      </c>
      <c r="N51">
        <f t="shared" si="61"/>
        <v>5242880</v>
      </c>
      <c r="O51" s="10">
        <f t="shared" si="62"/>
        <v>1.8762575608324192</v>
      </c>
      <c r="P51" s="10">
        <f>2</f>
        <v>2</v>
      </c>
      <c r="Q51" s="1">
        <f t="shared" si="50"/>
        <v>8.0520478264515007E-3</v>
      </c>
      <c r="R51" s="1">
        <f t="shared" si="63"/>
        <v>1.9014400740906309E-2</v>
      </c>
      <c r="S51">
        <f t="shared" si="51"/>
        <v>2.706644856735781E-2</v>
      </c>
      <c r="T51">
        <f t="shared" si="52"/>
        <v>1.9014400740906309E-2</v>
      </c>
      <c r="U51" s="1">
        <f t="shared" si="53"/>
        <v>0.56590574503127999</v>
      </c>
      <c r="V51" s="1">
        <f t="shared" si="64"/>
        <v>0</v>
      </c>
      <c r="W51" s="1">
        <f t="shared" si="54"/>
        <v>6.159343184179134</v>
      </c>
      <c r="X51">
        <f t="shared" si="55"/>
        <v>6.7252489292104141</v>
      </c>
      <c r="Y51">
        <v>2.6953999999999999E-2</v>
      </c>
      <c r="Z51">
        <v>6.7003151670000003</v>
      </c>
      <c r="AA51">
        <f t="shared" si="65"/>
        <v>8.1806039919863469</v>
      </c>
      <c r="AB51">
        <f t="shared" si="56"/>
        <v>29.456107661548153</v>
      </c>
      <c r="AC51">
        <f t="shared" si="66"/>
        <v>0.41718693833127235</v>
      </c>
      <c r="AD51">
        <f t="shared" si="57"/>
        <v>0.37212819977806527</v>
      </c>
      <c r="AK51" s="10"/>
      <c r="AM51" s="10"/>
    </row>
    <row r="52" spans="1:39">
      <c r="G52">
        <v>11500</v>
      </c>
      <c r="I52">
        <f t="shared" si="58"/>
        <v>264500000</v>
      </c>
      <c r="J52" s="3">
        <v>1132250846</v>
      </c>
      <c r="K52" s="3">
        <f t="shared" si="59"/>
        <v>141531355.75</v>
      </c>
      <c r="L52" s="10">
        <f t="shared" si="60"/>
        <v>1058.184</v>
      </c>
      <c r="M52" s="10">
        <f t="shared" si="49"/>
        <v>8.7738037109375E-2</v>
      </c>
      <c r="N52">
        <f t="shared" si="61"/>
        <v>5242880</v>
      </c>
      <c r="O52" s="10">
        <f t="shared" si="62"/>
        <v>1.8688438233235818</v>
      </c>
      <c r="P52" s="10">
        <f>2</f>
        <v>2</v>
      </c>
      <c r="Q52" s="1">
        <f t="shared" si="50"/>
        <v>9.6588056693715282E-3</v>
      </c>
      <c r="R52" s="1">
        <f t="shared" si="63"/>
        <v>2.2899139938418873E-2</v>
      </c>
      <c r="S52">
        <f t="shared" si="51"/>
        <v>3.2557945607790399E-2</v>
      </c>
      <c r="T52">
        <f t="shared" si="52"/>
        <v>2.2899139938418873E-2</v>
      </c>
      <c r="U52" s="1">
        <f t="shared" si="53"/>
        <v>0.67883024744114995</v>
      </c>
      <c r="V52" s="1">
        <f t="shared" si="64"/>
        <v>0</v>
      </c>
      <c r="W52" s="1">
        <f t="shared" si="54"/>
        <v>7.4710086096146258</v>
      </c>
      <c r="X52">
        <f t="shared" si="55"/>
        <v>8.1498388570557765</v>
      </c>
      <c r="Y52">
        <v>3.2694000000000001E-2</v>
      </c>
      <c r="Z52">
        <v>8.1148687600000002</v>
      </c>
      <c r="AA52">
        <f t="shared" si="65"/>
        <v>8.0901694500519969</v>
      </c>
      <c r="AB52">
        <f t="shared" si="56"/>
        <v>29.959197594607968</v>
      </c>
      <c r="AC52">
        <f t="shared" si="66"/>
        <v>0.41614483455558093</v>
      </c>
      <c r="AD52">
        <f t="shared" si="57"/>
        <v>0.4309385412140202</v>
      </c>
      <c r="AK52" s="10"/>
      <c r="AM52" s="10"/>
    </row>
    <row r="53" spans="1:39">
      <c r="G53">
        <v>12500</v>
      </c>
      <c r="I53">
        <f t="shared" si="58"/>
        <v>312500000</v>
      </c>
      <c r="J53" s="3">
        <v>1330818035</v>
      </c>
      <c r="K53" s="3">
        <f t="shared" si="59"/>
        <v>166352254.375</v>
      </c>
      <c r="L53" s="10">
        <f t="shared" si="60"/>
        <v>1250.2</v>
      </c>
      <c r="M53" s="10">
        <f t="shared" si="49"/>
        <v>9.5367431640625E-2</v>
      </c>
      <c r="N53">
        <f t="shared" si="61"/>
        <v>5242880</v>
      </c>
      <c r="O53" s="10">
        <f t="shared" si="62"/>
        <v>1.8785438236114678</v>
      </c>
      <c r="P53" s="10">
        <f>2</f>
        <v>2</v>
      </c>
      <c r="Q53" s="1">
        <f t="shared" si="50"/>
        <v>1.1411632407102468E-2</v>
      </c>
      <c r="R53" s="1">
        <f t="shared" si="63"/>
        <v>2.6915050250301709E-2</v>
      </c>
      <c r="S53">
        <f t="shared" si="51"/>
        <v>3.8326682657404174E-2</v>
      </c>
      <c r="T53">
        <f t="shared" si="52"/>
        <v>2.6915050250301709E-2</v>
      </c>
      <c r="U53" s="1">
        <f t="shared" si="53"/>
        <v>0.80202061370646249</v>
      </c>
      <c r="V53" s="1">
        <f t="shared" si="64"/>
        <v>0</v>
      </c>
      <c r="W53" s="1">
        <f t="shared" si="54"/>
        <v>8.6969816074302031</v>
      </c>
      <c r="X53">
        <f t="shared" si="55"/>
        <v>9.4990022211366654</v>
      </c>
      <c r="Y53">
        <v>3.8059000000000003E-2</v>
      </c>
      <c r="Z53">
        <v>8.9971475999999999</v>
      </c>
      <c r="AA53">
        <f t="shared" si="65"/>
        <v>8.2109356525394777</v>
      </c>
      <c r="AB53">
        <f t="shared" si="56"/>
        <v>29.280721379169954</v>
      </c>
      <c r="AC53">
        <f t="shared" si="66"/>
        <v>0.70333602407885387</v>
      </c>
      <c r="AD53">
        <f t="shared" si="57"/>
        <v>5.5779302891136906</v>
      </c>
      <c r="AK53" s="10"/>
      <c r="AM53" s="10"/>
    </row>
    <row r="54" spans="1:39">
      <c r="G54">
        <v>13500</v>
      </c>
      <c r="I54">
        <f t="shared" si="58"/>
        <v>364500000</v>
      </c>
      <c r="J54" s="3">
        <v>1549205384</v>
      </c>
      <c r="K54" s="3">
        <f t="shared" si="59"/>
        <v>193650673</v>
      </c>
      <c r="L54" s="10">
        <f t="shared" si="60"/>
        <v>1458.2159999999999</v>
      </c>
      <c r="M54" s="10">
        <f t="shared" si="49"/>
        <v>0.102996826171875</v>
      </c>
      <c r="N54">
        <f t="shared" si="61"/>
        <v>5242880</v>
      </c>
      <c r="O54" s="10">
        <f t="shared" si="62"/>
        <v>1.882255271067403</v>
      </c>
      <c r="P54" s="10">
        <f>2</f>
        <v>2</v>
      </c>
      <c r="Q54" s="1">
        <f t="shared" si="50"/>
        <v>1.3310528039644318E-2</v>
      </c>
      <c r="R54" s="1">
        <f t="shared" si="63"/>
        <v>3.1331812210072703E-2</v>
      </c>
      <c r="S54">
        <f t="shared" si="51"/>
        <v>4.464234024971702E-2</v>
      </c>
      <c r="T54">
        <f t="shared" si="52"/>
        <v>3.1331812210072703E-2</v>
      </c>
      <c r="U54" s="1">
        <f t="shared" si="53"/>
        <v>0.93547684382721796</v>
      </c>
      <c r="V54" s="1">
        <f t="shared" si="64"/>
        <v>0</v>
      </c>
      <c r="W54" s="1">
        <f t="shared" si="54"/>
        <v>10.082228264048661</v>
      </c>
      <c r="X54">
        <f t="shared" si="55"/>
        <v>11.017705107875878</v>
      </c>
      <c r="Y54">
        <v>4.4121E-2</v>
      </c>
      <c r="Z54">
        <v>10.98514853</v>
      </c>
      <c r="AA54">
        <f t="shared" si="65"/>
        <v>8.2613721357176857</v>
      </c>
      <c r="AB54">
        <f t="shared" si="56"/>
        <v>28.986622673845332</v>
      </c>
      <c r="AC54">
        <f t="shared" si="66"/>
        <v>1.1816147633032343</v>
      </c>
      <c r="AD54">
        <f t="shared" si="57"/>
        <v>0.29636902757361522</v>
      </c>
      <c r="AK54" s="10"/>
      <c r="AM54" s="10"/>
    </row>
    <row r="55" spans="1:39">
      <c r="G55">
        <v>14500</v>
      </c>
      <c r="I55">
        <f t="shared" si="58"/>
        <v>420500000</v>
      </c>
      <c r="J55" s="3">
        <v>1787231216</v>
      </c>
      <c r="K55" s="3">
        <f t="shared" si="59"/>
        <v>223403902</v>
      </c>
      <c r="L55" s="10">
        <f t="shared" si="60"/>
        <v>1682.232</v>
      </c>
      <c r="M55" s="10">
        <f t="shared" si="49"/>
        <v>0.110626220703125</v>
      </c>
      <c r="N55">
        <f t="shared" si="61"/>
        <v>5242880</v>
      </c>
      <c r="O55" s="10">
        <f t="shared" si="62"/>
        <v>1.8822410720471658</v>
      </c>
      <c r="P55" s="10">
        <f>2</f>
        <v>2</v>
      </c>
      <c r="Q55" s="1">
        <f t="shared" si="50"/>
        <v>1.5355492566997081E-2</v>
      </c>
      <c r="R55" s="1">
        <f t="shared" si="63"/>
        <v>3.6145751502043501E-2</v>
      </c>
      <c r="S55">
        <f t="shared" si="51"/>
        <v>5.150124406904058E-2</v>
      </c>
      <c r="T55">
        <f t="shared" si="52"/>
        <v>3.6145751502043501E-2</v>
      </c>
      <c r="U55" s="1">
        <f t="shared" si="53"/>
        <v>1.0791989378034159</v>
      </c>
      <c r="V55" s="1">
        <f t="shared" si="64"/>
        <v>0</v>
      </c>
      <c r="W55" s="1">
        <f t="shared" si="54"/>
        <v>11.655541235150292</v>
      </c>
      <c r="X55">
        <f t="shared" si="55"/>
        <v>12.734740172953707</v>
      </c>
      <c r="Y55">
        <v>5.1006000000000003E-2</v>
      </c>
      <c r="Z55">
        <v>12.687974349999999</v>
      </c>
      <c r="AA55">
        <f t="shared" si="65"/>
        <v>8.2441281417872414</v>
      </c>
      <c r="AB55">
        <f t="shared" si="56"/>
        <v>29.134314586433952</v>
      </c>
      <c r="AC55">
        <f t="shared" si="66"/>
        <v>0.970952572325957</v>
      </c>
      <c r="AD55">
        <f t="shared" si="57"/>
        <v>0.36858383902476577</v>
      </c>
      <c r="AK55" s="10"/>
      <c r="AM55" s="10"/>
    </row>
    <row r="56" spans="1:39">
      <c r="G56">
        <v>15500</v>
      </c>
      <c r="I56">
        <f t="shared" si="58"/>
        <v>480500000</v>
      </c>
      <c r="J56" s="3">
        <v>2042016654</v>
      </c>
      <c r="K56" s="3">
        <f t="shared" si="59"/>
        <v>255252081.75</v>
      </c>
      <c r="L56" s="10">
        <f t="shared" si="60"/>
        <v>1922.248</v>
      </c>
      <c r="M56" s="10">
        <f t="shared" si="49"/>
        <v>0.118255615234375</v>
      </c>
      <c r="N56">
        <f t="shared" si="61"/>
        <v>5242880</v>
      </c>
      <c r="O56" s="10">
        <f t="shared" si="62"/>
        <v>1.8824528156859979</v>
      </c>
      <c r="P56" s="10">
        <f>2</f>
        <v>2</v>
      </c>
      <c r="Q56" s="1">
        <f t="shared" si="50"/>
        <v>1.7546525989160754E-2</v>
      </c>
      <c r="R56" s="1">
        <f t="shared" si="63"/>
        <v>4.1298644449436664E-2</v>
      </c>
      <c r="S56">
        <f t="shared" si="51"/>
        <v>5.8845170438597418E-2</v>
      </c>
      <c r="T56">
        <f t="shared" si="52"/>
        <v>4.1298644449436664E-2</v>
      </c>
      <c r="U56" s="1">
        <f t="shared" si="53"/>
        <v>1.2331868956350569</v>
      </c>
      <c r="V56" s="1">
        <f t="shared" si="64"/>
        <v>0</v>
      </c>
      <c r="W56" s="1">
        <f t="shared" si="54"/>
        <v>13.332599171957098</v>
      </c>
      <c r="X56">
        <f t="shared" si="55"/>
        <v>14.565786067592155</v>
      </c>
      <c r="Y56">
        <v>5.8345000000000001E-2</v>
      </c>
      <c r="Z56">
        <v>14.551242999999999</v>
      </c>
      <c r="AA56">
        <f t="shared" si="65"/>
        <v>8.2354957579912593</v>
      </c>
      <c r="AB56">
        <f t="shared" si="56"/>
        <v>29.216480504864744</v>
      </c>
      <c r="AC56">
        <f t="shared" si="66"/>
        <v>0.85726358487859533</v>
      </c>
      <c r="AD56">
        <f t="shared" si="57"/>
        <v>9.9943816429672858E-2</v>
      </c>
    </row>
    <row r="57" spans="1:39">
      <c r="G57">
        <v>16500</v>
      </c>
      <c r="I57">
        <f t="shared" si="58"/>
        <v>544500000</v>
      </c>
      <c r="J57" s="3">
        <v>2325672860</v>
      </c>
      <c r="K57" s="3">
        <f t="shared" si="59"/>
        <v>290709107.5</v>
      </c>
      <c r="L57" s="10">
        <f t="shared" si="60"/>
        <v>2178.2640000000001</v>
      </c>
      <c r="M57" s="10">
        <f t="shared" si="49"/>
        <v>0.125885009765625</v>
      </c>
      <c r="N57">
        <f t="shared" si="61"/>
        <v>5242880</v>
      </c>
      <c r="O57" s="10">
        <f t="shared" si="62"/>
        <v>1.8730063350354442</v>
      </c>
      <c r="P57" s="10">
        <f>2</f>
        <v>2</v>
      </c>
      <c r="Q57" s="1">
        <f t="shared" si="50"/>
        <v>1.988362830613534E-2</v>
      </c>
      <c r="R57" s="1">
        <f t="shared" si="63"/>
        <v>4.703543252828167E-2</v>
      </c>
      <c r="S57">
        <f t="shared" si="51"/>
        <v>6.691906083441701E-2</v>
      </c>
      <c r="T57">
        <f t="shared" si="52"/>
        <v>4.703543252828167E-2</v>
      </c>
      <c r="U57" s="1">
        <f t="shared" si="53"/>
        <v>1.3974407173221404</v>
      </c>
      <c r="V57" s="1">
        <f t="shared" si="64"/>
        <v>0</v>
      </c>
      <c r="W57" s="1">
        <f t="shared" si="54"/>
        <v>15.324548216124549</v>
      </c>
      <c r="X57">
        <f t="shared" si="55"/>
        <v>16.721988933446688</v>
      </c>
      <c r="Y57">
        <v>6.7061999999999997E-2</v>
      </c>
      <c r="Z57">
        <v>16.715622639999999</v>
      </c>
      <c r="AA57">
        <f t="shared" si="65"/>
        <v>8.1193522412096275</v>
      </c>
      <c r="AB57">
        <f t="shared" si="56"/>
        <v>29.862765011061892</v>
      </c>
      <c r="AC57">
        <f t="shared" si="66"/>
        <v>0.21314479971218644</v>
      </c>
      <c r="AD57">
        <f t="shared" si="57"/>
        <v>3.8085888774820074E-2</v>
      </c>
    </row>
    <row r="58" spans="1:39">
      <c r="G58">
        <v>17500</v>
      </c>
      <c r="I58">
        <f t="shared" si="58"/>
        <v>612500000</v>
      </c>
      <c r="J58" s="3">
        <v>2602143633</v>
      </c>
      <c r="K58" s="3">
        <f t="shared" si="59"/>
        <v>325267954.125</v>
      </c>
      <c r="L58" s="10">
        <f t="shared" si="60"/>
        <v>2450.2800000000002</v>
      </c>
      <c r="M58" s="10">
        <f t="shared" si="49"/>
        <v>0.133514404296875</v>
      </c>
      <c r="N58">
        <f t="shared" si="61"/>
        <v>5242880</v>
      </c>
      <c r="O58" s="10">
        <f t="shared" si="62"/>
        <v>1.883062847822436</v>
      </c>
      <c r="P58" s="10">
        <f>2</f>
        <v>2</v>
      </c>
      <c r="Q58" s="1">
        <f t="shared" si="50"/>
        <v>2.2366799517920838E-2</v>
      </c>
      <c r="R58" s="1">
        <f t="shared" si="63"/>
        <v>5.2626899244491869E-2</v>
      </c>
      <c r="S58">
        <f t="shared" si="51"/>
        <v>7.4993698762412714E-2</v>
      </c>
      <c r="T58">
        <f t="shared" si="52"/>
        <v>5.2626899244491869E-2</v>
      </c>
      <c r="U58" s="1">
        <f t="shared" si="53"/>
        <v>1.5719604028646665</v>
      </c>
      <c r="V58" s="1">
        <f t="shared" si="64"/>
        <v>0</v>
      </c>
      <c r="W58" s="1">
        <f t="shared" si="54"/>
        <v>17.043881083890515</v>
      </c>
      <c r="X58">
        <f t="shared" si="55"/>
        <v>18.61584148675518</v>
      </c>
      <c r="Y58">
        <v>7.4586E-2</v>
      </c>
      <c r="Z58">
        <v>18.643185070000001</v>
      </c>
      <c r="AA58">
        <f t="shared" si="65"/>
        <v>8.2119968894966888</v>
      </c>
      <c r="AB58">
        <f t="shared" si="56"/>
        <v>29.441317077612595</v>
      </c>
      <c r="AC58">
        <f t="shared" si="66"/>
        <v>0.54661566837303821</v>
      </c>
      <c r="AD58">
        <f t="shared" si="57"/>
        <v>0.1466679815822986</v>
      </c>
    </row>
    <row r="59" spans="1:39">
      <c r="G59">
        <v>18500</v>
      </c>
      <c r="I59">
        <f t="shared" si="58"/>
        <v>684500000</v>
      </c>
      <c r="J59" s="3">
        <v>2903084060</v>
      </c>
      <c r="K59" s="3">
        <f t="shared" si="59"/>
        <v>362885507.5</v>
      </c>
      <c r="L59" s="10">
        <f t="shared" si="60"/>
        <v>2738.2959999999998</v>
      </c>
      <c r="M59" s="10">
        <f t="shared" si="49"/>
        <v>0.141143798828125</v>
      </c>
      <c r="N59">
        <f t="shared" si="61"/>
        <v>5242880</v>
      </c>
      <c r="O59" s="10">
        <f t="shared" si="62"/>
        <v>1.8862698725988665</v>
      </c>
      <c r="P59" s="10">
        <f>2</f>
        <v>2</v>
      </c>
      <c r="Q59" s="1">
        <f t="shared" si="50"/>
        <v>2.4996039624517245E-2</v>
      </c>
      <c r="R59" s="1">
        <f t="shared" si="63"/>
        <v>5.8713251023645698E-2</v>
      </c>
      <c r="S59">
        <f t="shared" si="51"/>
        <v>8.3709290648162946E-2</v>
      </c>
      <c r="T59">
        <f t="shared" si="52"/>
        <v>5.8713251023645698E-2</v>
      </c>
      <c r="U59" s="1">
        <f t="shared" si="53"/>
        <v>1.7567459522626356</v>
      </c>
      <c r="V59" s="1">
        <f t="shared" si="64"/>
        <v>0</v>
      </c>
      <c r="W59" s="1">
        <f t="shared" si="54"/>
        <v>19.07033561224625</v>
      </c>
      <c r="X59">
        <f t="shared" si="55"/>
        <v>20.827081564508887</v>
      </c>
      <c r="Y59">
        <v>8.3454E-2</v>
      </c>
      <c r="Z59">
        <v>20.921917799999999</v>
      </c>
      <c r="AA59">
        <f t="shared" si="65"/>
        <v>8.2021233254247843</v>
      </c>
      <c r="AB59">
        <f t="shared" si="56"/>
        <v>29.645971405030679</v>
      </c>
      <c r="AC59">
        <f t="shared" si="66"/>
        <v>0.30590582615925566</v>
      </c>
      <c r="AD59">
        <f t="shared" si="57"/>
        <v>0.45328653136717645</v>
      </c>
    </row>
    <row r="60" spans="1:39">
      <c r="G60">
        <v>19500</v>
      </c>
      <c r="I60">
        <f>2*G60^2</f>
        <v>760500000</v>
      </c>
      <c r="J60" s="3">
        <v>3229331195</v>
      </c>
      <c r="K60" s="3">
        <f t="shared" si="59"/>
        <v>403666399.375</v>
      </c>
      <c r="L60" s="10">
        <f t="shared" si="60"/>
        <v>3042.3119999999999</v>
      </c>
      <c r="M60" s="10">
        <f t="shared" si="49"/>
        <v>0.148773193359375</v>
      </c>
      <c r="N60">
        <f t="shared" si="61"/>
        <v>5242880</v>
      </c>
      <c r="O60" s="10">
        <f t="shared" si="62"/>
        <v>1.8839814291640038</v>
      </c>
      <c r="P60" s="10">
        <f>2</f>
        <v>2</v>
      </c>
      <c r="Q60" s="1">
        <f t="shared" si="50"/>
        <v>2.7771348625924567E-2</v>
      </c>
      <c r="R60" s="1">
        <f t="shared" si="63"/>
        <v>6.5311416814614984E-2</v>
      </c>
      <c r="S60">
        <f t="shared" si="51"/>
        <v>9.3082765440539547E-2</v>
      </c>
      <c r="T60">
        <f t="shared" si="52"/>
        <v>6.5311416814614984E-2</v>
      </c>
      <c r="U60" s="1">
        <f t="shared" si="53"/>
        <v>1.9517973655160472</v>
      </c>
      <c r="V60" s="1">
        <f t="shared" si="64"/>
        <v>0</v>
      </c>
      <c r="W60" s="1">
        <f t="shared" si="54"/>
        <v>21.325988820342722</v>
      </c>
      <c r="X60">
        <f t="shared" si="55"/>
        <v>23.277786185858769</v>
      </c>
      <c r="Y60">
        <v>9.3325000000000005E-2</v>
      </c>
      <c r="Z60">
        <v>23.40383611</v>
      </c>
      <c r="AA60">
        <f t="shared" si="65"/>
        <v>8.1489418698098053</v>
      </c>
      <c r="AB60">
        <f t="shared" si="56"/>
        <v>30.01723352304851</v>
      </c>
      <c r="AC60">
        <f t="shared" si="66"/>
        <v>0.25956020301147392</v>
      </c>
      <c r="AD60">
        <f t="shared" si="57"/>
        <v>0.53858659558538147</v>
      </c>
    </row>
    <row r="61" spans="1:39">
      <c r="G61">
        <v>20500</v>
      </c>
      <c r="I61">
        <f t="shared" si="58"/>
        <v>840500000</v>
      </c>
      <c r="J61" s="3">
        <v>3563693528</v>
      </c>
      <c r="K61" s="3">
        <f t="shared" si="59"/>
        <v>445461691</v>
      </c>
      <c r="L61" s="10">
        <f t="shared" si="60"/>
        <v>3362.328</v>
      </c>
      <c r="M61" s="10">
        <f t="shared" si="49"/>
        <v>0.156402587890625</v>
      </c>
      <c r="N61">
        <f t="shared" si="61"/>
        <v>5242880</v>
      </c>
      <c r="O61" s="10">
        <f t="shared" si="62"/>
        <v>1.8868064683928119</v>
      </c>
      <c r="P61" s="10">
        <f>2</f>
        <v>2</v>
      </c>
      <c r="Q61" s="1">
        <f t="shared" si="50"/>
        <v>3.0692726522142798E-2</v>
      </c>
      <c r="R61" s="1">
        <f t="shared" si="63"/>
        <v>7.207370794520003E-2</v>
      </c>
      <c r="S61">
        <f t="shared" si="51"/>
        <v>0.10276643446734282</v>
      </c>
      <c r="T61">
        <f t="shared" si="52"/>
        <v>7.207370794520003E-2</v>
      </c>
      <c r="U61" s="1">
        <f t="shared" si="53"/>
        <v>2.1571146426249017</v>
      </c>
      <c r="V61" s="1">
        <f t="shared" si="64"/>
        <v>0</v>
      </c>
      <c r="W61" s="1">
        <f t="shared" si="54"/>
        <v>23.620260749153232</v>
      </c>
      <c r="X61">
        <f t="shared" si="55"/>
        <v>25.777375391778133</v>
      </c>
      <c r="Y61">
        <v>0.103365</v>
      </c>
      <c r="Z61">
        <v>25.971865770000001</v>
      </c>
      <c r="AA61">
        <f t="shared" si="65"/>
        <v>8.1313790935036039</v>
      </c>
      <c r="AB61">
        <f t="shared" si="56"/>
        <v>30.27261844415418</v>
      </c>
      <c r="AC61">
        <f t="shared" si="66"/>
        <v>0.5790795072385988</v>
      </c>
      <c r="AD61">
        <f t="shared" si="57"/>
        <v>0.7488502364220716</v>
      </c>
    </row>
    <row r="62" spans="1:39">
      <c r="G62">
        <v>21500</v>
      </c>
      <c r="I62">
        <f t="shared" si="58"/>
        <v>924500000</v>
      </c>
      <c r="J62" s="3">
        <v>3929649283</v>
      </c>
      <c r="K62" s="3">
        <f t="shared" si="59"/>
        <v>491206160.375</v>
      </c>
      <c r="L62" s="10">
        <f t="shared" si="60"/>
        <v>3698.3440000000001</v>
      </c>
      <c r="M62" s="10">
        <f t="shared" si="49"/>
        <v>0.164031982421875</v>
      </c>
      <c r="N62">
        <f t="shared" si="61"/>
        <v>5242880</v>
      </c>
      <c r="O62" s="10">
        <f t="shared" si="62"/>
        <v>1.8821018028239138</v>
      </c>
      <c r="P62" s="10">
        <f>2</f>
        <v>2</v>
      </c>
      <c r="Q62" s="1">
        <f t="shared" si="50"/>
        <v>3.3760173313171937E-2</v>
      </c>
      <c r="R62" s="1">
        <f t="shared" si="63"/>
        <v>7.9474958361236137E-2</v>
      </c>
      <c r="S62">
        <f t="shared" si="51"/>
        <v>0.11323513167440807</v>
      </c>
      <c r="T62">
        <f t="shared" si="52"/>
        <v>7.9474958361236137E-2</v>
      </c>
      <c r="U62" s="1">
        <f t="shared" si="53"/>
        <v>2.3726977835891989</v>
      </c>
      <c r="V62" s="1">
        <f t="shared" si="64"/>
        <v>0</v>
      </c>
      <c r="W62" s="1">
        <f t="shared" si="54"/>
        <v>26.181664538997556</v>
      </c>
      <c r="X62">
        <f t="shared" si="55"/>
        <v>28.554362322586755</v>
      </c>
      <c r="Y62">
        <v>0.114574</v>
      </c>
      <c r="Z62">
        <v>28.77658211</v>
      </c>
      <c r="AA62">
        <f t="shared" si="65"/>
        <v>8.0690208947928852</v>
      </c>
      <c r="AB62">
        <f t="shared" si="56"/>
        <v>30.634386194742142</v>
      </c>
      <c r="AC62">
        <f t="shared" si="66"/>
        <v>1.1685620870284024</v>
      </c>
      <c r="AD62">
        <f t="shared" si="57"/>
        <v>0.77222439608636617</v>
      </c>
    </row>
    <row r="63" spans="1:39">
      <c r="G63">
        <v>22500</v>
      </c>
      <c r="I63">
        <f t="shared" si="58"/>
        <v>1012500000</v>
      </c>
      <c r="J63" s="3">
        <v>4309490478</v>
      </c>
      <c r="K63" s="3">
        <f t="shared" si="59"/>
        <v>538686309.75</v>
      </c>
      <c r="L63" s="10">
        <f t="shared" si="60"/>
        <v>4050.36</v>
      </c>
      <c r="M63" s="10">
        <f t="shared" si="49"/>
        <v>0.171661376953125</v>
      </c>
      <c r="N63">
        <f t="shared" si="61"/>
        <v>5242880</v>
      </c>
      <c r="O63" s="10">
        <f t="shared" si="62"/>
        <v>1.8795725483907195</v>
      </c>
      <c r="P63" s="10">
        <f>2</f>
        <v>2</v>
      </c>
      <c r="Q63" s="1">
        <f t="shared" si="50"/>
        <v>3.6973688999011996E-2</v>
      </c>
      <c r="R63" s="1">
        <f t="shared" si="63"/>
        <v>8.7157034033256656E-2</v>
      </c>
      <c r="S63">
        <f t="shared" si="51"/>
        <v>0.12413072303226866</v>
      </c>
      <c r="T63">
        <f t="shared" si="52"/>
        <v>8.7157034033256656E-2</v>
      </c>
      <c r="U63" s="1">
        <f t="shared" si="53"/>
        <v>2.5985467884089388</v>
      </c>
      <c r="V63" s="1">
        <f t="shared" si="64"/>
        <v>0</v>
      </c>
      <c r="W63" s="1">
        <f t="shared" si="54"/>
        <v>28.485762532841818</v>
      </c>
      <c r="X63">
        <f t="shared" si="55"/>
        <v>31.084309321250757</v>
      </c>
      <c r="Y63">
        <v>0.124657</v>
      </c>
      <c r="Z63">
        <v>31.339660210000002</v>
      </c>
      <c r="AA63">
        <f t="shared" si="65"/>
        <v>8.1222875570565627</v>
      </c>
      <c r="AB63">
        <f t="shared" si="56"/>
        <v>30.082519206096205</v>
      </c>
      <c r="AC63">
        <f t="shared" si="66"/>
        <v>0.42218003620442135</v>
      </c>
      <c r="AD63">
        <f t="shared" si="57"/>
        <v>0.81478512223232824</v>
      </c>
    </row>
    <row r="64" spans="1:39">
      <c r="G64">
        <v>23500</v>
      </c>
      <c r="I64">
        <f t="shared" si="58"/>
        <v>1104500000</v>
      </c>
      <c r="J64" s="3">
        <v>4694565134</v>
      </c>
      <c r="K64" s="3">
        <f t="shared" si="59"/>
        <v>586820641.75</v>
      </c>
      <c r="L64" s="10">
        <f t="shared" si="60"/>
        <v>4418.3760000000002</v>
      </c>
      <c r="M64" s="10">
        <f t="shared" si="49"/>
        <v>0.179290771484375</v>
      </c>
      <c r="N64">
        <f t="shared" si="61"/>
        <v>5242880</v>
      </c>
      <c r="O64" s="10">
        <f t="shared" si="62"/>
        <v>1.882176463162903</v>
      </c>
      <c r="P64" s="10">
        <f>2</f>
        <v>2</v>
      </c>
      <c r="Q64" s="1">
        <f t="shared" si="50"/>
        <v>4.0333273579662959E-2</v>
      </c>
      <c r="R64" s="1">
        <f t="shared" si="63"/>
        <v>9.4944953526215459E-2</v>
      </c>
      <c r="S64">
        <f t="shared" si="51"/>
        <v>0.13527822710587842</v>
      </c>
      <c r="T64">
        <f t="shared" si="52"/>
        <v>9.4944953526215459E-2</v>
      </c>
      <c r="U64" s="1">
        <f t="shared" si="53"/>
        <v>2.8346616570841214</v>
      </c>
      <c r="V64" s="1">
        <f t="shared" si="64"/>
        <v>0</v>
      </c>
      <c r="W64" s="1">
        <f t="shared" si="54"/>
        <v>30.802200236263346</v>
      </c>
      <c r="X64">
        <f t="shared" si="55"/>
        <v>33.636861893347465</v>
      </c>
      <c r="Y64">
        <v>0.134794</v>
      </c>
      <c r="Z64">
        <v>33.825711839999997</v>
      </c>
      <c r="AA64">
        <f t="shared" si="65"/>
        <v>8.1939848954701251</v>
      </c>
      <c r="AB64">
        <f t="shared" si="56"/>
        <v>29.562923033506344</v>
      </c>
      <c r="AC64">
        <f t="shared" si="66"/>
        <v>0.35923491095925703</v>
      </c>
      <c r="AD64">
        <f t="shared" si="57"/>
        <v>0.55830294879178444</v>
      </c>
    </row>
    <row r="65" spans="7:32">
      <c r="G65">
        <v>24500</v>
      </c>
      <c r="I65">
        <f t="shared" si="58"/>
        <v>1200500000</v>
      </c>
      <c r="J65" s="3">
        <v>5100622812</v>
      </c>
      <c r="K65" s="3">
        <f t="shared" si="59"/>
        <v>637577851.5</v>
      </c>
      <c r="L65" s="10">
        <f t="shared" si="60"/>
        <v>4802.3919999999998</v>
      </c>
      <c r="M65" s="10">
        <f t="shared" si="49"/>
        <v>0.186920166015625</v>
      </c>
      <c r="N65">
        <f t="shared" si="61"/>
        <v>5242880</v>
      </c>
      <c r="O65" s="10">
        <f t="shared" si="62"/>
        <v>1.8829073142607433</v>
      </c>
      <c r="P65" s="10">
        <f>2</f>
        <v>2</v>
      </c>
      <c r="Q65" s="1">
        <f t="shared" si="50"/>
        <v>4.3838927055124842E-2</v>
      </c>
      <c r="R65" s="1">
        <f t="shared" si="63"/>
        <v>0.10315724290046552</v>
      </c>
      <c r="S65">
        <f t="shared" si="51"/>
        <v>0.14699616995559037</v>
      </c>
      <c r="T65">
        <f t="shared" si="52"/>
        <v>0.10315724290046552</v>
      </c>
      <c r="U65" s="1">
        <f t="shared" si="53"/>
        <v>3.0810423896147463</v>
      </c>
      <c r="V65" s="1">
        <f t="shared" si="64"/>
        <v>0</v>
      </c>
      <c r="W65" s="1">
        <f t="shared" si="54"/>
        <v>33.502540015422092</v>
      </c>
      <c r="X65">
        <f t="shared" si="55"/>
        <v>36.583582405036836</v>
      </c>
      <c r="Y65">
        <v>0.14661099999999999</v>
      </c>
      <c r="Z65">
        <v>36.814022100000003</v>
      </c>
      <c r="AA65">
        <f t="shared" si="65"/>
        <v>8.1883351181016426</v>
      </c>
      <c r="AB65">
        <f t="shared" si="56"/>
        <v>29.638810934741922</v>
      </c>
      <c r="AC65">
        <f t="shared" si="66"/>
        <v>0.26271559132014338</v>
      </c>
      <c r="AD65">
        <f t="shared" si="57"/>
        <v>0.62595631180209077</v>
      </c>
    </row>
    <row r="67" spans="7:32">
      <c r="G67" s="4" t="s">
        <v>48</v>
      </c>
      <c r="H67" s="4"/>
      <c r="K67" s="10"/>
      <c r="L67" s="10"/>
      <c r="N67" s="9"/>
      <c r="O67" s="9"/>
    </row>
    <row r="68" spans="7:32">
      <c r="G68" t="s">
        <v>32</v>
      </c>
      <c r="H68" t="s">
        <v>72</v>
      </c>
      <c r="I68" t="s">
        <v>33</v>
      </c>
      <c r="J68" t="s">
        <v>75</v>
      </c>
      <c r="K68" t="s">
        <v>63</v>
      </c>
      <c r="L68" t="s">
        <v>61</v>
      </c>
      <c r="M68" t="s">
        <v>68</v>
      </c>
      <c r="N68" t="s">
        <v>62</v>
      </c>
      <c r="O68" s="9" t="s">
        <v>59</v>
      </c>
      <c r="P68" t="s">
        <v>60</v>
      </c>
      <c r="Q68" t="s">
        <v>34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40</v>
      </c>
      <c r="X68" t="s">
        <v>41</v>
      </c>
      <c r="Y68" t="s">
        <v>42</v>
      </c>
      <c r="Z68" t="s">
        <v>43</v>
      </c>
      <c r="AA68" t="s">
        <v>25</v>
      </c>
      <c r="AB68" t="s">
        <v>44</v>
      </c>
      <c r="AC68" t="s">
        <v>76</v>
      </c>
      <c r="AD68" t="s">
        <v>45</v>
      </c>
    </row>
    <row r="69" spans="7:32">
      <c r="G69">
        <v>2500</v>
      </c>
      <c r="H69">
        <v>8192</v>
      </c>
      <c r="I69">
        <f>2*G69^2</f>
        <v>12500000</v>
      </c>
      <c r="J69">
        <v>571093.70556599996</v>
      </c>
      <c r="K69" s="3">
        <f>J69*8</f>
        <v>4568749.6445279997</v>
      </c>
      <c r="L69" s="10">
        <f>(G69^2+2*G69)*8/1000000</f>
        <v>50.04</v>
      </c>
      <c r="M69" s="10">
        <f t="shared" ref="M69:M91" si="67">G69/2^17</f>
        <v>1.9073486328125E-2</v>
      </c>
      <c r="N69">
        <f>40*2^20/8</f>
        <v>5242880</v>
      </c>
      <c r="O69" s="9">
        <f>I69/K69</f>
        <v>2.7359783250481398</v>
      </c>
      <c r="P69" s="9">
        <f>2</f>
        <v>2</v>
      </c>
      <c r="Q69" s="1">
        <f t="shared" ref="Q69:Q91" si="68">$B$30*I69</f>
        <v>1.1813763351241325E-3</v>
      </c>
      <c r="R69" s="1">
        <f>$C$30*K69</f>
        <v>6.562869146808461E-4</v>
      </c>
      <c r="S69">
        <f t="shared" ref="S69:S91" si="69">Q69+R69</f>
        <v>1.8376632498049786E-3</v>
      </c>
      <c r="T69">
        <f t="shared" ref="T69:T91" si="70">MAX(Q69,R69)</f>
        <v>1.1813763351241325E-3</v>
      </c>
      <c r="U69" s="1">
        <f t="shared" ref="U69:U91" si="71">$D$30*I69</f>
        <v>4.9929539048651501E-2</v>
      </c>
      <c r="V69" s="1">
        <f>$E$30*K69</f>
        <v>4.3822217183645193E-2</v>
      </c>
      <c r="W69" s="1">
        <f t="shared" ref="W69:W91" si="72">Y69*$F$30</f>
        <v>0.29374410579643651</v>
      </c>
      <c r="X69">
        <f t="shared" ref="X69:X91" si="73">SUM(U69:W69)</f>
        <v>0.38749586202873321</v>
      </c>
      <c r="Y69">
        <v>1.2800000000000001E-3</v>
      </c>
      <c r="Z69">
        <v>0.36294400000000004</v>
      </c>
      <c r="AA69">
        <f t="shared" si="65"/>
        <v>9.765625</v>
      </c>
      <c r="AB69">
        <f t="shared" ref="AB69:AB91" si="74">ABS(T69-Y69)/ABS(Y69)*100</f>
        <v>7.7049738184271579</v>
      </c>
      <c r="AC69">
        <f>ABS(S69-Y69)/ABS(Y69)*100</f>
        <v>43.567441391013936</v>
      </c>
      <c r="AD69">
        <f t="shared" ref="AD69:AD91" si="75">ABS(X69-Z69)/ABS(Z69)*100</f>
        <v>6.7646419361480445</v>
      </c>
      <c r="AE69">
        <f>AVERAGE(AC70:AC91)</f>
        <v>2.7536640580702336</v>
      </c>
      <c r="AF69">
        <f>AVERAGE(AD70:AD91)</f>
        <v>0.88977979722400025</v>
      </c>
    </row>
    <row r="70" spans="7:32">
      <c r="G70">
        <v>3500</v>
      </c>
      <c r="H70">
        <v>4096</v>
      </c>
      <c r="I70">
        <f t="shared" ref="I70:I91" si="76">2*G70^2</f>
        <v>24500000</v>
      </c>
      <c r="J70">
        <v>1577478.033447</v>
      </c>
      <c r="K70" s="3">
        <f t="shared" ref="K70:K91" si="77">J70*8</f>
        <v>12619824.267576</v>
      </c>
      <c r="L70" s="10">
        <f t="shared" ref="L70:L91" si="78">(G70^2+2*G70)*8/1000000</f>
        <v>98.055999999999997</v>
      </c>
      <c r="M70" s="10">
        <f t="shared" si="67"/>
        <v>2.6702880859375E-2</v>
      </c>
      <c r="N70">
        <f t="shared" ref="N70:N91" si="79">40*2^20/8</f>
        <v>5242880</v>
      </c>
      <c r="O70" s="9">
        <f t="shared" ref="O70:O91" si="80">I70/K70</f>
        <v>1.9413899496958629</v>
      </c>
      <c r="P70" s="9">
        <f>2</f>
        <v>2</v>
      </c>
      <c r="Q70" s="1">
        <f t="shared" si="68"/>
        <v>2.3154976168432997E-3</v>
      </c>
      <c r="R70" s="1">
        <f t="shared" ref="R70:R91" si="81">$C$30*K70</f>
        <v>1.8127991631805781E-3</v>
      </c>
      <c r="S70">
        <f t="shared" si="69"/>
        <v>4.128296780023878E-3</v>
      </c>
      <c r="T70">
        <f t="shared" si="70"/>
        <v>2.3154976168432997E-3</v>
      </c>
      <c r="U70" s="1">
        <f t="shared" si="71"/>
        <v>9.7861896535356943E-2</v>
      </c>
      <c r="V70" s="1">
        <f t="shared" ref="V70:V91" si="82">$E$30*K70</f>
        <v>0.12104595850103432</v>
      </c>
      <c r="W70" s="1">
        <f t="shared" si="72"/>
        <v>0.70728072973798228</v>
      </c>
      <c r="X70">
        <f t="shared" si="73"/>
        <v>0.9261885847743736</v>
      </c>
      <c r="Y70">
        <v>3.0820000000000001E-3</v>
      </c>
      <c r="Z70">
        <v>0.90142336000000012</v>
      </c>
      <c r="AA70">
        <f t="shared" si="65"/>
        <v>7.9493835171966252</v>
      </c>
      <c r="AB70">
        <f t="shared" si="74"/>
        <v>24.870291471664519</v>
      </c>
      <c r="AC70">
        <f t="shared" ref="AC70:AC91" si="83">ABS(S70-Y70)/ABS(Y70)*100</f>
        <v>33.948630111092726</v>
      </c>
      <c r="AD70">
        <f t="shared" si="75"/>
        <v>2.7473466822929331</v>
      </c>
    </row>
    <row r="71" spans="7:32">
      <c r="G71">
        <v>4500</v>
      </c>
      <c r="H71">
        <v>2048</v>
      </c>
      <c r="I71">
        <f t="shared" si="76"/>
        <v>40500000</v>
      </c>
      <c r="J71">
        <v>2573448.6806640001</v>
      </c>
      <c r="K71" s="3">
        <f t="shared" si="77"/>
        <v>20587589.445312001</v>
      </c>
      <c r="L71" s="10">
        <f t="shared" si="78"/>
        <v>162.072</v>
      </c>
      <c r="M71" s="10">
        <f t="shared" si="67"/>
        <v>3.4332275390625E-2</v>
      </c>
      <c r="N71">
        <f t="shared" si="79"/>
        <v>5242880</v>
      </c>
      <c r="O71" s="9">
        <f t="shared" si="80"/>
        <v>1.9672045679550043</v>
      </c>
      <c r="P71" s="9">
        <f>2</f>
        <v>2</v>
      </c>
      <c r="Q71" s="1">
        <f t="shared" si="68"/>
        <v>3.8276593258021892E-3</v>
      </c>
      <c r="R71" s="1">
        <f t="shared" si="81"/>
        <v>2.9573442646309922E-3</v>
      </c>
      <c r="S71">
        <f t="shared" si="69"/>
        <v>6.785003590433181E-3</v>
      </c>
      <c r="T71">
        <f t="shared" si="70"/>
        <v>3.8276593258021892E-3</v>
      </c>
      <c r="U71" s="1">
        <f t="shared" si="71"/>
        <v>0.16177170651763087</v>
      </c>
      <c r="V71" s="1">
        <f t="shared" si="82"/>
        <v>0.19747061803676269</v>
      </c>
      <c r="W71" s="1">
        <f t="shared" si="72"/>
        <v>1.5644168509486778</v>
      </c>
      <c r="X71">
        <f t="shared" si="73"/>
        <v>1.9236591755030714</v>
      </c>
      <c r="Y71">
        <v>6.8170000000000001E-3</v>
      </c>
      <c r="Z71">
        <v>1.9159746583310611</v>
      </c>
      <c r="AA71">
        <f t="shared" si="65"/>
        <v>5.9410297784949391</v>
      </c>
      <c r="AB71">
        <f t="shared" si="74"/>
        <v>43.851264107346502</v>
      </c>
      <c r="AC71">
        <f t="shared" si="83"/>
        <v>0.46936202973183372</v>
      </c>
      <c r="AD71">
        <f t="shared" si="75"/>
        <v>0.40107613838191725</v>
      </c>
    </row>
    <row r="72" spans="7:32">
      <c r="G72">
        <v>5500</v>
      </c>
      <c r="H72">
        <v>1024</v>
      </c>
      <c r="I72">
        <f t="shared" si="76"/>
        <v>60500000</v>
      </c>
      <c r="J72">
        <v>3843387.1015619999</v>
      </c>
      <c r="K72" s="3">
        <f t="shared" si="77"/>
        <v>30747096.812495999</v>
      </c>
      <c r="L72" s="10">
        <f t="shared" si="78"/>
        <v>242.08799999999999</v>
      </c>
      <c r="M72" s="10">
        <f t="shared" si="67"/>
        <v>4.1961669921875E-2</v>
      </c>
      <c r="N72">
        <f t="shared" si="79"/>
        <v>5242880</v>
      </c>
      <c r="O72" s="9">
        <f t="shared" si="80"/>
        <v>1.9676654472110049</v>
      </c>
      <c r="P72" s="9">
        <f>2</f>
        <v>2</v>
      </c>
      <c r="Q72" s="1">
        <f t="shared" si="68"/>
        <v>5.7178614620008016E-3</v>
      </c>
      <c r="R72" s="1">
        <f t="shared" si="81"/>
        <v>4.4167264289989286E-3</v>
      </c>
      <c r="S72">
        <f t="shared" si="69"/>
        <v>1.0134587890999729E-2</v>
      </c>
      <c r="T72">
        <f t="shared" si="70"/>
        <v>5.7178614620008016E-3</v>
      </c>
      <c r="U72" s="1">
        <f t="shared" si="71"/>
        <v>0.24165896899547326</v>
      </c>
      <c r="V72" s="1">
        <f t="shared" si="82"/>
        <v>0.29491787887689475</v>
      </c>
      <c r="W72" s="1">
        <f t="shared" si="72"/>
        <v>2.3917195864144229</v>
      </c>
      <c r="X72">
        <f t="shared" si="73"/>
        <v>2.928296434286791</v>
      </c>
      <c r="Y72">
        <v>1.0422000000000001E-2</v>
      </c>
      <c r="Z72">
        <v>2.890715400003474</v>
      </c>
      <c r="AA72">
        <f t="shared" si="65"/>
        <v>5.8050278257532142</v>
      </c>
      <c r="AB72">
        <f t="shared" si="74"/>
        <v>45.136620015344455</v>
      </c>
      <c r="AC72">
        <f t="shared" si="83"/>
        <v>2.7577442813305639</v>
      </c>
      <c r="AD72">
        <f t="shared" si="75"/>
        <v>1.3000599880317436</v>
      </c>
    </row>
    <row r="73" spans="7:32">
      <c r="G73">
        <v>6500</v>
      </c>
      <c r="H73">
        <v>1024</v>
      </c>
      <c r="I73">
        <f t="shared" si="76"/>
        <v>84500000</v>
      </c>
      <c r="J73">
        <v>5357566.1953119999</v>
      </c>
      <c r="K73" s="3">
        <f t="shared" si="77"/>
        <v>42860529.562495999</v>
      </c>
      <c r="L73" s="10">
        <f t="shared" si="78"/>
        <v>338.10399999999998</v>
      </c>
      <c r="M73" s="10">
        <f t="shared" si="67"/>
        <v>4.9591064453125E-2</v>
      </c>
      <c r="N73">
        <f t="shared" si="79"/>
        <v>5242880</v>
      </c>
      <c r="O73" s="9">
        <f t="shared" si="80"/>
        <v>1.9715108717167962</v>
      </c>
      <c r="P73" s="9">
        <f>2</f>
        <v>2</v>
      </c>
      <c r="Q73" s="1">
        <f t="shared" si="68"/>
        <v>7.986104025439136E-3</v>
      </c>
      <c r="R73" s="1">
        <f t="shared" si="81"/>
        <v>6.1567839992825212E-3</v>
      </c>
      <c r="S73">
        <f t="shared" si="69"/>
        <v>1.4142888024721658E-2</v>
      </c>
      <c r="T73">
        <f t="shared" si="70"/>
        <v>7.986104025439136E-3</v>
      </c>
      <c r="U73" s="1">
        <f t="shared" si="71"/>
        <v>0.33752368396888416</v>
      </c>
      <c r="V73" s="1">
        <f t="shared" si="82"/>
        <v>0.41110666620643588</v>
      </c>
      <c r="W73" s="1">
        <f t="shared" si="72"/>
        <v>3.3053096529578707</v>
      </c>
      <c r="X73">
        <f t="shared" si="73"/>
        <v>4.0539400031331905</v>
      </c>
      <c r="Y73">
        <v>1.4402999999999999E-2</v>
      </c>
      <c r="Z73">
        <v>4.0342802999999998</v>
      </c>
      <c r="AA73">
        <f t="shared" si="65"/>
        <v>5.8668332986183431</v>
      </c>
      <c r="AB73">
        <f t="shared" si="74"/>
        <v>44.552495831152285</v>
      </c>
      <c r="AC73">
        <f t="shared" si="83"/>
        <v>1.8059569206300154</v>
      </c>
      <c r="AD73">
        <f t="shared" si="75"/>
        <v>0.48731624159061665</v>
      </c>
    </row>
    <row r="74" spans="7:32">
      <c r="G74">
        <v>7500</v>
      </c>
      <c r="H74">
        <v>1024</v>
      </c>
      <c r="I74">
        <f t="shared" si="76"/>
        <v>112500000</v>
      </c>
      <c r="J74">
        <v>7128307.1367189996</v>
      </c>
      <c r="K74" s="3">
        <f t="shared" si="77"/>
        <v>57026457.093751997</v>
      </c>
      <c r="L74" s="10">
        <f t="shared" si="78"/>
        <v>450.12</v>
      </c>
      <c r="M74" s="10">
        <f t="shared" si="67"/>
        <v>5.7220458984375E-2</v>
      </c>
      <c r="N74">
        <f t="shared" si="79"/>
        <v>5242880</v>
      </c>
      <c r="O74" s="9">
        <f t="shared" si="80"/>
        <v>1.9727685311933199</v>
      </c>
      <c r="P74" s="9">
        <f>2</f>
        <v>2</v>
      </c>
      <c r="Q74" s="1">
        <f t="shared" si="68"/>
        <v>1.0632387016117193E-2</v>
      </c>
      <c r="R74" s="1">
        <f t="shared" si="81"/>
        <v>8.1916761681312539E-3</v>
      </c>
      <c r="S74">
        <f t="shared" si="69"/>
        <v>1.8824063184248445E-2</v>
      </c>
      <c r="T74">
        <f t="shared" si="70"/>
        <v>1.0632387016117193E-2</v>
      </c>
      <c r="U74" s="1">
        <f t="shared" si="71"/>
        <v>0.44936585143786351</v>
      </c>
      <c r="V74" s="1">
        <f t="shared" si="82"/>
        <v>0.54698243117114376</v>
      </c>
      <c r="W74" s="1">
        <f t="shared" si="72"/>
        <v>4.3315781225841707</v>
      </c>
      <c r="X74">
        <f t="shared" si="73"/>
        <v>5.3279264051931783</v>
      </c>
      <c r="Y74">
        <v>1.8874999999999999E-2</v>
      </c>
      <c r="Z74">
        <v>5.3261919117613745</v>
      </c>
      <c r="AA74">
        <f t="shared" si="65"/>
        <v>5.9602649006622519</v>
      </c>
      <c r="AB74">
        <f t="shared" si="74"/>
        <v>43.669472762293019</v>
      </c>
      <c r="AC74">
        <f t="shared" si="83"/>
        <v>0.26986392451154723</v>
      </c>
      <c r="AD74">
        <f t="shared" si="75"/>
        <v>3.2565357398662807E-2</v>
      </c>
    </row>
    <row r="75" spans="7:32">
      <c r="G75">
        <v>8500</v>
      </c>
      <c r="H75">
        <v>512</v>
      </c>
      <c r="I75">
        <f t="shared" si="76"/>
        <v>144500000</v>
      </c>
      <c r="J75">
        <v>9154988.9140620008</v>
      </c>
      <c r="K75" s="3">
        <f t="shared" si="77"/>
        <v>73239911.312496006</v>
      </c>
      <c r="L75" s="10">
        <f t="shared" si="78"/>
        <v>578.13599999999997</v>
      </c>
      <c r="M75" s="10">
        <f t="shared" si="67"/>
        <v>6.4849853515625E-2</v>
      </c>
      <c r="N75">
        <f t="shared" si="79"/>
        <v>5242880</v>
      </c>
      <c r="O75" s="9">
        <f t="shared" si="80"/>
        <v>1.9729679816712964</v>
      </c>
      <c r="P75" s="9">
        <f>2</f>
        <v>2</v>
      </c>
      <c r="Q75" s="1">
        <f t="shared" si="68"/>
        <v>1.3656710434034972E-2</v>
      </c>
      <c r="R75" s="1">
        <f t="shared" si="81"/>
        <v>1.0520689284068348E-2</v>
      </c>
      <c r="S75">
        <f t="shared" si="69"/>
        <v>2.4177399718103322E-2</v>
      </c>
      <c r="T75">
        <f t="shared" si="70"/>
        <v>1.3656710434034972E-2</v>
      </c>
      <c r="U75" s="1">
        <f t="shared" si="71"/>
        <v>0.57718547140241139</v>
      </c>
      <c r="V75" s="1">
        <f t="shared" si="82"/>
        <v>0.70249752115246211</v>
      </c>
      <c r="W75" s="1">
        <f t="shared" si="72"/>
        <v>5.5972021409180357</v>
      </c>
      <c r="X75">
        <f t="shared" si="73"/>
        <v>6.8768851334729089</v>
      </c>
      <c r="Y75">
        <v>2.4389999999999998E-2</v>
      </c>
      <c r="Z75">
        <v>6.8464947272705095</v>
      </c>
      <c r="AA75">
        <f t="shared" si="65"/>
        <v>5.9245592455924561</v>
      </c>
      <c r="AB75">
        <f t="shared" si="74"/>
        <v>44.006927289729511</v>
      </c>
      <c r="AC75">
        <f t="shared" si="83"/>
        <v>0.8716698724750982</v>
      </c>
      <c r="AD75">
        <f t="shared" si="75"/>
        <v>0.4438827080571659</v>
      </c>
    </row>
    <row r="76" spans="7:32">
      <c r="G76">
        <v>9500</v>
      </c>
      <c r="H76">
        <v>512</v>
      </c>
      <c r="I76">
        <f t="shared" si="76"/>
        <v>180500000</v>
      </c>
      <c r="J76">
        <v>13062606.646484001</v>
      </c>
      <c r="K76" s="3">
        <f t="shared" si="77"/>
        <v>104500853.171872</v>
      </c>
      <c r="L76" s="10">
        <f t="shared" si="78"/>
        <v>722.15200000000004</v>
      </c>
      <c r="M76" s="10">
        <f t="shared" si="67"/>
        <v>7.2479248046875E-2</v>
      </c>
      <c r="N76">
        <f t="shared" si="79"/>
        <v>5242880</v>
      </c>
      <c r="O76" s="9">
        <f t="shared" si="80"/>
        <v>1.7272586253734465</v>
      </c>
      <c r="P76" s="9">
        <f>2</f>
        <v>2</v>
      </c>
      <c r="Q76" s="1">
        <f t="shared" si="68"/>
        <v>1.7059074279192475E-2</v>
      </c>
      <c r="R76" s="1">
        <f t="shared" si="81"/>
        <v>1.5011227982655043E-2</v>
      </c>
      <c r="S76">
        <f t="shared" si="69"/>
        <v>3.2070302261847518E-2</v>
      </c>
      <c r="T76">
        <f t="shared" si="70"/>
        <v>1.7059074279192475E-2</v>
      </c>
      <c r="U76" s="1">
        <f t="shared" si="71"/>
        <v>0.72098254386252769</v>
      </c>
      <c r="V76" s="1">
        <f t="shared" si="82"/>
        <v>1.0023440634482608</v>
      </c>
      <c r="W76" s="1">
        <f t="shared" si="72"/>
        <v>7.2857717740822387</v>
      </c>
      <c r="X76">
        <f t="shared" si="73"/>
        <v>9.0090983813930272</v>
      </c>
      <c r="Y76">
        <v>3.1747999999999998E-2</v>
      </c>
      <c r="Z76">
        <v>9.1075941142721089</v>
      </c>
      <c r="AA76">
        <f t="shared" si="65"/>
        <v>5.6853975053546684</v>
      </c>
      <c r="AB76">
        <f t="shared" si="74"/>
        <v>46.267247451201726</v>
      </c>
      <c r="AC76">
        <f t="shared" si="83"/>
        <v>1.0151891830903343</v>
      </c>
      <c r="AD76">
        <f t="shared" si="75"/>
        <v>1.0814681862549553</v>
      </c>
    </row>
    <row r="77" spans="7:32">
      <c r="G77">
        <v>10500</v>
      </c>
      <c r="H77">
        <v>256</v>
      </c>
      <c r="I77">
        <f t="shared" si="76"/>
        <v>220500000</v>
      </c>
      <c r="J77">
        <v>16076408.382812001</v>
      </c>
      <c r="K77" s="3">
        <f t="shared" si="77"/>
        <v>128611267.06249601</v>
      </c>
      <c r="L77" s="10">
        <f t="shared" si="78"/>
        <v>882.16800000000001</v>
      </c>
      <c r="M77" s="10">
        <f t="shared" si="67"/>
        <v>8.0108642578125E-2</v>
      </c>
      <c r="N77">
        <f t="shared" si="79"/>
        <v>5242880</v>
      </c>
      <c r="O77" s="9">
        <f t="shared" si="80"/>
        <v>1.7144687634004301</v>
      </c>
      <c r="P77" s="9">
        <f>2</f>
        <v>2</v>
      </c>
      <c r="Q77" s="1">
        <f t="shared" si="68"/>
        <v>2.0839478551589699E-2</v>
      </c>
      <c r="R77" s="1">
        <f t="shared" si="81"/>
        <v>1.8474615205657619E-2</v>
      </c>
      <c r="S77">
        <f t="shared" si="69"/>
        <v>3.9314093757247315E-2</v>
      </c>
      <c r="T77">
        <f t="shared" si="70"/>
        <v>2.0839478551589699E-2</v>
      </c>
      <c r="U77" s="1">
        <f t="shared" si="71"/>
        <v>0.88075706881821247</v>
      </c>
      <c r="V77" s="1">
        <f t="shared" si="82"/>
        <v>1.2336046656062185</v>
      </c>
      <c r="W77" s="1">
        <f t="shared" si="72"/>
        <v>8.8797925231932133</v>
      </c>
      <c r="X77">
        <f t="shared" si="73"/>
        <v>10.994154257617645</v>
      </c>
      <c r="Y77">
        <v>3.8693999999999999E-2</v>
      </c>
      <c r="Z77">
        <v>11.141722333316135</v>
      </c>
      <c r="AA77">
        <f t="shared" si="65"/>
        <v>5.6985579159559618</v>
      </c>
      <c r="AB77">
        <f t="shared" si="74"/>
        <v>46.142868270042641</v>
      </c>
      <c r="AC77">
        <f t="shared" si="83"/>
        <v>1.6025579088419797</v>
      </c>
      <c r="AD77">
        <f t="shared" si="75"/>
        <v>1.3244637703564968</v>
      </c>
    </row>
    <row r="78" spans="7:32">
      <c r="G78">
        <v>11500</v>
      </c>
      <c r="H78">
        <v>256</v>
      </c>
      <c r="I78">
        <f t="shared" si="76"/>
        <v>264500000</v>
      </c>
      <c r="J78">
        <v>18587183.265625</v>
      </c>
      <c r="K78" s="3">
        <f t="shared" si="77"/>
        <v>148697466.125</v>
      </c>
      <c r="L78" s="10">
        <f t="shared" si="78"/>
        <v>1058.184</v>
      </c>
      <c r="M78" s="10">
        <f t="shared" si="67"/>
        <v>8.7738037109375E-2</v>
      </c>
      <c r="N78">
        <f t="shared" si="79"/>
        <v>5242880</v>
      </c>
      <c r="O78" s="9">
        <f t="shared" si="80"/>
        <v>1.7787794701064548</v>
      </c>
      <c r="P78" s="9">
        <f>2</f>
        <v>2</v>
      </c>
      <c r="Q78" s="1">
        <f t="shared" si="68"/>
        <v>2.4997923251226645E-2</v>
      </c>
      <c r="R78" s="1">
        <f t="shared" si="81"/>
        <v>2.135993627510701E-2</v>
      </c>
      <c r="S78">
        <f t="shared" si="69"/>
        <v>4.6357859526333658E-2</v>
      </c>
      <c r="T78">
        <f t="shared" si="70"/>
        <v>2.4997923251226645E-2</v>
      </c>
      <c r="U78" s="1">
        <f t="shared" si="71"/>
        <v>1.0565090462694657</v>
      </c>
      <c r="V78" s="1">
        <f t="shared" si="82"/>
        <v>1.4262660820104254</v>
      </c>
      <c r="W78" s="1">
        <f t="shared" si="72"/>
        <v>10.308352725211039</v>
      </c>
      <c r="X78">
        <f t="shared" si="73"/>
        <v>12.791127853490931</v>
      </c>
      <c r="Y78">
        <v>4.4919000000000001E-2</v>
      </c>
      <c r="Z78">
        <v>12.970111699980036</v>
      </c>
      <c r="AA78">
        <f t="shared" si="65"/>
        <v>5.8883768561187919</v>
      </c>
      <c r="AB78">
        <f t="shared" si="74"/>
        <v>44.348887439108964</v>
      </c>
      <c r="AC78">
        <f t="shared" si="83"/>
        <v>3.2032314306499652</v>
      </c>
      <c r="AD78">
        <f t="shared" si="75"/>
        <v>1.3799715116515199</v>
      </c>
    </row>
    <row r="79" spans="7:32">
      <c r="G79">
        <v>12500</v>
      </c>
      <c r="H79">
        <v>256</v>
      </c>
      <c r="I79">
        <f t="shared" si="76"/>
        <v>312500000</v>
      </c>
      <c r="J79">
        <v>20656987.890625</v>
      </c>
      <c r="K79" s="3">
        <f t="shared" si="77"/>
        <v>165255903.125</v>
      </c>
      <c r="L79" s="10">
        <f t="shared" si="78"/>
        <v>1250.2</v>
      </c>
      <c r="M79" s="10">
        <f t="shared" si="67"/>
        <v>9.5367431640625E-2</v>
      </c>
      <c r="N79">
        <f t="shared" si="79"/>
        <v>5242880</v>
      </c>
      <c r="O79" s="9">
        <f t="shared" si="80"/>
        <v>1.8910065788307979</v>
      </c>
      <c r="P79" s="9">
        <f>2</f>
        <v>2</v>
      </c>
      <c r="Q79" s="1">
        <f t="shared" si="68"/>
        <v>2.9534408378103314E-2</v>
      </c>
      <c r="R79" s="1">
        <f t="shared" si="81"/>
        <v>2.3738505112574981E-2</v>
      </c>
      <c r="S79">
        <f t="shared" si="69"/>
        <v>5.3272913490678295E-2</v>
      </c>
      <c r="T79">
        <f t="shared" si="70"/>
        <v>2.9534408378103314E-2</v>
      </c>
      <c r="U79" s="1">
        <f t="shared" si="71"/>
        <v>1.2482384762162875</v>
      </c>
      <c r="V79" s="1">
        <f t="shared" si="82"/>
        <v>1.5850901539979967</v>
      </c>
      <c r="W79" s="1">
        <f t="shared" si="72"/>
        <v>12.039836536331439</v>
      </c>
      <c r="X79">
        <f t="shared" si="73"/>
        <v>14.873165166545723</v>
      </c>
      <c r="Y79">
        <v>5.2463999999999997E-2</v>
      </c>
      <c r="Z79">
        <v>14.923384799999999</v>
      </c>
      <c r="AA79">
        <f t="shared" si="65"/>
        <v>5.9564653857883503</v>
      </c>
      <c r="AB79">
        <f t="shared" si="74"/>
        <v>43.70538201794885</v>
      </c>
      <c r="AC79">
        <f t="shared" si="83"/>
        <v>1.5418448663432032</v>
      </c>
      <c r="AD79">
        <f t="shared" si="75"/>
        <v>0.33651637431660902</v>
      </c>
    </row>
    <row r="80" spans="7:32">
      <c r="G80">
        <v>13500</v>
      </c>
      <c r="H80">
        <v>256</v>
      </c>
      <c r="I80">
        <f t="shared" si="76"/>
        <v>364500000</v>
      </c>
      <c r="J80">
        <v>23155467.019531</v>
      </c>
      <c r="K80" s="3">
        <f t="shared" si="77"/>
        <v>185243736.156248</v>
      </c>
      <c r="L80" s="10">
        <f t="shared" si="78"/>
        <v>1458.2159999999999</v>
      </c>
      <c r="M80" s="10">
        <f t="shared" si="67"/>
        <v>0.102996826171875</v>
      </c>
      <c r="N80">
        <f t="shared" si="79"/>
        <v>5242880</v>
      </c>
      <c r="O80" s="9">
        <f t="shared" si="80"/>
        <v>1.9676778689701782</v>
      </c>
      <c r="P80" s="9">
        <f>2</f>
        <v>2</v>
      </c>
      <c r="Q80" s="1">
        <f t="shared" si="68"/>
        <v>3.4448933932219705E-2</v>
      </c>
      <c r="R80" s="1">
        <f t="shared" si="81"/>
        <v>2.6609696202448949E-2</v>
      </c>
      <c r="S80">
        <f t="shared" si="69"/>
        <v>6.1058630134668654E-2</v>
      </c>
      <c r="T80">
        <f t="shared" si="70"/>
        <v>3.4448933932219705E-2</v>
      </c>
      <c r="U80" s="1">
        <f t="shared" si="71"/>
        <v>1.4559453586586779</v>
      </c>
      <c r="V80" s="1">
        <f t="shared" si="82"/>
        <v>1.7768080698997506</v>
      </c>
      <c r="W80" s="1">
        <f t="shared" si="72"/>
        <v>14.090767062505465</v>
      </c>
      <c r="X80">
        <f t="shared" si="73"/>
        <v>17.323520491063896</v>
      </c>
      <c r="Y80">
        <v>6.1400999999999997E-2</v>
      </c>
      <c r="Z80">
        <v>17.376483</v>
      </c>
      <c r="AA80">
        <f t="shared" si="65"/>
        <v>5.9363854008892361</v>
      </c>
      <c r="AB80">
        <f t="shared" si="74"/>
        <v>43.895158169704558</v>
      </c>
      <c r="AC80">
        <f t="shared" si="83"/>
        <v>0.55759656248488365</v>
      </c>
      <c r="AD80">
        <f t="shared" si="75"/>
        <v>0.30479418036494937</v>
      </c>
    </row>
    <row r="81" spans="7:30">
      <c r="G81">
        <v>14500</v>
      </c>
      <c r="H81">
        <v>256</v>
      </c>
      <c r="I81">
        <f t="shared" si="76"/>
        <v>420500000</v>
      </c>
      <c r="J81">
        <v>26748943.976562001</v>
      </c>
      <c r="K81" s="3">
        <f t="shared" si="77"/>
        <v>213991551.81249601</v>
      </c>
      <c r="L81" s="10">
        <f t="shared" si="78"/>
        <v>1682.232</v>
      </c>
      <c r="M81" s="10">
        <f t="shared" si="67"/>
        <v>0.110626220703125</v>
      </c>
      <c r="N81">
        <f t="shared" si="79"/>
        <v>5242880</v>
      </c>
      <c r="O81" s="9">
        <f t="shared" si="80"/>
        <v>1.9650308455562355</v>
      </c>
      <c r="P81" s="9">
        <f>2</f>
        <v>2</v>
      </c>
      <c r="Q81" s="1">
        <f t="shared" si="68"/>
        <v>3.9741499913575819E-2</v>
      </c>
      <c r="R81" s="1">
        <f t="shared" si="81"/>
        <v>3.0739232007381826E-2</v>
      </c>
      <c r="S81">
        <f t="shared" si="69"/>
        <v>7.0480731920957648E-2</v>
      </c>
      <c r="T81">
        <f t="shared" si="70"/>
        <v>3.9741499913575819E-2</v>
      </c>
      <c r="U81" s="1">
        <f t="shared" si="71"/>
        <v>1.6796296935966366</v>
      </c>
      <c r="V81" s="1">
        <f t="shared" si="82"/>
        <v>2.0525493819132796</v>
      </c>
      <c r="W81" s="1">
        <f t="shared" si="72"/>
        <v>16.134812961199888</v>
      </c>
      <c r="X81">
        <f t="shared" si="73"/>
        <v>19.866992036709803</v>
      </c>
      <c r="Y81">
        <v>7.0307999999999995E-2</v>
      </c>
      <c r="Z81">
        <v>20.002625999999999</v>
      </c>
      <c r="AA81">
        <f t="shared" si="65"/>
        <v>5.9808272173863575</v>
      </c>
      <c r="AB81">
        <f t="shared" si="74"/>
        <v>43.475138087307528</v>
      </c>
      <c r="AC81">
        <f t="shared" si="83"/>
        <v>0.24567889992270125</v>
      </c>
      <c r="AD81">
        <f t="shared" si="75"/>
        <v>0.67808078444398456</v>
      </c>
    </row>
    <row r="82" spans="7:30">
      <c r="G82">
        <v>15500</v>
      </c>
      <c r="H82">
        <v>128</v>
      </c>
      <c r="I82">
        <f t="shared" si="76"/>
        <v>480500000</v>
      </c>
      <c r="J82">
        <v>30700464.359375</v>
      </c>
      <c r="K82" s="3">
        <f t="shared" si="77"/>
        <v>245603714.875</v>
      </c>
      <c r="L82" s="10">
        <f t="shared" si="78"/>
        <v>1922.248</v>
      </c>
      <c r="M82" s="10">
        <f t="shared" si="67"/>
        <v>0.118255615234375</v>
      </c>
      <c r="N82">
        <f t="shared" si="79"/>
        <v>5242880</v>
      </c>
      <c r="O82" s="9">
        <f t="shared" si="80"/>
        <v>1.9564036327567376</v>
      </c>
      <c r="P82" s="9">
        <f>2</f>
        <v>2</v>
      </c>
      <c r="Q82" s="1">
        <f t="shared" si="68"/>
        <v>4.5412106322171651E-2</v>
      </c>
      <c r="R82" s="1">
        <f t="shared" si="81"/>
        <v>3.5280222557723506E-2</v>
      </c>
      <c r="S82">
        <f t="shared" si="69"/>
        <v>8.0692328879895164E-2</v>
      </c>
      <c r="T82">
        <f t="shared" si="70"/>
        <v>4.5412106322171651E-2</v>
      </c>
      <c r="U82" s="1">
        <f t="shared" si="71"/>
        <v>1.9192914810301638</v>
      </c>
      <c r="V82" s="1">
        <f t="shared" si="82"/>
        <v>2.3557647434792282</v>
      </c>
      <c r="W82" s="1">
        <f t="shared" si="72"/>
        <v>18.136403657103418</v>
      </c>
      <c r="X82">
        <f t="shared" si="73"/>
        <v>22.41145988161281</v>
      </c>
      <c r="Y82">
        <v>7.9030000000000003E-2</v>
      </c>
      <c r="Z82">
        <v>22.592042666693011</v>
      </c>
      <c r="AA82">
        <f t="shared" si="65"/>
        <v>6.0799696317853975</v>
      </c>
      <c r="AB82">
        <f t="shared" si="74"/>
        <v>42.538142069882767</v>
      </c>
      <c r="AC82">
        <f t="shared" si="83"/>
        <v>2.1034150068267254</v>
      </c>
      <c r="AD82">
        <f t="shared" si="75"/>
        <v>0.79932030823591982</v>
      </c>
    </row>
    <row r="83" spans="7:30">
      <c r="G83">
        <v>16500</v>
      </c>
      <c r="H83">
        <v>128</v>
      </c>
      <c r="I83">
        <f t="shared" si="76"/>
        <v>544500000</v>
      </c>
      <c r="J83">
        <v>35042469.898437999</v>
      </c>
      <c r="K83" s="3">
        <f t="shared" si="77"/>
        <v>280339759.18750399</v>
      </c>
      <c r="L83" s="10">
        <f t="shared" si="78"/>
        <v>2178.2640000000001</v>
      </c>
      <c r="M83" s="10">
        <f t="shared" si="67"/>
        <v>0.125885009765625</v>
      </c>
      <c r="N83">
        <f t="shared" si="79"/>
        <v>5242880</v>
      </c>
      <c r="O83" s="9">
        <f t="shared" si="80"/>
        <v>1.9422860374072506</v>
      </c>
      <c r="P83" s="9">
        <f>2</f>
        <v>2</v>
      </c>
      <c r="Q83" s="1">
        <f t="shared" si="68"/>
        <v>5.1460753158007216E-2</v>
      </c>
      <c r="R83" s="1">
        <f t="shared" si="81"/>
        <v>4.0269949096443831E-2</v>
      </c>
      <c r="S83">
        <f t="shared" si="69"/>
        <v>9.1730702254451041E-2</v>
      </c>
      <c r="T83">
        <f t="shared" si="70"/>
        <v>5.1460753158007216E-2</v>
      </c>
      <c r="U83" s="1">
        <f t="shared" si="71"/>
        <v>2.1749307209592597</v>
      </c>
      <c r="V83" s="1">
        <f t="shared" si="82"/>
        <v>2.6889435333887231</v>
      </c>
      <c r="W83" s="1">
        <f t="shared" si="72"/>
        <v>21.271892498897724</v>
      </c>
      <c r="X83">
        <f t="shared" si="73"/>
        <v>26.135766753245708</v>
      </c>
      <c r="Y83">
        <v>9.2692999999999998E-2</v>
      </c>
      <c r="Z83">
        <v>26.206370944423849</v>
      </c>
      <c r="AA83">
        <f t="shared" si="65"/>
        <v>5.874229985004261</v>
      </c>
      <c r="AB83">
        <f t="shared" si="74"/>
        <v>44.482589669115022</v>
      </c>
      <c r="AC83">
        <f t="shared" si="83"/>
        <v>1.0381557890552218</v>
      </c>
      <c r="AD83">
        <f t="shared" si="75"/>
        <v>0.2694161329238311</v>
      </c>
    </row>
    <row r="84" spans="7:30">
      <c r="G84">
        <v>17500</v>
      </c>
      <c r="H84">
        <v>128</v>
      </c>
      <c r="I84">
        <f t="shared" si="76"/>
        <v>612500000</v>
      </c>
      <c r="J84">
        <v>39545132.257812001</v>
      </c>
      <c r="K84" s="3">
        <f t="shared" si="77"/>
        <v>316361058.06249601</v>
      </c>
      <c r="L84" s="10">
        <f t="shared" si="78"/>
        <v>2450.2800000000002</v>
      </c>
      <c r="M84" s="10">
        <f t="shared" si="67"/>
        <v>0.133514404296875</v>
      </c>
      <c r="N84">
        <f t="shared" si="79"/>
        <v>5242880</v>
      </c>
      <c r="O84" s="9">
        <f t="shared" si="80"/>
        <v>1.9360789970521681</v>
      </c>
      <c r="P84" s="9">
        <f>2</f>
        <v>2</v>
      </c>
      <c r="Q84" s="1">
        <f t="shared" si="68"/>
        <v>5.7887440421082494E-2</v>
      </c>
      <c r="R84" s="1">
        <f t="shared" si="81"/>
        <v>4.5444298522611046E-2</v>
      </c>
      <c r="S84">
        <f t="shared" si="69"/>
        <v>0.10333173894369355</v>
      </c>
      <c r="T84">
        <f t="shared" si="70"/>
        <v>5.7887440421082494E-2</v>
      </c>
      <c r="U84" s="1">
        <f t="shared" si="71"/>
        <v>2.4465474133839238</v>
      </c>
      <c r="V84" s="1">
        <f t="shared" si="82"/>
        <v>3.034450139211939</v>
      </c>
      <c r="W84" s="1">
        <f t="shared" si="72"/>
        <v>23.590864521611</v>
      </c>
      <c r="X84">
        <f t="shared" si="73"/>
        <v>29.071862074206862</v>
      </c>
      <c r="Y84">
        <v>0.102798</v>
      </c>
      <c r="Z84">
        <v>29.106786436316909</v>
      </c>
      <c r="AA84">
        <f t="shared" si="65"/>
        <v>5.9582871262086812</v>
      </c>
      <c r="AB84">
        <f t="shared" si="74"/>
        <v>43.688164729778315</v>
      </c>
      <c r="AC84">
        <f t="shared" si="83"/>
        <v>0.51921140848415903</v>
      </c>
      <c r="AD84">
        <f t="shared" si="75"/>
        <v>0.11998700779441403</v>
      </c>
    </row>
    <row r="85" spans="7:30">
      <c r="G85">
        <v>18500</v>
      </c>
      <c r="H85">
        <v>128</v>
      </c>
      <c r="I85">
        <f t="shared" si="76"/>
        <v>684500000</v>
      </c>
      <c r="J85">
        <v>44578586.46875</v>
      </c>
      <c r="K85" s="3">
        <f t="shared" si="77"/>
        <v>356628691.75</v>
      </c>
      <c r="L85" s="10">
        <f t="shared" si="78"/>
        <v>2738.2959999999998</v>
      </c>
      <c r="M85" s="10">
        <f t="shared" si="67"/>
        <v>0.141143798828125</v>
      </c>
      <c r="N85">
        <f t="shared" si="79"/>
        <v>5242880</v>
      </c>
      <c r="O85" s="9">
        <f t="shared" si="80"/>
        <v>1.9193632364269806</v>
      </c>
      <c r="P85" s="9">
        <f>2</f>
        <v>2</v>
      </c>
      <c r="Q85" s="1">
        <f t="shared" si="68"/>
        <v>6.4692168111397497E-2</v>
      </c>
      <c r="R85" s="1">
        <f t="shared" si="81"/>
        <v>5.1228620958821205E-2</v>
      </c>
      <c r="S85">
        <f t="shared" si="69"/>
        <v>0.1159207890702187</v>
      </c>
      <c r="T85">
        <f t="shared" si="70"/>
        <v>6.4692168111397497E-2</v>
      </c>
      <c r="U85" s="1">
        <f t="shared" si="71"/>
        <v>2.7341415583041564</v>
      </c>
      <c r="V85" s="1">
        <f t="shared" si="82"/>
        <v>3.4206864459088386</v>
      </c>
      <c r="W85" s="1">
        <f t="shared" si="72"/>
        <v>26.556762039824395</v>
      </c>
      <c r="X85">
        <f t="shared" si="73"/>
        <v>32.711590044037393</v>
      </c>
      <c r="Y85">
        <v>0.11572200000000001</v>
      </c>
      <c r="Z85">
        <v>33.028839138417034</v>
      </c>
      <c r="AA85">
        <f t="shared" si="65"/>
        <v>5.9150377629145714</v>
      </c>
      <c r="AB85">
        <f t="shared" si="74"/>
        <v>44.096914924217096</v>
      </c>
      <c r="AC85">
        <f t="shared" si="83"/>
        <v>0.17178157154101789</v>
      </c>
      <c r="AD85">
        <f t="shared" si="75"/>
        <v>0.96052147957763556</v>
      </c>
    </row>
    <row r="86" spans="7:30">
      <c r="G86">
        <v>19500</v>
      </c>
      <c r="H86">
        <v>128</v>
      </c>
      <c r="I86">
        <f>2*G86^2</f>
        <v>760500000</v>
      </c>
      <c r="J86">
        <v>52321785.257812001</v>
      </c>
      <c r="K86" s="3">
        <f t="shared" si="77"/>
        <v>418574282.06249601</v>
      </c>
      <c r="L86" s="10">
        <f t="shared" si="78"/>
        <v>3042.3119999999999</v>
      </c>
      <c r="M86" s="10">
        <f t="shared" si="67"/>
        <v>0.148773193359375</v>
      </c>
      <c r="N86">
        <f t="shared" si="79"/>
        <v>5242880</v>
      </c>
      <c r="O86" s="9">
        <f t="shared" si="80"/>
        <v>1.8168818118798138</v>
      </c>
      <c r="P86" s="9">
        <f>2</f>
        <v>2</v>
      </c>
      <c r="Q86" s="1">
        <f t="shared" si="68"/>
        <v>7.1874936228952219E-2</v>
      </c>
      <c r="R86" s="1">
        <f t="shared" si="81"/>
        <v>6.0126915570556647E-2</v>
      </c>
      <c r="S86">
        <f t="shared" si="69"/>
        <v>0.13200185179950885</v>
      </c>
      <c r="T86">
        <f t="shared" si="70"/>
        <v>7.1874936228952219E-2</v>
      </c>
      <c r="U86" s="1">
        <f t="shared" si="71"/>
        <v>3.0377131557199575</v>
      </c>
      <c r="V86" s="1">
        <f t="shared" si="82"/>
        <v>4.0148518792226513</v>
      </c>
      <c r="W86" s="1">
        <f t="shared" si="72"/>
        <v>29.869644783009829</v>
      </c>
      <c r="X86">
        <f t="shared" si="73"/>
        <v>36.922209817952435</v>
      </c>
      <c r="Y86">
        <v>0.130158</v>
      </c>
      <c r="Z86">
        <v>37.345801080043387</v>
      </c>
      <c r="AA86">
        <f t="shared" si="65"/>
        <v>5.8428986308947586</v>
      </c>
      <c r="AB86">
        <f t="shared" si="74"/>
        <v>44.77870263145391</v>
      </c>
      <c r="AC86">
        <f t="shared" si="83"/>
        <v>1.4166257928893005</v>
      </c>
      <c r="AD86">
        <f t="shared" si="75"/>
        <v>1.1342406638515183</v>
      </c>
    </row>
    <row r="87" spans="7:30">
      <c r="G87">
        <v>20500</v>
      </c>
      <c r="H87">
        <v>128</v>
      </c>
      <c r="I87">
        <f t="shared" si="76"/>
        <v>840500000</v>
      </c>
      <c r="J87">
        <v>63007385.203125</v>
      </c>
      <c r="K87" s="3">
        <f t="shared" si="77"/>
        <v>504059081.625</v>
      </c>
      <c r="L87" s="10">
        <f t="shared" si="78"/>
        <v>3362.328</v>
      </c>
      <c r="M87" s="10">
        <f t="shared" si="67"/>
        <v>0.156402587890625</v>
      </c>
      <c r="N87">
        <f t="shared" si="79"/>
        <v>5242880</v>
      </c>
      <c r="O87" s="9">
        <f t="shared" si="80"/>
        <v>1.6674632610335522</v>
      </c>
      <c r="P87" s="9">
        <f>2</f>
        <v>2</v>
      </c>
      <c r="Q87" s="1">
        <f t="shared" si="68"/>
        <v>7.9435744773746667E-2</v>
      </c>
      <c r="R87" s="1">
        <f t="shared" si="81"/>
        <v>7.2406545605478878E-2</v>
      </c>
      <c r="S87">
        <f t="shared" si="69"/>
        <v>0.15184229037922553</v>
      </c>
      <c r="T87">
        <f t="shared" si="70"/>
        <v>7.9435744773746667E-2</v>
      </c>
      <c r="U87" s="1">
        <f t="shared" si="71"/>
        <v>3.357262205631327</v>
      </c>
      <c r="V87" s="1">
        <f t="shared" si="82"/>
        <v>4.8347990734873187</v>
      </c>
      <c r="W87" s="1">
        <f t="shared" si="72"/>
        <v>34.321015423739105</v>
      </c>
      <c r="X87">
        <f t="shared" si="73"/>
        <v>42.513076702857752</v>
      </c>
      <c r="Y87">
        <v>0.14955499999999999</v>
      </c>
      <c r="Z87">
        <v>43.200281352879593</v>
      </c>
      <c r="AA87">
        <f t="shared" si="65"/>
        <v>5.6200060178529636</v>
      </c>
      <c r="AB87">
        <f t="shared" si="74"/>
        <v>46.885263098026364</v>
      </c>
      <c r="AC87">
        <f t="shared" si="83"/>
        <v>1.5293974652974072</v>
      </c>
      <c r="AD87">
        <f t="shared" si="75"/>
        <v>1.5907411445042208</v>
      </c>
    </row>
    <row r="88" spans="7:30">
      <c r="G88">
        <v>21500</v>
      </c>
      <c r="H88">
        <v>64</v>
      </c>
      <c r="I88">
        <f t="shared" si="76"/>
        <v>924500000</v>
      </c>
      <c r="J88">
        <v>75350466.53125</v>
      </c>
      <c r="K88" s="3">
        <f t="shared" si="77"/>
        <v>602803732.25</v>
      </c>
      <c r="L88" s="10">
        <f t="shared" si="78"/>
        <v>3698.3440000000001</v>
      </c>
      <c r="M88" s="10">
        <f t="shared" si="67"/>
        <v>0.164031982421875</v>
      </c>
      <c r="N88">
        <f t="shared" si="79"/>
        <v>5242880</v>
      </c>
      <c r="O88" s="9">
        <f t="shared" si="80"/>
        <v>1.5336666821043889</v>
      </c>
      <c r="P88" s="9">
        <f>2</f>
        <v>2</v>
      </c>
      <c r="Q88" s="1">
        <f t="shared" si="68"/>
        <v>8.737459374578084E-2</v>
      </c>
      <c r="R88" s="1">
        <f t="shared" si="81"/>
        <v>8.6590912695397274E-2</v>
      </c>
      <c r="S88">
        <f t="shared" si="69"/>
        <v>0.17396550644117811</v>
      </c>
      <c r="T88">
        <f t="shared" si="70"/>
        <v>8.737459374578084E-2</v>
      </c>
      <c r="U88" s="1">
        <f t="shared" si="71"/>
        <v>3.6927887080382651</v>
      </c>
      <c r="V88" s="1">
        <f t="shared" si="82"/>
        <v>5.7819311910448263</v>
      </c>
      <c r="W88" s="1">
        <f t="shared" si="72"/>
        <v>39.171005995537463</v>
      </c>
      <c r="X88">
        <f t="shared" si="73"/>
        <v>48.645725894620554</v>
      </c>
      <c r="Y88">
        <v>0.17068900000000001</v>
      </c>
      <c r="Z88">
        <v>49.332914088850956</v>
      </c>
      <c r="AA88">
        <f t="shared" si="65"/>
        <v>5.4162834160373547</v>
      </c>
      <c r="AB88">
        <f t="shared" si="74"/>
        <v>48.810647583745386</v>
      </c>
      <c r="AC88">
        <f t="shared" si="83"/>
        <v>1.9195767982577123</v>
      </c>
      <c r="AD88">
        <f t="shared" si="75"/>
        <v>1.3929608800176336</v>
      </c>
    </row>
    <row r="89" spans="7:30">
      <c r="G89">
        <v>22500</v>
      </c>
      <c r="H89">
        <v>64</v>
      </c>
      <c r="I89">
        <f t="shared" si="76"/>
        <v>1012500000</v>
      </c>
      <c r="J89">
        <v>83576939.015625</v>
      </c>
      <c r="K89" s="3">
        <f t="shared" si="77"/>
        <v>668615512.125</v>
      </c>
      <c r="L89" s="10">
        <f t="shared" si="78"/>
        <v>4050.36</v>
      </c>
      <c r="M89" s="10">
        <f t="shared" si="67"/>
        <v>0.171661376953125</v>
      </c>
      <c r="N89">
        <f t="shared" si="79"/>
        <v>5242880</v>
      </c>
      <c r="O89" s="9">
        <f t="shared" si="80"/>
        <v>1.5143232270846712</v>
      </c>
      <c r="P89" s="9">
        <f>2</f>
        <v>2</v>
      </c>
      <c r="Q89" s="1">
        <f t="shared" si="68"/>
        <v>9.569148314505474E-2</v>
      </c>
      <c r="R89" s="1">
        <f t="shared" si="81"/>
        <v>9.6044573614539386E-2</v>
      </c>
      <c r="S89">
        <f t="shared" si="69"/>
        <v>0.19173605675959413</v>
      </c>
      <c r="T89">
        <f t="shared" si="70"/>
        <v>9.6044573614539386E-2</v>
      </c>
      <c r="U89" s="1">
        <f t="shared" si="71"/>
        <v>4.0442926629407721</v>
      </c>
      <c r="V89" s="1">
        <f t="shared" si="82"/>
        <v>6.4131800742876832</v>
      </c>
      <c r="W89" s="1">
        <f t="shared" si="72"/>
        <v>43.111996252445429</v>
      </c>
      <c r="X89">
        <f t="shared" si="73"/>
        <v>53.569468989673886</v>
      </c>
      <c r="Y89">
        <v>0.187862</v>
      </c>
      <c r="Z89">
        <v>54.215094579999999</v>
      </c>
      <c r="AA89">
        <f t="shared" si="65"/>
        <v>5.3895944895721328</v>
      </c>
      <c r="AB89">
        <f t="shared" si="74"/>
        <v>48.874932868520837</v>
      </c>
      <c r="AC89">
        <f t="shared" si="83"/>
        <v>2.0621822186467322</v>
      </c>
      <c r="AD89">
        <f t="shared" si="75"/>
        <v>1.1908594743359247</v>
      </c>
    </row>
    <row r="90" spans="7:30">
      <c r="G90">
        <v>23500</v>
      </c>
      <c r="H90">
        <v>64</v>
      </c>
      <c r="I90">
        <f t="shared" si="76"/>
        <v>1104500000</v>
      </c>
      <c r="J90">
        <v>78582892.25</v>
      </c>
      <c r="K90" s="3">
        <f t="shared" si="77"/>
        <v>628663138</v>
      </c>
      <c r="L90" s="10">
        <f t="shared" si="78"/>
        <v>4418.3760000000002</v>
      </c>
      <c r="M90" s="10">
        <f t="shared" si="67"/>
        <v>0.179290771484375</v>
      </c>
      <c r="N90">
        <f t="shared" si="79"/>
        <v>5242880</v>
      </c>
      <c r="O90" s="9">
        <f t="shared" si="80"/>
        <v>1.7569027564011555</v>
      </c>
      <c r="P90" s="9">
        <f>2</f>
        <v>2</v>
      </c>
      <c r="Q90" s="1">
        <f t="shared" si="68"/>
        <v>0.10438641297156835</v>
      </c>
      <c r="R90" s="1">
        <f t="shared" si="81"/>
        <v>9.0305537250383358E-2</v>
      </c>
      <c r="S90">
        <f t="shared" si="69"/>
        <v>0.19469195022195171</v>
      </c>
      <c r="T90">
        <f t="shared" si="70"/>
        <v>0.10438641297156835</v>
      </c>
      <c r="U90" s="1">
        <f t="shared" si="71"/>
        <v>4.4117740703388471</v>
      </c>
      <c r="V90" s="1">
        <f t="shared" si="82"/>
        <v>6.029967652481</v>
      </c>
      <c r="W90" s="1">
        <f t="shared" si="72"/>
        <v>44.294545765858743</v>
      </c>
      <c r="X90">
        <f t="shared" si="73"/>
        <v>54.736287488678592</v>
      </c>
      <c r="Y90">
        <v>0.19301499999999999</v>
      </c>
      <c r="Z90">
        <v>55.165617149999996</v>
      </c>
      <c r="AA90">
        <f t="shared" si="65"/>
        <v>5.7223531849856233</v>
      </c>
      <c r="AB90">
        <f t="shared" si="74"/>
        <v>45.917978928286217</v>
      </c>
      <c r="AC90">
        <f t="shared" si="83"/>
        <v>0.86881860060187932</v>
      </c>
      <c r="AD90">
        <f t="shared" si="75"/>
        <v>0.77825588383072042</v>
      </c>
    </row>
    <row r="91" spans="7:30">
      <c r="G91">
        <v>24500</v>
      </c>
      <c r="H91">
        <v>64</v>
      </c>
      <c r="I91">
        <f t="shared" si="76"/>
        <v>1200500000</v>
      </c>
      <c r="J91">
        <v>87781575.9375</v>
      </c>
      <c r="K91" s="3">
        <f t="shared" si="77"/>
        <v>702252607.5</v>
      </c>
      <c r="L91" s="10">
        <f t="shared" si="78"/>
        <v>4802.3919999999998</v>
      </c>
      <c r="M91" s="10">
        <f t="shared" si="67"/>
        <v>0.186920166015625</v>
      </c>
      <c r="N91">
        <f t="shared" si="79"/>
        <v>5242880</v>
      </c>
      <c r="O91" s="9">
        <f t="shared" si="80"/>
        <v>1.7094988144988839</v>
      </c>
      <c r="P91" s="9">
        <f>2</f>
        <v>2</v>
      </c>
      <c r="Q91" s="1">
        <f t="shared" si="68"/>
        <v>0.11345938322532169</v>
      </c>
      <c r="R91" s="1">
        <f t="shared" si="81"/>
        <v>0.100876439499098</v>
      </c>
      <c r="S91">
        <f t="shared" si="69"/>
        <v>0.2143358227244197</v>
      </c>
      <c r="T91">
        <f t="shared" si="70"/>
        <v>0.11345938322532169</v>
      </c>
      <c r="U91" s="1">
        <f t="shared" si="71"/>
        <v>4.7952329302324905</v>
      </c>
      <c r="V91" s="1">
        <f t="shared" si="82"/>
        <v>6.7358180417052482</v>
      </c>
      <c r="W91" s="1">
        <f t="shared" si="72"/>
        <v>48.863873024071907</v>
      </c>
      <c r="X91">
        <f t="shared" si="73"/>
        <v>60.394923996009645</v>
      </c>
      <c r="Y91">
        <v>0.212926</v>
      </c>
      <c r="Z91">
        <v>60.895061616737642</v>
      </c>
      <c r="AA91">
        <f t="shared" si="65"/>
        <v>5.6381090143993688</v>
      </c>
      <c r="AB91">
        <f t="shared" si="74"/>
        <v>46.714171484308309</v>
      </c>
      <c r="AC91">
        <f t="shared" si="83"/>
        <v>0.66211863484013034</v>
      </c>
      <c r="AD91">
        <f t="shared" si="75"/>
        <v>0.82131064071463145</v>
      </c>
    </row>
    <row r="93" spans="7:30">
      <c r="G93" s="4" t="s">
        <v>49</v>
      </c>
      <c r="H93" s="4"/>
      <c r="M93" s="9"/>
      <c r="N93" s="9"/>
    </row>
    <row r="94" spans="7:30">
      <c r="G94" t="s">
        <v>32</v>
      </c>
      <c r="H94" t="s">
        <v>79</v>
      </c>
      <c r="I94" t="s">
        <v>33</v>
      </c>
      <c r="J94" t="s">
        <v>75</v>
      </c>
      <c r="K94" t="s">
        <v>63</v>
      </c>
      <c r="L94" t="s">
        <v>61</v>
      </c>
      <c r="M94" t="s">
        <v>65</v>
      </c>
      <c r="N94" s="9" t="s">
        <v>59</v>
      </c>
      <c r="O94" t="s">
        <v>64</v>
      </c>
      <c r="P94" t="s">
        <v>34</v>
      </c>
      <c r="Q94" t="s">
        <v>35</v>
      </c>
      <c r="R94" t="s">
        <v>36</v>
      </c>
      <c r="S94" t="s">
        <v>37</v>
      </c>
      <c r="T94" t="s">
        <v>38</v>
      </c>
      <c r="U94" t="s">
        <v>39</v>
      </c>
      <c r="V94" t="s">
        <v>40</v>
      </c>
      <c r="W94" t="s">
        <v>41</v>
      </c>
      <c r="X94" t="s">
        <v>42</v>
      </c>
      <c r="Y94" t="s">
        <v>43</v>
      </c>
      <c r="Z94" t="s">
        <v>44</v>
      </c>
      <c r="AA94" t="s">
        <v>77</v>
      </c>
      <c r="AB94" t="s">
        <v>45</v>
      </c>
    </row>
    <row r="95" spans="7:30">
      <c r="G95" s="6">
        <v>87804</v>
      </c>
      <c r="H95" s="6">
        <v>2652858</v>
      </c>
      <c r="I95" s="12">
        <f t="shared" ref="I95:I158" si="84">2*H95</f>
        <v>5305716</v>
      </c>
      <c r="J95" s="6">
        <v>973804.50390600006</v>
      </c>
      <c r="K95" s="12">
        <f t="shared" ref="K95:K158" si="85">J95*8</f>
        <v>7790436.0312480005</v>
      </c>
      <c r="L95" s="6">
        <f t="shared" ref="L95:L158" si="86">((H95+2*G95)*8+(G95+H95)*4)/1000000</f>
        <v>33.590375999999999</v>
      </c>
      <c r="M95" s="6">
        <f t="shared" ref="M95:M158" si="87">40*2^20/8</f>
        <v>5242880</v>
      </c>
      <c r="N95" s="13">
        <f t="shared" ref="N95:N158" si="88">I95/K95</f>
        <v>0.68105507557194367</v>
      </c>
      <c r="O95" s="13"/>
      <c r="P95" s="7">
        <f t="shared" ref="P95:P158" si="89">$B$31*I95</f>
        <v>0</v>
      </c>
      <c r="Q95" s="7">
        <f t="shared" ref="Q95:Q158" si="90">$C$31*K95</f>
        <v>1.8006855441715403E-3</v>
      </c>
      <c r="R95" s="6">
        <f t="shared" ref="R95:R158" si="91">P95+Q95</f>
        <v>1.8006855441715403E-3</v>
      </c>
      <c r="S95" s="6">
        <f t="shared" ref="S95:S158" si="92">MAX(P95,Q95)</f>
        <v>1.8006855441715403E-3</v>
      </c>
      <c r="T95" s="7">
        <f t="shared" ref="T95:T158" si="93">$D$31*I95</f>
        <v>0</v>
      </c>
      <c r="U95" s="7">
        <f t="shared" ref="U95:U158" si="94">$E$31*K95</f>
        <v>0.11076914041639127</v>
      </c>
      <c r="V95" s="7">
        <f t="shared" ref="V95:V158" si="95">X95*$F$31</f>
        <v>0.28889859014263847</v>
      </c>
      <c r="W95" s="6">
        <f t="shared" ref="W95:W158" si="96">SUM(T95:V95)</f>
        <v>0.39966773055902971</v>
      </c>
      <c r="X95" s="6">
        <v>1.3179999999999999E-3</v>
      </c>
      <c r="Y95" s="6">
        <v>0.38870748888859602</v>
      </c>
      <c r="Z95" s="6">
        <f t="shared" ref="Z95:Z158" si="97">ABS(S95-X95)/ABS(X95)*100</f>
        <v>36.622575430314143</v>
      </c>
      <c r="AA95" s="6">
        <f>ABS(R95-X95)/ABS(X95)*100</f>
        <v>36.622575430314143</v>
      </c>
      <c r="AB95" s="6">
        <f t="shared" ref="AB95:AB158" si="98">ABS(W95-Y95)/ABS(Y95)*100</f>
        <v>2.8196631101118061</v>
      </c>
      <c r="AC95">
        <f>AVERAGE(AA108:AA322)</f>
        <v>30.500595378115669</v>
      </c>
      <c r="AD95">
        <f>AVERAGE(AB108:AB322)</f>
        <v>1.7116414759672289</v>
      </c>
    </row>
    <row r="96" spans="7:30">
      <c r="G96" s="6">
        <v>71505</v>
      </c>
      <c r="H96" s="6">
        <v>2682895</v>
      </c>
      <c r="I96" s="12">
        <f t="shared" si="84"/>
        <v>5365790</v>
      </c>
      <c r="J96" s="6">
        <v>988155.00292999996</v>
      </c>
      <c r="K96" s="12">
        <f t="shared" si="85"/>
        <v>7905240.0234399997</v>
      </c>
      <c r="L96" s="6">
        <f t="shared" si="86"/>
        <v>33.624839999999999</v>
      </c>
      <c r="M96" s="6">
        <f t="shared" si="87"/>
        <v>5242880</v>
      </c>
      <c r="N96" s="13">
        <f t="shared" si="88"/>
        <v>0.67876370408612252</v>
      </c>
      <c r="O96" s="13"/>
      <c r="P96" s="7">
        <f t="shared" si="89"/>
        <v>0</v>
      </c>
      <c r="Q96" s="7">
        <f t="shared" si="90"/>
        <v>1.8272214002294199E-3</v>
      </c>
      <c r="R96" s="6">
        <f t="shared" si="91"/>
        <v>1.8272214002294199E-3</v>
      </c>
      <c r="S96" s="6">
        <f t="shared" si="92"/>
        <v>1.8272214002294199E-3</v>
      </c>
      <c r="T96" s="7">
        <f t="shared" si="93"/>
        <v>0</v>
      </c>
      <c r="U96" s="7">
        <f t="shared" si="94"/>
        <v>0.11240149314741557</v>
      </c>
      <c r="V96" s="7">
        <f t="shared" si="95"/>
        <v>0.33712142006022605</v>
      </c>
      <c r="W96" s="6">
        <f t="shared" si="96"/>
        <v>0.44952291320764159</v>
      </c>
      <c r="X96" s="6">
        <v>1.5380000000000001E-3</v>
      </c>
      <c r="Y96" s="6">
        <v>0.44241269090979002</v>
      </c>
      <c r="Z96" s="6">
        <f t="shared" si="97"/>
        <v>18.805032524669688</v>
      </c>
      <c r="AA96" s="6">
        <f t="shared" ref="AA96:AA159" si="99">ABS(R96-X96)/ABS(X96)*100</f>
        <v>18.805032524669688</v>
      </c>
      <c r="AB96" s="6">
        <f t="shared" si="98"/>
        <v>1.6071470018705643</v>
      </c>
      <c r="AD96">
        <f>MEDIAN(AB108:AB322)</f>
        <v>1.7085380230641207</v>
      </c>
    </row>
    <row r="97" spans="7:28">
      <c r="G97" s="6">
        <v>125329</v>
      </c>
      <c r="H97" s="6">
        <v>2678750</v>
      </c>
      <c r="I97" s="12">
        <f t="shared" si="84"/>
        <v>5357500</v>
      </c>
      <c r="J97" s="6">
        <v>468.52999899999998</v>
      </c>
      <c r="K97" s="12">
        <f t="shared" si="85"/>
        <v>3748.2399919999998</v>
      </c>
      <c r="L97" s="6">
        <f t="shared" si="86"/>
        <v>34.651580000000003</v>
      </c>
      <c r="M97" s="6">
        <f t="shared" si="87"/>
        <v>5242880</v>
      </c>
      <c r="N97" s="13">
        <f t="shared" si="88"/>
        <v>1429.3375054518121</v>
      </c>
      <c r="O97" s="13"/>
      <c r="P97" s="7">
        <f t="shared" si="89"/>
        <v>0</v>
      </c>
      <c r="Q97" s="7">
        <f t="shared" si="90"/>
        <v>8.6637019322252483E-7</v>
      </c>
      <c r="R97" s="6">
        <f t="shared" si="91"/>
        <v>8.6637019322252483E-7</v>
      </c>
      <c r="S97" s="6">
        <f t="shared" si="92"/>
        <v>8.6637019322252483E-7</v>
      </c>
      <c r="T97" s="7">
        <f t="shared" si="93"/>
        <v>0</v>
      </c>
      <c r="U97" s="7">
        <f t="shared" si="94"/>
        <v>5.3294747601139003E-5</v>
      </c>
      <c r="V97" s="7">
        <f t="shared" si="95"/>
        <v>6.0936121441315237E-2</v>
      </c>
      <c r="W97" s="6">
        <f t="shared" si="96"/>
        <v>6.0989416188916373E-2</v>
      </c>
      <c r="X97" s="6">
        <v>2.7799999999999998E-4</v>
      </c>
      <c r="Y97" s="6">
        <v>6.8115212499999994E-2</v>
      </c>
      <c r="Z97" s="6">
        <f t="shared" si="97"/>
        <v>99.688356045603413</v>
      </c>
      <c r="AA97" s="6">
        <f t="shared" si="99"/>
        <v>99.688356045603413</v>
      </c>
      <c r="AB97" s="6">
        <f t="shared" si="98"/>
        <v>10.461387477993439</v>
      </c>
    </row>
    <row r="98" spans="7:28">
      <c r="G98" s="6">
        <v>28338</v>
      </c>
      <c r="H98" s="6">
        <v>2943887</v>
      </c>
      <c r="I98" s="12">
        <f t="shared" si="84"/>
        <v>5887774</v>
      </c>
      <c r="J98" s="6">
        <v>520035.12439000001</v>
      </c>
      <c r="K98" s="12">
        <f t="shared" si="85"/>
        <v>4160280.9951200001</v>
      </c>
      <c r="L98" s="6">
        <f t="shared" si="86"/>
        <v>35.893403999999997</v>
      </c>
      <c r="M98" s="6">
        <f t="shared" si="87"/>
        <v>5242880</v>
      </c>
      <c r="N98" s="13">
        <f t="shared" si="88"/>
        <v>1.4152346937397606</v>
      </c>
      <c r="O98" s="13"/>
      <c r="P98" s="7">
        <f t="shared" si="89"/>
        <v>0</v>
      </c>
      <c r="Q98" s="7">
        <f t="shared" si="90"/>
        <v>9.6160957070384734E-4</v>
      </c>
      <c r="R98" s="6">
        <f t="shared" si="91"/>
        <v>9.6160957070384734E-4</v>
      </c>
      <c r="S98" s="6">
        <f t="shared" si="92"/>
        <v>9.6160957070384734E-4</v>
      </c>
      <c r="T98" s="7">
        <f t="shared" si="93"/>
        <v>0</v>
      </c>
      <c r="U98" s="7">
        <f t="shared" si="94"/>
        <v>5.9153396276109056E-2</v>
      </c>
      <c r="V98" s="7">
        <f t="shared" si="95"/>
        <v>0.28582986460242832</v>
      </c>
      <c r="W98" s="6">
        <f t="shared" si="96"/>
        <v>0.34498326087853737</v>
      </c>
      <c r="X98" s="6">
        <v>1.304E-3</v>
      </c>
      <c r="Y98" s="6">
        <v>0.34212613333376801</v>
      </c>
      <c r="Z98" s="6">
        <f t="shared" si="97"/>
        <v>26.256934761974897</v>
      </c>
      <c r="AA98" s="6">
        <f t="shared" si="99"/>
        <v>26.256934761974897</v>
      </c>
      <c r="AB98" s="6">
        <f t="shared" si="98"/>
        <v>0.83510941328238941</v>
      </c>
    </row>
    <row r="99" spans="7:28">
      <c r="G99" s="6">
        <v>61349</v>
      </c>
      <c r="H99" s="6">
        <v>3016148</v>
      </c>
      <c r="I99" s="12">
        <f t="shared" si="84"/>
        <v>6032296</v>
      </c>
      <c r="J99" s="6">
        <v>1122641.0837399999</v>
      </c>
      <c r="K99" s="12">
        <f t="shared" si="85"/>
        <v>8981128.6699199993</v>
      </c>
      <c r="L99" s="6">
        <f t="shared" si="86"/>
        <v>37.420755999999997</v>
      </c>
      <c r="M99" s="6">
        <f t="shared" si="87"/>
        <v>5242880</v>
      </c>
      <c r="N99" s="13">
        <f t="shared" si="88"/>
        <v>0.67166346477182071</v>
      </c>
      <c r="O99" s="13"/>
      <c r="P99" s="7">
        <f t="shared" si="89"/>
        <v>0</v>
      </c>
      <c r="Q99" s="7">
        <f t="shared" si="90"/>
        <v>2.075902876475938E-3</v>
      </c>
      <c r="R99" s="6">
        <f t="shared" si="91"/>
        <v>2.075902876475938E-3</v>
      </c>
      <c r="S99" s="6">
        <f t="shared" si="92"/>
        <v>2.075902876475938E-3</v>
      </c>
      <c r="T99" s="7">
        <f t="shared" si="93"/>
        <v>0</v>
      </c>
      <c r="U99" s="7">
        <f t="shared" si="94"/>
        <v>0.12769912990052204</v>
      </c>
      <c r="V99" s="7">
        <f t="shared" si="95"/>
        <v>0.37285015313552961</v>
      </c>
      <c r="W99" s="6">
        <f t="shared" si="96"/>
        <v>0.50054928303605162</v>
      </c>
      <c r="X99" s="6">
        <v>1.701E-3</v>
      </c>
      <c r="Y99" s="6">
        <v>0.49351679999943299</v>
      </c>
      <c r="Z99" s="6">
        <f t="shared" si="97"/>
        <v>22.04014558941434</v>
      </c>
      <c r="AA99" s="6">
        <f t="shared" si="99"/>
        <v>22.04014558941434</v>
      </c>
      <c r="AB99" s="6">
        <f t="shared" si="98"/>
        <v>1.4249733821881465</v>
      </c>
    </row>
    <row r="100" spans="7:28">
      <c r="G100" s="6">
        <v>321821</v>
      </c>
      <c r="H100" s="6">
        <v>2635364</v>
      </c>
      <c r="I100" s="12">
        <f t="shared" si="84"/>
        <v>5270728</v>
      </c>
      <c r="J100" s="6">
        <v>168012.46582000001</v>
      </c>
      <c r="K100" s="12">
        <f t="shared" si="85"/>
        <v>1344099.7265600001</v>
      </c>
      <c r="L100" s="6">
        <f t="shared" si="86"/>
        <v>38.060788000000002</v>
      </c>
      <c r="M100" s="6">
        <f t="shared" si="87"/>
        <v>5242880</v>
      </c>
      <c r="N100" s="13">
        <f t="shared" si="88"/>
        <v>3.9213816473942393</v>
      </c>
      <c r="O100" s="13"/>
      <c r="P100" s="7">
        <f t="shared" si="89"/>
        <v>0</v>
      </c>
      <c r="Q100" s="7">
        <f t="shared" si="90"/>
        <v>3.1067592851459285E-4</v>
      </c>
      <c r="R100" s="6">
        <f t="shared" si="91"/>
        <v>3.1067592851459285E-4</v>
      </c>
      <c r="S100" s="6">
        <f t="shared" si="92"/>
        <v>3.1067592851459285E-4</v>
      </c>
      <c r="T100" s="7">
        <f t="shared" si="93"/>
        <v>0</v>
      </c>
      <c r="U100" s="7">
        <f t="shared" si="94"/>
        <v>1.9111224422839777E-2</v>
      </c>
      <c r="V100" s="7">
        <f t="shared" si="95"/>
        <v>0.20757736332707027</v>
      </c>
      <c r="W100" s="6">
        <f t="shared" si="96"/>
        <v>0.22668858774991005</v>
      </c>
      <c r="X100" s="6">
        <v>9.4700000000000003E-4</v>
      </c>
      <c r="Y100" s="6">
        <v>0.235681242856737</v>
      </c>
      <c r="Z100" s="6">
        <f t="shared" si="97"/>
        <v>67.193671751362956</v>
      </c>
      <c r="AA100" s="6">
        <f t="shared" si="99"/>
        <v>67.193671751362956</v>
      </c>
      <c r="AB100" s="6">
        <f t="shared" si="98"/>
        <v>3.815600680743735</v>
      </c>
    </row>
    <row r="101" spans="7:28">
      <c r="G101" s="6">
        <v>83334</v>
      </c>
      <c r="H101" s="6">
        <v>3046907</v>
      </c>
      <c r="I101" s="12">
        <f t="shared" si="84"/>
        <v>6093814</v>
      </c>
      <c r="J101" s="6">
        <v>1144864.283569</v>
      </c>
      <c r="K101" s="12">
        <f t="shared" si="85"/>
        <v>9158914.2685519997</v>
      </c>
      <c r="L101" s="6">
        <f t="shared" si="86"/>
        <v>38.229564000000003</v>
      </c>
      <c r="M101" s="6">
        <f t="shared" si="87"/>
        <v>5242880</v>
      </c>
      <c r="N101" s="13">
        <f t="shared" si="88"/>
        <v>0.6653423999090905</v>
      </c>
      <c r="O101" s="13"/>
      <c r="P101" s="7">
        <f t="shared" si="89"/>
        <v>0</v>
      </c>
      <c r="Q101" s="7">
        <f t="shared" si="90"/>
        <v>2.1169963346770503E-3</v>
      </c>
      <c r="R101" s="6">
        <f t="shared" si="91"/>
        <v>2.1169963346770503E-3</v>
      </c>
      <c r="S101" s="6">
        <f t="shared" si="92"/>
        <v>2.1169963346770503E-3</v>
      </c>
      <c r="T101" s="7">
        <f t="shared" si="93"/>
        <v>0</v>
      </c>
      <c r="U101" s="7">
        <f t="shared" si="94"/>
        <v>0.13022699327811599</v>
      </c>
      <c r="V101" s="7">
        <f t="shared" si="95"/>
        <v>0.32988799557258791</v>
      </c>
      <c r="W101" s="6">
        <f t="shared" si="96"/>
        <v>0.4601149888507039</v>
      </c>
      <c r="X101" s="6">
        <v>1.505E-3</v>
      </c>
      <c r="Y101" s="6">
        <v>0.45025085000000004</v>
      </c>
      <c r="Z101" s="6">
        <f t="shared" si="97"/>
        <v>40.664208284189385</v>
      </c>
      <c r="AA101" s="6">
        <f t="shared" si="99"/>
        <v>40.664208284189385</v>
      </c>
      <c r="AB101" s="6">
        <f t="shared" si="98"/>
        <v>2.1908096010710167</v>
      </c>
    </row>
    <row r="102" spans="7:28">
      <c r="G102" s="6">
        <v>204316</v>
      </c>
      <c r="H102" s="6">
        <v>2846228</v>
      </c>
      <c r="I102" s="12">
        <f t="shared" si="84"/>
        <v>5692456</v>
      </c>
      <c r="J102" s="6">
        <v>47455.706116000001</v>
      </c>
      <c r="K102" s="12">
        <f t="shared" si="85"/>
        <v>379645.64892800001</v>
      </c>
      <c r="L102" s="6">
        <f t="shared" si="86"/>
        <v>38.241056</v>
      </c>
      <c r="M102" s="6">
        <f t="shared" si="87"/>
        <v>5242880</v>
      </c>
      <c r="N102" s="13">
        <f t="shared" si="88"/>
        <v>14.994129436419742</v>
      </c>
      <c r="O102" s="13"/>
      <c r="P102" s="7">
        <f t="shared" si="89"/>
        <v>0</v>
      </c>
      <c r="Q102" s="7">
        <f t="shared" si="90"/>
        <v>8.7751498015029505E-5</v>
      </c>
      <c r="R102" s="6">
        <f t="shared" si="91"/>
        <v>8.7751498015029505E-5</v>
      </c>
      <c r="S102" s="6">
        <f t="shared" si="92"/>
        <v>8.7751498015029505E-5</v>
      </c>
      <c r="T102" s="7">
        <f t="shared" si="93"/>
        <v>0</v>
      </c>
      <c r="U102" s="7">
        <f t="shared" si="94"/>
        <v>5.3980318978167473E-3</v>
      </c>
      <c r="V102" s="7">
        <f t="shared" si="95"/>
        <v>0.10784378327024137</v>
      </c>
      <c r="W102" s="6">
        <f t="shared" si="96"/>
        <v>0.11324181516805812</v>
      </c>
      <c r="X102" s="6">
        <v>4.9200000000000003E-4</v>
      </c>
      <c r="Y102" s="6">
        <v>0.12406834285693201</v>
      </c>
      <c r="Z102" s="6">
        <f t="shared" si="97"/>
        <v>82.164329671741982</v>
      </c>
      <c r="AA102" s="6">
        <f t="shared" si="99"/>
        <v>82.164329671741982</v>
      </c>
      <c r="AB102" s="6">
        <f t="shared" si="98"/>
        <v>8.7262612198813496</v>
      </c>
    </row>
    <row r="103" spans="7:28">
      <c r="G103" s="6">
        <v>42930</v>
      </c>
      <c r="H103" s="6">
        <v>3148656</v>
      </c>
      <c r="I103" s="12">
        <f t="shared" si="84"/>
        <v>6297312</v>
      </c>
      <c r="J103" s="6">
        <v>26895.963379000001</v>
      </c>
      <c r="K103" s="12">
        <f t="shared" si="85"/>
        <v>215167.70703200001</v>
      </c>
      <c r="L103" s="6">
        <f t="shared" si="86"/>
        <v>38.642471999999998</v>
      </c>
      <c r="M103" s="6">
        <f t="shared" si="87"/>
        <v>5242880</v>
      </c>
      <c r="N103" s="13">
        <f t="shared" si="88"/>
        <v>29.266994043225342</v>
      </c>
      <c r="O103" s="13"/>
      <c r="P103" s="7">
        <f t="shared" si="89"/>
        <v>0</v>
      </c>
      <c r="Q103" s="7">
        <f t="shared" si="90"/>
        <v>4.9733978697851067E-5</v>
      </c>
      <c r="R103" s="6">
        <f t="shared" si="91"/>
        <v>4.9733978697851067E-5</v>
      </c>
      <c r="S103" s="6">
        <f t="shared" si="92"/>
        <v>4.9733978697851067E-5</v>
      </c>
      <c r="T103" s="7">
        <f t="shared" si="93"/>
        <v>0</v>
      </c>
      <c r="U103" s="7">
        <f t="shared" si="94"/>
        <v>3.0593848479983517E-3</v>
      </c>
      <c r="V103" s="7">
        <f t="shared" si="95"/>
        <v>0.13896942803522974</v>
      </c>
      <c r="W103" s="6">
        <f t="shared" si="96"/>
        <v>0.14202881288322811</v>
      </c>
      <c r="X103" s="6">
        <v>6.3400000000000001E-4</v>
      </c>
      <c r="Y103" s="6">
        <v>0.15192225000000001</v>
      </c>
      <c r="Z103" s="6">
        <f t="shared" si="97"/>
        <v>92.155523864692256</v>
      </c>
      <c r="AA103" s="6">
        <f t="shared" si="99"/>
        <v>92.155523864692256</v>
      </c>
      <c r="AB103" s="6">
        <f t="shared" si="98"/>
        <v>6.5121712696934804</v>
      </c>
    </row>
    <row r="104" spans="7:28">
      <c r="G104" s="6">
        <v>113081</v>
      </c>
      <c r="H104" s="6">
        <v>3114357</v>
      </c>
      <c r="I104" s="12">
        <f t="shared" si="84"/>
        <v>6228714</v>
      </c>
      <c r="J104" s="6">
        <v>1173576.9621580001</v>
      </c>
      <c r="K104" s="12">
        <f t="shared" si="85"/>
        <v>9388615.6972640008</v>
      </c>
      <c r="L104" s="6">
        <f t="shared" si="86"/>
        <v>39.633904000000001</v>
      </c>
      <c r="M104" s="6">
        <f t="shared" si="87"/>
        <v>5242880</v>
      </c>
      <c r="N104" s="13">
        <f t="shared" si="88"/>
        <v>0.66343262956381854</v>
      </c>
      <c r="O104" s="13"/>
      <c r="P104" s="7">
        <f t="shared" si="89"/>
        <v>0</v>
      </c>
      <c r="Q104" s="7">
        <f t="shared" si="90"/>
        <v>2.1700896455646808E-3</v>
      </c>
      <c r="R104" s="6">
        <f t="shared" si="91"/>
        <v>2.1700896455646808E-3</v>
      </c>
      <c r="S104" s="6">
        <f t="shared" si="92"/>
        <v>2.1700896455646808E-3</v>
      </c>
      <c r="T104" s="7">
        <f t="shared" si="93"/>
        <v>0</v>
      </c>
      <c r="U104" s="7">
        <f t="shared" si="94"/>
        <v>0.13349302738824645</v>
      </c>
      <c r="V104" s="7">
        <f t="shared" si="95"/>
        <v>0.35969847224891482</v>
      </c>
      <c r="W104" s="6">
        <f t="shared" si="96"/>
        <v>0.49319149963716125</v>
      </c>
      <c r="X104" s="6">
        <v>1.6410000000000001E-3</v>
      </c>
      <c r="Y104" s="6">
        <v>0.48525861818166904</v>
      </c>
      <c r="Z104" s="6">
        <f t="shared" si="97"/>
        <v>32.241904056348609</v>
      </c>
      <c r="AA104" s="6">
        <f t="shared" si="99"/>
        <v>32.241904056348609</v>
      </c>
      <c r="AB104" s="6">
        <f t="shared" si="98"/>
        <v>1.6347739449157652</v>
      </c>
    </row>
    <row r="105" spans="7:28">
      <c r="G105" s="6">
        <v>213360</v>
      </c>
      <c r="H105" s="6">
        <v>3021648</v>
      </c>
      <c r="I105" s="12">
        <f t="shared" si="84"/>
        <v>6043296</v>
      </c>
      <c r="J105" s="6">
        <v>117328.906464</v>
      </c>
      <c r="K105" s="12">
        <f t="shared" si="85"/>
        <v>938631.251712</v>
      </c>
      <c r="L105" s="6">
        <f t="shared" si="86"/>
        <v>40.526975999999998</v>
      </c>
      <c r="M105" s="6">
        <f t="shared" si="87"/>
        <v>5242880</v>
      </c>
      <c r="N105" s="13">
        <f t="shared" si="88"/>
        <v>6.4384133694434702</v>
      </c>
      <c r="O105" s="13"/>
      <c r="P105" s="7">
        <f t="shared" si="89"/>
        <v>0</v>
      </c>
      <c r="Q105" s="7">
        <f t="shared" si="90"/>
        <v>2.1695572872763527E-4</v>
      </c>
      <c r="R105" s="6">
        <f t="shared" si="91"/>
        <v>2.1695572872763527E-4</v>
      </c>
      <c r="S105" s="6">
        <f t="shared" si="92"/>
        <v>2.1695572872763527E-4</v>
      </c>
      <c r="T105" s="7">
        <f t="shared" si="93"/>
        <v>0</v>
      </c>
      <c r="U105" s="7">
        <f t="shared" si="94"/>
        <v>1.3346027937725557E-2</v>
      </c>
      <c r="V105" s="7">
        <f t="shared" si="95"/>
        <v>8.0225253408350281E-2</v>
      </c>
      <c r="W105" s="6">
        <f t="shared" si="96"/>
        <v>9.3571281346075841E-2</v>
      </c>
      <c r="X105" s="6">
        <v>3.6600000000000001E-4</v>
      </c>
      <c r="Y105" s="6">
        <v>0.10139297999999999</v>
      </c>
      <c r="Z105" s="6">
        <f t="shared" si="97"/>
        <v>40.72247848971714</v>
      </c>
      <c r="AA105" s="6">
        <f t="shared" si="99"/>
        <v>40.72247848971714</v>
      </c>
      <c r="AB105" s="6">
        <f t="shared" si="98"/>
        <v>7.7142408221201828</v>
      </c>
    </row>
    <row r="106" spans="7:28">
      <c r="G106" s="6">
        <v>18000</v>
      </c>
      <c r="H106" s="6">
        <v>3457658</v>
      </c>
      <c r="I106" s="12">
        <f t="shared" si="84"/>
        <v>6915316</v>
      </c>
      <c r="J106" s="6">
        <v>1330625.170044</v>
      </c>
      <c r="K106" s="12">
        <f t="shared" si="85"/>
        <v>10645001.360352</v>
      </c>
      <c r="L106" s="6">
        <f t="shared" si="86"/>
        <v>41.851896000000004</v>
      </c>
      <c r="M106" s="6">
        <f t="shared" si="87"/>
        <v>5242880</v>
      </c>
      <c r="N106" s="13">
        <f t="shared" si="88"/>
        <v>0.64963035380686229</v>
      </c>
      <c r="O106" s="13"/>
      <c r="P106" s="7">
        <f t="shared" si="89"/>
        <v>0</v>
      </c>
      <c r="Q106" s="7">
        <f t="shared" si="90"/>
        <v>2.4604912986111167E-3</v>
      </c>
      <c r="R106" s="6">
        <f t="shared" si="91"/>
        <v>2.4604912986111167E-3</v>
      </c>
      <c r="S106" s="6">
        <f t="shared" si="92"/>
        <v>2.4604912986111167E-3</v>
      </c>
      <c r="T106" s="7">
        <f t="shared" si="93"/>
        <v>0</v>
      </c>
      <c r="U106" s="7">
        <f t="shared" si="94"/>
        <v>0.15135708010282103</v>
      </c>
      <c r="V106" s="7">
        <f t="shared" si="95"/>
        <v>0.39498881596133117</v>
      </c>
      <c r="W106" s="6">
        <f t="shared" si="96"/>
        <v>0.54634589606415218</v>
      </c>
      <c r="X106" s="6">
        <v>1.802E-3</v>
      </c>
      <c r="Y106" s="6">
        <v>0.52777807692376999</v>
      </c>
      <c r="Z106" s="6">
        <f t="shared" si="97"/>
        <v>36.542247425700154</v>
      </c>
      <c r="AA106" s="6">
        <f t="shared" si="99"/>
        <v>36.542247425700154</v>
      </c>
      <c r="AB106" s="6">
        <f t="shared" si="98"/>
        <v>3.5181111062072494</v>
      </c>
    </row>
    <row r="107" spans="7:28">
      <c r="G107" s="6">
        <v>94893</v>
      </c>
      <c r="H107" s="6">
        <v>3355860</v>
      </c>
      <c r="I107" s="12">
        <f t="shared" si="84"/>
        <v>6711720</v>
      </c>
      <c r="J107" s="6">
        <v>1293757.0212399999</v>
      </c>
      <c r="K107" s="12">
        <f t="shared" si="85"/>
        <v>10350056.169919999</v>
      </c>
      <c r="L107" s="6">
        <f t="shared" si="86"/>
        <v>42.16818</v>
      </c>
      <c r="M107" s="6">
        <f t="shared" si="87"/>
        <v>5242880</v>
      </c>
      <c r="N107" s="13">
        <f t="shared" si="88"/>
        <v>0.648471843032701</v>
      </c>
      <c r="O107" s="13"/>
      <c r="P107" s="7">
        <f t="shared" si="89"/>
        <v>0</v>
      </c>
      <c r="Q107" s="7">
        <f t="shared" si="90"/>
        <v>2.3923175098008974E-3</v>
      </c>
      <c r="R107" s="6">
        <f t="shared" si="91"/>
        <v>2.3923175098008974E-3</v>
      </c>
      <c r="S107" s="6">
        <f t="shared" si="92"/>
        <v>2.3923175098008974E-3</v>
      </c>
      <c r="T107" s="7">
        <f t="shared" si="93"/>
        <v>0</v>
      </c>
      <c r="U107" s="7">
        <f t="shared" si="94"/>
        <v>0.14716337065150706</v>
      </c>
      <c r="V107" s="7">
        <f t="shared" si="95"/>
        <v>0.3783300201716191</v>
      </c>
      <c r="W107" s="6">
        <f t="shared" si="96"/>
        <v>0.52549339082312618</v>
      </c>
      <c r="X107" s="6">
        <v>1.7260000000000001E-3</v>
      </c>
      <c r="Y107" s="6">
        <v>0.50859466666724207</v>
      </c>
      <c r="Z107" s="6">
        <f t="shared" si="97"/>
        <v>38.604722468186395</v>
      </c>
      <c r="AA107" s="6">
        <f t="shared" si="99"/>
        <v>38.604722468186395</v>
      </c>
      <c r="AB107" s="6">
        <f t="shared" si="98"/>
        <v>3.3226310190429964</v>
      </c>
    </row>
    <row r="108" spans="7:28">
      <c r="G108" s="6">
        <v>114919</v>
      </c>
      <c r="H108" s="6">
        <v>3384159</v>
      </c>
      <c r="I108" s="12">
        <f t="shared" si="84"/>
        <v>6768318</v>
      </c>
      <c r="J108" s="6">
        <v>1328542.090454</v>
      </c>
      <c r="K108" s="12">
        <f t="shared" si="85"/>
        <v>10628336.723632</v>
      </c>
      <c r="L108" s="6">
        <f t="shared" si="86"/>
        <v>42.908287999999999</v>
      </c>
      <c r="M108" s="6">
        <f t="shared" si="87"/>
        <v>5242880</v>
      </c>
      <c r="N108" s="13">
        <f t="shared" si="88"/>
        <v>0.63681817541127694</v>
      </c>
      <c r="O108" s="13"/>
      <c r="P108" s="7">
        <f t="shared" si="89"/>
        <v>0</v>
      </c>
      <c r="Q108" s="7">
        <f t="shared" si="90"/>
        <v>2.4566394255811337E-3</v>
      </c>
      <c r="R108" s="6">
        <f t="shared" si="91"/>
        <v>2.4566394255811337E-3</v>
      </c>
      <c r="S108" s="6">
        <f t="shared" si="92"/>
        <v>2.4566394255811337E-3</v>
      </c>
      <c r="T108" s="7">
        <f t="shared" si="93"/>
        <v>0</v>
      </c>
      <c r="U108" s="7">
        <f t="shared" si="94"/>
        <v>0.15112013219933762</v>
      </c>
      <c r="V108" s="7">
        <f t="shared" si="95"/>
        <v>0.37898760421594985</v>
      </c>
      <c r="W108" s="6">
        <f t="shared" si="96"/>
        <v>0.53010773641528752</v>
      </c>
      <c r="X108" s="6">
        <v>1.7290000000000001E-3</v>
      </c>
      <c r="Y108" s="6">
        <v>0.5191034333327571</v>
      </c>
      <c r="Z108" s="6">
        <f t="shared" si="97"/>
        <v>42.084408651309055</v>
      </c>
      <c r="AA108" s="6">
        <f t="shared" si="99"/>
        <v>42.084408651309055</v>
      </c>
      <c r="AB108" s="6">
        <f t="shared" si="98"/>
        <v>2.1198671355110092</v>
      </c>
    </row>
    <row r="109" spans="7:28">
      <c r="G109" s="6">
        <v>127224</v>
      </c>
      <c r="H109" s="6">
        <v>3421188</v>
      </c>
      <c r="I109" s="12">
        <f t="shared" si="84"/>
        <v>6842376</v>
      </c>
      <c r="J109" s="6">
        <v>1355398.7561039999</v>
      </c>
      <c r="K109" s="12">
        <f t="shared" si="85"/>
        <v>10843190.048831999</v>
      </c>
      <c r="L109" s="6">
        <f t="shared" si="86"/>
        <v>43.598736000000002</v>
      </c>
      <c r="M109" s="6">
        <f t="shared" si="87"/>
        <v>5242880</v>
      </c>
      <c r="N109" s="13">
        <f t="shared" si="88"/>
        <v>0.631029795584653</v>
      </c>
      <c r="O109" s="13"/>
      <c r="P109" s="7">
        <f t="shared" si="89"/>
        <v>0</v>
      </c>
      <c r="Q109" s="7">
        <f t="shared" si="90"/>
        <v>2.5063007378944633E-3</v>
      </c>
      <c r="R109" s="6">
        <f t="shared" si="91"/>
        <v>2.5063007378944633E-3</v>
      </c>
      <c r="S109" s="6">
        <f t="shared" si="92"/>
        <v>2.5063007378944633E-3</v>
      </c>
      <c r="T109" s="7">
        <f t="shared" si="93"/>
        <v>0</v>
      </c>
      <c r="U109" s="7">
        <f t="shared" si="94"/>
        <v>0.15417504697593643</v>
      </c>
      <c r="V109" s="7">
        <f t="shared" si="95"/>
        <v>0.37000062227676306</v>
      </c>
      <c r="W109" s="6">
        <f t="shared" si="96"/>
        <v>0.52417566925269954</v>
      </c>
      <c r="X109" s="6">
        <v>1.688E-3</v>
      </c>
      <c r="Y109" s="6">
        <v>0.51187193333389602</v>
      </c>
      <c r="Z109" s="6">
        <f t="shared" si="97"/>
        <v>48.477531865785735</v>
      </c>
      <c r="AA109" s="6">
        <f t="shared" si="99"/>
        <v>48.477531865785735</v>
      </c>
      <c r="AB109" s="6">
        <f t="shared" si="98"/>
        <v>2.4036746532804609</v>
      </c>
    </row>
    <row r="110" spans="7:28">
      <c r="G110" s="6">
        <v>147900</v>
      </c>
      <c r="H110" s="6">
        <v>3489300</v>
      </c>
      <c r="I110" s="12">
        <f t="shared" si="84"/>
        <v>6978600</v>
      </c>
      <c r="J110" s="6">
        <v>434943.36486799998</v>
      </c>
      <c r="K110" s="12">
        <f t="shared" si="85"/>
        <v>3479546.9189439998</v>
      </c>
      <c r="L110" s="6">
        <f t="shared" si="86"/>
        <v>44.829599999999999</v>
      </c>
      <c r="M110" s="6">
        <f t="shared" si="87"/>
        <v>5242880</v>
      </c>
      <c r="N110" s="13">
        <f t="shared" si="88"/>
        <v>2.0056059488681703</v>
      </c>
      <c r="O110" s="13"/>
      <c r="P110" s="7">
        <f t="shared" si="89"/>
        <v>0</v>
      </c>
      <c r="Q110" s="7">
        <f t="shared" si="90"/>
        <v>8.0426433284060486E-4</v>
      </c>
      <c r="R110" s="6">
        <f t="shared" si="91"/>
        <v>8.0426433284060486E-4</v>
      </c>
      <c r="S110" s="6">
        <f t="shared" si="92"/>
        <v>8.0426433284060486E-4</v>
      </c>
      <c r="T110" s="7">
        <f t="shared" si="93"/>
        <v>0</v>
      </c>
      <c r="U110" s="7">
        <f t="shared" si="94"/>
        <v>4.9474306663190144E-2</v>
      </c>
      <c r="V110" s="7">
        <f t="shared" si="95"/>
        <v>0.15628580786927254</v>
      </c>
      <c r="W110" s="6">
        <f t="shared" si="96"/>
        <v>0.20576011453246268</v>
      </c>
      <c r="X110" s="6">
        <v>7.1299999999999998E-4</v>
      </c>
      <c r="Y110" s="6">
        <v>0.20920212222214302</v>
      </c>
      <c r="Z110" s="6">
        <f t="shared" si="97"/>
        <v>12.800046681711763</v>
      </c>
      <c r="AA110" s="6">
        <f t="shared" si="99"/>
        <v>12.800046681711763</v>
      </c>
      <c r="AB110" s="6">
        <f t="shared" si="98"/>
        <v>1.6453024726132619</v>
      </c>
    </row>
    <row r="111" spans="7:28">
      <c r="G111" s="6">
        <v>325557</v>
      </c>
      <c r="H111" s="6">
        <v>3216152</v>
      </c>
      <c r="I111" s="12">
        <f t="shared" si="84"/>
        <v>6432304</v>
      </c>
      <c r="J111" s="6">
        <v>354003.39562999998</v>
      </c>
      <c r="K111" s="12">
        <f t="shared" si="85"/>
        <v>2832027.1650399999</v>
      </c>
      <c r="L111" s="6">
        <f t="shared" si="86"/>
        <v>45.104964000000002</v>
      </c>
      <c r="M111" s="6">
        <f t="shared" si="87"/>
        <v>5242880</v>
      </c>
      <c r="N111" s="13">
        <f t="shared" si="88"/>
        <v>2.2712719988719279</v>
      </c>
      <c r="O111" s="13">
        <f>MAX(N111:N325)</f>
        <v>2.3376087561760088</v>
      </c>
      <c r="P111" s="7">
        <f t="shared" si="89"/>
        <v>0</v>
      </c>
      <c r="Q111" s="7">
        <f t="shared" si="90"/>
        <v>6.5459627116297621E-4</v>
      </c>
      <c r="R111" s="6">
        <f t="shared" si="91"/>
        <v>6.5459627116297621E-4</v>
      </c>
      <c r="S111" s="6">
        <f t="shared" si="92"/>
        <v>6.5459627116297621E-4</v>
      </c>
      <c r="T111" s="7">
        <f t="shared" si="93"/>
        <v>0</v>
      </c>
      <c r="U111" s="7">
        <f t="shared" si="94"/>
        <v>4.0267478411872205E-2</v>
      </c>
      <c r="V111" s="7">
        <f t="shared" si="95"/>
        <v>0.24878596343846329</v>
      </c>
      <c r="W111" s="6">
        <f t="shared" si="96"/>
        <v>0.28905344185033549</v>
      </c>
      <c r="X111" s="6">
        <v>1.1349999999999999E-3</v>
      </c>
      <c r="Y111" s="6">
        <v>0.29546052941196499</v>
      </c>
      <c r="Z111" s="6">
        <f t="shared" si="97"/>
        <v>42.326319721323678</v>
      </c>
      <c r="AA111" s="6">
        <f t="shared" si="99"/>
        <v>42.326319721323678</v>
      </c>
      <c r="AB111" s="6">
        <f t="shared" si="98"/>
        <v>2.1685087935031757</v>
      </c>
    </row>
    <row r="112" spans="7:28">
      <c r="G112" s="6">
        <v>400727</v>
      </c>
      <c r="H112" s="6">
        <v>3200440</v>
      </c>
      <c r="I112" s="12">
        <f t="shared" si="84"/>
        <v>6400880</v>
      </c>
      <c r="J112" s="6">
        <v>530030.62719699997</v>
      </c>
      <c r="K112" s="12">
        <f t="shared" si="85"/>
        <v>4240245.0175759997</v>
      </c>
      <c r="L112" s="6">
        <f t="shared" si="86"/>
        <v>46.419820000000001</v>
      </c>
      <c r="M112" s="6">
        <f t="shared" si="87"/>
        <v>5242880</v>
      </c>
      <c r="N112" s="13">
        <f t="shared" si="88"/>
        <v>1.5095542765731873</v>
      </c>
      <c r="O112" s="13">
        <f>MIN(N111:N325)</f>
        <v>0.18294684965111693</v>
      </c>
      <c r="P112" s="7">
        <f t="shared" si="89"/>
        <v>0</v>
      </c>
      <c r="Q112" s="7">
        <f t="shared" si="90"/>
        <v>9.8009249755322682E-4</v>
      </c>
      <c r="R112" s="6">
        <f t="shared" si="91"/>
        <v>9.8009249755322682E-4</v>
      </c>
      <c r="S112" s="6">
        <f t="shared" si="92"/>
        <v>9.8009249755322682E-4</v>
      </c>
      <c r="T112" s="7">
        <f t="shared" si="93"/>
        <v>0</v>
      </c>
      <c r="U112" s="7">
        <f t="shared" si="94"/>
        <v>6.0290373204763603E-2</v>
      </c>
      <c r="V112" s="7">
        <f t="shared" si="95"/>
        <v>0.28867939546119487</v>
      </c>
      <c r="W112" s="6">
        <f t="shared" si="96"/>
        <v>0.34896976866595847</v>
      </c>
      <c r="X112" s="6">
        <v>1.317E-3</v>
      </c>
      <c r="Y112" s="6">
        <v>0.35965623749999998</v>
      </c>
      <c r="Z112" s="6">
        <f t="shared" si="97"/>
        <v>25.581435265510493</v>
      </c>
      <c r="AA112" s="6">
        <f t="shared" si="99"/>
        <v>25.581435265510493</v>
      </c>
      <c r="AB112" s="6">
        <f t="shared" si="98"/>
        <v>2.9713008478106842</v>
      </c>
    </row>
    <row r="113" spans="7:28">
      <c r="G113" s="6">
        <v>67173</v>
      </c>
      <c r="H113" s="6">
        <v>3833077</v>
      </c>
      <c r="I113" s="12">
        <f t="shared" si="84"/>
        <v>7666154</v>
      </c>
      <c r="J113" s="6">
        <v>409935.68640100001</v>
      </c>
      <c r="K113" s="12">
        <f t="shared" si="85"/>
        <v>3279485.4912080001</v>
      </c>
      <c r="L113" s="6">
        <f t="shared" si="86"/>
        <v>47.340384</v>
      </c>
      <c r="M113" s="6">
        <f t="shared" si="87"/>
        <v>5242880</v>
      </c>
      <c r="N113" s="13">
        <f t="shared" si="88"/>
        <v>2.3376087561760088</v>
      </c>
      <c r="O113" s="13"/>
      <c r="P113" s="7">
        <f t="shared" si="89"/>
        <v>0</v>
      </c>
      <c r="Q113" s="7">
        <f t="shared" si="90"/>
        <v>7.5802202760562776E-4</v>
      </c>
      <c r="R113" s="6">
        <f t="shared" si="91"/>
        <v>7.5802202760562776E-4</v>
      </c>
      <c r="S113" s="6">
        <f t="shared" si="92"/>
        <v>7.5802202760562776E-4</v>
      </c>
      <c r="T113" s="7">
        <f t="shared" si="93"/>
        <v>0</v>
      </c>
      <c r="U113" s="7">
        <f t="shared" si="94"/>
        <v>4.6629712048472202E-2</v>
      </c>
      <c r="V113" s="7">
        <f t="shared" si="95"/>
        <v>0.2211674335765722</v>
      </c>
      <c r="W113" s="6">
        <f t="shared" si="96"/>
        <v>0.26779714562504442</v>
      </c>
      <c r="X113" s="6">
        <v>1.0089999999999999E-3</v>
      </c>
      <c r="Y113" s="6">
        <v>0.27274711428542597</v>
      </c>
      <c r="Z113" s="6">
        <f t="shared" si="97"/>
        <v>24.873931852762357</v>
      </c>
      <c r="AA113" s="6">
        <f t="shared" si="99"/>
        <v>24.873931852762357</v>
      </c>
      <c r="AB113" s="6">
        <f t="shared" si="98"/>
        <v>1.8148564736789412</v>
      </c>
    </row>
    <row r="114" spans="7:28">
      <c r="G114" s="6">
        <v>715176</v>
      </c>
      <c r="H114" s="6">
        <v>2766523</v>
      </c>
      <c r="I114" s="12">
        <f t="shared" si="84"/>
        <v>5533046</v>
      </c>
      <c r="J114" s="6">
        <v>1099826.0881350001</v>
      </c>
      <c r="K114" s="12">
        <f t="shared" si="85"/>
        <v>8798608.7050800007</v>
      </c>
      <c r="L114" s="6">
        <f t="shared" si="86"/>
        <v>47.501795999999999</v>
      </c>
      <c r="M114" s="6">
        <f t="shared" si="87"/>
        <v>5242880</v>
      </c>
      <c r="N114" s="13">
        <f t="shared" si="88"/>
        <v>0.62885465025912768</v>
      </c>
      <c r="O114" s="13"/>
      <c r="P114" s="7">
        <f t="shared" si="89"/>
        <v>0</v>
      </c>
      <c r="Q114" s="7">
        <f t="shared" si="90"/>
        <v>2.0337151143414696E-3</v>
      </c>
      <c r="R114" s="6">
        <f t="shared" si="91"/>
        <v>2.0337151143414696E-3</v>
      </c>
      <c r="S114" s="6">
        <f t="shared" si="92"/>
        <v>2.0337151143414696E-3</v>
      </c>
      <c r="T114" s="7">
        <f t="shared" si="93"/>
        <v>0</v>
      </c>
      <c r="U114" s="7">
        <f t="shared" si="94"/>
        <v>0.12510395043520553</v>
      </c>
      <c r="V114" s="7">
        <f t="shared" si="95"/>
        <v>0.32966880089114431</v>
      </c>
      <c r="W114" s="6">
        <f t="shared" si="96"/>
        <v>0.45477275132634987</v>
      </c>
      <c r="X114" s="6">
        <v>1.5039999999999999E-3</v>
      </c>
      <c r="Y114" s="6">
        <v>0.45912607999999994</v>
      </c>
      <c r="Z114" s="6">
        <f t="shared" si="97"/>
        <v>35.220419836533893</v>
      </c>
      <c r="AA114" s="6">
        <f t="shared" si="99"/>
        <v>35.220419836533893</v>
      </c>
      <c r="AB114" s="6">
        <f t="shared" si="98"/>
        <v>0.94817717034285443</v>
      </c>
    </row>
    <row r="115" spans="7:28">
      <c r="G115" s="6">
        <v>94653</v>
      </c>
      <c r="H115" s="6">
        <v>3803485</v>
      </c>
      <c r="I115" s="12">
        <f t="shared" si="84"/>
        <v>7606970</v>
      </c>
      <c r="J115" s="6">
        <v>1491302.062622</v>
      </c>
      <c r="K115" s="12">
        <f t="shared" si="85"/>
        <v>11930416.500976</v>
      </c>
      <c r="L115" s="6">
        <f t="shared" si="86"/>
        <v>47.534880000000001</v>
      </c>
      <c r="M115" s="6">
        <f t="shared" si="87"/>
        <v>5242880</v>
      </c>
      <c r="N115" s="13">
        <f t="shared" si="88"/>
        <v>0.63761143622921224</v>
      </c>
      <c r="O115" s="13"/>
      <c r="P115" s="7">
        <f t="shared" si="89"/>
        <v>0</v>
      </c>
      <c r="Q115" s="7">
        <f t="shared" si="90"/>
        <v>2.7576028405962793E-3</v>
      </c>
      <c r="R115" s="6">
        <f t="shared" si="91"/>
        <v>2.7576028405962793E-3</v>
      </c>
      <c r="S115" s="6">
        <f t="shared" si="92"/>
        <v>2.7576028405962793E-3</v>
      </c>
      <c r="T115" s="7">
        <f t="shared" si="93"/>
        <v>0</v>
      </c>
      <c r="U115" s="7">
        <f t="shared" si="94"/>
        <v>0.16963389152056726</v>
      </c>
      <c r="V115" s="7">
        <f t="shared" si="95"/>
        <v>0.47894037895422231</v>
      </c>
      <c r="W115" s="6">
        <f t="shared" si="96"/>
        <v>0.64857427047478955</v>
      </c>
      <c r="X115" s="6">
        <v>2.1849999999999999E-3</v>
      </c>
      <c r="Y115" s="6">
        <v>0.62105893749999996</v>
      </c>
      <c r="Z115" s="6">
        <f t="shared" si="97"/>
        <v>26.206079661156956</v>
      </c>
      <c r="AA115" s="6">
        <f t="shared" si="99"/>
        <v>26.206079661156956</v>
      </c>
      <c r="AB115" s="6">
        <f t="shared" si="98"/>
        <v>4.4303899861016953</v>
      </c>
    </row>
    <row r="116" spans="7:28">
      <c r="G116" s="6">
        <v>141347</v>
      </c>
      <c r="H116" s="6">
        <v>3740507</v>
      </c>
      <c r="I116" s="12">
        <f t="shared" si="84"/>
        <v>7481014</v>
      </c>
      <c r="J116" s="6">
        <v>1499416.1829830001</v>
      </c>
      <c r="K116" s="12">
        <f t="shared" si="85"/>
        <v>11995329.463864001</v>
      </c>
      <c r="L116" s="6">
        <f t="shared" si="86"/>
        <v>47.713023999999997</v>
      </c>
      <c r="M116" s="6">
        <f t="shared" si="87"/>
        <v>5242880</v>
      </c>
      <c r="N116" s="13">
        <f t="shared" si="88"/>
        <v>0.62366056910204914</v>
      </c>
      <c r="O116" s="13"/>
      <c r="P116" s="7">
        <f t="shared" si="89"/>
        <v>0</v>
      </c>
      <c r="Q116" s="7">
        <f t="shared" si="90"/>
        <v>2.772606857500201E-3</v>
      </c>
      <c r="R116" s="6">
        <f t="shared" si="91"/>
        <v>2.772606857500201E-3</v>
      </c>
      <c r="S116" s="6">
        <f t="shared" si="92"/>
        <v>2.772606857500201E-3</v>
      </c>
      <c r="T116" s="7">
        <f t="shared" si="93"/>
        <v>0</v>
      </c>
      <c r="U116" s="7">
        <f t="shared" si="94"/>
        <v>0.17055686336349671</v>
      </c>
      <c r="V116" s="7">
        <f t="shared" si="95"/>
        <v>0.42764882349642463</v>
      </c>
      <c r="W116" s="6">
        <f t="shared" si="96"/>
        <v>0.59820568685992137</v>
      </c>
      <c r="X116" s="6">
        <v>1.951E-3</v>
      </c>
      <c r="Y116" s="6">
        <v>0.58815682142801406</v>
      </c>
      <c r="Z116" s="6">
        <f t="shared" si="97"/>
        <v>42.112089056904203</v>
      </c>
      <c r="AA116" s="6">
        <f t="shared" si="99"/>
        <v>42.112089056904203</v>
      </c>
      <c r="AB116" s="6">
        <f t="shared" si="98"/>
        <v>1.7085350481031887</v>
      </c>
    </row>
    <row r="117" spans="7:28">
      <c r="G117" s="6">
        <v>113076</v>
      </c>
      <c r="H117" s="6">
        <v>3805068</v>
      </c>
      <c r="I117" s="12">
        <f t="shared" si="84"/>
        <v>7610136</v>
      </c>
      <c r="J117" s="6">
        <v>593722.33941699995</v>
      </c>
      <c r="K117" s="12">
        <f t="shared" si="85"/>
        <v>4749778.7153359996</v>
      </c>
      <c r="L117" s="6">
        <f t="shared" si="86"/>
        <v>47.922336000000001</v>
      </c>
      <c r="M117" s="6">
        <f t="shared" si="87"/>
        <v>5242880</v>
      </c>
      <c r="N117" s="13">
        <f t="shared" si="88"/>
        <v>1.6022085356163078</v>
      </c>
      <c r="O117" s="13"/>
      <c r="P117" s="7">
        <f t="shared" si="89"/>
        <v>0</v>
      </c>
      <c r="Q117" s="7">
        <f t="shared" si="90"/>
        <v>1.0978663885324357E-3</v>
      </c>
      <c r="R117" s="6">
        <f t="shared" si="91"/>
        <v>1.0978663885324357E-3</v>
      </c>
      <c r="S117" s="6">
        <f t="shared" si="92"/>
        <v>1.0978663885324357E-3</v>
      </c>
      <c r="T117" s="7">
        <f t="shared" si="93"/>
        <v>0</v>
      </c>
      <c r="U117" s="7">
        <f t="shared" si="94"/>
        <v>6.7535232091695374E-2</v>
      </c>
      <c r="V117" s="7">
        <f t="shared" si="95"/>
        <v>0.24615562726114038</v>
      </c>
      <c r="W117" s="6">
        <f t="shared" si="96"/>
        <v>0.31369085935283575</v>
      </c>
      <c r="X117" s="6">
        <v>1.1230000000000001E-3</v>
      </c>
      <c r="Y117" s="6">
        <v>0.31451720625000007</v>
      </c>
      <c r="Z117" s="6">
        <f t="shared" si="97"/>
        <v>2.2380776017421549</v>
      </c>
      <c r="AA117" s="6">
        <f t="shared" si="99"/>
        <v>2.2380776017421549</v>
      </c>
      <c r="AB117" s="6">
        <f t="shared" si="98"/>
        <v>0.26273503666679615</v>
      </c>
    </row>
    <row r="118" spans="7:28">
      <c r="G118" s="6">
        <v>113076</v>
      </c>
      <c r="H118" s="6">
        <v>3805068</v>
      </c>
      <c r="I118" s="12">
        <f t="shared" si="84"/>
        <v>7610136</v>
      </c>
      <c r="J118" s="6">
        <v>607256.77960200002</v>
      </c>
      <c r="K118" s="12">
        <f t="shared" si="85"/>
        <v>4858054.2368160002</v>
      </c>
      <c r="L118" s="6">
        <f t="shared" si="86"/>
        <v>47.922336000000001</v>
      </c>
      <c r="M118" s="6">
        <f t="shared" si="87"/>
        <v>5242880</v>
      </c>
      <c r="N118" s="13">
        <f t="shared" si="88"/>
        <v>1.5664987727653967</v>
      </c>
      <c r="O118" s="13"/>
      <c r="P118" s="7">
        <f t="shared" si="89"/>
        <v>0</v>
      </c>
      <c r="Q118" s="7">
        <f t="shared" si="90"/>
        <v>1.1228932503838946E-3</v>
      </c>
      <c r="R118" s="6">
        <f t="shared" si="91"/>
        <v>1.1228932503838946E-3</v>
      </c>
      <c r="S118" s="6">
        <f t="shared" si="92"/>
        <v>1.1228932503838946E-3</v>
      </c>
      <c r="T118" s="7">
        <f t="shared" si="93"/>
        <v>0</v>
      </c>
      <c r="U118" s="7">
        <f t="shared" si="94"/>
        <v>6.9074759069950378E-2</v>
      </c>
      <c r="V118" s="7">
        <f t="shared" si="95"/>
        <v>0.24330609640237383</v>
      </c>
      <c r="W118" s="6">
        <f t="shared" si="96"/>
        <v>0.31238085547232419</v>
      </c>
      <c r="X118" s="6">
        <v>1.1100000000000001E-3</v>
      </c>
      <c r="Y118" s="6">
        <v>0.31382964705915006</v>
      </c>
      <c r="Z118" s="6">
        <f t="shared" si="97"/>
        <v>1.1615540886391476</v>
      </c>
      <c r="AA118" s="6">
        <f t="shared" si="99"/>
        <v>1.1615540886391476</v>
      </c>
      <c r="AB118" s="6">
        <f t="shared" si="98"/>
        <v>0.46164905081539503</v>
      </c>
    </row>
    <row r="119" spans="7:28">
      <c r="G119" s="6">
        <v>113076</v>
      </c>
      <c r="H119" s="6">
        <v>3805068</v>
      </c>
      <c r="I119" s="12">
        <f t="shared" si="84"/>
        <v>7610136</v>
      </c>
      <c r="J119" s="6">
        <v>607829.88470499997</v>
      </c>
      <c r="K119" s="12">
        <f t="shared" si="85"/>
        <v>4862639.0776399998</v>
      </c>
      <c r="L119" s="6">
        <f t="shared" si="86"/>
        <v>47.922336000000001</v>
      </c>
      <c r="M119" s="6">
        <f t="shared" si="87"/>
        <v>5242880</v>
      </c>
      <c r="N119" s="13">
        <f t="shared" si="88"/>
        <v>1.5650217666768416</v>
      </c>
      <c r="O119" s="13"/>
      <c r="P119" s="7">
        <f t="shared" si="89"/>
        <v>0</v>
      </c>
      <c r="Q119" s="7">
        <f t="shared" si="90"/>
        <v>1.1239529929401508E-3</v>
      </c>
      <c r="R119" s="6">
        <f t="shared" si="91"/>
        <v>1.1239529929401508E-3</v>
      </c>
      <c r="S119" s="6">
        <f t="shared" si="92"/>
        <v>1.1239529929401508E-3</v>
      </c>
      <c r="T119" s="7">
        <f t="shared" si="93"/>
        <v>0</v>
      </c>
      <c r="U119" s="7">
        <f t="shared" si="94"/>
        <v>6.913994911515238E-2</v>
      </c>
      <c r="V119" s="7">
        <f t="shared" si="95"/>
        <v>0.2435252910838174</v>
      </c>
      <c r="W119" s="6">
        <f t="shared" si="96"/>
        <v>0.3126652401989698</v>
      </c>
      <c r="X119" s="6">
        <v>1.111E-3</v>
      </c>
      <c r="Y119" s="6">
        <v>0.31238542499999999</v>
      </c>
      <c r="Z119" s="6">
        <f t="shared" si="97"/>
        <v>1.1658859532088908</v>
      </c>
      <c r="AA119" s="6">
        <f t="shared" si="99"/>
        <v>1.1658859532088908</v>
      </c>
      <c r="AB119" s="6">
        <f t="shared" si="98"/>
        <v>8.9573704973528026E-2</v>
      </c>
    </row>
    <row r="120" spans="7:28">
      <c r="G120" s="6">
        <v>113076</v>
      </c>
      <c r="H120" s="6">
        <v>3805068</v>
      </c>
      <c r="I120" s="12">
        <f t="shared" si="84"/>
        <v>7610136</v>
      </c>
      <c r="J120" s="6">
        <v>606250.68548600003</v>
      </c>
      <c r="K120" s="12">
        <f t="shared" si="85"/>
        <v>4850005.4838880002</v>
      </c>
      <c r="L120" s="6">
        <f t="shared" si="86"/>
        <v>47.922336000000001</v>
      </c>
      <c r="M120" s="6">
        <f t="shared" si="87"/>
        <v>5242880</v>
      </c>
      <c r="N120" s="13">
        <f t="shared" si="88"/>
        <v>1.5690984320082346</v>
      </c>
      <c r="O120" s="13"/>
      <c r="P120" s="7">
        <f t="shared" si="89"/>
        <v>0</v>
      </c>
      <c r="Q120" s="7">
        <f t="shared" si="90"/>
        <v>1.1210328573342727E-3</v>
      </c>
      <c r="R120" s="6">
        <f t="shared" si="91"/>
        <v>1.1210328573342727E-3</v>
      </c>
      <c r="S120" s="6">
        <f t="shared" si="92"/>
        <v>1.1210328573342727E-3</v>
      </c>
      <c r="T120" s="7">
        <f t="shared" si="93"/>
        <v>0</v>
      </c>
      <c r="U120" s="7">
        <f t="shared" si="94"/>
        <v>6.8960317023358586E-2</v>
      </c>
      <c r="V120" s="7">
        <f t="shared" si="95"/>
        <v>0.24637482194258392</v>
      </c>
      <c r="W120" s="6">
        <f t="shared" si="96"/>
        <v>0.31533513896594251</v>
      </c>
      <c r="X120" s="6">
        <v>1.124E-3</v>
      </c>
      <c r="Y120" s="6">
        <v>0.31538034999999998</v>
      </c>
      <c r="Z120" s="6">
        <f t="shared" si="97"/>
        <v>0.26398066421061472</v>
      </c>
      <c r="AA120" s="6">
        <f t="shared" si="99"/>
        <v>0.26398066421061472</v>
      </c>
      <c r="AB120" s="6">
        <f t="shared" si="98"/>
        <v>1.4335399798201922E-2</v>
      </c>
    </row>
    <row r="121" spans="7:28">
      <c r="G121" s="6">
        <v>410236</v>
      </c>
      <c r="H121" s="6">
        <v>3356824</v>
      </c>
      <c r="I121" s="12">
        <f t="shared" si="84"/>
        <v>6713648</v>
      </c>
      <c r="J121" s="6">
        <v>583503.43115199998</v>
      </c>
      <c r="K121" s="12">
        <f t="shared" si="85"/>
        <v>4668027.4492159998</v>
      </c>
      <c r="L121" s="6">
        <f t="shared" si="86"/>
        <v>48.486607999999997</v>
      </c>
      <c r="M121" s="6">
        <f t="shared" si="87"/>
        <v>5242880</v>
      </c>
      <c r="N121" s="13">
        <f t="shared" si="88"/>
        <v>1.4382194777212727</v>
      </c>
      <c r="O121" s="13"/>
      <c r="P121" s="7">
        <f t="shared" si="89"/>
        <v>0</v>
      </c>
      <c r="Q121" s="7">
        <f t="shared" si="90"/>
        <v>1.0789703572282134E-3</v>
      </c>
      <c r="R121" s="6">
        <f t="shared" si="91"/>
        <v>1.0789703572282134E-3</v>
      </c>
      <c r="S121" s="6">
        <f t="shared" si="92"/>
        <v>1.0789703572282134E-3</v>
      </c>
      <c r="T121" s="7">
        <f t="shared" si="93"/>
        <v>0</v>
      </c>
      <c r="U121" s="7">
        <f t="shared" si="94"/>
        <v>6.637284304957479E-2</v>
      </c>
      <c r="V121" s="7">
        <f t="shared" si="95"/>
        <v>0.28078838692922597</v>
      </c>
      <c r="W121" s="6">
        <f t="shared" si="96"/>
        <v>0.34716122997880078</v>
      </c>
      <c r="X121" s="6">
        <v>1.281E-3</v>
      </c>
      <c r="Y121" s="6">
        <v>0.35855189999999998</v>
      </c>
      <c r="Z121" s="6">
        <f t="shared" si="97"/>
        <v>15.771244556735878</v>
      </c>
      <c r="AA121" s="6">
        <f t="shared" si="99"/>
        <v>15.771244556735878</v>
      </c>
      <c r="AB121" s="6">
        <f t="shared" si="98"/>
        <v>3.1768539007042498</v>
      </c>
    </row>
    <row r="122" spans="7:28">
      <c r="G122" s="6">
        <v>403394</v>
      </c>
      <c r="H122" s="6">
        <v>3387388</v>
      </c>
      <c r="I122" s="12">
        <f t="shared" si="84"/>
        <v>6774776</v>
      </c>
      <c r="J122" s="6">
        <v>604866.11254899995</v>
      </c>
      <c r="K122" s="12">
        <f t="shared" si="85"/>
        <v>4838928.9003919996</v>
      </c>
      <c r="L122" s="6">
        <f t="shared" si="86"/>
        <v>48.716535999999998</v>
      </c>
      <c r="M122" s="6">
        <f t="shared" si="87"/>
        <v>5242880</v>
      </c>
      <c r="N122" s="13">
        <f t="shared" si="88"/>
        <v>1.400056942240085</v>
      </c>
      <c r="O122" s="13"/>
      <c r="P122" s="7">
        <f t="shared" si="89"/>
        <v>0</v>
      </c>
      <c r="Q122" s="7">
        <f t="shared" si="90"/>
        <v>1.1184726099103732E-3</v>
      </c>
      <c r="R122" s="6">
        <f t="shared" si="91"/>
        <v>1.1184726099103732E-3</v>
      </c>
      <c r="S122" s="6">
        <f t="shared" si="92"/>
        <v>1.1184726099103732E-3</v>
      </c>
      <c r="T122" s="7">
        <f t="shared" si="93"/>
        <v>0</v>
      </c>
      <c r="U122" s="7">
        <f t="shared" si="94"/>
        <v>6.880282344691678E-2</v>
      </c>
      <c r="V122" s="7">
        <f t="shared" si="95"/>
        <v>0.28210355501788748</v>
      </c>
      <c r="W122" s="6">
        <f t="shared" si="96"/>
        <v>0.35090637846480427</v>
      </c>
      <c r="X122" s="6">
        <v>1.2869999999999999E-3</v>
      </c>
      <c r="Y122" s="6">
        <v>0.36275703749999999</v>
      </c>
      <c r="Z122" s="6">
        <f t="shared" si="97"/>
        <v>13.094591304555303</v>
      </c>
      <c r="AA122" s="6">
        <f t="shared" si="99"/>
        <v>13.094591304555303</v>
      </c>
      <c r="AB122" s="6">
        <f t="shared" si="98"/>
        <v>3.2668309116389564</v>
      </c>
    </row>
    <row r="123" spans="7:28">
      <c r="G123" s="6">
        <v>448695</v>
      </c>
      <c r="H123" s="6">
        <v>3314611</v>
      </c>
      <c r="I123" s="12">
        <f t="shared" si="84"/>
        <v>6629222</v>
      </c>
      <c r="J123" s="6">
        <v>1381872.4582519999</v>
      </c>
      <c r="K123" s="12">
        <f t="shared" si="85"/>
        <v>11054979.666015999</v>
      </c>
      <c r="L123" s="6">
        <f t="shared" si="86"/>
        <v>48.749231999999999</v>
      </c>
      <c r="M123" s="6">
        <f t="shared" si="87"/>
        <v>5242880</v>
      </c>
      <c r="N123" s="13">
        <f t="shared" si="88"/>
        <v>0.59965935716542507</v>
      </c>
      <c r="O123" s="13"/>
      <c r="P123" s="7">
        <f t="shared" si="89"/>
        <v>0</v>
      </c>
      <c r="Q123" s="7">
        <f t="shared" si="90"/>
        <v>2.5552539031010275E-3</v>
      </c>
      <c r="R123" s="6">
        <f t="shared" si="91"/>
        <v>2.5552539031010275E-3</v>
      </c>
      <c r="S123" s="6">
        <f t="shared" si="92"/>
        <v>2.5552539031010275E-3</v>
      </c>
      <c r="T123" s="7">
        <f t="shared" si="93"/>
        <v>0</v>
      </c>
      <c r="U123" s="7">
        <f t="shared" si="94"/>
        <v>0.1571864000953882</v>
      </c>
      <c r="V123" s="7">
        <f t="shared" si="95"/>
        <v>0.58086590582548703</v>
      </c>
      <c r="W123" s="6">
        <f t="shared" si="96"/>
        <v>0.73805230592087523</v>
      </c>
      <c r="X123" s="6">
        <v>2.65E-3</v>
      </c>
      <c r="Y123" s="6">
        <v>0.74350166666755002</v>
      </c>
      <c r="Z123" s="6">
        <f t="shared" si="97"/>
        <v>3.5753244112819811</v>
      </c>
      <c r="AA123" s="6">
        <f t="shared" si="99"/>
        <v>3.5753244112819811</v>
      </c>
      <c r="AB123" s="6">
        <f t="shared" si="98"/>
        <v>0.73293188044881996</v>
      </c>
    </row>
    <row r="124" spans="7:28">
      <c r="G124" s="6">
        <v>115625</v>
      </c>
      <c r="H124" s="6">
        <v>3897557</v>
      </c>
      <c r="I124" s="12">
        <f t="shared" si="84"/>
        <v>7795114</v>
      </c>
      <c r="J124" s="6">
        <v>638147.69671599998</v>
      </c>
      <c r="K124" s="12">
        <f t="shared" si="85"/>
        <v>5105181.5737279998</v>
      </c>
      <c r="L124" s="6">
        <f t="shared" si="86"/>
        <v>49.083184000000003</v>
      </c>
      <c r="M124" s="6">
        <f t="shared" si="87"/>
        <v>5242880</v>
      </c>
      <c r="N124" s="13">
        <f t="shared" si="88"/>
        <v>1.5269024005169141</v>
      </c>
      <c r="O124" s="13"/>
      <c r="P124" s="7">
        <f t="shared" si="89"/>
        <v>0</v>
      </c>
      <c r="Q124" s="7">
        <f t="shared" si="90"/>
        <v>1.1800143949978967E-3</v>
      </c>
      <c r="R124" s="6">
        <f t="shared" si="91"/>
        <v>1.1800143949978967E-3</v>
      </c>
      <c r="S124" s="6">
        <f t="shared" si="92"/>
        <v>1.1800143949978967E-3</v>
      </c>
      <c r="T124" s="7">
        <f t="shared" si="93"/>
        <v>0</v>
      </c>
      <c r="U124" s="7">
        <f t="shared" si="94"/>
        <v>7.2588565302789551E-2</v>
      </c>
      <c r="V124" s="7">
        <f t="shared" si="95"/>
        <v>0.22555132720544382</v>
      </c>
      <c r="W124" s="6">
        <f t="shared" si="96"/>
        <v>0.29813989250823336</v>
      </c>
      <c r="X124" s="6">
        <v>1.029E-3</v>
      </c>
      <c r="Y124" s="6">
        <v>0.29696939999999999</v>
      </c>
      <c r="Z124" s="6">
        <f t="shared" si="97"/>
        <v>14.675840135850018</v>
      </c>
      <c r="AA124" s="6">
        <f t="shared" si="99"/>
        <v>14.675840135850018</v>
      </c>
      <c r="AB124" s="6">
        <f t="shared" si="98"/>
        <v>0.39414583059176039</v>
      </c>
    </row>
    <row r="125" spans="7:28">
      <c r="G125" s="6">
        <v>115625</v>
      </c>
      <c r="H125" s="6">
        <v>3897557</v>
      </c>
      <c r="I125" s="12">
        <f t="shared" si="84"/>
        <v>7795114</v>
      </c>
      <c r="J125" s="6">
        <v>641830.18023699999</v>
      </c>
      <c r="K125" s="12">
        <f t="shared" si="85"/>
        <v>5134641.4418959999</v>
      </c>
      <c r="L125" s="6">
        <f t="shared" si="86"/>
        <v>49.083184000000003</v>
      </c>
      <c r="M125" s="6">
        <f t="shared" si="87"/>
        <v>5242880</v>
      </c>
      <c r="N125" s="13">
        <f t="shared" si="88"/>
        <v>1.5181418387652017</v>
      </c>
      <c r="O125" s="13"/>
      <c r="P125" s="7">
        <f t="shared" si="89"/>
        <v>0</v>
      </c>
      <c r="Q125" s="7">
        <f t="shared" si="90"/>
        <v>1.186823764657122E-3</v>
      </c>
      <c r="R125" s="6">
        <f t="shared" si="91"/>
        <v>1.186823764657122E-3</v>
      </c>
      <c r="S125" s="6">
        <f t="shared" si="92"/>
        <v>1.186823764657122E-3</v>
      </c>
      <c r="T125" s="7">
        <f t="shared" si="93"/>
        <v>0</v>
      </c>
      <c r="U125" s="7">
        <f t="shared" si="94"/>
        <v>7.3007443560779275E-2</v>
      </c>
      <c r="V125" s="7">
        <f t="shared" si="95"/>
        <v>0.22445535379822593</v>
      </c>
      <c r="W125" s="6">
        <f t="shared" si="96"/>
        <v>0.29746279735900522</v>
      </c>
      <c r="X125" s="6">
        <v>1.024E-3</v>
      </c>
      <c r="Y125" s="6">
        <v>0.29773141333299197</v>
      </c>
      <c r="Z125" s="6">
        <f t="shared" si="97"/>
        <v>15.900758267297071</v>
      </c>
      <c r="AA125" s="6">
        <f t="shared" si="99"/>
        <v>15.900758267297071</v>
      </c>
      <c r="AB125" s="6">
        <f t="shared" si="98"/>
        <v>9.0220904465436388E-2</v>
      </c>
    </row>
    <row r="126" spans="7:28">
      <c r="G126" s="6">
        <v>115625</v>
      </c>
      <c r="H126" s="6">
        <v>3897557</v>
      </c>
      <c r="I126" s="12">
        <f t="shared" si="84"/>
        <v>7795114</v>
      </c>
      <c r="J126" s="6">
        <v>641059.28997799999</v>
      </c>
      <c r="K126" s="12">
        <f t="shared" si="85"/>
        <v>5128474.3198239999</v>
      </c>
      <c r="L126" s="6">
        <f t="shared" si="86"/>
        <v>49.083184000000003</v>
      </c>
      <c r="M126" s="6">
        <f t="shared" si="87"/>
        <v>5242880</v>
      </c>
      <c r="N126" s="13">
        <f t="shared" si="88"/>
        <v>1.519967443313144</v>
      </c>
      <c r="O126" s="13"/>
      <c r="P126" s="7">
        <f t="shared" si="89"/>
        <v>0</v>
      </c>
      <c r="Q126" s="7">
        <f t="shared" si="90"/>
        <v>1.1853982927683023E-3</v>
      </c>
      <c r="R126" s="6">
        <f t="shared" si="91"/>
        <v>1.1853982927683023E-3</v>
      </c>
      <c r="S126" s="6">
        <f t="shared" si="92"/>
        <v>1.1853982927683023E-3</v>
      </c>
      <c r="T126" s="7">
        <f t="shared" si="93"/>
        <v>0</v>
      </c>
      <c r="U126" s="7">
        <f t="shared" si="94"/>
        <v>7.2919755681947043E-2</v>
      </c>
      <c r="V126" s="7">
        <f t="shared" si="95"/>
        <v>0.22467454847966953</v>
      </c>
      <c r="W126" s="6">
        <f t="shared" si="96"/>
        <v>0.29759430416161659</v>
      </c>
      <c r="X126" s="6">
        <v>1.0250000000000001E-3</v>
      </c>
      <c r="Y126" s="6">
        <v>0.29566466666632502</v>
      </c>
      <c r="Z126" s="6">
        <f t="shared" si="97"/>
        <v>15.648613928614846</v>
      </c>
      <c r="AA126" s="6">
        <f t="shared" si="99"/>
        <v>15.648613928614846</v>
      </c>
      <c r="AB126" s="6">
        <f t="shared" si="98"/>
        <v>0.65264392835592999</v>
      </c>
    </row>
    <row r="127" spans="7:28">
      <c r="G127" s="6">
        <v>115625</v>
      </c>
      <c r="H127" s="6">
        <v>3897557</v>
      </c>
      <c r="I127" s="12">
        <f t="shared" si="84"/>
        <v>7795114</v>
      </c>
      <c r="J127" s="6">
        <v>640929.117065</v>
      </c>
      <c r="K127" s="12">
        <f t="shared" si="85"/>
        <v>5127432.93652</v>
      </c>
      <c r="L127" s="6">
        <f t="shared" si="86"/>
        <v>49.083184000000003</v>
      </c>
      <c r="M127" s="6">
        <f t="shared" si="87"/>
        <v>5242880</v>
      </c>
      <c r="N127" s="13">
        <f t="shared" si="88"/>
        <v>1.5202761491972943</v>
      </c>
      <c r="O127" s="13"/>
      <c r="P127" s="7">
        <f t="shared" si="89"/>
        <v>0</v>
      </c>
      <c r="Q127" s="7">
        <f t="shared" si="90"/>
        <v>1.1851575868753418E-3</v>
      </c>
      <c r="R127" s="6">
        <f t="shared" si="91"/>
        <v>1.1851575868753418E-3</v>
      </c>
      <c r="S127" s="6">
        <f t="shared" si="92"/>
        <v>1.1851575868753418E-3</v>
      </c>
      <c r="T127" s="7">
        <f t="shared" si="93"/>
        <v>0</v>
      </c>
      <c r="U127" s="7">
        <f t="shared" si="94"/>
        <v>7.2904948663063199E-2</v>
      </c>
      <c r="V127" s="7">
        <f t="shared" si="95"/>
        <v>0.22511293784255665</v>
      </c>
      <c r="W127" s="6">
        <f t="shared" si="96"/>
        <v>0.29801788650561983</v>
      </c>
      <c r="X127" s="6">
        <v>1.0269999999999999E-3</v>
      </c>
      <c r="Y127" s="6">
        <v>0.29742653571413896</v>
      </c>
      <c r="Z127" s="6">
        <f t="shared" si="97"/>
        <v>15.399959773645753</v>
      </c>
      <c r="AA127" s="6">
        <f t="shared" si="99"/>
        <v>15.399959773645753</v>
      </c>
      <c r="AB127" s="6">
        <f t="shared" si="98"/>
        <v>0.1988224722656311</v>
      </c>
    </row>
    <row r="128" spans="7:28">
      <c r="G128" s="6">
        <v>726713</v>
      </c>
      <c r="H128" s="6">
        <v>2903837</v>
      </c>
      <c r="I128" s="12">
        <f t="shared" si="84"/>
        <v>5807674</v>
      </c>
      <c r="J128" s="6">
        <v>1172773.2286380001</v>
      </c>
      <c r="K128" s="12">
        <f t="shared" si="85"/>
        <v>9382185.8291040007</v>
      </c>
      <c r="L128" s="6">
        <f t="shared" si="86"/>
        <v>49.380304000000002</v>
      </c>
      <c r="M128" s="6">
        <f t="shared" si="87"/>
        <v>5242880</v>
      </c>
      <c r="N128" s="13">
        <f t="shared" si="88"/>
        <v>0.61901076207468742</v>
      </c>
      <c r="O128" s="13"/>
      <c r="P128" s="7">
        <f t="shared" si="89"/>
        <v>0</v>
      </c>
      <c r="Q128" s="7">
        <f t="shared" si="90"/>
        <v>2.1686034424047806E-3</v>
      </c>
      <c r="R128" s="6">
        <f t="shared" si="91"/>
        <v>2.1686034424047806E-3</v>
      </c>
      <c r="S128" s="6">
        <f t="shared" si="92"/>
        <v>2.1686034424047806E-3</v>
      </c>
      <c r="T128" s="7">
        <f t="shared" si="93"/>
        <v>0</v>
      </c>
      <c r="U128" s="7">
        <f t="shared" si="94"/>
        <v>0.13340160362631359</v>
      </c>
      <c r="V128" s="7">
        <f t="shared" si="95"/>
        <v>0.39082411701390318</v>
      </c>
      <c r="W128" s="6">
        <f t="shared" si="96"/>
        <v>0.52422572064021677</v>
      </c>
      <c r="X128" s="6">
        <v>1.7830000000000001E-3</v>
      </c>
      <c r="Y128" s="6">
        <v>0.53343245384629112</v>
      </c>
      <c r="Z128" s="6">
        <f t="shared" si="97"/>
        <v>21.626665305932725</v>
      </c>
      <c r="AA128" s="6">
        <f t="shared" si="99"/>
        <v>21.626665305932725</v>
      </c>
      <c r="AB128" s="6">
        <f t="shared" si="98"/>
        <v>1.7259417082124651</v>
      </c>
    </row>
    <row r="129" spans="7:28">
      <c r="G129" s="6">
        <v>157464</v>
      </c>
      <c r="H129" s="6">
        <v>3866688</v>
      </c>
      <c r="I129" s="12">
        <f t="shared" si="84"/>
        <v>7733376</v>
      </c>
      <c r="J129" s="6">
        <v>634512.92456099996</v>
      </c>
      <c r="K129" s="12">
        <f t="shared" si="85"/>
        <v>5076103.3964879997</v>
      </c>
      <c r="L129" s="6">
        <f t="shared" si="86"/>
        <v>49.549536000000003</v>
      </c>
      <c r="M129" s="6">
        <f t="shared" si="87"/>
        <v>5242880</v>
      </c>
      <c r="N129" s="13">
        <f t="shared" si="88"/>
        <v>1.5234866975622454</v>
      </c>
      <c r="O129" s="13"/>
      <c r="P129" s="7">
        <f t="shared" si="89"/>
        <v>0</v>
      </c>
      <c r="Q129" s="7">
        <f t="shared" si="90"/>
        <v>1.1732932495835829E-3</v>
      </c>
      <c r="R129" s="6">
        <f t="shared" si="91"/>
        <v>1.1732932495835829E-3</v>
      </c>
      <c r="S129" s="6">
        <f t="shared" si="92"/>
        <v>1.1732932495835829E-3</v>
      </c>
      <c r="T129" s="7">
        <f t="shared" si="93"/>
        <v>0</v>
      </c>
      <c r="U129" s="7">
        <f t="shared" si="94"/>
        <v>7.2175114157714909E-2</v>
      </c>
      <c r="V129" s="7">
        <f t="shared" si="95"/>
        <v>0.18763064731570447</v>
      </c>
      <c r="W129" s="6">
        <f t="shared" si="96"/>
        <v>0.25980576147341938</v>
      </c>
      <c r="X129" s="6">
        <v>8.5599999999999999E-4</v>
      </c>
      <c r="Y129" s="6">
        <v>0.26033813333304801</v>
      </c>
      <c r="Z129" s="6">
        <f t="shared" si="97"/>
        <v>37.066968409297068</v>
      </c>
      <c r="AA129" s="6">
        <f t="shared" si="99"/>
        <v>37.066968409297068</v>
      </c>
      <c r="AB129" s="6">
        <f t="shared" si="98"/>
        <v>0.20449246248054023</v>
      </c>
    </row>
    <row r="130" spans="7:28">
      <c r="G130" s="15">
        <v>524288</v>
      </c>
      <c r="H130" s="15">
        <v>3269766</v>
      </c>
      <c r="I130" s="16">
        <f t="shared" si="84"/>
        <v>6539532</v>
      </c>
      <c r="J130" s="15">
        <v>1470118.8090820001</v>
      </c>
      <c r="K130" s="16">
        <f t="shared" si="85"/>
        <v>11760950.472656</v>
      </c>
      <c r="L130" s="15">
        <f t="shared" si="86"/>
        <v>49.722951999999999</v>
      </c>
      <c r="M130" s="15">
        <f t="shared" si="87"/>
        <v>5242880</v>
      </c>
      <c r="N130" s="17">
        <f t="shared" si="88"/>
        <v>0.55603771270054192</v>
      </c>
      <c r="O130" s="17"/>
      <c r="P130" s="18">
        <f t="shared" si="89"/>
        <v>0</v>
      </c>
      <c r="Q130" s="18">
        <f t="shared" si="90"/>
        <v>2.7184323723195374E-3</v>
      </c>
      <c r="R130" s="15">
        <f t="shared" si="91"/>
        <v>2.7184323723195374E-3</v>
      </c>
      <c r="S130" s="15">
        <f t="shared" si="92"/>
        <v>2.7184323723195374E-3</v>
      </c>
      <c r="T130" s="18">
        <f t="shared" si="93"/>
        <v>0</v>
      </c>
      <c r="U130" s="18">
        <f t="shared" si="94"/>
        <v>0.16722432083524338</v>
      </c>
      <c r="V130" s="18">
        <f t="shared" si="95"/>
        <v>0.45154104377377485</v>
      </c>
      <c r="W130" s="15">
        <f t="shared" si="96"/>
        <v>0.61876536460901821</v>
      </c>
      <c r="X130" s="15">
        <v>2.0600000000000002E-3</v>
      </c>
      <c r="Y130" s="15">
        <v>0.62275173333402012</v>
      </c>
      <c r="Z130" s="15">
        <f t="shared" si="97"/>
        <v>31.96273652036588</v>
      </c>
      <c r="AA130" s="15">
        <f t="shared" si="99"/>
        <v>31.96273652036588</v>
      </c>
      <c r="AB130" s="15">
        <f t="shared" si="98"/>
        <v>0.64012165870018933</v>
      </c>
    </row>
    <row r="131" spans="7:28">
      <c r="G131" s="6">
        <v>112985</v>
      </c>
      <c r="H131" s="6">
        <v>4002590</v>
      </c>
      <c r="I131" s="12">
        <f t="shared" si="84"/>
        <v>8005180</v>
      </c>
      <c r="J131" s="6">
        <v>1582096.0561520001</v>
      </c>
      <c r="K131" s="12">
        <f t="shared" si="85"/>
        <v>12656768.449216001</v>
      </c>
      <c r="L131" s="6">
        <f t="shared" si="86"/>
        <v>50.290779999999998</v>
      </c>
      <c r="M131" s="6">
        <f t="shared" si="87"/>
        <v>5242880</v>
      </c>
      <c r="N131" s="13">
        <f t="shared" si="88"/>
        <v>0.63248214045472761</v>
      </c>
      <c r="O131" s="13"/>
      <c r="P131" s="7">
        <f t="shared" si="89"/>
        <v>0</v>
      </c>
      <c r="Q131" s="7">
        <f t="shared" si="90"/>
        <v>2.9254922177672613E-3</v>
      </c>
      <c r="R131" s="6">
        <f t="shared" si="91"/>
        <v>2.9254922177672613E-3</v>
      </c>
      <c r="S131" s="6">
        <f t="shared" si="92"/>
        <v>2.9254922177672613E-3</v>
      </c>
      <c r="T131" s="7">
        <f t="shared" si="93"/>
        <v>0</v>
      </c>
      <c r="U131" s="7">
        <f t="shared" si="94"/>
        <v>0.17996160368245342</v>
      </c>
      <c r="V131" s="7">
        <f t="shared" si="95"/>
        <v>0.45745930017275144</v>
      </c>
      <c r="W131" s="6">
        <f t="shared" si="96"/>
        <v>0.63742090385520489</v>
      </c>
      <c r="X131" s="6">
        <v>2.0869999999999999E-3</v>
      </c>
      <c r="Y131" s="6">
        <v>0.62647565999999999</v>
      </c>
      <c r="Z131" s="6">
        <f t="shared" si="97"/>
        <v>40.176915082283735</v>
      </c>
      <c r="AA131" s="6">
        <f t="shared" si="99"/>
        <v>40.176915082283735</v>
      </c>
      <c r="AB131" s="6">
        <f t="shared" si="98"/>
        <v>1.7471139828808195</v>
      </c>
    </row>
    <row r="132" spans="7:28">
      <c r="G132" s="6">
        <v>140874</v>
      </c>
      <c r="H132" s="6">
        <v>3977139</v>
      </c>
      <c r="I132" s="12">
        <f t="shared" si="84"/>
        <v>7954278</v>
      </c>
      <c r="J132" s="6">
        <v>1576503.080811</v>
      </c>
      <c r="K132" s="12">
        <f t="shared" si="85"/>
        <v>12612024.646488</v>
      </c>
      <c r="L132" s="6">
        <f t="shared" si="86"/>
        <v>50.543148000000002</v>
      </c>
      <c r="M132" s="6">
        <f t="shared" si="87"/>
        <v>5242880</v>
      </c>
      <c r="N132" s="13">
        <f t="shared" si="88"/>
        <v>0.63069001393166346</v>
      </c>
      <c r="O132" s="13"/>
      <c r="P132" s="7">
        <f t="shared" si="89"/>
        <v>0</v>
      </c>
      <c r="Q132" s="7">
        <f t="shared" si="90"/>
        <v>2.9151501113125772E-3</v>
      </c>
      <c r="R132" s="6">
        <f t="shared" si="91"/>
        <v>2.9151501113125772E-3</v>
      </c>
      <c r="S132" s="6">
        <f t="shared" si="92"/>
        <v>2.9151501113125772E-3</v>
      </c>
      <c r="T132" s="7">
        <f t="shared" si="93"/>
        <v>0</v>
      </c>
      <c r="U132" s="7">
        <f t="shared" si="94"/>
        <v>0.17932540918098244</v>
      </c>
      <c r="V132" s="7">
        <f t="shared" si="95"/>
        <v>0.47104937042225342</v>
      </c>
      <c r="W132" s="6">
        <f t="shared" si="96"/>
        <v>0.65037477960323586</v>
      </c>
      <c r="X132" s="6">
        <v>2.1489999999999999E-3</v>
      </c>
      <c r="Y132" s="6">
        <v>0.63864250624999996</v>
      </c>
      <c r="Z132" s="6">
        <f t="shared" si="97"/>
        <v>35.651470977783966</v>
      </c>
      <c r="AA132" s="6">
        <f t="shared" si="99"/>
        <v>35.651470977783966</v>
      </c>
      <c r="AB132" s="6">
        <f t="shared" si="98"/>
        <v>1.8370642790636988</v>
      </c>
    </row>
    <row r="133" spans="7:28">
      <c r="G133" s="6">
        <v>121728</v>
      </c>
      <c r="H133" s="6">
        <v>4103881</v>
      </c>
      <c r="I133" s="12">
        <f t="shared" si="84"/>
        <v>8207762</v>
      </c>
      <c r="J133" s="6">
        <v>1615629.4003910001</v>
      </c>
      <c r="K133" s="12">
        <f t="shared" si="85"/>
        <v>12925035.203128001</v>
      </c>
      <c r="L133" s="6">
        <f t="shared" si="86"/>
        <v>51.681131999999998</v>
      </c>
      <c r="M133" s="6">
        <f t="shared" si="87"/>
        <v>5242880</v>
      </c>
      <c r="N133" s="13">
        <f t="shared" si="88"/>
        <v>0.63502821238070062</v>
      </c>
      <c r="O133" s="13"/>
      <c r="P133" s="7">
        <f t="shared" si="89"/>
        <v>0</v>
      </c>
      <c r="Q133" s="7">
        <f t="shared" si="90"/>
        <v>2.987499538514593E-3</v>
      </c>
      <c r="R133" s="6">
        <f t="shared" si="91"/>
        <v>2.987499538514593E-3</v>
      </c>
      <c r="S133" s="6">
        <f t="shared" si="92"/>
        <v>2.987499538514593E-3</v>
      </c>
      <c r="T133" s="7">
        <f t="shared" si="93"/>
        <v>0</v>
      </c>
      <c r="U133" s="7">
        <f t="shared" si="94"/>
        <v>0.18377598295646788</v>
      </c>
      <c r="V133" s="7">
        <f t="shared" si="95"/>
        <v>0.51247716521509001</v>
      </c>
      <c r="W133" s="6">
        <f t="shared" si="96"/>
        <v>0.69625314817155792</v>
      </c>
      <c r="X133" s="6">
        <v>2.3379999999999998E-3</v>
      </c>
      <c r="Y133" s="6">
        <v>0.67826755294131402</v>
      </c>
      <c r="Z133" s="6">
        <f t="shared" si="97"/>
        <v>27.780134239289701</v>
      </c>
      <c r="AA133" s="6">
        <f t="shared" si="99"/>
        <v>27.780134239289701</v>
      </c>
      <c r="AB133" s="6">
        <f t="shared" si="98"/>
        <v>2.6516962446823804</v>
      </c>
    </row>
    <row r="134" spans="7:28">
      <c r="G134" s="6">
        <v>221119</v>
      </c>
      <c r="H134" s="6">
        <v>3943588</v>
      </c>
      <c r="I134" s="12">
        <f t="shared" si="84"/>
        <v>7887176</v>
      </c>
      <c r="J134" s="6">
        <v>1555329.781738</v>
      </c>
      <c r="K134" s="12">
        <f t="shared" si="85"/>
        <v>12442638.253904</v>
      </c>
      <c r="L134" s="6">
        <f t="shared" si="86"/>
        <v>51.745435999999998</v>
      </c>
      <c r="M134" s="6">
        <f t="shared" si="87"/>
        <v>5242880</v>
      </c>
      <c r="N134" s="13">
        <f t="shared" si="88"/>
        <v>0.6338829305372855</v>
      </c>
      <c r="O134" s="13"/>
      <c r="P134" s="7">
        <f t="shared" si="89"/>
        <v>0</v>
      </c>
      <c r="Q134" s="7">
        <f t="shared" si="90"/>
        <v>2.8759980500823778E-3</v>
      </c>
      <c r="R134" s="6">
        <f t="shared" si="91"/>
        <v>2.8759980500823778E-3</v>
      </c>
      <c r="S134" s="6">
        <f t="shared" si="92"/>
        <v>2.8759980500823778E-3</v>
      </c>
      <c r="T134" s="7">
        <f t="shared" si="93"/>
        <v>0</v>
      </c>
      <c r="U134" s="7">
        <f t="shared" si="94"/>
        <v>0.17691697080481145</v>
      </c>
      <c r="V134" s="7">
        <f t="shared" si="95"/>
        <v>0.44408842460469311</v>
      </c>
      <c r="W134" s="6">
        <f t="shared" si="96"/>
        <v>0.6210053954095045</v>
      </c>
      <c r="X134" s="6">
        <v>2.026E-3</v>
      </c>
      <c r="Y134" s="6">
        <v>0.61519489999999999</v>
      </c>
      <c r="Z134" s="6">
        <f t="shared" si="97"/>
        <v>41.954494081065043</v>
      </c>
      <c r="AA134" s="6">
        <f t="shared" si="99"/>
        <v>41.954494081065043</v>
      </c>
      <c r="AB134" s="6">
        <f t="shared" si="98"/>
        <v>0.94449668056489289</v>
      </c>
    </row>
    <row r="135" spans="7:28">
      <c r="G135" s="6">
        <v>18696</v>
      </c>
      <c r="H135" s="6">
        <v>4396289</v>
      </c>
      <c r="I135" s="12">
        <f t="shared" si="84"/>
        <v>8792578</v>
      </c>
      <c r="J135" s="6">
        <v>824493.36584500002</v>
      </c>
      <c r="K135" s="12">
        <f t="shared" si="85"/>
        <v>6595946.9267600002</v>
      </c>
      <c r="L135" s="6">
        <f t="shared" si="86"/>
        <v>53.129387999999999</v>
      </c>
      <c r="M135" s="6">
        <f t="shared" si="87"/>
        <v>5242880</v>
      </c>
      <c r="N135" s="13">
        <f t="shared" si="88"/>
        <v>1.3330274026809079</v>
      </c>
      <c r="O135" s="13"/>
      <c r="P135" s="7">
        <f t="shared" si="89"/>
        <v>0</v>
      </c>
      <c r="Q135" s="7">
        <f t="shared" si="90"/>
        <v>1.5245906947312087E-3</v>
      </c>
      <c r="R135" s="6">
        <f t="shared" si="91"/>
        <v>1.5245906947312087E-3</v>
      </c>
      <c r="S135" s="6">
        <f t="shared" si="92"/>
        <v>1.5245906947312087E-3</v>
      </c>
      <c r="T135" s="7">
        <f t="shared" si="93"/>
        <v>0</v>
      </c>
      <c r="U135" s="7">
        <f t="shared" si="94"/>
        <v>9.3785170480669353E-2</v>
      </c>
      <c r="V135" s="7">
        <f t="shared" si="95"/>
        <v>0.40309901917474361</v>
      </c>
      <c r="W135" s="6">
        <f t="shared" si="96"/>
        <v>0.49688418965541298</v>
      </c>
      <c r="X135" s="6">
        <v>1.8389999999999999E-3</v>
      </c>
      <c r="Y135" s="6">
        <v>0.49287827142804597</v>
      </c>
      <c r="Z135" s="6">
        <f t="shared" si="97"/>
        <v>17.096753956976141</v>
      </c>
      <c r="AA135" s="6">
        <f t="shared" si="99"/>
        <v>17.096753956976141</v>
      </c>
      <c r="AB135" s="6">
        <f t="shared" si="98"/>
        <v>0.81276015998035833</v>
      </c>
    </row>
    <row r="136" spans="7:28">
      <c r="G136" s="6">
        <v>112985</v>
      </c>
      <c r="H136" s="6">
        <v>4282190</v>
      </c>
      <c r="I136" s="12">
        <f t="shared" si="84"/>
        <v>8564380</v>
      </c>
      <c r="J136" s="6">
        <v>1692948.8852540001</v>
      </c>
      <c r="K136" s="12">
        <f t="shared" si="85"/>
        <v>13543591.082032001</v>
      </c>
      <c r="L136" s="6">
        <f t="shared" si="86"/>
        <v>53.645980000000002</v>
      </c>
      <c r="M136" s="6">
        <f t="shared" si="87"/>
        <v>5242880</v>
      </c>
      <c r="N136" s="13">
        <f t="shared" si="88"/>
        <v>0.63235665844653155</v>
      </c>
      <c r="O136" s="13"/>
      <c r="P136" s="7">
        <f t="shared" si="89"/>
        <v>0</v>
      </c>
      <c r="Q136" s="7">
        <f t="shared" si="90"/>
        <v>3.1304728746586962E-3</v>
      </c>
      <c r="R136" s="6">
        <f t="shared" si="91"/>
        <v>3.1304728746586962E-3</v>
      </c>
      <c r="S136" s="6">
        <f t="shared" si="92"/>
        <v>3.1304728746586962E-3</v>
      </c>
      <c r="T136" s="7">
        <f t="shared" si="93"/>
        <v>0</v>
      </c>
      <c r="U136" s="7">
        <f t="shared" si="94"/>
        <v>0.19257098528122546</v>
      </c>
      <c r="V136" s="7">
        <f t="shared" si="95"/>
        <v>0.48398185662742466</v>
      </c>
      <c r="W136" s="6">
        <f t="shared" si="96"/>
        <v>0.67655284190865017</v>
      </c>
      <c r="X136" s="6">
        <v>2.2079999999999999E-3</v>
      </c>
      <c r="Y136" s="6">
        <v>0.66321419999999986</v>
      </c>
      <c r="Z136" s="6">
        <f t="shared" si="97"/>
        <v>41.778662801571393</v>
      </c>
      <c r="AA136" s="6">
        <f t="shared" si="99"/>
        <v>41.778662801571393</v>
      </c>
      <c r="AB136" s="6">
        <f t="shared" si="98"/>
        <v>2.011211748579917</v>
      </c>
    </row>
    <row r="137" spans="7:28">
      <c r="G137" s="6">
        <v>42138</v>
      </c>
      <c r="H137" s="6">
        <v>4413449</v>
      </c>
      <c r="I137" s="12">
        <f t="shared" si="84"/>
        <v>8826898</v>
      </c>
      <c r="J137" s="6">
        <v>824593.547119</v>
      </c>
      <c r="K137" s="12">
        <f t="shared" si="85"/>
        <v>6596748.376952</v>
      </c>
      <c r="L137" s="6">
        <f t="shared" si="86"/>
        <v>53.804147999999998</v>
      </c>
      <c r="M137" s="6">
        <f t="shared" si="87"/>
        <v>5242880</v>
      </c>
      <c r="N137" s="13">
        <f t="shared" si="88"/>
        <v>1.3380680140597436</v>
      </c>
      <c r="O137" s="13"/>
      <c r="P137" s="7">
        <f t="shared" si="89"/>
        <v>0</v>
      </c>
      <c r="Q137" s="7">
        <f t="shared" si="90"/>
        <v>1.524775942356543E-3</v>
      </c>
      <c r="R137" s="6">
        <f t="shared" si="91"/>
        <v>1.524775942356543E-3</v>
      </c>
      <c r="S137" s="6">
        <f t="shared" si="92"/>
        <v>1.524775942356543E-3</v>
      </c>
      <c r="T137" s="7">
        <f t="shared" si="93"/>
        <v>0</v>
      </c>
      <c r="U137" s="7">
        <f t="shared" si="94"/>
        <v>9.3796565985169778E-2</v>
      </c>
      <c r="V137" s="7">
        <f t="shared" si="95"/>
        <v>0.44408842460469311</v>
      </c>
      <c r="W137" s="6">
        <f t="shared" si="96"/>
        <v>0.53788499058986283</v>
      </c>
      <c r="X137" s="6">
        <v>2.026E-3</v>
      </c>
      <c r="Y137" s="6">
        <v>0.52959639999999997</v>
      </c>
      <c r="Z137" s="6">
        <f t="shared" si="97"/>
        <v>24.73958823511634</v>
      </c>
      <c r="AA137" s="6">
        <f t="shared" si="99"/>
        <v>24.73958823511634</v>
      </c>
      <c r="AB137" s="6">
        <f t="shared" si="98"/>
        <v>1.5650768377320667</v>
      </c>
    </row>
    <row r="138" spans="7:28">
      <c r="G138" s="6">
        <v>56814</v>
      </c>
      <c r="H138" s="6">
        <v>4391071</v>
      </c>
      <c r="I138" s="12">
        <f t="shared" si="84"/>
        <v>8782142</v>
      </c>
      <c r="J138" s="6">
        <v>1682597.4301760001</v>
      </c>
      <c r="K138" s="12">
        <f t="shared" si="85"/>
        <v>13460779.441408001</v>
      </c>
      <c r="L138" s="6">
        <f t="shared" si="86"/>
        <v>53.829132000000001</v>
      </c>
      <c r="M138" s="6">
        <f t="shared" si="87"/>
        <v>5242880</v>
      </c>
      <c r="N138" s="13">
        <f t="shared" si="88"/>
        <v>0.65242447796034797</v>
      </c>
      <c r="O138" s="13"/>
      <c r="P138" s="7">
        <f t="shared" si="89"/>
        <v>0</v>
      </c>
      <c r="Q138" s="7">
        <f t="shared" si="90"/>
        <v>3.1113317478254042E-3</v>
      </c>
      <c r="R138" s="6">
        <f t="shared" si="91"/>
        <v>3.1113317478254042E-3</v>
      </c>
      <c r="S138" s="6">
        <f t="shared" si="92"/>
        <v>3.1113317478254042E-3</v>
      </c>
      <c r="T138" s="7">
        <f t="shared" si="93"/>
        <v>0</v>
      </c>
      <c r="U138" s="7">
        <f t="shared" si="94"/>
        <v>0.19139351919183098</v>
      </c>
      <c r="V138" s="7">
        <f t="shared" si="95"/>
        <v>1.080848974198293</v>
      </c>
      <c r="W138" s="6">
        <f t="shared" si="96"/>
        <v>1.272242493390124</v>
      </c>
      <c r="X138" s="6">
        <v>4.9309999999999996E-3</v>
      </c>
      <c r="Y138" s="6">
        <v>1.2551244124999998</v>
      </c>
      <c r="Z138" s="6">
        <f t="shared" si="97"/>
        <v>36.902621216276529</v>
      </c>
      <c r="AA138" s="6">
        <f t="shared" si="99"/>
        <v>36.902621216276529</v>
      </c>
      <c r="AB138" s="6">
        <f t="shared" si="98"/>
        <v>1.3638553054694984</v>
      </c>
    </row>
    <row r="139" spans="7:28">
      <c r="G139" s="6">
        <v>999999</v>
      </c>
      <c r="H139" s="6">
        <v>2997995</v>
      </c>
      <c r="I139" s="12">
        <f t="shared" si="84"/>
        <v>5995990</v>
      </c>
      <c r="J139" s="6">
        <v>1275591.8044429999</v>
      </c>
      <c r="K139" s="12">
        <f t="shared" si="85"/>
        <v>10204734.435543999</v>
      </c>
      <c r="L139" s="6">
        <f t="shared" si="86"/>
        <v>55.975920000000002</v>
      </c>
      <c r="M139" s="6">
        <f t="shared" si="87"/>
        <v>5242880</v>
      </c>
      <c r="N139" s="13">
        <f t="shared" si="88"/>
        <v>0.58756943043176435</v>
      </c>
      <c r="O139" s="13"/>
      <c r="P139" s="7">
        <f t="shared" si="89"/>
        <v>0</v>
      </c>
      <c r="Q139" s="7">
        <f t="shared" si="90"/>
        <v>2.3587277665188542E-3</v>
      </c>
      <c r="R139" s="6">
        <f t="shared" si="91"/>
        <v>2.3587277665188542E-3</v>
      </c>
      <c r="S139" s="6">
        <f t="shared" si="92"/>
        <v>2.3587277665188542E-3</v>
      </c>
      <c r="T139" s="7">
        <f t="shared" si="93"/>
        <v>0</v>
      </c>
      <c r="U139" s="7">
        <f t="shared" si="94"/>
        <v>0.14509709816867275</v>
      </c>
      <c r="V139" s="7">
        <f t="shared" si="95"/>
        <v>0.38863217019946739</v>
      </c>
      <c r="W139" s="6">
        <f t="shared" si="96"/>
        <v>0.53372926836814016</v>
      </c>
      <c r="X139" s="6">
        <v>1.7730000000000001E-3</v>
      </c>
      <c r="Y139" s="6">
        <v>0.54677956153791596</v>
      </c>
      <c r="Z139" s="6">
        <f t="shared" si="97"/>
        <v>33.035971038852459</v>
      </c>
      <c r="AA139" s="6">
        <f t="shared" si="99"/>
        <v>33.035971038852459</v>
      </c>
      <c r="AB139" s="6">
        <f t="shared" si="98"/>
        <v>2.3867558496644419</v>
      </c>
    </row>
    <row r="140" spans="7:28">
      <c r="G140" s="6">
        <v>1000000</v>
      </c>
      <c r="H140" s="6">
        <v>2998000</v>
      </c>
      <c r="I140" s="12">
        <f t="shared" si="84"/>
        <v>5996000</v>
      </c>
      <c r="J140" s="6">
        <v>1281687.498291</v>
      </c>
      <c r="K140" s="12">
        <f t="shared" si="85"/>
        <v>10253499.986328</v>
      </c>
      <c r="L140" s="6">
        <f t="shared" si="86"/>
        <v>55.975999999999999</v>
      </c>
      <c r="M140" s="6">
        <f t="shared" si="87"/>
        <v>5242880</v>
      </c>
      <c r="N140" s="13">
        <f t="shared" si="88"/>
        <v>0.58477593094992508</v>
      </c>
      <c r="O140" s="13"/>
      <c r="P140" s="7">
        <f t="shared" si="89"/>
        <v>0</v>
      </c>
      <c r="Q140" s="7">
        <f t="shared" si="90"/>
        <v>2.3699994619667208E-3</v>
      </c>
      <c r="R140" s="6">
        <f t="shared" si="91"/>
        <v>2.3699994619667208E-3</v>
      </c>
      <c r="S140" s="6">
        <f t="shared" si="92"/>
        <v>2.3699994619667208E-3</v>
      </c>
      <c r="T140" s="7">
        <f t="shared" si="93"/>
        <v>0</v>
      </c>
      <c r="U140" s="7">
        <f t="shared" si="94"/>
        <v>0.14579047632114189</v>
      </c>
      <c r="V140" s="7">
        <f t="shared" si="95"/>
        <v>0.39915351490875917</v>
      </c>
      <c r="W140" s="6">
        <f t="shared" si="96"/>
        <v>0.544943991229901</v>
      </c>
      <c r="X140" s="6">
        <v>1.8209999999999999E-3</v>
      </c>
      <c r="Y140" s="6">
        <v>0.55752016153930195</v>
      </c>
      <c r="Z140" s="6">
        <f t="shared" si="97"/>
        <v>30.148240635185108</v>
      </c>
      <c r="AA140" s="6">
        <f t="shared" si="99"/>
        <v>30.148240635185108</v>
      </c>
      <c r="AB140" s="6">
        <f t="shared" si="98"/>
        <v>2.2557337253380028</v>
      </c>
    </row>
    <row r="141" spans="7:28">
      <c r="G141" s="6">
        <v>16783</v>
      </c>
      <c r="H141" s="6">
        <v>4670105</v>
      </c>
      <c r="I141" s="12">
        <f t="shared" si="84"/>
        <v>9340210</v>
      </c>
      <c r="J141" s="6">
        <v>1780756.3701170001</v>
      </c>
      <c r="K141" s="12">
        <f t="shared" si="85"/>
        <v>14246050.960936001</v>
      </c>
      <c r="L141" s="6">
        <f t="shared" si="86"/>
        <v>56.376919999999998</v>
      </c>
      <c r="M141" s="6">
        <f t="shared" si="87"/>
        <v>5242880</v>
      </c>
      <c r="N141" s="13">
        <f t="shared" si="88"/>
        <v>0.65563502654958394</v>
      </c>
      <c r="O141" s="13"/>
      <c r="P141" s="7">
        <f t="shared" si="89"/>
        <v>0</v>
      </c>
      <c r="Q141" s="7">
        <f t="shared" si="90"/>
        <v>3.292839826165554E-3</v>
      </c>
      <c r="R141" s="6">
        <f t="shared" si="91"/>
        <v>3.292839826165554E-3</v>
      </c>
      <c r="S141" s="6">
        <f t="shared" si="92"/>
        <v>3.292839826165554E-3</v>
      </c>
      <c r="T141" s="7">
        <f t="shared" si="93"/>
        <v>0</v>
      </c>
      <c r="U141" s="7">
        <f t="shared" si="94"/>
        <v>0.20255898552294407</v>
      </c>
      <c r="V141" s="7">
        <f t="shared" si="95"/>
        <v>1.4718922858936396</v>
      </c>
      <c r="W141" s="6">
        <f t="shared" si="96"/>
        <v>1.6744512714165838</v>
      </c>
      <c r="X141" s="6">
        <v>6.7149999999999996E-3</v>
      </c>
      <c r="Y141" s="6">
        <v>1.637005083331095</v>
      </c>
      <c r="Z141" s="6">
        <f t="shared" si="97"/>
        <v>50.962921427169704</v>
      </c>
      <c r="AA141" s="6">
        <f t="shared" si="99"/>
        <v>50.962921427169704</v>
      </c>
      <c r="AB141" s="6">
        <f t="shared" si="98"/>
        <v>2.2874814786335693</v>
      </c>
    </row>
    <row r="142" spans="7:28">
      <c r="G142" s="6">
        <v>19242</v>
      </c>
      <c r="H142" s="6">
        <v>4671337</v>
      </c>
      <c r="I142" s="12">
        <f t="shared" si="84"/>
        <v>9342674</v>
      </c>
      <c r="J142" s="6">
        <v>1792864.720215</v>
      </c>
      <c r="K142" s="12">
        <f t="shared" si="85"/>
        <v>14342917.76172</v>
      </c>
      <c r="L142" s="6">
        <f t="shared" si="86"/>
        <v>56.440883999999997</v>
      </c>
      <c r="M142" s="6">
        <f t="shared" si="87"/>
        <v>5242880</v>
      </c>
      <c r="N142" s="13">
        <f t="shared" si="88"/>
        <v>0.65137890038906754</v>
      </c>
      <c r="O142" s="13"/>
      <c r="P142" s="7">
        <f t="shared" si="89"/>
        <v>0</v>
      </c>
      <c r="Q142" s="7">
        <f t="shared" si="90"/>
        <v>3.3152296702233519E-3</v>
      </c>
      <c r="R142" s="6">
        <f t="shared" si="91"/>
        <v>3.3152296702233519E-3</v>
      </c>
      <c r="S142" s="6">
        <f t="shared" si="92"/>
        <v>3.3152296702233519E-3</v>
      </c>
      <c r="T142" s="7">
        <f t="shared" si="93"/>
        <v>0</v>
      </c>
      <c r="U142" s="7">
        <f t="shared" si="94"/>
        <v>0.20393629639677593</v>
      </c>
      <c r="V142" s="7">
        <f t="shared" si="95"/>
        <v>0.60366215269561929</v>
      </c>
      <c r="W142" s="6">
        <f t="shared" si="96"/>
        <v>0.8075984490923952</v>
      </c>
      <c r="X142" s="6">
        <v>2.7539999999999999E-3</v>
      </c>
      <c r="Y142" s="6">
        <v>0.79026029999999992</v>
      </c>
      <c r="Z142" s="6">
        <f t="shared" si="97"/>
        <v>20.378709884653304</v>
      </c>
      <c r="AA142" s="6">
        <f t="shared" si="99"/>
        <v>20.378709884653304</v>
      </c>
      <c r="AB142" s="6">
        <f t="shared" si="98"/>
        <v>2.19397951439485</v>
      </c>
    </row>
    <row r="143" spans="7:28">
      <c r="G143" s="6">
        <v>133123</v>
      </c>
      <c r="H143" s="6">
        <v>4508981</v>
      </c>
      <c r="I143" s="12">
        <f t="shared" si="84"/>
        <v>9017962</v>
      </c>
      <c r="J143" s="6">
        <v>1781575.4166260001</v>
      </c>
      <c r="K143" s="12">
        <f t="shared" si="85"/>
        <v>14252603.333008001</v>
      </c>
      <c r="L143" s="6">
        <f t="shared" si="86"/>
        <v>56.770232</v>
      </c>
      <c r="M143" s="6">
        <f t="shared" si="87"/>
        <v>5242880</v>
      </c>
      <c r="N143" s="13">
        <f t="shared" si="88"/>
        <v>0.63272384625446287</v>
      </c>
      <c r="O143" s="13"/>
      <c r="P143" s="7">
        <f t="shared" si="89"/>
        <v>0</v>
      </c>
      <c r="Q143" s="7">
        <f t="shared" si="90"/>
        <v>3.2943543449450883E-3</v>
      </c>
      <c r="R143" s="6">
        <f t="shared" si="91"/>
        <v>3.2943543449450883E-3</v>
      </c>
      <c r="S143" s="6">
        <f t="shared" si="92"/>
        <v>3.2943543449450883E-3</v>
      </c>
      <c r="T143" s="7">
        <f t="shared" si="93"/>
        <v>0</v>
      </c>
      <c r="U143" s="7">
        <f t="shared" si="94"/>
        <v>0.20265215111973384</v>
      </c>
      <c r="V143" s="7">
        <f t="shared" si="95"/>
        <v>0.5302319344120201</v>
      </c>
      <c r="W143" s="6">
        <f t="shared" si="96"/>
        <v>0.73288408553175399</v>
      </c>
      <c r="X143" s="6">
        <v>2.4190000000000001E-3</v>
      </c>
      <c r="Y143" s="6">
        <v>0.71928965000000011</v>
      </c>
      <c r="Z143" s="6">
        <f t="shared" si="97"/>
        <v>36.186620295373629</v>
      </c>
      <c r="AA143" s="6">
        <f t="shared" si="99"/>
        <v>36.186620295373629</v>
      </c>
      <c r="AB143" s="6">
        <f t="shared" si="98"/>
        <v>1.8899806957814389</v>
      </c>
    </row>
    <row r="144" spans="7:28">
      <c r="G144" s="6">
        <v>1000005</v>
      </c>
      <c r="H144" s="6">
        <v>3105536</v>
      </c>
      <c r="I144" s="12">
        <f t="shared" si="84"/>
        <v>6211072</v>
      </c>
      <c r="J144" s="6">
        <v>803512.92907700001</v>
      </c>
      <c r="K144" s="12">
        <f t="shared" si="85"/>
        <v>6428103.4326160001</v>
      </c>
      <c r="L144" s="6">
        <f t="shared" si="86"/>
        <v>57.266531999999998</v>
      </c>
      <c r="M144" s="6">
        <f t="shared" si="87"/>
        <v>5242880</v>
      </c>
      <c r="N144" s="13">
        <f t="shared" si="88"/>
        <v>0.96623709700830429</v>
      </c>
      <c r="O144" s="13"/>
      <c r="P144" s="7">
        <f t="shared" si="89"/>
        <v>0</v>
      </c>
      <c r="Q144" s="7">
        <f t="shared" si="90"/>
        <v>1.4857952598703022E-3</v>
      </c>
      <c r="R144" s="6">
        <f t="shared" si="91"/>
        <v>1.4857952598703022E-3</v>
      </c>
      <c r="S144" s="6">
        <f t="shared" si="92"/>
        <v>1.4857952598703022E-3</v>
      </c>
      <c r="T144" s="7">
        <f t="shared" si="93"/>
        <v>0</v>
      </c>
      <c r="U144" s="7">
        <f t="shared" si="94"/>
        <v>9.1398669969498844E-2</v>
      </c>
      <c r="V144" s="7">
        <f t="shared" si="95"/>
        <v>0.50042145773569313</v>
      </c>
      <c r="W144" s="6">
        <f t="shared" si="96"/>
        <v>0.59182012770519199</v>
      </c>
      <c r="X144" s="6">
        <v>2.2829999999999999E-3</v>
      </c>
      <c r="Y144" s="6">
        <v>0.60958953749999989</v>
      </c>
      <c r="Z144" s="6">
        <f t="shared" si="97"/>
        <v>34.919173899680146</v>
      </c>
      <c r="AA144" s="6">
        <f t="shared" si="99"/>
        <v>34.919173899680146</v>
      </c>
      <c r="AB144" s="6">
        <f t="shared" si="98"/>
        <v>2.9149794577647099</v>
      </c>
    </row>
    <row r="145" spans="7:28">
      <c r="G145" s="6">
        <v>1039183</v>
      </c>
      <c r="H145" s="6">
        <v>3114818</v>
      </c>
      <c r="I145" s="12">
        <f t="shared" si="84"/>
        <v>6229636</v>
      </c>
      <c r="J145" s="6">
        <v>1431476.2241209999</v>
      </c>
      <c r="K145" s="12">
        <f t="shared" si="85"/>
        <v>11451809.792967999</v>
      </c>
      <c r="L145" s="6">
        <f t="shared" si="86"/>
        <v>58.161476</v>
      </c>
      <c r="M145" s="6">
        <f t="shared" si="87"/>
        <v>5242880</v>
      </c>
      <c r="N145" s="13">
        <f t="shared" si="88"/>
        <v>0.54398703022690065</v>
      </c>
      <c r="O145" s="13"/>
      <c r="P145" s="7">
        <f t="shared" si="89"/>
        <v>0</v>
      </c>
      <c r="Q145" s="7">
        <f t="shared" si="90"/>
        <v>2.6469774305426298E-3</v>
      </c>
      <c r="R145" s="6">
        <f t="shared" si="91"/>
        <v>2.6469774305426298E-3</v>
      </c>
      <c r="S145" s="6">
        <f t="shared" si="92"/>
        <v>2.6469774305426298E-3</v>
      </c>
      <c r="T145" s="7">
        <f t="shared" si="93"/>
        <v>0</v>
      </c>
      <c r="U145" s="7">
        <f t="shared" si="94"/>
        <v>0.16282877131536713</v>
      </c>
      <c r="V145" s="7">
        <f t="shared" si="95"/>
        <v>0.68432579546685679</v>
      </c>
      <c r="W145" s="6">
        <f t="shared" si="96"/>
        <v>0.84715456678222389</v>
      </c>
      <c r="X145" s="6">
        <v>3.1220000000000002E-3</v>
      </c>
      <c r="Y145" s="6">
        <v>0.87299634545369398</v>
      </c>
      <c r="Z145" s="6">
        <f t="shared" si="97"/>
        <v>15.215328938416734</v>
      </c>
      <c r="AA145" s="6">
        <f t="shared" si="99"/>
        <v>15.215328938416734</v>
      </c>
      <c r="AB145" s="6">
        <f t="shared" si="98"/>
        <v>2.9601244960584774</v>
      </c>
    </row>
    <row r="146" spans="7:28">
      <c r="G146" s="6">
        <v>259156</v>
      </c>
      <c r="H146" s="6">
        <v>4429042</v>
      </c>
      <c r="I146" s="12">
        <f t="shared" si="84"/>
        <v>8858084</v>
      </c>
      <c r="J146" s="6">
        <v>849100.65838599997</v>
      </c>
      <c r="K146" s="12">
        <f t="shared" si="85"/>
        <v>6792805.2670879997</v>
      </c>
      <c r="L146" s="6">
        <f t="shared" si="86"/>
        <v>58.331623999999998</v>
      </c>
      <c r="M146" s="6">
        <f t="shared" si="87"/>
        <v>5242880</v>
      </c>
      <c r="N146" s="13">
        <f t="shared" si="88"/>
        <v>1.3040391490270651</v>
      </c>
      <c r="O146" s="13"/>
      <c r="P146" s="7">
        <f t="shared" si="89"/>
        <v>0</v>
      </c>
      <c r="Q146" s="7">
        <f t="shared" si="90"/>
        <v>1.5700926366323277E-3</v>
      </c>
      <c r="R146" s="6">
        <f t="shared" si="91"/>
        <v>1.5700926366323277E-3</v>
      </c>
      <c r="S146" s="6">
        <f t="shared" si="92"/>
        <v>1.5700926366323277E-3</v>
      </c>
      <c r="T146" s="7">
        <f t="shared" si="93"/>
        <v>0</v>
      </c>
      <c r="U146" s="7">
        <f t="shared" si="94"/>
        <v>9.658422165758232E-2</v>
      </c>
      <c r="V146" s="7">
        <f t="shared" si="95"/>
        <v>0.25075871557145551</v>
      </c>
      <c r="W146" s="6">
        <f t="shared" si="96"/>
        <v>0.34734293722903786</v>
      </c>
      <c r="X146" s="6">
        <v>1.1440000000000001E-3</v>
      </c>
      <c r="Y146" s="6">
        <v>0.34759430588282397</v>
      </c>
      <c r="Z146" s="6">
        <f t="shared" si="97"/>
        <v>37.245859845483189</v>
      </c>
      <c r="AA146" s="6">
        <f t="shared" si="99"/>
        <v>37.245859845483189</v>
      </c>
      <c r="AB146" s="6">
        <f t="shared" si="98"/>
        <v>7.2316677670447291E-2</v>
      </c>
    </row>
    <row r="147" spans="7:28">
      <c r="G147" s="6">
        <v>153746</v>
      </c>
      <c r="H147" s="6">
        <v>4617075</v>
      </c>
      <c r="I147" s="12">
        <f t="shared" si="84"/>
        <v>9234150</v>
      </c>
      <c r="J147" s="6">
        <v>1814393.20166</v>
      </c>
      <c r="K147" s="12">
        <f t="shared" si="85"/>
        <v>14515145.61328</v>
      </c>
      <c r="L147" s="6">
        <f t="shared" si="86"/>
        <v>58.479819999999997</v>
      </c>
      <c r="M147" s="6">
        <f t="shared" si="87"/>
        <v>5242880</v>
      </c>
      <c r="N147" s="13">
        <f t="shared" si="88"/>
        <v>0.63617343194625731</v>
      </c>
      <c r="O147" s="13"/>
      <c r="P147" s="7">
        <f t="shared" si="89"/>
        <v>0</v>
      </c>
      <c r="Q147" s="7">
        <f t="shared" si="90"/>
        <v>3.3550385077985362E-3</v>
      </c>
      <c r="R147" s="6">
        <f t="shared" si="91"/>
        <v>3.3550385077985362E-3</v>
      </c>
      <c r="S147" s="6">
        <f t="shared" si="92"/>
        <v>3.3550385077985362E-3</v>
      </c>
      <c r="T147" s="7">
        <f t="shared" si="93"/>
        <v>0</v>
      </c>
      <c r="U147" s="7">
        <f t="shared" si="94"/>
        <v>0.20638513635856262</v>
      </c>
      <c r="V147" s="7">
        <f t="shared" si="95"/>
        <v>0.54513717275018347</v>
      </c>
      <c r="W147" s="6">
        <f t="shared" si="96"/>
        <v>0.75152230910874607</v>
      </c>
      <c r="X147" s="6">
        <v>2.4870000000000001E-3</v>
      </c>
      <c r="Y147" s="6">
        <v>0.72297089999999997</v>
      </c>
      <c r="Z147" s="6">
        <f t="shared" si="97"/>
        <v>34.903036099659673</v>
      </c>
      <c r="AA147" s="6">
        <f t="shared" si="99"/>
        <v>34.903036099659673</v>
      </c>
      <c r="AB147" s="6">
        <f t="shared" si="98"/>
        <v>3.9491781908159918</v>
      </c>
    </row>
    <row r="148" spans="7:28">
      <c r="G148" s="6">
        <v>1048576</v>
      </c>
      <c r="H148" s="6">
        <v>3145686</v>
      </c>
      <c r="I148" s="12">
        <f t="shared" si="84"/>
        <v>6291372</v>
      </c>
      <c r="J148" s="6">
        <v>1645707.2749020001</v>
      </c>
      <c r="K148" s="12">
        <f t="shared" si="85"/>
        <v>13165658.199216001</v>
      </c>
      <c r="L148" s="6">
        <f t="shared" si="86"/>
        <v>58.719752</v>
      </c>
      <c r="M148" s="6">
        <f t="shared" si="87"/>
        <v>5242880</v>
      </c>
      <c r="N148" s="13">
        <f t="shared" si="88"/>
        <v>0.4778623221719856</v>
      </c>
      <c r="O148" s="13"/>
      <c r="P148" s="7">
        <f t="shared" si="89"/>
        <v>0</v>
      </c>
      <c r="Q148" s="7">
        <f t="shared" si="90"/>
        <v>3.0431172663173711E-3</v>
      </c>
      <c r="R148" s="6">
        <f t="shared" si="91"/>
        <v>3.0431172663173711E-3</v>
      </c>
      <c r="S148" s="6">
        <f t="shared" si="92"/>
        <v>3.0431172663173711E-3</v>
      </c>
      <c r="T148" s="7">
        <f t="shared" si="93"/>
        <v>0</v>
      </c>
      <c r="U148" s="7">
        <f t="shared" si="94"/>
        <v>0.18719730652990779</v>
      </c>
      <c r="V148" s="7">
        <f t="shared" si="95"/>
        <v>0.72378083812670113</v>
      </c>
      <c r="W148" s="6">
        <f t="shared" si="96"/>
        <v>0.91097814465660898</v>
      </c>
      <c r="X148" s="6">
        <v>3.3019999999999998E-3</v>
      </c>
      <c r="Y148" s="6">
        <v>0.93023343636303601</v>
      </c>
      <c r="Z148" s="6">
        <f t="shared" si="97"/>
        <v>7.8401796996556268</v>
      </c>
      <c r="AA148" s="6">
        <f t="shared" si="99"/>
        <v>7.8401796996556268</v>
      </c>
      <c r="AB148" s="6">
        <f t="shared" si="98"/>
        <v>2.0699419042289082</v>
      </c>
    </row>
    <row r="149" spans="7:28">
      <c r="G149" s="6">
        <v>682862</v>
      </c>
      <c r="H149" s="6">
        <v>3871773</v>
      </c>
      <c r="I149" s="12">
        <f t="shared" si="84"/>
        <v>7743546</v>
      </c>
      <c r="J149" s="6">
        <v>861626.56738300005</v>
      </c>
      <c r="K149" s="12">
        <f t="shared" si="85"/>
        <v>6893012.5390640004</v>
      </c>
      <c r="L149" s="6">
        <f t="shared" si="86"/>
        <v>60.118516</v>
      </c>
      <c r="M149" s="6">
        <f t="shared" si="87"/>
        <v>5242880</v>
      </c>
      <c r="N149" s="13">
        <f t="shared" si="88"/>
        <v>1.123390673688154</v>
      </c>
      <c r="O149" s="13"/>
      <c r="P149" s="7">
        <f t="shared" si="89"/>
        <v>0</v>
      </c>
      <c r="Q149" s="7">
        <f t="shared" si="90"/>
        <v>1.5932545989851773E-3</v>
      </c>
      <c r="R149" s="6">
        <f t="shared" si="91"/>
        <v>1.5932545989851773E-3</v>
      </c>
      <c r="S149" s="6">
        <f t="shared" si="92"/>
        <v>1.5932545989851773E-3</v>
      </c>
      <c r="T149" s="7">
        <f t="shared" si="93"/>
        <v>0</v>
      </c>
      <c r="U149" s="7">
        <f t="shared" si="94"/>
        <v>9.8009029375113244E-2</v>
      </c>
      <c r="V149" s="7">
        <f t="shared" si="95"/>
        <v>0.55302818128215236</v>
      </c>
      <c r="W149" s="6">
        <f t="shared" si="96"/>
        <v>0.65103721065726561</v>
      </c>
      <c r="X149" s="6">
        <v>2.5230000000000001E-3</v>
      </c>
      <c r="Y149" s="6">
        <v>0.66392744999999997</v>
      </c>
      <c r="Z149" s="6">
        <f t="shared" si="97"/>
        <v>36.850788783782114</v>
      </c>
      <c r="AA149" s="6">
        <f t="shared" si="99"/>
        <v>36.850788783782114</v>
      </c>
      <c r="AB149" s="6">
        <f t="shared" si="98"/>
        <v>1.9415132395466352</v>
      </c>
    </row>
    <row r="150" spans="7:28">
      <c r="G150" s="6">
        <v>97578</v>
      </c>
      <c r="H150" s="6">
        <v>4925574</v>
      </c>
      <c r="I150" s="12">
        <f t="shared" si="84"/>
        <v>9851148</v>
      </c>
      <c r="J150" s="6">
        <v>1958537.5036619999</v>
      </c>
      <c r="K150" s="12">
        <f t="shared" si="85"/>
        <v>15668300.029296</v>
      </c>
      <c r="L150" s="6">
        <f t="shared" si="86"/>
        <v>61.058447999999999</v>
      </c>
      <c r="M150" s="6">
        <f t="shared" si="87"/>
        <v>5242880</v>
      </c>
      <c r="N150" s="13">
        <f t="shared" si="88"/>
        <v>0.62873113111063061</v>
      </c>
      <c r="O150" s="13"/>
      <c r="P150" s="7">
        <f t="shared" si="89"/>
        <v>0</v>
      </c>
      <c r="Q150" s="7">
        <f t="shared" si="90"/>
        <v>3.6215792352737018E-3</v>
      </c>
      <c r="R150" s="6">
        <f t="shared" si="91"/>
        <v>3.6215792352737018E-3</v>
      </c>
      <c r="S150" s="6">
        <f t="shared" si="92"/>
        <v>3.6215792352737018E-3</v>
      </c>
      <c r="T150" s="7">
        <f t="shared" si="93"/>
        <v>0</v>
      </c>
      <c r="U150" s="7">
        <f t="shared" si="94"/>
        <v>0.22278138464519356</v>
      </c>
      <c r="V150" s="7">
        <f t="shared" si="95"/>
        <v>0.54579475679451428</v>
      </c>
      <c r="W150" s="6">
        <f t="shared" si="96"/>
        <v>0.76857614143970787</v>
      </c>
      <c r="X150" s="6">
        <v>2.49E-3</v>
      </c>
      <c r="Y150" s="6">
        <v>0.74091333333443998</v>
      </c>
      <c r="Z150" s="6">
        <f t="shared" si="97"/>
        <v>45.444949207779182</v>
      </c>
      <c r="AA150" s="6">
        <f t="shared" si="99"/>
        <v>45.444949207779182</v>
      </c>
      <c r="AB150" s="6">
        <f t="shared" si="98"/>
        <v>3.733609163270545</v>
      </c>
    </row>
    <row r="151" spans="7:28">
      <c r="G151" s="6">
        <v>108384</v>
      </c>
      <c r="H151" s="6">
        <v>5138004</v>
      </c>
      <c r="I151" s="12">
        <f t="shared" si="84"/>
        <v>10276008</v>
      </c>
      <c r="J151" s="6">
        <v>2041684.341064</v>
      </c>
      <c r="K151" s="12">
        <f t="shared" si="85"/>
        <v>16333474.728512</v>
      </c>
      <c r="L151" s="6">
        <f t="shared" si="86"/>
        <v>63.823728000000003</v>
      </c>
      <c r="M151" s="6">
        <f t="shared" si="87"/>
        <v>5242880</v>
      </c>
      <c r="N151" s="13">
        <f t="shared" si="88"/>
        <v>0.6291379005878045</v>
      </c>
      <c r="O151" s="13"/>
      <c r="P151" s="7">
        <f t="shared" si="89"/>
        <v>0</v>
      </c>
      <c r="Q151" s="7">
        <f t="shared" si="90"/>
        <v>3.7753280704380704E-3</v>
      </c>
      <c r="R151" s="6">
        <f t="shared" si="91"/>
        <v>3.7753280704380704E-3</v>
      </c>
      <c r="S151" s="6">
        <f t="shared" si="92"/>
        <v>3.7753280704380704E-3</v>
      </c>
      <c r="T151" s="7">
        <f t="shared" si="93"/>
        <v>0</v>
      </c>
      <c r="U151" s="7">
        <f t="shared" si="94"/>
        <v>0.23223924160767279</v>
      </c>
      <c r="V151" s="7">
        <f t="shared" si="95"/>
        <v>0.56771422493887225</v>
      </c>
      <c r="W151" s="6">
        <f t="shared" si="96"/>
        <v>0.79995346654654509</v>
      </c>
      <c r="X151" s="6">
        <v>2.5899999999999999E-3</v>
      </c>
      <c r="Y151" s="6">
        <v>0.77780937499999991</v>
      </c>
      <c r="Z151" s="6">
        <f t="shared" si="97"/>
        <v>45.765562565176474</v>
      </c>
      <c r="AA151" s="6">
        <f t="shared" si="99"/>
        <v>45.765562565176474</v>
      </c>
      <c r="AB151" s="6">
        <f t="shared" si="98"/>
        <v>2.8469818259191304</v>
      </c>
    </row>
    <row r="152" spans="7:28">
      <c r="G152" s="6">
        <v>66463</v>
      </c>
      <c r="H152" s="6">
        <v>5209641</v>
      </c>
      <c r="I152" s="12">
        <f t="shared" si="84"/>
        <v>10419282</v>
      </c>
      <c r="J152" s="6">
        <v>1976696.7250979999</v>
      </c>
      <c r="K152" s="12">
        <f t="shared" si="85"/>
        <v>15813573.800783999</v>
      </c>
      <c r="L152" s="6">
        <f t="shared" si="86"/>
        <v>63.844951999999999</v>
      </c>
      <c r="M152" s="6">
        <f t="shared" si="87"/>
        <v>5242880</v>
      </c>
      <c r="N152" s="13">
        <f t="shared" si="88"/>
        <v>0.658882181299425</v>
      </c>
      <c r="O152" s="13"/>
      <c r="P152" s="7">
        <f t="shared" si="89"/>
        <v>0</v>
      </c>
      <c r="Q152" s="7">
        <f t="shared" si="90"/>
        <v>3.6551578923882016E-3</v>
      </c>
      <c r="R152" s="6">
        <f t="shared" si="91"/>
        <v>3.6551578923882016E-3</v>
      </c>
      <c r="S152" s="6">
        <f t="shared" si="92"/>
        <v>3.6551578923882016E-3</v>
      </c>
      <c r="T152" s="7">
        <f t="shared" si="93"/>
        <v>0</v>
      </c>
      <c r="U152" s="7">
        <f t="shared" si="94"/>
        <v>0.22484697516262125</v>
      </c>
      <c r="V152" s="7">
        <f t="shared" si="95"/>
        <v>0.93420773231253806</v>
      </c>
      <c r="W152" s="6">
        <f t="shared" si="96"/>
        <v>1.1590547074751594</v>
      </c>
      <c r="X152" s="6">
        <v>4.2620000000000002E-3</v>
      </c>
      <c r="Y152" s="6">
        <v>1.1389928624999999</v>
      </c>
      <c r="Z152" s="6">
        <f t="shared" si="97"/>
        <v>14.23843518563582</v>
      </c>
      <c r="AA152" s="6">
        <f t="shared" si="99"/>
        <v>14.23843518563582</v>
      </c>
      <c r="AB152" s="6">
        <f t="shared" si="98"/>
        <v>1.7613670494058524</v>
      </c>
    </row>
    <row r="153" spans="7:28">
      <c r="G153" s="6">
        <v>52804</v>
      </c>
      <c r="H153" s="6">
        <v>5333507</v>
      </c>
      <c r="I153" s="12">
        <f t="shared" si="84"/>
        <v>10667014</v>
      </c>
      <c r="J153" s="6">
        <v>2104464.9956049998</v>
      </c>
      <c r="K153" s="12">
        <f t="shared" si="85"/>
        <v>16835719.964839999</v>
      </c>
      <c r="L153" s="6">
        <f t="shared" si="86"/>
        <v>65.058164000000005</v>
      </c>
      <c r="M153" s="6">
        <f t="shared" si="87"/>
        <v>5242880</v>
      </c>
      <c r="N153" s="13">
        <f t="shared" si="88"/>
        <v>0.63359416896201481</v>
      </c>
      <c r="O153" s="13"/>
      <c r="P153" s="7">
        <f t="shared" si="89"/>
        <v>0</v>
      </c>
      <c r="Q153" s="7">
        <f t="shared" si="90"/>
        <v>3.8914173025500201E-3</v>
      </c>
      <c r="R153" s="6">
        <f t="shared" si="91"/>
        <v>3.8914173025500201E-3</v>
      </c>
      <c r="S153" s="6">
        <f t="shared" si="92"/>
        <v>3.8914173025500201E-3</v>
      </c>
      <c r="T153" s="7">
        <f t="shared" si="93"/>
        <v>0</v>
      </c>
      <c r="U153" s="7">
        <f t="shared" si="94"/>
        <v>0.23938046873323171</v>
      </c>
      <c r="V153" s="7">
        <f t="shared" si="95"/>
        <v>0.69046324654727709</v>
      </c>
      <c r="W153" s="6">
        <f t="shared" si="96"/>
        <v>0.9298437152805088</v>
      </c>
      <c r="X153" s="6">
        <v>3.15E-3</v>
      </c>
      <c r="Y153" s="6">
        <v>0.89900999999999998</v>
      </c>
      <c r="Z153" s="6">
        <f t="shared" si="97"/>
        <v>23.537057223810159</v>
      </c>
      <c r="AA153" s="6">
        <f t="shared" si="99"/>
        <v>23.537057223810159</v>
      </c>
      <c r="AB153" s="6">
        <f t="shared" si="98"/>
        <v>3.4297410796886378</v>
      </c>
    </row>
    <row r="154" spans="7:28">
      <c r="G154" s="6">
        <v>179860</v>
      </c>
      <c r="H154" s="6">
        <v>5146478</v>
      </c>
      <c r="I154" s="12">
        <f t="shared" si="84"/>
        <v>10292956</v>
      </c>
      <c r="J154" s="6">
        <v>2059853.7307130001</v>
      </c>
      <c r="K154" s="12">
        <f t="shared" si="85"/>
        <v>16478829.845704</v>
      </c>
      <c r="L154" s="6">
        <f t="shared" si="86"/>
        <v>65.354935999999995</v>
      </c>
      <c r="M154" s="6">
        <f t="shared" si="87"/>
        <v>5242880</v>
      </c>
      <c r="N154" s="13">
        <f t="shared" si="88"/>
        <v>0.62461692343302844</v>
      </c>
      <c r="O154" s="13"/>
      <c r="P154" s="7">
        <f t="shared" si="89"/>
        <v>0</v>
      </c>
      <c r="Q154" s="7">
        <f t="shared" si="90"/>
        <v>3.8089255298420295E-3</v>
      </c>
      <c r="R154" s="6">
        <f t="shared" si="91"/>
        <v>3.8089255298420295E-3</v>
      </c>
      <c r="S154" s="6">
        <f t="shared" si="92"/>
        <v>3.8089255298420295E-3</v>
      </c>
      <c r="T154" s="7">
        <f t="shared" si="93"/>
        <v>0</v>
      </c>
      <c r="U154" s="7">
        <f t="shared" si="94"/>
        <v>0.23430598874761463</v>
      </c>
      <c r="V154" s="7">
        <f t="shared" si="95"/>
        <v>0.58218107391414853</v>
      </c>
      <c r="W154" s="6">
        <f t="shared" si="96"/>
        <v>0.81648706266176319</v>
      </c>
      <c r="X154" s="6">
        <v>2.6559999999999999E-3</v>
      </c>
      <c r="Y154" s="6">
        <v>0.79042560000000006</v>
      </c>
      <c r="Z154" s="6">
        <f t="shared" si="97"/>
        <v>43.408340732004127</v>
      </c>
      <c r="AA154" s="6">
        <f t="shared" si="99"/>
        <v>43.408340732004127</v>
      </c>
      <c r="AB154" s="6">
        <f t="shared" si="98"/>
        <v>3.2971430406306581</v>
      </c>
    </row>
    <row r="155" spans="7:28">
      <c r="G155" s="6">
        <v>68121</v>
      </c>
      <c r="H155" s="6">
        <v>5377761</v>
      </c>
      <c r="I155" s="12">
        <f t="shared" si="84"/>
        <v>10755522</v>
      </c>
      <c r="J155" s="6">
        <v>744772.41210900003</v>
      </c>
      <c r="K155" s="12">
        <f t="shared" si="85"/>
        <v>5958179.2968720002</v>
      </c>
      <c r="L155" s="6">
        <f t="shared" si="86"/>
        <v>65.895551999999995</v>
      </c>
      <c r="M155" s="6">
        <f t="shared" si="87"/>
        <v>5242880</v>
      </c>
      <c r="N155" s="13">
        <f t="shared" si="88"/>
        <v>1.8051692411550235</v>
      </c>
      <c r="O155" s="13"/>
      <c r="P155" s="7">
        <f t="shared" si="89"/>
        <v>0</v>
      </c>
      <c r="Q155" s="7">
        <f t="shared" si="90"/>
        <v>1.3771767442060422E-3</v>
      </c>
      <c r="R155" s="6">
        <f t="shared" si="91"/>
        <v>1.3771767442060422E-3</v>
      </c>
      <c r="S155" s="6">
        <f t="shared" si="92"/>
        <v>1.3771767442060422E-3</v>
      </c>
      <c r="T155" s="7">
        <f t="shared" si="93"/>
        <v>0</v>
      </c>
      <c r="U155" s="7">
        <f t="shared" si="94"/>
        <v>8.471700383829775E-2</v>
      </c>
      <c r="V155" s="7">
        <f t="shared" si="95"/>
        <v>1.1152625391849349</v>
      </c>
      <c r="W155" s="6">
        <f t="shared" si="96"/>
        <v>1.1999795430232327</v>
      </c>
      <c r="X155" s="6">
        <v>5.0879999999999996E-3</v>
      </c>
      <c r="Y155" s="6">
        <v>1.1910372</v>
      </c>
      <c r="Z155" s="6">
        <f t="shared" si="97"/>
        <v>72.932847008529052</v>
      </c>
      <c r="AA155" s="6">
        <f t="shared" si="99"/>
        <v>72.932847008529052</v>
      </c>
      <c r="AB155" s="6">
        <f t="shared" si="98"/>
        <v>0.75080299953962082</v>
      </c>
    </row>
    <row r="156" spans="7:28">
      <c r="G156" s="6">
        <v>153226</v>
      </c>
      <c r="H156" s="6">
        <v>5326228</v>
      </c>
      <c r="I156" s="12">
        <f t="shared" si="84"/>
        <v>10652456</v>
      </c>
      <c r="J156" s="6">
        <v>1014018.212524</v>
      </c>
      <c r="K156" s="12">
        <f t="shared" si="85"/>
        <v>8112145.7001919998</v>
      </c>
      <c r="L156" s="6">
        <f t="shared" si="86"/>
        <v>66.979256000000007</v>
      </c>
      <c r="M156" s="6">
        <f t="shared" si="87"/>
        <v>5242880</v>
      </c>
      <c r="N156" s="13">
        <f t="shared" si="88"/>
        <v>1.3131489982666209</v>
      </c>
      <c r="O156" s="13"/>
      <c r="P156" s="7">
        <f t="shared" si="89"/>
        <v>0</v>
      </c>
      <c r="Q156" s="7">
        <f t="shared" si="90"/>
        <v>1.8750456888366226E-3</v>
      </c>
      <c r="R156" s="6">
        <f t="shared" si="91"/>
        <v>1.8750456888366226E-3</v>
      </c>
      <c r="S156" s="6">
        <f t="shared" si="92"/>
        <v>1.8750456888366226E-3</v>
      </c>
      <c r="T156" s="7">
        <f t="shared" si="93"/>
        <v>0</v>
      </c>
      <c r="U156" s="7">
        <f t="shared" si="94"/>
        <v>0.11534340344218752</v>
      </c>
      <c r="V156" s="7">
        <f t="shared" si="95"/>
        <v>0.33098396897980581</v>
      </c>
      <c r="W156" s="6">
        <f t="shared" si="96"/>
        <v>0.44632737242199333</v>
      </c>
      <c r="X156" s="6">
        <v>1.5100000000000001E-3</v>
      </c>
      <c r="Y156" s="6">
        <v>0.43993850000000007</v>
      </c>
      <c r="Z156" s="6">
        <f t="shared" si="97"/>
        <v>24.17521118123328</v>
      </c>
      <c r="AA156" s="6">
        <f t="shared" si="99"/>
        <v>24.17521118123328</v>
      </c>
      <c r="AB156" s="6">
        <f t="shared" si="98"/>
        <v>1.4522194402156807</v>
      </c>
    </row>
    <row r="157" spans="7:28">
      <c r="G157" s="6">
        <v>155924</v>
      </c>
      <c r="H157" s="6">
        <v>5416358</v>
      </c>
      <c r="I157" s="12">
        <f t="shared" si="84"/>
        <v>10832716</v>
      </c>
      <c r="J157" s="6">
        <v>1032432.688843</v>
      </c>
      <c r="K157" s="12">
        <f t="shared" si="85"/>
        <v>8259461.5107439999</v>
      </c>
      <c r="L157" s="6">
        <f t="shared" si="86"/>
        <v>68.114776000000006</v>
      </c>
      <c r="M157" s="6">
        <f t="shared" si="87"/>
        <v>5242880</v>
      </c>
      <c r="N157" s="13">
        <f t="shared" si="88"/>
        <v>1.3115523313364537</v>
      </c>
      <c r="O157" s="13"/>
      <c r="P157" s="7">
        <f t="shared" si="89"/>
        <v>0</v>
      </c>
      <c r="Q157" s="7">
        <f t="shared" si="90"/>
        <v>1.9090963439507759E-3</v>
      </c>
      <c r="R157" s="6">
        <f t="shared" si="91"/>
        <v>1.9090963439507759E-3</v>
      </c>
      <c r="S157" s="6">
        <f t="shared" si="92"/>
        <v>1.9090963439507759E-3</v>
      </c>
      <c r="T157" s="7">
        <f t="shared" si="93"/>
        <v>0</v>
      </c>
      <c r="U157" s="7">
        <f t="shared" si="94"/>
        <v>0.11743802890848185</v>
      </c>
      <c r="V157" s="7">
        <f t="shared" si="95"/>
        <v>0.36123283501901982</v>
      </c>
      <c r="W157" s="6">
        <f t="shared" si="96"/>
        <v>0.47867086392750169</v>
      </c>
      <c r="X157" s="6">
        <v>1.6479999999999999E-3</v>
      </c>
      <c r="Y157" s="6">
        <v>0.47459403636393593</v>
      </c>
      <c r="Z157" s="6">
        <f t="shared" si="97"/>
        <v>15.84322475429466</v>
      </c>
      <c r="AA157" s="6">
        <f t="shared" si="99"/>
        <v>15.84322475429466</v>
      </c>
      <c r="AB157" s="6">
        <f t="shared" si="98"/>
        <v>0.85901365192028989</v>
      </c>
    </row>
    <row r="158" spans="7:28">
      <c r="G158" s="6">
        <v>155924</v>
      </c>
      <c r="H158" s="6">
        <v>5416358</v>
      </c>
      <c r="I158" s="12">
        <f t="shared" si="84"/>
        <v>10832716</v>
      </c>
      <c r="J158" s="6">
        <v>1032082.485596</v>
      </c>
      <c r="K158" s="12">
        <f t="shared" si="85"/>
        <v>8256659.8847679999</v>
      </c>
      <c r="L158" s="6">
        <f t="shared" si="86"/>
        <v>68.114776000000006</v>
      </c>
      <c r="M158" s="6">
        <f t="shared" si="87"/>
        <v>5242880</v>
      </c>
      <c r="N158" s="13">
        <f t="shared" si="88"/>
        <v>1.3119973634840336</v>
      </c>
      <c r="O158" s="13"/>
      <c r="P158" s="7">
        <f t="shared" si="89"/>
        <v>0</v>
      </c>
      <c r="Q158" s="7">
        <f t="shared" si="90"/>
        <v>1.9084487746266812E-3</v>
      </c>
      <c r="R158" s="6">
        <f t="shared" si="91"/>
        <v>1.9084487746266812E-3</v>
      </c>
      <c r="S158" s="6">
        <f t="shared" si="92"/>
        <v>1.9084487746266812E-3</v>
      </c>
      <c r="T158" s="7">
        <f t="shared" si="93"/>
        <v>0</v>
      </c>
      <c r="U158" s="7">
        <f t="shared" si="94"/>
        <v>0.11739819369259855</v>
      </c>
      <c r="V158" s="7">
        <f t="shared" si="95"/>
        <v>0.36210961374479417</v>
      </c>
      <c r="W158" s="6">
        <f t="shared" si="96"/>
        <v>0.47950780743739274</v>
      </c>
      <c r="X158" s="6">
        <v>1.652E-3</v>
      </c>
      <c r="Y158" s="6">
        <v>0.47485989090834002</v>
      </c>
      <c r="Z158" s="6">
        <f t="shared" si="97"/>
        <v>15.523533573043657</v>
      </c>
      <c r="AA158" s="6">
        <f t="shared" si="99"/>
        <v>15.523533573043657</v>
      </c>
      <c r="AB158" s="6">
        <f t="shared" si="98"/>
        <v>0.97879745542667573</v>
      </c>
    </row>
    <row r="159" spans="7:28">
      <c r="G159" s="6">
        <v>155924</v>
      </c>
      <c r="H159" s="6">
        <v>5416358</v>
      </c>
      <c r="I159" s="12">
        <f t="shared" ref="I159:I222" si="100">2*H159</f>
        <v>10832716</v>
      </c>
      <c r="J159" s="6">
        <v>1032402.177979</v>
      </c>
      <c r="K159" s="12">
        <f t="shared" ref="K159:K222" si="101">J159*8</f>
        <v>8259217.4238320002</v>
      </c>
      <c r="L159" s="6">
        <f t="shared" ref="L159:L222" si="102">((H159+2*G159)*8+(G159+H159)*4)/1000000</f>
        <v>68.114776000000006</v>
      </c>
      <c r="M159" s="6">
        <f t="shared" ref="M159:M222" si="103">40*2^20/8</f>
        <v>5242880</v>
      </c>
      <c r="N159" s="13">
        <f t="shared" ref="N159:N222" si="104">I159/K159</f>
        <v>1.3115910920013027</v>
      </c>
      <c r="O159" s="13"/>
      <c r="P159" s="7">
        <f t="shared" ref="P159:P222" si="105">$B$31*I159</f>
        <v>0</v>
      </c>
      <c r="Q159" s="7">
        <f t="shared" ref="Q159:Q222" si="106">$C$31*K159</f>
        <v>1.9090399255715998E-3</v>
      </c>
      <c r="R159" s="6">
        <f t="shared" ref="R159:R222" si="107">P159+Q159</f>
        <v>1.9090399255715998E-3</v>
      </c>
      <c r="S159" s="6">
        <f t="shared" ref="S159:S222" si="108">MAX(P159,Q159)</f>
        <v>1.9090399255715998E-3</v>
      </c>
      <c r="T159" s="7">
        <f t="shared" ref="T159:T222" si="109">$D$31*I159</f>
        <v>0</v>
      </c>
      <c r="U159" s="7">
        <f t="shared" ref="U159:U222" si="110">$E$31*K159</f>
        <v>0.11743455833285288</v>
      </c>
      <c r="V159" s="7">
        <f t="shared" ref="V159:V222" si="111">X159*$F$31</f>
        <v>0.35794491479736612</v>
      </c>
      <c r="W159" s="6">
        <f t="shared" ref="W159:W222" si="112">SUM(T159:V159)</f>
        <v>0.475379473130219</v>
      </c>
      <c r="X159" s="6">
        <v>1.6329999999999999E-3</v>
      </c>
      <c r="Y159" s="6">
        <v>0.47052668181758794</v>
      </c>
      <c r="Z159" s="6">
        <f t="shared" ref="Z159:Z222" si="113">ABS(S159-X159)/ABS(X159)*100</f>
        <v>16.903853372418855</v>
      </c>
      <c r="AA159" s="6">
        <f t="shared" si="99"/>
        <v>16.903853372418855</v>
      </c>
      <c r="AB159" s="6">
        <f t="shared" ref="AB159:AB222" si="114">ABS(W159-Y159)/ABS(Y159)*100</f>
        <v>1.0313530560871289</v>
      </c>
    </row>
    <row r="160" spans="7:28">
      <c r="G160" s="6">
        <v>155924</v>
      </c>
      <c r="H160" s="6">
        <v>5416358</v>
      </c>
      <c r="I160" s="12">
        <f t="shared" si="100"/>
        <v>10832716</v>
      </c>
      <c r="J160" s="6">
        <v>1031527.518433</v>
      </c>
      <c r="K160" s="12">
        <f t="shared" si="101"/>
        <v>8252220.1474639997</v>
      </c>
      <c r="L160" s="6">
        <f t="shared" si="102"/>
        <v>68.114776000000006</v>
      </c>
      <c r="M160" s="6">
        <f t="shared" si="103"/>
        <v>5242880</v>
      </c>
      <c r="N160" s="13">
        <f t="shared" si="104"/>
        <v>1.3127032248805208</v>
      </c>
      <c r="O160" s="13"/>
      <c r="P160" s="7">
        <f t="shared" si="105"/>
        <v>0</v>
      </c>
      <c r="Q160" s="7">
        <f t="shared" si="106"/>
        <v>1.9074225713755198E-3</v>
      </c>
      <c r="R160" s="6">
        <f t="shared" si="107"/>
        <v>1.9074225713755198E-3</v>
      </c>
      <c r="S160" s="6">
        <f t="shared" si="108"/>
        <v>1.9074225713755198E-3</v>
      </c>
      <c r="T160" s="7">
        <f t="shared" si="109"/>
        <v>0</v>
      </c>
      <c r="U160" s="7">
        <f t="shared" si="110"/>
        <v>0.11733506681717513</v>
      </c>
      <c r="V160" s="7">
        <f t="shared" si="111"/>
        <v>0.35991766693035837</v>
      </c>
      <c r="W160" s="6">
        <f t="shared" si="112"/>
        <v>0.47725273374753352</v>
      </c>
      <c r="X160" s="6">
        <v>1.642E-3</v>
      </c>
      <c r="Y160" s="6">
        <v>0.47311990909031199</v>
      </c>
      <c r="Z160" s="6">
        <f t="shared" si="113"/>
        <v>16.164590217753947</v>
      </c>
      <c r="AA160" s="6">
        <f t="shared" ref="AA160:AA223" si="115">ABS(R160-X160)/ABS(X160)*100</f>
        <v>16.164590217753947</v>
      </c>
      <c r="AB160" s="6">
        <f t="shared" si="114"/>
        <v>0.87352583939405426</v>
      </c>
    </row>
    <row r="161" spans="7:28">
      <c r="G161" s="6">
        <v>155924</v>
      </c>
      <c r="H161" s="6">
        <v>5416358</v>
      </c>
      <c r="I161" s="12">
        <f t="shared" si="100"/>
        <v>10832716</v>
      </c>
      <c r="J161" s="6">
        <v>1031787.022949</v>
      </c>
      <c r="K161" s="12">
        <f t="shared" si="101"/>
        <v>8254296.183592</v>
      </c>
      <c r="L161" s="6">
        <f t="shared" si="102"/>
        <v>68.114776000000006</v>
      </c>
      <c r="M161" s="6">
        <f t="shared" si="103"/>
        <v>5242880</v>
      </c>
      <c r="N161" s="13">
        <f t="shared" si="104"/>
        <v>1.3123730671954099</v>
      </c>
      <c r="O161" s="13"/>
      <c r="P161" s="7">
        <f t="shared" si="105"/>
        <v>0</v>
      </c>
      <c r="Q161" s="7">
        <f t="shared" si="106"/>
        <v>1.9079024274747001E-3</v>
      </c>
      <c r="R161" s="6">
        <f t="shared" si="107"/>
        <v>1.9079024274747001E-3</v>
      </c>
      <c r="S161" s="6">
        <f t="shared" si="108"/>
        <v>1.9079024274747001E-3</v>
      </c>
      <c r="T161" s="7">
        <f t="shared" si="109"/>
        <v>0</v>
      </c>
      <c r="U161" s="7">
        <f t="shared" si="110"/>
        <v>0.11736458515689958</v>
      </c>
      <c r="V161" s="7">
        <f t="shared" si="111"/>
        <v>0.36298639247056846</v>
      </c>
      <c r="W161" s="6">
        <f t="shared" si="112"/>
        <v>0.48035097762746803</v>
      </c>
      <c r="X161" s="6">
        <v>1.6559999999999999E-3</v>
      </c>
      <c r="Y161" s="6">
        <v>0.47455440000055199</v>
      </c>
      <c r="Z161" s="6">
        <f t="shared" si="113"/>
        <v>15.211499243641317</v>
      </c>
      <c r="AA161" s="6">
        <f t="shared" si="115"/>
        <v>15.211499243641317</v>
      </c>
      <c r="AB161" s="6">
        <f t="shared" si="114"/>
        <v>1.2214780069280364</v>
      </c>
    </row>
    <row r="162" spans="7:28">
      <c r="G162" s="6">
        <v>155924</v>
      </c>
      <c r="H162" s="6">
        <v>5416358</v>
      </c>
      <c r="I162" s="12">
        <f t="shared" si="100"/>
        <v>10832716</v>
      </c>
      <c r="J162" s="6">
        <v>1032283.9097899999</v>
      </c>
      <c r="K162" s="12">
        <f t="shared" si="101"/>
        <v>8258271.2783199996</v>
      </c>
      <c r="L162" s="6">
        <f t="shared" si="102"/>
        <v>68.114776000000006</v>
      </c>
      <c r="M162" s="6">
        <f t="shared" si="103"/>
        <v>5242880</v>
      </c>
      <c r="N162" s="13">
        <f t="shared" si="104"/>
        <v>1.3117413602576309</v>
      </c>
      <c r="O162" s="13"/>
      <c r="P162" s="7">
        <f t="shared" si="105"/>
        <v>0</v>
      </c>
      <c r="Q162" s="7">
        <f t="shared" si="106"/>
        <v>1.9088212329927366E-3</v>
      </c>
      <c r="R162" s="6">
        <f t="shared" si="107"/>
        <v>1.9088212329927366E-3</v>
      </c>
      <c r="S162" s="6">
        <f t="shared" si="108"/>
        <v>1.9088212329927366E-3</v>
      </c>
      <c r="T162" s="7">
        <f t="shared" si="109"/>
        <v>0</v>
      </c>
      <c r="U162" s="7">
        <f t="shared" si="110"/>
        <v>0.1174211054626088</v>
      </c>
      <c r="V162" s="7">
        <f t="shared" si="111"/>
        <v>0.36101364033757627</v>
      </c>
      <c r="W162" s="6">
        <f t="shared" si="112"/>
        <v>0.47843474580018508</v>
      </c>
      <c r="X162" s="6">
        <v>1.647E-3</v>
      </c>
      <c r="Y162" s="6">
        <v>0.47321304545424603</v>
      </c>
      <c r="Z162" s="6">
        <f t="shared" si="113"/>
        <v>15.89685689087654</v>
      </c>
      <c r="AA162" s="6">
        <f t="shared" si="115"/>
        <v>15.89685689087654</v>
      </c>
      <c r="AB162" s="6">
        <f t="shared" si="114"/>
        <v>1.1034565500886906</v>
      </c>
    </row>
    <row r="163" spans="7:28">
      <c r="G163" s="6">
        <v>240369</v>
      </c>
      <c r="H163" s="6">
        <v>5451000</v>
      </c>
      <c r="I163" s="12">
        <f t="shared" si="100"/>
        <v>10902000</v>
      </c>
      <c r="J163" s="6">
        <v>2161304.9414059999</v>
      </c>
      <c r="K163" s="12">
        <f t="shared" si="101"/>
        <v>17290439.531248</v>
      </c>
      <c r="L163" s="6">
        <f t="shared" si="102"/>
        <v>70.219380000000001</v>
      </c>
      <c r="M163" s="6">
        <f t="shared" si="103"/>
        <v>5242880</v>
      </c>
      <c r="N163" s="13">
        <f t="shared" si="104"/>
        <v>0.63052185459469978</v>
      </c>
      <c r="O163" s="13"/>
      <c r="P163" s="7">
        <f t="shared" si="105"/>
        <v>0</v>
      </c>
      <c r="Q163" s="7">
        <f t="shared" si="106"/>
        <v>3.996521425939076E-3</v>
      </c>
      <c r="R163" s="6">
        <f t="shared" si="107"/>
        <v>3.996521425939076E-3</v>
      </c>
      <c r="S163" s="6">
        <f t="shared" si="108"/>
        <v>3.996521425939076E-3</v>
      </c>
      <c r="T163" s="7">
        <f t="shared" si="109"/>
        <v>0</v>
      </c>
      <c r="U163" s="7">
        <f t="shared" si="110"/>
        <v>0.24584594708380092</v>
      </c>
      <c r="V163" s="7">
        <f t="shared" si="111"/>
        <v>0.61571786017501617</v>
      </c>
      <c r="W163" s="6">
        <f t="shared" si="112"/>
        <v>0.86156380725881709</v>
      </c>
      <c r="X163" s="6">
        <v>2.8089999999999999E-3</v>
      </c>
      <c r="Y163" s="6">
        <v>0.84494720000000001</v>
      </c>
      <c r="Z163" s="6">
        <f t="shared" si="113"/>
        <v>42.275593661056462</v>
      </c>
      <c r="AA163" s="6">
        <f t="shared" si="115"/>
        <v>42.275593661056462</v>
      </c>
      <c r="AB163" s="6">
        <f t="shared" si="114"/>
        <v>1.9665852799816468</v>
      </c>
    </row>
    <row r="164" spans="7:28">
      <c r="G164" s="6">
        <v>220542</v>
      </c>
      <c r="H164" s="6">
        <v>5494489</v>
      </c>
      <c r="I164" s="12">
        <f t="shared" si="100"/>
        <v>10988978</v>
      </c>
      <c r="J164" s="6">
        <v>2218486.7946779998</v>
      </c>
      <c r="K164" s="12">
        <f t="shared" si="101"/>
        <v>17747894.357423998</v>
      </c>
      <c r="L164" s="6">
        <f t="shared" si="102"/>
        <v>70.344707999999997</v>
      </c>
      <c r="M164" s="6">
        <f t="shared" si="103"/>
        <v>5242880</v>
      </c>
      <c r="N164" s="13">
        <f t="shared" si="104"/>
        <v>0.61917080295236693</v>
      </c>
      <c r="O164" s="13"/>
      <c r="P164" s="7">
        <f t="shared" si="105"/>
        <v>0</v>
      </c>
      <c r="Q164" s="7">
        <f t="shared" si="106"/>
        <v>4.1022577787314714E-3</v>
      </c>
      <c r="R164" s="6">
        <f t="shared" si="107"/>
        <v>4.1022577787314714E-3</v>
      </c>
      <c r="S164" s="6">
        <f t="shared" si="108"/>
        <v>4.1022577787314714E-3</v>
      </c>
      <c r="T164" s="7">
        <f t="shared" si="109"/>
        <v>0</v>
      </c>
      <c r="U164" s="7">
        <f t="shared" si="110"/>
        <v>0.25235031701529081</v>
      </c>
      <c r="V164" s="7">
        <f t="shared" si="111"/>
        <v>0.61725222294512128</v>
      </c>
      <c r="W164" s="6">
        <f t="shared" si="112"/>
        <v>0.86960253996041215</v>
      </c>
      <c r="X164" s="6">
        <v>2.8159999999999999E-3</v>
      </c>
      <c r="Y164" s="6">
        <v>0.85133937777715196</v>
      </c>
      <c r="Z164" s="6">
        <f t="shared" si="113"/>
        <v>45.676767710634643</v>
      </c>
      <c r="AA164" s="6">
        <f t="shared" si="115"/>
        <v>45.676767710634643</v>
      </c>
      <c r="AB164" s="6">
        <f t="shared" si="114"/>
        <v>2.1452269987728418</v>
      </c>
    </row>
    <row r="165" spans="7:28">
      <c r="G165" s="6">
        <v>643994</v>
      </c>
      <c r="H165" s="6">
        <v>4866270</v>
      </c>
      <c r="I165" s="12">
        <f t="shared" si="100"/>
        <v>9732540</v>
      </c>
      <c r="J165" s="6">
        <v>1106465.2609860001</v>
      </c>
      <c r="K165" s="12">
        <f t="shared" si="101"/>
        <v>8851722.0878880005</v>
      </c>
      <c r="L165" s="6">
        <f t="shared" si="102"/>
        <v>71.275120000000001</v>
      </c>
      <c r="M165" s="6">
        <f t="shared" si="103"/>
        <v>5242880</v>
      </c>
      <c r="N165" s="13">
        <f t="shared" si="104"/>
        <v>1.0995080847959791</v>
      </c>
      <c r="O165" s="13"/>
      <c r="P165" s="7">
        <f t="shared" si="105"/>
        <v>0</v>
      </c>
      <c r="Q165" s="7">
        <f t="shared" si="106"/>
        <v>2.0459917700050029E-3</v>
      </c>
      <c r="R165" s="6">
        <f t="shared" si="107"/>
        <v>2.0459917700050029E-3</v>
      </c>
      <c r="S165" s="6">
        <f t="shared" si="108"/>
        <v>2.0459917700050029E-3</v>
      </c>
      <c r="T165" s="7">
        <f t="shared" si="109"/>
        <v>0</v>
      </c>
      <c r="U165" s="7">
        <f t="shared" si="110"/>
        <v>0.12585914869813336</v>
      </c>
      <c r="V165" s="7">
        <f t="shared" si="111"/>
        <v>0.69199760931738208</v>
      </c>
      <c r="W165" s="6">
        <f t="shared" si="112"/>
        <v>0.81785675801551538</v>
      </c>
      <c r="X165" s="6">
        <v>3.1570000000000001E-3</v>
      </c>
      <c r="Y165" s="6">
        <v>0.830319699999713</v>
      </c>
      <c r="Z165" s="6">
        <f t="shared" si="113"/>
        <v>35.191898321032532</v>
      </c>
      <c r="AA165" s="6">
        <f t="shared" si="115"/>
        <v>35.191898321032532</v>
      </c>
      <c r="AB165" s="6">
        <f t="shared" si="114"/>
        <v>1.5009811262098112</v>
      </c>
    </row>
    <row r="166" spans="7:28">
      <c r="G166" s="6">
        <v>155331</v>
      </c>
      <c r="H166" s="6">
        <v>5719417</v>
      </c>
      <c r="I166" s="12">
        <f t="shared" si="100"/>
        <v>11438834</v>
      </c>
      <c r="J166" s="6">
        <v>2248737.6804200001</v>
      </c>
      <c r="K166" s="12">
        <f t="shared" si="101"/>
        <v>17989901.443360001</v>
      </c>
      <c r="L166" s="6">
        <f t="shared" si="102"/>
        <v>71.739624000000006</v>
      </c>
      <c r="M166" s="6">
        <f t="shared" si="103"/>
        <v>5242880</v>
      </c>
      <c r="N166" s="13">
        <f t="shared" si="104"/>
        <v>0.63584750789293665</v>
      </c>
      <c r="O166" s="13"/>
      <c r="P166" s="7">
        <f t="shared" si="105"/>
        <v>0</v>
      </c>
      <c r="Q166" s="7">
        <f t="shared" si="106"/>
        <v>4.1581954258007878E-3</v>
      </c>
      <c r="R166" s="6">
        <f t="shared" si="107"/>
        <v>4.1581954258007878E-3</v>
      </c>
      <c r="S166" s="6">
        <f t="shared" si="108"/>
        <v>4.1581954258007878E-3</v>
      </c>
      <c r="T166" s="7">
        <f t="shared" si="109"/>
        <v>0</v>
      </c>
      <c r="U166" s="7">
        <f t="shared" si="110"/>
        <v>0.25579132041693387</v>
      </c>
      <c r="V166" s="7">
        <f t="shared" si="111"/>
        <v>0.82110327668765071</v>
      </c>
      <c r="W166" s="6">
        <f t="shared" si="112"/>
        <v>1.0768945971045847</v>
      </c>
      <c r="X166" s="6">
        <v>3.7460000000000002E-3</v>
      </c>
      <c r="Y166" s="6">
        <v>1.069454184614232</v>
      </c>
      <c r="Z166" s="6">
        <f t="shared" si="113"/>
        <v>11.003615210912642</v>
      </c>
      <c r="AA166" s="6">
        <f t="shared" si="115"/>
        <v>11.003615210912642</v>
      </c>
      <c r="AB166" s="6">
        <f t="shared" si="114"/>
        <v>0.69572054580688014</v>
      </c>
    </row>
    <row r="167" spans="7:28">
      <c r="G167" s="6">
        <v>1971281</v>
      </c>
      <c r="H167" s="6">
        <v>2766607</v>
      </c>
      <c r="I167" s="12">
        <f t="shared" si="100"/>
        <v>5533214</v>
      </c>
      <c r="J167" s="6">
        <v>1681943.170898</v>
      </c>
      <c r="K167" s="12">
        <f t="shared" si="101"/>
        <v>13455545.367184</v>
      </c>
      <c r="L167" s="6">
        <f t="shared" si="102"/>
        <v>72.624904000000001</v>
      </c>
      <c r="M167" s="6">
        <f t="shared" si="103"/>
        <v>5242880</v>
      </c>
      <c r="N167" s="13">
        <f t="shared" si="104"/>
        <v>0.41122183077726865</v>
      </c>
      <c r="O167" s="13"/>
      <c r="P167" s="7">
        <f t="shared" si="105"/>
        <v>0</v>
      </c>
      <c r="Q167" s="7">
        <f t="shared" si="106"/>
        <v>3.1101219411143969E-3</v>
      </c>
      <c r="R167" s="6">
        <f t="shared" si="107"/>
        <v>3.1101219411143969E-3</v>
      </c>
      <c r="S167" s="6">
        <f t="shared" si="108"/>
        <v>3.1101219411143969E-3</v>
      </c>
      <c r="T167" s="7">
        <f t="shared" si="109"/>
        <v>0</v>
      </c>
      <c r="U167" s="7">
        <f t="shared" si="110"/>
        <v>0.19131909795271898</v>
      </c>
      <c r="V167" s="7">
        <f t="shared" si="111"/>
        <v>0.64815867302866603</v>
      </c>
      <c r="W167" s="6">
        <f t="shared" si="112"/>
        <v>0.83947777098138499</v>
      </c>
      <c r="X167" s="6">
        <v>2.957E-3</v>
      </c>
      <c r="Y167" s="6">
        <v>0.88443870000000002</v>
      </c>
      <c r="Z167" s="6">
        <f t="shared" si="113"/>
        <v>5.1782868148257322</v>
      </c>
      <c r="AA167" s="6">
        <f t="shared" si="115"/>
        <v>5.1782868148257322</v>
      </c>
      <c r="AB167" s="6">
        <f t="shared" si="114"/>
        <v>5.0835551427832177</v>
      </c>
    </row>
    <row r="168" spans="7:28">
      <c r="G168" s="6">
        <v>201822</v>
      </c>
      <c r="H168" s="6">
        <v>5748069</v>
      </c>
      <c r="I168" s="12">
        <f t="shared" si="100"/>
        <v>11496138</v>
      </c>
      <c r="J168" s="6">
        <v>2271624.1816409999</v>
      </c>
      <c r="K168" s="12">
        <f t="shared" si="101"/>
        <v>18172993.453127999</v>
      </c>
      <c r="L168" s="6">
        <f t="shared" si="102"/>
        <v>73.013267999999997</v>
      </c>
      <c r="M168" s="6">
        <f t="shared" si="103"/>
        <v>5242880</v>
      </c>
      <c r="N168" s="13">
        <f t="shared" si="104"/>
        <v>0.6325946261770784</v>
      </c>
      <c r="O168" s="13"/>
      <c r="P168" s="7">
        <f t="shared" si="105"/>
        <v>0</v>
      </c>
      <c r="Q168" s="7">
        <f t="shared" si="106"/>
        <v>4.2005154107053726E-3</v>
      </c>
      <c r="R168" s="6">
        <f t="shared" si="107"/>
        <v>4.2005154107053726E-3</v>
      </c>
      <c r="S168" s="6">
        <f t="shared" si="108"/>
        <v>4.2005154107053726E-3</v>
      </c>
      <c r="T168" s="7">
        <f t="shared" si="109"/>
        <v>0</v>
      </c>
      <c r="U168" s="7">
        <f t="shared" si="110"/>
        <v>0.25839463356369002</v>
      </c>
      <c r="V168" s="7">
        <f t="shared" si="111"/>
        <v>0.64202122194824585</v>
      </c>
      <c r="W168" s="6">
        <f t="shared" si="112"/>
        <v>0.90041585551193593</v>
      </c>
      <c r="X168" s="6">
        <v>2.9290000000000002E-3</v>
      </c>
      <c r="Y168" s="6">
        <v>0.86590027000000003</v>
      </c>
      <c r="Z168" s="6">
        <f t="shared" si="113"/>
        <v>43.411246524594482</v>
      </c>
      <c r="AA168" s="6">
        <f t="shared" si="115"/>
        <v>43.411246524594482</v>
      </c>
      <c r="AB168" s="6">
        <f t="shared" si="114"/>
        <v>3.9860924759771579</v>
      </c>
    </row>
    <row r="169" spans="7:28">
      <c r="G169" s="6">
        <v>917825</v>
      </c>
      <c r="H169" s="6">
        <v>4584801</v>
      </c>
      <c r="I169" s="12">
        <f t="shared" si="100"/>
        <v>9169602</v>
      </c>
      <c r="J169" s="6">
        <v>1127595.078613</v>
      </c>
      <c r="K169" s="12">
        <f t="shared" si="101"/>
        <v>9020760.6289039999</v>
      </c>
      <c r="L169" s="6">
        <f t="shared" si="102"/>
        <v>73.374111999999997</v>
      </c>
      <c r="M169" s="6">
        <f t="shared" si="103"/>
        <v>5242880</v>
      </c>
      <c r="N169" s="13">
        <f t="shared" si="104"/>
        <v>1.016499869270346</v>
      </c>
      <c r="O169" s="13"/>
      <c r="P169" s="7">
        <f t="shared" si="105"/>
        <v>0</v>
      </c>
      <c r="Q169" s="7">
        <f t="shared" si="106"/>
        <v>2.0850634286380303E-3</v>
      </c>
      <c r="R169" s="6">
        <f t="shared" si="107"/>
        <v>2.0850634286380303E-3</v>
      </c>
      <c r="S169" s="6">
        <f t="shared" si="108"/>
        <v>2.0850634286380303E-3</v>
      </c>
      <c r="T169" s="7">
        <f t="shared" si="109"/>
        <v>0</v>
      </c>
      <c r="U169" s="7">
        <f t="shared" si="110"/>
        <v>0.12826264110991606</v>
      </c>
      <c r="V169" s="7">
        <f t="shared" si="111"/>
        <v>0.36956223291387591</v>
      </c>
      <c r="W169" s="6">
        <f t="shared" si="112"/>
        <v>0.49782487402379194</v>
      </c>
      <c r="X169" s="6">
        <v>1.686E-3</v>
      </c>
      <c r="Y169" s="6">
        <v>0.51179934999943799</v>
      </c>
      <c r="Z169" s="6">
        <f t="shared" si="113"/>
        <v>23.669242505221252</v>
      </c>
      <c r="AA169" s="6">
        <f t="shared" si="115"/>
        <v>23.669242505221252</v>
      </c>
      <c r="AB169" s="6">
        <f t="shared" si="114"/>
        <v>2.7304598912955624</v>
      </c>
    </row>
    <row r="170" spans="7:28">
      <c r="G170" s="6">
        <v>2216688</v>
      </c>
      <c r="H170" s="6">
        <v>2441238</v>
      </c>
      <c r="I170" s="12">
        <f t="shared" si="100"/>
        <v>4882476</v>
      </c>
      <c r="J170" s="6">
        <v>1777212.4096679999</v>
      </c>
      <c r="K170" s="12">
        <f t="shared" si="101"/>
        <v>14217699.277344</v>
      </c>
      <c r="L170" s="6">
        <f t="shared" si="102"/>
        <v>73.628615999999994</v>
      </c>
      <c r="M170" s="6">
        <f t="shared" si="103"/>
        <v>5242880</v>
      </c>
      <c r="N170" s="13">
        <f t="shared" si="104"/>
        <v>0.3434083043084375</v>
      </c>
      <c r="O170" s="13"/>
      <c r="P170" s="7">
        <f t="shared" si="105"/>
        <v>0</v>
      </c>
      <c r="Q170" s="7">
        <f t="shared" si="106"/>
        <v>3.2862866028809698E-3</v>
      </c>
      <c r="R170" s="6">
        <f t="shared" si="107"/>
        <v>3.2862866028809698E-3</v>
      </c>
      <c r="S170" s="6">
        <f t="shared" si="108"/>
        <v>3.2862866028809698E-3</v>
      </c>
      <c r="T170" s="7">
        <f t="shared" si="109"/>
        <v>0</v>
      </c>
      <c r="U170" s="7">
        <f t="shared" si="110"/>
        <v>0.20215586410480435</v>
      </c>
      <c r="V170" s="7">
        <f t="shared" si="111"/>
        <v>0.76805816377830438</v>
      </c>
      <c r="W170" s="6">
        <f t="shared" si="112"/>
        <v>0.97021402788310873</v>
      </c>
      <c r="X170" s="6">
        <v>3.5040000000000002E-3</v>
      </c>
      <c r="Y170" s="6">
        <v>1.0127727999988319</v>
      </c>
      <c r="Z170" s="6">
        <f t="shared" si="113"/>
        <v>6.2132818812508672</v>
      </c>
      <c r="AA170" s="6">
        <f t="shared" si="115"/>
        <v>6.2132818812508672</v>
      </c>
      <c r="AB170" s="6">
        <f t="shared" si="114"/>
        <v>4.2022033091501081</v>
      </c>
    </row>
    <row r="171" spans="7:28">
      <c r="G171" s="6">
        <v>227362</v>
      </c>
      <c r="H171" s="6">
        <v>5757996</v>
      </c>
      <c r="I171" s="12">
        <f t="shared" si="100"/>
        <v>11515992</v>
      </c>
      <c r="J171" s="6">
        <v>2316293.0388179999</v>
      </c>
      <c r="K171" s="12">
        <f t="shared" si="101"/>
        <v>18530344.310543999</v>
      </c>
      <c r="L171" s="6">
        <f t="shared" si="102"/>
        <v>73.643191999999999</v>
      </c>
      <c r="M171" s="6">
        <f t="shared" si="103"/>
        <v>5242880</v>
      </c>
      <c r="N171" s="13">
        <f t="shared" si="104"/>
        <v>0.62146670385650937</v>
      </c>
      <c r="O171" s="13"/>
      <c r="P171" s="7">
        <f t="shared" si="105"/>
        <v>0</v>
      </c>
      <c r="Q171" s="7">
        <f t="shared" si="106"/>
        <v>4.2831136787054268E-3</v>
      </c>
      <c r="R171" s="6">
        <f t="shared" si="107"/>
        <v>4.2831136787054268E-3</v>
      </c>
      <c r="S171" s="6">
        <f t="shared" si="108"/>
        <v>4.2831136787054268E-3</v>
      </c>
      <c r="T171" s="7">
        <f t="shared" si="109"/>
        <v>0</v>
      </c>
      <c r="U171" s="7">
        <f t="shared" si="110"/>
        <v>0.2634756646053748</v>
      </c>
      <c r="V171" s="7">
        <f t="shared" si="111"/>
        <v>0.65889921241940153</v>
      </c>
      <c r="W171" s="6">
        <f t="shared" si="112"/>
        <v>0.92237487702477639</v>
      </c>
      <c r="X171" s="6">
        <v>3.006E-3</v>
      </c>
      <c r="Y171" s="6">
        <v>0.90195029999999998</v>
      </c>
      <c r="Z171" s="6">
        <f t="shared" si="113"/>
        <v>42.485484986873814</v>
      </c>
      <c r="AA171" s="6">
        <f t="shared" si="115"/>
        <v>42.485484986873814</v>
      </c>
      <c r="AB171" s="6">
        <f t="shared" si="114"/>
        <v>2.2644902967243761</v>
      </c>
    </row>
    <row r="172" spans="7:28">
      <c r="G172" s="6">
        <v>806529</v>
      </c>
      <c r="H172" s="6">
        <v>4864159</v>
      </c>
      <c r="I172" s="12">
        <f t="shared" si="100"/>
        <v>9728318</v>
      </c>
      <c r="J172" s="6">
        <v>2092578.2143550001</v>
      </c>
      <c r="K172" s="12">
        <f t="shared" si="101"/>
        <v>16740625.71484</v>
      </c>
      <c r="L172" s="6">
        <f t="shared" si="102"/>
        <v>74.500488000000004</v>
      </c>
      <c r="M172" s="6">
        <f t="shared" si="103"/>
        <v>5242880</v>
      </c>
      <c r="N172" s="13">
        <f t="shared" si="104"/>
        <v>0.58112033359518778</v>
      </c>
      <c r="O172" s="13"/>
      <c r="P172" s="7">
        <f t="shared" si="105"/>
        <v>0</v>
      </c>
      <c r="Q172" s="7">
        <f t="shared" si="106"/>
        <v>3.8694371668269367E-3</v>
      </c>
      <c r="R172" s="6">
        <f t="shared" si="107"/>
        <v>3.8694371668269367E-3</v>
      </c>
      <c r="S172" s="6">
        <f t="shared" si="108"/>
        <v>3.8694371668269367E-3</v>
      </c>
      <c r="T172" s="7">
        <f t="shared" si="109"/>
        <v>0</v>
      </c>
      <c r="U172" s="7">
        <f t="shared" si="110"/>
        <v>0.2380283610605943</v>
      </c>
      <c r="V172" s="7">
        <f t="shared" si="111"/>
        <v>0.61834819635233929</v>
      </c>
      <c r="W172" s="6">
        <f t="shared" si="112"/>
        <v>0.85637655741293361</v>
      </c>
      <c r="X172" s="6">
        <v>2.8210000000000002E-3</v>
      </c>
      <c r="Y172" s="6">
        <v>0.86842917777652395</v>
      </c>
      <c r="Z172" s="6">
        <f t="shared" si="113"/>
        <v>37.165443701770165</v>
      </c>
      <c r="AA172" s="6">
        <f t="shared" si="115"/>
        <v>37.165443701770165</v>
      </c>
      <c r="AB172" s="6">
        <f t="shared" si="114"/>
        <v>1.3878645112373094</v>
      </c>
    </row>
    <row r="173" spans="7:28">
      <c r="G173" s="6">
        <v>199187</v>
      </c>
      <c r="H173" s="6">
        <v>5953632</v>
      </c>
      <c r="I173" s="12">
        <f t="shared" si="100"/>
        <v>11907264</v>
      </c>
      <c r="J173" s="6">
        <v>2383285.7143549998</v>
      </c>
      <c r="K173" s="12">
        <f t="shared" si="101"/>
        <v>19066285.714839999</v>
      </c>
      <c r="L173" s="6">
        <f t="shared" si="102"/>
        <v>75.427323999999999</v>
      </c>
      <c r="M173" s="6">
        <f t="shared" si="103"/>
        <v>5242880</v>
      </c>
      <c r="N173" s="13">
        <f t="shared" si="104"/>
        <v>0.62451933103740986</v>
      </c>
      <c r="O173" s="13"/>
      <c r="P173" s="7">
        <f t="shared" si="105"/>
        <v>0</v>
      </c>
      <c r="Q173" s="7">
        <f t="shared" si="106"/>
        <v>4.406991461074458E-3</v>
      </c>
      <c r="R173" s="6">
        <f t="shared" si="107"/>
        <v>4.406991461074458E-3</v>
      </c>
      <c r="S173" s="6">
        <f t="shared" si="108"/>
        <v>4.406991461074458E-3</v>
      </c>
      <c r="T173" s="7">
        <f t="shared" si="109"/>
        <v>0</v>
      </c>
      <c r="U173" s="7">
        <f t="shared" si="110"/>
        <v>0.27109600426663394</v>
      </c>
      <c r="V173" s="7">
        <f t="shared" si="111"/>
        <v>0.65868001773795792</v>
      </c>
      <c r="W173" s="6">
        <f t="shared" si="112"/>
        <v>0.92977602200459186</v>
      </c>
      <c r="X173" s="6">
        <v>3.0049999999999999E-3</v>
      </c>
      <c r="Y173" s="6">
        <v>0.89450654545536501</v>
      </c>
      <c r="Z173" s="6">
        <f t="shared" si="113"/>
        <v>46.655289886005264</v>
      </c>
      <c r="AA173" s="6">
        <f t="shared" si="115"/>
        <v>46.655289886005264</v>
      </c>
      <c r="AB173" s="6">
        <f t="shared" si="114"/>
        <v>3.9428975370182759</v>
      </c>
    </row>
    <row r="174" spans="7:28">
      <c r="G174" s="6">
        <v>217918</v>
      </c>
      <c r="H174" s="6">
        <v>5926171</v>
      </c>
      <c r="I174" s="12">
        <f t="shared" si="100"/>
        <v>11852342</v>
      </c>
      <c r="J174" s="6">
        <v>2374401.5605469998</v>
      </c>
      <c r="K174" s="12">
        <f t="shared" si="101"/>
        <v>18995212.484375998</v>
      </c>
      <c r="L174" s="6">
        <f t="shared" si="102"/>
        <v>75.472412000000006</v>
      </c>
      <c r="M174" s="6">
        <f t="shared" si="103"/>
        <v>5242880</v>
      </c>
      <c r="N174" s="13">
        <f t="shared" si="104"/>
        <v>0.62396469688079692</v>
      </c>
      <c r="O174" s="13"/>
      <c r="P174" s="7">
        <f t="shared" si="105"/>
        <v>0</v>
      </c>
      <c r="Q174" s="7">
        <f t="shared" si="106"/>
        <v>4.3905635566335822E-3</v>
      </c>
      <c r="R174" s="6">
        <f t="shared" si="107"/>
        <v>4.3905635566335822E-3</v>
      </c>
      <c r="S174" s="6">
        <f t="shared" si="108"/>
        <v>4.3905635566335822E-3</v>
      </c>
      <c r="T174" s="7">
        <f t="shared" si="109"/>
        <v>0</v>
      </c>
      <c r="U174" s="7">
        <f t="shared" si="110"/>
        <v>0.27008544200625012</v>
      </c>
      <c r="V174" s="7">
        <f t="shared" si="111"/>
        <v>0.64991223048021474</v>
      </c>
      <c r="W174" s="6">
        <f t="shared" si="112"/>
        <v>0.91999767248646491</v>
      </c>
      <c r="X174" s="6">
        <v>2.9650000000000002E-3</v>
      </c>
      <c r="Y174" s="6">
        <v>0.90245705000000009</v>
      </c>
      <c r="Z174" s="6">
        <f t="shared" si="113"/>
        <v>48.079715232161277</v>
      </c>
      <c r="AA174" s="6">
        <f t="shared" si="115"/>
        <v>48.079715232161277</v>
      </c>
      <c r="AB174" s="6">
        <f t="shared" si="114"/>
        <v>1.9436517767205448</v>
      </c>
    </row>
    <row r="175" spans="7:28">
      <c r="G175" s="6">
        <v>440020</v>
      </c>
      <c r="H175" s="6">
        <v>5560100</v>
      </c>
      <c r="I175" s="12">
        <f t="shared" si="100"/>
        <v>11120200</v>
      </c>
      <c r="J175" s="6">
        <v>1241295.282104</v>
      </c>
      <c r="K175" s="12">
        <f t="shared" si="101"/>
        <v>9930362.2568319999</v>
      </c>
      <c r="L175" s="6">
        <f t="shared" si="102"/>
        <v>75.521600000000007</v>
      </c>
      <c r="M175" s="6">
        <f t="shared" si="103"/>
        <v>5242880</v>
      </c>
      <c r="N175" s="13">
        <f t="shared" si="104"/>
        <v>1.1198181609487008</v>
      </c>
      <c r="O175" s="13"/>
      <c r="P175" s="7">
        <f t="shared" si="105"/>
        <v>0</v>
      </c>
      <c r="Q175" s="7">
        <f t="shared" si="106"/>
        <v>2.295309234623098E-3</v>
      </c>
      <c r="R175" s="6">
        <f t="shared" si="107"/>
        <v>2.295309234623098E-3</v>
      </c>
      <c r="S175" s="6">
        <f t="shared" si="108"/>
        <v>2.295309234623098E-3</v>
      </c>
      <c r="T175" s="7">
        <f t="shared" si="109"/>
        <v>0</v>
      </c>
      <c r="U175" s="7">
        <f t="shared" si="110"/>
        <v>0.14119590826502729</v>
      </c>
      <c r="V175" s="7">
        <f t="shared" si="111"/>
        <v>0.39411203723555682</v>
      </c>
      <c r="W175" s="6">
        <f t="shared" si="112"/>
        <v>0.53530794550058414</v>
      </c>
      <c r="X175" s="6">
        <v>1.7979999999999999E-3</v>
      </c>
      <c r="Y175" s="6">
        <v>0.54561594285688597</v>
      </c>
      <c r="Z175" s="6">
        <f t="shared" si="113"/>
        <v>27.659023060239051</v>
      </c>
      <c r="AA175" s="6">
        <f t="shared" si="115"/>
        <v>27.659023060239051</v>
      </c>
      <c r="AB175" s="6">
        <f t="shared" si="114"/>
        <v>1.8892404980559014</v>
      </c>
    </row>
    <row r="176" spans="7:28">
      <c r="G176" s="6">
        <v>735323</v>
      </c>
      <c r="H176" s="6">
        <v>5158388</v>
      </c>
      <c r="I176" s="12">
        <f t="shared" si="100"/>
        <v>10316776</v>
      </c>
      <c r="J176" s="6">
        <v>1255705.8558350001</v>
      </c>
      <c r="K176" s="12">
        <f t="shared" si="101"/>
        <v>10045646.84668</v>
      </c>
      <c r="L176" s="6">
        <f t="shared" si="102"/>
        <v>76.607116000000005</v>
      </c>
      <c r="M176" s="6">
        <f t="shared" si="103"/>
        <v>5242880</v>
      </c>
      <c r="N176" s="13">
        <f t="shared" si="104"/>
        <v>1.0269897157901391</v>
      </c>
      <c r="O176" s="13"/>
      <c r="P176" s="7">
        <f t="shared" si="105"/>
        <v>0</v>
      </c>
      <c r="Q176" s="7">
        <f t="shared" si="106"/>
        <v>2.3219561762798137E-3</v>
      </c>
      <c r="R176" s="6">
        <f t="shared" si="107"/>
        <v>2.3219561762798137E-3</v>
      </c>
      <c r="S176" s="6">
        <f t="shared" si="108"/>
        <v>2.3219561762798137E-3</v>
      </c>
      <c r="T176" s="7">
        <f t="shared" si="109"/>
        <v>0</v>
      </c>
      <c r="U176" s="7">
        <f t="shared" si="110"/>
        <v>0.14283509442476186</v>
      </c>
      <c r="V176" s="7">
        <f t="shared" si="111"/>
        <v>0.44934909695933906</v>
      </c>
      <c r="W176" s="6">
        <f t="shared" si="112"/>
        <v>0.59218419138410094</v>
      </c>
      <c r="X176" s="6">
        <v>2.0500000000000002E-3</v>
      </c>
      <c r="Y176" s="6">
        <v>0.60205766666735006</v>
      </c>
      <c r="Z176" s="6">
        <f t="shared" si="113"/>
        <v>13.266154940478705</v>
      </c>
      <c r="AA176" s="6">
        <f t="shared" si="115"/>
        <v>13.266154940478705</v>
      </c>
      <c r="AB176" s="6">
        <f t="shared" si="114"/>
        <v>1.6399550790380384</v>
      </c>
    </row>
    <row r="177" spans="7:28">
      <c r="G177" s="6">
        <v>213453</v>
      </c>
      <c r="H177" s="6">
        <v>6099282</v>
      </c>
      <c r="I177" s="12">
        <f t="shared" si="100"/>
        <v>12198564</v>
      </c>
      <c r="J177" s="6">
        <v>2409435.1818849999</v>
      </c>
      <c r="K177" s="12">
        <f t="shared" si="101"/>
        <v>19275481.455079999</v>
      </c>
      <c r="L177" s="6">
        <f t="shared" si="102"/>
        <v>77.460443999999995</v>
      </c>
      <c r="M177" s="6">
        <f t="shared" si="103"/>
        <v>5242880</v>
      </c>
      <c r="N177" s="13">
        <f t="shared" si="104"/>
        <v>0.632853920065644</v>
      </c>
      <c r="O177" s="13"/>
      <c r="P177" s="7">
        <f t="shared" si="105"/>
        <v>0</v>
      </c>
      <c r="Q177" s="7">
        <f t="shared" si="106"/>
        <v>4.4553450761791171E-3</v>
      </c>
      <c r="R177" s="6">
        <f t="shared" si="107"/>
        <v>4.4553450761791171E-3</v>
      </c>
      <c r="S177" s="6">
        <f t="shared" si="108"/>
        <v>4.4553450761791171E-3</v>
      </c>
      <c r="T177" s="7">
        <f t="shared" si="109"/>
        <v>0</v>
      </c>
      <c r="U177" s="7">
        <f t="shared" si="110"/>
        <v>0.27407047607183321</v>
      </c>
      <c r="V177" s="7">
        <f t="shared" si="111"/>
        <v>0.66350230072971672</v>
      </c>
      <c r="W177" s="6">
        <f t="shared" si="112"/>
        <v>0.93757277680154993</v>
      </c>
      <c r="X177" s="6">
        <v>3.0270000000000002E-3</v>
      </c>
      <c r="Y177" s="6">
        <v>0.90746708181845703</v>
      </c>
      <c r="Z177" s="6">
        <f t="shared" si="113"/>
        <v>47.186821148963226</v>
      </c>
      <c r="AA177" s="6">
        <f t="shared" si="115"/>
        <v>47.186821148963226</v>
      </c>
      <c r="AB177" s="6">
        <f t="shared" si="114"/>
        <v>3.3175522932208885</v>
      </c>
    </row>
    <row r="178" spans="7:28">
      <c r="G178" s="6">
        <v>916428</v>
      </c>
      <c r="H178" s="6">
        <v>5105039</v>
      </c>
      <c r="I178" s="12">
        <f t="shared" si="100"/>
        <v>10210078</v>
      </c>
      <c r="J178" s="6">
        <v>1191143.9777830001</v>
      </c>
      <c r="K178" s="12">
        <f t="shared" si="101"/>
        <v>9529151.8222640008</v>
      </c>
      <c r="L178" s="6">
        <f t="shared" si="102"/>
        <v>79.589027999999999</v>
      </c>
      <c r="M178" s="6">
        <f t="shared" si="103"/>
        <v>5242880</v>
      </c>
      <c r="N178" s="13">
        <f t="shared" si="104"/>
        <v>1.0714571653843394</v>
      </c>
      <c r="O178" s="13"/>
      <c r="P178" s="7">
        <f t="shared" si="105"/>
        <v>0</v>
      </c>
      <c r="Q178" s="7">
        <f t="shared" si="106"/>
        <v>2.2025732405401531E-3</v>
      </c>
      <c r="R178" s="6">
        <f t="shared" si="107"/>
        <v>2.2025732405401531E-3</v>
      </c>
      <c r="S178" s="6">
        <f t="shared" si="108"/>
        <v>2.2025732405401531E-3</v>
      </c>
      <c r="T178" s="7">
        <f t="shared" si="109"/>
        <v>0</v>
      </c>
      <c r="U178" s="7">
        <f t="shared" si="110"/>
        <v>0.13549125517694272</v>
      </c>
      <c r="V178" s="7">
        <f t="shared" si="111"/>
        <v>0.5994974537481913</v>
      </c>
      <c r="W178" s="6">
        <f t="shared" si="112"/>
        <v>0.73498870892513402</v>
      </c>
      <c r="X178" s="6">
        <v>2.735E-3</v>
      </c>
      <c r="Y178" s="6">
        <v>0.76842559999999993</v>
      </c>
      <c r="Z178" s="6">
        <f t="shared" si="113"/>
        <v>19.467157567087639</v>
      </c>
      <c r="AA178" s="6">
        <f t="shared" si="115"/>
        <v>19.467157567087639</v>
      </c>
      <c r="AB178" s="6">
        <f t="shared" si="114"/>
        <v>4.3513504853125555</v>
      </c>
    </row>
    <row r="179" spans="7:28">
      <c r="G179" s="6">
        <v>224617</v>
      </c>
      <c r="H179" s="6">
        <v>6306219</v>
      </c>
      <c r="I179" s="12">
        <f t="shared" si="100"/>
        <v>12612438</v>
      </c>
      <c r="J179" s="6">
        <v>2518690.7822270002</v>
      </c>
      <c r="K179" s="12">
        <f t="shared" si="101"/>
        <v>20149526.257816002</v>
      </c>
      <c r="L179" s="6">
        <f t="shared" si="102"/>
        <v>80.166967999999997</v>
      </c>
      <c r="M179" s="6">
        <f t="shared" si="103"/>
        <v>5242880</v>
      </c>
      <c r="N179" s="13">
        <f t="shared" si="104"/>
        <v>0.62594216055613883</v>
      </c>
      <c r="O179" s="13"/>
      <c r="P179" s="7">
        <f t="shared" si="105"/>
        <v>0</v>
      </c>
      <c r="Q179" s="7">
        <f t="shared" si="106"/>
        <v>4.6573722586028014E-3</v>
      </c>
      <c r="R179" s="6">
        <f t="shared" si="107"/>
        <v>4.6573722586028014E-3</v>
      </c>
      <c r="S179" s="6">
        <f t="shared" si="108"/>
        <v>4.6573722586028014E-3</v>
      </c>
      <c r="T179" s="7">
        <f t="shared" si="109"/>
        <v>0</v>
      </c>
      <c r="U179" s="7">
        <f t="shared" si="110"/>
        <v>0.28649817473929423</v>
      </c>
      <c r="V179" s="7">
        <f t="shared" si="111"/>
        <v>0.72400003280814473</v>
      </c>
      <c r="W179" s="6">
        <f t="shared" si="112"/>
        <v>1.0104982075474389</v>
      </c>
      <c r="X179" s="6">
        <v>3.3029999999999999E-3</v>
      </c>
      <c r="Y179" s="6">
        <v>0.97597644545514595</v>
      </c>
      <c r="Z179" s="6">
        <f t="shared" si="113"/>
        <v>41.004306951341249</v>
      </c>
      <c r="AA179" s="6">
        <f t="shared" si="115"/>
        <v>41.004306951341249</v>
      </c>
      <c r="AB179" s="6">
        <f t="shared" si="114"/>
        <v>3.5371511528839985</v>
      </c>
    </row>
    <row r="180" spans="7:28">
      <c r="G180" s="6">
        <v>84414</v>
      </c>
      <c r="H180" s="6">
        <v>6578753</v>
      </c>
      <c r="I180" s="12">
        <f t="shared" si="100"/>
        <v>13157506</v>
      </c>
      <c r="J180" s="6">
        <v>2582283.6147460002</v>
      </c>
      <c r="K180" s="12">
        <f t="shared" si="101"/>
        <v>20658268.917968001</v>
      </c>
      <c r="L180" s="6">
        <f t="shared" si="102"/>
        <v>80.633315999999994</v>
      </c>
      <c r="M180" s="6">
        <f t="shared" si="103"/>
        <v>5242880</v>
      </c>
      <c r="N180" s="13">
        <f t="shared" si="104"/>
        <v>0.63691232078772864</v>
      </c>
      <c r="O180" s="13"/>
      <c r="P180" s="7">
        <f t="shared" si="105"/>
        <v>0</v>
      </c>
      <c r="Q180" s="7">
        <f t="shared" si="106"/>
        <v>4.7749633087269018E-3</v>
      </c>
      <c r="R180" s="6">
        <f t="shared" si="107"/>
        <v>4.7749633087269018E-3</v>
      </c>
      <c r="S180" s="6">
        <f t="shared" si="108"/>
        <v>4.7749633087269018E-3</v>
      </c>
      <c r="T180" s="7">
        <f t="shared" si="109"/>
        <v>0</v>
      </c>
      <c r="U180" s="7">
        <f t="shared" si="110"/>
        <v>0.2937317861741548</v>
      </c>
      <c r="V180" s="7">
        <f t="shared" si="111"/>
        <v>1.5878462723772935</v>
      </c>
      <c r="W180" s="6">
        <f t="shared" si="112"/>
        <v>1.8815780585514483</v>
      </c>
      <c r="X180" s="6">
        <v>7.2439999999999996E-3</v>
      </c>
      <c r="Y180" s="6">
        <v>1.853981066664252</v>
      </c>
      <c r="Z180" s="6">
        <f t="shared" si="113"/>
        <v>34.083885854128901</v>
      </c>
      <c r="AA180" s="6">
        <f t="shared" si="115"/>
        <v>34.083885854128901</v>
      </c>
      <c r="AB180" s="6">
        <f t="shared" si="114"/>
        <v>1.4885260903365001</v>
      </c>
    </row>
    <row r="181" spans="7:28">
      <c r="G181" s="6">
        <v>25626</v>
      </c>
      <c r="H181" s="6">
        <v>6761100</v>
      </c>
      <c r="I181" s="12">
        <f t="shared" si="100"/>
        <v>13522200</v>
      </c>
      <c r="J181" s="6">
        <v>1269544.189453</v>
      </c>
      <c r="K181" s="12">
        <f t="shared" si="101"/>
        <v>10156353.515624</v>
      </c>
      <c r="L181" s="6">
        <f t="shared" si="102"/>
        <v>81.645719999999997</v>
      </c>
      <c r="M181" s="6">
        <f t="shared" si="103"/>
        <v>5242880</v>
      </c>
      <c r="N181" s="13">
        <f t="shared" si="104"/>
        <v>1.3314030453152461</v>
      </c>
      <c r="O181" s="13"/>
      <c r="P181" s="7">
        <f t="shared" si="105"/>
        <v>0</v>
      </c>
      <c r="Q181" s="7">
        <f t="shared" si="106"/>
        <v>2.3475449748542767E-3</v>
      </c>
      <c r="R181" s="6">
        <f t="shared" si="107"/>
        <v>2.3475449748542767E-3</v>
      </c>
      <c r="S181" s="6">
        <f t="shared" si="108"/>
        <v>2.3475449748542767E-3</v>
      </c>
      <c r="T181" s="7">
        <f t="shared" si="109"/>
        <v>0</v>
      </c>
      <c r="U181" s="7">
        <f t="shared" si="110"/>
        <v>0.14440918893091034</v>
      </c>
      <c r="V181" s="7">
        <f t="shared" si="111"/>
        <v>0.70142298061945607</v>
      </c>
      <c r="W181" s="6">
        <f t="shared" si="112"/>
        <v>0.84583216955036644</v>
      </c>
      <c r="X181" s="6">
        <v>3.2000000000000002E-3</v>
      </c>
      <c r="Y181" s="6">
        <v>0.84334545454400001</v>
      </c>
      <c r="Z181" s="6">
        <f t="shared" si="113"/>
        <v>26.639219535803853</v>
      </c>
      <c r="AA181" s="6">
        <f t="shared" si="115"/>
        <v>26.639219535803853</v>
      </c>
      <c r="AB181" s="6">
        <f t="shared" si="114"/>
        <v>0.29486315399790841</v>
      </c>
    </row>
    <row r="182" spans="7:28">
      <c r="G182" s="6">
        <v>1228045</v>
      </c>
      <c r="H182" s="6">
        <v>4904179</v>
      </c>
      <c r="I182" s="12">
        <f t="shared" si="100"/>
        <v>9808358</v>
      </c>
      <c r="J182" s="6">
        <v>2177308.624268</v>
      </c>
      <c r="K182" s="12">
        <f t="shared" si="101"/>
        <v>17418468.994144</v>
      </c>
      <c r="L182" s="6">
        <f t="shared" si="102"/>
        <v>83.411047999999994</v>
      </c>
      <c r="M182" s="6">
        <f t="shared" si="103"/>
        <v>5242880</v>
      </c>
      <c r="N182" s="13">
        <f t="shared" si="104"/>
        <v>0.56310103966643221</v>
      </c>
      <c r="O182" s="13"/>
      <c r="P182" s="7">
        <f t="shared" si="105"/>
        <v>0</v>
      </c>
      <c r="Q182" s="7">
        <f t="shared" si="106"/>
        <v>4.0261142243575672E-3</v>
      </c>
      <c r="R182" s="6">
        <f t="shared" si="107"/>
        <v>4.0261142243575672E-3</v>
      </c>
      <c r="S182" s="6">
        <f t="shared" si="108"/>
        <v>4.0261142243575672E-3</v>
      </c>
      <c r="T182" s="7">
        <f t="shared" si="109"/>
        <v>0</v>
      </c>
      <c r="U182" s="7">
        <f t="shared" si="110"/>
        <v>0.24766634757179395</v>
      </c>
      <c r="V182" s="7">
        <f t="shared" si="111"/>
        <v>1.0578335326467172</v>
      </c>
      <c r="W182" s="6">
        <f t="shared" si="112"/>
        <v>1.3054998802185112</v>
      </c>
      <c r="X182" s="6">
        <v>4.8260000000000004E-3</v>
      </c>
      <c r="Y182" s="6">
        <v>1.3375258999999999</v>
      </c>
      <c r="Z182" s="6">
        <f t="shared" si="113"/>
        <v>16.574508405355019</v>
      </c>
      <c r="AA182" s="6">
        <f t="shared" si="115"/>
        <v>16.574508405355019</v>
      </c>
      <c r="AB182" s="6">
        <f t="shared" si="114"/>
        <v>2.3944224019504059</v>
      </c>
    </row>
    <row r="183" spans="7:28">
      <c r="G183" s="6">
        <v>659033</v>
      </c>
      <c r="H183" s="6">
        <v>5959282</v>
      </c>
      <c r="I183" s="12">
        <f t="shared" si="100"/>
        <v>11918564</v>
      </c>
      <c r="J183" s="6">
        <v>1396787.6008299999</v>
      </c>
      <c r="K183" s="12">
        <f t="shared" si="101"/>
        <v>11174300.806639999</v>
      </c>
      <c r="L183" s="6">
        <f t="shared" si="102"/>
        <v>84.692043999999996</v>
      </c>
      <c r="M183" s="6">
        <f t="shared" si="103"/>
        <v>5242880</v>
      </c>
      <c r="N183" s="13">
        <f t="shared" si="104"/>
        <v>1.0666049004979126</v>
      </c>
      <c r="O183" s="13"/>
      <c r="P183" s="7">
        <f t="shared" si="105"/>
        <v>0</v>
      </c>
      <c r="Q183" s="7">
        <f t="shared" si="106"/>
        <v>2.5828338552595304E-3</v>
      </c>
      <c r="R183" s="6">
        <f t="shared" si="107"/>
        <v>2.5828338552595304E-3</v>
      </c>
      <c r="S183" s="6">
        <f t="shared" si="108"/>
        <v>2.5828338552595304E-3</v>
      </c>
      <c r="T183" s="7">
        <f t="shared" si="109"/>
        <v>0</v>
      </c>
      <c r="U183" s="7">
        <f t="shared" si="110"/>
        <v>0.15888298038016418</v>
      </c>
      <c r="V183" s="7">
        <f t="shared" si="111"/>
        <v>0.42962157562941683</v>
      </c>
      <c r="W183" s="6">
        <f t="shared" si="112"/>
        <v>0.58850455600958096</v>
      </c>
      <c r="X183" s="6">
        <v>1.9599999999999999E-3</v>
      </c>
      <c r="Y183" s="6">
        <v>0.59421599999915997</v>
      </c>
      <c r="Z183" s="6">
        <f t="shared" si="113"/>
        <v>31.777237513241353</v>
      </c>
      <c r="AA183" s="6">
        <f t="shared" si="115"/>
        <v>31.777237513241353</v>
      </c>
      <c r="AB183" s="6">
        <f t="shared" si="114"/>
        <v>0.96117303970056112</v>
      </c>
    </row>
    <row r="184" spans="7:28">
      <c r="G184" s="6">
        <v>245874</v>
      </c>
      <c r="H184" s="6">
        <v>6698185</v>
      </c>
      <c r="I184" s="12">
        <f t="shared" si="100"/>
        <v>13396370</v>
      </c>
      <c r="J184" s="6">
        <v>2677887.3715820001</v>
      </c>
      <c r="K184" s="12">
        <f t="shared" si="101"/>
        <v>21423098.972656</v>
      </c>
      <c r="L184" s="6">
        <f t="shared" si="102"/>
        <v>85.295699999999997</v>
      </c>
      <c r="M184" s="6">
        <f t="shared" si="103"/>
        <v>5242880</v>
      </c>
      <c r="N184" s="13">
        <f t="shared" si="104"/>
        <v>0.62532362927972507</v>
      </c>
      <c r="O184" s="13"/>
      <c r="P184" s="7">
        <f t="shared" si="105"/>
        <v>0</v>
      </c>
      <c r="Q184" s="7">
        <f t="shared" si="106"/>
        <v>4.9517465359686747E-3</v>
      </c>
      <c r="R184" s="6">
        <f t="shared" si="107"/>
        <v>4.9517465359686747E-3</v>
      </c>
      <c r="S184" s="6">
        <f t="shared" si="108"/>
        <v>4.9517465359686747E-3</v>
      </c>
      <c r="T184" s="7">
        <f t="shared" si="109"/>
        <v>0</v>
      </c>
      <c r="U184" s="7">
        <f t="shared" si="110"/>
        <v>0.30460660337085532</v>
      </c>
      <c r="V184" s="7">
        <f t="shared" si="111"/>
        <v>0.71852016577205524</v>
      </c>
      <c r="W184" s="6">
        <f t="shared" si="112"/>
        <v>1.0231267691429107</v>
      </c>
      <c r="X184" s="6">
        <v>3.2780000000000001E-3</v>
      </c>
      <c r="Y184" s="6">
        <v>1.0016475333344259</v>
      </c>
      <c r="Z184" s="6">
        <f t="shared" si="113"/>
        <v>51.059991945353097</v>
      </c>
      <c r="AA184" s="6">
        <f t="shared" si="115"/>
        <v>51.059991945353097</v>
      </c>
      <c r="AB184" s="6">
        <f t="shared" si="114"/>
        <v>2.1443906258104235</v>
      </c>
    </row>
    <row r="185" spans="7:28">
      <c r="G185" s="6">
        <v>36000</v>
      </c>
      <c r="H185" s="6">
        <v>7128473</v>
      </c>
      <c r="I185" s="12">
        <f t="shared" si="100"/>
        <v>14256946</v>
      </c>
      <c r="J185" s="6">
        <v>2809634.8352049999</v>
      </c>
      <c r="K185" s="12">
        <f t="shared" si="101"/>
        <v>22477078.681639999</v>
      </c>
      <c r="L185" s="6">
        <f t="shared" si="102"/>
        <v>86.261675999999994</v>
      </c>
      <c r="M185" s="6">
        <f t="shared" si="103"/>
        <v>5242880</v>
      </c>
      <c r="N185" s="13">
        <f t="shared" si="104"/>
        <v>0.63428820986623724</v>
      </c>
      <c r="O185" s="13"/>
      <c r="P185" s="7">
        <f t="shared" si="105"/>
        <v>0</v>
      </c>
      <c r="Q185" s="7">
        <f t="shared" si="106"/>
        <v>5.1953639687035121E-3</v>
      </c>
      <c r="R185" s="6">
        <f t="shared" si="107"/>
        <v>5.1953639687035121E-3</v>
      </c>
      <c r="S185" s="6">
        <f t="shared" si="108"/>
        <v>5.1953639687035121E-3</v>
      </c>
      <c r="T185" s="7">
        <f t="shared" si="109"/>
        <v>0</v>
      </c>
      <c r="U185" s="7">
        <f t="shared" si="110"/>
        <v>0.31959272557405288</v>
      </c>
      <c r="V185" s="7">
        <f t="shared" si="111"/>
        <v>0.83710448843303209</v>
      </c>
      <c r="W185" s="6">
        <f t="shared" si="112"/>
        <v>1.156697214007085</v>
      </c>
      <c r="X185" s="6">
        <v>3.8189999999999999E-3</v>
      </c>
      <c r="Y185" s="6">
        <v>1.122676885712649</v>
      </c>
      <c r="Z185" s="6">
        <f t="shared" si="113"/>
        <v>36.039904914991155</v>
      </c>
      <c r="AA185" s="6">
        <f t="shared" si="115"/>
        <v>36.039904914991155</v>
      </c>
      <c r="AB185" s="6">
        <f t="shared" si="114"/>
        <v>3.0302866948971441</v>
      </c>
    </row>
    <row r="186" spans="7:28">
      <c r="G186" s="6">
        <v>63838</v>
      </c>
      <c r="H186" s="6">
        <v>7106348</v>
      </c>
      <c r="I186" s="12">
        <f t="shared" si="100"/>
        <v>14212696</v>
      </c>
      <c r="J186" s="6">
        <v>2803576.3583979998</v>
      </c>
      <c r="K186" s="12">
        <f t="shared" si="101"/>
        <v>22428610.867183998</v>
      </c>
      <c r="L186" s="6">
        <f t="shared" si="102"/>
        <v>86.552936000000003</v>
      </c>
      <c r="M186" s="6">
        <f t="shared" si="103"/>
        <v>5242880</v>
      </c>
      <c r="N186" s="13">
        <f t="shared" si="104"/>
        <v>0.63368596852313486</v>
      </c>
      <c r="O186" s="13"/>
      <c r="P186" s="7">
        <f t="shared" si="105"/>
        <v>0</v>
      </c>
      <c r="Q186" s="7">
        <f t="shared" si="106"/>
        <v>5.1841610921894831E-3</v>
      </c>
      <c r="R186" s="6">
        <f t="shared" si="107"/>
        <v>5.1841610921894831E-3</v>
      </c>
      <c r="S186" s="6">
        <f t="shared" si="108"/>
        <v>5.1841610921894831E-3</v>
      </c>
      <c r="T186" s="7">
        <f t="shared" si="109"/>
        <v>0</v>
      </c>
      <c r="U186" s="7">
        <f t="shared" si="110"/>
        <v>0.31890358081712039</v>
      </c>
      <c r="V186" s="7">
        <f t="shared" si="111"/>
        <v>0.93311175890532017</v>
      </c>
      <c r="W186" s="6">
        <f t="shared" si="112"/>
        <v>1.2520153397224405</v>
      </c>
      <c r="X186" s="6">
        <v>4.2570000000000004E-3</v>
      </c>
      <c r="Y186" s="6">
        <v>1.2254838750000001</v>
      </c>
      <c r="Z186" s="6">
        <f t="shared" si="113"/>
        <v>21.779682691789588</v>
      </c>
      <c r="AA186" s="6">
        <f t="shared" si="115"/>
        <v>21.779682691789588</v>
      </c>
      <c r="AB186" s="6">
        <f t="shared" si="114"/>
        <v>2.1649786883112099</v>
      </c>
    </row>
    <row r="187" spans="7:28">
      <c r="G187" s="6">
        <v>643994</v>
      </c>
      <c r="H187" s="6">
        <v>6175377</v>
      </c>
      <c r="I187" s="12">
        <f t="shared" si="100"/>
        <v>12350754</v>
      </c>
      <c r="J187" s="6">
        <v>1380653.638916</v>
      </c>
      <c r="K187" s="12">
        <f t="shared" si="101"/>
        <v>11045229.111328</v>
      </c>
      <c r="L187" s="6">
        <f t="shared" si="102"/>
        <v>86.984403999999998</v>
      </c>
      <c r="M187" s="6">
        <f t="shared" si="103"/>
        <v>5242880</v>
      </c>
      <c r="N187" s="13">
        <f t="shared" si="104"/>
        <v>1.1181980813175756</v>
      </c>
      <c r="O187" s="13"/>
      <c r="P187" s="7">
        <f t="shared" si="105"/>
        <v>0</v>
      </c>
      <c r="Q187" s="7">
        <f t="shared" si="106"/>
        <v>2.5530001546838774E-3</v>
      </c>
      <c r="R187" s="6">
        <f t="shared" si="107"/>
        <v>2.5530001546838774E-3</v>
      </c>
      <c r="S187" s="6">
        <f t="shared" si="108"/>
        <v>2.5530001546838774E-3</v>
      </c>
      <c r="T187" s="7">
        <f t="shared" si="109"/>
        <v>0</v>
      </c>
      <c r="U187" s="7">
        <f t="shared" si="110"/>
        <v>0.15704776080009838</v>
      </c>
      <c r="V187" s="7">
        <f t="shared" si="111"/>
        <v>0.77945628721337057</v>
      </c>
      <c r="W187" s="6">
        <f t="shared" si="112"/>
        <v>0.93650404801346898</v>
      </c>
      <c r="X187" s="6">
        <v>3.5560000000000001E-3</v>
      </c>
      <c r="Y187" s="6">
        <v>0.94573187692362415</v>
      </c>
      <c r="Z187" s="6">
        <f t="shared" si="113"/>
        <v>28.205844918901089</v>
      </c>
      <c r="AA187" s="6">
        <f t="shared" si="115"/>
        <v>28.205844918901089</v>
      </c>
      <c r="AB187" s="6">
        <f t="shared" si="114"/>
        <v>0.97573415206986747</v>
      </c>
    </row>
    <row r="188" spans="7:28">
      <c r="G188" s="6">
        <v>1585478</v>
      </c>
      <c r="H188" s="6">
        <v>4623152</v>
      </c>
      <c r="I188" s="12">
        <f t="shared" si="100"/>
        <v>9246304</v>
      </c>
      <c r="J188" s="6">
        <v>2095108.84668</v>
      </c>
      <c r="K188" s="12">
        <f t="shared" si="101"/>
        <v>16760870.77344</v>
      </c>
      <c r="L188" s="6">
        <f t="shared" si="102"/>
        <v>87.187383999999994</v>
      </c>
      <c r="M188" s="6">
        <f t="shared" si="103"/>
        <v>5242880</v>
      </c>
      <c r="N188" s="13">
        <f t="shared" si="104"/>
        <v>0.55166012106316653</v>
      </c>
      <c r="O188" s="13"/>
      <c r="P188" s="7">
        <f t="shared" si="105"/>
        <v>0</v>
      </c>
      <c r="Q188" s="7">
        <f t="shared" si="106"/>
        <v>3.8741166204821235E-3</v>
      </c>
      <c r="R188" s="6">
        <f t="shared" si="107"/>
        <v>3.8741166204821235E-3</v>
      </c>
      <c r="S188" s="6">
        <f t="shared" si="108"/>
        <v>3.8741166204821235E-3</v>
      </c>
      <c r="T188" s="7">
        <f t="shared" si="109"/>
        <v>0</v>
      </c>
      <c r="U188" s="7">
        <f t="shared" si="110"/>
        <v>0.23831621757206639</v>
      </c>
      <c r="V188" s="7">
        <f t="shared" si="111"/>
        <v>0.78274420743502415</v>
      </c>
      <c r="W188" s="6">
        <f t="shared" si="112"/>
        <v>1.0210604250070905</v>
      </c>
      <c r="X188" s="6">
        <v>3.571E-3</v>
      </c>
      <c r="Y188" s="6">
        <v>1.0503135076920329</v>
      </c>
      <c r="Z188" s="6">
        <f t="shared" si="113"/>
        <v>8.488283967575569</v>
      </c>
      <c r="AA188" s="6">
        <f t="shared" si="115"/>
        <v>8.488283967575569</v>
      </c>
      <c r="AB188" s="6">
        <f t="shared" si="114"/>
        <v>2.7851762802920983</v>
      </c>
    </row>
    <row r="189" spans="7:28">
      <c r="G189" s="6">
        <v>151926</v>
      </c>
      <c r="H189" s="6">
        <v>7494215</v>
      </c>
      <c r="I189" s="12">
        <f t="shared" si="100"/>
        <v>14988430</v>
      </c>
      <c r="J189" s="6">
        <v>2946869.9807130001</v>
      </c>
      <c r="K189" s="12">
        <f t="shared" si="101"/>
        <v>23574959.845704</v>
      </c>
      <c r="L189" s="6">
        <f t="shared" si="102"/>
        <v>92.969099999999997</v>
      </c>
      <c r="M189" s="6">
        <f t="shared" si="103"/>
        <v>5242880</v>
      </c>
      <c r="N189" s="13">
        <f t="shared" si="104"/>
        <v>0.63577754100528405</v>
      </c>
      <c r="O189" s="13"/>
      <c r="P189" s="7">
        <f t="shared" si="105"/>
        <v>0</v>
      </c>
      <c r="Q189" s="7">
        <f t="shared" si="106"/>
        <v>5.4491288072078814E-3</v>
      </c>
      <c r="R189" s="6">
        <f t="shared" si="107"/>
        <v>5.4491288072078814E-3</v>
      </c>
      <c r="S189" s="6">
        <f t="shared" si="108"/>
        <v>5.4491288072078814E-3</v>
      </c>
      <c r="T189" s="7">
        <f t="shared" si="109"/>
        <v>0</v>
      </c>
      <c r="U189" s="7">
        <f t="shared" si="110"/>
        <v>0.33520306526940813</v>
      </c>
      <c r="V189" s="7">
        <f t="shared" si="111"/>
        <v>0.9028628928661061</v>
      </c>
      <c r="W189" s="6">
        <f t="shared" si="112"/>
        <v>1.2380659581355142</v>
      </c>
      <c r="X189" s="6">
        <v>4.1190000000000003E-3</v>
      </c>
      <c r="Y189" s="6">
        <v>1.19426286</v>
      </c>
      <c r="Z189" s="6">
        <f t="shared" si="113"/>
        <v>32.292517776350593</v>
      </c>
      <c r="AA189" s="6">
        <f t="shared" si="115"/>
        <v>32.292517776350593</v>
      </c>
      <c r="AB189" s="6">
        <f t="shared" si="114"/>
        <v>3.6677937163275929</v>
      </c>
    </row>
    <row r="190" spans="7:28">
      <c r="G190" s="6">
        <v>185639</v>
      </c>
      <c r="H190" s="6">
        <v>7598452</v>
      </c>
      <c r="I190" s="12">
        <f t="shared" si="100"/>
        <v>15196904</v>
      </c>
      <c r="J190" s="6">
        <v>3015421.452881</v>
      </c>
      <c r="K190" s="12">
        <f t="shared" si="101"/>
        <v>24123371.623048</v>
      </c>
      <c r="L190" s="6">
        <f t="shared" si="102"/>
        <v>94.894204000000002</v>
      </c>
      <c r="M190" s="6">
        <f t="shared" si="103"/>
        <v>5242880</v>
      </c>
      <c r="N190" s="13">
        <f t="shared" si="104"/>
        <v>0.62996600298942229</v>
      </c>
      <c r="O190" s="13"/>
      <c r="P190" s="7">
        <f t="shared" si="105"/>
        <v>0</v>
      </c>
      <c r="Q190" s="7">
        <f t="shared" si="106"/>
        <v>5.5758889982621121E-3</v>
      </c>
      <c r="R190" s="6">
        <f t="shared" si="107"/>
        <v>5.5758889982621121E-3</v>
      </c>
      <c r="S190" s="6">
        <f t="shared" si="108"/>
        <v>5.5758889982621121E-3</v>
      </c>
      <c r="T190" s="7">
        <f t="shared" si="109"/>
        <v>0</v>
      </c>
      <c r="U190" s="7">
        <f t="shared" si="110"/>
        <v>0.34300071625158152</v>
      </c>
      <c r="V190" s="7">
        <f t="shared" si="111"/>
        <v>0.9041780609547676</v>
      </c>
      <c r="W190" s="6">
        <f t="shared" si="112"/>
        <v>1.2471787772063492</v>
      </c>
      <c r="X190" s="6">
        <v>4.1250000000000002E-3</v>
      </c>
      <c r="Y190" s="6">
        <v>1.216682499998625</v>
      </c>
      <c r="Z190" s="6">
        <f t="shared" si="113"/>
        <v>35.173066624536041</v>
      </c>
      <c r="AA190" s="6">
        <f t="shared" si="115"/>
        <v>35.173066624536041</v>
      </c>
      <c r="AB190" s="6">
        <f t="shared" si="114"/>
        <v>2.5065107131695123</v>
      </c>
    </row>
    <row r="191" spans="7:28">
      <c r="G191" s="6">
        <v>1447360</v>
      </c>
      <c r="H191" s="6">
        <v>5514242</v>
      </c>
      <c r="I191" s="12">
        <f t="shared" si="100"/>
        <v>11028484</v>
      </c>
      <c r="J191" s="6">
        <v>1686973.766357</v>
      </c>
      <c r="K191" s="12">
        <f t="shared" si="101"/>
        <v>13495790.130856</v>
      </c>
      <c r="L191" s="6">
        <f t="shared" si="102"/>
        <v>95.118104000000002</v>
      </c>
      <c r="M191" s="6">
        <f t="shared" si="103"/>
        <v>5242880</v>
      </c>
      <c r="N191" s="13">
        <f t="shared" si="104"/>
        <v>0.81717957178254474</v>
      </c>
      <c r="O191" s="13"/>
      <c r="P191" s="7">
        <f t="shared" si="105"/>
        <v>0</v>
      </c>
      <c r="Q191" s="7">
        <f t="shared" si="106"/>
        <v>3.1194241372792964E-3</v>
      </c>
      <c r="R191" s="6">
        <f t="shared" si="107"/>
        <v>3.1194241372792964E-3</v>
      </c>
      <c r="S191" s="6">
        <f t="shared" si="108"/>
        <v>3.1194241372792964E-3</v>
      </c>
      <c r="T191" s="7">
        <f t="shared" si="109"/>
        <v>0</v>
      </c>
      <c r="U191" s="7">
        <f t="shared" si="110"/>
        <v>0.19189132239052031</v>
      </c>
      <c r="V191" s="7">
        <f t="shared" si="111"/>
        <v>0.61001879845748319</v>
      </c>
      <c r="W191" s="6">
        <f t="shared" si="112"/>
        <v>0.8019101208480035</v>
      </c>
      <c r="X191" s="6">
        <v>2.7829999999999999E-3</v>
      </c>
      <c r="Y191" s="6">
        <v>0.832117</v>
      </c>
      <c r="Z191" s="6">
        <f t="shared" si="113"/>
        <v>12.088542482188162</v>
      </c>
      <c r="AA191" s="6">
        <f t="shared" si="115"/>
        <v>12.088542482188162</v>
      </c>
      <c r="AB191" s="6">
        <f t="shared" si="114"/>
        <v>3.6301240272697823</v>
      </c>
    </row>
    <row r="192" spans="7:28">
      <c r="G192" s="6">
        <v>445315</v>
      </c>
      <c r="H192" s="6">
        <v>7479343</v>
      </c>
      <c r="I192" s="12">
        <f t="shared" si="100"/>
        <v>14958686</v>
      </c>
      <c r="J192" s="6">
        <v>1590929.6821290001</v>
      </c>
      <c r="K192" s="12">
        <f t="shared" si="101"/>
        <v>12727437.457032001</v>
      </c>
      <c r="L192" s="6">
        <f t="shared" si="102"/>
        <v>98.658416000000003</v>
      </c>
      <c r="M192" s="6">
        <f t="shared" si="103"/>
        <v>5242880</v>
      </c>
      <c r="N192" s="13">
        <f t="shared" si="104"/>
        <v>1.1753101164708704</v>
      </c>
      <c r="O192" s="13"/>
      <c r="P192" s="7">
        <f t="shared" si="105"/>
        <v>0</v>
      </c>
      <c r="Q192" s="7">
        <f t="shared" si="106"/>
        <v>2.941826689969433E-3</v>
      </c>
      <c r="R192" s="6">
        <f t="shared" si="107"/>
        <v>2.941826689969433E-3</v>
      </c>
      <c r="S192" s="6">
        <f t="shared" si="108"/>
        <v>2.941826689969433E-3</v>
      </c>
      <c r="T192" s="7">
        <f t="shared" si="109"/>
        <v>0</v>
      </c>
      <c r="U192" s="7">
        <f t="shared" si="110"/>
        <v>0.18096641846027317</v>
      </c>
      <c r="V192" s="7">
        <f t="shared" si="111"/>
        <v>0.55412415468937026</v>
      </c>
      <c r="W192" s="6">
        <f t="shared" si="112"/>
        <v>0.73509057314964343</v>
      </c>
      <c r="X192" s="6">
        <v>2.5279999999999999E-3</v>
      </c>
      <c r="Y192" s="6">
        <v>0.732951466665824</v>
      </c>
      <c r="Z192" s="6">
        <f t="shared" si="113"/>
        <v>16.369726660183272</v>
      </c>
      <c r="AA192" s="6">
        <f t="shared" si="115"/>
        <v>16.369726660183272</v>
      </c>
      <c r="AB192" s="6">
        <f t="shared" si="114"/>
        <v>0.29184831207858375</v>
      </c>
    </row>
    <row r="193" spans="7:28">
      <c r="G193" s="6">
        <v>161070</v>
      </c>
      <c r="H193" s="6">
        <v>8185136</v>
      </c>
      <c r="I193" s="12">
        <f t="shared" si="100"/>
        <v>16370272</v>
      </c>
      <c r="J193" s="6">
        <v>1654328.924072</v>
      </c>
      <c r="K193" s="12">
        <f t="shared" si="101"/>
        <v>13234631.392576</v>
      </c>
      <c r="L193" s="6">
        <f t="shared" si="102"/>
        <v>101.443032</v>
      </c>
      <c r="M193" s="6">
        <f t="shared" si="103"/>
        <v>5242880</v>
      </c>
      <c r="N193" s="13">
        <f t="shared" si="104"/>
        <v>1.2369269316547</v>
      </c>
      <c r="O193" s="13"/>
      <c r="P193" s="7">
        <f t="shared" si="105"/>
        <v>0</v>
      </c>
      <c r="Q193" s="7">
        <f t="shared" si="106"/>
        <v>3.0590597670606579E-3</v>
      </c>
      <c r="R193" s="6">
        <f t="shared" si="107"/>
        <v>3.0590597670606579E-3</v>
      </c>
      <c r="S193" s="6">
        <f t="shared" si="108"/>
        <v>3.0590597670606579E-3</v>
      </c>
      <c r="T193" s="7">
        <f t="shared" si="109"/>
        <v>0</v>
      </c>
      <c r="U193" s="7">
        <f t="shared" si="110"/>
        <v>0.18817800919014602</v>
      </c>
      <c r="V193" s="7">
        <f t="shared" si="111"/>
        <v>0.5308895184563508</v>
      </c>
      <c r="W193" s="6">
        <f t="shared" si="112"/>
        <v>0.71906752764649684</v>
      </c>
      <c r="X193" s="6">
        <v>2.4220000000000001E-3</v>
      </c>
      <c r="Y193" s="6">
        <v>0.705414623528272</v>
      </c>
      <c r="Z193" s="6">
        <f t="shared" si="113"/>
        <v>26.303045708532522</v>
      </c>
      <c r="AA193" s="6">
        <f t="shared" si="115"/>
        <v>26.303045708532522</v>
      </c>
      <c r="AB193" s="6">
        <f t="shared" si="114"/>
        <v>1.9354438741200339</v>
      </c>
    </row>
    <row r="194" spans="7:28">
      <c r="G194" s="6">
        <v>1048576</v>
      </c>
      <c r="H194" s="6">
        <v>6891620</v>
      </c>
      <c r="I194" s="12">
        <f t="shared" si="100"/>
        <v>13783240</v>
      </c>
      <c r="J194" s="6">
        <v>3076562.106201</v>
      </c>
      <c r="K194" s="12">
        <f t="shared" si="101"/>
        <v>24612496.849608</v>
      </c>
      <c r="L194" s="6">
        <f t="shared" si="102"/>
        <v>103.67095999999999</v>
      </c>
      <c r="M194" s="6">
        <f t="shared" si="103"/>
        <v>5242880</v>
      </c>
      <c r="N194" s="13">
        <f t="shared" si="104"/>
        <v>0.56000982282378731</v>
      </c>
      <c r="O194" s="13"/>
      <c r="P194" s="7">
        <f t="shared" si="105"/>
        <v>0</v>
      </c>
      <c r="Q194" s="7">
        <f t="shared" si="106"/>
        <v>5.6889456643105119E-3</v>
      </c>
      <c r="R194" s="6">
        <f t="shared" si="107"/>
        <v>5.6889456643105119E-3</v>
      </c>
      <c r="S194" s="6">
        <f t="shared" si="108"/>
        <v>5.6889456643105119E-3</v>
      </c>
      <c r="T194" s="7">
        <f t="shared" si="109"/>
        <v>0</v>
      </c>
      <c r="U194" s="7">
        <f t="shared" si="110"/>
        <v>0.34995539512766805</v>
      </c>
      <c r="V194" s="7">
        <f t="shared" si="111"/>
        <v>0.87612114172998923</v>
      </c>
      <c r="W194" s="6">
        <f t="shared" si="112"/>
        <v>1.2260765368576574</v>
      </c>
      <c r="X194" s="6">
        <v>3.9969999999999997E-3</v>
      </c>
      <c r="Y194" s="6">
        <v>1.2216259500011419</v>
      </c>
      <c r="Z194" s="6">
        <f t="shared" si="113"/>
        <v>42.330389399812667</v>
      </c>
      <c r="AA194" s="6">
        <f t="shared" si="115"/>
        <v>42.330389399812667</v>
      </c>
      <c r="AB194" s="6">
        <f t="shared" si="114"/>
        <v>0.36431665981811273</v>
      </c>
    </row>
    <row r="195" spans="7:28">
      <c r="G195" s="6">
        <v>116158</v>
      </c>
      <c r="H195" s="6">
        <v>8516500</v>
      </c>
      <c r="I195" s="12">
        <f t="shared" si="100"/>
        <v>17033000</v>
      </c>
      <c r="J195" s="6">
        <v>1715466.611938</v>
      </c>
      <c r="K195" s="12">
        <f t="shared" si="101"/>
        <v>13723732.895504</v>
      </c>
      <c r="L195" s="6">
        <f t="shared" si="102"/>
        <v>104.52115999999999</v>
      </c>
      <c r="M195" s="6">
        <f t="shared" si="103"/>
        <v>5242880</v>
      </c>
      <c r="N195" s="13">
        <f t="shared" si="104"/>
        <v>1.2411346191079062</v>
      </c>
      <c r="O195" s="13"/>
      <c r="P195" s="7">
        <f t="shared" si="105"/>
        <v>0</v>
      </c>
      <c r="Q195" s="7">
        <f t="shared" si="106"/>
        <v>3.1721109496160886E-3</v>
      </c>
      <c r="R195" s="6">
        <f t="shared" si="107"/>
        <v>3.1721109496160886E-3</v>
      </c>
      <c r="S195" s="6">
        <f t="shared" si="108"/>
        <v>3.1721109496160886E-3</v>
      </c>
      <c r="T195" s="7">
        <f t="shared" si="109"/>
        <v>0</v>
      </c>
      <c r="U195" s="7">
        <f t="shared" si="110"/>
        <v>0.19513235074925647</v>
      </c>
      <c r="V195" s="7">
        <f t="shared" si="111"/>
        <v>0.52825918227902779</v>
      </c>
      <c r="W195" s="6">
        <f t="shared" si="112"/>
        <v>0.72339153302828429</v>
      </c>
      <c r="X195" s="6">
        <v>2.4099999999999998E-3</v>
      </c>
      <c r="Y195" s="6">
        <v>0.70995922222248986</v>
      </c>
      <c r="Z195" s="6">
        <f t="shared" si="113"/>
        <v>31.622860979920699</v>
      </c>
      <c r="AA195" s="6">
        <f t="shared" si="115"/>
        <v>31.622860979920699</v>
      </c>
      <c r="AB195" s="6">
        <f t="shared" si="114"/>
        <v>1.891983424589555</v>
      </c>
    </row>
    <row r="196" spans="7:28">
      <c r="G196" s="6">
        <v>683446</v>
      </c>
      <c r="H196" s="6">
        <v>7583376</v>
      </c>
      <c r="I196" s="12">
        <f t="shared" si="100"/>
        <v>15166752</v>
      </c>
      <c r="J196" s="6">
        <v>1723263.4804690001</v>
      </c>
      <c r="K196" s="12">
        <f t="shared" si="101"/>
        <v>13786107.843752</v>
      </c>
      <c r="L196" s="6">
        <f t="shared" si="102"/>
        <v>104.669432</v>
      </c>
      <c r="M196" s="6">
        <f t="shared" si="103"/>
        <v>5242880</v>
      </c>
      <c r="N196" s="13">
        <f t="shared" si="104"/>
        <v>1.1001474942671163</v>
      </c>
      <c r="O196" s="13"/>
      <c r="P196" s="7">
        <f t="shared" si="105"/>
        <v>0</v>
      </c>
      <c r="Q196" s="7">
        <f t="shared" si="106"/>
        <v>3.186528328460881E-3</v>
      </c>
      <c r="R196" s="6">
        <f t="shared" si="107"/>
        <v>3.186528328460881E-3</v>
      </c>
      <c r="S196" s="6">
        <f t="shared" si="108"/>
        <v>3.186528328460881E-3</v>
      </c>
      <c r="T196" s="7">
        <f t="shared" si="109"/>
        <v>0</v>
      </c>
      <c r="U196" s="7">
        <f t="shared" si="110"/>
        <v>0.19601923556202364</v>
      </c>
      <c r="V196" s="7">
        <f t="shared" si="111"/>
        <v>0.64399397408123804</v>
      </c>
      <c r="W196" s="6">
        <f t="shared" si="112"/>
        <v>0.84001320964326165</v>
      </c>
      <c r="X196" s="6">
        <v>2.9380000000000001E-3</v>
      </c>
      <c r="Y196" s="6">
        <v>0.83859334000000008</v>
      </c>
      <c r="Z196" s="6">
        <f t="shared" si="113"/>
        <v>8.4590989945841031</v>
      </c>
      <c r="AA196" s="6">
        <f t="shared" si="115"/>
        <v>8.4590989945841031</v>
      </c>
      <c r="AB196" s="6">
        <f t="shared" si="114"/>
        <v>0.16931563554530174</v>
      </c>
    </row>
    <row r="197" spans="7:28">
      <c r="G197" s="6">
        <v>685230</v>
      </c>
      <c r="H197" s="6">
        <v>7600595</v>
      </c>
      <c r="I197" s="12">
        <f t="shared" si="100"/>
        <v>15201190</v>
      </c>
      <c r="J197" s="6">
        <v>1722470.2250979999</v>
      </c>
      <c r="K197" s="12">
        <f t="shared" si="101"/>
        <v>13779761.800783999</v>
      </c>
      <c r="L197" s="6">
        <f t="shared" si="102"/>
        <v>104.91173999999999</v>
      </c>
      <c r="M197" s="6">
        <f t="shared" si="103"/>
        <v>5242880</v>
      </c>
      <c r="N197" s="13">
        <f t="shared" si="104"/>
        <v>1.1031533214990066</v>
      </c>
      <c r="O197" s="13"/>
      <c r="P197" s="7">
        <f t="shared" si="105"/>
        <v>0</v>
      </c>
      <c r="Q197" s="7">
        <f t="shared" si="106"/>
        <v>3.1850615007006202E-3</v>
      </c>
      <c r="R197" s="6">
        <f t="shared" si="107"/>
        <v>3.1850615007006202E-3</v>
      </c>
      <c r="S197" s="6">
        <f t="shared" si="108"/>
        <v>3.1850615007006202E-3</v>
      </c>
      <c r="T197" s="7">
        <f t="shared" si="109"/>
        <v>0</v>
      </c>
      <c r="U197" s="7">
        <f t="shared" si="110"/>
        <v>0.19592900367746782</v>
      </c>
      <c r="V197" s="7">
        <f t="shared" si="111"/>
        <v>0.63829491236370506</v>
      </c>
      <c r="W197" s="6">
        <f t="shared" si="112"/>
        <v>0.83422391604117285</v>
      </c>
      <c r="X197" s="6">
        <v>2.9120000000000001E-3</v>
      </c>
      <c r="Y197" s="6">
        <v>0.82779424000000001</v>
      </c>
      <c r="Z197" s="6">
        <f t="shared" si="113"/>
        <v>9.3771119746092069</v>
      </c>
      <c r="AA197" s="6">
        <f t="shared" si="115"/>
        <v>9.3771119746092069</v>
      </c>
      <c r="AB197" s="6">
        <f t="shared" si="114"/>
        <v>0.77672394062235062</v>
      </c>
    </row>
    <row r="198" spans="7:28">
      <c r="G198" s="6">
        <v>35696</v>
      </c>
      <c r="H198" s="6">
        <v>8781949</v>
      </c>
      <c r="I198" s="12">
        <f t="shared" si="100"/>
        <v>17563898</v>
      </c>
      <c r="J198" s="6">
        <v>1647745.263672</v>
      </c>
      <c r="K198" s="12">
        <f t="shared" si="101"/>
        <v>13181962.109376</v>
      </c>
      <c r="L198" s="6">
        <f t="shared" si="102"/>
        <v>106.097308</v>
      </c>
      <c r="M198" s="6">
        <f t="shared" si="103"/>
        <v>5242880</v>
      </c>
      <c r="N198" s="13">
        <f t="shared" si="104"/>
        <v>1.3324190931718154</v>
      </c>
      <c r="O198" s="13"/>
      <c r="P198" s="7">
        <f t="shared" si="105"/>
        <v>0</v>
      </c>
      <c r="Q198" s="7">
        <f t="shared" si="106"/>
        <v>3.0468857608176563E-3</v>
      </c>
      <c r="R198" s="6">
        <f t="shared" si="107"/>
        <v>3.0468857608176563E-3</v>
      </c>
      <c r="S198" s="6">
        <f t="shared" si="108"/>
        <v>3.0468857608176563E-3</v>
      </c>
      <c r="T198" s="7">
        <f t="shared" si="109"/>
        <v>0</v>
      </c>
      <c r="U198" s="7">
        <f t="shared" si="110"/>
        <v>0.18742912540456452</v>
      </c>
      <c r="V198" s="7">
        <f t="shared" si="111"/>
        <v>0.80356770217216433</v>
      </c>
      <c r="W198" s="6">
        <f t="shared" si="112"/>
        <v>0.99099682757672891</v>
      </c>
      <c r="X198" s="6">
        <v>3.666E-3</v>
      </c>
      <c r="Y198" s="6">
        <v>0.98406720000084602</v>
      </c>
      <c r="Z198" s="6">
        <f t="shared" si="113"/>
        <v>16.888004342126123</v>
      </c>
      <c r="AA198" s="6">
        <f t="shared" si="115"/>
        <v>16.888004342126123</v>
      </c>
      <c r="AB198" s="6">
        <f t="shared" si="114"/>
        <v>0.7041823542007023</v>
      </c>
    </row>
    <row r="199" spans="7:28">
      <c r="G199" s="6">
        <v>2394385</v>
      </c>
      <c r="H199" s="6">
        <v>5021410</v>
      </c>
      <c r="I199" s="12">
        <f t="shared" si="100"/>
        <v>10042820</v>
      </c>
      <c r="J199" s="6">
        <v>2131585.5273440001</v>
      </c>
      <c r="K199" s="12">
        <f t="shared" si="101"/>
        <v>17052684.218752</v>
      </c>
      <c r="L199" s="6">
        <f t="shared" si="102"/>
        <v>108.14462</v>
      </c>
      <c r="M199" s="6">
        <f t="shared" si="103"/>
        <v>5242880</v>
      </c>
      <c r="N199" s="13">
        <f t="shared" si="104"/>
        <v>0.58892898450300291</v>
      </c>
      <c r="O199" s="13"/>
      <c r="P199" s="7">
        <f t="shared" si="105"/>
        <v>0</v>
      </c>
      <c r="Q199" s="7">
        <f t="shared" si="106"/>
        <v>3.941566536053028E-3</v>
      </c>
      <c r="R199" s="6">
        <f t="shared" si="107"/>
        <v>3.941566536053028E-3</v>
      </c>
      <c r="S199" s="6">
        <f t="shared" si="108"/>
        <v>3.941566536053028E-3</v>
      </c>
      <c r="T199" s="7">
        <f t="shared" si="109"/>
        <v>0</v>
      </c>
      <c r="U199" s="7">
        <f t="shared" si="110"/>
        <v>0.24246539797345884</v>
      </c>
      <c r="V199" s="7">
        <f t="shared" si="111"/>
        <v>7.3379803506867276</v>
      </c>
      <c r="W199" s="6">
        <f t="shared" si="112"/>
        <v>7.5804457486601864</v>
      </c>
      <c r="X199" s="6">
        <v>3.3477E-2</v>
      </c>
      <c r="Y199" s="6">
        <v>7.5414753799888414</v>
      </c>
      <c r="Z199" s="6">
        <f t="shared" si="113"/>
        <v>88.226046133007657</v>
      </c>
      <c r="AA199" s="6">
        <f t="shared" si="115"/>
        <v>88.226046133007657</v>
      </c>
      <c r="AB199" s="6">
        <f t="shared" si="114"/>
        <v>0.51674727699505685</v>
      </c>
    </row>
    <row r="200" spans="7:28">
      <c r="G200" s="6">
        <v>14340</v>
      </c>
      <c r="H200" s="6">
        <v>9041364</v>
      </c>
      <c r="I200" s="12">
        <f t="shared" si="100"/>
        <v>18082728</v>
      </c>
      <c r="J200" s="6">
        <v>3543965.9887700002</v>
      </c>
      <c r="K200" s="12">
        <f t="shared" si="101"/>
        <v>28351727.910160001</v>
      </c>
      <c r="L200" s="6">
        <f t="shared" si="102"/>
        <v>108.783168</v>
      </c>
      <c r="M200" s="6">
        <f t="shared" si="103"/>
        <v>5242880</v>
      </c>
      <c r="N200" s="13">
        <f t="shared" si="104"/>
        <v>0.63779985676005135</v>
      </c>
      <c r="O200" s="13"/>
      <c r="P200" s="7">
        <f t="shared" si="105"/>
        <v>0</v>
      </c>
      <c r="Q200" s="7">
        <f t="shared" si="106"/>
        <v>6.553233528307589E-3</v>
      </c>
      <c r="R200" s="6">
        <f t="shared" si="107"/>
        <v>6.553233528307589E-3</v>
      </c>
      <c r="S200" s="6">
        <f t="shared" si="108"/>
        <v>6.553233528307589E-3</v>
      </c>
      <c r="T200" s="7">
        <f t="shared" si="109"/>
        <v>0</v>
      </c>
      <c r="U200" s="7">
        <f t="shared" si="110"/>
        <v>0.40312204828215964</v>
      </c>
      <c r="V200" s="7">
        <f t="shared" si="111"/>
        <v>1.1242495211241219</v>
      </c>
      <c r="W200" s="6">
        <f t="shared" si="112"/>
        <v>1.5273715694062815</v>
      </c>
      <c r="X200" s="6">
        <v>5.1289999999999999E-3</v>
      </c>
      <c r="Y200" s="6">
        <v>1.501714211111681</v>
      </c>
      <c r="Z200" s="6">
        <f t="shared" si="113"/>
        <v>27.768249723290879</v>
      </c>
      <c r="AA200" s="6">
        <f t="shared" si="115"/>
        <v>27.768249723290879</v>
      </c>
      <c r="AB200" s="6">
        <f t="shared" si="114"/>
        <v>1.7085380230641207</v>
      </c>
    </row>
    <row r="201" spans="7:28">
      <c r="G201" s="6">
        <v>1219574</v>
      </c>
      <c r="H201" s="6">
        <v>7382096</v>
      </c>
      <c r="I201" s="12">
        <f t="shared" si="100"/>
        <v>14764192</v>
      </c>
      <c r="J201" s="6">
        <v>3338871.8269039998</v>
      </c>
      <c r="K201" s="12">
        <f t="shared" si="101"/>
        <v>26710974.615231998</v>
      </c>
      <c r="L201" s="6">
        <f t="shared" si="102"/>
        <v>112.976632</v>
      </c>
      <c r="M201" s="6">
        <f t="shared" si="103"/>
        <v>5242880</v>
      </c>
      <c r="N201" s="13">
        <f t="shared" si="104"/>
        <v>0.55273879791644454</v>
      </c>
      <c r="O201" s="13"/>
      <c r="P201" s="7">
        <f t="shared" si="105"/>
        <v>0</v>
      </c>
      <c r="Q201" s="7">
        <f t="shared" si="106"/>
        <v>6.1739889355944162E-3</v>
      </c>
      <c r="R201" s="6">
        <f t="shared" si="107"/>
        <v>6.1739889355944162E-3</v>
      </c>
      <c r="S201" s="6">
        <f t="shared" si="108"/>
        <v>6.1739889355944162E-3</v>
      </c>
      <c r="T201" s="7">
        <f t="shared" si="109"/>
        <v>0</v>
      </c>
      <c r="U201" s="7">
        <f t="shared" si="110"/>
        <v>0.37979282365525235</v>
      </c>
      <c r="V201" s="7">
        <f t="shared" si="111"/>
        <v>0.97958103137135899</v>
      </c>
      <c r="W201" s="6">
        <f t="shared" si="112"/>
        <v>1.3593738550266115</v>
      </c>
      <c r="X201" s="6">
        <v>4.4689999999999999E-3</v>
      </c>
      <c r="Y201" s="6">
        <v>1.380585825</v>
      </c>
      <c r="Z201" s="6">
        <f t="shared" si="113"/>
        <v>38.151464211107999</v>
      </c>
      <c r="AA201" s="6">
        <f t="shared" si="115"/>
        <v>38.151464211107999</v>
      </c>
      <c r="AB201" s="6">
        <f t="shared" si="114"/>
        <v>1.5364470349671009</v>
      </c>
    </row>
    <row r="202" spans="7:28">
      <c r="G202" s="6">
        <v>2097152</v>
      </c>
      <c r="H202" s="6">
        <v>6291408</v>
      </c>
      <c r="I202" s="12">
        <f t="shared" si="100"/>
        <v>12582816</v>
      </c>
      <c r="J202" s="6">
        <v>3570239.2705080002</v>
      </c>
      <c r="K202" s="12">
        <f t="shared" si="101"/>
        <v>28561914.164064001</v>
      </c>
      <c r="L202" s="6">
        <f t="shared" si="102"/>
        <v>117.439936</v>
      </c>
      <c r="M202" s="6">
        <f t="shared" si="103"/>
        <v>5242880</v>
      </c>
      <c r="N202" s="13">
        <f t="shared" si="104"/>
        <v>0.44054526344846434</v>
      </c>
      <c r="O202" s="13"/>
      <c r="P202" s="7">
        <f t="shared" si="105"/>
        <v>0</v>
      </c>
      <c r="Q202" s="7">
        <f t="shared" si="106"/>
        <v>6.6018160912694563E-3</v>
      </c>
      <c r="R202" s="6">
        <f t="shared" si="107"/>
        <v>6.6018160912694563E-3</v>
      </c>
      <c r="S202" s="6">
        <f t="shared" si="108"/>
        <v>6.6018160912694563E-3</v>
      </c>
      <c r="T202" s="7">
        <f t="shared" si="109"/>
        <v>0</v>
      </c>
      <c r="U202" s="7">
        <f t="shared" si="110"/>
        <v>0.40611060381087472</v>
      </c>
      <c r="V202" s="7">
        <f t="shared" si="111"/>
        <v>1.6551390395804728</v>
      </c>
      <c r="W202" s="6">
        <f t="shared" si="112"/>
        <v>2.0612496433913474</v>
      </c>
      <c r="X202" s="6">
        <v>7.5510000000000004E-3</v>
      </c>
      <c r="Y202" s="6">
        <v>2.0891293615367195</v>
      </c>
      <c r="Z202" s="6">
        <f t="shared" si="113"/>
        <v>12.570307359694663</v>
      </c>
      <c r="AA202" s="6">
        <f t="shared" si="115"/>
        <v>12.570307359694663</v>
      </c>
      <c r="AB202" s="6">
        <f t="shared" si="114"/>
        <v>1.3345137289566555</v>
      </c>
    </row>
    <row r="203" spans="7:28">
      <c r="G203" s="6">
        <v>268096</v>
      </c>
      <c r="H203" s="6">
        <v>9378286</v>
      </c>
      <c r="I203" s="12">
        <f t="shared" si="100"/>
        <v>18756572</v>
      </c>
      <c r="J203" s="6">
        <v>3749624.1425780002</v>
      </c>
      <c r="K203" s="12">
        <f t="shared" si="101"/>
        <v>29996993.140624002</v>
      </c>
      <c r="L203" s="6">
        <f t="shared" si="102"/>
        <v>117.901352</v>
      </c>
      <c r="M203" s="6">
        <f t="shared" si="103"/>
        <v>5242880</v>
      </c>
      <c r="N203" s="13">
        <f t="shared" si="104"/>
        <v>0.62528173780853236</v>
      </c>
      <c r="O203" s="13"/>
      <c r="P203" s="7">
        <f t="shared" si="105"/>
        <v>0</v>
      </c>
      <c r="Q203" s="7">
        <f t="shared" si="106"/>
        <v>6.9335210122098197E-3</v>
      </c>
      <c r="R203" s="6">
        <f t="shared" si="107"/>
        <v>6.9335210122098197E-3</v>
      </c>
      <c r="S203" s="6">
        <f t="shared" si="108"/>
        <v>6.9335210122098197E-3</v>
      </c>
      <c r="T203" s="7">
        <f t="shared" si="109"/>
        <v>0</v>
      </c>
      <c r="U203" s="7">
        <f t="shared" si="110"/>
        <v>0.42651542634270423</v>
      </c>
      <c r="V203" s="7">
        <f t="shared" si="111"/>
        <v>1.0769034699323086</v>
      </c>
      <c r="W203" s="6">
        <f t="shared" si="112"/>
        <v>1.5034188962750128</v>
      </c>
      <c r="X203" s="6">
        <v>4.9129999999999998E-3</v>
      </c>
      <c r="Y203" s="6">
        <v>1.4692940624999999</v>
      </c>
      <c r="Z203" s="6">
        <f t="shared" si="113"/>
        <v>41.126012868101363</v>
      </c>
      <c r="AA203" s="6">
        <f t="shared" si="115"/>
        <v>41.126012868101363</v>
      </c>
      <c r="AB203" s="6">
        <f t="shared" si="114"/>
        <v>2.3225326124948422</v>
      </c>
    </row>
    <row r="204" spans="7:28">
      <c r="G204" s="6">
        <v>503625</v>
      </c>
      <c r="H204" s="6">
        <v>9027150</v>
      </c>
      <c r="I204" s="12">
        <f t="shared" si="100"/>
        <v>18054300</v>
      </c>
      <c r="J204" s="6">
        <v>3623266.5947270002</v>
      </c>
      <c r="K204" s="12">
        <f t="shared" si="101"/>
        <v>28986132.757816002</v>
      </c>
      <c r="L204" s="6">
        <f t="shared" si="102"/>
        <v>118.39830000000001</v>
      </c>
      <c r="M204" s="6">
        <f t="shared" si="103"/>
        <v>5242880</v>
      </c>
      <c r="N204" s="13">
        <f t="shared" si="104"/>
        <v>0.62285990859307461</v>
      </c>
      <c r="O204" s="13"/>
      <c r="P204" s="7">
        <f t="shared" si="105"/>
        <v>0</v>
      </c>
      <c r="Q204" s="7">
        <f t="shared" si="106"/>
        <v>6.6998702035520052E-3</v>
      </c>
      <c r="R204" s="6">
        <f t="shared" si="107"/>
        <v>6.6998702035520052E-3</v>
      </c>
      <c r="S204" s="6">
        <f t="shared" si="108"/>
        <v>6.6998702035520052E-3</v>
      </c>
      <c r="T204" s="7">
        <f t="shared" si="109"/>
        <v>0</v>
      </c>
      <c r="U204" s="7">
        <f t="shared" si="110"/>
        <v>0.41214240084894521</v>
      </c>
      <c r="V204" s="7">
        <f t="shared" si="111"/>
        <v>1.0137754016765574</v>
      </c>
      <c r="W204" s="6">
        <f t="shared" si="112"/>
        <v>1.4259178025255026</v>
      </c>
      <c r="X204" s="6">
        <v>4.6249999999999998E-3</v>
      </c>
      <c r="Y204" s="6">
        <v>1.4102713235305</v>
      </c>
      <c r="Z204" s="6">
        <f t="shared" si="113"/>
        <v>44.862058455178499</v>
      </c>
      <c r="AA204" s="6">
        <f t="shared" si="115"/>
        <v>44.862058455178499</v>
      </c>
      <c r="AB204" s="6">
        <f t="shared" si="114"/>
        <v>1.1094658690097241</v>
      </c>
    </row>
    <row r="205" spans="7:28">
      <c r="G205" s="6">
        <v>503625</v>
      </c>
      <c r="H205" s="6">
        <v>9027150</v>
      </c>
      <c r="I205" s="12">
        <f t="shared" si="100"/>
        <v>18054300</v>
      </c>
      <c r="J205" s="6">
        <v>3622845.0297849998</v>
      </c>
      <c r="K205" s="12">
        <f t="shared" si="101"/>
        <v>28982760.238279998</v>
      </c>
      <c r="L205" s="6">
        <f t="shared" si="102"/>
        <v>118.39830000000001</v>
      </c>
      <c r="M205" s="6">
        <f t="shared" si="103"/>
        <v>5242880</v>
      </c>
      <c r="N205" s="13">
        <f t="shared" si="104"/>
        <v>0.62293238641066873</v>
      </c>
      <c r="O205" s="13"/>
      <c r="P205" s="7">
        <f t="shared" si="105"/>
        <v>0</v>
      </c>
      <c r="Q205" s="7">
        <f t="shared" si="106"/>
        <v>6.6990906775856078E-3</v>
      </c>
      <c r="R205" s="6">
        <f t="shared" si="107"/>
        <v>6.6990906775856078E-3</v>
      </c>
      <c r="S205" s="6">
        <f t="shared" si="108"/>
        <v>6.6990906775856078E-3</v>
      </c>
      <c r="T205" s="7">
        <f t="shared" si="109"/>
        <v>0</v>
      </c>
      <c r="U205" s="7">
        <f t="shared" si="110"/>
        <v>0.41209444832247016</v>
      </c>
      <c r="V205" s="7">
        <f t="shared" si="111"/>
        <v>1.0065419771889192</v>
      </c>
      <c r="W205" s="6">
        <f t="shared" si="112"/>
        <v>1.4186364255113895</v>
      </c>
      <c r="X205" s="6">
        <v>4.5919999999999997E-3</v>
      </c>
      <c r="Y205" s="6">
        <v>1.4019375999999999</v>
      </c>
      <c r="Z205" s="6">
        <f t="shared" si="113"/>
        <v>45.886121027561153</v>
      </c>
      <c r="AA205" s="6">
        <f t="shared" si="115"/>
        <v>45.886121027561153</v>
      </c>
      <c r="AB205" s="6">
        <f t="shared" si="114"/>
        <v>1.1911247341814337</v>
      </c>
    </row>
    <row r="206" spans="7:28">
      <c r="G206" s="6">
        <v>503625</v>
      </c>
      <c r="H206" s="6">
        <v>9027150</v>
      </c>
      <c r="I206" s="12">
        <f t="shared" si="100"/>
        <v>18054300</v>
      </c>
      <c r="J206" s="6">
        <v>3623498.6892090002</v>
      </c>
      <c r="K206" s="12">
        <f t="shared" si="101"/>
        <v>28987989.513672002</v>
      </c>
      <c r="L206" s="6">
        <f t="shared" si="102"/>
        <v>118.39830000000001</v>
      </c>
      <c r="M206" s="6">
        <f t="shared" si="103"/>
        <v>5242880</v>
      </c>
      <c r="N206" s="13">
        <f t="shared" si="104"/>
        <v>0.62282001280167443</v>
      </c>
      <c r="O206" s="13"/>
      <c r="P206" s="7">
        <f t="shared" si="105"/>
        <v>0</v>
      </c>
      <c r="Q206" s="7">
        <f t="shared" si="106"/>
        <v>6.700299375092025E-3</v>
      </c>
      <c r="R206" s="6">
        <f t="shared" si="107"/>
        <v>6.700299375092025E-3</v>
      </c>
      <c r="S206" s="6">
        <f t="shared" si="108"/>
        <v>6.700299375092025E-3</v>
      </c>
      <c r="T206" s="7">
        <f t="shared" si="109"/>
        <v>0</v>
      </c>
      <c r="U206" s="7">
        <f t="shared" si="110"/>
        <v>0.41216880132888079</v>
      </c>
      <c r="V206" s="7">
        <f t="shared" si="111"/>
        <v>1.0052268091002579</v>
      </c>
      <c r="W206" s="6">
        <f t="shared" si="112"/>
        <v>1.4173956104291388</v>
      </c>
      <c r="X206" s="6">
        <v>4.5859999999999998E-3</v>
      </c>
      <c r="Y206" s="6">
        <v>1.3939012117668639</v>
      </c>
      <c r="Z206" s="6">
        <f t="shared" si="113"/>
        <v>46.103344419799939</v>
      </c>
      <c r="AA206" s="6">
        <f t="shared" si="115"/>
        <v>46.103344419799939</v>
      </c>
      <c r="AB206" s="6">
        <f t="shared" si="114"/>
        <v>1.6855138989723768</v>
      </c>
    </row>
    <row r="207" spans="7:28">
      <c r="G207" s="6">
        <v>503625</v>
      </c>
      <c r="H207" s="6">
        <v>9027150</v>
      </c>
      <c r="I207" s="12">
        <f t="shared" si="100"/>
        <v>18054300</v>
      </c>
      <c r="J207" s="6">
        <v>3622756.8063960001</v>
      </c>
      <c r="K207" s="12">
        <f t="shared" si="101"/>
        <v>28982054.451168001</v>
      </c>
      <c r="L207" s="6">
        <f t="shared" si="102"/>
        <v>118.39830000000001</v>
      </c>
      <c r="M207" s="6">
        <f t="shared" si="103"/>
        <v>5242880</v>
      </c>
      <c r="N207" s="13">
        <f t="shared" si="104"/>
        <v>0.62294755640666455</v>
      </c>
      <c r="O207" s="13"/>
      <c r="P207" s="7">
        <f t="shared" si="105"/>
        <v>0</v>
      </c>
      <c r="Q207" s="7">
        <f t="shared" si="106"/>
        <v>6.6989275415756666E-3</v>
      </c>
      <c r="R207" s="6">
        <f t="shared" si="107"/>
        <v>6.6989275415756666E-3</v>
      </c>
      <c r="S207" s="6">
        <f t="shared" si="108"/>
        <v>6.6989275415756666E-3</v>
      </c>
      <c r="T207" s="7">
        <f t="shared" si="109"/>
        <v>0</v>
      </c>
      <c r="U207" s="7">
        <f t="shared" si="110"/>
        <v>0.41208441301361204</v>
      </c>
      <c r="V207" s="7">
        <f t="shared" si="111"/>
        <v>1.0107066761363472</v>
      </c>
      <c r="W207" s="6">
        <f t="shared" si="112"/>
        <v>1.4227910891499593</v>
      </c>
      <c r="X207" s="6">
        <v>4.6109999999999996E-3</v>
      </c>
      <c r="Y207" s="6">
        <v>1.4001708352922189</v>
      </c>
      <c r="Z207" s="6">
        <f t="shared" si="113"/>
        <v>45.281447442543204</v>
      </c>
      <c r="AA207" s="6">
        <f t="shared" si="115"/>
        <v>45.281447442543204</v>
      </c>
      <c r="AB207" s="6">
        <f t="shared" si="114"/>
        <v>1.615535282379994</v>
      </c>
    </row>
    <row r="208" spans="7:28">
      <c r="G208" s="6">
        <v>503625</v>
      </c>
      <c r="H208" s="6">
        <v>9027150</v>
      </c>
      <c r="I208" s="12">
        <f t="shared" si="100"/>
        <v>18054300</v>
      </c>
      <c r="J208" s="6">
        <v>3622658.1455080002</v>
      </c>
      <c r="K208" s="12">
        <f t="shared" si="101"/>
        <v>28981265.164064001</v>
      </c>
      <c r="L208" s="6">
        <f t="shared" si="102"/>
        <v>118.39830000000001</v>
      </c>
      <c r="M208" s="6">
        <f t="shared" si="103"/>
        <v>5242880</v>
      </c>
      <c r="N208" s="13">
        <f t="shared" si="104"/>
        <v>0.62296452200392038</v>
      </c>
      <c r="O208" s="13"/>
      <c r="P208" s="7">
        <f t="shared" si="105"/>
        <v>0</v>
      </c>
      <c r="Q208" s="7">
        <f t="shared" si="106"/>
        <v>6.6987451053329879E-3</v>
      </c>
      <c r="R208" s="6">
        <f t="shared" si="107"/>
        <v>6.6987451053329879E-3</v>
      </c>
      <c r="S208" s="6">
        <f t="shared" si="108"/>
        <v>6.6987451053329879E-3</v>
      </c>
      <c r="T208" s="7">
        <f t="shared" si="109"/>
        <v>0</v>
      </c>
      <c r="U208" s="7">
        <f t="shared" si="110"/>
        <v>0.4120731904512675</v>
      </c>
      <c r="V208" s="7">
        <f t="shared" si="111"/>
        <v>1.0137754016765574</v>
      </c>
      <c r="W208" s="6">
        <f t="shared" si="112"/>
        <v>1.425848592127825</v>
      </c>
      <c r="X208" s="6">
        <v>4.6249999999999998E-3</v>
      </c>
      <c r="Y208" s="6">
        <v>1.401755882352125</v>
      </c>
      <c r="Z208" s="6">
        <f t="shared" si="113"/>
        <v>44.83773200719974</v>
      </c>
      <c r="AA208" s="6">
        <f t="shared" si="115"/>
        <v>44.83773200719974</v>
      </c>
      <c r="AB208" s="6">
        <f t="shared" si="114"/>
        <v>1.7187521792505551</v>
      </c>
    </row>
    <row r="209" spans="7:28">
      <c r="G209" s="6">
        <v>504855</v>
      </c>
      <c r="H209" s="6">
        <v>9046865</v>
      </c>
      <c r="I209" s="12">
        <f t="shared" si="100"/>
        <v>18093730</v>
      </c>
      <c r="J209" s="6">
        <v>3634238.471924</v>
      </c>
      <c r="K209" s="12">
        <f t="shared" si="101"/>
        <v>29073907.775392</v>
      </c>
      <c r="L209" s="6">
        <f t="shared" si="102"/>
        <v>118.65948</v>
      </c>
      <c r="M209" s="6">
        <f t="shared" si="103"/>
        <v>5242880</v>
      </c>
      <c r="N209" s="13">
        <f t="shared" si="104"/>
        <v>0.62233567430224968</v>
      </c>
      <c r="O209" s="13"/>
      <c r="P209" s="7">
        <f t="shared" si="105"/>
        <v>0</v>
      </c>
      <c r="Q209" s="7">
        <f t="shared" si="106"/>
        <v>6.7201585679843075E-3</v>
      </c>
      <c r="R209" s="6">
        <f t="shared" si="107"/>
        <v>6.7201585679843075E-3</v>
      </c>
      <c r="S209" s="6">
        <f t="shared" si="108"/>
        <v>6.7201585679843075E-3</v>
      </c>
      <c r="T209" s="7">
        <f t="shared" si="109"/>
        <v>0</v>
      </c>
      <c r="U209" s="7">
        <f t="shared" si="110"/>
        <v>0.41339043923959862</v>
      </c>
      <c r="V209" s="7">
        <f t="shared" si="111"/>
        <v>1.0085147293219117</v>
      </c>
      <c r="W209" s="6">
        <f t="shared" si="112"/>
        <v>1.4219051685615103</v>
      </c>
      <c r="X209" s="6">
        <v>4.6010000000000001E-3</v>
      </c>
      <c r="Y209" s="6">
        <v>1.393426382350776</v>
      </c>
      <c r="Z209" s="6">
        <f t="shared" si="113"/>
        <v>46.05865177101299</v>
      </c>
      <c r="AA209" s="6">
        <f t="shared" si="115"/>
        <v>46.05865177101299</v>
      </c>
      <c r="AB209" s="6">
        <f t="shared" si="114"/>
        <v>2.043795536775272</v>
      </c>
    </row>
    <row r="210" spans="7:28">
      <c r="G210" s="6">
        <v>504855</v>
      </c>
      <c r="H210" s="6">
        <v>9046865</v>
      </c>
      <c r="I210" s="12">
        <f t="shared" si="100"/>
        <v>18093730</v>
      </c>
      <c r="J210" s="6">
        <v>3635232.4228520002</v>
      </c>
      <c r="K210" s="12">
        <f t="shared" si="101"/>
        <v>29081859.382816002</v>
      </c>
      <c r="L210" s="6">
        <f t="shared" si="102"/>
        <v>118.65948</v>
      </c>
      <c r="M210" s="6">
        <f t="shared" si="103"/>
        <v>5242880</v>
      </c>
      <c r="N210" s="13">
        <f t="shared" si="104"/>
        <v>0.62216551430997191</v>
      </c>
      <c r="O210" s="13"/>
      <c r="P210" s="7">
        <f t="shared" si="105"/>
        <v>0</v>
      </c>
      <c r="Q210" s="7">
        <f t="shared" si="106"/>
        <v>6.7219965067702621E-3</v>
      </c>
      <c r="R210" s="6">
        <f t="shared" si="107"/>
        <v>6.7219965067702621E-3</v>
      </c>
      <c r="S210" s="6">
        <f t="shared" si="108"/>
        <v>6.7219965067702621E-3</v>
      </c>
      <c r="T210" s="7">
        <f t="shared" si="109"/>
        <v>0</v>
      </c>
      <c r="U210" s="7">
        <f t="shared" si="110"/>
        <v>0.41350350001254538</v>
      </c>
      <c r="V210" s="7">
        <f t="shared" si="111"/>
        <v>1.0080763399590245</v>
      </c>
      <c r="W210" s="6">
        <f t="shared" si="112"/>
        <v>1.4215798399715698</v>
      </c>
      <c r="X210" s="6">
        <v>4.5989999999999998E-3</v>
      </c>
      <c r="Y210" s="6">
        <v>1.3924419352927648</v>
      </c>
      <c r="Z210" s="6">
        <f t="shared" si="113"/>
        <v>46.162133219618667</v>
      </c>
      <c r="AA210" s="6">
        <f t="shared" si="115"/>
        <v>46.162133219618667</v>
      </c>
      <c r="AB210" s="6">
        <f t="shared" si="114"/>
        <v>2.0925759229363217</v>
      </c>
    </row>
    <row r="211" spans="7:28">
      <c r="G211" s="6">
        <v>504855</v>
      </c>
      <c r="H211" s="6">
        <v>9046865</v>
      </c>
      <c r="I211" s="12">
        <f t="shared" si="100"/>
        <v>18093730</v>
      </c>
      <c r="J211" s="6">
        <v>3635627.1918950002</v>
      </c>
      <c r="K211" s="12">
        <f t="shared" si="101"/>
        <v>29085017.535160001</v>
      </c>
      <c r="L211" s="6">
        <f t="shared" si="102"/>
        <v>118.65948</v>
      </c>
      <c r="M211" s="6">
        <f t="shared" si="103"/>
        <v>5242880</v>
      </c>
      <c r="N211" s="13">
        <f t="shared" si="104"/>
        <v>0.62209795741491425</v>
      </c>
      <c r="O211" s="13"/>
      <c r="P211" s="7">
        <f t="shared" si="105"/>
        <v>0</v>
      </c>
      <c r="Q211" s="7">
        <f t="shared" si="106"/>
        <v>6.722726483789433E-3</v>
      </c>
      <c r="R211" s="6">
        <f t="shared" si="107"/>
        <v>6.722726483789433E-3</v>
      </c>
      <c r="S211" s="6">
        <f t="shared" si="108"/>
        <v>6.722726483789433E-3</v>
      </c>
      <c r="T211" s="7">
        <f t="shared" si="109"/>
        <v>0</v>
      </c>
      <c r="U211" s="7">
        <f t="shared" si="110"/>
        <v>0.4135484045363802</v>
      </c>
      <c r="V211" s="7">
        <f t="shared" si="111"/>
        <v>1.0144329857208882</v>
      </c>
      <c r="W211" s="6">
        <f t="shared" si="112"/>
        <v>1.4279813902572684</v>
      </c>
      <c r="X211" s="6">
        <v>4.6280000000000002E-3</v>
      </c>
      <c r="Y211" s="6">
        <v>1.4066397647077882</v>
      </c>
      <c r="Z211" s="6">
        <f t="shared" si="113"/>
        <v>45.262024282399153</v>
      </c>
      <c r="AA211" s="6">
        <f t="shared" si="115"/>
        <v>45.262024282399153</v>
      </c>
      <c r="AB211" s="6">
        <f t="shared" si="114"/>
        <v>1.5172061877486966</v>
      </c>
    </row>
    <row r="212" spans="7:28">
      <c r="G212" s="6">
        <v>504855</v>
      </c>
      <c r="H212" s="6">
        <v>9046865</v>
      </c>
      <c r="I212" s="12">
        <f t="shared" si="100"/>
        <v>18093730</v>
      </c>
      <c r="J212" s="6">
        <v>3635561.9770510001</v>
      </c>
      <c r="K212" s="12">
        <f t="shared" si="101"/>
        <v>29084495.816408001</v>
      </c>
      <c r="L212" s="6">
        <f t="shared" si="102"/>
        <v>118.65948</v>
      </c>
      <c r="M212" s="6">
        <f t="shared" si="103"/>
        <v>5242880</v>
      </c>
      <c r="N212" s="13">
        <f t="shared" si="104"/>
        <v>0.62210911663087631</v>
      </c>
      <c r="O212" s="13"/>
      <c r="P212" s="7">
        <f t="shared" si="105"/>
        <v>0</v>
      </c>
      <c r="Q212" s="7">
        <f t="shared" si="106"/>
        <v>6.7226058934385102E-3</v>
      </c>
      <c r="R212" s="6">
        <f t="shared" si="107"/>
        <v>6.7226058934385102E-3</v>
      </c>
      <c r="S212" s="6">
        <f t="shared" si="108"/>
        <v>6.7226058934385102E-3</v>
      </c>
      <c r="T212" s="7">
        <f t="shared" si="109"/>
        <v>0</v>
      </c>
      <c r="U212" s="7">
        <f t="shared" si="110"/>
        <v>0.41354098642300807</v>
      </c>
      <c r="V212" s="7">
        <f t="shared" si="111"/>
        <v>1.0085147293219117</v>
      </c>
      <c r="W212" s="6">
        <f t="shared" si="112"/>
        <v>1.4220557157449196</v>
      </c>
      <c r="X212" s="6">
        <v>4.6010000000000001E-3</v>
      </c>
      <c r="Y212" s="6">
        <v>1.4004361411753881</v>
      </c>
      <c r="Z212" s="6">
        <f t="shared" si="113"/>
        <v>46.111842934981745</v>
      </c>
      <c r="AA212" s="6">
        <f t="shared" si="115"/>
        <v>46.111842934981745</v>
      </c>
      <c r="AB212" s="6">
        <f t="shared" si="114"/>
        <v>1.5437743952670504</v>
      </c>
    </row>
    <row r="213" spans="7:28">
      <c r="G213" s="6">
        <v>504855</v>
      </c>
      <c r="H213" s="6">
        <v>9046865</v>
      </c>
      <c r="I213" s="12">
        <f t="shared" si="100"/>
        <v>18093730</v>
      </c>
      <c r="J213" s="6">
        <v>3635378.140869</v>
      </c>
      <c r="K213" s="12">
        <f t="shared" si="101"/>
        <v>29083025.126952</v>
      </c>
      <c r="L213" s="6">
        <f t="shared" si="102"/>
        <v>118.65948</v>
      </c>
      <c r="M213" s="6">
        <f t="shared" si="103"/>
        <v>5242880</v>
      </c>
      <c r="N213" s="13">
        <f t="shared" si="104"/>
        <v>0.62214057585199645</v>
      </c>
      <c r="O213" s="13"/>
      <c r="P213" s="7">
        <f t="shared" si="105"/>
        <v>0</v>
      </c>
      <c r="Q213" s="7">
        <f t="shared" si="106"/>
        <v>6.722265957492337E-3</v>
      </c>
      <c r="R213" s="6">
        <f t="shared" si="107"/>
        <v>6.722265957492337E-3</v>
      </c>
      <c r="S213" s="6">
        <f t="shared" si="108"/>
        <v>6.722265957492337E-3</v>
      </c>
      <c r="T213" s="7">
        <f t="shared" si="109"/>
        <v>0</v>
      </c>
      <c r="U213" s="7">
        <f t="shared" si="110"/>
        <v>0.41352007526909995</v>
      </c>
      <c r="V213" s="7">
        <f t="shared" si="111"/>
        <v>1.0115834548621219</v>
      </c>
      <c r="W213" s="6">
        <f t="shared" si="112"/>
        <v>1.4251035301312218</v>
      </c>
      <c r="X213" s="6">
        <v>4.6150000000000002E-3</v>
      </c>
      <c r="Y213" s="6">
        <v>1.400978264704525</v>
      </c>
      <c r="Z213" s="6">
        <f t="shared" si="113"/>
        <v>45.661234181849117</v>
      </c>
      <c r="AA213" s="6">
        <f t="shared" si="115"/>
        <v>45.661234181849117</v>
      </c>
      <c r="AB213" s="6">
        <f t="shared" si="114"/>
        <v>1.7220299582438536</v>
      </c>
    </row>
    <row r="214" spans="7:28">
      <c r="G214" s="6">
        <v>504855</v>
      </c>
      <c r="H214" s="6">
        <v>9046865</v>
      </c>
      <c r="I214" s="12">
        <f t="shared" si="100"/>
        <v>18093730</v>
      </c>
      <c r="J214" s="6">
        <v>3636247.2927250001</v>
      </c>
      <c r="K214" s="12">
        <f t="shared" si="101"/>
        <v>29089978.341800001</v>
      </c>
      <c r="L214" s="6">
        <f t="shared" si="102"/>
        <v>118.65948</v>
      </c>
      <c r="M214" s="6">
        <f t="shared" si="103"/>
        <v>5242880</v>
      </c>
      <c r="N214" s="13">
        <f t="shared" si="104"/>
        <v>0.62199186906924364</v>
      </c>
      <c r="O214" s="13"/>
      <c r="P214" s="7">
        <f t="shared" si="105"/>
        <v>0</v>
      </c>
      <c r="Q214" s="7">
        <f t="shared" si="106"/>
        <v>6.7238731272851564E-3</v>
      </c>
      <c r="R214" s="6">
        <f t="shared" si="107"/>
        <v>6.7238731272851564E-3</v>
      </c>
      <c r="S214" s="6">
        <f t="shared" si="108"/>
        <v>6.7238731272851564E-3</v>
      </c>
      <c r="T214" s="7">
        <f t="shared" si="109"/>
        <v>0</v>
      </c>
      <c r="U214" s="7">
        <f t="shared" si="110"/>
        <v>0.41361894029138552</v>
      </c>
      <c r="V214" s="7">
        <f t="shared" si="111"/>
        <v>1.0135562069951138</v>
      </c>
      <c r="W214" s="6">
        <f t="shared" si="112"/>
        <v>1.4271751472864993</v>
      </c>
      <c r="X214" s="6">
        <v>4.6239999999999996E-3</v>
      </c>
      <c r="Y214" s="6">
        <v>1.4056959999999998</v>
      </c>
      <c r="Z214" s="6">
        <f t="shared" si="113"/>
        <v>45.412481126409105</v>
      </c>
      <c r="AA214" s="6">
        <f t="shared" si="115"/>
        <v>45.412481126409105</v>
      </c>
      <c r="AB214" s="6">
        <f t="shared" si="114"/>
        <v>1.5280079965013396</v>
      </c>
    </row>
    <row r="215" spans="7:28">
      <c r="G215" s="6">
        <v>504855</v>
      </c>
      <c r="H215" s="6">
        <v>9046865</v>
      </c>
      <c r="I215" s="12">
        <f t="shared" si="100"/>
        <v>18093730</v>
      </c>
      <c r="J215" s="6">
        <v>3634713.827393</v>
      </c>
      <c r="K215" s="12">
        <f t="shared" si="101"/>
        <v>29077710.619144</v>
      </c>
      <c r="L215" s="6">
        <f t="shared" si="102"/>
        <v>118.65948</v>
      </c>
      <c r="M215" s="6">
        <f t="shared" si="103"/>
        <v>5242880</v>
      </c>
      <c r="N215" s="13">
        <f t="shared" si="104"/>
        <v>0.62225428394240789</v>
      </c>
      <c r="O215" s="13"/>
      <c r="P215" s="7">
        <f t="shared" si="105"/>
        <v>0</v>
      </c>
      <c r="Q215" s="7">
        <f t="shared" si="106"/>
        <v>6.7210375593197737E-3</v>
      </c>
      <c r="R215" s="6">
        <f t="shared" si="107"/>
        <v>6.7210375593197737E-3</v>
      </c>
      <c r="S215" s="6">
        <f t="shared" si="108"/>
        <v>6.7210375593197737E-3</v>
      </c>
      <c r="T215" s="7">
        <f t="shared" si="109"/>
        <v>0</v>
      </c>
      <c r="U215" s="7">
        <f t="shared" si="110"/>
        <v>0.41344451037654872</v>
      </c>
      <c r="V215" s="7">
        <f t="shared" si="111"/>
        <v>1.0194744633940906</v>
      </c>
      <c r="W215" s="6">
        <f t="shared" si="112"/>
        <v>1.4329189737706394</v>
      </c>
      <c r="X215" s="6">
        <v>4.6509999999999998E-3</v>
      </c>
      <c r="Y215" s="6">
        <v>1.409909611766621</v>
      </c>
      <c r="Z215" s="6">
        <f t="shared" si="113"/>
        <v>44.507365283160048</v>
      </c>
      <c r="AA215" s="6">
        <f t="shared" si="115"/>
        <v>44.507365283160048</v>
      </c>
      <c r="AB215" s="6">
        <f t="shared" si="114"/>
        <v>1.6319742635974781</v>
      </c>
    </row>
    <row r="216" spans="7:28">
      <c r="G216" s="6">
        <v>504855</v>
      </c>
      <c r="H216" s="6">
        <v>9046865</v>
      </c>
      <c r="I216" s="12">
        <f t="shared" si="100"/>
        <v>18093730</v>
      </c>
      <c r="J216" s="6">
        <v>3635067.1350099999</v>
      </c>
      <c r="K216" s="12">
        <f t="shared" si="101"/>
        <v>29080537.080079999</v>
      </c>
      <c r="L216" s="6">
        <f t="shared" si="102"/>
        <v>118.65948</v>
      </c>
      <c r="M216" s="6">
        <f t="shared" si="103"/>
        <v>5242880</v>
      </c>
      <c r="N216" s="13">
        <f t="shared" si="104"/>
        <v>0.62219380440514982</v>
      </c>
      <c r="O216" s="13"/>
      <c r="P216" s="7">
        <f t="shared" si="105"/>
        <v>0</v>
      </c>
      <c r="Q216" s="7">
        <f t="shared" si="106"/>
        <v>6.7216908690097841E-3</v>
      </c>
      <c r="R216" s="6">
        <f t="shared" si="107"/>
        <v>6.7216908690097841E-3</v>
      </c>
      <c r="S216" s="6">
        <f t="shared" si="108"/>
        <v>6.7216908690097841E-3</v>
      </c>
      <c r="T216" s="7">
        <f t="shared" si="109"/>
        <v>0</v>
      </c>
      <c r="U216" s="7">
        <f t="shared" si="110"/>
        <v>0.41348469871094301</v>
      </c>
      <c r="V216" s="7">
        <f t="shared" si="111"/>
        <v>1.0089531186847989</v>
      </c>
      <c r="W216" s="6">
        <f t="shared" si="112"/>
        <v>1.4224378173957419</v>
      </c>
      <c r="X216" s="6">
        <v>4.6030000000000003E-3</v>
      </c>
      <c r="Y216" s="6">
        <v>1.3921485812500003</v>
      </c>
      <c r="Z216" s="6">
        <f t="shared" si="113"/>
        <v>46.028478579400037</v>
      </c>
      <c r="AA216" s="6">
        <f t="shared" si="115"/>
        <v>46.028478579400037</v>
      </c>
      <c r="AB216" s="6">
        <f t="shared" si="114"/>
        <v>2.1757186376288331</v>
      </c>
    </row>
    <row r="217" spans="7:28">
      <c r="G217" s="6">
        <v>504855</v>
      </c>
      <c r="H217" s="6">
        <v>9046865</v>
      </c>
      <c r="I217" s="12">
        <f t="shared" si="100"/>
        <v>18093730</v>
      </c>
      <c r="J217" s="6">
        <v>3635965.280762</v>
      </c>
      <c r="K217" s="12">
        <f t="shared" si="101"/>
        <v>29087722.246096</v>
      </c>
      <c r="L217" s="6">
        <f t="shared" si="102"/>
        <v>118.65948</v>
      </c>
      <c r="M217" s="6">
        <f t="shared" si="103"/>
        <v>5242880</v>
      </c>
      <c r="N217" s="13">
        <f t="shared" si="104"/>
        <v>0.62204011186982666</v>
      </c>
      <c r="O217" s="13"/>
      <c r="P217" s="7">
        <f t="shared" si="105"/>
        <v>0</v>
      </c>
      <c r="Q217" s="7">
        <f t="shared" si="106"/>
        <v>6.723351652119432E-3</v>
      </c>
      <c r="R217" s="6">
        <f t="shared" si="107"/>
        <v>6.723351652119432E-3</v>
      </c>
      <c r="S217" s="6">
        <f t="shared" si="108"/>
        <v>6.723351652119432E-3</v>
      </c>
      <c r="T217" s="7">
        <f t="shared" si="109"/>
        <v>0</v>
      </c>
      <c r="U217" s="7">
        <f t="shared" si="110"/>
        <v>0.41358686175549525</v>
      </c>
      <c r="V217" s="7">
        <f t="shared" si="111"/>
        <v>1.0172825165796548</v>
      </c>
      <c r="W217" s="6">
        <f t="shared" si="112"/>
        <v>1.43086937833515</v>
      </c>
      <c r="X217" s="6">
        <v>4.6410000000000002E-3</v>
      </c>
      <c r="Y217" s="6">
        <v>1.4059500000019112</v>
      </c>
      <c r="Z217" s="6">
        <f t="shared" si="113"/>
        <v>44.868598408089461</v>
      </c>
      <c r="AA217" s="6">
        <f t="shared" si="115"/>
        <v>44.868598408089461</v>
      </c>
      <c r="AB217" s="6">
        <f t="shared" si="114"/>
        <v>1.7724227983360006</v>
      </c>
    </row>
    <row r="218" spans="7:28">
      <c r="G218" s="6">
        <v>1270432</v>
      </c>
      <c r="H218" s="6">
        <v>8814880</v>
      </c>
      <c r="I218" s="12">
        <f t="shared" si="100"/>
        <v>17629760</v>
      </c>
      <c r="J218" s="6">
        <v>2281565.109619</v>
      </c>
      <c r="K218" s="12">
        <f t="shared" si="101"/>
        <v>18252520.876952</v>
      </c>
      <c r="L218" s="6">
        <f t="shared" si="102"/>
        <v>131.18719999999999</v>
      </c>
      <c r="M218" s="6">
        <f t="shared" si="103"/>
        <v>5242880</v>
      </c>
      <c r="N218" s="13">
        <f t="shared" si="104"/>
        <v>0.96588082922078022</v>
      </c>
      <c r="O218" s="13"/>
      <c r="P218" s="7">
        <f t="shared" si="105"/>
        <v>0</v>
      </c>
      <c r="Q218" s="7">
        <f t="shared" si="106"/>
        <v>4.2188974219138191E-3</v>
      </c>
      <c r="R218" s="6">
        <f t="shared" si="107"/>
        <v>4.2188974219138191E-3</v>
      </c>
      <c r="S218" s="6">
        <f t="shared" si="108"/>
        <v>4.2188974219138191E-3</v>
      </c>
      <c r="T218" s="7">
        <f t="shared" si="109"/>
        <v>0</v>
      </c>
      <c r="U218" s="7">
        <f t="shared" si="110"/>
        <v>0.2595254026684205</v>
      </c>
      <c r="V218" s="7">
        <f t="shared" si="111"/>
        <v>0.67205089330601631</v>
      </c>
      <c r="W218" s="6">
        <f t="shared" si="112"/>
        <v>0.93157629597443681</v>
      </c>
      <c r="X218" s="6">
        <v>3.0660000000000001E-3</v>
      </c>
      <c r="Y218" s="6">
        <v>0.95330301818098206</v>
      </c>
      <c r="Z218" s="6">
        <f t="shared" si="113"/>
        <v>37.602655639720119</v>
      </c>
      <c r="AA218" s="6">
        <f t="shared" si="115"/>
        <v>37.602655639720119</v>
      </c>
      <c r="AB218" s="6">
        <f t="shared" si="114"/>
        <v>2.279099278212974</v>
      </c>
    </row>
    <row r="219" spans="7:28">
      <c r="G219" s="6">
        <v>1270432</v>
      </c>
      <c r="H219" s="6">
        <v>8814880</v>
      </c>
      <c r="I219" s="12">
        <f t="shared" si="100"/>
        <v>17629760</v>
      </c>
      <c r="J219" s="6">
        <v>2279063.250244</v>
      </c>
      <c r="K219" s="12">
        <f t="shared" si="101"/>
        <v>18232506.001952</v>
      </c>
      <c r="L219" s="6">
        <f t="shared" si="102"/>
        <v>131.18719999999999</v>
      </c>
      <c r="M219" s="6">
        <f t="shared" si="103"/>
        <v>5242880</v>
      </c>
      <c r="N219" s="13">
        <f t="shared" si="104"/>
        <v>0.9669411323990531</v>
      </c>
      <c r="O219" s="13"/>
      <c r="P219" s="7">
        <f t="shared" si="105"/>
        <v>0</v>
      </c>
      <c r="Q219" s="7">
        <f t="shared" si="106"/>
        <v>4.2142711730188478E-3</v>
      </c>
      <c r="R219" s="6">
        <f t="shared" si="107"/>
        <v>4.2142711730188478E-3</v>
      </c>
      <c r="S219" s="6">
        <f t="shared" si="108"/>
        <v>4.2142711730188478E-3</v>
      </c>
      <c r="T219" s="7">
        <f t="shared" si="109"/>
        <v>0</v>
      </c>
      <c r="U219" s="7">
        <f t="shared" si="110"/>
        <v>0.25924081904686214</v>
      </c>
      <c r="V219" s="7">
        <f t="shared" si="111"/>
        <v>0.67139330926168561</v>
      </c>
      <c r="W219" s="6">
        <f t="shared" si="112"/>
        <v>0.93063412830854775</v>
      </c>
      <c r="X219" s="6">
        <v>3.0630000000000002E-3</v>
      </c>
      <c r="Y219" s="6">
        <v>0.95743254</v>
      </c>
      <c r="Z219" s="6">
        <f t="shared" si="113"/>
        <v>37.586391544853008</v>
      </c>
      <c r="AA219" s="6">
        <f t="shared" si="115"/>
        <v>37.586391544853008</v>
      </c>
      <c r="AB219" s="6">
        <f t="shared" si="114"/>
        <v>2.7989869334765092</v>
      </c>
    </row>
    <row r="220" spans="7:28">
      <c r="G220" s="6">
        <v>415863</v>
      </c>
      <c r="H220" s="6">
        <v>10328399</v>
      </c>
      <c r="I220" s="12">
        <f t="shared" si="100"/>
        <v>20656798</v>
      </c>
      <c r="J220" s="6">
        <v>4222652.8027339997</v>
      </c>
      <c r="K220" s="12">
        <f t="shared" si="101"/>
        <v>33781222.421871997</v>
      </c>
      <c r="L220" s="6">
        <f t="shared" si="102"/>
        <v>132.258048</v>
      </c>
      <c r="M220" s="6">
        <f t="shared" si="103"/>
        <v>5242880</v>
      </c>
      <c r="N220" s="13">
        <f t="shared" si="104"/>
        <v>0.61148758153362581</v>
      </c>
      <c r="O220" s="13"/>
      <c r="P220" s="7">
        <f t="shared" si="105"/>
        <v>0</v>
      </c>
      <c r="Q220" s="7">
        <f t="shared" si="106"/>
        <v>7.808209788966557E-3</v>
      </c>
      <c r="R220" s="6">
        <f t="shared" si="107"/>
        <v>7.808209788966557E-3</v>
      </c>
      <c r="S220" s="6">
        <f t="shared" si="108"/>
        <v>7.808209788966557E-3</v>
      </c>
      <c r="T220" s="7">
        <f t="shared" si="109"/>
        <v>0</v>
      </c>
      <c r="U220" s="7">
        <f t="shared" si="110"/>
        <v>0.48032189146751036</v>
      </c>
      <c r="V220" s="7">
        <f t="shared" si="111"/>
        <v>1.202940411762367</v>
      </c>
      <c r="W220" s="6">
        <f t="shared" si="112"/>
        <v>1.6832623032298772</v>
      </c>
      <c r="X220" s="6">
        <v>5.4879999999999998E-3</v>
      </c>
      <c r="Y220" s="6">
        <v>1.6399973333315039</v>
      </c>
      <c r="Z220" s="6">
        <f t="shared" si="113"/>
        <v>42.277875163384785</v>
      </c>
      <c r="AA220" s="6">
        <f t="shared" si="115"/>
        <v>42.277875163384785</v>
      </c>
      <c r="AB220" s="6">
        <f t="shared" si="114"/>
        <v>2.6381122102488148</v>
      </c>
    </row>
    <row r="221" spans="7:28">
      <c r="G221" s="6">
        <v>820878</v>
      </c>
      <c r="H221" s="6">
        <v>9837214</v>
      </c>
      <c r="I221" s="12">
        <f t="shared" si="100"/>
        <v>19674428</v>
      </c>
      <c r="J221" s="6">
        <v>1995896.0214839999</v>
      </c>
      <c r="K221" s="12">
        <f t="shared" si="101"/>
        <v>15967168.171871999</v>
      </c>
      <c r="L221" s="6">
        <f t="shared" si="102"/>
        <v>134.46412799999999</v>
      </c>
      <c r="M221" s="6">
        <f t="shared" si="103"/>
        <v>5242880</v>
      </c>
      <c r="N221" s="13">
        <f t="shared" si="104"/>
        <v>1.2321801704737327</v>
      </c>
      <c r="O221" s="13"/>
      <c r="P221" s="7">
        <f t="shared" si="105"/>
        <v>0</v>
      </c>
      <c r="Q221" s="7">
        <f t="shared" si="106"/>
        <v>3.690659777337249E-3</v>
      </c>
      <c r="R221" s="6">
        <f t="shared" si="107"/>
        <v>3.690659777337249E-3</v>
      </c>
      <c r="S221" s="6">
        <f t="shared" si="108"/>
        <v>3.690659777337249E-3</v>
      </c>
      <c r="T221" s="7">
        <f t="shared" si="109"/>
        <v>0</v>
      </c>
      <c r="U221" s="7">
        <f t="shared" si="110"/>
        <v>0.22703087300735955</v>
      </c>
      <c r="V221" s="7">
        <f t="shared" si="111"/>
        <v>4.7666075426720909</v>
      </c>
      <c r="W221" s="6">
        <f t="shared" si="112"/>
        <v>4.9936384156794507</v>
      </c>
      <c r="X221" s="6">
        <v>2.1746000000000001E-2</v>
      </c>
      <c r="Y221" s="6">
        <v>4.9426483399999999</v>
      </c>
      <c r="Z221" s="6">
        <f t="shared" si="113"/>
        <v>83.028328072577722</v>
      </c>
      <c r="AA221" s="6">
        <f t="shared" si="115"/>
        <v>83.028328072577722</v>
      </c>
      <c r="AB221" s="6">
        <f t="shared" si="114"/>
        <v>1.0316347061715259</v>
      </c>
    </row>
    <row r="222" spans="7:28">
      <c r="G222" s="6">
        <v>914898</v>
      </c>
      <c r="H222" s="6">
        <v>9702186</v>
      </c>
      <c r="I222" s="12">
        <f t="shared" si="100"/>
        <v>19404372</v>
      </c>
      <c r="J222" s="6">
        <v>4013523.9799799998</v>
      </c>
      <c r="K222" s="12">
        <f t="shared" si="101"/>
        <v>32108191.839839999</v>
      </c>
      <c r="L222" s="6">
        <f t="shared" si="102"/>
        <v>134.72419199999999</v>
      </c>
      <c r="M222" s="6">
        <f t="shared" si="103"/>
        <v>5242880</v>
      </c>
      <c r="N222" s="13">
        <f t="shared" si="104"/>
        <v>0.60434334318144201</v>
      </c>
      <c r="O222" s="13"/>
      <c r="P222" s="7">
        <f t="shared" si="105"/>
        <v>0</v>
      </c>
      <c r="Q222" s="7">
        <f t="shared" si="106"/>
        <v>7.4215046068768576E-3</v>
      </c>
      <c r="R222" s="6">
        <f t="shared" si="107"/>
        <v>7.4215046068768576E-3</v>
      </c>
      <c r="S222" s="6">
        <f t="shared" si="108"/>
        <v>7.4215046068768576E-3</v>
      </c>
      <c r="T222" s="7">
        <f t="shared" si="109"/>
        <v>0</v>
      </c>
      <c r="U222" s="7">
        <f t="shared" si="110"/>
        <v>0.45653372881285448</v>
      </c>
      <c r="V222" s="7">
        <f t="shared" si="111"/>
        <v>1.1224959636725731</v>
      </c>
      <c r="W222" s="6">
        <f t="shared" si="112"/>
        <v>1.5790296924854275</v>
      </c>
      <c r="X222" s="6">
        <v>5.1209999999999997E-3</v>
      </c>
      <c r="Y222" s="6">
        <v>1.563042999998862</v>
      </c>
      <c r="Z222" s="6">
        <f t="shared" si="113"/>
        <v>44.922956588105016</v>
      </c>
      <c r="AA222" s="6">
        <f t="shared" si="115"/>
        <v>44.922956588105016</v>
      </c>
      <c r="AB222" s="6">
        <f t="shared" si="114"/>
        <v>1.0227928781599176</v>
      </c>
    </row>
    <row r="223" spans="7:28">
      <c r="G223" s="6">
        <v>181343</v>
      </c>
      <c r="H223" s="6">
        <v>11063545</v>
      </c>
      <c r="I223" s="12">
        <f t="shared" ref="I223:I286" si="116">2*H223</f>
        <v>22127090</v>
      </c>
      <c r="J223" s="6">
        <v>2274086.7304690001</v>
      </c>
      <c r="K223" s="12">
        <f t="shared" ref="K223:K286" si="117">J223*8</f>
        <v>18192693.843752</v>
      </c>
      <c r="L223" s="6">
        <f t="shared" ref="L223:L286" si="118">((H223+2*G223)*8+(G223+H223)*4)/1000000</f>
        <v>136.38939999999999</v>
      </c>
      <c r="M223" s="6">
        <f t="shared" ref="M223:M286" si="119">40*2^20/8</f>
        <v>5242880</v>
      </c>
      <c r="N223" s="13">
        <f t="shared" ref="N223:N286" si="120">I223/K223</f>
        <v>1.2162624287551129</v>
      </c>
      <c r="O223" s="13"/>
      <c r="P223" s="7">
        <f t="shared" ref="P223:P286" si="121">$B$31*I223</f>
        <v>0</v>
      </c>
      <c r="Q223" s="7">
        <f t="shared" ref="Q223:Q286" si="122">$C$31*K223</f>
        <v>4.2050689695137481E-3</v>
      </c>
      <c r="R223" s="6">
        <f t="shared" ref="R223:R286" si="123">P223+Q223</f>
        <v>4.2050689695137481E-3</v>
      </c>
      <c r="S223" s="6">
        <f t="shared" ref="S223:S286" si="124">MAX(P223,Q223)</f>
        <v>4.2050689695137481E-3</v>
      </c>
      <c r="T223" s="7">
        <f t="shared" ref="T223:T286" si="125">$D$31*I223</f>
        <v>0</v>
      </c>
      <c r="U223" s="7">
        <f t="shared" ref="U223:U286" si="126">$E$31*K223</f>
        <v>0.25867474565581616</v>
      </c>
      <c r="V223" s="7">
        <f t="shared" ref="V223:V286" si="127">X223*$F$31</f>
        <v>0.63434940809772056</v>
      </c>
      <c r="W223" s="6">
        <f t="shared" ref="W223:W286" si="128">SUM(T223:V223)</f>
        <v>0.89302415375353672</v>
      </c>
      <c r="X223" s="6">
        <v>2.8939999999999999E-3</v>
      </c>
      <c r="Y223" s="6">
        <v>0.87028368</v>
      </c>
      <c r="Z223" s="6">
        <f t="shared" ref="Z223:Z286" si="129">ABS(S223-X223)/ABS(X223)*100</f>
        <v>45.303005166335467</v>
      </c>
      <c r="AA223" s="6">
        <f t="shared" si="115"/>
        <v>45.303005166335467</v>
      </c>
      <c r="AB223" s="6">
        <f t="shared" ref="AB223:AB286" si="130">ABS(W223-Y223)/ABS(Y223)*100</f>
        <v>2.6129955411247874</v>
      </c>
    </row>
    <row r="224" spans="7:28">
      <c r="G224" s="6">
        <v>2063494</v>
      </c>
      <c r="H224" s="6">
        <v>8130343</v>
      </c>
      <c r="I224" s="12">
        <f t="shared" si="116"/>
        <v>16260686</v>
      </c>
      <c r="J224" s="6">
        <v>3853114.0849609999</v>
      </c>
      <c r="K224" s="12">
        <f t="shared" si="117"/>
        <v>30824912.679687999</v>
      </c>
      <c r="L224" s="6">
        <f t="shared" si="118"/>
        <v>138.83399600000001</v>
      </c>
      <c r="M224" s="6">
        <f t="shared" si="119"/>
        <v>5242880</v>
      </c>
      <c r="N224" s="13">
        <f t="shared" si="120"/>
        <v>0.52751766627760599</v>
      </c>
      <c r="O224" s="13"/>
      <c r="P224" s="7">
        <f t="shared" si="121"/>
        <v>0</v>
      </c>
      <c r="Q224" s="7">
        <f t="shared" si="122"/>
        <v>7.1248867765585557E-3</v>
      </c>
      <c r="R224" s="6">
        <f t="shared" si="123"/>
        <v>7.1248867765585557E-3</v>
      </c>
      <c r="S224" s="6">
        <f t="shared" si="124"/>
        <v>7.1248867765585557E-3</v>
      </c>
      <c r="T224" s="7">
        <f t="shared" si="125"/>
        <v>0</v>
      </c>
      <c r="U224" s="7">
        <f t="shared" si="126"/>
        <v>0.43828728805984135</v>
      </c>
      <c r="V224" s="7">
        <f t="shared" si="127"/>
        <v>1.8767448625199321</v>
      </c>
      <c r="W224" s="6">
        <f t="shared" si="128"/>
        <v>2.3150321505797735</v>
      </c>
      <c r="X224" s="6">
        <v>8.5620000000000002E-3</v>
      </c>
      <c r="Y224" s="6">
        <v>2.345880975</v>
      </c>
      <c r="Z224" s="6">
        <f t="shared" si="129"/>
        <v>16.784784202773235</v>
      </c>
      <c r="AA224" s="6">
        <f t="shared" ref="AA224:AA287" si="131">ABS(R224-X224)/ABS(X224)*100</f>
        <v>16.784784202773235</v>
      </c>
      <c r="AB224" s="6">
        <f t="shared" si="130"/>
        <v>1.3150208705804656</v>
      </c>
    </row>
    <row r="225" spans="7:28">
      <c r="G225" s="6">
        <v>589446</v>
      </c>
      <c r="H225" s="6">
        <v>11174185</v>
      </c>
      <c r="I225" s="12">
        <f t="shared" si="116"/>
        <v>22348370</v>
      </c>
      <c r="J225" s="6">
        <v>4587775.4472660003</v>
      </c>
      <c r="K225" s="12">
        <f t="shared" si="117"/>
        <v>36702203.578128003</v>
      </c>
      <c r="L225" s="6">
        <f t="shared" si="118"/>
        <v>145.87914000000001</v>
      </c>
      <c r="M225" s="6">
        <f t="shared" si="119"/>
        <v>5242880</v>
      </c>
      <c r="N225" s="13">
        <f t="shared" si="120"/>
        <v>0.60891085060947392</v>
      </c>
      <c r="O225" s="13"/>
      <c r="P225" s="7">
        <f t="shared" si="121"/>
        <v>0</v>
      </c>
      <c r="Q225" s="7">
        <f t="shared" si="122"/>
        <v>8.4833669331585322E-3</v>
      </c>
      <c r="R225" s="6">
        <f t="shared" si="123"/>
        <v>8.4833669331585322E-3</v>
      </c>
      <c r="S225" s="6">
        <f t="shared" si="124"/>
        <v>8.4833669331585322E-3</v>
      </c>
      <c r="T225" s="7">
        <f t="shared" si="125"/>
        <v>0</v>
      </c>
      <c r="U225" s="7">
        <f t="shared" si="126"/>
        <v>0.52185417163169545</v>
      </c>
      <c r="V225" s="7">
        <f t="shared" si="127"/>
        <v>2.4810645992598821</v>
      </c>
      <c r="W225" s="6">
        <f t="shared" si="128"/>
        <v>3.0029187708915774</v>
      </c>
      <c r="X225" s="6">
        <v>1.1318999999999999E-2</v>
      </c>
      <c r="Y225" s="6">
        <v>2.9731617300000002</v>
      </c>
      <c r="Z225" s="6">
        <f t="shared" si="129"/>
        <v>25.051975146580681</v>
      </c>
      <c r="AA225" s="6">
        <f t="shared" si="131"/>
        <v>25.051975146580681</v>
      </c>
      <c r="AB225" s="6">
        <f t="shared" si="130"/>
        <v>1.0008551028798984</v>
      </c>
    </row>
    <row r="226" spans="7:28">
      <c r="G226" s="6">
        <v>22283</v>
      </c>
      <c r="H226" s="6">
        <v>12345963</v>
      </c>
      <c r="I226" s="12">
        <f t="shared" si="116"/>
        <v>24691926</v>
      </c>
      <c r="J226" s="6">
        <v>4811502.3681640001</v>
      </c>
      <c r="K226" s="12">
        <f t="shared" si="117"/>
        <v>38492018.945312001</v>
      </c>
      <c r="L226" s="6">
        <f t="shared" si="118"/>
        <v>148.597216</v>
      </c>
      <c r="M226" s="6">
        <f t="shared" si="119"/>
        <v>5242880</v>
      </c>
      <c r="N226" s="13">
        <f t="shared" si="120"/>
        <v>0.64148170650859726</v>
      </c>
      <c r="O226" s="13"/>
      <c r="P226" s="7">
        <f t="shared" si="121"/>
        <v>0</v>
      </c>
      <c r="Q226" s="7">
        <f t="shared" si="122"/>
        <v>8.8970658128485827E-3</v>
      </c>
      <c r="R226" s="6">
        <f t="shared" si="123"/>
        <v>8.8970658128485827E-3</v>
      </c>
      <c r="S226" s="6">
        <f t="shared" si="124"/>
        <v>8.8970658128485827E-3</v>
      </c>
      <c r="T226" s="7">
        <f t="shared" si="125"/>
        <v>0</v>
      </c>
      <c r="U226" s="7">
        <f t="shared" si="126"/>
        <v>0.54730285113202115</v>
      </c>
      <c r="V226" s="7">
        <f t="shared" si="127"/>
        <v>1.7038002588609475</v>
      </c>
      <c r="W226" s="6">
        <f t="shared" si="128"/>
        <v>2.2511031099929686</v>
      </c>
      <c r="X226" s="6">
        <v>7.7730000000000004E-3</v>
      </c>
      <c r="Y226" s="6">
        <v>2.2129731000000001</v>
      </c>
      <c r="Z226" s="6">
        <f t="shared" si="129"/>
        <v>14.46115801940798</v>
      </c>
      <c r="AA226" s="6">
        <f t="shared" si="131"/>
        <v>14.46115801940798</v>
      </c>
      <c r="AB226" s="6">
        <f t="shared" si="130"/>
        <v>1.7230218475302952</v>
      </c>
    </row>
    <row r="227" spans="7:28">
      <c r="G227" s="6">
        <v>1489752</v>
      </c>
      <c r="H227" s="6">
        <v>10319760</v>
      </c>
      <c r="I227" s="12">
        <f t="shared" si="116"/>
        <v>20639520</v>
      </c>
      <c r="J227" s="6">
        <v>2737644.4697270002</v>
      </c>
      <c r="K227" s="12">
        <f t="shared" si="117"/>
        <v>21901155.757816002</v>
      </c>
      <c r="L227" s="6">
        <f t="shared" si="118"/>
        <v>153.63216</v>
      </c>
      <c r="M227" s="6">
        <f t="shared" si="119"/>
        <v>5242880</v>
      </c>
      <c r="N227" s="13">
        <f t="shared" si="120"/>
        <v>0.94239410139961433</v>
      </c>
      <c r="O227" s="13"/>
      <c r="P227" s="7">
        <f t="shared" si="121"/>
        <v>0</v>
      </c>
      <c r="Q227" s="7">
        <f t="shared" si="122"/>
        <v>5.0622448365615913E-3</v>
      </c>
      <c r="R227" s="6">
        <f t="shared" si="123"/>
        <v>5.0622448365615913E-3</v>
      </c>
      <c r="S227" s="6">
        <f t="shared" si="124"/>
        <v>5.0622448365615913E-3</v>
      </c>
      <c r="T227" s="7">
        <f t="shared" si="125"/>
        <v>0</v>
      </c>
      <c r="U227" s="7">
        <f t="shared" si="126"/>
        <v>0.31140390443975502</v>
      </c>
      <c r="V227" s="7">
        <f t="shared" si="127"/>
        <v>0.78493615424946006</v>
      </c>
      <c r="W227" s="6">
        <f t="shared" si="128"/>
        <v>1.0963400586892151</v>
      </c>
      <c r="X227" s="6">
        <v>3.581E-3</v>
      </c>
      <c r="Y227" s="6">
        <v>1.1189729750000001</v>
      </c>
      <c r="Z227" s="6">
        <f t="shared" si="129"/>
        <v>41.363999903981885</v>
      </c>
      <c r="AA227" s="6">
        <f t="shared" si="131"/>
        <v>41.363999903981885</v>
      </c>
      <c r="AB227" s="6">
        <f t="shared" si="130"/>
        <v>2.022650842911109</v>
      </c>
    </row>
    <row r="228" spans="7:28">
      <c r="G228" s="6">
        <v>1465137</v>
      </c>
      <c r="H228" s="6">
        <v>11235263</v>
      </c>
      <c r="I228" s="12">
        <f t="shared" si="116"/>
        <v>22470526</v>
      </c>
      <c r="J228" s="6">
        <v>4932390.6455079997</v>
      </c>
      <c r="K228" s="12">
        <f t="shared" si="117"/>
        <v>39459125.164063998</v>
      </c>
      <c r="L228" s="6">
        <f t="shared" si="118"/>
        <v>164.12589600000001</v>
      </c>
      <c r="M228" s="6">
        <f t="shared" si="119"/>
        <v>5242880</v>
      </c>
      <c r="N228" s="13">
        <f t="shared" si="120"/>
        <v>0.5694633600357728</v>
      </c>
      <c r="O228" s="13"/>
      <c r="P228" s="7">
        <f t="shared" si="121"/>
        <v>0</v>
      </c>
      <c r="Q228" s="7">
        <f t="shared" si="122"/>
        <v>9.1206032606628018E-3</v>
      </c>
      <c r="R228" s="6">
        <f t="shared" si="123"/>
        <v>9.1206032606628018E-3</v>
      </c>
      <c r="S228" s="6">
        <f t="shared" si="124"/>
        <v>9.1206032606628018E-3</v>
      </c>
      <c r="T228" s="7">
        <f t="shared" si="125"/>
        <v>0</v>
      </c>
      <c r="U228" s="7">
        <f t="shared" si="126"/>
        <v>0.56105375340665853</v>
      </c>
      <c r="V228" s="7">
        <f t="shared" si="127"/>
        <v>1.3802689090502231</v>
      </c>
      <c r="W228" s="6">
        <f t="shared" si="128"/>
        <v>1.9413226624568818</v>
      </c>
      <c r="X228" s="6">
        <v>6.2969999999999996E-3</v>
      </c>
      <c r="Y228" s="6">
        <v>1.9632328636380809</v>
      </c>
      <c r="Z228" s="6">
        <f t="shared" si="129"/>
        <v>44.840451971777071</v>
      </c>
      <c r="AA228" s="6">
        <f t="shared" si="131"/>
        <v>44.840451971777071</v>
      </c>
      <c r="AB228" s="6">
        <f t="shared" si="130"/>
        <v>1.1160266103429615</v>
      </c>
    </row>
    <row r="229" spans="7:28">
      <c r="G229" s="6">
        <v>1696415</v>
      </c>
      <c r="H229" s="6">
        <v>11095298</v>
      </c>
      <c r="I229" s="12">
        <f t="shared" si="116"/>
        <v>22190596</v>
      </c>
      <c r="J229" s="6">
        <v>5283441.1601560004</v>
      </c>
      <c r="K229" s="12">
        <f t="shared" si="117"/>
        <v>42267529.281248003</v>
      </c>
      <c r="L229" s="6">
        <f t="shared" si="118"/>
        <v>167.071876</v>
      </c>
      <c r="M229" s="6">
        <f t="shared" si="119"/>
        <v>5242880</v>
      </c>
      <c r="N229" s="13">
        <f t="shared" si="120"/>
        <v>0.52500338622453768</v>
      </c>
      <c r="O229" s="13"/>
      <c r="P229" s="7">
        <f t="shared" si="121"/>
        <v>0</v>
      </c>
      <c r="Q229" s="7">
        <f t="shared" si="122"/>
        <v>9.7697392879301948E-3</v>
      </c>
      <c r="R229" s="6">
        <f t="shared" si="123"/>
        <v>9.7697392879301948E-3</v>
      </c>
      <c r="S229" s="6">
        <f t="shared" si="124"/>
        <v>9.7697392879301948E-3</v>
      </c>
      <c r="T229" s="7">
        <f t="shared" si="125"/>
        <v>0</v>
      </c>
      <c r="U229" s="7">
        <f t="shared" si="126"/>
        <v>0.60098534500879019</v>
      </c>
      <c r="V229" s="7">
        <f t="shared" si="127"/>
        <v>3.745598716507895</v>
      </c>
      <c r="W229" s="6">
        <f t="shared" si="128"/>
        <v>4.3465840615166851</v>
      </c>
      <c r="X229" s="6">
        <v>1.7087999999999999E-2</v>
      </c>
      <c r="Y229" s="6">
        <v>4.3221959999999999</v>
      </c>
      <c r="Z229" s="6">
        <f t="shared" si="129"/>
        <v>42.8269002344909</v>
      </c>
      <c r="AA229" s="6">
        <f t="shared" si="131"/>
        <v>42.8269002344909</v>
      </c>
      <c r="AB229" s="6">
        <f t="shared" si="130"/>
        <v>0.56425163312087556</v>
      </c>
    </row>
    <row r="230" spans="7:28">
      <c r="G230" s="6">
        <v>986703</v>
      </c>
      <c r="H230" s="6">
        <v>12437739</v>
      </c>
      <c r="I230" s="12">
        <f t="shared" si="116"/>
        <v>24875478</v>
      </c>
      <c r="J230" s="6">
        <v>5211530.3056640001</v>
      </c>
      <c r="K230" s="12">
        <f t="shared" si="117"/>
        <v>41692242.445312001</v>
      </c>
      <c r="L230" s="6">
        <f t="shared" si="118"/>
        <v>168.98692800000001</v>
      </c>
      <c r="M230" s="6">
        <f t="shared" si="119"/>
        <v>5242880</v>
      </c>
      <c r="N230" s="13">
        <f t="shared" si="120"/>
        <v>0.59664524000188601</v>
      </c>
      <c r="O230" s="13"/>
      <c r="P230" s="7">
        <f t="shared" si="121"/>
        <v>0</v>
      </c>
      <c r="Q230" s="7">
        <f t="shared" si="122"/>
        <v>9.6367671814823613E-3</v>
      </c>
      <c r="R230" s="6">
        <f t="shared" si="123"/>
        <v>9.6367671814823613E-3</v>
      </c>
      <c r="S230" s="6">
        <f t="shared" si="124"/>
        <v>9.6367671814823613E-3</v>
      </c>
      <c r="T230" s="7">
        <f t="shared" si="125"/>
        <v>0</v>
      </c>
      <c r="U230" s="7">
        <f t="shared" si="126"/>
        <v>0.59280556815754659</v>
      </c>
      <c r="V230" s="7">
        <f t="shared" si="127"/>
        <v>1.4284917389678109</v>
      </c>
      <c r="W230" s="6">
        <f t="shared" si="128"/>
        <v>2.0212973071253577</v>
      </c>
      <c r="X230" s="6">
        <v>6.5170000000000002E-3</v>
      </c>
      <c r="Y230" s="6">
        <v>1.9883959454539528</v>
      </c>
      <c r="Z230" s="6">
        <f t="shared" si="129"/>
        <v>47.871216533410482</v>
      </c>
      <c r="AA230" s="6">
        <f t="shared" si="131"/>
        <v>47.871216533410482</v>
      </c>
      <c r="AB230" s="6">
        <f t="shared" si="130"/>
        <v>1.6546685154245515</v>
      </c>
    </row>
    <row r="231" spans="7:28">
      <c r="G231" s="6">
        <v>343791</v>
      </c>
      <c r="H231" s="6">
        <v>13590452</v>
      </c>
      <c r="I231" s="12">
        <f t="shared" si="116"/>
        <v>27180904</v>
      </c>
      <c r="J231" s="6">
        <v>5537771.9697270002</v>
      </c>
      <c r="K231" s="12">
        <f t="shared" si="117"/>
        <v>44302175.757816002</v>
      </c>
      <c r="L231" s="6">
        <f t="shared" si="118"/>
        <v>169.96124399999999</v>
      </c>
      <c r="M231" s="6">
        <f t="shared" si="119"/>
        <v>5242880</v>
      </c>
      <c r="N231" s="13">
        <f t="shared" si="120"/>
        <v>0.61353429115057889</v>
      </c>
      <c r="O231" s="13"/>
      <c r="P231" s="7">
        <f t="shared" si="121"/>
        <v>0</v>
      </c>
      <c r="Q231" s="7">
        <f t="shared" si="122"/>
        <v>1.0240028560977294E-2</v>
      </c>
      <c r="R231" s="6">
        <f t="shared" si="123"/>
        <v>1.0240028560977294E-2</v>
      </c>
      <c r="S231" s="6">
        <f t="shared" si="124"/>
        <v>1.0240028560977294E-2</v>
      </c>
      <c r="T231" s="7">
        <f t="shared" si="125"/>
        <v>0</v>
      </c>
      <c r="U231" s="7">
        <f t="shared" si="126"/>
        <v>0.62991518158747162</v>
      </c>
      <c r="V231" s="7">
        <f t="shared" si="127"/>
        <v>2.258801192276092</v>
      </c>
      <c r="W231" s="6">
        <f t="shared" si="128"/>
        <v>2.8887163738635637</v>
      </c>
      <c r="X231" s="6">
        <v>1.0305E-2</v>
      </c>
      <c r="Y231" s="6">
        <v>2.8258599999977103</v>
      </c>
      <c r="Z231" s="6">
        <f t="shared" si="129"/>
        <v>0.63048460963324426</v>
      </c>
      <c r="AA231" s="6">
        <f t="shared" si="131"/>
        <v>0.63048460963324426</v>
      </c>
      <c r="AB231" s="6">
        <f t="shared" si="130"/>
        <v>2.2243272443045425</v>
      </c>
    </row>
    <row r="232" spans="7:28">
      <c r="G232" s="6">
        <v>72000</v>
      </c>
      <c r="H232" s="6">
        <v>14393817</v>
      </c>
      <c r="I232" s="12">
        <f t="shared" si="116"/>
        <v>28787634</v>
      </c>
      <c r="J232" s="6">
        <v>5714927.5654300004</v>
      </c>
      <c r="K232" s="12">
        <f t="shared" si="117"/>
        <v>45719420.523440003</v>
      </c>
      <c r="L232" s="6">
        <f t="shared" si="118"/>
        <v>174.16580400000001</v>
      </c>
      <c r="M232" s="6">
        <f t="shared" si="119"/>
        <v>5242880</v>
      </c>
      <c r="N232" s="13">
        <f t="shared" si="120"/>
        <v>0.62965876798986975</v>
      </c>
      <c r="O232" s="13"/>
      <c r="P232" s="7">
        <f t="shared" si="121"/>
        <v>0</v>
      </c>
      <c r="Q232" s="7">
        <f t="shared" si="122"/>
        <v>1.0567611272878865E-2</v>
      </c>
      <c r="R232" s="6">
        <f t="shared" si="123"/>
        <v>1.0567611272878865E-2</v>
      </c>
      <c r="S232" s="6">
        <f t="shared" si="124"/>
        <v>1.0567611272878865E-2</v>
      </c>
      <c r="T232" s="7">
        <f t="shared" si="125"/>
        <v>0</v>
      </c>
      <c r="U232" s="7">
        <f t="shared" si="126"/>
        <v>0.65006642650086466</v>
      </c>
      <c r="V232" s="7">
        <f t="shared" si="127"/>
        <v>1.616779970327846</v>
      </c>
      <c r="W232" s="6">
        <f t="shared" si="128"/>
        <v>2.2668463968287105</v>
      </c>
      <c r="X232" s="6">
        <v>7.3759999999999997E-3</v>
      </c>
      <c r="Y232" s="6">
        <v>2.2033246769202401</v>
      </c>
      <c r="Z232" s="6">
        <f t="shared" si="129"/>
        <v>43.270217907793722</v>
      </c>
      <c r="AA232" s="6">
        <f t="shared" si="131"/>
        <v>43.270217907793722</v>
      </c>
      <c r="AB232" s="6">
        <f t="shared" si="130"/>
        <v>2.8829940759007711</v>
      </c>
    </row>
    <row r="233" spans="7:28">
      <c r="G233" s="6">
        <v>4588484</v>
      </c>
      <c r="H233" s="6">
        <v>6879133</v>
      </c>
      <c r="I233" s="12">
        <f t="shared" si="116"/>
        <v>13758266</v>
      </c>
      <c r="J233" s="6">
        <v>6137087.5234380001</v>
      </c>
      <c r="K233" s="12">
        <f t="shared" si="117"/>
        <v>49096700.187504001</v>
      </c>
      <c r="L233" s="6">
        <f t="shared" si="118"/>
        <v>174.319276</v>
      </c>
      <c r="M233" s="6">
        <f t="shared" si="119"/>
        <v>5242880</v>
      </c>
      <c r="N233" s="13">
        <f t="shared" si="120"/>
        <v>0.28022791648840234</v>
      </c>
      <c r="O233" s="13"/>
      <c r="P233" s="7">
        <f t="shared" si="121"/>
        <v>0</v>
      </c>
      <c r="Q233" s="7">
        <f t="shared" si="122"/>
        <v>1.1348237497818206E-2</v>
      </c>
      <c r="R233" s="6">
        <f t="shared" si="123"/>
        <v>1.1348237497818206E-2</v>
      </c>
      <c r="S233" s="6">
        <f t="shared" si="124"/>
        <v>1.1348237497818206E-2</v>
      </c>
      <c r="T233" s="7">
        <f t="shared" si="125"/>
        <v>0</v>
      </c>
      <c r="U233" s="7">
        <f t="shared" si="126"/>
        <v>0.69808663536126636</v>
      </c>
      <c r="V233" s="7">
        <f t="shared" si="127"/>
        <v>2.6285826198714113</v>
      </c>
      <c r="W233" s="6">
        <f t="shared" si="128"/>
        <v>3.3266692552326775</v>
      </c>
      <c r="X233" s="6">
        <v>1.1991999999999999E-2</v>
      </c>
      <c r="Y233" s="6">
        <v>3.3373735999999998</v>
      </c>
      <c r="Z233" s="6">
        <f t="shared" si="129"/>
        <v>5.3682663624232285</v>
      </c>
      <c r="AA233" s="6">
        <f t="shared" si="131"/>
        <v>5.3682663624232285</v>
      </c>
      <c r="AB233" s="6">
        <f t="shared" si="130"/>
        <v>0.32074157856711921</v>
      </c>
    </row>
    <row r="234" spans="7:28">
      <c r="G234" s="6">
        <v>45101</v>
      </c>
      <c r="H234" s="6">
        <v>14506196</v>
      </c>
      <c r="I234" s="12">
        <f t="shared" si="116"/>
        <v>29012392</v>
      </c>
      <c r="J234" s="6">
        <v>5575408.765137</v>
      </c>
      <c r="K234" s="12">
        <f t="shared" si="117"/>
        <v>44603270.121096</v>
      </c>
      <c r="L234" s="6">
        <f t="shared" si="118"/>
        <v>174.976372</v>
      </c>
      <c r="M234" s="6">
        <f t="shared" si="119"/>
        <v>5242880</v>
      </c>
      <c r="N234" s="13">
        <f t="shared" si="120"/>
        <v>0.65045437074978085</v>
      </c>
      <c r="O234" s="13"/>
      <c r="P234" s="7">
        <f t="shared" si="121"/>
        <v>0</v>
      </c>
      <c r="Q234" s="7">
        <f t="shared" si="122"/>
        <v>1.0309623672883112E-2</v>
      </c>
      <c r="R234" s="6">
        <f t="shared" si="123"/>
        <v>1.0309623672883112E-2</v>
      </c>
      <c r="S234" s="6">
        <f t="shared" si="124"/>
        <v>1.0309623672883112E-2</v>
      </c>
      <c r="T234" s="7">
        <f t="shared" si="125"/>
        <v>0</v>
      </c>
      <c r="U234" s="7">
        <f t="shared" si="126"/>
        <v>0.63419632370467394</v>
      </c>
      <c r="V234" s="7">
        <f t="shared" si="127"/>
        <v>1.8118632368126326</v>
      </c>
      <c r="W234" s="6">
        <f t="shared" si="128"/>
        <v>2.4460595605173063</v>
      </c>
      <c r="X234" s="6">
        <v>8.2660000000000008E-3</v>
      </c>
      <c r="Y234" s="6">
        <v>2.4300937866694223</v>
      </c>
      <c r="Z234" s="6">
        <f t="shared" si="129"/>
        <v>24.723247917772945</v>
      </c>
      <c r="AA234" s="6">
        <f t="shared" si="131"/>
        <v>24.723247917772945</v>
      </c>
      <c r="AB234" s="6">
        <f t="shared" si="130"/>
        <v>0.65700237313745724</v>
      </c>
    </row>
    <row r="235" spans="7:28">
      <c r="G235" s="6">
        <v>4026819</v>
      </c>
      <c r="H235" s="6">
        <v>8054237</v>
      </c>
      <c r="I235" s="12">
        <f t="shared" si="116"/>
        <v>16108474</v>
      </c>
      <c r="J235" s="6">
        <v>5098340.4042969998</v>
      </c>
      <c r="K235" s="12">
        <f t="shared" si="117"/>
        <v>40786723.234375998</v>
      </c>
      <c r="L235" s="6">
        <f t="shared" si="118"/>
        <v>177.18722399999999</v>
      </c>
      <c r="M235" s="6">
        <f t="shared" si="119"/>
        <v>5242880</v>
      </c>
      <c r="N235" s="13">
        <f t="shared" si="120"/>
        <v>0.39494405832590651</v>
      </c>
      <c r="O235" s="13"/>
      <c r="P235" s="7">
        <f t="shared" si="121"/>
        <v>0</v>
      </c>
      <c r="Q235" s="7">
        <f t="shared" si="122"/>
        <v>9.4274649875407384E-3</v>
      </c>
      <c r="R235" s="6">
        <f t="shared" si="123"/>
        <v>9.4274649875407384E-3</v>
      </c>
      <c r="S235" s="6">
        <f t="shared" si="124"/>
        <v>9.4274649875407384E-3</v>
      </c>
      <c r="T235" s="7">
        <f t="shared" si="125"/>
        <v>0</v>
      </c>
      <c r="U235" s="7">
        <f t="shared" si="126"/>
        <v>0.57993034728113024</v>
      </c>
      <c r="V235" s="7">
        <f t="shared" si="127"/>
        <v>1.7298844259527333</v>
      </c>
      <c r="W235" s="6">
        <f t="shared" si="128"/>
        <v>2.3098147732338634</v>
      </c>
      <c r="X235" s="6">
        <v>7.8919999999999997E-3</v>
      </c>
      <c r="Y235" s="6">
        <v>2.3575095142823317</v>
      </c>
      <c r="Z235" s="6">
        <f t="shared" si="129"/>
        <v>19.455967911058526</v>
      </c>
      <c r="AA235" s="6">
        <f t="shared" si="131"/>
        <v>19.455967911058526</v>
      </c>
      <c r="AB235" s="6">
        <f t="shared" si="130"/>
        <v>2.0230985605581919</v>
      </c>
    </row>
    <row r="236" spans="7:28">
      <c r="G236" s="6">
        <v>638802</v>
      </c>
      <c r="H236" s="6">
        <v>14626683</v>
      </c>
      <c r="I236" s="12">
        <f t="shared" si="116"/>
        <v>29253366</v>
      </c>
      <c r="J236" s="6">
        <v>6028239.9321290003</v>
      </c>
      <c r="K236" s="12">
        <f t="shared" si="117"/>
        <v>48225919.457032003</v>
      </c>
      <c r="L236" s="6">
        <f t="shared" si="118"/>
        <v>188.29623599999999</v>
      </c>
      <c r="M236" s="6">
        <f t="shared" si="119"/>
        <v>5242880</v>
      </c>
      <c r="N236" s="13">
        <f t="shared" si="120"/>
        <v>0.60659011438991772</v>
      </c>
      <c r="O236" s="13"/>
      <c r="P236" s="7">
        <f t="shared" si="121"/>
        <v>0</v>
      </c>
      <c r="Q236" s="7">
        <f t="shared" si="122"/>
        <v>1.1146964774800561E-2</v>
      </c>
      <c r="R236" s="6">
        <f t="shared" si="123"/>
        <v>1.1146964774800561E-2</v>
      </c>
      <c r="S236" s="6">
        <f t="shared" si="124"/>
        <v>1.1146964774800561E-2</v>
      </c>
      <c r="T236" s="7">
        <f t="shared" si="125"/>
        <v>0</v>
      </c>
      <c r="U236" s="7">
        <f t="shared" si="126"/>
        <v>0.68570534725124921</v>
      </c>
      <c r="V236" s="7">
        <f t="shared" si="127"/>
        <v>1.5939837234577139</v>
      </c>
      <c r="W236" s="6">
        <f t="shared" si="128"/>
        <v>2.279689070708963</v>
      </c>
      <c r="X236" s="6">
        <v>7.2719999999999998E-3</v>
      </c>
      <c r="Y236" s="6">
        <v>2.2403913230797201</v>
      </c>
      <c r="Z236" s="6">
        <f t="shared" si="129"/>
        <v>53.286094262934014</v>
      </c>
      <c r="AA236" s="6">
        <f t="shared" si="131"/>
        <v>53.286094262934014</v>
      </c>
      <c r="AB236" s="6">
        <f t="shared" si="130"/>
        <v>1.7540573034903035</v>
      </c>
    </row>
    <row r="237" spans="7:28">
      <c r="G237" s="6">
        <v>540486</v>
      </c>
      <c r="H237" s="6">
        <v>15245729</v>
      </c>
      <c r="I237" s="12">
        <f t="shared" si="116"/>
        <v>30491458</v>
      </c>
      <c r="J237" s="6">
        <v>6333244.8476560004</v>
      </c>
      <c r="K237" s="12">
        <f t="shared" si="117"/>
        <v>50665958.781248003</v>
      </c>
      <c r="L237" s="6">
        <f t="shared" si="118"/>
        <v>193.75846799999999</v>
      </c>
      <c r="M237" s="6">
        <f t="shared" si="119"/>
        <v>5242880</v>
      </c>
      <c r="N237" s="13">
        <f t="shared" si="120"/>
        <v>0.60181350029608449</v>
      </c>
      <c r="O237" s="13"/>
      <c r="P237" s="7">
        <f t="shared" si="121"/>
        <v>0</v>
      </c>
      <c r="Q237" s="7">
        <f t="shared" si="122"/>
        <v>1.1710956767123228E-2</v>
      </c>
      <c r="R237" s="6">
        <f t="shared" si="123"/>
        <v>1.1710956767123228E-2</v>
      </c>
      <c r="S237" s="6">
        <f t="shared" si="124"/>
        <v>1.1710956767123228E-2</v>
      </c>
      <c r="T237" s="7">
        <f t="shared" si="125"/>
        <v>0</v>
      </c>
      <c r="U237" s="7">
        <f t="shared" si="126"/>
        <v>0.72039930500168592</v>
      </c>
      <c r="V237" s="7">
        <f t="shared" si="127"/>
        <v>2.8508460268552018</v>
      </c>
      <c r="W237" s="6">
        <f t="shared" si="128"/>
        <v>3.571245331856888</v>
      </c>
      <c r="X237" s="6">
        <v>1.3006E-2</v>
      </c>
      <c r="Y237" s="6">
        <v>3.5121619166710021</v>
      </c>
      <c r="Z237" s="6">
        <f t="shared" si="129"/>
        <v>9.9572753565798298</v>
      </c>
      <c r="AA237" s="6">
        <f t="shared" si="131"/>
        <v>9.9572753565798298</v>
      </c>
      <c r="AB237" s="6">
        <f t="shared" si="130"/>
        <v>1.6822520313040701</v>
      </c>
    </row>
    <row r="238" spans="7:28">
      <c r="G238" s="6">
        <v>38120</v>
      </c>
      <c r="H238" s="6">
        <v>16171169</v>
      </c>
      <c r="I238" s="12">
        <f t="shared" si="116"/>
        <v>32342338</v>
      </c>
      <c r="J238" s="6">
        <v>3039653.56543</v>
      </c>
      <c r="K238" s="12">
        <f t="shared" si="117"/>
        <v>24317228.52344</v>
      </c>
      <c r="L238" s="6">
        <f t="shared" si="118"/>
        <v>194.816428</v>
      </c>
      <c r="M238" s="6">
        <f t="shared" si="119"/>
        <v>5242880</v>
      </c>
      <c r="N238" s="13">
        <f t="shared" si="120"/>
        <v>1.3300174388222075</v>
      </c>
      <c r="O238" s="13"/>
      <c r="P238" s="7">
        <f t="shared" si="121"/>
        <v>0</v>
      </c>
      <c r="Q238" s="7">
        <f t="shared" si="122"/>
        <v>5.6206971857337262E-3</v>
      </c>
      <c r="R238" s="6">
        <f t="shared" si="123"/>
        <v>5.6206971857337262E-3</v>
      </c>
      <c r="S238" s="6">
        <f t="shared" si="124"/>
        <v>5.6206971857337262E-3</v>
      </c>
      <c r="T238" s="7">
        <f t="shared" si="125"/>
        <v>0</v>
      </c>
      <c r="U238" s="7">
        <f t="shared" si="126"/>
        <v>0.34575709113664271</v>
      </c>
      <c r="V238" s="7">
        <f t="shared" si="127"/>
        <v>1.4824136306029316</v>
      </c>
      <c r="W238" s="6">
        <f t="shared" si="128"/>
        <v>1.8281707217395744</v>
      </c>
      <c r="X238" s="6">
        <v>6.7629999999999999E-3</v>
      </c>
      <c r="Y238" s="6">
        <v>1.8104551</v>
      </c>
      <c r="Z238" s="6">
        <f t="shared" si="129"/>
        <v>16.890474852377256</v>
      </c>
      <c r="AA238" s="6">
        <f t="shared" si="131"/>
        <v>16.890474852377256</v>
      </c>
      <c r="AB238" s="6">
        <f t="shared" si="130"/>
        <v>0.97851759701604402</v>
      </c>
    </row>
    <row r="239" spans="7:28">
      <c r="G239" s="6">
        <v>38120</v>
      </c>
      <c r="H239" s="6">
        <v>16171169</v>
      </c>
      <c r="I239" s="12">
        <f t="shared" si="116"/>
        <v>32342338</v>
      </c>
      <c r="J239" s="6">
        <v>3039706.4462890001</v>
      </c>
      <c r="K239" s="12">
        <f t="shared" si="117"/>
        <v>24317651.570312001</v>
      </c>
      <c r="L239" s="6">
        <f t="shared" si="118"/>
        <v>194.816428</v>
      </c>
      <c r="M239" s="6">
        <f t="shared" si="119"/>
        <v>5242880</v>
      </c>
      <c r="N239" s="13">
        <f t="shared" si="120"/>
        <v>1.3299943009087634</v>
      </c>
      <c r="O239" s="13"/>
      <c r="P239" s="7">
        <f t="shared" si="121"/>
        <v>0</v>
      </c>
      <c r="Q239" s="7">
        <f t="shared" si="122"/>
        <v>5.6207949690136177E-3</v>
      </c>
      <c r="R239" s="6">
        <f t="shared" si="123"/>
        <v>5.6207949690136177E-3</v>
      </c>
      <c r="S239" s="6">
        <f t="shared" si="124"/>
        <v>5.6207949690136177E-3</v>
      </c>
      <c r="T239" s="7">
        <f t="shared" si="125"/>
        <v>0</v>
      </c>
      <c r="U239" s="7">
        <f t="shared" si="126"/>
        <v>0.34576310627343088</v>
      </c>
      <c r="V239" s="7">
        <f t="shared" si="127"/>
        <v>1.4870167189132468</v>
      </c>
      <c r="W239" s="6">
        <f t="shared" si="128"/>
        <v>1.8327798251866776</v>
      </c>
      <c r="X239" s="6">
        <v>6.7840000000000001E-3</v>
      </c>
      <c r="Y239" s="6">
        <v>1.8235392000000001</v>
      </c>
      <c r="Z239" s="6">
        <f t="shared" si="129"/>
        <v>17.146300574681344</v>
      </c>
      <c r="AA239" s="6">
        <f t="shared" si="131"/>
        <v>17.146300574681344</v>
      </c>
      <c r="AB239" s="6">
        <f t="shared" si="130"/>
        <v>0.50674124179383984</v>
      </c>
    </row>
    <row r="240" spans="7:28">
      <c r="G240" s="6">
        <v>3501776</v>
      </c>
      <c r="H240" s="6">
        <v>10501936</v>
      </c>
      <c r="I240" s="12">
        <f t="shared" si="116"/>
        <v>21003872</v>
      </c>
      <c r="J240" s="6">
        <v>10547433.670898</v>
      </c>
      <c r="K240" s="12">
        <f t="shared" si="117"/>
        <v>84379469.367183998</v>
      </c>
      <c r="L240" s="6">
        <f t="shared" si="118"/>
        <v>196.058752</v>
      </c>
      <c r="M240" s="6">
        <f t="shared" si="119"/>
        <v>5242880</v>
      </c>
      <c r="N240" s="13">
        <f t="shared" si="120"/>
        <v>0.24892159381330042</v>
      </c>
      <c r="O240" s="13"/>
      <c r="P240" s="7">
        <f t="shared" si="121"/>
        <v>0</v>
      </c>
      <c r="Q240" s="7">
        <f t="shared" si="122"/>
        <v>1.9503515606175015E-2</v>
      </c>
      <c r="R240" s="6">
        <f t="shared" si="123"/>
        <v>1.9503515606175015E-2</v>
      </c>
      <c r="S240" s="6">
        <f t="shared" si="124"/>
        <v>1.9503515606175015E-2</v>
      </c>
      <c r="T240" s="7">
        <f t="shared" si="125"/>
        <v>0</v>
      </c>
      <c r="U240" s="7">
        <f t="shared" si="126"/>
        <v>1.1997584285531822</v>
      </c>
      <c r="V240" s="7">
        <f t="shared" si="127"/>
        <v>3.9310374170091635</v>
      </c>
      <c r="W240" s="6">
        <f t="shared" si="128"/>
        <v>5.1307958455623455</v>
      </c>
      <c r="X240" s="6">
        <v>1.7933999999999999E-2</v>
      </c>
      <c r="Y240" s="6">
        <v>5.1501964500000001</v>
      </c>
      <c r="Z240" s="6">
        <f t="shared" si="129"/>
        <v>8.7516204202911609</v>
      </c>
      <c r="AA240" s="6">
        <f t="shared" si="131"/>
        <v>8.7516204202911609</v>
      </c>
      <c r="AB240" s="6">
        <f t="shared" si="130"/>
        <v>0.37669639645793856</v>
      </c>
    </row>
    <row r="241" spans="7:28">
      <c r="G241" s="6">
        <v>1062400</v>
      </c>
      <c r="H241" s="6">
        <v>14883536</v>
      </c>
      <c r="I241" s="12">
        <f t="shared" si="116"/>
        <v>29767072</v>
      </c>
      <c r="J241" s="6">
        <v>6256325.5341800004</v>
      </c>
      <c r="K241" s="12">
        <f t="shared" si="117"/>
        <v>50050604.273440003</v>
      </c>
      <c r="L241" s="6">
        <f t="shared" si="118"/>
        <v>199.85043200000001</v>
      </c>
      <c r="M241" s="6">
        <f t="shared" si="119"/>
        <v>5242880</v>
      </c>
      <c r="N241" s="13">
        <f t="shared" si="120"/>
        <v>0.5947395127813927</v>
      </c>
      <c r="O241" s="13"/>
      <c r="P241" s="7">
        <f t="shared" si="121"/>
        <v>0</v>
      </c>
      <c r="Q241" s="7">
        <f t="shared" si="122"/>
        <v>1.156872339760371E-2</v>
      </c>
      <c r="R241" s="6">
        <f t="shared" si="123"/>
        <v>1.156872339760371E-2</v>
      </c>
      <c r="S241" s="6">
        <f t="shared" si="124"/>
        <v>1.156872339760371E-2</v>
      </c>
      <c r="T241" s="7">
        <f t="shared" si="125"/>
        <v>0</v>
      </c>
      <c r="U241" s="7">
        <f t="shared" si="126"/>
        <v>0.71164982171116931</v>
      </c>
      <c r="V241" s="7">
        <f t="shared" si="127"/>
        <v>1.7353642929888231</v>
      </c>
      <c r="W241" s="6">
        <f t="shared" si="128"/>
        <v>2.4470141146999924</v>
      </c>
      <c r="X241" s="6">
        <v>7.9170000000000004E-3</v>
      </c>
      <c r="Y241" s="6">
        <v>2.4078990000011311</v>
      </c>
      <c r="Z241" s="6">
        <f t="shared" si="129"/>
        <v>46.125090281719203</v>
      </c>
      <c r="AA241" s="6">
        <f t="shared" si="131"/>
        <v>46.125090281719203</v>
      </c>
      <c r="AB241" s="6">
        <f t="shared" si="130"/>
        <v>1.6244499748055437</v>
      </c>
    </row>
    <row r="242" spans="7:28">
      <c r="G242" s="6">
        <v>434102</v>
      </c>
      <c r="H242" s="6">
        <v>16036720</v>
      </c>
      <c r="I242" s="12">
        <f t="shared" si="116"/>
        <v>32073440</v>
      </c>
      <c r="J242" s="6">
        <v>6544206.3974609999</v>
      </c>
      <c r="K242" s="12">
        <f t="shared" si="117"/>
        <v>52353651.179687999</v>
      </c>
      <c r="L242" s="6">
        <f t="shared" si="118"/>
        <v>201.12268</v>
      </c>
      <c r="M242" s="6">
        <f t="shared" si="119"/>
        <v>5242880</v>
      </c>
      <c r="N242" s="13">
        <f t="shared" si="120"/>
        <v>0.61263043316535204</v>
      </c>
      <c r="O242" s="13"/>
      <c r="P242" s="7">
        <f t="shared" si="121"/>
        <v>0</v>
      </c>
      <c r="Q242" s="7">
        <f t="shared" si="122"/>
        <v>1.2101050889286535E-2</v>
      </c>
      <c r="R242" s="6">
        <f t="shared" si="123"/>
        <v>1.2101050889286535E-2</v>
      </c>
      <c r="S242" s="6">
        <f t="shared" si="124"/>
        <v>1.2101050889286535E-2</v>
      </c>
      <c r="T242" s="7">
        <f t="shared" si="125"/>
        <v>0</v>
      </c>
      <c r="U242" s="7">
        <f t="shared" si="126"/>
        <v>0.74439593824694072</v>
      </c>
      <c r="V242" s="7">
        <f t="shared" si="127"/>
        <v>3.0851651413183889</v>
      </c>
      <c r="W242" s="6">
        <f t="shared" si="128"/>
        <v>3.8295610795653294</v>
      </c>
      <c r="X242" s="6">
        <v>1.4075000000000001E-2</v>
      </c>
      <c r="Y242" s="6">
        <v>3.738789166661975</v>
      </c>
      <c r="Z242" s="6">
        <f t="shared" si="129"/>
        <v>14.024505227093892</v>
      </c>
      <c r="AA242" s="6">
        <f t="shared" si="131"/>
        <v>14.024505227093892</v>
      </c>
      <c r="AB242" s="6">
        <f t="shared" si="130"/>
        <v>2.4278425141687352</v>
      </c>
    </row>
    <row r="243" spans="7:28">
      <c r="G243" s="6">
        <v>3712815</v>
      </c>
      <c r="H243" s="6">
        <v>11108633</v>
      </c>
      <c r="I243" s="12">
        <f t="shared" si="116"/>
        <v>22217266</v>
      </c>
      <c r="J243" s="6">
        <v>7610084.7705079997</v>
      </c>
      <c r="K243" s="12">
        <f t="shared" si="117"/>
        <v>60880678.164063998</v>
      </c>
      <c r="L243" s="6">
        <f t="shared" si="118"/>
        <v>207.55989600000001</v>
      </c>
      <c r="M243" s="6">
        <f t="shared" si="119"/>
        <v>5242880</v>
      </c>
      <c r="N243" s="13">
        <f t="shared" si="120"/>
        <v>0.36493131597726147</v>
      </c>
      <c r="O243" s="13"/>
      <c r="P243" s="7">
        <f t="shared" si="121"/>
        <v>0</v>
      </c>
      <c r="Q243" s="7">
        <f t="shared" si="122"/>
        <v>1.4071992459686256E-2</v>
      </c>
      <c r="R243" s="6">
        <f t="shared" si="123"/>
        <v>1.4071992459686256E-2</v>
      </c>
      <c r="S243" s="6">
        <f t="shared" si="124"/>
        <v>1.4071992459686256E-2</v>
      </c>
      <c r="T243" s="7">
        <f t="shared" si="125"/>
        <v>0</v>
      </c>
      <c r="U243" s="7">
        <f t="shared" si="126"/>
        <v>0.86563837520144726</v>
      </c>
      <c r="V243" s="7">
        <f t="shared" si="127"/>
        <v>3.9709308490318955</v>
      </c>
      <c r="W243" s="6">
        <f t="shared" si="128"/>
        <v>4.8365692242333429</v>
      </c>
      <c r="X243" s="6">
        <v>1.8116E-2</v>
      </c>
      <c r="Y243" s="6">
        <v>4.9018699058791562</v>
      </c>
      <c r="Z243" s="6">
        <f t="shared" si="129"/>
        <v>22.322850189411263</v>
      </c>
      <c r="AA243" s="6">
        <f t="shared" si="131"/>
        <v>22.322850189411263</v>
      </c>
      <c r="AB243" s="6">
        <f t="shared" si="130"/>
        <v>1.3321586027302272</v>
      </c>
    </row>
    <row r="244" spans="7:28">
      <c r="G244" s="6">
        <v>3799275</v>
      </c>
      <c r="H244" s="6">
        <v>11368076</v>
      </c>
      <c r="I244" s="12">
        <f t="shared" si="116"/>
        <v>22736152</v>
      </c>
      <c r="J244" s="6">
        <v>11798447.90625</v>
      </c>
      <c r="K244" s="12">
        <f t="shared" si="117"/>
        <v>94387583.25</v>
      </c>
      <c r="L244" s="6">
        <f t="shared" si="118"/>
        <v>212.402412</v>
      </c>
      <c r="M244" s="6">
        <f t="shared" si="119"/>
        <v>5242880</v>
      </c>
      <c r="N244" s="13">
        <f t="shared" si="120"/>
        <v>0.24088075165331665</v>
      </c>
      <c r="O244" s="13"/>
      <c r="P244" s="7">
        <f t="shared" si="121"/>
        <v>0</v>
      </c>
      <c r="Q244" s="7">
        <f t="shared" si="122"/>
        <v>2.1816796393145588E-2</v>
      </c>
      <c r="R244" s="6">
        <f t="shared" si="123"/>
        <v>2.1816796393145588E-2</v>
      </c>
      <c r="S244" s="6">
        <f t="shared" si="124"/>
        <v>2.1816796393145588E-2</v>
      </c>
      <c r="T244" s="7">
        <f t="shared" si="125"/>
        <v>0</v>
      </c>
      <c r="U244" s="7">
        <f t="shared" si="126"/>
        <v>1.3420598565531356</v>
      </c>
      <c r="V244" s="7">
        <f t="shared" si="127"/>
        <v>4.4551319003407635</v>
      </c>
      <c r="W244" s="6">
        <f t="shared" si="128"/>
        <v>5.7971917568938993</v>
      </c>
      <c r="X244" s="6">
        <v>2.0324999999999999E-2</v>
      </c>
      <c r="Y244" s="6">
        <v>5.7796678124999996</v>
      </c>
      <c r="Z244" s="6">
        <f t="shared" si="129"/>
        <v>7.339711651392812</v>
      </c>
      <c r="AA244" s="6">
        <f t="shared" si="131"/>
        <v>7.339711651392812</v>
      </c>
      <c r="AB244" s="6">
        <f t="shared" si="130"/>
        <v>0.30319985442761471</v>
      </c>
    </row>
    <row r="245" spans="7:28">
      <c r="G245" s="6">
        <v>2097152</v>
      </c>
      <c r="H245" s="6">
        <v>14487995</v>
      </c>
      <c r="I245" s="12">
        <f t="shared" si="116"/>
        <v>28975990</v>
      </c>
      <c r="J245" s="6">
        <v>6414980.0512699997</v>
      </c>
      <c r="K245" s="12">
        <f t="shared" si="117"/>
        <v>51319840.410159998</v>
      </c>
      <c r="L245" s="6">
        <f t="shared" si="118"/>
        <v>215.79898</v>
      </c>
      <c r="M245" s="6">
        <f t="shared" si="119"/>
        <v>5242880</v>
      </c>
      <c r="N245" s="13">
        <f t="shared" si="120"/>
        <v>0.56461574643290402</v>
      </c>
      <c r="O245" s="13"/>
      <c r="P245" s="7">
        <f t="shared" si="121"/>
        <v>0</v>
      </c>
      <c r="Q245" s="7">
        <f t="shared" si="122"/>
        <v>1.1862095315987295E-2</v>
      </c>
      <c r="R245" s="6">
        <f t="shared" si="123"/>
        <v>1.1862095315987295E-2</v>
      </c>
      <c r="S245" s="6">
        <f t="shared" si="124"/>
        <v>1.1862095315987295E-2</v>
      </c>
      <c r="T245" s="7">
        <f t="shared" si="125"/>
        <v>0</v>
      </c>
      <c r="U245" s="7">
        <f t="shared" si="126"/>
        <v>0.72969659024709843</v>
      </c>
      <c r="V245" s="7">
        <f t="shared" si="127"/>
        <v>1.7877518218538386</v>
      </c>
      <c r="W245" s="6">
        <f t="shared" si="128"/>
        <v>2.5174484121009373</v>
      </c>
      <c r="X245" s="6">
        <v>8.1560000000000001E-3</v>
      </c>
      <c r="Y245" s="6">
        <v>2.5177028266639478</v>
      </c>
      <c r="Z245" s="6">
        <f t="shared" si="129"/>
        <v>45.440109318137509</v>
      </c>
      <c r="AA245" s="6">
        <f t="shared" si="131"/>
        <v>45.440109318137509</v>
      </c>
      <c r="AB245" s="6">
        <f t="shared" si="130"/>
        <v>1.0105027500313538E-2</v>
      </c>
    </row>
    <row r="246" spans="7:28">
      <c r="G246" s="6">
        <v>6686493</v>
      </c>
      <c r="H246" s="6">
        <v>7013978</v>
      </c>
      <c r="I246" s="12">
        <f t="shared" si="116"/>
        <v>14027956</v>
      </c>
      <c r="J246" s="6">
        <v>5078879.9140619999</v>
      </c>
      <c r="K246" s="12">
        <f t="shared" si="117"/>
        <v>40631039.312495999</v>
      </c>
      <c r="L246" s="6">
        <f t="shared" si="118"/>
        <v>217.89759599999999</v>
      </c>
      <c r="M246" s="6">
        <f t="shared" si="119"/>
        <v>5242880</v>
      </c>
      <c r="N246" s="13">
        <f t="shared" si="120"/>
        <v>0.34525220711461663</v>
      </c>
      <c r="O246" s="13"/>
      <c r="P246" s="7">
        <f t="shared" si="121"/>
        <v>0</v>
      </c>
      <c r="Q246" s="7">
        <f t="shared" si="122"/>
        <v>9.3914801227058566E-3</v>
      </c>
      <c r="R246" s="6">
        <f t="shared" si="123"/>
        <v>9.3914801227058566E-3</v>
      </c>
      <c r="S246" s="6">
        <f t="shared" si="124"/>
        <v>9.3914801227058566E-3</v>
      </c>
      <c r="T246" s="7">
        <f t="shared" si="125"/>
        <v>0</v>
      </c>
      <c r="U246" s="7">
        <f t="shared" si="126"/>
        <v>0.57771673893698505</v>
      </c>
      <c r="V246" s="7">
        <f t="shared" si="127"/>
        <v>2.2373201134946212</v>
      </c>
      <c r="W246" s="6">
        <f t="shared" si="128"/>
        <v>2.8150368524316063</v>
      </c>
      <c r="X246" s="6">
        <v>1.0207000000000001E-2</v>
      </c>
      <c r="Y246" s="6">
        <v>2.9113766333299314</v>
      </c>
      <c r="Z246" s="6">
        <f t="shared" si="129"/>
        <v>7.989809711905008</v>
      </c>
      <c r="AA246" s="6">
        <f t="shared" si="131"/>
        <v>7.989809711905008</v>
      </c>
      <c r="AB246" s="6">
        <f t="shared" si="130"/>
        <v>3.3090799656564869</v>
      </c>
    </row>
    <row r="247" spans="7:28">
      <c r="G247" s="6">
        <v>2380515</v>
      </c>
      <c r="H247" s="6">
        <v>14448191</v>
      </c>
      <c r="I247" s="12">
        <f t="shared" si="116"/>
        <v>28896382</v>
      </c>
      <c r="J247" s="6">
        <v>6614612.4243160002</v>
      </c>
      <c r="K247" s="12">
        <f t="shared" si="117"/>
        <v>52916899.394528002</v>
      </c>
      <c r="L247" s="6">
        <f t="shared" si="118"/>
        <v>220.98859200000001</v>
      </c>
      <c r="M247" s="6">
        <f t="shared" si="119"/>
        <v>5242880</v>
      </c>
      <c r="N247" s="13">
        <f t="shared" si="120"/>
        <v>0.5460709590061148</v>
      </c>
      <c r="O247" s="13"/>
      <c r="P247" s="7">
        <f t="shared" si="121"/>
        <v>0</v>
      </c>
      <c r="Q247" s="7">
        <f t="shared" si="122"/>
        <v>1.2231240382425899E-2</v>
      </c>
      <c r="R247" s="6">
        <f t="shared" si="123"/>
        <v>1.2231240382425899E-2</v>
      </c>
      <c r="S247" s="6">
        <f t="shared" si="124"/>
        <v>1.2231240382425899E-2</v>
      </c>
      <c r="T247" s="7">
        <f t="shared" si="125"/>
        <v>0</v>
      </c>
      <c r="U247" s="7">
        <f t="shared" si="126"/>
        <v>0.75240454268816082</v>
      </c>
      <c r="V247" s="7">
        <f t="shared" si="127"/>
        <v>1.8517566688353642</v>
      </c>
      <c r="W247" s="6">
        <f t="shared" si="128"/>
        <v>2.6041612115235249</v>
      </c>
      <c r="X247" s="6">
        <v>8.4480000000000006E-3</v>
      </c>
      <c r="Y247" s="6">
        <v>2.6350896000000001</v>
      </c>
      <c r="Z247" s="6">
        <f t="shared" si="129"/>
        <v>44.782674981367165</v>
      </c>
      <c r="AA247" s="6">
        <f t="shared" si="131"/>
        <v>44.782674981367165</v>
      </c>
      <c r="AB247" s="6">
        <f t="shared" si="130"/>
        <v>1.1737129726623063</v>
      </c>
    </row>
    <row r="248" spans="7:28">
      <c r="G248" s="6">
        <v>5824554</v>
      </c>
      <c r="H248" s="6">
        <v>8733523</v>
      </c>
      <c r="I248" s="12">
        <f t="shared" si="116"/>
        <v>17467046</v>
      </c>
      <c r="J248" s="6">
        <v>7715217.28125</v>
      </c>
      <c r="K248" s="12">
        <f t="shared" si="117"/>
        <v>61721738.25</v>
      </c>
      <c r="L248" s="6">
        <f t="shared" si="118"/>
        <v>221.29335599999999</v>
      </c>
      <c r="M248" s="6">
        <f t="shared" si="119"/>
        <v>5242880</v>
      </c>
      <c r="N248" s="13">
        <f t="shared" si="120"/>
        <v>0.28299666365925785</v>
      </c>
      <c r="O248" s="13"/>
      <c r="P248" s="7">
        <f t="shared" si="121"/>
        <v>0</v>
      </c>
      <c r="Q248" s="7">
        <f t="shared" si="122"/>
        <v>1.4266395537055729E-2</v>
      </c>
      <c r="R248" s="6">
        <f t="shared" si="123"/>
        <v>1.4266395537055729E-2</v>
      </c>
      <c r="S248" s="6">
        <f t="shared" si="124"/>
        <v>1.4266395537055729E-2</v>
      </c>
      <c r="T248" s="7">
        <f t="shared" si="125"/>
        <v>0</v>
      </c>
      <c r="U248" s="7">
        <f t="shared" si="126"/>
        <v>0.87759707717704682</v>
      </c>
      <c r="V248" s="7">
        <f t="shared" si="127"/>
        <v>3.3157579461970346</v>
      </c>
      <c r="W248" s="6">
        <f t="shared" si="128"/>
        <v>4.1933550233740817</v>
      </c>
      <c r="X248" s="6">
        <v>1.5127E-2</v>
      </c>
      <c r="Y248" s="6">
        <v>4.2188039384568832</v>
      </c>
      <c r="Z248" s="6">
        <f t="shared" si="129"/>
        <v>5.689194572250087</v>
      </c>
      <c r="AA248" s="6">
        <f t="shared" si="131"/>
        <v>5.689194572250087</v>
      </c>
      <c r="AB248" s="6">
        <f t="shared" si="130"/>
        <v>0.60322583021267229</v>
      </c>
    </row>
    <row r="249" spans="7:28">
      <c r="G249" s="6">
        <v>1382908</v>
      </c>
      <c r="H249" s="6">
        <v>16917053</v>
      </c>
      <c r="I249" s="12">
        <f t="shared" si="116"/>
        <v>33834106</v>
      </c>
      <c r="J249" s="6">
        <v>3830059.0429690001</v>
      </c>
      <c r="K249" s="12">
        <f t="shared" si="117"/>
        <v>30640472.343752</v>
      </c>
      <c r="L249" s="6">
        <f t="shared" si="118"/>
        <v>230.66279599999999</v>
      </c>
      <c r="M249" s="6">
        <f t="shared" si="119"/>
        <v>5242880</v>
      </c>
      <c r="N249" s="13">
        <f t="shared" si="120"/>
        <v>1.104229256664812</v>
      </c>
      <c r="O249" s="13"/>
      <c r="P249" s="7">
        <f t="shared" si="121"/>
        <v>0</v>
      </c>
      <c r="Q249" s="7">
        <f t="shared" si="122"/>
        <v>7.0822551388235256E-3</v>
      </c>
      <c r="R249" s="6">
        <f t="shared" si="123"/>
        <v>7.0822551388235256E-3</v>
      </c>
      <c r="S249" s="6">
        <f t="shared" si="124"/>
        <v>7.0822551388235256E-3</v>
      </c>
      <c r="T249" s="7">
        <f t="shared" si="125"/>
        <v>0</v>
      </c>
      <c r="U249" s="7">
        <f t="shared" si="126"/>
        <v>0.43566480359455678</v>
      </c>
      <c r="V249" s="7">
        <f t="shared" si="127"/>
        <v>1.5554054595236437</v>
      </c>
      <c r="W249" s="6">
        <f t="shared" si="128"/>
        <v>1.9910702631182005</v>
      </c>
      <c r="X249" s="6">
        <v>7.0959999999999999E-3</v>
      </c>
      <c r="Y249" s="6">
        <v>1.9743255384631759</v>
      </c>
      <c r="Z249" s="6">
        <f t="shared" si="129"/>
        <v>0.19369872007432795</v>
      </c>
      <c r="AA249" s="6">
        <f t="shared" si="131"/>
        <v>0.19369872007432795</v>
      </c>
      <c r="AB249" s="6">
        <f t="shared" si="130"/>
        <v>0.84812379360997858</v>
      </c>
    </row>
    <row r="250" spans="7:28">
      <c r="G250" s="6">
        <v>2707524</v>
      </c>
      <c r="H250" s="6">
        <v>14810202</v>
      </c>
      <c r="I250" s="12">
        <f t="shared" si="116"/>
        <v>29620404</v>
      </c>
      <c r="J250" s="6">
        <v>4268855.8583979998</v>
      </c>
      <c r="K250" s="12">
        <f t="shared" si="117"/>
        <v>34150846.867183998</v>
      </c>
      <c r="L250" s="6">
        <f t="shared" si="118"/>
        <v>231.87290400000001</v>
      </c>
      <c r="M250" s="6">
        <f t="shared" si="119"/>
        <v>5242880</v>
      </c>
      <c r="N250" s="13">
        <f t="shared" si="120"/>
        <v>0.86734024825787381</v>
      </c>
      <c r="O250" s="13"/>
      <c r="P250" s="7">
        <f t="shared" si="121"/>
        <v>0</v>
      </c>
      <c r="Q250" s="7">
        <f t="shared" si="122"/>
        <v>7.8936449806266979E-3</v>
      </c>
      <c r="R250" s="6">
        <f t="shared" si="123"/>
        <v>7.8936449806266979E-3</v>
      </c>
      <c r="S250" s="6">
        <f t="shared" si="124"/>
        <v>7.8936449806266979E-3</v>
      </c>
      <c r="T250" s="7">
        <f t="shared" si="125"/>
        <v>0</v>
      </c>
      <c r="U250" s="7">
        <f t="shared" si="126"/>
        <v>0.48557743581956853</v>
      </c>
      <c r="V250" s="7">
        <f t="shared" si="127"/>
        <v>1.4390130836771027</v>
      </c>
      <c r="W250" s="6">
        <f t="shared" si="128"/>
        <v>1.9245905194966713</v>
      </c>
      <c r="X250" s="6">
        <v>6.5649999999999997E-3</v>
      </c>
      <c r="Y250" s="6">
        <v>1.9877178749999997</v>
      </c>
      <c r="Z250" s="6">
        <f t="shared" si="129"/>
        <v>20.238308920437142</v>
      </c>
      <c r="AA250" s="6">
        <f t="shared" si="131"/>
        <v>20.238308920437142</v>
      </c>
      <c r="AB250" s="6">
        <f t="shared" si="130"/>
        <v>3.1758709974537251</v>
      </c>
    </row>
    <row r="251" spans="7:28">
      <c r="G251" s="6">
        <v>4163763</v>
      </c>
      <c r="H251" s="6">
        <v>12487976</v>
      </c>
      <c r="I251" s="12">
        <f t="shared" si="116"/>
        <v>24975952</v>
      </c>
      <c r="J251" s="6">
        <v>13507234.986328</v>
      </c>
      <c r="K251" s="12">
        <f t="shared" si="117"/>
        <v>108057879.890624</v>
      </c>
      <c r="L251" s="6">
        <f t="shared" si="118"/>
        <v>233.13097200000001</v>
      </c>
      <c r="M251" s="6">
        <f t="shared" si="119"/>
        <v>5242880</v>
      </c>
      <c r="N251" s="13">
        <f t="shared" si="120"/>
        <v>0.23113494384010325</v>
      </c>
      <c r="O251" s="13"/>
      <c r="P251" s="7">
        <f t="shared" si="121"/>
        <v>0</v>
      </c>
      <c r="Q251" s="7">
        <f t="shared" si="122"/>
        <v>2.4976556058275017E-2</v>
      </c>
      <c r="R251" s="6">
        <f t="shared" si="123"/>
        <v>2.4976556058275017E-2</v>
      </c>
      <c r="S251" s="6">
        <f t="shared" si="124"/>
        <v>2.4976556058275017E-2</v>
      </c>
      <c r="T251" s="7">
        <f t="shared" si="125"/>
        <v>0</v>
      </c>
      <c r="U251" s="7">
        <f t="shared" si="126"/>
        <v>1.5364324182486875</v>
      </c>
      <c r="V251" s="7">
        <f t="shared" si="127"/>
        <v>4.9630059772455386</v>
      </c>
      <c r="W251" s="6">
        <f t="shared" si="128"/>
        <v>6.4994383954942263</v>
      </c>
      <c r="X251" s="6">
        <v>2.2641999999999999E-2</v>
      </c>
      <c r="Y251" s="6">
        <v>6.452064319999999</v>
      </c>
      <c r="Z251" s="6">
        <f t="shared" si="129"/>
        <v>10.310732524843292</v>
      </c>
      <c r="AA251" s="6">
        <f t="shared" si="131"/>
        <v>10.310732524843292</v>
      </c>
      <c r="AB251" s="6">
        <f t="shared" si="130"/>
        <v>0.73424679520596203</v>
      </c>
    </row>
    <row r="252" spans="7:28">
      <c r="G252" s="6">
        <v>503712</v>
      </c>
      <c r="H252" s="6">
        <v>18660027</v>
      </c>
      <c r="I252" s="12">
        <f t="shared" si="116"/>
        <v>37320054</v>
      </c>
      <c r="J252" s="6">
        <v>7561680.6542969998</v>
      </c>
      <c r="K252" s="12">
        <f t="shared" si="117"/>
        <v>60493445.234375998</v>
      </c>
      <c r="L252" s="6">
        <f t="shared" si="118"/>
        <v>233.994564</v>
      </c>
      <c r="M252" s="6">
        <f t="shared" si="119"/>
        <v>5242880</v>
      </c>
      <c r="N252" s="13">
        <f t="shared" si="120"/>
        <v>0.61692723658583282</v>
      </c>
      <c r="O252" s="13"/>
      <c r="P252" s="7">
        <f t="shared" si="121"/>
        <v>0</v>
      </c>
      <c r="Q252" s="7">
        <f t="shared" si="122"/>
        <v>1.3982487233544932E-2</v>
      </c>
      <c r="R252" s="6">
        <f t="shared" si="123"/>
        <v>1.3982487233544932E-2</v>
      </c>
      <c r="S252" s="6">
        <f t="shared" si="124"/>
        <v>1.3982487233544932E-2</v>
      </c>
      <c r="T252" s="7">
        <f t="shared" si="125"/>
        <v>0</v>
      </c>
      <c r="U252" s="7">
        <f t="shared" si="126"/>
        <v>0.86013246274797073</v>
      </c>
      <c r="V252" s="7">
        <f t="shared" si="127"/>
        <v>2.4260467342175436</v>
      </c>
      <c r="W252" s="6">
        <f t="shared" si="128"/>
        <v>3.2861791969655143</v>
      </c>
      <c r="X252" s="6">
        <v>1.1068E-2</v>
      </c>
      <c r="Y252" s="6">
        <v>3.20872388</v>
      </c>
      <c r="Z252" s="6">
        <f t="shared" si="129"/>
        <v>26.332555416922048</v>
      </c>
      <c r="AA252" s="6">
        <f t="shared" si="131"/>
        <v>26.332555416922048</v>
      </c>
      <c r="AB252" s="6">
        <f t="shared" si="130"/>
        <v>2.4138978566617686</v>
      </c>
    </row>
    <row r="253" spans="7:28">
      <c r="G253" s="6">
        <v>4194304</v>
      </c>
      <c r="H253" s="6">
        <v>12582869</v>
      </c>
      <c r="I253" s="12">
        <f t="shared" si="116"/>
        <v>25165738</v>
      </c>
      <c r="J253" s="6">
        <v>7388940.6601560004</v>
      </c>
      <c r="K253" s="12">
        <f t="shared" si="117"/>
        <v>59111525.281248003</v>
      </c>
      <c r="L253" s="6">
        <f t="shared" si="118"/>
        <v>234.88050799999999</v>
      </c>
      <c r="M253" s="6">
        <f t="shared" si="119"/>
        <v>5242880</v>
      </c>
      <c r="N253" s="13">
        <f t="shared" si="120"/>
        <v>0.42573318621475914</v>
      </c>
      <c r="O253" s="13"/>
      <c r="P253" s="7">
        <f t="shared" si="121"/>
        <v>0</v>
      </c>
      <c r="Q253" s="7">
        <f t="shared" si="122"/>
        <v>1.3663069517666306E-2</v>
      </c>
      <c r="R253" s="6">
        <f t="shared" si="123"/>
        <v>1.3663069517666306E-2</v>
      </c>
      <c r="S253" s="6">
        <f t="shared" si="124"/>
        <v>1.3663069517666306E-2</v>
      </c>
      <c r="T253" s="7">
        <f t="shared" si="125"/>
        <v>0</v>
      </c>
      <c r="U253" s="7">
        <f t="shared" si="126"/>
        <v>0.84048348742511891</v>
      </c>
      <c r="V253" s="7">
        <f t="shared" si="127"/>
        <v>3.6182466065891754</v>
      </c>
      <c r="W253" s="6">
        <f t="shared" si="128"/>
        <v>4.4587300940142942</v>
      </c>
      <c r="X253" s="6">
        <v>1.6507000000000001E-2</v>
      </c>
      <c r="Y253" s="6">
        <v>4.5175257133278315</v>
      </c>
      <c r="Z253" s="6">
        <f t="shared" si="129"/>
        <v>17.228633200058731</v>
      </c>
      <c r="AA253" s="6">
        <f t="shared" si="131"/>
        <v>17.228633200058731</v>
      </c>
      <c r="AB253" s="6">
        <f t="shared" si="130"/>
        <v>1.3015004904139336</v>
      </c>
    </row>
    <row r="254" spans="7:28">
      <c r="G254" s="6">
        <v>862664</v>
      </c>
      <c r="H254" s="6">
        <v>19235140</v>
      </c>
      <c r="I254" s="12">
        <f t="shared" si="116"/>
        <v>38470280</v>
      </c>
      <c r="J254" s="6">
        <v>4204977.5136719998</v>
      </c>
      <c r="K254" s="12">
        <f t="shared" si="117"/>
        <v>33639820.109375998</v>
      </c>
      <c r="L254" s="6">
        <f t="shared" si="118"/>
        <v>248.07496</v>
      </c>
      <c r="M254" s="6">
        <f t="shared" si="119"/>
        <v>5242880</v>
      </c>
      <c r="N254" s="13">
        <f t="shared" si="120"/>
        <v>1.1435935113481082</v>
      </c>
      <c r="O254" s="13"/>
      <c r="P254" s="7">
        <f t="shared" si="121"/>
        <v>0</v>
      </c>
      <c r="Q254" s="7">
        <f t="shared" si="122"/>
        <v>7.7755259829507366E-3</v>
      </c>
      <c r="R254" s="6">
        <f t="shared" si="123"/>
        <v>7.7755259829507366E-3</v>
      </c>
      <c r="S254" s="6">
        <f t="shared" si="124"/>
        <v>7.7755259829507366E-3</v>
      </c>
      <c r="T254" s="7">
        <f t="shared" si="125"/>
        <v>0</v>
      </c>
      <c r="U254" s="7">
        <f t="shared" si="126"/>
        <v>0.47831134770009526</v>
      </c>
      <c r="V254" s="7">
        <f t="shared" si="127"/>
        <v>1.384652802679095</v>
      </c>
      <c r="W254" s="6">
        <f t="shared" si="128"/>
        <v>1.8629641503791903</v>
      </c>
      <c r="X254" s="6">
        <v>6.3169999999999997E-3</v>
      </c>
      <c r="Y254" s="6">
        <v>1.8189514363607651</v>
      </c>
      <c r="Z254" s="6">
        <f t="shared" si="129"/>
        <v>23.088902690371015</v>
      </c>
      <c r="AA254" s="6">
        <f t="shared" si="131"/>
        <v>23.088902690371015</v>
      </c>
      <c r="AB254" s="6">
        <f t="shared" si="130"/>
        <v>2.4196750467666619</v>
      </c>
    </row>
    <row r="255" spans="7:28">
      <c r="G255" s="6">
        <v>6592765</v>
      </c>
      <c r="H255" s="6">
        <v>9885854</v>
      </c>
      <c r="I255" s="12">
        <f t="shared" si="116"/>
        <v>19771708</v>
      </c>
      <c r="J255" s="6">
        <v>11309137.597656</v>
      </c>
      <c r="K255" s="12">
        <f t="shared" si="117"/>
        <v>90473100.781248003</v>
      </c>
      <c r="L255" s="6">
        <f t="shared" si="118"/>
        <v>250.48554799999999</v>
      </c>
      <c r="M255" s="6">
        <f t="shared" si="119"/>
        <v>5242880</v>
      </c>
      <c r="N255" s="13">
        <f t="shared" si="120"/>
        <v>0.21853686708279599</v>
      </c>
      <c r="O255" s="13"/>
      <c r="P255" s="7">
        <f t="shared" si="121"/>
        <v>0</v>
      </c>
      <c r="Q255" s="7">
        <f t="shared" si="122"/>
        <v>2.0912000825077048E-2</v>
      </c>
      <c r="R255" s="6">
        <f t="shared" si="123"/>
        <v>2.0912000825077048E-2</v>
      </c>
      <c r="S255" s="6">
        <f t="shared" si="124"/>
        <v>2.0912000825077048E-2</v>
      </c>
      <c r="T255" s="7">
        <f t="shared" si="125"/>
        <v>0</v>
      </c>
      <c r="U255" s="7">
        <f t="shared" si="126"/>
        <v>1.2864013726763057</v>
      </c>
      <c r="V255" s="7">
        <f t="shared" si="127"/>
        <v>4.7008491382390165</v>
      </c>
      <c r="W255" s="6">
        <f t="shared" si="128"/>
        <v>5.987250510915322</v>
      </c>
      <c r="X255" s="6">
        <v>2.1446E-2</v>
      </c>
      <c r="Y255" s="6">
        <v>5.9858168888865064</v>
      </c>
      <c r="Z255" s="6">
        <f t="shared" si="129"/>
        <v>2.4899709732488642</v>
      </c>
      <c r="AA255" s="6">
        <f t="shared" si="131"/>
        <v>2.4899709732488642</v>
      </c>
      <c r="AB255" s="6">
        <f t="shared" si="130"/>
        <v>2.3950315477864033E-2</v>
      </c>
    </row>
    <row r="256" spans="7:28">
      <c r="G256" s="6">
        <v>7733822</v>
      </c>
      <c r="H256" s="6">
        <v>8156517</v>
      </c>
      <c r="I256" s="12">
        <f t="shared" si="116"/>
        <v>16313034</v>
      </c>
      <c r="J256" s="6">
        <v>6449701.875</v>
      </c>
      <c r="K256" s="12">
        <f t="shared" si="117"/>
        <v>51597615</v>
      </c>
      <c r="L256" s="6">
        <f t="shared" si="118"/>
        <v>252.554644</v>
      </c>
      <c r="M256" s="6">
        <f t="shared" si="119"/>
        <v>5242880</v>
      </c>
      <c r="N256" s="13">
        <f t="shared" si="120"/>
        <v>0.31615868291586735</v>
      </c>
      <c r="O256" s="13"/>
      <c r="P256" s="7">
        <f t="shared" si="121"/>
        <v>0</v>
      </c>
      <c r="Q256" s="7">
        <f t="shared" si="122"/>
        <v>1.1926300283007984E-2</v>
      </c>
      <c r="R256" s="6">
        <f t="shared" si="123"/>
        <v>1.1926300283007984E-2</v>
      </c>
      <c r="S256" s="6">
        <f t="shared" si="124"/>
        <v>1.1926300283007984E-2</v>
      </c>
      <c r="T256" s="7">
        <f t="shared" si="125"/>
        <v>0</v>
      </c>
      <c r="U256" s="7">
        <f t="shared" si="126"/>
        <v>0.733646157693988</v>
      </c>
      <c r="V256" s="7">
        <f t="shared" si="127"/>
        <v>3.0294896922317194</v>
      </c>
      <c r="W256" s="6">
        <f t="shared" si="128"/>
        <v>3.7631358499257073</v>
      </c>
      <c r="X256" s="6">
        <v>1.3821E-2</v>
      </c>
      <c r="Y256" s="6">
        <v>3.8478815749953927</v>
      </c>
      <c r="Z256" s="6">
        <f t="shared" si="129"/>
        <v>13.708846805527935</v>
      </c>
      <c r="AA256" s="6">
        <f t="shared" si="131"/>
        <v>13.708846805527935</v>
      </c>
      <c r="AB256" s="6">
        <f t="shared" si="130"/>
        <v>2.2023995130304117</v>
      </c>
    </row>
    <row r="257" spans="7:28">
      <c r="G257" s="6">
        <v>2145852</v>
      </c>
      <c r="H257" s="6">
        <v>17488243</v>
      </c>
      <c r="I257" s="12">
        <f t="shared" si="116"/>
        <v>34976486</v>
      </c>
      <c r="J257" s="6">
        <v>7592519.2167969998</v>
      </c>
      <c r="K257" s="12">
        <f t="shared" si="117"/>
        <v>60740153.734375998</v>
      </c>
      <c r="L257" s="6">
        <f t="shared" si="118"/>
        <v>252.77595600000001</v>
      </c>
      <c r="M257" s="6">
        <f t="shared" si="119"/>
        <v>5242880</v>
      </c>
      <c r="N257" s="13">
        <f t="shared" si="120"/>
        <v>0.57583795643580982</v>
      </c>
      <c r="O257" s="13"/>
      <c r="P257" s="7">
        <f t="shared" si="121"/>
        <v>0</v>
      </c>
      <c r="Q257" s="7">
        <f t="shared" si="122"/>
        <v>1.4039511567971445E-2</v>
      </c>
      <c r="R257" s="6">
        <f t="shared" si="123"/>
        <v>1.4039511567971445E-2</v>
      </c>
      <c r="S257" s="6">
        <f t="shared" si="124"/>
        <v>1.4039511567971445E-2</v>
      </c>
      <c r="T257" s="7">
        <f t="shared" si="125"/>
        <v>0</v>
      </c>
      <c r="U257" s="7">
        <f t="shared" si="126"/>
        <v>0.86364031370378425</v>
      </c>
      <c r="V257" s="7">
        <f t="shared" si="127"/>
        <v>2.1452583472883178</v>
      </c>
      <c r="W257" s="6">
        <f t="shared" si="128"/>
        <v>3.0088986609921022</v>
      </c>
      <c r="X257" s="6">
        <v>9.7870000000000006E-3</v>
      </c>
      <c r="Y257" s="6">
        <v>2.9748809874999997</v>
      </c>
      <c r="Z257" s="6">
        <f t="shared" si="129"/>
        <v>43.450613752645801</v>
      </c>
      <c r="AA257" s="6">
        <f t="shared" si="131"/>
        <v>43.450613752645801</v>
      </c>
      <c r="AB257" s="6">
        <f t="shared" si="130"/>
        <v>1.1434969545013605</v>
      </c>
    </row>
    <row r="258" spans="7:28">
      <c r="G258" s="6">
        <v>3774768</v>
      </c>
      <c r="H258" s="6">
        <v>14970767</v>
      </c>
      <c r="I258" s="12">
        <f t="shared" si="116"/>
        <v>29941534</v>
      </c>
      <c r="J258" s="6">
        <v>8318702.6796880001</v>
      </c>
      <c r="K258" s="12">
        <f t="shared" si="117"/>
        <v>66549621.437504001</v>
      </c>
      <c r="L258" s="6">
        <f t="shared" si="118"/>
        <v>255.144564</v>
      </c>
      <c r="M258" s="6">
        <f t="shared" si="119"/>
        <v>5242880</v>
      </c>
      <c r="N258" s="13">
        <f t="shared" si="120"/>
        <v>0.44991291239902481</v>
      </c>
      <c r="O258" s="13"/>
      <c r="P258" s="7">
        <f t="shared" si="121"/>
        <v>0</v>
      </c>
      <c r="Q258" s="7">
        <f t="shared" si="122"/>
        <v>1.5382315034991021E-2</v>
      </c>
      <c r="R258" s="6">
        <f t="shared" si="123"/>
        <v>1.5382315034991021E-2</v>
      </c>
      <c r="S258" s="6">
        <f t="shared" si="124"/>
        <v>1.5382315034991021E-2</v>
      </c>
      <c r="T258" s="7">
        <f t="shared" si="125"/>
        <v>0</v>
      </c>
      <c r="U258" s="7">
        <f t="shared" si="126"/>
        <v>0.94624284598453368</v>
      </c>
      <c r="V258" s="7">
        <f t="shared" si="127"/>
        <v>5.3145942462810414</v>
      </c>
      <c r="W258" s="6">
        <f t="shared" si="128"/>
        <v>6.2608370922655752</v>
      </c>
      <c r="X258" s="6">
        <v>2.4246E-2</v>
      </c>
      <c r="Y258" s="6">
        <v>6.2307811636407715</v>
      </c>
      <c r="Z258" s="6">
        <f t="shared" si="129"/>
        <v>36.557308277691078</v>
      </c>
      <c r="AA258" s="6">
        <f t="shared" si="131"/>
        <v>36.557308277691078</v>
      </c>
      <c r="AB258" s="6">
        <f t="shared" si="130"/>
        <v>0.48237817755809892</v>
      </c>
    </row>
    <row r="259" spans="7:28">
      <c r="G259" s="6">
        <v>923136</v>
      </c>
      <c r="H259" s="6">
        <v>20964171</v>
      </c>
      <c r="I259" s="12">
        <f t="shared" si="116"/>
        <v>41928342</v>
      </c>
      <c r="J259" s="6">
        <v>8597880.3632810004</v>
      </c>
      <c r="K259" s="12">
        <f t="shared" si="117"/>
        <v>68783042.906248003</v>
      </c>
      <c r="L259" s="6">
        <f t="shared" si="118"/>
        <v>270.03277200000002</v>
      </c>
      <c r="M259" s="6">
        <f t="shared" si="119"/>
        <v>5242880</v>
      </c>
      <c r="N259" s="13">
        <f t="shared" si="120"/>
        <v>0.60957381686571732</v>
      </c>
      <c r="O259" s="13"/>
      <c r="P259" s="7">
        <f t="shared" si="121"/>
        <v>0</v>
      </c>
      <c r="Q259" s="7">
        <f t="shared" si="122"/>
        <v>1.5898549265870834E-2</v>
      </c>
      <c r="R259" s="6">
        <f t="shared" si="123"/>
        <v>1.5898549265870834E-2</v>
      </c>
      <c r="S259" s="6">
        <f t="shared" si="124"/>
        <v>1.5898549265870834E-2</v>
      </c>
      <c r="T259" s="7">
        <f t="shared" si="125"/>
        <v>0</v>
      </c>
      <c r="U259" s="7">
        <f t="shared" si="126"/>
        <v>0.97799898585757428</v>
      </c>
      <c r="V259" s="7">
        <f t="shared" si="127"/>
        <v>2.3789198777071738</v>
      </c>
      <c r="W259" s="6">
        <f t="shared" si="128"/>
        <v>3.356918863564748</v>
      </c>
      <c r="X259" s="6">
        <v>1.0853E-2</v>
      </c>
      <c r="Y259" s="6">
        <v>3.2887001777753659</v>
      </c>
      <c r="Z259" s="6">
        <f t="shared" si="129"/>
        <v>46.489903859493545</v>
      </c>
      <c r="AA259" s="6">
        <f t="shared" si="131"/>
        <v>46.489903859493545</v>
      </c>
      <c r="AB259" s="6">
        <f t="shared" si="130"/>
        <v>2.0743358196771968</v>
      </c>
    </row>
    <row r="260" spans="7:28">
      <c r="G260" s="6">
        <v>7122792</v>
      </c>
      <c r="H260" s="6">
        <v>10680777</v>
      </c>
      <c r="I260" s="12">
        <f t="shared" si="116"/>
        <v>21361554</v>
      </c>
      <c r="J260" s="6">
        <v>12430456.640625</v>
      </c>
      <c r="K260" s="12">
        <f t="shared" si="117"/>
        <v>99443653.125</v>
      </c>
      <c r="L260" s="6">
        <f t="shared" si="118"/>
        <v>270.62516399999998</v>
      </c>
      <c r="M260" s="6">
        <f t="shared" si="119"/>
        <v>5242880</v>
      </c>
      <c r="N260" s="13">
        <f t="shared" si="120"/>
        <v>0.21481063223963295</v>
      </c>
      <c r="O260" s="13"/>
      <c r="P260" s="7">
        <f t="shared" si="121"/>
        <v>0</v>
      </c>
      <c r="Q260" s="7">
        <f t="shared" si="122"/>
        <v>2.2985459083875007E-2</v>
      </c>
      <c r="R260" s="6">
        <f t="shared" si="123"/>
        <v>2.2985459083875007E-2</v>
      </c>
      <c r="S260" s="6">
        <f t="shared" si="124"/>
        <v>2.2985459083875007E-2</v>
      </c>
      <c r="T260" s="7">
        <f t="shared" si="125"/>
        <v>0</v>
      </c>
      <c r="U260" s="7">
        <f t="shared" si="126"/>
        <v>1.4139501219622261</v>
      </c>
      <c r="V260" s="7">
        <f t="shared" si="127"/>
        <v>5.1269635989653368</v>
      </c>
      <c r="W260" s="6">
        <f t="shared" si="128"/>
        <v>6.5409137209275627</v>
      </c>
      <c r="X260" s="6">
        <v>2.3390000000000001E-2</v>
      </c>
      <c r="Y260" s="6">
        <v>6.484643600000001</v>
      </c>
      <c r="Z260" s="6">
        <f t="shared" si="129"/>
        <v>1.7295464562847098</v>
      </c>
      <c r="AA260" s="6">
        <f t="shared" si="131"/>
        <v>1.7295464562847098</v>
      </c>
      <c r="AB260" s="6">
        <f t="shared" si="130"/>
        <v>0.86774423389377597</v>
      </c>
    </row>
    <row r="261" spans="7:28">
      <c r="G261" s="6">
        <v>3774768</v>
      </c>
      <c r="H261" s="6">
        <v>16518948</v>
      </c>
      <c r="I261" s="12">
        <f t="shared" si="116"/>
        <v>33037896</v>
      </c>
      <c r="J261" s="6">
        <v>8871919.6445310004</v>
      </c>
      <c r="K261" s="12">
        <f t="shared" si="117"/>
        <v>70975357.156248003</v>
      </c>
      <c r="L261" s="6">
        <f t="shared" si="118"/>
        <v>273.722736</v>
      </c>
      <c r="M261" s="6">
        <f t="shared" si="119"/>
        <v>5242880</v>
      </c>
      <c r="N261" s="13">
        <f t="shared" si="120"/>
        <v>0.46548404014747047</v>
      </c>
      <c r="O261" s="13"/>
      <c r="P261" s="7">
        <f t="shared" si="121"/>
        <v>0</v>
      </c>
      <c r="Q261" s="7">
        <f t="shared" si="122"/>
        <v>1.6405281952259872E-2</v>
      </c>
      <c r="R261" s="6">
        <f t="shared" si="123"/>
        <v>1.6405281952259872E-2</v>
      </c>
      <c r="S261" s="6">
        <f t="shared" si="124"/>
        <v>1.6405281952259872E-2</v>
      </c>
      <c r="T261" s="7">
        <f t="shared" si="125"/>
        <v>0</v>
      </c>
      <c r="U261" s="7">
        <f t="shared" si="126"/>
        <v>1.0091706383839609</v>
      </c>
      <c r="V261" s="7">
        <f t="shared" si="127"/>
        <v>6.3825107342741632</v>
      </c>
      <c r="W261" s="6">
        <f t="shared" si="128"/>
        <v>7.3916813726581241</v>
      </c>
      <c r="X261" s="6">
        <v>2.9118000000000002E-2</v>
      </c>
      <c r="Y261" s="6">
        <v>7.461599492312172</v>
      </c>
      <c r="Z261" s="6">
        <f t="shared" si="129"/>
        <v>43.659310556151276</v>
      </c>
      <c r="AA261" s="6">
        <f t="shared" si="131"/>
        <v>43.659310556151276</v>
      </c>
      <c r="AB261" s="6">
        <f t="shared" si="130"/>
        <v>0.93703930003326896</v>
      </c>
    </row>
    <row r="262" spans="7:28">
      <c r="G262" s="6">
        <v>416800</v>
      </c>
      <c r="H262" s="6">
        <v>22322336</v>
      </c>
      <c r="I262" s="12">
        <f t="shared" si="116"/>
        <v>44644672</v>
      </c>
      <c r="J262" s="6">
        <v>4594542.937988</v>
      </c>
      <c r="K262" s="12">
        <f t="shared" si="117"/>
        <v>36756343.503904</v>
      </c>
      <c r="L262" s="6">
        <f t="shared" si="118"/>
        <v>276.20403199999998</v>
      </c>
      <c r="M262" s="6">
        <f t="shared" si="119"/>
        <v>5242880</v>
      </c>
      <c r="N262" s="13">
        <f t="shared" si="120"/>
        <v>1.2146113498819098</v>
      </c>
      <c r="O262" s="13"/>
      <c r="P262" s="7">
        <f t="shared" si="121"/>
        <v>0</v>
      </c>
      <c r="Q262" s="7">
        <f t="shared" si="122"/>
        <v>8.4958808645118379E-3</v>
      </c>
      <c r="R262" s="6">
        <f t="shared" si="123"/>
        <v>8.4958808645118379E-3</v>
      </c>
      <c r="S262" s="6">
        <f t="shared" si="124"/>
        <v>8.4958808645118379E-3</v>
      </c>
      <c r="T262" s="7">
        <f t="shared" si="125"/>
        <v>0</v>
      </c>
      <c r="U262" s="7">
        <f t="shared" si="126"/>
        <v>0.52262396590461679</v>
      </c>
      <c r="V262" s="7">
        <f t="shared" si="127"/>
        <v>1.3405946717089354</v>
      </c>
      <c r="W262" s="6">
        <f t="shared" si="128"/>
        <v>1.8632186376135522</v>
      </c>
      <c r="X262" s="6">
        <v>6.1159999999999999E-3</v>
      </c>
      <c r="Y262" s="6">
        <v>1.8155067999972199</v>
      </c>
      <c r="Z262" s="6">
        <f t="shared" si="129"/>
        <v>38.91237515552384</v>
      </c>
      <c r="AA262" s="6">
        <f t="shared" si="131"/>
        <v>38.91237515552384</v>
      </c>
      <c r="AB262" s="6">
        <f t="shared" si="130"/>
        <v>2.6280175660264899</v>
      </c>
    </row>
    <row r="263" spans="7:28">
      <c r="G263" s="6">
        <v>3428755</v>
      </c>
      <c r="H263" s="6">
        <v>18920347</v>
      </c>
      <c r="I263" s="12">
        <f t="shared" si="116"/>
        <v>37840694</v>
      </c>
      <c r="J263" s="6">
        <v>5961099.5292969998</v>
      </c>
      <c r="K263" s="12">
        <f t="shared" si="117"/>
        <v>47688796.234375998</v>
      </c>
      <c r="L263" s="6">
        <f t="shared" si="118"/>
        <v>295.61926399999999</v>
      </c>
      <c r="M263" s="6">
        <f t="shared" si="119"/>
        <v>5242880</v>
      </c>
      <c r="N263" s="13">
        <f t="shared" si="120"/>
        <v>0.79349232918408008</v>
      </c>
      <c r="O263" s="13"/>
      <c r="P263" s="7">
        <f t="shared" si="121"/>
        <v>0</v>
      </c>
      <c r="Q263" s="7">
        <f t="shared" si="122"/>
        <v>1.1022813826304734E-2</v>
      </c>
      <c r="R263" s="6">
        <f t="shared" si="123"/>
        <v>1.1022813826304734E-2</v>
      </c>
      <c r="S263" s="6">
        <f t="shared" si="124"/>
        <v>1.1022813826304734E-2</v>
      </c>
      <c r="T263" s="7">
        <f t="shared" si="125"/>
        <v>0</v>
      </c>
      <c r="U263" s="7">
        <f t="shared" si="126"/>
        <v>0.67806820378037769</v>
      </c>
      <c r="V263" s="7">
        <f t="shared" si="127"/>
        <v>2.5176701110609598</v>
      </c>
      <c r="W263" s="6">
        <f t="shared" si="128"/>
        <v>3.1957383148413374</v>
      </c>
      <c r="X263" s="6">
        <v>1.1486E-2</v>
      </c>
      <c r="Y263" s="6">
        <v>3.26960476</v>
      </c>
      <c r="Z263" s="6">
        <f t="shared" si="129"/>
        <v>4.0326151288112975</v>
      </c>
      <c r="AA263" s="6">
        <f t="shared" si="131"/>
        <v>4.0326151288112975</v>
      </c>
      <c r="AB263" s="6">
        <f t="shared" si="130"/>
        <v>2.2591857603810985</v>
      </c>
    </row>
    <row r="264" spans="7:28">
      <c r="G264" s="6">
        <v>6815744</v>
      </c>
      <c r="H264" s="6">
        <v>13624320</v>
      </c>
      <c r="I264" s="12">
        <f t="shared" si="116"/>
        <v>27248640</v>
      </c>
      <c r="J264" s="6">
        <v>10178664.167969</v>
      </c>
      <c r="K264" s="12">
        <f t="shared" si="117"/>
        <v>81429313.343751997</v>
      </c>
      <c r="L264" s="6">
        <f t="shared" si="118"/>
        <v>299.80671999999998</v>
      </c>
      <c r="M264" s="6">
        <f t="shared" si="119"/>
        <v>5242880</v>
      </c>
      <c r="N264" s="13">
        <f t="shared" si="120"/>
        <v>0.3346293721644254</v>
      </c>
      <c r="O264" s="13"/>
      <c r="P264" s="7">
        <f t="shared" si="121"/>
        <v>0</v>
      </c>
      <c r="Q264" s="7">
        <f t="shared" si="122"/>
        <v>1.8821614967605291E-2</v>
      </c>
      <c r="R264" s="6">
        <f t="shared" si="123"/>
        <v>1.8821614967605291E-2</v>
      </c>
      <c r="S264" s="6">
        <f t="shared" si="124"/>
        <v>1.8821614967605291E-2</v>
      </c>
      <c r="T264" s="7">
        <f t="shared" si="125"/>
        <v>0</v>
      </c>
      <c r="U264" s="7">
        <f t="shared" si="126"/>
        <v>1.1578113224478193</v>
      </c>
      <c r="V264" s="7">
        <f t="shared" si="127"/>
        <v>4.5934437443316627</v>
      </c>
      <c r="W264" s="6">
        <f t="shared" si="128"/>
        <v>5.751255066779482</v>
      </c>
      <c r="X264" s="6">
        <v>2.0955999999999999E-2</v>
      </c>
      <c r="Y264" s="6">
        <v>5.7652575500000003</v>
      </c>
      <c r="Z264" s="6">
        <f t="shared" si="129"/>
        <v>10.185078413794177</v>
      </c>
      <c r="AA264" s="6">
        <f t="shared" si="131"/>
        <v>10.185078413794177</v>
      </c>
      <c r="AB264" s="6">
        <f t="shared" si="130"/>
        <v>0.24287697642438083</v>
      </c>
    </row>
    <row r="265" spans="7:28">
      <c r="G265" s="6">
        <v>3523317</v>
      </c>
      <c r="H265" s="6">
        <v>19194193</v>
      </c>
      <c r="I265" s="12">
        <f t="shared" si="116"/>
        <v>38388386</v>
      </c>
      <c r="J265" s="6">
        <v>5764030.8125</v>
      </c>
      <c r="K265" s="12">
        <f t="shared" si="117"/>
        <v>46112246.5</v>
      </c>
      <c r="L265" s="6">
        <f t="shared" si="118"/>
        <v>300.79665599999998</v>
      </c>
      <c r="M265" s="6">
        <f t="shared" si="119"/>
        <v>5242880</v>
      </c>
      <c r="N265" s="13">
        <f t="shared" si="120"/>
        <v>0.83249871593221991</v>
      </c>
      <c r="O265" s="13"/>
      <c r="P265" s="7">
        <f t="shared" si="121"/>
        <v>0</v>
      </c>
      <c r="Q265" s="7">
        <f t="shared" si="122"/>
        <v>1.0658409278860737E-2</v>
      </c>
      <c r="R265" s="6">
        <f t="shared" si="123"/>
        <v>1.0658409278860737E-2</v>
      </c>
      <c r="S265" s="6">
        <f t="shared" si="124"/>
        <v>1.0658409278860737E-2</v>
      </c>
      <c r="T265" s="7">
        <f t="shared" si="125"/>
        <v>0</v>
      </c>
      <c r="U265" s="7">
        <f t="shared" si="126"/>
        <v>0.65565186428409616</v>
      </c>
      <c r="V265" s="7">
        <f t="shared" si="127"/>
        <v>2.2031257431894224</v>
      </c>
      <c r="W265" s="6">
        <f t="shared" si="128"/>
        <v>2.8587776074735185</v>
      </c>
      <c r="X265" s="6">
        <v>1.0050999999999999E-2</v>
      </c>
      <c r="Y265" s="6">
        <v>2.9307599222233387</v>
      </c>
      <c r="Z265" s="6">
        <f t="shared" si="129"/>
        <v>6.0432721008928274</v>
      </c>
      <c r="AA265" s="6">
        <f t="shared" si="131"/>
        <v>6.0432721008928274</v>
      </c>
      <c r="AB265" s="6">
        <f t="shared" si="130"/>
        <v>2.4560972805719561</v>
      </c>
    </row>
    <row r="266" spans="7:28">
      <c r="G266" s="6">
        <v>952203</v>
      </c>
      <c r="H266" s="6">
        <v>23737339</v>
      </c>
      <c r="I266" s="12">
        <f t="shared" si="116"/>
        <v>47474678</v>
      </c>
      <c r="J266" s="6">
        <v>10145413.211913999</v>
      </c>
      <c r="K266" s="12">
        <f t="shared" si="117"/>
        <v>81163305.695311993</v>
      </c>
      <c r="L266" s="6">
        <f t="shared" si="118"/>
        <v>303.89212800000001</v>
      </c>
      <c r="M266" s="6">
        <f t="shared" si="119"/>
        <v>5242880</v>
      </c>
      <c r="N266" s="13">
        <f t="shared" si="120"/>
        <v>0.58492785124130475</v>
      </c>
      <c r="O266" s="13"/>
      <c r="P266" s="7">
        <f t="shared" si="121"/>
        <v>0</v>
      </c>
      <c r="Q266" s="7">
        <f t="shared" si="122"/>
        <v>1.8760129817703065E-2</v>
      </c>
      <c r="R266" s="6">
        <f t="shared" si="123"/>
        <v>1.8760129817703065E-2</v>
      </c>
      <c r="S266" s="6">
        <f t="shared" si="124"/>
        <v>1.8760129817703065E-2</v>
      </c>
      <c r="T266" s="7">
        <f t="shared" si="125"/>
        <v>0</v>
      </c>
      <c r="U266" s="7">
        <f t="shared" si="126"/>
        <v>1.1540290645044002</v>
      </c>
      <c r="V266" s="7">
        <f t="shared" si="127"/>
        <v>2.8903010695150462</v>
      </c>
      <c r="W266" s="6">
        <f t="shared" si="128"/>
        <v>4.0443301340194466</v>
      </c>
      <c r="X266" s="6">
        <v>1.3186E-2</v>
      </c>
      <c r="Y266" s="6">
        <v>3.9604151000000001</v>
      </c>
      <c r="Z266" s="6">
        <f t="shared" si="129"/>
        <v>42.27309129154456</v>
      </c>
      <c r="AA266" s="6">
        <f t="shared" si="131"/>
        <v>42.27309129154456</v>
      </c>
      <c r="AB266" s="6">
        <f t="shared" si="130"/>
        <v>2.1188444115225842</v>
      </c>
    </row>
    <row r="267" spans="7:28">
      <c r="G267" s="6">
        <v>1602111</v>
      </c>
      <c r="H267" s="6">
        <v>23500731</v>
      </c>
      <c r="I267" s="12">
        <f t="shared" si="116"/>
        <v>47001462</v>
      </c>
      <c r="J267" s="6">
        <v>5383505.2451170003</v>
      </c>
      <c r="K267" s="12">
        <f t="shared" si="117"/>
        <v>43068041.960936002</v>
      </c>
      <c r="L267" s="6">
        <f t="shared" si="118"/>
        <v>314.05099200000001</v>
      </c>
      <c r="M267" s="6">
        <f t="shared" si="119"/>
        <v>5242880</v>
      </c>
      <c r="N267" s="13">
        <f t="shared" si="120"/>
        <v>1.0913303660898197</v>
      </c>
      <c r="O267" s="13"/>
      <c r="P267" s="7">
        <f t="shared" si="121"/>
        <v>0</v>
      </c>
      <c r="Q267" s="7">
        <f t="shared" si="122"/>
        <v>9.9547702161681458E-3</v>
      </c>
      <c r="R267" s="6">
        <f t="shared" si="123"/>
        <v>9.9547702161681458E-3</v>
      </c>
      <c r="S267" s="6">
        <f t="shared" si="124"/>
        <v>9.9547702161681458E-3</v>
      </c>
      <c r="T267" s="7">
        <f t="shared" si="125"/>
        <v>0</v>
      </c>
      <c r="U267" s="7">
        <f t="shared" si="126"/>
        <v>0.61236751939104439</v>
      </c>
      <c r="V267" s="7">
        <f t="shared" si="127"/>
        <v>1.460713357140017</v>
      </c>
      <c r="W267" s="6">
        <f t="shared" si="128"/>
        <v>2.0730808765310615</v>
      </c>
      <c r="X267" s="6">
        <v>6.6639999999999998E-3</v>
      </c>
      <c r="Y267" s="6">
        <v>2.0914661090878801</v>
      </c>
      <c r="Z267" s="6">
        <f t="shared" si="129"/>
        <v>49.381305764828127</v>
      </c>
      <c r="AA267" s="6">
        <f t="shared" si="131"/>
        <v>49.381305764828127</v>
      </c>
      <c r="AB267" s="6">
        <f t="shared" si="130"/>
        <v>0.87905954951556164</v>
      </c>
    </row>
    <row r="268" spans="7:28">
      <c r="G268" s="6">
        <v>1157456</v>
      </c>
      <c r="H268" s="6">
        <v>24848204</v>
      </c>
      <c r="I268" s="12">
        <f t="shared" si="116"/>
        <v>49696408</v>
      </c>
      <c r="J268" s="6">
        <v>10256470.704102</v>
      </c>
      <c r="K268" s="12">
        <f t="shared" si="117"/>
        <v>82051765.632816002</v>
      </c>
      <c r="L268" s="6">
        <f t="shared" si="118"/>
        <v>321.32756799999999</v>
      </c>
      <c r="M268" s="6">
        <f t="shared" si="119"/>
        <v>5242880</v>
      </c>
      <c r="N268" s="13">
        <f t="shared" si="120"/>
        <v>0.60567140288476973</v>
      </c>
      <c r="O268" s="13"/>
      <c r="P268" s="7">
        <f t="shared" si="121"/>
        <v>0</v>
      </c>
      <c r="Q268" s="7">
        <f t="shared" si="122"/>
        <v>1.8965488922074367E-2</v>
      </c>
      <c r="R268" s="6">
        <f t="shared" si="123"/>
        <v>1.8965488922074367E-2</v>
      </c>
      <c r="S268" s="6">
        <f t="shared" si="124"/>
        <v>1.8965488922074367E-2</v>
      </c>
      <c r="T268" s="7">
        <f t="shared" si="125"/>
        <v>0</v>
      </c>
      <c r="U268" s="7">
        <f t="shared" si="126"/>
        <v>1.1666617262934162</v>
      </c>
      <c r="V268" s="7">
        <f t="shared" si="127"/>
        <v>3.2204082597690777</v>
      </c>
      <c r="W268" s="6">
        <f t="shared" si="128"/>
        <v>4.3870699860624942</v>
      </c>
      <c r="X268" s="6">
        <v>1.4692E-2</v>
      </c>
      <c r="Y268" s="6">
        <v>4.3361742769162959</v>
      </c>
      <c r="Z268" s="6">
        <f t="shared" si="129"/>
        <v>29.08718297083016</v>
      </c>
      <c r="AA268" s="6">
        <f t="shared" si="131"/>
        <v>29.08718297083016</v>
      </c>
      <c r="AB268" s="6">
        <f t="shared" si="130"/>
        <v>1.1737468536987223</v>
      </c>
    </row>
    <row r="269" spans="7:28">
      <c r="G269" s="6">
        <v>4690002</v>
      </c>
      <c r="H269" s="6">
        <v>20316253</v>
      </c>
      <c r="I269" s="12">
        <f t="shared" si="116"/>
        <v>40632506</v>
      </c>
      <c r="J269" s="6">
        <v>5978137.6816410003</v>
      </c>
      <c r="K269" s="12">
        <f t="shared" si="117"/>
        <v>47825101.453128003</v>
      </c>
      <c r="L269" s="6">
        <f t="shared" si="118"/>
        <v>337.59507600000001</v>
      </c>
      <c r="M269" s="6">
        <f t="shared" si="119"/>
        <v>5242880</v>
      </c>
      <c r="N269" s="13">
        <f t="shared" si="120"/>
        <v>0.84960626878800749</v>
      </c>
      <c r="O269" s="13"/>
      <c r="P269" s="7">
        <f t="shared" si="121"/>
        <v>0</v>
      </c>
      <c r="Q269" s="7">
        <f t="shared" si="122"/>
        <v>1.105431948735084E-2</v>
      </c>
      <c r="R269" s="6">
        <f t="shared" si="123"/>
        <v>1.105431948735084E-2</v>
      </c>
      <c r="S269" s="6">
        <f t="shared" si="124"/>
        <v>1.105431948735084E-2</v>
      </c>
      <c r="T269" s="7">
        <f t="shared" si="125"/>
        <v>0</v>
      </c>
      <c r="U269" s="7">
        <f t="shared" si="126"/>
        <v>0.68000627398015434</v>
      </c>
      <c r="V269" s="7">
        <f t="shared" si="127"/>
        <v>1.7982731665631302</v>
      </c>
      <c r="W269" s="6">
        <f t="shared" si="128"/>
        <v>2.4782794405432846</v>
      </c>
      <c r="X269" s="6">
        <v>8.2039999999999995E-3</v>
      </c>
      <c r="Y269" s="6">
        <v>2.56112472</v>
      </c>
      <c r="Z269" s="6">
        <f t="shared" si="129"/>
        <v>34.743045920902496</v>
      </c>
      <c r="AA269" s="6">
        <f t="shared" si="131"/>
        <v>34.743045920902496</v>
      </c>
      <c r="AB269" s="6">
        <f t="shared" si="130"/>
        <v>3.2347225736322351</v>
      </c>
    </row>
    <row r="270" spans="7:28">
      <c r="G270" s="6">
        <v>377002</v>
      </c>
      <c r="H270" s="6">
        <v>27689972</v>
      </c>
      <c r="I270" s="12">
        <f t="shared" si="116"/>
        <v>55379944</v>
      </c>
      <c r="J270" s="6">
        <v>5599638.5434569996</v>
      </c>
      <c r="K270" s="12">
        <f t="shared" si="117"/>
        <v>44797108.347655997</v>
      </c>
      <c r="L270" s="6">
        <f t="shared" si="118"/>
        <v>339.819704</v>
      </c>
      <c r="M270" s="6">
        <f t="shared" si="119"/>
        <v>5242880</v>
      </c>
      <c r="N270" s="13">
        <f t="shared" si="120"/>
        <v>1.2362392583515438</v>
      </c>
      <c r="O270" s="13"/>
      <c r="P270" s="7">
        <f t="shared" si="121"/>
        <v>0</v>
      </c>
      <c r="Q270" s="7">
        <f t="shared" si="122"/>
        <v>1.0354427544075227E-2</v>
      </c>
      <c r="R270" s="6">
        <f t="shared" si="123"/>
        <v>1.0354427544075227E-2</v>
      </c>
      <c r="S270" s="6">
        <f t="shared" si="124"/>
        <v>1.0354427544075227E-2</v>
      </c>
      <c r="T270" s="7">
        <f t="shared" si="125"/>
        <v>0</v>
      </c>
      <c r="U270" s="7">
        <f t="shared" si="126"/>
        <v>0.6369524330738755</v>
      </c>
      <c r="V270" s="7">
        <f t="shared" si="127"/>
        <v>1.5291020977504142</v>
      </c>
      <c r="W270" s="6">
        <f t="shared" si="128"/>
        <v>2.1660545308242898</v>
      </c>
      <c r="X270" s="6">
        <v>6.9760000000000004E-3</v>
      </c>
      <c r="Y270" s="6">
        <v>2.1062153846148481</v>
      </c>
      <c r="Z270" s="6">
        <f t="shared" si="129"/>
        <v>48.429293923096708</v>
      </c>
      <c r="AA270" s="6">
        <f t="shared" si="131"/>
        <v>48.429293923096708</v>
      </c>
      <c r="AB270" s="6">
        <f t="shared" si="130"/>
        <v>2.8410744051413377</v>
      </c>
    </row>
    <row r="271" spans="7:28">
      <c r="G271" s="6">
        <v>1508065</v>
      </c>
      <c r="H271" s="6">
        <v>27090195</v>
      </c>
      <c r="I271" s="12">
        <f t="shared" si="116"/>
        <v>54180390</v>
      </c>
      <c r="J271" s="6">
        <v>10911625.985352</v>
      </c>
      <c r="K271" s="12">
        <f t="shared" si="117"/>
        <v>87293007.882816002</v>
      </c>
      <c r="L271" s="6">
        <f t="shared" si="118"/>
        <v>355.24364000000003</v>
      </c>
      <c r="M271" s="6">
        <f t="shared" si="119"/>
        <v>5242880</v>
      </c>
      <c r="N271" s="13">
        <f t="shared" si="120"/>
        <v>0.62067273558419378</v>
      </c>
      <c r="O271" s="13"/>
      <c r="P271" s="7">
        <f t="shared" si="121"/>
        <v>0</v>
      </c>
      <c r="Q271" s="7">
        <f t="shared" si="122"/>
        <v>2.0176952454438964E-2</v>
      </c>
      <c r="R271" s="6">
        <f t="shared" si="123"/>
        <v>2.0176952454438964E-2</v>
      </c>
      <c r="S271" s="6">
        <f t="shared" si="124"/>
        <v>2.0176952454438964E-2</v>
      </c>
      <c r="T271" s="7">
        <f t="shared" si="125"/>
        <v>0</v>
      </c>
      <c r="U271" s="7">
        <f t="shared" si="126"/>
        <v>1.2411848847428115</v>
      </c>
      <c r="V271" s="7">
        <f t="shared" si="127"/>
        <v>2.9578130313996689</v>
      </c>
      <c r="W271" s="6">
        <f t="shared" si="128"/>
        <v>4.1989979161424804</v>
      </c>
      <c r="X271" s="6">
        <v>1.3494000000000001E-2</v>
      </c>
      <c r="Y271" s="6">
        <v>4.1127462999955018</v>
      </c>
      <c r="Z271" s="6">
        <f t="shared" si="129"/>
        <v>49.525362786712336</v>
      </c>
      <c r="AA271" s="6">
        <f t="shared" si="131"/>
        <v>49.525362786712336</v>
      </c>
      <c r="AB271" s="6">
        <f t="shared" si="130"/>
        <v>2.0971781348894036</v>
      </c>
    </row>
    <row r="272" spans="7:28">
      <c r="G272" s="6">
        <v>1505785</v>
      </c>
      <c r="H272" s="6">
        <v>27130349</v>
      </c>
      <c r="I272" s="12">
        <f t="shared" si="116"/>
        <v>54260698</v>
      </c>
      <c r="J272" s="6">
        <v>6322222.5903319996</v>
      </c>
      <c r="K272" s="12">
        <f t="shared" si="117"/>
        <v>50577780.722655997</v>
      </c>
      <c r="L272" s="6">
        <f t="shared" si="118"/>
        <v>355.67988800000001</v>
      </c>
      <c r="M272" s="6">
        <f t="shared" si="119"/>
        <v>5242880</v>
      </c>
      <c r="N272" s="13">
        <f t="shared" si="120"/>
        <v>1.0728169015073898</v>
      </c>
      <c r="O272" s="13"/>
      <c r="P272" s="7">
        <f t="shared" si="121"/>
        <v>0</v>
      </c>
      <c r="Q272" s="7">
        <f t="shared" si="122"/>
        <v>1.1690575243575269E-2</v>
      </c>
      <c r="R272" s="6">
        <f t="shared" si="123"/>
        <v>1.1690575243575269E-2</v>
      </c>
      <c r="S272" s="6">
        <f t="shared" si="124"/>
        <v>1.1690575243575269E-2</v>
      </c>
      <c r="T272" s="7">
        <f t="shared" si="125"/>
        <v>0</v>
      </c>
      <c r="U272" s="7">
        <f t="shared" si="126"/>
        <v>0.71914553592962827</v>
      </c>
      <c r="V272" s="7">
        <f t="shared" si="127"/>
        <v>1.9994938841283367</v>
      </c>
      <c r="W272" s="6">
        <f t="shared" si="128"/>
        <v>2.7186394200579649</v>
      </c>
      <c r="X272" s="6">
        <v>9.1219999999999999E-3</v>
      </c>
      <c r="Y272" s="6">
        <v>2.7347755999999999</v>
      </c>
      <c r="Z272" s="6">
        <f t="shared" si="129"/>
        <v>28.158027226214312</v>
      </c>
      <c r="AA272" s="6">
        <f t="shared" si="131"/>
        <v>28.158027226214312</v>
      </c>
      <c r="AB272" s="6">
        <f t="shared" si="130"/>
        <v>0.59003670875354375</v>
      </c>
    </row>
    <row r="273" spans="7:28">
      <c r="G273" s="6">
        <v>914898</v>
      </c>
      <c r="H273" s="6">
        <v>28191660</v>
      </c>
      <c r="I273" s="12">
        <f t="shared" si="116"/>
        <v>56383320</v>
      </c>
      <c r="J273" s="6">
        <v>11490497.983398</v>
      </c>
      <c r="K273" s="12">
        <f t="shared" si="117"/>
        <v>91923983.867183998</v>
      </c>
      <c r="L273" s="6">
        <f t="shared" si="118"/>
        <v>356.59787999999998</v>
      </c>
      <c r="M273" s="6">
        <f t="shared" si="119"/>
        <v>5242880</v>
      </c>
      <c r="N273" s="13">
        <f t="shared" si="120"/>
        <v>0.61336897758331732</v>
      </c>
      <c r="O273" s="13"/>
      <c r="P273" s="7">
        <f t="shared" si="121"/>
        <v>0</v>
      </c>
      <c r="Q273" s="7">
        <f t="shared" si="122"/>
        <v>2.1247358716297602E-2</v>
      </c>
      <c r="R273" s="6">
        <f t="shared" si="123"/>
        <v>2.1247358716297602E-2</v>
      </c>
      <c r="S273" s="6">
        <f t="shared" si="124"/>
        <v>2.1247358716297602E-2</v>
      </c>
      <c r="T273" s="7">
        <f t="shared" si="125"/>
        <v>0</v>
      </c>
      <c r="U273" s="7">
        <f t="shared" si="126"/>
        <v>1.3070309076123707</v>
      </c>
      <c r="V273" s="7">
        <f t="shared" si="127"/>
        <v>3.0956864860276805</v>
      </c>
      <c r="W273" s="6">
        <f t="shared" si="128"/>
        <v>4.4027173936400512</v>
      </c>
      <c r="X273" s="6">
        <v>1.4123E-2</v>
      </c>
      <c r="Y273" s="6">
        <v>4.2931747230823545</v>
      </c>
      <c r="Z273" s="6">
        <f t="shared" si="129"/>
        <v>50.44508048075906</v>
      </c>
      <c r="AA273" s="6">
        <f t="shared" si="131"/>
        <v>50.44508048075906</v>
      </c>
      <c r="AB273" s="6">
        <f t="shared" si="130"/>
        <v>2.5515539809907573</v>
      </c>
    </row>
    <row r="274" spans="7:28">
      <c r="G274" s="6">
        <v>2987012</v>
      </c>
      <c r="H274" s="6">
        <v>26621990</v>
      </c>
      <c r="I274" s="12">
        <f t="shared" si="116"/>
        <v>53243980</v>
      </c>
      <c r="J274" s="6">
        <v>7533399.3105469998</v>
      </c>
      <c r="K274" s="12">
        <f t="shared" si="117"/>
        <v>60267194.484375998</v>
      </c>
      <c r="L274" s="6">
        <f t="shared" si="118"/>
        <v>379.20411999999999</v>
      </c>
      <c r="M274" s="6">
        <f t="shared" si="119"/>
        <v>5242880</v>
      </c>
      <c r="N274" s="13">
        <f t="shared" si="120"/>
        <v>0.88346538204633474</v>
      </c>
      <c r="O274" s="13"/>
      <c r="P274" s="7">
        <f t="shared" si="121"/>
        <v>0</v>
      </c>
      <c r="Q274" s="7">
        <f t="shared" si="122"/>
        <v>1.3930191514377374E-2</v>
      </c>
      <c r="R274" s="6">
        <f t="shared" si="123"/>
        <v>1.3930191514377374E-2</v>
      </c>
      <c r="S274" s="6">
        <f t="shared" si="124"/>
        <v>1.3930191514377374E-2</v>
      </c>
      <c r="T274" s="7">
        <f t="shared" si="125"/>
        <v>0</v>
      </c>
      <c r="U274" s="7">
        <f t="shared" si="126"/>
        <v>0.85691549247884335</v>
      </c>
      <c r="V274" s="7">
        <f t="shared" si="127"/>
        <v>5.2538773195211697</v>
      </c>
      <c r="W274" s="6">
        <f t="shared" si="128"/>
        <v>6.110792812000013</v>
      </c>
      <c r="X274" s="6">
        <v>2.3969000000000001E-2</v>
      </c>
      <c r="Y274" s="6">
        <v>6.1308344000043578</v>
      </c>
      <c r="Z274" s="6">
        <f t="shared" si="129"/>
        <v>41.882466876476393</v>
      </c>
      <c r="AA274" s="6">
        <f t="shared" si="131"/>
        <v>41.882466876476393</v>
      </c>
      <c r="AB274" s="6">
        <f t="shared" si="130"/>
        <v>0.32689821151147874</v>
      </c>
    </row>
    <row r="275" spans="7:28">
      <c r="G275" s="6">
        <v>11548845</v>
      </c>
      <c r="H275" s="6">
        <v>12369181</v>
      </c>
      <c r="I275" s="12">
        <f t="shared" si="116"/>
        <v>24738362</v>
      </c>
      <c r="J275" s="6">
        <v>10389264.279297</v>
      </c>
      <c r="K275" s="12">
        <f t="shared" si="117"/>
        <v>83114114.234375998</v>
      </c>
      <c r="L275" s="6">
        <f t="shared" si="118"/>
        <v>379.40707200000003</v>
      </c>
      <c r="M275" s="6">
        <f t="shared" si="119"/>
        <v>5242880</v>
      </c>
      <c r="N275" s="13">
        <f t="shared" si="120"/>
        <v>0.29764333323988207</v>
      </c>
      <c r="O275" s="13"/>
      <c r="P275" s="7">
        <f t="shared" si="121"/>
        <v>0</v>
      </c>
      <c r="Q275" s="7">
        <f t="shared" si="122"/>
        <v>1.9211040745108012E-2</v>
      </c>
      <c r="R275" s="6">
        <f t="shared" si="123"/>
        <v>1.9211040745108012E-2</v>
      </c>
      <c r="S275" s="6">
        <f t="shared" si="124"/>
        <v>1.9211040745108012E-2</v>
      </c>
      <c r="T275" s="7">
        <f t="shared" si="125"/>
        <v>0</v>
      </c>
      <c r="U275" s="7">
        <f t="shared" si="126"/>
        <v>1.1817668424827221</v>
      </c>
      <c r="V275" s="7">
        <f t="shared" si="127"/>
        <v>4.8411337343629084</v>
      </c>
      <c r="W275" s="6">
        <f t="shared" si="128"/>
        <v>6.0229005768456307</v>
      </c>
      <c r="X275" s="6">
        <v>2.2086000000000001E-2</v>
      </c>
      <c r="Y275" s="6">
        <v>6.2073930000098168</v>
      </c>
      <c r="Z275" s="6">
        <f t="shared" si="129"/>
        <v>13.017111540758803</v>
      </c>
      <c r="AA275" s="6">
        <f t="shared" si="131"/>
        <v>13.017111540758803</v>
      </c>
      <c r="AB275" s="6">
        <f t="shared" si="130"/>
        <v>2.9721402070707339</v>
      </c>
    </row>
    <row r="276" spans="7:28">
      <c r="G276" s="6">
        <v>11950757</v>
      </c>
      <c r="H276" s="6">
        <v>12711603</v>
      </c>
      <c r="I276" s="12">
        <f t="shared" si="116"/>
        <v>25423206</v>
      </c>
      <c r="J276" s="6">
        <v>9267489.3046879992</v>
      </c>
      <c r="K276" s="12">
        <f t="shared" si="117"/>
        <v>74139914.437503994</v>
      </c>
      <c r="L276" s="6">
        <f t="shared" si="118"/>
        <v>391.55437599999999</v>
      </c>
      <c r="M276" s="6">
        <f t="shared" si="119"/>
        <v>5242880</v>
      </c>
      <c r="N276" s="13">
        <f t="shared" si="120"/>
        <v>0.34290848853663586</v>
      </c>
      <c r="O276" s="13"/>
      <c r="P276" s="7">
        <f t="shared" si="121"/>
        <v>0</v>
      </c>
      <c r="Q276" s="7">
        <f t="shared" si="122"/>
        <v>1.7136739412048244E-2</v>
      </c>
      <c r="R276" s="6">
        <f t="shared" si="123"/>
        <v>1.7136739412048244E-2</v>
      </c>
      <c r="S276" s="6">
        <f t="shared" si="124"/>
        <v>1.7136739412048244E-2</v>
      </c>
      <c r="T276" s="7">
        <f t="shared" si="125"/>
        <v>0</v>
      </c>
      <c r="U276" s="7">
        <f t="shared" si="126"/>
        <v>1.0541662314980222</v>
      </c>
      <c r="V276" s="7">
        <f t="shared" si="127"/>
        <v>3.916789762715331</v>
      </c>
      <c r="W276" s="6">
        <f t="shared" si="128"/>
        <v>4.9709559942133534</v>
      </c>
      <c r="X276" s="6">
        <v>1.7868999999999999E-2</v>
      </c>
      <c r="Y276" s="6">
        <v>5.1573087352972706</v>
      </c>
      <c r="Z276" s="6">
        <f t="shared" si="129"/>
        <v>4.0979382615241766</v>
      </c>
      <c r="AA276" s="6">
        <f t="shared" si="131"/>
        <v>4.0979382615241766</v>
      </c>
      <c r="AB276" s="6">
        <f t="shared" si="130"/>
        <v>3.6133718310966256</v>
      </c>
    </row>
    <row r="277" spans="7:28">
      <c r="G277" s="6">
        <v>1498023</v>
      </c>
      <c r="H277" s="6">
        <v>31207734</v>
      </c>
      <c r="I277" s="12">
        <f t="shared" si="116"/>
        <v>62415468</v>
      </c>
      <c r="J277" s="6">
        <v>12925174.310547</v>
      </c>
      <c r="K277" s="12">
        <f t="shared" si="117"/>
        <v>103401394.484376</v>
      </c>
      <c r="L277" s="6">
        <f t="shared" si="118"/>
        <v>404.45326799999998</v>
      </c>
      <c r="M277" s="6">
        <f t="shared" si="119"/>
        <v>5242880</v>
      </c>
      <c r="N277" s="13">
        <f t="shared" si="120"/>
        <v>0.60362307792116876</v>
      </c>
      <c r="O277" s="13"/>
      <c r="P277" s="7">
        <f t="shared" si="121"/>
        <v>0</v>
      </c>
      <c r="Q277" s="7">
        <f t="shared" si="122"/>
        <v>2.3900253535021603E-2</v>
      </c>
      <c r="R277" s="6">
        <f t="shared" si="123"/>
        <v>2.3900253535021603E-2</v>
      </c>
      <c r="S277" s="6">
        <f t="shared" si="124"/>
        <v>2.3900253535021603E-2</v>
      </c>
      <c r="T277" s="7">
        <f t="shared" si="125"/>
        <v>0</v>
      </c>
      <c r="U277" s="7">
        <f t="shared" si="126"/>
        <v>1.4702236869603909</v>
      </c>
      <c r="V277" s="7">
        <f t="shared" si="127"/>
        <v>3.5312263180560737</v>
      </c>
      <c r="W277" s="6">
        <f t="shared" si="128"/>
        <v>5.0014500050164648</v>
      </c>
      <c r="X277" s="6">
        <v>1.6109999999999999E-2</v>
      </c>
      <c r="Y277" s="6">
        <v>4.9249509230818793</v>
      </c>
      <c r="Z277" s="6">
        <f t="shared" si="129"/>
        <v>48.356632743771591</v>
      </c>
      <c r="AA277" s="6">
        <f t="shared" si="131"/>
        <v>48.356632743771591</v>
      </c>
      <c r="AB277" s="6">
        <f t="shared" si="130"/>
        <v>1.5532963298386477</v>
      </c>
    </row>
    <row r="278" spans="7:28">
      <c r="G278" s="6">
        <v>1437960</v>
      </c>
      <c r="H278" s="6">
        <v>32297325</v>
      </c>
      <c r="I278" s="12">
        <f t="shared" si="116"/>
        <v>64594650</v>
      </c>
      <c r="J278" s="6">
        <v>13382476.367187999</v>
      </c>
      <c r="K278" s="12">
        <f t="shared" si="117"/>
        <v>107059810.93750399</v>
      </c>
      <c r="L278" s="6">
        <f t="shared" si="118"/>
        <v>416.32709999999997</v>
      </c>
      <c r="M278" s="6">
        <f t="shared" si="119"/>
        <v>5242880</v>
      </c>
      <c r="N278" s="13">
        <f t="shared" si="120"/>
        <v>0.60335105614661544</v>
      </c>
      <c r="O278" s="13"/>
      <c r="P278" s="7">
        <f t="shared" si="121"/>
        <v>0</v>
      </c>
      <c r="Q278" s="7">
        <f t="shared" si="122"/>
        <v>2.4745861867505603E-2</v>
      </c>
      <c r="R278" s="6">
        <f t="shared" si="123"/>
        <v>2.4745861867505603E-2</v>
      </c>
      <c r="S278" s="6">
        <f t="shared" si="124"/>
        <v>2.4745861867505603E-2</v>
      </c>
      <c r="T278" s="7">
        <f t="shared" si="125"/>
        <v>0</v>
      </c>
      <c r="U278" s="7">
        <f t="shared" si="126"/>
        <v>1.522241269053707</v>
      </c>
      <c r="V278" s="7">
        <f t="shared" si="127"/>
        <v>3.575942033070564</v>
      </c>
      <c r="W278" s="6">
        <f t="shared" si="128"/>
        <v>5.0981833021242711</v>
      </c>
      <c r="X278" s="6">
        <v>1.6313999999999999E-2</v>
      </c>
      <c r="Y278" s="6">
        <v>4.9858846799999998</v>
      </c>
      <c r="Z278" s="6">
        <f t="shared" si="129"/>
        <v>51.684822039387058</v>
      </c>
      <c r="AA278" s="6">
        <f t="shared" si="131"/>
        <v>51.684822039387058</v>
      </c>
      <c r="AB278" s="6">
        <f t="shared" si="130"/>
        <v>2.2523309168127654</v>
      </c>
    </row>
    <row r="279" spans="7:28">
      <c r="G279" s="6">
        <v>1391349</v>
      </c>
      <c r="H279" s="6">
        <v>32961525</v>
      </c>
      <c r="I279" s="12">
        <f t="shared" si="116"/>
        <v>65923050</v>
      </c>
      <c r="J279" s="6">
        <v>13718179.478515999</v>
      </c>
      <c r="K279" s="12">
        <f t="shared" si="117"/>
        <v>109745435.828128</v>
      </c>
      <c r="L279" s="6">
        <f t="shared" si="118"/>
        <v>423.36527999999998</v>
      </c>
      <c r="M279" s="6">
        <f t="shared" si="119"/>
        <v>5242880</v>
      </c>
      <c r="N279" s="13">
        <f t="shared" si="120"/>
        <v>0.60069058455644475</v>
      </c>
      <c r="O279" s="13"/>
      <c r="P279" s="7">
        <f t="shared" si="121"/>
        <v>0</v>
      </c>
      <c r="Q279" s="7">
        <f t="shared" si="122"/>
        <v>2.536661863878471E-2</v>
      </c>
      <c r="R279" s="6">
        <f t="shared" si="123"/>
        <v>2.536661863878471E-2</v>
      </c>
      <c r="S279" s="6">
        <f t="shared" si="124"/>
        <v>2.536661863878471E-2</v>
      </c>
      <c r="T279" s="7">
        <f t="shared" si="125"/>
        <v>0</v>
      </c>
      <c r="U279" s="7">
        <f t="shared" si="126"/>
        <v>1.5604271112096602</v>
      </c>
      <c r="V279" s="7">
        <f t="shared" si="127"/>
        <v>3.7732172463697862</v>
      </c>
      <c r="W279" s="6">
        <f t="shared" si="128"/>
        <v>5.3336443575794465</v>
      </c>
      <c r="X279" s="6">
        <v>1.7214E-2</v>
      </c>
      <c r="Y279" s="6">
        <v>5.2277842125000005</v>
      </c>
      <c r="Z279" s="6">
        <f t="shared" si="129"/>
        <v>47.360396414457476</v>
      </c>
      <c r="AA279" s="6">
        <f t="shared" si="131"/>
        <v>47.360396414457476</v>
      </c>
      <c r="AB279" s="6">
        <f t="shared" si="130"/>
        <v>2.0249524612421266</v>
      </c>
    </row>
    <row r="280" spans="7:28">
      <c r="G280" s="6">
        <v>4194304</v>
      </c>
      <c r="H280" s="6">
        <v>30359198</v>
      </c>
      <c r="I280" s="12">
        <f t="shared" si="116"/>
        <v>60718396</v>
      </c>
      <c r="J280" s="6">
        <v>13354266.863281</v>
      </c>
      <c r="K280" s="12">
        <f t="shared" si="117"/>
        <v>106834134.906248</v>
      </c>
      <c r="L280" s="6">
        <f t="shared" si="118"/>
        <v>448.19645600000001</v>
      </c>
      <c r="M280" s="6">
        <f t="shared" si="119"/>
        <v>5242880</v>
      </c>
      <c r="N280" s="13">
        <f t="shared" si="120"/>
        <v>0.56834265614902257</v>
      </c>
      <c r="O280" s="13"/>
      <c r="P280" s="7">
        <f t="shared" si="121"/>
        <v>0</v>
      </c>
      <c r="Q280" s="7">
        <f t="shared" si="122"/>
        <v>2.4693698989135423E-2</v>
      </c>
      <c r="R280" s="6">
        <f t="shared" si="123"/>
        <v>2.4693698989135423E-2</v>
      </c>
      <c r="S280" s="6">
        <f t="shared" si="124"/>
        <v>2.4693698989135423E-2</v>
      </c>
      <c r="T280" s="7">
        <f t="shared" si="125"/>
        <v>0</v>
      </c>
      <c r="U280" s="7">
        <f t="shared" si="126"/>
        <v>1.5190324704839557</v>
      </c>
      <c r="V280" s="7">
        <f t="shared" si="127"/>
        <v>3.6918960195542181</v>
      </c>
      <c r="W280" s="6">
        <f t="shared" si="128"/>
        <v>5.2109284900381736</v>
      </c>
      <c r="X280" s="6">
        <v>1.6843E-2</v>
      </c>
      <c r="Y280" s="6">
        <v>5.2113364866722813</v>
      </c>
      <c r="Z280" s="6">
        <f t="shared" si="129"/>
        <v>46.611049036011529</v>
      </c>
      <c r="AA280" s="6">
        <f t="shared" si="131"/>
        <v>46.611049036011529</v>
      </c>
      <c r="AB280" s="6">
        <f t="shared" si="130"/>
        <v>7.8290211186931094E-3</v>
      </c>
    </row>
    <row r="281" spans="7:28">
      <c r="G281" s="6">
        <v>986703</v>
      </c>
      <c r="H281" s="6">
        <v>36326514</v>
      </c>
      <c r="I281" s="12">
        <f t="shared" si="116"/>
        <v>72653028</v>
      </c>
      <c r="J281" s="6">
        <v>14745207.863281</v>
      </c>
      <c r="K281" s="12">
        <f t="shared" si="117"/>
        <v>117961662.906248</v>
      </c>
      <c r="L281" s="6">
        <f t="shared" si="118"/>
        <v>455.65222799999998</v>
      </c>
      <c r="M281" s="6">
        <f t="shared" si="119"/>
        <v>5242880</v>
      </c>
      <c r="N281" s="13">
        <f t="shared" si="120"/>
        <v>0.61590372846593566</v>
      </c>
      <c r="O281" s="13"/>
      <c r="P281" s="7">
        <f t="shared" si="121"/>
        <v>0</v>
      </c>
      <c r="Q281" s="7">
        <f t="shared" si="122"/>
        <v>2.7265721752892609E-2</v>
      </c>
      <c r="R281" s="6">
        <f t="shared" si="123"/>
        <v>2.7265721752892609E-2</v>
      </c>
      <c r="S281" s="6">
        <f t="shared" si="124"/>
        <v>2.7265721752892609E-2</v>
      </c>
      <c r="T281" s="7">
        <f t="shared" si="125"/>
        <v>0</v>
      </c>
      <c r="U281" s="7">
        <f t="shared" si="126"/>
        <v>1.6772504067554725</v>
      </c>
      <c r="V281" s="7">
        <f t="shared" si="127"/>
        <v>3.9755339373422105</v>
      </c>
      <c r="W281" s="6">
        <f t="shared" si="128"/>
        <v>5.6527843440976833</v>
      </c>
      <c r="X281" s="6">
        <v>1.8137E-2</v>
      </c>
      <c r="Y281" s="6">
        <v>5.4263770235272775</v>
      </c>
      <c r="Z281" s="6">
        <f t="shared" si="129"/>
        <v>50.332038114862485</v>
      </c>
      <c r="AA281" s="6">
        <f t="shared" si="131"/>
        <v>50.332038114862485</v>
      </c>
      <c r="AB281" s="6">
        <f t="shared" si="130"/>
        <v>4.1723477670048723</v>
      </c>
    </row>
    <row r="282" spans="7:28">
      <c r="G282" s="6">
        <v>381689</v>
      </c>
      <c r="H282" s="6">
        <v>37464962</v>
      </c>
      <c r="I282" s="12">
        <f t="shared" si="116"/>
        <v>74929924</v>
      </c>
      <c r="J282" s="6">
        <v>7728083.0068359999</v>
      </c>
      <c r="K282" s="12">
        <f t="shared" si="117"/>
        <v>61824664.054687999</v>
      </c>
      <c r="L282" s="6">
        <f t="shared" si="118"/>
        <v>457.213324</v>
      </c>
      <c r="M282" s="6">
        <f t="shared" si="119"/>
        <v>5242880</v>
      </c>
      <c r="N282" s="13">
        <f t="shared" si="120"/>
        <v>1.2119746244592535</v>
      </c>
      <c r="O282" s="13"/>
      <c r="P282" s="7">
        <f t="shared" si="121"/>
        <v>0</v>
      </c>
      <c r="Q282" s="7">
        <f t="shared" si="122"/>
        <v>1.4290185862511262E-2</v>
      </c>
      <c r="R282" s="6">
        <f t="shared" si="123"/>
        <v>1.4290185862511262E-2</v>
      </c>
      <c r="S282" s="6">
        <f t="shared" si="124"/>
        <v>1.4290185862511262E-2</v>
      </c>
      <c r="T282" s="7">
        <f t="shared" si="125"/>
        <v>0</v>
      </c>
      <c r="U282" s="7">
        <f t="shared" si="126"/>
        <v>0.87906053864007982</v>
      </c>
      <c r="V282" s="7">
        <f t="shared" si="127"/>
        <v>2.1625747271223603</v>
      </c>
      <c r="W282" s="6">
        <f t="shared" si="128"/>
        <v>3.0416352657624399</v>
      </c>
      <c r="X282" s="6">
        <v>9.8659999999999998E-3</v>
      </c>
      <c r="Y282" s="6">
        <v>2.9604166250000001</v>
      </c>
      <c r="Z282" s="6">
        <f t="shared" si="129"/>
        <v>44.842751495147603</v>
      </c>
      <c r="AA282" s="6">
        <f t="shared" si="131"/>
        <v>44.842751495147603</v>
      </c>
      <c r="AB282" s="6">
        <f t="shared" si="130"/>
        <v>2.7434868483229042</v>
      </c>
    </row>
    <row r="283" spans="7:28">
      <c r="G283" s="6">
        <v>12057441</v>
      </c>
      <c r="H283" s="6">
        <v>18082179</v>
      </c>
      <c r="I283" s="12">
        <f t="shared" si="116"/>
        <v>36164358</v>
      </c>
      <c r="J283" s="6">
        <v>18188200.917969</v>
      </c>
      <c r="K283" s="12">
        <f t="shared" si="117"/>
        <v>145505607.343752</v>
      </c>
      <c r="L283" s="6">
        <f t="shared" si="118"/>
        <v>458.13496800000001</v>
      </c>
      <c r="M283" s="6">
        <f t="shared" si="119"/>
        <v>5242880</v>
      </c>
      <c r="N283" s="13">
        <f t="shared" si="120"/>
        <v>0.24854271021021854</v>
      </c>
      <c r="O283" s="13"/>
      <c r="P283" s="7">
        <f t="shared" si="121"/>
        <v>0</v>
      </c>
      <c r="Q283" s="7">
        <f t="shared" si="122"/>
        <v>3.363224377799319E-2</v>
      </c>
      <c r="R283" s="6">
        <f t="shared" si="123"/>
        <v>3.363224377799319E-2</v>
      </c>
      <c r="S283" s="6">
        <f t="shared" si="124"/>
        <v>3.363224377799319E-2</v>
      </c>
      <c r="T283" s="7">
        <f t="shared" si="125"/>
        <v>0</v>
      </c>
      <c r="U283" s="7">
        <f t="shared" si="126"/>
        <v>2.0688869001149328</v>
      </c>
      <c r="V283" s="7">
        <f t="shared" si="127"/>
        <v>7.38707995933009</v>
      </c>
      <c r="W283" s="6">
        <f t="shared" si="128"/>
        <v>9.4559668594450237</v>
      </c>
      <c r="X283" s="6">
        <v>3.3701000000000002E-2</v>
      </c>
      <c r="Y283" s="6">
        <v>9.5137923000000004</v>
      </c>
      <c r="Z283" s="6">
        <f t="shared" si="129"/>
        <v>0.20401834368954011</v>
      </c>
      <c r="AA283" s="6">
        <f t="shared" si="131"/>
        <v>0.20401834368954011</v>
      </c>
      <c r="AB283" s="6">
        <f t="shared" si="130"/>
        <v>0.607806421788047</v>
      </c>
    </row>
    <row r="284" spans="7:28">
      <c r="G284" s="6">
        <v>8388608</v>
      </c>
      <c r="H284" s="6">
        <v>25165784</v>
      </c>
      <c r="I284" s="12">
        <f t="shared" si="116"/>
        <v>50331568</v>
      </c>
      <c r="J284" s="6">
        <v>14993623.005859001</v>
      </c>
      <c r="K284" s="12">
        <f t="shared" si="117"/>
        <v>119948984.046872</v>
      </c>
      <c r="L284" s="6">
        <f t="shared" si="118"/>
        <v>469.76156800000001</v>
      </c>
      <c r="M284" s="6">
        <f t="shared" si="119"/>
        <v>5242880</v>
      </c>
      <c r="N284" s="13">
        <f t="shared" si="120"/>
        <v>0.41960812256927599</v>
      </c>
      <c r="O284" s="13"/>
      <c r="P284" s="7">
        <f t="shared" si="121"/>
        <v>0</v>
      </c>
      <c r="Q284" s="7">
        <f t="shared" si="122"/>
        <v>2.7725072222519003E-2</v>
      </c>
      <c r="R284" s="6">
        <f t="shared" si="123"/>
        <v>2.7725072222519003E-2</v>
      </c>
      <c r="S284" s="6">
        <f t="shared" si="124"/>
        <v>2.7725072222519003E-2</v>
      </c>
      <c r="T284" s="7">
        <f t="shared" si="125"/>
        <v>0</v>
      </c>
      <c r="U284" s="7">
        <f t="shared" si="126"/>
        <v>1.7055073430290355</v>
      </c>
      <c r="V284" s="7">
        <f t="shared" si="127"/>
        <v>7.4681819914642142</v>
      </c>
      <c r="W284" s="6">
        <f t="shared" si="128"/>
        <v>9.1736893344932504</v>
      </c>
      <c r="X284" s="6">
        <v>3.4070999999999997E-2</v>
      </c>
      <c r="Y284" s="6">
        <v>9.2759433199886416</v>
      </c>
      <c r="Z284" s="6">
        <f t="shared" si="129"/>
        <v>18.625598830327828</v>
      </c>
      <c r="AA284" s="6">
        <f t="shared" si="131"/>
        <v>18.625598830327828</v>
      </c>
      <c r="AB284" s="6">
        <f t="shared" si="130"/>
        <v>1.1023567303936095</v>
      </c>
    </row>
    <row r="285" spans="7:28">
      <c r="G285" s="6">
        <v>14081816</v>
      </c>
      <c r="H285" s="6">
        <v>16933413</v>
      </c>
      <c r="I285" s="12">
        <f t="shared" si="116"/>
        <v>33866826</v>
      </c>
      <c r="J285" s="6">
        <v>23139798.570312001</v>
      </c>
      <c r="K285" s="12">
        <f t="shared" si="117"/>
        <v>185118388.56249601</v>
      </c>
      <c r="L285" s="6">
        <f t="shared" si="118"/>
        <v>484.83727599999997</v>
      </c>
      <c r="M285" s="6">
        <f t="shared" si="119"/>
        <v>5242880</v>
      </c>
      <c r="N285" s="13">
        <f t="shared" si="120"/>
        <v>0.18294684965111693</v>
      </c>
      <c r="O285" s="13"/>
      <c r="P285" s="7">
        <f t="shared" si="121"/>
        <v>0</v>
      </c>
      <c r="Q285" s="7">
        <f t="shared" si="122"/>
        <v>4.2788363181183432E-2</v>
      </c>
      <c r="R285" s="6">
        <f t="shared" si="123"/>
        <v>4.2788363181183432E-2</v>
      </c>
      <c r="S285" s="6">
        <f t="shared" si="124"/>
        <v>4.2788363181183432E-2</v>
      </c>
      <c r="T285" s="7">
        <f t="shared" si="125"/>
        <v>0</v>
      </c>
      <c r="U285" s="7">
        <f t="shared" si="126"/>
        <v>2.6321254284210207</v>
      </c>
      <c r="V285" s="7">
        <f t="shared" si="127"/>
        <v>9.0501100074425302</v>
      </c>
      <c r="W285" s="6">
        <f t="shared" si="128"/>
        <v>11.68223543586355</v>
      </c>
      <c r="X285" s="6">
        <v>4.1287999999999998E-2</v>
      </c>
      <c r="Y285" s="6">
        <v>11.723727599999998</v>
      </c>
      <c r="Z285" s="6">
        <f t="shared" si="129"/>
        <v>3.6338964861059724</v>
      </c>
      <c r="AA285" s="6">
        <f t="shared" si="131"/>
        <v>3.6338964861059724</v>
      </c>
      <c r="AB285" s="6">
        <f t="shared" si="130"/>
        <v>0.35391613957704288</v>
      </c>
    </row>
    <row r="286" spans="7:28">
      <c r="G286" s="6">
        <v>943695</v>
      </c>
      <c r="H286" s="6">
        <v>39297771</v>
      </c>
      <c r="I286" s="12">
        <f t="shared" si="116"/>
        <v>78595542</v>
      </c>
      <c r="J286" s="6">
        <v>16304191.115234001</v>
      </c>
      <c r="K286" s="12">
        <f t="shared" si="117"/>
        <v>130433528.921872</v>
      </c>
      <c r="L286" s="6">
        <f t="shared" si="118"/>
        <v>490.44715200000002</v>
      </c>
      <c r="M286" s="6">
        <f t="shared" si="119"/>
        <v>5242880</v>
      </c>
      <c r="N286" s="13">
        <f t="shared" si="120"/>
        <v>0.6025716136767082</v>
      </c>
      <c r="O286" s="13"/>
      <c r="P286" s="7">
        <f t="shared" si="121"/>
        <v>0</v>
      </c>
      <c r="Q286" s="7">
        <f t="shared" si="122"/>
        <v>3.0148475523425883E-2</v>
      </c>
      <c r="R286" s="6">
        <f t="shared" si="123"/>
        <v>3.0148475523425883E-2</v>
      </c>
      <c r="S286" s="6">
        <f t="shared" si="124"/>
        <v>3.0148475523425883E-2</v>
      </c>
      <c r="T286" s="7">
        <f t="shared" si="125"/>
        <v>0</v>
      </c>
      <c r="U286" s="7">
        <f t="shared" si="126"/>
        <v>1.8545829555881419</v>
      </c>
      <c r="V286" s="7">
        <f t="shared" si="127"/>
        <v>6.0129485013602872</v>
      </c>
      <c r="W286" s="6">
        <f t="shared" si="128"/>
        <v>7.8675314569484289</v>
      </c>
      <c r="X286" s="6">
        <v>2.7432000000000002E-2</v>
      </c>
      <c r="Y286" s="6">
        <v>7.7330807999999998</v>
      </c>
      <c r="Z286" s="6">
        <f t="shared" si="129"/>
        <v>9.9025791900914335</v>
      </c>
      <c r="AA286" s="6">
        <f t="shared" si="131"/>
        <v>9.9025791900914335</v>
      </c>
      <c r="AB286" s="6">
        <f t="shared" si="130"/>
        <v>1.7386428569119463</v>
      </c>
    </row>
    <row r="287" spans="7:28">
      <c r="G287" s="6">
        <v>2983494</v>
      </c>
      <c r="H287" s="6">
        <v>37269096</v>
      </c>
      <c r="I287" s="12">
        <f t="shared" ref="I287:I322" si="132">2*H287</f>
        <v>74538192</v>
      </c>
      <c r="J287" s="6">
        <v>12708274.914062001</v>
      </c>
      <c r="K287" s="12">
        <f t="shared" ref="K287:K322" si="133">J287*8</f>
        <v>101666199.31249601</v>
      </c>
      <c r="L287" s="6">
        <f t="shared" ref="L287:L322" si="134">((H287+2*G287)*8+(G287+H287)*4)/1000000</f>
        <v>506.89903199999998</v>
      </c>
      <c r="M287" s="6">
        <f t="shared" ref="M287:M322" si="135">40*2^20/8</f>
        <v>5242880</v>
      </c>
      <c r="N287" s="13">
        <f t="shared" ref="N287:N322" si="136">I287/K287</f>
        <v>0.73316591457194713</v>
      </c>
      <c r="O287" s="13"/>
      <c r="P287" s="7">
        <f t="shared" ref="P287:P322" si="137">$B$31*I287</f>
        <v>0</v>
      </c>
      <c r="Q287" s="7">
        <f t="shared" ref="Q287:Q322" si="138">$C$31*K287</f>
        <v>2.3499179596440014E-2</v>
      </c>
      <c r="R287" s="6">
        <f t="shared" ref="R287:R322" si="139">P287+Q287</f>
        <v>2.3499179596440014E-2</v>
      </c>
      <c r="S287" s="6">
        <f t="shared" ref="S287:S322" si="140">MAX(P287,Q287)</f>
        <v>2.3499179596440014E-2</v>
      </c>
      <c r="T287" s="7">
        <f t="shared" ref="T287:T322" si="141">$D$31*I287</f>
        <v>0</v>
      </c>
      <c r="U287" s="7">
        <f t="shared" ref="U287:U322" si="142">$E$31*K287</f>
        <v>1.4455516304961742</v>
      </c>
      <c r="V287" s="7">
        <f t="shared" ref="V287:V322" si="143">X287*$F$31</f>
        <v>10.806736184531381</v>
      </c>
      <c r="W287" s="6">
        <f t="shared" ref="W287:W322" si="144">SUM(T287:V287)</f>
        <v>12.252287815027556</v>
      </c>
      <c r="X287" s="6">
        <v>4.9301999999999999E-2</v>
      </c>
      <c r="Y287" s="6">
        <v>12.195970200013447</v>
      </c>
      <c r="Z287" s="6">
        <f t="shared" ref="Z287:Z322" si="145">ABS(S287-X287)/ABS(X287)*100</f>
        <v>52.336254925885328</v>
      </c>
      <c r="AA287" s="6">
        <f t="shared" si="131"/>
        <v>52.336254925885328</v>
      </c>
      <c r="AB287" s="6">
        <f t="shared" ref="AB287:AB322" si="146">ABS(W287-Y287)/ABS(Y287)*100</f>
        <v>0.46177232389471423</v>
      </c>
    </row>
    <row r="288" spans="7:28">
      <c r="G288" s="6">
        <v>3148440</v>
      </c>
      <c r="H288" s="6">
        <v>39383235</v>
      </c>
      <c r="I288" s="12">
        <f t="shared" si="132"/>
        <v>78766470</v>
      </c>
      <c r="J288" s="6">
        <v>13747212.785156</v>
      </c>
      <c r="K288" s="12">
        <f t="shared" si="133"/>
        <v>109977702.281248</v>
      </c>
      <c r="L288" s="6">
        <f t="shared" si="134"/>
        <v>535.56762000000003</v>
      </c>
      <c r="M288" s="6">
        <f t="shared" si="135"/>
        <v>5242880</v>
      </c>
      <c r="N288" s="13">
        <f t="shared" si="136"/>
        <v>0.71620399741184859</v>
      </c>
      <c r="O288" s="13"/>
      <c r="P288" s="7">
        <f t="shared" si="137"/>
        <v>0</v>
      </c>
      <c r="Q288" s="7">
        <f t="shared" si="138"/>
        <v>2.5420304830783669E-2</v>
      </c>
      <c r="R288" s="6">
        <f t="shared" si="139"/>
        <v>2.5420304830783669E-2</v>
      </c>
      <c r="S288" s="6">
        <f t="shared" si="140"/>
        <v>2.5420304830783669E-2</v>
      </c>
      <c r="T288" s="7">
        <f t="shared" si="141"/>
        <v>0</v>
      </c>
      <c r="U288" s="7">
        <f t="shared" si="142"/>
        <v>1.563729616391202</v>
      </c>
      <c r="V288" s="7">
        <f t="shared" si="143"/>
        <v>11.652389265540712</v>
      </c>
      <c r="W288" s="6">
        <f t="shared" si="144"/>
        <v>13.216118881931914</v>
      </c>
      <c r="X288" s="6">
        <v>5.3159999999999999E-2</v>
      </c>
      <c r="Y288" s="6">
        <v>13.17526300001772</v>
      </c>
      <c r="Z288" s="6">
        <f t="shared" si="145"/>
        <v>52.181518377005887</v>
      </c>
      <c r="AA288" s="6">
        <f t="shared" ref="AA288:AA322" si="147">ABS(R288-X288)/ABS(X288)*100</f>
        <v>52.181518377005887</v>
      </c>
      <c r="AB288" s="6">
        <f t="shared" si="146"/>
        <v>0.31009538036651568</v>
      </c>
    </row>
    <row r="289" spans="7:28">
      <c r="G289" s="6">
        <v>1470152</v>
      </c>
      <c r="H289" s="6">
        <v>44279572</v>
      </c>
      <c r="I289" s="12">
        <f t="shared" si="132"/>
        <v>88559144</v>
      </c>
      <c r="J289" s="6">
        <v>18211464.568358999</v>
      </c>
      <c r="K289" s="12">
        <f t="shared" si="133"/>
        <v>145691716.54687199</v>
      </c>
      <c r="L289" s="6">
        <f t="shared" si="134"/>
        <v>560.75790400000005</v>
      </c>
      <c r="M289" s="6">
        <f t="shared" si="135"/>
        <v>5242880</v>
      </c>
      <c r="N289" s="13">
        <f t="shared" si="136"/>
        <v>0.60785297955844131</v>
      </c>
      <c r="O289" s="13"/>
      <c r="P289" s="7">
        <f t="shared" si="137"/>
        <v>0</v>
      </c>
      <c r="Q289" s="7">
        <f t="shared" si="138"/>
        <v>3.3675261158580265E-2</v>
      </c>
      <c r="R289" s="6">
        <f t="shared" si="139"/>
        <v>3.3675261158580265E-2</v>
      </c>
      <c r="S289" s="6">
        <f t="shared" si="140"/>
        <v>3.3675261158580265E-2</v>
      </c>
      <c r="T289" s="7">
        <f t="shared" si="141"/>
        <v>0</v>
      </c>
      <c r="U289" s="7">
        <f t="shared" si="142"/>
        <v>2.071533113545156</v>
      </c>
      <c r="V289" s="7">
        <f t="shared" si="143"/>
        <v>4.8632723971887097</v>
      </c>
      <c r="W289" s="6">
        <f t="shared" si="144"/>
        <v>6.9348055107338658</v>
      </c>
      <c r="X289" s="6">
        <v>2.2186999999999998E-2</v>
      </c>
      <c r="Y289" s="6">
        <v>6.7423827777802421</v>
      </c>
      <c r="Z289" s="6">
        <f t="shared" si="145"/>
        <v>51.779245317439347</v>
      </c>
      <c r="AA289" s="6">
        <f t="shared" si="147"/>
        <v>51.779245317439347</v>
      </c>
      <c r="AB289" s="6">
        <f t="shared" si="146"/>
        <v>2.8539277477357041</v>
      </c>
    </row>
    <row r="290" spans="7:28">
      <c r="G290" s="6">
        <v>1470152</v>
      </c>
      <c r="H290" s="6">
        <v>44279572</v>
      </c>
      <c r="I290" s="12">
        <f t="shared" si="132"/>
        <v>88559144</v>
      </c>
      <c r="J290" s="6">
        <v>18212380.072266001</v>
      </c>
      <c r="K290" s="12">
        <f t="shared" si="133"/>
        <v>145699040.57812801</v>
      </c>
      <c r="L290" s="6">
        <f t="shared" si="134"/>
        <v>560.75790400000005</v>
      </c>
      <c r="M290" s="6">
        <f t="shared" si="135"/>
        <v>5242880</v>
      </c>
      <c r="N290" s="13">
        <f t="shared" si="136"/>
        <v>0.60782242387184449</v>
      </c>
      <c r="O290" s="13"/>
      <c r="P290" s="7">
        <f t="shared" si="137"/>
        <v>0</v>
      </c>
      <c r="Q290" s="7">
        <f t="shared" si="138"/>
        <v>3.3676954039075641E-2</v>
      </c>
      <c r="R290" s="6">
        <f t="shared" si="139"/>
        <v>3.3676954039075641E-2</v>
      </c>
      <c r="S290" s="6">
        <f t="shared" si="140"/>
        <v>3.3676954039075641E-2</v>
      </c>
      <c r="T290" s="7">
        <f t="shared" si="141"/>
        <v>0</v>
      </c>
      <c r="U290" s="7">
        <f t="shared" si="142"/>
        <v>2.0716372510598418</v>
      </c>
      <c r="V290" s="7">
        <f t="shared" si="143"/>
        <v>4.8595460876041683</v>
      </c>
      <c r="W290" s="6">
        <f t="shared" si="144"/>
        <v>6.9311833386640096</v>
      </c>
      <c r="X290" s="6">
        <v>2.2169999999999999E-2</v>
      </c>
      <c r="Y290" s="6">
        <v>6.7766300000073896</v>
      </c>
      <c r="Z290" s="6">
        <f t="shared" si="145"/>
        <v>51.903265850589278</v>
      </c>
      <c r="AA290" s="6">
        <f t="shared" si="147"/>
        <v>51.903265850589278</v>
      </c>
      <c r="AB290" s="6">
        <f t="shared" si="146"/>
        <v>2.2806813808109854</v>
      </c>
    </row>
    <row r="291" spans="7:28">
      <c r="G291" s="6">
        <v>1102824</v>
      </c>
      <c r="H291" s="6">
        <v>45204422</v>
      </c>
      <c r="I291" s="12">
        <f t="shared" si="132"/>
        <v>90408844</v>
      </c>
      <c r="J291" s="6">
        <v>18733101.697266001</v>
      </c>
      <c r="K291" s="12">
        <f t="shared" si="133"/>
        <v>149864813.57812801</v>
      </c>
      <c r="L291" s="6">
        <f t="shared" si="134"/>
        <v>564.50954400000001</v>
      </c>
      <c r="M291" s="6">
        <f t="shared" si="135"/>
        <v>5242880</v>
      </c>
      <c r="N291" s="13">
        <f t="shared" si="136"/>
        <v>0.60326931880422863</v>
      </c>
      <c r="O291" s="13"/>
      <c r="P291" s="7">
        <f t="shared" si="137"/>
        <v>0</v>
      </c>
      <c r="Q291" s="7">
        <f t="shared" si="138"/>
        <v>3.4639833034720055E-2</v>
      </c>
      <c r="R291" s="6">
        <f t="shared" si="139"/>
        <v>3.4639833034720055E-2</v>
      </c>
      <c r="S291" s="6">
        <f t="shared" si="140"/>
        <v>3.4639833034720055E-2</v>
      </c>
      <c r="T291" s="7">
        <f t="shared" si="141"/>
        <v>0</v>
      </c>
      <c r="U291" s="7">
        <f t="shared" si="142"/>
        <v>2.1308687359894329</v>
      </c>
      <c r="V291" s="7">
        <f t="shared" si="143"/>
        <v>6.7527305512323696</v>
      </c>
      <c r="W291" s="6">
        <f t="shared" si="144"/>
        <v>8.8835992872218021</v>
      </c>
      <c r="X291" s="6">
        <v>3.0807000000000001E-2</v>
      </c>
      <c r="Y291" s="6">
        <v>8.6926351499911991</v>
      </c>
      <c r="Z291" s="6">
        <f t="shared" si="145"/>
        <v>12.441435500762989</v>
      </c>
      <c r="AA291" s="6">
        <f t="shared" si="147"/>
        <v>12.441435500762989</v>
      </c>
      <c r="AB291" s="6">
        <f t="shared" si="146"/>
        <v>2.1968497922151529</v>
      </c>
    </row>
    <row r="292" spans="7:28">
      <c r="G292" s="6">
        <v>16002413</v>
      </c>
      <c r="H292" s="6">
        <v>23998813</v>
      </c>
      <c r="I292" s="12">
        <f t="shared" si="132"/>
        <v>47997626</v>
      </c>
      <c r="J292" s="6">
        <v>26978087.253906</v>
      </c>
      <c r="K292" s="12">
        <f t="shared" si="133"/>
        <v>215824698.031248</v>
      </c>
      <c r="L292" s="6">
        <f t="shared" si="134"/>
        <v>608.03401599999995</v>
      </c>
      <c r="M292" s="6">
        <f t="shared" si="135"/>
        <v>5242880</v>
      </c>
      <c r="N292" s="13">
        <f t="shared" si="136"/>
        <v>0.2223917208634329</v>
      </c>
      <c r="O292" s="13"/>
      <c r="P292" s="7">
        <f t="shared" si="137"/>
        <v>0</v>
      </c>
      <c r="Q292" s="7">
        <f t="shared" si="138"/>
        <v>4.9885835948234931E-2</v>
      </c>
      <c r="R292" s="6">
        <f t="shared" si="139"/>
        <v>4.9885835948234931E-2</v>
      </c>
      <c r="S292" s="6">
        <f t="shared" si="140"/>
        <v>4.9885835948234931E-2</v>
      </c>
      <c r="T292" s="7">
        <f t="shared" si="141"/>
        <v>0</v>
      </c>
      <c r="U292" s="7">
        <f t="shared" si="142"/>
        <v>3.068726344155448</v>
      </c>
      <c r="V292" s="7">
        <f t="shared" si="143"/>
        <v>11.485362918280705</v>
      </c>
      <c r="W292" s="6">
        <f t="shared" si="144"/>
        <v>14.554089262436154</v>
      </c>
      <c r="X292" s="6">
        <v>5.2398E-2</v>
      </c>
      <c r="Y292" s="6">
        <v>14.601576000017467</v>
      </c>
      <c r="Z292" s="6">
        <f t="shared" si="145"/>
        <v>4.7943891976126354</v>
      </c>
      <c r="AA292" s="6">
        <f t="shared" si="147"/>
        <v>4.7943891976126354</v>
      </c>
      <c r="AB292" s="6">
        <f t="shared" si="146"/>
        <v>0.32521652170461468</v>
      </c>
    </row>
    <row r="293" spans="7:28">
      <c r="G293" s="6">
        <v>4802000</v>
      </c>
      <c r="H293" s="6">
        <v>42681372</v>
      </c>
      <c r="I293" s="12">
        <f t="shared" si="132"/>
        <v>85362744</v>
      </c>
      <c r="J293" s="6">
        <v>18331119.820312001</v>
      </c>
      <c r="K293" s="12">
        <f t="shared" si="133"/>
        <v>146648958.56249601</v>
      </c>
      <c r="L293" s="6">
        <f t="shared" si="134"/>
        <v>608.21646399999997</v>
      </c>
      <c r="M293" s="6">
        <f t="shared" si="135"/>
        <v>5242880</v>
      </c>
      <c r="N293" s="13">
        <f t="shared" si="136"/>
        <v>0.58208898881216231</v>
      </c>
      <c r="O293" s="13"/>
      <c r="P293" s="7">
        <f t="shared" si="137"/>
        <v>0</v>
      </c>
      <c r="Q293" s="7">
        <f t="shared" si="138"/>
        <v>3.3896518589216232E-2</v>
      </c>
      <c r="R293" s="6">
        <f t="shared" si="139"/>
        <v>3.3896518589216232E-2</v>
      </c>
      <c r="S293" s="6">
        <f t="shared" si="140"/>
        <v>3.3896518589216232E-2</v>
      </c>
      <c r="T293" s="7">
        <f t="shared" si="141"/>
        <v>0</v>
      </c>
      <c r="U293" s="7">
        <f t="shared" si="142"/>
        <v>2.0851437606021141</v>
      </c>
      <c r="V293" s="7">
        <f t="shared" si="143"/>
        <v>5.2128879140912199</v>
      </c>
      <c r="W293" s="6">
        <f t="shared" si="144"/>
        <v>7.298031674693334</v>
      </c>
      <c r="X293" s="6">
        <v>2.3782000000000001E-2</v>
      </c>
      <c r="Y293" s="6">
        <v>7.181450540000001</v>
      </c>
      <c r="Z293" s="6">
        <f t="shared" si="145"/>
        <v>42.530142919923598</v>
      </c>
      <c r="AA293" s="6">
        <f t="shared" si="147"/>
        <v>42.530142919923598</v>
      </c>
      <c r="AB293" s="6">
        <f t="shared" si="146"/>
        <v>1.6233647233798669</v>
      </c>
    </row>
    <row r="294" spans="7:28">
      <c r="G294" s="6">
        <v>3566907</v>
      </c>
      <c r="H294" s="6">
        <v>45030389</v>
      </c>
      <c r="I294" s="12">
        <f t="shared" si="132"/>
        <v>90060778</v>
      </c>
      <c r="J294" s="6">
        <v>16563088.847656</v>
      </c>
      <c r="K294" s="12">
        <f t="shared" si="133"/>
        <v>132504710.781248</v>
      </c>
      <c r="L294" s="6">
        <f t="shared" si="134"/>
        <v>611.702808</v>
      </c>
      <c r="M294" s="6">
        <f t="shared" si="135"/>
        <v>5242880</v>
      </c>
      <c r="N294" s="13">
        <f t="shared" si="136"/>
        <v>0.67967982020413842</v>
      </c>
      <c r="O294" s="13"/>
      <c r="P294" s="7">
        <f t="shared" si="137"/>
        <v>0</v>
      </c>
      <c r="Q294" s="7">
        <f t="shared" si="138"/>
        <v>3.0627209604364256E-2</v>
      </c>
      <c r="R294" s="6">
        <f t="shared" si="139"/>
        <v>3.0627209604364256E-2</v>
      </c>
      <c r="S294" s="6">
        <f t="shared" si="140"/>
        <v>3.0627209604364256E-2</v>
      </c>
      <c r="T294" s="7">
        <f t="shared" si="141"/>
        <v>0</v>
      </c>
      <c r="U294" s="7">
        <f t="shared" si="142"/>
        <v>1.8840322743796538</v>
      </c>
      <c r="V294" s="7">
        <f t="shared" si="143"/>
        <v>13.910313679091031</v>
      </c>
      <c r="W294" s="6">
        <f t="shared" si="144"/>
        <v>15.794345953470685</v>
      </c>
      <c r="X294" s="6">
        <v>6.3461000000000004E-2</v>
      </c>
      <c r="Y294" s="6">
        <v>15.814027907151925</v>
      </c>
      <c r="Z294" s="6">
        <f t="shared" si="145"/>
        <v>51.738532950372274</v>
      </c>
      <c r="AA294" s="6">
        <f t="shared" si="147"/>
        <v>51.738532950372274</v>
      </c>
      <c r="AB294" s="6">
        <f t="shared" si="146"/>
        <v>0.12445882729432865</v>
      </c>
    </row>
    <row r="295" spans="7:28">
      <c r="G295" s="6">
        <v>3542400</v>
      </c>
      <c r="H295" s="6">
        <v>50194096</v>
      </c>
      <c r="I295" s="12">
        <f t="shared" si="132"/>
        <v>100388192</v>
      </c>
      <c r="J295" s="6">
        <v>21592601.132812001</v>
      </c>
      <c r="K295" s="12">
        <f t="shared" si="133"/>
        <v>172740809.06249601</v>
      </c>
      <c r="L295" s="6">
        <f t="shared" si="134"/>
        <v>673.17715199999998</v>
      </c>
      <c r="M295" s="6">
        <f t="shared" si="135"/>
        <v>5242880</v>
      </c>
      <c r="N295" s="13">
        <f t="shared" si="136"/>
        <v>0.58114925213578505</v>
      </c>
      <c r="O295" s="13"/>
      <c r="P295" s="7">
        <f t="shared" si="137"/>
        <v>0</v>
      </c>
      <c r="Q295" s="7">
        <f t="shared" si="138"/>
        <v>3.992740284621827E-2</v>
      </c>
      <c r="R295" s="6">
        <f t="shared" si="139"/>
        <v>3.992740284621827E-2</v>
      </c>
      <c r="S295" s="6">
        <f t="shared" si="140"/>
        <v>3.992740284621827E-2</v>
      </c>
      <c r="T295" s="7">
        <f t="shared" si="141"/>
        <v>0</v>
      </c>
      <c r="U295" s="7">
        <f t="shared" si="142"/>
        <v>2.456133502404152</v>
      </c>
      <c r="V295" s="7">
        <f t="shared" si="143"/>
        <v>6.0734462334387151</v>
      </c>
      <c r="W295" s="6">
        <f t="shared" si="144"/>
        <v>8.5295797358428675</v>
      </c>
      <c r="X295" s="6">
        <v>2.7708E-2</v>
      </c>
      <c r="Y295" s="6">
        <v>8.3814391000092368</v>
      </c>
      <c r="Z295" s="6">
        <f t="shared" si="145"/>
        <v>44.100631031536992</v>
      </c>
      <c r="AA295" s="6">
        <f t="shared" si="147"/>
        <v>44.100631031536992</v>
      </c>
      <c r="AB295" s="6">
        <f t="shared" si="146"/>
        <v>1.7674844864465762</v>
      </c>
    </row>
    <row r="296" spans="7:28">
      <c r="G296" s="6">
        <v>18318143</v>
      </c>
      <c r="H296" s="6">
        <v>27470081</v>
      </c>
      <c r="I296" s="12">
        <f t="shared" si="132"/>
        <v>54940162</v>
      </c>
      <c r="J296" s="6">
        <v>27030438.128906</v>
      </c>
      <c r="K296" s="12">
        <f t="shared" si="133"/>
        <v>216243505.031248</v>
      </c>
      <c r="L296" s="6">
        <f t="shared" si="134"/>
        <v>696.00383199999999</v>
      </c>
      <c r="M296" s="6">
        <f t="shared" si="135"/>
        <v>5242880</v>
      </c>
      <c r="N296" s="13">
        <f t="shared" si="136"/>
        <v>0.25406618336148845</v>
      </c>
      <c r="O296" s="13"/>
      <c r="P296" s="7">
        <f t="shared" si="137"/>
        <v>0</v>
      </c>
      <c r="Q296" s="7">
        <f t="shared" si="138"/>
        <v>4.998263922184798E-2</v>
      </c>
      <c r="R296" s="6">
        <f t="shared" si="139"/>
        <v>4.998263922184798E-2</v>
      </c>
      <c r="S296" s="6">
        <f t="shared" si="140"/>
        <v>4.998263922184798E-2</v>
      </c>
      <c r="T296" s="7">
        <f t="shared" si="141"/>
        <v>0</v>
      </c>
      <c r="U296" s="7">
        <f t="shared" si="142"/>
        <v>3.0746811958741822</v>
      </c>
      <c r="V296" s="7">
        <f t="shared" si="143"/>
        <v>11.621044426094281</v>
      </c>
      <c r="W296" s="6">
        <f t="shared" si="144"/>
        <v>14.695725621968464</v>
      </c>
      <c r="X296" s="6">
        <v>5.3017000000000002E-2</v>
      </c>
      <c r="Y296" s="6">
        <v>14.706915799999999</v>
      </c>
      <c r="Z296" s="6">
        <f t="shared" si="145"/>
        <v>5.723373216424962</v>
      </c>
      <c r="AA296" s="6">
        <f t="shared" si="147"/>
        <v>5.723373216424962</v>
      </c>
      <c r="AB296" s="6">
        <f t="shared" si="146"/>
        <v>7.6087863585479462E-2</v>
      </c>
    </row>
    <row r="297" spans="7:28">
      <c r="G297" s="6">
        <v>1139905</v>
      </c>
      <c r="H297" s="6">
        <v>57515616</v>
      </c>
      <c r="I297" s="12">
        <f t="shared" si="132"/>
        <v>115031232</v>
      </c>
      <c r="J297" s="6">
        <v>24255732.007812001</v>
      </c>
      <c r="K297" s="12">
        <f t="shared" si="133"/>
        <v>194045856.06249601</v>
      </c>
      <c r="L297" s="6">
        <f t="shared" si="134"/>
        <v>712.98549200000002</v>
      </c>
      <c r="M297" s="6">
        <f t="shared" si="135"/>
        <v>5242880</v>
      </c>
      <c r="N297" s="13">
        <f t="shared" si="136"/>
        <v>0.59280437281253817</v>
      </c>
      <c r="O297" s="13"/>
      <c r="P297" s="7">
        <f t="shared" si="137"/>
        <v>0</v>
      </c>
      <c r="Q297" s="7">
        <f t="shared" si="138"/>
        <v>4.4851862786190265E-2</v>
      </c>
      <c r="R297" s="6">
        <f t="shared" si="139"/>
        <v>4.4851862786190265E-2</v>
      </c>
      <c r="S297" s="6">
        <f t="shared" si="140"/>
        <v>4.4851862786190265E-2</v>
      </c>
      <c r="T297" s="7">
        <f t="shared" si="141"/>
        <v>0</v>
      </c>
      <c r="U297" s="7">
        <f t="shared" si="142"/>
        <v>2.7590615712895032</v>
      </c>
      <c r="V297" s="7">
        <f t="shared" si="143"/>
        <v>16.586680739517142</v>
      </c>
      <c r="W297" s="6">
        <f t="shared" si="144"/>
        <v>19.345742310806646</v>
      </c>
      <c r="X297" s="6">
        <v>7.5671000000000002E-2</v>
      </c>
      <c r="Y297" s="6">
        <v>18.993866123533863</v>
      </c>
      <c r="Z297" s="6">
        <f t="shared" si="145"/>
        <v>40.727804857620143</v>
      </c>
      <c r="AA297" s="6">
        <f t="shared" si="147"/>
        <v>40.727804857620143</v>
      </c>
      <c r="AB297" s="6">
        <f t="shared" si="146"/>
        <v>1.8525780111548733</v>
      </c>
    </row>
    <row r="298" spans="7:28">
      <c r="G298" s="6">
        <v>19458087</v>
      </c>
      <c r="H298" s="6">
        <v>29179764</v>
      </c>
      <c r="I298" s="12">
        <f t="shared" si="132"/>
        <v>58359528</v>
      </c>
      <c r="J298" s="6">
        <v>38989455.371094003</v>
      </c>
      <c r="K298" s="12">
        <f t="shared" si="133"/>
        <v>311915642.96875203</v>
      </c>
      <c r="L298" s="6">
        <f t="shared" si="134"/>
        <v>739.31890799999996</v>
      </c>
      <c r="M298" s="6">
        <f t="shared" si="135"/>
        <v>5242880</v>
      </c>
      <c r="N298" s="13">
        <f t="shared" si="136"/>
        <v>0.18710035650839899</v>
      </c>
      <c r="O298" s="13"/>
      <c r="P298" s="7">
        <f t="shared" si="137"/>
        <v>0</v>
      </c>
      <c r="Q298" s="7">
        <f t="shared" si="138"/>
        <v>7.2096348271385113E-2</v>
      </c>
      <c r="R298" s="6">
        <f t="shared" si="139"/>
        <v>7.2096348271385113E-2</v>
      </c>
      <c r="S298" s="6">
        <f t="shared" si="140"/>
        <v>7.2096348271385113E-2</v>
      </c>
      <c r="T298" s="7">
        <f t="shared" si="141"/>
        <v>0</v>
      </c>
      <c r="U298" s="7">
        <f t="shared" si="142"/>
        <v>4.4350056294011786</v>
      </c>
      <c r="V298" s="7">
        <f t="shared" si="143"/>
        <v>15.630991928423134</v>
      </c>
      <c r="W298" s="6">
        <f t="shared" si="144"/>
        <v>20.065997557824311</v>
      </c>
      <c r="X298" s="6">
        <v>7.1310999999999999E-2</v>
      </c>
      <c r="Y298" s="6">
        <v>20.000061337499996</v>
      </c>
      <c r="Z298" s="6">
        <f t="shared" si="145"/>
        <v>1.1013003202663181</v>
      </c>
      <c r="AA298" s="6">
        <f t="shared" si="147"/>
        <v>1.1013003202663181</v>
      </c>
      <c r="AB298" s="6">
        <f t="shared" si="146"/>
        <v>0.32968009053394298</v>
      </c>
    </row>
    <row r="299" spans="7:28">
      <c r="G299" s="6">
        <v>1564794</v>
      </c>
      <c r="H299" s="6">
        <v>59485419</v>
      </c>
      <c r="I299" s="12">
        <f t="shared" si="132"/>
        <v>118970838</v>
      </c>
      <c r="J299" s="6">
        <v>24081503.091797002</v>
      </c>
      <c r="K299" s="12">
        <f t="shared" si="133"/>
        <v>192652024.73437601</v>
      </c>
      <c r="L299" s="6">
        <f t="shared" si="134"/>
        <v>745.12090799999999</v>
      </c>
      <c r="M299" s="6">
        <f t="shared" si="135"/>
        <v>5242880</v>
      </c>
      <c r="N299" s="13">
        <f t="shared" si="136"/>
        <v>0.61754262984795583</v>
      </c>
      <c r="O299" s="13"/>
      <c r="P299" s="7">
        <f t="shared" si="137"/>
        <v>0</v>
      </c>
      <c r="Q299" s="7">
        <f t="shared" si="138"/>
        <v>4.4529691868735594E-2</v>
      </c>
      <c r="R299" s="6">
        <f t="shared" si="139"/>
        <v>4.4529691868735594E-2</v>
      </c>
      <c r="S299" s="6">
        <f t="shared" si="140"/>
        <v>4.4529691868735594E-2</v>
      </c>
      <c r="T299" s="7">
        <f t="shared" si="141"/>
        <v>0</v>
      </c>
      <c r="U299" s="7">
        <f t="shared" si="142"/>
        <v>2.7392432328188443</v>
      </c>
      <c r="V299" s="7">
        <f t="shared" si="143"/>
        <v>6.764347869348879</v>
      </c>
      <c r="W299" s="6">
        <f t="shared" si="144"/>
        <v>9.5035911021677233</v>
      </c>
      <c r="X299" s="6">
        <v>3.0859999999999999E-2</v>
      </c>
      <c r="Y299" s="6">
        <v>9.2255969999999987</v>
      </c>
      <c r="Z299" s="6">
        <f t="shared" si="145"/>
        <v>44.295825887023966</v>
      </c>
      <c r="AA299" s="6">
        <f t="shared" si="147"/>
        <v>44.295825887023966</v>
      </c>
      <c r="AB299" s="6">
        <f t="shared" si="146"/>
        <v>3.0132911958730109</v>
      </c>
    </row>
    <row r="300" spans="7:28">
      <c r="G300" s="6">
        <v>21198119</v>
      </c>
      <c r="H300" s="6">
        <v>31790179</v>
      </c>
      <c r="I300" s="12">
        <f t="shared" si="132"/>
        <v>63580358</v>
      </c>
      <c r="J300" s="6">
        <v>42101072.351562001</v>
      </c>
      <c r="K300" s="12">
        <f t="shared" si="133"/>
        <v>336808578.81249601</v>
      </c>
      <c r="L300" s="6">
        <f t="shared" si="134"/>
        <v>805.44452799999999</v>
      </c>
      <c r="M300" s="6">
        <f t="shared" si="135"/>
        <v>5242880</v>
      </c>
      <c r="N300" s="13">
        <f t="shared" si="136"/>
        <v>0.18877297669842219</v>
      </c>
      <c r="O300" s="13"/>
      <c r="P300" s="7">
        <f t="shared" si="137"/>
        <v>0</v>
      </c>
      <c r="Q300" s="7">
        <f t="shared" si="138"/>
        <v>7.7850114754548019E-2</v>
      </c>
      <c r="R300" s="6">
        <f t="shared" si="139"/>
        <v>7.7850114754548019E-2</v>
      </c>
      <c r="S300" s="6">
        <f t="shared" si="140"/>
        <v>7.7850114754548019E-2</v>
      </c>
      <c r="T300" s="7">
        <f t="shared" si="141"/>
        <v>0</v>
      </c>
      <c r="U300" s="7">
        <f t="shared" si="142"/>
        <v>4.788948476090618</v>
      </c>
      <c r="V300" s="7">
        <f t="shared" si="143"/>
        <v>16.7127176813472</v>
      </c>
      <c r="W300" s="6">
        <f t="shared" si="144"/>
        <v>21.501666157437818</v>
      </c>
      <c r="X300" s="6">
        <v>7.6245999999999994E-2</v>
      </c>
      <c r="Y300" s="6">
        <v>21.353539477769303</v>
      </c>
      <c r="Z300" s="6">
        <f t="shared" si="145"/>
        <v>2.1038674219605293</v>
      </c>
      <c r="AA300" s="6">
        <f t="shared" si="147"/>
        <v>2.1038674219605293</v>
      </c>
      <c r="AB300" s="6">
        <f t="shared" si="146"/>
        <v>0.69368677648371213</v>
      </c>
    </row>
    <row r="301" spans="7:28">
      <c r="G301" s="6">
        <v>2164760</v>
      </c>
      <c r="H301" s="6">
        <v>64685452</v>
      </c>
      <c r="I301" s="12">
        <f t="shared" si="132"/>
        <v>129370904</v>
      </c>
      <c r="J301" s="6">
        <v>26464242.808594</v>
      </c>
      <c r="K301" s="12">
        <f t="shared" si="133"/>
        <v>211713942.468752</v>
      </c>
      <c r="L301" s="6">
        <f t="shared" si="134"/>
        <v>819.520624</v>
      </c>
      <c r="M301" s="6">
        <f t="shared" si="135"/>
        <v>5242880</v>
      </c>
      <c r="N301" s="13">
        <f t="shared" si="136"/>
        <v>0.61106463982217207</v>
      </c>
      <c r="O301" s="13"/>
      <c r="P301" s="7">
        <f t="shared" si="137"/>
        <v>0</v>
      </c>
      <c r="Q301" s="7">
        <f t="shared" si="138"/>
        <v>4.8935673712473204E-2</v>
      </c>
      <c r="R301" s="6">
        <f t="shared" si="139"/>
        <v>4.8935673712473204E-2</v>
      </c>
      <c r="S301" s="6">
        <f t="shared" si="140"/>
        <v>4.8935673712473204E-2</v>
      </c>
      <c r="T301" s="7">
        <f t="shared" si="141"/>
        <v>0</v>
      </c>
      <c r="U301" s="7">
        <f t="shared" si="142"/>
        <v>3.0102771304922897</v>
      </c>
      <c r="V301" s="7">
        <f t="shared" si="143"/>
        <v>7.0887559978853778</v>
      </c>
      <c r="W301" s="6">
        <f t="shared" si="144"/>
        <v>10.099033128377668</v>
      </c>
      <c r="X301" s="6">
        <v>3.2340000000000001E-2</v>
      </c>
      <c r="Y301" s="6">
        <v>9.8050568000107798</v>
      </c>
      <c r="Z301" s="6">
        <f t="shared" si="145"/>
        <v>51.316245245742742</v>
      </c>
      <c r="AA301" s="6">
        <f t="shared" si="147"/>
        <v>51.316245245742742</v>
      </c>
      <c r="AB301" s="6">
        <f t="shared" si="146"/>
        <v>2.9982113756502149</v>
      </c>
    </row>
    <row r="302" spans="7:28">
      <c r="G302" s="6">
        <v>2164760</v>
      </c>
      <c r="H302" s="6">
        <v>64685452</v>
      </c>
      <c r="I302" s="12">
        <f t="shared" si="132"/>
        <v>129370904</v>
      </c>
      <c r="J302" s="6">
        <v>26464868.0625</v>
      </c>
      <c r="K302" s="12">
        <f t="shared" si="133"/>
        <v>211718944.5</v>
      </c>
      <c r="L302" s="6">
        <f t="shared" si="134"/>
        <v>819.520624</v>
      </c>
      <c r="M302" s="6">
        <f t="shared" si="135"/>
        <v>5242880</v>
      </c>
      <c r="N302" s="13">
        <f t="shared" si="136"/>
        <v>0.61105020292598333</v>
      </c>
      <c r="O302" s="13"/>
      <c r="P302" s="7">
        <f t="shared" si="137"/>
        <v>0</v>
      </c>
      <c r="Q302" s="7">
        <f t="shared" si="138"/>
        <v>4.8936829884646836E-2</v>
      </c>
      <c r="R302" s="6">
        <f t="shared" si="139"/>
        <v>4.8936829884646836E-2</v>
      </c>
      <c r="S302" s="6">
        <f t="shared" si="140"/>
        <v>4.8936829884646836E-2</v>
      </c>
      <c r="T302" s="7">
        <f t="shared" si="141"/>
        <v>0</v>
      </c>
      <c r="U302" s="7">
        <f t="shared" si="142"/>
        <v>3.010348252403753</v>
      </c>
      <c r="V302" s="7">
        <f t="shared" si="143"/>
        <v>7.0986197585503383</v>
      </c>
      <c r="W302" s="6">
        <f t="shared" si="144"/>
        <v>10.108968010954092</v>
      </c>
      <c r="X302" s="6">
        <v>3.2384999999999997E-2</v>
      </c>
      <c r="Y302" s="6">
        <v>9.8381003571521077</v>
      </c>
      <c r="Z302" s="6">
        <f t="shared" si="145"/>
        <v>51.109556537430414</v>
      </c>
      <c r="AA302" s="6">
        <f t="shared" si="147"/>
        <v>51.109556537430414</v>
      </c>
      <c r="AB302" s="6">
        <f t="shared" si="146"/>
        <v>2.7532515828126165</v>
      </c>
    </row>
    <row r="303" spans="7:28">
      <c r="G303" s="6">
        <v>23947347</v>
      </c>
      <c r="H303" s="6">
        <v>28854312</v>
      </c>
      <c r="I303" s="12">
        <f t="shared" si="132"/>
        <v>57708624</v>
      </c>
      <c r="J303" s="6">
        <v>25757851.445312001</v>
      </c>
      <c r="K303" s="12">
        <f t="shared" si="133"/>
        <v>206062811.56249601</v>
      </c>
      <c r="L303" s="6">
        <f t="shared" si="134"/>
        <v>825.19868399999996</v>
      </c>
      <c r="M303" s="6">
        <f t="shared" si="135"/>
        <v>5242880</v>
      </c>
      <c r="N303" s="13">
        <f t="shared" si="136"/>
        <v>0.2800535601859328</v>
      </c>
      <c r="O303" s="13"/>
      <c r="P303" s="7">
        <f t="shared" si="137"/>
        <v>0</v>
      </c>
      <c r="Q303" s="7">
        <f t="shared" si="138"/>
        <v>4.7629468297230734E-2</v>
      </c>
      <c r="R303" s="6">
        <f t="shared" si="139"/>
        <v>4.7629468297230734E-2</v>
      </c>
      <c r="S303" s="6">
        <f t="shared" si="140"/>
        <v>4.7629468297230734E-2</v>
      </c>
      <c r="T303" s="7">
        <f t="shared" si="141"/>
        <v>0</v>
      </c>
      <c r="U303" s="7">
        <f t="shared" si="142"/>
        <v>2.9299259267399371</v>
      </c>
      <c r="V303" s="7">
        <f t="shared" si="143"/>
        <v>9.2359870973066869</v>
      </c>
      <c r="W303" s="6">
        <f t="shared" si="144"/>
        <v>12.165913024046624</v>
      </c>
      <c r="X303" s="6">
        <v>4.2136E-2</v>
      </c>
      <c r="Y303" s="6">
        <v>12.539205422226903</v>
      </c>
      <c r="Z303" s="6">
        <f t="shared" si="145"/>
        <v>13.037469852930355</v>
      </c>
      <c r="AA303" s="6">
        <f t="shared" si="147"/>
        <v>13.037469852930355</v>
      </c>
      <c r="AB303" s="6">
        <f t="shared" si="146"/>
        <v>2.9770020157623684</v>
      </c>
    </row>
    <row r="304" spans="7:28">
      <c r="G304" s="6">
        <v>5558326</v>
      </c>
      <c r="H304" s="6">
        <v>59524291</v>
      </c>
      <c r="I304" s="12">
        <f t="shared" si="132"/>
        <v>119048582</v>
      </c>
      <c r="J304" s="6">
        <v>15077972.765625</v>
      </c>
      <c r="K304" s="12">
        <f t="shared" si="133"/>
        <v>120623782.125</v>
      </c>
      <c r="L304" s="6">
        <f t="shared" si="134"/>
        <v>825.45801200000005</v>
      </c>
      <c r="M304" s="6">
        <f t="shared" si="135"/>
        <v>5242880</v>
      </c>
      <c r="N304" s="13">
        <f t="shared" si="136"/>
        <v>0.98694121426761716</v>
      </c>
      <c r="O304" s="13"/>
      <c r="P304" s="7">
        <f t="shared" si="137"/>
        <v>0</v>
      </c>
      <c r="Q304" s="7">
        <f t="shared" si="138"/>
        <v>2.7881045410623747E-2</v>
      </c>
      <c r="R304" s="6">
        <f t="shared" si="139"/>
        <v>2.7881045410623747E-2</v>
      </c>
      <c r="S304" s="6">
        <f t="shared" si="140"/>
        <v>2.7881045410623747E-2</v>
      </c>
      <c r="T304" s="7">
        <f t="shared" si="141"/>
        <v>0</v>
      </c>
      <c r="U304" s="7">
        <f t="shared" si="142"/>
        <v>1.7151020310245542</v>
      </c>
      <c r="V304" s="7">
        <f t="shared" si="143"/>
        <v>11.077003226751316</v>
      </c>
      <c r="W304" s="6">
        <f t="shared" si="144"/>
        <v>12.792105257775869</v>
      </c>
      <c r="X304" s="6">
        <v>5.0534999999999997E-2</v>
      </c>
      <c r="Y304" s="6">
        <v>12.776626227258944</v>
      </c>
      <c r="Z304" s="6">
        <f t="shared" si="145"/>
        <v>44.828246936531613</v>
      </c>
      <c r="AA304" s="6">
        <f t="shared" si="147"/>
        <v>44.828246936531613</v>
      </c>
      <c r="AB304" s="6">
        <f t="shared" si="146"/>
        <v>0.12115115713333213</v>
      </c>
    </row>
    <row r="305" spans="7:28">
      <c r="G305" s="6">
        <v>9845725</v>
      </c>
      <c r="H305" s="6">
        <v>57156537</v>
      </c>
      <c r="I305" s="12">
        <f t="shared" si="132"/>
        <v>114313074</v>
      </c>
      <c r="J305" s="6">
        <v>14970860.091797</v>
      </c>
      <c r="K305" s="12">
        <f t="shared" si="133"/>
        <v>119766880.734376</v>
      </c>
      <c r="L305" s="6">
        <f t="shared" si="134"/>
        <v>882.79294400000003</v>
      </c>
      <c r="M305" s="6">
        <f t="shared" si="135"/>
        <v>5242880</v>
      </c>
      <c r="N305" s="13">
        <f t="shared" si="136"/>
        <v>0.95446314790086517</v>
      </c>
      <c r="O305" s="13"/>
      <c r="P305" s="7">
        <f t="shared" si="137"/>
        <v>0</v>
      </c>
      <c r="Q305" s="7">
        <f t="shared" si="138"/>
        <v>2.7682980765629805E-2</v>
      </c>
      <c r="R305" s="6">
        <f t="shared" si="139"/>
        <v>2.7682980765629805E-2</v>
      </c>
      <c r="S305" s="6">
        <f t="shared" si="140"/>
        <v>2.7682980765629805E-2</v>
      </c>
      <c r="T305" s="7">
        <f t="shared" si="141"/>
        <v>0</v>
      </c>
      <c r="U305" s="7">
        <f t="shared" si="142"/>
        <v>1.7029180877792329</v>
      </c>
      <c r="V305" s="7">
        <f t="shared" si="143"/>
        <v>4.7510447202895962</v>
      </c>
      <c r="W305" s="6">
        <f t="shared" si="144"/>
        <v>6.4539628080688294</v>
      </c>
      <c r="X305" s="6">
        <v>2.1675E-2</v>
      </c>
      <c r="Y305" s="6">
        <v>6.5427191666763003</v>
      </c>
      <c r="Z305" s="6">
        <f t="shared" si="145"/>
        <v>27.718481040967962</v>
      </c>
      <c r="AA305" s="6">
        <f t="shared" si="147"/>
        <v>27.718481040967962</v>
      </c>
      <c r="AB305" s="6">
        <f t="shared" si="146"/>
        <v>1.3565668393583075</v>
      </c>
    </row>
    <row r="306" spans="7:28">
      <c r="G306" s="6">
        <v>4847571</v>
      </c>
      <c r="H306" s="6">
        <v>68993773</v>
      </c>
      <c r="I306" s="12">
        <f t="shared" si="132"/>
        <v>137987546</v>
      </c>
      <c r="J306" s="6">
        <v>25598153.890625</v>
      </c>
      <c r="K306" s="12">
        <f t="shared" si="133"/>
        <v>204785231.125</v>
      </c>
      <c r="L306" s="6">
        <f t="shared" si="134"/>
        <v>924.87669600000004</v>
      </c>
      <c r="M306" s="6">
        <f t="shared" si="135"/>
        <v>5242880</v>
      </c>
      <c r="N306" s="13">
        <f t="shared" si="136"/>
        <v>0.67381590577580774</v>
      </c>
      <c r="O306" s="13"/>
      <c r="P306" s="7">
        <f t="shared" si="137"/>
        <v>0</v>
      </c>
      <c r="Q306" s="7">
        <f t="shared" si="138"/>
        <v>4.7334167672710127E-2</v>
      </c>
      <c r="R306" s="6">
        <f t="shared" si="139"/>
        <v>4.7334167672710127E-2</v>
      </c>
      <c r="S306" s="6">
        <f t="shared" si="140"/>
        <v>4.7334167672710127E-2</v>
      </c>
      <c r="T306" s="7">
        <f t="shared" si="141"/>
        <v>0</v>
      </c>
      <c r="U306" s="7">
        <f t="shared" si="142"/>
        <v>2.9117605138790141</v>
      </c>
      <c r="V306" s="7">
        <f t="shared" si="143"/>
        <v>25.102394113600226</v>
      </c>
      <c r="W306" s="6">
        <f t="shared" si="144"/>
        <v>28.01415462747924</v>
      </c>
      <c r="X306" s="6">
        <v>0.114521</v>
      </c>
      <c r="Y306" s="6">
        <v>28.013598461494414</v>
      </c>
      <c r="Z306" s="6">
        <f t="shared" si="145"/>
        <v>58.667696166895034</v>
      </c>
      <c r="AA306" s="6">
        <f t="shared" si="147"/>
        <v>58.667696166895034</v>
      </c>
      <c r="AB306" s="6">
        <f t="shared" si="146"/>
        <v>1.9853428883472744E-3</v>
      </c>
    </row>
    <row r="307" spans="7:28">
      <c r="G307" s="6">
        <v>8388608</v>
      </c>
      <c r="H307" s="6">
        <v>63501393</v>
      </c>
      <c r="I307" s="12">
        <f t="shared" si="132"/>
        <v>127002786</v>
      </c>
      <c r="J307" s="6">
        <v>27799744.667969</v>
      </c>
      <c r="K307" s="12">
        <f t="shared" si="133"/>
        <v>222397957.343752</v>
      </c>
      <c r="L307" s="6">
        <f t="shared" si="134"/>
        <v>929.78887599999996</v>
      </c>
      <c r="M307" s="6">
        <f t="shared" si="135"/>
        <v>5242880</v>
      </c>
      <c r="N307" s="13">
        <f t="shared" si="136"/>
        <v>0.57106093741543074</v>
      </c>
      <c r="O307" s="13"/>
      <c r="P307" s="7">
        <f t="shared" si="137"/>
        <v>0</v>
      </c>
      <c r="Q307" s="7">
        <f t="shared" si="138"/>
        <v>5.1405182615692352E-2</v>
      </c>
      <c r="R307" s="6">
        <f t="shared" si="139"/>
        <v>5.1405182615692352E-2</v>
      </c>
      <c r="S307" s="6">
        <f t="shared" si="140"/>
        <v>5.1405182615692352E-2</v>
      </c>
      <c r="T307" s="7">
        <f t="shared" si="141"/>
        <v>0</v>
      </c>
      <c r="U307" s="7">
        <f t="shared" si="142"/>
        <v>3.1621889283881646</v>
      </c>
      <c r="V307" s="7">
        <f t="shared" si="143"/>
        <v>7.6917605665366651</v>
      </c>
      <c r="W307" s="6">
        <f t="shared" si="144"/>
        <v>10.85394949492483</v>
      </c>
      <c r="X307" s="6">
        <v>3.5090999999999997E-2</v>
      </c>
      <c r="Y307" s="6">
        <v>10.80824731875</v>
      </c>
      <c r="Z307" s="6">
        <f t="shared" si="145"/>
        <v>46.49107353934729</v>
      </c>
      <c r="AA307" s="6">
        <f t="shared" si="147"/>
        <v>46.49107353934729</v>
      </c>
      <c r="AB307" s="6">
        <f t="shared" si="146"/>
        <v>0.42284539599261606</v>
      </c>
    </row>
    <row r="308" spans="7:28">
      <c r="G308" s="6">
        <v>16777216</v>
      </c>
      <c r="H308" s="6">
        <v>50331601</v>
      </c>
      <c r="I308" s="12">
        <f t="shared" si="132"/>
        <v>100663202</v>
      </c>
      <c r="J308" s="6">
        <v>30181275.949219</v>
      </c>
      <c r="K308" s="12">
        <f t="shared" si="133"/>
        <v>241450207.593752</v>
      </c>
      <c r="L308" s="6">
        <f t="shared" si="134"/>
        <v>939.52353200000005</v>
      </c>
      <c r="M308" s="6">
        <f t="shared" si="135"/>
        <v>5242880</v>
      </c>
      <c r="N308" s="13">
        <f t="shared" si="136"/>
        <v>0.41691081156314092</v>
      </c>
      <c r="O308" s="13"/>
      <c r="P308" s="7">
        <f t="shared" si="137"/>
        <v>0</v>
      </c>
      <c r="Q308" s="7">
        <f t="shared" si="138"/>
        <v>5.5808929911929088E-2</v>
      </c>
      <c r="R308" s="6">
        <f t="shared" si="139"/>
        <v>5.5808929911929088E-2</v>
      </c>
      <c r="S308" s="6">
        <f t="shared" si="140"/>
        <v>5.5808929911929088E-2</v>
      </c>
      <c r="T308" s="7">
        <f t="shared" si="141"/>
        <v>0</v>
      </c>
      <c r="U308" s="7">
        <f t="shared" si="142"/>
        <v>3.4330853679103561</v>
      </c>
      <c r="V308" s="7">
        <f t="shared" si="143"/>
        <v>15.083882003539959</v>
      </c>
      <c r="W308" s="6">
        <f t="shared" si="144"/>
        <v>18.516967371450313</v>
      </c>
      <c r="X308" s="6">
        <v>6.8815000000000001E-2</v>
      </c>
      <c r="Y308" s="6">
        <v>18.725020266689608</v>
      </c>
      <c r="Z308" s="6">
        <f t="shared" si="145"/>
        <v>18.900050988986287</v>
      </c>
      <c r="AA308" s="6">
        <f t="shared" si="147"/>
        <v>18.900050988986287</v>
      </c>
      <c r="AB308" s="6">
        <f t="shared" si="146"/>
        <v>1.1110957012388656</v>
      </c>
    </row>
    <row r="309" spans="7:28">
      <c r="G309" s="6">
        <v>5363260</v>
      </c>
      <c r="H309" s="6">
        <v>79023142</v>
      </c>
      <c r="I309" s="12">
        <f t="shared" si="132"/>
        <v>158046284</v>
      </c>
      <c r="J309" s="6">
        <v>26415756.738281</v>
      </c>
      <c r="K309" s="12">
        <f t="shared" si="133"/>
        <v>211326053.906248</v>
      </c>
      <c r="L309" s="6">
        <f t="shared" si="134"/>
        <v>1055.5429039999999</v>
      </c>
      <c r="M309" s="6">
        <f t="shared" si="135"/>
        <v>5242880</v>
      </c>
      <c r="N309" s="13">
        <f t="shared" si="136"/>
        <v>0.74787883972941238</v>
      </c>
      <c r="O309" s="13"/>
      <c r="P309" s="7">
        <f t="shared" si="137"/>
        <v>0</v>
      </c>
      <c r="Q309" s="7">
        <f t="shared" si="138"/>
        <v>4.8846016943012695E-2</v>
      </c>
      <c r="R309" s="6">
        <f t="shared" si="139"/>
        <v>4.8846016943012695E-2</v>
      </c>
      <c r="S309" s="6">
        <f t="shared" si="140"/>
        <v>4.8846016943012695E-2</v>
      </c>
      <c r="T309" s="7">
        <f t="shared" si="141"/>
        <v>0</v>
      </c>
      <c r="U309" s="7">
        <f t="shared" si="142"/>
        <v>3.0047618958541285</v>
      </c>
      <c r="V309" s="7">
        <f t="shared" si="143"/>
        <v>16.62021752577801</v>
      </c>
      <c r="W309" s="6">
        <f t="shared" si="144"/>
        <v>19.624979421632137</v>
      </c>
      <c r="X309" s="6">
        <v>7.5824000000000003E-2</v>
      </c>
      <c r="Y309" s="6">
        <v>19.531419911119535</v>
      </c>
      <c r="Z309" s="6">
        <f t="shared" si="145"/>
        <v>35.579741318035587</v>
      </c>
      <c r="AA309" s="6">
        <f t="shared" si="147"/>
        <v>35.579741318035587</v>
      </c>
      <c r="AB309" s="6">
        <f t="shared" si="146"/>
        <v>0.47902052660972722</v>
      </c>
    </row>
    <row r="310" spans="7:28">
      <c r="G310" s="6">
        <v>5154859</v>
      </c>
      <c r="H310" s="6">
        <v>99199551</v>
      </c>
      <c r="I310" s="12">
        <f t="shared" si="132"/>
        <v>198399102</v>
      </c>
      <c r="J310" s="6">
        <v>24642035.410156</v>
      </c>
      <c r="K310" s="12">
        <f t="shared" si="133"/>
        <v>197136283.281248</v>
      </c>
      <c r="L310" s="6">
        <f t="shared" si="134"/>
        <v>1293.491792</v>
      </c>
      <c r="M310" s="6">
        <f t="shared" si="135"/>
        <v>5242880</v>
      </c>
      <c r="N310" s="13">
        <f t="shared" si="136"/>
        <v>1.0064058158028188</v>
      </c>
      <c r="O310" s="13"/>
      <c r="P310" s="7">
        <f t="shared" si="137"/>
        <v>0</v>
      </c>
      <c r="Q310" s="7">
        <f t="shared" si="138"/>
        <v>4.5566185783747763E-2</v>
      </c>
      <c r="R310" s="6">
        <f t="shared" si="139"/>
        <v>4.5566185783747763E-2</v>
      </c>
      <c r="S310" s="6">
        <f t="shared" si="140"/>
        <v>4.5566185783747763E-2</v>
      </c>
      <c r="T310" s="7">
        <f t="shared" si="141"/>
        <v>0</v>
      </c>
      <c r="U310" s="7">
        <f t="shared" si="142"/>
        <v>2.8030031382528273</v>
      </c>
      <c r="V310" s="7">
        <f t="shared" si="143"/>
        <v>8.0944211963485238</v>
      </c>
      <c r="W310" s="6">
        <f t="shared" si="144"/>
        <v>10.89742433460135</v>
      </c>
      <c r="X310" s="6">
        <v>3.6928000000000002E-2</v>
      </c>
      <c r="Y310" s="6">
        <v>10.939811388252673</v>
      </c>
      <c r="Z310" s="6">
        <f t="shared" si="145"/>
        <v>23.391967568641032</v>
      </c>
      <c r="AA310" s="6">
        <f t="shared" si="147"/>
        <v>23.391967568641032</v>
      </c>
      <c r="AB310" s="6">
        <f t="shared" si="146"/>
        <v>0.38745689616586021</v>
      </c>
    </row>
    <row r="311" spans="7:28">
      <c r="G311" s="6">
        <v>1504002</v>
      </c>
      <c r="H311" s="6">
        <v>110879972</v>
      </c>
      <c r="I311" s="12">
        <f t="shared" si="132"/>
        <v>221759944</v>
      </c>
      <c r="J311" s="6">
        <v>22565924.630858999</v>
      </c>
      <c r="K311" s="12">
        <f t="shared" si="133"/>
        <v>180527397.04687199</v>
      </c>
      <c r="L311" s="6">
        <f t="shared" si="134"/>
        <v>1360.6397039999999</v>
      </c>
      <c r="M311" s="6">
        <f t="shared" si="135"/>
        <v>5242880</v>
      </c>
      <c r="N311" s="13">
        <f t="shared" si="136"/>
        <v>1.2284004955902756</v>
      </c>
      <c r="O311" s="13"/>
      <c r="P311" s="7">
        <f t="shared" si="137"/>
        <v>0</v>
      </c>
      <c r="Q311" s="7">
        <f t="shared" si="138"/>
        <v>4.1727198950781044E-2</v>
      </c>
      <c r="R311" s="6">
        <f t="shared" si="139"/>
        <v>4.1727198950781044E-2</v>
      </c>
      <c r="S311" s="6">
        <f t="shared" si="140"/>
        <v>4.1727198950781044E-2</v>
      </c>
      <c r="T311" s="7">
        <f t="shared" si="141"/>
        <v>0</v>
      </c>
      <c r="U311" s="7">
        <f t="shared" si="142"/>
        <v>2.5668479289582402</v>
      </c>
      <c r="V311" s="7">
        <f t="shared" si="143"/>
        <v>6.0699391185356175</v>
      </c>
      <c r="W311" s="6">
        <f t="shared" si="144"/>
        <v>8.6367870474938577</v>
      </c>
      <c r="X311" s="6">
        <v>2.7692000000000001E-2</v>
      </c>
      <c r="Y311" s="6">
        <v>8.3942972615448515</v>
      </c>
      <c r="Z311" s="6">
        <f t="shared" si="145"/>
        <v>50.68322602477626</v>
      </c>
      <c r="AA311" s="6">
        <f t="shared" si="147"/>
        <v>50.68322602477626</v>
      </c>
      <c r="AB311" s="6">
        <f t="shared" si="146"/>
        <v>2.8887443271740825</v>
      </c>
    </row>
    <row r="312" spans="7:28">
      <c r="G312" s="6">
        <v>8345600</v>
      </c>
      <c r="H312" s="6">
        <v>118931856</v>
      </c>
      <c r="I312" s="12">
        <f t="shared" si="132"/>
        <v>237863712</v>
      </c>
      <c r="J312" s="6">
        <v>51290427.792969003</v>
      </c>
      <c r="K312" s="12">
        <f t="shared" si="133"/>
        <v>410323422.34375203</v>
      </c>
      <c r="L312" s="6">
        <f t="shared" si="134"/>
        <v>1594.094272</v>
      </c>
      <c r="M312" s="6">
        <f t="shared" si="135"/>
        <v>5242880</v>
      </c>
      <c r="N312" s="13">
        <f t="shared" si="136"/>
        <v>0.57969810897299345</v>
      </c>
      <c r="O312" s="13"/>
      <c r="P312" s="7">
        <f t="shared" si="137"/>
        <v>0</v>
      </c>
      <c r="Q312" s="7">
        <f t="shared" si="138"/>
        <v>9.4842374943553007E-2</v>
      </c>
      <c r="R312" s="6">
        <f t="shared" si="139"/>
        <v>9.4842374943553007E-2</v>
      </c>
      <c r="S312" s="6">
        <f t="shared" si="140"/>
        <v>9.4842374943553007E-2</v>
      </c>
      <c r="T312" s="7">
        <f t="shared" si="141"/>
        <v>0</v>
      </c>
      <c r="U312" s="7">
        <f t="shared" si="142"/>
        <v>5.8342270706570662</v>
      </c>
      <c r="V312" s="7">
        <f t="shared" si="143"/>
        <v>14.210391197987292</v>
      </c>
      <c r="W312" s="6">
        <f t="shared" si="144"/>
        <v>20.044618268644356</v>
      </c>
      <c r="X312" s="6">
        <v>6.4829999999999999E-2</v>
      </c>
      <c r="Y312" s="6">
        <v>19.461966</v>
      </c>
      <c r="Z312" s="6">
        <f t="shared" si="145"/>
        <v>46.293961042037651</v>
      </c>
      <c r="AA312" s="6">
        <f t="shared" si="147"/>
        <v>46.293961042037651</v>
      </c>
      <c r="AB312" s="6">
        <f t="shared" si="146"/>
        <v>2.9937996430800262</v>
      </c>
    </row>
    <row r="313" spans="7:28">
      <c r="G313" s="6">
        <v>50912018</v>
      </c>
      <c r="H313" s="6">
        <v>54054660</v>
      </c>
      <c r="I313" s="12">
        <f t="shared" si="132"/>
        <v>108109320</v>
      </c>
      <c r="J313" s="6">
        <v>43239123.6875</v>
      </c>
      <c r="K313" s="12">
        <f t="shared" si="133"/>
        <v>345912989.5</v>
      </c>
      <c r="L313" s="6">
        <f t="shared" si="134"/>
        <v>1666.8962799999999</v>
      </c>
      <c r="M313" s="6">
        <f t="shared" si="135"/>
        <v>5242880</v>
      </c>
      <c r="N313" s="13">
        <f t="shared" si="136"/>
        <v>0.31253327652212959</v>
      </c>
      <c r="O313" s="13"/>
      <c r="P313" s="7">
        <f t="shared" si="137"/>
        <v>0</v>
      </c>
      <c r="Q313" s="7">
        <f t="shared" si="138"/>
        <v>7.9954513102398012E-2</v>
      </c>
      <c r="R313" s="6">
        <f t="shared" si="139"/>
        <v>7.9954513102398012E-2</v>
      </c>
      <c r="S313" s="6">
        <f t="shared" si="140"/>
        <v>7.9954513102398012E-2</v>
      </c>
      <c r="T313" s="7">
        <f t="shared" si="141"/>
        <v>0</v>
      </c>
      <c r="U313" s="7">
        <f t="shared" si="142"/>
        <v>4.9184005044247838</v>
      </c>
      <c r="V313" s="7">
        <f t="shared" si="143"/>
        <v>20.665016982456393</v>
      </c>
      <c r="W313" s="6">
        <f t="shared" si="144"/>
        <v>25.583417486881178</v>
      </c>
      <c r="X313" s="6">
        <v>9.4277E-2</v>
      </c>
      <c r="Y313" s="6">
        <v>26.138298249999998</v>
      </c>
      <c r="Z313" s="6">
        <f t="shared" si="145"/>
        <v>15.191920508291512</v>
      </c>
      <c r="AA313" s="6">
        <f t="shared" si="147"/>
        <v>15.191920508291512</v>
      </c>
      <c r="AB313" s="6">
        <f t="shared" si="146"/>
        <v>2.1228649157326851</v>
      </c>
    </row>
    <row r="314" spans="7:28">
      <c r="G314" s="6">
        <v>16777216</v>
      </c>
      <c r="H314" s="6">
        <v>132557200</v>
      </c>
      <c r="I314" s="12">
        <f t="shared" si="132"/>
        <v>265114400</v>
      </c>
      <c r="J314" s="6">
        <v>57788100.308594003</v>
      </c>
      <c r="K314" s="12">
        <f t="shared" si="133"/>
        <v>462304802.46875203</v>
      </c>
      <c r="L314" s="6">
        <f t="shared" si="134"/>
        <v>1926.23072</v>
      </c>
      <c r="M314" s="6">
        <f t="shared" si="135"/>
        <v>5242880</v>
      </c>
      <c r="N314" s="13">
        <f t="shared" si="136"/>
        <v>0.5734623533743618</v>
      </c>
      <c r="O314" s="13"/>
      <c r="P314" s="7">
        <f t="shared" si="137"/>
        <v>0</v>
      </c>
      <c r="Q314" s="7">
        <f t="shared" si="138"/>
        <v>0.106857378902475</v>
      </c>
      <c r="R314" s="6">
        <f t="shared" si="139"/>
        <v>0.106857378902475</v>
      </c>
      <c r="S314" s="6">
        <f t="shared" si="140"/>
        <v>0.106857378902475</v>
      </c>
      <c r="T314" s="7">
        <f t="shared" si="141"/>
        <v>0</v>
      </c>
      <c r="U314" s="7">
        <f t="shared" si="142"/>
        <v>6.5733298334560235</v>
      </c>
      <c r="V314" s="7">
        <f t="shared" si="143"/>
        <v>16.291206308931198</v>
      </c>
      <c r="W314" s="6">
        <f t="shared" si="144"/>
        <v>22.864536142387223</v>
      </c>
      <c r="X314" s="6">
        <v>7.4323E-2</v>
      </c>
      <c r="Y314" s="6">
        <v>22.828528047023848</v>
      </c>
      <c r="Z314" s="6">
        <f t="shared" si="145"/>
        <v>43.77430795645359</v>
      </c>
      <c r="AA314" s="6">
        <f t="shared" si="147"/>
        <v>43.77430795645359</v>
      </c>
      <c r="AB314" s="6">
        <f t="shared" si="146"/>
        <v>0.15773288268609661</v>
      </c>
    </row>
    <row r="315" spans="7:28">
      <c r="G315" s="6">
        <v>7414866</v>
      </c>
      <c r="H315" s="6">
        <v>194109311</v>
      </c>
      <c r="I315" s="12">
        <f t="shared" si="132"/>
        <v>388218622</v>
      </c>
      <c r="J315" s="6">
        <v>40629328.234375</v>
      </c>
      <c r="K315" s="12">
        <f t="shared" si="133"/>
        <v>325034625.875</v>
      </c>
      <c r="L315" s="6">
        <f t="shared" si="134"/>
        <v>2477.6090519999998</v>
      </c>
      <c r="M315" s="6">
        <f t="shared" si="135"/>
        <v>5242880</v>
      </c>
      <c r="N315" s="13">
        <f t="shared" si="136"/>
        <v>1.1943915850654598</v>
      </c>
      <c r="O315" s="13"/>
      <c r="P315" s="7">
        <f t="shared" si="137"/>
        <v>0</v>
      </c>
      <c r="Q315" s="7">
        <f t="shared" si="138"/>
        <v>7.5128676985562359E-2</v>
      </c>
      <c r="R315" s="6">
        <f t="shared" si="139"/>
        <v>7.5128676985562359E-2</v>
      </c>
      <c r="S315" s="6">
        <f t="shared" si="140"/>
        <v>7.5128676985562359E-2</v>
      </c>
      <c r="T315" s="7">
        <f t="shared" si="141"/>
        <v>0</v>
      </c>
      <c r="U315" s="7">
        <f t="shared" si="142"/>
        <v>4.6215392783309195</v>
      </c>
      <c r="V315" s="7">
        <f t="shared" si="143"/>
        <v>24.206107061177427</v>
      </c>
      <c r="W315" s="6">
        <f t="shared" si="144"/>
        <v>28.827646339508348</v>
      </c>
      <c r="X315" s="6">
        <v>0.110432</v>
      </c>
      <c r="Y315" s="6">
        <v>28.410472533370143</v>
      </c>
      <c r="Z315" s="6">
        <f t="shared" si="145"/>
        <v>31.968381460480334</v>
      </c>
      <c r="AA315" s="6">
        <f t="shared" si="147"/>
        <v>31.968381460480334</v>
      </c>
      <c r="AB315" s="6">
        <f t="shared" si="146"/>
        <v>1.4683803856067668</v>
      </c>
    </row>
    <row r="316" spans="7:28">
      <c r="G316" s="6">
        <v>16240000</v>
      </c>
      <c r="H316" s="6">
        <v>232232816</v>
      </c>
      <c r="I316" s="12">
        <f t="shared" si="132"/>
        <v>464465632</v>
      </c>
      <c r="J316" s="6">
        <v>100084853.85156199</v>
      </c>
      <c r="K316" s="12">
        <f t="shared" si="133"/>
        <v>800678830.81249595</v>
      </c>
      <c r="L316" s="6">
        <f t="shared" si="134"/>
        <v>3111.5937920000001</v>
      </c>
      <c r="M316" s="6">
        <f t="shared" si="135"/>
        <v>5242880</v>
      </c>
      <c r="N316" s="13">
        <f t="shared" si="136"/>
        <v>0.58008981145246385</v>
      </c>
      <c r="O316" s="13"/>
      <c r="P316" s="7">
        <f t="shared" si="137"/>
        <v>0</v>
      </c>
      <c r="Q316" s="7">
        <f t="shared" si="138"/>
        <v>0.18506933249758875</v>
      </c>
      <c r="R316" s="6">
        <f t="shared" si="139"/>
        <v>0.18506933249758875</v>
      </c>
      <c r="S316" s="6">
        <f t="shared" si="140"/>
        <v>0.18506933249758875</v>
      </c>
      <c r="T316" s="7">
        <f t="shared" si="141"/>
        <v>0</v>
      </c>
      <c r="U316" s="7">
        <f t="shared" si="142"/>
        <v>11.384536819628238</v>
      </c>
      <c r="V316" s="7">
        <f t="shared" si="143"/>
        <v>27.59332247352507</v>
      </c>
      <c r="W316" s="6">
        <f t="shared" si="144"/>
        <v>38.977859293153308</v>
      </c>
      <c r="X316" s="6">
        <v>0.125885</v>
      </c>
      <c r="Y316" s="6">
        <v>38.384134857106893</v>
      </c>
      <c r="Z316" s="6">
        <f t="shared" si="145"/>
        <v>47.014602611581012</v>
      </c>
      <c r="AA316" s="6">
        <f t="shared" si="147"/>
        <v>47.014602611581012</v>
      </c>
      <c r="AB316" s="6">
        <f t="shared" si="146"/>
        <v>1.5467964518587702</v>
      </c>
    </row>
    <row r="317" spans="7:28">
      <c r="G317" s="6">
        <v>2017169</v>
      </c>
      <c r="H317" s="6">
        <v>283073458</v>
      </c>
      <c r="I317" s="12">
        <f t="shared" si="132"/>
        <v>566146916</v>
      </c>
      <c r="J317" s="6">
        <v>58558108.859375</v>
      </c>
      <c r="K317" s="12">
        <f t="shared" si="133"/>
        <v>468464870.875</v>
      </c>
      <c r="L317" s="6">
        <f t="shared" si="134"/>
        <v>3437.2248760000002</v>
      </c>
      <c r="M317" s="6">
        <f t="shared" si="135"/>
        <v>5242880</v>
      </c>
      <c r="N317" s="13">
        <f t="shared" si="136"/>
        <v>1.2085151976124682</v>
      </c>
      <c r="O317" s="13"/>
      <c r="P317" s="7">
        <f t="shared" si="137"/>
        <v>0</v>
      </c>
      <c r="Q317" s="7">
        <f t="shared" si="138"/>
        <v>0.10828122040322623</v>
      </c>
      <c r="R317" s="6">
        <f t="shared" si="139"/>
        <v>0.10828122040322623</v>
      </c>
      <c r="S317" s="6">
        <f t="shared" si="140"/>
        <v>0.10828122040322623</v>
      </c>
      <c r="T317" s="7">
        <f t="shared" si="141"/>
        <v>0</v>
      </c>
      <c r="U317" s="7">
        <f t="shared" si="142"/>
        <v>6.6609174189941527</v>
      </c>
      <c r="V317" s="7">
        <f t="shared" si="143"/>
        <v>15.815553850198627</v>
      </c>
      <c r="W317" s="6">
        <f t="shared" si="144"/>
        <v>22.476471269192778</v>
      </c>
      <c r="X317" s="6">
        <v>7.2152999999999995E-2</v>
      </c>
      <c r="Y317" s="6">
        <v>21.73654220625</v>
      </c>
      <c r="Z317" s="6">
        <f t="shared" si="145"/>
        <v>50.071681570033455</v>
      </c>
      <c r="AA317" s="6">
        <f t="shared" si="147"/>
        <v>50.071681570033455</v>
      </c>
      <c r="AB317" s="6">
        <f t="shared" si="146"/>
        <v>3.4040789741158708</v>
      </c>
    </row>
    <row r="318" spans="7:28">
      <c r="G318" s="6">
        <v>18520486</v>
      </c>
      <c r="H318" s="6">
        <v>298113762</v>
      </c>
      <c r="I318" s="12">
        <f t="shared" si="132"/>
        <v>596227524</v>
      </c>
      <c r="J318" s="6">
        <v>67469649.703125</v>
      </c>
      <c r="K318" s="12">
        <f t="shared" si="133"/>
        <v>539757197.625</v>
      </c>
      <c r="L318" s="6">
        <f t="shared" si="134"/>
        <v>3947.774864</v>
      </c>
      <c r="M318" s="6">
        <f t="shared" si="135"/>
        <v>5242880</v>
      </c>
      <c r="N318" s="13">
        <f t="shared" si="136"/>
        <v>1.1046217199575599</v>
      </c>
      <c r="O318" s="13"/>
      <c r="P318" s="7">
        <f t="shared" si="137"/>
        <v>0</v>
      </c>
      <c r="Q318" s="7">
        <f t="shared" si="138"/>
        <v>0.12475976687664021</v>
      </c>
      <c r="R318" s="6">
        <f t="shared" si="139"/>
        <v>0.12475976687664021</v>
      </c>
      <c r="S318" s="6">
        <f t="shared" si="140"/>
        <v>0.12475976687664021</v>
      </c>
      <c r="T318" s="7">
        <f t="shared" si="141"/>
        <v>0</v>
      </c>
      <c r="U318" s="7">
        <f t="shared" si="142"/>
        <v>7.6745949231423927</v>
      </c>
      <c r="V318" s="7">
        <f t="shared" si="143"/>
        <v>21.257719401079832</v>
      </c>
      <c r="W318" s="6">
        <f t="shared" si="144"/>
        <v>28.932314324222226</v>
      </c>
      <c r="X318" s="6">
        <v>9.6980999999999998E-2</v>
      </c>
      <c r="Y318" s="6">
        <v>28.44276400910854</v>
      </c>
      <c r="Z318" s="6">
        <f t="shared" si="145"/>
        <v>28.643514581866775</v>
      </c>
      <c r="AA318" s="6">
        <f t="shared" si="147"/>
        <v>28.643514581866775</v>
      </c>
      <c r="AB318" s="6">
        <f t="shared" si="146"/>
        <v>1.7211770099309323</v>
      </c>
    </row>
    <row r="319" spans="7:28">
      <c r="G319" s="6">
        <v>27993600</v>
      </c>
      <c r="H319" s="6">
        <v>401232976</v>
      </c>
      <c r="I319" s="12">
        <f t="shared" si="132"/>
        <v>802465952</v>
      </c>
      <c r="J319" s="6">
        <v>172940450.078125</v>
      </c>
      <c r="K319" s="12">
        <f t="shared" si="133"/>
        <v>1383523600.625</v>
      </c>
      <c r="L319" s="6">
        <f t="shared" si="134"/>
        <v>5374.6677120000004</v>
      </c>
      <c r="M319" s="6">
        <f t="shared" si="135"/>
        <v>5242880</v>
      </c>
      <c r="N319" s="13">
        <f t="shared" si="136"/>
        <v>0.58001609198244974</v>
      </c>
      <c r="O319" s="13"/>
      <c r="P319" s="7">
        <f t="shared" si="137"/>
        <v>0</v>
      </c>
      <c r="Q319" s="7">
        <f t="shared" si="138"/>
        <v>0.31978838381739472</v>
      </c>
      <c r="R319" s="6">
        <f t="shared" si="139"/>
        <v>0.31978838381739472</v>
      </c>
      <c r="S319" s="6">
        <f t="shared" si="140"/>
        <v>0.31978838381739472</v>
      </c>
      <c r="T319" s="7">
        <f t="shared" si="141"/>
        <v>0</v>
      </c>
      <c r="U319" s="7">
        <f t="shared" si="142"/>
        <v>19.671776954758137</v>
      </c>
      <c r="V319" s="7">
        <f t="shared" si="143"/>
        <v>47.79583867813551</v>
      </c>
      <c r="W319" s="6">
        <f t="shared" si="144"/>
        <v>67.467615632893654</v>
      </c>
      <c r="X319" s="6">
        <v>0.218052</v>
      </c>
      <c r="Y319" s="6">
        <v>66.273271199927322</v>
      </c>
      <c r="Z319" s="6">
        <f t="shared" si="145"/>
        <v>46.656936793698165</v>
      </c>
      <c r="AA319" s="6">
        <f t="shared" si="147"/>
        <v>46.656936793698165</v>
      </c>
      <c r="AB319" s="6">
        <f t="shared" si="146"/>
        <v>1.8021510200746542</v>
      </c>
    </row>
    <row r="320" spans="7:28">
      <c r="G320" s="6">
        <v>22744080</v>
      </c>
      <c r="H320" s="6">
        <v>639999458</v>
      </c>
      <c r="I320" s="12">
        <f t="shared" si="132"/>
        <v>1279998916</v>
      </c>
      <c r="J320" s="6">
        <v>136422747.765625</v>
      </c>
      <c r="K320" s="12">
        <f t="shared" si="133"/>
        <v>1091381982.125</v>
      </c>
      <c r="L320" s="6">
        <f t="shared" si="134"/>
        <v>8134.8750959999998</v>
      </c>
      <c r="M320" s="6">
        <f t="shared" si="135"/>
        <v>5242880</v>
      </c>
      <c r="N320" s="13">
        <f t="shared" si="136"/>
        <v>1.172823939706013</v>
      </c>
      <c r="O320" s="13"/>
      <c r="P320" s="7">
        <f t="shared" si="137"/>
        <v>0</v>
      </c>
      <c r="Q320" s="7">
        <f t="shared" si="138"/>
        <v>0.2522626141205791</v>
      </c>
      <c r="R320" s="6">
        <f t="shared" si="139"/>
        <v>0.2522626141205791</v>
      </c>
      <c r="S320" s="6">
        <f t="shared" si="140"/>
        <v>0.2522626141205791</v>
      </c>
      <c r="T320" s="7">
        <f t="shared" si="141"/>
        <v>0</v>
      </c>
      <c r="U320" s="7">
        <f t="shared" si="142"/>
        <v>15.51793038810912</v>
      </c>
      <c r="V320" s="7">
        <f t="shared" si="143"/>
        <v>39.374159822391725</v>
      </c>
      <c r="W320" s="6">
        <f t="shared" si="144"/>
        <v>54.892090210500847</v>
      </c>
      <c r="X320" s="6">
        <v>0.17963100000000001</v>
      </c>
      <c r="Y320" s="6">
        <v>53.120479320000008</v>
      </c>
      <c r="Z320" s="6">
        <f t="shared" si="145"/>
        <v>40.433785994944685</v>
      </c>
      <c r="AA320" s="6">
        <f t="shared" si="147"/>
        <v>40.433785994944685</v>
      </c>
      <c r="AB320" s="6">
        <f t="shared" si="146"/>
        <v>3.3350807695626763</v>
      </c>
    </row>
    <row r="321" spans="5:28">
      <c r="G321" s="6">
        <v>39459925</v>
      </c>
      <c r="H321" s="6">
        <v>936364282</v>
      </c>
      <c r="I321" s="12">
        <f t="shared" si="132"/>
        <v>1872728564</v>
      </c>
      <c r="J321" s="6">
        <v>203614990.46875</v>
      </c>
      <c r="K321" s="12">
        <f t="shared" si="133"/>
        <v>1628919923.75</v>
      </c>
      <c r="L321" s="6">
        <f t="shared" si="134"/>
        <v>12025.569884</v>
      </c>
      <c r="M321" s="6">
        <f t="shared" si="135"/>
        <v>5242880</v>
      </c>
      <c r="N321" s="13">
        <f t="shared" si="136"/>
        <v>1.1496750311020314</v>
      </c>
      <c r="O321" s="13"/>
      <c r="P321" s="7">
        <f t="shared" si="137"/>
        <v>0</v>
      </c>
      <c r="Q321" s="7">
        <f t="shared" si="138"/>
        <v>0.37650942098034901</v>
      </c>
      <c r="R321" s="6">
        <f t="shared" si="139"/>
        <v>0.37650942098034901</v>
      </c>
      <c r="S321" s="6">
        <f t="shared" si="140"/>
        <v>0.37650942098034901</v>
      </c>
      <c r="T321" s="7">
        <f t="shared" si="141"/>
        <v>0</v>
      </c>
      <c r="U321" s="7">
        <f t="shared" si="142"/>
        <v>23.160970584597202</v>
      </c>
      <c r="V321" s="7">
        <f t="shared" si="143"/>
        <v>88.650000989634279</v>
      </c>
      <c r="W321" s="6">
        <f t="shared" si="144"/>
        <v>111.81097157423147</v>
      </c>
      <c r="X321" s="6">
        <v>0.40443499999999999</v>
      </c>
      <c r="Y321" s="6">
        <v>109.88866618178142</v>
      </c>
      <c r="Z321" s="6">
        <f t="shared" si="145"/>
        <v>6.9048373705665886</v>
      </c>
      <c r="AA321" s="6">
        <f t="shared" si="147"/>
        <v>6.9048373705665886</v>
      </c>
      <c r="AB321" s="6">
        <f t="shared" si="146"/>
        <v>1.7493208892626979</v>
      </c>
    </row>
    <row r="322" spans="5:28">
      <c r="G322" s="6">
        <v>118142155</v>
      </c>
      <c r="H322" s="6">
        <v>1019903190</v>
      </c>
      <c r="I322" s="12">
        <f t="shared" si="132"/>
        <v>2039806380</v>
      </c>
      <c r="J322" s="6">
        <v>256599293.5</v>
      </c>
      <c r="K322" s="12">
        <f t="shared" si="133"/>
        <v>2052794348</v>
      </c>
      <c r="L322" s="6">
        <f t="shared" si="134"/>
        <v>14601.68138</v>
      </c>
      <c r="M322" s="6">
        <f t="shared" si="135"/>
        <v>5242880</v>
      </c>
      <c r="N322" s="13">
        <f t="shared" si="136"/>
        <v>0.99367303012469133</v>
      </c>
      <c r="O322" s="13"/>
      <c r="P322" s="7">
        <f t="shared" si="137"/>
        <v>0</v>
      </c>
      <c r="Q322" s="7">
        <f t="shared" si="138"/>
        <v>0.47448398174042716</v>
      </c>
      <c r="R322" s="6">
        <f t="shared" si="139"/>
        <v>0.47448398174042716</v>
      </c>
      <c r="S322" s="6">
        <f t="shared" si="140"/>
        <v>0.47448398174042716</v>
      </c>
      <c r="T322" s="7">
        <f t="shared" si="141"/>
        <v>0</v>
      </c>
      <c r="U322" s="7">
        <f t="shared" si="142"/>
        <v>29.187874012125079</v>
      </c>
      <c r="V322" s="7">
        <f t="shared" si="143"/>
        <v>84.724443439661201</v>
      </c>
      <c r="W322" s="6">
        <f t="shared" si="144"/>
        <v>113.91231745178628</v>
      </c>
      <c r="X322" s="6">
        <v>0.38652599999999998</v>
      </c>
      <c r="Y322" s="6">
        <v>113.55782492730786</v>
      </c>
      <c r="Z322" s="6">
        <f t="shared" si="145"/>
        <v>22.756032386030224</v>
      </c>
      <c r="AA322" s="6">
        <f t="shared" si="147"/>
        <v>22.756032386030224</v>
      </c>
      <c r="AB322" s="6">
        <f t="shared" si="146"/>
        <v>0.31216917434385449</v>
      </c>
    </row>
    <row r="324" spans="5:28">
      <c r="E324" s="6"/>
      <c r="F324" s="6"/>
      <c r="G324" s="4" t="s">
        <v>50</v>
      </c>
      <c r="K324" s="9"/>
      <c r="L324" s="9"/>
    </row>
    <row r="325" spans="5:28">
      <c r="E325" s="6"/>
      <c r="F325" s="6"/>
      <c r="G325" t="s">
        <v>32</v>
      </c>
      <c r="H325" t="s">
        <v>79</v>
      </c>
      <c r="I325" t="s">
        <v>33</v>
      </c>
      <c r="J325" t="s">
        <v>75</v>
      </c>
      <c r="K325" t="s">
        <v>63</v>
      </c>
      <c r="L325" t="s">
        <v>61</v>
      </c>
      <c r="M325" t="s">
        <v>65</v>
      </c>
      <c r="N325" s="9" t="s">
        <v>59</v>
      </c>
      <c r="O325" t="s">
        <v>64</v>
      </c>
      <c r="P325" t="s">
        <v>34</v>
      </c>
      <c r="Q325" t="s">
        <v>35</v>
      </c>
      <c r="R325" t="s">
        <v>36</v>
      </c>
      <c r="S325" t="s">
        <v>37</v>
      </c>
      <c r="T325" t="s">
        <v>38</v>
      </c>
      <c r="U325" t="s">
        <v>39</v>
      </c>
      <c r="V325" t="s">
        <v>40</v>
      </c>
      <c r="W325" t="s">
        <v>41</v>
      </c>
      <c r="X325" t="s">
        <v>42</v>
      </c>
      <c r="Y325" t="s">
        <v>43</v>
      </c>
      <c r="Z325" t="s">
        <v>44</v>
      </c>
      <c r="AA325" t="s">
        <v>77</v>
      </c>
      <c r="AB325" t="s">
        <v>45</v>
      </c>
    </row>
    <row r="326" spans="5:28">
      <c r="E326" s="12">
        <f t="shared" ref="E326:E389" si="148">K326/F326</f>
        <v>6.0033112659400071E-5</v>
      </c>
      <c r="F326" s="12">
        <f t="shared" ref="F326:F389" si="149">H326*1.5</f>
        <v>3976002</v>
      </c>
      <c r="G326" s="6">
        <v>52329</v>
      </c>
      <c r="H326" s="6">
        <v>2650668</v>
      </c>
      <c r="I326" s="12">
        <f t="shared" ref="I326:I389" si="150">2*H326</f>
        <v>5301336</v>
      </c>
      <c r="J326" s="6">
        <v>29.836472000000001</v>
      </c>
      <c r="K326" s="12">
        <f t="shared" ref="K326:K389" si="151">J326*8</f>
        <v>238.691776</v>
      </c>
      <c r="L326" s="6">
        <f t="shared" ref="L326:L389" si="152">((H326+2*G326)*8+(G326+H326)*4)/1000000</f>
        <v>32.854596000000001</v>
      </c>
      <c r="M326" s="6">
        <f t="shared" ref="M326:M389" si="153">40*2^20/8</f>
        <v>5242880</v>
      </c>
      <c r="N326" s="13">
        <f t="shared" ref="N326:N389" si="154">I326/K326</f>
        <v>22209.965038761955</v>
      </c>
      <c r="O326" s="13"/>
      <c r="P326" s="7">
        <f t="shared" ref="P326:P389" si="155">$B$32*I326</f>
        <v>0</v>
      </c>
      <c r="Q326" s="7">
        <f t="shared" ref="Q326:Q389" si="156">$C$32*K326</f>
        <v>6.3781530123100738E-8</v>
      </c>
      <c r="R326" s="6">
        <f t="shared" ref="R326:R389" si="157">P326+Q326</f>
        <v>6.3781530123100738E-8</v>
      </c>
      <c r="S326" s="6">
        <f t="shared" ref="S326:S389" si="158">MAX(P326,Q326)</f>
        <v>6.3781530123100738E-8</v>
      </c>
      <c r="T326" s="7">
        <f t="shared" ref="T326:T389" si="159">$D$32*I326</f>
        <v>0</v>
      </c>
      <c r="U326" s="7">
        <f t="shared" ref="U326:U389" si="160">$E$32*K326</f>
        <v>3.5570420199647727E-6</v>
      </c>
      <c r="V326" s="7">
        <f t="shared" ref="V326:V389" si="161">X326*$F$32</f>
        <v>5.8467397591457346E-2</v>
      </c>
      <c r="W326" s="6">
        <f t="shared" ref="W326:W389" si="162">SUM(T326:V326)</f>
        <v>5.8470954633477311E-2</v>
      </c>
      <c r="X326" s="6">
        <v>2.6800000000000001E-4</v>
      </c>
      <c r="Y326" s="6">
        <v>6.4171706666755993E-2</v>
      </c>
      <c r="Z326" s="6">
        <f t="shared" ref="Z326:Z389" si="163">ABS(S326-X326)/ABS(X326)*100</f>
        <v>99.976200921595876</v>
      </c>
      <c r="AA326" s="6">
        <f>ABS(R326-X326)/ABS(X326)*100</f>
        <v>99.976200921595876</v>
      </c>
      <c r="AB326" s="6">
        <f t="shared" ref="AB326:AB389" si="164">ABS(W326-Y326)/ABS(Y326)*100</f>
        <v>8.8835911173170405</v>
      </c>
    </row>
    <row r="327" spans="5:28">
      <c r="E327" s="12">
        <f t="shared" si="148"/>
        <v>2.8930126748449822E-5</v>
      </c>
      <c r="F327" s="12">
        <f t="shared" si="149"/>
        <v>4015986</v>
      </c>
      <c r="G327" s="6">
        <v>54870</v>
      </c>
      <c r="H327" s="6">
        <v>2677324</v>
      </c>
      <c r="I327" s="12">
        <f t="shared" si="150"/>
        <v>5354648</v>
      </c>
      <c r="J327" s="6">
        <v>14.522873000000001</v>
      </c>
      <c r="K327" s="12">
        <f t="shared" si="151"/>
        <v>116.182984</v>
      </c>
      <c r="L327" s="6">
        <f t="shared" si="152"/>
        <v>33.225287999999999</v>
      </c>
      <c r="M327" s="6">
        <f t="shared" si="153"/>
        <v>5242880</v>
      </c>
      <c r="N327" s="13">
        <f t="shared" si="154"/>
        <v>46088.057094488118</v>
      </c>
      <c r="O327" s="13"/>
      <c r="P327" s="7">
        <f t="shared" si="155"/>
        <v>0</v>
      </c>
      <c r="Q327" s="7">
        <f t="shared" si="156"/>
        <v>3.1045596199291476E-8</v>
      </c>
      <c r="R327" s="6">
        <f t="shared" si="157"/>
        <v>3.1045596199291476E-8</v>
      </c>
      <c r="S327" s="6">
        <f t="shared" si="158"/>
        <v>3.1045596199291476E-8</v>
      </c>
      <c r="T327" s="7">
        <f t="shared" si="159"/>
        <v>0</v>
      </c>
      <c r="U327" s="7">
        <f t="shared" si="160"/>
        <v>1.7313866569617165E-6</v>
      </c>
      <c r="V327" s="7">
        <f t="shared" si="161"/>
        <v>4.8431948751132582E-2</v>
      </c>
      <c r="W327" s="6">
        <f t="shared" si="162"/>
        <v>4.8433680137789543E-2</v>
      </c>
      <c r="X327" s="6">
        <v>2.22E-4</v>
      </c>
      <c r="Y327" s="6">
        <v>5.5549950000000001E-2</v>
      </c>
      <c r="Z327" s="6">
        <f t="shared" si="163"/>
        <v>99.986015497207532</v>
      </c>
      <c r="AA327" s="6">
        <f t="shared" ref="AA327:AA390" si="165">ABS(R327-X327)/ABS(X327)*100</f>
        <v>99.986015497207532</v>
      </c>
      <c r="AB327" s="6">
        <f t="shared" si="164"/>
        <v>12.810578339333262</v>
      </c>
    </row>
    <row r="328" spans="5:28">
      <c r="E328" s="12">
        <f t="shared" si="148"/>
        <v>2.7830693250194646E-5</v>
      </c>
      <c r="F328" s="12">
        <f t="shared" si="149"/>
        <v>4047694.5</v>
      </c>
      <c r="G328" s="6">
        <v>52329</v>
      </c>
      <c r="H328" s="6">
        <v>2698463</v>
      </c>
      <c r="I328" s="12">
        <f t="shared" si="150"/>
        <v>5396926</v>
      </c>
      <c r="J328" s="6">
        <v>14.081268</v>
      </c>
      <c r="K328" s="12">
        <f t="shared" si="151"/>
        <v>112.650144</v>
      </c>
      <c r="L328" s="6">
        <f t="shared" si="152"/>
        <v>33.428136000000002</v>
      </c>
      <c r="M328" s="6">
        <f t="shared" si="153"/>
        <v>5242880</v>
      </c>
      <c r="N328" s="13">
        <f t="shared" si="154"/>
        <v>47908.735917816492</v>
      </c>
      <c r="O328" s="13"/>
      <c r="P328" s="7">
        <f t="shared" si="155"/>
        <v>0</v>
      </c>
      <c r="Q328" s="7">
        <f t="shared" si="156"/>
        <v>3.0101575652558868E-8</v>
      </c>
      <c r="R328" s="6">
        <f t="shared" si="157"/>
        <v>3.0101575652558868E-8</v>
      </c>
      <c r="S328" s="6">
        <f t="shared" si="158"/>
        <v>3.0101575652558868E-8</v>
      </c>
      <c r="T328" s="7">
        <f t="shared" si="159"/>
        <v>0</v>
      </c>
      <c r="U328" s="7">
        <f t="shared" si="160"/>
        <v>1.6787394290580102E-6</v>
      </c>
      <c r="V328" s="7">
        <f t="shared" si="161"/>
        <v>5.7594749866211721E-2</v>
      </c>
      <c r="W328" s="6">
        <f t="shared" si="162"/>
        <v>5.7596428605640779E-2</v>
      </c>
      <c r="X328" s="6">
        <v>2.6400000000000002E-4</v>
      </c>
      <c r="Y328" s="6">
        <v>6.4711680000000008E-2</v>
      </c>
      <c r="Z328" s="6">
        <f t="shared" si="163"/>
        <v>99.988597888010403</v>
      </c>
      <c r="AA328" s="6">
        <f t="shared" si="165"/>
        <v>99.988597888010403</v>
      </c>
      <c r="AB328" s="6">
        <f t="shared" si="164"/>
        <v>10.995312429470582</v>
      </c>
    </row>
    <row r="329" spans="5:28">
      <c r="E329" s="12">
        <f t="shared" si="148"/>
        <v>1.1349457569694271E-4</v>
      </c>
      <c r="F329" s="12">
        <f t="shared" si="149"/>
        <v>3936496.5</v>
      </c>
      <c r="G329" s="6">
        <v>121192</v>
      </c>
      <c r="H329" s="6">
        <v>2624331</v>
      </c>
      <c r="I329" s="12">
        <f t="shared" si="150"/>
        <v>5248662</v>
      </c>
      <c r="J329" s="6">
        <v>55.846375000000002</v>
      </c>
      <c r="K329" s="12">
        <f t="shared" si="151"/>
        <v>446.77100000000002</v>
      </c>
      <c r="L329" s="6">
        <f t="shared" si="152"/>
        <v>33.915812000000003</v>
      </c>
      <c r="M329" s="6">
        <f t="shared" si="153"/>
        <v>5242880</v>
      </c>
      <c r="N329" s="13">
        <f t="shared" si="154"/>
        <v>11747.991700446089</v>
      </c>
      <c r="O329" s="13"/>
      <c r="P329" s="7">
        <f t="shared" si="155"/>
        <v>0</v>
      </c>
      <c r="Q329" s="7">
        <f t="shared" si="156"/>
        <v>1.1938299036590118E-7</v>
      </c>
      <c r="R329" s="6">
        <f t="shared" si="157"/>
        <v>1.1938299036590118E-7</v>
      </c>
      <c r="S329" s="6">
        <f t="shared" si="158"/>
        <v>1.1938299036590118E-7</v>
      </c>
      <c r="T329" s="7">
        <f t="shared" si="159"/>
        <v>0</v>
      </c>
      <c r="U329" s="7">
        <f t="shared" si="160"/>
        <v>6.6578884573789483E-6</v>
      </c>
      <c r="V329" s="7">
        <f t="shared" si="161"/>
        <v>0.13373326389389312</v>
      </c>
      <c r="W329" s="6">
        <f t="shared" si="162"/>
        <v>0.1337399217823505</v>
      </c>
      <c r="X329" s="6">
        <v>6.1300000000000005E-4</v>
      </c>
      <c r="Y329" s="6">
        <v>0.1426834125</v>
      </c>
      <c r="Z329" s="6">
        <f t="shared" si="163"/>
        <v>99.980524797656457</v>
      </c>
      <c r="AA329" s="6">
        <f t="shared" si="165"/>
        <v>99.980524797656457</v>
      </c>
      <c r="AB329" s="6">
        <f t="shared" si="164"/>
        <v>6.2680661759820842</v>
      </c>
    </row>
    <row r="330" spans="5:28">
      <c r="E330" s="12">
        <f t="shared" si="148"/>
        <v>2.4093158666564675E-4</v>
      </c>
      <c r="F330" s="12">
        <f t="shared" si="149"/>
        <v>4274883</v>
      </c>
      <c r="G330" s="6">
        <v>16830</v>
      </c>
      <c r="H330" s="6">
        <v>2849922</v>
      </c>
      <c r="I330" s="12">
        <f t="shared" si="150"/>
        <v>5699844</v>
      </c>
      <c r="J330" s="6">
        <v>128.744293</v>
      </c>
      <c r="K330" s="12">
        <f t="shared" si="151"/>
        <v>1029.954344</v>
      </c>
      <c r="L330" s="6">
        <f t="shared" si="152"/>
        <v>34.535663999999997</v>
      </c>
      <c r="M330" s="6">
        <f t="shared" si="153"/>
        <v>5242880</v>
      </c>
      <c r="N330" s="13">
        <f t="shared" si="154"/>
        <v>5534.0744307788464</v>
      </c>
      <c r="O330" s="13"/>
      <c r="P330" s="7">
        <f t="shared" si="155"/>
        <v>0</v>
      </c>
      <c r="Q330" s="7">
        <f t="shared" si="156"/>
        <v>2.7521712359815221E-7</v>
      </c>
      <c r="R330" s="6">
        <f t="shared" si="157"/>
        <v>2.7521712359815221E-7</v>
      </c>
      <c r="S330" s="6">
        <f t="shared" si="158"/>
        <v>2.7521712359815221E-7</v>
      </c>
      <c r="T330" s="7">
        <f t="shared" si="159"/>
        <v>0</v>
      </c>
      <c r="U330" s="7">
        <f t="shared" si="160"/>
        <v>1.5348626339992762E-5</v>
      </c>
      <c r="V330" s="7">
        <f t="shared" si="161"/>
        <v>4.8431948751132582E-2</v>
      </c>
      <c r="W330" s="6">
        <f t="shared" si="162"/>
        <v>4.8447297377472574E-2</v>
      </c>
      <c r="X330" s="6">
        <v>2.22E-4</v>
      </c>
      <c r="Y330" s="6">
        <v>5.4145800000000001E-2</v>
      </c>
      <c r="Z330" s="6">
        <f t="shared" si="163"/>
        <v>99.876028322703533</v>
      </c>
      <c r="AA330" s="6">
        <f t="shared" si="165"/>
        <v>99.876028322703533</v>
      </c>
      <c r="AB330" s="6">
        <f t="shared" si="164"/>
        <v>10.524366843831704</v>
      </c>
    </row>
    <row r="331" spans="5:28">
      <c r="E331" s="12">
        <f t="shared" si="148"/>
        <v>3.2176016184331956E-5</v>
      </c>
      <c r="F331" s="12">
        <f t="shared" si="149"/>
        <v>4060717.5</v>
      </c>
      <c r="G331" s="6">
        <v>106437</v>
      </c>
      <c r="H331" s="6">
        <v>2707145</v>
      </c>
      <c r="I331" s="12">
        <f t="shared" si="150"/>
        <v>5414290</v>
      </c>
      <c r="J331" s="6">
        <v>16.332214</v>
      </c>
      <c r="K331" s="12">
        <f t="shared" si="151"/>
        <v>130.657712</v>
      </c>
      <c r="L331" s="6">
        <f t="shared" si="152"/>
        <v>34.61448</v>
      </c>
      <c r="M331" s="6">
        <f t="shared" si="153"/>
        <v>5242880</v>
      </c>
      <c r="N331" s="13">
        <f t="shared" si="154"/>
        <v>41438.732678863991</v>
      </c>
      <c r="O331" s="13"/>
      <c r="P331" s="7">
        <f t="shared" si="155"/>
        <v>0</v>
      </c>
      <c r="Q331" s="7">
        <f t="shared" si="156"/>
        <v>3.4913430757427609E-8</v>
      </c>
      <c r="R331" s="6">
        <f t="shared" si="157"/>
        <v>3.4913430757427609E-8</v>
      </c>
      <c r="S331" s="6">
        <f t="shared" si="158"/>
        <v>3.4913430757427609E-8</v>
      </c>
      <c r="T331" s="7">
        <f t="shared" si="159"/>
        <v>0</v>
      </c>
      <c r="U331" s="7">
        <f t="shared" si="160"/>
        <v>1.9470925207597245E-6</v>
      </c>
      <c r="V331" s="7">
        <f t="shared" si="161"/>
        <v>7.7665647546861241E-2</v>
      </c>
      <c r="W331" s="6">
        <f t="shared" si="162"/>
        <v>7.7667594639381998E-2</v>
      </c>
      <c r="X331" s="6">
        <v>3.5599999999999998E-4</v>
      </c>
      <c r="Y331" s="6">
        <v>8.7252040000000003E-2</v>
      </c>
      <c r="Z331" s="6">
        <f t="shared" si="163"/>
        <v>99.990192856528807</v>
      </c>
      <c r="AA331" s="6">
        <f t="shared" si="165"/>
        <v>99.990192856528807</v>
      </c>
      <c r="AB331" s="6">
        <f t="shared" si="164"/>
        <v>10.984780826463203</v>
      </c>
    </row>
    <row r="332" spans="5:28">
      <c r="E332" s="12">
        <f t="shared" si="148"/>
        <v>1.4321849472581359E-4</v>
      </c>
      <c r="F332" s="12">
        <f t="shared" si="149"/>
        <v>4060768.5</v>
      </c>
      <c r="G332" s="6">
        <v>106437</v>
      </c>
      <c r="H332" s="6">
        <v>2707179</v>
      </c>
      <c r="I332" s="12">
        <f t="shared" si="150"/>
        <v>5414358</v>
      </c>
      <c r="J332" s="6">
        <v>72.697143999999994</v>
      </c>
      <c r="K332" s="12">
        <f t="shared" si="151"/>
        <v>581.57715199999996</v>
      </c>
      <c r="L332" s="6">
        <f t="shared" si="152"/>
        <v>34.614888000000001</v>
      </c>
      <c r="M332" s="6">
        <f t="shared" si="153"/>
        <v>5242880</v>
      </c>
      <c r="N332" s="13">
        <f t="shared" si="154"/>
        <v>9309.7845769566957</v>
      </c>
      <c r="O332" s="13"/>
      <c r="P332" s="7">
        <f t="shared" si="155"/>
        <v>0</v>
      </c>
      <c r="Q332" s="7">
        <f t="shared" si="156"/>
        <v>1.5540493795309954E-7</v>
      </c>
      <c r="R332" s="6">
        <f t="shared" si="157"/>
        <v>1.5540493795309954E-7</v>
      </c>
      <c r="S332" s="6">
        <f t="shared" si="158"/>
        <v>1.5540493795309954E-7</v>
      </c>
      <c r="T332" s="7">
        <f t="shared" si="159"/>
        <v>0</v>
      </c>
      <c r="U332" s="7">
        <f t="shared" si="160"/>
        <v>8.6668020246974888E-6</v>
      </c>
      <c r="V332" s="7">
        <f t="shared" si="161"/>
        <v>7.7665647546861241E-2</v>
      </c>
      <c r="W332" s="6">
        <f t="shared" si="162"/>
        <v>7.7674314348885942E-2</v>
      </c>
      <c r="X332" s="6">
        <v>3.5599999999999998E-4</v>
      </c>
      <c r="Y332" s="6">
        <v>8.7291199999999985E-2</v>
      </c>
      <c r="Z332" s="6">
        <f t="shared" si="163"/>
        <v>99.956346927541261</v>
      </c>
      <c r="AA332" s="6">
        <f t="shared" si="165"/>
        <v>99.956346927541261</v>
      </c>
      <c r="AB332" s="6">
        <f t="shared" si="164"/>
        <v>11.017016206804403</v>
      </c>
    </row>
    <row r="333" spans="5:28">
      <c r="E333" s="12">
        <f t="shared" si="148"/>
        <v>9.3077838245450312E-4</v>
      </c>
      <c r="F333" s="12">
        <f t="shared" si="149"/>
        <v>4018125</v>
      </c>
      <c r="G333" s="6">
        <v>125329</v>
      </c>
      <c r="H333" s="6">
        <v>2678750</v>
      </c>
      <c r="I333" s="12">
        <f t="shared" si="150"/>
        <v>5357500</v>
      </c>
      <c r="J333" s="6">
        <v>467.49798600000003</v>
      </c>
      <c r="K333" s="12">
        <f t="shared" si="151"/>
        <v>3739.9838880000002</v>
      </c>
      <c r="L333" s="6">
        <f t="shared" si="152"/>
        <v>34.651580000000003</v>
      </c>
      <c r="M333" s="6">
        <f t="shared" si="153"/>
        <v>5242880</v>
      </c>
      <c r="N333" s="13">
        <f t="shared" si="154"/>
        <v>1432.4928022256763</v>
      </c>
      <c r="O333" s="13"/>
      <c r="P333" s="7">
        <f t="shared" si="155"/>
        <v>0</v>
      </c>
      <c r="Q333" s="7">
        <f t="shared" si="156"/>
        <v>9.9937207309724588E-7</v>
      </c>
      <c r="R333" s="6">
        <f t="shared" si="157"/>
        <v>9.9937207309724588E-7</v>
      </c>
      <c r="S333" s="6">
        <f t="shared" si="158"/>
        <v>9.9937207309724588E-7</v>
      </c>
      <c r="T333" s="7">
        <f t="shared" si="159"/>
        <v>0</v>
      </c>
      <c r="U333" s="7">
        <f t="shared" si="160"/>
        <v>5.5734135740006494E-5</v>
      </c>
      <c r="V333" s="7">
        <f t="shared" si="161"/>
        <v>7.3956894714567317E-2</v>
      </c>
      <c r="W333" s="6">
        <f t="shared" si="162"/>
        <v>7.4012628850307322E-2</v>
      </c>
      <c r="X333" s="6">
        <v>3.39E-4</v>
      </c>
      <c r="Y333" s="6">
        <v>8.2603000000112989E-2</v>
      </c>
      <c r="Z333" s="6">
        <f t="shared" si="163"/>
        <v>99.705199978437392</v>
      </c>
      <c r="AA333" s="6">
        <f t="shared" si="165"/>
        <v>99.705199978437392</v>
      </c>
      <c r="AB333" s="6">
        <f t="shared" si="164"/>
        <v>10.399587363405587</v>
      </c>
    </row>
    <row r="334" spans="5:28">
      <c r="E334" s="12">
        <f t="shared" si="148"/>
        <v>0.94243185756880843</v>
      </c>
      <c r="F334" s="12">
        <f t="shared" si="149"/>
        <v>4415830.5</v>
      </c>
      <c r="G334" s="6">
        <v>28338</v>
      </c>
      <c r="H334" s="6">
        <v>2943887</v>
      </c>
      <c r="I334" s="12">
        <f t="shared" si="150"/>
        <v>5887774</v>
      </c>
      <c r="J334" s="6">
        <v>520202.41760300001</v>
      </c>
      <c r="K334" s="12">
        <f t="shared" si="151"/>
        <v>4161619.3408240001</v>
      </c>
      <c r="L334" s="6">
        <f t="shared" si="152"/>
        <v>35.893403999999997</v>
      </c>
      <c r="M334" s="6">
        <f t="shared" si="153"/>
        <v>5242880</v>
      </c>
      <c r="N334" s="13">
        <f t="shared" si="154"/>
        <v>1.4147795648302186</v>
      </c>
      <c r="O334" s="13"/>
      <c r="P334" s="7">
        <f t="shared" si="155"/>
        <v>0</v>
      </c>
      <c r="Q334" s="7">
        <f t="shared" si="156"/>
        <v>1.1120385201191206E-3</v>
      </c>
      <c r="R334" s="6">
        <f t="shared" si="157"/>
        <v>1.1120385201191206E-3</v>
      </c>
      <c r="S334" s="6">
        <f t="shared" si="158"/>
        <v>1.1120385201191206E-3</v>
      </c>
      <c r="T334" s="7">
        <f t="shared" si="159"/>
        <v>0</v>
      </c>
      <c r="U334" s="7">
        <f t="shared" si="160"/>
        <v>6.2017448252632994E-2</v>
      </c>
      <c r="V334" s="7">
        <f t="shared" si="161"/>
        <v>0.2777201385594224</v>
      </c>
      <c r="W334" s="6">
        <f t="shared" si="162"/>
        <v>0.3397375868120554</v>
      </c>
      <c r="X334" s="6">
        <v>1.273E-3</v>
      </c>
      <c r="Y334" s="6">
        <v>0.33485557777721203</v>
      </c>
      <c r="Z334" s="6">
        <f t="shared" si="163"/>
        <v>12.644263934083225</v>
      </c>
      <c r="AA334" s="6">
        <f t="shared" si="165"/>
        <v>12.644263934083225</v>
      </c>
      <c r="AB334" s="6">
        <f t="shared" si="164"/>
        <v>1.4579446659513302</v>
      </c>
    </row>
    <row r="335" spans="5:28">
      <c r="E335" s="12">
        <f t="shared" si="148"/>
        <v>2.0898466481755178E-3</v>
      </c>
      <c r="F335" s="12">
        <f t="shared" si="149"/>
        <v>4362087</v>
      </c>
      <c r="G335" s="6">
        <v>54924</v>
      </c>
      <c r="H335" s="6">
        <v>2908058</v>
      </c>
      <c r="I335" s="12">
        <f t="shared" si="150"/>
        <v>5816116</v>
      </c>
      <c r="J335" s="6">
        <v>1139.511612</v>
      </c>
      <c r="K335" s="12">
        <f t="shared" si="151"/>
        <v>9116.0928960000001</v>
      </c>
      <c r="L335" s="6">
        <f t="shared" si="152"/>
        <v>35.995176000000001</v>
      </c>
      <c r="M335" s="6">
        <f t="shared" si="153"/>
        <v>5242880</v>
      </c>
      <c r="N335" s="13">
        <f t="shared" si="154"/>
        <v>638.00534574982464</v>
      </c>
      <c r="O335" s="13"/>
      <c r="P335" s="7">
        <f t="shared" si="155"/>
        <v>0</v>
      </c>
      <c r="Q335" s="7">
        <f t="shared" si="156"/>
        <v>2.4359379422071445E-6</v>
      </c>
      <c r="R335" s="6">
        <f t="shared" si="157"/>
        <v>2.4359379422071445E-6</v>
      </c>
      <c r="S335" s="6">
        <f t="shared" si="158"/>
        <v>2.4359379422071445E-6</v>
      </c>
      <c r="T335" s="7">
        <f t="shared" si="159"/>
        <v>0</v>
      </c>
      <c r="U335" s="7">
        <f t="shared" si="160"/>
        <v>1.3585019992047969E-4</v>
      </c>
      <c r="V335" s="7">
        <f t="shared" si="161"/>
        <v>5.0177244201623845E-2</v>
      </c>
      <c r="W335" s="6">
        <f t="shared" si="162"/>
        <v>5.0313094401544328E-2</v>
      </c>
      <c r="X335" s="6">
        <v>2.3000000000000001E-4</v>
      </c>
      <c r="Y335" s="6">
        <v>5.636415384626E-2</v>
      </c>
      <c r="Z335" s="6">
        <f t="shared" si="163"/>
        <v>98.940896546866455</v>
      </c>
      <c r="AA335" s="6">
        <f t="shared" si="165"/>
        <v>98.940896546866455</v>
      </c>
      <c r="AB335" s="6">
        <f t="shared" si="164"/>
        <v>10.73565206216111</v>
      </c>
    </row>
    <row r="336" spans="5:28">
      <c r="E336" s="12">
        <f t="shared" si="148"/>
        <v>0.37596004722434295</v>
      </c>
      <c r="F336" s="12">
        <f t="shared" si="149"/>
        <v>3953046</v>
      </c>
      <c r="G336" s="6">
        <v>321821</v>
      </c>
      <c r="H336" s="6">
        <v>2635364</v>
      </c>
      <c r="I336" s="12">
        <f t="shared" si="150"/>
        <v>5270728</v>
      </c>
      <c r="J336" s="6">
        <v>185773.420105</v>
      </c>
      <c r="K336" s="12">
        <f t="shared" si="151"/>
        <v>1486187.36084</v>
      </c>
      <c r="L336" s="6">
        <f t="shared" si="152"/>
        <v>38.060788000000002</v>
      </c>
      <c r="M336" s="6">
        <f t="shared" si="153"/>
        <v>5242880</v>
      </c>
      <c r="N336" s="13">
        <f t="shared" si="154"/>
        <v>3.5464761300492826</v>
      </c>
      <c r="O336" s="13"/>
      <c r="P336" s="7">
        <f t="shared" si="155"/>
        <v>0</v>
      </c>
      <c r="Q336" s="7">
        <f t="shared" si="156"/>
        <v>3.9712848725876525E-4</v>
      </c>
      <c r="R336" s="6">
        <f t="shared" si="157"/>
        <v>3.9712848725876525E-4</v>
      </c>
      <c r="S336" s="6">
        <f t="shared" si="158"/>
        <v>3.9712848725876525E-4</v>
      </c>
      <c r="T336" s="7">
        <f t="shared" si="159"/>
        <v>0</v>
      </c>
      <c r="U336" s="7">
        <f t="shared" si="160"/>
        <v>2.2147520038765089E-2</v>
      </c>
      <c r="V336" s="7">
        <f t="shared" si="161"/>
        <v>0.23430591422845223</v>
      </c>
      <c r="W336" s="6">
        <f t="shared" si="162"/>
        <v>0.25645343426721734</v>
      </c>
      <c r="X336" s="6">
        <v>1.0740000000000001E-3</v>
      </c>
      <c r="Y336" s="6">
        <v>0.2670299625</v>
      </c>
      <c r="Z336" s="6">
        <f t="shared" si="163"/>
        <v>63.023418318550718</v>
      </c>
      <c r="AA336" s="6">
        <f t="shared" si="165"/>
        <v>63.023418318550718</v>
      </c>
      <c r="AB336" s="6">
        <f t="shared" si="164"/>
        <v>3.9608020514861351</v>
      </c>
    </row>
    <row r="337" spans="5:28">
      <c r="E337" s="12">
        <f t="shared" si="148"/>
        <v>2.5682715894695757E-2</v>
      </c>
      <c r="F337" s="12">
        <f t="shared" si="149"/>
        <v>4612900.5</v>
      </c>
      <c r="G337" s="6">
        <v>63336</v>
      </c>
      <c r="H337" s="6">
        <v>3075267</v>
      </c>
      <c r="I337" s="12">
        <f t="shared" si="150"/>
        <v>6150534</v>
      </c>
      <c r="J337" s="6">
        <v>14808.976624000001</v>
      </c>
      <c r="K337" s="12">
        <f t="shared" si="151"/>
        <v>118471.81299200001</v>
      </c>
      <c r="L337" s="6">
        <f t="shared" si="152"/>
        <v>38.169924000000002</v>
      </c>
      <c r="M337" s="6">
        <f t="shared" si="153"/>
        <v>5242880</v>
      </c>
      <c r="N337" s="13">
        <f t="shared" si="154"/>
        <v>51.915589410413801</v>
      </c>
      <c r="O337" s="13"/>
      <c r="P337" s="7">
        <f t="shared" si="155"/>
        <v>0</v>
      </c>
      <c r="Q337" s="7">
        <f t="shared" si="156"/>
        <v>3.1657200912894488E-5</v>
      </c>
      <c r="R337" s="6">
        <f t="shared" si="157"/>
        <v>3.1657200912894488E-5</v>
      </c>
      <c r="S337" s="6">
        <f t="shared" si="158"/>
        <v>3.1657200912894488E-5</v>
      </c>
      <c r="T337" s="7">
        <f t="shared" si="159"/>
        <v>0</v>
      </c>
      <c r="U337" s="7">
        <f t="shared" si="160"/>
        <v>1.765495334845355E-3</v>
      </c>
      <c r="V337" s="7">
        <f t="shared" si="161"/>
        <v>6.2176150423751284E-2</v>
      </c>
      <c r="W337" s="6">
        <f t="shared" si="162"/>
        <v>6.3941645758596635E-2</v>
      </c>
      <c r="X337" s="6">
        <v>2.8499999999999999E-4</v>
      </c>
      <c r="Y337" s="6">
        <v>7.0721911764839995E-2</v>
      </c>
      <c r="Z337" s="6">
        <f t="shared" si="163"/>
        <v>88.892210206001934</v>
      </c>
      <c r="AA337" s="6">
        <f t="shared" si="165"/>
        <v>88.892210206001934</v>
      </c>
      <c r="AB337" s="6">
        <f t="shared" si="164"/>
        <v>9.5872210423110023</v>
      </c>
    </row>
    <row r="338" spans="5:28">
      <c r="E338" s="12">
        <f t="shared" si="148"/>
        <v>0.1067061359900425</v>
      </c>
      <c r="F338" s="12">
        <f t="shared" si="149"/>
        <v>4269342</v>
      </c>
      <c r="G338" s="6">
        <v>204316</v>
      </c>
      <c r="H338" s="6">
        <v>2846228</v>
      </c>
      <c r="I338" s="12">
        <f t="shared" si="150"/>
        <v>5692456</v>
      </c>
      <c r="J338" s="6">
        <v>56945.623505000003</v>
      </c>
      <c r="K338" s="12">
        <f t="shared" si="151"/>
        <v>455564.98804000003</v>
      </c>
      <c r="L338" s="6">
        <f t="shared" si="152"/>
        <v>38.241056</v>
      </c>
      <c r="M338" s="6">
        <f t="shared" si="153"/>
        <v>5242880</v>
      </c>
      <c r="N338" s="13">
        <f t="shared" si="154"/>
        <v>12.495376399514234</v>
      </c>
      <c r="O338" s="13"/>
      <c r="P338" s="7">
        <f t="shared" si="155"/>
        <v>0</v>
      </c>
      <c r="Q338" s="7">
        <f t="shared" si="156"/>
        <v>1.2173285772402686E-4</v>
      </c>
      <c r="R338" s="6">
        <f t="shared" si="157"/>
        <v>1.2173285772402686E-4</v>
      </c>
      <c r="S338" s="6">
        <f t="shared" si="158"/>
        <v>1.2173285772402686E-4</v>
      </c>
      <c r="T338" s="7">
        <f t="shared" si="159"/>
        <v>0</v>
      </c>
      <c r="U338" s="7">
        <f t="shared" si="160"/>
        <v>6.7889385735813079E-3</v>
      </c>
      <c r="V338" s="7">
        <f t="shared" si="161"/>
        <v>0.11518949973242344</v>
      </c>
      <c r="W338" s="6">
        <f t="shared" si="162"/>
        <v>0.12197843830600474</v>
      </c>
      <c r="X338" s="6">
        <v>5.2800000000000004E-4</v>
      </c>
      <c r="Y338" s="6">
        <v>0.1345905</v>
      </c>
      <c r="Z338" s="6">
        <f t="shared" si="163"/>
        <v>76.944534521964613</v>
      </c>
      <c r="AA338" s="6">
        <f t="shared" si="165"/>
        <v>76.944534521964613</v>
      </c>
      <c r="AB338" s="6">
        <f t="shared" si="164"/>
        <v>9.3706923549546648</v>
      </c>
    </row>
    <row r="339" spans="5:28">
      <c r="E339" s="12">
        <f t="shared" si="148"/>
        <v>0.63386508848904266</v>
      </c>
      <c r="F339" s="12">
        <f t="shared" si="149"/>
        <v>4681800</v>
      </c>
      <c r="G339" s="6">
        <v>43520</v>
      </c>
      <c r="H339" s="6">
        <v>3121200</v>
      </c>
      <c r="I339" s="12">
        <f t="shared" si="150"/>
        <v>6242400</v>
      </c>
      <c r="J339" s="6">
        <v>370953.69641099998</v>
      </c>
      <c r="K339" s="12">
        <f t="shared" si="151"/>
        <v>2967629.5712879999</v>
      </c>
      <c r="L339" s="6">
        <f t="shared" si="152"/>
        <v>38.324800000000003</v>
      </c>
      <c r="M339" s="6">
        <f t="shared" si="153"/>
        <v>5242880</v>
      </c>
      <c r="N339" s="13">
        <f t="shared" si="154"/>
        <v>2.1034970335905827</v>
      </c>
      <c r="O339" s="13"/>
      <c r="P339" s="7">
        <f t="shared" si="155"/>
        <v>0</v>
      </c>
      <c r="Q339" s="7">
        <f t="shared" si="156"/>
        <v>7.9298900895232393E-4</v>
      </c>
      <c r="R339" s="6">
        <f t="shared" si="157"/>
        <v>7.9298900895232393E-4</v>
      </c>
      <c r="S339" s="6">
        <f t="shared" si="158"/>
        <v>7.9298900895232393E-4</v>
      </c>
      <c r="T339" s="7">
        <f t="shared" si="159"/>
        <v>0</v>
      </c>
      <c r="U339" s="7">
        <f t="shared" si="160"/>
        <v>4.4224326709779306E-2</v>
      </c>
      <c r="V339" s="7">
        <f t="shared" si="161"/>
        <v>0.32309782027219525</v>
      </c>
      <c r="W339" s="6">
        <f t="shared" si="162"/>
        <v>0.36732214698197457</v>
      </c>
      <c r="X339" s="6">
        <v>1.4809999999999999E-3</v>
      </c>
      <c r="Y339" s="6">
        <v>0.36764343999999999</v>
      </c>
      <c r="Z339" s="6">
        <f t="shared" si="163"/>
        <v>46.455840043732344</v>
      </c>
      <c r="AA339" s="6">
        <f t="shared" si="165"/>
        <v>46.455840043732344</v>
      </c>
      <c r="AB339" s="6">
        <f t="shared" si="164"/>
        <v>8.7392561125370485E-2</v>
      </c>
    </row>
    <row r="340" spans="5:28">
      <c r="E340" s="12">
        <f t="shared" si="148"/>
        <v>4.0996298797539861E-2</v>
      </c>
      <c r="F340" s="12">
        <f t="shared" si="149"/>
        <v>4722984</v>
      </c>
      <c r="G340" s="6">
        <v>42930</v>
      </c>
      <c r="H340" s="6">
        <v>3148656</v>
      </c>
      <c r="I340" s="12">
        <f t="shared" si="150"/>
        <v>6297312</v>
      </c>
      <c r="J340" s="6">
        <v>24203.107909999999</v>
      </c>
      <c r="K340" s="12">
        <f t="shared" si="151"/>
        <v>193624.86327999999</v>
      </c>
      <c r="L340" s="6">
        <f t="shared" si="152"/>
        <v>38.642471999999998</v>
      </c>
      <c r="M340" s="6">
        <f t="shared" si="153"/>
        <v>5242880</v>
      </c>
      <c r="N340" s="13">
        <f t="shared" si="154"/>
        <v>32.523261183113078</v>
      </c>
      <c r="O340" s="13"/>
      <c r="P340" s="7">
        <f t="shared" si="155"/>
        <v>0</v>
      </c>
      <c r="Q340" s="7">
        <f t="shared" si="156"/>
        <v>5.1739068085339403E-5</v>
      </c>
      <c r="R340" s="6">
        <f t="shared" si="157"/>
        <v>5.1739068085339403E-5</v>
      </c>
      <c r="S340" s="6">
        <f t="shared" si="158"/>
        <v>5.1739068085339403E-5</v>
      </c>
      <c r="T340" s="7">
        <f t="shared" si="159"/>
        <v>0</v>
      </c>
      <c r="U340" s="7">
        <f t="shared" si="160"/>
        <v>2.8854440917013163E-3</v>
      </c>
      <c r="V340" s="7">
        <f t="shared" si="161"/>
        <v>0.14202341728372661</v>
      </c>
      <c r="W340" s="6">
        <f t="shared" si="162"/>
        <v>0.14490886137542794</v>
      </c>
      <c r="X340" s="6">
        <v>6.5099999999999999E-4</v>
      </c>
      <c r="Y340" s="6">
        <v>0.15473546666673899</v>
      </c>
      <c r="Z340" s="6">
        <f t="shared" si="163"/>
        <v>92.052370493803465</v>
      </c>
      <c r="AA340" s="6">
        <f t="shared" si="165"/>
        <v>92.052370493803465</v>
      </c>
      <c r="AB340" s="6">
        <f t="shared" si="164"/>
        <v>6.3505836787082988</v>
      </c>
    </row>
    <row r="341" spans="5:28">
      <c r="E341" s="12">
        <f t="shared" si="148"/>
        <v>3.5336329216362754E-2</v>
      </c>
      <c r="F341" s="12">
        <f t="shared" si="149"/>
        <v>4813005</v>
      </c>
      <c r="G341" s="6">
        <v>22209</v>
      </c>
      <c r="H341" s="6">
        <v>3208670</v>
      </c>
      <c r="I341" s="12">
        <f t="shared" si="150"/>
        <v>6417340</v>
      </c>
      <c r="J341" s="6">
        <v>21259.241150000002</v>
      </c>
      <c r="K341" s="12">
        <f t="shared" si="151"/>
        <v>170073.92920000001</v>
      </c>
      <c r="L341" s="6">
        <f t="shared" si="152"/>
        <v>38.948219999999999</v>
      </c>
      <c r="M341" s="6">
        <f t="shared" si="153"/>
        <v>5242880</v>
      </c>
      <c r="N341" s="13">
        <f t="shared" si="154"/>
        <v>37.73264973759423</v>
      </c>
      <c r="O341" s="13"/>
      <c r="P341" s="7">
        <f t="shared" si="155"/>
        <v>0</v>
      </c>
      <c r="Q341" s="7">
        <f t="shared" si="156"/>
        <v>4.5445953858183631E-5</v>
      </c>
      <c r="R341" s="6">
        <f t="shared" si="157"/>
        <v>4.5445953858183631E-5</v>
      </c>
      <c r="S341" s="6">
        <f t="shared" si="158"/>
        <v>4.5445953858183631E-5</v>
      </c>
      <c r="T341" s="7">
        <f t="shared" si="159"/>
        <v>0</v>
      </c>
      <c r="U341" s="7">
        <f t="shared" si="160"/>
        <v>2.5344824308689787E-3</v>
      </c>
      <c r="V341" s="7">
        <f t="shared" si="161"/>
        <v>7.0029979950961968E-2</v>
      </c>
      <c r="W341" s="6">
        <f t="shared" si="162"/>
        <v>7.2564462381830952E-2</v>
      </c>
      <c r="X341" s="6">
        <v>3.21E-4</v>
      </c>
      <c r="Y341" s="6">
        <v>7.8876833333261995E-2</v>
      </c>
      <c r="Z341" s="6">
        <f t="shared" si="163"/>
        <v>85.842381975643718</v>
      </c>
      <c r="AA341" s="6">
        <f t="shared" si="165"/>
        <v>85.842381975643718</v>
      </c>
      <c r="AB341" s="6">
        <f t="shared" si="164"/>
        <v>8.0028199468412797</v>
      </c>
    </row>
    <row r="342" spans="5:28">
      <c r="E342" s="12">
        <f t="shared" si="148"/>
        <v>2.2173358028896147E-2</v>
      </c>
      <c r="F342" s="12">
        <f t="shared" si="149"/>
        <v>4756482</v>
      </c>
      <c r="G342" s="6">
        <v>45330</v>
      </c>
      <c r="H342" s="6">
        <v>3170988</v>
      </c>
      <c r="I342" s="12">
        <f t="shared" si="150"/>
        <v>6341976</v>
      </c>
      <c r="J342" s="6">
        <v>13183.397293</v>
      </c>
      <c r="K342" s="12">
        <f t="shared" si="151"/>
        <v>105467.178344</v>
      </c>
      <c r="L342" s="6">
        <f t="shared" si="152"/>
        <v>38.958455999999998</v>
      </c>
      <c r="M342" s="6">
        <f t="shared" si="153"/>
        <v>5242880</v>
      </c>
      <c r="N342" s="13">
        <f t="shared" si="154"/>
        <v>60.132224067989334</v>
      </c>
      <c r="O342" s="13"/>
      <c r="P342" s="7">
        <f t="shared" si="155"/>
        <v>0</v>
      </c>
      <c r="Q342" s="7">
        <f t="shared" si="156"/>
        <v>2.8182194314672468E-5</v>
      </c>
      <c r="R342" s="6">
        <f t="shared" si="157"/>
        <v>2.8182194314672468E-5</v>
      </c>
      <c r="S342" s="6">
        <f t="shared" si="158"/>
        <v>2.8182194314672468E-5</v>
      </c>
      <c r="T342" s="7">
        <f t="shared" si="159"/>
        <v>0</v>
      </c>
      <c r="U342" s="7">
        <f t="shared" si="160"/>
        <v>1.5716971543113687E-3</v>
      </c>
      <c r="V342" s="7">
        <f t="shared" si="161"/>
        <v>5.6722102140966076E-2</v>
      </c>
      <c r="W342" s="6">
        <f t="shared" si="162"/>
        <v>5.8293799295277442E-2</v>
      </c>
      <c r="X342" s="6">
        <v>2.5999999999999998E-4</v>
      </c>
      <c r="Y342" s="6">
        <v>6.4868266666579993E-2</v>
      </c>
      <c r="Z342" s="6">
        <f t="shared" si="163"/>
        <v>89.160694494356747</v>
      </c>
      <c r="AA342" s="6">
        <f t="shared" si="165"/>
        <v>89.160694494356747</v>
      </c>
      <c r="AB342" s="6">
        <f t="shared" si="164"/>
        <v>10.135105667452194</v>
      </c>
    </row>
    <row r="343" spans="5:28">
      <c r="E343" s="12">
        <f t="shared" si="148"/>
        <v>0.64779523272787753</v>
      </c>
      <c r="F343" s="12">
        <f t="shared" si="149"/>
        <v>4127221.5</v>
      </c>
      <c r="G343" s="6">
        <v>309412</v>
      </c>
      <c r="H343" s="6">
        <v>2751481</v>
      </c>
      <c r="I343" s="12">
        <f t="shared" si="150"/>
        <v>5502962</v>
      </c>
      <c r="J343" s="6">
        <v>334199.30151399999</v>
      </c>
      <c r="K343" s="12">
        <f t="shared" si="151"/>
        <v>2673594.4121119999</v>
      </c>
      <c r="L343" s="6">
        <f t="shared" si="152"/>
        <v>39.206012000000001</v>
      </c>
      <c r="M343" s="6">
        <f t="shared" si="153"/>
        <v>5242880</v>
      </c>
      <c r="N343" s="13">
        <f t="shared" si="154"/>
        <v>2.0582635777028528</v>
      </c>
      <c r="O343" s="13"/>
      <c r="P343" s="7">
        <f t="shared" si="155"/>
        <v>0</v>
      </c>
      <c r="Q343" s="7">
        <f t="shared" si="156"/>
        <v>7.144190109552636E-4</v>
      </c>
      <c r="R343" s="6">
        <f t="shared" si="157"/>
        <v>7.144190109552636E-4</v>
      </c>
      <c r="S343" s="6">
        <f t="shared" si="158"/>
        <v>7.144190109552636E-4</v>
      </c>
      <c r="T343" s="7">
        <f t="shared" si="159"/>
        <v>0</v>
      </c>
      <c r="U343" s="7">
        <f t="shared" si="160"/>
        <v>3.9842544337285409E-2</v>
      </c>
      <c r="V343" s="7">
        <f t="shared" si="161"/>
        <v>0.6125987031224337</v>
      </c>
      <c r="W343" s="6">
        <f t="shared" si="162"/>
        <v>0.6524412474597191</v>
      </c>
      <c r="X343" s="6">
        <v>2.8080000000000002E-3</v>
      </c>
      <c r="Y343" s="6">
        <v>0.65586456000000004</v>
      </c>
      <c r="Z343" s="6">
        <f t="shared" si="163"/>
        <v>74.557727530083213</v>
      </c>
      <c r="AA343" s="6">
        <f t="shared" si="165"/>
        <v>74.557727530083213</v>
      </c>
      <c r="AB343" s="6">
        <f t="shared" si="164"/>
        <v>0.52195418826730666</v>
      </c>
    </row>
    <row r="344" spans="5:28">
      <c r="E344" s="12">
        <f t="shared" si="148"/>
        <v>6.5189873767419346E-2</v>
      </c>
      <c r="F344" s="12">
        <f t="shared" si="149"/>
        <v>4631847</v>
      </c>
      <c r="G344" s="6">
        <v>123440</v>
      </c>
      <c r="H344" s="6">
        <v>3087898</v>
      </c>
      <c r="I344" s="12">
        <f t="shared" si="150"/>
        <v>6175796</v>
      </c>
      <c r="J344" s="6">
        <v>37743.690154999997</v>
      </c>
      <c r="K344" s="12">
        <f t="shared" si="151"/>
        <v>301949.52123999997</v>
      </c>
      <c r="L344" s="6">
        <f t="shared" si="152"/>
        <v>39.523575999999998</v>
      </c>
      <c r="M344" s="6">
        <f t="shared" si="153"/>
        <v>5242880</v>
      </c>
      <c r="N344" s="13">
        <f t="shared" si="154"/>
        <v>20.453074323940598</v>
      </c>
      <c r="O344" s="13"/>
      <c r="P344" s="7">
        <f t="shared" si="155"/>
        <v>0</v>
      </c>
      <c r="Q344" s="7">
        <f t="shared" si="156"/>
        <v>8.0684817916076436E-5</v>
      </c>
      <c r="R344" s="6">
        <f t="shared" si="157"/>
        <v>8.0684817916076436E-5</v>
      </c>
      <c r="S344" s="6">
        <f t="shared" si="158"/>
        <v>8.0684817916076436E-5</v>
      </c>
      <c r="T344" s="7">
        <f t="shared" si="159"/>
        <v>0</v>
      </c>
      <c r="U344" s="7">
        <f t="shared" si="160"/>
        <v>4.4997240917044644E-3</v>
      </c>
      <c r="V344" s="7">
        <f t="shared" si="161"/>
        <v>7.3956894714567317E-2</v>
      </c>
      <c r="W344" s="6">
        <f t="shared" si="162"/>
        <v>7.8456618806271777E-2</v>
      </c>
      <c r="X344" s="6">
        <v>3.39E-4</v>
      </c>
      <c r="Y344" s="6">
        <v>8.7819833333484004E-2</v>
      </c>
      <c r="Z344" s="6">
        <f t="shared" si="163"/>
        <v>76.199168756319636</v>
      </c>
      <c r="AA344" s="6">
        <f t="shared" si="165"/>
        <v>76.199168756319636</v>
      </c>
      <c r="AB344" s="6">
        <f t="shared" si="164"/>
        <v>10.661845020425716</v>
      </c>
    </row>
    <row r="345" spans="5:28">
      <c r="E345" s="12">
        <f t="shared" si="148"/>
        <v>0.33310587236395311</v>
      </c>
      <c r="F345" s="12">
        <f t="shared" si="149"/>
        <v>4919535</v>
      </c>
      <c r="G345" s="6">
        <v>9000</v>
      </c>
      <c r="H345" s="6">
        <v>3279690</v>
      </c>
      <c r="I345" s="12">
        <f t="shared" si="150"/>
        <v>6559380</v>
      </c>
      <c r="J345" s="6">
        <v>204840.749725</v>
      </c>
      <c r="K345" s="12">
        <f t="shared" si="151"/>
        <v>1638725.9978</v>
      </c>
      <c r="L345" s="6">
        <f t="shared" si="152"/>
        <v>39.536279999999998</v>
      </c>
      <c r="M345" s="6">
        <f t="shared" si="153"/>
        <v>5242880</v>
      </c>
      <c r="N345" s="13">
        <f t="shared" si="154"/>
        <v>4.0027313954901604</v>
      </c>
      <c r="O345" s="13"/>
      <c r="P345" s="7">
        <f t="shared" si="155"/>
        <v>0</v>
      </c>
      <c r="Q345" s="7">
        <f t="shared" si="156"/>
        <v>4.3788878420423258E-4</v>
      </c>
      <c r="R345" s="6">
        <f t="shared" si="157"/>
        <v>4.3788878420423258E-4</v>
      </c>
      <c r="S345" s="6">
        <f t="shared" si="158"/>
        <v>4.3788878420423258E-4</v>
      </c>
      <c r="T345" s="7">
        <f t="shared" si="159"/>
        <v>0</v>
      </c>
      <c r="U345" s="7">
        <f t="shared" si="160"/>
        <v>2.4420687344432427E-2</v>
      </c>
      <c r="V345" s="7">
        <f t="shared" si="161"/>
        <v>0.11562582359504624</v>
      </c>
      <c r="W345" s="6">
        <f t="shared" si="162"/>
        <v>0.14004651093947867</v>
      </c>
      <c r="X345" s="6">
        <v>5.2999999999999998E-4</v>
      </c>
      <c r="Y345" s="6">
        <v>0.14414675000000002</v>
      </c>
      <c r="Z345" s="6">
        <f t="shared" si="163"/>
        <v>17.37947467844668</v>
      </c>
      <c r="AA345" s="6">
        <f t="shared" si="165"/>
        <v>17.37947467844668</v>
      </c>
      <c r="AB345" s="6">
        <f t="shared" si="164"/>
        <v>2.8444894252012918</v>
      </c>
    </row>
    <row r="346" spans="5:28">
      <c r="E346" s="12">
        <f t="shared" si="148"/>
        <v>0.56414508731710866</v>
      </c>
      <c r="F346" s="12">
        <f t="shared" si="149"/>
        <v>4681740</v>
      </c>
      <c r="G346" s="6">
        <v>120216</v>
      </c>
      <c r="H346" s="6">
        <v>3121160</v>
      </c>
      <c r="I346" s="12">
        <f t="shared" si="150"/>
        <v>6242320</v>
      </c>
      <c r="J346" s="6">
        <v>330147.57763700001</v>
      </c>
      <c r="K346" s="12">
        <f t="shared" si="151"/>
        <v>2641180.6210960001</v>
      </c>
      <c r="L346" s="6">
        <f t="shared" si="152"/>
        <v>39.858240000000002</v>
      </c>
      <c r="M346" s="6">
        <f t="shared" si="153"/>
        <v>5242880</v>
      </c>
      <c r="N346" s="13">
        <f t="shared" si="154"/>
        <v>2.3634582012833523</v>
      </c>
      <c r="O346" s="13"/>
      <c r="P346" s="7">
        <f t="shared" si="155"/>
        <v>0</v>
      </c>
      <c r="Q346" s="7">
        <f t="shared" si="156"/>
        <v>7.0575762671012368E-4</v>
      </c>
      <c r="R346" s="6">
        <f t="shared" si="157"/>
        <v>7.0575762671012368E-4</v>
      </c>
      <c r="S346" s="6">
        <f t="shared" si="158"/>
        <v>7.0575762671012368E-4</v>
      </c>
      <c r="T346" s="7">
        <f t="shared" si="159"/>
        <v>0</v>
      </c>
      <c r="U346" s="7">
        <f t="shared" si="160"/>
        <v>3.9359506259466305E-2</v>
      </c>
      <c r="V346" s="7">
        <f t="shared" si="161"/>
        <v>0.37152976902332785</v>
      </c>
      <c r="W346" s="6">
        <f t="shared" si="162"/>
        <v>0.41088927528279418</v>
      </c>
      <c r="X346" s="6">
        <v>1.7030000000000001E-3</v>
      </c>
      <c r="Y346" s="6">
        <v>0.41696535833390103</v>
      </c>
      <c r="Z346" s="6">
        <f t="shared" si="163"/>
        <v>58.557978466815996</v>
      </c>
      <c r="AA346" s="6">
        <f t="shared" si="165"/>
        <v>58.557978466815996</v>
      </c>
      <c r="AB346" s="6">
        <f t="shared" si="164"/>
        <v>1.4572153128944574</v>
      </c>
    </row>
    <row r="347" spans="5:28">
      <c r="E347" s="12">
        <f t="shared" si="148"/>
        <v>0.11535945215237954</v>
      </c>
      <c r="F347" s="12">
        <f t="shared" si="149"/>
        <v>4532472</v>
      </c>
      <c r="G347" s="6">
        <v>213360</v>
      </c>
      <c r="H347" s="6">
        <v>3021648</v>
      </c>
      <c r="I347" s="12">
        <f t="shared" si="150"/>
        <v>6043296</v>
      </c>
      <c r="J347" s="6">
        <v>65357.935852000002</v>
      </c>
      <c r="K347" s="12">
        <f t="shared" si="151"/>
        <v>522863.48681600002</v>
      </c>
      <c r="L347" s="6">
        <f t="shared" si="152"/>
        <v>40.526975999999998</v>
      </c>
      <c r="M347" s="6">
        <f t="shared" si="153"/>
        <v>5242880</v>
      </c>
      <c r="N347" s="13">
        <f t="shared" si="154"/>
        <v>11.558076156361413</v>
      </c>
      <c r="O347" s="13"/>
      <c r="P347" s="7">
        <f t="shared" si="155"/>
        <v>0</v>
      </c>
      <c r="Q347" s="7">
        <f t="shared" si="156"/>
        <v>1.3971588713062403E-4</v>
      </c>
      <c r="R347" s="6">
        <f t="shared" si="157"/>
        <v>1.3971588713062403E-4</v>
      </c>
      <c r="S347" s="6">
        <f t="shared" si="158"/>
        <v>1.3971588713062403E-4</v>
      </c>
      <c r="T347" s="7">
        <f t="shared" si="159"/>
        <v>0</v>
      </c>
      <c r="U347" s="7">
        <f t="shared" si="160"/>
        <v>7.7918369223990728E-3</v>
      </c>
      <c r="V347" s="7">
        <f t="shared" si="161"/>
        <v>9.2064335013414184E-2</v>
      </c>
      <c r="W347" s="6">
        <f t="shared" si="162"/>
        <v>9.9856171935813254E-2</v>
      </c>
      <c r="X347" s="6">
        <v>4.2200000000000001E-4</v>
      </c>
      <c r="Y347" s="6">
        <v>0.11090543636359801</v>
      </c>
      <c r="Z347" s="6">
        <f t="shared" si="163"/>
        <v>66.891969874259715</v>
      </c>
      <c r="AA347" s="6">
        <f t="shared" si="165"/>
        <v>66.891969874259715</v>
      </c>
      <c r="AB347" s="6">
        <f t="shared" si="164"/>
        <v>9.9627798150131142</v>
      </c>
    </row>
    <row r="348" spans="5:28">
      <c r="E348" s="12">
        <f t="shared" si="148"/>
        <v>0.45409256879393567</v>
      </c>
      <c r="F348" s="12">
        <f t="shared" si="149"/>
        <v>4112902.5</v>
      </c>
      <c r="G348" s="6">
        <v>392257</v>
      </c>
      <c r="H348" s="6">
        <v>2741935</v>
      </c>
      <c r="I348" s="12">
        <f t="shared" si="150"/>
        <v>5483870</v>
      </c>
      <c r="J348" s="6">
        <v>233454.80767800001</v>
      </c>
      <c r="K348" s="12">
        <f t="shared" si="151"/>
        <v>1867638.4614240001</v>
      </c>
      <c r="L348" s="6">
        <f t="shared" si="152"/>
        <v>40.748359999999998</v>
      </c>
      <c r="M348" s="6">
        <f t="shared" si="153"/>
        <v>5242880</v>
      </c>
      <c r="N348" s="13">
        <f t="shared" si="154"/>
        <v>2.9362588709052218</v>
      </c>
      <c r="O348" s="13"/>
      <c r="P348" s="7">
        <f t="shared" si="155"/>
        <v>0</v>
      </c>
      <c r="Q348" s="7">
        <f t="shared" si="156"/>
        <v>4.9905715556105451E-4</v>
      </c>
      <c r="R348" s="6">
        <f t="shared" si="157"/>
        <v>4.9905715556105451E-4</v>
      </c>
      <c r="S348" s="6">
        <f t="shared" si="158"/>
        <v>4.9905715556105451E-4</v>
      </c>
      <c r="T348" s="7">
        <f t="shared" si="159"/>
        <v>0</v>
      </c>
      <c r="U348" s="7">
        <f t="shared" si="160"/>
        <v>2.783199570892432E-2</v>
      </c>
      <c r="V348" s="7">
        <f t="shared" si="161"/>
        <v>0.14333238887159508</v>
      </c>
      <c r="W348" s="6">
        <f t="shared" si="162"/>
        <v>0.17116438458051941</v>
      </c>
      <c r="X348" s="6">
        <v>6.5700000000000003E-4</v>
      </c>
      <c r="Y348" s="6">
        <v>0.182536499999781</v>
      </c>
      <c r="Z348" s="6">
        <f t="shared" si="163"/>
        <v>24.040006763918647</v>
      </c>
      <c r="AA348" s="6">
        <f t="shared" si="165"/>
        <v>24.040006763918647</v>
      </c>
      <c r="AB348" s="6">
        <f t="shared" si="164"/>
        <v>6.2300501101287846</v>
      </c>
    </row>
    <row r="349" spans="5:28">
      <c r="E349" s="12">
        <f t="shared" si="148"/>
        <v>0.50630912372787629</v>
      </c>
      <c r="F349" s="12">
        <f t="shared" si="149"/>
        <v>3493764</v>
      </c>
      <c r="G349" s="6">
        <v>682712</v>
      </c>
      <c r="H349" s="6">
        <v>2329176</v>
      </c>
      <c r="I349" s="12">
        <f t="shared" si="150"/>
        <v>4658352</v>
      </c>
      <c r="J349" s="6">
        <v>221115.573669</v>
      </c>
      <c r="K349" s="12">
        <f t="shared" si="151"/>
        <v>1768924.589352</v>
      </c>
      <c r="L349" s="6">
        <f t="shared" si="152"/>
        <v>41.604351999999999</v>
      </c>
      <c r="M349" s="6">
        <f t="shared" si="153"/>
        <v>5242880</v>
      </c>
      <c r="N349" s="13">
        <f t="shared" si="154"/>
        <v>2.6334373031167297</v>
      </c>
      <c r="O349" s="13"/>
      <c r="P349" s="7">
        <f t="shared" si="155"/>
        <v>0</v>
      </c>
      <c r="Q349" s="7">
        <f t="shared" si="156"/>
        <v>4.7267953203904351E-4</v>
      </c>
      <c r="R349" s="6">
        <f t="shared" si="157"/>
        <v>4.7267953203904351E-4</v>
      </c>
      <c r="S349" s="6">
        <f t="shared" si="158"/>
        <v>4.7267953203904351E-4</v>
      </c>
      <c r="T349" s="7">
        <f t="shared" si="159"/>
        <v>0</v>
      </c>
      <c r="U349" s="7">
        <f t="shared" si="160"/>
        <v>2.6360937942302601E-2</v>
      </c>
      <c r="V349" s="7">
        <f t="shared" si="161"/>
        <v>0.15685842861290236</v>
      </c>
      <c r="W349" s="6">
        <f t="shared" si="162"/>
        <v>0.18321936655520496</v>
      </c>
      <c r="X349" s="6">
        <v>7.1900000000000002E-4</v>
      </c>
      <c r="Y349" s="6">
        <v>0.19864531999999999</v>
      </c>
      <c r="Z349" s="6">
        <f t="shared" si="163"/>
        <v>34.258757713623993</v>
      </c>
      <c r="AA349" s="6">
        <f t="shared" si="165"/>
        <v>34.258757713623993</v>
      </c>
      <c r="AB349" s="6">
        <f t="shared" si="164"/>
        <v>7.7655760753865364</v>
      </c>
    </row>
    <row r="350" spans="5:28">
      <c r="E350" s="12">
        <f t="shared" si="148"/>
        <v>0.29641079166327844</v>
      </c>
      <c r="F350" s="12">
        <f t="shared" si="149"/>
        <v>5072713.5</v>
      </c>
      <c r="G350" s="6">
        <v>61349</v>
      </c>
      <c r="H350" s="6">
        <v>3381809</v>
      </c>
      <c r="I350" s="12">
        <f t="shared" si="150"/>
        <v>6763618</v>
      </c>
      <c r="J350" s="6">
        <v>187950.87805199999</v>
      </c>
      <c r="K350" s="12">
        <f t="shared" si="151"/>
        <v>1503607.0244159999</v>
      </c>
      <c r="L350" s="6">
        <f t="shared" si="152"/>
        <v>41.808687999999997</v>
      </c>
      <c r="M350" s="6">
        <f t="shared" si="153"/>
        <v>5242880</v>
      </c>
      <c r="N350" s="13">
        <f t="shared" si="154"/>
        <v>4.498261773302759</v>
      </c>
      <c r="O350" s="13"/>
      <c r="P350" s="7">
        <f t="shared" si="155"/>
        <v>0</v>
      </c>
      <c r="Q350" s="7">
        <f t="shared" si="156"/>
        <v>4.0178324669675662E-4</v>
      </c>
      <c r="R350" s="6">
        <f t="shared" si="157"/>
        <v>4.0178324669675662E-4</v>
      </c>
      <c r="S350" s="6">
        <f t="shared" si="158"/>
        <v>4.0178324669675662E-4</v>
      </c>
      <c r="T350" s="7">
        <f t="shared" si="159"/>
        <v>0</v>
      </c>
      <c r="U350" s="7">
        <f t="shared" si="160"/>
        <v>2.2407112037919182E-2</v>
      </c>
      <c r="V350" s="7">
        <f t="shared" si="161"/>
        <v>0.15489497123109969</v>
      </c>
      <c r="W350" s="6">
        <f t="shared" si="162"/>
        <v>0.17730208326901886</v>
      </c>
      <c r="X350" s="6">
        <v>7.1000000000000002E-4</v>
      </c>
      <c r="Y350" s="6">
        <v>0.18493133333357004</v>
      </c>
      <c r="Z350" s="6">
        <f t="shared" si="163"/>
        <v>43.410810324400479</v>
      </c>
      <c r="AA350" s="6">
        <f t="shared" si="165"/>
        <v>43.410810324400479</v>
      </c>
      <c r="AB350" s="6">
        <f t="shared" si="164"/>
        <v>4.1254502019892474</v>
      </c>
    </row>
    <row r="351" spans="5:28">
      <c r="E351" s="12">
        <f t="shared" si="148"/>
        <v>0.43183621816920537</v>
      </c>
      <c r="F351" s="12">
        <f t="shared" si="149"/>
        <v>4635970.5</v>
      </c>
      <c r="G351" s="6">
        <v>262144</v>
      </c>
      <c r="H351" s="6">
        <v>3090647</v>
      </c>
      <c r="I351" s="12">
        <f t="shared" si="150"/>
        <v>6181294</v>
      </c>
      <c r="J351" s="6">
        <v>250247.496033</v>
      </c>
      <c r="K351" s="12">
        <f t="shared" si="151"/>
        <v>2001979.968264</v>
      </c>
      <c r="L351" s="6">
        <f t="shared" si="152"/>
        <v>42.330643999999999</v>
      </c>
      <c r="M351" s="6">
        <f t="shared" si="153"/>
        <v>5242880</v>
      </c>
      <c r="N351" s="13">
        <f t="shared" si="154"/>
        <v>3.0875903345626665</v>
      </c>
      <c r="O351" s="13"/>
      <c r="P351" s="7">
        <f t="shared" si="155"/>
        <v>0</v>
      </c>
      <c r="Q351" s="7">
        <f t="shared" si="156"/>
        <v>5.3495494395112541E-4</v>
      </c>
      <c r="R351" s="6">
        <f t="shared" si="157"/>
        <v>5.3495494395112541E-4</v>
      </c>
      <c r="S351" s="6">
        <f t="shared" si="158"/>
        <v>5.3495494395112541E-4</v>
      </c>
      <c r="T351" s="7">
        <f t="shared" si="159"/>
        <v>0</v>
      </c>
      <c r="U351" s="7">
        <f t="shared" si="160"/>
        <v>2.983398502277175E-2</v>
      </c>
      <c r="V351" s="7">
        <f t="shared" si="161"/>
        <v>0.13569672127569579</v>
      </c>
      <c r="W351" s="6">
        <f t="shared" si="162"/>
        <v>0.16553070629846756</v>
      </c>
      <c r="X351" s="6">
        <v>6.2200000000000005E-4</v>
      </c>
      <c r="Y351" s="6">
        <v>0.17352245000000002</v>
      </c>
      <c r="Z351" s="6">
        <f t="shared" si="163"/>
        <v>13.994382001426789</v>
      </c>
      <c r="AA351" s="6">
        <f t="shared" si="165"/>
        <v>13.994382001426789</v>
      </c>
      <c r="AB351" s="6">
        <f t="shared" si="164"/>
        <v>4.6055963948944161</v>
      </c>
    </row>
    <row r="352" spans="5:28">
      <c r="E352" s="12">
        <f t="shared" si="148"/>
        <v>0.69096986852253917</v>
      </c>
      <c r="F352" s="12">
        <f t="shared" si="149"/>
        <v>4977066</v>
      </c>
      <c r="G352" s="6">
        <v>214765</v>
      </c>
      <c r="H352" s="6">
        <v>3318044</v>
      </c>
      <c r="I352" s="12">
        <f t="shared" si="150"/>
        <v>6636088</v>
      </c>
      <c r="J352" s="6">
        <v>429875.32995599997</v>
      </c>
      <c r="K352" s="12">
        <f t="shared" si="151"/>
        <v>3439002.6396479998</v>
      </c>
      <c r="L352" s="6">
        <f t="shared" si="152"/>
        <v>44.111828000000003</v>
      </c>
      <c r="M352" s="6">
        <f t="shared" si="153"/>
        <v>5242880</v>
      </c>
      <c r="N352" s="13">
        <f t="shared" si="154"/>
        <v>1.9296548143037304</v>
      </c>
      <c r="O352" s="13"/>
      <c r="P352" s="7">
        <f t="shared" si="155"/>
        <v>0</v>
      </c>
      <c r="Q352" s="7">
        <f t="shared" si="156"/>
        <v>9.189459902218494E-4</v>
      </c>
      <c r="R352" s="6">
        <f t="shared" si="157"/>
        <v>9.189459902218494E-4</v>
      </c>
      <c r="S352" s="6">
        <f t="shared" si="158"/>
        <v>9.189459902218494E-4</v>
      </c>
      <c r="T352" s="7">
        <f t="shared" si="159"/>
        <v>0</v>
      </c>
      <c r="U352" s="7">
        <f t="shared" si="160"/>
        <v>5.1248841082810102E-2</v>
      </c>
      <c r="V352" s="7">
        <f t="shared" si="161"/>
        <v>0.24586849658795681</v>
      </c>
      <c r="W352" s="6">
        <f t="shared" si="162"/>
        <v>0.29711733767076692</v>
      </c>
      <c r="X352" s="6">
        <v>1.127E-3</v>
      </c>
      <c r="Y352" s="6">
        <v>0.30298400588281699</v>
      </c>
      <c r="Z352" s="6">
        <f t="shared" si="163"/>
        <v>18.460870432843883</v>
      </c>
      <c r="AA352" s="6">
        <f t="shared" si="165"/>
        <v>18.460870432843883</v>
      </c>
      <c r="AB352" s="6">
        <f t="shared" si="164"/>
        <v>1.9362963384671448</v>
      </c>
    </row>
    <row r="353" spans="5:30">
      <c r="E353" s="12">
        <f t="shared" si="148"/>
        <v>0.57123735897410233</v>
      </c>
      <c r="F353" s="12">
        <f t="shared" si="149"/>
        <v>5395782</v>
      </c>
      <c r="G353" s="6">
        <v>73752</v>
      </c>
      <c r="H353" s="6">
        <v>3597188</v>
      </c>
      <c r="I353" s="12">
        <f t="shared" si="150"/>
        <v>7194376</v>
      </c>
      <c r="J353" s="6">
        <v>385284.03240999999</v>
      </c>
      <c r="K353" s="12">
        <f t="shared" si="151"/>
        <v>3082272.2592799999</v>
      </c>
      <c r="L353" s="6">
        <f t="shared" si="152"/>
        <v>44.641295999999997</v>
      </c>
      <c r="M353" s="6">
        <f t="shared" si="153"/>
        <v>5242880</v>
      </c>
      <c r="N353" s="13">
        <f t="shared" si="154"/>
        <v>2.3341143788772776</v>
      </c>
      <c r="O353" s="13"/>
      <c r="P353" s="7">
        <f t="shared" si="155"/>
        <v>0</v>
      </c>
      <c r="Q353" s="7">
        <f t="shared" si="156"/>
        <v>8.2362301813391798E-4</v>
      </c>
      <c r="R353" s="6">
        <f t="shared" si="157"/>
        <v>8.2362301813391798E-4</v>
      </c>
      <c r="S353" s="6">
        <f t="shared" si="158"/>
        <v>8.2362301813391798E-4</v>
      </c>
      <c r="T353" s="7">
        <f t="shared" si="159"/>
        <v>0</v>
      </c>
      <c r="U353" s="7">
        <f t="shared" si="160"/>
        <v>4.5932759506681596E-2</v>
      </c>
      <c r="V353" s="7">
        <f t="shared" si="161"/>
        <v>0.14551400818470914</v>
      </c>
      <c r="W353" s="6">
        <f t="shared" si="162"/>
        <v>0.19144676769139074</v>
      </c>
      <c r="X353" s="6">
        <v>6.6699999999999995E-4</v>
      </c>
      <c r="Y353" s="6">
        <v>0.19139194444414798</v>
      </c>
      <c r="Z353" s="6">
        <f t="shared" si="163"/>
        <v>23.481711864155628</v>
      </c>
      <c r="AA353" s="6">
        <f t="shared" si="165"/>
        <v>23.481711864155628</v>
      </c>
      <c r="AB353" s="6">
        <f t="shared" si="164"/>
        <v>2.8644490447068929E-2</v>
      </c>
      <c r="AC353">
        <f>AVERAGE(AA353:AA602)</f>
        <v>42.099175690758827</v>
      </c>
      <c r="AD353">
        <f>AVERAGE(AB353:AB602)</f>
        <v>2.1912139728847739</v>
      </c>
    </row>
    <row r="354" spans="5:30">
      <c r="E354" s="12">
        <f t="shared" si="148"/>
        <v>0.66278648268172224</v>
      </c>
      <c r="F354" s="12">
        <f t="shared" si="149"/>
        <v>5233950</v>
      </c>
      <c r="G354" s="6">
        <v>147900</v>
      </c>
      <c r="H354" s="6">
        <v>3489300</v>
      </c>
      <c r="I354" s="12">
        <f t="shared" si="150"/>
        <v>6978600</v>
      </c>
      <c r="J354" s="6">
        <v>433623.913879</v>
      </c>
      <c r="K354" s="12">
        <f t="shared" si="151"/>
        <v>3468991.311032</v>
      </c>
      <c r="L354" s="6">
        <f t="shared" si="152"/>
        <v>44.829599999999999</v>
      </c>
      <c r="M354" s="6">
        <f t="shared" si="153"/>
        <v>5242880</v>
      </c>
      <c r="N354" s="13">
        <f t="shared" si="154"/>
        <v>2.0117086998191174</v>
      </c>
      <c r="O354" s="13"/>
      <c r="P354" s="7">
        <f t="shared" si="155"/>
        <v>0</v>
      </c>
      <c r="Q354" s="7">
        <f t="shared" si="156"/>
        <v>9.2695935113140324E-4</v>
      </c>
      <c r="R354" s="6">
        <f t="shared" si="157"/>
        <v>9.2695935113140324E-4</v>
      </c>
      <c r="S354" s="6">
        <f t="shared" si="158"/>
        <v>9.2695935113140324E-4</v>
      </c>
      <c r="T354" s="7">
        <f t="shared" si="159"/>
        <v>0</v>
      </c>
      <c r="U354" s="7">
        <f t="shared" si="160"/>
        <v>5.1695739446982497E-2</v>
      </c>
      <c r="V354" s="7">
        <f t="shared" si="161"/>
        <v>0.15096805646749434</v>
      </c>
      <c r="W354" s="6">
        <f t="shared" si="162"/>
        <v>0.20266379591447684</v>
      </c>
      <c r="X354" s="6">
        <v>6.9200000000000002E-4</v>
      </c>
      <c r="Y354" s="6">
        <v>0.20162804000000001</v>
      </c>
      <c r="Z354" s="6">
        <f t="shared" si="163"/>
        <v>33.95366345829526</v>
      </c>
      <c r="AA354" s="6">
        <f t="shared" si="165"/>
        <v>33.95366345829526</v>
      </c>
      <c r="AB354" s="6">
        <f t="shared" si="164"/>
        <v>0.51369636607925506</v>
      </c>
      <c r="AD354">
        <f>MEDIAN(AB353:AB602)</f>
        <v>2.1662945700455007</v>
      </c>
    </row>
    <row r="355" spans="5:30">
      <c r="E355" s="12">
        <f t="shared" si="148"/>
        <v>0.5807841708128223</v>
      </c>
      <c r="F355" s="12">
        <f t="shared" si="149"/>
        <v>4824228</v>
      </c>
      <c r="G355" s="6">
        <v>325557</v>
      </c>
      <c r="H355" s="6">
        <v>3216152</v>
      </c>
      <c r="I355" s="12">
        <f t="shared" si="150"/>
        <v>6432304</v>
      </c>
      <c r="J355" s="6">
        <v>350229.40734899999</v>
      </c>
      <c r="K355" s="12">
        <f t="shared" si="151"/>
        <v>2801835.2587919999</v>
      </c>
      <c r="L355" s="6">
        <f t="shared" si="152"/>
        <v>45.104964000000002</v>
      </c>
      <c r="M355" s="6">
        <f t="shared" si="153"/>
        <v>5242880</v>
      </c>
      <c r="N355" s="13">
        <f t="shared" si="154"/>
        <v>2.2957466823989012</v>
      </c>
      <c r="O355" s="13"/>
      <c r="P355" s="7">
        <f t="shared" si="155"/>
        <v>0</v>
      </c>
      <c r="Q355" s="7">
        <f t="shared" si="156"/>
        <v>7.4868662403604434E-4</v>
      </c>
      <c r="R355" s="6">
        <f t="shared" si="157"/>
        <v>7.4868662403604434E-4</v>
      </c>
      <c r="S355" s="6">
        <f t="shared" si="158"/>
        <v>7.4868662403604434E-4</v>
      </c>
      <c r="T355" s="7">
        <f t="shared" si="159"/>
        <v>0</v>
      </c>
      <c r="U355" s="7">
        <f t="shared" si="160"/>
        <v>4.1753620152132999E-2</v>
      </c>
      <c r="V355" s="7">
        <f t="shared" si="161"/>
        <v>0.25372232611516748</v>
      </c>
      <c r="W355" s="6">
        <f t="shared" si="162"/>
        <v>0.2954759462673005</v>
      </c>
      <c r="X355" s="6">
        <v>1.163E-3</v>
      </c>
      <c r="Y355" s="6">
        <v>0.30451444705923397</v>
      </c>
      <c r="Z355" s="6">
        <f t="shared" si="163"/>
        <v>35.624537916075298</v>
      </c>
      <c r="AA355" s="6">
        <f t="shared" si="165"/>
        <v>35.624537916075298</v>
      </c>
      <c r="AB355" s="6">
        <f t="shared" si="164"/>
        <v>2.9681681375778224</v>
      </c>
    </row>
    <row r="356" spans="5:30">
      <c r="E356" s="12">
        <f t="shared" si="148"/>
        <v>0.60347503472393926</v>
      </c>
      <c r="F356" s="12">
        <f t="shared" si="149"/>
        <v>5629776</v>
      </c>
      <c r="G356" s="6">
        <v>25710</v>
      </c>
      <c r="H356" s="6">
        <v>3753184</v>
      </c>
      <c r="I356" s="12">
        <f t="shared" si="150"/>
        <v>7506368</v>
      </c>
      <c r="J356" s="6">
        <v>424678.65838600002</v>
      </c>
      <c r="K356" s="12">
        <f t="shared" si="151"/>
        <v>3397429.2670880002</v>
      </c>
      <c r="L356" s="6">
        <f t="shared" si="152"/>
        <v>45.552408</v>
      </c>
      <c r="M356" s="6">
        <f t="shared" si="153"/>
        <v>5242880</v>
      </c>
      <c r="N356" s="13">
        <f t="shared" si="154"/>
        <v>2.2094258363865356</v>
      </c>
      <c r="O356" s="13"/>
      <c r="P356" s="7">
        <f t="shared" si="155"/>
        <v>0</v>
      </c>
      <c r="Q356" s="7">
        <f t="shared" si="156"/>
        <v>9.0783704730521323E-4</v>
      </c>
      <c r="R356" s="6">
        <f t="shared" si="157"/>
        <v>9.0783704730521323E-4</v>
      </c>
      <c r="S356" s="6">
        <f t="shared" si="158"/>
        <v>9.0783704730521323E-4</v>
      </c>
      <c r="T356" s="7">
        <f t="shared" si="159"/>
        <v>0</v>
      </c>
      <c r="U356" s="7">
        <f t="shared" si="160"/>
        <v>5.0629304726821159E-2</v>
      </c>
      <c r="V356" s="7">
        <f t="shared" si="161"/>
        <v>0.1660212297279815</v>
      </c>
      <c r="W356" s="6">
        <f t="shared" si="162"/>
        <v>0.21665053445480265</v>
      </c>
      <c r="X356" s="6">
        <v>7.6099999999999996E-4</v>
      </c>
      <c r="Y356" s="6">
        <v>0.21496866363650197</v>
      </c>
      <c r="Z356" s="6">
        <f t="shared" si="163"/>
        <v>19.29527559858256</v>
      </c>
      <c r="AA356" s="6">
        <f t="shared" si="165"/>
        <v>19.29527559858256</v>
      </c>
      <c r="AB356" s="6">
        <f t="shared" si="164"/>
        <v>0.78237952911342157</v>
      </c>
    </row>
    <row r="357" spans="5:30">
      <c r="E357" s="12">
        <f t="shared" si="148"/>
        <v>0.66775220501262611</v>
      </c>
      <c r="F357" s="12">
        <f t="shared" si="149"/>
        <v>5494744.5</v>
      </c>
      <c r="G357" s="6">
        <v>90449</v>
      </c>
      <c r="H357" s="6">
        <v>3663163</v>
      </c>
      <c r="I357" s="12">
        <f t="shared" si="150"/>
        <v>7326326</v>
      </c>
      <c r="J357" s="6">
        <v>458640.96948199999</v>
      </c>
      <c r="K357" s="12">
        <f t="shared" si="151"/>
        <v>3669127.7558559999</v>
      </c>
      <c r="L357" s="6">
        <f t="shared" si="152"/>
        <v>45.766936000000001</v>
      </c>
      <c r="M357" s="6">
        <f t="shared" si="153"/>
        <v>5242880</v>
      </c>
      <c r="N357" s="13">
        <f t="shared" si="154"/>
        <v>1.9967486791123694</v>
      </c>
      <c r="O357" s="13"/>
      <c r="P357" s="7">
        <f t="shared" si="155"/>
        <v>0</v>
      </c>
      <c r="Q357" s="7">
        <f t="shared" si="156"/>
        <v>9.8043839803527415E-4</v>
      </c>
      <c r="R357" s="6">
        <f t="shared" si="157"/>
        <v>9.8043839803527415E-4</v>
      </c>
      <c r="S357" s="6">
        <f t="shared" si="158"/>
        <v>9.8043839803527415E-4</v>
      </c>
      <c r="T357" s="7">
        <f t="shared" si="159"/>
        <v>0</v>
      </c>
      <c r="U357" s="7">
        <f t="shared" si="160"/>
        <v>5.4678220686576309E-2</v>
      </c>
      <c r="V357" s="7">
        <f t="shared" si="161"/>
        <v>0.15031357067356013</v>
      </c>
      <c r="W357" s="6">
        <f t="shared" si="162"/>
        <v>0.20499179136013645</v>
      </c>
      <c r="X357" s="6">
        <v>6.8900000000000005E-4</v>
      </c>
      <c r="Y357" s="6">
        <v>0.200690388889042</v>
      </c>
      <c r="Z357" s="6">
        <f t="shared" si="163"/>
        <v>42.29875152906736</v>
      </c>
      <c r="AA357" s="6">
        <f t="shared" si="165"/>
        <v>42.29875152906736</v>
      </c>
      <c r="AB357" s="6">
        <f t="shared" si="164"/>
        <v>2.143302673788039</v>
      </c>
    </row>
    <row r="358" spans="5:30">
      <c r="E358" s="12">
        <f t="shared" si="148"/>
        <v>0.97455738160731253</v>
      </c>
      <c r="F358" s="12">
        <f t="shared" si="149"/>
        <v>4457391</v>
      </c>
      <c r="G358" s="6">
        <v>524288</v>
      </c>
      <c r="H358" s="6">
        <v>2971594</v>
      </c>
      <c r="I358" s="12">
        <f t="shared" si="150"/>
        <v>5943188</v>
      </c>
      <c r="J358" s="6">
        <v>542997.91272000002</v>
      </c>
      <c r="K358" s="12">
        <f t="shared" si="151"/>
        <v>4343983.3017600002</v>
      </c>
      <c r="L358" s="6">
        <f t="shared" si="152"/>
        <v>46.144888000000002</v>
      </c>
      <c r="M358" s="6">
        <f t="shared" si="153"/>
        <v>5242880</v>
      </c>
      <c r="N358" s="13">
        <f t="shared" si="154"/>
        <v>1.3681424598460286</v>
      </c>
      <c r="O358" s="13"/>
      <c r="P358" s="7">
        <f t="shared" si="155"/>
        <v>0</v>
      </c>
      <c r="Q358" s="7">
        <f t="shared" si="156"/>
        <v>1.1607685294337583E-3</v>
      </c>
      <c r="R358" s="6">
        <f t="shared" si="157"/>
        <v>1.1607685294337583E-3</v>
      </c>
      <c r="S358" s="6">
        <f t="shared" si="158"/>
        <v>1.1607685294337583E-3</v>
      </c>
      <c r="T358" s="7">
        <f t="shared" si="159"/>
        <v>0</v>
      </c>
      <c r="U358" s="7">
        <f t="shared" si="160"/>
        <v>6.4735079680271992E-2</v>
      </c>
      <c r="V358" s="7">
        <f t="shared" si="161"/>
        <v>0.234742238091075</v>
      </c>
      <c r="W358" s="6">
        <f t="shared" si="162"/>
        <v>0.29947731777134701</v>
      </c>
      <c r="X358" s="6">
        <v>1.0759999999999999E-3</v>
      </c>
      <c r="Y358" s="6">
        <v>0.31206689999999992</v>
      </c>
      <c r="Z358" s="6">
        <f t="shared" si="163"/>
        <v>7.8781161183790323</v>
      </c>
      <c r="AA358" s="6">
        <f t="shared" si="165"/>
        <v>7.8781161183790323</v>
      </c>
      <c r="AB358" s="6">
        <f t="shared" si="164"/>
        <v>4.034257471283536</v>
      </c>
    </row>
    <row r="359" spans="5:30">
      <c r="E359" s="12">
        <f t="shared" si="148"/>
        <v>0.89802651850537218</v>
      </c>
      <c r="F359" s="12">
        <f t="shared" si="149"/>
        <v>4800660</v>
      </c>
      <c r="G359" s="6">
        <v>400727</v>
      </c>
      <c r="H359" s="6">
        <v>3200440</v>
      </c>
      <c r="I359" s="12">
        <f t="shared" si="150"/>
        <v>6400880</v>
      </c>
      <c r="J359" s="6">
        <v>538889.99829100003</v>
      </c>
      <c r="K359" s="12">
        <f t="shared" si="151"/>
        <v>4311119.9863280002</v>
      </c>
      <c r="L359" s="6">
        <f t="shared" si="152"/>
        <v>46.419820000000001</v>
      </c>
      <c r="M359" s="6">
        <f t="shared" si="153"/>
        <v>5242880</v>
      </c>
      <c r="N359" s="13">
        <f t="shared" si="154"/>
        <v>1.4847371495804631</v>
      </c>
      <c r="O359" s="13"/>
      <c r="P359" s="7">
        <f t="shared" si="155"/>
        <v>0</v>
      </c>
      <c r="Q359" s="7">
        <f t="shared" si="156"/>
        <v>1.1519870264498806E-3</v>
      </c>
      <c r="R359" s="6">
        <f t="shared" si="157"/>
        <v>1.1519870264498806E-3</v>
      </c>
      <c r="S359" s="6">
        <f t="shared" si="158"/>
        <v>1.1519870264498806E-3</v>
      </c>
      <c r="T359" s="7">
        <f t="shared" si="159"/>
        <v>0</v>
      </c>
      <c r="U359" s="7">
        <f t="shared" si="160"/>
        <v>6.4245342681930745E-2</v>
      </c>
      <c r="V359" s="7">
        <f t="shared" si="161"/>
        <v>0.29560941692695786</v>
      </c>
      <c r="W359" s="6">
        <f t="shared" si="162"/>
        <v>0.35985475960888857</v>
      </c>
      <c r="X359" s="6">
        <v>1.3550000000000001E-3</v>
      </c>
      <c r="Y359" s="6">
        <v>0.37331755555540502</v>
      </c>
      <c r="Z359" s="6">
        <f t="shared" si="163"/>
        <v>14.982507273071546</v>
      </c>
      <c r="AA359" s="6">
        <f t="shared" si="165"/>
        <v>14.982507273071546</v>
      </c>
      <c r="AB359" s="6">
        <f t="shared" si="164"/>
        <v>3.6062584644558457</v>
      </c>
    </row>
    <row r="360" spans="5:30">
      <c r="E360" s="12">
        <f t="shared" si="148"/>
        <v>0.63484751181871002</v>
      </c>
      <c r="F360" s="12">
        <f t="shared" si="149"/>
        <v>5454973.5</v>
      </c>
      <c r="G360" s="6">
        <v>146689</v>
      </c>
      <c r="H360" s="6">
        <v>3636649</v>
      </c>
      <c r="I360" s="12">
        <f t="shared" si="150"/>
        <v>7273298</v>
      </c>
      <c r="J360" s="6">
        <v>432884.54418899998</v>
      </c>
      <c r="K360" s="12">
        <f t="shared" si="151"/>
        <v>3463076.3535119998</v>
      </c>
      <c r="L360" s="6">
        <f t="shared" si="152"/>
        <v>46.573568000000002</v>
      </c>
      <c r="M360" s="6">
        <f t="shared" si="153"/>
        <v>5242880</v>
      </c>
      <c r="N360" s="13">
        <f t="shared" si="154"/>
        <v>2.1002418825169564</v>
      </c>
      <c r="O360" s="13"/>
      <c r="P360" s="7">
        <f t="shared" si="155"/>
        <v>0</v>
      </c>
      <c r="Q360" s="7">
        <f t="shared" si="156"/>
        <v>9.2537879796966065E-4</v>
      </c>
      <c r="R360" s="6">
        <f t="shared" si="157"/>
        <v>9.2537879796966065E-4</v>
      </c>
      <c r="S360" s="6">
        <f t="shared" si="158"/>
        <v>9.2537879796966065E-4</v>
      </c>
      <c r="T360" s="7">
        <f t="shared" si="159"/>
        <v>0</v>
      </c>
      <c r="U360" s="7">
        <f t="shared" si="160"/>
        <v>5.1607593333205422E-2</v>
      </c>
      <c r="V360" s="7">
        <f t="shared" si="161"/>
        <v>0.26921182323827753</v>
      </c>
      <c r="W360" s="6">
        <f t="shared" si="162"/>
        <v>0.32081941657148294</v>
      </c>
      <c r="X360" s="6">
        <v>1.2340000000000001E-3</v>
      </c>
      <c r="Y360" s="6">
        <v>0.32660895000000001</v>
      </c>
      <c r="Z360" s="6">
        <f t="shared" si="163"/>
        <v>25.009821882523454</v>
      </c>
      <c r="AA360" s="6">
        <f t="shared" si="165"/>
        <v>25.009821882523454</v>
      </c>
      <c r="AB360" s="6">
        <f t="shared" si="164"/>
        <v>1.7726193444843041</v>
      </c>
    </row>
    <row r="361" spans="5:30">
      <c r="E361" s="12">
        <f t="shared" si="148"/>
        <v>0.76348436515951545</v>
      </c>
      <c r="F361" s="12">
        <f t="shared" si="149"/>
        <v>5630191.5</v>
      </c>
      <c r="G361" s="6">
        <v>90449</v>
      </c>
      <c r="H361" s="6">
        <v>3753461</v>
      </c>
      <c r="I361" s="12">
        <f t="shared" si="150"/>
        <v>7506922</v>
      </c>
      <c r="J361" s="6">
        <v>537320.39788800001</v>
      </c>
      <c r="K361" s="12">
        <f t="shared" si="151"/>
        <v>4298563.1831040001</v>
      </c>
      <c r="L361" s="6">
        <f t="shared" si="152"/>
        <v>46.850512000000002</v>
      </c>
      <c r="M361" s="6">
        <f t="shared" si="153"/>
        <v>5242880</v>
      </c>
      <c r="N361" s="13">
        <f t="shared" si="154"/>
        <v>1.7463793552010183</v>
      </c>
      <c r="O361" s="13"/>
      <c r="P361" s="7">
        <f t="shared" si="155"/>
        <v>0</v>
      </c>
      <c r="Q361" s="7">
        <f t="shared" si="156"/>
        <v>1.1486316862010344E-3</v>
      </c>
      <c r="R361" s="6">
        <f t="shared" si="157"/>
        <v>1.1486316862010344E-3</v>
      </c>
      <c r="S361" s="6">
        <f t="shared" si="158"/>
        <v>1.1486316862010344E-3</v>
      </c>
      <c r="T361" s="7">
        <f t="shared" si="159"/>
        <v>0</v>
      </c>
      <c r="U361" s="7">
        <f t="shared" si="160"/>
        <v>6.405821819254659E-2</v>
      </c>
      <c r="V361" s="7">
        <f t="shared" si="161"/>
        <v>0.1660212297279815</v>
      </c>
      <c r="W361" s="6">
        <f t="shared" si="162"/>
        <v>0.23007944792052809</v>
      </c>
      <c r="X361" s="6">
        <v>7.6099999999999996E-4</v>
      </c>
      <c r="Y361" s="6">
        <v>0.22803364999999998</v>
      </c>
      <c r="Z361" s="6">
        <f t="shared" si="163"/>
        <v>50.937146675562992</v>
      </c>
      <c r="AA361" s="6">
        <f t="shared" si="165"/>
        <v>50.937146675562992</v>
      </c>
      <c r="AB361" s="6">
        <f t="shared" si="164"/>
        <v>0.89714738176936359</v>
      </c>
    </row>
    <row r="362" spans="5:30">
      <c r="E362" s="12">
        <f t="shared" si="148"/>
        <v>0.57756921164554398</v>
      </c>
      <c r="F362" s="12">
        <f t="shared" si="149"/>
        <v>5749615.5</v>
      </c>
      <c r="G362" s="6">
        <v>67173</v>
      </c>
      <c r="H362" s="6">
        <v>3833077</v>
      </c>
      <c r="I362" s="12">
        <f t="shared" si="150"/>
        <v>7666154</v>
      </c>
      <c r="J362" s="6">
        <v>415100.11145000003</v>
      </c>
      <c r="K362" s="12">
        <f t="shared" si="151"/>
        <v>3320800.8916000002</v>
      </c>
      <c r="L362" s="6">
        <f t="shared" si="152"/>
        <v>47.340384</v>
      </c>
      <c r="M362" s="6">
        <f t="shared" si="153"/>
        <v>5242880</v>
      </c>
      <c r="N362" s="13">
        <f t="shared" si="154"/>
        <v>2.3085256389178932</v>
      </c>
      <c r="O362" s="13"/>
      <c r="P362" s="7">
        <f t="shared" si="155"/>
        <v>0</v>
      </c>
      <c r="Q362" s="7">
        <f t="shared" si="156"/>
        <v>8.8736095415539252E-4</v>
      </c>
      <c r="R362" s="6">
        <f t="shared" si="157"/>
        <v>8.8736095415539252E-4</v>
      </c>
      <c r="S362" s="6">
        <f t="shared" si="158"/>
        <v>8.8736095415539252E-4</v>
      </c>
      <c r="T362" s="7">
        <f t="shared" si="159"/>
        <v>0</v>
      </c>
      <c r="U362" s="7">
        <f t="shared" si="160"/>
        <v>4.9487370320449087E-2</v>
      </c>
      <c r="V362" s="7">
        <f t="shared" si="161"/>
        <v>0.22099803641845631</v>
      </c>
      <c r="W362" s="6">
        <f t="shared" si="162"/>
        <v>0.27048540673890542</v>
      </c>
      <c r="X362" s="6">
        <v>1.013E-3</v>
      </c>
      <c r="Y362" s="6">
        <v>0.27450129285757702</v>
      </c>
      <c r="Z362" s="6">
        <f t="shared" si="163"/>
        <v>12.402669876071815</v>
      </c>
      <c r="AA362" s="6">
        <f t="shared" si="165"/>
        <v>12.402669876071815</v>
      </c>
      <c r="AB362" s="6">
        <f t="shared" si="164"/>
        <v>1.4629753021801648</v>
      </c>
    </row>
    <row r="363" spans="5:30">
      <c r="E363" s="12">
        <f t="shared" si="148"/>
        <v>0.831749091103409</v>
      </c>
      <c r="F363" s="12">
        <f t="shared" si="149"/>
        <v>5707602</v>
      </c>
      <c r="G363" s="6">
        <v>113076</v>
      </c>
      <c r="H363" s="6">
        <v>3805068</v>
      </c>
      <c r="I363" s="12">
        <f t="shared" si="150"/>
        <v>7610136</v>
      </c>
      <c r="J363" s="6">
        <v>593411.59698499995</v>
      </c>
      <c r="K363" s="12">
        <f t="shared" si="151"/>
        <v>4747292.7758799996</v>
      </c>
      <c r="L363" s="6">
        <f t="shared" si="152"/>
        <v>47.922336000000001</v>
      </c>
      <c r="M363" s="6">
        <f t="shared" si="153"/>
        <v>5242880</v>
      </c>
      <c r="N363" s="13">
        <f t="shared" si="154"/>
        <v>1.6030475387289167</v>
      </c>
      <c r="O363" s="13"/>
      <c r="P363" s="7">
        <f t="shared" si="155"/>
        <v>0</v>
      </c>
      <c r="Q363" s="7">
        <f t="shared" si="156"/>
        <v>1.2685380378918824E-3</v>
      </c>
      <c r="R363" s="6">
        <f t="shared" si="157"/>
        <v>1.2685380378918824E-3</v>
      </c>
      <c r="S363" s="6">
        <f t="shared" si="158"/>
        <v>1.2685380378918824E-3</v>
      </c>
      <c r="T363" s="7">
        <f t="shared" si="159"/>
        <v>0</v>
      </c>
      <c r="U363" s="7">
        <f t="shared" si="160"/>
        <v>7.0745294068616613E-2</v>
      </c>
      <c r="V363" s="7">
        <f t="shared" si="161"/>
        <v>0.25437681190910172</v>
      </c>
      <c r="W363" s="6">
        <f t="shared" si="162"/>
        <v>0.32512210597771835</v>
      </c>
      <c r="X363" s="6">
        <v>1.1659999999999999E-3</v>
      </c>
      <c r="Y363" s="6">
        <v>0.32445664705841198</v>
      </c>
      <c r="Z363" s="6">
        <f t="shared" si="163"/>
        <v>8.7939998192008968</v>
      </c>
      <c r="AA363" s="6">
        <f t="shared" si="165"/>
        <v>8.7939998192008968</v>
      </c>
      <c r="AB363" s="6">
        <f t="shared" si="164"/>
        <v>0.20509948720099985</v>
      </c>
    </row>
    <row r="364" spans="5:30">
      <c r="E364" s="12">
        <f t="shared" si="148"/>
        <v>0.83898796186980107</v>
      </c>
      <c r="F364" s="12">
        <f t="shared" si="149"/>
        <v>5707602</v>
      </c>
      <c r="G364" s="6">
        <v>113076</v>
      </c>
      <c r="H364" s="6">
        <v>3805068</v>
      </c>
      <c r="I364" s="12">
        <f t="shared" si="150"/>
        <v>7610136</v>
      </c>
      <c r="J364" s="6">
        <v>598576.17114300001</v>
      </c>
      <c r="K364" s="12">
        <f t="shared" si="151"/>
        <v>4788609.3691440001</v>
      </c>
      <c r="L364" s="6">
        <f t="shared" si="152"/>
        <v>47.922336000000001</v>
      </c>
      <c r="M364" s="6">
        <f t="shared" si="153"/>
        <v>5242880</v>
      </c>
      <c r="N364" s="13">
        <f t="shared" si="154"/>
        <v>1.5892162866816528</v>
      </c>
      <c r="O364" s="13"/>
      <c r="P364" s="7">
        <f t="shared" si="155"/>
        <v>0</v>
      </c>
      <c r="Q364" s="7">
        <f t="shared" si="156"/>
        <v>1.2795783660590823E-3</v>
      </c>
      <c r="R364" s="6">
        <f t="shared" si="157"/>
        <v>1.2795783660590823E-3</v>
      </c>
      <c r="S364" s="6">
        <f t="shared" si="158"/>
        <v>1.2795783660590823E-3</v>
      </c>
      <c r="T364" s="7">
        <f t="shared" si="159"/>
        <v>0</v>
      </c>
      <c r="U364" s="7">
        <f t="shared" si="160"/>
        <v>7.1361003838030054E-2</v>
      </c>
      <c r="V364" s="7">
        <f t="shared" si="161"/>
        <v>0.2559039454282816</v>
      </c>
      <c r="W364" s="6">
        <f t="shared" si="162"/>
        <v>0.32726494926631167</v>
      </c>
      <c r="X364" s="6">
        <v>1.173E-3</v>
      </c>
      <c r="Y364" s="6">
        <v>0.32652179999958603</v>
      </c>
      <c r="Z364" s="6">
        <f t="shared" si="163"/>
        <v>9.0859647109192085</v>
      </c>
      <c r="AA364" s="6">
        <f t="shared" si="165"/>
        <v>9.0859647109192085</v>
      </c>
      <c r="AB364" s="6">
        <f t="shared" si="164"/>
        <v>0.22759560517141039</v>
      </c>
    </row>
    <row r="365" spans="5:30">
      <c r="E365" s="12">
        <f t="shared" si="148"/>
        <v>0.83031081416959351</v>
      </c>
      <c r="F365" s="12">
        <f t="shared" si="149"/>
        <v>5707602</v>
      </c>
      <c r="G365" s="6">
        <v>113076</v>
      </c>
      <c r="H365" s="6">
        <v>3805068</v>
      </c>
      <c r="I365" s="12">
        <f t="shared" si="150"/>
        <v>7610136</v>
      </c>
      <c r="J365" s="6">
        <v>592385.45794700005</v>
      </c>
      <c r="K365" s="12">
        <f t="shared" si="151"/>
        <v>4739083.6635760004</v>
      </c>
      <c r="L365" s="6">
        <f t="shared" si="152"/>
        <v>47.922336000000001</v>
      </c>
      <c r="M365" s="6">
        <f t="shared" si="153"/>
        <v>5242880</v>
      </c>
      <c r="N365" s="13">
        <f t="shared" si="154"/>
        <v>1.6058243618888912</v>
      </c>
      <c r="O365" s="13"/>
      <c r="P365" s="7">
        <f t="shared" si="155"/>
        <v>0</v>
      </c>
      <c r="Q365" s="7">
        <f t="shared" si="156"/>
        <v>1.2663444568960234E-3</v>
      </c>
      <c r="R365" s="6">
        <f t="shared" si="157"/>
        <v>1.2663444568960234E-3</v>
      </c>
      <c r="S365" s="6">
        <f t="shared" si="158"/>
        <v>1.2663444568960234E-3</v>
      </c>
      <c r="T365" s="7">
        <f t="shared" si="159"/>
        <v>0</v>
      </c>
      <c r="U365" s="7">
        <f t="shared" si="160"/>
        <v>7.0622959910727839E-2</v>
      </c>
      <c r="V365" s="7">
        <f t="shared" si="161"/>
        <v>0.25306784032123331</v>
      </c>
      <c r="W365" s="6">
        <f t="shared" si="162"/>
        <v>0.32369080023196117</v>
      </c>
      <c r="X365" s="6">
        <v>1.16E-3</v>
      </c>
      <c r="Y365" s="6">
        <v>0.32488188235260002</v>
      </c>
      <c r="Z365" s="6">
        <f t="shared" si="163"/>
        <v>9.1676255944847735</v>
      </c>
      <c r="AA365" s="6">
        <f t="shared" si="165"/>
        <v>9.1676255944847735</v>
      </c>
      <c r="AB365" s="6">
        <f t="shared" si="164"/>
        <v>0.36662005034375533</v>
      </c>
    </row>
    <row r="366" spans="5:30">
      <c r="E366" s="12">
        <f t="shared" si="148"/>
        <v>0.84591501080839193</v>
      </c>
      <c r="F366" s="12">
        <f t="shared" si="149"/>
        <v>5707602</v>
      </c>
      <c r="G366" s="6">
        <v>113076</v>
      </c>
      <c r="H366" s="6">
        <v>3805068</v>
      </c>
      <c r="I366" s="12">
        <f t="shared" si="150"/>
        <v>7610136</v>
      </c>
      <c r="J366" s="6">
        <v>603518.27593999996</v>
      </c>
      <c r="K366" s="12">
        <f t="shared" si="151"/>
        <v>4828146.2075199997</v>
      </c>
      <c r="L366" s="6">
        <f t="shared" si="152"/>
        <v>47.922336000000001</v>
      </c>
      <c r="M366" s="6">
        <f t="shared" si="153"/>
        <v>5242880</v>
      </c>
      <c r="N366" s="13">
        <f t="shared" si="154"/>
        <v>1.576202474595106</v>
      </c>
      <c r="O366" s="13"/>
      <c r="P366" s="7">
        <f t="shared" si="155"/>
        <v>0</v>
      </c>
      <c r="Q366" s="7">
        <f t="shared" si="156"/>
        <v>1.2901431206983496E-3</v>
      </c>
      <c r="R366" s="6">
        <f t="shared" si="157"/>
        <v>1.2901431206983496E-3</v>
      </c>
      <c r="S366" s="6">
        <f t="shared" si="158"/>
        <v>1.2901431206983496E-3</v>
      </c>
      <c r="T366" s="7">
        <f t="shared" si="159"/>
        <v>0</v>
      </c>
      <c r="U366" s="7">
        <f t="shared" si="160"/>
        <v>7.1950191273796524E-2</v>
      </c>
      <c r="V366" s="7">
        <f t="shared" si="161"/>
        <v>0.25415864997779036</v>
      </c>
      <c r="W366" s="6">
        <f t="shared" si="162"/>
        <v>0.3261088412515869</v>
      </c>
      <c r="X366" s="6">
        <v>1.165E-3</v>
      </c>
      <c r="Y366" s="6">
        <v>0.326748235293775</v>
      </c>
      <c r="Z366" s="6">
        <f t="shared" si="163"/>
        <v>10.741898772390526</v>
      </c>
      <c r="AA366" s="6">
        <f t="shared" si="165"/>
        <v>10.741898772390526</v>
      </c>
      <c r="AB366" s="6">
        <f t="shared" si="164"/>
        <v>0.1956840077845351</v>
      </c>
    </row>
    <row r="367" spans="5:30">
      <c r="E367" s="12">
        <f t="shared" si="148"/>
        <v>0.92785855999917377</v>
      </c>
      <c r="F367" s="12">
        <f t="shared" si="149"/>
        <v>5035236</v>
      </c>
      <c r="G367" s="6">
        <v>410236</v>
      </c>
      <c r="H367" s="6">
        <v>3356824</v>
      </c>
      <c r="I367" s="12">
        <f t="shared" si="150"/>
        <v>6713648</v>
      </c>
      <c r="J367" s="6">
        <v>583998.35302699998</v>
      </c>
      <c r="K367" s="12">
        <f t="shared" si="151"/>
        <v>4671986.8242159998</v>
      </c>
      <c r="L367" s="6">
        <f t="shared" si="152"/>
        <v>48.486607999999997</v>
      </c>
      <c r="M367" s="6">
        <f t="shared" si="153"/>
        <v>5242880</v>
      </c>
      <c r="N367" s="13">
        <f t="shared" si="154"/>
        <v>1.437000627913074</v>
      </c>
      <c r="O367" s="13"/>
      <c r="P367" s="7">
        <f t="shared" si="155"/>
        <v>0</v>
      </c>
      <c r="Q367" s="7">
        <f t="shared" si="156"/>
        <v>1.2484153134939284E-3</v>
      </c>
      <c r="R367" s="6">
        <f t="shared" si="157"/>
        <v>1.2484153134939284E-3</v>
      </c>
      <c r="S367" s="6">
        <f t="shared" si="158"/>
        <v>1.2484153134939284E-3</v>
      </c>
      <c r="T367" s="7">
        <f t="shared" si="159"/>
        <v>0</v>
      </c>
      <c r="U367" s="7">
        <f t="shared" si="160"/>
        <v>6.9623066738830924E-2</v>
      </c>
      <c r="V367" s="7">
        <f t="shared" si="161"/>
        <v>0.29299147375122098</v>
      </c>
      <c r="W367" s="6">
        <f t="shared" si="162"/>
        <v>0.36261454049005193</v>
      </c>
      <c r="X367" s="6">
        <v>1.343E-3</v>
      </c>
      <c r="Y367" s="6">
        <v>0.37812911111170799</v>
      </c>
      <c r="Z367" s="6">
        <f t="shared" si="163"/>
        <v>7.0427912513828437</v>
      </c>
      <c r="AA367" s="6">
        <f t="shared" si="165"/>
        <v>7.0427912513828437</v>
      </c>
      <c r="AB367" s="6">
        <f t="shared" si="164"/>
        <v>4.1029823321570991</v>
      </c>
    </row>
    <row r="368" spans="5:30">
      <c r="E368" s="12">
        <f t="shared" si="148"/>
        <v>0.9490387330934632</v>
      </c>
      <c r="F368" s="12">
        <f t="shared" si="149"/>
        <v>5081082</v>
      </c>
      <c r="G368" s="6">
        <v>403394</v>
      </c>
      <c r="H368" s="6">
        <v>3387388</v>
      </c>
      <c r="I368" s="12">
        <f t="shared" si="150"/>
        <v>6774776</v>
      </c>
      <c r="J368" s="6">
        <v>602767.953003</v>
      </c>
      <c r="K368" s="12">
        <f t="shared" si="151"/>
        <v>4822143.624024</v>
      </c>
      <c r="L368" s="6">
        <f t="shared" si="152"/>
        <v>48.716535999999998</v>
      </c>
      <c r="M368" s="6">
        <f t="shared" si="153"/>
        <v>5242880</v>
      </c>
      <c r="N368" s="13">
        <f t="shared" si="154"/>
        <v>1.4049303646303593</v>
      </c>
      <c r="O368" s="13"/>
      <c r="P368" s="7">
        <f t="shared" si="155"/>
        <v>0</v>
      </c>
      <c r="Q368" s="7">
        <f t="shared" si="156"/>
        <v>1.2885391527423422E-3</v>
      </c>
      <c r="R368" s="6">
        <f t="shared" si="157"/>
        <v>1.2885391527423422E-3</v>
      </c>
      <c r="S368" s="6">
        <f t="shared" si="158"/>
        <v>1.2885391527423422E-3</v>
      </c>
      <c r="T368" s="7">
        <f t="shared" si="159"/>
        <v>0</v>
      </c>
      <c r="U368" s="7">
        <f t="shared" si="160"/>
        <v>7.1860739336735993E-2</v>
      </c>
      <c r="V368" s="7">
        <f t="shared" si="161"/>
        <v>0.29408228340777798</v>
      </c>
      <c r="W368" s="6">
        <f t="shared" si="162"/>
        <v>0.36594302274451396</v>
      </c>
      <c r="X368" s="6">
        <v>1.348E-3</v>
      </c>
      <c r="Y368" s="6">
        <v>0.37876104000000005</v>
      </c>
      <c r="Z368" s="6">
        <f t="shared" si="163"/>
        <v>4.4110420814286204</v>
      </c>
      <c r="AA368" s="6">
        <f t="shared" si="165"/>
        <v>4.4110420814286204</v>
      </c>
      <c r="AB368" s="6">
        <f t="shared" si="164"/>
        <v>3.3841963406495266</v>
      </c>
    </row>
    <row r="369" spans="5:28">
      <c r="E369" s="12">
        <f t="shared" si="148"/>
        <v>0.87885666431835807</v>
      </c>
      <c r="F369" s="12">
        <f t="shared" si="149"/>
        <v>5846335.5</v>
      </c>
      <c r="G369" s="6">
        <v>115625</v>
      </c>
      <c r="H369" s="6">
        <v>3897557</v>
      </c>
      <c r="I369" s="12">
        <f t="shared" si="150"/>
        <v>7795114</v>
      </c>
      <c r="J369" s="6">
        <v>642261.36450200004</v>
      </c>
      <c r="K369" s="12">
        <f t="shared" si="151"/>
        <v>5138090.9160160003</v>
      </c>
      <c r="L369" s="6">
        <f t="shared" si="152"/>
        <v>49.083184000000003</v>
      </c>
      <c r="M369" s="6">
        <f t="shared" si="153"/>
        <v>5242880</v>
      </c>
      <c r="N369" s="13">
        <f t="shared" si="154"/>
        <v>1.5171226292827484</v>
      </c>
      <c r="O369" s="13"/>
      <c r="P369" s="7">
        <f t="shared" si="155"/>
        <v>0</v>
      </c>
      <c r="Q369" s="7">
        <f t="shared" si="156"/>
        <v>1.3729643560702518E-3</v>
      </c>
      <c r="R369" s="6">
        <f t="shared" si="157"/>
        <v>1.3729643560702518E-3</v>
      </c>
      <c r="S369" s="6">
        <f t="shared" si="158"/>
        <v>1.3729643560702518E-3</v>
      </c>
      <c r="T369" s="7">
        <f t="shared" si="159"/>
        <v>0</v>
      </c>
      <c r="U369" s="7">
        <f t="shared" si="160"/>
        <v>7.6569061561082868E-2</v>
      </c>
      <c r="V369" s="7">
        <f t="shared" si="161"/>
        <v>0.22427046538812745</v>
      </c>
      <c r="W369" s="6">
        <f t="shared" si="162"/>
        <v>0.30083952694921035</v>
      </c>
      <c r="X369" s="6">
        <v>1.0280000000000001E-3</v>
      </c>
      <c r="Y369" s="6">
        <v>0.29801034666632398</v>
      </c>
      <c r="Z369" s="6">
        <f t="shared" si="163"/>
        <v>33.556843975705419</v>
      </c>
      <c r="AA369" s="6">
        <f t="shared" si="165"/>
        <v>33.556843975705419</v>
      </c>
      <c r="AB369" s="6">
        <f t="shared" si="164"/>
        <v>0.94935639468053179</v>
      </c>
    </row>
    <row r="370" spans="5:28">
      <c r="E370" s="12">
        <f t="shared" si="148"/>
        <v>0.87597919009745506</v>
      </c>
      <c r="F370" s="12">
        <f t="shared" si="149"/>
        <v>5846335.5</v>
      </c>
      <c r="G370" s="6">
        <v>115625</v>
      </c>
      <c r="H370" s="6">
        <v>3897557</v>
      </c>
      <c r="I370" s="12">
        <f t="shared" si="150"/>
        <v>7795114</v>
      </c>
      <c r="J370" s="6">
        <v>640158.52954100003</v>
      </c>
      <c r="K370" s="12">
        <f t="shared" si="151"/>
        <v>5121268.2363280002</v>
      </c>
      <c r="L370" s="6">
        <f t="shared" si="152"/>
        <v>49.083184000000003</v>
      </c>
      <c r="M370" s="6">
        <f t="shared" si="153"/>
        <v>5242880</v>
      </c>
      <c r="N370" s="13">
        <f t="shared" si="154"/>
        <v>1.522106173760813</v>
      </c>
      <c r="O370" s="13"/>
      <c r="P370" s="7">
        <f t="shared" si="155"/>
        <v>0</v>
      </c>
      <c r="Q370" s="7">
        <f t="shared" si="156"/>
        <v>1.3684691184493651E-3</v>
      </c>
      <c r="R370" s="6">
        <f t="shared" si="157"/>
        <v>1.3684691184493651E-3</v>
      </c>
      <c r="S370" s="6">
        <f t="shared" si="158"/>
        <v>1.3684691184493651E-3</v>
      </c>
      <c r="T370" s="7">
        <f t="shared" si="159"/>
        <v>0</v>
      </c>
      <c r="U370" s="7">
        <f t="shared" si="160"/>
        <v>7.6318365958823728E-2</v>
      </c>
      <c r="V370" s="7">
        <f t="shared" si="161"/>
        <v>0.22470678925075027</v>
      </c>
      <c r="W370" s="6">
        <f t="shared" si="162"/>
        <v>0.30102515520957401</v>
      </c>
      <c r="X370" s="6">
        <v>1.0300000000000001E-3</v>
      </c>
      <c r="Y370" s="6">
        <v>0.30041666666701006</v>
      </c>
      <c r="Z370" s="6">
        <f t="shared" si="163"/>
        <v>32.861079461103394</v>
      </c>
      <c r="AA370" s="6">
        <f t="shared" si="165"/>
        <v>32.861079461103394</v>
      </c>
      <c r="AB370" s="6">
        <f t="shared" si="164"/>
        <v>0.20254819724713258</v>
      </c>
    </row>
    <row r="371" spans="5:28">
      <c r="E371" s="12">
        <f t="shared" si="148"/>
        <v>0.8783328329959853</v>
      </c>
      <c r="F371" s="12">
        <f t="shared" si="149"/>
        <v>5846335.5</v>
      </c>
      <c r="G371" s="6">
        <v>115625</v>
      </c>
      <c r="H371" s="6">
        <v>3897557</v>
      </c>
      <c r="I371" s="12">
        <f t="shared" si="150"/>
        <v>7795114</v>
      </c>
      <c r="J371" s="6">
        <v>641878.55279500003</v>
      </c>
      <c r="K371" s="12">
        <f t="shared" si="151"/>
        <v>5135028.4223600002</v>
      </c>
      <c r="L371" s="6">
        <f t="shared" si="152"/>
        <v>49.083184000000003</v>
      </c>
      <c r="M371" s="6">
        <f t="shared" si="153"/>
        <v>5242880</v>
      </c>
      <c r="N371" s="13">
        <f t="shared" si="154"/>
        <v>1.5180274302001731</v>
      </c>
      <c r="O371" s="13"/>
      <c r="P371" s="7">
        <f t="shared" si="155"/>
        <v>0</v>
      </c>
      <c r="Q371" s="7">
        <f t="shared" si="156"/>
        <v>1.3721460181507588E-3</v>
      </c>
      <c r="R371" s="6">
        <f t="shared" si="157"/>
        <v>1.3721460181507588E-3</v>
      </c>
      <c r="S371" s="6">
        <f t="shared" si="158"/>
        <v>1.3721460181507588E-3</v>
      </c>
      <c r="T371" s="7">
        <f t="shared" si="159"/>
        <v>0</v>
      </c>
      <c r="U371" s="7">
        <f t="shared" si="160"/>
        <v>7.6523423547059849E-2</v>
      </c>
      <c r="V371" s="7">
        <f t="shared" si="161"/>
        <v>0.22557943697599589</v>
      </c>
      <c r="W371" s="6">
        <f t="shared" si="162"/>
        <v>0.30210286052305574</v>
      </c>
      <c r="X371" s="6">
        <v>1.034E-3</v>
      </c>
      <c r="Y371" s="6">
        <v>0.30205208</v>
      </c>
      <c r="Z371" s="6">
        <f t="shared" si="163"/>
        <v>32.702709685760041</v>
      </c>
      <c r="AA371" s="6">
        <f t="shared" si="165"/>
        <v>32.702709685760041</v>
      </c>
      <c r="AB371" s="6">
        <f t="shared" si="164"/>
        <v>1.6811843525705198E-2</v>
      </c>
    </row>
    <row r="372" spans="5:28">
      <c r="E372" s="12">
        <f t="shared" si="148"/>
        <v>0.88071981041252256</v>
      </c>
      <c r="F372" s="12">
        <f t="shared" si="149"/>
        <v>5846335.5</v>
      </c>
      <c r="G372" s="6">
        <v>115625</v>
      </c>
      <c r="H372" s="6">
        <v>3897557</v>
      </c>
      <c r="I372" s="12">
        <f t="shared" si="150"/>
        <v>7795114</v>
      </c>
      <c r="J372" s="6">
        <v>643622.93664600002</v>
      </c>
      <c r="K372" s="12">
        <f t="shared" si="151"/>
        <v>5148983.4931680001</v>
      </c>
      <c r="L372" s="6">
        <f t="shared" si="152"/>
        <v>49.083184000000003</v>
      </c>
      <c r="M372" s="6">
        <f t="shared" si="153"/>
        <v>5242880</v>
      </c>
      <c r="N372" s="13">
        <f t="shared" si="154"/>
        <v>1.5139131850671215</v>
      </c>
      <c r="O372" s="13"/>
      <c r="P372" s="7">
        <f t="shared" si="155"/>
        <v>0</v>
      </c>
      <c r="Q372" s="7">
        <f t="shared" si="156"/>
        <v>1.3758749935852137E-3</v>
      </c>
      <c r="R372" s="6">
        <f t="shared" si="157"/>
        <v>1.3758749935852137E-3</v>
      </c>
      <c r="S372" s="6">
        <f t="shared" si="158"/>
        <v>1.3758749935852137E-3</v>
      </c>
      <c r="T372" s="7">
        <f t="shared" si="159"/>
        <v>0</v>
      </c>
      <c r="U372" s="7">
        <f t="shared" si="160"/>
        <v>7.673138535490881E-2</v>
      </c>
      <c r="V372" s="7">
        <f t="shared" si="161"/>
        <v>0.22427046538812745</v>
      </c>
      <c r="W372" s="6">
        <f t="shared" si="162"/>
        <v>0.30100185074303626</v>
      </c>
      <c r="X372" s="6">
        <v>1.0280000000000001E-3</v>
      </c>
      <c r="Y372" s="6">
        <v>0.30075168000000002</v>
      </c>
      <c r="Z372" s="6">
        <f t="shared" si="163"/>
        <v>33.839979920740625</v>
      </c>
      <c r="AA372" s="6">
        <f t="shared" si="165"/>
        <v>33.839979920740625</v>
      </c>
      <c r="AB372" s="6">
        <f t="shared" si="164"/>
        <v>8.3181827292282337E-2</v>
      </c>
    </row>
    <row r="373" spans="5:28">
      <c r="E373" s="12">
        <f t="shared" si="148"/>
        <v>0.86803403483886288</v>
      </c>
      <c r="F373" s="12">
        <f t="shared" si="149"/>
        <v>6011074.5</v>
      </c>
      <c r="G373" s="6">
        <v>62451</v>
      </c>
      <c r="H373" s="6">
        <v>4007383</v>
      </c>
      <c r="I373" s="12">
        <f t="shared" si="150"/>
        <v>8014766</v>
      </c>
      <c r="J373" s="6">
        <v>652227.156494</v>
      </c>
      <c r="K373" s="12">
        <f t="shared" si="151"/>
        <v>5217817.251952</v>
      </c>
      <c r="L373" s="6">
        <f t="shared" si="152"/>
        <v>49.337615999999997</v>
      </c>
      <c r="M373" s="6">
        <f t="shared" si="153"/>
        <v>5242880</v>
      </c>
      <c r="N373" s="13">
        <f t="shared" si="154"/>
        <v>1.536038081249713</v>
      </c>
      <c r="O373" s="13"/>
      <c r="P373" s="7">
        <f t="shared" si="155"/>
        <v>0</v>
      </c>
      <c r="Q373" s="7">
        <f t="shared" si="156"/>
        <v>1.3942682643251656E-3</v>
      </c>
      <c r="R373" s="6">
        <f t="shared" si="157"/>
        <v>1.3942682643251656E-3</v>
      </c>
      <c r="S373" s="6">
        <f t="shared" si="158"/>
        <v>1.3942682643251656E-3</v>
      </c>
      <c r="T373" s="7">
        <f t="shared" si="159"/>
        <v>0</v>
      </c>
      <c r="U373" s="7">
        <f t="shared" si="160"/>
        <v>7.7757162516107717E-2</v>
      </c>
      <c r="V373" s="7">
        <f t="shared" si="161"/>
        <v>0.18871007058436792</v>
      </c>
      <c r="W373" s="6">
        <f t="shared" si="162"/>
        <v>0.26646723310047565</v>
      </c>
      <c r="X373" s="6">
        <v>8.6499999999999999E-4</v>
      </c>
      <c r="Y373" s="6">
        <v>0.25869488461518497</v>
      </c>
      <c r="Z373" s="6">
        <f t="shared" si="163"/>
        <v>61.187082580944008</v>
      </c>
      <c r="AA373" s="6">
        <f t="shared" si="165"/>
        <v>61.187082580944008</v>
      </c>
      <c r="AB373" s="6">
        <f t="shared" si="164"/>
        <v>3.0044461439012378</v>
      </c>
    </row>
    <row r="374" spans="5:28">
      <c r="E374" s="16">
        <f t="shared" si="148"/>
        <v>0.88359507296511464</v>
      </c>
      <c r="F374" s="16">
        <f t="shared" si="149"/>
        <v>5800032</v>
      </c>
      <c r="G374" s="15">
        <v>157464</v>
      </c>
      <c r="H374" s="15">
        <v>3866688</v>
      </c>
      <c r="I374" s="16">
        <f t="shared" si="150"/>
        <v>7733376</v>
      </c>
      <c r="J374" s="15">
        <v>640609.96227999998</v>
      </c>
      <c r="K374" s="16">
        <f t="shared" si="151"/>
        <v>5124879.6982399998</v>
      </c>
      <c r="L374" s="15">
        <f t="shared" si="152"/>
        <v>49.549536000000003</v>
      </c>
      <c r="M374" s="15">
        <f t="shared" si="153"/>
        <v>5242880</v>
      </c>
      <c r="N374" s="17">
        <f t="shared" si="154"/>
        <v>1.5089868358579845</v>
      </c>
      <c r="O374" s="17"/>
      <c r="P374" s="18">
        <f t="shared" si="155"/>
        <v>0</v>
      </c>
      <c r="Q374" s="18">
        <f t="shared" si="156"/>
        <v>1.3694341477879907E-3</v>
      </c>
      <c r="R374" s="15">
        <f t="shared" si="157"/>
        <v>1.3694341477879907E-3</v>
      </c>
      <c r="S374" s="15">
        <f t="shared" si="158"/>
        <v>1.3694341477879907E-3</v>
      </c>
      <c r="T374" s="18">
        <f t="shared" si="159"/>
        <v>0</v>
      </c>
      <c r="U374" s="18">
        <f t="shared" si="160"/>
        <v>7.6372184829292408E-2</v>
      </c>
      <c r="V374" s="18">
        <f t="shared" si="161"/>
        <v>0.18849190865305651</v>
      </c>
      <c r="W374" s="15">
        <f t="shared" si="162"/>
        <v>0.26486409348234891</v>
      </c>
      <c r="X374" s="15">
        <v>8.6399999999999997E-4</v>
      </c>
      <c r="Y374" s="15">
        <v>0.26182079999971197</v>
      </c>
      <c r="Z374" s="15">
        <f t="shared" si="163"/>
        <v>58.499322660647081</v>
      </c>
      <c r="AA374" s="15">
        <f t="shared" si="165"/>
        <v>58.499322660647081</v>
      </c>
      <c r="AB374" s="15">
        <f t="shared" si="164"/>
        <v>1.1623574149342912</v>
      </c>
    </row>
    <row r="375" spans="5:28">
      <c r="E375" s="12">
        <f t="shared" si="148"/>
        <v>0.88870646321581814</v>
      </c>
      <c r="F375" s="12">
        <f t="shared" si="149"/>
        <v>6255997.5</v>
      </c>
      <c r="G375" s="6">
        <v>55590</v>
      </c>
      <c r="H375" s="6">
        <v>4170665</v>
      </c>
      <c r="I375" s="12">
        <f t="shared" si="150"/>
        <v>8341330</v>
      </c>
      <c r="J375" s="6">
        <v>694968.17651400005</v>
      </c>
      <c r="K375" s="12">
        <f t="shared" si="151"/>
        <v>5559745.4121120004</v>
      </c>
      <c r="L375" s="6">
        <f t="shared" si="152"/>
        <v>51.159779999999998</v>
      </c>
      <c r="M375" s="6">
        <f t="shared" si="153"/>
        <v>5242880</v>
      </c>
      <c r="N375" s="13">
        <f t="shared" si="154"/>
        <v>1.5003079065146168</v>
      </c>
      <c r="O375" s="13"/>
      <c r="P375" s="7">
        <f t="shared" si="155"/>
        <v>0</v>
      </c>
      <c r="Q375" s="7">
        <f t="shared" si="156"/>
        <v>1.4856358917007375E-3</v>
      </c>
      <c r="R375" s="6">
        <f t="shared" si="157"/>
        <v>1.4856358917007375E-3</v>
      </c>
      <c r="S375" s="6">
        <f t="shared" si="158"/>
        <v>1.4856358917007375E-3</v>
      </c>
      <c r="T375" s="7">
        <f t="shared" si="159"/>
        <v>0</v>
      </c>
      <c r="U375" s="7">
        <f t="shared" si="160"/>
        <v>8.2852657861110166E-2</v>
      </c>
      <c r="V375" s="7">
        <f t="shared" si="161"/>
        <v>0.22470678925075027</v>
      </c>
      <c r="W375" s="6">
        <f t="shared" si="162"/>
        <v>0.30755944711186045</v>
      </c>
      <c r="X375" s="6">
        <v>1.0300000000000001E-3</v>
      </c>
      <c r="Y375" s="6">
        <v>0.29707260000000002</v>
      </c>
      <c r="Z375" s="6">
        <f t="shared" si="163"/>
        <v>44.23649433987741</v>
      </c>
      <c r="AA375" s="6">
        <f t="shared" si="165"/>
        <v>44.23649433987741</v>
      </c>
      <c r="AB375" s="6">
        <f t="shared" si="164"/>
        <v>3.5300620494318329</v>
      </c>
    </row>
    <row r="376" spans="5:28">
      <c r="E376" s="12">
        <f t="shared" si="148"/>
        <v>0.90801440421402635</v>
      </c>
      <c r="F376" s="12">
        <f t="shared" si="149"/>
        <v>6372243</v>
      </c>
      <c r="G376" s="6">
        <v>62064</v>
      </c>
      <c r="H376" s="6">
        <v>4248162</v>
      </c>
      <c r="I376" s="12">
        <f t="shared" si="150"/>
        <v>8496324</v>
      </c>
      <c r="J376" s="6">
        <v>723261.05389400001</v>
      </c>
      <c r="K376" s="12">
        <f t="shared" si="151"/>
        <v>5786088.4311520001</v>
      </c>
      <c r="L376" s="6">
        <f t="shared" si="152"/>
        <v>52.219223999999997</v>
      </c>
      <c r="M376" s="6">
        <f t="shared" si="153"/>
        <v>5242880</v>
      </c>
      <c r="N376" s="13">
        <f t="shared" si="154"/>
        <v>1.4684054869013463</v>
      </c>
      <c r="O376" s="13"/>
      <c r="P376" s="7">
        <f t="shared" si="155"/>
        <v>0</v>
      </c>
      <c r="Q376" s="7">
        <f t="shared" si="156"/>
        <v>1.5461176742278962E-3</v>
      </c>
      <c r="R376" s="6">
        <f t="shared" si="157"/>
        <v>1.5461176742278962E-3</v>
      </c>
      <c r="S376" s="6">
        <f t="shared" si="158"/>
        <v>1.5461176742278962E-3</v>
      </c>
      <c r="T376" s="7">
        <f t="shared" si="159"/>
        <v>0</v>
      </c>
      <c r="U376" s="7">
        <f t="shared" si="160"/>
        <v>8.6225675746950378E-2</v>
      </c>
      <c r="V376" s="7">
        <f t="shared" si="161"/>
        <v>0.25983086019188695</v>
      </c>
      <c r="W376" s="6">
        <f t="shared" si="162"/>
        <v>0.34605653593883734</v>
      </c>
      <c r="X376" s="6">
        <v>1.191E-3</v>
      </c>
      <c r="Y376" s="6">
        <v>0.33942838333280401</v>
      </c>
      <c r="Z376" s="6">
        <f t="shared" si="163"/>
        <v>29.816765258429573</v>
      </c>
      <c r="AA376" s="6">
        <f t="shared" si="165"/>
        <v>29.816765258429573</v>
      </c>
      <c r="AB376" s="6">
        <f t="shared" si="164"/>
        <v>1.9527396445024274</v>
      </c>
    </row>
    <row r="377" spans="5:28">
      <c r="E377" s="12">
        <f t="shared" si="148"/>
        <v>0.91802955086231519</v>
      </c>
      <c r="F377" s="12">
        <f t="shared" si="149"/>
        <v>6356376</v>
      </c>
      <c r="G377" s="6">
        <v>80676</v>
      </c>
      <c r="H377" s="6">
        <v>4237584</v>
      </c>
      <c r="I377" s="12">
        <f t="shared" si="150"/>
        <v>8475168</v>
      </c>
      <c r="J377" s="6">
        <v>729417.62554899999</v>
      </c>
      <c r="K377" s="12">
        <f t="shared" si="151"/>
        <v>5835341.0043919999</v>
      </c>
      <c r="L377" s="6">
        <f t="shared" si="152"/>
        <v>52.464528000000001</v>
      </c>
      <c r="M377" s="6">
        <f t="shared" si="153"/>
        <v>5242880</v>
      </c>
      <c r="N377" s="13">
        <f t="shared" si="154"/>
        <v>1.452386071974392</v>
      </c>
      <c r="O377" s="13"/>
      <c r="P377" s="7">
        <f t="shared" si="155"/>
        <v>0</v>
      </c>
      <c r="Q377" s="7">
        <f t="shared" si="156"/>
        <v>1.559278598899835E-3</v>
      </c>
      <c r="R377" s="6">
        <f t="shared" si="157"/>
        <v>1.559278598899835E-3</v>
      </c>
      <c r="S377" s="6">
        <f t="shared" si="158"/>
        <v>1.559278598899835E-3</v>
      </c>
      <c r="T377" s="7">
        <f t="shared" si="159"/>
        <v>0</v>
      </c>
      <c r="U377" s="7">
        <f t="shared" si="160"/>
        <v>8.695964939087715E-2</v>
      </c>
      <c r="V377" s="7">
        <f t="shared" si="161"/>
        <v>0.21947090289927645</v>
      </c>
      <c r="W377" s="6">
        <f t="shared" si="162"/>
        <v>0.30643055229015359</v>
      </c>
      <c r="X377" s="6">
        <v>1.0059999999999999E-3</v>
      </c>
      <c r="Y377" s="6">
        <v>0.29471105333299796</v>
      </c>
      <c r="Z377" s="6">
        <f t="shared" si="163"/>
        <v>54.997872654059151</v>
      </c>
      <c r="AA377" s="6">
        <f t="shared" si="165"/>
        <v>54.997872654059151</v>
      </c>
      <c r="AB377" s="6">
        <f t="shared" si="164"/>
        <v>3.9766065183560011</v>
      </c>
    </row>
    <row r="378" spans="5:28">
      <c r="E378" s="12">
        <f t="shared" si="148"/>
        <v>0.91871003474326773</v>
      </c>
      <c r="F378" s="12">
        <f t="shared" si="149"/>
        <v>6517147.5</v>
      </c>
      <c r="G378" s="6">
        <v>36417</v>
      </c>
      <c r="H378" s="6">
        <v>4344765</v>
      </c>
      <c r="I378" s="12">
        <f t="shared" si="150"/>
        <v>8689530</v>
      </c>
      <c r="J378" s="6">
        <v>748421.10076900001</v>
      </c>
      <c r="K378" s="12">
        <f t="shared" si="151"/>
        <v>5987368.8061520001</v>
      </c>
      <c r="L378" s="6">
        <f t="shared" si="152"/>
        <v>52.865519999999997</v>
      </c>
      <c r="M378" s="6">
        <f t="shared" si="153"/>
        <v>5242880</v>
      </c>
      <c r="N378" s="13">
        <f t="shared" si="154"/>
        <v>1.4513102969490603</v>
      </c>
      <c r="O378" s="13"/>
      <c r="P378" s="7">
        <f t="shared" si="155"/>
        <v>0</v>
      </c>
      <c r="Q378" s="7">
        <f t="shared" si="156"/>
        <v>1.5999023940719999E-3</v>
      </c>
      <c r="R378" s="6">
        <f t="shared" si="157"/>
        <v>1.5999023940719999E-3</v>
      </c>
      <c r="S378" s="6">
        <f t="shared" si="158"/>
        <v>1.5999023940719999E-3</v>
      </c>
      <c r="T378" s="7">
        <f t="shared" si="159"/>
        <v>0</v>
      </c>
      <c r="U378" s="7">
        <f t="shared" si="160"/>
        <v>8.9225204108033362E-2</v>
      </c>
      <c r="V378" s="7">
        <f t="shared" si="161"/>
        <v>0.21379869268517984</v>
      </c>
      <c r="W378" s="6">
        <f t="shared" si="162"/>
        <v>0.30302389679321318</v>
      </c>
      <c r="X378" s="6">
        <v>9.7999999999999997E-4</v>
      </c>
      <c r="Y378" s="6">
        <v>0.29397900000041999</v>
      </c>
      <c r="Z378" s="6">
        <f t="shared" si="163"/>
        <v>63.255346333877547</v>
      </c>
      <c r="AA378" s="6">
        <f t="shared" si="165"/>
        <v>63.255346333877547</v>
      </c>
      <c r="AB378" s="6">
        <f t="shared" si="164"/>
        <v>3.0767152731250422</v>
      </c>
    </row>
    <row r="379" spans="5:28">
      <c r="E379" s="12">
        <f t="shared" si="148"/>
        <v>1.0000060877866157</v>
      </c>
      <c r="F379" s="12">
        <f t="shared" si="149"/>
        <v>6594433.5</v>
      </c>
      <c r="G379" s="6">
        <v>18696</v>
      </c>
      <c r="H379" s="6">
        <v>4396289</v>
      </c>
      <c r="I379" s="12">
        <f t="shared" si="150"/>
        <v>8792578</v>
      </c>
      <c r="J379" s="6">
        <v>824309.20568799996</v>
      </c>
      <c r="K379" s="12">
        <f t="shared" si="151"/>
        <v>6594473.6455039997</v>
      </c>
      <c r="L379" s="6">
        <f t="shared" si="152"/>
        <v>53.129387999999999</v>
      </c>
      <c r="M379" s="6">
        <f t="shared" si="153"/>
        <v>5242880</v>
      </c>
      <c r="N379" s="13">
        <f t="shared" si="154"/>
        <v>1.3333252163339269</v>
      </c>
      <c r="O379" s="13"/>
      <c r="P379" s="7">
        <f t="shared" si="155"/>
        <v>0</v>
      </c>
      <c r="Q379" s="7">
        <f t="shared" si="156"/>
        <v>1.7621286602966467E-3</v>
      </c>
      <c r="R379" s="6">
        <f t="shared" si="157"/>
        <v>1.7621286602966467E-3</v>
      </c>
      <c r="S379" s="6">
        <f t="shared" si="158"/>
        <v>1.7621286602966467E-3</v>
      </c>
      <c r="T379" s="7">
        <f t="shared" si="159"/>
        <v>0</v>
      </c>
      <c r="U379" s="7">
        <f t="shared" si="160"/>
        <v>9.8272425844315656E-2</v>
      </c>
      <c r="V379" s="7">
        <f t="shared" si="161"/>
        <v>0.40556303030790747</v>
      </c>
      <c r="W379" s="6">
        <f t="shared" si="162"/>
        <v>0.50383545615222314</v>
      </c>
      <c r="X379" s="6">
        <v>1.859E-3</v>
      </c>
      <c r="Y379" s="6">
        <v>0.50048569999985704</v>
      </c>
      <c r="Z379" s="6">
        <f t="shared" si="163"/>
        <v>5.2109381228269624</v>
      </c>
      <c r="AA379" s="6">
        <f t="shared" si="165"/>
        <v>5.2109381228269624</v>
      </c>
      <c r="AB379" s="6">
        <f t="shared" si="164"/>
        <v>0.66930107141264139</v>
      </c>
    </row>
    <row r="380" spans="5:28">
      <c r="E380" s="12">
        <f t="shared" si="148"/>
        <v>0.6369960011314838</v>
      </c>
      <c r="F380" s="12">
        <f t="shared" si="149"/>
        <v>6600183</v>
      </c>
      <c r="G380" s="6">
        <v>29214</v>
      </c>
      <c r="H380" s="6">
        <v>4400122</v>
      </c>
      <c r="I380" s="12">
        <f t="shared" si="150"/>
        <v>8800244</v>
      </c>
      <c r="J380" s="6">
        <v>525536.27221700002</v>
      </c>
      <c r="K380" s="12">
        <f t="shared" si="151"/>
        <v>4204290.1777360002</v>
      </c>
      <c r="L380" s="6">
        <f t="shared" si="152"/>
        <v>53.385744000000003</v>
      </c>
      <c r="M380" s="6">
        <f t="shared" si="153"/>
        <v>5242880</v>
      </c>
      <c r="N380" s="13">
        <f t="shared" si="154"/>
        <v>2.0931580904196556</v>
      </c>
      <c r="O380" s="13"/>
      <c r="P380" s="7">
        <f t="shared" si="155"/>
        <v>0</v>
      </c>
      <c r="Q380" s="7">
        <f t="shared" si="156"/>
        <v>1.1234407197067621E-3</v>
      </c>
      <c r="R380" s="6">
        <f t="shared" si="157"/>
        <v>1.1234407197067621E-3</v>
      </c>
      <c r="S380" s="6">
        <f t="shared" si="158"/>
        <v>1.1234407197067621E-3</v>
      </c>
      <c r="T380" s="7">
        <f t="shared" si="159"/>
        <v>0</v>
      </c>
      <c r="U380" s="7">
        <f t="shared" si="160"/>
        <v>6.2653339285271878E-2</v>
      </c>
      <c r="V380" s="7">
        <f t="shared" si="161"/>
        <v>0.45988535120444812</v>
      </c>
      <c r="W380" s="6">
        <f t="shared" si="162"/>
        <v>0.52253869048972001</v>
      </c>
      <c r="X380" s="6">
        <v>2.1080000000000001E-3</v>
      </c>
      <c r="Y380" s="6">
        <v>0.52352882666596401</v>
      </c>
      <c r="Z380" s="6">
        <f t="shared" si="163"/>
        <v>46.705848211254171</v>
      </c>
      <c r="AA380" s="6">
        <f t="shared" si="165"/>
        <v>46.705848211254171</v>
      </c>
      <c r="AB380" s="6">
        <f t="shared" si="164"/>
        <v>0.18912734615772123</v>
      </c>
    </row>
    <row r="381" spans="5:28">
      <c r="E381" s="12">
        <f t="shared" si="148"/>
        <v>0.63580294768190515</v>
      </c>
      <c r="F381" s="12">
        <f t="shared" si="149"/>
        <v>6600183</v>
      </c>
      <c r="G381" s="6">
        <v>29214</v>
      </c>
      <c r="H381" s="6">
        <v>4400122</v>
      </c>
      <c r="I381" s="12">
        <f t="shared" si="150"/>
        <v>8800244</v>
      </c>
      <c r="J381" s="6">
        <v>524551.97583000001</v>
      </c>
      <c r="K381" s="12">
        <f t="shared" si="151"/>
        <v>4196415.8066400001</v>
      </c>
      <c r="L381" s="6">
        <f t="shared" si="152"/>
        <v>53.385744000000003</v>
      </c>
      <c r="M381" s="6">
        <f t="shared" si="153"/>
        <v>5242880</v>
      </c>
      <c r="N381" s="13">
        <f t="shared" si="154"/>
        <v>2.0970858002382293</v>
      </c>
      <c r="O381" s="13"/>
      <c r="P381" s="7">
        <f t="shared" si="155"/>
        <v>0</v>
      </c>
      <c r="Q381" s="7">
        <f t="shared" si="156"/>
        <v>1.1213365858916951E-3</v>
      </c>
      <c r="R381" s="6">
        <f t="shared" si="157"/>
        <v>1.1213365858916951E-3</v>
      </c>
      <c r="S381" s="6">
        <f t="shared" si="158"/>
        <v>1.1213365858916951E-3</v>
      </c>
      <c r="T381" s="7">
        <f t="shared" si="159"/>
        <v>0</v>
      </c>
      <c r="U381" s="7">
        <f t="shared" si="160"/>
        <v>6.253599352104551E-2</v>
      </c>
      <c r="V381" s="7">
        <f t="shared" si="161"/>
        <v>0.4563947603034656</v>
      </c>
      <c r="W381" s="6">
        <f t="shared" si="162"/>
        <v>0.51893075382451115</v>
      </c>
      <c r="X381" s="6">
        <v>2.0920000000000001E-3</v>
      </c>
      <c r="Y381" s="6">
        <v>0.52322314666736403</v>
      </c>
      <c r="Z381" s="6">
        <f t="shared" si="163"/>
        <v>46.398824766171366</v>
      </c>
      <c r="AA381" s="6">
        <f t="shared" si="165"/>
        <v>46.398824766171366</v>
      </c>
      <c r="AB381" s="6">
        <f t="shared" si="164"/>
        <v>0.82037518221298034</v>
      </c>
    </row>
    <row r="382" spans="5:28">
      <c r="E382" s="12">
        <f t="shared" si="148"/>
        <v>0.99643479651643574</v>
      </c>
      <c r="F382" s="12">
        <f t="shared" si="149"/>
        <v>6620173.5</v>
      </c>
      <c r="G382" s="6">
        <v>42138</v>
      </c>
      <c r="H382" s="6">
        <v>4413449</v>
      </c>
      <c r="I382" s="12">
        <f t="shared" si="150"/>
        <v>8826898</v>
      </c>
      <c r="J382" s="6">
        <v>824571.40429700003</v>
      </c>
      <c r="K382" s="12">
        <f t="shared" si="151"/>
        <v>6596571.2343760002</v>
      </c>
      <c r="L382" s="6">
        <f t="shared" si="152"/>
        <v>53.804147999999998</v>
      </c>
      <c r="M382" s="6">
        <f t="shared" si="153"/>
        <v>5242880</v>
      </c>
      <c r="N382" s="13">
        <f t="shared" si="154"/>
        <v>1.3381039461836384</v>
      </c>
      <c r="O382" s="13"/>
      <c r="P382" s="7">
        <f t="shared" si="155"/>
        <v>0</v>
      </c>
      <c r="Q382" s="7">
        <f t="shared" si="156"/>
        <v>1.7626891631764166E-3</v>
      </c>
      <c r="R382" s="6">
        <f t="shared" si="157"/>
        <v>1.7626891631764166E-3</v>
      </c>
      <c r="S382" s="6">
        <f t="shared" si="158"/>
        <v>1.7626891631764166E-3</v>
      </c>
      <c r="T382" s="7">
        <f t="shared" si="159"/>
        <v>0</v>
      </c>
      <c r="U382" s="7">
        <f t="shared" si="160"/>
        <v>9.8303684616123183E-2</v>
      </c>
      <c r="V382" s="7">
        <f t="shared" si="161"/>
        <v>0.42759738537035968</v>
      </c>
      <c r="W382" s="6">
        <f t="shared" si="162"/>
        <v>0.52590106998648289</v>
      </c>
      <c r="X382" s="6">
        <v>1.9599999999999999E-3</v>
      </c>
      <c r="Y382" s="6">
        <v>0.51753800000000005</v>
      </c>
      <c r="Z382" s="6">
        <f t="shared" si="163"/>
        <v>10.06687942977466</v>
      </c>
      <c r="AA382" s="6">
        <f t="shared" si="165"/>
        <v>10.06687942977466</v>
      </c>
      <c r="AB382" s="6">
        <f t="shared" si="164"/>
        <v>1.6159335133812087</v>
      </c>
    </row>
    <row r="383" spans="5:28">
      <c r="E383" s="12">
        <f t="shared" si="148"/>
        <v>0.9329090860286382</v>
      </c>
      <c r="F383" s="12">
        <f t="shared" si="149"/>
        <v>6528157.5</v>
      </c>
      <c r="G383" s="6">
        <v>79171</v>
      </c>
      <c r="H383" s="6">
        <v>4352105</v>
      </c>
      <c r="I383" s="12">
        <f t="shared" si="150"/>
        <v>8704210</v>
      </c>
      <c r="J383" s="6">
        <v>761272.18084699998</v>
      </c>
      <c r="K383" s="12">
        <f t="shared" si="151"/>
        <v>6090177.4467759999</v>
      </c>
      <c r="L383" s="6">
        <f t="shared" si="152"/>
        <v>53.808680000000003</v>
      </c>
      <c r="M383" s="6">
        <f t="shared" si="153"/>
        <v>5242880</v>
      </c>
      <c r="N383" s="13">
        <f t="shared" si="154"/>
        <v>1.4292210819912659</v>
      </c>
      <c r="O383" s="13"/>
      <c r="P383" s="7">
        <f t="shared" si="155"/>
        <v>0</v>
      </c>
      <c r="Q383" s="7">
        <f t="shared" si="156"/>
        <v>1.6273741927186139E-3</v>
      </c>
      <c r="R383" s="6">
        <f t="shared" si="157"/>
        <v>1.6273741927186139E-3</v>
      </c>
      <c r="S383" s="6">
        <f t="shared" si="158"/>
        <v>1.6273741927186139E-3</v>
      </c>
      <c r="T383" s="7">
        <f t="shared" si="159"/>
        <v>0</v>
      </c>
      <c r="U383" s="7">
        <f t="shared" si="160"/>
        <v>9.0757283096439836E-2</v>
      </c>
      <c r="V383" s="7">
        <f t="shared" si="161"/>
        <v>0.23408775229714079</v>
      </c>
      <c r="W383" s="6">
        <f t="shared" si="162"/>
        <v>0.32484503539358062</v>
      </c>
      <c r="X383" s="6">
        <v>1.073E-3</v>
      </c>
      <c r="Y383" s="6">
        <v>0.31825180000000003</v>
      </c>
      <c r="Z383" s="6">
        <f t="shared" si="163"/>
        <v>51.665814792042312</v>
      </c>
      <c r="AA383" s="6">
        <f t="shared" si="165"/>
        <v>51.665814792042312</v>
      </c>
      <c r="AB383" s="6">
        <f t="shared" si="164"/>
        <v>2.0717040386199188</v>
      </c>
    </row>
    <row r="384" spans="5:28">
      <c r="E384" s="12">
        <f t="shared" si="148"/>
        <v>0.92946592985233589</v>
      </c>
      <c r="F384" s="12">
        <f t="shared" si="149"/>
        <v>6528157.5</v>
      </c>
      <c r="G384" s="6">
        <v>79171</v>
      </c>
      <c r="H384" s="6">
        <v>4352105</v>
      </c>
      <c r="I384" s="12">
        <f t="shared" si="150"/>
        <v>8704210</v>
      </c>
      <c r="J384" s="6">
        <v>758462.49762000004</v>
      </c>
      <c r="K384" s="12">
        <f t="shared" si="151"/>
        <v>6067699.9809600003</v>
      </c>
      <c r="L384" s="6">
        <f t="shared" si="152"/>
        <v>53.808680000000003</v>
      </c>
      <c r="M384" s="6">
        <f t="shared" si="153"/>
        <v>5242880</v>
      </c>
      <c r="N384" s="13">
        <f t="shared" si="154"/>
        <v>1.4345155540506578</v>
      </c>
      <c r="O384" s="13"/>
      <c r="P384" s="7">
        <f t="shared" si="155"/>
        <v>0</v>
      </c>
      <c r="Q384" s="7">
        <f t="shared" si="156"/>
        <v>1.6213679230973506E-3</v>
      </c>
      <c r="R384" s="6">
        <f t="shared" si="157"/>
        <v>1.6213679230973506E-3</v>
      </c>
      <c r="S384" s="6">
        <f t="shared" si="158"/>
        <v>1.6213679230973506E-3</v>
      </c>
      <c r="T384" s="7">
        <f t="shared" si="159"/>
        <v>0</v>
      </c>
      <c r="U384" s="7">
        <f t="shared" si="160"/>
        <v>9.0422318516806252E-2</v>
      </c>
      <c r="V384" s="7">
        <f t="shared" si="161"/>
        <v>0.2367056954728777</v>
      </c>
      <c r="W384" s="6">
        <f t="shared" si="162"/>
        <v>0.32712801398968394</v>
      </c>
      <c r="X384" s="6">
        <v>1.085E-3</v>
      </c>
      <c r="Y384" s="6">
        <v>0.32212926666630498</v>
      </c>
      <c r="Z384" s="6">
        <f t="shared" si="163"/>
        <v>49.434831621875624</v>
      </c>
      <c r="AA384" s="6">
        <f t="shared" si="165"/>
        <v>49.434831621875624</v>
      </c>
      <c r="AB384" s="6">
        <f t="shared" si="164"/>
        <v>1.5517830388746339</v>
      </c>
    </row>
    <row r="385" spans="5:28">
      <c r="E385" s="12">
        <f t="shared" si="148"/>
        <v>0.93220311501859443</v>
      </c>
      <c r="F385" s="12">
        <f t="shared" si="149"/>
        <v>6528157.5</v>
      </c>
      <c r="G385" s="6">
        <v>79171</v>
      </c>
      <c r="H385" s="6">
        <v>4352105</v>
      </c>
      <c r="I385" s="12">
        <f t="shared" si="150"/>
        <v>8704210</v>
      </c>
      <c r="J385" s="6">
        <v>760696.09460399998</v>
      </c>
      <c r="K385" s="12">
        <f t="shared" si="151"/>
        <v>6085568.7568319999</v>
      </c>
      <c r="L385" s="6">
        <f t="shared" si="152"/>
        <v>53.808680000000003</v>
      </c>
      <c r="M385" s="6">
        <f t="shared" si="153"/>
        <v>5242880</v>
      </c>
      <c r="N385" s="13">
        <f t="shared" si="154"/>
        <v>1.4303034519539635</v>
      </c>
      <c r="O385" s="13"/>
      <c r="P385" s="7">
        <f t="shared" si="155"/>
        <v>0</v>
      </c>
      <c r="Q385" s="7">
        <f t="shared" si="156"/>
        <v>1.6261426911502847E-3</v>
      </c>
      <c r="R385" s="6">
        <f t="shared" si="157"/>
        <v>1.6261426911502847E-3</v>
      </c>
      <c r="S385" s="6">
        <f t="shared" si="158"/>
        <v>1.6261426911502847E-3</v>
      </c>
      <c r="T385" s="7">
        <f t="shared" si="159"/>
        <v>0</v>
      </c>
      <c r="U385" s="7">
        <f t="shared" si="160"/>
        <v>9.0688603294971526E-2</v>
      </c>
      <c r="V385" s="7">
        <f t="shared" si="161"/>
        <v>0.23365142843451797</v>
      </c>
      <c r="W385" s="6">
        <f t="shared" si="162"/>
        <v>0.3243400317294895</v>
      </c>
      <c r="X385" s="6">
        <v>1.0709999999999999E-3</v>
      </c>
      <c r="Y385" s="6">
        <v>0.31812269999964293</v>
      </c>
      <c r="Z385" s="6">
        <f t="shared" si="163"/>
        <v>51.834051461277767</v>
      </c>
      <c r="AA385" s="6">
        <f t="shared" si="165"/>
        <v>51.834051461277767</v>
      </c>
      <c r="AB385" s="6">
        <f t="shared" si="164"/>
        <v>1.9543816677821304</v>
      </c>
    </row>
    <row r="386" spans="5:28">
      <c r="E386" s="12">
        <f t="shared" si="148"/>
        <v>0.93113592423099467</v>
      </c>
      <c r="F386" s="12">
        <f t="shared" si="149"/>
        <v>6528157.5</v>
      </c>
      <c r="G386" s="6">
        <v>79171</v>
      </c>
      <c r="H386" s="6">
        <v>4352105</v>
      </c>
      <c r="I386" s="12">
        <f t="shared" si="150"/>
        <v>8704210</v>
      </c>
      <c r="J386" s="6">
        <v>759825.24591099995</v>
      </c>
      <c r="K386" s="12">
        <f t="shared" si="151"/>
        <v>6078601.9672879996</v>
      </c>
      <c r="L386" s="6">
        <f t="shared" si="152"/>
        <v>53.808680000000003</v>
      </c>
      <c r="M386" s="6">
        <f t="shared" si="153"/>
        <v>5242880</v>
      </c>
      <c r="N386" s="13">
        <f t="shared" si="154"/>
        <v>1.4319427471714239</v>
      </c>
      <c r="O386" s="13"/>
      <c r="P386" s="7">
        <f t="shared" si="155"/>
        <v>0</v>
      </c>
      <c r="Q386" s="7">
        <f t="shared" si="156"/>
        <v>1.6242810748658511E-3</v>
      </c>
      <c r="R386" s="6">
        <f t="shared" si="157"/>
        <v>1.6242810748658511E-3</v>
      </c>
      <c r="S386" s="6">
        <f t="shared" si="158"/>
        <v>1.6242810748658511E-3</v>
      </c>
      <c r="T386" s="7">
        <f t="shared" si="159"/>
        <v>0</v>
      </c>
      <c r="U386" s="7">
        <f t="shared" si="160"/>
        <v>9.0584782528426722E-2</v>
      </c>
      <c r="V386" s="7">
        <f t="shared" si="161"/>
        <v>0.23256061877796097</v>
      </c>
      <c r="W386" s="6">
        <f t="shared" si="162"/>
        <v>0.32314540130638769</v>
      </c>
      <c r="X386" s="6">
        <v>1.0660000000000001E-3</v>
      </c>
      <c r="Y386" s="6">
        <v>0.31665530000000003</v>
      </c>
      <c r="Z386" s="6">
        <f t="shared" si="163"/>
        <v>52.371583008053555</v>
      </c>
      <c r="AA386" s="6">
        <f t="shared" si="165"/>
        <v>52.371583008053555</v>
      </c>
      <c r="AB386" s="6">
        <f t="shared" si="164"/>
        <v>2.0495792448089967</v>
      </c>
    </row>
    <row r="387" spans="5:28">
      <c r="E387" s="12">
        <f t="shared" si="148"/>
        <v>0.93121594372021654</v>
      </c>
      <c r="F387" s="12">
        <f t="shared" si="149"/>
        <v>6705072</v>
      </c>
      <c r="G387" s="6">
        <v>29736</v>
      </c>
      <c r="H387" s="6">
        <v>4470048</v>
      </c>
      <c r="I387" s="12">
        <f t="shared" si="150"/>
        <v>8940096</v>
      </c>
      <c r="J387" s="6">
        <v>780483.74377399997</v>
      </c>
      <c r="K387" s="12">
        <f t="shared" si="151"/>
        <v>6243869.9501919998</v>
      </c>
      <c r="L387" s="6">
        <f t="shared" si="152"/>
        <v>54.235295999999998</v>
      </c>
      <c r="M387" s="6">
        <f t="shared" si="153"/>
        <v>5242880</v>
      </c>
      <c r="N387" s="13">
        <f t="shared" si="154"/>
        <v>1.4318197001725013</v>
      </c>
      <c r="O387" s="13"/>
      <c r="P387" s="7">
        <f t="shared" si="155"/>
        <v>0</v>
      </c>
      <c r="Q387" s="7">
        <f t="shared" si="156"/>
        <v>1.6684428177068595E-3</v>
      </c>
      <c r="R387" s="6">
        <f t="shared" si="157"/>
        <v>1.6684428177068595E-3</v>
      </c>
      <c r="S387" s="6">
        <f t="shared" si="158"/>
        <v>1.6684428177068595E-3</v>
      </c>
      <c r="T387" s="7">
        <f t="shared" si="159"/>
        <v>0</v>
      </c>
      <c r="U387" s="7">
        <f t="shared" si="160"/>
        <v>9.3047645596420939E-2</v>
      </c>
      <c r="V387" s="7">
        <f t="shared" si="161"/>
        <v>0.22907002787697839</v>
      </c>
      <c r="W387" s="6">
        <f t="shared" si="162"/>
        <v>0.32211767347339931</v>
      </c>
      <c r="X387" s="6">
        <v>1.0499999999999999E-3</v>
      </c>
      <c r="Y387" s="6">
        <v>0.30950062499999997</v>
      </c>
      <c r="Z387" s="6">
        <f t="shared" si="163"/>
        <v>58.899315972081865</v>
      </c>
      <c r="AA387" s="6">
        <f t="shared" si="165"/>
        <v>58.899315972081865</v>
      </c>
      <c r="AB387" s="6">
        <f t="shared" si="164"/>
        <v>4.0765825508104676</v>
      </c>
    </row>
    <row r="388" spans="5:28">
      <c r="E388" s="12">
        <f t="shared" si="148"/>
        <v>1.1475880537339185</v>
      </c>
      <c r="F388" s="12">
        <f t="shared" si="149"/>
        <v>5511937.5</v>
      </c>
      <c r="G388" s="6">
        <v>525825</v>
      </c>
      <c r="H388" s="6">
        <v>3674625</v>
      </c>
      <c r="I388" s="12">
        <f t="shared" si="150"/>
        <v>7349250</v>
      </c>
      <c r="J388" s="6">
        <v>790679.20349099999</v>
      </c>
      <c r="K388" s="12">
        <f t="shared" si="151"/>
        <v>6325433.6279279999</v>
      </c>
      <c r="L388" s="6">
        <f t="shared" si="152"/>
        <v>54.612000000000002</v>
      </c>
      <c r="M388" s="6">
        <f t="shared" si="153"/>
        <v>5242880</v>
      </c>
      <c r="N388" s="13">
        <f t="shared" si="154"/>
        <v>1.1618571045551178</v>
      </c>
      <c r="O388" s="13"/>
      <c r="P388" s="7">
        <f t="shared" si="155"/>
        <v>0</v>
      </c>
      <c r="Q388" s="7">
        <f t="shared" si="156"/>
        <v>1.6902376874575022E-3</v>
      </c>
      <c r="R388" s="6">
        <f t="shared" si="157"/>
        <v>1.6902376874575022E-3</v>
      </c>
      <c r="S388" s="6">
        <f t="shared" si="158"/>
        <v>1.6902376874575022E-3</v>
      </c>
      <c r="T388" s="7">
        <f t="shared" si="159"/>
        <v>0</v>
      </c>
      <c r="U388" s="7">
        <f t="shared" si="160"/>
        <v>9.4263127059049212E-2</v>
      </c>
      <c r="V388" s="7">
        <f t="shared" si="161"/>
        <v>0.2578674028100843</v>
      </c>
      <c r="W388" s="6">
        <f t="shared" si="162"/>
        <v>0.35213052986913351</v>
      </c>
      <c r="X388" s="6">
        <v>1.1820000000000001E-3</v>
      </c>
      <c r="Y388" s="6">
        <v>0.36826252941127802</v>
      </c>
      <c r="Z388" s="6">
        <f t="shared" si="163"/>
        <v>42.998112306049244</v>
      </c>
      <c r="AA388" s="6">
        <f t="shared" si="165"/>
        <v>42.998112306049244</v>
      </c>
      <c r="AB388" s="6">
        <f t="shared" si="164"/>
        <v>4.3805704500900173</v>
      </c>
    </row>
    <row r="389" spans="5:28">
      <c r="E389" s="12">
        <f t="shared" si="148"/>
        <v>1.0099131734910201</v>
      </c>
      <c r="F389" s="12">
        <f t="shared" si="149"/>
        <v>6364009.5</v>
      </c>
      <c r="G389" s="6">
        <v>259789</v>
      </c>
      <c r="H389" s="6">
        <v>4242673</v>
      </c>
      <c r="I389" s="12">
        <f t="shared" si="150"/>
        <v>8485346</v>
      </c>
      <c r="J389" s="6">
        <v>803387.12878399994</v>
      </c>
      <c r="K389" s="12">
        <f t="shared" si="151"/>
        <v>6427097.0302719995</v>
      </c>
      <c r="L389" s="6">
        <f t="shared" si="152"/>
        <v>56.107855999999998</v>
      </c>
      <c r="M389" s="6">
        <f t="shared" si="153"/>
        <v>5242880</v>
      </c>
      <c r="N389" s="13">
        <f t="shared" si="154"/>
        <v>1.3202455105366433</v>
      </c>
      <c r="O389" s="13"/>
      <c r="P389" s="7">
        <f t="shared" si="155"/>
        <v>0</v>
      </c>
      <c r="Q389" s="7">
        <f t="shared" si="156"/>
        <v>1.7174034636215738E-3</v>
      </c>
      <c r="R389" s="6">
        <f t="shared" si="157"/>
        <v>1.7174034636215738E-3</v>
      </c>
      <c r="S389" s="6">
        <f t="shared" si="158"/>
        <v>1.7174034636215738E-3</v>
      </c>
      <c r="T389" s="7">
        <f t="shared" si="159"/>
        <v>0</v>
      </c>
      <c r="U389" s="7">
        <f t="shared" si="160"/>
        <v>9.5778139432287371E-2</v>
      </c>
      <c r="V389" s="7">
        <f t="shared" si="161"/>
        <v>0.28753742546843575</v>
      </c>
      <c r="W389" s="6">
        <f t="shared" si="162"/>
        <v>0.3833155649007231</v>
      </c>
      <c r="X389" s="6">
        <v>1.3179999999999999E-3</v>
      </c>
      <c r="Y389" s="6">
        <v>0.38681835555570199</v>
      </c>
      <c r="Z389" s="6">
        <f t="shared" si="163"/>
        <v>30.30375293031668</v>
      </c>
      <c r="AA389" s="6">
        <f t="shared" si="165"/>
        <v>30.30375293031668</v>
      </c>
      <c r="AB389" s="6">
        <f t="shared" si="164"/>
        <v>0.90553889304109803</v>
      </c>
    </row>
    <row r="390" spans="5:28">
      <c r="E390" s="12">
        <f t="shared" ref="E390:E453" si="166">K390/F390</f>
        <v>0.95105077421000539</v>
      </c>
      <c r="F390" s="12">
        <f t="shared" ref="F390:F453" si="167">H390*1.5</f>
        <v>6966345</v>
      </c>
      <c r="G390" s="6">
        <v>34920</v>
      </c>
      <c r="H390" s="6">
        <v>4644230</v>
      </c>
      <c r="I390" s="12">
        <f t="shared" ref="I390:I453" si="168">2*H390</f>
        <v>9288460</v>
      </c>
      <c r="J390" s="6">
        <v>828168.47570800001</v>
      </c>
      <c r="K390" s="12">
        <f t="shared" ref="K390:K453" si="169">J390*8</f>
        <v>6625347.8056640001</v>
      </c>
      <c r="L390" s="6">
        <f t="shared" ref="L390:L453" si="170">((H390+2*G390)*8+(G390+H390)*4)/1000000</f>
        <v>56.429160000000003</v>
      </c>
      <c r="M390" s="6">
        <f t="shared" ref="M390:M453" si="171">40*2^20/8</f>
        <v>5242880</v>
      </c>
      <c r="N390" s="13">
        <f t="shared" ref="N390:N453" si="172">I390/K390</f>
        <v>1.4019580967597367</v>
      </c>
      <c r="O390" s="13"/>
      <c r="P390" s="7">
        <f t="shared" ref="P390:P453" si="173">$B$32*I390</f>
        <v>0</v>
      </c>
      <c r="Q390" s="7">
        <f t="shared" ref="Q390:Q453" si="174">$C$32*K390</f>
        <v>1.7703786352613079E-3</v>
      </c>
      <c r="R390" s="6">
        <f t="shared" ref="R390:R453" si="175">P390+Q390</f>
        <v>1.7703786352613079E-3</v>
      </c>
      <c r="S390" s="6">
        <f t="shared" ref="S390:S453" si="176">MAX(P390,Q390)</f>
        <v>1.7703786352613079E-3</v>
      </c>
      <c r="T390" s="7">
        <f t="shared" ref="T390:T453" si="177">$D$32*I390</f>
        <v>0</v>
      </c>
      <c r="U390" s="7">
        <f t="shared" ref="U390:U453" si="178">$E$32*K390</f>
        <v>9.8732519974329774E-2</v>
      </c>
      <c r="V390" s="7">
        <f t="shared" ref="V390:V453" si="179">X390*$F$32</f>
        <v>0.25132254487074202</v>
      </c>
      <c r="W390" s="6">
        <f t="shared" ref="W390:W453" si="180">SUM(T390:V390)</f>
        <v>0.35005506484507176</v>
      </c>
      <c r="X390" s="6">
        <v>1.152E-3</v>
      </c>
      <c r="Y390" s="6">
        <v>0.337888376470656</v>
      </c>
      <c r="Z390" s="6">
        <f t="shared" ref="Z390:Z453" si="181">ABS(S390-X390)/ABS(X390)*100</f>
        <v>53.678700977544089</v>
      </c>
      <c r="AA390" s="6">
        <f t="shared" si="165"/>
        <v>53.678700977544089</v>
      </c>
      <c r="AB390" s="6">
        <f t="shared" ref="AB390:AB453" si="182">ABS(W390-Y390)/ABS(Y390)*100</f>
        <v>3.6008010993158193</v>
      </c>
    </row>
    <row r="391" spans="5:28">
      <c r="E391" s="12">
        <f t="shared" si="166"/>
        <v>1.4288556781383941</v>
      </c>
      <c r="F391" s="12">
        <f t="shared" si="167"/>
        <v>4433334</v>
      </c>
      <c r="G391" s="6">
        <v>1090920</v>
      </c>
      <c r="H391" s="6">
        <v>2955556</v>
      </c>
      <c r="I391" s="12">
        <f t="shared" si="168"/>
        <v>5911112</v>
      </c>
      <c r="J391" s="6">
        <v>791824.30737299996</v>
      </c>
      <c r="K391" s="12">
        <f t="shared" si="169"/>
        <v>6334594.4589839997</v>
      </c>
      <c r="L391" s="6">
        <f t="shared" si="170"/>
        <v>57.285072</v>
      </c>
      <c r="M391" s="6">
        <f t="shared" si="171"/>
        <v>5242880</v>
      </c>
      <c r="N391" s="13">
        <f t="shared" si="172"/>
        <v>0.93314766056043286</v>
      </c>
      <c r="O391" s="13"/>
      <c r="P391" s="7">
        <f t="shared" si="173"/>
        <v>0</v>
      </c>
      <c r="Q391" s="7">
        <f t="shared" si="174"/>
        <v>1.6926855800147677E-3</v>
      </c>
      <c r="R391" s="6">
        <f t="shared" si="175"/>
        <v>1.6926855800147677E-3</v>
      </c>
      <c r="S391" s="6">
        <f t="shared" si="176"/>
        <v>1.6926855800147677E-3</v>
      </c>
      <c r="T391" s="7">
        <f t="shared" si="177"/>
        <v>0</v>
      </c>
      <c r="U391" s="7">
        <f t="shared" si="178"/>
        <v>9.4399643957746165E-2</v>
      </c>
      <c r="V391" s="7">
        <f t="shared" si="179"/>
        <v>0.37938359855053855</v>
      </c>
      <c r="W391" s="6">
        <f t="shared" si="180"/>
        <v>0.47378324250828474</v>
      </c>
      <c r="X391" s="6">
        <v>1.7390000000000001E-3</v>
      </c>
      <c r="Y391" s="6">
        <v>0.50265126153819395</v>
      </c>
      <c r="Z391" s="6">
        <f t="shared" si="181"/>
        <v>2.6632788950679895</v>
      </c>
      <c r="AA391" s="6">
        <f t="shared" ref="AA391:AA454" si="183">ABS(R391-X391)/ABS(X391)*100</f>
        <v>2.6632788950679895</v>
      </c>
      <c r="AB391" s="6">
        <f t="shared" si="182"/>
        <v>5.7431506173024243</v>
      </c>
    </row>
    <row r="392" spans="5:28">
      <c r="E392" s="12">
        <f t="shared" si="166"/>
        <v>1.0202097939843424</v>
      </c>
      <c r="F392" s="12">
        <f t="shared" si="167"/>
        <v>6643563</v>
      </c>
      <c r="G392" s="6">
        <v>259156</v>
      </c>
      <c r="H392" s="6">
        <v>4429042</v>
      </c>
      <c r="I392" s="12">
        <f t="shared" si="168"/>
        <v>8858084</v>
      </c>
      <c r="J392" s="6">
        <v>847228.50494400004</v>
      </c>
      <c r="K392" s="12">
        <f t="shared" si="169"/>
        <v>6777828.0395520004</v>
      </c>
      <c r="L392" s="6">
        <f t="shared" si="170"/>
        <v>58.331623999999998</v>
      </c>
      <c r="M392" s="6">
        <f t="shared" si="171"/>
        <v>5242880</v>
      </c>
      <c r="N392" s="13">
        <f t="shared" si="172"/>
        <v>1.3069207345345251</v>
      </c>
      <c r="O392" s="13"/>
      <c r="P392" s="7">
        <f t="shared" si="173"/>
        <v>0</v>
      </c>
      <c r="Q392" s="7">
        <f t="shared" si="174"/>
        <v>1.8111233261504692E-3</v>
      </c>
      <c r="R392" s="6">
        <f t="shared" si="175"/>
        <v>1.8111233261504692E-3</v>
      </c>
      <c r="S392" s="6">
        <f t="shared" si="176"/>
        <v>1.8111233261504692E-3</v>
      </c>
      <c r="T392" s="7">
        <f t="shared" si="177"/>
        <v>0</v>
      </c>
      <c r="U392" s="7">
        <f t="shared" si="178"/>
        <v>0.10100481694342883</v>
      </c>
      <c r="V392" s="7">
        <f t="shared" si="179"/>
        <v>0.25328600225254466</v>
      </c>
      <c r="W392" s="6">
        <f t="shared" si="180"/>
        <v>0.35429081919597349</v>
      </c>
      <c r="X392" s="6">
        <v>1.1609999999999999E-3</v>
      </c>
      <c r="Y392" s="6">
        <v>0.35517721764733196</v>
      </c>
      <c r="Z392" s="6">
        <f t="shared" si="181"/>
        <v>55.996841184364285</v>
      </c>
      <c r="AA392" s="6">
        <f t="shared" si="183"/>
        <v>55.996841184364285</v>
      </c>
      <c r="AB392" s="6">
        <f t="shared" si="182"/>
        <v>0.24956512054176783</v>
      </c>
    </row>
    <row r="393" spans="5:28">
      <c r="E393" s="12">
        <f t="shared" si="166"/>
        <v>1.8481548237843264</v>
      </c>
      <c r="F393" s="12">
        <f t="shared" si="167"/>
        <v>3813040.5</v>
      </c>
      <c r="G393" s="6">
        <v>1441295</v>
      </c>
      <c r="H393" s="6">
        <v>2542027</v>
      </c>
      <c r="I393" s="12">
        <f t="shared" si="168"/>
        <v>5084054</v>
      </c>
      <c r="J393" s="6">
        <v>880886.14916999999</v>
      </c>
      <c r="K393" s="12">
        <f t="shared" si="169"/>
        <v>7047089.1933599999</v>
      </c>
      <c r="L393" s="6">
        <f t="shared" si="170"/>
        <v>59.330224000000001</v>
      </c>
      <c r="M393" s="6">
        <f t="shared" si="171"/>
        <v>5242880</v>
      </c>
      <c r="N393" s="13">
        <f t="shared" si="172"/>
        <v>0.72144027988043113</v>
      </c>
      <c r="O393" s="13"/>
      <c r="P393" s="7">
        <f t="shared" si="173"/>
        <v>0</v>
      </c>
      <c r="Q393" s="7">
        <f t="shared" si="174"/>
        <v>1.8830733894512918E-3</v>
      </c>
      <c r="R393" s="6">
        <f t="shared" si="175"/>
        <v>1.8830733894512918E-3</v>
      </c>
      <c r="S393" s="6">
        <f t="shared" si="176"/>
        <v>1.8830733894512918E-3</v>
      </c>
      <c r="T393" s="7">
        <f t="shared" si="177"/>
        <v>0</v>
      </c>
      <c r="U393" s="7">
        <f t="shared" si="178"/>
        <v>0.10501741115379347</v>
      </c>
      <c r="V393" s="7">
        <f t="shared" si="179"/>
        <v>0.46119432279231654</v>
      </c>
      <c r="W393" s="6">
        <f t="shared" si="180"/>
        <v>0.56621173394611002</v>
      </c>
      <c r="X393" s="6">
        <v>2.114E-3</v>
      </c>
      <c r="Y393" s="6">
        <v>0.59881163999999998</v>
      </c>
      <c r="Z393" s="6">
        <f t="shared" si="181"/>
        <v>10.923680726050529</v>
      </c>
      <c r="AA393" s="6">
        <f t="shared" si="183"/>
        <v>10.923680726050529</v>
      </c>
      <c r="AB393" s="6">
        <f t="shared" si="182"/>
        <v>5.4441002606245199</v>
      </c>
    </row>
    <row r="394" spans="5:28">
      <c r="E394" s="12">
        <f t="shared" si="166"/>
        <v>0.98807089605856402</v>
      </c>
      <c r="F394" s="12">
        <f t="shared" si="167"/>
        <v>7231336.5</v>
      </c>
      <c r="G394" s="6">
        <v>90449</v>
      </c>
      <c r="H394" s="6">
        <v>4820891</v>
      </c>
      <c r="I394" s="12">
        <f t="shared" si="168"/>
        <v>9641782</v>
      </c>
      <c r="J394" s="6">
        <v>893134.14190699998</v>
      </c>
      <c r="K394" s="12">
        <f t="shared" si="169"/>
        <v>7145073.1352559999</v>
      </c>
      <c r="L394" s="6">
        <f t="shared" si="170"/>
        <v>59.659672</v>
      </c>
      <c r="M394" s="6">
        <f t="shared" si="171"/>
        <v>5242880</v>
      </c>
      <c r="N394" s="13">
        <f t="shared" si="172"/>
        <v>1.3494308340140657</v>
      </c>
      <c r="O394" s="13"/>
      <c r="P394" s="7">
        <f t="shared" si="173"/>
        <v>0</v>
      </c>
      <c r="Q394" s="7">
        <f t="shared" si="174"/>
        <v>1.9092559661883298E-3</v>
      </c>
      <c r="R394" s="6">
        <f t="shared" si="175"/>
        <v>1.9092559661883298E-3</v>
      </c>
      <c r="S394" s="6">
        <f t="shared" si="176"/>
        <v>1.9092559661883298E-3</v>
      </c>
      <c r="T394" s="7">
        <f t="shared" si="177"/>
        <v>0</v>
      </c>
      <c r="U394" s="7">
        <f t="shared" si="178"/>
        <v>0.10647759132609173</v>
      </c>
      <c r="V394" s="7">
        <f t="shared" si="179"/>
        <v>0.25350416418385613</v>
      </c>
      <c r="W394" s="6">
        <f t="shared" si="180"/>
        <v>0.35998175550994788</v>
      </c>
      <c r="X394" s="6">
        <v>1.1620000000000001E-3</v>
      </c>
      <c r="Y394" s="6">
        <v>0.35123158823488398</v>
      </c>
      <c r="Z394" s="6">
        <f t="shared" si="181"/>
        <v>64.307742356999114</v>
      </c>
      <c r="AA394" s="6">
        <f t="shared" si="183"/>
        <v>64.307742356999114</v>
      </c>
      <c r="AB394" s="6">
        <f t="shared" si="182"/>
        <v>2.4912814132230809</v>
      </c>
    </row>
    <row r="395" spans="5:28">
      <c r="E395" s="12">
        <f t="shared" si="166"/>
        <v>1.1871217838222092</v>
      </c>
      <c r="F395" s="12">
        <f t="shared" si="167"/>
        <v>5807659.5</v>
      </c>
      <c r="G395" s="6">
        <v>682862</v>
      </c>
      <c r="H395" s="6">
        <v>3871773</v>
      </c>
      <c r="I395" s="12">
        <f t="shared" si="168"/>
        <v>7743546</v>
      </c>
      <c r="J395" s="6">
        <v>861799.88818400004</v>
      </c>
      <c r="K395" s="12">
        <f t="shared" si="169"/>
        <v>6894399.1054720003</v>
      </c>
      <c r="L395" s="6">
        <f t="shared" si="170"/>
        <v>60.118516</v>
      </c>
      <c r="M395" s="6">
        <f t="shared" si="171"/>
        <v>5242880</v>
      </c>
      <c r="N395" s="13">
        <f t="shared" si="172"/>
        <v>1.1231647430816765</v>
      </c>
      <c r="O395" s="13"/>
      <c r="P395" s="7">
        <f t="shared" si="173"/>
        <v>0</v>
      </c>
      <c r="Q395" s="7">
        <f t="shared" si="174"/>
        <v>1.8422726228587833E-3</v>
      </c>
      <c r="R395" s="6">
        <f t="shared" si="175"/>
        <v>1.8422726228587833E-3</v>
      </c>
      <c r="S395" s="6">
        <f t="shared" si="176"/>
        <v>1.8422726228587833E-3</v>
      </c>
      <c r="T395" s="7">
        <f t="shared" si="177"/>
        <v>0</v>
      </c>
      <c r="U395" s="7">
        <f t="shared" si="178"/>
        <v>0.10274198689011993</v>
      </c>
      <c r="V395" s="7">
        <f t="shared" si="179"/>
        <v>0.5750748509368715</v>
      </c>
      <c r="W395" s="6">
        <f t="shared" si="180"/>
        <v>0.67781683782699143</v>
      </c>
      <c r="X395" s="6">
        <v>2.6359999999999999E-3</v>
      </c>
      <c r="Y395" s="6">
        <v>0.69200857777719194</v>
      </c>
      <c r="Z395" s="6">
        <f t="shared" si="181"/>
        <v>30.111053761047675</v>
      </c>
      <c r="AA395" s="6">
        <f t="shared" si="183"/>
        <v>30.111053761047675</v>
      </c>
      <c r="AB395" s="6">
        <f t="shared" si="182"/>
        <v>2.0508040515604518</v>
      </c>
    </row>
    <row r="396" spans="5:28">
      <c r="E396" s="12">
        <f t="shared" si="166"/>
        <v>1.0050084960520607</v>
      </c>
      <c r="F396" s="12">
        <f t="shared" si="167"/>
        <v>7713771</v>
      </c>
      <c r="G396" s="6">
        <v>87804</v>
      </c>
      <c r="H396" s="6">
        <v>5142514</v>
      </c>
      <c r="I396" s="12">
        <f t="shared" si="168"/>
        <v>10285028</v>
      </c>
      <c r="J396" s="6">
        <v>969050.67394999997</v>
      </c>
      <c r="K396" s="12">
        <f t="shared" si="169"/>
        <v>7752405.3915999997</v>
      </c>
      <c r="L396" s="6">
        <f t="shared" si="170"/>
        <v>63.466248</v>
      </c>
      <c r="M396" s="6">
        <f t="shared" si="171"/>
        <v>5242880</v>
      </c>
      <c r="N396" s="13">
        <f t="shared" si="172"/>
        <v>1.326688618624638</v>
      </c>
      <c r="O396" s="13"/>
      <c r="P396" s="7">
        <f t="shared" si="173"/>
        <v>0</v>
      </c>
      <c r="Q396" s="7">
        <f t="shared" si="174"/>
        <v>2.0715430011749711E-3</v>
      </c>
      <c r="R396" s="6">
        <f t="shared" si="175"/>
        <v>2.0715430011749711E-3</v>
      </c>
      <c r="S396" s="6">
        <f t="shared" si="176"/>
        <v>2.0715430011749711E-3</v>
      </c>
      <c r="T396" s="7">
        <f t="shared" si="177"/>
        <v>0</v>
      </c>
      <c r="U396" s="7">
        <f t="shared" si="178"/>
        <v>0.11552820208486218</v>
      </c>
      <c r="V396" s="7">
        <f t="shared" si="179"/>
        <v>0.28230153911696199</v>
      </c>
      <c r="W396" s="6">
        <f t="shared" si="180"/>
        <v>0.39782974120182418</v>
      </c>
      <c r="X396" s="6">
        <v>1.294E-3</v>
      </c>
      <c r="Y396" s="6">
        <v>0.38321809999999995</v>
      </c>
      <c r="Z396" s="6">
        <f t="shared" si="181"/>
        <v>60.088330848143045</v>
      </c>
      <c r="AA396" s="6">
        <f t="shared" si="183"/>
        <v>60.088330848143045</v>
      </c>
      <c r="AB396" s="6">
        <f t="shared" si="182"/>
        <v>3.8128786719166539</v>
      </c>
    </row>
    <row r="397" spans="5:28">
      <c r="E397" s="12">
        <f t="shared" si="166"/>
        <v>1.0066871082062303</v>
      </c>
      <c r="F397" s="12">
        <f t="shared" si="167"/>
        <v>7734568.5</v>
      </c>
      <c r="G397" s="6">
        <v>97569</v>
      </c>
      <c r="H397" s="6">
        <v>5156379</v>
      </c>
      <c r="I397" s="12">
        <f t="shared" si="168"/>
        <v>10312758</v>
      </c>
      <c r="J397" s="6">
        <v>973286.29956099996</v>
      </c>
      <c r="K397" s="12">
        <f t="shared" si="169"/>
        <v>7786290.3964879997</v>
      </c>
      <c r="L397" s="6">
        <f t="shared" si="170"/>
        <v>63.827928</v>
      </c>
      <c r="M397" s="6">
        <f t="shared" si="171"/>
        <v>5242880</v>
      </c>
      <c r="N397" s="13">
        <f t="shared" si="172"/>
        <v>1.3244764162214604</v>
      </c>
      <c r="O397" s="13"/>
      <c r="P397" s="7">
        <f t="shared" si="173"/>
        <v>0</v>
      </c>
      <c r="Q397" s="7">
        <f t="shared" si="174"/>
        <v>2.0805975127974638E-3</v>
      </c>
      <c r="R397" s="6">
        <f t="shared" si="175"/>
        <v>2.0805975127974638E-3</v>
      </c>
      <c r="S397" s="6">
        <f t="shared" si="176"/>
        <v>2.0805975127974638E-3</v>
      </c>
      <c r="T397" s="7">
        <f t="shared" si="177"/>
        <v>0</v>
      </c>
      <c r="U397" s="7">
        <f t="shared" si="178"/>
        <v>0.11603316454420275</v>
      </c>
      <c r="V397" s="7">
        <f t="shared" si="179"/>
        <v>0.29408228340777798</v>
      </c>
      <c r="W397" s="6">
        <f t="shared" si="180"/>
        <v>0.41011544795198074</v>
      </c>
      <c r="X397" s="6">
        <v>1.348E-3</v>
      </c>
      <c r="Y397" s="6">
        <v>0.40179386666711597</v>
      </c>
      <c r="Z397" s="6">
        <f t="shared" si="181"/>
        <v>54.346996498328167</v>
      </c>
      <c r="AA397" s="6">
        <f t="shared" si="183"/>
        <v>54.346996498328167</v>
      </c>
      <c r="AB397" s="6">
        <f t="shared" si="182"/>
        <v>2.0711070962561879</v>
      </c>
    </row>
    <row r="398" spans="5:28">
      <c r="E398" s="12">
        <f t="shared" si="166"/>
        <v>0.99557180759454134</v>
      </c>
      <c r="F398" s="12">
        <f t="shared" si="167"/>
        <v>7941427.5</v>
      </c>
      <c r="G398" s="6">
        <v>71505</v>
      </c>
      <c r="H398" s="6">
        <v>5294285</v>
      </c>
      <c r="I398" s="12">
        <f t="shared" si="168"/>
        <v>10588570</v>
      </c>
      <c r="J398" s="6">
        <v>988282.66638199997</v>
      </c>
      <c r="K398" s="12">
        <f t="shared" si="169"/>
        <v>7906261.3310559997</v>
      </c>
      <c r="L398" s="6">
        <f t="shared" si="170"/>
        <v>64.961519999999993</v>
      </c>
      <c r="M398" s="6">
        <f t="shared" si="171"/>
        <v>5242880</v>
      </c>
      <c r="N398" s="13">
        <f t="shared" si="172"/>
        <v>1.3392638513487813</v>
      </c>
      <c r="O398" s="13"/>
      <c r="P398" s="7">
        <f t="shared" si="173"/>
        <v>0</v>
      </c>
      <c r="Q398" s="7">
        <f t="shared" si="174"/>
        <v>2.112655298387217E-3</v>
      </c>
      <c r="R398" s="6">
        <f t="shared" si="175"/>
        <v>2.112655298387217E-3</v>
      </c>
      <c r="S398" s="6">
        <f t="shared" si="176"/>
        <v>2.112655298387217E-3</v>
      </c>
      <c r="T398" s="7">
        <f t="shared" si="177"/>
        <v>0</v>
      </c>
      <c r="U398" s="7">
        <f t="shared" si="178"/>
        <v>0.11782100014785932</v>
      </c>
      <c r="V398" s="7">
        <f t="shared" si="179"/>
        <v>0.34273239409022199</v>
      </c>
      <c r="W398" s="6">
        <f t="shared" si="180"/>
        <v>0.46055339423808128</v>
      </c>
      <c r="X398" s="6">
        <v>1.5709999999999999E-3</v>
      </c>
      <c r="Y398" s="6">
        <v>0.44869331000000001</v>
      </c>
      <c r="Z398" s="6">
        <f t="shared" si="181"/>
        <v>34.478376727384926</v>
      </c>
      <c r="AA398" s="6">
        <f t="shared" si="183"/>
        <v>34.478376727384926</v>
      </c>
      <c r="AB398" s="6">
        <f t="shared" si="182"/>
        <v>2.6432496259151423</v>
      </c>
    </row>
    <row r="399" spans="5:28">
      <c r="E399" s="12">
        <f t="shared" si="166"/>
        <v>0.73611638601765061</v>
      </c>
      <c r="F399" s="12">
        <f t="shared" si="167"/>
        <v>8066641.5</v>
      </c>
      <c r="G399" s="6">
        <v>68121</v>
      </c>
      <c r="H399" s="6">
        <v>5377761</v>
      </c>
      <c r="I399" s="12">
        <f t="shared" si="168"/>
        <v>10755522</v>
      </c>
      <c r="J399" s="6">
        <v>742248.37353500002</v>
      </c>
      <c r="K399" s="12">
        <f t="shared" si="169"/>
        <v>5937986.9882800002</v>
      </c>
      <c r="L399" s="6">
        <f t="shared" si="170"/>
        <v>65.895551999999995</v>
      </c>
      <c r="M399" s="6">
        <f t="shared" si="171"/>
        <v>5242880</v>
      </c>
      <c r="N399" s="13">
        <f t="shared" si="172"/>
        <v>1.811307775047087</v>
      </c>
      <c r="O399" s="13"/>
      <c r="P399" s="7">
        <f t="shared" si="173"/>
        <v>0</v>
      </c>
      <c r="Q399" s="7">
        <f t="shared" si="174"/>
        <v>1.5867069335625584E-3</v>
      </c>
      <c r="R399" s="6">
        <f t="shared" si="175"/>
        <v>1.5867069335625584E-3</v>
      </c>
      <c r="S399" s="6">
        <f t="shared" si="176"/>
        <v>1.5867069335625584E-3</v>
      </c>
      <c r="T399" s="7">
        <f t="shared" si="177"/>
        <v>0</v>
      </c>
      <c r="U399" s="7">
        <f t="shared" si="178"/>
        <v>8.8489304429642465E-2</v>
      </c>
      <c r="V399" s="7">
        <f t="shared" si="179"/>
        <v>1.1416413865525981</v>
      </c>
      <c r="W399" s="6">
        <f t="shared" si="180"/>
        <v>1.2301306909822405</v>
      </c>
      <c r="X399" s="6">
        <v>5.2329999999999998E-3</v>
      </c>
      <c r="Y399" s="6">
        <v>1.230103866668411</v>
      </c>
      <c r="Z399" s="6">
        <f t="shared" si="181"/>
        <v>69.678827946444528</v>
      </c>
      <c r="AA399" s="6">
        <f t="shared" si="183"/>
        <v>69.678827946444528</v>
      </c>
      <c r="AB399" s="6">
        <f t="shared" si="182"/>
        <v>2.1806543785728625E-3</v>
      </c>
    </row>
    <row r="400" spans="5:28">
      <c r="E400" s="12">
        <f t="shared" si="166"/>
        <v>1.0144670074356561</v>
      </c>
      <c r="F400" s="12">
        <f t="shared" si="167"/>
        <v>7989342</v>
      </c>
      <c r="G400" s="6">
        <v>153226</v>
      </c>
      <c r="H400" s="6">
        <v>5326228</v>
      </c>
      <c r="I400" s="12">
        <f t="shared" si="168"/>
        <v>10652456</v>
      </c>
      <c r="J400" s="6">
        <v>1013115.483765</v>
      </c>
      <c r="K400" s="12">
        <f t="shared" si="169"/>
        <v>8104923.8701200001</v>
      </c>
      <c r="L400" s="6">
        <f t="shared" si="170"/>
        <v>66.979256000000007</v>
      </c>
      <c r="M400" s="6">
        <f t="shared" si="171"/>
        <v>5242880</v>
      </c>
      <c r="N400" s="13">
        <f t="shared" si="172"/>
        <v>1.314319069580882</v>
      </c>
      <c r="O400" s="13"/>
      <c r="P400" s="7">
        <f t="shared" si="173"/>
        <v>0</v>
      </c>
      <c r="Q400" s="7">
        <f t="shared" si="174"/>
        <v>2.1657404986064415E-3</v>
      </c>
      <c r="R400" s="6">
        <f t="shared" si="175"/>
        <v>2.1657404986064415E-3</v>
      </c>
      <c r="S400" s="6">
        <f t="shared" si="176"/>
        <v>2.1657404986064415E-3</v>
      </c>
      <c r="T400" s="7">
        <f t="shared" si="177"/>
        <v>0</v>
      </c>
      <c r="U400" s="7">
        <f t="shared" si="178"/>
        <v>0.12078151689077192</v>
      </c>
      <c r="V400" s="7">
        <f t="shared" si="179"/>
        <v>0.33095164979940594</v>
      </c>
      <c r="W400" s="6">
        <f t="shared" si="180"/>
        <v>0.45173316669017788</v>
      </c>
      <c r="X400" s="6">
        <v>1.5169999999999999E-3</v>
      </c>
      <c r="Y400" s="6">
        <v>0.44688061818209396</v>
      </c>
      <c r="Z400" s="6">
        <f t="shared" si="181"/>
        <v>42.764699974056796</v>
      </c>
      <c r="AA400" s="6">
        <f t="shared" si="183"/>
        <v>42.764699974056796</v>
      </c>
      <c r="AB400" s="6">
        <f t="shared" si="182"/>
        <v>1.085871329086511</v>
      </c>
    </row>
    <row r="401" spans="5:28">
      <c r="E401" s="12">
        <f t="shared" si="166"/>
        <v>1.0162343742684659</v>
      </c>
      <c r="F401" s="12">
        <f t="shared" si="167"/>
        <v>8124537</v>
      </c>
      <c r="G401" s="6">
        <v>155924</v>
      </c>
      <c r="H401" s="6">
        <v>5416358</v>
      </c>
      <c r="I401" s="12">
        <f t="shared" si="168"/>
        <v>10832716</v>
      </c>
      <c r="J401" s="6">
        <v>1032054.221802</v>
      </c>
      <c r="K401" s="12">
        <f t="shared" si="169"/>
        <v>8256433.7744159997</v>
      </c>
      <c r="L401" s="6">
        <f t="shared" si="170"/>
        <v>68.114776000000006</v>
      </c>
      <c r="M401" s="6">
        <f t="shared" si="171"/>
        <v>5242880</v>
      </c>
      <c r="N401" s="13">
        <f t="shared" si="172"/>
        <v>1.3120332937892702</v>
      </c>
      <c r="O401" s="13"/>
      <c r="P401" s="7">
        <f t="shared" si="173"/>
        <v>0</v>
      </c>
      <c r="Q401" s="7">
        <f t="shared" si="174"/>
        <v>2.2062259048770093E-3</v>
      </c>
      <c r="R401" s="6">
        <f t="shared" si="175"/>
        <v>2.2062259048770093E-3</v>
      </c>
      <c r="S401" s="6">
        <f t="shared" si="176"/>
        <v>2.2062259048770093E-3</v>
      </c>
      <c r="T401" s="7">
        <f t="shared" si="177"/>
        <v>0</v>
      </c>
      <c r="U401" s="7">
        <f t="shared" si="178"/>
        <v>0.12303935377586724</v>
      </c>
      <c r="V401" s="7">
        <f t="shared" si="179"/>
        <v>0.36956631164152515</v>
      </c>
      <c r="W401" s="6">
        <f t="shared" si="180"/>
        <v>0.49260566541739237</v>
      </c>
      <c r="X401" s="6">
        <v>1.694E-3</v>
      </c>
      <c r="Y401" s="6">
        <v>0.46960503333389803</v>
      </c>
      <c r="Z401" s="6">
        <f t="shared" si="181"/>
        <v>30.237656722373629</v>
      </c>
      <c r="AA401" s="6">
        <f t="shared" si="183"/>
        <v>30.237656722373629</v>
      </c>
      <c r="AB401" s="6">
        <f t="shared" si="182"/>
        <v>4.8978674526131964</v>
      </c>
    </row>
    <row r="402" spans="5:28">
      <c r="E402" s="12">
        <f t="shared" si="166"/>
        <v>1.0167082922598543</v>
      </c>
      <c r="F402" s="12">
        <f t="shared" si="167"/>
        <v>8124537</v>
      </c>
      <c r="G402" s="6">
        <v>155924</v>
      </c>
      <c r="H402" s="6">
        <v>5416358</v>
      </c>
      <c r="I402" s="12">
        <f t="shared" si="168"/>
        <v>10832716</v>
      </c>
      <c r="J402" s="6">
        <v>1032535.517334</v>
      </c>
      <c r="K402" s="12">
        <f t="shared" si="169"/>
        <v>8260284.1386719998</v>
      </c>
      <c r="L402" s="6">
        <f t="shared" si="170"/>
        <v>68.114776000000006</v>
      </c>
      <c r="M402" s="6">
        <f t="shared" si="171"/>
        <v>5242880</v>
      </c>
      <c r="N402" s="13">
        <f t="shared" si="172"/>
        <v>1.3114217160260504</v>
      </c>
      <c r="O402" s="13"/>
      <c r="P402" s="7">
        <f t="shared" si="173"/>
        <v>0</v>
      </c>
      <c r="Q402" s="7">
        <f t="shared" si="174"/>
        <v>2.2072547720122515E-3</v>
      </c>
      <c r="R402" s="6">
        <f t="shared" si="175"/>
        <v>2.2072547720122515E-3</v>
      </c>
      <c r="S402" s="6">
        <f t="shared" si="176"/>
        <v>2.2072547720122515E-3</v>
      </c>
      <c r="T402" s="7">
        <f t="shared" si="177"/>
        <v>0</v>
      </c>
      <c r="U402" s="7">
        <f t="shared" si="178"/>
        <v>0.12309673282629068</v>
      </c>
      <c r="V402" s="7">
        <f t="shared" si="179"/>
        <v>0.37371138833644191</v>
      </c>
      <c r="W402" s="6">
        <f t="shared" si="180"/>
        <v>0.4968081211627326</v>
      </c>
      <c r="X402" s="6">
        <v>1.7129999999999999E-3</v>
      </c>
      <c r="Y402" s="6">
        <v>0.48866619230729696</v>
      </c>
      <c r="Z402" s="6">
        <f t="shared" si="181"/>
        <v>28.853168243564021</v>
      </c>
      <c r="AA402" s="6">
        <f t="shared" si="183"/>
        <v>28.853168243564021</v>
      </c>
      <c r="AB402" s="6">
        <f t="shared" si="182"/>
        <v>1.6661534977471069</v>
      </c>
    </row>
    <row r="403" spans="5:28">
      <c r="E403" s="12">
        <f t="shared" si="166"/>
        <v>1.0157333014841339</v>
      </c>
      <c r="F403" s="12">
        <f t="shared" si="167"/>
        <v>8124537</v>
      </c>
      <c r="G403" s="6">
        <v>155924</v>
      </c>
      <c r="H403" s="6">
        <v>5416358</v>
      </c>
      <c r="I403" s="12">
        <f t="shared" si="168"/>
        <v>10832716</v>
      </c>
      <c r="J403" s="6">
        <v>1031545.348755</v>
      </c>
      <c r="K403" s="12">
        <f t="shared" si="169"/>
        <v>8252362.7900400003</v>
      </c>
      <c r="L403" s="6">
        <f t="shared" si="170"/>
        <v>68.114776000000006</v>
      </c>
      <c r="M403" s="6">
        <f t="shared" si="171"/>
        <v>5242880</v>
      </c>
      <c r="N403" s="13">
        <f t="shared" si="172"/>
        <v>1.3126805347281021</v>
      </c>
      <c r="O403" s="13"/>
      <c r="P403" s="7">
        <f t="shared" si="173"/>
        <v>0</v>
      </c>
      <c r="Q403" s="7">
        <f t="shared" si="174"/>
        <v>2.2051380851918919E-3</v>
      </c>
      <c r="R403" s="6">
        <f t="shared" si="175"/>
        <v>2.2051380851918919E-3</v>
      </c>
      <c r="S403" s="6">
        <f t="shared" si="176"/>
        <v>2.2051380851918919E-3</v>
      </c>
      <c r="T403" s="7">
        <f t="shared" si="177"/>
        <v>0</v>
      </c>
      <c r="U403" s="7">
        <f t="shared" si="178"/>
        <v>0.12297868699157029</v>
      </c>
      <c r="V403" s="7">
        <f t="shared" si="179"/>
        <v>0.36934814971021379</v>
      </c>
      <c r="W403" s="6">
        <f t="shared" si="180"/>
        <v>0.49232683670178407</v>
      </c>
      <c r="X403" s="6">
        <v>1.6930000000000001E-3</v>
      </c>
      <c r="Y403" s="6">
        <v>0.48409924166723101</v>
      </c>
      <c r="Z403" s="6">
        <f t="shared" si="181"/>
        <v>30.250329899107609</v>
      </c>
      <c r="AA403" s="6">
        <f t="shared" si="183"/>
        <v>30.250329899107609</v>
      </c>
      <c r="AB403" s="6">
        <f t="shared" si="182"/>
        <v>1.6995678419609452</v>
      </c>
    </row>
    <row r="404" spans="5:28">
      <c r="E404" s="12">
        <f t="shared" si="166"/>
        <v>1.0164721782038779</v>
      </c>
      <c r="F404" s="12">
        <f t="shared" si="167"/>
        <v>8124537</v>
      </c>
      <c r="G404" s="6">
        <v>155924</v>
      </c>
      <c r="H404" s="6">
        <v>5416358</v>
      </c>
      <c r="I404" s="12">
        <f t="shared" si="168"/>
        <v>10832716</v>
      </c>
      <c r="J404" s="6">
        <v>1032295.727661</v>
      </c>
      <c r="K404" s="12">
        <f t="shared" si="169"/>
        <v>8258365.8212879999</v>
      </c>
      <c r="L404" s="6">
        <f t="shared" si="170"/>
        <v>68.114776000000006</v>
      </c>
      <c r="M404" s="6">
        <f t="shared" si="171"/>
        <v>5242880</v>
      </c>
      <c r="N404" s="13">
        <f t="shared" si="172"/>
        <v>1.3117263432525561</v>
      </c>
      <c r="O404" s="13"/>
      <c r="P404" s="7">
        <f t="shared" si="173"/>
        <v>0</v>
      </c>
      <c r="Q404" s="7">
        <f t="shared" si="174"/>
        <v>2.2067421727930254E-3</v>
      </c>
      <c r="R404" s="6">
        <f t="shared" si="175"/>
        <v>2.2067421727930254E-3</v>
      </c>
      <c r="S404" s="6">
        <f t="shared" si="176"/>
        <v>2.2067421727930254E-3</v>
      </c>
      <c r="T404" s="7">
        <f t="shared" si="177"/>
        <v>0</v>
      </c>
      <c r="U404" s="7">
        <f t="shared" si="178"/>
        <v>0.12306814560113837</v>
      </c>
      <c r="V404" s="7">
        <f t="shared" si="179"/>
        <v>0.37131160709201644</v>
      </c>
      <c r="W404" s="6">
        <f t="shared" si="180"/>
        <v>0.49437975269315482</v>
      </c>
      <c r="X404" s="6">
        <v>1.702E-3</v>
      </c>
      <c r="Y404" s="6">
        <v>0.48719750000000001</v>
      </c>
      <c r="Z404" s="6">
        <f t="shared" si="181"/>
        <v>29.65582683860314</v>
      </c>
      <c r="AA404" s="6">
        <f t="shared" si="183"/>
        <v>29.65582683860314</v>
      </c>
      <c r="AB404" s="6">
        <f t="shared" si="182"/>
        <v>1.4741973620872051</v>
      </c>
    </row>
    <row r="405" spans="5:28">
      <c r="E405" s="12">
        <f t="shared" si="166"/>
        <v>1.0163166617696491</v>
      </c>
      <c r="F405" s="12">
        <f t="shared" si="167"/>
        <v>8124537</v>
      </c>
      <c r="G405" s="6">
        <v>155924</v>
      </c>
      <c r="H405" s="6">
        <v>5416358</v>
      </c>
      <c r="I405" s="12">
        <f t="shared" si="168"/>
        <v>10832716</v>
      </c>
      <c r="J405" s="6">
        <v>1032137.790283</v>
      </c>
      <c r="K405" s="12">
        <f t="shared" si="169"/>
        <v>8257102.3222639998</v>
      </c>
      <c r="L405" s="6">
        <f t="shared" si="170"/>
        <v>68.114776000000006</v>
      </c>
      <c r="M405" s="6">
        <f t="shared" si="171"/>
        <v>5242880</v>
      </c>
      <c r="N405" s="13">
        <f t="shared" si="172"/>
        <v>1.3119270631770248</v>
      </c>
      <c r="O405" s="13"/>
      <c r="P405" s="7">
        <f t="shared" si="173"/>
        <v>0</v>
      </c>
      <c r="Q405" s="7">
        <f t="shared" si="174"/>
        <v>2.2064045495099353E-3</v>
      </c>
      <c r="R405" s="6">
        <f t="shared" si="175"/>
        <v>2.2064045495099353E-3</v>
      </c>
      <c r="S405" s="6">
        <f t="shared" si="176"/>
        <v>2.2064045495099353E-3</v>
      </c>
      <c r="T405" s="7">
        <f t="shared" si="177"/>
        <v>0</v>
      </c>
      <c r="U405" s="7">
        <f t="shared" si="178"/>
        <v>0.12304931663603588</v>
      </c>
      <c r="V405" s="7">
        <f t="shared" si="179"/>
        <v>0.37152976902332785</v>
      </c>
      <c r="W405" s="6">
        <f t="shared" si="180"/>
        <v>0.4945790856593637</v>
      </c>
      <c r="X405" s="6">
        <v>1.7030000000000001E-3</v>
      </c>
      <c r="Y405" s="6">
        <v>0.48843459166609904</v>
      </c>
      <c r="Z405" s="6">
        <f t="shared" si="181"/>
        <v>29.559867851434834</v>
      </c>
      <c r="AA405" s="6">
        <f t="shared" si="183"/>
        <v>29.559867851434834</v>
      </c>
      <c r="AB405" s="6">
        <f t="shared" si="182"/>
        <v>1.2579973036523038</v>
      </c>
    </row>
    <row r="406" spans="5:28">
      <c r="E406" s="12">
        <f t="shared" si="166"/>
        <v>1.0162945047379315</v>
      </c>
      <c r="F406" s="12">
        <f t="shared" si="167"/>
        <v>8124537</v>
      </c>
      <c r="G406" s="6">
        <v>155924</v>
      </c>
      <c r="H406" s="6">
        <v>5416358</v>
      </c>
      <c r="I406" s="12">
        <f t="shared" si="168"/>
        <v>10832716</v>
      </c>
      <c r="J406" s="6">
        <v>1032115.28833</v>
      </c>
      <c r="K406" s="12">
        <f t="shared" si="169"/>
        <v>8256922.3066400001</v>
      </c>
      <c r="L406" s="6">
        <f t="shared" si="170"/>
        <v>68.114776000000006</v>
      </c>
      <c r="M406" s="6">
        <f t="shared" si="171"/>
        <v>5242880</v>
      </c>
      <c r="N406" s="13">
        <f t="shared" si="172"/>
        <v>1.3119556655254725</v>
      </c>
      <c r="O406" s="13"/>
      <c r="P406" s="7">
        <f t="shared" si="173"/>
        <v>0</v>
      </c>
      <c r="Q406" s="7">
        <f t="shared" si="174"/>
        <v>2.2063564470066266E-3</v>
      </c>
      <c r="R406" s="6">
        <f t="shared" si="175"/>
        <v>2.2063564470066266E-3</v>
      </c>
      <c r="S406" s="6">
        <f t="shared" si="176"/>
        <v>2.2063564470066266E-3</v>
      </c>
      <c r="T406" s="7">
        <f t="shared" si="177"/>
        <v>0</v>
      </c>
      <c r="U406" s="7">
        <f t="shared" si="178"/>
        <v>0.12304663400008777</v>
      </c>
      <c r="V406" s="7">
        <f t="shared" si="179"/>
        <v>0.36847550198496815</v>
      </c>
      <c r="W406" s="6">
        <f t="shared" si="180"/>
        <v>0.4915221359850559</v>
      </c>
      <c r="X406" s="6">
        <v>1.689E-3</v>
      </c>
      <c r="Y406" s="6">
        <v>0.48489782500056305</v>
      </c>
      <c r="Z406" s="6">
        <f t="shared" si="181"/>
        <v>30.630932327212946</v>
      </c>
      <c r="AA406" s="6">
        <f t="shared" si="183"/>
        <v>30.630932327212946</v>
      </c>
      <c r="AB406" s="6">
        <f t="shared" si="182"/>
        <v>1.3661251181081604</v>
      </c>
    </row>
    <row r="407" spans="5:28">
      <c r="E407" s="12">
        <f t="shared" si="166"/>
        <v>1.2082332569506693</v>
      </c>
      <c r="F407" s="12">
        <f t="shared" si="167"/>
        <v>7299405</v>
      </c>
      <c r="G407" s="6">
        <v>643994</v>
      </c>
      <c r="H407" s="6">
        <v>4866270</v>
      </c>
      <c r="I407" s="12">
        <f t="shared" si="168"/>
        <v>9732540</v>
      </c>
      <c r="J407" s="6">
        <v>1102422.984619</v>
      </c>
      <c r="K407" s="12">
        <f t="shared" si="169"/>
        <v>8819383.876952</v>
      </c>
      <c r="L407" s="6">
        <f t="shared" si="170"/>
        <v>71.275120000000001</v>
      </c>
      <c r="M407" s="6">
        <f t="shared" si="171"/>
        <v>5242880</v>
      </c>
      <c r="N407" s="13">
        <f t="shared" si="172"/>
        <v>1.1035396730416036</v>
      </c>
      <c r="O407" s="13"/>
      <c r="P407" s="7">
        <f t="shared" si="173"/>
        <v>0</v>
      </c>
      <c r="Q407" s="7">
        <f t="shared" si="174"/>
        <v>2.3566534542648131E-3</v>
      </c>
      <c r="R407" s="6">
        <f t="shared" si="175"/>
        <v>2.3566534542648131E-3</v>
      </c>
      <c r="S407" s="6">
        <f t="shared" si="176"/>
        <v>2.3566534542648131E-3</v>
      </c>
      <c r="T407" s="7">
        <f t="shared" si="177"/>
        <v>0</v>
      </c>
      <c r="U407" s="7">
        <f t="shared" si="178"/>
        <v>0.13142857104770164</v>
      </c>
      <c r="V407" s="7">
        <f t="shared" si="179"/>
        <v>0.7175345920832209</v>
      </c>
      <c r="W407" s="6">
        <f t="shared" si="180"/>
        <v>0.84896316313092257</v>
      </c>
      <c r="X407" s="6">
        <v>3.2889999999999998E-3</v>
      </c>
      <c r="Y407" s="6">
        <v>0.86440899999940202</v>
      </c>
      <c r="Z407" s="6">
        <f t="shared" si="181"/>
        <v>28.347417018400328</v>
      </c>
      <c r="AA407" s="6">
        <f t="shared" si="183"/>
        <v>28.347417018400328</v>
      </c>
      <c r="AB407" s="6">
        <f t="shared" si="182"/>
        <v>1.7868667342068549</v>
      </c>
    </row>
    <row r="408" spans="5:28">
      <c r="E408" s="12">
        <f t="shared" si="166"/>
        <v>1.3946114487115877</v>
      </c>
      <c r="F408" s="12">
        <f t="shared" si="167"/>
        <v>6291367.5</v>
      </c>
      <c r="G408" s="6">
        <v>1048576</v>
      </c>
      <c r="H408" s="6">
        <v>4194245</v>
      </c>
      <c r="I408" s="12">
        <f t="shared" si="168"/>
        <v>8388490</v>
      </c>
      <c r="J408" s="6">
        <v>1096751.642944</v>
      </c>
      <c r="K408" s="12">
        <f t="shared" si="169"/>
        <v>8774013.1435519997</v>
      </c>
      <c r="L408" s="6">
        <f t="shared" si="170"/>
        <v>71.302459999999996</v>
      </c>
      <c r="M408" s="6">
        <f t="shared" si="171"/>
        <v>5242880</v>
      </c>
      <c r="N408" s="13">
        <f t="shared" si="172"/>
        <v>0.95606079712391134</v>
      </c>
      <c r="O408" s="13"/>
      <c r="P408" s="7">
        <f t="shared" si="173"/>
        <v>0</v>
      </c>
      <c r="Q408" s="7">
        <f t="shared" si="174"/>
        <v>2.3445298074113107E-3</v>
      </c>
      <c r="R408" s="6">
        <f t="shared" si="175"/>
        <v>2.3445298074113107E-3</v>
      </c>
      <c r="S408" s="6">
        <f t="shared" si="176"/>
        <v>2.3445298074113107E-3</v>
      </c>
      <c r="T408" s="7">
        <f t="shared" si="177"/>
        <v>0</v>
      </c>
      <c r="U408" s="7">
        <f t="shared" si="178"/>
        <v>0.13075244551089044</v>
      </c>
      <c r="V408" s="7">
        <f t="shared" si="179"/>
        <v>0.48235603012952311</v>
      </c>
      <c r="W408" s="6">
        <f t="shared" si="180"/>
        <v>0.61310847564041349</v>
      </c>
      <c r="X408" s="6">
        <v>2.2109999999999999E-3</v>
      </c>
      <c r="Y408" s="6">
        <v>0.62661121874999992</v>
      </c>
      <c r="Z408" s="6">
        <f t="shared" si="181"/>
        <v>6.0393400005115714</v>
      </c>
      <c r="AA408" s="6">
        <f t="shared" si="183"/>
        <v>6.0393400005115714</v>
      </c>
      <c r="AB408" s="6">
        <f t="shared" si="182"/>
        <v>2.1548837150605893</v>
      </c>
    </row>
    <row r="409" spans="5:28">
      <c r="E409" s="12">
        <f t="shared" si="166"/>
        <v>1.3960067523825306</v>
      </c>
      <c r="F409" s="12">
        <f t="shared" si="167"/>
        <v>6291367.5</v>
      </c>
      <c r="G409" s="6">
        <v>1048576</v>
      </c>
      <c r="H409" s="6">
        <v>4194245</v>
      </c>
      <c r="I409" s="12">
        <f t="shared" si="168"/>
        <v>8388490</v>
      </c>
      <c r="J409" s="6">
        <v>1097848.938965</v>
      </c>
      <c r="K409" s="12">
        <f t="shared" si="169"/>
        <v>8782791.5117199998</v>
      </c>
      <c r="L409" s="6">
        <f t="shared" si="170"/>
        <v>71.302459999999996</v>
      </c>
      <c r="M409" s="6">
        <f t="shared" si="171"/>
        <v>5242880</v>
      </c>
      <c r="N409" s="13">
        <f t="shared" si="172"/>
        <v>0.95510521783491809</v>
      </c>
      <c r="O409" s="13"/>
      <c r="P409" s="7">
        <f t="shared" si="173"/>
        <v>0</v>
      </c>
      <c r="Q409" s="7">
        <f t="shared" si="174"/>
        <v>2.3468755009375883E-3</v>
      </c>
      <c r="R409" s="6">
        <f t="shared" si="175"/>
        <v>2.3468755009375883E-3</v>
      </c>
      <c r="S409" s="6">
        <f t="shared" si="176"/>
        <v>2.3468755009375883E-3</v>
      </c>
      <c r="T409" s="7">
        <f t="shared" si="177"/>
        <v>0</v>
      </c>
      <c r="U409" s="7">
        <f t="shared" si="178"/>
        <v>0.13088326285601884</v>
      </c>
      <c r="V409" s="7">
        <f t="shared" si="179"/>
        <v>0.47995624888509764</v>
      </c>
      <c r="W409" s="6">
        <f t="shared" si="180"/>
        <v>0.6108395117411165</v>
      </c>
      <c r="X409" s="6">
        <v>2.2000000000000001E-3</v>
      </c>
      <c r="Y409" s="6">
        <v>0.62438749999999998</v>
      </c>
      <c r="Z409" s="6">
        <f t="shared" si="181"/>
        <v>6.6761591335267338</v>
      </c>
      <c r="AA409" s="6">
        <f t="shared" si="183"/>
        <v>6.6761591335267338</v>
      </c>
      <c r="AB409" s="6">
        <f t="shared" si="182"/>
        <v>2.1698045298606203</v>
      </c>
    </row>
    <row r="410" spans="5:28">
      <c r="E410" s="12">
        <f t="shared" si="166"/>
        <v>1.2144931273059119</v>
      </c>
      <c r="F410" s="12">
        <f t="shared" si="167"/>
        <v>7226805</v>
      </c>
      <c r="G410" s="6">
        <v>715176</v>
      </c>
      <c r="H410" s="6">
        <v>4817870</v>
      </c>
      <c r="I410" s="12">
        <f t="shared" si="168"/>
        <v>9635740</v>
      </c>
      <c r="J410" s="6">
        <v>1097113.12561</v>
      </c>
      <c r="K410" s="12">
        <f t="shared" si="169"/>
        <v>8776905.0048799999</v>
      </c>
      <c r="L410" s="6">
        <f t="shared" si="170"/>
        <v>72.117959999999997</v>
      </c>
      <c r="M410" s="6">
        <f t="shared" si="171"/>
        <v>5242880</v>
      </c>
      <c r="N410" s="13">
        <f t="shared" si="172"/>
        <v>1.0978516908457461</v>
      </c>
      <c r="O410" s="13"/>
      <c r="P410" s="7">
        <f t="shared" si="173"/>
        <v>0</v>
      </c>
      <c r="Q410" s="7">
        <f t="shared" si="174"/>
        <v>2.3453025501655633E-3</v>
      </c>
      <c r="R410" s="6">
        <f t="shared" si="175"/>
        <v>2.3453025501655633E-3</v>
      </c>
      <c r="S410" s="6">
        <f t="shared" si="176"/>
        <v>2.3453025501655633E-3</v>
      </c>
      <c r="T410" s="7">
        <f t="shared" si="177"/>
        <v>0</v>
      </c>
      <c r="U410" s="7">
        <f t="shared" si="178"/>
        <v>0.13079554072108993</v>
      </c>
      <c r="V410" s="7">
        <f t="shared" si="179"/>
        <v>0.32746105889842342</v>
      </c>
      <c r="W410" s="6">
        <f t="shared" si="180"/>
        <v>0.45825659961951337</v>
      </c>
      <c r="X410" s="6">
        <v>1.5009999999999999E-3</v>
      </c>
      <c r="Y410" s="6">
        <v>0.46804182</v>
      </c>
      <c r="Z410" s="6">
        <f t="shared" si="181"/>
        <v>56.249337119624478</v>
      </c>
      <c r="AA410" s="6">
        <f t="shared" si="183"/>
        <v>56.249337119624478</v>
      </c>
      <c r="AB410" s="6">
        <f t="shared" si="182"/>
        <v>2.0906722353328653</v>
      </c>
    </row>
    <row r="411" spans="5:28">
      <c r="E411" s="12">
        <f t="shared" si="166"/>
        <v>1.5507773618013287</v>
      </c>
      <c r="F411" s="12">
        <f t="shared" si="167"/>
        <v>5554167</v>
      </c>
      <c r="G411" s="6">
        <v>1393383</v>
      </c>
      <c r="H411" s="6">
        <v>3702778</v>
      </c>
      <c r="I411" s="12">
        <f t="shared" si="168"/>
        <v>7405556</v>
      </c>
      <c r="J411" s="6">
        <v>1076659.5559080001</v>
      </c>
      <c r="K411" s="12">
        <f t="shared" si="169"/>
        <v>8613276.4472640008</v>
      </c>
      <c r="L411" s="6">
        <f t="shared" si="170"/>
        <v>72.300995999999998</v>
      </c>
      <c r="M411" s="6">
        <f t="shared" si="171"/>
        <v>5242880</v>
      </c>
      <c r="N411" s="13">
        <f t="shared" si="172"/>
        <v>0.85978385174811933</v>
      </c>
      <c r="O411" s="13"/>
      <c r="P411" s="7">
        <f t="shared" si="173"/>
        <v>0</v>
      </c>
      <c r="Q411" s="7">
        <f t="shared" si="174"/>
        <v>2.3015788829681464E-3</v>
      </c>
      <c r="R411" s="6">
        <f t="shared" si="175"/>
        <v>2.3015788829681464E-3</v>
      </c>
      <c r="S411" s="6">
        <f t="shared" si="176"/>
        <v>2.3015788829681464E-3</v>
      </c>
      <c r="T411" s="7">
        <f t="shared" si="177"/>
        <v>0</v>
      </c>
      <c r="U411" s="7">
        <f t="shared" si="178"/>
        <v>0.12835710876143022</v>
      </c>
      <c r="V411" s="7">
        <f t="shared" si="179"/>
        <v>0.48584662103050558</v>
      </c>
      <c r="W411" s="6">
        <f t="shared" si="180"/>
        <v>0.61420372979193583</v>
      </c>
      <c r="X411" s="6">
        <v>2.2269999999999998E-3</v>
      </c>
      <c r="Y411" s="6">
        <v>0.65082683124999985</v>
      </c>
      <c r="Z411" s="6">
        <f t="shared" si="181"/>
        <v>3.3488497066971967</v>
      </c>
      <c r="AA411" s="6">
        <f t="shared" si="183"/>
        <v>3.3488497066971967</v>
      </c>
      <c r="AB411" s="6">
        <f t="shared" si="182"/>
        <v>5.6271652764721551</v>
      </c>
    </row>
    <row r="412" spans="5:28">
      <c r="E412" s="12">
        <f t="shared" si="166"/>
        <v>1.001432233616097</v>
      </c>
      <c r="F412" s="12">
        <f t="shared" si="167"/>
        <v>8956420.5</v>
      </c>
      <c r="G412" s="6">
        <v>61349</v>
      </c>
      <c r="H412" s="6">
        <v>5970947</v>
      </c>
      <c r="I412" s="12">
        <f t="shared" si="168"/>
        <v>11941894</v>
      </c>
      <c r="J412" s="6">
        <v>1121156.0233150001</v>
      </c>
      <c r="K412" s="12">
        <f t="shared" si="169"/>
        <v>8969248.1865200009</v>
      </c>
      <c r="L412" s="6">
        <f t="shared" si="170"/>
        <v>72.878343999999998</v>
      </c>
      <c r="M412" s="6">
        <f t="shared" si="171"/>
        <v>5242880</v>
      </c>
      <c r="N412" s="13">
        <f t="shared" si="172"/>
        <v>1.3314264196577397</v>
      </c>
      <c r="O412" s="13"/>
      <c r="P412" s="7">
        <f t="shared" si="173"/>
        <v>0</v>
      </c>
      <c r="Q412" s="7">
        <f t="shared" si="174"/>
        <v>2.3966991363376178E-3</v>
      </c>
      <c r="R412" s="6">
        <f t="shared" si="175"/>
        <v>2.3966991363376178E-3</v>
      </c>
      <c r="S412" s="6">
        <f t="shared" si="176"/>
        <v>2.3966991363376178E-3</v>
      </c>
      <c r="T412" s="7">
        <f t="shared" si="177"/>
        <v>0</v>
      </c>
      <c r="U412" s="7">
        <f t="shared" si="178"/>
        <v>0.13366188488598985</v>
      </c>
      <c r="V412" s="7">
        <f t="shared" si="179"/>
        <v>0.36411226335873997</v>
      </c>
      <c r="W412" s="6">
        <f t="shared" si="180"/>
        <v>0.49777414824472982</v>
      </c>
      <c r="X412" s="6">
        <v>1.6689999999999999E-3</v>
      </c>
      <c r="Y412" s="6">
        <v>0.48478886666722304</v>
      </c>
      <c r="Z412" s="6">
        <f t="shared" si="181"/>
        <v>43.60090691058226</v>
      </c>
      <c r="AA412" s="6">
        <f t="shared" si="183"/>
        <v>43.60090691058226</v>
      </c>
      <c r="AB412" s="6">
        <f t="shared" si="182"/>
        <v>2.6785436857856633</v>
      </c>
    </row>
    <row r="413" spans="5:28">
      <c r="E413" s="12">
        <f t="shared" si="166"/>
        <v>1.3025289282880543</v>
      </c>
      <c r="F413" s="12">
        <f t="shared" si="167"/>
        <v>6877201.5</v>
      </c>
      <c r="G413" s="6">
        <v>917825</v>
      </c>
      <c r="H413" s="6">
        <v>4584801</v>
      </c>
      <c r="I413" s="12">
        <f t="shared" si="168"/>
        <v>9169602</v>
      </c>
      <c r="J413" s="6">
        <v>1119719.237427</v>
      </c>
      <c r="K413" s="12">
        <f t="shared" si="169"/>
        <v>8957753.8994159997</v>
      </c>
      <c r="L413" s="6">
        <f t="shared" si="170"/>
        <v>73.374111999999997</v>
      </c>
      <c r="M413" s="6">
        <f t="shared" si="171"/>
        <v>5242880</v>
      </c>
      <c r="N413" s="13">
        <f t="shared" si="172"/>
        <v>1.0236496897506653</v>
      </c>
      <c r="O413" s="13"/>
      <c r="P413" s="7">
        <f t="shared" si="173"/>
        <v>0</v>
      </c>
      <c r="Q413" s="7">
        <f t="shared" si="174"/>
        <v>2.3936277141401166E-3</v>
      </c>
      <c r="R413" s="6">
        <f t="shared" si="175"/>
        <v>2.3936277141401166E-3</v>
      </c>
      <c r="S413" s="6">
        <f t="shared" si="176"/>
        <v>2.3936277141401166E-3</v>
      </c>
      <c r="T413" s="7">
        <f t="shared" si="177"/>
        <v>0</v>
      </c>
      <c r="U413" s="7">
        <f t="shared" si="178"/>
        <v>0.13349059426633117</v>
      </c>
      <c r="V413" s="7">
        <f t="shared" si="179"/>
        <v>0.35953086280120039</v>
      </c>
      <c r="W413" s="6">
        <f t="shared" si="180"/>
        <v>0.49302145706753153</v>
      </c>
      <c r="X413" s="6">
        <v>1.6479999999999999E-3</v>
      </c>
      <c r="Y413" s="6">
        <v>0.50974138181803197</v>
      </c>
      <c r="Z413" s="6">
        <f t="shared" si="181"/>
        <v>45.244400129861447</v>
      </c>
      <c r="AA413" s="6">
        <f t="shared" si="183"/>
        <v>45.244400129861447</v>
      </c>
      <c r="AB413" s="6">
        <f t="shared" si="182"/>
        <v>3.2800799281524946</v>
      </c>
    </row>
    <row r="414" spans="5:28">
      <c r="E414" s="12">
        <f t="shared" si="166"/>
        <v>1.0145919471944558</v>
      </c>
      <c r="F414" s="12">
        <f t="shared" si="167"/>
        <v>9015720</v>
      </c>
      <c r="G414" s="6">
        <v>83334</v>
      </c>
      <c r="H414" s="6">
        <v>6010480</v>
      </c>
      <c r="I414" s="12">
        <f t="shared" si="168"/>
        <v>12020960</v>
      </c>
      <c r="J414" s="6">
        <v>1143409.6137699999</v>
      </c>
      <c r="K414" s="12">
        <f t="shared" si="169"/>
        <v>9147276.9101599995</v>
      </c>
      <c r="L414" s="6">
        <f t="shared" si="170"/>
        <v>73.792439999999999</v>
      </c>
      <c r="M414" s="6">
        <f t="shared" si="171"/>
        <v>5242880</v>
      </c>
      <c r="N414" s="13">
        <f t="shared" si="172"/>
        <v>1.3141572205656269</v>
      </c>
      <c r="O414" s="13"/>
      <c r="P414" s="7">
        <f t="shared" si="173"/>
        <v>0</v>
      </c>
      <c r="Q414" s="7">
        <f t="shared" si="174"/>
        <v>2.4442707141686939E-3</v>
      </c>
      <c r="R414" s="6">
        <f t="shared" si="175"/>
        <v>2.4442707141686939E-3</v>
      </c>
      <c r="S414" s="6">
        <f t="shared" si="176"/>
        <v>2.4442707141686939E-3</v>
      </c>
      <c r="T414" s="7">
        <f t="shared" si="177"/>
        <v>0</v>
      </c>
      <c r="U414" s="7">
        <f t="shared" si="178"/>
        <v>0.13631491156902134</v>
      </c>
      <c r="V414" s="7">
        <f t="shared" si="179"/>
        <v>0.32244333447826101</v>
      </c>
      <c r="W414" s="6">
        <f t="shared" si="180"/>
        <v>0.45875824604728233</v>
      </c>
      <c r="X414" s="6">
        <v>1.4779999999999999E-3</v>
      </c>
      <c r="Y414" s="6">
        <v>0.44485112727299597</v>
      </c>
      <c r="Z414" s="6">
        <f t="shared" si="181"/>
        <v>65.376908942401485</v>
      </c>
      <c r="AA414" s="6">
        <f t="shared" si="183"/>
        <v>65.376908942401485</v>
      </c>
      <c r="AB414" s="6">
        <f t="shared" si="182"/>
        <v>3.1262410999246142</v>
      </c>
    </row>
    <row r="415" spans="5:28">
      <c r="E415" s="12">
        <f t="shared" si="166"/>
        <v>1.2232550122734656</v>
      </c>
      <c r="F415" s="12">
        <f t="shared" si="167"/>
        <v>7621441.5</v>
      </c>
      <c r="G415" s="6">
        <v>726713</v>
      </c>
      <c r="H415" s="6">
        <v>5080961</v>
      </c>
      <c r="I415" s="12">
        <f t="shared" si="168"/>
        <v>10161922</v>
      </c>
      <c r="J415" s="6">
        <v>1165370.814453</v>
      </c>
      <c r="K415" s="12">
        <f t="shared" si="169"/>
        <v>9322966.5156239998</v>
      </c>
      <c r="L415" s="6">
        <f t="shared" si="170"/>
        <v>75.505792</v>
      </c>
      <c r="M415" s="6">
        <f t="shared" si="171"/>
        <v>5242880</v>
      </c>
      <c r="N415" s="13">
        <f t="shared" si="172"/>
        <v>1.0899880400696524</v>
      </c>
      <c r="O415" s="13"/>
      <c r="P415" s="7">
        <f t="shared" si="173"/>
        <v>0</v>
      </c>
      <c r="Q415" s="7">
        <f t="shared" si="174"/>
        <v>2.4912172493656913E-3</v>
      </c>
      <c r="R415" s="6">
        <f t="shared" si="175"/>
        <v>2.4912172493656913E-3</v>
      </c>
      <c r="S415" s="6">
        <f t="shared" si="176"/>
        <v>2.4912172493656913E-3</v>
      </c>
      <c r="T415" s="7">
        <f t="shared" si="177"/>
        <v>0</v>
      </c>
      <c r="U415" s="7">
        <f t="shared" si="178"/>
        <v>0.13893308015270342</v>
      </c>
      <c r="V415" s="7">
        <f t="shared" si="179"/>
        <v>0.3785109508252929</v>
      </c>
      <c r="W415" s="6">
        <f t="shared" si="180"/>
        <v>0.51744403097799629</v>
      </c>
      <c r="X415" s="6">
        <v>1.735E-3</v>
      </c>
      <c r="Y415" s="6">
        <v>0.52544475000000002</v>
      </c>
      <c r="Z415" s="6">
        <f t="shared" si="181"/>
        <v>43.586008608973557</v>
      </c>
      <c r="AA415" s="6">
        <f t="shared" si="183"/>
        <v>43.586008608973557</v>
      </c>
      <c r="AB415" s="6">
        <f t="shared" si="182"/>
        <v>1.522656572742181</v>
      </c>
    </row>
    <row r="416" spans="5:28">
      <c r="E416" s="12">
        <f t="shared" si="166"/>
        <v>1.1932312980874444</v>
      </c>
      <c r="F416" s="12">
        <f t="shared" si="167"/>
        <v>8340150</v>
      </c>
      <c r="G416" s="6">
        <v>440020</v>
      </c>
      <c r="H416" s="6">
        <v>5560100</v>
      </c>
      <c r="I416" s="12">
        <f t="shared" si="168"/>
        <v>11120200</v>
      </c>
      <c r="J416" s="6">
        <v>1243966.001343</v>
      </c>
      <c r="K416" s="12">
        <f t="shared" si="169"/>
        <v>9951728.0107439999</v>
      </c>
      <c r="L416" s="6">
        <f t="shared" si="170"/>
        <v>75.521600000000007</v>
      </c>
      <c r="M416" s="6">
        <f t="shared" si="171"/>
        <v>5242880</v>
      </c>
      <c r="N416" s="13">
        <f t="shared" si="172"/>
        <v>1.1174139795615901</v>
      </c>
      <c r="O416" s="13"/>
      <c r="P416" s="7">
        <f t="shared" si="173"/>
        <v>0</v>
      </c>
      <c r="Q416" s="7">
        <f t="shared" si="174"/>
        <v>2.6592304541492614E-3</v>
      </c>
      <c r="R416" s="6">
        <f t="shared" si="175"/>
        <v>2.6592304541492614E-3</v>
      </c>
      <c r="S416" s="6">
        <f t="shared" si="176"/>
        <v>2.6592304541492614E-3</v>
      </c>
      <c r="T416" s="7">
        <f t="shared" si="177"/>
        <v>0</v>
      </c>
      <c r="U416" s="7">
        <f t="shared" si="178"/>
        <v>0.14830303456067478</v>
      </c>
      <c r="V416" s="7">
        <f t="shared" si="179"/>
        <v>0.39487309567364848</v>
      </c>
      <c r="W416" s="6">
        <f t="shared" si="180"/>
        <v>0.54317613023432321</v>
      </c>
      <c r="X416" s="6">
        <v>1.81E-3</v>
      </c>
      <c r="Y416" s="6">
        <v>0.55347015384684994</v>
      </c>
      <c r="Z416" s="6">
        <f t="shared" si="181"/>
        <v>46.918809621506156</v>
      </c>
      <c r="AA416" s="6">
        <f t="shared" si="183"/>
        <v>46.918809621506156</v>
      </c>
      <c r="AB416" s="6">
        <f t="shared" si="182"/>
        <v>1.8599058216561364</v>
      </c>
    </row>
    <row r="417" spans="5:28">
      <c r="E417" s="12">
        <f t="shared" si="166"/>
        <v>1.0233232014779174</v>
      </c>
      <c r="F417" s="12">
        <f t="shared" si="167"/>
        <v>9173449.5</v>
      </c>
      <c r="G417" s="6">
        <v>113081</v>
      </c>
      <c r="H417" s="6">
        <v>6115633</v>
      </c>
      <c r="I417" s="12">
        <f t="shared" si="168"/>
        <v>12231266</v>
      </c>
      <c r="J417" s="6">
        <v>1173425.4638670001</v>
      </c>
      <c r="K417" s="12">
        <f t="shared" si="169"/>
        <v>9387403.7109360006</v>
      </c>
      <c r="L417" s="6">
        <f t="shared" si="170"/>
        <v>75.649215999999996</v>
      </c>
      <c r="M417" s="6">
        <f t="shared" si="171"/>
        <v>5242880</v>
      </c>
      <c r="N417" s="13">
        <f t="shared" si="172"/>
        <v>1.302944496330865</v>
      </c>
      <c r="O417" s="13"/>
      <c r="P417" s="7">
        <f t="shared" si="173"/>
        <v>0</v>
      </c>
      <c r="Q417" s="7">
        <f t="shared" si="174"/>
        <v>2.5084357014745753E-3</v>
      </c>
      <c r="R417" s="6">
        <f t="shared" si="175"/>
        <v>2.5084357014745753E-3</v>
      </c>
      <c r="S417" s="6">
        <f t="shared" si="176"/>
        <v>2.5084357014745753E-3</v>
      </c>
      <c r="T417" s="7">
        <f t="shared" si="177"/>
        <v>0</v>
      </c>
      <c r="U417" s="7">
        <f t="shared" si="178"/>
        <v>0.13989333867193057</v>
      </c>
      <c r="V417" s="7">
        <f t="shared" si="179"/>
        <v>0.35604027190021786</v>
      </c>
      <c r="W417" s="6">
        <f t="shared" si="180"/>
        <v>0.49593361057214846</v>
      </c>
      <c r="X417" s="6">
        <v>1.632E-3</v>
      </c>
      <c r="Y417" s="6">
        <v>0.48341199999945594</v>
      </c>
      <c r="Z417" s="6">
        <f t="shared" si="181"/>
        <v>53.703167982510749</v>
      </c>
      <c r="AA417" s="6">
        <f t="shared" si="183"/>
        <v>53.703167982510749</v>
      </c>
      <c r="AB417" s="6">
        <f t="shared" si="182"/>
        <v>2.5902564629563631</v>
      </c>
    </row>
    <row r="418" spans="5:28">
      <c r="E418" s="12">
        <f t="shared" si="166"/>
        <v>1.2960010356155192</v>
      </c>
      <c r="F418" s="12">
        <f t="shared" si="167"/>
        <v>7737582</v>
      </c>
      <c r="G418" s="6">
        <v>735323</v>
      </c>
      <c r="H418" s="6">
        <v>5158388</v>
      </c>
      <c r="I418" s="12">
        <f t="shared" si="168"/>
        <v>10316776</v>
      </c>
      <c r="J418" s="6">
        <v>1253489.2856449999</v>
      </c>
      <c r="K418" s="12">
        <f t="shared" si="169"/>
        <v>10027914.28516</v>
      </c>
      <c r="L418" s="6">
        <f t="shared" si="170"/>
        <v>76.607116000000005</v>
      </c>
      <c r="M418" s="6">
        <f t="shared" si="171"/>
        <v>5242880</v>
      </c>
      <c r="N418" s="13">
        <f t="shared" si="172"/>
        <v>1.0288057622578084</v>
      </c>
      <c r="O418" s="13"/>
      <c r="P418" s="7">
        <f t="shared" si="173"/>
        <v>0</v>
      </c>
      <c r="Q418" s="7">
        <f t="shared" si="174"/>
        <v>2.6795884121738854E-3</v>
      </c>
      <c r="R418" s="6">
        <f t="shared" si="175"/>
        <v>2.6795884121738854E-3</v>
      </c>
      <c r="S418" s="6">
        <f t="shared" si="176"/>
        <v>2.6795884121738854E-3</v>
      </c>
      <c r="T418" s="7">
        <f t="shared" si="177"/>
        <v>0</v>
      </c>
      <c r="U418" s="7">
        <f t="shared" si="178"/>
        <v>0.14943838067097512</v>
      </c>
      <c r="V418" s="7">
        <f t="shared" si="179"/>
        <v>0.46293961824280783</v>
      </c>
      <c r="W418" s="6">
        <f t="shared" si="180"/>
        <v>0.61237799891378297</v>
      </c>
      <c r="X418" s="6">
        <v>2.1220000000000002E-3</v>
      </c>
      <c r="Y418" s="6">
        <v>0.62756028000000008</v>
      </c>
      <c r="Z418" s="6">
        <f t="shared" si="181"/>
        <v>26.276550997826821</v>
      </c>
      <c r="AA418" s="6">
        <f t="shared" si="183"/>
        <v>26.276550997826821</v>
      </c>
      <c r="AB418" s="6">
        <f t="shared" si="182"/>
        <v>2.4192546230327237</v>
      </c>
    </row>
    <row r="419" spans="5:28">
      <c r="E419" s="12">
        <f t="shared" si="166"/>
        <v>1.2409118935190635</v>
      </c>
      <c r="F419" s="12">
        <f t="shared" si="167"/>
        <v>7657558.5</v>
      </c>
      <c r="G419" s="6">
        <v>916428</v>
      </c>
      <c r="H419" s="6">
        <v>5105039</v>
      </c>
      <c r="I419" s="12">
        <f t="shared" si="168"/>
        <v>10210078</v>
      </c>
      <c r="J419" s="6">
        <v>1187794.4272459999</v>
      </c>
      <c r="K419" s="12">
        <f t="shared" si="169"/>
        <v>9502355.4179679994</v>
      </c>
      <c r="L419" s="6">
        <f t="shared" si="170"/>
        <v>79.589027999999999</v>
      </c>
      <c r="M419" s="6">
        <f t="shared" si="171"/>
        <v>5242880</v>
      </c>
      <c r="N419" s="13">
        <f t="shared" si="172"/>
        <v>1.0744786477565098</v>
      </c>
      <c r="O419" s="13"/>
      <c r="P419" s="7">
        <f t="shared" si="173"/>
        <v>0</v>
      </c>
      <c r="Q419" s="7">
        <f t="shared" si="174"/>
        <v>2.5391522845409449E-3</v>
      </c>
      <c r="R419" s="6">
        <f t="shared" si="175"/>
        <v>2.5391522845409449E-3</v>
      </c>
      <c r="S419" s="6">
        <f t="shared" si="176"/>
        <v>2.5391522845409449E-3</v>
      </c>
      <c r="T419" s="7">
        <f t="shared" si="177"/>
        <v>0</v>
      </c>
      <c r="U419" s="7">
        <f t="shared" si="178"/>
        <v>0.14160637654458649</v>
      </c>
      <c r="V419" s="7">
        <f t="shared" si="179"/>
        <v>0.62961533376472356</v>
      </c>
      <c r="W419" s="6">
        <f t="shared" si="180"/>
        <v>0.77122171030931008</v>
      </c>
      <c r="X419" s="6">
        <v>2.8860000000000001E-3</v>
      </c>
      <c r="Y419" s="6">
        <v>0.81191837999999994</v>
      </c>
      <c r="Z419" s="6">
        <f t="shared" si="181"/>
        <v>12.018285358941624</v>
      </c>
      <c r="AA419" s="6">
        <f t="shared" si="183"/>
        <v>12.018285358941624</v>
      </c>
      <c r="AB419" s="6">
        <f t="shared" si="182"/>
        <v>5.0124089678435242</v>
      </c>
    </row>
    <row r="420" spans="5:28">
      <c r="E420" s="12">
        <f t="shared" si="166"/>
        <v>1.3597511837598077</v>
      </c>
      <c r="F420" s="12">
        <f t="shared" si="167"/>
        <v>7494000</v>
      </c>
      <c r="G420" s="6">
        <v>1000000</v>
      </c>
      <c r="H420" s="6">
        <v>4996000</v>
      </c>
      <c r="I420" s="12">
        <f t="shared" si="168"/>
        <v>9992000</v>
      </c>
      <c r="J420" s="6">
        <v>1273746.921387</v>
      </c>
      <c r="K420" s="12">
        <f t="shared" si="169"/>
        <v>10189975.371096</v>
      </c>
      <c r="L420" s="6">
        <f t="shared" si="170"/>
        <v>79.951999999999998</v>
      </c>
      <c r="M420" s="6">
        <f t="shared" si="171"/>
        <v>5242880</v>
      </c>
      <c r="N420" s="13">
        <f t="shared" si="172"/>
        <v>0.98057155548603581</v>
      </c>
      <c r="O420" s="13"/>
      <c r="P420" s="7">
        <f t="shared" si="173"/>
        <v>0</v>
      </c>
      <c r="Q420" s="7">
        <f t="shared" si="174"/>
        <v>2.7228932306625183E-3</v>
      </c>
      <c r="R420" s="6">
        <f t="shared" si="175"/>
        <v>2.7228932306625183E-3</v>
      </c>
      <c r="S420" s="6">
        <f t="shared" si="176"/>
        <v>2.7228932306625183E-3</v>
      </c>
      <c r="T420" s="7">
        <f t="shared" si="177"/>
        <v>0</v>
      </c>
      <c r="U420" s="7">
        <f t="shared" si="178"/>
        <v>0.15185345379220186</v>
      </c>
      <c r="V420" s="7">
        <f t="shared" si="179"/>
        <v>0.39312780022315724</v>
      </c>
      <c r="W420" s="6">
        <f t="shared" si="180"/>
        <v>0.54498125401535913</v>
      </c>
      <c r="X420" s="6">
        <v>1.802E-3</v>
      </c>
      <c r="Y420" s="6">
        <v>0.55744870000000002</v>
      </c>
      <c r="Z420" s="6">
        <f t="shared" si="181"/>
        <v>51.103952866954394</v>
      </c>
      <c r="AA420" s="6">
        <f t="shared" si="183"/>
        <v>51.103952866954394</v>
      </c>
      <c r="AB420" s="6">
        <f t="shared" si="182"/>
        <v>2.2365189809646862</v>
      </c>
    </row>
    <row r="421" spans="5:28">
      <c r="E421" s="12">
        <f t="shared" si="166"/>
        <v>1.0553002784401646</v>
      </c>
      <c r="F421" s="12">
        <f t="shared" si="167"/>
        <v>9813498</v>
      </c>
      <c r="G421" s="6">
        <v>94893</v>
      </c>
      <c r="H421" s="6">
        <v>6542332</v>
      </c>
      <c r="I421" s="12">
        <f t="shared" si="168"/>
        <v>13084664</v>
      </c>
      <c r="J421" s="6">
        <v>1294523.3964839999</v>
      </c>
      <c r="K421" s="12">
        <f t="shared" si="169"/>
        <v>10356187.171871999</v>
      </c>
      <c r="L421" s="6">
        <f t="shared" si="170"/>
        <v>80.405844000000002</v>
      </c>
      <c r="M421" s="6">
        <f t="shared" si="171"/>
        <v>5242880</v>
      </c>
      <c r="N421" s="13">
        <f t="shared" si="172"/>
        <v>1.263463452605289</v>
      </c>
      <c r="O421" s="13"/>
      <c r="P421" s="7">
        <f t="shared" si="173"/>
        <v>0</v>
      </c>
      <c r="Q421" s="7">
        <f t="shared" si="174"/>
        <v>2.7673071738475957E-3</v>
      </c>
      <c r="R421" s="6">
        <f t="shared" si="175"/>
        <v>2.7673071738475957E-3</v>
      </c>
      <c r="S421" s="6">
        <f t="shared" si="176"/>
        <v>2.7673071738475957E-3</v>
      </c>
      <c r="T421" s="7">
        <f t="shared" si="177"/>
        <v>0</v>
      </c>
      <c r="U421" s="7">
        <f t="shared" si="178"/>
        <v>0.15433038186019798</v>
      </c>
      <c r="V421" s="7">
        <f t="shared" si="179"/>
        <v>0.3734932264051305</v>
      </c>
      <c r="W421" s="6">
        <f t="shared" si="180"/>
        <v>0.52782360826532848</v>
      </c>
      <c r="X421" s="6">
        <v>1.712E-3</v>
      </c>
      <c r="Y421" s="6">
        <v>0.50693746666609607</v>
      </c>
      <c r="Z421" s="6">
        <f t="shared" si="181"/>
        <v>61.64177417334087</v>
      </c>
      <c r="AA421" s="6">
        <f t="shared" si="183"/>
        <v>61.64177417334087</v>
      </c>
      <c r="AB421" s="6">
        <f t="shared" si="182"/>
        <v>4.1200627242234322</v>
      </c>
    </row>
    <row r="422" spans="5:28">
      <c r="E422" s="12">
        <f t="shared" si="166"/>
        <v>1.001276403340285</v>
      </c>
      <c r="F422" s="12">
        <f t="shared" si="167"/>
        <v>10141650</v>
      </c>
      <c r="G422" s="6">
        <v>25626</v>
      </c>
      <c r="H422" s="6">
        <v>6761100</v>
      </c>
      <c r="I422" s="12">
        <f t="shared" si="168"/>
        <v>13522200</v>
      </c>
      <c r="J422" s="6">
        <v>1269324.3544920001</v>
      </c>
      <c r="K422" s="12">
        <f t="shared" si="169"/>
        <v>10154594.835936001</v>
      </c>
      <c r="L422" s="6">
        <f t="shared" si="170"/>
        <v>81.645719999999997</v>
      </c>
      <c r="M422" s="6">
        <f t="shared" si="171"/>
        <v>5242880</v>
      </c>
      <c r="N422" s="13">
        <f t="shared" si="172"/>
        <v>1.331633631717773</v>
      </c>
      <c r="O422" s="13"/>
      <c r="P422" s="7">
        <f t="shared" si="173"/>
        <v>0</v>
      </c>
      <c r="Q422" s="7">
        <f t="shared" si="174"/>
        <v>2.713439094006051E-3</v>
      </c>
      <c r="R422" s="6">
        <f t="shared" si="175"/>
        <v>2.713439094006051E-3</v>
      </c>
      <c r="S422" s="6">
        <f t="shared" si="176"/>
        <v>2.713439094006051E-3</v>
      </c>
      <c r="T422" s="7">
        <f t="shared" si="177"/>
        <v>0</v>
      </c>
      <c r="U422" s="7">
        <f t="shared" si="178"/>
        <v>0.15132620458252252</v>
      </c>
      <c r="V422" s="7">
        <f t="shared" si="179"/>
        <v>0.69550023702076869</v>
      </c>
      <c r="W422" s="6">
        <f t="shared" si="180"/>
        <v>0.84682644160329124</v>
      </c>
      <c r="X422" s="6">
        <v>3.1879999999999999E-3</v>
      </c>
      <c r="Y422" s="6">
        <v>0.83977716363578392</v>
      </c>
      <c r="Z422" s="6">
        <f t="shared" si="181"/>
        <v>14.88585025075122</v>
      </c>
      <c r="AA422" s="6">
        <f t="shared" si="183"/>
        <v>14.88585025075122</v>
      </c>
      <c r="AB422" s="6">
        <f t="shared" si="182"/>
        <v>0.83942244118519849</v>
      </c>
    </row>
    <row r="423" spans="5:28">
      <c r="E423" s="12">
        <f t="shared" si="166"/>
        <v>1.0717532016847329</v>
      </c>
      <c r="F423" s="12">
        <f t="shared" si="167"/>
        <v>9980098.5</v>
      </c>
      <c r="G423" s="6">
        <v>114919</v>
      </c>
      <c r="H423" s="6">
        <v>6653399</v>
      </c>
      <c r="I423" s="12">
        <f t="shared" si="168"/>
        <v>13306798</v>
      </c>
      <c r="J423" s="6">
        <v>1337025.315063</v>
      </c>
      <c r="K423" s="12">
        <f t="shared" si="169"/>
        <v>10696202.520504</v>
      </c>
      <c r="L423" s="6">
        <f t="shared" si="170"/>
        <v>82.139167999999998</v>
      </c>
      <c r="M423" s="6">
        <f t="shared" si="171"/>
        <v>5242880</v>
      </c>
      <c r="N423" s="13">
        <f t="shared" si="172"/>
        <v>1.2440675066213116</v>
      </c>
      <c r="O423" s="13"/>
      <c r="P423" s="7">
        <f t="shared" si="173"/>
        <v>0</v>
      </c>
      <c r="Q423" s="7">
        <f t="shared" si="174"/>
        <v>2.8581636732398852E-3</v>
      </c>
      <c r="R423" s="6">
        <f t="shared" si="175"/>
        <v>2.8581636732398852E-3</v>
      </c>
      <c r="S423" s="6">
        <f t="shared" si="176"/>
        <v>2.8581636732398852E-3</v>
      </c>
      <c r="T423" s="7">
        <f t="shared" si="177"/>
        <v>0</v>
      </c>
      <c r="U423" s="7">
        <f t="shared" si="178"/>
        <v>0.15939737202963306</v>
      </c>
      <c r="V423" s="7">
        <f t="shared" si="179"/>
        <v>0.37632933151217879</v>
      </c>
      <c r="W423" s="6">
        <f t="shared" si="180"/>
        <v>0.53572670354181184</v>
      </c>
      <c r="X423" s="6">
        <v>1.725E-3</v>
      </c>
      <c r="Y423" s="6">
        <v>0.51862124999999992</v>
      </c>
      <c r="Z423" s="6">
        <f t="shared" si="181"/>
        <v>65.690647724051317</v>
      </c>
      <c r="AA423" s="6">
        <f t="shared" si="183"/>
        <v>65.690647724051317</v>
      </c>
      <c r="AB423" s="6">
        <f t="shared" si="182"/>
        <v>3.2982554304922767</v>
      </c>
    </row>
    <row r="424" spans="5:28">
      <c r="E424" s="12">
        <f t="shared" si="166"/>
        <v>1.0726243538298661</v>
      </c>
      <c r="F424" s="12">
        <f t="shared" si="167"/>
        <v>10072728</v>
      </c>
      <c r="G424" s="6">
        <v>127224</v>
      </c>
      <c r="H424" s="6">
        <v>6715152</v>
      </c>
      <c r="I424" s="12">
        <f t="shared" si="168"/>
        <v>13430304</v>
      </c>
      <c r="J424" s="6">
        <v>1350531.670288</v>
      </c>
      <c r="K424" s="12">
        <f t="shared" si="169"/>
        <v>10804253.362304</v>
      </c>
      <c r="L424" s="6">
        <f t="shared" si="170"/>
        <v>83.126304000000005</v>
      </c>
      <c r="M424" s="6">
        <f t="shared" si="171"/>
        <v>5242880</v>
      </c>
      <c r="N424" s="13">
        <f t="shared" si="172"/>
        <v>1.2430571136787925</v>
      </c>
      <c r="O424" s="13"/>
      <c r="P424" s="7">
        <f t="shared" si="173"/>
        <v>0</v>
      </c>
      <c r="Q424" s="7">
        <f t="shared" si="174"/>
        <v>2.8870362558507463E-3</v>
      </c>
      <c r="R424" s="6">
        <f t="shared" si="175"/>
        <v>2.8870362558507463E-3</v>
      </c>
      <c r="S424" s="6">
        <f t="shared" si="176"/>
        <v>2.8870362558507463E-3</v>
      </c>
      <c r="T424" s="7">
        <f t="shared" si="177"/>
        <v>0</v>
      </c>
      <c r="U424" s="7">
        <f t="shared" si="178"/>
        <v>0.1610075715556325</v>
      </c>
      <c r="V424" s="7">
        <f t="shared" si="179"/>
        <v>0.36607572074054262</v>
      </c>
      <c r="W424" s="6">
        <f t="shared" si="180"/>
        <v>0.52708329229617512</v>
      </c>
      <c r="X424" s="6">
        <v>1.678E-3</v>
      </c>
      <c r="Y424" s="6">
        <v>0.50731533333277401</v>
      </c>
      <c r="Z424" s="6">
        <f t="shared" si="181"/>
        <v>72.05222025332219</v>
      </c>
      <c r="AA424" s="6">
        <f t="shared" si="183"/>
        <v>72.05222025332219</v>
      </c>
      <c r="AB424" s="6">
        <f t="shared" si="182"/>
        <v>3.8965821974149355</v>
      </c>
    </row>
    <row r="425" spans="5:28">
      <c r="E425" s="12">
        <f t="shared" si="166"/>
        <v>1.0292038048485332</v>
      </c>
      <c r="F425" s="12">
        <f t="shared" si="167"/>
        <v>10345974</v>
      </c>
      <c r="G425" s="6">
        <v>18000</v>
      </c>
      <c r="H425" s="6">
        <v>6897316</v>
      </c>
      <c r="I425" s="12">
        <f t="shared" si="168"/>
        <v>13794632</v>
      </c>
      <c r="J425" s="6">
        <v>1331014.4757079999</v>
      </c>
      <c r="K425" s="12">
        <f t="shared" si="169"/>
        <v>10648115.805663999</v>
      </c>
      <c r="L425" s="6">
        <f t="shared" si="170"/>
        <v>83.127791999999999</v>
      </c>
      <c r="M425" s="6">
        <f t="shared" si="171"/>
        <v>5242880</v>
      </c>
      <c r="N425" s="13">
        <f t="shared" si="172"/>
        <v>1.2954998097092718</v>
      </c>
      <c r="O425" s="13"/>
      <c r="P425" s="7">
        <f t="shared" si="173"/>
        <v>0</v>
      </c>
      <c r="Q425" s="7">
        <f t="shared" si="174"/>
        <v>2.8453142810132824E-3</v>
      </c>
      <c r="R425" s="6">
        <f t="shared" si="175"/>
        <v>2.8453142810132824E-3</v>
      </c>
      <c r="S425" s="6">
        <f t="shared" si="176"/>
        <v>2.8453142810132824E-3</v>
      </c>
      <c r="T425" s="7">
        <f t="shared" si="177"/>
        <v>0</v>
      </c>
      <c r="U425" s="7">
        <f t="shared" si="178"/>
        <v>0.15868077228684196</v>
      </c>
      <c r="V425" s="7">
        <f t="shared" si="179"/>
        <v>0.39552758146758271</v>
      </c>
      <c r="W425" s="6">
        <f t="shared" si="180"/>
        <v>0.55420835375442468</v>
      </c>
      <c r="X425" s="6">
        <v>1.8129999999999999E-3</v>
      </c>
      <c r="Y425" s="6">
        <v>0.53183657692279795</v>
      </c>
      <c r="Z425" s="6">
        <f t="shared" si="181"/>
        <v>56.939563210881552</v>
      </c>
      <c r="AA425" s="6">
        <f t="shared" si="183"/>
        <v>56.939563210881552</v>
      </c>
      <c r="AB425" s="6">
        <f t="shared" si="182"/>
        <v>4.2065133919651858</v>
      </c>
    </row>
    <row r="426" spans="5:28">
      <c r="E426" s="12">
        <f t="shared" si="166"/>
        <v>1.2516792032498769</v>
      </c>
      <c r="F426" s="12">
        <f t="shared" si="167"/>
        <v>8938923</v>
      </c>
      <c r="G426" s="6">
        <v>659033</v>
      </c>
      <c r="H426" s="6">
        <v>5959282</v>
      </c>
      <c r="I426" s="12">
        <f t="shared" si="168"/>
        <v>11918564</v>
      </c>
      <c r="J426" s="6">
        <v>1398583.002319</v>
      </c>
      <c r="K426" s="12">
        <f t="shared" si="169"/>
        <v>11188664.018552</v>
      </c>
      <c r="L426" s="6">
        <f t="shared" si="170"/>
        <v>84.692043999999996</v>
      </c>
      <c r="M426" s="6">
        <f t="shared" si="171"/>
        <v>5242880</v>
      </c>
      <c r="N426" s="13">
        <f t="shared" si="172"/>
        <v>1.0652356689089733</v>
      </c>
      <c r="O426" s="13"/>
      <c r="P426" s="7">
        <f t="shared" si="173"/>
        <v>0</v>
      </c>
      <c r="Q426" s="7">
        <f t="shared" si="174"/>
        <v>2.9897557557095212E-3</v>
      </c>
      <c r="R426" s="6">
        <f t="shared" si="175"/>
        <v>2.9897557557095212E-3</v>
      </c>
      <c r="S426" s="6">
        <f t="shared" si="176"/>
        <v>2.9897557557095212E-3</v>
      </c>
      <c r="T426" s="7">
        <f t="shared" si="177"/>
        <v>0</v>
      </c>
      <c r="U426" s="7">
        <f t="shared" si="178"/>
        <v>0.16673615123320115</v>
      </c>
      <c r="V426" s="7">
        <f t="shared" si="179"/>
        <v>0.41974355584314899</v>
      </c>
      <c r="W426" s="6">
        <f t="shared" si="180"/>
        <v>0.58647970707635011</v>
      </c>
      <c r="X426" s="6">
        <v>1.9239999999999999E-3</v>
      </c>
      <c r="Y426" s="6">
        <v>0.58976097142939599</v>
      </c>
      <c r="Z426" s="6">
        <f t="shared" si="181"/>
        <v>55.392710795713164</v>
      </c>
      <c r="AA426" s="6">
        <f t="shared" si="183"/>
        <v>55.392710795713164</v>
      </c>
      <c r="AB426" s="6">
        <f t="shared" si="182"/>
        <v>0.55637190523020175</v>
      </c>
    </row>
    <row r="427" spans="5:28">
      <c r="E427" s="12">
        <f t="shared" si="166"/>
        <v>1.1946766426496715</v>
      </c>
      <c r="F427" s="12">
        <f t="shared" si="167"/>
        <v>9263065.5</v>
      </c>
      <c r="G427" s="6">
        <v>643994</v>
      </c>
      <c r="H427" s="6">
        <v>6175377</v>
      </c>
      <c r="I427" s="12">
        <f t="shared" si="168"/>
        <v>12350754</v>
      </c>
      <c r="J427" s="6">
        <v>1383295.999023</v>
      </c>
      <c r="K427" s="12">
        <f t="shared" si="169"/>
        <v>11066367.992184</v>
      </c>
      <c r="L427" s="6">
        <f t="shared" si="170"/>
        <v>86.984403999999998</v>
      </c>
      <c r="M427" s="6">
        <f t="shared" si="171"/>
        <v>5242880</v>
      </c>
      <c r="N427" s="13">
        <f t="shared" si="172"/>
        <v>1.1160621089704537</v>
      </c>
      <c r="O427" s="13"/>
      <c r="P427" s="7">
        <f t="shared" si="173"/>
        <v>0</v>
      </c>
      <c r="Q427" s="7">
        <f t="shared" si="174"/>
        <v>2.9570766755147929E-3</v>
      </c>
      <c r="R427" s="6">
        <f t="shared" si="175"/>
        <v>2.9570766755147929E-3</v>
      </c>
      <c r="S427" s="6">
        <f t="shared" si="176"/>
        <v>2.9570766755147929E-3</v>
      </c>
      <c r="T427" s="7">
        <f t="shared" si="177"/>
        <v>0</v>
      </c>
      <c r="U427" s="7">
        <f t="shared" si="178"/>
        <v>0.16491366655461007</v>
      </c>
      <c r="V427" s="7">
        <f t="shared" si="179"/>
        <v>0.78930986748467424</v>
      </c>
      <c r="W427" s="6">
        <f t="shared" si="180"/>
        <v>0.95422353403928428</v>
      </c>
      <c r="X427" s="6">
        <v>3.6180000000000001E-3</v>
      </c>
      <c r="Y427" s="6">
        <v>0.96177572307775794</v>
      </c>
      <c r="Z427" s="6">
        <f t="shared" si="181"/>
        <v>18.267643020597216</v>
      </c>
      <c r="AA427" s="6">
        <f t="shared" si="183"/>
        <v>18.267643020597216</v>
      </c>
      <c r="AB427" s="6">
        <f t="shared" si="182"/>
        <v>0.7852339019648007</v>
      </c>
    </row>
    <row r="428" spans="5:28">
      <c r="E428" s="12">
        <f t="shared" si="166"/>
        <v>1.1187614724887265</v>
      </c>
      <c r="F428" s="12">
        <f t="shared" si="167"/>
        <v>9873825</v>
      </c>
      <c r="G428" s="6">
        <v>448695</v>
      </c>
      <c r="H428" s="6">
        <v>6582550</v>
      </c>
      <c r="I428" s="12">
        <f t="shared" si="168"/>
        <v>13165100</v>
      </c>
      <c r="J428" s="6">
        <v>1380806.874512</v>
      </c>
      <c r="K428" s="12">
        <f t="shared" si="169"/>
        <v>11046454.996096</v>
      </c>
      <c r="L428" s="6">
        <f t="shared" si="170"/>
        <v>87.964500000000001</v>
      </c>
      <c r="M428" s="6">
        <f t="shared" si="171"/>
        <v>5242880</v>
      </c>
      <c r="N428" s="13">
        <f t="shared" si="172"/>
        <v>1.1917941099341611</v>
      </c>
      <c r="O428" s="13"/>
      <c r="P428" s="7">
        <f t="shared" si="173"/>
        <v>0</v>
      </c>
      <c r="Q428" s="7">
        <f t="shared" si="174"/>
        <v>2.9517556653773178E-3</v>
      </c>
      <c r="R428" s="6">
        <f t="shared" si="175"/>
        <v>2.9517556653773178E-3</v>
      </c>
      <c r="S428" s="6">
        <f t="shared" si="176"/>
        <v>2.9517556653773178E-3</v>
      </c>
      <c r="T428" s="7">
        <f t="shared" si="177"/>
        <v>0</v>
      </c>
      <c r="U428" s="7">
        <f t="shared" si="178"/>
        <v>0.16461691831713243</v>
      </c>
      <c r="V428" s="7">
        <f t="shared" si="179"/>
        <v>0.58118338501359101</v>
      </c>
      <c r="W428" s="6">
        <f t="shared" si="180"/>
        <v>0.74580030333072345</v>
      </c>
      <c r="X428" s="6">
        <v>2.6640000000000001E-3</v>
      </c>
      <c r="Y428" s="6">
        <v>0.74227919999911207</v>
      </c>
      <c r="Z428" s="6">
        <f t="shared" si="181"/>
        <v>10.801639090740153</v>
      </c>
      <c r="AA428" s="6">
        <f t="shared" si="183"/>
        <v>10.801639090740153</v>
      </c>
      <c r="AB428" s="6">
        <f t="shared" si="182"/>
        <v>0.47436373424118405</v>
      </c>
    </row>
    <row r="429" spans="5:28">
      <c r="E429" s="12">
        <f t="shared" si="166"/>
        <v>1.200202496975229</v>
      </c>
      <c r="F429" s="12">
        <f t="shared" si="167"/>
        <v>9800659.5</v>
      </c>
      <c r="G429" s="6">
        <v>524288</v>
      </c>
      <c r="H429" s="6">
        <v>6533773</v>
      </c>
      <c r="I429" s="12">
        <f t="shared" si="168"/>
        <v>13067546</v>
      </c>
      <c r="J429" s="6">
        <v>1470347.000488</v>
      </c>
      <c r="K429" s="12">
        <f t="shared" si="169"/>
        <v>11762776.003904</v>
      </c>
      <c r="L429" s="6">
        <f t="shared" si="170"/>
        <v>88.891036</v>
      </c>
      <c r="M429" s="6">
        <f t="shared" si="171"/>
        <v>5242880</v>
      </c>
      <c r="N429" s="13">
        <f t="shared" si="172"/>
        <v>1.1109236455461664</v>
      </c>
      <c r="O429" s="13"/>
      <c r="P429" s="7">
        <f t="shared" si="173"/>
        <v>0</v>
      </c>
      <c r="Q429" s="7">
        <f t="shared" si="174"/>
        <v>3.1431659045692865E-3</v>
      </c>
      <c r="R429" s="6">
        <f t="shared" si="175"/>
        <v>3.1431659045692865E-3</v>
      </c>
      <c r="S429" s="6">
        <f t="shared" si="176"/>
        <v>3.1431659045692865E-3</v>
      </c>
      <c r="T429" s="7">
        <f t="shared" si="177"/>
        <v>0</v>
      </c>
      <c r="U429" s="7">
        <f t="shared" si="178"/>
        <v>0.17529170555637341</v>
      </c>
      <c r="V429" s="7">
        <f t="shared" si="179"/>
        <v>0.45159519781461455</v>
      </c>
      <c r="W429" s="6">
        <f t="shared" si="180"/>
        <v>0.62688690337098796</v>
      </c>
      <c r="X429" s="6">
        <v>2.0699999999999998E-3</v>
      </c>
      <c r="Y429" s="6">
        <v>0.62749092857201993</v>
      </c>
      <c r="Z429" s="6">
        <f t="shared" si="181"/>
        <v>51.843763505762652</v>
      </c>
      <c r="AA429" s="6">
        <f t="shared" si="183"/>
        <v>51.843763505762652</v>
      </c>
      <c r="AB429" s="6">
        <f t="shared" si="182"/>
        <v>9.6260387764737249E-2</v>
      </c>
    </row>
    <row r="430" spans="5:28">
      <c r="E430" s="12">
        <f t="shared" si="166"/>
        <v>1.0888462418566582</v>
      </c>
      <c r="F430" s="12">
        <f t="shared" si="167"/>
        <v>11009500.5</v>
      </c>
      <c r="G430" s="6">
        <v>141347</v>
      </c>
      <c r="H430" s="6">
        <v>7339667</v>
      </c>
      <c r="I430" s="12">
        <f t="shared" si="168"/>
        <v>14679334</v>
      </c>
      <c r="J430" s="6">
        <v>1498456.655518</v>
      </c>
      <c r="K430" s="12">
        <f t="shared" si="169"/>
        <v>11987653.244144</v>
      </c>
      <c r="L430" s="6">
        <f t="shared" si="170"/>
        <v>90.902944000000005</v>
      </c>
      <c r="M430" s="6">
        <f t="shared" si="171"/>
        <v>5242880</v>
      </c>
      <c r="N430" s="13">
        <f t="shared" si="172"/>
        <v>1.224537755725533</v>
      </c>
      <c r="O430" s="13"/>
      <c r="P430" s="7">
        <f t="shared" si="173"/>
        <v>0</v>
      </c>
      <c r="Q430" s="7">
        <f t="shared" si="174"/>
        <v>3.2032560120406361E-3</v>
      </c>
      <c r="R430" s="6">
        <f t="shared" si="175"/>
        <v>3.2032560120406361E-3</v>
      </c>
      <c r="S430" s="6">
        <f t="shared" si="176"/>
        <v>3.2032560120406361E-3</v>
      </c>
      <c r="T430" s="7">
        <f t="shared" si="177"/>
        <v>0</v>
      </c>
      <c r="U430" s="7">
        <f t="shared" si="178"/>
        <v>0.17864288005543699</v>
      </c>
      <c r="V430" s="7">
        <f t="shared" si="179"/>
        <v>0.42345230867544298</v>
      </c>
      <c r="W430" s="6">
        <f t="shared" si="180"/>
        <v>0.60209518873087997</v>
      </c>
      <c r="X430" s="6">
        <v>1.941E-3</v>
      </c>
      <c r="Y430" s="6">
        <v>0.58687521428543699</v>
      </c>
      <c r="Z430" s="6">
        <f t="shared" si="181"/>
        <v>65.03122164042432</v>
      </c>
      <c r="AA430" s="6">
        <f t="shared" si="183"/>
        <v>65.03122164042432</v>
      </c>
      <c r="AB430" s="6">
        <f t="shared" si="182"/>
        <v>2.593391929828627</v>
      </c>
    </row>
    <row r="431" spans="5:28">
      <c r="E431" s="12">
        <f t="shared" si="166"/>
        <v>1.0706273469765202</v>
      </c>
      <c r="F431" s="12">
        <f t="shared" si="167"/>
        <v>11143657.5</v>
      </c>
      <c r="G431" s="6">
        <v>94653</v>
      </c>
      <c r="H431" s="6">
        <v>7429105</v>
      </c>
      <c r="I431" s="12">
        <f t="shared" si="168"/>
        <v>14858210</v>
      </c>
      <c r="J431" s="6">
        <v>1491338.0581050001</v>
      </c>
      <c r="K431" s="12">
        <f t="shared" si="169"/>
        <v>11930704.46484</v>
      </c>
      <c r="L431" s="6">
        <f t="shared" si="170"/>
        <v>91.042320000000004</v>
      </c>
      <c r="M431" s="6">
        <f t="shared" si="171"/>
        <v>5242880</v>
      </c>
      <c r="N431" s="13">
        <f t="shared" si="172"/>
        <v>1.2453757482458316</v>
      </c>
      <c r="O431" s="13"/>
      <c r="P431" s="7">
        <f t="shared" si="173"/>
        <v>0</v>
      </c>
      <c r="Q431" s="7">
        <f t="shared" si="174"/>
        <v>3.1880385615548185E-3</v>
      </c>
      <c r="R431" s="6">
        <f t="shared" si="175"/>
        <v>3.1880385615548185E-3</v>
      </c>
      <c r="S431" s="6">
        <f t="shared" si="176"/>
        <v>3.1880385615548185E-3</v>
      </c>
      <c r="T431" s="7">
        <f t="shared" si="177"/>
        <v>0</v>
      </c>
      <c r="U431" s="7">
        <f t="shared" si="178"/>
        <v>0.17779421570526671</v>
      </c>
      <c r="V431" s="7">
        <f t="shared" si="179"/>
        <v>0.47384771480837817</v>
      </c>
      <c r="W431" s="6">
        <f t="shared" si="180"/>
        <v>0.65164193051364494</v>
      </c>
      <c r="X431" s="6">
        <v>2.1719999999999999E-3</v>
      </c>
      <c r="Y431" s="6">
        <v>0.62721929999999992</v>
      </c>
      <c r="Z431" s="6">
        <f t="shared" si="181"/>
        <v>46.778939298103985</v>
      </c>
      <c r="AA431" s="6">
        <f t="shared" si="183"/>
        <v>46.778939298103985</v>
      </c>
      <c r="AB431" s="6">
        <f t="shared" si="182"/>
        <v>3.8937944852215196</v>
      </c>
    </row>
    <row r="432" spans="5:28">
      <c r="E432" s="12">
        <f t="shared" si="166"/>
        <v>1.4744031487528269</v>
      </c>
      <c r="F432" s="12">
        <f t="shared" si="167"/>
        <v>8914099.5</v>
      </c>
      <c r="G432" s="6">
        <v>1048576</v>
      </c>
      <c r="H432" s="6">
        <v>5942733</v>
      </c>
      <c r="I432" s="12">
        <f t="shared" si="168"/>
        <v>11885466</v>
      </c>
      <c r="J432" s="6">
        <v>1642872.046387</v>
      </c>
      <c r="K432" s="12">
        <f t="shared" si="169"/>
        <v>13142976.371096</v>
      </c>
      <c r="L432" s="6">
        <f t="shared" si="170"/>
        <v>92.284316000000004</v>
      </c>
      <c r="M432" s="6">
        <f t="shared" si="171"/>
        <v>5242880</v>
      </c>
      <c r="N432" s="13">
        <f t="shared" si="172"/>
        <v>0.90432073104372968</v>
      </c>
      <c r="O432" s="13"/>
      <c r="P432" s="7">
        <f t="shared" si="173"/>
        <v>0</v>
      </c>
      <c r="Q432" s="7">
        <f t="shared" si="174"/>
        <v>3.5119732961401266E-3</v>
      </c>
      <c r="R432" s="6">
        <f t="shared" si="175"/>
        <v>3.5119732961401266E-3</v>
      </c>
      <c r="S432" s="6">
        <f t="shared" si="176"/>
        <v>3.5119732961401266E-3</v>
      </c>
      <c r="T432" s="7">
        <f t="shared" si="177"/>
        <v>0</v>
      </c>
      <c r="U432" s="7">
        <f t="shared" si="178"/>
        <v>0.1958597820286552</v>
      </c>
      <c r="V432" s="7">
        <f t="shared" si="179"/>
        <v>0.76465756924648509</v>
      </c>
      <c r="W432" s="6">
        <f t="shared" si="180"/>
        <v>0.96051735127514026</v>
      </c>
      <c r="X432" s="6">
        <v>3.5049999999999999E-3</v>
      </c>
      <c r="Y432" s="6">
        <v>0.98175050000000008</v>
      </c>
      <c r="Z432" s="6">
        <f t="shared" si="181"/>
        <v>0.19895281426895026</v>
      </c>
      <c r="AA432" s="6">
        <f t="shared" si="183"/>
        <v>0.19895281426895026</v>
      </c>
      <c r="AB432" s="6">
        <f t="shared" si="182"/>
        <v>2.1627846102303812</v>
      </c>
    </row>
    <row r="433" spans="5:28">
      <c r="E433" s="12">
        <f t="shared" si="166"/>
        <v>1.2588733061338526</v>
      </c>
      <c r="F433" s="12">
        <f t="shared" si="167"/>
        <v>9091203</v>
      </c>
      <c r="G433" s="6">
        <v>1039183</v>
      </c>
      <c r="H433" s="6">
        <v>6060802</v>
      </c>
      <c r="I433" s="12">
        <f t="shared" si="168"/>
        <v>12121604</v>
      </c>
      <c r="J433" s="6">
        <v>1430584.0971679999</v>
      </c>
      <c r="K433" s="12">
        <f t="shared" si="169"/>
        <v>11444672.777344</v>
      </c>
      <c r="L433" s="6">
        <f t="shared" si="170"/>
        <v>93.513283999999999</v>
      </c>
      <c r="M433" s="6">
        <f t="shared" si="171"/>
        <v>5242880</v>
      </c>
      <c r="N433" s="13">
        <f t="shared" si="172"/>
        <v>1.0591481500455007</v>
      </c>
      <c r="O433" s="13"/>
      <c r="P433" s="7">
        <f t="shared" si="173"/>
        <v>0</v>
      </c>
      <c r="Q433" s="7">
        <f t="shared" si="174"/>
        <v>3.0581646076369103E-3</v>
      </c>
      <c r="R433" s="6">
        <f t="shared" si="175"/>
        <v>3.0581646076369103E-3</v>
      </c>
      <c r="S433" s="6">
        <f t="shared" si="176"/>
        <v>3.0581646076369103E-3</v>
      </c>
      <c r="T433" s="7">
        <f t="shared" si="177"/>
        <v>0</v>
      </c>
      <c r="U433" s="7">
        <f t="shared" si="178"/>
        <v>0.17055125507868166</v>
      </c>
      <c r="V433" s="7">
        <f t="shared" si="179"/>
        <v>0.70509936199847068</v>
      </c>
      <c r="W433" s="6">
        <f t="shared" si="180"/>
        <v>0.8756506170771523</v>
      </c>
      <c r="X433" s="6">
        <v>3.2320000000000001E-3</v>
      </c>
      <c r="Y433" s="6">
        <v>0.91113018181788796</v>
      </c>
      <c r="Z433" s="6">
        <f t="shared" si="181"/>
        <v>5.3785703082639147</v>
      </c>
      <c r="AA433" s="6">
        <f t="shared" si="183"/>
        <v>5.3785703082639147</v>
      </c>
      <c r="AB433" s="6">
        <f t="shared" si="182"/>
        <v>3.8940170624077881</v>
      </c>
    </row>
    <row r="434" spans="5:28">
      <c r="E434" s="12">
        <f t="shared" si="166"/>
        <v>1.6354291376877064</v>
      </c>
      <c r="F434" s="12">
        <f t="shared" si="167"/>
        <v>8271363</v>
      </c>
      <c r="G434" s="6">
        <v>1447360</v>
      </c>
      <c r="H434" s="6">
        <v>5514242</v>
      </c>
      <c r="I434" s="12">
        <f t="shared" si="168"/>
        <v>11028484</v>
      </c>
      <c r="J434" s="6">
        <v>1690903.5073239999</v>
      </c>
      <c r="K434" s="12">
        <f t="shared" si="169"/>
        <v>13527228.058591999</v>
      </c>
      <c r="L434" s="6">
        <f t="shared" si="170"/>
        <v>95.118104000000002</v>
      </c>
      <c r="M434" s="6">
        <f t="shared" si="171"/>
        <v>5242880</v>
      </c>
      <c r="N434" s="13">
        <f t="shared" si="172"/>
        <v>0.81528040720767703</v>
      </c>
      <c r="O434" s="13"/>
      <c r="P434" s="7">
        <f t="shared" si="173"/>
        <v>0</v>
      </c>
      <c r="Q434" s="7">
        <f t="shared" si="174"/>
        <v>3.614650317492041E-3</v>
      </c>
      <c r="R434" s="6">
        <f t="shared" si="175"/>
        <v>3.614650317492041E-3</v>
      </c>
      <c r="S434" s="6">
        <f t="shared" si="176"/>
        <v>3.614650317492041E-3</v>
      </c>
      <c r="T434" s="7">
        <f t="shared" si="177"/>
        <v>0</v>
      </c>
      <c r="U434" s="7">
        <f t="shared" si="178"/>
        <v>0.20158599271580363</v>
      </c>
      <c r="V434" s="7">
        <f t="shared" si="179"/>
        <v>0.64772277406357037</v>
      </c>
      <c r="W434" s="6">
        <f t="shared" si="180"/>
        <v>0.84930876677937395</v>
      </c>
      <c r="X434" s="6">
        <v>2.9689999999999999E-3</v>
      </c>
      <c r="Y434" s="6">
        <v>0.88672154000000003</v>
      </c>
      <c r="Z434" s="6">
        <f t="shared" si="181"/>
        <v>21.746389945841738</v>
      </c>
      <c r="AA434" s="6">
        <f t="shared" si="183"/>
        <v>21.746389945841738</v>
      </c>
      <c r="AB434" s="6">
        <f t="shared" si="182"/>
        <v>4.2192245855024657</v>
      </c>
    </row>
    <row r="435" spans="5:28">
      <c r="E435" s="12">
        <f t="shared" si="166"/>
        <v>2.2122921454690174</v>
      </c>
      <c r="F435" s="12">
        <f t="shared" si="167"/>
        <v>6399754.5</v>
      </c>
      <c r="G435" s="6">
        <v>2216688</v>
      </c>
      <c r="H435" s="6">
        <v>4266503</v>
      </c>
      <c r="I435" s="12">
        <f t="shared" si="168"/>
        <v>8533006</v>
      </c>
      <c r="J435" s="6">
        <v>1769765.82666</v>
      </c>
      <c r="K435" s="12">
        <f t="shared" si="169"/>
        <v>14158126.61328</v>
      </c>
      <c r="L435" s="6">
        <f t="shared" si="170"/>
        <v>95.531796</v>
      </c>
      <c r="M435" s="6">
        <f t="shared" si="171"/>
        <v>5242880</v>
      </c>
      <c r="N435" s="13">
        <f t="shared" si="172"/>
        <v>0.60269315518030719</v>
      </c>
      <c r="O435" s="13"/>
      <c r="P435" s="7">
        <f t="shared" si="173"/>
        <v>0</v>
      </c>
      <c r="Q435" s="7">
        <f t="shared" si="174"/>
        <v>3.7832345722359222E-3</v>
      </c>
      <c r="R435" s="6">
        <f t="shared" si="175"/>
        <v>3.7832345722359222E-3</v>
      </c>
      <c r="S435" s="6">
        <f t="shared" si="176"/>
        <v>3.7832345722359222E-3</v>
      </c>
      <c r="T435" s="7">
        <f t="shared" si="177"/>
        <v>0</v>
      </c>
      <c r="U435" s="7">
        <f t="shared" si="178"/>
        <v>0.21098779409734877</v>
      </c>
      <c r="V435" s="7">
        <f t="shared" si="179"/>
        <v>0.85694006619121066</v>
      </c>
      <c r="W435" s="6">
        <f t="shared" si="180"/>
        <v>1.0679278602885593</v>
      </c>
      <c r="X435" s="6">
        <v>3.9280000000000001E-3</v>
      </c>
      <c r="Y435" s="6">
        <v>1.1135094400000001</v>
      </c>
      <c r="Z435" s="6">
        <f t="shared" si="181"/>
        <v>3.6854742302463821</v>
      </c>
      <c r="AA435" s="6">
        <f t="shared" si="183"/>
        <v>3.6854742302463821</v>
      </c>
      <c r="AB435" s="6">
        <f t="shared" si="182"/>
        <v>4.0935063569322523</v>
      </c>
    </row>
    <row r="436" spans="5:28">
      <c r="E436" s="12">
        <f t="shared" si="166"/>
        <v>1.0806132491603788</v>
      </c>
      <c r="F436" s="12">
        <f t="shared" si="167"/>
        <v>11499085.5</v>
      </c>
      <c r="G436" s="6">
        <v>221119</v>
      </c>
      <c r="H436" s="6">
        <v>7666057</v>
      </c>
      <c r="I436" s="12">
        <f t="shared" si="168"/>
        <v>15332114</v>
      </c>
      <c r="J436" s="6">
        <v>1553258.018066</v>
      </c>
      <c r="K436" s="12">
        <f t="shared" si="169"/>
        <v>12426064.144528</v>
      </c>
      <c r="L436" s="6">
        <f t="shared" si="170"/>
        <v>96.415064000000001</v>
      </c>
      <c r="M436" s="6">
        <f t="shared" si="171"/>
        <v>5242880</v>
      </c>
      <c r="N436" s="13">
        <f t="shared" si="172"/>
        <v>1.2338672826465105</v>
      </c>
      <c r="O436" s="13"/>
      <c r="P436" s="7">
        <f t="shared" si="173"/>
        <v>0</v>
      </c>
      <c r="Q436" s="7">
        <f t="shared" si="174"/>
        <v>3.3204050756478289E-3</v>
      </c>
      <c r="R436" s="6">
        <f t="shared" si="175"/>
        <v>3.3204050756478289E-3</v>
      </c>
      <c r="S436" s="6">
        <f t="shared" si="176"/>
        <v>3.3204050756478289E-3</v>
      </c>
      <c r="T436" s="7">
        <f t="shared" si="177"/>
        <v>0</v>
      </c>
      <c r="U436" s="7">
        <f t="shared" si="178"/>
        <v>0.18517618430583763</v>
      </c>
      <c r="V436" s="7">
        <f t="shared" si="179"/>
        <v>0.44417769215002673</v>
      </c>
      <c r="W436" s="6">
        <f t="shared" si="180"/>
        <v>0.62935387645586438</v>
      </c>
      <c r="X436" s="6">
        <v>2.036E-3</v>
      </c>
      <c r="Y436" s="6">
        <v>0.61783098666598801</v>
      </c>
      <c r="Z436" s="6">
        <f t="shared" si="181"/>
        <v>63.084728666396309</v>
      </c>
      <c r="AA436" s="6">
        <f t="shared" si="183"/>
        <v>63.084728666396309</v>
      </c>
      <c r="AB436" s="6">
        <f t="shared" si="182"/>
        <v>1.8650553369065439</v>
      </c>
    </row>
    <row r="437" spans="5:28">
      <c r="E437" s="12">
        <f t="shared" si="166"/>
        <v>1.0759338887044196</v>
      </c>
      <c r="F437" s="12">
        <f t="shared" si="167"/>
        <v>11720106</v>
      </c>
      <c r="G437" s="6">
        <v>140874</v>
      </c>
      <c r="H437" s="6">
        <v>7813404</v>
      </c>
      <c r="I437" s="12">
        <f t="shared" si="168"/>
        <v>15626808</v>
      </c>
      <c r="J437" s="6">
        <v>1576257.403076</v>
      </c>
      <c r="K437" s="12">
        <f t="shared" si="169"/>
        <v>12610059.224608</v>
      </c>
      <c r="L437" s="6">
        <f t="shared" si="170"/>
        <v>96.578327999999999</v>
      </c>
      <c r="M437" s="6">
        <f t="shared" si="171"/>
        <v>5242880</v>
      </c>
      <c r="N437" s="13">
        <f t="shared" si="172"/>
        <v>1.2392335136305261</v>
      </c>
      <c r="O437" s="13"/>
      <c r="P437" s="7">
        <f t="shared" si="173"/>
        <v>0</v>
      </c>
      <c r="Q437" s="7">
        <f t="shared" si="174"/>
        <v>3.3695709410969379E-3</v>
      </c>
      <c r="R437" s="6">
        <f t="shared" si="175"/>
        <v>3.3695709410969379E-3</v>
      </c>
      <c r="S437" s="6">
        <f t="shared" si="176"/>
        <v>3.3695709410969379E-3</v>
      </c>
      <c r="T437" s="7">
        <f t="shared" si="177"/>
        <v>0</v>
      </c>
      <c r="U437" s="7">
        <f t="shared" si="178"/>
        <v>0.18791812306166364</v>
      </c>
      <c r="V437" s="7">
        <f t="shared" si="179"/>
        <v>0.47079344777001852</v>
      </c>
      <c r="W437" s="6">
        <f t="shared" si="180"/>
        <v>0.65871157083168219</v>
      </c>
      <c r="X437" s="6">
        <v>2.1580000000000002E-3</v>
      </c>
      <c r="Y437" s="6">
        <v>0.64114180000000009</v>
      </c>
      <c r="Z437" s="6">
        <f t="shared" si="181"/>
        <v>56.143231746846048</v>
      </c>
      <c r="AA437" s="6">
        <f t="shared" si="183"/>
        <v>56.143231746846048</v>
      </c>
      <c r="AB437" s="6">
        <f t="shared" si="182"/>
        <v>2.7403876695735785</v>
      </c>
    </row>
    <row r="438" spans="5:28">
      <c r="E438" s="12">
        <f t="shared" si="166"/>
        <v>1.0678136179128874</v>
      </c>
      <c r="F438" s="12">
        <f t="shared" si="167"/>
        <v>11838292.5</v>
      </c>
      <c r="G438" s="6">
        <v>112985</v>
      </c>
      <c r="H438" s="6">
        <v>7892195</v>
      </c>
      <c r="I438" s="12">
        <f t="shared" si="168"/>
        <v>15784390</v>
      </c>
      <c r="J438" s="6">
        <v>1580136.2430420001</v>
      </c>
      <c r="K438" s="12">
        <f t="shared" si="169"/>
        <v>12641089.944336001</v>
      </c>
      <c r="L438" s="6">
        <f t="shared" si="170"/>
        <v>96.966040000000007</v>
      </c>
      <c r="M438" s="6">
        <f t="shared" si="171"/>
        <v>5242880</v>
      </c>
      <c r="N438" s="13">
        <f t="shared" si="172"/>
        <v>1.2486573602043227</v>
      </c>
      <c r="O438" s="13"/>
      <c r="P438" s="7">
        <f t="shared" si="173"/>
        <v>0</v>
      </c>
      <c r="Q438" s="7">
        <f t="shared" si="174"/>
        <v>3.3778627508033311E-3</v>
      </c>
      <c r="R438" s="6">
        <f t="shared" si="175"/>
        <v>3.3778627508033311E-3</v>
      </c>
      <c r="S438" s="6">
        <f t="shared" si="176"/>
        <v>3.3778627508033311E-3</v>
      </c>
      <c r="T438" s="7">
        <f t="shared" si="177"/>
        <v>0</v>
      </c>
      <c r="U438" s="7">
        <f t="shared" si="178"/>
        <v>0.18838055027986092</v>
      </c>
      <c r="V438" s="7">
        <f t="shared" si="179"/>
        <v>0.45683108416608836</v>
      </c>
      <c r="W438" s="6">
        <f t="shared" si="180"/>
        <v>0.64521163444594931</v>
      </c>
      <c r="X438" s="6">
        <v>2.0939999999999999E-3</v>
      </c>
      <c r="Y438" s="6">
        <v>0.62620372000069802</v>
      </c>
      <c r="Z438" s="6">
        <f t="shared" si="181"/>
        <v>61.31149717303397</v>
      </c>
      <c r="AA438" s="6">
        <f t="shared" si="183"/>
        <v>61.31149717303397</v>
      </c>
      <c r="AB438" s="6">
        <f t="shared" si="182"/>
        <v>3.0354202375594488</v>
      </c>
    </row>
    <row r="439" spans="5:28">
      <c r="E439" s="12">
        <f t="shared" si="166"/>
        <v>1.1329387694814015</v>
      </c>
      <c r="F439" s="12">
        <f t="shared" si="167"/>
        <v>11219014.5</v>
      </c>
      <c r="G439" s="6">
        <v>445315</v>
      </c>
      <c r="H439" s="6">
        <v>7479343</v>
      </c>
      <c r="I439" s="12">
        <f t="shared" si="168"/>
        <v>14958686</v>
      </c>
      <c r="J439" s="6">
        <v>1588807.060303</v>
      </c>
      <c r="K439" s="12">
        <f t="shared" si="169"/>
        <v>12710456.482424</v>
      </c>
      <c r="L439" s="6">
        <f t="shared" si="170"/>
        <v>98.658416000000003</v>
      </c>
      <c r="M439" s="6">
        <f t="shared" si="171"/>
        <v>5242880</v>
      </c>
      <c r="N439" s="13">
        <f t="shared" si="172"/>
        <v>1.1768803127318714</v>
      </c>
      <c r="O439" s="13"/>
      <c r="P439" s="7">
        <f t="shared" si="173"/>
        <v>0</v>
      </c>
      <c r="Q439" s="7">
        <f t="shared" si="174"/>
        <v>3.3963983870650299E-3</v>
      </c>
      <c r="R439" s="6">
        <f t="shared" si="175"/>
        <v>3.3963983870650299E-3</v>
      </c>
      <c r="S439" s="6">
        <f t="shared" si="176"/>
        <v>3.3963983870650299E-3</v>
      </c>
      <c r="T439" s="7">
        <f t="shared" si="177"/>
        <v>0</v>
      </c>
      <c r="U439" s="7">
        <f t="shared" si="178"/>
        <v>0.18941426704586506</v>
      </c>
      <c r="V439" s="7">
        <f t="shared" si="179"/>
        <v>0.55369498166835351</v>
      </c>
      <c r="W439" s="6">
        <f t="shared" si="180"/>
        <v>0.74310924871421857</v>
      </c>
      <c r="X439" s="6">
        <v>2.5379999999999999E-3</v>
      </c>
      <c r="Y439" s="6">
        <v>0.74036632499999988</v>
      </c>
      <c r="Z439" s="6">
        <f t="shared" si="181"/>
        <v>33.821843461979114</v>
      </c>
      <c r="AA439" s="6">
        <f t="shared" si="183"/>
        <v>33.821843461979114</v>
      </c>
      <c r="AB439" s="6">
        <f t="shared" si="182"/>
        <v>0.3704819656970072</v>
      </c>
    </row>
    <row r="440" spans="5:28">
      <c r="E440" s="12">
        <f t="shared" si="166"/>
        <v>1.0653863641038364</v>
      </c>
      <c r="F440" s="12">
        <f t="shared" si="167"/>
        <v>12129051</v>
      </c>
      <c r="G440" s="6">
        <v>121728</v>
      </c>
      <c r="H440" s="6">
        <v>8086034</v>
      </c>
      <c r="I440" s="12">
        <f t="shared" si="168"/>
        <v>16172068</v>
      </c>
      <c r="J440" s="6">
        <v>1615265.6931149999</v>
      </c>
      <c r="K440" s="12">
        <f t="shared" si="169"/>
        <v>12922125.544919999</v>
      </c>
      <c r="L440" s="6">
        <f t="shared" si="170"/>
        <v>99.466967999999994</v>
      </c>
      <c r="M440" s="6">
        <f t="shared" si="171"/>
        <v>5242880</v>
      </c>
      <c r="N440" s="13">
        <f t="shared" si="172"/>
        <v>1.251502157581005</v>
      </c>
      <c r="O440" s="13"/>
      <c r="P440" s="7">
        <f t="shared" si="173"/>
        <v>0</v>
      </c>
      <c r="Q440" s="7">
        <f t="shared" si="174"/>
        <v>3.4529590985899927E-3</v>
      </c>
      <c r="R440" s="6">
        <f t="shared" si="175"/>
        <v>3.4529590985899927E-3</v>
      </c>
      <c r="S440" s="6">
        <f t="shared" si="176"/>
        <v>3.4529590985899927E-3</v>
      </c>
      <c r="T440" s="7">
        <f t="shared" si="177"/>
        <v>0</v>
      </c>
      <c r="U440" s="7">
        <f t="shared" si="178"/>
        <v>0.19256861011642321</v>
      </c>
      <c r="V440" s="7">
        <f t="shared" si="179"/>
        <v>0.50875362381820344</v>
      </c>
      <c r="W440" s="6">
        <f t="shared" si="180"/>
        <v>0.70132223393462667</v>
      </c>
      <c r="X440" s="6">
        <v>2.3319999999999999E-3</v>
      </c>
      <c r="Y440" s="6">
        <v>0.67964082353037203</v>
      </c>
      <c r="Z440" s="6">
        <f t="shared" si="181"/>
        <v>48.068571980702956</v>
      </c>
      <c r="AA440" s="6">
        <f t="shared" si="183"/>
        <v>48.068571980702956</v>
      </c>
      <c r="AB440" s="6">
        <f t="shared" si="182"/>
        <v>3.1901277341804257</v>
      </c>
    </row>
    <row r="441" spans="5:28">
      <c r="E441" s="12">
        <f t="shared" si="166"/>
        <v>1.0753050891072142</v>
      </c>
      <c r="F441" s="12">
        <f t="shared" si="167"/>
        <v>12277704</v>
      </c>
      <c r="G441" s="6">
        <v>161070</v>
      </c>
      <c r="H441" s="6">
        <v>8185136</v>
      </c>
      <c r="I441" s="12">
        <f t="shared" si="168"/>
        <v>16370272</v>
      </c>
      <c r="J441" s="6">
        <v>1650284.6992190001</v>
      </c>
      <c r="K441" s="12">
        <f t="shared" si="169"/>
        <v>13202277.593752</v>
      </c>
      <c r="L441" s="6">
        <f t="shared" si="170"/>
        <v>101.443032</v>
      </c>
      <c r="M441" s="6">
        <f t="shared" si="171"/>
        <v>5242880</v>
      </c>
      <c r="N441" s="13">
        <f t="shared" si="172"/>
        <v>1.2399581726525171</v>
      </c>
      <c r="O441" s="13"/>
      <c r="P441" s="7">
        <f t="shared" si="173"/>
        <v>0</v>
      </c>
      <c r="Q441" s="7">
        <f t="shared" si="174"/>
        <v>3.5278193499194174E-3</v>
      </c>
      <c r="R441" s="6">
        <f t="shared" si="175"/>
        <v>3.5278193499194174E-3</v>
      </c>
      <c r="S441" s="6">
        <f t="shared" si="176"/>
        <v>3.5278193499194174E-3</v>
      </c>
      <c r="T441" s="7">
        <f t="shared" si="177"/>
        <v>0</v>
      </c>
      <c r="U441" s="7">
        <f t="shared" si="178"/>
        <v>0.19674350305313942</v>
      </c>
      <c r="V441" s="7">
        <f t="shared" si="179"/>
        <v>0.52947900729278718</v>
      </c>
      <c r="W441" s="6">
        <f t="shared" si="180"/>
        <v>0.72622251034592655</v>
      </c>
      <c r="X441" s="6">
        <v>2.4269999999999999E-3</v>
      </c>
      <c r="Y441" s="6">
        <v>0.71260765000080895</v>
      </c>
      <c r="Z441" s="6">
        <f t="shared" si="181"/>
        <v>45.357204364211682</v>
      </c>
      <c r="AA441" s="6">
        <f t="shared" si="183"/>
        <v>45.357204364211682</v>
      </c>
      <c r="AB441" s="6">
        <f t="shared" si="182"/>
        <v>1.9105689287930254</v>
      </c>
    </row>
    <row r="442" spans="5:28">
      <c r="E442" s="12">
        <f t="shared" si="166"/>
        <v>1.7050004405309478</v>
      </c>
      <c r="F442" s="12">
        <f t="shared" si="167"/>
        <v>7867815</v>
      </c>
      <c r="G442" s="6">
        <v>1971281</v>
      </c>
      <c r="H442" s="6">
        <v>5245210</v>
      </c>
      <c r="I442" s="12">
        <f t="shared" si="168"/>
        <v>10490420</v>
      </c>
      <c r="J442" s="6">
        <v>1676828.5051269999</v>
      </c>
      <c r="K442" s="12">
        <f t="shared" si="169"/>
        <v>13414628.041015999</v>
      </c>
      <c r="L442" s="6">
        <f t="shared" si="170"/>
        <v>102.36814</v>
      </c>
      <c r="M442" s="6">
        <f t="shared" si="171"/>
        <v>5242880</v>
      </c>
      <c r="N442" s="13">
        <f t="shared" si="172"/>
        <v>0.78201348318603658</v>
      </c>
      <c r="O442" s="13"/>
      <c r="P442" s="7">
        <f t="shared" si="173"/>
        <v>0</v>
      </c>
      <c r="Q442" s="7">
        <f t="shared" si="174"/>
        <v>3.584562136268381E-3</v>
      </c>
      <c r="R442" s="6">
        <f t="shared" si="175"/>
        <v>3.584562136268381E-3</v>
      </c>
      <c r="S442" s="6">
        <f t="shared" si="176"/>
        <v>3.584562136268381E-3</v>
      </c>
      <c r="T442" s="7">
        <f t="shared" si="177"/>
        <v>0</v>
      </c>
      <c r="U442" s="7">
        <f t="shared" si="178"/>
        <v>0.1999080002827229</v>
      </c>
      <c r="V442" s="7">
        <f t="shared" si="179"/>
        <v>0.71927988753371219</v>
      </c>
      <c r="W442" s="6">
        <f t="shared" si="180"/>
        <v>0.91918788781643512</v>
      </c>
      <c r="X442" s="6">
        <v>3.297E-3</v>
      </c>
      <c r="Y442" s="6">
        <v>0.97267494545394606</v>
      </c>
      <c r="Z442" s="6">
        <f t="shared" si="181"/>
        <v>8.7219331594898701</v>
      </c>
      <c r="AA442" s="6">
        <f t="shared" si="183"/>
        <v>8.7219331594898701</v>
      </c>
      <c r="AB442" s="6">
        <f t="shared" si="182"/>
        <v>5.4989652902541462</v>
      </c>
    </row>
    <row r="443" spans="5:28">
      <c r="E443" s="12">
        <f t="shared" si="166"/>
        <v>1.0679502704785029</v>
      </c>
      <c r="F443" s="12">
        <f t="shared" si="167"/>
        <v>12677092.5</v>
      </c>
      <c r="G443" s="6">
        <v>112985</v>
      </c>
      <c r="H443" s="6">
        <v>8451395</v>
      </c>
      <c r="I443" s="12">
        <f t="shared" si="168"/>
        <v>16902790</v>
      </c>
      <c r="J443" s="6">
        <v>1692313.045532</v>
      </c>
      <c r="K443" s="12">
        <f t="shared" si="169"/>
        <v>13538504.364256</v>
      </c>
      <c r="L443" s="6">
        <f t="shared" si="170"/>
        <v>103.67644</v>
      </c>
      <c r="M443" s="6">
        <f t="shared" si="171"/>
        <v>5242880</v>
      </c>
      <c r="N443" s="13">
        <f t="shared" si="172"/>
        <v>1.2484975847573161</v>
      </c>
      <c r="O443" s="13"/>
      <c r="P443" s="7">
        <f t="shared" si="173"/>
        <v>0</v>
      </c>
      <c r="Q443" s="7">
        <f t="shared" si="174"/>
        <v>3.6176634922290953E-3</v>
      </c>
      <c r="R443" s="6">
        <f t="shared" si="175"/>
        <v>3.6176634922290953E-3</v>
      </c>
      <c r="S443" s="6">
        <f t="shared" si="176"/>
        <v>3.6176634922290953E-3</v>
      </c>
      <c r="T443" s="7">
        <f t="shared" si="177"/>
        <v>0</v>
      </c>
      <c r="U443" s="7">
        <f t="shared" si="178"/>
        <v>0.20175403492383018</v>
      </c>
      <c r="V443" s="7">
        <f t="shared" si="179"/>
        <v>0.47864727729722922</v>
      </c>
      <c r="W443" s="6">
        <f t="shared" si="180"/>
        <v>0.68040131222105937</v>
      </c>
      <c r="X443" s="6">
        <v>2.1940000000000002E-3</v>
      </c>
      <c r="Y443" s="6">
        <v>0.66147728750000001</v>
      </c>
      <c r="Z443" s="6">
        <f t="shared" si="181"/>
        <v>64.888946774343438</v>
      </c>
      <c r="AA443" s="6">
        <f t="shared" si="183"/>
        <v>64.888946774343438</v>
      </c>
      <c r="AB443" s="6">
        <f t="shared" si="182"/>
        <v>2.8608729398073796</v>
      </c>
    </row>
    <row r="444" spans="5:28">
      <c r="E444" s="12">
        <f t="shared" si="166"/>
        <v>1.0734099621569111</v>
      </c>
      <c r="F444" s="12">
        <f t="shared" si="167"/>
        <v>12774750</v>
      </c>
      <c r="G444" s="6">
        <v>116158</v>
      </c>
      <c r="H444" s="6">
        <v>8516500</v>
      </c>
      <c r="I444" s="12">
        <f t="shared" si="168"/>
        <v>17033000</v>
      </c>
      <c r="J444" s="6">
        <v>1714067.9892579999</v>
      </c>
      <c r="K444" s="12">
        <f t="shared" si="169"/>
        <v>13712543.914063999</v>
      </c>
      <c r="L444" s="6">
        <f t="shared" si="170"/>
        <v>104.52115999999999</v>
      </c>
      <c r="M444" s="6">
        <f t="shared" si="171"/>
        <v>5242880</v>
      </c>
      <c r="N444" s="13">
        <f t="shared" si="172"/>
        <v>1.2421473438295021</v>
      </c>
      <c r="O444" s="13"/>
      <c r="P444" s="7">
        <f t="shared" si="173"/>
        <v>0</v>
      </c>
      <c r="Q444" s="7">
        <f t="shared" si="174"/>
        <v>3.6641691112106632E-3</v>
      </c>
      <c r="R444" s="6">
        <f t="shared" si="175"/>
        <v>3.6641691112106632E-3</v>
      </c>
      <c r="S444" s="6">
        <f t="shared" si="176"/>
        <v>3.6641691112106632E-3</v>
      </c>
      <c r="T444" s="7">
        <f t="shared" si="177"/>
        <v>0</v>
      </c>
      <c r="U444" s="7">
        <f t="shared" si="178"/>
        <v>0.20434761398288753</v>
      </c>
      <c r="V444" s="7">
        <f t="shared" si="179"/>
        <v>0.51835274879590543</v>
      </c>
      <c r="W444" s="6">
        <f t="shared" si="180"/>
        <v>0.7227003627787929</v>
      </c>
      <c r="X444" s="6">
        <v>2.3760000000000001E-3</v>
      </c>
      <c r="Y444" s="6">
        <v>0.70539247058781607</v>
      </c>
      <c r="Z444" s="6">
        <f t="shared" si="181"/>
        <v>54.215871683950468</v>
      </c>
      <c r="AA444" s="6">
        <f t="shared" si="183"/>
        <v>54.215871683950468</v>
      </c>
      <c r="AB444" s="6">
        <f t="shared" si="182"/>
        <v>2.4536542297586283</v>
      </c>
    </row>
    <row r="445" spans="5:28">
      <c r="E445" s="12">
        <f t="shared" si="166"/>
        <v>1.2097115771241376</v>
      </c>
      <c r="F445" s="12">
        <f t="shared" si="167"/>
        <v>11375064</v>
      </c>
      <c r="G445" s="6">
        <v>683446</v>
      </c>
      <c r="H445" s="6">
        <v>7583376</v>
      </c>
      <c r="I445" s="12">
        <f t="shared" si="168"/>
        <v>15166752</v>
      </c>
      <c r="J445" s="6">
        <v>1720068.326416</v>
      </c>
      <c r="K445" s="12">
        <f t="shared" si="169"/>
        <v>13760546.611328</v>
      </c>
      <c r="L445" s="6">
        <f t="shared" si="170"/>
        <v>104.669432</v>
      </c>
      <c r="M445" s="6">
        <f t="shared" si="171"/>
        <v>5242880</v>
      </c>
      <c r="N445" s="13">
        <f t="shared" si="172"/>
        <v>1.1021910995537327</v>
      </c>
      <c r="O445" s="13"/>
      <c r="P445" s="7">
        <f t="shared" si="173"/>
        <v>0</v>
      </c>
      <c r="Q445" s="7">
        <f t="shared" si="174"/>
        <v>3.6769960528541573E-3</v>
      </c>
      <c r="R445" s="6">
        <f t="shared" si="175"/>
        <v>3.6769960528541573E-3</v>
      </c>
      <c r="S445" s="6">
        <f t="shared" si="176"/>
        <v>3.6769960528541573E-3</v>
      </c>
      <c r="T445" s="7">
        <f t="shared" si="177"/>
        <v>0</v>
      </c>
      <c r="U445" s="7">
        <f t="shared" si="178"/>
        <v>0.20506296167563626</v>
      </c>
      <c r="V445" s="7">
        <f t="shared" si="179"/>
        <v>0.6579763848352066</v>
      </c>
      <c r="W445" s="6">
        <f t="shared" si="180"/>
        <v>0.8630393465108428</v>
      </c>
      <c r="X445" s="6">
        <v>3.016E-3</v>
      </c>
      <c r="Y445" s="6">
        <v>0.85657141818154403</v>
      </c>
      <c r="Z445" s="6">
        <f t="shared" si="181"/>
        <v>21.916314749806276</v>
      </c>
      <c r="AA445" s="6">
        <f t="shared" si="183"/>
        <v>21.916314749806276</v>
      </c>
      <c r="AB445" s="6">
        <f t="shared" si="182"/>
        <v>0.75509504426727636</v>
      </c>
    </row>
    <row r="446" spans="5:28">
      <c r="E446" s="12">
        <f t="shared" si="166"/>
        <v>1.2087536473636604</v>
      </c>
      <c r="F446" s="12">
        <f t="shared" si="167"/>
        <v>11400892.5</v>
      </c>
      <c r="G446" s="6">
        <v>685230</v>
      </c>
      <c r="H446" s="6">
        <v>7600595</v>
      </c>
      <c r="I446" s="12">
        <f t="shared" si="168"/>
        <v>15201190</v>
      </c>
      <c r="J446" s="6">
        <v>1722608.799072</v>
      </c>
      <c r="K446" s="12">
        <f t="shared" si="169"/>
        <v>13780870.392576</v>
      </c>
      <c r="L446" s="6">
        <f t="shared" si="170"/>
        <v>104.91173999999999</v>
      </c>
      <c r="M446" s="6">
        <f t="shared" si="171"/>
        <v>5242880</v>
      </c>
      <c r="N446" s="13">
        <f t="shared" si="172"/>
        <v>1.1030645791567093</v>
      </c>
      <c r="O446" s="13"/>
      <c r="P446" s="7">
        <f t="shared" si="173"/>
        <v>0</v>
      </c>
      <c r="Q446" s="7">
        <f t="shared" si="174"/>
        <v>3.6824268301000585E-3</v>
      </c>
      <c r="R446" s="6">
        <f t="shared" si="175"/>
        <v>3.6824268301000585E-3</v>
      </c>
      <c r="S446" s="6">
        <f t="shared" si="176"/>
        <v>3.6824268301000585E-3</v>
      </c>
      <c r="T446" s="7">
        <f t="shared" si="177"/>
        <v>0</v>
      </c>
      <c r="U446" s="7">
        <f t="shared" si="178"/>
        <v>0.20536583153196389</v>
      </c>
      <c r="V446" s="7">
        <f t="shared" si="179"/>
        <v>0.64532299281914496</v>
      </c>
      <c r="W446" s="6">
        <f t="shared" si="180"/>
        <v>0.85068882435110882</v>
      </c>
      <c r="X446" s="6">
        <v>2.9580000000000001E-3</v>
      </c>
      <c r="Y446" s="6">
        <v>0.84060444000000001</v>
      </c>
      <c r="Z446" s="6">
        <f t="shared" si="181"/>
        <v>24.490426981070261</v>
      </c>
      <c r="AA446" s="6">
        <f t="shared" si="183"/>
        <v>24.490426981070261</v>
      </c>
      <c r="AB446" s="6">
        <f t="shared" si="182"/>
        <v>1.1996587064313877</v>
      </c>
    </row>
    <row r="447" spans="5:28">
      <c r="E447" s="12">
        <f t="shared" si="166"/>
        <v>1.0005999638078822</v>
      </c>
      <c r="F447" s="12">
        <f t="shared" si="167"/>
        <v>13172923.5</v>
      </c>
      <c r="G447" s="6">
        <v>35696</v>
      </c>
      <c r="H447" s="6">
        <v>8781949</v>
      </c>
      <c r="I447" s="12">
        <f t="shared" si="168"/>
        <v>17563898</v>
      </c>
      <c r="J447" s="6">
        <v>1647603.3471679999</v>
      </c>
      <c r="K447" s="12">
        <f t="shared" si="169"/>
        <v>13180826.777344</v>
      </c>
      <c r="L447" s="6">
        <f t="shared" si="170"/>
        <v>106.097308</v>
      </c>
      <c r="M447" s="6">
        <f t="shared" si="171"/>
        <v>5242880</v>
      </c>
      <c r="N447" s="13">
        <f t="shared" si="172"/>
        <v>1.3325338612438096</v>
      </c>
      <c r="O447" s="13"/>
      <c r="P447" s="7">
        <f t="shared" si="173"/>
        <v>0</v>
      </c>
      <c r="Q447" s="7">
        <f t="shared" si="174"/>
        <v>3.5220874143001022E-3</v>
      </c>
      <c r="R447" s="6">
        <f t="shared" si="175"/>
        <v>3.5220874143001022E-3</v>
      </c>
      <c r="S447" s="6">
        <f t="shared" si="176"/>
        <v>3.5220874143001022E-3</v>
      </c>
      <c r="T447" s="7">
        <f t="shared" si="177"/>
        <v>0</v>
      </c>
      <c r="U447" s="7">
        <f t="shared" si="178"/>
        <v>0.19642383784889791</v>
      </c>
      <c r="V447" s="7">
        <f t="shared" si="179"/>
        <v>0.78930986748467424</v>
      </c>
      <c r="W447" s="6">
        <f t="shared" si="180"/>
        <v>0.98573370533357219</v>
      </c>
      <c r="X447" s="6">
        <v>3.6180000000000001E-3</v>
      </c>
      <c r="Y447" s="6">
        <v>0.9759694153851719</v>
      </c>
      <c r="Z447" s="6">
        <f t="shared" si="181"/>
        <v>2.6509835737948575</v>
      </c>
      <c r="AA447" s="6">
        <f t="shared" si="183"/>
        <v>2.6509835737948575</v>
      </c>
      <c r="AB447" s="6">
        <f t="shared" si="182"/>
        <v>1.0004708953452963</v>
      </c>
    </row>
    <row r="448" spans="5:28">
      <c r="E448" s="12">
        <f t="shared" si="166"/>
        <v>1.0228399989305919</v>
      </c>
      <c r="F448" s="12">
        <f t="shared" si="167"/>
        <v>13151199</v>
      </c>
      <c r="G448" s="6">
        <v>56814</v>
      </c>
      <c r="H448" s="6">
        <v>8767466</v>
      </c>
      <c r="I448" s="12">
        <f t="shared" si="168"/>
        <v>17534932</v>
      </c>
      <c r="J448" s="6">
        <v>1681446.546387</v>
      </c>
      <c r="K448" s="12">
        <f t="shared" si="169"/>
        <v>13451572.371096</v>
      </c>
      <c r="L448" s="6">
        <f t="shared" si="170"/>
        <v>106.345872</v>
      </c>
      <c r="M448" s="6">
        <f t="shared" si="171"/>
        <v>5242880</v>
      </c>
      <c r="N448" s="13">
        <f t="shared" si="172"/>
        <v>1.3035600237841414</v>
      </c>
      <c r="O448" s="13"/>
      <c r="P448" s="7">
        <f t="shared" si="173"/>
        <v>0</v>
      </c>
      <c r="Q448" s="7">
        <f t="shared" si="174"/>
        <v>3.5944341391558007E-3</v>
      </c>
      <c r="R448" s="6">
        <f t="shared" si="175"/>
        <v>3.5944341391558007E-3</v>
      </c>
      <c r="S448" s="6">
        <f t="shared" si="176"/>
        <v>3.5944341391558007E-3</v>
      </c>
      <c r="T448" s="7">
        <f t="shared" si="177"/>
        <v>0</v>
      </c>
      <c r="U448" s="7">
        <f t="shared" si="178"/>
        <v>0.20045855353887701</v>
      </c>
      <c r="V448" s="7">
        <f t="shared" si="179"/>
        <v>1.0711750827390134</v>
      </c>
      <c r="W448" s="6">
        <f t="shared" si="180"/>
        <v>1.2716336362778904</v>
      </c>
      <c r="X448" s="6">
        <v>4.9100000000000003E-3</v>
      </c>
      <c r="Y448" s="6">
        <v>1.2561621250000001</v>
      </c>
      <c r="Z448" s="6">
        <f t="shared" si="181"/>
        <v>26.793602053853348</v>
      </c>
      <c r="AA448" s="6">
        <f t="shared" si="183"/>
        <v>26.793602053853348</v>
      </c>
      <c r="AB448" s="6">
        <f t="shared" si="182"/>
        <v>1.2316492409680206</v>
      </c>
    </row>
    <row r="449" spans="5:28">
      <c r="E449" s="12">
        <f t="shared" si="166"/>
        <v>2.2643024299113863</v>
      </c>
      <c r="F449" s="12">
        <f t="shared" si="167"/>
        <v>7532115</v>
      </c>
      <c r="G449" s="6">
        <v>2394385</v>
      </c>
      <c r="H449" s="6">
        <v>5021410</v>
      </c>
      <c r="I449" s="12">
        <f t="shared" si="168"/>
        <v>10042820</v>
      </c>
      <c r="J449" s="6">
        <v>2131873.2871090001</v>
      </c>
      <c r="K449" s="12">
        <f t="shared" si="169"/>
        <v>17054986.296872001</v>
      </c>
      <c r="L449" s="6">
        <f t="shared" si="170"/>
        <v>108.14462</v>
      </c>
      <c r="M449" s="6">
        <f t="shared" si="171"/>
        <v>5242880</v>
      </c>
      <c r="N449" s="13">
        <f t="shared" si="172"/>
        <v>0.58884949100439443</v>
      </c>
      <c r="O449" s="13"/>
      <c r="P449" s="7">
        <f t="shared" si="173"/>
        <v>0</v>
      </c>
      <c r="Q449" s="7">
        <f t="shared" si="174"/>
        <v>4.5573129517583874E-3</v>
      </c>
      <c r="R449" s="6">
        <f t="shared" si="175"/>
        <v>4.5573129517583874E-3</v>
      </c>
      <c r="S449" s="6">
        <f t="shared" si="176"/>
        <v>4.5573129517583874E-3</v>
      </c>
      <c r="T449" s="7">
        <f t="shared" si="177"/>
        <v>0</v>
      </c>
      <c r="U449" s="7">
        <f t="shared" si="178"/>
        <v>0.25415749098912022</v>
      </c>
      <c r="V449" s="7">
        <f t="shared" si="179"/>
        <v>7.3649286391418221</v>
      </c>
      <c r="W449" s="6">
        <f t="shared" si="180"/>
        <v>7.6190861301309418</v>
      </c>
      <c r="X449" s="6">
        <v>3.3758999999999997E-2</v>
      </c>
      <c r="Y449" s="6">
        <v>7.5875462437499994</v>
      </c>
      <c r="Z449" s="6">
        <f t="shared" si="181"/>
        <v>86.500450393203622</v>
      </c>
      <c r="AA449" s="6">
        <f t="shared" si="183"/>
        <v>86.500450393203622</v>
      </c>
      <c r="AB449" s="6">
        <f t="shared" si="182"/>
        <v>0.41567965937502371</v>
      </c>
    </row>
    <row r="450" spans="5:28">
      <c r="E450" s="12">
        <f t="shared" si="166"/>
        <v>1.0687328259350564</v>
      </c>
      <c r="F450" s="12">
        <f t="shared" si="167"/>
        <v>13327258.5</v>
      </c>
      <c r="G450" s="6">
        <v>133123</v>
      </c>
      <c r="H450" s="6">
        <v>8884839</v>
      </c>
      <c r="I450" s="12">
        <f t="shared" si="168"/>
        <v>17769678</v>
      </c>
      <c r="J450" s="6">
        <v>1780409.829834</v>
      </c>
      <c r="K450" s="12">
        <f t="shared" si="169"/>
        <v>14243278.638672</v>
      </c>
      <c r="L450" s="6">
        <f t="shared" si="170"/>
        <v>109.280528</v>
      </c>
      <c r="M450" s="6">
        <f t="shared" si="171"/>
        <v>5242880</v>
      </c>
      <c r="N450" s="13">
        <f t="shared" si="172"/>
        <v>1.2475834006191142</v>
      </c>
      <c r="O450" s="13"/>
      <c r="P450" s="7">
        <f t="shared" si="173"/>
        <v>0</v>
      </c>
      <c r="Q450" s="7">
        <f t="shared" si="174"/>
        <v>3.805988294896995E-3</v>
      </c>
      <c r="R450" s="6">
        <f t="shared" si="175"/>
        <v>3.805988294896995E-3</v>
      </c>
      <c r="S450" s="6">
        <f t="shared" si="176"/>
        <v>3.805988294896995E-3</v>
      </c>
      <c r="T450" s="7">
        <f t="shared" si="177"/>
        <v>0</v>
      </c>
      <c r="U450" s="7">
        <f t="shared" si="178"/>
        <v>0.21225674997626623</v>
      </c>
      <c r="V450" s="7">
        <f t="shared" si="179"/>
        <v>0.52707922604836177</v>
      </c>
      <c r="W450" s="6">
        <f t="shared" si="180"/>
        <v>0.73933597602462797</v>
      </c>
      <c r="X450" s="6">
        <v>2.4160000000000002E-3</v>
      </c>
      <c r="Y450" s="6">
        <v>0.72314906666747203</v>
      </c>
      <c r="Z450" s="6">
        <f t="shared" si="181"/>
        <v>57.532628100041173</v>
      </c>
      <c r="AA450" s="6">
        <f t="shared" si="183"/>
        <v>57.532628100041173</v>
      </c>
      <c r="AB450" s="6">
        <f t="shared" si="182"/>
        <v>2.2383917926840415</v>
      </c>
    </row>
    <row r="451" spans="5:28">
      <c r="E451" s="12">
        <f t="shared" si="166"/>
        <v>1.0816981985749119</v>
      </c>
      <c r="F451" s="12">
        <f t="shared" si="167"/>
        <v>13415592</v>
      </c>
      <c r="G451" s="6">
        <v>153746</v>
      </c>
      <c r="H451" s="6">
        <v>8943728</v>
      </c>
      <c r="I451" s="12">
        <f t="shared" si="168"/>
        <v>17887456</v>
      </c>
      <c r="J451" s="6">
        <v>1813952.7124020001</v>
      </c>
      <c r="K451" s="12">
        <f t="shared" si="169"/>
        <v>14511621.699216001</v>
      </c>
      <c r="L451" s="6">
        <f t="shared" si="170"/>
        <v>110.39965599999999</v>
      </c>
      <c r="M451" s="6">
        <f t="shared" si="171"/>
        <v>5242880</v>
      </c>
      <c r="N451" s="13">
        <f t="shared" si="172"/>
        <v>1.2326297067795242</v>
      </c>
      <c r="O451" s="13"/>
      <c r="P451" s="7">
        <f t="shared" si="173"/>
        <v>0</v>
      </c>
      <c r="Q451" s="7">
        <f t="shared" si="174"/>
        <v>3.8776930318017645E-3</v>
      </c>
      <c r="R451" s="6">
        <f t="shared" si="175"/>
        <v>3.8776930318017645E-3</v>
      </c>
      <c r="S451" s="6">
        <f t="shared" si="176"/>
        <v>3.8776930318017645E-3</v>
      </c>
      <c r="T451" s="7">
        <f t="shared" si="177"/>
        <v>0</v>
      </c>
      <c r="U451" s="7">
        <f t="shared" si="178"/>
        <v>0.21625566254089923</v>
      </c>
      <c r="V451" s="7">
        <f t="shared" si="179"/>
        <v>0.54104158965229188</v>
      </c>
      <c r="W451" s="6">
        <f t="shared" si="180"/>
        <v>0.75729725219319111</v>
      </c>
      <c r="X451" s="6">
        <v>2.48E-3</v>
      </c>
      <c r="Y451" s="6">
        <v>0.72862400000000005</v>
      </c>
      <c r="Z451" s="6">
        <f t="shared" si="181"/>
        <v>56.358589992006635</v>
      </c>
      <c r="AA451" s="6">
        <f t="shared" si="183"/>
        <v>56.358589992006635</v>
      </c>
      <c r="AB451" s="6">
        <f t="shared" si="182"/>
        <v>3.935260462624214</v>
      </c>
    </row>
    <row r="452" spans="5:28">
      <c r="E452" s="12">
        <f t="shared" si="166"/>
        <v>1.0188024867618366</v>
      </c>
      <c r="F452" s="12">
        <f t="shared" si="167"/>
        <v>13960603.5</v>
      </c>
      <c r="G452" s="6">
        <v>16783</v>
      </c>
      <c r="H452" s="6">
        <v>9307069</v>
      </c>
      <c r="I452" s="12">
        <f t="shared" si="168"/>
        <v>18614138</v>
      </c>
      <c r="J452" s="6">
        <v>1777887.1953120001</v>
      </c>
      <c r="K452" s="12">
        <f t="shared" si="169"/>
        <v>14223097.562496001</v>
      </c>
      <c r="L452" s="6">
        <f t="shared" si="170"/>
        <v>112.020488</v>
      </c>
      <c r="M452" s="6">
        <f t="shared" si="171"/>
        <v>5242880</v>
      </c>
      <c r="N452" s="13">
        <f t="shared" si="172"/>
        <v>1.3087260294889953</v>
      </c>
      <c r="O452" s="13"/>
      <c r="P452" s="7">
        <f t="shared" si="173"/>
        <v>0</v>
      </c>
      <c r="Q452" s="7">
        <f t="shared" si="174"/>
        <v>3.8005956502922805E-3</v>
      </c>
      <c r="R452" s="6">
        <f t="shared" si="175"/>
        <v>3.8005956502922805E-3</v>
      </c>
      <c r="S452" s="6">
        <f t="shared" si="176"/>
        <v>3.8005956502922805E-3</v>
      </c>
      <c r="T452" s="7">
        <f t="shared" si="177"/>
        <v>0</v>
      </c>
      <c r="U452" s="7">
        <f t="shared" si="178"/>
        <v>0.21195600674510381</v>
      </c>
      <c r="V452" s="7">
        <f t="shared" si="179"/>
        <v>1.4442319852815211</v>
      </c>
      <c r="W452" s="6">
        <f t="shared" si="180"/>
        <v>1.6561879920266249</v>
      </c>
      <c r="X452" s="6">
        <v>6.62E-3</v>
      </c>
      <c r="Y452" s="6">
        <v>1.62081672727032</v>
      </c>
      <c r="Z452" s="6">
        <f t="shared" si="181"/>
        <v>42.589189572624164</v>
      </c>
      <c r="AA452" s="6">
        <f t="shared" si="183"/>
        <v>42.589189572624164</v>
      </c>
      <c r="AB452" s="6">
        <f t="shared" si="182"/>
        <v>2.1823111867727967</v>
      </c>
    </row>
    <row r="453" spans="5:28">
      <c r="E453" s="12">
        <f t="shared" si="166"/>
        <v>1.026471117081647</v>
      </c>
      <c r="F453" s="12">
        <f t="shared" si="167"/>
        <v>13985121</v>
      </c>
      <c r="G453" s="6">
        <v>19242</v>
      </c>
      <c r="H453" s="6">
        <v>9323414</v>
      </c>
      <c r="I453" s="12">
        <f t="shared" si="168"/>
        <v>18646828</v>
      </c>
      <c r="J453" s="6">
        <v>1794415.346924</v>
      </c>
      <c r="K453" s="12">
        <f t="shared" si="169"/>
        <v>14355322.775392</v>
      </c>
      <c r="L453" s="6">
        <f t="shared" si="170"/>
        <v>112.26580800000001</v>
      </c>
      <c r="M453" s="6">
        <f t="shared" si="171"/>
        <v>5242880</v>
      </c>
      <c r="N453" s="13">
        <f t="shared" si="172"/>
        <v>1.2989487099492134</v>
      </c>
      <c r="O453" s="13"/>
      <c r="P453" s="7">
        <f t="shared" si="173"/>
        <v>0</v>
      </c>
      <c r="Q453" s="7">
        <f t="shared" si="174"/>
        <v>3.8359279375653854E-3</v>
      </c>
      <c r="R453" s="6">
        <f t="shared" si="175"/>
        <v>3.8359279375653854E-3</v>
      </c>
      <c r="S453" s="6">
        <f t="shared" si="176"/>
        <v>3.8359279375653854E-3</v>
      </c>
      <c r="T453" s="7">
        <f t="shared" si="177"/>
        <v>0</v>
      </c>
      <c r="U453" s="7">
        <f t="shared" si="178"/>
        <v>0.21392645853968031</v>
      </c>
      <c r="V453" s="7">
        <f t="shared" si="179"/>
        <v>0.59710920599932371</v>
      </c>
      <c r="W453" s="6">
        <f t="shared" si="180"/>
        <v>0.811035664539004</v>
      </c>
      <c r="X453" s="6">
        <v>2.7369999999999998E-3</v>
      </c>
      <c r="Y453" s="6">
        <v>0.78354835999999983</v>
      </c>
      <c r="Z453" s="6">
        <f t="shared" si="181"/>
        <v>40.150819786824464</v>
      </c>
      <c r="AA453" s="6">
        <f t="shared" si="183"/>
        <v>40.150819786824464</v>
      </c>
      <c r="AB453" s="6">
        <f t="shared" si="182"/>
        <v>3.5080546322634341</v>
      </c>
    </row>
    <row r="454" spans="5:28">
      <c r="E454" s="12">
        <f t="shared" ref="E454:E517" si="184">K454/F454</f>
        <v>1.0706945707069992</v>
      </c>
      <c r="F454" s="12">
        <f t="shared" ref="F454:F517" si="185">H454*1.5</f>
        <v>14630355</v>
      </c>
      <c r="G454" s="6">
        <v>97578</v>
      </c>
      <c r="H454" s="6">
        <v>9753570</v>
      </c>
      <c r="I454" s="12">
        <f t="shared" ref="I454:I517" si="186">2*H454</f>
        <v>19507140</v>
      </c>
      <c r="J454" s="6">
        <v>1958080.2082519999</v>
      </c>
      <c r="K454" s="12">
        <f t="shared" ref="K454:K517" si="187">J454*8</f>
        <v>15664641.666015999</v>
      </c>
      <c r="L454" s="6">
        <f t="shared" ref="L454:L517" si="188">((H454+2*G454)*8+(G454+H454)*4)/1000000</f>
        <v>118.9944</v>
      </c>
      <c r="M454" s="6">
        <f t="shared" ref="M454:M517" si="189">40*2^20/8</f>
        <v>5242880</v>
      </c>
      <c r="N454" s="13">
        <f t="shared" ref="N454:N517" si="190">I454/K454</f>
        <v>1.2452975571295826</v>
      </c>
      <c r="O454" s="13"/>
      <c r="P454" s="7">
        <f t="shared" ref="P454:P517" si="191">$B$32*I454</f>
        <v>0</v>
      </c>
      <c r="Q454" s="7">
        <f t="shared" ref="Q454:Q517" si="192">$C$32*K454</f>
        <v>4.1857948817163202E-3</v>
      </c>
      <c r="R454" s="6">
        <f t="shared" ref="R454:R517" si="193">P454+Q454</f>
        <v>4.1857948817163202E-3</v>
      </c>
      <c r="S454" s="6">
        <f t="shared" ref="S454:S517" si="194">MAX(P454,Q454)</f>
        <v>4.1857948817163202E-3</v>
      </c>
      <c r="T454" s="7">
        <f t="shared" ref="T454:T517" si="195">$D$32*I454</f>
        <v>0</v>
      </c>
      <c r="U454" s="7">
        <f t="shared" ref="U454:U517" si="196">$E$32*K454</f>
        <v>0.23343824226985468</v>
      </c>
      <c r="V454" s="7">
        <f t="shared" ref="V454:V517" si="197">X454*$F$32</f>
        <v>0.54867725724819116</v>
      </c>
      <c r="W454" s="6">
        <f t="shared" ref="W454:W517" si="198">SUM(T454:V454)</f>
        <v>0.78211549951804582</v>
      </c>
      <c r="X454" s="6">
        <v>2.5149999999999999E-3</v>
      </c>
      <c r="Y454" s="6">
        <v>0.74522244444416497</v>
      </c>
      <c r="Z454" s="6">
        <f t="shared" ref="Z454:Z517" si="199">ABS(S454-X454)/ABS(X454)*100</f>
        <v>66.433196092100218</v>
      </c>
      <c r="AA454" s="6">
        <f t="shared" si="183"/>
        <v>66.433196092100218</v>
      </c>
      <c r="AB454" s="6">
        <f t="shared" ref="AB454:AB517" si="200">ABS(W454-Y454)/ABS(Y454)*100</f>
        <v>4.9506097607403756</v>
      </c>
    </row>
    <row r="455" spans="5:28">
      <c r="E455" s="12">
        <f t="shared" si="184"/>
        <v>1.255228285072721</v>
      </c>
      <c r="F455" s="12">
        <f t="shared" si="185"/>
        <v>13382683.5</v>
      </c>
      <c r="G455" s="6">
        <v>806529</v>
      </c>
      <c r="H455" s="6">
        <v>8921789</v>
      </c>
      <c r="I455" s="12">
        <f t="shared" si="186"/>
        <v>17843578</v>
      </c>
      <c r="J455" s="6">
        <v>2099790.3574219998</v>
      </c>
      <c r="K455" s="12">
        <f t="shared" si="187"/>
        <v>16798322.859375998</v>
      </c>
      <c r="L455" s="6">
        <f t="shared" si="188"/>
        <v>123.192048</v>
      </c>
      <c r="M455" s="6">
        <f t="shared" si="189"/>
        <v>5242880</v>
      </c>
      <c r="N455" s="13">
        <f t="shared" si="190"/>
        <v>1.0622237796817073</v>
      </c>
      <c r="O455" s="13"/>
      <c r="P455" s="7">
        <f t="shared" si="191"/>
        <v>0</v>
      </c>
      <c r="Q455" s="7">
        <f t="shared" si="192"/>
        <v>4.4887291612127518E-3</v>
      </c>
      <c r="R455" s="6">
        <f t="shared" si="193"/>
        <v>4.4887291612127518E-3</v>
      </c>
      <c r="S455" s="6">
        <f t="shared" si="194"/>
        <v>4.4887291612127518E-3</v>
      </c>
      <c r="T455" s="7">
        <f t="shared" si="195"/>
        <v>0</v>
      </c>
      <c r="U455" s="7">
        <f t="shared" si="196"/>
        <v>0.25033263096477698</v>
      </c>
      <c r="V455" s="7">
        <f t="shared" si="197"/>
        <v>0.62830636217685509</v>
      </c>
      <c r="W455" s="6">
        <f t="shared" si="198"/>
        <v>0.87863899314163207</v>
      </c>
      <c r="X455" s="6">
        <v>2.8800000000000002E-3</v>
      </c>
      <c r="Y455" s="6">
        <v>0.8920224000000001</v>
      </c>
      <c r="Z455" s="6">
        <f t="shared" si="199"/>
        <v>55.858651430998322</v>
      </c>
      <c r="AA455" s="6">
        <f t="shared" ref="AA455:AA518" si="201">ABS(R455-X455)/ABS(X455)*100</f>
        <v>55.858651430998322</v>
      </c>
      <c r="AB455" s="6">
        <f t="shared" si="200"/>
        <v>1.5003442579881434</v>
      </c>
    </row>
    <row r="456" spans="5:28">
      <c r="E456" s="12">
        <f t="shared" si="184"/>
        <v>1.4588252959291856</v>
      </c>
      <c r="F456" s="12">
        <f t="shared" si="185"/>
        <v>11491239</v>
      </c>
      <c r="G456" s="6">
        <v>1585478</v>
      </c>
      <c r="H456" s="6">
        <v>7660826</v>
      </c>
      <c r="I456" s="12">
        <f t="shared" si="186"/>
        <v>15321652</v>
      </c>
      <c r="J456" s="6">
        <v>2095463.766846</v>
      </c>
      <c r="K456" s="12">
        <f t="shared" si="187"/>
        <v>16763710.134768</v>
      </c>
      <c r="L456" s="6">
        <f t="shared" si="188"/>
        <v>123.639472</v>
      </c>
      <c r="M456" s="6">
        <f t="shared" si="189"/>
        <v>5242880</v>
      </c>
      <c r="N456" s="13">
        <f t="shared" si="190"/>
        <v>0.91397738787088867</v>
      </c>
      <c r="O456" s="13"/>
      <c r="P456" s="7">
        <f t="shared" si="191"/>
        <v>0</v>
      </c>
      <c r="Q456" s="7">
        <f t="shared" si="192"/>
        <v>4.4794801934677228E-3</v>
      </c>
      <c r="R456" s="6">
        <f t="shared" si="193"/>
        <v>4.4794801934677228E-3</v>
      </c>
      <c r="S456" s="6">
        <f t="shared" si="194"/>
        <v>4.4794801934677228E-3</v>
      </c>
      <c r="T456" s="7">
        <f t="shared" si="195"/>
        <v>0</v>
      </c>
      <c r="U456" s="7">
        <f t="shared" si="196"/>
        <v>0.24981682385185777</v>
      </c>
      <c r="V456" s="7">
        <f t="shared" si="197"/>
        <v>0.80741730778352105</v>
      </c>
      <c r="W456" s="6">
        <f t="shared" si="198"/>
        <v>1.0572341316353788</v>
      </c>
      <c r="X456" s="6">
        <v>3.7009999999999999E-3</v>
      </c>
      <c r="Y456" s="6">
        <v>1.0887487923079771</v>
      </c>
      <c r="Z456" s="6">
        <f t="shared" si="199"/>
        <v>21.034320277431046</v>
      </c>
      <c r="AA456" s="6">
        <f t="shared" si="201"/>
        <v>21.034320277431046</v>
      </c>
      <c r="AB456" s="6">
        <f t="shared" si="200"/>
        <v>2.894575947661175</v>
      </c>
    </row>
    <row r="457" spans="5:28">
      <c r="E457" s="12">
        <f t="shared" si="184"/>
        <v>1.0704617090545441</v>
      </c>
      <c r="F457" s="12">
        <f t="shared" si="185"/>
        <v>15251436</v>
      </c>
      <c r="G457" s="6">
        <v>108384</v>
      </c>
      <c r="H457" s="6">
        <v>10167624</v>
      </c>
      <c r="I457" s="12">
        <f t="shared" si="186"/>
        <v>20335248</v>
      </c>
      <c r="J457" s="6">
        <v>2040759.780762</v>
      </c>
      <c r="K457" s="12">
        <f t="shared" si="187"/>
        <v>16326078.246096</v>
      </c>
      <c r="L457" s="6">
        <f t="shared" si="188"/>
        <v>124.179168</v>
      </c>
      <c r="M457" s="6">
        <f t="shared" si="189"/>
        <v>5242880</v>
      </c>
      <c r="N457" s="13">
        <f t="shared" si="190"/>
        <v>1.24556845149647</v>
      </c>
      <c r="O457" s="13"/>
      <c r="P457" s="7">
        <f t="shared" si="191"/>
        <v>0</v>
      </c>
      <c r="Q457" s="7">
        <f t="shared" si="192"/>
        <v>4.3625392918668123E-3</v>
      </c>
      <c r="R457" s="6">
        <f t="shared" si="193"/>
        <v>4.3625392918668123E-3</v>
      </c>
      <c r="S457" s="6">
        <f t="shared" si="194"/>
        <v>4.3625392918668123E-3</v>
      </c>
      <c r="T457" s="7">
        <f t="shared" si="195"/>
        <v>0</v>
      </c>
      <c r="U457" s="7">
        <f t="shared" si="196"/>
        <v>0.24329512862058661</v>
      </c>
      <c r="V457" s="7">
        <f t="shared" si="197"/>
        <v>0.56460307823392397</v>
      </c>
      <c r="W457" s="6">
        <f t="shared" si="198"/>
        <v>0.80789820685451064</v>
      </c>
      <c r="X457" s="6">
        <v>2.588E-3</v>
      </c>
      <c r="Y457" s="6">
        <v>0.7782116</v>
      </c>
      <c r="Z457" s="6">
        <f t="shared" si="199"/>
        <v>68.567978820201404</v>
      </c>
      <c r="AA457" s="6">
        <f t="shared" si="201"/>
        <v>68.567978820201404</v>
      </c>
      <c r="AB457" s="6">
        <f t="shared" si="200"/>
        <v>3.814721709945037</v>
      </c>
    </row>
    <row r="458" spans="5:28">
      <c r="E458" s="12">
        <f t="shared" si="184"/>
        <v>1.0233129693900582</v>
      </c>
      <c r="F458" s="12">
        <f t="shared" si="185"/>
        <v>15447742.5</v>
      </c>
      <c r="G458" s="6">
        <v>66463</v>
      </c>
      <c r="H458" s="6">
        <v>10298495</v>
      </c>
      <c r="I458" s="12">
        <f t="shared" si="186"/>
        <v>20596990</v>
      </c>
      <c r="J458" s="6">
        <v>1975984.406006</v>
      </c>
      <c r="K458" s="12">
        <f t="shared" si="187"/>
        <v>15807875.248048</v>
      </c>
      <c r="L458" s="6">
        <f t="shared" si="188"/>
        <v>124.91119999999999</v>
      </c>
      <c r="M458" s="6">
        <f t="shared" si="189"/>
        <v>5242880</v>
      </c>
      <c r="N458" s="13">
        <f t="shared" si="190"/>
        <v>1.3029575244493008</v>
      </c>
      <c r="O458" s="13"/>
      <c r="P458" s="7">
        <f t="shared" si="191"/>
        <v>0</v>
      </c>
      <c r="Q458" s="7">
        <f t="shared" si="192"/>
        <v>4.2240687476203286E-3</v>
      </c>
      <c r="R458" s="6">
        <f t="shared" si="193"/>
        <v>4.2240687476203286E-3</v>
      </c>
      <c r="S458" s="6">
        <f t="shared" si="194"/>
        <v>4.2240687476203286E-3</v>
      </c>
      <c r="T458" s="7">
        <f t="shared" si="195"/>
        <v>0</v>
      </c>
      <c r="U458" s="7">
        <f t="shared" si="196"/>
        <v>0.2355727434181385</v>
      </c>
      <c r="V458" s="7">
        <f t="shared" si="197"/>
        <v>0.91453481605742248</v>
      </c>
      <c r="W458" s="6">
        <f t="shared" si="198"/>
        <v>1.150107559475561</v>
      </c>
      <c r="X458" s="6">
        <v>4.1920000000000004E-3</v>
      </c>
      <c r="Y458" s="6">
        <v>1.1241826133319361</v>
      </c>
      <c r="Z458" s="6">
        <f t="shared" si="199"/>
        <v>0.76499875048492771</v>
      </c>
      <c r="AA458" s="6">
        <f t="shared" si="201"/>
        <v>0.76499875048492771</v>
      </c>
      <c r="AB458" s="6">
        <f t="shared" si="200"/>
        <v>2.3061152019409512</v>
      </c>
    </row>
    <row r="459" spans="5:28">
      <c r="E459" s="12">
        <f t="shared" si="184"/>
        <v>1.0860065223790354</v>
      </c>
      <c r="F459" s="12">
        <f t="shared" si="185"/>
        <v>15169644</v>
      </c>
      <c r="G459" s="6">
        <v>179860</v>
      </c>
      <c r="H459" s="6">
        <v>10113096</v>
      </c>
      <c r="I459" s="12">
        <f t="shared" si="186"/>
        <v>20226192</v>
      </c>
      <c r="J459" s="6">
        <v>2059291.5407710001</v>
      </c>
      <c r="K459" s="12">
        <f t="shared" si="187"/>
        <v>16474332.326168001</v>
      </c>
      <c r="L459" s="6">
        <f t="shared" si="188"/>
        <v>124.954352</v>
      </c>
      <c r="M459" s="6">
        <f t="shared" si="189"/>
        <v>5242880</v>
      </c>
      <c r="N459" s="13">
        <f t="shared" si="190"/>
        <v>1.2277397104508148</v>
      </c>
      <c r="O459" s="13"/>
      <c r="P459" s="7">
        <f t="shared" si="191"/>
        <v>0</v>
      </c>
      <c r="Q459" s="7">
        <f t="shared" si="192"/>
        <v>4.4021546997893074E-3</v>
      </c>
      <c r="R459" s="6">
        <f t="shared" si="193"/>
        <v>4.4021546997893074E-3</v>
      </c>
      <c r="S459" s="6">
        <f t="shared" si="194"/>
        <v>4.4021546997893074E-3</v>
      </c>
      <c r="T459" s="7">
        <f t="shared" si="195"/>
        <v>0</v>
      </c>
      <c r="U459" s="7">
        <f t="shared" si="196"/>
        <v>0.24550444643322597</v>
      </c>
      <c r="V459" s="7">
        <f t="shared" si="197"/>
        <v>0.57267506969244608</v>
      </c>
      <c r="W459" s="6">
        <f t="shared" si="198"/>
        <v>0.81817951612567208</v>
      </c>
      <c r="X459" s="6">
        <v>2.6250000000000002E-3</v>
      </c>
      <c r="Y459" s="6">
        <v>0.79047499999912507</v>
      </c>
      <c r="Z459" s="6">
        <f t="shared" si="199"/>
        <v>67.701131420545039</v>
      </c>
      <c r="AA459" s="6">
        <f t="shared" si="201"/>
        <v>67.701131420545039</v>
      </c>
      <c r="AB459" s="6">
        <f t="shared" si="200"/>
        <v>3.5047934629909445</v>
      </c>
    </row>
    <row r="460" spans="5:28">
      <c r="E460" s="12">
        <f t="shared" si="184"/>
        <v>1.3510394694738992</v>
      </c>
      <c r="F460" s="12">
        <f t="shared" si="185"/>
        <v>12870469.5</v>
      </c>
      <c r="G460" s="6">
        <v>1228045</v>
      </c>
      <c r="H460" s="6">
        <v>8580313</v>
      </c>
      <c r="I460" s="12">
        <f t="shared" si="186"/>
        <v>17160626</v>
      </c>
      <c r="J460" s="6">
        <v>2173564.0356450002</v>
      </c>
      <c r="K460" s="12">
        <f t="shared" si="187"/>
        <v>17388512.285160001</v>
      </c>
      <c r="L460" s="6">
        <f t="shared" si="188"/>
        <v>127.52465599999999</v>
      </c>
      <c r="M460" s="6">
        <f t="shared" si="189"/>
        <v>5242880</v>
      </c>
      <c r="N460" s="13">
        <f t="shared" si="190"/>
        <v>0.98689443458860548</v>
      </c>
      <c r="O460" s="13"/>
      <c r="P460" s="7">
        <f t="shared" si="191"/>
        <v>0</v>
      </c>
      <c r="Q460" s="7">
        <f t="shared" si="192"/>
        <v>4.6464354101242262E-3</v>
      </c>
      <c r="R460" s="6">
        <f t="shared" si="193"/>
        <v>4.6464354101242262E-3</v>
      </c>
      <c r="S460" s="6">
        <f t="shared" si="194"/>
        <v>4.6464354101242262E-3</v>
      </c>
      <c r="T460" s="7">
        <f t="shared" si="195"/>
        <v>0</v>
      </c>
      <c r="U460" s="7">
        <f t="shared" si="196"/>
        <v>0.2591277751563078</v>
      </c>
      <c r="V460" s="7">
        <f t="shared" si="197"/>
        <v>1.1082626110619527</v>
      </c>
      <c r="W460" s="6">
        <f t="shared" si="198"/>
        <v>1.3673903862182604</v>
      </c>
      <c r="X460" s="6">
        <v>5.0800000000000003E-3</v>
      </c>
      <c r="Y460" s="6">
        <v>1.3869035000000001</v>
      </c>
      <c r="Z460" s="6">
        <f t="shared" si="199"/>
        <v>8.5347360211766539</v>
      </c>
      <c r="AA460" s="6">
        <f t="shared" si="201"/>
        <v>8.5347360211766539</v>
      </c>
      <c r="AB460" s="6">
        <f t="shared" si="200"/>
        <v>1.4069554069003141</v>
      </c>
    </row>
    <row r="461" spans="5:28">
      <c r="E461" s="12">
        <f t="shared" si="184"/>
        <v>1.0573187493168748</v>
      </c>
      <c r="F461" s="12">
        <f t="shared" si="185"/>
        <v>15921315</v>
      </c>
      <c r="G461" s="6">
        <v>52804</v>
      </c>
      <c r="H461" s="6">
        <v>10614210</v>
      </c>
      <c r="I461" s="12">
        <f t="shared" si="186"/>
        <v>21228420</v>
      </c>
      <c r="J461" s="6">
        <v>2104238.1079099998</v>
      </c>
      <c r="K461" s="12">
        <f t="shared" si="187"/>
        <v>16833904.863279998</v>
      </c>
      <c r="L461" s="6">
        <f t="shared" si="188"/>
        <v>128.42660000000001</v>
      </c>
      <c r="M461" s="6">
        <f t="shared" si="189"/>
        <v>5242880</v>
      </c>
      <c r="N461" s="13">
        <f t="shared" si="190"/>
        <v>1.2610514418615857</v>
      </c>
      <c r="O461" s="13"/>
      <c r="P461" s="7">
        <f t="shared" si="191"/>
        <v>0</v>
      </c>
      <c r="Q461" s="7">
        <f t="shared" si="192"/>
        <v>4.4982371329236968E-3</v>
      </c>
      <c r="R461" s="6">
        <f t="shared" si="193"/>
        <v>4.4982371329236968E-3</v>
      </c>
      <c r="S461" s="6">
        <f t="shared" si="194"/>
        <v>4.4982371329236968E-3</v>
      </c>
      <c r="T461" s="7">
        <f t="shared" si="195"/>
        <v>0</v>
      </c>
      <c r="U461" s="7">
        <f t="shared" si="196"/>
        <v>0.25086288250993738</v>
      </c>
      <c r="V461" s="7">
        <f t="shared" si="197"/>
        <v>0.68437397852388693</v>
      </c>
      <c r="W461" s="6">
        <f t="shared" si="198"/>
        <v>0.93523686103382431</v>
      </c>
      <c r="X461" s="6">
        <v>3.137E-3</v>
      </c>
      <c r="Y461" s="6">
        <v>0.90308526363693409</v>
      </c>
      <c r="Z461" s="6">
        <f t="shared" si="199"/>
        <v>43.392959289885134</v>
      </c>
      <c r="AA461" s="6">
        <f t="shared" si="201"/>
        <v>43.392959289885134</v>
      </c>
      <c r="AB461" s="6">
        <f t="shared" si="200"/>
        <v>3.5601951101946092</v>
      </c>
    </row>
    <row r="462" spans="5:28">
      <c r="E462" s="12">
        <f t="shared" si="184"/>
        <v>1.0810063490109578</v>
      </c>
      <c r="F462" s="12">
        <f t="shared" si="185"/>
        <v>15966003</v>
      </c>
      <c r="G462" s="6">
        <v>148770</v>
      </c>
      <c r="H462" s="6">
        <v>10644002</v>
      </c>
      <c r="I462" s="12">
        <f t="shared" si="186"/>
        <v>21288004</v>
      </c>
      <c r="J462" s="6">
        <v>2157418.8264159998</v>
      </c>
      <c r="K462" s="12">
        <f t="shared" si="187"/>
        <v>17259350.611327998</v>
      </c>
      <c r="L462" s="6">
        <f t="shared" si="188"/>
        <v>130.70342400000001</v>
      </c>
      <c r="M462" s="6">
        <f t="shared" si="189"/>
        <v>5242880</v>
      </c>
      <c r="N462" s="13">
        <f t="shared" si="190"/>
        <v>1.2334185960639699</v>
      </c>
      <c r="O462" s="13"/>
      <c r="P462" s="7">
        <f t="shared" si="191"/>
        <v>0</v>
      </c>
      <c r="Q462" s="7">
        <f t="shared" si="192"/>
        <v>4.6119217401171539E-3</v>
      </c>
      <c r="R462" s="6">
        <f t="shared" si="193"/>
        <v>4.6119217401171539E-3</v>
      </c>
      <c r="S462" s="6">
        <f t="shared" si="194"/>
        <v>4.6119217401171539E-3</v>
      </c>
      <c r="T462" s="7">
        <f t="shared" si="195"/>
        <v>0</v>
      </c>
      <c r="U462" s="7">
        <f t="shared" si="196"/>
        <v>0.2572029769546747</v>
      </c>
      <c r="V462" s="7">
        <f t="shared" si="197"/>
        <v>0.58729191909031031</v>
      </c>
      <c r="W462" s="6">
        <f t="shared" si="198"/>
        <v>0.84449489604498496</v>
      </c>
      <c r="X462" s="6">
        <v>2.6919999999999999E-3</v>
      </c>
      <c r="Y462" s="6">
        <v>0.81041164444324809</v>
      </c>
      <c r="Z462" s="6">
        <f t="shared" si="199"/>
        <v>71.319529722033948</v>
      </c>
      <c r="AA462" s="6">
        <f t="shared" si="201"/>
        <v>71.319529722033948</v>
      </c>
      <c r="AB462" s="6">
        <f t="shared" si="200"/>
        <v>4.2056715047760722</v>
      </c>
    </row>
    <row r="463" spans="5:28">
      <c r="E463" s="12">
        <f t="shared" si="184"/>
        <v>1.382637687282716</v>
      </c>
      <c r="F463" s="12">
        <f t="shared" si="185"/>
        <v>13222320</v>
      </c>
      <c r="G463" s="6">
        <v>1270432</v>
      </c>
      <c r="H463" s="6">
        <v>8814880</v>
      </c>
      <c r="I463" s="12">
        <f t="shared" si="186"/>
        <v>17629760</v>
      </c>
      <c r="J463" s="6">
        <v>2285209.7431640001</v>
      </c>
      <c r="K463" s="12">
        <f t="shared" si="187"/>
        <v>18281677.945312001</v>
      </c>
      <c r="L463" s="6">
        <f t="shared" si="188"/>
        <v>131.18719999999999</v>
      </c>
      <c r="M463" s="6">
        <f t="shared" si="189"/>
        <v>5242880</v>
      </c>
      <c r="N463" s="13">
        <f t="shared" si="190"/>
        <v>0.96434036595206662</v>
      </c>
      <c r="O463" s="13"/>
      <c r="P463" s="7">
        <f t="shared" si="191"/>
        <v>0</v>
      </c>
      <c r="Q463" s="7">
        <f t="shared" si="192"/>
        <v>4.885100827980533E-3</v>
      </c>
      <c r="R463" s="6">
        <f t="shared" si="193"/>
        <v>4.885100827980533E-3</v>
      </c>
      <c r="S463" s="6">
        <f t="shared" si="194"/>
        <v>4.885100827980533E-3</v>
      </c>
      <c r="T463" s="7">
        <f t="shared" si="195"/>
        <v>0</v>
      </c>
      <c r="U463" s="7">
        <f t="shared" si="196"/>
        <v>0.27243794376450586</v>
      </c>
      <c r="V463" s="7">
        <f t="shared" si="197"/>
        <v>0.67215691037044811</v>
      </c>
      <c r="W463" s="6">
        <f t="shared" si="198"/>
        <v>0.94459485413495403</v>
      </c>
      <c r="X463" s="6">
        <v>3.081E-3</v>
      </c>
      <c r="Y463" s="6">
        <v>0.97276413000000006</v>
      </c>
      <c r="Z463" s="6">
        <f t="shared" si="199"/>
        <v>58.555690619296755</v>
      </c>
      <c r="AA463" s="6">
        <f t="shared" si="201"/>
        <v>58.555690619296755</v>
      </c>
      <c r="AB463" s="6">
        <f t="shared" si="200"/>
        <v>2.8957971409827814</v>
      </c>
    </row>
    <row r="464" spans="5:28">
      <c r="E464" s="12">
        <f t="shared" si="184"/>
        <v>1.3771361479704014</v>
      </c>
      <c r="F464" s="12">
        <f t="shared" si="185"/>
        <v>13222320</v>
      </c>
      <c r="G464" s="6">
        <v>1270432</v>
      </c>
      <c r="H464" s="6">
        <v>8814880</v>
      </c>
      <c r="I464" s="12">
        <f t="shared" si="186"/>
        <v>17629760</v>
      </c>
      <c r="J464" s="6">
        <v>2276116.8540039998</v>
      </c>
      <c r="K464" s="12">
        <f t="shared" si="187"/>
        <v>18208934.832031999</v>
      </c>
      <c r="L464" s="6">
        <f t="shared" si="188"/>
        <v>131.18719999999999</v>
      </c>
      <c r="M464" s="6">
        <f t="shared" si="189"/>
        <v>5242880</v>
      </c>
      <c r="N464" s="13">
        <f t="shared" si="190"/>
        <v>0.96819282196489875</v>
      </c>
      <c r="O464" s="13"/>
      <c r="P464" s="7">
        <f t="shared" si="191"/>
        <v>0</v>
      </c>
      <c r="Q464" s="7">
        <f t="shared" si="192"/>
        <v>4.8656629271501472E-3</v>
      </c>
      <c r="R464" s="6">
        <f t="shared" si="193"/>
        <v>4.8656629271501472E-3</v>
      </c>
      <c r="S464" s="6">
        <f t="shared" si="194"/>
        <v>4.8656629271501472E-3</v>
      </c>
      <c r="T464" s="7">
        <f t="shared" si="195"/>
        <v>0</v>
      </c>
      <c r="U464" s="7">
        <f t="shared" si="196"/>
        <v>0.27135390846619706</v>
      </c>
      <c r="V464" s="7">
        <f t="shared" si="197"/>
        <v>0.66648470015635142</v>
      </c>
      <c r="W464" s="6">
        <f t="shared" si="198"/>
        <v>0.93783860862254853</v>
      </c>
      <c r="X464" s="6">
        <v>3.055E-3</v>
      </c>
      <c r="Y464" s="6">
        <v>0.9676573636349749</v>
      </c>
      <c r="Z464" s="6">
        <f t="shared" si="199"/>
        <v>59.268835585929537</v>
      </c>
      <c r="AA464" s="6">
        <f t="shared" si="201"/>
        <v>59.268835585929537</v>
      </c>
      <c r="AB464" s="6">
        <f t="shared" si="200"/>
        <v>3.0815406499272777</v>
      </c>
    </row>
    <row r="465" spans="5:28">
      <c r="E465" s="12">
        <f t="shared" si="184"/>
        <v>1.0825133297597713</v>
      </c>
      <c r="F465" s="12">
        <f t="shared" si="185"/>
        <v>15992446.5</v>
      </c>
      <c r="G465" s="6">
        <v>240369</v>
      </c>
      <c r="H465" s="6">
        <v>10661631</v>
      </c>
      <c r="I465" s="12">
        <f t="shared" si="186"/>
        <v>21323262</v>
      </c>
      <c r="J465" s="6">
        <v>2164004.5639650002</v>
      </c>
      <c r="K465" s="12">
        <f t="shared" si="187"/>
        <v>17312036.511720002</v>
      </c>
      <c r="L465" s="6">
        <f t="shared" si="188"/>
        <v>132.74695199999999</v>
      </c>
      <c r="M465" s="6">
        <f t="shared" si="189"/>
        <v>5242880</v>
      </c>
      <c r="N465" s="13">
        <f t="shared" si="190"/>
        <v>1.2317015381503185</v>
      </c>
      <c r="O465" s="13"/>
      <c r="P465" s="7">
        <f t="shared" si="191"/>
        <v>0</v>
      </c>
      <c r="Q465" s="7">
        <f t="shared" si="192"/>
        <v>4.6260000942156014E-3</v>
      </c>
      <c r="R465" s="6">
        <f t="shared" si="193"/>
        <v>4.6260000942156014E-3</v>
      </c>
      <c r="S465" s="6">
        <f t="shared" si="194"/>
        <v>4.6260000942156014E-3</v>
      </c>
      <c r="T465" s="7">
        <f t="shared" si="195"/>
        <v>0</v>
      </c>
      <c r="U465" s="7">
        <f t="shared" si="196"/>
        <v>0.25798811486220796</v>
      </c>
      <c r="V465" s="7">
        <f t="shared" si="197"/>
        <v>0.61041708380931969</v>
      </c>
      <c r="W465" s="6">
        <f t="shared" si="198"/>
        <v>0.86840519867152766</v>
      </c>
      <c r="X465" s="6">
        <v>2.7980000000000001E-3</v>
      </c>
      <c r="Y465" s="6">
        <v>0.84784996000000001</v>
      </c>
      <c r="Z465" s="6">
        <f t="shared" si="199"/>
        <v>65.332383638870667</v>
      </c>
      <c r="AA465" s="6">
        <f t="shared" si="201"/>
        <v>65.332383638870667</v>
      </c>
      <c r="AB465" s="6">
        <f t="shared" si="200"/>
        <v>2.42439578242448</v>
      </c>
    </row>
    <row r="466" spans="5:28">
      <c r="E466" s="12">
        <f t="shared" si="184"/>
        <v>1.0978974804328749</v>
      </c>
      <c r="F466" s="12">
        <f t="shared" si="185"/>
        <v>16152654</v>
      </c>
      <c r="G466" s="6">
        <v>220542</v>
      </c>
      <c r="H466" s="6">
        <v>10768436</v>
      </c>
      <c r="I466" s="12">
        <f t="shared" si="186"/>
        <v>21536872</v>
      </c>
      <c r="J466" s="6">
        <v>2216744.766113</v>
      </c>
      <c r="K466" s="12">
        <f t="shared" si="187"/>
        <v>17733958.128904</v>
      </c>
      <c r="L466" s="6">
        <f t="shared" si="188"/>
        <v>133.63207199999999</v>
      </c>
      <c r="M466" s="6">
        <f t="shared" si="189"/>
        <v>5242880</v>
      </c>
      <c r="N466" s="13">
        <f t="shared" si="190"/>
        <v>1.2144424749090703</v>
      </c>
      <c r="O466" s="13"/>
      <c r="P466" s="7">
        <f t="shared" si="191"/>
        <v>0</v>
      </c>
      <c r="Q466" s="7">
        <f t="shared" si="192"/>
        <v>4.7387430080561201E-3</v>
      </c>
      <c r="R466" s="6">
        <f t="shared" si="193"/>
        <v>4.7387430080561201E-3</v>
      </c>
      <c r="S466" s="6">
        <f t="shared" si="194"/>
        <v>4.7387430080561201E-3</v>
      </c>
      <c r="T466" s="7">
        <f t="shared" si="195"/>
        <v>0</v>
      </c>
      <c r="U466" s="7">
        <f t="shared" si="196"/>
        <v>0.26427569186467231</v>
      </c>
      <c r="V466" s="7">
        <f t="shared" si="197"/>
        <v>0.61696194174866181</v>
      </c>
      <c r="W466" s="6">
        <f t="shared" si="198"/>
        <v>0.88123763361333407</v>
      </c>
      <c r="X466" s="6">
        <v>2.8279999999999998E-3</v>
      </c>
      <c r="Y466" s="6">
        <v>0.86002307999999994</v>
      </c>
      <c r="Z466" s="6">
        <f t="shared" si="199"/>
        <v>67.565170016128732</v>
      </c>
      <c r="AA466" s="6">
        <f t="shared" si="201"/>
        <v>67.565170016128732</v>
      </c>
      <c r="AB466" s="6">
        <f t="shared" si="200"/>
        <v>2.4667423592090265</v>
      </c>
    </row>
    <row r="467" spans="5:28">
      <c r="E467" s="12">
        <f t="shared" si="184"/>
        <v>1.0824115138610044</v>
      </c>
      <c r="F467" s="12">
        <f t="shared" si="185"/>
        <v>14755821</v>
      </c>
      <c r="G467" s="6">
        <v>820878</v>
      </c>
      <c r="H467" s="6">
        <v>9837214</v>
      </c>
      <c r="I467" s="12">
        <f t="shared" si="186"/>
        <v>19674428</v>
      </c>
      <c r="J467" s="6">
        <v>1996483.8183589999</v>
      </c>
      <c r="K467" s="12">
        <f t="shared" si="187"/>
        <v>15971870.546871999</v>
      </c>
      <c r="L467" s="6">
        <f t="shared" si="188"/>
        <v>134.46412799999999</v>
      </c>
      <c r="M467" s="6">
        <f t="shared" si="189"/>
        <v>5242880</v>
      </c>
      <c r="N467" s="13">
        <f t="shared" si="190"/>
        <v>1.2318173968579482</v>
      </c>
      <c r="O467" s="13"/>
      <c r="P467" s="7">
        <f t="shared" si="191"/>
        <v>0</v>
      </c>
      <c r="Q467" s="7">
        <f t="shared" si="192"/>
        <v>4.2678904128124716E-3</v>
      </c>
      <c r="R467" s="6">
        <f t="shared" si="193"/>
        <v>4.2678904128124716E-3</v>
      </c>
      <c r="S467" s="6">
        <f t="shared" si="194"/>
        <v>4.2678904128124716E-3</v>
      </c>
      <c r="T467" s="7">
        <f t="shared" si="195"/>
        <v>0</v>
      </c>
      <c r="U467" s="7">
        <f t="shared" si="196"/>
        <v>0.23801664064312561</v>
      </c>
      <c r="V467" s="7">
        <f t="shared" si="197"/>
        <v>4.8119977189357268</v>
      </c>
      <c r="W467" s="6">
        <f t="shared" si="198"/>
        <v>5.050014359578852</v>
      </c>
      <c r="X467" s="6">
        <v>2.2057E-2</v>
      </c>
      <c r="Y467" s="6">
        <v>5.0145364111013082</v>
      </c>
      <c r="Z467" s="6">
        <f t="shared" si="199"/>
        <v>80.650630580711464</v>
      </c>
      <c r="AA467" s="6">
        <f t="shared" si="201"/>
        <v>80.650630580711464</v>
      </c>
      <c r="AB467" s="6">
        <f t="shared" si="200"/>
        <v>0.70750206138700755</v>
      </c>
    </row>
    <row r="468" spans="5:28">
      <c r="E468" s="12">
        <f t="shared" si="184"/>
        <v>1.0953232744058075</v>
      </c>
      <c r="F468" s="12">
        <f t="shared" si="185"/>
        <v>16595317.5</v>
      </c>
      <c r="G468" s="6">
        <v>181343</v>
      </c>
      <c r="H468" s="6">
        <v>11063545</v>
      </c>
      <c r="I468" s="12">
        <f t="shared" si="186"/>
        <v>22127090</v>
      </c>
      <c r="J468" s="6">
        <v>2272154.687988</v>
      </c>
      <c r="K468" s="12">
        <f t="shared" si="187"/>
        <v>18177237.503904</v>
      </c>
      <c r="L468" s="6">
        <f t="shared" si="188"/>
        <v>136.38939999999999</v>
      </c>
      <c r="M468" s="6">
        <f t="shared" si="189"/>
        <v>5242880</v>
      </c>
      <c r="N468" s="13">
        <f t="shared" si="190"/>
        <v>1.2172966324089496</v>
      </c>
      <c r="O468" s="13"/>
      <c r="P468" s="7">
        <f t="shared" si="191"/>
        <v>0</v>
      </c>
      <c r="Q468" s="7">
        <f t="shared" si="192"/>
        <v>4.8571929910564216E-3</v>
      </c>
      <c r="R468" s="6">
        <f t="shared" si="193"/>
        <v>4.8571929910564216E-3</v>
      </c>
      <c r="S468" s="6">
        <f t="shared" si="194"/>
        <v>4.8571929910564216E-3</v>
      </c>
      <c r="T468" s="7">
        <f t="shared" si="195"/>
        <v>0</v>
      </c>
      <c r="U468" s="7">
        <f t="shared" si="196"/>
        <v>0.27088154728994979</v>
      </c>
      <c r="V468" s="7">
        <f t="shared" si="197"/>
        <v>0.63266960080308321</v>
      </c>
      <c r="W468" s="6">
        <f t="shared" si="198"/>
        <v>0.90355114809303294</v>
      </c>
      <c r="X468" s="6">
        <v>2.8999999999999998E-3</v>
      </c>
      <c r="Y468" s="6">
        <v>0.87530699999999995</v>
      </c>
      <c r="Z468" s="6">
        <f t="shared" si="199"/>
        <v>67.489413484704215</v>
      </c>
      <c r="AA468" s="6">
        <f t="shared" si="201"/>
        <v>67.489413484704215</v>
      </c>
      <c r="AB468" s="6">
        <f t="shared" si="200"/>
        <v>3.2267705037241785</v>
      </c>
    </row>
    <row r="469" spans="5:28">
      <c r="E469" s="12">
        <f t="shared" si="184"/>
        <v>1.0913443506610492</v>
      </c>
      <c r="F469" s="12">
        <f t="shared" si="185"/>
        <v>16650723</v>
      </c>
      <c r="G469" s="6">
        <v>201822</v>
      </c>
      <c r="H469" s="6">
        <v>11100482</v>
      </c>
      <c r="I469" s="12">
        <f t="shared" si="186"/>
        <v>22200964</v>
      </c>
      <c r="J469" s="6">
        <v>2271459.0600589998</v>
      </c>
      <c r="K469" s="12">
        <f t="shared" si="187"/>
        <v>18171672.480471998</v>
      </c>
      <c r="L469" s="6">
        <f t="shared" si="188"/>
        <v>137.24222399999999</v>
      </c>
      <c r="M469" s="6">
        <f t="shared" si="189"/>
        <v>5242880</v>
      </c>
      <c r="N469" s="13">
        <f t="shared" si="190"/>
        <v>1.2217347645825136</v>
      </c>
      <c r="O469" s="13"/>
      <c r="P469" s="7">
        <f t="shared" si="191"/>
        <v>0</v>
      </c>
      <c r="Q469" s="7">
        <f t="shared" si="192"/>
        <v>4.8557059448095337E-3</v>
      </c>
      <c r="R469" s="6">
        <f t="shared" si="193"/>
        <v>4.8557059448095337E-3</v>
      </c>
      <c r="S469" s="6">
        <f t="shared" si="194"/>
        <v>4.8557059448095337E-3</v>
      </c>
      <c r="T469" s="7">
        <f t="shared" si="195"/>
        <v>0</v>
      </c>
      <c r="U469" s="7">
        <f t="shared" si="196"/>
        <v>0.27079861597777205</v>
      </c>
      <c r="V469" s="7">
        <f t="shared" si="197"/>
        <v>0.63834181101717991</v>
      </c>
      <c r="W469" s="6">
        <f t="shared" si="198"/>
        <v>0.9091404269949519</v>
      </c>
      <c r="X469" s="6">
        <v>2.9260000000000002E-3</v>
      </c>
      <c r="Y469" s="6">
        <v>0.8646330000000001</v>
      </c>
      <c r="Z469" s="6">
        <f t="shared" si="199"/>
        <v>65.950305700940987</v>
      </c>
      <c r="AA469" s="6">
        <f t="shared" si="201"/>
        <v>65.950305700940987</v>
      </c>
      <c r="AB469" s="6">
        <f t="shared" si="200"/>
        <v>5.1475512726152948</v>
      </c>
    </row>
    <row r="470" spans="5:28">
      <c r="E470" s="12">
        <f t="shared" si="184"/>
        <v>1.0640532748569305</v>
      </c>
      <c r="F470" s="12">
        <f t="shared" si="185"/>
        <v>16925254.5</v>
      </c>
      <c r="G470" s="6">
        <v>155331</v>
      </c>
      <c r="H470" s="6">
        <v>11283503</v>
      </c>
      <c r="I470" s="12">
        <f t="shared" si="186"/>
        <v>22567006</v>
      </c>
      <c r="J470" s="6">
        <v>2251171.559814</v>
      </c>
      <c r="K470" s="12">
        <f t="shared" si="187"/>
        <v>18009372.478512</v>
      </c>
      <c r="L470" s="6">
        <f t="shared" si="188"/>
        <v>138.508656</v>
      </c>
      <c r="M470" s="6">
        <f t="shared" si="189"/>
        <v>5242880</v>
      </c>
      <c r="N470" s="13">
        <f t="shared" si="190"/>
        <v>1.2530700904168632</v>
      </c>
      <c r="O470" s="13"/>
      <c r="P470" s="7">
        <f t="shared" si="191"/>
        <v>0</v>
      </c>
      <c r="Q470" s="7">
        <f t="shared" si="192"/>
        <v>4.8123372848688116E-3</v>
      </c>
      <c r="R470" s="6">
        <f t="shared" si="193"/>
        <v>4.8123372848688116E-3</v>
      </c>
      <c r="S470" s="6">
        <f t="shared" si="194"/>
        <v>4.8123372848688116E-3</v>
      </c>
      <c r="T470" s="7">
        <f t="shared" si="195"/>
        <v>0</v>
      </c>
      <c r="U470" s="7">
        <f t="shared" si="196"/>
        <v>0.26837998247272793</v>
      </c>
      <c r="V470" s="7">
        <f t="shared" si="197"/>
        <v>0.80676282198958682</v>
      </c>
      <c r="W470" s="6">
        <f t="shared" si="198"/>
        <v>1.0751428044623148</v>
      </c>
      <c r="X470" s="6">
        <v>3.6979999999999999E-3</v>
      </c>
      <c r="Y470" s="6">
        <v>1.060501061538746</v>
      </c>
      <c r="Z470" s="6">
        <f t="shared" si="199"/>
        <v>30.133512300400533</v>
      </c>
      <c r="AA470" s="6">
        <f t="shared" si="201"/>
        <v>30.133512300400533</v>
      </c>
      <c r="AB470" s="6">
        <f t="shared" si="200"/>
        <v>1.3806438724657368</v>
      </c>
    </row>
    <row r="471" spans="5:28">
      <c r="E471" s="12">
        <f t="shared" si="184"/>
        <v>1.094744272578692</v>
      </c>
      <c r="F471" s="12">
        <f t="shared" si="185"/>
        <v>16932945</v>
      </c>
      <c r="G471" s="6">
        <v>227362</v>
      </c>
      <c r="H471" s="6">
        <v>11288630</v>
      </c>
      <c r="I471" s="12">
        <f t="shared" si="186"/>
        <v>22577260</v>
      </c>
      <c r="J471" s="6">
        <v>2317155.5695799999</v>
      </c>
      <c r="K471" s="12">
        <f t="shared" si="187"/>
        <v>18537244.556639999</v>
      </c>
      <c r="L471" s="6">
        <f t="shared" si="188"/>
        <v>140.01079999999999</v>
      </c>
      <c r="M471" s="6">
        <f t="shared" si="189"/>
        <v>5242880</v>
      </c>
      <c r="N471" s="13">
        <f t="shared" si="190"/>
        <v>1.2179404512367442</v>
      </c>
      <c r="O471" s="13"/>
      <c r="P471" s="7">
        <f t="shared" si="191"/>
        <v>0</v>
      </c>
      <c r="Q471" s="7">
        <f t="shared" si="192"/>
        <v>4.9533915323861817E-3</v>
      </c>
      <c r="R471" s="6">
        <f t="shared" si="193"/>
        <v>4.9533915323861817E-3</v>
      </c>
      <c r="S471" s="6">
        <f t="shared" si="194"/>
        <v>4.9533915323861817E-3</v>
      </c>
      <c r="T471" s="7">
        <f t="shared" si="195"/>
        <v>0</v>
      </c>
      <c r="U471" s="7">
        <f t="shared" si="196"/>
        <v>0.27624645862256991</v>
      </c>
      <c r="V471" s="7">
        <f t="shared" si="197"/>
        <v>0.65208601268979849</v>
      </c>
      <c r="W471" s="6">
        <f t="shared" si="198"/>
        <v>0.9283324713123684</v>
      </c>
      <c r="X471" s="6">
        <v>2.9889999999999999E-3</v>
      </c>
      <c r="Y471" s="6">
        <v>0.90312634999999986</v>
      </c>
      <c r="Z471" s="6">
        <f t="shared" si="199"/>
        <v>65.720693622823077</v>
      </c>
      <c r="AA471" s="6">
        <f t="shared" si="201"/>
        <v>65.720693622823077</v>
      </c>
      <c r="AB471" s="6">
        <f t="shared" si="200"/>
        <v>2.7909850390666322</v>
      </c>
    </row>
    <row r="472" spans="5:28">
      <c r="E472" s="12">
        <f t="shared" si="184"/>
        <v>1.1026775941782134</v>
      </c>
      <c r="F472" s="12">
        <f t="shared" si="185"/>
        <v>17274972</v>
      </c>
      <c r="G472" s="6">
        <v>199187</v>
      </c>
      <c r="H472" s="6">
        <v>11516648</v>
      </c>
      <c r="I472" s="12">
        <f t="shared" si="186"/>
        <v>23033296</v>
      </c>
      <c r="J472" s="6">
        <v>2381090.5705570001</v>
      </c>
      <c r="K472" s="12">
        <f t="shared" si="187"/>
        <v>19048724.564456001</v>
      </c>
      <c r="L472" s="6">
        <f t="shared" si="188"/>
        <v>142.183516</v>
      </c>
      <c r="M472" s="6">
        <f t="shared" si="189"/>
        <v>5242880</v>
      </c>
      <c r="N472" s="13">
        <f t="shared" si="190"/>
        <v>1.2091778597596512</v>
      </c>
      <c r="O472" s="13"/>
      <c r="P472" s="7">
        <f t="shared" si="191"/>
        <v>0</v>
      </c>
      <c r="Q472" s="7">
        <f t="shared" si="192"/>
        <v>5.0900656066780424E-3</v>
      </c>
      <c r="R472" s="6">
        <f t="shared" si="193"/>
        <v>5.0900656066780424E-3</v>
      </c>
      <c r="S472" s="6">
        <f t="shared" si="194"/>
        <v>5.0900656066780424E-3</v>
      </c>
      <c r="T472" s="7">
        <f t="shared" si="195"/>
        <v>0</v>
      </c>
      <c r="U472" s="7">
        <f t="shared" si="196"/>
        <v>0.28386865621421808</v>
      </c>
      <c r="V472" s="7">
        <f t="shared" si="197"/>
        <v>0.65121336496455284</v>
      </c>
      <c r="W472" s="6">
        <f t="shared" si="198"/>
        <v>0.93508202117877093</v>
      </c>
      <c r="X472" s="6">
        <v>2.9849999999999998E-3</v>
      </c>
      <c r="Y472" s="6">
        <v>0.89135085000000003</v>
      </c>
      <c r="Z472" s="6">
        <f t="shared" si="199"/>
        <v>70.521460860235948</v>
      </c>
      <c r="AA472" s="6">
        <f t="shared" si="201"/>
        <v>70.521460860235948</v>
      </c>
      <c r="AB472" s="6">
        <f t="shared" si="200"/>
        <v>4.9061681131252524</v>
      </c>
    </row>
    <row r="473" spans="5:28">
      <c r="E473" s="12">
        <f t="shared" si="184"/>
        <v>1.0885216750328737</v>
      </c>
      <c r="F473" s="12">
        <f t="shared" si="185"/>
        <v>17451636</v>
      </c>
      <c r="G473" s="6">
        <v>217918</v>
      </c>
      <c r="H473" s="6">
        <v>11634424</v>
      </c>
      <c r="I473" s="12">
        <f t="shared" si="186"/>
        <v>23268848</v>
      </c>
      <c r="J473" s="6">
        <v>2374560.5063479999</v>
      </c>
      <c r="K473" s="12">
        <f t="shared" si="187"/>
        <v>18996484.050783999</v>
      </c>
      <c r="L473" s="6">
        <f t="shared" si="188"/>
        <v>143.97144800000001</v>
      </c>
      <c r="M473" s="6">
        <f t="shared" si="189"/>
        <v>5242880</v>
      </c>
      <c r="N473" s="13">
        <f t="shared" si="190"/>
        <v>1.2249028787534859</v>
      </c>
      <c r="O473" s="13"/>
      <c r="P473" s="7">
        <f t="shared" si="191"/>
        <v>0</v>
      </c>
      <c r="Q473" s="7">
        <f t="shared" si="192"/>
        <v>5.0761062656724393E-3</v>
      </c>
      <c r="R473" s="6">
        <f t="shared" si="193"/>
        <v>5.0761062656724393E-3</v>
      </c>
      <c r="S473" s="6">
        <f t="shared" si="194"/>
        <v>5.0761062656724393E-3</v>
      </c>
      <c r="T473" s="7">
        <f t="shared" si="195"/>
        <v>0</v>
      </c>
      <c r="U473" s="7">
        <f t="shared" si="196"/>
        <v>0.2830901555662701</v>
      </c>
      <c r="V473" s="7">
        <f t="shared" si="197"/>
        <v>0.64510483088783344</v>
      </c>
      <c r="W473" s="6">
        <f t="shared" si="198"/>
        <v>0.92819498645410348</v>
      </c>
      <c r="X473" s="6">
        <v>2.957E-3</v>
      </c>
      <c r="Y473" s="6">
        <v>0.90256511000000006</v>
      </c>
      <c r="Z473" s="6">
        <f t="shared" si="199"/>
        <v>71.664060387975624</v>
      </c>
      <c r="AA473" s="6">
        <f t="shared" si="201"/>
        <v>71.664060387975624</v>
      </c>
      <c r="AB473" s="6">
        <f t="shared" si="200"/>
        <v>2.8396706420552214</v>
      </c>
    </row>
    <row r="474" spans="5:28">
      <c r="E474" s="12">
        <f t="shared" si="184"/>
        <v>1.0902071376025104</v>
      </c>
      <c r="F474" s="12">
        <f t="shared" si="185"/>
        <v>17677083</v>
      </c>
      <c r="G474" s="6">
        <v>213453</v>
      </c>
      <c r="H474" s="6">
        <v>11784722</v>
      </c>
      <c r="I474" s="12">
        <f t="shared" si="186"/>
        <v>23569444</v>
      </c>
      <c r="J474" s="6">
        <v>2408960.2573239999</v>
      </c>
      <c r="K474" s="12">
        <f t="shared" si="187"/>
        <v>19271682.058591999</v>
      </c>
      <c r="L474" s="6">
        <f t="shared" si="188"/>
        <v>145.68572399999999</v>
      </c>
      <c r="M474" s="6">
        <f t="shared" si="189"/>
        <v>5242880</v>
      </c>
      <c r="N474" s="13">
        <f t="shared" si="190"/>
        <v>1.223009176279551</v>
      </c>
      <c r="O474" s="13"/>
      <c r="P474" s="7">
        <f t="shared" si="191"/>
        <v>0</v>
      </c>
      <c r="Q474" s="7">
        <f t="shared" si="192"/>
        <v>5.1496427331577006E-3</v>
      </c>
      <c r="R474" s="6">
        <f t="shared" si="193"/>
        <v>5.1496427331577006E-3</v>
      </c>
      <c r="S474" s="6">
        <f t="shared" si="194"/>
        <v>5.1496427331577006E-3</v>
      </c>
      <c r="T474" s="7">
        <f t="shared" si="195"/>
        <v>0</v>
      </c>
      <c r="U474" s="7">
        <f t="shared" si="196"/>
        <v>0.28719122219700166</v>
      </c>
      <c r="V474" s="7">
        <f t="shared" si="197"/>
        <v>0.65972168028569789</v>
      </c>
      <c r="W474" s="6">
        <f t="shared" si="198"/>
        <v>0.94691290248269955</v>
      </c>
      <c r="X474" s="6">
        <v>3.0240000000000002E-3</v>
      </c>
      <c r="Y474" s="6">
        <v>0.90139391999999996</v>
      </c>
      <c r="Z474" s="6">
        <f t="shared" si="199"/>
        <v>70.292418424527128</v>
      </c>
      <c r="AA474" s="6">
        <f t="shared" si="201"/>
        <v>70.292418424527128</v>
      </c>
      <c r="AB474" s="6">
        <f t="shared" si="200"/>
        <v>5.049843522652071</v>
      </c>
    </row>
    <row r="475" spans="5:28">
      <c r="E475" s="12">
        <f t="shared" si="184"/>
        <v>1.1038227649093699</v>
      </c>
      <c r="F475" s="12">
        <f t="shared" si="185"/>
        <v>18254770.5</v>
      </c>
      <c r="G475" s="6">
        <v>224617</v>
      </c>
      <c r="H475" s="6">
        <v>12169847</v>
      </c>
      <c r="I475" s="12">
        <f t="shared" si="186"/>
        <v>24339694</v>
      </c>
      <c r="J475" s="6">
        <v>2518753.905762</v>
      </c>
      <c r="K475" s="12">
        <f t="shared" si="187"/>
        <v>20150031.246096</v>
      </c>
      <c r="L475" s="6">
        <f t="shared" si="188"/>
        <v>150.53050400000001</v>
      </c>
      <c r="M475" s="6">
        <f t="shared" si="189"/>
        <v>5242880</v>
      </c>
      <c r="N475" s="13">
        <f t="shared" si="190"/>
        <v>1.2079233874496216</v>
      </c>
      <c r="O475" s="13"/>
      <c r="P475" s="7">
        <f t="shared" si="191"/>
        <v>0</v>
      </c>
      <c r="Q475" s="7">
        <f t="shared" si="192"/>
        <v>5.3843489978653188E-3</v>
      </c>
      <c r="R475" s="6">
        <f t="shared" si="193"/>
        <v>5.3843489978653188E-3</v>
      </c>
      <c r="S475" s="6">
        <f t="shared" si="194"/>
        <v>5.3843489978653188E-3</v>
      </c>
      <c r="T475" s="7">
        <f t="shared" si="195"/>
        <v>0</v>
      </c>
      <c r="U475" s="7">
        <f t="shared" si="196"/>
        <v>0.30028059218079889</v>
      </c>
      <c r="V475" s="7">
        <f t="shared" si="197"/>
        <v>0.71644378242666396</v>
      </c>
      <c r="W475" s="6">
        <f t="shared" si="198"/>
        <v>1.0167243746074628</v>
      </c>
      <c r="X475" s="6">
        <v>3.284E-3</v>
      </c>
      <c r="Y475" s="6">
        <v>0.97334774545484404</v>
      </c>
      <c r="Z475" s="6">
        <f t="shared" si="199"/>
        <v>63.957034039747832</v>
      </c>
      <c r="AA475" s="6">
        <f t="shared" si="201"/>
        <v>63.957034039747832</v>
      </c>
      <c r="AB475" s="6">
        <f t="shared" si="200"/>
        <v>4.4564370087844516</v>
      </c>
    </row>
    <row r="476" spans="5:28">
      <c r="E476" s="12">
        <f t="shared" si="184"/>
        <v>1.4111840612691251</v>
      </c>
      <c r="F476" s="12">
        <f t="shared" si="185"/>
        <v>15479640</v>
      </c>
      <c r="G476" s="6">
        <v>1489752</v>
      </c>
      <c r="H476" s="6">
        <v>10319760</v>
      </c>
      <c r="I476" s="12">
        <f t="shared" si="186"/>
        <v>20639520</v>
      </c>
      <c r="J476" s="6">
        <v>2730577.6552729998</v>
      </c>
      <c r="K476" s="12">
        <f t="shared" si="187"/>
        <v>21844621.242183998</v>
      </c>
      <c r="L476" s="6">
        <f t="shared" si="188"/>
        <v>153.63216</v>
      </c>
      <c r="M476" s="6">
        <f t="shared" si="189"/>
        <v>5242880</v>
      </c>
      <c r="N476" s="13">
        <f t="shared" si="190"/>
        <v>0.94483304476541641</v>
      </c>
      <c r="O476" s="13"/>
      <c r="P476" s="7">
        <f t="shared" si="191"/>
        <v>0</v>
      </c>
      <c r="Q476" s="7">
        <f t="shared" si="192"/>
        <v>5.8371653650358063E-3</v>
      </c>
      <c r="R476" s="6">
        <f t="shared" si="193"/>
        <v>5.8371653650358063E-3</v>
      </c>
      <c r="S476" s="6">
        <f t="shared" si="194"/>
        <v>5.8371653650358063E-3</v>
      </c>
      <c r="T476" s="7">
        <f t="shared" si="195"/>
        <v>0</v>
      </c>
      <c r="U476" s="7">
        <f t="shared" si="196"/>
        <v>0.32553377820886276</v>
      </c>
      <c r="V476" s="7">
        <f t="shared" si="197"/>
        <v>0.78930986748467424</v>
      </c>
      <c r="W476" s="6">
        <f t="shared" si="198"/>
        <v>1.1148436456935369</v>
      </c>
      <c r="X476" s="6">
        <v>3.6180000000000001E-3</v>
      </c>
      <c r="Y476" s="6">
        <v>1.140544350001206</v>
      </c>
      <c r="Z476" s="6">
        <f t="shared" si="199"/>
        <v>61.336798370254456</v>
      </c>
      <c r="AA476" s="6">
        <f t="shared" si="201"/>
        <v>61.336798370254456</v>
      </c>
      <c r="AB476" s="6">
        <f t="shared" si="200"/>
        <v>2.2533717612683763</v>
      </c>
    </row>
    <row r="477" spans="5:28">
      <c r="E477" s="12">
        <f t="shared" si="184"/>
        <v>1.047124929169994</v>
      </c>
      <c r="F477" s="12">
        <f t="shared" si="185"/>
        <v>19703895</v>
      </c>
      <c r="G477" s="6">
        <v>84414</v>
      </c>
      <c r="H477" s="6">
        <v>13135930</v>
      </c>
      <c r="I477" s="12">
        <f t="shared" si="186"/>
        <v>26271860</v>
      </c>
      <c r="J477" s="6">
        <v>2579054.9570309999</v>
      </c>
      <c r="K477" s="12">
        <f t="shared" si="187"/>
        <v>20632439.656248</v>
      </c>
      <c r="L477" s="6">
        <f t="shared" si="188"/>
        <v>159.31943999999999</v>
      </c>
      <c r="M477" s="6">
        <f t="shared" si="189"/>
        <v>5242880</v>
      </c>
      <c r="N477" s="13">
        <f t="shared" si="190"/>
        <v>1.2733278486552728</v>
      </c>
      <c r="O477" s="13"/>
      <c r="P477" s="7">
        <f t="shared" si="191"/>
        <v>0</v>
      </c>
      <c r="Q477" s="7">
        <f t="shared" si="192"/>
        <v>5.5132547652083329E-3</v>
      </c>
      <c r="R477" s="6">
        <f t="shared" si="193"/>
        <v>5.5132547652083329E-3</v>
      </c>
      <c r="S477" s="6">
        <f t="shared" si="194"/>
        <v>5.5132547652083329E-3</v>
      </c>
      <c r="T477" s="7">
        <f t="shared" si="195"/>
        <v>0</v>
      </c>
      <c r="U477" s="7">
        <f t="shared" si="196"/>
        <v>0.30746955786051738</v>
      </c>
      <c r="V477" s="7">
        <f t="shared" si="197"/>
        <v>1.5808013542824624</v>
      </c>
      <c r="W477" s="6">
        <f t="shared" si="198"/>
        <v>1.8882709121429797</v>
      </c>
      <c r="X477" s="6">
        <v>7.2459999999999998E-3</v>
      </c>
      <c r="Y477" s="6">
        <v>1.857205538463768</v>
      </c>
      <c r="Z477" s="6">
        <f t="shared" si="199"/>
        <v>23.913127722766589</v>
      </c>
      <c r="AA477" s="6">
        <f t="shared" si="201"/>
        <v>23.913127722766589</v>
      </c>
      <c r="AB477" s="6">
        <f t="shared" si="200"/>
        <v>1.6726944345055186</v>
      </c>
    </row>
    <row r="478" spans="5:28">
      <c r="E478" s="12">
        <f t="shared" si="184"/>
        <v>1.0861557966815345</v>
      </c>
      <c r="F478" s="12">
        <f t="shared" si="185"/>
        <v>19725744</v>
      </c>
      <c r="G478" s="6">
        <v>245874</v>
      </c>
      <c r="H478" s="6">
        <v>13150496</v>
      </c>
      <c r="I478" s="12">
        <f t="shared" si="186"/>
        <v>26300992</v>
      </c>
      <c r="J478" s="6">
        <v>2678153.8986820001</v>
      </c>
      <c r="K478" s="12">
        <f t="shared" si="187"/>
        <v>21425231.189456001</v>
      </c>
      <c r="L478" s="6">
        <f t="shared" si="188"/>
        <v>162.723432</v>
      </c>
      <c r="M478" s="6">
        <f t="shared" si="189"/>
        <v>5242880</v>
      </c>
      <c r="N478" s="13">
        <f t="shared" si="190"/>
        <v>1.2275709777611878</v>
      </c>
      <c r="O478" s="13"/>
      <c r="P478" s="7">
        <f t="shared" si="191"/>
        <v>0</v>
      </c>
      <c r="Q478" s="7">
        <f t="shared" si="192"/>
        <v>5.7250989179647542E-3</v>
      </c>
      <c r="R478" s="6">
        <f t="shared" si="193"/>
        <v>5.7250989179647542E-3</v>
      </c>
      <c r="S478" s="6">
        <f t="shared" si="194"/>
        <v>5.7250989179647542E-3</v>
      </c>
      <c r="T478" s="7">
        <f t="shared" si="195"/>
        <v>0</v>
      </c>
      <c r="U478" s="7">
        <f t="shared" si="196"/>
        <v>0.31928392718630916</v>
      </c>
      <c r="V478" s="7">
        <f t="shared" si="197"/>
        <v>0.71077157221256726</v>
      </c>
      <c r="W478" s="6">
        <f t="shared" si="198"/>
        <v>1.0300554993988764</v>
      </c>
      <c r="X478" s="6">
        <v>3.258E-3</v>
      </c>
      <c r="Y478" s="6">
        <v>0.99632354999891404</v>
      </c>
      <c r="Z478" s="6">
        <f t="shared" si="199"/>
        <v>75.724337567978949</v>
      </c>
      <c r="AA478" s="6">
        <f t="shared" si="201"/>
        <v>75.724337567978949</v>
      </c>
      <c r="AB478" s="6">
        <f t="shared" si="200"/>
        <v>3.3856420838390444</v>
      </c>
    </row>
    <row r="479" spans="5:28">
      <c r="E479" s="12">
        <f t="shared" si="184"/>
        <v>1.0572973685955431</v>
      </c>
      <c r="F479" s="12">
        <f t="shared" si="185"/>
        <v>21223287</v>
      </c>
      <c r="G479" s="6">
        <v>63838</v>
      </c>
      <c r="H479" s="6">
        <v>14148858</v>
      </c>
      <c r="I479" s="12">
        <f t="shared" si="186"/>
        <v>28297716</v>
      </c>
      <c r="J479" s="6">
        <v>2804915.687256</v>
      </c>
      <c r="K479" s="12">
        <f t="shared" si="187"/>
        <v>22439325.498048</v>
      </c>
      <c r="L479" s="6">
        <f t="shared" si="188"/>
        <v>171.06305599999999</v>
      </c>
      <c r="M479" s="6">
        <f t="shared" si="189"/>
        <v>5242880</v>
      </c>
      <c r="N479" s="13">
        <f t="shared" si="190"/>
        <v>1.2610769429081825</v>
      </c>
      <c r="O479" s="13"/>
      <c r="P479" s="7">
        <f t="shared" si="191"/>
        <v>0</v>
      </c>
      <c r="Q479" s="7">
        <f t="shared" si="192"/>
        <v>5.9960780349458337E-3</v>
      </c>
      <c r="R479" s="6">
        <f t="shared" si="193"/>
        <v>5.9960780349458337E-3</v>
      </c>
      <c r="S479" s="6">
        <f t="shared" si="194"/>
        <v>5.9960780349458337E-3</v>
      </c>
      <c r="T479" s="7">
        <f t="shared" si="195"/>
        <v>0</v>
      </c>
      <c r="U479" s="7">
        <f t="shared" si="196"/>
        <v>0.33439620347968624</v>
      </c>
      <c r="V479" s="7">
        <f t="shared" si="197"/>
        <v>0.91606194957660214</v>
      </c>
      <c r="W479" s="6">
        <f t="shared" si="198"/>
        <v>1.2504581530562884</v>
      </c>
      <c r="X479" s="6">
        <v>4.1989999999999996E-3</v>
      </c>
      <c r="Y479" s="6">
        <v>1.2079998125</v>
      </c>
      <c r="Z479" s="6">
        <f t="shared" si="199"/>
        <v>42.79776220399701</v>
      </c>
      <c r="AA479" s="6">
        <f t="shared" si="201"/>
        <v>42.79776220399701</v>
      </c>
      <c r="AB479" s="6">
        <f t="shared" si="200"/>
        <v>3.5147638366283598</v>
      </c>
    </row>
    <row r="480" spans="5:28">
      <c r="E480" s="12">
        <f t="shared" si="184"/>
        <v>1.053840651578219</v>
      </c>
      <c r="F480" s="12">
        <f t="shared" si="185"/>
        <v>21331419</v>
      </c>
      <c r="G480" s="6">
        <v>36000</v>
      </c>
      <c r="H480" s="6">
        <v>14220946</v>
      </c>
      <c r="I480" s="12">
        <f t="shared" si="186"/>
        <v>28441892</v>
      </c>
      <c r="J480" s="6">
        <v>2809989.562256</v>
      </c>
      <c r="K480" s="12">
        <f t="shared" si="187"/>
        <v>22479916.498048</v>
      </c>
      <c r="L480" s="6">
        <f t="shared" si="188"/>
        <v>171.371352</v>
      </c>
      <c r="M480" s="6">
        <f t="shared" si="189"/>
        <v>5242880</v>
      </c>
      <c r="N480" s="13">
        <f t="shared" si="190"/>
        <v>1.2652134184960027</v>
      </c>
      <c r="O480" s="13"/>
      <c r="P480" s="7">
        <f t="shared" si="191"/>
        <v>0</v>
      </c>
      <c r="Q480" s="7">
        <f t="shared" si="192"/>
        <v>6.0069244752070459E-3</v>
      </c>
      <c r="R480" s="6">
        <f t="shared" si="193"/>
        <v>6.0069244752070459E-3</v>
      </c>
      <c r="S480" s="6">
        <f t="shared" si="194"/>
        <v>6.0069244752070459E-3</v>
      </c>
      <c r="T480" s="7">
        <f t="shared" si="195"/>
        <v>0</v>
      </c>
      <c r="U480" s="7">
        <f t="shared" si="196"/>
        <v>0.33500110028447766</v>
      </c>
      <c r="V480" s="7">
        <f t="shared" si="197"/>
        <v>0.83316041567826715</v>
      </c>
      <c r="W480" s="6">
        <f t="shared" si="198"/>
        <v>1.1681615159627448</v>
      </c>
      <c r="X480" s="6">
        <v>3.8189999999999999E-3</v>
      </c>
      <c r="Y480" s="6">
        <v>1.122649607141766</v>
      </c>
      <c r="Z480" s="6">
        <f t="shared" si="199"/>
        <v>57.290507337183719</v>
      </c>
      <c r="AA480" s="6">
        <f t="shared" si="201"/>
        <v>57.290507337183719</v>
      </c>
      <c r="AB480" s="6">
        <f t="shared" si="200"/>
        <v>4.0539727205580025</v>
      </c>
    </row>
    <row r="481" spans="5:28">
      <c r="E481" s="12">
        <f t="shared" si="184"/>
        <v>1.0687360181055447</v>
      </c>
      <c r="F481" s="12">
        <f t="shared" si="185"/>
        <v>22063075.5</v>
      </c>
      <c r="G481" s="6">
        <v>151926</v>
      </c>
      <c r="H481" s="6">
        <v>14708717</v>
      </c>
      <c r="I481" s="12">
        <f t="shared" si="186"/>
        <v>29417434</v>
      </c>
      <c r="J481" s="6">
        <v>2947450.4321289998</v>
      </c>
      <c r="K481" s="12">
        <f t="shared" si="187"/>
        <v>23579603.457031999</v>
      </c>
      <c r="L481" s="6">
        <f t="shared" si="188"/>
        <v>179.54312400000001</v>
      </c>
      <c r="M481" s="6">
        <f t="shared" si="189"/>
        <v>5242880</v>
      </c>
      <c r="N481" s="13">
        <f t="shared" si="190"/>
        <v>1.2475796742555916</v>
      </c>
      <c r="O481" s="13"/>
      <c r="P481" s="7">
        <f t="shared" si="191"/>
        <v>0</v>
      </c>
      <c r="Q481" s="7">
        <f t="shared" si="192"/>
        <v>6.300775055548863E-3</v>
      </c>
      <c r="R481" s="6">
        <f t="shared" si="193"/>
        <v>6.300775055548863E-3</v>
      </c>
      <c r="S481" s="6">
        <f t="shared" si="194"/>
        <v>6.300775055548863E-3</v>
      </c>
      <c r="T481" s="7">
        <f t="shared" si="195"/>
        <v>0</v>
      </c>
      <c r="U481" s="7">
        <f t="shared" si="196"/>
        <v>0.35138889875606538</v>
      </c>
      <c r="V481" s="7">
        <f t="shared" si="197"/>
        <v>0.89795450927775533</v>
      </c>
      <c r="W481" s="6">
        <f t="shared" si="198"/>
        <v>1.2493434080338206</v>
      </c>
      <c r="X481" s="6">
        <v>4.1159999999999999E-3</v>
      </c>
      <c r="Y481" s="6">
        <v>1.1938869599999999</v>
      </c>
      <c r="Z481" s="6">
        <f t="shared" si="199"/>
        <v>53.080054799535063</v>
      </c>
      <c r="AA481" s="6">
        <f t="shared" si="201"/>
        <v>53.080054799535063</v>
      </c>
      <c r="AB481" s="6">
        <f t="shared" si="200"/>
        <v>4.6450333986243271</v>
      </c>
    </row>
    <row r="482" spans="5:28">
      <c r="E482" s="12">
        <f t="shared" si="184"/>
        <v>1.0718085148609839</v>
      </c>
      <c r="F482" s="12">
        <f t="shared" si="185"/>
        <v>22516897.5</v>
      </c>
      <c r="G482" s="6">
        <v>185639</v>
      </c>
      <c r="H482" s="6">
        <v>15011265</v>
      </c>
      <c r="I482" s="12">
        <f t="shared" si="186"/>
        <v>30022530</v>
      </c>
      <c r="J482" s="6">
        <v>3016725.3085940001</v>
      </c>
      <c r="K482" s="12">
        <f t="shared" si="187"/>
        <v>24133802.468752</v>
      </c>
      <c r="L482" s="6">
        <f t="shared" si="188"/>
        <v>183.84796</v>
      </c>
      <c r="M482" s="6">
        <f t="shared" si="189"/>
        <v>5242880</v>
      </c>
      <c r="N482" s="13">
        <f t="shared" si="190"/>
        <v>1.2440033036183427</v>
      </c>
      <c r="O482" s="13"/>
      <c r="P482" s="7">
        <f t="shared" si="191"/>
        <v>0</v>
      </c>
      <c r="Q482" s="7">
        <f t="shared" si="192"/>
        <v>6.4488642002716876E-3</v>
      </c>
      <c r="R482" s="6">
        <f t="shared" si="193"/>
        <v>6.4488642002716876E-3</v>
      </c>
      <c r="S482" s="6">
        <f t="shared" si="194"/>
        <v>6.4488642002716876E-3</v>
      </c>
      <c r="T482" s="7">
        <f t="shared" si="195"/>
        <v>0</v>
      </c>
      <c r="U482" s="7">
        <f t="shared" si="196"/>
        <v>0.35964770517640471</v>
      </c>
      <c r="V482" s="7">
        <f t="shared" si="197"/>
        <v>0.89380943258283863</v>
      </c>
      <c r="W482" s="6">
        <f t="shared" si="198"/>
        <v>1.2534571377592434</v>
      </c>
      <c r="X482" s="6">
        <v>4.0969999999999999E-3</v>
      </c>
      <c r="Y482" s="6">
        <v>1.2191033200000001</v>
      </c>
      <c r="Z482" s="6">
        <f t="shared" si="199"/>
        <v>57.404544795501288</v>
      </c>
      <c r="AA482" s="6">
        <f t="shared" si="201"/>
        <v>57.404544795501288</v>
      </c>
      <c r="AB482" s="6">
        <f t="shared" si="200"/>
        <v>2.8179578544042752</v>
      </c>
    </row>
    <row r="483" spans="5:28">
      <c r="E483" s="12">
        <f t="shared" si="184"/>
        <v>1.6041552502632566</v>
      </c>
      <c r="F483" s="12">
        <f t="shared" si="185"/>
        <v>17832414</v>
      </c>
      <c r="G483" s="6">
        <v>2097152</v>
      </c>
      <c r="H483" s="6">
        <v>11888276</v>
      </c>
      <c r="I483" s="12">
        <f t="shared" si="186"/>
        <v>23776552</v>
      </c>
      <c r="J483" s="6">
        <v>3575745.0678710002</v>
      </c>
      <c r="K483" s="12">
        <f t="shared" si="187"/>
        <v>28605960.542968001</v>
      </c>
      <c r="L483" s="6">
        <f t="shared" si="188"/>
        <v>184.602352</v>
      </c>
      <c r="M483" s="6">
        <f t="shared" si="189"/>
        <v>5242880</v>
      </c>
      <c r="N483" s="13">
        <f t="shared" si="190"/>
        <v>0.83117474640594857</v>
      </c>
      <c r="O483" s="13"/>
      <c r="P483" s="7">
        <f t="shared" si="191"/>
        <v>0</v>
      </c>
      <c r="Q483" s="7">
        <f t="shared" si="192"/>
        <v>7.6438826868988766E-3</v>
      </c>
      <c r="R483" s="6">
        <f t="shared" si="193"/>
        <v>7.6438826868988766E-3</v>
      </c>
      <c r="S483" s="6">
        <f t="shared" si="194"/>
        <v>7.6438826868988766E-3</v>
      </c>
      <c r="T483" s="7">
        <f t="shared" si="195"/>
        <v>0</v>
      </c>
      <c r="U483" s="7">
        <f t="shared" si="196"/>
        <v>0.4262928760176114</v>
      </c>
      <c r="V483" s="7">
        <f t="shared" si="197"/>
        <v>1.7579488425073255</v>
      </c>
      <c r="W483" s="6">
        <f t="shared" si="198"/>
        <v>2.184241718524937</v>
      </c>
      <c r="X483" s="6">
        <v>8.0579999999999992E-3</v>
      </c>
      <c r="Y483" s="6">
        <v>2.2172162571417058</v>
      </c>
      <c r="Z483" s="6">
        <f t="shared" si="199"/>
        <v>5.1392071618406883</v>
      </c>
      <c r="AA483" s="6">
        <f t="shared" si="201"/>
        <v>5.1392071618406883</v>
      </c>
      <c r="AB483" s="6">
        <f t="shared" si="200"/>
        <v>1.4872044398266084</v>
      </c>
    </row>
    <row r="484" spans="5:28">
      <c r="E484" s="12">
        <f t="shared" si="184"/>
        <v>1.1907096307182627</v>
      </c>
      <c r="F484" s="12">
        <f t="shared" si="185"/>
        <v>20662405.5</v>
      </c>
      <c r="G484" s="6">
        <v>1048576</v>
      </c>
      <c r="H484" s="6">
        <v>13774937</v>
      </c>
      <c r="I484" s="12">
        <f t="shared" si="186"/>
        <v>27549874</v>
      </c>
      <c r="J484" s="6">
        <v>3075365.6528320001</v>
      </c>
      <c r="K484" s="12">
        <f t="shared" si="187"/>
        <v>24602925.222656</v>
      </c>
      <c r="L484" s="6">
        <f t="shared" si="188"/>
        <v>186.27076400000001</v>
      </c>
      <c r="M484" s="6">
        <f t="shared" si="189"/>
        <v>5242880</v>
      </c>
      <c r="N484" s="13">
        <f t="shared" si="190"/>
        <v>1.1197804224771717</v>
      </c>
      <c r="O484" s="13"/>
      <c r="P484" s="7">
        <f t="shared" si="191"/>
        <v>0</v>
      </c>
      <c r="Q484" s="7">
        <f t="shared" si="192"/>
        <v>6.5742198684098302E-3</v>
      </c>
      <c r="R484" s="6">
        <f t="shared" si="193"/>
        <v>6.5742198684098302E-3</v>
      </c>
      <c r="S484" s="6">
        <f t="shared" si="194"/>
        <v>6.5742198684098302E-3</v>
      </c>
      <c r="T484" s="7">
        <f t="shared" si="195"/>
        <v>0</v>
      </c>
      <c r="U484" s="7">
        <f t="shared" si="196"/>
        <v>0.36663868482439271</v>
      </c>
      <c r="V484" s="7">
        <f t="shared" si="197"/>
        <v>0.87657464000923735</v>
      </c>
      <c r="W484" s="6">
        <f t="shared" si="198"/>
        <v>1.2432133248336301</v>
      </c>
      <c r="X484" s="6">
        <v>4.0179999999999999E-3</v>
      </c>
      <c r="Y484" s="6">
        <v>1.2397252000005738</v>
      </c>
      <c r="Z484" s="6">
        <f t="shared" si="199"/>
        <v>63.6192102640575</v>
      </c>
      <c r="AA484" s="6">
        <f t="shared" si="201"/>
        <v>63.6192102640575</v>
      </c>
      <c r="AB484" s="6">
        <f t="shared" si="200"/>
        <v>0.28136274337689171</v>
      </c>
    </row>
    <row r="485" spans="5:28">
      <c r="E485" s="12">
        <f t="shared" si="184"/>
        <v>1.3167065486862259</v>
      </c>
      <c r="F485" s="12">
        <f t="shared" si="185"/>
        <v>20316927</v>
      </c>
      <c r="G485" s="6">
        <v>1219574</v>
      </c>
      <c r="H485" s="6">
        <v>13544618</v>
      </c>
      <c r="I485" s="12">
        <f t="shared" si="186"/>
        <v>27089236</v>
      </c>
      <c r="J485" s="6">
        <v>3343928.8537599999</v>
      </c>
      <c r="K485" s="12">
        <f t="shared" si="187"/>
        <v>26751430.830079999</v>
      </c>
      <c r="L485" s="6">
        <f t="shared" si="188"/>
        <v>186.926896</v>
      </c>
      <c r="M485" s="6">
        <f t="shared" si="189"/>
        <v>5242880</v>
      </c>
      <c r="N485" s="13">
        <f t="shared" si="190"/>
        <v>1.0126275552162303</v>
      </c>
      <c r="O485" s="13"/>
      <c r="P485" s="7">
        <f t="shared" si="191"/>
        <v>0</v>
      </c>
      <c r="Q485" s="7">
        <f t="shared" si="192"/>
        <v>7.1483283585136725E-3</v>
      </c>
      <c r="R485" s="6">
        <f t="shared" si="193"/>
        <v>7.1483283585136725E-3</v>
      </c>
      <c r="S485" s="6">
        <f t="shared" si="194"/>
        <v>7.1483283585136725E-3</v>
      </c>
      <c r="T485" s="7">
        <f t="shared" si="195"/>
        <v>0</v>
      </c>
      <c r="U485" s="7">
        <f t="shared" si="196"/>
        <v>0.39865623001931849</v>
      </c>
      <c r="V485" s="7">
        <f t="shared" si="197"/>
        <v>0.98761906304674407</v>
      </c>
      <c r="W485" s="6">
        <f t="shared" si="198"/>
        <v>1.3862752930660625</v>
      </c>
      <c r="X485" s="6">
        <v>4.5269999999999998E-3</v>
      </c>
      <c r="Y485" s="6">
        <v>1.4055003529398449</v>
      </c>
      <c r="Z485" s="6">
        <f t="shared" si="199"/>
        <v>57.9043154078567</v>
      </c>
      <c r="AA485" s="6">
        <f t="shared" si="201"/>
        <v>57.9043154078567</v>
      </c>
      <c r="AB485" s="6">
        <f t="shared" si="200"/>
        <v>1.367844542590823</v>
      </c>
    </row>
    <row r="486" spans="5:28">
      <c r="E486" s="12">
        <f t="shared" si="184"/>
        <v>1.0024656614253016</v>
      </c>
      <c r="F486" s="12">
        <f t="shared" si="185"/>
        <v>24256753.5</v>
      </c>
      <c r="G486" s="6">
        <v>38120</v>
      </c>
      <c r="H486" s="6">
        <v>16171169</v>
      </c>
      <c r="I486" s="12">
        <f t="shared" si="186"/>
        <v>32342338</v>
      </c>
      <c r="J486" s="6">
        <v>3039570.3051760001</v>
      </c>
      <c r="K486" s="12">
        <f t="shared" si="187"/>
        <v>24316562.441408001</v>
      </c>
      <c r="L486" s="6">
        <f t="shared" si="188"/>
        <v>194.816428</v>
      </c>
      <c r="M486" s="6">
        <f t="shared" si="189"/>
        <v>5242880</v>
      </c>
      <c r="N486" s="13">
        <f t="shared" si="190"/>
        <v>1.3300538708105027</v>
      </c>
      <c r="O486" s="13"/>
      <c r="P486" s="7">
        <f t="shared" si="191"/>
        <v>0</v>
      </c>
      <c r="Q486" s="7">
        <f t="shared" si="192"/>
        <v>6.497700029040483E-3</v>
      </c>
      <c r="R486" s="6">
        <f t="shared" si="193"/>
        <v>6.497700029040483E-3</v>
      </c>
      <c r="S486" s="6">
        <f t="shared" si="194"/>
        <v>6.497700029040483E-3</v>
      </c>
      <c r="T486" s="7">
        <f t="shared" si="195"/>
        <v>0</v>
      </c>
      <c r="U486" s="7">
        <f t="shared" si="196"/>
        <v>0.3623712380655521</v>
      </c>
      <c r="V486" s="7">
        <f t="shared" si="197"/>
        <v>1.4795742181539691</v>
      </c>
      <c r="W486" s="6">
        <f t="shared" si="198"/>
        <v>1.8419454562195212</v>
      </c>
      <c r="X486" s="6">
        <v>6.7819999999999998E-3</v>
      </c>
      <c r="Y486" s="6">
        <v>1.81842375</v>
      </c>
      <c r="Z486" s="6">
        <f t="shared" si="199"/>
        <v>4.1919783391258747</v>
      </c>
      <c r="AA486" s="6">
        <f t="shared" si="201"/>
        <v>4.1919783391258747</v>
      </c>
      <c r="AB486" s="6">
        <f t="shared" si="200"/>
        <v>1.2935217228394211</v>
      </c>
    </row>
    <row r="487" spans="5:28">
      <c r="E487" s="12">
        <f t="shared" si="184"/>
        <v>1.0024507044117013</v>
      </c>
      <c r="F487" s="12">
        <f t="shared" si="185"/>
        <v>24256753.5</v>
      </c>
      <c r="G487" s="6">
        <v>38120</v>
      </c>
      <c r="H487" s="6">
        <v>16171169</v>
      </c>
      <c r="I487" s="12">
        <f t="shared" si="186"/>
        <v>32342338</v>
      </c>
      <c r="J487" s="6">
        <v>3039524.9541020002</v>
      </c>
      <c r="K487" s="12">
        <f t="shared" si="187"/>
        <v>24316199.632816002</v>
      </c>
      <c r="L487" s="6">
        <f t="shared" si="188"/>
        <v>194.816428</v>
      </c>
      <c r="M487" s="6">
        <f t="shared" si="189"/>
        <v>5242880</v>
      </c>
      <c r="N487" s="13">
        <f t="shared" si="190"/>
        <v>1.3300737158101095</v>
      </c>
      <c r="O487" s="13"/>
      <c r="P487" s="7">
        <f t="shared" si="191"/>
        <v>0</v>
      </c>
      <c r="Q487" s="7">
        <f t="shared" si="192"/>
        <v>6.4976030818916231E-3</v>
      </c>
      <c r="R487" s="6">
        <f t="shared" si="193"/>
        <v>6.4976030818916231E-3</v>
      </c>
      <c r="S487" s="6">
        <f t="shared" si="194"/>
        <v>6.4976030818916231E-3</v>
      </c>
      <c r="T487" s="7">
        <f t="shared" si="195"/>
        <v>0</v>
      </c>
      <c r="U487" s="7">
        <f t="shared" si="196"/>
        <v>0.36236583140501033</v>
      </c>
      <c r="V487" s="7">
        <f t="shared" si="197"/>
        <v>1.4771744369095436</v>
      </c>
      <c r="W487" s="6">
        <f t="shared" si="198"/>
        <v>1.8395402683145541</v>
      </c>
      <c r="X487" s="6">
        <v>6.7710000000000001E-3</v>
      </c>
      <c r="Y487" s="6">
        <v>1.819254849997743</v>
      </c>
      <c r="Z487" s="6">
        <f t="shared" si="199"/>
        <v>4.0377627840551922</v>
      </c>
      <c r="AA487" s="6">
        <f t="shared" si="201"/>
        <v>4.0377627840551922</v>
      </c>
      <c r="AB487" s="6">
        <f t="shared" si="200"/>
        <v>1.1150399470880203</v>
      </c>
    </row>
    <row r="488" spans="5:28">
      <c r="E488" s="12">
        <f t="shared" si="184"/>
        <v>1.4104415992370454</v>
      </c>
      <c r="F488" s="12">
        <f t="shared" si="185"/>
        <v>21918994.5</v>
      </c>
      <c r="G488" s="6">
        <v>2063494</v>
      </c>
      <c r="H488" s="6">
        <v>14612663</v>
      </c>
      <c r="I488" s="12">
        <f t="shared" si="186"/>
        <v>29225326</v>
      </c>
      <c r="J488" s="6">
        <v>3864432.7070309999</v>
      </c>
      <c r="K488" s="12">
        <f t="shared" si="187"/>
        <v>30915461.656248</v>
      </c>
      <c r="L488" s="6">
        <f t="shared" si="188"/>
        <v>216.621836</v>
      </c>
      <c r="M488" s="6">
        <f t="shared" si="189"/>
        <v>5242880</v>
      </c>
      <c r="N488" s="13">
        <f t="shared" si="190"/>
        <v>0.94533040861427908</v>
      </c>
      <c r="O488" s="13"/>
      <c r="P488" s="7">
        <f t="shared" si="191"/>
        <v>0</v>
      </c>
      <c r="Q488" s="7">
        <f t="shared" si="192"/>
        <v>8.2610112587102602E-3</v>
      </c>
      <c r="R488" s="6">
        <f t="shared" si="193"/>
        <v>8.2610112587102602E-3</v>
      </c>
      <c r="S488" s="6">
        <f t="shared" si="194"/>
        <v>8.2610112587102602E-3</v>
      </c>
      <c r="T488" s="7">
        <f t="shared" si="195"/>
        <v>0</v>
      </c>
      <c r="U488" s="7">
        <f t="shared" si="196"/>
        <v>0.46070961480417261</v>
      </c>
      <c r="V488" s="7">
        <f t="shared" si="197"/>
        <v>1.9573488477259529</v>
      </c>
      <c r="W488" s="6">
        <f t="shared" si="198"/>
        <v>2.4180584625301256</v>
      </c>
      <c r="X488" s="6">
        <v>8.9720000000000008E-3</v>
      </c>
      <c r="Y488" s="6">
        <v>2.4738970588266964</v>
      </c>
      <c r="Z488" s="6">
        <f t="shared" si="199"/>
        <v>7.9245289934210943</v>
      </c>
      <c r="AA488" s="6">
        <f t="shared" si="201"/>
        <v>7.9245289934210943</v>
      </c>
      <c r="AB488" s="6">
        <f t="shared" si="200"/>
        <v>2.2571107434459541</v>
      </c>
    </row>
    <row r="489" spans="5:28">
      <c r="E489" s="12">
        <f t="shared" si="184"/>
        <v>1.0459239309919623</v>
      </c>
      <c r="F489" s="12">
        <f t="shared" si="185"/>
        <v>27102582</v>
      </c>
      <c r="G489" s="6">
        <v>14340</v>
      </c>
      <c r="H489" s="6">
        <v>18068388</v>
      </c>
      <c r="I489" s="12">
        <f t="shared" si="186"/>
        <v>36136776</v>
      </c>
      <c r="J489" s="6">
        <v>3543404.8881839998</v>
      </c>
      <c r="K489" s="12">
        <f t="shared" si="187"/>
        <v>28347239.105471998</v>
      </c>
      <c r="L489" s="6">
        <f t="shared" si="188"/>
        <v>217.10745600000001</v>
      </c>
      <c r="M489" s="6">
        <f t="shared" si="189"/>
        <v>5242880</v>
      </c>
      <c r="N489" s="13">
        <f t="shared" si="190"/>
        <v>1.274789966865745</v>
      </c>
      <c r="O489" s="13"/>
      <c r="P489" s="7">
        <f t="shared" si="191"/>
        <v>0</v>
      </c>
      <c r="Q489" s="7">
        <f t="shared" si="192"/>
        <v>7.5747489721321674E-3</v>
      </c>
      <c r="R489" s="6">
        <f t="shared" si="193"/>
        <v>7.5747489721321674E-3</v>
      </c>
      <c r="S489" s="6">
        <f t="shared" si="194"/>
        <v>7.5747489721321674E-3</v>
      </c>
      <c r="T489" s="7">
        <f t="shared" si="195"/>
        <v>0</v>
      </c>
      <c r="U489" s="7">
        <f t="shared" si="196"/>
        <v>0.42243734718431397</v>
      </c>
      <c r="V489" s="7">
        <f t="shared" si="197"/>
        <v>1.1368418240637472</v>
      </c>
      <c r="W489" s="6">
        <f t="shared" si="198"/>
        <v>1.5592791712480611</v>
      </c>
      <c r="X489" s="6">
        <v>5.2110000000000004E-3</v>
      </c>
      <c r="Y489" s="6">
        <v>1.5175589999988421</v>
      </c>
      <c r="Z489" s="6">
        <f t="shared" si="199"/>
        <v>45.36075555809186</v>
      </c>
      <c r="AA489" s="6">
        <f t="shared" si="201"/>
        <v>45.36075555809186</v>
      </c>
      <c r="AB489" s="6">
        <f t="shared" si="200"/>
        <v>2.7491630473181496</v>
      </c>
    </row>
    <row r="490" spans="5:28">
      <c r="E490" s="12">
        <f t="shared" si="184"/>
        <v>1.1014151776451522</v>
      </c>
      <c r="F490" s="12">
        <f t="shared" si="185"/>
        <v>26326012.5</v>
      </c>
      <c r="G490" s="6">
        <v>503625</v>
      </c>
      <c r="H490" s="6">
        <v>17550675</v>
      </c>
      <c r="I490" s="12">
        <f t="shared" si="186"/>
        <v>35101350</v>
      </c>
      <c r="J490" s="6">
        <v>3624483.7167969998</v>
      </c>
      <c r="K490" s="12">
        <f t="shared" si="187"/>
        <v>28995869.734375998</v>
      </c>
      <c r="L490" s="6">
        <f t="shared" si="188"/>
        <v>220.6806</v>
      </c>
      <c r="M490" s="6">
        <f t="shared" si="189"/>
        <v>5242880</v>
      </c>
      <c r="N490" s="13">
        <f t="shared" si="190"/>
        <v>1.2105637913797653</v>
      </c>
      <c r="O490" s="13"/>
      <c r="P490" s="7">
        <f t="shared" si="191"/>
        <v>0</v>
      </c>
      <c r="Q490" s="7">
        <f t="shared" si="192"/>
        <v>7.7480714664782072E-3</v>
      </c>
      <c r="R490" s="6">
        <f t="shared" si="193"/>
        <v>7.7480714664782072E-3</v>
      </c>
      <c r="S490" s="6">
        <f t="shared" si="194"/>
        <v>7.7480714664782072E-3</v>
      </c>
      <c r="T490" s="7">
        <f t="shared" si="195"/>
        <v>0</v>
      </c>
      <c r="U490" s="7">
        <f t="shared" si="196"/>
        <v>0.43210339618320243</v>
      </c>
      <c r="V490" s="7">
        <f t="shared" si="197"/>
        <v>1.007908122658705</v>
      </c>
      <c r="W490" s="6">
        <f t="shared" si="198"/>
        <v>1.4400115188419074</v>
      </c>
      <c r="X490" s="6">
        <v>4.62E-3</v>
      </c>
      <c r="Y490" s="6">
        <v>1.4070074117668798</v>
      </c>
      <c r="Z490" s="6">
        <f t="shared" si="199"/>
        <v>67.707174599095396</v>
      </c>
      <c r="AA490" s="6">
        <f t="shared" si="201"/>
        <v>67.707174599095396</v>
      </c>
      <c r="AB490" s="6">
        <f t="shared" si="200"/>
        <v>2.3456953246310146</v>
      </c>
    </row>
    <row r="491" spans="5:28">
      <c r="E491" s="12">
        <f t="shared" si="184"/>
        <v>1.1012197963154504</v>
      </c>
      <c r="F491" s="12">
        <f t="shared" si="185"/>
        <v>26326012.5</v>
      </c>
      <c r="G491" s="6">
        <v>503625</v>
      </c>
      <c r="H491" s="6">
        <v>17550675</v>
      </c>
      <c r="I491" s="12">
        <f t="shared" si="186"/>
        <v>35101350</v>
      </c>
      <c r="J491" s="6">
        <v>3623840.765381</v>
      </c>
      <c r="K491" s="12">
        <f t="shared" si="187"/>
        <v>28990726.123048</v>
      </c>
      <c r="L491" s="6">
        <f t="shared" si="188"/>
        <v>220.6806</v>
      </c>
      <c r="M491" s="6">
        <f t="shared" si="189"/>
        <v>5242880</v>
      </c>
      <c r="N491" s="13">
        <f t="shared" si="190"/>
        <v>1.2107785728103573</v>
      </c>
      <c r="O491" s="13"/>
      <c r="P491" s="7">
        <f t="shared" si="191"/>
        <v>0</v>
      </c>
      <c r="Q491" s="7">
        <f t="shared" si="192"/>
        <v>7.7466970269966465E-3</v>
      </c>
      <c r="R491" s="6">
        <f t="shared" si="193"/>
        <v>7.7466970269966465E-3</v>
      </c>
      <c r="S491" s="6">
        <f t="shared" si="194"/>
        <v>7.7466970269966465E-3</v>
      </c>
      <c r="T491" s="7">
        <f t="shared" si="195"/>
        <v>0</v>
      </c>
      <c r="U491" s="7">
        <f t="shared" si="196"/>
        <v>0.4320267448551397</v>
      </c>
      <c r="V491" s="7">
        <f t="shared" si="197"/>
        <v>1.0109623896970648</v>
      </c>
      <c r="W491" s="6">
        <f t="shared" si="198"/>
        <v>1.4429891345522043</v>
      </c>
      <c r="X491" s="6">
        <v>4.6340000000000001E-3</v>
      </c>
      <c r="Y491" s="6">
        <v>1.4115436588238022</v>
      </c>
      <c r="Z491" s="6">
        <f t="shared" si="199"/>
        <v>67.170846504027764</v>
      </c>
      <c r="AA491" s="6">
        <f t="shared" si="201"/>
        <v>67.170846504027764</v>
      </c>
      <c r="AB491" s="6">
        <f t="shared" si="200"/>
        <v>2.2277366719641365</v>
      </c>
    </row>
    <row r="492" spans="5:28">
      <c r="E492" s="12">
        <f t="shared" si="184"/>
        <v>1.1014402091045121</v>
      </c>
      <c r="F492" s="12">
        <f t="shared" si="185"/>
        <v>26326012.5</v>
      </c>
      <c r="G492" s="6">
        <v>503625</v>
      </c>
      <c r="H492" s="6">
        <v>17550675</v>
      </c>
      <c r="I492" s="12">
        <f t="shared" si="186"/>
        <v>35101350</v>
      </c>
      <c r="J492" s="6">
        <v>3624566.0891109998</v>
      </c>
      <c r="K492" s="12">
        <f t="shared" si="187"/>
        <v>28996528.712887999</v>
      </c>
      <c r="L492" s="6">
        <f t="shared" si="188"/>
        <v>220.6806</v>
      </c>
      <c r="M492" s="6">
        <f t="shared" si="189"/>
        <v>5242880</v>
      </c>
      <c r="N492" s="13">
        <f t="shared" si="190"/>
        <v>1.2105362799650776</v>
      </c>
      <c r="O492" s="13"/>
      <c r="P492" s="7">
        <f t="shared" si="191"/>
        <v>0</v>
      </c>
      <c r="Q492" s="7">
        <f t="shared" si="192"/>
        <v>7.748247554060771E-3</v>
      </c>
      <c r="R492" s="6">
        <f t="shared" si="193"/>
        <v>7.748247554060771E-3</v>
      </c>
      <c r="S492" s="6">
        <f t="shared" si="194"/>
        <v>7.748247554060771E-3</v>
      </c>
      <c r="T492" s="7">
        <f t="shared" si="195"/>
        <v>0</v>
      </c>
      <c r="U492" s="7">
        <f t="shared" si="196"/>
        <v>0.43211321643883388</v>
      </c>
      <c r="V492" s="7">
        <f t="shared" si="197"/>
        <v>1.009435256177885</v>
      </c>
      <c r="W492" s="6">
        <f t="shared" si="198"/>
        <v>1.4415484726167189</v>
      </c>
      <c r="X492" s="6">
        <v>4.627E-3</v>
      </c>
      <c r="Y492" s="6">
        <v>1.40999149375</v>
      </c>
      <c r="Z492" s="6">
        <f t="shared" si="199"/>
        <v>67.457262893035903</v>
      </c>
      <c r="AA492" s="6">
        <f t="shared" si="201"/>
        <v>67.457262893035903</v>
      </c>
      <c r="AB492" s="6">
        <f t="shared" si="200"/>
        <v>2.2380971095641358</v>
      </c>
    </row>
    <row r="493" spans="5:28">
      <c r="E493" s="12">
        <f t="shared" si="184"/>
        <v>1.1016426042760559</v>
      </c>
      <c r="F493" s="12">
        <f t="shared" si="185"/>
        <v>26326012.5</v>
      </c>
      <c r="G493" s="6">
        <v>503625</v>
      </c>
      <c r="H493" s="6">
        <v>17550675</v>
      </c>
      <c r="I493" s="12">
        <f t="shared" si="186"/>
        <v>35101350</v>
      </c>
      <c r="J493" s="6">
        <v>3625232.1213380001</v>
      </c>
      <c r="K493" s="12">
        <f t="shared" si="187"/>
        <v>29001856.970704</v>
      </c>
      <c r="L493" s="6">
        <f t="shared" si="188"/>
        <v>220.6806</v>
      </c>
      <c r="M493" s="6">
        <f t="shared" si="189"/>
        <v>5242880</v>
      </c>
      <c r="N493" s="13">
        <f t="shared" si="190"/>
        <v>1.2103138787098136</v>
      </c>
      <c r="O493" s="13"/>
      <c r="P493" s="7">
        <f t="shared" si="191"/>
        <v>0</v>
      </c>
      <c r="Q493" s="7">
        <f t="shared" si="192"/>
        <v>7.7496713334724038E-3</v>
      </c>
      <c r="R493" s="6">
        <f t="shared" si="193"/>
        <v>7.7496713334724038E-3</v>
      </c>
      <c r="S493" s="6">
        <f t="shared" si="194"/>
        <v>7.7496713334724038E-3</v>
      </c>
      <c r="T493" s="7">
        <f t="shared" si="195"/>
        <v>0</v>
      </c>
      <c r="U493" s="7">
        <f t="shared" si="196"/>
        <v>0.43219261941308934</v>
      </c>
      <c r="V493" s="7">
        <f t="shared" si="197"/>
        <v>1.0011451027880514</v>
      </c>
      <c r="W493" s="6">
        <f t="shared" si="198"/>
        <v>1.4333377222011408</v>
      </c>
      <c r="X493" s="6">
        <v>4.5890000000000002E-3</v>
      </c>
      <c r="Y493" s="6">
        <v>1.3990241352924981</v>
      </c>
      <c r="Z493" s="6">
        <f t="shared" si="199"/>
        <v>68.874947340867365</v>
      </c>
      <c r="AA493" s="6">
        <f t="shared" si="201"/>
        <v>68.874947340867365</v>
      </c>
      <c r="AB493" s="6">
        <f t="shared" si="200"/>
        <v>2.4526801248835191</v>
      </c>
    </row>
    <row r="494" spans="5:28">
      <c r="E494" s="12">
        <f t="shared" si="184"/>
        <v>1.1014454860118297</v>
      </c>
      <c r="F494" s="12">
        <f t="shared" si="185"/>
        <v>26326012.5</v>
      </c>
      <c r="G494" s="6">
        <v>503625</v>
      </c>
      <c r="H494" s="6">
        <v>17550675</v>
      </c>
      <c r="I494" s="12">
        <f t="shared" si="186"/>
        <v>35101350</v>
      </c>
      <c r="J494" s="6">
        <v>3624583.4541020002</v>
      </c>
      <c r="K494" s="12">
        <f t="shared" si="187"/>
        <v>28996667.632816002</v>
      </c>
      <c r="L494" s="6">
        <f t="shared" si="188"/>
        <v>220.6806</v>
      </c>
      <c r="M494" s="6">
        <f t="shared" si="189"/>
        <v>5242880</v>
      </c>
      <c r="N494" s="13">
        <f t="shared" si="190"/>
        <v>1.210530480415454</v>
      </c>
      <c r="O494" s="13"/>
      <c r="P494" s="7">
        <f t="shared" si="191"/>
        <v>0</v>
      </c>
      <c r="Q494" s="7">
        <f t="shared" si="192"/>
        <v>7.7482846752625198E-3</v>
      </c>
      <c r="R494" s="6">
        <f t="shared" si="193"/>
        <v>7.7482846752625198E-3</v>
      </c>
      <c r="S494" s="6">
        <f t="shared" si="194"/>
        <v>7.7482846752625198E-3</v>
      </c>
      <c r="T494" s="7">
        <f t="shared" si="195"/>
        <v>0</v>
      </c>
      <c r="U494" s="7">
        <f t="shared" si="196"/>
        <v>0.43211528665687654</v>
      </c>
      <c r="V494" s="7">
        <f t="shared" si="197"/>
        <v>1.0118350374223104</v>
      </c>
      <c r="W494" s="6">
        <f t="shared" si="198"/>
        <v>1.4439503240791869</v>
      </c>
      <c r="X494" s="6">
        <v>4.6379999999999998E-3</v>
      </c>
      <c r="Y494" s="6">
        <v>1.414753694119284</v>
      </c>
      <c r="Z494" s="6">
        <f t="shared" si="199"/>
        <v>67.060902873275552</v>
      </c>
      <c r="AA494" s="6">
        <f t="shared" si="201"/>
        <v>67.060902873275552</v>
      </c>
      <c r="AB494" s="6">
        <f t="shared" si="200"/>
        <v>2.0637253029459992</v>
      </c>
    </row>
    <row r="495" spans="5:28">
      <c r="E495" s="12">
        <f t="shared" si="184"/>
        <v>1.1016010067247366</v>
      </c>
      <c r="F495" s="12">
        <f t="shared" si="185"/>
        <v>26326012.5</v>
      </c>
      <c r="G495" s="6">
        <v>503625</v>
      </c>
      <c r="H495" s="6">
        <v>17550675</v>
      </c>
      <c r="I495" s="12">
        <f t="shared" si="186"/>
        <v>35101350</v>
      </c>
      <c r="J495" s="6">
        <v>3625095.234131</v>
      </c>
      <c r="K495" s="12">
        <f t="shared" si="187"/>
        <v>29000761.873048</v>
      </c>
      <c r="L495" s="6">
        <f t="shared" si="188"/>
        <v>220.6806</v>
      </c>
      <c r="M495" s="6">
        <f t="shared" si="189"/>
        <v>5242880</v>
      </c>
      <c r="N495" s="13">
        <f t="shared" si="190"/>
        <v>1.2103595813674679</v>
      </c>
      <c r="O495" s="13"/>
      <c r="P495" s="7">
        <f t="shared" si="191"/>
        <v>0</v>
      </c>
      <c r="Q495" s="7">
        <f t="shared" si="192"/>
        <v>7.7493787092131842E-3</v>
      </c>
      <c r="R495" s="6">
        <f t="shared" si="193"/>
        <v>7.7493787092131842E-3</v>
      </c>
      <c r="S495" s="6">
        <f t="shared" si="194"/>
        <v>7.7493787092131842E-3</v>
      </c>
      <c r="T495" s="7">
        <f t="shared" si="195"/>
        <v>0</v>
      </c>
      <c r="U495" s="7">
        <f t="shared" si="196"/>
        <v>0.43217630000551011</v>
      </c>
      <c r="V495" s="7">
        <f t="shared" si="197"/>
        <v>1.0044175317577224</v>
      </c>
      <c r="W495" s="6">
        <f t="shared" si="198"/>
        <v>1.4365938317632325</v>
      </c>
      <c r="X495" s="6">
        <v>4.6039999999999996E-3</v>
      </c>
      <c r="Y495" s="6">
        <v>1.4077407058807279</v>
      </c>
      <c r="Z495" s="6">
        <f t="shared" si="199"/>
        <v>68.318390730086549</v>
      </c>
      <c r="AA495" s="6">
        <f t="shared" si="201"/>
        <v>68.318390730086549</v>
      </c>
      <c r="AB495" s="6">
        <f t="shared" si="200"/>
        <v>2.0496051412005745</v>
      </c>
    </row>
    <row r="496" spans="5:28">
      <c r="E496" s="12">
        <f t="shared" si="184"/>
        <v>1.1021493178690129</v>
      </c>
      <c r="F496" s="12">
        <f t="shared" si="185"/>
        <v>26383312.5</v>
      </c>
      <c r="G496" s="6">
        <v>504855</v>
      </c>
      <c r="H496" s="6">
        <v>17588875</v>
      </c>
      <c r="I496" s="12">
        <f t="shared" si="186"/>
        <v>35177750</v>
      </c>
      <c r="J496" s="6">
        <v>3634793.734375</v>
      </c>
      <c r="K496" s="12">
        <f t="shared" si="187"/>
        <v>29078349.875</v>
      </c>
      <c r="L496" s="6">
        <f t="shared" si="188"/>
        <v>221.1636</v>
      </c>
      <c r="M496" s="6">
        <f t="shared" si="189"/>
        <v>5242880</v>
      </c>
      <c r="N496" s="13">
        <f t="shared" si="190"/>
        <v>1.2097574364164294</v>
      </c>
      <c r="O496" s="13"/>
      <c r="P496" s="7">
        <f t="shared" si="191"/>
        <v>0</v>
      </c>
      <c r="Q496" s="7">
        <f t="shared" si="192"/>
        <v>7.7701112269673465E-3</v>
      </c>
      <c r="R496" s="6">
        <f t="shared" si="193"/>
        <v>7.7701112269673465E-3</v>
      </c>
      <c r="S496" s="6">
        <f t="shared" si="194"/>
        <v>7.7701112269673465E-3</v>
      </c>
      <c r="T496" s="7">
        <f t="shared" si="195"/>
        <v>0</v>
      </c>
      <c r="U496" s="7">
        <f t="shared" si="196"/>
        <v>0.43333253499530872</v>
      </c>
      <c r="V496" s="7">
        <f t="shared" si="197"/>
        <v>1.0046356936890339</v>
      </c>
      <c r="W496" s="6">
        <f t="shared" si="198"/>
        <v>1.4379682286843427</v>
      </c>
      <c r="X496" s="6">
        <v>4.6049999999999997E-3</v>
      </c>
      <c r="Y496" s="6">
        <v>1.3975311562499999</v>
      </c>
      <c r="Z496" s="6">
        <f t="shared" si="199"/>
        <v>68.732057045979303</v>
      </c>
      <c r="AA496" s="6">
        <f t="shared" si="201"/>
        <v>68.732057045979303</v>
      </c>
      <c r="AB496" s="6">
        <f t="shared" si="200"/>
        <v>2.8934648257036168</v>
      </c>
    </row>
    <row r="497" spans="5:28">
      <c r="E497" s="12">
        <f t="shared" si="184"/>
        <v>1.102349505072951</v>
      </c>
      <c r="F497" s="12">
        <f t="shared" si="185"/>
        <v>26383312.5</v>
      </c>
      <c r="G497" s="6">
        <v>504855</v>
      </c>
      <c r="H497" s="6">
        <v>17588875</v>
      </c>
      <c r="I497" s="12">
        <f t="shared" si="186"/>
        <v>35177750</v>
      </c>
      <c r="J497" s="6">
        <v>3635453.93457</v>
      </c>
      <c r="K497" s="12">
        <f t="shared" si="187"/>
        <v>29083631.47656</v>
      </c>
      <c r="L497" s="6">
        <f t="shared" si="188"/>
        <v>221.1636</v>
      </c>
      <c r="M497" s="6">
        <f t="shared" si="189"/>
        <v>5242880</v>
      </c>
      <c r="N497" s="13">
        <f t="shared" si="190"/>
        <v>1.2095377438801467</v>
      </c>
      <c r="O497" s="13"/>
      <c r="P497" s="7">
        <f t="shared" si="191"/>
        <v>0</v>
      </c>
      <c r="Q497" s="7">
        <f t="shared" si="192"/>
        <v>7.7715225392238586E-3</v>
      </c>
      <c r="R497" s="6">
        <f t="shared" si="193"/>
        <v>7.7715225392238586E-3</v>
      </c>
      <c r="S497" s="6">
        <f t="shared" si="194"/>
        <v>7.7715225392238586E-3</v>
      </c>
      <c r="T497" s="7">
        <f t="shared" si="195"/>
        <v>0</v>
      </c>
      <c r="U497" s="7">
        <f t="shared" si="196"/>
        <v>0.43341124268686165</v>
      </c>
      <c r="V497" s="7">
        <f t="shared" si="197"/>
        <v>1.0055083414142796</v>
      </c>
      <c r="W497" s="6">
        <f t="shared" si="198"/>
        <v>1.4389195841011413</v>
      </c>
      <c r="X497" s="6">
        <v>4.6090000000000002E-3</v>
      </c>
      <c r="Y497" s="6">
        <v>1.4005937647050692</v>
      </c>
      <c r="Z497" s="6">
        <f t="shared" si="199"/>
        <v>68.616240816312825</v>
      </c>
      <c r="AA497" s="6">
        <f t="shared" si="201"/>
        <v>68.616240816312825</v>
      </c>
      <c r="AB497" s="6">
        <f t="shared" si="200"/>
        <v>2.7363979736224606</v>
      </c>
    </row>
    <row r="498" spans="5:28">
      <c r="E498" s="12">
        <f t="shared" si="184"/>
        <v>1.1020838319913013</v>
      </c>
      <c r="F498" s="12">
        <f t="shared" si="185"/>
        <v>26383312.5</v>
      </c>
      <c r="G498" s="6">
        <v>504855</v>
      </c>
      <c r="H498" s="6">
        <v>17588875</v>
      </c>
      <c r="I498" s="12">
        <f t="shared" si="186"/>
        <v>35177750</v>
      </c>
      <c r="J498" s="6">
        <v>3634577.7675780002</v>
      </c>
      <c r="K498" s="12">
        <f t="shared" si="187"/>
        <v>29076622.140624002</v>
      </c>
      <c r="L498" s="6">
        <f t="shared" si="188"/>
        <v>221.1636</v>
      </c>
      <c r="M498" s="6">
        <f t="shared" si="189"/>
        <v>5242880</v>
      </c>
      <c r="N498" s="13">
        <f t="shared" si="190"/>
        <v>1.2098293202652275</v>
      </c>
      <c r="O498" s="13"/>
      <c r="P498" s="7">
        <f t="shared" si="191"/>
        <v>0</v>
      </c>
      <c r="Q498" s="7">
        <f t="shared" si="192"/>
        <v>7.7696495539931283E-3</v>
      </c>
      <c r="R498" s="6">
        <f t="shared" si="193"/>
        <v>7.7696495539931283E-3</v>
      </c>
      <c r="S498" s="6">
        <f t="shared" si="194"/>
        <v>7.7696495539931283E-3</v>
      </c>
      <c r="T498" s="7">
        <f t="shared" si="195"/>
        <v>0</v>
      </c>
      <c r="U498" s="7">
        <f t="shared" si="196"/>
        <v>0.43330678788379212</v>
      </c>
      <c r="V498" s="7">
        <f t="shared" si="197"/>
        <v>1.0096534181091963</v>
      </c>
      <c r="W498" s="6">
        <f t="shared" si="198"/>
        <v>1.4429602059929885</v>
      </c>
      <c r="X498" s="6">
        <v>4.6280000000000002E-3</v>
      </c>
      <c r="Y498" s="6">
        <v>1.4069120000000002</v>
      </c>
      <c r="Z498" s="6">
        <f t="shared" si="199"/>
        <v>67.883525367180809</v>
      </c>
      <c r="AA498" s="6">
        <f t="shared" si="201"/>
        <v>67.883525367180809</v>
      </c>
      <c r="AB498" s="6">
        <f t="shared" si="200"/>
        <v>2.562221801575955</v>
      </c>
    </row>
    <row r="499" spans="5:28">
      <c r="E499" s="12">
        <f t="shared" si="184"/>
        <v>1.1022579457332358</v>
      </c>
      <c r="F499" s="12">
        <f t="shared" si="185"/>
        <v>26383312.5</v>
      </c>
      <c r="G499" s="6">
        <v>504855</v>
      </c>
      <c r="H499" s="6">
        <v>17588875</v>
      </c>
      <c r="I499" s="12">
        <f t="shared" si="186"/>
        <v>35177750</v>
      </c>
      <c r="J499" s="6">
        <v>3635151.9797359998</v>
      </c>
      <c r="K499" s="12">
        <f t="shared" si="187"/>
        <v>29081215.837887999</v>
      </c>
      <c r="L499" s="6">
        <f t="shared" si="188"/>
        <v>221.1636</v>
      </c>
      <c r="M499" s="6">
        <f t="shared" si="189"/>
        <v>5242880</v>
      </c>
      <c r="N499" s="13">
        <f t="shared" si="190"/>
        <v>1.2096382144438826</v>
      </c>
      <c r="O499" s="13"/>
      <c r="P499" s="7">
        <f t="shared" si="191"/>
        <v>0</v>
      </c>
      <c r="Q499" s="7">
        <f t="shared" si="192"/>
        <v>7.7708770493234245E-3</v>
      </c>
      <c r="R499" s="6">
        <f t="shared" si="193"/>
        <v>7.7708770493234245E-3</v>
      </c>
      <c r="S499" s="6">
        <f t="shared" si="194"/>
        <v>7.7708770493234245E-3</v>
      </c>
      <c r="T499" s="7">
        <f t="shared" si="195"/>
        <v>0</v>
      </c>
      <c r="U499" s="7">
        <f t="shared" si="196"/>
        <v>0.4333752442607518</v>
      </c>
      <c r="V499" s="7">
        <f t="shared" si="197"/>
        <v>1.0063809891395252</v>
      </c>
      <c r="W499" s="6">
        <f t="shared" si="198"/>
        <v>1.4397562334002769</v>
      </c>
      <c r="X499" s="6">
        <v>4.6129999999999999E-3</v>
      </c>
      <c r="Y499" s="6">
        <v>1.4037630352943891</v>
      </c>
      <c r="Z499" s="6">
        <f t="shared" si="199"/>
        <v>68.456038355157702</v>
      </c>
      <c r="AA499" s="6">
        <f t="shared" si="201"/>
        <v>68.456038355157702</v>
      </c>
      <c r="AB499" s="6">
        <f t="shared" si="200"/>
        <v>2.5640508548039644</v>
      </c>
    </row>
    <row r="500" spans="5:28">
      <c r="E500" s="12">
        <f t="shared" si="184"/>
        <v>1.1019152451656706</v>
      </c>
      <c r="F500" s="12">
        <f t="shared" si="185"/>
        <v>26383312.5</v>
      </c>
      <c r="G500" s="6">
        <v>504855</v>
      </c>
      <c r="H500" s="6">
        <v>17588875</v>
      </c>
      <c r="I500" s="12">
        <f t="shared" si="186"/>
        <v>35177750</v>
      </c>
      <c r="J500" s="6">
        <v>3634021.7827150002</v>
      </c>
      <c r="K500" s="12">
        <f t="shared" si="187"/>
        <v>29072174.261720002</v>
      </c>
      <c r="L500" s="6">
        <f t="shared" si="188"/>
        <v>221.1636</v>
      </c>
      <c r="M500" s="6">
        <f t="shared" si="189"/>
        <v>5242880</v>
      </c>
      <c r="N500" s="13">
        <f t="shared" si="190"/>
        <v>1.2100144173364891</v>
      </c>
      <c r="O500" s="13"/>
      <c r="P500" s="7">
        <f t="shared" si="191"/>
        <v>0</v>
      </c>
      <c r="Q500" s="7">
        <f t="shared" si="192"/>
        <v>7.7684610232148441E-3</v>
      </c>
      <c r="R500" s="6">
        <f t="shared" si="193"/>
        <v>7.7684610232148441E-3</v>
      </c>
      <c r="S500" s="6">
        <f t="shared" si="194"/>
        <v>7.7684610232148441E-3</v>
      </c>
      <c r="T500" s="7">
        <f t="shared" si="195"/>
        <v>0</v>
      </c>
      <c r="U500" s="7">
        <f t="shared" si="196"/>
        <v>0.43324050452696111</v>
      </c>
      <c r="V500" s="7">
        <f t="shared" si="197"/>
        <v>1.0124895232162445</v>
      </c>
      <c r="W500" s="6">
        <f t="shared" si="198"/>
        <v>1.4457300277432057</v>
      </c>
      <c r="X500" s="6">
        <v>4.6410000000000002E-3</v>
      </c>
      <c r="Y500" s="6">
        <v>1.4152047000016381</v>
      </c>
      <c r="Z500" s="6">
        <f t="shared" si="199"/>
        <v>67.387654023159755</v>
      </c>
      <c r="AA500" s="6">
        <f t="shared" si="201"/>
        <v>67.387654023159755</v>
      </c>
      <c r="AB500" s="6">
        <f t="shared" si="200"/>
        <v>2.1569549437994548</v>
      </c>
    </row>
    <row r="501" spans="5:28">
      <c r="E501" s="12">
        <f t="shared" si="184"/>
        <v>1.1020876254491547</v>
      </c>
      <c r="F501" s="12">
        <f t="shared" si="185"/>
        <v>26383312.5</v>
      </c>
      <c r="G501" s="6">
        <v>504855</v>
      </c>
      <c r="H501" s="6">
        <v>17588875</v>
      </c>
      <c r="I501" s="12">
        <f t="shared" si="186"/>
        <v>35177750</v>
      </c>
      <c r="J501" s="6">
        <v>3634590.278076</v>
      </c>
      <c r="K501" s="12">
        <f t="shared" si="187"/>
        <v>29076722.224608</v>
      </c>
      <c r="L501" s="6">
        <f t="shared" si="188"/>
        <v>221.1636</v>
      </c>
      <c r="M501" s="6">
        <f t="shared" si="189"/>
        <v>5242880</v>
      </c>
      <c r="N501" s="13">
        <f t="shared" si="190"/>
        <v>1.2098251559533977</v>
      </c>
      <c r="O501" s="13"/>
      <c r="P501" s="7">
        <f t="shared" si="191"/>
        <v>0</v>
      </c>
      <c r="Q501" s="7">
        <f t="shared" si="192"/>
        <v>7.7696762977282801E-3</v>
      </c>
      <c r="R501" s="6">
        <f t="shared" si="193"/>
        <v>7.7696762977282801E-3</v>
      </c>
      <c r="S501" s="6">
        <f t="shared" si="194"/>
        <v>7.7696762977282801E-3</v>
      </c>
      <c r="T501" s="7">
        <f t="shared" si="195"/>
        <v>0</v>
      </c>
      <c r="U501" s="7">
        <f t="shared" si="196"/>
        <v>0.43330827935929489</v>
      </c>
      <c r="V501" s="7">
        <f t="shared" si="197"/>
        <v>1.0113987135596876</v>
      </c>
      <c r="W501" s="6">
        <f t="shared" si="198"/>
        <v>1.4447069929189824</v>
      </c>
      <c r="X501" s="6">
        <v>4.6360000000000004E-3</v>
      </c>
      <c r="Y501" s="6">
        <v>1.4147708470574603</v>
      </c>
      <c r="Z501" s="6">
        <f t="shared" si="199"/>
        <v>67.594398139091453</v>
      </c>
      <c r="AA501" s="6">
        <f t="shared" si="201"/>
        <v>67.594398139091453</v>
      </c>
      <c r="AB501" s="6">
        <f t="shared" si="200"/>
        <v>2.1159713549219266</v>
      </c>
    </row>
    <row r="502" spans="5:28">
      <c r="E502" s="12">
        <f t="shared" si="184"/>
        <v>1.1021788908946137</v>
      </c>
      <c r="F502" s="12">
        <f t="shared" si="185"/>
        <v>26383312.5</v>
      </c>
      <c r="G502" s="6">
        <v>504855</v>
      </c>
      <c r="H502" s="6">
        <v>17588875</v>
      </c>
      <c r="I502" s="12">
        <f t="shared" si="186"/>
        <v>35177750</v>
      </c>
      <c r="J502" s="6">
        <v>3634891.2636719998</v>
      </c>
      <c r="K502" s="12">
        <f t="shared" si="187"/>
        <v>29079130.109375998</v>
      </c>
      <c r="L502" s="6">
        <f t="shared" si="188"/>
        <v>221.1636</v>
      </c>
      <c r="M502" s="6">
        <f t="shared" si="189"/>
        <v>5242880</v>
      </c>
      <c r="N502" s="13">
        <f t="shared" si="190"/>
        <v>1.2097249769056062</v>
      </c>
      <c r="O502" s="13"/>
      <c r="P502" s="7">
        <f t="shared" si="191"/>
        <v>0</v>
      </c>
      <c r="Q502" s="7">
        <f t="shared" si="192"/>
        <v>7.7703197156852649E-3</v>
      </c>
      <c r="R502" s="6">
        <f t="shared" si="193"/>
        <v>7.7703197156852649E-3</v>
      </c>
      <c r="S502" s="6">
        <f t="shared" si="194"/>
        <v>7.7703197156852649E-3</v>
      </c>
      <c r="T502" s="7">
        <f t="shared" si="195"/>
        <v>0</v>
      </c>
      <c r="U502" s="7">
        <f t="shared" si="196"/>
        <v>0.43334416223486993</v>
      </c>
      <c r="V502" s="7">
        <f t="shared" si="197"/>
        <v>1.0065991510708365</v>
      </c>
      <c r="W502" s="6">
        <f t="shared" si="198"/>
        <v>1.4399433133057065</v>
      </c>
      <c r="X502" s="6">
        <v>4.614E-3</v>
      </c>
      <c r="Y502" s="6">
        <v>1.408138517646516</v>
      </c>
      <c r="Z502" s="6">
        <f t="shared" si="199"/>
        <v>68.407449408003146</v>
      </c>
      <c r="AA502" s="6">
        <f t="shared" si="201"/>
        <v>68.407449408003146</v>
      </c>
      <c r="AB502" s="6">
        <f t="shared" si="200"/>
        <v>2.2586411251889644</v>
      </c>
    </row>
    <row r="503" spans="5:28">
      <c r="E503" s="12">
        <f t="shared" si="184"/>
        <v>1.1023838774598147</v>
      </c>
      <c r="F503" s="12">
        <f t="shared" si="185"/>
        <v>26383312.5</v>
      </c>
      <c r="G503" s="6">
        <v>504855</v>
      </c>
      <c r="H503" s="6">
        <v>17588875</v>
      </c>
      <c r="I503" s="12">
        <f t="shared" si="186"/>
        <v>35177750</v>
      </c>
      <c r="J503" s="6">
        <v>3635567.2917479998</v>
      </c>
      <c r="K503" s="12">
        <f t="shared" si="187"/>
        <v>29084538.333983999</v>
      </c>
      <c r="L503" s="6">
        <f t="shared" si="188"/>
        <v>221.1636</v>
      </c>
      <c r="M503" s="6">
        <f t="shared" si="189"/>
        <v>5242880</v>
      </c>
      <c r="N503" s="13">
        <f t="shared" si="190"/>
        <v>1.2095000304301324</v>
      </c>
      <c r="O503" s="13"/>
      <c r="P503" s="7">
        <f t="shared" si="191"/>
        <v>0</v>
      </c>
      <c r="Q503" s="7">
        <f t="shared" si="192"/>
        <v>7.7717648632581234E-3</v>
      </c>
      <c r="R503" s="6">
        <f t="shared" si="193"/>
        <v>7.7717648632581234E-3</v>
      </c>
      <c r="S503" s="6">
        <f t="shared" si="194"/>
        <v>7.7717648632581234E-3</v>
      </c>
      <c r="T503" s="7">
        <f t="shared" si="195"/>
        <v>0</v>
      </c>
      <c r="U503" s="7">
        <f t="shared" si="196"/>
        <v>0.43342475689341431</v>
      </c>
      <c r="V503" s="7">
        <f t="shared" si="197"/>
        <v>1.0031085601698539</v>
      </c>
      <c r="W503" s="6">
        <f t="shared" si="198"/>
        <v>1.4365333170632684</v>
      </c>
      <c r="X503" s="6">
        <v>4.5979999999999997E-3</v>
      </c>
      <c r="Y503" s="6">
        <v>1.4040855124999998</v>
      </c>
      <c r="Z503" s="6">
        <f t="shared" si="199"/>
        <v>69.024899157418957</v>
      </c>
      <c r="AA503" s="6">
        <f t="shared" si="201"/>
        <v>69.024899157418957</v>
      </c>
      <c r="AB503" s="6">
        <f t="shared" si="200"/>
        <v>2.3109564392196216</v>
      </c>
    </row>
    <row r="504" spans="5:28">
      <c r="E504" s="12">
        <f t="shared" si="184"/>
        <v>1.1019857903195438</v>
      </c>
      <c r="F504" s="12">
        <f t="shared" si="185"/>
        <v>26383312.5</v>
      </c>
      <c r="G504" s="6">
        <v>504855</v>
      </c>
      <c r="H504" s="6">
        <v>17588875</v>
      </c>
      <c r="I504" s="12">
        <f t="shared" si="186"/>
        <v>35177750</v>
      </c>
      <c r="J504" s="6">
        <v>3634254.43457</v>
      </c>
      <c r="K504" s="12">
        <f t="shared" si="187"/>
        <v>29074035.47656</v>
      </c>
      <c r="L504" s="6">
        <f t="shared" si="188"/>
        <v>221.1636</v>
      </c>
      <c r="M504" s="6">
        <f t="shared" si="189"/>
        <v>5242880</v>
      </c>
      <c r="N504" s="13">
        <f t="shared" si="190"/>
        <v>1.2099369565797262</v>
      </c>
      <c r="O504" s="13"/>
      <c r="P504" s="7">
        <f t="shared" si="191"/>
        <v>0</v>
      </c>
      <c r="Q504" s="7">
        <f t="shared" si="192"/>
        <v>7.7689583638956682E-3</v>
      </c>
      <c r="R504" s="6">
        <f t="shared" si="193"/>
        <v>7.7689583638956682E-3</v>
      </c>
      <c r="S504" s="6">
        <f t="shared" si="194"/>
        <v>7.7689583638956682E-3</v>
      </c>
      <c r="T504" s="7">
        <f t="shared" si="195"/>
        <v>0</v>
      </c>
      <c r="U504" s="7">
        <f t="shared" si="196"/>
        <v>0.43326824079632487</v>
      </c>
      <c r="V504" s="7">
        <f t="shared" si="197"/>
        <v>1.0074717987960822</v>
      </c>
      <c r="W504" s="6">
        <f t="shared" si="198"/>
        <v>1.440740039592407</v>
      </c>
      <c r="X504" s="6">
        <v>4.6179999999999997E-3</v>
      </c>
      <c r="Y504" s="6">
        <v>1.4110978117630759</v>
      </c>
      <c r="Z504" s="6">
        <f t="shared" si="199"/>
        <v>68.232099694579233</v>
      </c>
      <c r="AA504" s="6">
        <f t="shared" si="201"/>
        <v>68.232099694579233</v>
      </c>
      <c r="AB504" s="6">
        <f t="shared" si="200"/>
        <v>2.1006501166843332</v>
      </c>
    </row>
    <row r="505" spans="5:28">
      <c r="E505" s="12">
        <f t="shared" si="184"/>
        <v>1.0815435451578235</v>
      </c>
      <c r="F505" s="12">
        <f t="shared" si="185"/>
        <v>27732714</v>
      </c>
      <c r="G505" s="6">
        <v>268096</v>
      </c>
      <c r="H505" s="6">
        <v>18488476</v>
      </c>
      <c r="I505" s="12">
        <f t="shared" si="186"/>
        <v>36976952</v>
      </c>
      <c r="J505" s="6">
        <v>3749267.2270510001</v>
      </c>
      <c r="K505" s="12">
        <f t="shared" si="187"/>
        <v>29994137.816408001</v>
      </c>
      <c r="L505" s="6">
        <f t="shared" si="188"/>
        <v>227.22363200000001</v>
      </c>
      <c r="M505" s="6">
        <f t="shared" si="189"/>
        <v>5242880</v>
      </c>
      <c r="N505" s="13">
        <f t="shared" si="190"/>
        <v>1.232805964496573</v>
      </c>
      <c r="O505" s="13"/>
      <c r="P505" s="7">
        <f t="shared" si="191"/>
        <v>0</v>
      </c>
      <c r="Q505" s="7">
        <f t="shared" si="192"/>
        <v>8.0148216110037321E-3</v>
      </c>
      <c r="R505" s="6">
        <f t="shared" si="193"/>
        <v>8.0148216110037321E-3</v>
      </c>
      <c r="S505" s="6">
        <f t="shared" si="194"/>
        <v>8.0148216110037321E-3</v>
      </c>
      <c r="T505" s="7">
        <f t="shared" si="195"/>
        <v>0</v>
      </c>
      <c r="U505" s="7">
        <f t="shared" si="196"/>
        <v>0.44697982625751498</v>
      </c>
      <c r="V505" s="7">
        <f t="shared" si="197"/>
        <v>1.0757564832965527</v>
      </c>
      <c r="W505" s="6">
        <f t="shared" si="198"/>
        <v>1.5227363095540678</v>
      </c>
      <c r="X505" s="6">
        <v>4.9309999999999996E-3</v>
      </c>
      <c r="Y505" s="6">
        <v>1.480121833334977</v>
      </c>
      <c r="Z505" s="6">
        <f t="shared" si="199"/>
        <v>62.539477002712083</v>
      </c>
      <c r="AA505" s="6">
        <f t="shared" si="201"/>
        <v>62.539477002712083</v>
      </c>
      <c r="AB505" s="6">
        <f t="shared" si="200"/>
        <v>2.8791194926888406</v>
      </c>
    </row>
    <row r="506" spans="5:28">
      <c r="E506" s="12">
        <f t="shared" si="184"/>
        <v>1.2074080216447469</v>
      </c>
      <c r="F506" s="12">
        <f t="shared" si="185"/>
        <v>25375579.5</v>
      </c>
      <c r="G506" s="6">
        <v>1382908</v>
      </c>
      <c r="H506" s="6">
        <v>16917053</v>
      </c>
      <c r="I506" s="12">
        <f t="shared" si="186"/>
        <v>33834106</v>
      </c>
      <c r="J506" s="6">
        <v>3829834.7802729998</v>
      </c>
      <c r="K506" s="12">
        <f t="shared" si="187"/>
        <v>30638678.242183998</v>
      </c>
      <c r="L506" s="6">
        <f t="shared" si="188"/>
        <v>230.66279599999999</v>
      </c>
      <c r="M506" s="6">
        <f t="shared" si="189"/>
        <v>5242880</v>
      </c>
      <c r="N506" s="13">
        <f t="shared" si="190"/>
        <v>1.1042939167465935</v>
      </c>
      <c r="O506" s="13"/>
      <c r="P506" s="7">
        <f t="shared" si="191"/>
        <v>0</v>
      </c>
      <c r="Q506" s="7">
        <f t="shared" si="192"/>
        <v>8.1870511501655162E-3</v>
      </c>
      <c r="R506" s="6">
        <f t="shared" si="193"/>
        <v>8.1870511501655162E-3</v>
      </c>
      <c r="S506" s="6">
        <f t="shared" si="194"/>
        <v>8.1870511501655162E-3</v>
      </c>
      <c r="T506" s="7">
        <f t="shared" si="195"/>
        <v>0</v>
      </c>
      <c r="U506" s="7">
        <f t="shared" si="196"/>
        <v>0.45658492206966061</v>
      </c>
      <c r="V506" s="7">
        <f t="shared" si="197"/>
        <v>1.6178888826054019</v>
      </c>
      <c r="W506" s="6">
        <f t="shared" si="198"/>
        <v>2.0744738046750624</v>
      </c>
      <c r="X506" s="6">
        <v>7.4159999999999998E-3</v>
      </c>
      <c r="Y506" s="6">
        <v>2.0632901142825357</v>
      </c>
      <c r="Z506" s="6">
        <f t="shared" si="199"/>
        <v>10.397129856600813</v>
      </c>
      <c r="AA506" s="6">
        <f t="shared" si="201"/>
        <v>10.397129856600813</v>
      </c>
      <c r="AB506" s="6">
        <f t="shared" si="200"/>
        <v>0.54203188951038672</v>
      </c>
    </row>
    <row r="507" spans="5:28">
      <c r="E507" s="12">
        <f t="shared" si="184"/>
        <v>1.5392995664900002</v>
      </c>
      <c r="F507" s="12">
        <f t="shared" si="185"/>
        <v>22215303</v>
      </c>
      <c r="G507" s="6">
        <v>2707524</v>
      </c>
      <c r="H507" s="6">
        <v>14810202</v>
      </c>
      <c r="I507" s="12">
        <f t="shared" si="186"/>
        <v>29620404</v>
      </c>
      <c r="J507" s="6">
        <v>4274500.7846680004</v>
      </c>
      <c r="K507" s="12">
        <f t="shared" si="187"/>
        <v>34196006.277344003</v>
      </c>
      <c r="L507" s="6">
        <f t="shared" si="188"/>
        <v>231.87290400000001</v>
      </c>
      <c r="M507" s="6">
        <f t="shared" si="189"/>
        <v>5242880</v>
      </c>
      <c r="N507" s="13">
        <f t="shared" si="190"/>
        <v>0.8661948345595113</v>
      </c>
      <c r="O507" s="13"/>
      <c r="P507" s="7">
        <f t="shared" si="191"/>
        <v>0</v>
      </c>
      <c r="Q507" s="7">
        <f t="shared" si="192"/>
        <v>9.1376152166556361E-3</v>
      </c>
      <c r="R507" s="6">
        <f t="shared" si="193"/>
        <v>9.1376152166556361E-3</v>
      </c>
      <c r="S507" s="6">
        <f t="shared" si="194"/>
        <v>9.1376152166556361E-3</v>
      </c>
      <c r="T507" s="7">
        <f t="shared" si="195"/>
        <v>0</v>
      </c>
      <c r="U507" s="7">
        <f t="shared" si="196"/>
        <v>0.50959707653895769</v>
      </c>
      <c r="V507" s="7">
        <f t="shared" si="197"/>
        <v>1.4533947863966004</v>
      </c>
      <c r="W507" s="6">
        <f t="shared" si="198"/>
        <v>1.9629918629355581</v>
      </c>
      <c r="X507" s="6">
        <v>6.6620000000000004E-3</v>
      </c>
      <c r="Y507" s="6">
        <v>2.0234714666644464</v>
      </c>
      <c r="Z507" s="6">
        <f t="shared" si="199"/>
        <v>37.160240418127223</v>
      </c>
      <c r="AA507" s="6">
        <f t="shared" si="201"/>
        <v>37.160240418127223</v>
      </c>
      <c r="AB507" s="6">
        <f t="shared" si="200"/>
        <v>2.9889032153532096</v>
      </c>
    </row>
    <row r="508" spans="5:28">
      <c r="E508" s="12">
        <f t="shared" si="184"/>
        <v>1.1561210912096977</v>
      </c>
      <c r="F508" s="12">
        <f t="shared" si="185"/>
        <v>27734211</v>
      </c>
      <c r="G508" s="6">
        <v>914898</v>
      </c>
      <c r="H508" s="6">
        <v>18489474</v>
      </c>
      <c r="I508" s="12">
        <f t="shared" si="186"/>
        <v>36978948</v>
      </c>
      <c r="J508" s="6">
        <v>4008013.2856450002</v>
      </c>
      <c r="K508" s="12">
        <f t="shared" si="187"/>
        <v>32064106.285160001</v>
      </c>
      <c r="L508" s="6">
        <f t="shared" si="188"/>
        <v>240.171648</v>
      </c>
      <c r="M508" s="6">
        <f t="shared" si="189"/>
        <v>5242880</v>
      </c>
      <c r="N508" s="13">
        <f t="shared" si="190"/>
        <v>1.153281731015054</v>
      </c>
      <c r="O508" s="13"/>
      <c r="P508" s="7">
        <f t="shared" si="191"/>
        <v>0</v>
      </c>
      <c r="Q508" s="7">
        <f t="shared" si="192"/>
        <v>8.5679439617443558E-3</v>
      </c>
      <c r="R508" s="6">
        <f t="shared" si="193"/>
        <v>8.5679439617443558E-3</v>
      </c>
      <c r="S508" s="6">
        <f t="shared" si="194"/>
        <v>8.5679439617443558E-3</v>
      </c>
      <c r="T508" s="7">
        <f t="shared" si="195"/>
        <v>0</v>
      </c>
      <c r="U508" s="7">
        <f t="shared" si="196"/>
        <v>0.47782699219989333</v>
      </c>
      <c r="V508" s="7">
        <f t="shared" si="197"/>
        <v>1.1095715826498211</v>
      </c>
      <c r="W508" s="6">
        <f t="shared" si="198"/>
        <v>1.5873985748497144</v>
      </c>
      <c r="X508" s="6">
        <v>5.0860000000000002E-3</v>
      </c>
      <c r="Y508" s="6">
        <v>1.5680703111105461</v>
      </c>
      <c r="Z508" s="6">
        <f t="shared" si="199"/>
        <v>68.461344116090345</v>
      </c>
      <c r="AA508" s="6">
        <f t="shared" si="201"/>
        <v>68.461344116090345</v>
      </c>
      <c r="AB508" s="6">
        <f t="shared" si="200"/>
        <v>1.232614609320646</v>
      </c>
    </row>
    <row r="509" spans="5:28">
      <c r="E509" s="12">
        <f t="shared" si="184"/>
        <v>2.5426595751857994</v>
      </c>
      <c r="F509" s="12">
        <f t="shared" si="185"/>
        <v>19205059.5</v>
      </c>
      <c r="G509" s="6">
        <v>4588484</v>
      </c>
      <c r="H509" s="6">
        <v>12803373</v>
      </c>
      <c r="I509" s="12">
        <f t="shared" si="186"/>
        <v>25606746</v>
      </c>
      <c r="J509" s="6">
        <v>6103991.0537109999</v>
      </c>
      <c r="K509" s="12">
        <f t="shared" si="187"/>
        <v>48831928.429687999</v>
      </c>
      <c r="L509" s="6">
        <f t="shared" si="188"/>
        <v>245.410156</v>
      </c>
      <c r="M509" s="6">
        <f t="shared" si="189"/>
        <v>5242880</v>
      </c>
      <c r="N509" s="13">
        <f t="shared" si="190"/>
        <v>0.52438531148468936</v>
      </c>
      <c r="O509" s="13"/>
      <c r="P509" s="7">
        <f t="shared" si="191"/>
        <v>0</v>
      </c>
      <c r="Q509" s="7">
        <f t="shared" si="192"/>
        <v>1.3048522937410481E-2</v>
      </c>
      <c r="R509" s="6">
        <f t="shared" si="193"/>
        <v>1.3048522937410481E-2</v>
      </c>
      <c r="S509" s="6">
        <f t="shared" si="194"/>
        <v>1.3048522937410481E-2</v>
      </c>
      <c r="T509" s="7">
        <f t="shared" si="195"/>
        <v>0</v>
      </c>
      <c r="U509" s="7">
        <f t="shared" si="196"/>
        <v>0.72770509420614726</v>
      </c>
      <c r="V509" s="7">
        <f t="shared" si="197"/>
        <v>2.9349324619323718</v>
      </c>
      <c r="W509" s="6">
        <f t="shared" si="198"/>
        <v>3.6626375561385189</v>
      </c>
      <c r="X509" s="6">
        <v>1.3453E-2</v>
      </c>
      <c r="Y509" s="6">
        <v>3.678661699993885</v>
      </c>
      <c r="Z509" s="6">
        <f t="shared" si="199"/>
        <v>3.0065937901547533</v>
      </c>
      <c r="AA509" s="6">
        <f t="shared" si="201"/>
        <v>3.0065937901547533</v>
      </c>
      <c r="AB509" s="6">
        <f t="shared" si="200"/>
        <v>0.43559710465881485</v>
      </c>
    </row>
    <row r="510" spans="5:28">
      <c r="E510" s="12">
        <f t="shared" si="184"/>
        <v>1.165746958187567</v>
      </c>
      <c r="F510" s="12">
        <f t="shared" si="185"/>
        <v>28852710</v>
      </c>
      <c r="G510" s="6">
        <v>862664</v>
      </c>
      <c r="H510" s="6">
        <v>19235140</v>
      </c>
      <c r="I510" s="12">
        <f t="shared" si="186"/>
        <v>38470280</v>
      </c>
      <c r="J510" s="6">
        <v>4204369.8647459997</v>
      </c>
      <c r="K510" s="12">
        <f t="shared" si="187"/>
        <v>33634958.917967997</v>
      </c>
      <c r="L510" s="6">
        <f t="shared" si="188"/>
        <v>248.07496</v>
      </c>
      <c r="M510" s="6">
        <f t="shared" si="189"/>
        <v>5242880</v>
      </c>
      <c r="N510" s="13">
        <f t="shared" si="190"/>
        <v>1.1437587925653432</v>
      </c>
      <c r="O510" s="13"/>
      <c r="P510" s="7">
        <f t="shared" si="191"/>
        <v>0</v>
      </c>
      <c r="Q510" s="7">
        <f t="shared" si="192"/>
        <v>8.9876961048529456E-3</v>
      </c>
      <c r="R510" s="6">
        <f t="shared" si="193"/>
        <v>8.9876961048529456E-3</v>
      </c>
      <c r="S510" s="6">
        <f t="shared" si="194"/>
        <v>8.9876961048529456E-3</v>
      </c>
      <c r="T510" s="7">
        <f t="shared" si="195"/>
        <v>0</v>
      </c>
      <c r="U510" s="7">
        <f t="shared" si="196"/>
        <v>0.50123621440145893</v>
      </c>
      <c r="V510" s="7">
        <f t="shared" si="197"/>
        <v>1.4145619626231696</v>
      </c>
      <c r="W510" s="6">
        <f t="shared" si="198"/>
        <v>1.9157981770246284</v>
      </c>
      <c r="X510" s="6">
        <v>6.4840000000000002E-3</v>
      </c>
      <c r="Y510" s="6">
        <v>1.8707961</v>
      </c>
      <c r="Z510" s="6">
        <f t="shared" si="199"/>
        <v>38.613450105690092</v>
      </c>
      <c r="AA510" s="6">
        <f t="shared" si="201"/>
        <v>38.613450105690092</v>
      </c>
      <c r="AB510" s="6">
        <f t="shared" si="200"/>
        <v>2.4055041072957359</v>
      </c>
    </row>
    <row r="511" spans="5:28">
      <c r="E511" s="12">
        <f t="shared" si="184"/>
        <v>1.1103903175513712</v>
      </c>
      <c r="F511" s="12">
        <f t="shared" si="185"/>
        <v>30361402.5</v>
      </c>
      <c r="G511" s="6">
        <v>415863</v>
      </c>
      <c r="H511" s="6">
        <v>20240935</v>
      </c>
      <c r="I511" s="12">
        <f t="shared" si="186"/>
        <v>40481870</v>
      </c>
      <c r="J511" s="6">
        <v>4214125.9204099998</v>
      </c>
      <c r="K511" s="12">
        <f t="shared" si="187"/>
        <v>33713007.363279998</v>
      </c>
      <c r="L511" s="6">
        <f t="shared" si="188"/>
        <v>251.20848000000001</v>
      </c>
      <c r="M511" s="6">
        <f t="shared" si="189"/>
        <v>5242880</v>
      </c>
      <c r="N511" s="13">
        <f t="shared" si="190"/>
        <v>1.2007789623684717</v>
      </c>
      <c r="O511" s="13"/>
      <c r="P511" s="7">
        <f t="shared" si="191"/>
        <v>0</v>
      </c>
      <c r="Q511" s="7">
        <f t="shared" si="192"/>
        <v>9.0085516590289235E-3</v>
      </c>
      <c r="R511" s="6">
        <f t="shared" si="193"/>
        <v>9.0085516590289235E-3</v>
      </c>
      <c r="S511" s="6">
        <f t="shared" si="194"/>
        <v>9.0085516590289235E-3</v>
      </c>
      <c r="T511" s="7">
        <f t="shared" si="195"/>
        <v>0</v>
      </c>
      <c r="U511" s="7">
        <f t="shared" si="196"/>
        <v>0.50239931102849866</v>
      </c>
      <c r="V511" s="7">
        <f t="shared" si="197"/>
        <v>1.1950910597238931</v>
      </c>
      <c r="W511" s="6">
        <f t="shared" si="198"/>
        <v>1.6974903707523916</v>
      </c>
      <c r="X511" s="6">
        <v>5.4780000000000002E-3</v>
      </c>
      <c r="Y511" s="6">
        <v>1.65309606</v>
      </c>
      <c r="Z511" s="6">
        <f t="shared" si="199"/>
        <v>64.449646933715272</v>
      </c>
      <c r="AA511" s="6">
        <f t="shared" si="201"/>
        <v>64.449646933715272</v>
      </c>
      <c r="AB511" s="6">
        <f t="shared" si="200"/>
        <v>2.6855251685973798</v>
      </c>
    </row>
    <row r="512" spans="5:28">
      <c r="E512" s="12">
        <f t="shared" si="184"/>
        <v>2.9648106435528208</v>
      </c>
      <c r="F512" s="12">
        <f t="shared" si="185"/>
        <v>22456150.5</v>
      </c>
      <c r="G512" s="6">
        <v>3774768</v>
      </c>
      <c r="H512" s="6">
        <v>14970767</v>
      </c>
      <c r="I512" s="12">
        <f t="shared" si="186"/>
        <v>29941534</v>
      </c>
      <c r="J512" s="6">
        <v>8322279.2519530002</v>
      </c>
      <c r="K512" s="12">
        <f t="shared" si="187"/>
        <v>66578234.015624002</v>
      </c>
      <c r="L512" s="6">
        <f t="shared" si="188"/>
        <v>255.144564</v>
      </c>
      <c r="M512" s="6">
        <f t="shared" si="189"/>
        <v>5242880</v>
      </c>
      <c r="N512" s="13">
        <f t="shared" si="190"/>
        <v>0.44971955839161459</v>
      </c>
      <c r="O512" s="13"/>
      <c r="P512" s="7">
        <f t="shared" si="191"/>
        <v>0</v>
      </c>
      <c r="Q512" s="7">
        <f t="shared" si="192"/>
        <v>1.7790565345704966E-2</v>
      </c>
      <c r="R512" s="6">
        <f t="shared" si="193"/>
        <v>1.7790565345704966E-2</v>
      </c>
      <c r="S512" s="6">
        <f t="shared" si="194"/>
        <v>1.7790565345704966E-2</v>
      </c>
      <c r="T512" s="7">
        <f t="shared" si="195"/>
        <v>0</v>
      </c>
      <c r="U512" s="7">
        <f t="shared" si="196"/>
        <v>0.99216479083310571</v>
      </c>
      <c r="V512" s="7">
        <f t="shared" si="197"/>
        <v>5.3100614081196715</v>
      </c>
      <c r="W512" s="6">
        <f t="shared" si="198"/>
        <v>6.302226198952777</v>
      </c>
      <c r="X512" s="6">
        <v>2.4340000000000001E-2</v>
      </c>
      <c r="Y512" s="6">
        <v>6.3255234545498809</v>
      </c>
      <c r="Z512" s="6">
        <f t="shared" si="199"/>
        <v>26.908112794967277</v>
      </c>
      <c r="AA512" s="6">
        <f t="shared" si="201"/>
        <v>26.908112794967277</v>
      </c>
      <c r="AB512" s="6">
        <f t="shared" si="200"/>
        <v>0.36830557604440406</v>
      </c>
    </row>
    <row r="513" spans="5:28">
      <c r="E513" s="12">
        <f t="shared" si="184"/>
        <v>1.8222001928007039</v>
      </c>
      <c r="F513" s="12">
        <f t="shared" si="185"/>
        <v>22411080</v>
      </c>
      <c r="G513" s="6">
        <v>4026819</v>
      </c>
      <c r="H513" s="6">
        <v>14940720</v>
      </c>
      <c r="I513" s="12">
        <f t="shared" si="186"/>
        <v>29881440</v>
      </c>
      <c r="J513" s="6">
        <v>5104684.2871089997</v>
      </c>
      <c r="K513" s="12">
        <f t="shared" si="187"/>
        <v>40837474.296871997</v>
      </c>
      <c r="L513" s="6">
        <f t="shared" si="188"/>
        <v>259.82501999999999</v>
      </c>
      <c r="M513" s="6">
        <f t="shared" si="189"/>
        <v>5242880</v>
      </c>
      <c r="N513" s="13">
        <f t="shared" si="190"/>
        <v>0.73171616302159048</v>
      </c>
      <c r="O513" s="13"/>
      <c r="P513" s="7">
        <f t="shared" si="191"/>
        <v>0</v>
      </c>
      <c r="Q513" s="7">
        <f t="shared" si="192"/>
        <v>1.0912301381582973E-2</v>
      </c>
      <c r="R513" s="6">
        <f t="shared" si="193"/>
        <v>1.0912301381582973E-2</v>
      </c>
      <c r="S513" s="6">
        <f t="shared" si="194"/>
        <v>1.0912301381582973E-2</v>
      </c>
      <c r="T513" s="7">
        <f t="shared" si="195"/>
        <v>0</v>
      </c>
      <c r="U513" s="7">
        <f t="shared" si="196"/>
        <v>0.6085698238015752</v>
      </c>
      <c r="V513" s="7">
        <f t="shared" si="197"/>
        <v>1.8052899816019012</v>
      </c>
      <c r="W513" s="6">
        <f t="shared" si="198"/>
        <v>2.4138598054034763</v>
      </c>
      <c r="X513" s="6">
        <v>8.2749999999999994E-3</v>
      </c>
      <c r="Y513" s="6">
        <v>2.4536478333305749</v>
      </c>
      <c r="Z513" s="6">
        <f t="shared" si="199"/>
        <v>31.870711559915087</v>
      </c>
      <c r="AA513" s="6">
        <f t="shared" si="201"/>
        <v>31.870711559915087</v>
      </c>
      <c r="AB513" s="6">
        <f t="shared" si="200"/>
        <v>1.6215867406322286</v>
      </c>
    </row>
    <row r="514" spans="5:28">
      <c r="E514" s="12">
        <f t="shared" si="184"/>
        <v>2.4198493038419415</v>
      </c>
      <c r="F514" s="12">
        <f t="shared" si="185"/>
        <v>16728678</v>
      </c>
      <c r="G514" s="6">
        <v>6686493</v>
      </c>
      <c r="H514" s="6">
        <v>11152452</v>
      </c>
      <c r="I514" s="12">
        <f t="shared" si="186"/>
        <v>22304904</v>
      </c>
      <c r="J514" s="6">
        <v>5060109.9765619999</v>
      </c>
      <c r="K514" s="12">
        <f t="shared" si="187"/>
        <v>40480879.812495999</v>
      </c>
      <c r="L514" s="6">
        <f t="shared" si="188"/>
        <v>267.55928399999999</v>
      </c>
      <c r="M514" s="6">
        <f t="shared" si="189"/>
        <v>5242880</v>
      </c>
      <c r="N514" s="13">
        <f t="shared" si="190"/>
        <v>0.55099849863230299</v>
      </c>
      <c r="O514" s="13"/>
      <c r="P514" s="7">
        <f t="shared" si="191"/>
        <v>0</v>
      </c>
      <c r="Q514" s="7">
        <f t="shared" si="192"/>
        <v>1.0817014722661975E-2</v>
      </c>
      <c r="R514" s="6">
        <f t="shared" si="193"/>
        <v>1.0817014722661975E-2</v>
      </c>
      <c r="S514" s="6">
        <f t="shared" si="194"/>
        <v>1.0817014722661975E-2</v>
      </c>
      <c r="T514" s="7">
        <f t="shared" si="195"/>
        <v>0</v>
      </c>
      <c r="U514" s="7">
        <f t="shared" si="196"/>
        <v>0.6032557673800707</v>
      </c>
      <c r="V514" s="7">
        <f t="shared" si="197"/>
        <v>2.4903184459197223</v>
      </c>
      <c r="W514" s="6">
        <f t="shared" si="198"/>
        <v>3.0935742132997932</v>
      </c>
      <c r="X514" s="6">
        <v>1.1415E-2</v>
      </c>
      <c r="Y514" s="6">
        <v>3.2037339</v>
      </c>
      <c r="Z514" s="6">
        <f t="shared" si="199"/>
        <v>5.238592004713313</v>
      </c>
      <c r="AA514" s="6">
        <f t="shared" si="201"/>
        <v>5.238592004713313</v>
      </c>
      <c r="AB514" s="6">
        <f t="shared" si="200"/>
        <v>3.4384780427677475</v>
      </c>
    </row>
    <row r="515" spans="5:28">
      <c r="E515" s="12">
        <f t="shared" si="184"/>
        <v>1.4181768463923108</v>
      </c>
      <c r="F515" s="12">
        <f t="shared" si="185"/>
        <v>29629617</v>
      </c>
      <c r="G515" s="6">
        <v>1634989</v>
      </c>
      <c r="H515" s="6">
        <v>19753078</v>
      </c>
      <c r="I515" s="12">
        <f t="shared" si="186"/>
        <v>39506156</v>
      </c>
      <c r="J515" s="6">
        <v>5252504.5996089997</v>
      </c>
      <c r="K515" s="12">
        <f t="shared" si="187"/>
        <v>42020036.796871997</v>
      </c>
      <c r="L515" s="6">
        <f t="shared" si="188"/>
        <v>269.736716</v>
      </c>
      <c r="M515" s="6">
        <f t="shared" si="189"/>
        <v>5242880</v>
      </c>
      <c r="N515" s="13">
        <f t="shared" si="190"/>
        <v>0.94017423618583951</v>
      </c>
      <c r="O515" s="13"/>
      <c r="P515" s="7">
        <f t="shared" si="191"/>
        <v>0</v>
      </c>
      <c r="Q515" s="7">
        <f t="shared" si="192"/>
        <v>1.1228297378513337E-2</v>
      </c>
      <c r="R515" s="6">
        <f t="shared" si="193"/>
        <v>1.1228297378513337E-2</v>
      </c>
      <c r="S515" s="6">
        <f t="shared" si="194"/>
        <v>1.1228297378513337E-2</v>
      </c>
      <c r="T515" s="7">
        <f t="shared" si="195"/>
        <v>0</v>
      </c>
      <c r="U515" s="7">
        <f t="shared" si="196"/>
        <v>0.62619265343662123</v>
      </c>
      <c r="V515" s="7">
        <f t="shared" si="197"/>
        <v>4.6776099692478992</v>
      </c>
      <c r="W515" s="6">
        <f t="shared" si="198"/>
        <v>5.3038026226845201</v>
      </c>
      <c r="X515" s="6">
        <v>2.1441000000000002E-2</v>
      </c>
      <c r="Y515" s="6">
        <v>5.2737713000071471</v>
      </c>
      <c r="Z515" s="6">
        <f t="shared" si="199"/>
        <v>47.631652541796853</v>
      </c>
      <c r="AA515" s="6">
        <f t="shared" si="201"/>
        <v>47.631652541796853</v>
      </c>
      <c r="AB515" s="6">
        <f t="shared" si="200"/>
        <v>0.56944681460366442</v>
      </c>
    </row>
    <row r="516" spans="5:28">
      <c r="E516" s="12">
        <f t="shared" si="184"/>
        <v>1.1225144649750758</v>
      </c>
      <c r="F516" s="12">
        <f t="shared" si="185"/>
        <v>32638386</v>
      </c>
      <c r="G516" s="6">
        <v>589446</v>
      </c>
      <c r="H516" s="6">
        <v>21758924</v>
      </c>
      <c r="I516" s="12">
        <f t="shared" si="186"/>
        <v>43517848</v>
      </c>
      <c r="J516" s="6">
        <v>4579632.5498050004</v>
      </c>
      <c r="K516" s="12">
        <f t="shared" si="187"/>
        <v>36637060.398440003</v>
      </c>
      <c r="L516" s="6">
        <f t="shared" si="188"/>
        <v>272.89600799999999</v>
      </c>
      <c r="M516" s="6">
        <f t="shared" si="189"/>
        <v>5242880</v>
      </c>
      <c r="N516" s="13">
        <f t="shared" si="190"/>
        <v>1.1878094892638542</v>
      </c>
      <c r="O516" s="13"/>
      <c r="P516" s="7">
        <f t="shared" si="191"/>
        <v>0</v>
      </c>
      <c r="Q516" s="7">
        <f t="shared" si="192"/>
        <v>9.7898964538475023E-3</v>
      </c>
      <c r="R516" s="6">
        <f t="shared" si="193"/>
        <v>9.7898964538475023E-3</v>
      </c>
      <c r="S516" s="6">
        <f t="shared" si="194"/>
        <v>9.7898964538475023E-3</v>
      </c>
      <c r="T516" s="7">
        <f t="shared" si="195"/>
        <v>0</v>
      </c>
      <c r="U516" s="7">
        <f t="shared" si="196"/>
        <v>0.54597424975897957</v>
      </c>
      <c r="V516" s="7">
        <f t="shared" si="197"/>
        <v>2.5197703066467625</v>
      </c>
      <c r="W516" s="6">
        <f t="shared" si="198"/>
        <v>3.0657445564057419</v>
      </c>
      <c r="X516" s="6">
        <v>1.155E-2</v>
      </c>
      <c r="Y516" s="6">
        <v>3.0407684999999995</v>
      </c>
      <c r="Z516" s="6">
        <f t="shared" si="199"/>
        <v>15.238991741580064</v>
      </c>
      <c r="AA516" s="6">
        <f t="shared" si="201"/>
        <v>15.238991741580064</v>
      </c>
      <c r="AB516" s="6">
        <f t="shared" si="200"/>
        <v>0.82137316292714857</v>
      </c>
    </row>
    <row r="517" spans="5:28">
      <c r="E517" s="12">
        <f t="shared" si="184"/>
        <v>2.864626128254979</v>
      </c>
      <c r="F517" s="12">
        <f t="shared" si="185"/>
        <v>24778422</v>
      </c>
      <c r="G517" s="6">
        <v>3774768</v>
      </c>
      <c r="H517" s="6">
        <v>16518948</v>
      </c>
      <c r="I517" s="12">
        <f t="shared" si="186"/>
        <v>33037896</v>
      </c>
      <c r="J517" s="6">
        <v>8872614.3847659994</v>
      </c>
      <c r="K517" s="12">
        <f t="shared" si="187"/>
        <v>70980915.078127995</v>
      </c>
      <c r="L517" s="6">
        <f t="shared" si="188"/>
        <v>273.722736</v>
      </c>
      <c r="M517" s="6">
        <f t="shared" si="189"/>
        <v>5242880</v>
      </c>
      <c r="N517" s="13">
        <f t="shared" si="190"/>
        <v>0.46544759198490909</v>
      </c>
      <c r="O517" s="13"/>
      <c r="P517" s="7">
        <f t="shared" si="191"/>
        <v>0</v>
      </c>
      <c r="Q517" s="7">
        <f t="shared" si="192"/>
        <v>1.89670186760891E-2</v>
      </c>
      <c r="R517" s="6">
        <f t="shared" si="193"/>
        <v>1.89670186760891E-2</v>
      </c>
      <c r="S517" s="6">
        <f t="shared" si="194"/>
        <v>1.89670186760891E-2</v>
      </c>
      <c r="T517" s="7">
        <f t="shared" si="195"/>
        <v>0</v>
      </c>
      <c r="U517" s="7">
        <f t="shared" si="196"/>
        <v>1.0577745986039016</v>
      </c>
      <c r="V517" s="7">
        <f t="shared" si="197"/>
        <v>6.3554933829639388</v>
      </c>
      <c r="W517" s="6">
        <f t="shared" si="198"/>
        <v>7.4132679815678406</v>
      </c>
      <c r="X517" s="6">
        <v>2.9132000000000002E-2</v>
      </c>
      <c r="Y517" s="6">
        <v>7.5216583076833441</v>
      </c>
      <c r="Z517" s="6">
        <f t="shared" si="199"/>
        <v>34.8928371684433</v>
      </c>
      <c r="AA517" s="6">
        <f t="shared" si="201"/>
        <v>34.8928371684433</v>
      </c>
      <c r="AB517" s="6">
        <f t="shared" si="200"/>
        <v>1.4410429413522174</v>
      </c>
    </row>
    <row r="518" spans="5:28">
      <c r="E518" s="12">
        <f t="shared" ref="E518:E581" si="202">K518/F518</f>
        <v>1.097776511060969</v>
      </c>
      <c r="F518" s="12">
        <f t="shared" ref="F518:F581" si="203">H518*1.5</f>
        <v>33483504</v>
      </c>
      <c r="G518" s="6">
        <v>416800</v>
      </c>
      <c r="H518" s="6">
        <v>22322336</v>
      </c>
      <c r="I518" s="12">
        <f t="shared" ref="I518:I581" si="204">2*H518</f>
        <v>44644672</v>
      </c>
      <c r="J518" s="6">
        <v>4594675.5249020001</v>
      </c>
      <c r="K518" s="12">
        <f t="shared" ref="K518:K581" si="205">J518*8</f>
        <v>36757404.199216001</v>
      </c>
      <c r="L518" s="6">
        <f t="shared" ref="L518:L581" si="206">((H518+2*G518)*8+(G518+H518)*4)/1000000</f>
        <v>276.20403199999998</v>
      </c>
      <c r="M518" s="6">
        <f t="shared" ref="M518:M581" si="207">40*2^20/8</f>
        <v>5242880</v>
      </c>
      <c r="N518" s="13">
        <f t="shared" ref="N518:N581" si="208">I518/K518</f>
        <v>1.2145763002750947</v>
      </c>
      <c r="O518" s="13"/>
      <c r="P518" s="7">
        <f t="shared" ref="P518:P581" si="209">$B$32*I518</f>
        <v>0</v>
      </c>
      <c r="Q518" s="7">
        <f t="shared" ref="Q518:Q581" si="210">$C$32*K518</f>
        <v>9.8220538741112095E-3</v>
      </c>
      <c r="R518" s="6">
        <f t="shared" ref="R518:R581" si="211">P518+Q518</f>
        <v>9.8220538741112095E-3</v>
      </c>
      <c r="S518" s="6">
        <f t="shared" ref="S518:S581" si="212">MAX(P518,Q518)</f>
        <v>9.8220538741112095E-3</v>
      </c>
      <c r="T518" s="7">
        <f t="shared" ref="T518:T581" si="213">$D$32*I518</f>
        <v>0</v>
      </c>
      <c r="U518" s="7">
        <f t="shared" ref="U518:U581" si="214">$E$32*K518</f>
        <v>0.54776764190418059</v>
      </c>
      <c r="V518" s="7">
        <f t="shared" ref="V518:V581" si="215">X518*$F$32</f>
        <v>1.3259882185107379</v>
      </c>
      <c r="W518" s="6">
        <f t="shared" ref="W518:W581" si="216">SUM(T518:V518)</f>
        <v>1.8737558604149185</v>
      </c>
      <c r="X518" s="6">
        <v>6.0780000000000001E-3</v>
      </c>
      <c r="Y518" s="6">
        <v>1.8049836600000002</v>
      </c>
      <c r="Z518" s="6">
        <f t="shared" ref="Z518:Z581" si="217">ABS(S518-X518)/ABS(X518)*100</f>
        <v>61.600096645462479</v>
      </c>
      <c r="AA518" s="6">
        <f t="shared" si="201"/>
        <v>61.600096645462479</v>
      </c>
      <c r="AB518" s="6">
        <f t="shared" ref="AB518:AB581" si="218">ABS(W518-Y518)/ABS(Y518)*100</f>
        <v>3.810128697504013</v>
      </c>
    </row>
    <row r="519" spans="5:28">
      <c r="E519" s="12">
        <f t="shared" si="202"/>
        <v>1.2525247300822979</v>
      </c>
      <c r="F519" s="12">
        <f t="shared" si="203"/>
        <v>31508083.5</v>
      </c>
      <c r="G519" s="6">
        <v>1465137</v>
      </c>
      <c r="H519" s="6">
        <v>21005389</v>
      </c>
      <c r="I519" s="12">
        <f t="shared" si="204"/>
        <v>42010778</v>
      </c>
      <c r="J519" s="6">
        <v>4933081.7226560004</v>
      </c>
      <c r="K519" s="12">
        <f t="shared" si="205"/>
        <v>39464653.781248003</v>
      </c>
      <c r="L519" s="6">
        <f t="shared" si="206"/>
        <v>281.36740800000001</v>
      </c>
      <c r="M519" s="6">
        <f t="shared" si="207"/>
        <v>5242880</v>
      </c>
      <c r="N519" s="13">
        <f t="shared" si="208"/>
        <v>1.0645165730545902</v>
      </c>
      <c r="O519" s="13"/>
      <c r="P519" s="7">
        <f t="shared" si="209"/>
        <v>0</v>
      </c>
      <c r="Q519" s="7">
        <f t="shared" si="210"/>
        <v>1.0545465981812507E-2</v>
      </c>
      <c r="R519" s="6">
        <f t="shared" si="211"/>
        <v>1.0545465981812507E-2</v>
      </c>
      <c r="S519" s="6">
        <f t="shared" si="212"/>
        <v>1.0545465981812507E-2</v>
      </c>
      <c r="T519" s="7">
        <f t="shared" si="213"/>
        <v>0</v>
      </c>
      <c r="U519" s="7">
        <f t="shared" si="214"/>
        <v>0.58811172364506092</v>
      </c>
      <c r="V519" s="7">
        <f t="shared" si="215"/>
        <v>1.3822739967890811</v>
      </c>
      <c r="W519" s="6">
        <f t="shared" si="216"/>
        <v>1.970385720434142</v>
      </c>
      <c r="X519" s="6">
        <v>6.3359999999999996E-3</v>
      </c>
      <c r="Y519" s="6">
        <v>1.9791360000023039</v>
      </c>
      <c r="Z519" s="6">
        <f t="shared" si="217"/>
        <v>66.437278753353965</v>
      </c>
      <c r="AA519" s="6">
        <f t="shared" ref="AA519:AA582" si="219">ABS(R519-X519)/ABS(X519)*100</f>
        <v>66.437278753353965</v>
      </c>
      <c r="AB519" s="6">
        <f t="shared" si="218"/>
        <v>0.44212623933634687</v>
      </c>
    </row>
    <row r="520" spans="5:28">
      <c r="E520" s="12">
        <f t="shared" si="202"/>
        <v>1.6828357276669397</v>
      </c>
      <c r="F520" s="12">
        <f t="shared" si="203"/>
        <v>28380520.5</v>
      </c>
      <c r="G520" s="6">
        <v>3428755</v>
      </c>
      <c r="H520" s="6">
        <v>18920347</v>
      </c>
      <c r="I520" s="12">
        <f t="shared" si="204"/>
        <v>37840694</v>
      </c>
      <c r="J520" s="6">
        <v>5969969.2333979998</v>
      </c>
      <c r="K520" s="12">
        <f t="shared" si="205"/>
        <v>47759753.867183998</v>
      </c>
      <c r="L520" s="6">
        <f t="shared" si="206"/>
        <v>295.61926399999999</v>
      </c>
      <c r="M520" s="6">
        <f t="shared" si="207"/>
        <v>5242880</v>
      </c>
      <c r="N520" s="13">
        <f t="shared" si="208"/>
        <v>0.79231342157314921</v>
      </c>
      <c r="O520" s="13"/>
      <c r="P520" s="7">
        <f t="shared" si="209"/>
        <v>0</v>
      </c>
      <c r="Q520" s="7">
        <f t="shared" si="210"/>
        <v>1.2762024025292237E-2</v>
      </c>
      <c r="R520" s="6">
        <f t="shared" si="211"/>
        <v>1.2762024025292237E-2</v>
      </c>
      <c r="S520" s="6">
        <f t="shared" si="212"/>
        <v>1.2762024025292237E-2</v>
      </c>
      <c r="T520" s="7">
        <f t="shared" si="213"/>
        <v>0</v>
      </c>
      <c r="U520" s="7">
        <f t="shared" si="214"/>
        <v>0.71172729205696861</v>
      </c>
      <c r="V520" s="7">
        <f t="shared" si="215"/>
        <v>2.5260970026547933</v>
      </c>
      <c r="W520" s="6">
        <f t="shared" si="216"/>
        <v>3.2378242947117619</v>
      </c>
      <c r="X520" s="6">
        <v>1.1579000000000001E-2</v>
      </c>
      <c r="Y520" s="6">
        <v>3.2965412999999999</v>
      </c>
      <c r="Z520" s="6">
        <f t="shared" si="217"/>
        <v>10.216979232163714</v>
      </c>
      <c r="AA520" s="6">
        <f t="shared" si="219"/>
        <v>10.216979232163714</v>
      </c>
      <c r="AB520" s="6">
        <f t="shared" si="218"/>
        <v>1.7811700186567654</v>
      </c>
    </row>
    <row r="521" spans="5:28">
      <c r="E521" s="12">
        <f t="shared" si="202"/>
        <v>1.0401311538875533</v>
      </c>
      <c r="F521" s="12">
        <f t="shared" si="203"/>
        <v>37004464.5</v>
      </c>
      <c r="G521" s="6">
        <v>22283</v>
      </c>
      <c r="H521" s="6">
        <v>24669643</v>
      </c>
      <c r="I521" s="12">
        <f t="shared" si="204"/>
        <v>49339286</v>
      </c>
      <c r="J521" s="6">
        <v>4811187.0449219998</v>
      </c>
      <c r="K521" s="12">
        <f t="shared" si="205"/>
        <v>38489496.359375998</v>
      </c>
      <c r="L521" s="6">
        <f t="shared" si="206"/>
        <v>296.48137600000001</v>
      </c>
      <c r="M521" s="6">
        <f t="shared" si="207"/>
        <v>5242880</v>
      </c>
      <c r="N521" s="13">
        <f t="shared" si="208"/>
        <v>1.281889623582487</v>
      </c>
      <c r="O521" s="13"/>
      <c r="P521" s="7">
        <f t="shared" si="209"/>
        <v>0</v>
      </c>
      <c r="Q521" s="7">
        <f t="shared" si="210"/>
        <v>1.028489130462759E-2</v>
      </c>
      <c r="R521" s="6">
        <f t="shared" si="211"/>
        <v>1.028489130462759E-2</v>
      </c>
      <c r="S521" s="6">
        <f t="shared" si="212"/>
        <v>1.028489130462759E-2</v>
      </c>
      <c r="T521" s="7">
        <f t="shared" si="213"/>
        <v>0</v>
      </c>
      <c r="U521" s="7">
        <f t="shared" si="214"/>
        <v>0.57357969416416577</v>
      </c>
      <c r="V521" s="7">
        <f t="shared" si="215"/>
        <v>1.6870462148311183</v>
      </c>
      <c r="W521" s="6">
        <f t="shared" si="216"/>
        <v>2.260625908995284</v>
      </c>
      <c r="X521" s="6">
        <v>7.7330000000000003E-3</v>
      </c>
      <c r="Y521" s="6">
        <v>2.2125770071395432</v>
      </c>
      <c r="Z521" s="6">
        <f t="shared" si="217"/>
        <v>33.000016870911537</v>
      </c>
      <c r="AA521" s="6">
        <f t="shared" si="219"/>
        <v>33.000016870911537</v>
      </c>
      <c r="AB521" s="6">
        <f t="shared" si="218"/>
        <v>2.1716261942837085</v>
      </c>
    </row>
    <row r="522" spans="5:28">
      <c r="E522" s="12">
        <f t="shared" si="202"/>
        <v>1.2711368450662293</v>
      </c>
      <c r="F522" s="12">
        <f t="shared" si="203"/>
        <v>33252447</v>
      </c>
      <c r="G522" s="6">
        <v>1696415</v>
      </c>
      <c r="H522" s="6">
        <v>22168298</v>
      </c>
      <c r="I522" s="12">
        <f t="shared" si="204"/>
        <v>44336596</v>
      </c>
      <c r="J522" s="6">
        <v>5283551.3212890001</v>
      </c>
      <c r="K522" s="12">
        <f t="shared" si="205"/>
        <v>42268410.570312001</v>
      </c>
      <c r="L522" s="6">
        <f t="shared" si="206"/>
        <v>299.94787600000001</v>
      </c>
      <c r="M522" s="6">
        <f t="shared" si="207"/>
        <v>5242880</v>
      </c>
      <c r="N522" s="13">
        <f t="shared" si="208"/>
        <v>1.0489298131106124</v>
      </c>
      <c r="O522" s="13"/>
      <c r="P522" s="7">
        <f t="shared" si="209"/>
        <v>0</v>
      </c>
      <c r="Q522" s="7">
        <f t="shared" si="210"/>
        <v>1.1294666063593011E-2</v>
      </c>
      <c r="R522" s="6">
        <f t="shared" si="211"/>
        <v>1.1294666063593011E-2</v>
      </c>
      <c r="S522" s="6">
        <f t="shared" si="212"/>
        <v>1.1294666063593011E-2</v>
      </c>
      <c r="T522" s="7">
        <f t="shared" si="213"/>
        <v>0</v>
      </c>
      <c r="U522" s="7">
        <f t="shared" si="214"/>
        <v>0.62989397890157284</v>
      </c>
      <c r="V522" s="7">
        <f t="shared" si="215"/>
        <v>3.75434867593802</v>
      </c>
      <c r="W522" s="6">
        <f t="shared" si="216"/>
        <v>4.3842426548395927</v>
      </c>
      <c r="X522" s="6">
        <v>1.7208999999999999E-2</v>
      </c>
      <c r="Y522" s="6">
        <v>4.3880798875</v>
      </c>
      <c r="Z522" s="6">
        <f t="shared" si="217"/>
        <v>34.367679332947802</v>
      </c>
      <c r="AA522" s="6">
        <f t="shared" si="219"/>
        <v>34.367679332947802</v>
      </c>
      <c r="AB522" s="6">
        <f t="shared" si="218"/>
        <v>8.7446736586042892E-2</v>
      </c>
    </row>
    <row r="523" spans="5:28">
      <c r="E523" s="12">
        <f t="shared" si="202"/>
        <v>1.6039875301846416</v>
      </c>
      <c r="F523" s="12">
        <f t="shared" si="203"/>
        <v>28791289.5</v>
      </c>
      <c r="G523" s="6">
        <v>3523317</v>
      </c>
      <c r="H523" s="6">
        <v>19194193</v>
      </c>
      <c r="I523" s="12">
        <f t="shared" si="204"/>
        <v>38388386</v>
      </c>
      <c r="J523" s="6">
        <v>5772608.6669920003</v>
      </c>
      <c r="K523" s="12">
        <f t="shared" si="205"/>
        <v>46180869.335936002</v>
      </c>
      <c r="L523" s="6">
        <f t="shared" si="206"/>
        <v>300.79665599999998</v>
      </c>
      <c r="M523" s="6">
        <f t="shared" si="207"/>
        <v>5242880</v>
      </c>
      <c r="N523" s="13">
        <f t="shared" si="208"/>
        <v>0.83126165773860339</v>
      </c>
      <c r="O523" s="13"/>
      <c r="P523" s="7">
        <f t="shared" si="209"/>
        <v>0</v>
      </c>
      <c r="Q523" s="7">
        <f t="shared" si="210"/>
        <v>1.2340125655024585E-2</v>
      </c>
      <c r="R523" s="6">
        <f t="shared" si="211"/>
        <v>1.2340125655024585E-2</v>
      </c>
      <c r="S523" s="6">
        <f t="shared" si="212"/>
        <v>1.2340125655024585E-2</v>
      </c>
      <c r="T523" s="7">
        <f t="shared" si="213"/>
        <v>0</v>
      </c>
      <c r="U523" s="7">
        <f t="shared" si="214"/>
        <v>0.68819837658096361</v>
      </c>
      <c r="V523" s="7">
        <f t="shared" si="215"/>
        <v>2.2686659237073319</v>
      </c>
      <c r="W523" s="6">
        <f t="shared" si="216"/>
        <v>2.9568643002882955</v>
      </c>
      <c r="X523" s="6">
        <v>1.0399E-2</v>
      </c>
      <c r="Y523" s="6">
        <v>3.024809125</v>
      </c>
      <c r="Z523" s="6">
        <f t="shared" si="217"/>
        <v>18.666464612218338</v>
      </c>
      <c r="AA523" s="6">
        <f t="shared" si="219"/>
        <v>18.666464612218338</v>
      </c>
      <c r="AB523" s="6">
        <f t="shared" si="218"/>
        <v>2.2462516444473</v>
      </c>
    </row>
    <row r="524" spans="5:28">
      <c r="E524" s="12">
        <f t="shared" si="202"/>
        <v>1.1628175229528235</v>
      </c>
      <c r="F524" s="12">
        <f t="shared" si="203"/>
        <v>35833162.5</v>
      </c>
      <c r="G524" s="6">
        <v>986703</v>
      </c>
      <c r="H524" s="6">
        <v>23888775</v>
      </c>
      <c r="I524" s="12">
        <f t="shared" si="204"/>
        <v>47777550</v>
      </c>
      <c r="J524" s="6">
        <v>5208428.6572270002</v>
      </c>
      <c r="K524" s="12">
        <f t="shared" si="205"/>
        <v>41667429.257816002</v>
      </c>
      <c r="L524" s="6">
        <f t="shared" si="206"/>
        <v>306.39936</v>
      </c>
      <c r="M524" s="6">
        <f t="shared" si="207"/>
        <v>5242880</v>
      </c>
      <c r="N524" s="13">
        <f t="shared" si="208"/>
        <v>1.1466402139757124</v>
      </c>
      <c r="O524" s="13"/>
      <c r="P524" s="7">
        <f t="shared" si="209"/>
        <v>0</v>
      </c>
      <c r="Q524" s="7">
        <f t="shared" si="210"/>
        <v>1.1134076082954615E-2</v>
      </c>
      <c r="R524" s="6">
        <f t="shared" si="211"/>
        <v>1.1134076082954615E-2</v>
      </c>
      <c r="S524" s="6">
        <f t="shared" si="212"/>
        <v>1.1134076082954615E-2</v>
      </c>
      <c r="T524" s="7">
        <f t="shared" si="213"/>
        <v>0</v>
      </c>
      <c r="U524" s="7">
        <f t="shared" si="214"/>
        <v>0.62093801142927141</v>
      </c>
      <c r="V524" s="7">
        <f t="shared" si="215"/>
        <v>1.423288439875626</v>
      </c>
      <c r="W524" s="6">
        <f t="shared" si="216"/>
        <v>2.0442264513048976</v>
      </c>
      <c r="X524" s="6">
        <v>6.5240000000000003E-3</v>
      </c>
      <c r="Y524" s="6">
        <v>2.0095699272709484</v>
      </c>
      <c r="Z524" s="6">
        <f t="shared" si="217"/>
        <v>70.663336648599241</v>
      </c>
      <c r="AA524" s="6">
        <f t="shared" si="219"/>
        <v>70.663336648599241</v>
      </c>
      <c r="AB524" s="6">
        <f t="shared" si="218"/>
        <v>1.7245741769739591</v>
      </c>
    </row>
    <row r="525" spans="5:28">
      <c r="E525" s="12">
        <f t="shared" si="202"/>
        <v>2.5185926215178358</v>
      </c>
      <c r="F525" s="12">
        <f t="shared" si="203"/>
        <v>24385282.5</v>
      </c>
      <c r="G525" s="6">
        <v>5824554</v>
      </c>
      <c r="H525" s="6">
        <v>16256855</v>
      </c>
      <c r="I525" s="12">
        <f t="shared" si="204"/>
        <v>32513710</v>
      </c>
      <c r="J525" s="6">
        <v>7677074.0722660003</v>
      </c>
      <c r="K525" s="12">
        <f t="shared" si="205"/>
        <v>61416592.578128003</v>
      </c>
      <c r="L525" s="6">
        <f t="shared" si="206"/>
        <v>311.57333999999997</v>
      </c>
      <c r="M525" s="6">
        <f t="shared" si="207"/>
        <v>5242880</v>
      </c>
      <c r="N525" s="13">
        <f t="shared" si="208"/>
        <v>0.52939618814963285</v>
      </c>
      <c r="O525" s="13"/>
      <c r="P525" s="7">
        <f t="shared" si="209"/>
        <v>0</v>
      </c>
      <c r="Q525" s="7">
        <f t="shared" si="210"/>
        <v>1.6411307985659616E-2</v>
      </c>
      <c r="R525" s="6">
        <f t="shared" si="211"/>
        <v>1.6411307985659616E-2</v>
      </c>
      <c r="S525" s="6">
        <f t="shared" si="212"/>
        <v>1.6411307985659616E-2</v>
      </c>
      <c r="T525" s="7">
        <f t="shared" si="213"/>
        <v>0</v>
      </c>
      <c r="U525" s="7">
        <f t="shared" si="214"/>
        <v>0.91524477375985458</v>
      </c>
      <c r="V525" s="7">
        <f t="shared" si="215"/>
        <v>3.7000263550414796</v>
      </c>
      <c r="W525" s="6">
        <f t="shared" si="216"/>
        <v>4.6152711288013339</v>
      </c>
      <c r="X525" s="6">
        <v>1.6959999999999999E-2</v>
      </c>
      <c r="Y525" s="6">
        <v>4.6072405333276798</v>
      </c>
      <c r="Z525" s="6">
        <f t="shared" si="217"/>
        <v>3.2352123487050881</v>
      </c>
      <c r="AA525" s="6">
        <f t="shared" si="219"/>
        <v>3.2352123487050881</v>
      </c>
      <c r="AB525" s="6">
        <f t="shared" si="218"/>
        <v>0.17430380323238459</v>
      </c>
    </row>
    <row r="526" spans="5:28">
      <c r="E526" s="12">
        <f t="shared" si="202"/>
        <v>1.2216041721877218</v>
      </c>
      <c r="F526" s="12">
        <f t="shared" si="203"/>
        <v>35251096.5</v>
      </c>
      <c r="G526" s="6">
        <v>1602111</v>
      </c>
      <c r="H526" s="6">
        <v>23500731</v>
      </c>
      <c r="I526" s="12">
        <f t="shared" si="204"/>
        <v>47001462</v>
      </c>
      <c r="J526" s="6">
        <v>5382860.8198239999</v>
      </c>
      <c r="K526" s="12">
        <f t="shared" si="205"/>
        <v>43062886.558591999</v>
      </c>
      <c r="L526" s="6">
        <f t="shared" si="206"/>
        <v>314.05099200000001</v>
      </c>
      <c r="M526" s="6">
        <f t="shared" si="207"/>
        <v>5242880</v>
      </c>
      <c r="N526" s="13">
        <f t="shared" si="208"/>
        <v>1.0914610179707558</v>
      </c>
      <c r="O526" s="13"/>
      <c r="P526" s="7">
        <f t="shared" si="209"/>
        <v>0</v>
      </c>
      <c r="Q526" s="7">
        <f t="shared" si="210"/>
        <v>1.1506960324533785E-2</v>
      </c>
      <c r="R526" s="6">
        <f t="shared" si="211"/>
        <v>1.1506960324533785E-2</v>
      </c>
      <c r="S526" s="6">
        <f t="shared" si="212"/>
        <v>1.1506960324533785E-2</v>
      </c>
      <c r="T526" s="7">
        <f t="shared" si="213"/>
        <v>0</v>
      </c>
      <c r="U526" s="7">
        <f t="shared" si="214"/>
        <v>0.64173345038032614</v>
      </c>
      <c r="V526" s="7">
        <f t="shared" si="215"/>
        <v>1.4501223574269291</v>
      </c>
      <c r="W526" s="6">
        <f t="shared" si="216"/>
        <v>2.0918558078072551</v>
      </c>
      <c r="X526" s="6">
        <v>6.6470000000000001E-3</v>
      </c>
      <c r="Y526" s="6">
        <v>2.0927525583355493</v>
      </c>
      <c r="Z526" s="6">
        <f t="shared" si="217"/>
        <v>73.115094396476394</v>
      </c>
      <c r="AA526" s="6">
        <f t="shared" si="219"/>
        <v>73.115094396476394</v>
      </c>
      <c r="AB526" s="6">
        <f t="shared" si="218"/>
        <v>4.2850289429697784E-2</v>
      </c>
    </row>
    <row r="527" spans="5:28">
      <c r="E527" s="12">
        <f t="shared" si="202"/>
        <v>2.7457095992807186</v>
      </c>
      <c r="F527" s="12">
        <f t="shared" si="203"/>
        <v>30634465.5</v>
      </c>
      <c r="G527" s="6">
        <v>3501776</v>
      </c>
      <c r="H527" s="6">
        <v>20422977</v>
      </c>
      <c r="I527" s="12">
        <f t="shared" si="204"/>
        <v>40845954</v>
      </c>
      <c r="J527" s="6">
        <v>10514168.249023</v>
      </c>
      <c r="K527" s="12">
        <f t="shared" si="205"/>
        <v>84113345.992183998</v>
      </c>
      <c r="L527" s="6">
        <f t="shared" si="206"/>
        <v>315.111244</v>
      </c>
      <c r="M527" s="6">
        <f t="shared" si="207"/>
        <v>5242880</v>
      </c>
      <c r="N527" s="13">
        <f t="shared" si="208"/>
        <v>0.48560610112687108</v>
      </c>
      <c r="O527" s="13"/>
      <c r="P527" s="7">
        <f t="shared" si="209"/>
        <v>0</v>
      </c>
      <c r="Q527" s="7">
        <f t="shared" si="210"/>
        <v>2.2476174089698334E-2</v>
      </c>
      <c r="R527" s="6">
        <f t="shared" si="211"/>
        <v>2.2476174089698334E-2</v>
      </c>
      <c r="S527" s="6">
        <f t="shared" si="212"/>
        <v>2.2476174089698334E-2</v>
      </c>
      <c r="T527" s="7">
        <f t="shared" si="213"/>
        <v>0</v>
      </c>
      <c r="U527" s="7">
        <f t="shared" si="214"/>
        <v>1.2534772297057857</v>
      </c>
      <c r="V527" s="7">
        <f t="shared" si="215"/>
        <v>4.1937268055991961</v>
      </c>
      <c r="W527" s="6">
        <f t="shared" si="216"/>
        <v>5.4472040353049813</v>
      </c>
      <c r="X527" s="6">
        <v>1.9223000000000001E-2</v>
      </c>
      <c r="Y527" s="6">
        <v>5.3944009777735058</v>
      </c>
      <c r="Z527" s="6">
        <f t="shared" si="217"/>
        <v>16.923342296719206</v>
      </c>
      <c r="AA527" s="6">
        <f t="shared" si="219"/>
        <v>16.923342296719206</v>
      </c>
      <c r="AB527" s="6">
        <f t="shared" si="218"/>
        <v>0.97884932449477535</v>
      </c>
    </row>
    <row r="528" spans="5:28">
      <c r="E528" s="12">
        <f t="shared" si="202"/>
        <v>2.5546255654031143</v>
      </c>
      <c r="F528" s="12">
        <f t="shared" si="203"/>
        <v>20111752.5</v>
      </c>
      <c r="G528" s="6">
        <v>7733822</v>
      </c>
      <c r="H528" s="6">
        <v>13407835</v>
      </c>
      <c r="I528" s="12">
        <f t="shared" si="204"/>
        <v>26815670</v>
      </c>
      <c r="J528" s="6">
        <v>6422249.6376949996</v>
      </c>
      <c r="K528" s="12">
        <f t="shared" si="205"/>
        <v>51377997.101559997</v>
      </c>
      <c r="L528" s="6">
        <f t="shared" si="206"/>
        <v>315.57046000000003</v>
      </c>
      <c r="M528" s="6">
        <f t="shared" si="207"/>
        <v>5242880</v>
      </c>
      <c r="N528" s="13">
        <f t="shared" si="208"/>
        <v>0.52192906521818838</v>
      </c>
      <c r="O528" s="13"/>
      <c r="P528" s="7">
        <f t="shared" si="209"/>
        <v>0</v>
      </c>
      <c r="Q528" s="7">
        <f t="shared" si="210"/>
        <v>1.3728865420975926E-2</v>
      </c>
      <c r="R528" s="6">
        <f t="shared" si="211"/>
        <v>1.3728865420975926E-2</v>
      </c>
      <c r="S528" s="6">
        <f t="shared" si="212"/>
        <v>1.3728865420975926E-2</v>
      </c>
      <c r="T528" s="7">
        <f t="shared" si="213"/>
        <v>0</v>
      </c>
      <c r="U528" s="7">
        <f t="shared" si="214"/>
        <v>0.76564721941604386</v>
      </c>
      <c r="V528" s="7">
        <f t="shared" si="215"/>
        <v>3.4371412278112334</v>
      </c>
      <c r="W528" s="6">
        <f t="shared" si="216"/>
        <v>4.2027884472272774</v>
      </c>
      <c r="X528" s="6">
        <v>1.5755000000000002E-2</v>
      </c>
      <c r="Y528" s="6">
        <v>4.3425281428638947</v>
      </c>
      <c r="Z528" s="6">
        <f t="shared" si="217"/>
        <v>12.860263910022695</v>
      </c>
      <c r="AA528" s="6">
        <f t="shared" si="219"/>
        <v>12.860263910022695</v>
      </c>
      <c r="AB528" s="6">
        <f t="shared" si="218"/>
        <v>3.2179341397303878</v>
      </c>
    </row>
    <row r="529" spans="5:28">
      <c r="E529" s="12">
        <f t="shared" si="202"/>
        <v>1.921634371577952</v>
      </c>
      <c r="F529" s="12">
        <f t="shared" si="203"/>
        <v>31751983.5</v>
      </c>
      <c r="G529" s="6">
        <v>3712815</v>
      </c>
      <c r="H529" s="6">
        <v>21167989</v>
      </c>
      <c r="I529" s="12">
        <f t="shared" si="204"/>
        <v>42335978</v>
      </c>
      <c r="J529" s="6">
        <v>7626962.8574219998</v>
      </c>
      <c r="K529" s="12">
        <f t="shared" si="205"/>
        <v>61015702.859375998</v>
      </c>
      <c r="L529" s="6">
        <f t="shared" si="206"/>
        <v>328.27216800000002</v>
      </c>
      <c r="M529" s="6">
        <f t="shared" si="207"/>
        <v>5242880</v>
      </c>
      <c r="N529" s="13">
        <f t="shared" si="208"/>
        <v>0.69385381165849225</v>
      </c>
      <c r="O529" s="13"/>
      <c r="P529" s="7">
        <f t="shared" si="209"/>
        <v>0</v>
      </c>
      <c r="Q529" s="7">
        <f t="shared" si="210"/>
        <v>1.6304185067136347E-2</v>
      </c>
      <c r="R529" s="6">
        <f t="shared" si="211"/>
        <v>1.6304185067136347E-2</v>
      </c>
      <c r="S529" s="6">
        <f t="shared" si="212"/>
        <v>1.6304185067136347E-2</v>
      </c>
      <c r="T529" s="7">
        <f t="shared" si="213"/>
        <v>0</v>
      </c>
      <c r="U529" s="7">
        <f t="shared" si="214"/>
        <v>0.90927061914560958</v>
      </c>
      <c r="V529" s="7">
        <f t="shared" si="215"/>
        <v>4.0538850076285842</v>
      </c>
      <c r="W529" s="6">
        <f t="shared" si="216"/>
        <v>4.9631556267741939</v>
      </c>
      <c r="X529" s="6">
        <v>1.8582000000000001E-2</v>
      </c>
      <c r="Y529" s="6">
        <v>5.0267589176503389</v>
      </c>
      <c r="Z529" s="6">
        <f t="shared" si="217"/>
        <v>12.258179597802464</v>
      </c>
      <c r="AA529" s="6">
        <f t="shared" si="219"/>
        <v>12.258179597802464</v>
      </c>
      <c r="AB529" s="6">
        <f t="shared" si="218"/>
        <v>1.2652942366664195</v>
      </c>
    </row>
    <row r="530" spans="5:28">
      <c r="E530" s="12">
        <f t="shared" si="202"/>
        <v>1.1006807929640816</v>
      </c>
      <c r="F530" s="12">
        <f t="shared" si="203"/>
        <v>40255669.5</v>
      </c>
      <c r="G530" s="6">
        <v>343791</v>
      </c>
      <c r="H530" s="6">
        <v>26837113</v>
      </c>
      <c r="I530" s="12">
        <f t="shared" si="204"/>
        <v>53674226</v>
      </c>
      <c r="J530" s="6">
        <v>5538580.2783199996</v>
      </c>
      <c r="K530" s="12">
        <f t="shared" si="205"/>
        <v>44308642.226559997</v>
      </c>
      <c r="L530" s="6">
        <f t="shared" si="206"/>
        <v>328.921176</v>
      </c>
      <c r="M530" s="6">
        <f t="shared" si="207"/>
        <v>5242880</v>
      </c>
      <c r="N530" s="13">
        <f t="shared" si="208"/>
        <v>1.2113714910412212</v>
      </c>
      <c r="O530" s="13"/>
      <c r="P530" s="7">
        <f t="shared" si="209"/>
        <v>0</v>
      </c>
      <c r="Q530" s="7">
        <f t="shared" si="210"/>
        <v>1.1839842353374713E-2</v>
      </c>
      <c r="R530" s="6">
        <f t="shared" si="211"/>
        <v>1.1839842353374713E-2</v>
      </c>
      <c r="S530" s="6">
        <f t="shared" si="212"/>
        <v>1.1839842353374713E-2</v>
      </c>
      <c r="T530" s="7">
        <f t="shared" si="213"/>
        <v>0</v>
      </c>
      <c r="U530" s="7">
        <f t="shared" si="214"/>
        <v>0.66029799974113634</v>
      </c>
      <c r="V530" s="7">
        <f t="shared" si="215"/>
        <v>2.3212429491533815</v>
      </c>
      <c r="W530" s="6">
        <f t="shared" si="216"/>
        <v>2.9815409488945179</v>
      </c>
      <c r="X530" s="6">
        <v>1.064E-2</v>
      </c>
      <c r="Y530" s="6">
        <v>2.9009368888841598</v>
      </c>
      <c r="Z530" s="6">
        <f t="shared" si="217"/>
        <v>11.276713847506699</v>
      </c>
      <c r="AA530" s="6">
        <f t="shared" si="219"/>
        <v>11.276713847506699</v>
      </c>
      <c r="AB530" s="6">
        <f t="shared" si="218"/>
        <v>2.7785526916913503</v>
      </c>
    </row>
    <row r="531" spans="5:28">
      <c r="E531" s="12">
        <f t="shared" si="202"/>
        <v>1.5843282472024083</v>
      </c>
      <c r="F531" s="12">
        <f t="shared" si="203"/>
        <v>30474379.5</v>
      </c>
      <c r="G531" s="6">
        <v>4690002</v>
      </c>
      <c r="H531" s="6">
        <v>20316253</v>
      </c>
      <c r="I531" s="12">
        <f t="shared" si="204"/>
        <v>40632506</v>
      </c>
      <c r="J531" s="6">
        <v>6035177.5322270002</v>
      </c>
      <c r="K531" s="12">
        <f t="shared" si="205"/>
        <v>48281420.257816002</v>
      </c>
      <c r="L531" s="6">
        <f t="shared" si="206"/>
        <v>337.59507600000001</v>
      </c>
      <c r="M531" s="6">
        <f t="shared" si="207"/>
        <v>5242880</v>
      </c>
      <c r="N531" s="13">
        <f t="shared" si="208"/>
        <v>0.84157644458319836</v>
      </c>
      <c r="O531" s="13"/>
      <c r="P531" s="7">
        <f t="shared" si="209"/>
        <v>0</v>
      </c>
      <c r="Q531" s="7">
        <f t="shared" si="210"/>
        <v>1.2901420032837568E-2</v>
      </c>
      <c r="R531" s="6">
        <f t="shared" si="211"/>
        <v>1.2901420032837568E-2</v>
      </c>
      <c r="S531" s="6">
        <f t="shared" si="212"/>
        <v>1.2901420032837568E-2</v>
      </c>
      <c r="T531" s="7">
        <f t="shared" si="213"/>
        <v>0</v>
      </c>
      <c r="U531" s="7">
        <f t="shared" si="214"/>
        <v>0.71950128956529247</v>
      </c>
      <c r="V531" s="7">
        <f t="shared" si="215"/>
        <v>1.8404140525430381</v>
      </c>
      <c r="W531" s="6">
        <f t="shared" si="216"/>
        <v>2.5599153421083307</v>
      </c>
      <c r="X531" s="6">
        <v>8.4360000000000008E-3</v>
      </c>
      <c r="Y531" s="6">
        <v>2.647441760002812</v>
      </c>
      <c r="Z531" s="6">
        <f t="shared" si="217"/>
        <v>52.932906980056501</v>
      </c>
      <c r="AA531" s="6">
        <f t="shared" si="219"/>
        <v>52.932906980056501</v>
      </c>
      <c r="AB531" s="6">
        <f t="shared" si="218"/>
        <v>3.3060752918843535</v>
      </c>
    </row>
    <row r="532" spans="5:28">
      <c r="E532" s="12">
        <f t="shared" si="202"/>
        <v>1.0792585869963323</v>
      </c>
      <c r="F532" s="12">
        <f t="shared" si="203"/>
        <v>41534958</v>
      </c>
      <c r="G532" s="6">
        <v>377002</v>
      </c>
      <c r="H532" s="6">
        <v>27689972</v>
      </c>
      <c r="I532" s="12">
        <f t="shared" si="204"/>
        <v>55379944</v>
      </c>
      <c r="J532" s="6">
        <v>5603370.0102540003</v>
      </c>
      <c r="K532" s="12">
        <f t="shared" si="205"/>
        <v>44826960.082032003</v>
      </c>
      <c r="L532" s="6">
        <f t="shared" si="206"/>
        <v>339.819704</v>
      </c>
      <c r="M532" s="6">
        <f t="shared" si="207"/>
        <v>5242880</v>
      </c>
      <c r="N532" s="13">
        <f t="shared" si="208"/>
        <v>1.2354160063197761</v>
      </c>
      <c r="O532" s="13"/>
      <c r="P532" s="7">
        <f t="shared" si="209"/>
        <v>0</v>
      </c>
      <c r="Q532" s="7">
        <f t="shared" si="210"/>
        <v>1.1978343589010619E-2</v>
      </c>
      <c r="R532" s="6">
        <f t="shared" si="211"/>
        <v>1.1978343589010619E-2</v>
      </c>
      <c r="S532" s="6">
        <f t="shared" si="212"/>
        <v>1.1978343589010619E-2</v>
      </c>
      <c r="T532" s="7">
        <f t="shared" si="213"/>
        <v>0</v>
      </c>
      <c r="U532" s="7">
        <f t="shared" si="214"/>
        <v>0.66802209657642886</v>
      </c>
      <c r="V532" s="7">
        <f t="shared" si="215"/>
        <v>1.523424766347562</v>
      </c>
      <c r="W532" s="6">
        <f t="shared" si="216"/>
        <v>2.1914468629239909</v>
      </c>
      <c r="X532" s="6">
        <v>6.9829999999999996E-3</v>
      </c>
      <c r="Y532" s="6">
        <v>2.1116010083356609</v>
      </c>
      <c r="Z532" s="6">
        <f t="shared" si="217"/>
        <v>71.535781025499347</v>
      </c>
      <c r="AA532" s="6">
        <f t="shared" si="219"/>
        <v>71.535781025499347</v>
      </c>
      <c r="AB532" s="6">
        <f t="shared" si="218"/>
        <v>3.7812945851576201</v>
      </c>
    </row>
    <row r="533" spans="5:28">
      <c r="E533" s="12">
        <f t="shared" si="202"/>
        <v>2.8417247181959433</v>
      </c>
      <c r="F533" s="12">
        <f t="shared" si="203"/>
        <v>33165631.5</v>
      </c>
      <c r="G533" s="6">
        <v>3799275</v>
      </c>
      <c r="H533" s="6">
        <v>22110421</v>
      </c>
      <c r="I533" s="12">
        <f t="shared" si="204"/>
        <v>44220842</v>
      </c>
      <c r="J533" s="6">
        <v>11780949.353515999</v>
      </c>
      <c r="K533" s="12">
        <f t="shared" si="205"/>
        <v>94247594.828127995</v>
      </c>
      <c r="L533" s="6">
        <f t="shared" si="206"/>
        <v>341.31055199999997</v>
      </c>
      <c r="M533" s="6">
        <f t="shared" si="207"/>
        <v>5242880</v>
      </c>
      <c r="N533" s="13">
        <f t="shared" si="208"/>
        <v>0.46919862603010831</v>
      </c>
      <c r="O533" s="13"/>
      <c r="P533" s="7">
        <f t="shared" si="209"/>
        <v>0</v>
      </c>
      <c r="Q533" s="7">
        <f t="shared" si="210"/>
        <v>2.5184176469322677E-2</v>
      </c>
      <c r="R533" s="6">
        <f t="shared" si="211"/>
        <v>2.5184176469322677E-2</v>
      </c>
      <c r="S533" s="6">
        <f t="shared" si="212"/>
        <v>2.5184176469322677E-2</v>
      </c>
      <c r="T533" s="7">
        <f t="shared" si="213"/>
        <v>0</v>
      </c>
      <c r="U533" s="7">
        <f t="shared" si="214"/>
        <v>1.4045002333229355</v>
      </c>
      <c r="V533" s="7">
        <f t="shared" si="215"/>
        <v>4.6887362277447808</v>
      </c>
      <c r="W533" s="6">
        <f t="shared" si="216"/>
        <v>6.0932364610677165</v>
      </c>
      <c r="X533" s="6">
        <v>2.1492000000000001E-2</v>
      </c>
      <c r="Y533" s="6">
        <v>6.0471324000071647</v>
      </c>
      <c r="Z533" s="6">
        <f t="shared" si="217"/>
        <v>17.179306110751334</v>
      </c>
      <c r="AA533" s="6">
        <f t="shared" si="219"/>
        <v>17.179306110751334</v>
      </c>
      <c r="AB533" s="6">
        <f t="shared" si="218"/>
        <v>0.76241196671164746</v>
      </c>
    </row>
    <row r="534" spans="5:28">
      <c r="E534" s="12">
        <f t="shared" si="202"/>
        <v>1.0602058034904145</v>
      </c>
      <c r="F534" s="12">
        <f t="shared" si="203"/>
        <v>43073451</v>
      </c>
      <c r="G534" s="6">
        <v>72000</v>
      </c>
      <c r="H534" s="6">
        <v>28715634</v>
      </c>
      <c r="I534" s="12">
        <f t="shared" si="204"/>
        <v>57431268</v>
      </c>
      <c r="J534" s="6">
        <v>5708340.3408199996</v>
      </c>
      <c r="K534" s="12">
        <f t="shared" si="205"/>
        <v>45666722.726559997</v>
      </c>
      <c r="L534" s="6">
        <f t="shared" si="206"/>
        <v>346.02760799999999</v>
      </c>
      <c r="M534" s="6">
        <f t="shared" si="207"/>
        <v>5242880</v>
      </c>
      <c r="N534" s="13">
        <f t="shared" si="208"/>
        <v>1.2576174634620252</v>
      </c>
      <c r="O534" s="13"/>
      <c r="P534" s="7">
        <f t="shared" si="209"/>
        <v>0</v>
      </c>
      <c r="Q534" s="7">
        <f t="shared" si="210"/>
        <v>1.2202739030302308E-2</v>
      </c>
      <c r="R534" s="6">
        <f t="shared" si="211"/>
        <v>1.2202739030302308E-2</v>
      </c>
      <c r="S534" s="6">
        <f t="shared" si="212"/>
        <v>1.2202739030302308E-2</v>
      </c>
      <c r="T534" s="7">
        <f t="shared" si="213"/>
        <v>0</v>
      </c>
      <c r="U534" s="7">
        <f t="shared" si="214"/>
        <v>0.68053644065413532</v>
      </c>
      <c r="V534" s="7">
        <f t="shared" si="215"/>
        <v>1.6124348343226167</v>
      </c>
      <c r="W534" s="6">
        <f t="shared" si="216"/>
        <v>2.2929712749767521</v>
      </c>
      <c r="X534" s="6">
        <v>7.391E-3</v>
      </c>
      <c r="Y534" s="6">
        <v>2.2077485538484281</v>
      </c>
      <c r="Z534" s="6">
        <f t="shared" si="217"/>
        <v>65.102679343827745</v>
      </c>
      <c r="AA534" s="6">
        <f t="shared" si="219"/>
        <v>65.102679343827745</v>
      </c>
      <c r="AB534" s="6">
        <f t="shared" si="218"/>
        <v>3.860164282738106</v>
      </c>
    </row>
    <row r="535" spans="5:28">
      <c r="E535" s="12">
        <f t="shared" si="202"/>
        <v>1.0267752268052497</v>
      </c>
      <c r="F535" s="12">
        <f t="shared" si="203"/>
        <v>43450936.5</v>
      </c>
      <c r="G535" s="6">
        <v>45101</v>
      </c>
      <c r="H535" s="6">
        <v>28967291</v>
      </c>
      <c r="I535" s="12">
        <f t="shared" si="204"/>
        <v>57934582</v>
      </c>
      <c r="J535" s="6">
        <v>5576793.1474609999</v>
      </c>
      <c r="K535" s="12">
        <f t="shared" si="205"/>
        <v>44614345.179687999</v>
      </c>
      <c r="L535" s="6">
        <f t="shared" si="206"/>
        <v>348.50951199999997</v>
      </c>
      <c r="M535" s="6">
        <f t="shared" si="207"/>
        <v>5242880</v>
      </c>
      <c r="N535" s="13">
        <f t="shared" si="208"/>
        <v>1.2985639880326303</v>
      </c>
      <c r="O535" s="13"/>
      <c r="P535" s="7">
        <f t="shared" si="209"/>
        <v>0</v>
      </c>
      <c r="Q535" s="7">
        <f t="shared" si="210"/>
        <v>1.1921530136843442E-2</v>
      </c>
      <c r="R535" s="6">
        <f t="shared" si="211"/>
        <v>1.1921530136843442E-2</v>
      </c>
      <c r="S535" s="6">
        <f t="shared" si="212"/>
        <v>1.1921530136843442E-2</v>
      </c>
      <c r="T535" s="7">
        <f t="shared" si="213"/>
        <v>0</v>
      </c>
      <c r="U535" s="7">
        <f t="shared" si="214"/>
        <v>0.66485365837389809</v>
      </c>
      <c r="V535" s="7">
        <f t="shared" si="215"/>
        <v>1.7839101123333834</v>
      </c>
      <c r="W535" s="6">
        <f t="shared" si="216"/>
        <v>2.4487637707072816</v>
      </c>
      <c r="X535" s="6">
        <v>8.1770000000000002E-3</v>
      </c>
      <c r="Y535" s="6">
        <v>2.4082900399999998</v>
      </c>
      <c r="Z535" s="6">
        <f t="shared" si="217"/>
        <v>45.793446702255622</v>
      </c>
      <c r="AA535" s="6">
        <f t="shared" si="219"/>
        <v>45.793446702255622</v>
      </c>
      <c r="AB535" s="6">
        <f t="shared" si="218"/>
        <v>1.6806003444369924</v>
      </c>
    </row>
    <row r="536" spans="5:28">
      <c r="E536" s="12">
        <f t="shared" si="202"/>
        <v>1.2442958731151843</v>
      </c>
      <c r="F536" s="12">
        <f t="shared" si="203"/>
        <v>40695523.5</v>
      </c>
      <c r="G536" s="6">
        <v>1505785</v>
      </c>
      <c r="H536" s="6">
        <v>27130349</v>
      </c>
      <c r="I536" s="12">
        <f t="shared" si="204"/>
        <v>54260698</v>
      </c>
      <c r="J536" s="6">
        <v>6329658.9931640001</v>
      </c>
      <c r="K536" s="12">
        <f t="shared" si="205"/>
        <v>50637271.945312001</v>
      </c>
      <c r="L536" s="6">
        <f t="shared" si="206"/>
        <v>355.67988800000001</v>
      </c>
      <c r="M536" s="6">
        <f t="shared" si="207"/>
        <v>5242880</v>
      </c>
      <c r="N536" s="13">
        <f t="shared" si="208"/>
        <v>1.0715565020683042</v>
      </c>
      <c r="O536" s="13"/>
      <c r="P536" s="7">
        <f t="shared" si="209"/>
        <v>0</v>
      </c>
      <c r="Q536" s="7">
        <f t="shared" si="210"/>
        <v>1.3530934077643133E-2</v>
      </c>
      <c r="R536" s="6">
        <f t="shared" si="211"/>
        <v>1.3530934077643133E-2</v>
      </c>
      <c r="S536" s="6">
        <f t="shared" si="212"/>
        <v>1.3530934077643133E-2</v>
      </c>
      <c r="T536" s="7">
        <f t="shared" si="213"/>
        <v>0</v>
      </c>
      <c r="U536" s="7">
        <f t="shared" si="214"/>
        <v>0.75460875571120678</v>
      </c>
      <c r="V536" s="7">
        <f t="shared" si="215"/>
        <v>2.0123256544164274</v>
      </c>
      <c r="W536" s="6">
        <f t="shared" si="216"/>
        <v>2.7669344101276341</v>
      </c>
      <c r="X536" s="6">
        <v>9.2239999999999996E-3</v>
      </c>
      <c r="Y536" s="6">
        <v>2.7530384470555678</v>
      </c>
      <c r="Z536" s="6">
        <f t="shared" si="217"/>
        <v>46.692693816599451</v>
      </c>
      <c r="AA536" s="6">
        <f t="shared" si="219"/>
        <v>46.692693816599451</v>
      </c>
      <c r="AB536" s="6">
        <f t="shared" si="218"/>
        <v>0.50475005486858826</v>
      </c>
    </row>
    <row r="537" spans="5:28">
      <c r="E537" s="12">
        <f t="shared" si="202"/>
        <v>1.1241034147563924</v>
      </c>
      <c r="F537" s="12">
        <f t="shared" si="203"/>
        <v>42921846</v>
      </c>
      <c r="G537" s="6">
        <v>638802</v>
      </c>
      <c r="H537" s="6">
        <v>28614564</v>
      </c>
      <c r="I537" s="12">
        <f t="shared" si="204"/>
        <v>57229128</v>
      </c>
      <c r="J537" s="6">
        <v>6031074.2070310004</v>
      </c>
      <c r="K537" s="12">
        <f t="shared" si="205"/>
        <v>48248593.656248003</v>
      </c>
      <c r="L537" s="6">
        <f t="shared" si="206"/>
        <v>356.15080799999998</v>
      </c>
      <c r="M537" s="6">
        <f t="shared" si="207"/>
        <v>5242880</v>
      </c>
      <c r="N537" s="13">
        <f t="shared" si="208"/>
        <v>1.1861304892684483</v>
      </c>
      <c r="O537" s="13"/>
      <c r="P537" s="7">
        <f t="shared" si="209"/>
        <v>0</v>
      </c>
      <c r="Q537" s="7">
        <f t="shared" si="210"/>
        <v>1.2892648340273061E-2</v>
      </c>
      <c r="R537" s="6">
        <f t="shared" si="211"/>
        <v>1.2892648340273061E-2</v>
      </c>
      <c r="S537" s="6">
        <f t="shared" si="212"/>
        <v>1.2892648340273061E-2</v>
      </c>
      <c r="T537" s="7">
        <f t="shared" si="213"/>
        <v>0</v>
      </c>
      <c r="U537" s="7">
        <f t="shared" si="214"/>
        <v>0.71901209968574664</v>
      </c>
      <c r="V537" s="7">
        <f t="shared" si="215"/>
        <v>1.5884370218783617</v>
      </c>
      <c r="W537" s="6">
        <f t="shared" si="216"/>
        <v>2.3074491215641082</v>
      </c>
      <c r="X537" s="6">
        <v>7.2810000000000001E-3</v>
      </c>
      <c r="Y537" s="6">
        <v>2.2329706846181847</v>
      </c>
      <c r="Z537" s="6">
        <f t="shared" si="217"/>
        <v>77.072494716015115</v>
      </c>
      <c r="AA537" s="6">
        <f t="shared" si="219"/>
        <v>77.072494716015115</v>
      </c>
      <c r="AB537" s="6">
        <f t="shared" si="218"/>
        <v>3.3353969874735969</v>
      </c>
    </row>
    <row r="538" spans="5:28">
      <c r="E538" s="12">
        <f t="shared" si="202"/>
        <v>3.1842871635582073</v>
      </c>
      <c r="F538" s="12">
        <f t="shared" si="203"/>
        <v>28311373.5</v>
      </c>
      <c r="G538" s="6">
        <v>6592765</v>
      </c>
      <c r="H538" s="6">
        <v>18874249</v>
      </c>
      <c r="I538" s="12">
        <f t="shared" si="204"/>
        <v>37748498</v>
      </c>
      <c r="J538" s="6">
        <v>11268942.902344</v>
      </c>
      <c r="K538" s="12">
        <f t="shared" si="205"/>
        <v>90151543.218751997</v>
      </c>
      <c r="L538" s="6">
        <f t="shared" si="206"/>
        <v>358.34628800000002</v>
      </c>
      <c r="M538" s="6">
        <f t="shared" si="207"/>
        <v>5242880</v>
      </c>
      <c r="N538" s="13">
        <f t="shared" si="208"/>
        <v>0.41872270459534533</v>
      </c>
      <c r="O538" s="13"/>
      <c r="P538" s="7">
        <f t="shared" si="209"/>
        <v>0</v>
      </c>
      <c r="Q538" s="7">
        <f t="shared" si="210"/>
        <v>2.4089658495191929E-2</v>
      </c>
      <c r="R538" s="6">
        <f t="shared" si="211"/>
        <v>2.4089658495191929E-2</v>
      </c>
      <c r="S538" s="6">
        <f t="shared" si="212"/>
        <v>2.4089658495191929E-2</v>
      </c>
      <c r="T538" s="7">
        <f t="shared" si="213"/>
        <v>0</v>
      </c>
      <c r="U538" s="7">
        <f t="shared" si="214"/>
        <v>1.3434598911098266</v>
      </c>
      <c r="V538" s="7">
        <f t="shared" si="215"/>
        <v>5.109570593244487</v>
      </c>
      <c r="W538" s="6">
        <f t="shared" si="216"/>
        <v>6.4530304843543131</v>
      </c>
      <c r="X538" s="6">
        <v>2.3421000000000001E-2</v>
      </c>
      <c r="Y538" s="6">
        <v>6.4344513300000008</v>
      </c>
      <c r="Z538" s="6">
        <f t="shared" si="217"/>
        <v>2.8549527995898045</v>
      </c>
      <c r="AA538" s="6">
        <f t="shared" si="219"/>
        <v>2.8549527995898045</v>
      </c>
      <c r="AB538" s="6">
        <f t="shared" si="218"/>
        <v>0.28874496676490274</v>
      </c>
    </row>
    <row r="539" spans="5:28">
      <c r="E539" s="12">
        <f t="shared" si="202"/>
        <v>1.1634613157441873</v>
      </c>
      <c r="F539" s="12">
        <f t="shared" si="203"/>
        <v>43057008</v>
      </c>
      <c r="G539" s="6">
        <v>1062400</v>
      </c>
      <c r="H539" s="6">
        <v>28704672</v>
      </c>
      <c r="I539" s="12">
        <f t="shared" si="204"/>
        <v>57409344</v>
      </c>
      <c r="J539" s="6">
        <v>6261895.3974609999</v>
      </c>
      <c r="K539" s="12">
        <f t="shared" si="205"/>
        <v>50095163.179687999</v>
      </c>
      <c r="L539" s="6">
        <f t="shared" si="206"/>
        <v>365.70406400000002</v>
      </c>
      <c r="M539" s="6">
        <f t="shared" si="207"/>
        <v>5242880</v>
      </c>
      <c r="N539" s="13">
        <f t="shared" si="208"/>
        <v>1.1460057290177201</v>
      </c>
      <c r="O539" s="13"/>
      <c r="P539" s="7">
        <f t="shared" si="209"/>
        <v>0</v>
      </c>
      <c r="Q539" s="7">
        <f t="shared" si="210"/>
        <v>1.3386075603069446E-2</v>
      </c>
      <c r="R539" s="6">
        <f t="shared" si="211"/>
        <v>1.3386075603069446E-2</v>
      </c>
      <c r="S539" s="6">
        <f t="shared" si="212"/>
        <v>1.3386075603069446E-2</v>
      </c>
      <c r="T539" s="7">
        <f t="shared" si="213"/>
        <v>0</v>
      </c>
      <c r="U539" s="7">
        <f t="shared" si="214"/>
        <v>0.74653012103417549</v>
      </c>
      <c r="V539" s="7">
        <f t="shared" si="215"/>
        <v>1.7293696295055314</v>
      </c>
      <c r="W539" s="6">
        <f t="shared" si="216"/>
        <v>2.4758997505397069</v>
      </c>
      <c r="X539" s="6">
        <v>7.927E-3</v>
      </c>
      <c r="Y539" s="6">
        <v>2.4121861</v>
      </c>
      <c r="Z539" s="6">
        <f t="shared" si="217"/>
        <v>68.866855091074115</v>
      </c>
      <c r="AA539" s="6">
        <f t="shared" si="219"/>
        <v>68.866855091074115</v>
      </c>
      <c r="AB539" s="6">
        <f t="shared" si="218"/>
        <v>2.6413240064565047</v>
      </c>
    </row>
    <row r="540" spans="5:28">
      <c r="E540" s="12">
        <f t="shared" si="202"/>
        <v>1.3305089143064415</v>
      </c>
      <c r="F540" s="12">
        <f t="shared" si="203"/>
        <v>39773800.5</v>
      </c>
      <c r="G540" s="6">
        <v>2380515</v>
      </c>
      <c r="H540" s="6">
        <v>26515867</v>
      </c>
      <c r="I540" s="12">
        <f t="shared" si="204"/>
        <v>53031734</v>
      </c>
      <c r="J540" s="6">
        <v>6614924.515137</v>
      </c>
      <c r="K540" s="12">
        <f t="shared" si="205"/>
        <v>52919396.121096</v>
      </c>
      <c r="L540" s="6">
        <f t="shared" si="206"/>
        <v>365.800704</v>
      </c>
      <c r="M540" s="6">
        <f t="shared" si="207"/>
        <v>5242880</v>
      </c>
      <c r="N540" s="13">
        <f t="shared" si="208"/>
        <v>1.0021228110511113</v>
      </c>
      <c r="O540" s="13"/>
      <c r="P540" s="7">
        <f t="shared" si="209"/>
        <v>0</v>
      </c>
      <c r="Q540" s="7">
        <f t="shared" si="210"/>
        <v>1.4140747177623685E-2</v>
      </c>
      <c r="R540" s="6">
        <f t="shared" si="211"/>
        <v>1.4140747177623685E-2</v>
      </c>
      <c r="S540" s="6">
        <f t="shared" si="212"/>
        <v>1.4140747177623685E-2</v>
      </c>
      <c r="T540" s="7">
        <f t="shared" si="213"/>
        <v>0</v>
      </c>
      <c r="U540" s="7">
        <f t="shared" si="214"/>
        <v>0.78861751681758507</v>
      </c>
      <c r="V540" s="7">
        <f t="shared" si="215"/>
        <v>1.8482678820702487</v>
      </c>
      <c r="W540" s="6">
        <f t="shared" si="216"/>
        <v>2.6368853988878338</v>
      </c>
      <c r="X540" s="6">
        <v>8.4720000000000004E-3</v>
      </c>
      <c r="Y540" s="6">
        <v>2.6725982999999998</v>
      </c>
      <c r="Z540" s="6">
        <f t="shared" si="217"/>
        <v>66.911557809533576</v>
      </c>
      <c r="AA540" s="6">
        <f t="shared" si="219"/>
        <v>66.911557809533576</v>
      </c>
      <c r="AB540" s="6">
        <f t="shared" si="218"/>
        <v>1.3362614618203552</v>
      </c>
    </row>
    <row r="541" spans="5:28">
      <c r="E541" s="12">
        <f t="shared" si="202"/>
        <v>1.6572750408579497</v>
      </c>
      <c r="F541" s="12">
        <f t="shared" si="203"/>
        <v>35657100</v>
      </c>
      <c r="G541" s="6">
        <v>4194304</v>
      </c>
      <c r="H541" s="6">
        <v>23771400</v>
      </c>
      <c r="I541" s="12">
        <f t="shared" si="204"/>
        <v>47542800</v>
      </c>
      <c r="J541" s="6">
        <v>7386702.7324219998</v>
      </c>
      <c r="K541" s="12">
        <f t="shared" si="205"/>
        <v>59093621.859375998</v>
      </c>
      <c r="L541" s="6">
        <f t="shared" si="206"/>
        <v>369.14287999999999</v>
      </c>
      <c r="M541" s="6">
        <f t="shared" si="207"/>
        <v>5242880</v>
      </c>
      <c r="N541" s="13">
        <f t="shared" si="208"/>
        <v>0.80453352670000033</v>
      </c>
      <c r="O541" s="13"/>
      <c r="P541" s="7">
        <f t="shared" si="209"/>
        <v>0</v>
      </c>
      <c r="Q541" s="7">
        <f t="shared" si="210"/>
        <v>1.5790580161031249E-2</v>
      </c>
      <c r="R541" s="6">
        <f t="shared" si="211"/>
        <v>1.5790580161031249E-2</v>
      </c>
      <c r="S541" s="6">
        <f t="shared" si="212"/>
        <v>1.5790580161031249E-2</v>
      </c>
      <c r="T541" s="7">
        <f t="shared" si="213"/>
        <v>0</v>
      </c>
      <c r="U541" s="7">
        <f t="shared" si="214"/>
        <v>0.88062730768616526</v>
      </c>
      <c r="V541" s="7">
        <f t="shared" si="215"/>
        <v>3.8084528349032496</v>
      </c>
      <c r="W541" s="6">
        <f t="shared" si="216"/>
        <v>4.6890801425894146</v>
      </c>
      <c r="X541" s="6">
        <v>1.7457E-2</v>
      </c>
      <c r="Y541" s="6">
        <v>4.7652154687500001</v>
      </c>
      <c r="Z541" s="6">
        <f t="shared" si="217"/>
        <v>9.5458546082875113</v>
      </c>
      <c r="AA541" s="6">
        <f t="shared" si="219"/>
        <v>9.5458546082875113</v>
      </c>
      <c r="AB541" s="6">
        <f t="shared" si="218"/>
        <v>1.59773102937058</v>
      </c>
    </row>
    <row r="542" spans="5:28">
      <c r="E542" s="12">
        <f t="shared" si="202"/>
        <v>1.1208465300445427</v>
      </c>
      <c r="F542" s="12">
        <f t="shared" si="203"/>
        <v>45192841.5</v>
      </c>
      <c r="G542" s="6">
        <v>540486</v>
      </c>
      <c r="H542" s="6">
        <v>30128561</v>
      </c>
      <c r="I542" s="12">
        <f t="shared" si="204"/>
        <v>60257122</v>
      </c>
      <c r="J542" s="6">
        <v>6331779.9472660003</v>
      </c>
      <c r="K542" s="12">
        <f t="shared" si="205"/>
        <v>50654239.578128003</v>
      </c>
      <c r="L542" s="6">
        <f t="shared" si="206"/>
        <v>372.35245200000003</v>
      </c>
      <c r="M542" s="6">
        <f t="shared" si="207"/>
        <v>5242880</v>
      </c>
      <c r="N542" s="13">
        <f t="shared" si="208"/>
        <v>1.1895770719657279</v>
      </c>
      <c r="O542" s="13"/>
      <c r="P542" s="7">
        <f t="shared" si="209"/>
        <v>0</v>
      </c>
      <c r="Q542" s="7">
        <f t="shared" si="210"/>
        <v>1.353546804861485E-2</v>
      </c>
      <c r="R542" s="6">
        <f t="shared" si="211"/>
        <v>1.353546804861485E-2</v>
      </c>
      <c r="S542" s="6">
        <f t="shared" si="212"/>
        <v>1.353546804861485E-2</v>
      </c>
      <c r="T542" s="7">
        <f t="shared" si="213"/>
        <v>0</v>
      </c>
      <c r="U542" s="7">
        <f t="shared" si="214"/>
        <v>0.75486161143970021</v>
      </c>
      <c r="V542" s="7">
        <f t="shared" si="215"/>
        <v>2.8269423059332253</v>
      </c>
      <c r="W542" s="6">
        <f t="shared" si="216"/>
        <v>3.5818039173729255</v>
      </c>
      <c r="X542" s="6">
        <v>1.2958000000000001E-2</v>
      </c>
      <c r="Y542" s="6">
        <v>3.513267199996466</v>
      </c>
      <c r="Z542" s="6">
        <f t="shared" si="217"/>
        <v>4.456459705316016</v>
      </c>
      <c r="AA542" s="6">
        <f t="shared" si="219"/>
        <v>4.456459705316016</v>
      </c>
      <c r="AB542" s="6">
        <f t="shared" si="218"/>
        <v>1.9507971775254793</v>
      </c>
    </row>
    <row r="543" spans="5:28">
      <c r="E543" s="12">
        <f t="shared" si="202"/>
        <v>2.9589437308451836</v>
      </c>
      <c r="F543" s="12">
        <f t="shared" si="203"/>
        <v>36426262.5</v>
      </c>
      <c r="G543" s="6">
        <v>4163763</v>
      </c>
      <c r="H543" s="6">
        <v>24284175</v>
      </c>
      <c r="I543" s="12">
        <f t="shared" si="204"/>
        <v>48568350</v>
      </c>
      <c r="J543" s="6">
        <v>13472907.632812001</v>
      </c>
      <c r="K543" s="12">
        <f t="shared" si="205"/>
        <v>107783261.06249601</v>
      </c>
      <c r="L543" s="6">
        <f t="shared" si="206"/>
        <v>374.68536</v>
      </c>
      <c r="M543" s="6">
        <f t="shared" si="207"/>
        <v>5242880</v>
      </c>
      <c r="N543" s="13">
        <f t="shared" si="208"/>
        <v>0.45061125003295827</v>
      </c>
      <c r="O543" s="13"/>
      <c r="P543" s="7">
        <f t="shared" si="209"/>
        <v>0</v>
      </c>
      <c r="Q543" s="7">
        <f t="shared" si="210"/>
        <v>2.8801081576533327E-2</v>
      </c>
      <c r="R543" s="6">
        <f t="shared" si="211"/>
        <v>2.8801081576533327E-2</v>
      </c>
      <c r="S543" s="6">
        <f t="shared" si="212"/>
        <v>2.8801081576533327E-2</v>
      </c>
      <c r="T543" s="7">
        <f t="shared" si="213"/>
        <v>0</v>
      </c>
      <c r="U543" s="7">
        <f t="shared" si="214"/>
        <v>1.6062119737553555</v>
      </c>
      <c r="V543" s="7">
        <f t="shared" si="215"/>
        <v>5.2306504651223182</v>
      </c>
      <c r="W543" s="6">
        <f t="shared" si="216"/>
        <v>6.8368624388776738</v>
      </c>
      <c r="X543" s="6">
        <v>2.3976000000000001E-2</v>
      </c>
      <c r="Y543" s="6">
        <v>6.7362969599999998</v>
      </c>
      <c r="Z543" s="6">
        <f t="shared" si="217"/>
        <v>20.124631200088949</v>
      </c>
      <c r="AA543" s="6">
        <f t="shared" si="219"/>
        <v>20.124631200088949</v>
      </c>
      <c r="AB543" s="6">
        <f t="shared" si="218"/>
        <v>1.492889631719472</v>
      </c>
    </row>
    <row r="544" spans="5:28">
      <c r="E544" s="12">
        <f t="shared" si="202"/>
        <v>1.5075725204051738</v>
      </c>
      <c r="F544" s="12">
        <f t="shared" si="203"/>
        <v>39932985</v>
      </c>
      <c r="G544" s="6">
        <v>2987012</v>
      </c>
      <c r="H544" s="6">
        <v>26621990</v>
      </c>
      <c r="I544" s="12">
        <f t="shared" si="204"/>
        <v>53243980</v>
      </c>
      <c r="J544" s="6">
        <v>7525233.8554689996</v>
      </c>
      <c r="K544" s="12">
        <f t="shared" si="205"/>
        <v>60201870.843751997</v>
      </c>
      <c r="L544" s="6">
        <f t="shared" si="206"/>
        <v>379.20411999999999</v>
      </c>
      <c r="M544" s="6">
        <f t="shared" si="207"/>
        <v>5242880</v>
      </c>
      <c r="N544" s="13">
        <f t="shared" si="208"/>
        <v>0.88442400964896062</v>
      </c>
      <c r="O544" s="13"/>
      <c r="P544" s="7">
        <f t="shared" si="209"/>
        <v>0</v>
      </c>
      <c r="Q544" s="7">
        <f t="shared" si="210"/>
        <v>1.6086718625311112E-2</v>
      </c>
      <c r="R544" s="6">
        <f t="shared" si="211"/>
        <v>1.6086718625311112E-2</v>
      </c>
      <c r="S544" s="6">
        <f t="shared" si="212"/>
        <v>1.6086718625311112E-2</v>
      </c>
      <c r="T544" s="7">
        <f t="shared" si="213"/>
        <v>0</v>
      </c>
      <c r="U544" s="7">
        <f t="shared" si="214"/>
        <v>0.89714269951101266</v>
      </c>
      <c r="V544" s="7">
        <f t="shared" si="215"/>
        <v>5.3046073598368855</v>
      </c>
      <c r="W544" s="6">
        <f t="shared" si="216"/>
        <v>6.2017500593478978</v>
      </c>
      <c r="X544" s="6">
        <v>2.4315E-2</v>
      </c>
      <c r="Y544" s="6">
        <v>6.1901127000000002</v>
      </c>
      <c r="Z544" s="6">
        <f t="shared" si="217"/>
        <v>33.840351119427872</v>
      </c>
      <c r="AA544" s="6">
        <f t="shared" si="219"/>
        <v>33.840351119427872</v>
      </c>
      <c r="AB544" s="6">
        <f t="shared" si="218"/>
        <v>0.18799915141928769</v>
      </c>
    </row>
    <row r="545" spans="5:28">
      <c r="E545" s="12">
        <f t="shared" si="202"/>
        <v>3.2366960997730181</v>
      </c>
      <c r="F545" s="12">
        <f t="shared" si="203"/>
        <v>30589873.5</v>
      </c>
      <c r="G545" s="6">
        <v>7122792</v>
      </c>
      <c r="H545" s="6">
        <v>20393249</v>
      </c>
      <c r="I545" s="12">
        <f t="shared" si="204"/>
        <v>40786498</v>
      </c>
      <c r="J545" s="6">
        <v>12376265.53125</v>
      </c>
      <c r="K545" s="12">
        <f t="shared" si="205"/>
        <v>99010124.25</v>
      </c>
      <c r="L545" s="6">
        <f t="shared" si="206"/>
        <v>387.17482799999999</v>
      </c>
      <c r="M545" s="6">
        <f t="shared" si="207"/>
        <v>5242880</v>
      </c>
      <c r="N545" s="13">
        <f t="shared" si="208"/>
        <v>0.41194270090010515</v>
      </c>
      <c r="O545" s="13"/>
      <c r="P545" s="7">
        <f t="shared" si="209"/>
        <v>0</v>
      </c>
      <c r="Q545" s="7">
        <f t="shared" si="210"/>
        <v>2.6456785936115879E-2</v>
      </c>
      <c r="R545" s="6">
        <f t="shared" si="211"/>
        <v>2.6456785936115879E-2</v>
      </c>
      <c r="S545" s="6">
        <f t="shared" si="212"/>
        <v>2.6456785936115879E-2</v>
      </c>
      <c r="T545" s="7">
        <f t="shared" si="213"/>
        <v>0</v>
      </c>
      <c r="U545" s="7">
        <f t="shared" si="214"/>
        <v>1.4754725875397696</v>
      </c>
      <c r="V545" s="7">
        <f t="shared" si="215"/>
        <v>5.6375224670180941</v>
      </c>
      <c r="W545" s="6">
        <f t="shared" si="216"/>
        <v>7.1129950545578637</v>
      </c>
      <c r="X545" s="6">
        <v>2.5840999999999999E-2</v>
      </c>
      <c r="Y545" s="6">
        <v>7.0642833749999996</v>
      </c>
      <c r="Z545" s="6">
        <f t="shared" si="217"/>
        <v>2.3829802875890249</v>
      </c>
      <c r="AA545" s="6">
        <f t="shared" si="219"/>
        <v>2.3829802875890249</v>
      </c>
      <c r="AB545" s="6">
        <f t="shared" si="218"/>
        <v>0.68954877617525012</v>
      </c>
    </row>
    <row r="546" spans="5:28">
      <c r="E546" s="12">
        <f t="shared" si="202"/>
        <v>1.1808218181692298</v>
      </c>
      <c r="F546" s="12">
        <f t="shared" si="203"/>
        <v>43445809.5</v>
      </c>
      <c r="G546" s="6">
        <v>2097152</v>
      </c>
      <c r="H546" s="6">
        <v>28963873</v>
      </c>
      <c r="I546" s="12">
        <f t="shared" si="204"/>
        <v>57927746</v>
      </c>
      <c r="J546" s="6">
        <v>6412719.9707030002</v>
      </c>
      <c r="K546" s="12">
        <f t="shared" si="205"/>
        <v>51301759.765624002</v>
      </c>
      <c r="L546" s="6">
        <f t="shared" si="206"/>
        <v>389.50951600000002</v>
      </c>
      <c r="M546" s="6">
        <f t="shared" si="207"/>
        <v>5242880</v>
      </c>
      <c r="N546" s="13">
        <f t="shared" si="208"/>
        <v>1.1291570945060623</v>
      </c>
      <c r="O546" s="13"/>
      <c r="P546" s="7">
        <f t="shared" si="209"/>
        <v>0</v>
      </c>
      <c r="Q546" s="7">
        <f t="shared" si="210"/>
        <v>1.3708493818652658E-2</v>
      </c>
      <c r="R546" s="6">
        <f t="shared" si="211"/>
        <v>1.3708493818652658E-2</v>
      </c>
      <c r="S546" s="6">
        <f t="shared" si="212"/>
        <v>1.3708493818652658E-2</v>
      </c>
      <c r="T546" s="7">
        <f t="shared" si="213"/>
        <v>0</v>
      </c>
      <c r="U546" s="7">
        <f t="shared" si="214"/>
        <v>0.76451111237474179</v>
      </c>
      <c r="V546" s="7">
        <f t="shared" si="215"/>
        <v>1.7932910753797737</v>
      </c>
      <c r="W546" s="6">
        <f t="shared" si="216"/>
        <v>2.5578021877545156</v>
      </c>
      <c r="X546" s="6">
        <v>8.2199999999999999E-3</v>
      </c>
      <c r="Y546" s="6">
        <v>2.5434323999999999</v>
      </c>
      <c r="Z546" s="6">
        <f t="shared" si="217"/>
        <v>66.769997793827969</v>
      </c>
      <c r="AA546" s="6">
        <f t="shared" si="219"/>
        <v>66.769997793827969</v>
      </c>
      <c r="AB546" s="6">
        <f t="shared" si="218"/>
        <v>0.56497620123560965</v>
      </c>
    </row>
    <row r="547" spans="5:28">
      <c r="E547" s="12">
        <f t="shared" si="202"/>
        <v>2.1693291501484153</v>
      </c>
      <c r="F547" s="12">
        <f t="shared" si="203"/>
        <v>37678080</v>
      </c>
      <c r="G547" s="6">
        <v>6815744</v>
      </c>
      <c r="H547" s="6">
        <v>25118720</v>
      </c>
      <c r="I547" s="12">
        <f t="shared" si="204"/>
        <v>50237440</v>
      </c>
      <c r="J547" s="6">
        <v>10217019.658203</v>
      </c>
      <c r="K547" s="12">
        <f t="shared" si="205"/>
        <v>81736157.265624002</v>
      </c>
      <c r="L547" s="6">
        <f t="shared" si="206"/>
        <v>437.73952000000003</v>
      </c>
      <c r="M547" s="6">
        <f t="shared" si="207"/>
        <v>5242880</v>
      </c>
      <c r="N547" s="13">
        <f t="shared" si="208"/>
        <v>0.61462933517585971</v>
      </c>
      <c r="O547" s="13"/>
      <c r="P547" s="7">
        <f t="shared" si="209"/>
        <v>0</v>
      </c>
      <c r="Q547" s="7">
        <f t="shared" si="210"/>
        <v>2.1840958512051527E-2</v>
      </c>
      <c r="R547" s="6">
        <f t="shared" si="211"/>
        <v>2.1840958512051527E-2</v>
      </c>
      <c r="S547" s="6">
        <f t="shared" si="212"/>
        <v>2.1840958512051527E-2</v>
      </c>
      <c r="T547" s="7">
        <f t="shared" si="213"/>
        <v>0</v>
      </c>
      <c r="U547" s="7">
        <f t="shared" si="214"/>
        <v>1.2180517938928634</v>
      </c>
      <c r="V547" s="7">
        <f t="shared" si="215"/>
        <v>4.7020441055547764</v>
      </c>
      <c r="W547" s="6">
        <f t="shared" si="216"/>
        <v>5.9200958994476398</v>
      </c>
      <c r="X547" s="6">
        <v>2.1552999999999999E-2</v>
      </c>
      <c r="Y547" s="6">
        <v>6.0025104999999996</v>
      </c>
      <c r="Z547" s="6">
        <f t="shared" si="217"/>
        <v>1.336048401853698</v>
      </c>
      <c r="AA547" s="6">
        <f t="shared" si="219"/>
        <v>1.336048401853698</v>
      </c>
      <c r="AB547" s="6">
        <f t="shared" si="218"/>
        <v>1.3730021888734694</v>
      </c>
    </row>
    <row r="548" spans="5:28">
      <c r="E548" s="12">
        <f t="shared" si="202"/>
        <v>1.1869428261620611</v>
      </c>
      <c r="F548" s="12">
        <f t="shared" si="203"/>
        <v>51064684.5</v>
      </c>
      <c r="G548" s="6">
        <v>2145852</v>
      </c>
      <c r="H548" s="6">
        <v>34043123</v>
      </c>
      <c r="I548" s="12">
        <f t="shared" si="204"/>
        <v>68086246</v>
      </c>
      <c r="J548" s="6">
        <v>7576357.6171880001</v>
      </c>
      <c r="K548" s="12">
        <f t="shared" si="205"/>
        <v>60610860.937504001</v>
      </c>
      <c r="L548" s="6">
        <f t="shared" si="206"/>
        <v>451.43451599999997</v>
      </c>
      <c r="M548" s="6">
        <f t="shared" si="207"/>
        <v>5242880</v>
      </c>
      <c r="N548" s="13">
        <f t="shared" si="208"/>
        <v>1.1233340847971767</v>
      </c>
      <c r="O548" s="13"/>
      <c r="P548" s="7">
        <f t="shared" si="209"/>
        <v>0</v>
      </c>
      <c r="Q548" s="7">
        <f t="shared" si="210"/>
        <v>1.6196006068816052E-2</v>
      </c>
      <c r="R548" s="6">
        <f t="shared" si="211"/>
        <v>1.6196006068816052E-2</v>
      </c>
      <c r="S548" s="6">
        <f t="shared" si="212"/>
        <v>1.6196006068816052E-2</v>
      </c>
      <c r="T548" s="7">
        <f t="shared" si="213"/>
        <v>0</v>
      </c>
      <c r="U548" s="7">
        <f t="shared" si="214"/>
        <v>0.90323756785379627</v>
      </c>
      <c r="V548" s="7">
        <f t="shared" si="215"/>
        <v>2.1255516967670482</v>
      </c>
      <c r="W548" s="6">
        <f t="shared" si="216"/>
        <v>3.0287892646208445</v>
      </c>
      <c r="X548" s="6">
        <v>9.7429999999999999E-3</v>
      </c>
      <c r="Y548" s="6">
        <v>3.0017100444455269</v>
      </c>
      <c r="Z548" s="6">
        <f t="shared" si="217"/>
        <v>66.232228972760467</v>
      </c>
      <c r="AA548" s="6">
        <f t="shared" si="219"/>
        <v>66.232228972760467</v>
      </c>
      <c r="AB548" s="6">
        <f t="shared" si="218"/>
        <v>0.90212644707059497</v>
      </c>
    </row>
    <row r="549" spans="5:28">
      <c r="E549" s="12">
        <f t="shared" si="202"/>
        <v>1.0953079815694164</v>
      </c>
      <c r="F549" s="12">
        <f t="shared" si="203"/>
        <v>55224513</v>
      </c>
      <c r="G549" s="6">
        <v>503712</v>
      </c>
      <c r="H549" s="6">
        <v>36816342</v>
      </c>
      <c r="I549" s="12">
        <f t="shared" si="204"/>
        <v>73632684</v>
      </c>
      <c r="J549" s="6">
        <v>7560981.2333979998</v>
      </c>
      <c r="K549" s="12">
        <f t="shared" si="205"/>
        <v>60487849.867183998</v>
      </c>
      <c r="L549" s="6">
        <f t="shared" si="206"/>
        <v>451.87034399999999</v>
      </c>
      <c r="M549" s="6">
        <f t="shared" si="207"/>
        <v>5242880</v>
      </c>
      <c r="N549" s="13">
        <f t="shared" si="208"/>
        <v>1.2173136284671835</v>
      </c>
      <c r="O549" s="13"/>
      <c r="P549" s="7">
        <f t="shared" si="209"/>
        <v>0</v>
      </c>
      <c r="Q549" s="7">
        <f t="shared" si="210"/>
        <v>1.6163135919627963E-2</v>
      </c>
      <c r="R549" s="6">
        <f t="shared" si="211"/>
        <v>1.6163135919627963E-2</v>
      </c>
      <c r="S549" s="6">
        <f t="shared" si="212"/>
        <v>1.6163135919627963E-2</v>
      </c>
      <c r="T549" s="7">
        <f t="shared" si="213"/>
        <v>0</v>
      </c>
      <c r="U549" s="7">
        <f t="shared" si="214"/>
        <v>0.90140442741895754</v>
      </c>
      <c r="V549" s="7">
        <f t="shared" si="215"/>
        <v>2.4272696477707258</v>
      </c>
      <c r="W549" s="6">
        <f t="shared" si="216"/>
        <v>3.3286740751896833</v>
      </c>
      <c r="X549" s="6">
        <v>1.1126E-2</v>
      </c>
      <c r="Y549" s="6">
        <v>3.2229796800000003</v>
      </c>
      <c r="Z549" s="6">
        <f t="shared" si="217"/>
        <v>45.273556710659371</v>
      </c>
      <c r="AA549" s="6">
        <f t="shared" si="219"/>
        <v>45.273556710659371</v>
      </c>
      <c r="AB549" s="6">
        <f t="shared" si="218"/>
        <v>3.27939998646479</v>
      </c>
    </row>
    <row r="550" spans="5:28">
      <c r="E550" s="12">
        <f t="shared" si="202"/>
        <v>1.100076620840418</v>
      </c>
      <c r="F550" s="12">
        <f t="shared" si="203"/>
        <v>56197443</v>
      </c>
      <c r="G550" s="6">
        <v>381689</v>
      </c>
      <c r="H550" s="6">
        <v>37464962</v>
      </c>
      <c r="I550" s="12">
        <f t="shared" si="204"/>
        <v>74929924</v>
      </c>
      <c r="J550" s="6">
        <v>7727686.6494140001</v>
      </c>
      <c r="K550" s="12">
        <f t="shared" si="205"/>
        <v>61821493.195312001</v>
      </c>
      <c r="L550" s="6">
        <f t="shared" si="206"/>
        <v>457.213324</v>
      </c>
      <c r="M550" s="6">
        <f t="shared" si="207"/>
        <v>5242880</v>
      </c>
      <c r="N550" s="13">
        <f t="shared" si="208"/>
        <v>1.212036787323701</v>
      </c>
      <c r="O550" s="13"/>
      <c r="P550" s="7">
        <f t="shared" si="209"/>
        <v>0</v>
      </c>
      <c r="Q550" s="7">
        <f t="shared" si="210"/>
        <v>1.6519502668126528E-2</v>
      </c>
      <c r="R550" s="6">
        <f t="shared" si="211"/>
        <v>1.6519502668126528E-2</v>
      </c>
      <c r="S550" s="6">
        <f t="shared" si="212"/>
        <v>1.6519502668126528E-2</v>
      </c>
      <c r="T550" s="7">
        <f t="shared" si="213"/>
        <v>0</v>
      </c>
      <c r="U550" s="7">
        <f t="shared" si="214"/>
        <v>0.92127869974326659</v>
      </c>
      <c r="V550" s="7">
        <f t="shared" si="215"/>
        <v>2.1624210631586762</v>
      </c>
      <c r="W550" s="6">
        <f t="shared" si="216"/>
        <v>3.0836997629019427</v>
      </c>
      <c r="X550" s="6">
        <v>9.9120000000000007E-3</v>
      </c>
      <c r="Y550" s="6">
        <v>2.9672811000000001</v>
      </c>
      <c r="Z550" s="6">
        <f t="shared" si="217"/>
        <v>66.661649194174004</v>
      </c>
      <c r="AA550" s="6">
        <f t="shared" si="219"/>
        <v>66.661649194174004</v>
      </c>
      <c r="AB550" s="6">
        <f t="shared" si="218"/>
        <v>3.9234120050824504</v>
      </c>
    </row>
    <row r="551" spans="5:28">
      <c r="E551" s="12">
        <f t="shared" si="202"/>
        <v>2.7036314377621595</v>
      </c>
      <c r="F551" s="12">
        <f t="shared" si="203"/>
        <v>30577764</v>
      </c>
      <c r="G551" s="6">
        <v>11548845</v>
      </c>
      <c r="H551" s="6">
        <v>20385176</v>
      </c>
      <c r="I551" s="12">
        <f t="shared" si="204"/>
        <v>40770352</v>
      </c>
      <c r="J551" s="6">
        <v>10333875.505859001</v>
      </c>
      <c r="K551" s="12">
        <f t="shared" si="205"/>
        <v>82671004.046872005</v>
      </c>
      <c r="L551" s="6">
        <f t="shared" si="206"/>
        <v>475.59901200000002</v>
      </c>
      <c r="M551" s="6">
        <f t="shared" si="207"/>
        <v>5242880</v>
      </c>
      <c r="N551" s="13">
        <f t="shared" si="208"/>
        <v>0.49316386646138255</v>
      </c>
      <c r="O551" s="13"/>
      <c r="P551" s="7">
        <f t="shared" si="209"/>
        <v>0</v>
      </c>
      <c r="Q551" s="7">
        <f t="shared" si="210"/>
        <v>2.2090761664627062E-2</v>
      </c>
      <c r="R551" s="6">
        <f t="shared" si="211"/>
        <v>2.2090761664627062E-2</v>
      </c>
      <c r="S551" s="6">
        <f t="shared" si="212"/>
        <v>2.2090761664627062E-2</v>
      </c>
      <c r="T551" s="7">
        <f t="shared" si="213"/>
        <v>0</v>
      </c>
      <c r="U551" s="7">
        <f t="shared" si="214"/>
        <v>1.231983104551543</v>
      </c>
      <c r="V551" s="7">
        <f t="shared" si="215"/>
        <v>5.4797913906799467</v>
      </c>
      <c r="W551" s="6">
        <f t="shared" si="216"/>
        <v>6.7117744952314897</v>
      </c>
      <c r="X551" s="6">
        <v>2.5118000000000001E-2</v>
      </c>
      <c r="Y551" s="6">
        <v>6.9332530363567866</v>
      </c>
      <c r="Z551" s="6">
        <f t="shared" si="217"/>
        <v>12.052067582502346</v>
      </c>
      <c r="AA551" s="6">
        <f t="shared" si="219"/>
        <v>12.052067582502346</v>
      </c>
      <c r="AB551" s="6">
        <f t="shared" si="218"/>
        <v>3.1944390312008153</v>
      </c>
    </row>
    <row r="552" spans="5:28">
      <c r="E552" s="12">
        <f t="shared" si="202"/>
        <v>2.4191240907579759</v>
      </c>
      <c r="F552" s="12">
        <f t="shared" si="203"/>
        <v>30544401</v>
      </c>
      <c r="G552" s="6">
        <v>11950757</v>
      </c>
      <c r="H552" s="6">
        <v>20362934</v>
      </c>
      <c r="I552" s="12">
        <f t="shared" si="204"/>
        <v>40725868</v>
      </c>
      <c r="J552" s="6">
        <v>9236337.0371090006</v>
      </c>
      <c r="K552" s="12">
        <f t="shared" si="205"/>
        <v>73890696.296872005</v>
      </c>
      <c r="L552" s="6">
        <f t="shared" si="206"/>
        <v>483.37034799999998</v>
      </c>
      <c r="M552" s="6">
        <f t="shared" si="207"/>
        <v>5242880</v>
      </c>
      <c r="N552" s="13">
        <f t="shared" si="208"/>
        <v>0.55116367879895101</v>
      </c>
      <c r="O552" s="13"/>
      <c r="P552" s="7">
        <f t="shared" si="209"/>
        <v>0</v>
      </c>
      <c r="Q552" s="7">
        <f t="shared" si="210"/>
        <v>1.9744549856949532E-2</v>
      </c>
      <c r="R552" s="6">
        <f t="shared" si="211"/>
        <v>1.9744549856949532E-2</v>
      </c>
      <c r="S552" s="6">
        <f t="shared" si="212"/>
        <v>1.9744549856949532E-2</v>
      </c>
      <c r="T552" s="7">
        <f t="shared" si="213"/>
        <v>0</v>
      </c>
      <c r="U552" s="7">
        <f t="shared" si="214"/>
        <v>1.1011368553076128</v>
      </c>
      <c r="V552" s="7">
        <f t="shared" si="215"/>
        <v>4.3863637909471693</v>
      </c>
      <c r="W552" s="6">
        <f t="shared" si="216"/>
        <v>5.487500646254782</v>
      </c>
      <c r="X552" s="6">
        <v>2.0105999999999999E-2</v>
      </c>
      <c r="Y552" s="6">
        <v>5.6849714999999996</v>
      </c>
      <c r="Z552" s="6">
        <f t="shared" si="217"/>
        <v>1.7977227844945118</v>
      </c>
      <c r="AA552" s="6">
        <f t="shared" si="219"/>
        <v>1.7977227844945118</v>
      </c>
      <c r="AB552" s="6">
        <f t="shared" si="218"/>
        <v>3.4735592561056405</v>
      </c>
    </row>
    <row r="553" spans="5:28">
      <c r="E553" s="12">
        <f t="shared" si="202"/>
        <v>1.819055172525927</v>
      </c>
      <c r="F553" s="12">
        <f t="shared" si="203"/>
        <v>55903644</v>
      </c>
      <c r="G553" s="6">
        <v>2983494</v>
      </c>
      <c r="H553" s="6">
        <v>37269096</v>
      </c>
      <c r="I553" s="12">
        <f t="shared" si="204"/>
        <v>74538192</v>
      </c>
      <c r="J553" s="6">
        <v>12711476.597656</v>
      </c>
      <c r="K553" s="12">
        <f t="shared" si="205"/>
        <v>101691812.781248</v>
      </c>
      <c r="L553" s="6">
        <f t="shared" si="206"/>
        <v>506.89903199999998</v>
      </c>
      <c r="M553" s="6">
        <f t="shared" si="207"/>
        <v>5242880</v>
      </c>
      <c r="N553" s="13">
        <f t="shared" si="208"/>
        <v>0.73298124953619537</v>
      </c>
      <c r="O553" s="13"/>
      <c r="P553" s="7">
        <f t="shared" si="209"/>
        <v>0</v>
      </c>
      <c r="Q553" s="7">
        <f t="shared" si="210"/>
        <v>2.7173367800405031E-2</v>
      </c>
      <c r="R553" s="6">
        <f t="shared" si="211"/>
        <v>2.7173367800405031E-2</v>
      </c>
      <c r="S553" s="6">
        <f t="shared" si="212"/>
        <v>2.7173367800405031E-2</v>
      </c>
      <c r="T553" s="7">
        <f t="shared" si="213"/>
        <v>0</v>
      </c>
      <c r="U553" s="7">
        <f t="shared" si="214"/>
        <v>1.5154357523792099</v>
      </c>
      <c r="V553" s="7">
        <f t="shared" si="215"/>
        <v>10.964382343848744</v>
      </c>
      <c r="W553" s="6">
        <f t="shared" si="216"/>
        <v>12.479818096227953</v>
      </c>
      <c r="X553" s="6">
        <v>5.0257999999999997E-2</v>
      </c>
      <c r="Y553" s="6">
        <v>12.493225018190955</v>
      </c>
      <c r="Z553" s="6">
        <f t="shared" si="217"/>
        <v>45.932253968711386</v>
      </c>
      <c r="AA553" s="6">
        <f t="shared" si="219"/>
        <v>45.932253968711386</v>
      </c>
      <c r="AB553" s="6">
        <f t="shared" si="218"/>
        <v>0.10731353948624468</v>
      </c>
    </row>
    <row r="554" spans="5:28">
      <c r="E554" s="12">
        <f t="shared" si="202"/>
        <v>1.1186918685601044</v>
      </c>
      <c r="F554" s="12">
        <f t="shared" si="203"/>
        <v>61507809</v>
      </c>
      <c r="G554" s="6">
        <v>923136</v>
      </c>
      <c r="H554" s="6">
        <v>41005206</v>
      </c>
      <c r="I554" s="12">
        <f t="shared" si="204"/>
        <v>82010412</v>
      </c>
      <c r="J554" s="6">
        <v>8601035.7226560004</v>
      </c>
      <c r="K554" s="12">
        <f t="shared" si="205"/>
        <v>68808285.781248003</v>
      </c>
      <c r="L554" s="6">
        <f t="shared" si="206"/>
        <v>510.525192</v>
      </c>
      <c r="M554" s="6">
        <f t="shared" si="207"/>
        <v>5242880</v>
      </c>
      <c r="N554" s="13">
        <f t="shared" si="208"/>
        <v>1.1918682622137045</v>
      </c>
      <c r="O554" s="13"/>
      <c r="P554" s="7">
        <f t="shared" si="209"/>
        <v>0</v>
      </c>
      <c r="Q554" s="7">
        <f t="shared" si="210"/>
        <v>1.8386464024112811E-2</v>
      </c>
      <c r="R554" s="6">
        <f t="shared" si="211"/>
        <v>1.8386464024112811E-2</v>
      </c>
      <c r="S554" s="6">
        <f t="shared" si="212"/>
        <v>1.8386464024112811E-2</v>
      </c>
      <c r="T554" s="7">
        <f t="shared" si="213"/>
        <v>0</v>
      </c>
      <c r="U554" s="7">
        <f t="shared" si="214"/>
        <v>1.0253975564103379</v>
      </c>
      <c r="V554" s="7">
        <f t="shared" si="215"/>
        <v>2.3602939348581233</v>
      </c>
      <c r="W554" s="6">
        <f t="shared" si="216"/>
        <v>3.385691491268461</v>
      </c>
      <c r="X554" s="6">
        <v>1.0819E-2</v>
      </c>
      <c r="Y554" s="6">
        <v>3.2624093444396363</v>
      </c>
      <c r="Z554" s="6">
        <f t="shared" si="217"/>
        <v>69.946058084044822</v>
      </c>
      <c r="AA554" s="6">
        <f t="shared" si="219"/>
        <v>69.946058084044822</v>
      </c>
      <c r="AB554" s="6">
        <f t="shared" si="218"/>
        <v>3.7788681251463307</v>
      </c>
    </row>
    <row r="555" spans="5:28">
      <c r="E555" s="12">
        <f t="shared" si="202"/>
        <v>1.8628448469252803</v>
      </c>
      <c r="F555" s="12">
        <f t="shared" si="203"/>
        <v>59074852.5</v>
      </c>
      <c r="G555" s="6">
        <v>3148440</v>
      </c>
      <c r="H555" s="6">
        <v>39383235</v>
      </c>
      <c r="I555" s="12">
        <f t="shared" si="204"/>
        <v>78766470</v>
      </c>
      <c r="J555" s="6">
        <v>13755910.570312001</v>
      </c>
      <c r="K555" s="12">
        <f t="shared" si="205"/>
        <v>110047284.56249601</v>
      </c>
      <c r="L555" s="6">
        <f t="shared" si="206"/>
        <v>535.56762000000003</v>
      </c>
      <c r="M555" s="6">
        <f t="shared" si="207"/>
        <v>5242880</v>
      </c>
      <c r="N555" s="13">
        <f t="shared" si="208"/>
        <v>0.71575114563838615</v>
      </c>
      <c r="O555" s="13"/>
      <c r="P555" s="7">
        <f t="shared" si="209"/>
        <v>0</v>
      </c>
      <c r="Q555" s="7">
        <f t="shared" si="210"/>
        <v>2.9406057941804741E-2</v>
      </c>
      <c r="R555" s="6">
        <f t="shared" si="211"/>
        <v>2.9406057941804741E-2</v>
      </c>
      <c r="S555" s="6">
        <f t="shared" si="212"/>
        <v>2.9406057941804741E-2</v>
      </c>
      <c r="T555" s="7">
        <f t="shared" si="213"/>
        <v>0</v>
      </c>
      <c r="U555" s="7">
        <f t="shared" si="214"/>
        <v>1.6399509942555328</v>
      </c>
      <c r="V555" s="7">
        <f t="shared" si="215"/>
        <v>11.812159608924874</v>
      </c>
      <c r="W555" s="6">
        <f t="shared" si="216"/>
        <v>13.452110603180408</v>
      </c>
      <c r="X555" s="6">
        <v>5.4143999999999998E-2</v>
      </c>
      <c r="Y555" s="6">
        <v>13.4710272</v>
      </c>
      <c r="Z555" s="6">
        <f t="shared" si="217"/>
        <v>45.689166035378356</v>
      </c>
      <c r="AA555" s="6">
        <f t="shared" si="219"/>
        <v>45.689166035378356</v>
      </c>
      <c r="AB555" s="6">
        <f t="shared" si="218"/>
        <v>0.14042430869408312</v>
      </c>
    </row>
    <row r="556" spans="5:28">
      <c r="E556" s="12">
        <f t="shared" si="202"/>
        <v>1.1662065874029846</v>
      </c>
      <c r="F556" s="12">
        <f t="shared" si="203"/>
        <v>69783712.5</v>
      </c>
      <c r="G556" s="6">
        <v>952203</v>
      </c>
      <c r="H556" s="6">
        <v>46522475</v>
      </c>
      <c r="I556" s="12">
        <f t="shared" si="204"/>
        <v>93044950</v>
      </c>
      <c r="J556" s="6">
        <v>10172778.151366999</v>
      </c>
      <c r="K556" s="12">
        <f t="shared" si="205"/>
        <v>81382225.210935995</v>
      </c>
      <c r="L556" s="6">
        <f t="shared" si="206"/>
        <v>577.31376</v>
      </c>
      <c r="M556" s="6">
        <f t="shared" si="207"/>
        <v>5242880</v>
      </c>
      <c r="N556" s="13">
        <f t="shared" si="208"/>
        <v>1.1433080105494189</v>
      </c>
      <c r="O556" s="13"/>
      <c r="P556" s="7">
        <f t="shared" si="209"/>
        <v>0</v>
      </c>
      <c r="Q556" s="7">
        <f t="shared" si="210"/>
        <v>2.174638328878278E-2</v>
      </c>
      <c r="R556" s="6">
        <f t="shared" si="211"/>
        <v>2.174638328878278E-2</v>
      </c>
      <c r="S556" s="6">
        <f t="shared" si="212"/>
        <v>2.174638328878278E-2</v>
      </c>
      <c r="T556" s="7">
        <f t="shared" si="213"/>
        <v>0</v>
      </c>
      <c r="U556" s="7">
        <f t="shared" si="214"/>
        <v>1.212777413636303</v>
      </c>
      <c r="V556" s="7">
        <f t="shared" si="215"/>
        <v>2.8941361807771386</v>
      </c>
      <c r="W556" s="6">
        <f t="shared" si="216"/>
        <v>4.1069135944134416</v>
      </c>
      <c r="X556" s="6">
        <v>1.3266E-2</v>
      </c>
      <c r="Y556" s="6">
        <v>3.9911364000060301</v>
      </c>
      <c r="Z556" s="6">
        <f t="shared" si="217"/>
        <v>63.92569944808367</v>
      </c>
      <c r="AA556" s="6">
        <f t="shared" si="219"/>
        <v>63.92569944808367</v>
      </c>
      <c r="AB556" s="6">
        <f t="shared" si="218"/>
        <v>2.9008578711375685</v>
      </c>
    </row>
    <row r="557" spans="5:28">
      <c r="E557" s="12">
        <f t="shared" si="202"/>
        <v>1.126714282136458</v>
      </c>
      <c r="F557" s="12">
        <f t="shared" si="203"/>
        <v>72808428</v>
      </c>
      <c r="G557" s="6">
        <v>1157456</v>
      </c>
      <c r="H557" s="6">
        <v>48538952</v>
      </c>
      <c r="I557" s="12">
        <f t="shared" si="204"/>
        <v>97077904</v>
      </c>
      <c r="J557" s="6">
        <v>10254286.960937999</v>
      </c>
      <c r="K557" s="12">
        <f t="shared" si="205"/>
        <v>82034295.687503994</v>
      </c>
      <c r="L557" s="6">
        <f t="shared" si="206"/>
        <v>605.61654399999998</v>
      </c>
      <c r="M557" s="6">
        <f t="shared" si="207"/>
        <v>5242880</v>
      </c>
      <c r="N557" s="13">
        <f t="shared" si="208"/>
        <v>1.183381940277785</v>
      </c>
      <c r="O557" s="13"/>
      <c r="P557" s="7">
        <f t="shared" si="209"/>
        <v>0</v>
      </c>
      <c r="Q557" s="7">
        <f t="shared" si="210"/>
        <v>2.1920624954920479E-2</v>
      </c>
      <c r="R557" s="6">
        <f t="shared" si="211"/>
        <v>2.1920624954920479E-2</v>
      </c>
      <c r="S557" s="6">
        <f t="shared" si="212"/>
        <v>2.1920624954920479E-2</v>
      </c>
      <c r="T557" s="7">
        <f t="shared" si="213"/>
        <v>0</v>
      </c>
      <c r="U557" s="7">
        <f t="shared" si="214"/>
        <v>1.2224947240690296</v>
      </c>
      <c r="V557" s="7">
        <f t="shared" si="215"/>
        <v>3.2187611345685139</v>
      </c>
      <c r="W557" s="6">
        <f t="shared" si="216"/>
        <v>4.4412558586375432</v>
      </c>
      <c r="X557" s="6">
        <v>1.4754E-2</v>
      </c>
      <c r="Y557" s="6">
        <v>4.3659355846097094</v>
      </c>
      <c r="Z557" s="6">
        <f t="shared" si="217"/>
        <v>48.574115188562281</v>
      </c>
      <c r="AA557" s="6">
        <f t="shared" si="219"/>
        <v>48.574115188562281</v>
      </c>
      <c r="AB557" s="6">
        <f t="shared" si="218"/>
        <v>1.725180607184039</v>
      </c>
    </row>
    <row r="558" spans="5:28">
      <c r="E558" s="12">
        <f t="shared" si="202"/>
        <v>1.9631849921393603</v>
      </c>
      <c r="F558" s="12">
        <f t="shared" si="203"/>
        <v>67545583.5</v>
      </c>
      <c r="G558" s="6">
        <v>3566907</v>
      </c>
      <c r="H558" s="6">
        <v>45030389</v>
      </c>
      <c r="I558" s="12">
        <f t="shared" si="204"/>
        <v>90060778</v>
      </c>
      <c r="J558" s="6">
        <v>16575559.476562001</v>
      </c>
      <c r="K558" s="12">
        <f t="shared" si="205"/>
        <v>132604475.81249601</v>
      </c>
      <c r="L558" s="6">
        <f t="shared" si="206"/>
        <v>611.702808</v>
      </c>
      <c r="M558" s="6">
        <f t="shared" si="207"/>
        <v>5242880</v>
      </c>
      <c r="N558" s="13">
        <f t="shared" si="208"/>
        <v>0.67916846281528842</v>
      </c>
      <c r="O558" s="13"/>
      <c r="P558" s="7">
        <f t="shared" si="209"/>
        <v>0</v>
      </c>
      <c r="Q558" s="7">
        <f t="shared" si="210"/>
        <v>3.5433631230313935E-2</v>
      </c>
      <c r="R558" s="6">
        <f t="shared" si="211"/>
        <v>3.5433631230313935E-2</v>
      </c>
      <c r="S558" s="6">
        <f t="shared" si="212"/>
        <v>3.5433631230313935E-2</v>
      </c>
      <c r="T558" s="7">
        <f t="shared" si="213"/>
        <v>0</v>
      </c>
      <c r="U558" s="7">
        <f t="shared" si="214"/>
        <v>1.9761036614032761</v>
      </c>
      <c r="V558" s="7">
        <f t="shared" si="215"/>
        <v>14.072099055379752</v>
      </c>
      <c r="W558" s="6">
        <f t="shared" si="216"/>
        <v>16.048202716783027</v>
      </c>
      <c r="X558" s="6">
        <v>6.4503000000000005E-2</v>
      </c>
      <c r="Y558" s="6">
        <v>15.984273420021502</v>
      </c>
      <c r="Z558" s="6">
        <f t="shared" si="217"/>
        <v>45.066692664970724</v>
      </c>
      <c r="AA558" s="6">
        <f t="shared" si="219"/>
        <v>45.066692664970724</v>
      </c>
      <c r="AB558" s="6">
        <f t="shared" si="218"/>
        <v>0.39995122131387739</v>
      </c>
    </row>
    <row r="559" spans="5:28">
      <c r="E559" s="12">
        <f t="shared" si="202"/>
        <v>2.8554083910291128</v>
      </c>
      <c r="F559" s="12">
        <f t="shared" si="203"/>
        <v>50786193</v>
      </c>
      <c r="G559" s="6">
        <v>12057441</v>
      </c>
      <c r="H559" s="6">
        <v>33857462</v>
      </c>
      <c r="I559" s="12">
        <f t="shared" si="204"/>
        <v>67714924</v>
      </c>
      <c r="J559" s="6">
        <v>18126915.205077998</v>
      </c>
      <c r="K559" s="12">
        <f t="shared" si="205"/>
        <v>145015321.64062399</v>
      </c>
      <c r="L559" s="6">
        <f t="shared" si="206"/>
        <v>647.43836399999998</v>
      </c>
      <c r="M559" s="6">
        <f t="shared" si="207"/>
        <v>5242880</v>
      </c>
      <c r="N559" s="13">
        <f t="shared" si="208"/>
        <v>0.46695013488168291</v>
      </c>
      <c r="O559" s="13"/>
      <c r="P559" s="7">
        <f t="shared" si="209"/>
        <v>0</v>
      </c>
      <c r="Q559" s="7">
        <f t="shared" si="210"/>
        <v>3.8749969774964518E-2</v>
      </c>
      <c r="R559" s="6">
        <f t="shared" si="211"/>
        <v>3.8749969774964518E-2</v>
      </c>
      <c r="S559" s="6">
        <f t="shared" si="212"/>
        <v>3.8749969774964518E-2</v>
      </c>
      <c r="T559" s="7">
        <f t="shared" si="213"/>
        <v>0</v>
      </c>
      <c r="U559" s="7">
        <f t="shared" si="214"/>
        <v>2.1610530587128665</v>
      </c>
      <c r="V559" s="7">
        <f t="shared" si="215"/>
        <v>8.1727822707879678</v>
      </c>
      <c r="W559" s="6">
        <f t="shared" si="216"/>
        <v>10.333835329500834</v>
      </c>
      <c r="X559" s="6">
        <v>3.7462000000000002E-2</v>
      </c>
      <c r="Y559" s="6">
        <v>10.290603277761129</v>
      </c>
      <c r="Z559" s="6">
        <f t="shared" si="217"/>
        <v>3.4380699774825585</v>
      </c>
      <c r="AA559" s="6">
        <f t="shared" si="219"/>
        <v>3.4380699774825585</v>
      </c>
      <c r="AB559" s="6">
        <f t="shared" si="218"/>
        <v>0.42011192709307643</v>
      </c>
    </row>
    <row r="560" spans="5:28">
      <c r="E560" s="12">
        <f t="shared" si="202"/>
        <v>1.105235110124289</v>
      </c>
      <c r="F560" s="12">
        <f t="shared" si="203"/>
        <v>79008487.5</v>
      </c>
      <c r="G560" s="6">
        <v>1508065</v>
      </c>
      <c r="H560" s="6">
        <v>52672325</v>
      </c>
      <c r="I560" s="12">
        <f t="shared" si="204"/>
        <v>105344650</v>
      </c>
      <c r="J560" s="6">
        <v>10915369.297852</v>
      </c>
      <c r="K560" s="12">
        <f t="shared" si="205"/>
        <v>87322954.382816002</v>
      </c>
      <c r="L560" s="6">
        <f t="shared" si="206"/>
        <v>662.22919999999999</v>
      </c>
      <c r="M560" s="6">
        <f t="shared" si="207"/>
        <v>5242880</v>
      </c>
      <c r="N560" s="13">
        <f t="shared" si="208"/>
        <v>1.2063798201121152</v>
      </c>
      <c r="O560" s="13"/>
      <c r="P560" s="7">
        <f t="shared" si="209"/>
        <v>0</v>
      </c>
      <c r="Q560" s="7">
        <f t="shared" si="210"/>
        <v>2.3333822969274529E-2</v>
      </c>
      <c r="R560" s="6">
        <f t="shared" si="211"/>
        <v>2.3333822969274529E-2</v>
      </c>
      <c r="S560" s="6">
        <f t="shared" si="212"/>
        <v>2.3333822969274529E-2</v>
      </c>
      <c r="T560" s="7">
        <f t="shared" si="213"/>
        <v>0</v>
      </c>
      <c r="U560" s="7">
        <f t="shared" si="214"/>
        <v>1.30130758274279</v>
      </c>
      <c r="V560" s="7">
        <f t="shared" si="215"/>
        <v>2.9340598142071261</v>
      </c>
      <c r="W560" s="6">
        <f t="shared" si="216"/>
        <v>4.2353673969499166</v>
      </c>
      <c r="X560" s="6">
        <v>1.3448999999999999E-2</v>
      </c>
      <c r="Y560" s="6">
        <v>4.1303101636351407</v>
      </c>
      <c r="Z560" s="6">
        <f t="shared" si="217"/>
        <v>73.498572156104771</v>
      </c>
      <c r="AA560" s="6">
        <f t="shared" si="219"/>
        <v>73.498572156104771</v>
      </c>
      <c r="AB560" s="6">
        <f t="shared" si="218"/>
        <v>2.5435676535806122</v>
      </c>
    </row>
    <row r="561" spans="5:28">
      <c r="E561" s="12">
        <f t="shared" si="202"/>
        <v>1.1045969061121419</v>
      </c>
      <c r="F561" s="12">
        <f t="shared" si="203"/>
        <v>83202633</v>
      </c>
      <c r="G561" s="6">
        <v>914898</v>
      </c>
      <c r="H561" s="6">
        <v>55468422</v>
      </c>
      <c r="I561" s="12">
        <f t="shared" si="204"/>
        <v>110936844</v>
      </c>
      <c r="J561" s="6">
        <v>11488171.374023</v>
      </c>
      <c r="K561" s="12">
        <f t="shared" si="205"/>
        <v>91905370.992183998</v>
      </c>
      <c r="L561" s="6">
        <f t="shared" si="206"/>
        <v>683.91902400000004</v>
      </c>
      <c r="M561" s="6">
        <f t="shared" si="207"/>
        <v>5242880</v>
      </c>
      <c r="N561" s="13">
        <f t="shared" si="208"/>
        <v>1.2070768313359457</v>
      </c>
      <c r="O561" s="13"/>
      <c r="P561" s="7">
        <f t="shared" si="209"/>
        <v>0</v>
      </c>
      <c r="Q561" s="7">
        <f t="shared" si="210"/>
        <v>2.455830396273365E-2</v>
      </c>
      <c r="R561" s="6">
        <f t="shared" si="211"/>
        <v>2.455830396273365E-2</v>
      </c>
      <c r="S561" s="6">
        <f t="shared" si="212"/>
        <v>2.455830396273365E-2</v>
      </c>
      <c r="T561" s="7">
        <f t="shared" si="213"/>
        <v>0</v>
      </c>
      <c r="U561" s="7">
        <f t="shared" si="214"/>
        <v>1.3695958526851382</v>
      </c>
      <c r="V561" s="7">
        <f t="shared" si="215"/>
        <v>3.0837188990867523</v>
      </c>
      <c r="W561" s="6">
        <f t="shared" si="216"/>
        <v>4.4533147517718907</v>
      </c>
      <c r="X561" s="6">
        <v>1.4135E-2</v>
      </c>
      <c r="Y561" s="6">
        <v>4.3098792916619546</v>
      </c>
      <c r="Z561" s="6">
        <f t="shared" si="217"/>
        <v>73.741096305154926</v>
      </c>
      <c r="AA561" s="6">
        <f t="shared" si="219"/>
        <v>73.741096305154926</v>
      </c>
      <c r="AB561" s="6">
        <f t="shared" si="218"/>
        <v>3.3280621196846849</v>
      </c>
    </row>
    <row r="562" spans="5:28">
      <c r="E562" s="12">
        <f t="shared" si="202"/>
        <v>3.6417011020459169</v>
      </c>
      <c r="F562" s="12">
        <f t="shared" si="203"/>
        <v>50518719</v>
      </c>
      <c r="G562" s="6">
        <v>14081816</v>
      </c>
      <c r="H562" s="6">
        <v>33679146</v>
      </c>
      <c r="I562" s="12">
        <f t="shared" si="204"/>
        <v>67358292</v>
      </c>
      <c r="J562" s="6">
        <v>22996759.332031</v>
      </c>
      <c r="K562" s="12">
        <f t="shared" si="205"/>
        <v>183974074.656248</v>
      </c>
      <c r="L562" s="6">
        <f t="shared" si="206"/>
        <v>685.78607199999999</v>
      </c>
      <c r="M562" s="6">
        <f t="shared" si="207"/>
        <v>5242880</v>
      </c>
      <c r="N562" s="13">
        <f t="shared" si="208"/>
        <v>0.36612926101602994</v>
      </c>
      <c r="O562" s="13"/>
      <c r="P562" s="7">
        <f t="shared" si="209"/>
        <v>0</v>
      </c>
      <c r="Q562" s="7">
        <f t="shared" si="210"/>
        <v>4.9160252528168656E-2</v>
      </c>
      <c r="R562" s="6">
        <f t="shared" si="211"/>
        <v>4.9160252528168656E-2</v>
      </c>
      <c r="S562" s="6">
        <f t="shared" si="212"/>
        <v>4.9160252528168656E-2</v>
      </c>
      <c r="T562" s="7">
        <f t="shared" si="213"/>
        <v>0</v>
      </c>
      <c r="U562" s="7">
        <f t="shared" si="214"/>
        <v>2.7416257279698244</v>
      </c>
      <c r="V562" s="7">
        <f t="shared" si="215"/>
        <v>10.089334837358686</v>
      </c>
      <c r="W562" s="6">
        <f t="shared" si="216"/>
        <v>12.83096056532851</v>
      </c>
      <c r="X562" s="6">
        <v>4.6247000000000003E-2</v>
      </c>
      <c r="Y562" s="6">
        <v>12.801169600000001</v>
      </c>
      <c r="Z562" s="6">
        <f t="shared" si="217"/>
        <v>6.2993329906126938</v>
      </c>
      <c r="AA562" s="6">
        <f t="shared" si="219"/>
        <v>6.2993329906126938</v>
      </c>
      <c r="AB562" s="6">
        <f t="shared" si="218"/>
        <v>0.23272065177941934</v>
      </c>
    </row>
    <row r="563" spans="5:28">
      <c r="E563" s="12">
        <f t="shared" si="202"/>
        <v>1.6822666603956056</v>
      </c>
      <c r="F563" s="12">
        <f t="shared" si="203"/>
        <v>71332107</v>
      </c>
      <c r="G563" s="6">
        <v>8388608</v>
      </c>
      <c r="H563" s="6">
        <v>47554738</v>
      </c>
      <c r="I563" s="12">
        <f t="shared" si="204"/>
        <v>95109476</v>
      </c>
      <c r="J563" s="6">
        <v>14999953.177734001</v>
      </c>
      <c r="K563" s="12">
        <f t="shared" si="205"/>
        <v>119999625.421872</v>
      </c>
      <c r="L563" s="6">
        <f t="shared" si="206"/>
        <v>738.42901600000005</v>
      </c>
      <c r="M563" s="6">
        <f t="shared" si="207"/>
        <v>5242880</v>
      </c>
      <c r="N563" s="13">
        <f t="shared" si="208"/>
        <v>0.79258144069726955</v>
      </c>
      <c r="O563" s="13"/>
      <c r="P563" s="7">
        <f t="shared" si="209"/>
        <v>0</v>
      </c>
      <c r="Q563" s="7">
        <f t="shared" si="210"/>
        <v>3.206545215703592E-2</v>
      </c>
      <c r="R563" s="6">
        <f t="shared" si="211"/>
        <v>3.206545215703592E-2</v>
      </c>
      <c r="S563" s="6">
        <f t="shared" si="212"/>
        <v>3.206545215703592E-2</v>
      </c>
      <c r="T563" s="7">
        <f t="shared" si="213"/>
        <v>0</v>
      </c>
      <c r="U563" s="7">
        <f t="shared" si="214"/>
        <v>1.7882631616333178</v>
      </c>
      <c r="V563" s="7">
        <f t="shared" si="215"/>
        <v>7.8309225244229914</v>
      </c>
      <c r="W563" s="6">
        <f t="shared" si="216"/>
        <v>9.6191856860563085</v>
      </c>
      <c r="X563" s="6">
        <v>3.5895000000000003E-2</v>
      </c>
      <c r="Y563" s="6">
        <v>9.7495306875000018</v>
      </c>
      <c r="Z563" s="6">
        <f t="shared" si="217"/>
        <v>10.668750084869989</v>
      </c>
      <c r="AA563" s="6">
        <f t="shared" si="219"/>
        <v>10.668750084869989</v>
      </c>
      <c r="AB563" s="6">
        <f t="shared" si="218"/>
        <v>1.3369361625868854</v>
      </c>
    </row>
    <row r="564" spans="5:28">
      <c r="E564" s="12">
        <f t="shared" si="202"/>
        <v>1.1317871716590873</v>
      </c>
      <c r="F564" s="12">
        <f t="shared" si="203"/>
        <v>91376167.5</v>
      </c>
      <c r="G564" s="6">
        <v>1498023</v>
      </c>
      <c r="H564" s="6">
        <v>60917445</v>
      </c>
      <c r="I564" s="12">
        <f t="shared" si="204"/>
        <v>121834890</v>
      </c>
      <c r="J564" s="6">
        <v>12927296.771484001</v>
      </c>
      <c r="K564" s="12">
        <f t="shared" si="205"/>
        <v>103418374.171872</v>
      </c>
      <c r="L564" s="6">
        <f t="shared" si="206"/>
        <v>760.96979999999996</v>
      </c>
      <c r="M564" s="6">
        <f t="shared" si="207"/>
        <v>5242880</v>
      </c>
      <c r="N564" s="13">
        <f t="shared" si="208"/>
        <v>1.1780777929995438</v>
      </c>
      <c r="O564" s="13"/>
      <c r="P564" s="7">
        <f t="shared" si="209"/>
        <v>0</v>
      </c>
      <c r="Q564" s="7">
        <f t="shared" si="210"/>
        <v>2.7634727337758624E-2</v>
      </c>
      <c r="R564" s="6">
        <f t="shared" si="211"/>
        <v>2.7634727337758624E-2</v>
      </c>
      <c r="S564" s="6">
        <f t="shared" si="212"/>
        <v>2.7634727337758624E-2</v>
      </c>
      <c r="T564" s="7">
        <f t="shared" si="213"/>
        <v>0</v>
      </c>
      <c r="U564" s="7">
        <f t="shared" si="214"/>
        <v>1.5411653837867805</v>
      </c>
      <c r="V564" s="7">
        <f t="shared" si="215"/>
        <v>3.5385865258710374</v>
      </c>
      <c r="W564" s="6">
        <f t="shared" si="216"/>
        <v>5.0797519096578174</v>
      </c>
      <c r="X564" s="6">
        <v>1.6219999999999998E-2</v>
      </c>
      <c r="Y564" s="6">
        <v>4.9708507142810801</v>
      </c>
      <c r="Z564" s="6">
        <f t="shared" si="217"/>
        <v>70.374397890003877</v>
      </c>
      <c r="AA564" s="6">
        <f t="shared" si="219"/>
        <v>70.374397890003877</v>
      </c>
      <c r="AB564" s="6">
        <f t="shared" si="218"/>
        <v>2.1907959348662001</v>
      </c>
    </row>
    <row r="565" spans="5:28">
      <c r="E565" s="12">
        <f t="shared" si="202"/>
        <v>1.133576650127379</v>
      </c>
      <c r="F565" s="12">
        <f t="shared" si="203"/>
        <v>94735035</v>
      </c>
      <c r="G565" s="6">
        <v>1437960</v>
      </c>
      <c r="H565" s="6">
        <v>63156690</v>
      </c>
      <c r="I565" s="12">
        <f t="shared" si="204"/>
        <v>126313380</v>
      </c>
      <c r="J565" s="6">
        <v>13423677.953125</v>
      </c>
      <c r="K565" s="12">
        <f t="shared" si="205"/>
        <v>107389423.625</v>
      </c>
      <c r="L565" s="6">
        <f t="shared" si="206"/>
        <v>786.63948000000005</v>
      </c>
      <c r="M565" s="6">
        <f t="shared" si="207"/>
        <v>5242880</v>
      </c>
      <c r="N565" s="13">
        <f t="shared" si="208"/>
        <v>1.1762180644630498</v>
      </c>
      <c r="O565" s="13"/>
      <c r="P565" s="7">
        <f t="shared" si="209"/>
        <v>0</v>
      </c>
      <c r="Q565" s="7">
        <f t="shared" si="210"/>
        <v>2.869584311878581E-2</v>
      </c>
      <c r="R565" s="6">
        <f t="shared" si="211"/>
        <v>2.869584311878581E-2</v>
      </c>
      <c r="S565" s="6">
        <f t="shared" si="212"/>
        <v>2.869584311878581E-2</v>
      </c>
      <c r="T565" s="7">
        <f t="shared" si="213"/>
        <v>0</v>
      </c>
      <c r="U565" s="7">
        <f t="shared" si="214"/>
        <v>1.6003429139256253</v>
      </c>
      <c r="V565" s="7">
        <f t="shared" si="215"/>
        <v>5.2666471837887006</v>
      </c>
      <c r="W565" s="6">
        <f t="shared" si="216"/>
        <v>6.8669900977143259</v>
      </c>
      <c r="X565" s="6">
        <v>2.4140999999999999E-2</v>
      </c>
      <c r="Y565" s="6">
        <v>6.7194059399999988</v>
      </c>
      <c r="Z565" s="6">
        <f t="shared" si="217"/>
        <v>18.867665460361255</v>
      </c>
      <c r="AA565" s="6">
        <f t="shared" si="219"/>
        <v>18.867665460361255</v>
      </c>
      <c r="AB565" s="6">
        <f t="shared" si="218"/>
        <v>2.1963869876616968</v>
      </c>
    </row>
    <row r="566" spans="5:28">
      <c r="E566" s="12">
        <f t="shared" si="202"/>
        <v>1.133681250385264</v>
      </c>
      <c r="F566" s="12">
        <f t="shared" si="203"/>
        <v>96797551.5</v>
      </c>
      <c r="G566" s="6">
        <v>1391349</v>
      </c>
      <c r="H566" s="6">
        <v>64531701</v>
      </c>
      <c r="I566" s="12">
        <f t="shared" si="204"/>
        <v>129063402</v>
      </c>
      <c r="J566" s="6">
        <v>13717196.152344</v>
      </c>
      <c r="K566" s="12">
        <f t="shared" si="205"/>
        <v>109737569.218752</v>
      </c>
      <c r="L566" s="6">
        <f t="shared" si="206"/>
        <v>802.20739200000003</v>
      </c>
      <c r="M566" s="6">
        <f t="shared" si="207"/>
        <v>5242880</v>
      </c>
      <c r="N566" s="13">
        <f t="shared" si="208"/>
        <v>1.17610953950259</v>
      </c>
      <c r="O566" s="13"/>
      <c r="P566" s="7">
        <f t="shared" si="209"/>
        <v>0</v>
      </c>
      <c r="Q566" s="7">
        <f t="shared" si="210"/>
        <v>2.9323297995661496E-2</v>
      </c>
      <c r="R566" s="6">
        <f t="shared" si="211"/>
        <v>2.9323297995661496E-2</v>
      </c>
      <c r="S566" s="6">
        <f t="shared" si="212"/>
        <v>2.9323297995661496E-2</v>
      </c>
      <c r="T566" s="7">
        <f t="shared" si="213"/>
        <v>0</v>
      </c>
      <c r="U566" s="7">
        <f t="shared" si="214"/>
        <v>1.6353355420167206</v>
      </c>
      <c r="V566" s="7">
        <f t="shared" si="215"/>
        <v>3.7606753719460513</v>
      </c>
      <c r="W566" s="6">
        <f t="shared" si="216"/>
        <v>5.3960109139627717</v>
      </c>
      <c r="X566" s="6">
        <v>1.7238E-2</v>
      </c>
      <c r="Y566" s="6">
        <v>5.2505870625000002</v>
      </c>
      <c r="Z566" s="6">
        <f t="shared" si="217"/>
        <v>70.108469634885111</v>
      </c>
      <c r="AA566" s="6">
        <f t="shared" si="219"/>
        <v>70.108469634885111</v>
      </c>
      <c r="AB566" s="6">
        <f t="shared" si="218"/>
        <v>2.7696684148215946</v>
      </c>
    </row>
    <row r="567" spans="5:28">
      <c r="E567" s="12">
        <f t="shared" si="202"/>
        <v>1.1730492496713485</v>
      </c>
      <c r="F567" s="12">
        <f t="shared" si="203"/>
        <v>91051581</v>
      </c>
      <c r="G567" s="6">
        <v>4194304</v>
      </c>
      <c r="H567" s="6">
        <v>60701054</v>
      </c>
      <c r="I567" s="12">
        <f t="shared" si="204"/>
        <v>121402108</v>
      </c>
      <c r="J567" s="6">
        <v>13350998.59668</v>
      </c>
      <c r="K567" s="12">
        <f t="shared" si="205"/>
        <v>106807988.77344</v>
      </c>
      <c r="L567" s="6">
        <f t="shared" si="206"/>
        <v>812.29872799999998</v>
      </c>
      <c r="M567" s="6">
        <f t="shared" si="207"/>
        <v>5242880</v>
      </c>
      <c r="N567" s="13">
        <f t="shared" si="208"/>
        <v>1.1366388356728343</v>
      </c>
      <c r="O567" s="13"/>
      <c r="P567" s="7">
        <f t="shared" si="209"/>
        <v>0</v>
      </c>
      <c r="Q567" s="7">
        <f t="shared" si="210"/>
        <v>2.8540476205350992E-2</v>
      </c>
      <c r="R567" s="6">
        <f t="shared" si="211"/>
        <v>2.8540476205350992E-2</v>
      </c>
      <c r="S567" s="6">
        <f t="shared" si="212"/>
        <v>2.8540476205350992E-2</v>
      </c>
      <c r="T567" s="7">
        <f t="shared" si="213"/>
        <v>0</v>
      </c>
      <c r="U567" s="7">
        <f t="shared" si="214"/>
        <v>1.5916782324961702</v>
      </c>
      <c r="V567" s="7">
        <f t="shared" si="215"/>
        <v>3.7000263550414796</v>
      </c>
      <c r="W567" s="6">
        <f t="shared" si="216"/>
        <v>5.2917045875376498</v>
      </c>
      <c r="X567" s="6">
        <v>1.6959999999999999E-2</v>
      </c>
      <c r="Y567" s="6">
        <v>5.2897109333276795</v>
      </c>
      <c r="Z567" s="6">
        <f t="shared" si="217"/>
        <v>68.281109701361984</v>
      </c>
      <c r="AA567" s="6">
        <f t="shared" si="219"/>
        <v>68.281109701361984</v>
      </c>
      <c r="AB567" s="6">
        <f t="shared" si="218"/>
        <v>3.7689284633860919E-2</v>
      </c>
    </row>
    <row r="568" spans="5:28">
      <c r="E568" s="12">
        <f t="shared" si="202"/>
        <v>1.3510834009065644</v>
      </c>
      <c r="F568" s="12">
        <f t="shared" si="203"/>
        <v>89286436.5</v>
      </c>
      <c r="G568" s="6">
        <v>5558326</v>
      </c>
      <c r="H568" s="6">
        <v>59524291</v>
      </c>
      <c r="I568" s="12">
        <f t="shared" si="204"/>
        <v>119048582</v>
      </c>
      <c r="J568" s="6">
        <v>15079177.785156</v>
      </c>
      <c r="K568" s="12">
        <f t="shared" si="205"/>
        <v>120633422.281248</v>
      </c>
      <c r="L568" s="6">
        <f t="shared" si="206"/>
        <v>825.45801200000005</v>
      </c>
      <c r="M568" s="6">
        <f t="shared" si="207"/>
        <v>5242880</v>
      </c>
      <c r="N568" s="13">
        <f t="shared" si="208"/>
        <v>0.98686234501784209</v>
      </c>
      <c r="O568" s="13"/>
      <c r="P568" s="7">
        <f t="shared" si="209"/>
        <v>0</v>
      </c>
      <c r="Q568" s="7">
        <f t="shared" si="210"/>
        <v>3.2234810876283194E-2</v>
      </c>
      <c r="R568" s="6">
        <f t="shared" si="211"/>
        <v>3.2234810876283194E-2</v>
      </c>
      <c r="S568" s="6">
        <f t="shared" si="212"/>
        <v>3.2234810876283194E-2</v>
      </c>
      <c r="T568" s="7">
        <f t="shared" si="213"/>
        <v>0</v>
      </c>
      <c r="U568" s="7">
        <f t="shared" si="214"/>
        <v>1.7977081542455564</v>
      </c>
      <c r="V568" s="7">
        <f t="shared" si="215"/>
        <v>10.868827417934348</v>
      </c>
      <c r="W568" s="6">
        <f t="shared" si="216"/>
        <v>12.666535572179905</v>
      </c>
      <c r="X568" s="6">
        <v>4.9820000000000003E-2</v>
      </c>
      <c r="Y568" s="6">
        <v>12.669724200000001</v>
      </c>
      <c r="Z568" s="6">
        <f t="shared" si="217"/>
        <v>35.297449064064246</v>
      </c>
      <c r="AA568" s="6">
        <f t="shared" si="219"/>
        <v>35.297449064064246</v>
      </c>
      <c r="AB568" s="6">
        <f t="shared" si="218"/>
        <v>2.5167302537620364E-2</v>
      </c>
    </row>
    <row r="569" spans="5:28">
      <c r="E569" s="12">
        <f t="shared" si="202"/>
        <v>3.1558523325677066</v>
      </c>
      <c r="F569" s="12">
        <f t="shared" si="203"/>
        <v>68134390.5</v>
      </c>
      <c r="G569" s="6">
        <v>16002413</v>
      </c>
      <c r="H569" s="6">
        <v>45422927</v>
      </c>
      <c r="I569" s="12">
        <f t="shared" si="204"/>
        <v>90845854</v>
      </c>
      <c r="J569" s="6">
        <v>26877759.398437999</v>
      </c>
      <c r="K569" s="12">
        <f t="shared" si="205"/>
        <v>215022075.18750399</v>
      </c>
      <c r="L569" s="6">
        <f t="shared" si="206"/>
        <v>865.12338399999999</v>
      </c>
      <c r="M569" s="6">
        <f t="shared" si="207"/>
        <v>5242880</v>
      </c>
      <c r="N569" s="13">
        <f t="shared" si="208"/>
        <v>0.42249547596813214</v>
      </c>
      <c r="O569" s="13"/>
      <c r="P569" s="7">
        <f t="shared" si="209"/>
        <v>0</v>
      </c>
      <c r="Q569" s="7">
        <f t="shared" si="210"/>
        <v>5.7456679888725694E-2</v>
      </c>
      <c r="R569" s="6">
        <f t="shared" si="211"/>
        <v>5.7456679888725694E-2</v>
      </c>
      <c r="S569" s="6">
        <f t="shared" si="212"/>
        <v>5.7456679888725694E-2</v>
      </c>
      <c r="T569" s="7">
        <f t="shared" si="213"/>
        <v>0</v>
      </c>
      <c r="U569" s="7">
        <f t="shared" si="214"/>
        <v>3.2043104688364981</v>
      </c>
      <c r="V569" s="7">
        <f t="shared" si="215"/>
        <v>12.387888945655682</v>
      </c>
      <c r="W569" s="6">
        <f t="shared" si="216"/>
        <v>15.59219941449218</v>
      </c>
      <c r="X569" s="6">
        <v>5.6783E-2</v>
      </c>
      <c r="Y569" s="6">
        <v>15.392560923081291</v>
      </c>
      <c r="Z569" s="6">
        <f t="shared" si="217"/>
        <v>1.1864112299908312</v>
      </c>
      <c r="AA569" s="6">
        <f t="shared" si="219"/>
        <v>1.1864112299908312</v>
      </c>
      <c r="AB569" s="6">
        <f t="shared" si="218"/>
        <v>1.2969803556959081</v>
      </c>
    </row>
    <row r="570" spans="5:28">
      <c r="E570" s="12">
        <f t="shared" si="202"/>
        <v>1.0970322861422759</v>
      </c>
      <c r="F570" s="12">
        <f t="shared" si="203"/>
        <v>107499487.5</v>
      </c>
      <c r="G570" s="6">
        <v>986703</v>
      </c>
      <c r="H570" s="6">
        <v>71666325</v>
      </c>
      <c r="I570" s="12">
        <f t="shared" si="204"/>
        <v>143332650</v>
      </c>
      <c r="J570" s="6">
        <v>14741301.066406</v>
      </c>
      <c r="K570" s="12">
        <f t="shared" si="205"/>
        <v>117930408.531248</v>
      </c>
      <c r="L570" s="6">
        <f t="shared" si="206"/>
        <v>879.72996000000001</v>
      </c>
      <c r="M570" s="6">
        <f t="shared" si="207"/>
        <v>5242880</v>
      </c>
      <c r="N570" s="13">
        <f t="shared" si="208"/>
        <v>1.2154002668618007</v>
      </c>
      <c r="O570" s="13"/>
      <c r="P570" s="7">
        <f t="shared" si="209"/>
        <v>0</v>
      </c>
      <c r="Q570" s="7">
        <f t="shared" si="210"/>
        <v>3.1512530637693069E-2</v>
      </c>
      <c r="R570" s="6">
        <f t="shared" si="211"/>
        <v>3.1512530637693069E-2</v>
      </c>
      <c r="S570" s="6">
        <f t="shared" si="212"/>
        <v>3.1512530637693069E-2</v>
      </c>
      <c r="T570" s="7">
        <f t="shared" si="213"/>
        <v>0</v>
      </c>
      <c r="U570" s="7">
        <f t="shared" si="214"/>
        <v>1.7574271958882288</v>
      </c>
      <c r="V570" s="7">
        <f t="shared" si="215"/>
        <v>3.9362957266517347</v>
      </c>
      <c r="W570" s="6">
        <f t="shared" si="216"/>
        <v>5.6937229225399637</v>
      </c>
      <c r="X570" s="6">
        <v>1.8043E-2</v>
      </c>
      <c r="Y570" s="6">
        <v>5.4744584705903581</v>
      </c>
      <c r="Z570" s="6">
        <f t="shared" si="217"/>
        <v>74.652389501153181</v>
      </c>
      <c r="AA570" s="6">
        <f t="shared" si="219"/>
        <v>74.652389501153181</v>
      </c>
      <c r="AB570" s="6">
        <f t="shared" si="218"/>
        <v>4.0052263274537268</v>
      </c>
    </row>
    <row r="571" spans="5:28">
      <c r="E571" s="12">
        <f t="shared" si="202"/>
        <v>1.3968515079182398</v>
      </c>
      <c r="F571" s="12">
        <f t="shared" si="203"/>
        <v>85734805.5</v>
      </c>
      <c r="G571" s="6">
        <v>9845725</v>
      </c>
      <c r="H571" s="6">
        <v>57156537</v>
      </c>
      <c r="I571" s="12">
        <f t="shared" si="204"/>
        <v>114313074</v>
      </c>
      <c r="J571" s="6">
        <v>14969849.042969</v>
      </c>
      <c r="K571" s="12">
        <f t="shared" si="205"/>
        <v>119758792.343752</v>
      </c>
      <c r="L571" s="6">
        <f t="shared" si="206"/>
        <v>882.79294400000003</v>
      </c>
      <c r="M571" s="6">
        <f t="shared" si="207"/>
        <v>5242880</v>
      </c>
      <c r="N571" s="13">
        <f t="shared" si="208"/>
        <v>0.95452761139974784</v>
      </c>
      <c r="O571" s="13"/>
      <c r="P571" s="7">
        <f t="shared" si="209"/>
        <v>0</v>
      </c>
      <c r="Q571" s="7">
        <f t="shared" si="210"/>
        <v>3.2001098443287732E-2</v>
      </c>
      <c r="R571" s="6">
        <f t="shared" si="211"/>
        <v>3.2001098443287732E-2</v>
      </c>
      <c r="S571" s="6">
        <f t="shared" si="212"/>
        <v>3.2001098443287732E-2</v>
      </c>
      <c r="T571" s="7">
        <f t="shared" si="213"/>
        <v>0</v>
      </c>
      <c r="U571" s="7">
        <f t="shared" si="214"/>
        <v>1.7846742094162529</v>
      </c>
      <c r="V571" s="7">
        <f t="shared" si="215"/>
        <v>4.9106069118884834</v>
      </c>
      <c r="W571" s="6">
        <f t="shared" si="216"/>
        <v>6.6952811213047365</v>
      </c>
      <c r="X571" s="6">
        <v>2.2509000000000001E-2</v>
      </c>
      <c r="Y571" s="6">
        <v>6.7634543000050025</v>
      </c>
      <c r="Z571" s="6">
        <f t="shared" si="217"/>
        <v>42.170236097950728</v>
      </c>
      <c r="AA571" s="6">
        <f t="shared" si="219"/>
        <v>42.170236097950728</v>
      </c>
      <c r="AB571" s="6">
        <f t="shared" si="218"/>
        <v>1.0079639142415073</v>
      </c>
    </row>
    <row r="572" spans="5:28">
      <c r="E572" s="12">
        <f t="shared" si="202"/>
        <v>1.9798486693381252</v>
      </c>
      <c r="F572" s="12">
        <f t="shared" si="203"/>
        <v>103490659.5</v>
      </c>
      <c r="G572" s="6">
        <v>4847571</v>
      </c>
      <c r="H572" s="6">
        <v>68993773</v>
      </c>
      <c r="I572" s="12">
        <f t="shared" si="204"/>
        <v>137987546</v>
      </c>
      <c r="J572" s="6">
        <v>25611980.5625</v>
      </c>
      <c r="K572" s="12">
        <f t="shared" si="205"/>
        <v>204895844.5</v>
      </c>
      <c r="L572" s="6">
        <f t="shared" si="206"/>
        <v>924.87669600000004</v>
      </c>
      <c r="M572" s="6">
        <f t="shared" si="207"/>
        <v>5242880</v>
      </c>
      <c r="N572" s="13">
        <f t="shared" si="208"/>
        <v>0.67345214509706663</v>
      </c>
      <c r="O572" s="13"/>
      <c r="P572" s="7">
        <f t="shared" si="209"/>
        <v>0</v>
      </c>
      <c r="Q572" s="7">
        <f t="shared" si="210"/>
        <v>5.4750820062082553E-2</v>
      </c>
      <c r="R572" s="6">
        <f t="shared" si="211"/>
        <v>5.4750820062082553E-2</v>
      </c>
      <c r="S572" s="6">
        <f t="shared" si="212"/>
        <v>5.4750820062082553E-2</v>
      </c>
      <c r="T572" s="7">
        <f t="shared" si="213"/>
        <v>0</v>
      </c>
      <c r="U572" s="7">
        <f t="shared" si="214"/>
        <v>3.0534069535879942</v>
      </c>
      <c r="V572" s="7">
        <f t="shared" si="215"/>
        <v>25.334054273537255</v>
      </c>
      <c r="W572" s="6">
        <f t="shared" si="216"/>
        <v>28.38746122712525</v>
      </c>
      <c r="X572" s="6">
        <v>0.11612500000000001</v>
      </c>
      <c r="Y572" s="6">
        <v>28.169245192316627</v>
      </c>
      <c r="Z572" s="6">
        <f t="shared" si="217"/>
        <v>52.851823412630736</v>
      </c>
      <c r="AA572" s="6">
        <f t="shared" si="219"/>
        <v>52.851823412630736</v>
      </c>
      <c r="AB572" s="6">
        <f t="shared" si="218"/>
        <v>0.77466056800181338</v>
      </c>
    </row>
    <row r="573" spans="5:28">
      <c r="E573" s="12">
        <f t="shared" si="202"/>
        <v>1.1194870086820559</v>
      </c>
      <c r="F573" s="12">
        <f t="shared" si="203"/>
        <v>116477770.5</v>
      </c>
      <c r="G573" s="6">
        <v>943695</v>
      </c>
      <c r="H573" s="6">
        <v>77651847</v>
      </c>
      <c r="I573" s="12">
        <f t="shared" si="204"/>
        <v>155303694</v>
      </c>
      <c r="J573" s="6">
        <v>16299418.859375</v>
      </c>
      <c r="K573" s="12">
        <f t="shared" si="205"/>
        <v>130395350.875</v>
      </c>
      <c r="L573" s="6">
        <f t="shared" si="206"/>
        <v>950.69606399999998</v>
      </c>
      <c r="M573" s="6">
        <f t="shared" si="207"/>
        <v>5242880</v>
      </c>
      <c r="N573" s="13">
        <f t="shared" si="208"/>
        <v>1.1910217117240454</v>
      </c>
      <c r="O573" s="13"/>
      <c r="P573" s="7">
        <f t="shared" si="209"/>
        <v>0</v>
      </c>
      <c r="Q573" s="7">
        <f t="shared" si="210"/>
        <v>3.4843324471078983E-2</v>
      </c>
      <c r="R573" s="6">
        <f t="shared" si="211"/>
        <v>3.4843324471078983E-2</v>
      </c>
      <c r="S573" s="6">
        <f t="shared" si="212"/>
        <v>3.4843324471078983E-2</v>
      </c>
      <c r="T573" s="7">
        <f t="shared" si="213"/>
        <v>0</v>
      </c>
      <c r="U573" s="7">
        <f t="shared" si="214"/>
        <v>1.9431827524314254</v>
      </c>
      <c r="V573" s="7">
        <f t="shared" si="215"/>
        <v>5.9953080343688034</v>
      </c>
      <c r="W573" s="6">
        <f t="shared" si="216"/>
        <v>7.9384907868002283</v>
      </c>
      <c r="X573" s="6">
        <v>2.7480999999999998E-2</v>
      </c>
      <c r="Y573" s="6">
        <v>7.7610924166758268</v>
      </c>
      <c r="Z573" s="6">
        <f t="shared" si="217"/>
        <v>26.790598854040919</v>
      </c>
      <c r="AA573" s="6">
        <f t="shared" si="219"/>
        <v>26.790598854040919</v>
      </c>
      <c r="AB573" s="6">
        <f t="shared" si="218"/>
        <v>2.2857396948815545</v>
      </c>
    </row>
    <row r="574" spans="5:28">
      <c r="E574" s="12">
        <f t="shared" si="202"/>
        <v>2.8079379137047908</v>
      </c>
      <c r="F574" s="12">
        <f t="shared" si="203"/>
        <v>76696749</v>
      </c>
      <c r="G574" s="6">
        <v>18318143</v>
      </c>
      <c r="H574" s="6">
        <v>51131166</v>
      </c>
      <c r="I574" s="12">
        <f t="shared" si="204"/>
        <v>102262332</v>
      </c>
      <c r="J574" s="6">
        <v>26919963.671875</v>
      </c>
      <c r="K574" s="12">
        <f t="shared" si="205"/>
        <v>215359709.375</v>
      </c>
      <c r="L574" s="6">
        <f t="shared" si="206"/>
        <v>979.93685200000004</v>
      </c>
      <c r="M574" s="6">
        <f t="shared" si="207"/>
        <v>5242880</v>
      </c>
      <c r="N574" s="13">
        <f t="shared" si="208"/>
        <v>0.47484430721409165</v>
      </c>
      <c r="O574" s="13"/>
      <c r="P574" s="7">
        <f t="shared" si="209"/>
        <v>0</v>
      </c>
      <c r="Q574" s="7">
        <f t="shared" si="210"/>
        <v>5.7546900111061151E-2</v>
      </c>
      <c r="R574" s="6">
        <f t="shared" si="211"/>
        <v>5.7546900111061151E-2</v>
      </c>
      <c r="S574" s="6">
        <f t="shared" si="212"/>
        <v>5.7546900111061151E-2</v>
      </c>
      <c r="T574" s="7">
        <f t="shared" si="213"/>
        <v>0</v>
      </c>
      <c r="U574" s="7">
        <f t="shared" si="214"/>
        <v>3.2093419743723235</v>
      </c>
      <c r="V574" s="7">
        <f t="shared" si="215"/>
        <v>13.01663163169516</v>
      </c>
      <c r="W574" s="6">
        <f t="shared" si="216"/>
        <v>16.225973606067484</v>
      </c>
      <c r="X574" s="6">
        <v>5.9665000000000003E-2</v>
      </c>
      <c r="Y574" s="6">
        <v>16.221536615389205</v>
      </c>
      <c r="Z574" s="6">
        <f t="shared" si="217"/>
        <v>3.5499872436752726</v>
      </c>
      <c r="AA574" s="6">
        <f t="shared" si="219"/>
        <v>3.5499872436752726</v>
      </c>
      <c r="AB574" s="6">
        <f t="shared" si="218"/>
        <v>2.7352468409618767E-2</v>
      </c>
    </row>
    <row r="575" spans="5:28">
      <c r="E575" s="12">
        <f t="shared" si="202"/>
        <v>1.7827506260760593</v>
      </c>
      <c r="F575" s="12">
        <f t="shared" si="203"/>
        <v>118534713</v>
      </c>
      <c r="G575" s="6">
        <v>5363260</v>
      </c>
      <c r="H575" s="6">
        <v>79023142</v>
      </c>
      <c r="I575" s="12">
        <f t="shared" si="204"/>
        <v>158046284</v>
      </c>
      <c r="J575" s="6">
        <v>26414729.226562001</v>
      </c>
      <c r="K575" s="12">
        <f t="shared" si="205"/>
        <v>211317833.81249601</v>
      </c>
      <c r="L575" s="6">
        <f t="shared" si="206"/>
        <v>1055.5429039999999</v>
      </c>
      <c r="M575" s="6">
        <f t="shared" si="207"/>
        <v>5242880</v>
      </c>
      <c r="N575" s="13">
        <f t="shared" si="208"/>
        <v>0.74790793161468672</v>
      </c>
      <c r="O575" s="13"/>
      <c r="P575" s="7">
        <f t="shared" si="209"/>
        <v>0</v>
      </c>
      <c r="Q575" s="7">
        <f t="shared" si="210"/>
        <v>5.6466858677443964E-2</v>
      </c>
      <c r="R575" s="6">
        <f t="shared" si="211"/>
        <v>5.6466858677443964E-2</v>
      </c>
      <c r="S575" s="6">
        <f t="shared" si="212"/>
        <v>5.6466858677443964E-2</v>
      </c>
      <c r="T575" s="7">
        <f t="shared" si="213"/>
        <v>0</v>
      </c>
      <c r="U575" s="7">
        <f t="shared" si="214"/>
        <v>3.1491089765865286</v>
      </c>
      <c r="V575" s="7">
        <f t="shared" si="215"/>
        <v>16.785815318962353</v>
      </c>
      <c r="W575" s="6">
        <f t="shared" si="216"/>
        <v>19.934924295548882</v>
      </c>
      <c r="X575" s="6">
        <v>7.6941999999999997E-2</v>
      </c>
      <c r="Y575" s="6">
        <v>19.821541566692314</v>
      </c>
      <c r="Z575" s="6">
        <f t="shared" si="217"/>
        <v>26.611137379527477</v>
      </c>
      <c r="AA575" s="6">
        <f t="shared" si="219"/>
        <v>26.611137379527477</v>
      </c>
      <c r="AB575" s="6">
        <f t="shared" si="218"/>
        <v>0.57201771353189557</v>
      </c>
    </row>
    <row r="576" spans="5:28">
      <c r="E576" s="12">
        <f t="shared" si="202"/>
        <v>3.7090143402194111</v>
      </c>
      <c r="F576" s="12">
        <f t="shared" si="203"/>
        <v>83839093.5</v>
      </c>
      <c r="G576" s="6">
        <v>19458087</v>
      </c>
      <c r="H576" s="6">
        <v>55892729</v>
      </c>
      <c r="I576" s="12">
        <f t="shared" si="204"/>
        <v>111785458</v>
      </c>
      <c r="J576" s="6">
        <v>38870050.007812001</v>
      </c>
      <c r="K576" s="12">
        <f t="shared" si="205"/>
        <v>310960400.06249601</v>
      </c>
      <c r="L576" s="6">
        <f t="shared" si="206"/>
        <v>1059.8744879999999</v>
      </c>
      <c r="M576" s="6">
        <f t="shared" si="207"/>
        <v>5242880</v>
      </c>
      <c r="N576" s="13">
        <f t="shared" si="208"/>
        <v>0.35948454522676732</v>
      </c>
      <c r="O576" s="13"/>
      <c r="P576" s="7">
        <f t="shared" si="209"/>
        <v>0</v>
      </c>
      <c r="Q576" s="7">
        <f t="shared" si="210"/>
        <v>8.3092641296856187E-2</v>
      </c>
      <c r="R576" s="6">
        <f t="shared" si="211"/>
        <v>8.3092641296856187E-2</v>
      </c>
      <c r="S576" s="6">
        <f t="shared" si="212"/>
        <v>8.3092641296856187E-2</v>
      </c>
      <c r="T576" s="7">
        <f t="shared" si="213"/>
        <v>0</v>
      </c>
      <c r="U576" s="7">
        <f t="shared" si="214"/>
        <v>4.6340063662995856</v>
      </c>
      <c r="V576" s="7">
        <f t="shared" si="215"/>
        <v>17.113712701723401</v>
      </c>
      <c r="W576" s="6">
        <f t="shared" si="216"/>
        <v>21.747719068022988</v>
      </c>
      <c r="X576" s="6">
        <v>7.8445000000000001E-2</v>
      </c>
      <c r="Y576" s="6">
        <v>21.634150437500001</v>
      </c>
      <c r="Z576" s="6">
        <f t="shared" si="217"/>
        <v>5.9247132345671316</v>
      </c>
      <c r="AA576" s="6">
        <f t="shared" si="219"/>
        <v>5.9247132345671316</v>
      </c>
      <c r="AB576" s="6">
        <f t="shared" si="218"/>
        <v>0.52495072940849552</v>
      </c>
    </row>
    <row r="577" spans="5:28">
      <c r="E577" s="12">
        <f t="shared" si="202"/>
        <v>1.1155853978843771</v>
      </c>
      <c r="F577" s="12">
        <f t="shared" si="203"/>
        <v>130633488</v>
      </c>
      <c r="G577" s="6">
        <v>1470152</v>
      </c>
      <c r="H577" s="6">
        <v>87088992</v>
      </c>
      <c r="I577" s="12">
        <f t="shared" si="204"/>
        <v>174177984</v>
      </c>
      <c r="J577" s="6">
        <v>18216601.460937999</v>
      </c>
      <c r="K577" s="12">
        <f t="shared" si="205"/>
        <v>145732811.68750399</v>
      </c>
      <c r="L577" s="6">
        <f t="shared" si="206"/>
        <v>1074.4709439999999</v>
      </c>
      <c r="M577" s="6">
        <f t="shared" si="207"/>
        <v>5242880</v>
      </c>
      <c r="N577" s="13">
        <f t="shared" si="208"/>
        <v>1.1951871509450542</v>
      </c>
      <c r="O577" s="13"/>
      <c r="P577" s="7">
        <f t="shared" si="209"/>
        <v>0</v>
      </c>
      <c r="Q577" s="7">
        <f t="shared" si="210"/>
        <v>3.8941692396518526E-2</v>
      </c>
      <c r="R577" s="6">
        <f t="shared" si="211"/>
        <v>3.8941692396518526E-2</v>
      </c>
      <c r="S577" s="6">
        <f t="shared" si="212"/>
        <v>3.8941692396518526E-2</v>
      </c>
      <c r="T577" s="7">
        <f t="shared" si="213"/>
        <v>0</v>
      </c>
      <c r="U577" s="7">
        <f t="shared" si="214"/>
        <v>2.1717452672523789</v>
      </c>
      <c r="V577" s="7">
        <f t="shared" si="215"/>
        <v>4.8224694916386737</v>
      </c>
      <c r="W577" s="6">
        <f t="shared" si="216"/>
        <v>6.9942147588910526</v>
      </c>
      <c r="X577" s="6">
        <v>2.2105E-2</v>
      </c>
      <c r="Y577" s="6">
        <v>6.7366215555653799</v>
      </c>
      <c r="Z577" s="6">
        <f t="shared" si="217"/>
        <v>76.16689616158574</v>
      </c>
      <c r="AA577" s="6">
        <f t="shared" si="219"/>
        <v>76.16689616158574</v>
      </c>
      <c r="AB577" s="6">
        <f t="shared" si="218"/>
        <v>3.8237742939985266</v>
      </c>
    </row>
    <row r="578" spans="5:28">
      <c r="E578" s="12">
        <f t="shared" si="202"/>
        <v>1.1155182438748019</v>
      </c>
      <c r="F578" s="12">
        <f t="shared" si="203"/>
        <v>130633488</v>
      </c>
      <c r="G578" s="6">
        <v>1470152</v>
      </c>
      <c r="H578" s="6">
        <v>87088992</v>
      </c>
      <c r="I578" s="12">
        <f t="shared" si="204"/>
        <v>174177984</v>
      </c>
      <c r="J578" s="6">
        <v>18215504.890625</v>
      </c>
      <c r="K578" s="12">
        <f t="shared" si="205"/>
        <v>145724039.125</v>
      </c>
      <c r="L578" s="6">
        <f t="shared" si="206"/>
        <v>1074.4709439999999</v>
      </c>
      <c r="M578" s="6">
        <f t="shared" si="207"/>
        <v>5242880</v>
      </c>
      <c r="N578" s="13">
        <f t="shared" si="208"/>
        <v>1.1952591010093578</v>
      </c>
      <c r="O578" s="13"/>
      <c r="P578" s="7">
        <f t="shared" si="209"/>
        <v>0</v>
      </c>
      <c r="Q578" s="7">
        <f t="shared" si="210"/>
        <v>3.8939348254340769E-2</v>
      </c>
      <c r="R578" s="6">
        <f t="shared" si="211"/>
        <v>3.8939348254340769E-2</v>
      </c>
      <c r="S578" s="6">
        <f t="shared" si="212"/>
        <v>3.8939348254340769E-2</v>
      </c>
      <c r="T578" s="7">
        <f t="shared" si="213"/>
        <v>0</v>
      </c>
      <c r="U578" s="7">
        <f t="shared" si="214"/>
        <v>2.1716145364246464</v>
      </c>
      <c r="V578" s="7">
        <f t="shared" si="215"/>
        <v>4.8377408268304727</v>
      </c>
      <c r="W578" s="6">
        <f t="shared" si="216"/>
        <v>7.0093553632551195</v>
      </c>
      <c r="X578" s="6">
        <v>2.2175E-2</v>
      </c>
      <c r="Y578" s="6">
        <v>6.7584472222271499</v>
      </c>
      <c r="Z578" s="6">
        <f t="shared" si="217"/>
        <v>75.600217606948235</v>
      </c>
      <c r="AA578" s="6">
        <f t="shared" si="219"/>
        <v>75.600217606948235</v>
      </c>
      <c r="AB578" s="6">
        <f t="shared" si="218"/>
        <v>3.7125116580445301</v>
      </c>
    </row>
    <row r="579" spans="5:28">
      <c r="E579" s="12">
        <f t="shared" si="202"/>
        <v>1.1758597674467135</v>
      </c>
      <c r="F579" s="12">
        <f t="shared" si="203"/>
        <v>124516116</v>
      </c>
      <c r="G579" s="6">
        <v>4802000</v>
      </c>
      <c r="H579" s="6">
        <v>83010744</v>
      </c>
      <c r="I579" s="12">
        <f t="shared" si="204"/>
        <v>166021488</v>
      </c>
      <c r="J579" s="6">
        <v>18301686.400391001</v>
      </c>
      <c r="K579" s="12">
        <f t="shared" si="205"/>
        <v>146413491.20312801</v>
      </c>
      <c r="L579" s="6">
        <f t="shared" si="206"/>
        <v>1092.1689280000001</v>
      </c>
      <c r="M579" s="6">
        <f t="shared" si="207"/>
        <v>5242880</v>
      </c>
      <c r="N579" s="13">
        <f t="shared" si="208"/>
        <v>1.1339220630267512</v>
      </c>
      <c r="O579" s="13"/>
      <c r="P579" s="7">
        <f t="shared" si="209"/>
        <v>0</v>
      </c>
      <c r="Q579" s="7">
        <f t="shared" si="210"/>
        <v>3.9123578767961631E-2</v>
      </c>
      <c r="R579" s="6">
        <f t="shared" si="211"/>
        <v>3.9123578767961631E-2</v>
      </c>
      <c r="S579" s="6">
        <f t="shared" si="212"/>
        <v>3.9123578767961631E-2</v>
      </c>
      <c r="T579" s="7">
        <f t="shared" si="213"/>
        <v>0</v>
      </c>
      <c r="U579" s="7">
        <f t="shared" si="214"/>
        <v>2.1818889164378623</v>
      </c>
      <c r="V579" s="7">
        <f t="shared" si="215"/>
        <v>5.2280325219465817</v>
      </c>
      <c r="W579" s="6">
        <f t="shared" si="216"/>
        <v>7.4099214383844441</v>
      </c>
      <c r="X579" s="6">
        <v>2.3963999999999999E-2</v>
      </c>
      <c r="Y579" s="6">
        <v>7.2824199599999995</v>
      </c>
      <c r="Z579" s="6">
        <f t="shared" si="217"/>
        <v>63.259801235026003</v>
      </c>
      <c r="AA579" s="6">
        <f t="shared" si="219"/>
        <v>63.259801235026003</v>
      </c>
      <c r="AB579" s="6">
        <f t="shared" si="218"/>
        <v>1.7508119427988138</v>
      </c>
    </row>
    <row r="580" spans="5:28">
      <c r="E580" s="12">
        <f t="shared" si="202"/>
        <v>1.1180765760527827</v>
      </c>
      <c r="F580" s="12">
        <f t="shared" si="203"/>
        <v>133959030</v>
      </c>
      <c r="G580" s="6">
        <v>1102824</v>
      </c>
      <c r="H580" s="6">
        <v>89306020</v>
      </c>
      <c r="I580" s="12">
        <f t="shared" si="204"/>
        <v>178612040</v>
      </c>
      <c r="J580" s="6">
        <v>18722056.699219</v>
      </c>
      <c r="K580" s="12">
        <f t="shared" si="205"/>
        <v>149776453.593752</v>
      </c>
      <c r="L580" s="6">
        <f t="shared" si="206"/>
        <v>1093.7287200000001</v>
      </c>
      <c r="M580" s="6">
        <f t="shared" si="207"/>
        <v>5242880</v>
      </c>
      <c r="N580" s="13">
        <f t="shared" si="208"/>
        <v>1.1925241632737584</v>
      </c>
      <c r="O580" s="13"/>
      <c r="P580" s="7">
        <f t="shared" si="209"/>
        <v>0</v>
      </c>
      <c r="Q580" s="7">
        <f t="shared" si="210"/>
        <v>4.0022205820032498E-2</v>
      </c>
      <c r="R580" s="6">
        <f t="shared" si="211"/>
        <v>4.0022205820032498E-2</v>
      </c>
      <c r="S580" s="6">
        <f t="shared" si="212"/>
        <v>4.0022205820032498E-2</v>
      </c>
      <c r="T580" s="7">
        <f t="shared" si="213"/>
        <v>0</v>
      </c>
      <c r="U580" s="7">
        <f t="shared" si="214"/>
        <v>2.2320045875157408</v>
      </c>
      <c r="V580" s="7">
        <f t="shared" si="215"/>
        <v>6.7224417514297263</v>
      </c>
      <c r="W580" s="6">
        <f t="shared" si="216"/>
        <v>8.9544463389454663</v>
      </c>
      <c r="X580" s="6">
        <v>3.0814000000000001E-2</v>
      </c>
      <c r="Y580" s="6">
        <v>8.6845703538319317</v>
      </c>
      <c r="Z580" s="6">
        <f t="shared" si="217"/>
        <v>29.883188875292067</v>
      </c>
      <c r="AA580" s="6">
        <f t="shared" si="219"/>
        <v>29.883188875292067</v>
      </c>
      <c r="AB580" s="6">
        <f t="shared" si="218"/>
        <v>3.1075340991907106</v>
      </c>
    </row>
    <row r="581" spans="5:28">
      <c r="E581" s="12">
        <f t="shared" si="202"/>
        <v>3.6816672697918498</v>
      </c>
      <c r="F581" s="12">
        <f t="shared" si="203"/>
        <v>91183392</v>
      </c>
      <c r="G581" s="6">
        <v>21198119</v>
      </c>
      <c r="H581" s="6">
        <v>60788928</v>
      </c>
      <c r="I581" s="12">
        <f t="shared" si="204"/>
        <v>121577856</v>
      </c>
      <c r="J581" s="6">
        <v>41963363.734375</v>
      </c>
      <c r="K581" s="12">
        <f t="shared" si="205"/>
        <v>335706909.875</v>
      </c>
      <c r="L581" s="6">
        <f t="shared" si="206"/>
        <v>1153.4295159999999</v>
      </c>
      <c r="M581" s="6">
        <f t="shared" si="207"/>
        <v>5242880</v>
      </c>
      <c r="N581" s="13">
        <f t="shared" si="208"/>
        <v>0.36215476185840006</v>
      </c>
      <c r="O581" s="13"/>
      <c r="P581" s="7">
        <f t="shared" si="209"/>
        <v>0</v>
      </c>
      <c r="Q581" s="7">
        <f t="shared" si="210"/>
        <v>8.9705228824998887E-2</v>
      </c>
      <c r="R581" s="6">
        <f t="shared" si="211"/>
        <v>8.9705228824998887E-2</v>
      </c>
      <c r="S581" s="6">
        <f t="shared" si="212"/>
        <v>8.9705228824998887E-2</v>
      </c>
      <c r="T581" s="7">
        <f t="shared" si="213"/>
        <v>0</v>
      </c>
      <c r="U581" s="7">
        <f t="shared" si="214"/>
        <v>5.0027847830748131</v>
      </c>
      <c r="V581" s="7">
        <f t="shared" si="215"/>
        <v>18.273243366643534</v>
      </c>
      <c r="W581" s="6">
        <f t="shared" si="216"/>
        <v>23.276028149718346</v>
      </c>
      <c r="X581" s="6">
        <v>8.3760000000000001E-2</v>
      </c>
      <c r="Y581" s="6">
        <v>23.082394666685278</v>
      </c>
      <c r="Z581" s="6">
        <f t="shared" si="217"/>
        <v>7.0979331721572168</v>
      </c>
      <c r="AA581" s="6">
        <f t="shared" si="219"/>
        <v>7.0979331721572168</v>
      </c>
      <c r="AB581" s="6">
        <f t="shared" si="218"/>
        <v>0.83887952627609441</v>
      </c>
    </row>
    <row r="582" spans="5:28">
      <c r="E582" s="12">
        <f t="shared" ref="E582:E602" si="220">K582/F582</f>
        <v>2.408995087316939</v>
      </c>
      <c r="F582" s="12">
        <f t="shared" ref="F582:F602" si="221">H582*1.5</f>
        <v>85394272.5</v>
      </c>
      <c r="G582" s="6">
        <v>23947347</v>
      </c>
      <c r="H582" s="6">
        <v>56929515</v>
      </c>
      <c r="I582" s="12">
        <f t="shared" ref="I582:I602" si="222">2*H582</f>
        <v>113859030</v>
      </c>
      <c r="J582" s="6">
        <v>25714297.867187999</v>
      </c>
      <c r="K582" s="12">
        <f t="shared" ref="K582:K602" si="223">J582*8</f>
        <v>205714382.93750399</v>
      </c>
      <c r="L582" s="6">
        <f t="shared" ref="L582:L602" si="224">((H582+2*G582)*8+(G582+H582)*4)/1000000</f>
        <v>1162.10112</v>
      </c>
      <c r="M582" s="6">
        <f t="shared" ref="M582:M602" si="225">40*2^20/8</f>
        <v>5242880</v>
      </c>
      <c r="N582" s="13">
        <f t="shared" ref="N582:N602" si="226">I582/K582</f>
        <v>0.55348113425102785</v>
      </c>
      <c r="O582" s="13"/>
      <c r="P582" s="7">
        <f t="shared" ref="P582:P602" si="227">$B$32*I582</f>
        <v>0</v>
      </c>
      <c r="Q582" s="7">
        <f t="shared" ref="Q582:Q602" si="228">$C$32*K582</f>
        <v>5.4969544120713615E-2</v>
      </c>
      <c r="R582" s="6">
        <f t="shared" ref="R582:R602" si="229">P582+Q582</f>
        <v>5.4969544120713615E-2</v>
      </c>
      <c r="S582" s="6">
        <f t="shared" ref="S582:S602" si="230">MAX(P582,Q582)</f>
        <v>5.4969544120713615E-2</v>
      </c>
      <c r="T582" s="7">
        <f t="shared" ref="T582:T602" si="231">$D$32*I582</f>
        <v>0</v>
      </c>
      <c r="U582" s="7">
        <f t="shared" ref="U582:U602" si="232">$E$32*K582</f>
        <v>3.0656050094487792</v>
      </c>
      <c r="V582" s="7">
        <f t="shared" ref="V582:V602" si="233">X582*$F$32</f>
        <v>10.129476632719985</v>
      </c>
      <c r="W582" s="6">
        <f t="shared" ref="W582:W602" si="234">SUM(T582:V582)</f>
        <v>13.195081642168764</v>
      </c>
      <c r="X582" s="6">
        <v>4.6431E-2</v>
      </c>
      <c r="Y582" s="6">
        <v>13.67160795</v>
      </c>
      <c r="Z582" s="6">
        <f t="shared" ref="Z582:Z602" si="235">ABS(S582-X582)/ABS(X582)*100</f>
        <v>18.389748488539155</v>
      </c>
      <c r="AA582" s="6">
        <f t="shared" si="219"/>
        <v>18.389748488539155</v>
      </c>
      <c r="AB582" s="6">
        <f t="shared" ref="AB582:AB602" si="236">ABS(W582-Y582)/ABS(Y582)*100</f>
        <v>3.4855176477704348</v>
      </c>
    </row>
    <row r="583" spans="5:28">
      <c r="E583" s="12">
        <f t="shared" si="220"/>
        <v>1.188732679827383</v>
      </c>
      <c r="F583" s="12">
        <f t="shared" si="221"/>
        <v>145268688</v>
      </c>
      <c r="G583" s="6">
        <v>3542400</v>
      </c>
      <c r="H583" s="6">
        <v>96845792</v>
      </c>
      <c r="I583" s="12">
        <f t="shared" si="222"/>
        <v>193691584</v>
      </c>
      <c r="J583" s="6">
        <v>21585704.597656</v>
      </c>
      <c r="K583" s="12">
        <f t="shared" si="223"/>
        <v>172685636.781248</v>
      </c>
      <c r="L583" s="6">
        <f t="shared" si="224"/>
        <v>1232.9975039999999</v>
      </c>
      <c r="M583" s="6">
        <f t="shared" si="225"/>
        <v>5242880</v>
      </c>
      <c r="N583" s="13">
        <f t="shared" si="226"/>
        <v>1.1216427006338783</v>
      </c>
      <c r="O583" s="13"/>
      <c r="P583" s="7">
        <f t="shared" si="227"/>
        <v>0</v>
      </c>
      <c r="Q583" s="7">
        <f t="shared" si="228"/>
        <v>4.6143835907400524E-2</v>
      </c>
      <c r="R583" s="6">
        <f t="shared" si="229"/>
        <v>4.6143835907400524E-2</v>
      </c>
      <c r="S583" s="6">
        <f t="shared" si="230"/>
        <v>4.6143835907400524E-2</v>
      </c>
      <c r="T583" s="7">
        <f t="shared" si="231"/>
        <v>0</v>
      </c>
      <c r="U583" s="7">
        <f t="shared" si="232"/>
        <v>2.5734027228289316</v>
      </c>
      <c r="V583" s="7">
        <f t="shared" si="233"/>
        <v>6.0723191961217307</v>
      </c>
      <c r="W583" s="6">
        <f t="shared" si="234"/>
        <v>8.6457219189506631</v>
      </c>
      <c r="X583" s="6">
        <v>2.7834000000000001E-2</v>
      </c>
      <c r="Y583" s="6">
        <v>8.4536497000092794</v>
      </c>
      <c r="Z583" s="6">
        <f t="shared" si="235"/>
        <v>65.782265960338165</v>
      </c>
      <c r="AA583" s="6">
        <f t="shared" ref="AA583:AA602" si="237">ABS(R583-X583)/ABS(X583)*100</f>
        <v>65.782265960338165</v>
      </c>
      <c r="AB583" s="6">
        <f t="shared" si="236"/>
        <v>2.2720626682836516</v>
      </c>
    </row>
    <row r="584" spans="5:28">
      <c r="E584" s="12">
        <f t="shared" si="220"/>
        <v>1.3259373679230195</v>
      </c>
      <c r="F584" s="12">
        <f t="shared" si="221"/>
        <v>148799326.5</v>
      </c>
      <c r="G584" s="6">
        <v>5154859</v>
      </c>
      <c r="H584" s="6">
        <v>99199551</v>
      </c>
      <c r="I584" s="12">
        <f t="shared" si="222"/>
        <v>198399102</v>
      </c>
      <c r="J584" s="6">
        <v>24662323.416016001</v>
      </c>
      <c r="K584" s="12">
        <f t="shared" si="223"/>
        <v>197298587.32812801</v>
      </c>
      <c r="L584" s="6">
        <f t="shared" si="224"/>
        <v>1293.491792</v>
      </c>
      <c r="M584" s="6">
        <f t="shared" si="225"/>
        <v>5242880</v>
      </c>
      <c r="N584" s="13">
        <f t="shared" si="226"/>
        <v>1.0055779146053474</v>
      </c>
      <c r="O584" s="13"/>
      <c r="P584" s="7">
        <f t="shared" si="227"/>
        <v>0</v>
      </c>
      <c r="Q584" s="7">
        <f t="shared" si="228"/>
        <v>5.2720734672124688E-2</v>
      </c>
      <c r="R584" s="6">
        <f t="shared" si="229"/>
        <v>5.2720734672124688E-2</v>
      </c>
      <c r="S584" s="6">
        <f t="shared" si="230"/>
        <v>5.2720734672124688E-2</v>
      </c>
      <c r="T584" s="7">
        <f t="shared" si="231"/>
        <v>0</v>
      </c>
      <c r="U584" s="7">
        <f t="shared" si="232"/>
        <v>2.9401908074362835</v>
      </c>
      <c r="V584" s="7">
        <f t="shared" si="233"/>
        <v>8.0704643250029164</v>
      </c>
      <c r="W584" s="6">
        <f t="shared" si="234"/>
        <v>11.010655132439201</v>
      </c>
      <c r="X584" s="6">
        <v>3.6992999999999998E-2</v>
      </c>
      <c r="Y584" s="6">
        <v>10.998236505884529</v>
      </c>
      <c r="Z584" s="6">
        <f t="shared" si="235"/>
        <v>42.515434466317117</v>
      </c>
      <c r="AA584" s="6">
        <f t="shared" si="237"/>
        <v>42.515434466317117</v>
      </c>
      <c r="AB584" s="6">
        <f t="shared" si="236"/>
        <v>0.11291470726263268</v>
      </c>
    </row>
    <row r="585" spans="5:28">
      <c r="E585" s="12">
        <f t="shared" si="220"/>
        <v>1.0855381234148218</v>
      </c>
      <c r="F585" s="12">
        <f t="shared" si="221"/>
        <v>166319958</v>
      </c>
      <c r="G585" s="6">
        <v>1504002</v>
      </c>
      <c r="H585" s="6">
        <v>110879972</v>
      </c>
      <c r="I585" s="12">
        <f t="shared" si="222"/>
        <v>221759944</v>
      </c>
      <c r="J585" s="6">
        <v>22568331.886719</v>
      </c>
      <c r="K585" s="12">
        <f t="shared" si="223"/>
        <v>180546655.093752</v>
      </c>
      <c r="L585" s="6">
        <f t="shared" si="224"/>
        <v>1360.6397039999999</v>
      </c>
      <c r="M585" s="6">
        <f t="shared" si="225"/>
        <v>5242880</v>
      </c>
      <c r="N585" s="13">
        <f t="shared" si="226"/>
        <v>1.2282694679934518</v>
      </c>
      <c r="O585" s="13"/>
      <c r="P585" s="7">
        <f t="shared" si="227"/>
        <v>0</v>
      </c>
      <c r="Q585" s="7">
        <f t="shared" si="228"/>
        <v>4.8244401685993664E-2</v>
      </c>
      <c r="R585" s="6">
        <f t="shared" si="229"/>
        <v>4.8244401685993664E-2</v>
      </c>
      <c r="S585" s="6">
        <f t="shared" si="230"/>
        <v>4.8244401685993664E-2</v>
      </c>
      <c r="T585" s="7">
        <f t="shared" si="231"/>
        <v>0</v>
      </c>
      <c r="U585" s="7">
        <f t="shared" si="232"/>
        <v>2.690549500677236</v>
      </c>
      <c r="V585" s="7">
        <f t="shared" si="233"/>
        <v>6.0308684291725632</v>
      </c>
      <c r="W585" s="6">
        <f t="shared" si="234"/>
        <v>8.7214179298497996</v>
      </c>
      <c r="X585" s="6">
        <v>2.7643999999999998E-2</v>
      </c>
      <c r="Y585" s="6">
        <v>8.352404233342547</v>
      </c>
      <c r="Z585" s="6">
        <f t="shared" si="235"/>
        <v>74.520336007790718</v>
      </c>
      <c r="AA585" s="6">
        <f t="shared" si="237"/>
        <v>74.520336007790718</v>
      </c>
      <c r="AB585" s="6">
        <f t="shared" si="236"/>
        <v>4.4180536070579652</v>
      </c>
    </row>
    <row r="586" spans="5:28">
      <c r="E586" s="12">
        <f t="shared" si="220"/>
        <v>1.1449589349518605</v>
      </c>
      <c r="F586" s="12">
        <f t="shared" si="221"/>
        <v>169586280</v>
      </c>
      <c r="G586" s="6">
        <v>1139905</v>
      </c>
      <c r="H586" s="6">
        <v>113057520</v>
      </c>
      <c r="I586" s="12">
        <f t="shared" si="222"/>
        <v>226115040</v>
      </c>
      <c r="J586" s="6">
        <v>24271165.816406</v>
      </c>
      <c r="K586" s="12">
        <f t="shared" si="223"/>
        <v>194169326.531248</v>
      </c>
      <c r="L586" s="6">
        <f t="shared" si="224"/>
        <v>1379.4883400000001</v>
      </c>
      <c r="M586" s="6">
        <f t="shared" si="225"/>
        <v>5242880</v>
      </c>
      <c r="N586" s="13">
        <f t="shared" si="226"/>
        <v>1.1645250258598951</v>
      </c>
      <c r="O586" s="13"/>
      <c r="P586" s="7">
        <f t="shared" si="227"/>
        <v>0</v>
      </c>
      <c r="Q586" s="7">
        <f t="shared" si="228"/>
        <v>5.1884555708928061E-2</v>
      </c>
      <c r="R586" s="6">
        <f t="shared" si="229"/>
        <v>5.1884555708928061E-2</v>
      </c>
      <c r="S586" s="6">
        <f t="shared" si="230"/>
        <v>5.1884555708928061E-2</v>
      </c>
      <c r="T586" s="7">
        <f t="shared" si="231"/>
        <v>0</v>
      </c>
      <c r="U586" s="7">
        <f t="shared" si="232"/>
        <v>2.8935578134870883</v>
      </c>
      <c r="V586" s="7">
        <f t="shared" si="233"/>
        <v>16.520094086625061</v>
      </c>
      <c r="W586" s="6">
        <f t="shared" si="234"/>
        <v>19.41365190011215</v>
      </c>
      <c r="X586" s="6">
        <v>7.5724E-2</v>
      </c>
      <c r="Y586" s="6">
        <v>19.084551444461272</v>
      </c>
      <c r="Z586" s="6">
        <f t="shared" si="235"/>
        <v>31.482019295166573</v>
      </c>
      <c r="AA586" s="6">
        <f t="shared" si="237"/>
        <v>31.482019295166573</v>
      </c>
      <c r="AB586" s="6">
        <f t="shared" si="236"/>
        <v>1.7244337998124086</v>
      </c>
    </row>
    <row r="587" spans="5:28">
      <c r="E587" s="12">
        <f t="shared" si="220"/>
        <v>1.0932306874926701</v>
      </c>
      <c r="F587" s="12">
        <f t="shared" si="221"/>
        <v>176109066</v>
      </c>
      <c r="G587" s="6">
        <v>1564794</v>
      </c>
      <c r="H587" s="6">
        <v>117406044</v>
      </c>
      <c r="I587" s="12">
        <f t="shared" si="222"/>
        <v>234812088</v>
      </c>
      <c r="J587" s="6">
        <v>24065979.412108999</v>
      </c>
      <c r="K587" s="12">
        <f t="shared" si="223"/>
        <v>192527835.29687199</v>
      </c>
      <c r="L587" s="6">
        <f t="shared" si="224"/>
        <v>1440.168408</v>
      </c>
      <c r="M587" s="6">
        <f t="shared" si="225"/>
        <v>5242880</v>
      </c>
      <c r="N587" s="13">
        <f t="shared" si="226"/>
        <v>1.2196266978119137</v>
      </c>
      <c r="O587" s="13"/>
      <c r="P587" s="7">
        <f t="shared" si="227"/>
        <v>0</v>
      </c>
      <c r="Q587" s="7">
        <f t="shared" si="228"/>
        <v>5.1445928017741248E-2</v>
      </c>
      <c r="R587" s="6">
        <f t="shared" si="229"/>
        <v>5.1445928017741248E-2</v>
      </c>
      <c r="S587" s="6">
        <f t="shared" si="230"/>
        <v>5.1445928017741248E-2</v>
      </c>
      <c r="T587" s="7">
        <f t="shared" si="231"/>
        <v>0</v>
      </c>
      <c r="U587" s="7">
        <f t="shared" si="232"/>
        <v>2.8690959179248412</v>
      </c>
      <c r="V587" s="7">
        <f t="shared" si="233"/>
        <v>6.7248415326741524</v>
      </c>
      <c r="W587" s="6">
        <f t="shared" si="234"/>
        <v>9.5939374505989932</v>
      </c>
      <c r="X587" s="6">
        <v>3.0825000000000002E-2</v>
      </c>
      <c r="Y587" s="6">
        <v>9.2734810714329754</v>
      </c>
      <c r="Z587" s="6">
        <f t="shared" si="235"/>
        <v>66.896765669882384</v>
      </c>
      <c r="AA587" s="6">
        <f t="shared" si="237"/>
        <v>66.896765669882384</v>
      </c>
      <c r="AB587" s="6">
        <f t="shared" si="236"/>
        <v>3.4556212138415412</v>
      </c>
    </row>
    <row r="588" spans="5:28">
      <c r="E588" s="12">
        <f t="shared" si="220"/>
        <v>1.6957808666998604</v>
      </c>
      <c r="F588" s="12">
        <f t="shared" si="221"/>
        <v>142638511.5</v>
      </c>
      <c r="G588" s="6">
        <v>16777216</v>
      </c>
      <c r="H588" s="6">
        <v>95092341</v>
      </c>
      <c r="I588" s="12">
        <f t="shared" si="222"/>
        <v>190184682</v>
      </c>
      <c r="J588" s="6">
        <v>30235457.332031</v>
      </c>
      <c r="K588" s="12">
        <f t="shared" si="223"/>
        <v>241883658.656248</v>
      </c>
      <c r="L588" s="6">
        <f t="shared" si="224"/>
        <v>1476.6524119999999</v>
      </c>
      <c r="M588" s="6">
        <f t="shared" si="225"/>
        <v>5242880</v>
      </c>
      <c r="N588" s="13">
        <f t="shared" si="226"/>
        <v>0.78626511214748984</v>
      </c>
      <c r="O588" s="13"/>
      <c r="P588" s="7">
        <f t="shared" si="227"/>
        <v>0</v>
      </c>
      <c r="Q588" s="7">
        <f t="shared" si="228"/>
        <v>6.4634442457159894E-2</v>
      </c>
      <c r="R588" s="6">
        <f t="shared" si="229"/>
        <v>6.4634442457159894E-2</v>
      </c>
      <c r="S588" s="6">
        <f t="shared" si="230"/>
        <v>6.4634442457159894E-2</v>
      </c>
      <c r="T588" s="7">
        <f t="shared" si="231"/>
        <v>0</v>
      </c>
      <c r="U588" s="7">
        <f t="shared" si="232"/>
        <v>3.6046082198621283</v>
      </c>
      <c r="V588" s="7">
        <f t="shared" si="233"/>
        <v>15.944146587962942</v>
      </c>
      <c r="W588" s="6">
        <f t="shared" si="234"/>
        <v>19.54875480782507</v>
      </c>
      <c r="X588" s="6">
        <v>7.3083999999999996E-2</v>
      </c>
      <c r="Y588" s="6">
        <v>19.751864549999997</v>
      </c>
      <c r="Z588" s="6">
        <f t="shared" si="235"/>
        <v>11.561432793552767</v>
      </c>
      <c r="AA588" s="6">
        <f t="shared" si="237"/>
        <v>11.561432793552767</v>
      </c>
      <c r="AB588" s="6">
        <f t="shared" si="236"/>
        <v>1.0283066778874166</v>
      </c>
    </row>
    <row r="589" spans="5:28">
      <c r="E589" s="12">
        <f t="shared" si="220"/>
        <v>1.1095978612708939</v>
      </c>
      <c r="F589" s="12">
        <f t="shared" si="221"/>
        <v>190809216</v>
      </c>
      <c r="G589" s="6">
        <v>2164760</v>
      </c>
      <c r="H589" s="6">
        <v>127206144</v>
      </c>
      <c r="I589" s="12">
        <f t="shared" si="222"/>
        <v>254412288</v>
      </c>
      <c r="J589" s="6">
        <v>26465187.248047002</v>
      </c>
      <c r="K589" s="12">
        <f t="shared" si="223"/>
        <v>211721497.98437601</v>
      </c>
      <c r="L589" s="6">
        <f t="shared" si="224"/>
        <v>1569.768928</v>
      </c>
      <c r="M589" s="6">
        <f t="shared" si="225"/>
        <v>5242880</v>
      </c>
      <c r="N589" s="13">
        <f t="shared" si="226"/>
        <v>1.2016365386701275</v>
      </c>
      <c r="O589" s="13"/>
      <c r="P589" s="7">
        <f t="shared" si="227"/>
        <v>0</v>
      </c>
      <c r="Q589" s="7">
        <f t="shared" si="228"/>
        <v>5.6574722965731718E-2</v>
      </c>
      <c r="R589" s="6">
        <f t="shared" si="229"/>
        <v>5.6574722965731718E-2</v>
      </c>
      <c r="S589" s="6">
        <f t="shared" si="230"/>
        <v>5.6574722965731718E-2</v>
      </c>
      <c r="T589" s="7">
        <f t="shared" si="231"/>
        <v>0</v>
      </c>
      <c r="U589" s="7">
        <f t="shared" si="232"/>
        <v>3.1551244767658537</v>
      </c>
      <c r="V589" s="7">
        <f t="shared" si="233"/>
        <v>7.0715008415279792</v>
      </c>
      <c r="W589" s="6">
        <f t="shared" si="234"/>
        <v>10.226625318293832</v>
      </c>
      <c r="X589" s="6">
        <v>3.2413999999999998E-2</v>
      </c>
      <c r="Y589" s="6">
        <v>9.8207474142996052</v>
      </c>
      <c r="Z589" s="6">
        <f t="shared" si="235"/>
        <v>74.53792486497106</v>
      </c>
      <c r="AA589" s="6">
        <f t="shared" si="237"/>
        <v>74.53792486497106</v>
      </c>
      <c r="AB589" s="6">
        <f t="shared" si="236"/>
        <v>4.1328616537193943</v>
      </c>
    </row>
    <row r="590" spans="5:28">
      <c r="E590" s="12">
        <f t="shared" si="220"/>
        <v>1.1097526899264236</v>
      </c>
      <c r="F590" s="12">
        <f t="shared" si="221"/>
        <v>190809216</v>
      </c>
      <c r="G590" s="6">
        <v>2164760</v>
      </c>
      <c r="H590" s="6">
        <v>127206144</v>
      </c>
      <c r="I590" s="12">
        <f t="shared" si="222"/>
        <v>254412288</v>
      </c>
      <c r="J590" s="6">
        <v>26468880.089844</v>
      </c>
      <c r="K590" s="12">
        <f t="shared" si="223"/>
        <v>211751040.718752</v>
      </c>
      <c r="L590" s="6">
        <f t="shared" si="224"/>
        <v>1569.768928</v>
      </c>
      <c r="M590" s="6">
        <f t="shared" si="225"/>
        <v>5242880</v>
      </c>
      <c r="N590" s="13">
        <f t="shared" si="226"/>
        <v>1.2014688907145006</v>
      </c>
      <c r="O590" s="13"/>
      <c r="P590" s="7">
        <f t="shared" si="227"/>
        <v>0</v>
      </c>
      <c r="Q590" s="7">
        <f t="shared" si="228"/>
        <v>5.6582617166504354E-2</v>
      </c>
      <c r="R590" s="6">
        <f t="shared" si="229"/>
        <v>5.6582617166504354E-2</v>
      </c>
      <c r="S590" s="6">
        <f t="shared" si="230"/>
        <v>5.6582617166504354E-2</v>
      </c>
      <c r="T590" s="7">
        <f t="shared" si="231"/>
        <v>0</v>
      </c>
      <c r="U590" s="7">
        <f t="shared" si="232"/>
        <v>3.155564729669917</v>
      </c>
      <c r="V590" s="7">
        <f t="shared" si="233"/>
        <v>7.0723734892532253</v>
      </c>
      <c r="W590" s="6">
        <f t="shared" si="234"/>
        <v>10.227938218923143</v>
      </c>
      <c r="X590" s="6">
        <v>3.2418000000000002E-2</v>
      </c>
      <c r="Y590" s="6">
        <v>9.878629080010807</v>
      </c>
      <c r="Z590" s="6">
        <f t="shared" si="235"/>
        <v>74.540740226122367</v>
      </c>
      <c r="AA590" s="6">
        <f t="shared" si="237"/>
        <v>74.540740226122367</v>
      </c>
      <c r="AB590" s="6">
        <f t="shared" si="236"/>
        <v>3.5360082465203115</v>
      </c>
    </row>
    <row r="591" spans="5:28">
      <c r="E591" s="12">
        <f t="shared" si="220"/>
        <v>1.1668400189578574</v>
      </c>
      <c r="F591" s="12">
        <f t="shared" si="221"/>
        <v>190465827</v>
      </c>
      <c r="G591" s="6">
        <v>8388608</v>
      </c>
      <c r="H591" s="6">
        <v>126977218</v>
      </c>
      <c r="I591" s="12">
        <f t="shared" si="222"/>
        <v>253954436</v>
      </c>
      <c r="J591" s="6">
        <v>27780393.648437999</v>
      </c>
      <c r="K591" s="12">
        <f t="shared" si="223"/>
        <v>222243149.18750399</v>
      </c>
      <c r="L591" s="6">
        <f t="shared" si="224"/>
        <v>1691.4987759999999</v>
      </c>
      <c r="M591" s="6">
        <f t="shared" si="225"/>
        <v>5242880</v>
      </c>
      <c r="N591" s="13">
        <f t="shared" si="226"/>
        <v>1.1426873535964051</v>
      </c>
      <c r="O591" s="13"/>
      <c r="P591" s="7">
        <f t="shared" si="227"/>
        <v>0</v>
      </c>
      <c r="Q591" s="7">
        <f t="shared" si="228"/>
        <v>5.938624426907594E-2</v>
      </c>
      <c r="R591" s="6">
        <f t="shared" si="229"/>
        <v>5.938624426907594E-2</v>
      </c>
      <c r="S591" s="6">
        <f t="shared" si="230"/>
        <v>5.938624426907594E-2</v>
      </c>
      <c r="T591" s="7">
        <f t="shared" si="231"/>
        <v>0</v>
      </c>
      <c r="U591" s="7">
        <f t="shared" si="232"/>
        <v>3.3119206432535466</v>
      </c>
      <c r="V591" s="7">
        <f t="shared" si="233"/>
        <v>7.6928260219028699</v>
      </c>
      <c r="W591" s="6">
        <f t="shared" si="234"/>
        <v>11.004746665156416</v>
      </c>
      <c r="X591" s="6">
        <v>3.5262000000000002E-2</v>
      </c>
      <c r="Y591" s="6">
        <v>10.922404500000001</v>
      </c>
      <c r="Z591" s="6">
        <f t="shared" si="235"/>
        <v>68.414282426056189</v>
      </c>
      <c r="AA591" s="6">
        <f t="shared" si="237"/>
        <v>68.414282426056189</v>
      </c>
      <c r="AB591" s="6">
        <f t="shared" si="236"/>
        <v>0.753883132202395</v>
      </c>
    </row>
    <row r="592" spans="5:28">
      <c r="E592" s="12">
        <f t="shared" si="220"/>
        <v>2.6194541662604385</v>
      </c>
      <c r="F592" s="12">
        <f t="shared" si="221"/>
        <v>131489494.5</v>
      </c>
      <c r="G592" s="6">
        <v>50912018</v>
      </c>
      <c r="H592" s="6">
        <v>87659663</v>
      </c>
      <c r="I592" s="12">
        <f t="shared" si="222"/>
        <v>175319326</v>
      </c>
      <c r="J592" s="6">
        <v>43053838.023437999</v>
      </c>
      <c r="K592" s="12">
        <f t="shared" si="223"/>
        <v>344430704.18750399</v>
      </c>
      <c r="L592" s="6">
        <f t="shared" si="224"/>
        <v>2070.1563160000001</v>
      </c>
      <c r="M592" s="6">
        <f t="shared" si="225"/>
        <v>5242880</v>
      </c>
      <c r="N592" s="13">
        <f t="shared" si="226"/>
        <v>0.50901189664135815</v>
      </c>
      <c r="O592" s="13"/>
      <c r="P592" s="7">
        <f t="shared" si="227"/>
        <v>0</v>
      </c>
      <c r="Q592" s="7">
        <f t="shared" si="228"/>
        <v>9.2036339511153017E-2</v>
      </c>
      <c r="R592" s="6">
        <f t="shared" si="229"/>
        <v>9.2036339511153017E-2</v>
      </c>
      <c r="S592" s="6">
        <f t="shared" si="230"/>
        <v>9.2036339511153017E-2</v>
      </c>
      <c r="T592" s="7">
        <f t="shared" si="231"/>
        <v>0</v>
      </c>
      <c r="U592" s="7">
        <f t="shared" si="232"/>
        <v>5.1327888555364733</v>
      </c>
      <c r="V592" s="7">
        <f t="shared" si="233"/>
        <v>23.19824896599857</v>
      </c>
      <c r="W592" s="6">
        <f t="shared" si="234"/>
        <v>28.331037821535041</v>
      </c>
      <c r="X592" s="6">
        <v>0.106335</v>
      </c>
      <c r="Y592" s="6">
        <v>29.215541250000001</v>
      </c>
      <c r="Z592" s="6">
        <f t="shared" si="235"/>
        <v>13.446805368737463</v>
      </c>
      <c r="AA592" s="6">
        <f t="shared" si="237"/>
        <v>13.446805368737463</v>
      </c>
      <c r="AB592" s="6">
        <f t="shared" si="236"/>
        <v>3.0275099848268598</v>
      </c>
    </row>
    <row r="593" spans="5:28">
      <c r="E593" s="12">
        <f t="shared" si="220"/>
        <v>1.1171062815477339</v>
      </c>
      <c r="F593" s="12">
        <f t="shared" si="221"/>
        <v>291163966.5</v>
      </c>
      <c r="G593" s="6">
        <v>7414866</v>
      </c>
      <c r="H593" s="6">
        <v>194109311</v>
      </c>
      <c r="I593" s="12">
        <f t="shared" si="222"/>
        <v>388218622</v>
      </c>
      <c r="J593" s="6">
        <v>40657636.992187999</v>
      </c>
      <c r="K593" s="12">
        <f t="shared" si="223"/>
        <v>325261095.93750399</v>
      </c>
      <c r="L593" s="6">
        <f t="shared" si="224"/>
        <v>2477.6090519999998</v>
      </c>
      <c r="M593" s="6">
        <f t="shared" si="225"/>
        <v>5242880</v>
      </c>
      <c r="N593" s="13">
        <f t="shared" si="226"/>
        <v>1.1935599641298409</v>
      </c>
      <c r="O593" s="13"/>
      <c r="P593" s="7">
        <f t="shared" si="227"/>
        <v>0</v>
      </c>
      <c r="Q593" s="7">
        <f t="shared" si="228"/>
        <v>8.6913972220017635E-2</v>
      </c>
      <c r="R593" s="6">
        <f t="shared" si="229"/>
        <v>8.6913972220017635E-2</v>
      </c>
      <c r="S593" s="6">
        <f t="shared" si="230"/>
        <v>8.6913972220017635E-2</v>
      </c>
      <c r="T593" s="7">
        <f t="shared" si="231"/>
        <v>0</v>
      </c>
      <c r="U593" s="7">
        <f t="shared" si="232"/>
        <v>4.8471187616849223</v>
      </c>
      <c r="V593" s="7">
        <f t="shared" si="233"/>
        <v>24.90754769782345</v>
      </c>
      <c r="W593" s="6">
        <f t="shared" si="234"/>
        <v>29.754666459508371</v>
      </c>
      <c r="X593" s="6">
        <v>0.11416999999999999</v>
      </c>
      <c r="Y593" s="6">
        <v>29.27509083337139</v>
      </c>
      <c r="Z593" s="6">
        <f t="shared" si="235"/>
        <v>23.873195918351897</v>
      </c>
      <c r="AA593" s="6">
        <f t="shared" si="237"/>
        <v>23.873195918351897</v>
      </c>
      <c r="AB593" s="6">
        <f t="shared" si="236"/>
        <v>1.6381695580951059</v>
      </c>
    </row>
    <row r="594" spans="5:28">
      <c r="E594" s="12">
        <f t="shared" si="220"/>
        <v>1.1908694571237091</v>
      </c>
      <c r="F594" s="12">
        <f t="shared" si="221"/>
        <v>344277168</v>
      </c>
      <c r="G594" s="6">
        <v>8345600</v>
      </c>
      <c r="H594" s="6">
        <v>229518112</v>
      </c>
      <c r="I594" s="12">
        <f t="shared" si="222"/>
        <v>459036224</v>
      </c>
      <c r="J594" s="6">
        <v>51248645.519530997</v>
      </c>
      <c r="K594" s="12">
        <f t="shared" si="223"/>
        <v>409989164.15624797</v>
      </c>
      <c r="L594" s="6">
        <f t="shared" si="224"/>
        <v>2921.1293439999999</v>
      </c>
      <c r="M594" s="6">
        <f t="shared" si="225"/>
        <v>5242880</v>
      </c>
      <c r="N594" s="13">
        <f t="shared" si="226"/>
        <v>1.1196301369200579</v>
      </c>
      <c r="O594" s="13"/>
      <c r="P594" s="7">
        <f t="shared" si="227"/>
        <v>0</v>
      </c>
      <c r="Q594" s="7">
        <f t="shared" si="228"/>
        <v>0.1095544080403366</v>
      </c>
      <c r="R594" s="6">
        <f t="shared" si="229"/>
        <v>0.1095544080403366</v>
      </c>
      <c r="S594" s="6">
        <f t="shared" si="230"/>
        <v>0.1095544080403366</v>
      </c>
      <c r="T594" s="7">
        <f t="shared" si="231"/>
        <v>0</v>
      </c>
      <c r="U594" s="7">
        <f t="shared" si="232"/>
        <v>6.1097567292557615</v>
      </c>
      <c r="V594" s="7">
        <f t="shared" si="233"/>
        <v>14.249682867467238</v>
      </c>
      <c r="W594" s="6">
        <f t="shared" si="234"/>
        <v>20.359439596723</v>
      </c>
      <c r="X594" s="6">
        <v>6.5317E-2</v>
      </c>
      <c r="Y594" s="6">
        <v>19.885107479999999</v>
      </c>
      <c r="Z594" s="6">
        <f t="shared" si="235"/>
        <v>67.727250241647042</v>
      </c>
      <c r="AA594" s="6">
        <f t="shared" si="237"/>
        <v>67.727250241647042</v>
      </c>
      <c r="AB594" s="6">
        <f t="shared" si="236"/>
        <v>2.3853636054020537</v>
      </c>
    </row>
    <row r="595" spans="5:28">
      <c r="E595" s="12">
        <f t="shared" si="220"/>
        <v>1.1031956217527112</v>
      </c>
      <c r="F595" s="12">
        <f t="shared" si="221"/>
        <v>424610187</v>
      </c>
      <c r="G595" s="6">
        <v>2017169</v>
      </c>
      <c r="H595" s="6">
        <v>283073458</v>
      </c>
      <c r="I595" s="12">
        <f t="shared" si="222"/>
        <v>566146916</v>
      </c>
      <c r="J595" s="6">
        <v>58553512.40625</v>
      </c>
      <c r="K595" s="12">
        <f t="shared" si="223"/>
        <v>468428099.25</v>
      </c>
      <c r="L595" s="6">
        <f t="shared" si="224"/>
        <v>3437.2248760000002</v>
      </c>
      <c r="M595" s="6">
        <f t="shared" si="225"/>
        <v>5242880</v>
      </c>
      <c r="N595" s="13">
        <f t="shared" si="226"/>
        <v>1.2086100661050385</v>
      </c>
      <c r="O595" s="13"/>
      <c r="P595" s="7">
        <f t="shared" si="227"/>
        <v>0</v>
      </c>
      <c r="Q595" s="7">
        <f t="shared" si="228"/>
        <v>0.12517004742895163</v>
      </c>
      <c r="R595" s="6">
        <f t="shared" si="229"/>
        <v>0.12517004742895163</v>
      </c>
      <c r="S595" s="6">
        <f t="shared" si="230"/>
        <v>0.12517004742895163</v>
      </c>
      <c r="T595" s="7">
        <f t="shared" si="231"/>
        <v>0</v>
      </c>
      <c r="U595" s="7">
        <f t="shared" si="232"/>
        <v>6.9806277379430073</v>
      </c>
      <c r="V595" s="7">
        <f t="shared" si="233"/>
        <v>15.795796474671185</v>
      </c>
      <c r="W595" s="6">
        <f t="shared" si="234"/>
        <v>22.776424212614192</v>
      </c>
      <c r="X595" s="6">
        <v>7.2403999999999996E-2</v>
      </c>
      <c r="Y595" s="6">
        <v>21.789344941206284</v>
      </c>
      <c r="Z595" s="6">
        <f t="shared" si="235"/>
        <v>72.877254611556879</v>
      </c>
      <c r="AA595" s="6">
        <f t="shared" si="237"/>
        <v>72.877254611556879</v>
      </c>
      <c r="AB595" s="6">
        <f t="shared" si="236"/>
        <v>4.5301007169849381</v>
      </c>
    </row>
    <row r="596" spans="5:28">
      <c r="E596" s="12">
        <f t="shared" si="220"/>
        <v>1.1604969002010963</v>
      </c>
      <c r="F596" s="12">
        <f t="shared" si="221"/>
        <v>397616356.5</v>
      </c>
      <c r="G596" s="6">
        <v>16777216</v>
      </c>
      <c r="H596" s="6">
        <v>265077571</v>
      </c>
      <c r="I596" s="12">
        <f t="shared" si="222"/>
        <v>530155142</v>
      </c>
      <c r="J596" s="6">
        <v>57679068.648437999</v>
      </c>
      <c r="K596" s="12">
        <f t="shared" si="223"/>
        <v>461432549.18750399</v>
      </c>
      <c r="L596" s="6">
        <f t="shared" si="224"/>
        <v>3516.4751719999999</v>
      </c>
      <c r="M596" s="6">
        <f t="shared" si="225"/>
        <v>5242880</v>
      </c>
      <c r="N596" s="13">
        <f t="shared" si="226"/>
        <v>1.1489331277854229</v>
      </c>
      <c r="O596" s="13"/>
      <c r="P596" s="7">
        <f t="shared" si="227"/>
        <v>0</v>
      </c>
      <c r="Q596" s="7">
        <f t="shared" si="228"/>
        <v>0.12330074596194697</v>
      </c>
      <c r="R596" s="6">
        <f t="shared" si="229"/>
        <v>0.12330074596194697</v>
      </c>
      <c r="S596" s="6">
        <f t="shared" si="230"/>
        <v>0.12330074596194697</v>
      </c>
      <c r="T596" s="7">
        <f t="shared" si="231"/>
        <v>0</v>
      </c>
      <c r="U596" s="7">
        <f t="shared" si="232"/>
        <v>6.8763783752625534</v>
      </c>
      <c r="V596" s="7">
        <f t="shared" si="233"/>
        <v>16.622193870478799</v>
      </c>
      <c r="W596" s="6">
        <f t="shared" si="234"/>
        <v>23.498572245741354</v>
      </c>
      <c r="X596" s="6">
        <v>7.6191999999999996E-2</v>
      </c>
      <c r="Y596" s="6">
        <v>23.423113955538625</v>
      </c>
      <c r="Z596" s="6">
        <f t="shared" si="235"/>
        <v>61.828992495205505</v>
      </c>
      <c r="AA596" s="6">
        <f t="shared" si="237"/>
        <v>61.828992495205505</v>
      </c>
      <c r="AB596" s="6">
        <f t="shared" si="236"/>
        <v>0.32215311058112284</v>
      </c>
    </row>
    <row r="597" spans="5:28">
      <c r="E597" s="12">
        <f t="shared" si="220"/>
        <v>1.2075036008680919</v>
      </c>
      <c r="F597" s="12">
        <f t="shared" si="221"/>
        <v>447170643</v>
      </c>
      <c r="G597" s="6">
        <v>18520486</v>
      </c>
      <c r="H597" s="6">
        <v>298113762</v>
      </c>
      <c r="I597" s="12">
        <f t="shared" si="222"/>
        <v>596227524</v>
      </c>
      <c r="J597" s="6">
        <v>67495020.203125</v>
      </c>
      <c r="K597" s="12">
        <f t="shared" si="223"/>
        <v>539960161.625</v>
      </c>
      <c r="L597" s="6">
        <f t="shared" si="224"/>
        <v>3947.774864</v>
      </c>
      <c r="M597" s="6">
        <f t="shared" si="225"/>
        <v>5242880</v>
      </c>
      <c r="N597" s="13">
        <f t="shared" si="226"/>
        <v>1.1042065070238967</v>
      </c>
      <c r="O597" s="13"/>
      <c r="P597" s="7">
        <f t="shared" si="227"/>
        <v>0</v>
      </c>
      <c r="Q597" s="7">
        <f t="shared" si="228"/>
        <v>0.144284339792081</v>
      </c>
      <c r="R597" s="6">
        <f t="shared" si="229"/>
        <v>0.144284339792081</v>
      </c>
      <c r="S597" s="6">
        <f t="shared" si="230"/>
        <v>0.144284339792081</v>
      </c>
      <c r="T597" s="7">
        <f t="shared" si="231"/>
        <v>0</v>
      </c>
      <c r="U597" s="7">
        <f t="shared" si="232"/>
        <v>8.0466156655816032</v>
      </c>
      <c r="V597" s="7">
        <f t="shared" si="233"/>
        <v>21.661734483772324</v>
      </c>
      <c r="W597" s="6">
        <f t="shared" si="234"/>
        <v>29.708350149353926</v>
      </c>
      <c r="X597" s="6">
        <v>9.9292000000000005E-2</v>
      </c>
      <c r="Y597" s="6">
        <v>28.576237600000002</v>
      </c>
      <c r="Z597" s="6">
        <f t="shared" si="235"/>
        <v>45.313156943239122</v>
      </c>
      <c r="AA597" s="6">
        <f t="shared" si="237"/>
        <v>45.313156943239122</v>
      </c>
      <c r="AB597" s="6">
        <f t="shared" si="236"/>
        <v>3.9617271006800534</v>
      </c>
    </row>
    <row r="598" spans="5:28">
      <c r="E598" s="12">
        <f t="shared" si="220"/>
        <v>1.1904504710475816</v>
      </c>
      <c r="F598" s="12">
        <f t="shared" si="221"/>
        <v>672338448</v>
      </c>
      <c r="G598" s="6">
        <v>16240000</v>
      </c>
      <c r="H598" s="6">
        <v>448225632</v>
      </c>
      <c r="I598" s="12">
        <f t="shared" si="222"/>
        <v>896451264</v>
      </c>
      <c r="J598" s="6">
        <v>100048202.765625</v>
      </c>
      <c r="K598" s="12">
        <f t="shared" si="223"/>
        <v>800385622.125</v>
      </c>
      <c r="L598" s="6">
        <f t="shared" si="224"/>
        <v>5703.507584</v>
      </c>
      <c r="M598" s="6">
        <f t="shared" si="225"/>
        <v>5242880</v>
      </c>
      <c r="N598" s="13">
        <f t="shared" si="226"/>
        <v>1.1200241973612026</v>
      </c>
      <c r="O598" s="13"/>
      <c r="P598" s="7">
        <f t="shared" si="227"/>
        <v>0</v>
      </c>
      <c r="Q598" s="7">
        <f t="shared" si="228"/>
        <v>0.21387339154769378</v>
      </c>
      <c r="R598" s="6">
        <f t="shared" si="229"/>
        <v>0.21387339154769378</v>
      </c>
      <c r="S598" s="6">
        <f t="shared" si="230"/>
        <v>0.21387339154769378</v>
      </c>
      <c r="T598" s="7">
        <f t="shared" si="231"/>
        <v>0</v>
      </c>
      <c r="U598" s="7">
        <f t="shared" si="232"/>
        <v>11.927538257850456</v>
      </c>
      <c r="V598" s="7">
        <f t="shared" si="233"/>
        <v>27.691293941357017</v>
      </c>
      <c r="W598" s="6">
        <f t="shared" si="234"/>
        <v>39.618832199207475</v>
      </c>
      <c r="X598" s="6">
        <v>0.12692999999999999</v>
      </c>
      <c r="Y598" s="6">
        <v>38.787994714321975</v>
      </c>
      <c r="Z598" s="6">
        <f t="shared" si="235"/>
        <v>68.497117740245656</v>
      </c>
      <c r="AA598" s="6">
        <f t="shared" si="237"/>
        <v>68.497117740245656</v>
      </c>
      <c r="AB598" s="6">
        <f t="shared" si="236"/>
        <v>2.1419964888742324</v>
      </c>
    </row>
    <row r="599" spans="5:28">
      <c r="E599" s="12">
        <f t="shared" si="220"/>
        <v>1.1367206389623745</v>
      </c>
      <c r="F599" s="12">
        <f t="shared" si="221"/>
        <v>959999187</v>
      </c>
      <c r="G599" s="6">
        <v>22744080</v>
      </c>
      <c r="H599" s="6">
        <v>639999458</v>
      </c>
      <c r="I599" s="12">
        <f t="shared" si="222"/>
        <v>1279998916</v>
      </c>
      <c r="J599" s="6">
        <v>136406361.15625</v>
      </c>
      <c r="K599" s="12">
        <f t="shared" si="223"/>
        <v>1091250889.25</v>
      </c>
      <c r="L599" s="6">
        <f t="shared" si="224"/>
        <v>8134.8750959999998</v>
      </c>
      <c r="M599" s="6">
        <f t="shared" si="225"/>
        <v>5242880</v>
      </c>
      <c r="N599" s="13">
        <f t="shared" si="226"/>
        <v>1.1729648320192652</v>
      </c>
      <c r="O599" s="13"/>
      <c r="P599" s="7">
        <f t="shared" si="227"/>
        <v>0</v>
      </c>
      <c r="Q599" s="7">
        <f t="shared" si="228"/>
        <v>0.29159635338487466</v>
      </c>
      <c r="R599" s="6">
        <f t="shared" si="229"/>
        <v>0.29159635338487466</v>
      </c>
      <c r="S599" s="6">
        <f t="shared" si="230"/>
        <v>0.29159635338487466</v>
      </c>
      <c r="T599" s="7">
        <f t="shared" si="231"/>
        <v>0</v>
      </c>
      <c r="U599" s="7">
        <f t="shared" si="232"/>
        <v>16.262082139713829</v>
      </c>
      <c r="V599" s="7">
        <f t="shared" si="233"/>
        <v>39.424697093078478</v>
      </c>
      <c r="W599" s="6">
        <f t="shared" si="234"/>
        <v>55.686779232792304</v>
      </c>
      <c r="X599" s="6">
        <v>0.18071300000000001</v>
      </c>
      <c r="Y599" s="6">
        <v>53.3464776</v>
      </c>
      <c r="Z599" s="6">
        <f t="shared" si="235"/>
        <v>61.35881391204542</v>
      </c>
      <c r="AA599" s="6">
        <f t="shared" si="237"/>
        <v>61.35881391204542</v>
      </c>
      <c r="AB599" s="6">
        <f t="shared" si="236"/>
        <v>4.3869843672533388</v>
      </c>
    </row>
    <row r="600" spans="5:28">
      <c r="E600" s="12">
        <f t="shared" si="220"/>
        <v>1.190612904754367</v>
      </c>
      <c r="F600" s="12">
        <f t="shared" si="221"/>
        <v>1161708528</v>
      </c>
      <c r="G600" s="6">
        <v>27993600</v>
      </c>
      <c r="H600" s="6">
        <v>774472352</v>
      </c>
      <c r="I600" s="12">
        <f t="shared" si="222"/>
        <v>1548944704</v>
      </c>
      <c r="J600" s="6">
        <v>172893145.625</v>
      </c>
      <c r="K600" s="12">
        <f t="shared" si="223"/>
        <v>1383145165</v>
      </c>
      <c r="L600" s="6">
        <f t="shared" si="224"/>
        <v>9853.5402240000003</v>
      </c>
      <c r="M600" s="6">
        <f t="shared" si="225"/>
        <v>5242880</v>
      </c>
      <c r="N600" s="13">
        <f t="shared" si="226"/>
        <v>1.1198713939762064</v>
      </c>
      <c r="O600" s="13"/>
      <c r="P600" s="7">
        <f t="shared" si="227"/>
        <v>0</v>
      </c>
      <c r="Q600" s="7">
        <f t="shared" si="228"/>
        <v>0.36959427963730362</v>
      </c>
      <c r="R600" s="6">
        <f t="shared" si="229"/>
        <v>0.36959427963730362</v>
      </c>
      <c r="S600" s="6">
        <f t="shared" si="230"/>
        <v>0.36959427963730362</v>
      </c>
      <c r="T600" s="7">
        <f t="shared" si="231"/>
        <v>0</v>
      </c>
      <c r="U600" s="7">
        <f t="shared" si="232"/>
        <v>20.61196055458613</v>
      </c>
      <c r="V600" s="7">
        <f t="shared" si="233"/>
        <v>48.119540865494642</v>
      </c>
      <c r="W600" s="6">
        <f t="shared" si="234"/>
        <v>68.731501420080775</v>
      </c>
      <c r="X600" s="6">
        <v>0.22056799999999999</v>
      </c>
      <c r="Y600" s="6">
        <v>66.723658066593146</v>
      </c>
      <c r="Z600" s="6">
        <f t="shared" si="235"/>
        <v>67.56477804455028</v>
      </c>
      <c r="AA600" s="6">
        <f t="shared" si="237"/>
        <v>67.56477804455028</v>
      </c>
      <c r="AB600" s="6">
        <f t="shared" si="236"/>
        <v>3.0091925587828436</v>
      </c>
    </row>
    <row r="601" spans="5:28">
      <c r="E601" s="12">
        <f t="shared" si="220"/>
        <v>1.160361185690763</v>
      </c>
      <c r="F601" s="12">
        <f t="shared" si="221"/>
        <v>1404546423</v>
      </c>
      <c r="G601" s="6">
        <v>39459925</v>
      </c>
      <c r="H601" s="6">
        <v>936364282</v>
      </c>
      <c r="I601" s="12">
        <f t="shared" si="222"/>
        <v>1872728564</v>
      </c>
      <c r="J601" s="6">
        <v>203722644.09375</v>
      </c>
      <c r="K601" s="12">
        <f t="shared" si="223"/>
        <v>1629781152.75</v>
      </c>
      <c r="L601" s="6">
        <f t="shared" si="224"/>
        <v>12025.569884</v>
      </c>
      <c r="M601" s="6">
        <f t="shared" si="225"/>
        <v>5242880</v>
      </c>
      <c r="N601" s="13">
        <f t="shared" si="226"/>
        <v>1.1490675056832411</v>
      </c>
      <c r="O601" s="13"/>
      <c r="P601" s="7">
        <f t="shared" si="227"/>
        <v>0</v>
      </c>
      <c r="Q601" s="7">
        <f t="shared" si="228"/>
        <v>0.43549860590163764</v>
      </c>
      <c r="R601" s="6">
        <f t="shared" si="229"/>
        <v>0.43549860590163764</v>
      </c>
      <c r="S601" s="6">
        <f t="shared" si="230"/>
        <v>0.43549860590163764</v>
      </c>
      <c r="T601" s="7">
        <f t="shared" si="231"/>
        <v>0</v>
      </c>
      <c r="U601" s="7">
        <f t="shared" si="232"/>
        <v>24.287389120932158</v>
      </c>
      <c r="V601" s="7">
        <f t="shared" si="233"/>
        <v>89.839737799831752</v>
      </c>
      <c r="W601" s="6">
        <f t="shared" si="234"/>
        <v>114.12712692076391</v>
      </c>
      <c r="X601" s="6">
        <v>0.41180299999999997</v>
      </c>
      <c r="Y601" s="6">
        <v>112.80032902719785</v>
      </c>
      <c r="Z601" s="6">
        <f t="shared" si="235"/>
        <v>5.7541120151231686</v>
      </c>
      <c r="AA601" s="6">
        <f t="shared" si="237"/>
        <v>5.7541120151231686</v>
      </c>
      <c r="AB601" s="6">
        <f t="shared" si="236"/>
        <v>1.1762358363743386</v>
      </c>
    </row>
    <row r="602" spans="5:28">
      <c r="E602" s="12">
        <f t="shared" si="220"/>
        <v>1.3412160381941087</v>
      </c>
      <c r="F602" s="12">
        <f t="shared" si="221"/>
        <v>1529854785</v>
      </c>
      <c r="G602" s="6">
        <v>118142155</v>
      </c>
      <c r="H602" s="6">
        <v>1019903190</v>
      </c>
      <c r="I602" s="12">
        <f t="shared" si="222"/>
        <v>2039806380</v>
      </c>
      <c r="J602" s="6">
        <v>256483221.71875</v>
      </c>
      <c r="K602" s="12">
        <f t="shared" si="223"/>
        <v>2051865773.75</v>
      </c>
      <c r="L602" s="6">
        <f t="shared" si="224"/>
        <v>14601.68138</v>
      </c>
      <c r="M602" s="6">
        <f t="shared" si="225"/>
        <v>5242880</v>
      </c>
      <c r="N602" s="13">
        <f t="shared" si="226"/>
        <v>0.99412271801387853</v>
      </c>
      <c r="O602" s="13"/>
      <c r="P602" s="7">
        <f t="shared" si="227"/>
        <v>0</v>
      </c>
      <c r="Q602" s="7">
        <f t="shared" si="228"/>
        <v>0.54828507647031388</v>
      </c>
      <c r="R602" s="6">
        <f t="shared" si="229"/>
        <v>0.54828507647031388</v>
      </c>
      <c r="S602" s="6">
        <f t="shared" si="230"/>
        <v>0.54828507647031388</v>
      </c>
      <c r="T602" s="7">
        <f t="shared" si="231"/>
        <v>0</v>
      </c>
      <c r="U602" s="7">
        <f t="shared" si="232"/>
        <v>30.577395245306988</v>
      </c>
      <c r="V602" s="7">
        <f t="shared" si="233"/>
        <v>87.275680621128785</v>
      </c>
      <c r="W602" s="6">
        <f t="shared" si="234"/>
        <v>117.85307586643577</v>
      </c>
      <c r="X602" s="6">
        <v>0.40005000000000002</v>
      </c>
      <c r="Y602" s="6">
        <v>117.72380454556365</v>
      </c>
      <c r="Z602" s="6">
        <f t="shared" si="235"/>
        <v>37.054137350409668</v>
      </c>
      <c r="AA602" s="6">
        <f t="shared" si="237"/>
        <v>37.054137350409668</v>
      </c>
      <c r="AB602" s="6">
        <f t="shared" si="236"/>
        <v>0.1098089900943424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602"/>
  <sheetViews>
    <sheetView zoomScale="50" zoomScaleNormal="50" zoomScalePageLayoutView="50" workbookViewId="0">
      <selection activeCell="C50" sqref="C50"/>
    </sheetView>
  </sheetViews>
  <sheetFormatPr baseColWidth="10" defaultRowHeight="15" x14ac:dyDescent="0"/>
  <cols>
    <col min="1" max="1" width="18.33203125" customWidth="1"/>
    <col min="2" max="2" width="15" customWidth="1"/>
    <col min="4" max="5" width="12.1640625" bestFit="1" customWidth="1"/>
    <col min="7" max="7" width="11.83203125" customWidth="1"/>
    <col min="8" max="9" width="13" customWidth="1"/>
    <col min="10" max="10" width="12.6640625" customWidth="1"/>
    <col min="11" max="11" width="12" customWidth="1"/>
    <col min="12" max="12" width="12.6640625" customWidth="1"/>
    <col min="13" max="15" width="12" customWidth="1"/>
    <col min="16" max="16" width="13.33203125" customWidth="1"/>
    <col min="18" max="19" width="13.33203125" customWidth="1"/>
    <col min="23" max="23" width="11.1640625" bestFit="1" customWidth="1"/>
    <col min="26" max="26" width="12.5" customWidth="1"/>
    <col min="30" max="30" width="11.1640625" bestFit="1" customWidth="1"/>
    <col min="37" max="37" width="16" bestFit="1" customWidth="1"/>
    <col min="38" max="38" width="12.5" customWidth="1"/>
    <col min="39" max="39" width="13.6640625" customWidth="1"/>
    <col min="44" max="44" width="13.1640625" customWidth="1"/>
    <col min="47" max="47" width="13.1640625" customWidth="1"/>
    <col min="53" max="53" width="12.1640625" bestFit="1" customWidth="1"/>
    <col min="54" max="54" width="12.83203125" customWidth="1"/>
  </cols>
  <sheetData>
    <row r="1" spans="1:47">
      <c r="A1" t="s">
        <v>1</v>
      </c>
      <c r="B1" t="s">
        <v>0</v>
      </c>
      <c r="C1" t="s">
        <v>2</v>
      </c>
      <c r="D1" t="s">
        <v>3</v>
      </c>
      <c r="E1" t="s">
        <v>55</v>
      </c>
      <c r="H1" s="4" t="s">
        <v>31</v>
      </c>
      <c r="I1" s="4"/>
    </row>
    <row r="2" spans="1:47">
      <c r="A2" t="s">
        <v>4</v>
      </c>
      <c r="B2" t="s">
        <v>5</v>
      </c>
      <c r="C2" s="1"/>
      <c r="D2" s="1"/>
      <c r="H2" t="s">
        <v>32</v>
      </c>
      <c r="I2" t="s">
        <v>72</v>
      </c>
      <c r="J2" t="s">
        <v>33</v>
      </c>
      <c r="K2" t="s">
        <v>74</v>
      </c>
      <c r="L2" t="s">
        <v>63</v>
      </c>
      <c r="M2" t="s">
        <v>61</v>
      </c>
      <c r="N2" t="s">
        <v>62</v>
      </c>
      <c r="O2" t="s">
        <v>69</v>
      </c>
      <c r="P2" t="s">
        <v>59</v>
      </c>
      <c r="Q2" t="s">
        <v>66</v>
      </c>
      <c r="R2" t="s">
        <v>70</v>
      </c>
      <c r="S2" t="s">
        <v>67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25</v>
      </c>
      <c r="AE2" t="s">
        <v>44</v>
      </c>
      <c r="AF2" t="s">
        <v>77</v>
      </c>
      <c r="AG2" t="s">
        <v>45</v>
      </c>
      <c r="AK2" s="10"/>
      <c r="AM2" s="10"/>
    </row>
    <row r="3" spans="1:47">
      <c r="A3" t="s">
        <v>4</v>
      </c>
      <c r="B3" t="s">
        <v>6</v>
      </c>
      <c r="D3" s="1"/>
      <c r="H3">
        <v>2000</v>
      </c>
      <c r="I3">
        <v>256</v>
      </c>
      <c r="J3">
        <f>2*H3^3</f>
        <v>16000000000</v>
      </c>
      <c r="K3">
        <v>5848391.7851560004</v>
      </c>
      <c r="L3" s="1">
        <f>K3*8</f>
        <v>46787134.281248003</v>
      </c>
      <c r="M3" s="10">
        <f>(3*H3^2)*8/1000000</f>
        <v>96</v>
      </c>
      <c r="N3">
        <f t="shared" ref="N3:N18" si="0">40*2^20/8</f>
        <v>5242880</v>
      </c>
      <c r="O3">
        <f>SQRT(N3/3)</f>
        <v>1321.9783155054649</v>
      </c>
      <c r="P3" s="10">
        <f>J3/L3</f>
        <v>341.97435354386948</v>
      </c>
      <c r="Q3" s="10">
        <f t="shared" ref="Q3:Q18" si="1">SQRT(N3/3)</f>
        <v>1321.9783155054649</v>
      </c>
      <c r="R3">
        <f t="shared" ref="R3:R18" si="2">H3/(1+H3/O3)</f>
        <v>795.89822084935292</v>
      </c>
      <c r="S3" s="10">
        <f t="shared" ref="S3:S18" si="3">0.5*SQRT(N3/3)</f>
        <v>660.98915775273247</v>
      </c>
      <c r="T3" s="1">
        <f t="shared" ref="T3:T18" si="4">$B$27*J3</f>
        <v>5.8696501402783194E-2</v>
      </c>
      <c r="U3" s="1">
        <f>$C$27*L3</f>
        <v>1.1026828710981318E-2</v>
      </c>
      <c r="V3">
        <f>T3+U3</f>
        <v>6.9723330113764512E-2</v>
      </c>
      <c r="W3">
        <f t="shared" ref="W3:W18" si="5">MAX(T3,U3)</f>
        <v>5.8696501402783194E-2</v>
      </c>
      <c r="X3" s="1">
        <f t="shared" ref="X3:X18" si="6">$D$27*J3</f>
        <v>5.3395439348845279</v>
      </c>
      <c r="Y3" s="1">
        <f>$E$27*L3</f>
        <v>0</v>
      </c>
      <c r="Z3" s="1">
        <f>AB3*$F$27</f>
        <v>15.975536462000431</v>
      </c>
      <c r="AA3">
        <f>SUM(X3:Z3)</f>
        <v>21.315080396884959</v>
      </c>
      <c r="AB3">
        <v>7.492E-2</v>
      </c>
      <c r="AC3">
        <v>21.16005223532056</v>
      </c>
      <c r="AD3">
        <f>J3/(AB3*1000000000)</f>
        <v>213.56113187399893</v>
      </c>
      <c r="AE3">
        <f t="shared" ref="AE3:AE18" si="7">ABS(W3-AB3)/ABS(AB3)*100</f>
        <v>21.654429521111595</v>
      </c>
      <c r="AF3">
        <f>ABS(V3-AB3)/ABS(AB3)*100</f>
        <v>6.9362918929998516</v>
      </c>
      <c r="AG3">
        <f t="shared" ref="AG3:AG18" si="8">ABS(AA3-AC3)/ABS(AC3)*100</f>
        <v>0.73264545777266288</v>
      </c>
      <c r="AH3">
        <f>AVERAGE(AF3:AF18)</f>
        <v>1.9402887002586544</v>
      </c>
      <c r="AI3">
        <f>AVERAGE(AG3:AG18)</f>
        <v>0.30230394095571617</v>
      </c>
      <c r="AK3" s="10"/>
      <c r="AM3" s="10"/>
      <c r="AU3" s="1"/>
    </row>
    <row r="4" spans="1:47">
      <c r="A4" t="s">
        <v>7</v>
      </c>
      <c r="B4" t="s">
        <v>5</v>
      </c>
      <c r="C4" s="1"/>
      <c r="D4" s="1"/>
      <c r="H4">
        <v>2500</v>
      </c>
      <c r="I4">
        <v>128</v>
      </c>
      <c r="J4">
        <f t="shared" ref="J4:J18" si="9">2*H4^3</f>
        <v>31250000000</v>
      </c>
      <c r="K4">
        <v>12153690.796875</v>
      </c>
      <c r="L4" s="1">
        <f t="shared" ref="L4:L18" si="10">K4*8</f>
        <v>97229526.375</v>
      </c>
      <c r="M4" s="10">
        <f t="shared" ref="M4:M18" si="11">(3*H4^2)*8/1000000</f>
        <v>150</v>
      </c>
      <c r="N4">
        <f t="shared" si="0"/>
        <v>5242880</v>
      </c>
      <c r="O4">
        <f t="shared" ref="O4:O18" si="12">SQRT(N4/3)</f>
        <v>1321.9783155054649</v>
      </c>
      <c r="P4" s="10">
        <f t="shared" ref="P4:P18" si="13">J4/L4</f>
        <v>321.40442481919888</v>
      </c>
      <c r="Q4" s="10">
        <f t="shared" si="1"/>
        <v>1321.9783155054649</v>
      </c>
      <c r="R4">
        <f t="shared" si="2"/>
        <v>864.72122967201506</v>
      </c>
      <c r="S4" s="10">
        <f t="shared" si="3"/>
        <v>660.98915775273247</v>
      </c>
      <c r="T4" s="1">
        <f t="shared" si="4"/>
        <v>0.11464160430231093</v>
      </c>
      <c r="U4" s="1">
        <f t="shared" ref="U4:U18" si="14">$C$27*L4</f>
        <v>2.2915131466315727E-2</v>
      </c>
      <c r="V4">
        <f t="shared" ref="V4:V18" si="15">T4+U4</f>
        <v>0.13755673576862665</v>
      </c>
      <c r="W4">
        <f t="shared" si="5"/>
        <v>0.11464160430231093</v>
      </c>
      <c r="X4" s="1">
        <f t="shared" si="6"/>
        <v>10.428796747821343</v>
      </c>
      <c r="Y4" s="1">
        <f t="shared" ref="Y4:Y18" si="16">$E$27*L4</f>
        <v>0</v>
      </c>
      <c r="Z4" s="1">
        <f t="shared" ref="Z4:Z18" si="17">AB4*$F$27</f>
        <v>29.768403526976883</v>
      </c>
      <c r="AA4">
        <f t="shared" ref="AA4:AA18" si="18">SUM(X4:Z4)</f>
        <v>40.197200274798227</v>
      </c>
      <c r="AB4">
        <v>0.13960400000000001</v>
      </c>
      <c r="AC4">
        <v>40.00876135</v>
      </c>
      <c r="AD4">
        <f t="shared" ref="AD4:AD18" si="19">J4/(AB4*1000000000)</f>
        <v>223.84745422767256</v>
      </c>
      <c r="AE4">
        <f t="shared" si="7"/>
        <v>17.880859930724817</v>
      </c>
      <c r="AF4">
        <f t="shared" ref="AF4:AF18" si="20">ABS(V4-AB4)/ABS(AB4)*100</f>
        <v>1.4664796362377568</v>
      </c>
      <c r="AG4">
        <f t="shared" si="8"/>
        <v>0.47099414838101955</v>
      </c>
      <c r="AH4">
        <v>23.751897496006091</v>
      </c>
      <c r="AI4">
        <v>7.5649190710865728</v>
      </c>
      <c r="AK4" s="10"/>
      <c r="AM4" s="10"/>
      <c r="AU4" s="1"/>
    </row>
    <row r="5" spans="1:47">
      <c r="A5" t="s">
        <v>7</v>
      </c>
      <c r="B5" t="s">
        <v>6</v>
      </c>
      <c r="D5" s="1"/>
      <c r="H5">
        <v>3000</v>
      </c>
      <c r="I5">
        <v>64</v>
      </c>
      <c r="J5">
        <f t="shared" si="9"/>
        <v>54000000000</v>
      </c>
      <c r="K5">
        <v>21540762.21875</v>
      </c>
      <c r="L5" s="1">
        <f t="shared" si="10"/>
        <v>172326097.75</v>
      </c>
      <c r="M5" s="10">
        <f t="shared" si="11"/>
        <v>216</v>
      </c>
      <c r="N5">
        <f t="shared" si="0"/>
        <v>5242880</v>
      </c>
      <c r="O5">
        <f t="shared" si="12"/>
        <v>1321.9783155054649</v>
      </c>
      <c r="P5" s="10">
        <f t="shared" si="13"/>
        <v>313.35938493970798</v>
      </c>
      <c r="Q5" s="10">
        <f t="shared" si="1"/>
        <v>1321.9783155054649</v>
      </c>
      <c r="R5">
        <f t="shared" si="2"/>
        <v>917.62027872473709</v>
      </c>
      <c r="S5" s="10">
        <f t="shared" si="3"/>
        <v>660.98915775273247</v>
      </c>
      <c r="T5" s="1">
        <f t="shared" si="4"/>
        <v>0.19810069223439328</v>
      </c>
      <c r="U5" s="1">
        <f t="shared" si="14"/>
        <v>4.0613950640756936E-2</v>
      </c>
      <c r="V5">
        <f t="shared" si="15"/>
        <v>0.23871464287515021</v>
      </c>
      <c r="W5">
        <f t="shared" si="5"/>
        <v>0.19810069223439328</v>
      </c>
      <c r="X5" s="1">
        <f t="shared" si="6"/>
        <v>18.020960780235281</v>
      </c>
      <c r="Y5" s="1">
        <f t="shared" si="16"/>
        <v>0</v>
      </c>
      <c r="Z5" s="1">
        <f t="shared" si="17"/>
        <v>51.650538494014846</v>
      </c>
      <c r="AA5">
        <f t="shared" si="18"/>
        <v>69.671499274250124</v>
      </c>
      <c r="AB5">
        <v>0.24222399999999999</v>
      </c>
      <c r="AC5">
        <v>69.628220430806493</v>
      </c>
      <c r="AD5">
        <f t="shared" si="19"/>
        <v>222.93414360261576</v>
      </c>
      <c r="AE5">
        <f t="shared" si="7"/>
        <v>18.215910795629959</v>
      </c>
      <c r="AF5">
        <f t="shared" si="20"/>
        <v>1.4488065281928248</v>
      </c>
      <c r="AG5">
        <f t="shared" si="8"/>
        <v>6.2157043761644111E-2</v>
      </c>
      <c r="AH5">
        <v>0.81608235919965189</v>
      </c>
      <c r="AI5">
        <v>2.4218373428743183</v>
      </c>
      <c r="AK5" s="10"/>
      <c r="AM5" s="10"/>
      <c r="AU5" s="1"/>
    </row>
    <row r="6" spans="1:47">
      <c r="A6" t="s">
        <v>8</v>
      </c>
      <c r="B6" t="s">
        <v>5</v>
      </c>
      <c r="D6" s="1"/>
      <c r="H6">
        <v>3500</v>
      </c>
      <c r="I6">
        <v>32</v>
      </c>
      <c r="J6">
        <f t="shared" si="9"/>
        <v>85750000000</v>
      </c>
      <c r="K6">
        <v>32949447.6875</v>
      </c>
      <c r="L6" s="1">
        <f t="shared" si="10"/>
        <v>263595581.5</v>
      </c>
      <c r="M6" s="10">
        <f t="shared" si="11"/>
        <v>294</v>
      </c>
      <c r="N6">
        <f t="shared" si="0"/>
        <v>5242880</v>
      </c>
      <c r="O6">
        <f t="shared" si="12"/>
        <v>1321.9783155054649</v>
      </c>
      <c r="P6" s="10">
        <f t="shared" si="13"/>
        <v>325.30894301048824</v>
      </c>
      <c r="Q6" s="10">
        <f t="shared" si="1"/>
        <v>1321.9783155054649</v>
      </c>
      <c r="R6">
        <f t="shared" si="2"/>
        <v>959.54892401545544</v>
      </c>
      <c r="S6" s="10">
        <f t="shared" si="3"/>
        <v>660.98915775273247</v>
      </c>
      <c r="T6" s="1">
        <f t="shared" si="4"/>
        <v>0.3145765622055412</v>
      </c>
      <c r="U6" s="1">
        <f t="shared" si="14"/>
        <v>6.2124414560200431E-2</v>
      </c>
      <c r="V6">
        <f t="shared" si="15"/>
        <v>0.37670097676574166</v>
      </c>
      <c r="W6">
        <f t="shared" si="5"/>
        <v>0.3145765622055412</v>
      </c>
      <c r="X6" s="1">
        <f t="shared" si="6"/>
        <v>28.616618276021768</v>
      </c>
      <c r="Y6" s="1">
        <f t="shared" si="16"/>
        <v>0</v>
      </c>
      <c r="Z6" s="1">
        <f t="shared" si="17"/>
        <v>80.742135390847722</v>
      </c>
      <c r="AA6">
        <f t="shared" si="18"/>
        <v>109.35875366686949</v>
      </c>
      <c r="AB6">
        <v>0.37865399999999999</v>
      </c>
      <c r="AC6">
        <v>109.23410592</v>
      </c>
      <c r="AD6">
        <f t="shared" si="19"/>
        <v>226.46004003655051</v>
      </c>
      <c r="AE6">
        <f t="shared" si="7"/>
        <v>16.922424639501706</v>
      </c>
      <c r="AF6">
        <f t="shared" si="20"/>
        <v>0.51578043127983153</v>
      </c>
      <c r="AG6">
        <f t="shared" si="8"/>
        <v>0.11411064870231408</v>
      </c>
      <c r="AH6">
        <v>4.5280967220375166</v>
      </c>
      <c r="AI6">
        <v>0.96103589191694239</v>
      </c>
      <c r="AK6" s="10"/>
      <c r="AM6" s="10"/>
      <c r="AU6" s="1"/>
    </row>
    <row r="7" spans="1:47">
      <c r="A7" t="s">
        <v>8</v>
      </c>
      <c r="B7" t="s">
        <v>6</v>
      </c>
      <c r="D7" s="1"/>
      <c r="H7">
        <v>4000</v>
      </c>
      <c r="I7">
        <v>32</v>
      </c>
      <c r="J7">
        <f t="shared" si="9"/>
        <v>128000000000</v>
      </c>
      <c r="K7">
        <v>51817186.71875</v>
      </c>
      <c r="L7" s="1">
        <f t="shared" si="10"/>
        <v>414537493.75</v>
      </c>
      <c r="M7" s="10">
        <f t="shared" si="11"/>
        <v>384</v>
      </c>
      <c r="N7">
        <f t="shared" si="0"/>
        <v>5242880</v>
      </c>
      <c r="O7">
        <f t="shared" si="12"/>
        <v>1321.9783155054649</v>
      </c>
      <c r="P7" s="10">
        <f t="shared" si="13"/>
        <v>308.77785949368058</v>
      </c>
      <c r="Q7" s="10">
        <f t="shared" si="1"/>
        <v>1321.9783155054649</v>
      </c>
      <c r="R7">
        <f t="shared" si="2"/>
        <v>993.59917469329832</v>
      </c>
      <c r="S7" s="10">
        <f t="shared" si="3"/>
        <v>660.98915775273247</v>
      </c>
      <c r="T7" s="1">
        <f t="shared" si="4"/>
        <v>0.46957201122226555</v>
      </c>
      <c r="U7" s="1">
        <f t="shared" si="14"/>
        <v>9.769852349543838E-2</v>
      </c>
      <c r="V7">
        <f t="shared" si="15"/>
        <v>0.56727053471770394</v>
      </c>
      <c r="W7">
        <f t="shared" si="5"/>
        <v>0.46957201122226555</v>
      </c>
      <c r="X7" s="1">
        <f t="shared" si="6"/>
        <v>42.716351479076224</v>
      </c>
      <c r="Y7" s="1">
        <f t="shared" si="16"/>
        <v>0</v>
      </c>
      <c r="Z7" s="1">
        <f t="shared" si="17"/>
        <v>119.16104029516622</v>
      </c>
      <c r="AA7">
        <f t="shared" si="18"/>
        <v>161.87739177424243</v>
      </c>
      <c r="AB7">
        <v>0.55882600000000004</v>
      </c>
      <c r="AC7">
        <v>162.46468885000002</v>
      </c>
      <c r="AD7">
        <f t="shared" si="19"/>
        <v>229.05161892968474</v>
      </c>
      <c r="AE7">
        <f t="shared" si="7"/>
        <v>15.971695801149998</v>
      </c>
      <c r="AF7">
        <f t="shared" si="20"/>
        <v>1.5111205845296924</v>
      </c>
      <c r="AG7">
        <f t="shared" si="8"/>
        <v>0.36149213710052902</v>
      </c>
      <c r="AH7">
        <v>0.32071317654255604</v>
      </c>
      <c r="AI7">
        <v>23.129803561681666</v>
      </c>
      <c r="AK7" s="10"/>
      <c r="AM7" s="10"/>
      <c r="AU7" s="1"/>
    </row>
    <row r="8" spans="1:47">
      <c r="H8">
        <v>4500</v>
      </c>
      <c r="I8">
        <v>16</v>
      </c>
      <c r="J8">
        <f t="shared" si="9"/>
        <v>182250000000</v>
      </c>
      <c r="K8">
        <v>69177495</v>
      </c>
      <c r="L8" s="1">
        <f t="shared" si="10"/>
        <v>553419960</v>
      </c>
      <c r="M8" s="10">
        <f t="shared" si="11"/>
        <v>486</v>
      </c>
      <c r="N8">
        <f t="shared" si="0"/>
        <v>5242880</v>
      </c>
      <c r="O8">
        <f t="shared" si="12"/>
        <v>1321.9783155054649</v>
      </c>
      <c r="P8" s="10">
        <f t="shared" si="13"/>
        <v>329.31591408448656</v>
      </c>
      <c r="Q8" s="10">
        <f t="shared" si="1"/>
        <v>1321.9783155054649</v>
      </c>
      <c r="R8">
        <f t="shared" si="2"/>
        <v>1021.8008548625293</v>
      </c>
      <c r="S8" s="10">
        <f t="shared" si="3"/>
        <v>660.98915775273247</v>
      </c>
      <c r="T8" s="1">
        <f t="shared" si="4"/>
        <v>0.66858983629107738</v>
      </c>
      <c r="U8" s="1">
        <f t="shared" si="14"/>
        <v>0.13043045268545042</v>
      </c>
      <c r="V8">
        <f t="shared" si="15"/>
        <v>0.79902028897652777</v>
      </c>
      <c r="W8">
        <f t="shared" si="5"/>
        <v>0.66858983629107738</v>
      </c>
      <c r="X8" s="1">
        <f t="shared" si="6"/>
        <v>60.820742633294074</v>
      </c>
      <c r="Y8" s="1">
        <f t="shared" si="16"/>
        <v>0</v>
      </c>
      <c r="Z8" s="1">
        <f t="shared" si="17"/>
        <v>168.73211494004292</v>
      </c>
      <c r="AA8">
        <f t="shared" si="18"/>
        <v>229.55285757333701</v>
      </c>
      <c r="AB8">
        <v>0.79129799999999995</v>
      </c>
      <c r="AC8">
        <v>229.00955418000001</v>
      </c>
      <c r="AD8">
        <f t="shared" si="19"/>
        <v>230.31778167011669</v>
      </c>
      <c r="AE8">
        <f t="shared" si="7"/>
        <v>15.507200031963</v>
      </c>
      <c r="AF8">
        <f t="shared" si="20"/>
        <v>0.9759014905292096</v>
      </c>
      <c r="AG8">
        <f t="shared" si="8"/>
        <v>0.2372404921193661</v>
      </c>
      <c r="AH8">
        <v>3.8125248131340439</v>
      </c>
      <c r="AI8">
        <v>25.504321292556906</v>
      </c>
      <c r="AK8" s="10"/>
      <c r="AM8" s="10"/>
      <c r="AU8" s="1"/>
    </row>
    <row r="9" spans="1:47">
      <c r="A9" s="4" t="s">
        <v>1</v>
      </c>
      <c r="B9" s="4" t="s">
        <v>0</v>
      </c>
      <c r="C9" s="4" t="s">
        <v>2</v>
      </c>
      <c r="D9" s="4" t="s">
        <v>3</v>
      </c>
      <c r="E9" t="s">
        <v>56</v>
      </c>
      <c r="H9">
        <v>5000</v>
      </c>
      <c r="I9">
        <v>16</v>
      </c>
      <c r="J9">
        <f t="shared" si="9"/>
        <v>250000000000</v>
      </c>
      <c r="K9">
        <v>96080003.625</v>
      </c>
      <c r="L9" s="1">
        <f t="shared" si="10"/>
        <v>768640029</v>
      </c>
      <c r="M9" s="10">
        <f t="shared" si="11"/>
        <v>600</v>
      </c>
      <c r="N9">
        <f t="shared" si="0"/>
        <v>5242880</v>
      </c>
      <c r="O9">
        <f t="shared" si="12"/>
        <v>1321.9783155054649</v>
      </c>
      <c r="P9" s="10">
        <f t="shared" si="13"/>
        <v>325.24977956879212</v>
      </c>
      <c r="Q9" s="10">
        <f t="shared" si="1"/>
        <v>1321.9783155054649</v>
      </c>
      <c r="R9">
        <f t="shared" si="2"/>
        <v>1045.5416402355756</v>
      </c>
      <c r="S9" s="10">
        <f t="shared" si="3"/>
        <v>660.98915775273247</v>
      </c>
      <c r="T9" s="1">
        <f t="shared" si="4"/>
        <v>0.91713283441848747</v>
      </c>
      <c r="U9" s="1">
        <f t="shared" si="14"/>
        <v>0.18115368830323311</v>
      </c>
      <c r="V9">
        <f t="shared" si="15"/>
        <v>1.0982865227217207</v>
      </c>
      <c r="W9">
        <f t="shared" si="5"/>
        <v>0.91713283441848747</v>
      </c>
      <c r="X9" s="1">
        <f t="shared" si="6"/>
        <v>83.430373982570742</v>
      </c>
      <c r="Y9" s="1">
        <f t="shared" si="16"/>
        <v>0</v>
      </c>
      <c r="Z9" s="1">
        <f t="shared" si="17"/>
        <v>231.78494736401703</v>
      </c>
      <c r="AA9">
        <f t="shared" si="18"/>
        <v>315.21532134658776</v>
      </c>
      <c r="AB9">
        <v>1.0869949999999999</v>
      </c>
      <c r="AC9">
        <v>315.77204749999999</v>
      </c>
      <c r="AD9">
        <f t="shared" si="19"/>
        <v>229.9918582882166</v>
      </c>
      <c r="AE9">
        <f t="shared" si="7"/>
        <v>15.626766045981119</v>
      </c>
      <c r="AF9">
        <f t="shared" si="20"/>
        <v>1.0387833174688694</v>
      </c>
      <c r="AG9">
        <f t="shared" si="8"/>
        <v>0.1763063443455134</v>
      </c>
      <c r="AK9" s="10"/>
      <c r="AM9" s="10"/>
      <c r="AU9" s="1"/>
    </row>
    <row r="10" spans="1:47">
      <c r="A10" s="4" t="s">
        <v>4</v>
      </c>
      <c r="B10" s="4" t="s">
        <v>5</v>
      </c>
      <c r="C10" s="5">
        <v>22347</v>
      </c>
      <c r="D10" s="5">
        <v>23009</v>
      </c>
      <c r="H10">
        <v>5500</v>
      </c>
      <c r="I10">
        <v>8</v>
      </c>
      <c r="J10">
        <f t="shared" si="9"/>
        <v>332750000000</v>
      </c>
      <c r="K10">
        <v>124086783.125</v>
      </c>
      <c r="L10" s="1">
        <f t="shared" si="10"/>
        <v>992694265</v>
      </c>
      <c r="M10" s="10">
        <f t="shared" si="11"/>
        <v>726</v>
      </c>
      <c r="N10">
        <f t="shared" si="0"/>
        <v>5242880</v>
      </c>
      <c r="O10">
        <f t="shared" si="12"/>
        <v>1321.9783155054649</v>
      </c>
      <c r="P10" s="10">
        <f t="shared" si="13"/>
        <v>335.198874146815</v>
      </c>
      <c r="Q10" s="10">
        <f t="shared" si="1"/>
        <v>1321.9783155054649</v>
      </c>
      <c r="R10">
        <f t="shared" si="2"/>
        <v>1065.8023815106969</v>
      </c>
      <c r="S10" s="10">
        <f t="shared" si="3"/>
        <v>660.98915775273247</v>
      </c>
      <c r="T10" s="1">
        <f t="shared" si="4"/>
        <v>1.2207038026110069</v>
      </c>
      <c r="U10" s="1">
        <f t="shared" si="14"/>
        <v>0.23395896736756744</v>
      </c>
      <c r="V10">
        <f t="shared" si="15"/>
        <v>1.4546627699785744</v>
      </c>
      <c r="W10">
        <f t="shared" si="5"/>
        <v>1.2207038026110069</v>
      </c>
      <c r="X10" s="1">
        <f t="shared" si="6"/>
        <v>111.04582777080167</v>
      </c>
      <c r="Y10" s="1">
        <f t="shared" si="16"/>
        <v>0</v>
      </c>
      <c r="Z10" s="1">
        <f t="shared" si="17"/>
        <v>307.85447289779302</v>
      </c>
      <c r="AA10">
        <f t="shared" si="18"/>
        <v>418.9003006685947</v>
      </c>
      <c r="AB10">
        <v>1.4437359999999999</v>
      </c>
      <c r="AC10">
        <v>418.98662455999994</v>
      </c>
      <c r="AD10">
        <f t="shared" si="19"/>
        <v>230.47842541849755</v>
      </c>
      <c r="AE10">
        <f t="shared" si="7"/>
        <v>15.448267369449336</v>
      </c>
      <c r="AF10">
        <f t="shared" si="20"/>
        <v>0.75683989168202825</v>
      </c>
      <c r="AG10">
        <f t="shared" si="8"/>
        <v>2.0603018412794535E-2</v>
      </c>
      <c r="AK10" s="10"/>
      <c r="AM10" s="10"/>
      <c r="AU10" s="1"/>
    </row>
    <row r="11" spans="1:47">
      <c r="A11" s="4" t="s">
        <v>4</v>
      </c>
      <c r="B11" s="4" t="s">
        <v>6</v>
      </c>
      <c r="C11" s="5">
        <v>78.900000000000006</v>
      </c>
      <c r="D11" s="5">
        <v>860.64</v>
      </c>
      <c r="H11">
        <v>6000</v>
      </c>
      <c r="I11">
        <v>8</v>
      </c>
      <c r="J11">
        <f t="shared" si="9"/>
        <v>432000000000</v>
      </c>
      <c r="K11">
        <v>162678466.875</v>
      </c>
      <c r="L11" s="1">
        <f t="shared" si="10"/>
        <v>1301427735</v>
      </c>
      <c r="M11" s="10">
        <f t="shared" si="11"/>
        <v>864</v>
      </c>
      <c r="N11">
        <f t="shared" si="0"/>
        <v>5242880</v>
      </c>
      <c r="O11">
        <f t="shared" si="12"/>
        <v>1321.9783155054649</v>
      </c>
      <c r="P11" s="10">
        <f t="shared" si="13"/>
        <v>331.94313320823767</v>
      </c>
      <c r="Q11" s="10">
        <f t="shared" si="1"/>
        <v>1321.9783155054649</v>
      </c>
      <c r="R11">
        <f t="shared" si="2"/>
        <v>1083.2960098004908</v>
      </c>
      <c r="S11" s="10">
        <f t="shared" si="3"/>
        <v>660.98915775273247</v>
      </c>
      <c r="T11" s="1">
        <f t="shared" si="4"/>
        <v>1.5848055378751462</v>
      </c>
      <c r="U11" s="1">
        <f t="shared" si="14"/>
        <v>0.3067215150921741</v>
      </c>
      <c r="V11">
        <f t="shared" si="15"/>
        <v>1.8915270529673203</v>
      </c>
      <c r="W11">
        <f t="shared" si="5"/>
        <v>1.5848055378751462</v>
      </c>
      <c r="X11" s="1">
        <f t="shared" si="6"/>
        <v>144.16768624188225</v>
      </c>
      <c r="Y11" s="1">
        <f t="shared" si="16"/>
        <v>0</v>
      </c>
      <c r="Z11" s="1">
        <f t="shared" si="17"/>
        <v>396.3843624619613</v>
      </c>
      <c r="AA11">
        <f t="shared" si="18"/>
        <v>540.55204870384352</v>
      </c>
      <c r="AB11">
        <v>1.8589119999999999</v>
      </c>
      <c r="AC11">
        <v>540.68600418547328</v>
      </c>
      <c r="AD11">
        <f t="shared" si="19"/>
        <v>232.39400251329809</v>
      </c>
      <c r="AE11">
        <f t="shared" si="7"/>
        <v>14.745531909248728</v>
      </c>
      <c r="AF11">
        <f t="shared" si="20"/>
        <v>1.7545237734395374</v>
      </c>
      <c r="AG11">
        <f t="shared" si="8"/>
        <v>2.4775096931083838E-2</v>
      </c>
      <c r="AK11" s="10"/>
      <c r="AM11" s="10"/>
      <c r="AU11" s="1"/>
    </row>
    <row r="12" spans="1:47">
      <c r="A12" s="4" t="s">
        <v>7</v>
      </c>
      <c r="B12" s="4" t="s">
        <v>5</v>
      </c>
      <c r="C12" s="5">
        <v>1100</v>
      </c>
      <c r="D12" s="5">
        <v>1630</v>
      </c>
      <c r="H12">
        <v>6500</v>
      </c>
      <c r="I12">
        <v>8</v>
      </c>
      <c r="J12">
        <f t="shared" si="9"/>
        <v>549250000000</v>
      </c>
      <c r="K12">
        <v>202150105.5</v>
      </c>
      <c r="L12" s="1">
        <f t="shared" si="10"/>
        <v>1617200844</v>
      </c>
      <c r="M12" s="10">
        <f t="shared" si="11"/>
        <v>1014</v>
      </c>
      <c r="N12">
        <f t="shared" si="0"/>
        <v>5242880</v>
      </c>
      <c r="O12">
        <f t="shared" si="12"/>
        <v>1321.9783155054649</v>
      </c>
      <c r="P12" s="10">
        <f t="shared" si="13"/>
        <v>339.63004783096687</v>
      </c>
      <c r="Q12" s="10">
        <f t="shared" si="1"/>
        <v>1321.9783155054649</v>
      </c>
      <c r="R12">
        <f t="shared" si="2"/>
        <v>1098.553167010441</v>
      </c>
      <c r="S12" s="10">
        <f t="shared" si="3"/>
        <v>660.98915775273247</v>
      </c>
      <c r="T12" s="1">
        <f t="shared" si="4"/>
        <v>2.0149408372174169</v>
      </c>
      <c r="U12" s="1">
        <f t="shared" si="14"/>
        <v>0.38114317048884988</v>
      </c>
      <c r="V12">
        <f t="shared" si="15"/>
        <v>2.3960840077062668</v>
      </c>
      <c r="W12">
        <f t="shared" si="5"/>
        <v>2.0149408372174169</v>
      </c>
      <c r="X12" s="1">
        <f t="shared" si="6"/>
        <v>183.29653163970792</v>
      </c>
      <c r="Y12" s="1">
        <f t="shared" si="16"/>
        <v>0</v>
      </c>
      <c r="Z12" s="1">
        <f t="shared" si="17"/>
        <v>501.60007295095613</v>
      </c>
      <c r="AA12">
        <f t="shared" si="18"/>
        <v>684.89660459066408</v>
      </c>
      <c r="AB12">
        <v>2.3523390000000002</v>
      </c>
      <c r="AC12">
        <v>682.67818203750005</v>
      </c>
      <c r="AD12">
        <f t="shared" si="19"/>
        <v>233.4910061857581</v>
      </c>
      <c r="AE12">
        <f t="shared" si="7"/>
        <v>14.343092674252448</v>
      </c>
      <c r="AF12">
        <f t="shared" si="20"/>
        <v>1.8596387555648508</v>
      </c>
      <c r="AG12">
        <f t="shared" si="8"/>
        <v>0.32495875971061466</v>
      </c>
      <c r="AK12" s="10"/>
      <c r="AM12" s="10"/>
      <c r="AU12" s="1"/>
    </row>
    <row r="13" spans="1:47">
      <c r="A13" s="4" t="s">
        <v>7</v>
      </c>
      <c r="B13" s="4" t="s">
        <v>6</v>
      </c>
      <c r="C13" s="5">
        <v>26.73</v>
      </c>
      <c r="D13" s="5">
        <v>1150</v>
      </c>
      <c r="H13">
        <v>7500</v>
      </c>
      <c r="I13">
        <v>4</v>
      </c>
      <c r="J13">
        <f t="shared" si="9"/>
        <v>843750000000</v>
      </c>
      <c r="K13">
        <v>306042928.5</v>
      </c>
      <c r="L13" s="1">
        <f t="shared" si="10"/>
        <v>2448343428</v>
      </c>
      <c r="M13" s="10">
        <f t="shared" si="11"/>
        <v>1350</v>
      </c>
      <c r="N13">
        <f t="shared" si="0"/>
        <v>5242880</v>
      </c>
      <c r="O13">
        <f t="shared" si="12"/>
        <v>1321.9783155054649</v>
      </c>
      <c r="P13" s="10">
        <f t="shared" si="13"/>
        <v>344.6207710693763</v>
      </c>
      <c r="Q13" s="10">
        <f t="shared" si="1"/>
        <v>1321.9783155054649</v>
      </c>
      <c r="R13">
        <f t="shared" si="2"/>
        <v>1123.8791359149816</v>
      </c>
      <c r="S13" s="10">
        <f t="shared" si="3"/>
        <v>660.98915775273247</v>
      </c>
      <c r="T13" s="1">
        <f t="shared" si="4"/>
        <v>3.095323316162395</v>
      </c>
      <c r="U13" s="1">
        <f t="shared" si="14"/>
        <v>0.57702751025367327</v>
      </c>
      <c r="V13">
        <f t="shared" si="15"/>
        <v>3.6723508264160682</v>
      </c>
      <c r="W13">
        <f t="shared" si="5"/>
        <v>3.095323316162395</v>
      </c>
      <c r="X13" s="1">
        <f t="shared" si="6"/>
        <v>281.57751219117625</v>
      </c>
      <c r="Y13" s="1">
        <f t="shared" si="16"/>
        <v>0</v>
      </c>
      <c r="Z13" s="1">
        <f t="shared" si="17"/>
        <v>768.18042960932405</v>
      </c>
      <c r="AA13">
        <f t="shared" si="18"/>
        <v>1049.7579418005002</v>
      </c>
      <c r="AB13">
        <v>3.6025130000000001</v>
      </c>
      <c r="AC13">
        <v>1054.27542945</v>
      </c>
      <c r="AD13">
        <f t="shared" si="19"/>
        <v>234.21150735611502</v>
      </c>
      <c r="AE13">
        <f t="shared" si="7"/>
        <v>14.078774562023929</v>
      </c>
      <c r="AF13">
        <f t="shared" si="20"/>
        <v>1.9385863816749078</v>
      </c>
      <c r="AG13">
        <f t="shared" si="8"/>
        <v>0.42849216848926336</v>
      </c>
      <c r="AK13" s="10"/>
      <c r="AM13" s="10"/>
      <c r="AU13" s="1"/>
    </row>
    <row r="14" spans="1:47">
      <c r="A14" s="4" t="s">
        <v>8</v>
      </c>
      <c r="B14" s="4" t="s">
        <v>5</v>
      </c>
      <c r="C14" s="11">
        <v>6.7511000000000001</v>
      </c>
      <c r="D14" s="11">
        <v>21.844899999999999</v>
      </c>
      <c r="H14">
        <v>8000</v>
      </c>
      <c r="I14">
        <v>4</v>
      </c>
      <c r="J14">
        <f t="shared" si="9"/>
        <v>1024000000000</v>
      </c>
      <c r="K14">
        <v>368630466.75</v>
      </c>
      <c r="L14" s="1">
        <f t="shared" si="10"/>
        <v>2949043734</v>
      </c>
      <c r="M14" s="10">
        <f t="shared" si="11"/>
        <v>1536</v>
      </c>
      <c r="N14">
        <f t="shared" si="0"/>
        <v>5242880</v>
      </c>
      <c r="O14">
        <f t="shared" si="12"/>
        <v>1321.9783155054649</v>
      </c>
      <c r="P14" s="10">
        <f t="shared" si="13"/>
        <v>347.23120182794821</v>
      </c>
      <c r="Q14" s="10">
        <f t="shared" si="1"/>
        <v>1321.9783155054649</v>
      </c>
      <c r="R14">
        <f t="shared" si="2"/>
        <v>1134.5045189016048</v>
      </c>
      <c r="S14" s="10">
        <f t="shared" si="3"/>
        <v>660.98915775273247</v>
      </c>
      <c r="T14" s="1">
        <f t="shared" si="4"/>
        <v>3.7565760897781244</v>
      </c>
      <c r="U14" s="1">
        <f t="shared" si="14"/>
        <v>0.69503295330152348</v>
      </c>
      <c r="V14">
        <f t="shared" si="15"/>
        <v>4.4516090430796478</v>
      </c>
      <c r="W14">
        <f t="shared" si="5"/>
        <v>3.7565760897781244</v>
      </c>
      <c r="X14" s="1">
        <f t="shared" si="6"/>
        <v>341.73081183260979</v>
      </c>
      <c r="Y14" s="1">
        <f t="shared" si="16"/>
        <v>0</v>
      </c>
      <c r="Z14" s="1">
        <f t="shared" si="17"/>
        <v>929.79669261031972</v>
      </c>
      <c r="AA14">
        <f t="shared" si="18"/>
        <v>1271.5275044429295</v>
      </c>
      <c r="AB14">
        <v>4.3604399999999996</v>
      </c>
      <c r="AC14">
        <v>1271.2045237499999</v>
      </c>
      <c r="AD14">
        <f t="shared" si="19"/>
        <v>234.83868600416471</v>
      </c>
      <c r="AE14">
        <f t="shared" si="7"/>
        <v>13.848692109554891</v>
      </c>
      <c r="AF14">
        <f t="shared" si="20"/>
        <v>2.0908220977618805</v>
      </c>
      <c r="AG14">
        <f t="shared" si="8"/>
        <v>2.5407453080549557E-2</v>
      </c>
      <c r="AK14" s="10"/>
      <c r="AM14" s="10"/>
    </row>
    <row r="15" spans="1:47">
      <c r="A15" s="4" t="s">
        <v>8</v>
      </c>
      <c r="B15" s="4" t="s">
        <v>6</v>
      </c>
      <c r="C15" s="5">
        <v>13.1629</v>
      </c>
      <c r="D15" s="5">
        <v>46.174599999999998</v>
      </c>
      <c r="H15">
        <v>8500</v>
      </c>
      <c r="I15">
        <v>2</v>
      </c>
      <c r="J15">
        <f t="shared" si="9"/>
        <v>1228250000000</v>
      </c>
      <c r="K15">
        <v>439253229.5</v>
      </c>
      <c r="L15" s="1">
        <f t="shared" si="10"/>
        <v>3514025836</v>
      </c>
      <c r="M15" s="10">
        <f t="shared" si="11"/>
        <v>1734</v>
      </c>
      <c r="N15">
        <f t="shared" si="0"/>
        <v>5242880</v>
      </c>
      <c r="O15">
        <f t="shared" si="12"/>
        <v>1321.9783155054649</v>
      </c>
      <c r="P15" s="10">
        <f t="shared" si="13"/>
        <v>349.52787979445009</v>
      </c>
      <c r="Q15" s="10">
        <f t="shared" si="1"/>
        <v>1321.9783155054649</v>
      </c>
      <c r="R15">
        <f t="shared" si="2"/>
        <v>1144.0481052638299</v>
      </c>
      <c r="S15" s="10">
        <f t="shared" si="3"/>
        <v>660.98915775273247</v>
      </c>
      <c r="T15" s="1">
        <f t="shared" si="4"/>
        <v>4.5058736154980288</v>
      </c>
      <c r="U15" s="1">
        <f t="shared" si="14"/>
        <v>0.82818838073322898</v>
      </c>
      <c r="V15">
        <f t="shared" si="15"/>
        <v>5.3340619962312577</v>
      </c>
      <c r="W15">
        <f t="shared" si="5"/>
        <v>4.5058736154980288</v>
      </c>
      <c r="X15" s="1">
        <f t="shared" si="6"/>
        <v>409.89342737637008</v>
      </c>
      <c r="Y15" s="1">
        <f t="shared" si="16"/>
        <v>0</v>
      </c>
      <c r="Z15" s="1">
        <f t="shared" si="17"/>
        <v>1192.5940541756238</v>
      </c>
      <c r="AA15">
        <f t="shared" si="18"/>
        <v>1602.4874815519938</v>
      </c>
      <c r="AB15">
        <v>5.592873</v>
      </c>
      <c r="AC15">
        <v>1624.4188913308476</v>
      </c>
      <c r="AD15">
        <f t="shared" si="19"/>
        <v>219.60984989289048</v>
      </c>
      <c r="AE15">
        <f t="shared" si="7"/>
        <v>19.435438360605922</v>
      </c>
      <c r="AF15">
        <f t="shared" si="20"/>
        <v>4.6275144057221098</v>
      </c>
      <c r="AG15">
        <f t="shared" si="8"/>
        <v>1.3501080229918956</v>
      </c>
      <c r="AK15" s="10"/>
      <c r="AM15" s="10"/>
    </row>
    <row r="16" spans="1:47">
      <c r="H16">
        <v>9000</v>
      </c>
      <c r="I16">
        <v>2</v>
      </c>
      <c r="J16">
        <f t="shared" si="9"/>
        <v>1458000000000</v>
      </c>
      <c r="K16">
        <v>517835428</v>
      </c>
      <c r="L16" s="1">
        <f t="shared" si="10"/>
        <v>4142683424</v>
      </c>
      <c r="M16" s="10">
        <f t="shared" si="11"/>
        <v>1944</v>
      </c>
      <c r="N16">
        <f t="shared" si="0"/>
        <v>5242880</v>
      </c>
      <c r="O16">
        <f t="shared" si="12"/>
        <v>1321.9783155054649</v>
      </c>
      <c r="P16" s="10">
        <f t="shared" si="13"/>
        <v>351.94579232226653</v>
      </c>
      <c r="Q16" s="10">
        <f t="shared" si="1"/>
        <v>1321.9783155054649</v>
      </c>
      <c r="R16">
        <f t="shared" si="2"/>
        <v>1152.6671027468199</v>
      </c>
      <c r="S16" s="10">
        <f t="shared" si="3"/>
        <v>660.98915775273247</v>
      </c>
      <c r="T16" s="1">
        <f t="shared" si="4"/>
        <v>5.348718690328619</v>
      </c>
      <c r="U16" s="1">
        <f t="shared" si="14"/>
        <v>0.97635089692975963</v>
      </c>
      <c r="V16">
        <f t="shared" si="15"/>
        <v>6.3250695872583789</v>
      </c>
      <c r="W16">
        <f t="shared" si="5"/>
        <v>5.348718690328619</v>
      </c>
      <c r="X16" s="1">
        <f t="shared" si="6"/>
        <v>486.56594106635259</v>
      </c>
      <c r="Y16" s="1">
        <f t="shared" si="16"/>
        <v>0</v>
      </c>
      <c r="Z16" s="1">
        <f t="shared" si="17"/>
        <v>1324.0376208422219</v>
      </c>
      <c r="AA16">
        <f t="shared" si="18"/>
        <v>1810.6035619085746</v>
      </c>
      <c r="AB16">
        <v>6.2092999999999998</v>
      </c>
      <c r="AC16">
        <v>1806.1724736374927</v>
      </c>
      <c r="AD16">
        <f t="shared" si="19"/>
        <v>234.80907670751935</v>
      </c>
      <c r="AE16">
        <f t="shared" si="7"/>
        <v>13.859554372817884</v>
      </c>
      <c r="AF16">
        <f t="shared" si="20"/>
        <v>1.8644547253052528</v>
      </c>
      <c r="AG16">
        <f t="shared" si="8"/>
        <v>0.24533029573627144</v>
      </c>
      <c r="AK16" s="10"/>
      <c r="AM16" s="10"/>
    </row>
    <row r="17" spans="1:55">
      <c r="A17" t="s">
        <v>57</v>
      </c>
      <c r="H17">
        <v>9500</v>
      </c>
      <c r="I17">
        <v>2</v>
      </c>
      <c r="J17">
        <f t="shared" si="9"/>
        <v>1714750000000</v>
      </c>
      <c r="K17">
        <v>608405696.5</v>
      </c>
      <c r="L17" s="1">
        <f t="shared" si="10"/>
        <v>4867245572</v>
      </c>
      <c r="M17" s="10">
        <f t="shared" si="11"/>
        <v>2166</v>
      </c>
      <c r="N17">
        <f t="shared" si="0"/>
        <v>5242880</v>
      </c>
      <c r="O17">
        <f t="shared" si="12"/>
        <v>1321.9783155054649</v>
      </c>
      <c r="P17" s="10">
        <f t="shared" si="13"/>
        <v>352.3039827422129</v>
      </c>
      <c r="Q17" s="10">
        <f t="shared" si="1"/>
        <v>1321.9783155054649</v>
      </c>
      <c r="R17">
        <f t="shared" si="2"/>
        <v>1160.4896656748965</v>
      </c>
      <c r="S17" s="10">
        <f t="shared" si="3"/>
        <v>660.98915775273247</v>
      </c>
      <c r="T17" s="1">
        <f t="shared" si="4"/>
        <v>6.2906141112764056</v>
      </c>
      <c r="U17" s="1">
        <f t="shared" si="14"/>
        <v>1.1471162754722726</v>
      </c>
      <c r="V17">
        <f t="shared" si="15"/>
        <v>7.4377303867486777</v>
      </c>
      <c r="W17">
        <f t="shared" si="5"/>
        <v>6.2906141112764056</v>
      </c>
      <c r="X17" s="1">
        <f t="shared" si="6"/>
        <v>572.24893514645271</v>
      </c>
      <c r="Y17" s="1">
        <f t="shared" si="16"/>
        <v>0</v>
      </c>
      <c r="Z17" s="1">
        <f t="shared" si="17"/>
        <v>1582.4393642998421</v>
      </c>
      <c r="AA17">
        <f t="shared" si="18"/>
        <v>2154.6882994462949</v>
      </c>
      <c r="AB17">
        <v>7.421119</v>
      </c>
      <c r="AC17">
        <v>2155.5496418495791</v>
      </c>
      <c r="AD17">
        <f t="shared" si="19"/>
        <v>231.06353637503994</v>
      </c>
      <c r="AE17">
        <f t="shared" si="7"/>
        <v>15.233617581440138</v>
      </c>
      <c r="AF17">
        <f t="shared" si="20"/>
        <v>0.22383937986545804</v>
      </c>
      <c r="AG17">
        <f t="shared" si="8"/>
        <v>3.9959293284710387E-2</v>
      </c>
      <c r="AK17" s="10"/>
      <c r="AM17" s="10"/>
    </row>
    <row r="18" spans="1:55">
      <c r="B18" t="s">
        <v>29</v>
      </c>
      <c r="C18" t="s">
        <v>26</v>
      </c>
      <c r="D18" t="s">
        <v>30</v>
      </c>
      <c r="E18" t="s">
        <v>27</v>
      </c>
      <c r="F18" t="s">
        <v>28</v>
      </c>
      <c r="H18">
        <v>10000</v>
      </c>
      <c r="I18">
        <v>2</v>
      </c>
      <c r="J18">
        <f t="shared" si="9"/>
        <v>2000000000000</v>
      </c>
      <c r="K18">
        <v>703284608</v>
      </c>
      <c r="L18" s="1">
        <f t="shared" si="10"/>
        <v>5626276864</v>
      </c>
      <c r="M18" s="10">
        <f t="shared" si="11"/>
        <v>2400</v>
      </c>
      <c r="N18">
        <f t="shared" si="0"/>
        <v>5242880</v>
      </c>
      <c r="O18">
        <f t="shared" si="12"/>
        <v>1321.9783155054649</v>
      </c>
      <c r="P18" s="10">
        <f t="shared" si="13"/>
        <v>355.47486345670171</v>
      </c>
      <c r="Q18" s="10">
        <f t="shared" si="1"/>
        <v>1321.9783155054649</v>
      </c>
      <c r="R18">
        <f t="shared" si="2"/>
        <v>1167.6213102219194</v>
      </c>
      <c r="S18" s="10">
        <f t="shared" si="3"/>
        <v>660.98915775273247</v>
      </c>
      <c r="T18" s="1">
        <f t="shared" si="4"/>
        <v>7.3370626753478998</v>
      </c>
      <c r="U18" s="1">
        <f t="shared" si="14"/>
        <v>1.3260053690604081</v>
      </c>
      <c r="V18">
        <f t="shared" si="15"/>
        <v>8.6630680444083072</v>
      </c>
      <c r="W18">
        <f t="shared" si="5"/>
        <v>7.3370626753478998</v>
      </c>
      <c r="X18" s="1">
        <f t="shared" si="6"/>
        <v>667.44299186056594</v>
      </c>
      <c r="Y18" s="1">
        <f t="shared" si="16"/>
        <v>0</v>
      </c>
      <c r="Z18" s="1">
        <f t="shared" si="17"/>
        <v>1810.419566641282</v>
      </c>
      <c r="AA18">
        <f t="shared" si="18"/>
        <v>2477.8625585018481</v>
      </c>
      <c r="AB18">
        <v>8.4902709999999999</v>
      </c>
      <c r="AC18">
        <v>2472.3669151999998</v>
      </c>
      <c r="AD18">
        <f t="shared" si="19"/>
        <v>235.56374113382248</v>
      </c>
      <c r="AE18">
        <f t="shared" si="7"/>
        <v>13.582703363085821</v>
      </c>
      <c r="AF18">
        <f t="shared" si="20"/>
        <v>2.0352359118844068</v>
      </c>
      <c r="AG18">
        <f t="shared" si="8"/>
        <v>0.22228267447122588</v>
      </c>
      <c r="AK18" s="10"/>
      <c r="AM18" s="10"/>
    </row>
    <row r="19" spans="1:55">
      <c r="A19" t="s">
        <v>14</v>
      </c>
      <c r="B19">
        <v>3.66853133767395E-3</v>
      </c>
      <c r="C19">
        <v>0.235680788754801</v>
      </c>
      <c r="D19">
        <v>3.3372149593028297E-2</v>
      </c>
      <c r="E19">
        <v>0</v>
      </c>
      <c r="F19">
        <v>21.323460306994701</v>
      </c>
      <c r="L19" s="1"/>
      <c r="M19" s="10"/>
      <c r="P19" s="10"/>
      <c r="Q19" s="10"/>
      <c r="S19" s="10"/>
      <c r="AK19" s="10"/>
      <c r="AM19" s="10"/>
    </row>
    <row r="20" spans="1:55">
      <c r="A20" t="s">
        <v>13</v>
      </c>
      <c r="B20">
        <v>4.77964260637164</v>
      </c>
      <c r="C20">
        <v>13.4797515493064</v>
      </c>
      <c r="D20">
        <v>0</v>
      </c>
      <c r="E20">
        <v>56.1755551042218</v>
      </c>
      <c r="F20">
        <v>24.816804282755101</v>
      </c>
      <c r="O20" s="9"/>
      <c r="P20" s="9"/>
      <c r="AK20" s="10"/>
      <c r="AM20" s="10"/>
    </row>
    <row r="21" spans="1:55">
      <c r="A21" t="s">
        <v>16</v>
      </c>
      <c r="B21">
        <v>4.8730608394430198E-2</v>
      </c>
      <c r="C21">
        <v>0.13949804431236701</v>
      </c>
      <c r="D21">
        <v>0.67920997859215904</v>
      </c>
      <c r="E21">
        <v>1.10827176270003</v>
      </c>
      <c r="F21">
        <v>14.292830251596</v>
      </c>
      <c r="H21" s="4" t="s">
        <v>46</v>
      </c>
      <c r="I21" s="4"/>
      <c r="O21" s="9"/>
      <c r="P21" s="9"/>
      <c r="AK21" s="10"/>
      <c r="AM21" s="10"/>
    </row>
    <row r="22" spans="1:55">
      <c r="A22" t="s">
        <v>15</v>
      </c>
      <c r="B22">
        <v>3.7386149505578899E-2</v>
      </c>
      <c r="C22">
        <v>0.244277423532647</v>
      </c>
      <c r="D22">
        <v>0</v>
      </c>
      <c r="E22">
        <v>1.08366049359982</v>
      </c>
      <c r="F22">
        <v>24.770552780949998</v>
      </c>
      <c r="H22" t="s">
        <v>32</v>
      </c>
      <c r="I22" t="s">
        <v>72</v>
      </c>
      <c r="J22" t="s">
        <v>33</v>
      </c>
      <c r="K22" t="s">
        <v>74</v>
      </c>
      <c r="L22" t="s">
        <v>73</v>
      </c>
      <c r="M22" t="s">
        <v>61</v>
      </c>
      <c r="N22" t="s">
        <v>71</v>
      </c>
      <c r="O22" t="s">
        <v>69</v>
      </c>
      <c r="P22" s="9" t="s">
        <v>59</v>
      </c>
      <c r="Q22" t="s">
        <v>66</v>
      </c>
      <c r="R22" t="s">
        <v>70</v>
      </c>
      <c r="S22" t="s">
        <v>67</v>
      </c>
      <c r="T22" t="s">
        <v>34</v>
      </c>
      <c r="U22" t="s">
        <v>35</v>
      </c>
      <c r="V22" t="s">
        <v>36</v>
      </c>
      <c r="W22" t="s">
        <v>37</v>
      </c>
      <c r="X22" t="s">
        <v>38</v>
      </c>
      <c r="Y22" t="s">
        <v>39</v>
      </c>
      <c r="Z22" t="s">
        <v>40</v>
      </c>
      <c r="AA22" t="s">
        <v>41</v>
      </c>
      <c r="AB22" t="s">
        <v>42</v>
      </c>
      <c r="AC22" t="s">
        <v>43</v>
      </c>
      <c r="AD22" t="s">
        <v>25</v>
      </c>
      <c r="AE22" t="s">
        <v>44</v>
      </c>
      <c r="AF22" t="s">
        <v>45</v>
      </c>
      <c r="AK22" s="10"/>
      <c r="AM22" s="10"/>
    </row>
    <row r="23" spans="1:55">
      <c r="A23" t="s">
        <v>18</v>
      </c>
      <c r="B23">
        <v>0.15619699404266299</v>
      </c>
      <c r="C23">
        <v>4.1220395189954899E-2</v>
      </c>
      <c r="D23">
        <v>0</v>
      </c>
      <c r="E23">
        <v>1.55385069932348</v>
      </c>
      <c r="F23">
        <v>20.9891962245012</v>
      </c>
      <c r="H23">
        <v>1400</v>
      </c>
      <c r="I23">
        <v>4</v>
      </c>
      <c r="J23">
        <f t="shared" ref="J23:J39" si="21">2*H23^3</f>
        <v>5488000000</v>
      </c>
      <c r="K23" s="6">
        <v>634130.75</v>
      </c>
      <c r="L23">
        <f>K23*8</f>
        <v>5073046</v>
      </c>
      <c r="M23" s="10">
        <f>(3*H23^2)*8/1000000</f>
        <v>47.04</v>
      </c>
      <c r="N23">
        <f t="shared" ref="N23:N39" si="22">40*2^20/8</f>
        <v>5242880</v>
      </c>
      <c r="O23">
        <f t="shared" ref="O23:O39" si="23">SQRT(N23/3)</f>
        <v>1321.9783155054649</v>
      </c>
      <c r="P23" s="10">
        <f>J23/L23</f>
        <v>1081.7958283839728</v>
      </c>
      <c r="Q23" s="10">
        <f>SQRT(N23/3)</f>
        <v>1321.9783155054649</v>
      </c>
      <c r="R23">
        <f t="shared" ref="R23:R39" si="24">H23/(1+H23/O23)</f>
        <v>679.93548338167682</v>
      </c>
      <c r="S23" s="10">
        <f t="shared" ref="S23:S39" si="25">0.5*SQRT(N23/3)</f>
        <v>660.98915775273247</v>
      </c>
      <c r="T23" s="1">
        <f t="shared" ref="T23:T39" si="26">$B$28*J23</f>
        <v>26.23067862376756</v>
      </c>
      <c r="U23" s="1">
        <f>$C$28*L23</f>
        <v>6.838339967820263E-2</v>
      </c>
      <c r="V23">
        <f t="shared" ref="V23:V39" si="27">T23+U23</f>
        <v>26.299062023445764</v>
      </c>
      <c r="W23">
        <f t="shared" ref="W23:W39" si="28">MAX(T23,U23)</f>
        <v>26.23067862376756</v>
      </c>
      <c r="X23" s="1">
        <f t="shared" ref="X23:X39" si="29">$D$28*J23</f>
        <v>0</v>
      </c>
      <c r="Y23" s="1">
        <f>$E$28*L23</f>
        <v>2.8498117511925201</v>
      </c>
      <c r="Z23" s="1">
        <f t="shared" ref="Z23:Z39" si="30">AB23*$F$28</f>
        <v>5680.1157263386003</v>
      </c>
      <c r="AA23">
        <f t="shared" ref="AA23:AA39" si="31">SUM(X23:Z23)</f>
        <v>5682.965538089793</v>
      </c>
      <c r="AB23">
        <v>22.88818359375</v>
      </c>
      <c r="AC23">
        <v>5587.2917175292969</v>
      </c>
      <c r="AD23">
        <f>J23/(AB23*1000000000)</f>
        <v>0.23977437866666668</v>
      </c>
      <c r="AE23">
        <f>ABS(V23-AB23)/ABS(AB23)*100</f>
        <v>14.902355251236104</v>
      </c>
      <c r="AF23">
        <f t="shared" ref="AF23:AF39" si="32">ABS(AA23-AC23)/ABS(AC23)*100</f>
        <v>1.7123469723324756</v>
      </c>
      <c r="AG23">
        <f>AVERAGE(AE24:AE39)</f>
        <v>7.1550807313493738</v>
      </c>
      <c r="AH23">
        <f>AVERAGE(AF24:AF39)</f>
        <v>1.7509863376174892</v>
      </c>
      <c r="AK23" s="10"/>
      <c r="AM23" s="10"/>
    </row>
    <row r="24" spans="1:55">
      <c r="A24" t="s">
        <v>17</v>
      </c>
      <c r="B24">
        <v>0.13322215200387</v>
      </c>
      <c r="C24">
        <v>6.18837513336815E-2</v>
      </c>
      <c r="D24">
        <v>0</v>
      </c>
      <c r="E24">
        <v>1.3801512879200699</v>
      </c>
      <c r="F24">
        <v>22.094643874113199</v>
      </c>
      <c r="H24">
        <v>1500</v>
      </c>
      <c r="I24">
        <v>4</v>
      </c>
      <c r="J24">
        <f t="shared" si="21"/>
        <v>6750000000</v>
      </c>
      <c r="K24">
        <v>2563328.5</v>
      </c>
      <c r="L24">
        <f t="shared" ref="L24:L38" si="33">K24*8</f>
        <v>20506628</v>
      </c>
      <c r="M24" s="10">
        <f t="shared" ref="M24:M39" si="34">(3*H24^2)*8/1000000</f>
        <v>54</v>
      </c>
      <c r="N24">
        <f t="shared" si="22"/>
        <v>5242880</v>
      </c>
      <c r="O24">
        <f t="shared" si="23"/>
        <v>1321.9783155054649</v>
      </c>
      <c r="P24" s="10">
        <f t="shared" ref="P24:P27" si="35">J24/L24</f>
        <v>329.16186903083235</v>
      </c>
      <c r="Q24" s="10">
        <f t="shared" ref="Q24:Q39" si="36">SQRT(N24/3)</f>
        <v>1321.9783155054649</v>
      </c>
      <c r="R24">
        <f t="shared" si="24"/>
        <v>702.68699882019246</v>
      </c>
      <c r="S24" s="10">
        <f t="shared" si="25"/>
        <v>660.98915775273247</v>
      </c>
      <c r="T24" s="1">
        <f t="shared" si="26"/>
        <v>32.262587593008568</v>
      </c>
      <c r="U24" s="1">
        <f t="shared" ref="U24:U39" si="37">$C$28*L24</f>
        <v>0.27642425055405001</v>
      </c>
      <c r="V24">
        <f t="shared" si="27"/>
        <v>32.539011843562619</v>
      </c>
      <c r="W24">
        <f t="shared" si="28"/>
        <v>32.262587593008568</v>
      </c>
      <c r="X24" s="1">
        <f t="shared" si="29"/>
        <v>0</v>
      </c>
      <c r="Y24" s="1">
        <f t="shared" ref="Y24:Y39" si="38">$E$28*L24</f>
        <v>11.519712112157777</v>
      </c>
      <c r="Z24" s="1">
        <f t="shared" si="30"/>
        <v>8179.3666459275846</v>
      </c>
      <c r="AA24">
        <f t="shared" si="31"/>
        <v>8190.8863580397428</v>
      </c>
      <c r="AB24">
        <v>32.958984375</v>
      </c>
      <c r="AC24">
        <v>8105.0537109265133</v>
      </c>
      <c r="AD24">
        <f t="shared" ref="AD24:AD39" si="39">J24/(AB24*1000000000)</f>
        <v>0.20480000000000001</v>
      </c>
      <c r="AE24">
        <f t="shared" ref="AE24:AE39" si="40">ABS(V24-AB24)/ABS(AB24)*100</f>
        <v>1.274227769457416</v>
      </c>
      <c r="AF24">
        <f t="shared" si="32"/>
        <v>1.0590015831421029</v>
      </c>
      <c r="AK24" s="10"/>
      <c r="AM24" s="10"/>
    </row>
    <row r="25" spans="1:55">
      <c r="H25">
        <v>1600</v>
      </c>
      <c r="I25">
        <v>2</v>
      </c>
      <c r="J25">
        <f t="shared" si="21"/>
        <v>8192000000</v>
      </c>
      <c r="K25">
        <v>38865307</v>
      </c>
      <c r="L25">
        <f t="shared" si="33"/>
        <v>310922456</v>
      </c>
      <c r="M25" s="10">
        <f t="shared" si="34"/>
        <v>61.44</v>
      </c>
      <c r="N25">
        <f t="shared" si="22"/>
        <v>5242880</v>
      </c>
      <c r="O25">
        <f t="shared" si="23"/>
        <v>1321.9783155054649</v>
      </c>
      <c r="P25" s="10">
        <f t="shared" si="35"/>
        <v>26.347405412235648</v>
      </c>
      <c r="Q25" s="10">
        <f t="shared" si="36"/>
        <v>1321.9783155054649</v>
      </c>
      <c r="R25">
        <f t="shared" si="24"/>
        <v>723.88124634075098</v>
      </c>
      <c r="S25" s="10">
        <f t="shared" si="25"/>
        <v>660.98915775273247</v>
      </c>
      <c r="T25" s="1">
        <f t="shared" si="26"/>
        <v>39.154832231396476</v>
      </c>
      <c r="U25" s="1">
        <f t="shared" si="37"/>
        <v>4.1911574579801503</v>
      </c>
      <c r="V25">
        <f t="shared" si="27"/>
        <v>43.345989689376623</v>
      </c>
      <c r="W25">
        <f t="shared" si="28"/>
        <v>39.154832231396476</v>
      </c>
      <c r="X25" s="1">
        <f t="shared" si="29"/>
        <v>0</v>
      </c>
      <c r="Y25" s="1">
        <f t="shared" si="38"/>
        <v>174.66241560167978</v>
      </c>
      <c r="Z25" s="1">
        <f t="shared" si="30"/>
        <v>11133.026823623657</v>
      </c>
      <c r="AA25">
        <f t="shared" si="31"/>
        <v>11307.689239225338</v>
      </c>
      <c r="AB25" s="6">
        <v>44.86083984375</v>
      </c>
      <c r="AC25">
        <v>10979.078813016356</v>
      </c>
      <c r="AD25">
        <f t="shared" si="39"/>
        <v>0.18260915374149661</v>
      </c>
      <c r="AE25">
        <f t="shared" si="40"/>
        <v>3.3767761808508046</v>
      </c>
      <c r="AF25">
        <f t="shared" si="32"/>
        <v>2.9930600900632371</v>
      </c>
      <c r="AK25" s="10"/>
      <c r="AM25" s="10"/>
    </row>
    <row r="26" spans="1:55">
      <c r="A26" s="4" t="s">
        <v>58</v>
      </c>
      <c r="B26" s="4" t="s">
        <v>29</v>
      </c>
      <c r="C26" s="4" t="s">
        <v>26</v>
      </c>
      <c r="D26" s="4" t="s">
        <v>30</v>
      </c>
      <c r="E26" s="4" t="s">
        <v>27</v>
      </c>
      <c r="F26" s="4" t="s">
        <v>28</v>
      </c>
      <c r="H26">
        <v>1700</v>
      </c>
      <c r="I26">
        <v>2</v>
      </c>
      <c r="J26">
        <f t="shared" si="21"/>
        <v>9826000000</v>
      </c>
      <c r="K26">
        <v>91828457</v>
      </c>
      <c r="L26">
        <f t="shared" si="33"/>
        <v>734627656</v>
      </c>
      <c r="M26" s="10">
        <f t="shared" si="34"/>
        <v>69.36</v>
      </c>
      <c r="N26">
        <f t="shared" si="22"/>
        <v>5242880</v>
      </c>
      <c r="O26">
        <f t="shared" si="23"/>
        <v>1321.9783155054649</v>
      </c>
      <c r="P26" s="10">
        <f t="shared" si="35"/>
        <v>13.375483375485663</v>
      </c>
      <c r="Q26" s="10">
        <f t="shared" si="36"/>
        <v>1321.9783155054649</v>
      </c>
      <c r="R26">
        <f t="shared" si="24"/>
        <v>743.67282016164631</v>
      </c>
      <c r="S26" s="10">
        <f t="shared" si="25"/>
        <v>660.98915775273247</v>
      </c>
      <c r="T26" s="1">
        <f t="shared" si="26"/>
        <v>46.964768250207733</v>
      </c>
      <c r="U26" s="1">
        <f t="shared" si="37"/>
        <v>9.9025982841293292</v>
      </c>
      <c r="V26">
        <f t="shared" si="27"/>
        <v>56.867366534337066</v>
      </c>
      <c r="W26">
        <f t="shared" si="28"/>
        <v>46.964768250207733</v>
      </c>
      <c r="X26" s="1">
        <f t="shared" si="29"/>
        <v>0</v>
      </c>
      <c r="Y26" s="1">
        <f t="shared" si="38"/>
        <v>412.68116370713295</v>
      </c>
      <c r="Z26" s="1">
        <f t="shared" si="30"/>
        <v>14541.096259426817</v>
      </c>
      <c r="AA26">
        <f t="shared" si="31"/>
        <v>14953.77742313395</v>
      </c>
      <c r="AB26">
        <v>58.59375</v>
      </c>
      <c r="AC26">
        <v>14327.9296875</v>
      </c>
      <c r="AD26">
        <f t="shared" si="39"/>
        <v>0.16769706666666667</v>
      </c>
      <c r="AE26">
        <f t="shared" si="40"/>
        <v>2.9463611147314079</v>
      </c>
      <c r="AF26">
        <f t="shared" si="32"/>
        <v>4.3680262904971761</v>
      </c>
      <c r="AK26" s="10"/>
      <c r="AM26" s="10"/>
      <c r="BB26" s="1"/>
      <c r="BC26" s="8"/>
    </row>
    <row r="27" spans="1:55">
      <c r="A27" s="4" t="s">
        <v>14</v>
      </c>
      <c r="B27" s="4">
        <f>B19/1000000000</f>
        <v>3.6685313376739497E-12</v>
      </c>
      <c r="C27" s="4">
        <f>C19/1000000000</f>
        <v>2.3568078875480099E-10</v>
      </c>
      <c r="D27" s="4">
        <f>D19/100000000</f>
        <v>3.3372149593028299E-10</v>
      </c>
      <c r="E27" s="4">
        <f>E19/100000000</f>
        <v>0</v>
      </c>
      <c r="F27" s="4">
        <f>F19*10</f>
        <v>213.23460306994701</v>
      </c>
      <c r="H27">
        <v>1800</v>
      </c>
      <c r="I27">
        <v>2</v>
      </c>
      <c r="J27">
        <f t="shared" si="21"/>
        <v>11664000000</v>
      </c>
      <c r="K27">
        <v>120013856</v>
      </c>
      <c r="L27">
        <f t="shared" si="33"/>
        <v>960110848</v>
      </c>
      <c r="M27" s="10">
        <f t="shared" si="34"/>
        <v>77.760000000000005</v>
      </c>
      <c r="N27">
        <f t="shared" si="22"/>
        <v>5242880</v>
      </c>
      <c r="O27">
        <f t="shared" si="23"/>
        <v>1321.9783155054649</v>
      </c>
      <c r="P27" s="10">
        <f t="shared" si="35"/>
        <v>12.148597241971794</v>
      </c>
      <c r="Q27" s="10">
        <f t="shared" si="36"/>
        <v>1321.9783155054649</v>
      </c>
      <c r="R27">
        <f t="shared" si="24"/>
        <v>762.19650728886427</v>
      </c>
      <c r="S27" s="10">
        <f t="shared" si="25"/>
        <v>660.98915775273247</v>
      </c>
      <c r="T27" s="1">
        <f t="shared" si="26"/>
        <v>55.749751360718804</v>
      </c>
      <c r="U27" s="1">
        <f t="shared" si="37"/>
        <v>12.942055690833881</v>
      </c>
      <c r="V27">
        <f t="shared" si="27"/>
        <v>68.691807051552686</v>
      </c>
      <c r="W27">
        <f t="shared" si="28"/>
        <v>55.749751360718804</v>
      </c>
      <c r="X27" s="1">
        <f t="shared" si="29"/>
        <v>0</v>
      </c>
      <c r="Y27" s="1">
        <f t="shared" si="38"/>
        <v>539.34759847985117</v>
      </c>
      <c r="Z27" s="1">
        <f t="shared" si="30"/>
        <v>18403.574953337065</v>
      </c>
      <c r="AA27">
        <f t="shared" si="31"/>
        <v>18942.922551816915</v>
      </c>
      <c r="AB27">
        <v>74.15771484375</v>
      </c>
      <c r="AC27">
        <v>20944.161154986876</v>
      </c>
      <c r="AD27">
        <f t="shared" si="39"/>
        <v>0.15728639999999999</v>
      </c>
      <c r="AE27">
        <f t="shared" si="40"/>
        <v>7.3706529438157027</v>
      </c>
      <c r="AF27">
        <f t="shared" si="32"/>
        <v>9.5551146133797733</v>
      </c>
      <c r="AK27" s="10"/>
      <c r="AM27" s="10"/>
    </row>
    <row r="28" spans="1:55">
      <c r="A28" s="4" t="s">
        <v>13</v>
      </c>
      <c r="B28" s="4">
        <f t="shared" ref="B28:C32" si="41">B20/1000000000</f>
        <v>4.7796426063716398E-9</v>
      </c>
      <c r="C28" s="4">
        <f t="shared" si="41"/>
        <v>1.3479751549306399E-8</v>
      </c>
      <c r="D28" s="4">
        <f t="shared" ref="D28:E32" si="42">D20/100000000</f>
        <v>0</v>
      </c>
      <c r="E28" s="4">
        <f t="shared" si="42"/>
        <v>5.6175555104221801E-7</v>
      </c>
      <c r="F28" s="4">
        <f t="shared" ref="F28:F32" si="43">F20*10</f>
        <v>248.16804282755101</v>
      </c>
      <c r="H28">
        <v>1900</v>
      </c>
      <c r="I28">
        <v>2</v>
      </c>
      <c r="J28">
        <f t="shared" si="21"/>
        <v>13718000000</v>
      </c>
      <c r="K28">
        <v>207866148</v>
      </c>
      <c r="L28">
        <f>K28*8</f>
        <v>1662929184</v>
      </c>
      <c r="M28" s="10">
        <f t="shared" si="34"/>
        <v>86.64</v>
      </c>
      <c r="N28">
        <f t="shared" si="22"/>
        <v>5242880</v>
      </c>
      <c r="O28">
        <f t="shared" si="23"/>
        <v>1321.9783155054649</v>
      </c>
      <c r="P28" s="10">
        <f>J28/L28</f>
        <v>8.2492989671411046</v>
      </c>
      <c r="Q28" s="10">
        <f t="shared" si="36"/>
        <v>1321.9783155054649</v>
      </c>
      <c r="R28">
        <f t="shared" si="24"/>
        <v>779.57036128169534</v>
      </c>
      <c r="S28" s="10">
        <f t="shared" si="25"/>
        <v>660.98915775273247</v>
      </c>
      <c r="T28" s="1">
        <f t="shared" si="26"/>
        <v>65.567137274206161</v>
      </c>
      <c r="U28" s="1">
        <f t="shared" si="37"/>
        <v>22.415872244410828</v>
      </c>
      <c r="V28">
        <f t="shared" si="27"/>
        <v>87.983009518616996</v>
      </c>
      <c r="W28">
        <f t="shared" si="28"/>
        <v>65.567137274206161</v>
      </c>
      <c r="X28" s="1">
        <f t="shared" si="29"/>
        <v>0</v>
      </c>
      <c r="Y28" s="1">
        <f t="shared" si="38"/>
        <v>934.15970010210594</v>
      </c>
      <c r="Z28" s="1">
        <f t="shared" si="30"/>
        <v>22720.462905354401</v>
      </c>
      <c r="AA28">
        <f t="shared" si="31"/>
        <v>23654.622605456509</v>
      </c>
      <c r="AB28">
        <v>91.552734375</v>
      </c>
      <c r="AC28">
        <v>24387.535682098391</v>
      </c>
      <c r="AD28">
        <f t="shared" si="39"/>
        <v>0.14983714133333334</v>
      </c>
      <c r="AE28">
        <f t="shared" si="40"/>
        <v>3.8990914697986092</v>
      </c>
      <c r="AF28">
        <f t="shared" si="32"/>
        <v>3.0052773113106097</v>
      </c>
      <c r="AK28" s="10"/>
      <c r="AM28" s="10"/>
    </row>
    <row r="29" spans="1:55">
      <c r="A29" s="4" t="s">
        <v>16</v>
      </c>
      <c r="B29" s="4">
        <f t="shared" si="41"/>
        <v>4.8730608394430197E-11</v>
      </c>
      <c r="C29" s="4">
        <f t="shared" si="41"/>
        <v>1.3949804431236702E-10</v>
      </c>
      <c r="D29" s="4">
        <f t="shared" si="42"/>
        <v>6.7920997859215904E-9</v>
      </c>
      <c r="E29" s="4">
        <f t="shared" si="42"/>
        <v>1.10827176270003E-8</v>
      </c>
      <c r="F29" s="4">
        <f t="shared" si="43"/>
        <v>142.92830251595998</v>
      </c>
      <c r="H29">
        <v>2000</v>
      </c>
      <c r="I29">
        <v>2</v>
      </c>
      <c r="J29">
        <f t="shared" si="21"/>
        <v>16000000000</v>
      </c>
      <c r="K29">
        <v>225001979</v>
      </c>
      <c r="L29">
        <f t="shared" si="33"/>
        <v>1800015832</v>
      </c>
      <c r="M29" s="10">
        <f t="shared" si="34"/>
        <v>96</v>
      </c>
      <c r="N29">
        <f t="shared" si="22"/>
        <v>5242880</v>
      </c>
      <c r="O29">
        <f t="shared" si="23"/>
        <v>1321.9783155054649</v>
      </c>
      <c r="P29" s="10">
        <f t="shared" ref="P29:P31" si="44">J29/L29</f>
        <v>8.8888107068604931</v>
      </c>
      <c r="Q29" s="10">
        <f t="shared" si="36"/>
        <v>1321.9783155054649</v>
      </c>
      <c r="R29">
        <f t="shared" si="24"/>
        <v>795.89822084935292</v>
      </c>
      <c r="S29" s="10">
        <f t="shared" si="25"/>
        <v>660.98915775273247</v>
      </c>
      <c r="T29" s="1">
        <f t="shared" si="26"/>
        <v>76.474281701946239</v>
      </c>
      <c r="U29" s="1">
        <f t="shared" si="37"/>
        <v>24.263766200178047</v>
      </c>
      <c r="V29">
        <f t="shared" si="27"/>
        <v>100.73804790212429</v>
      </c>
      <c r="W29">
        <f t="shared" si="28"/>
        <v>76.474281701946239</v>
      </c>
      <c r="X29" s="1">
        <f t="shared" si="29"/>
        <v>0</v>
      </c>
      <c r="Y29" s="1">
        <f t="shared" si="38"/>
        <v>1011.1688855898765</v>
      </c>
      <c r="Z29" s="1">
        <f t="shared" si="30"/>
        <v>27491.760115478824</v>
      </c>
      <c r="AA29">
        <f t="shared" si="31"/>
        <v>28502.9290010687</v>
      </c>
      <c r="AB29">
        <v>110.77880859375</v>
      </c>
      <c r="AC29">
        <v>28257.117638229676</v>
      </c>
      <c r="AD29">
        <f t="shared" si="39"/>
        <v>0.14443195592286501</v>
      </c>
      <c r="AE29">
        <f t="shared" si="40"/>
        <v>9.0637919102807487</v>
      </c>
      <c r="AF29">
        <f t="shared" si="32"/>
        <v>0.86990954274281751</v>
      </c>
      <c r="AK29" s="10"/>
      <c r="AM29" s="10"/>
    </row>
    <row r="30" spans="1:55">
      <c r="A30" s="4" t="s">
        <v>15</v>
      </c>
      <c r="B30" s="4">
        <f t="shared" si="41"/>
        <v>3.7386149505578897E-11</v>
      </c>
      <c r="C30" s="4">
        <f t="shared" si="41"/>
        <v>2.4427742353264701E-10</v>
      </c>
      <c r="D30" s="4">
        <f t="shared" si="42"/>
        <v>0</v>
      </c>
      <c r="E30" s="4">
        <f t="shared" si="42"/>
        <v>1.08366049359982E-8</v>
      </c>
      <c r="F30" s="4">
        <f t="shared" si="43"/>
        <v>247.70552780949998</v>
      </c>
      <c r="H30">
        <v>2100</v>
      </c>
      <c r="I30">
        <v>2</v>
      </c>
      <c r="J30">
        <f t="shared" si="21"/>
        <v>18522000000</v>
      </c>
      <c r="K30">
        <v>311932339</v>
      </c>
      <c r="L30">
        <f t="shared" si="33"/>
        <v>2495458712</v>
      </c>
      <c r="M30" s="10">
        <f t="shared" si="34"/>
        <v>105.84</v>
      </c>
      <c r="N30">
        <f t="shared" si="22"/>
        <v>5242880</v>
      </c>
      <c r="O30">
        <f t="shared" si="23"/>
        <v>1321.9783155054649</v>
      </c>
      <c r="P30" s="10">
        <f t="shared" si="44"/>
        <v>7.422282689323854</v>
      </c>
      <c r="Q30" s="10">
        <f t="shared" si="36"/>
        <v>1321.9783155054649</v>
      </c>
      <c r="R30">
        <f t="shared" si="24"/>
        <v>811.27178684398143</v>
      </c>
      <c r="S30" s="10">
        <f t="shared" si="25"/>
        <v>660.98915775273247</v>
      </c>
      <c r="T30" s="1">
        <f t="shared" si="26"/>
        <v>88.528540355215512</v>
      </c>
      <c r="U30" s="1">
        <f t="shared" si="37"/>
        <v>33.638163439312152</v>
      </c>
      <c r="V30">
        <f t="shared" si="27"/>
        <v>122.16670379452766</v>
      </c>
      <c r="W30">
        <f t="shared" si="28"/>
        <v>88.528540355215512</v>
      </c>
      <c r="X30" s="1">
        <f t="shared" si="29"/>
        <v>0</v>
      </c>
      <c r="Y30" s="1">
        <f t="shared" si="38"/>
        <v>1401.8377838626636</v>
      </c>
      <c r="Z30" s="1">
        <f t="shared" si="30"/>
        <v>32717.466583710338</v>
      </c>
      <c r="AA30">
        <f t="shared" si="31"/>
        <v>34119.304367573</v>
      </c>
      <c r="AB30">
        <v>131.8359375</v>
      </c>
      <c r="AC30">
        <v>33555.841619282226</v>
      </c>
      <c r="AD30">
        <f t="shared" si="39"/>
        <v>0.1404928</v>
      </c>
      <c r="AE30">
        <f t="shared" si="40"/>
        <v>7.3342928254842024</v>
      </c>
      <c r="AF30">
        <f t="shared" si="32"/>
        <v>1.6791793055996287</v>
      </c>
      <c r="AK30" s="10"/>
      <c r="AM30" s="10"/>
    </row>
    <row r="31" spans="1:55">
      <c r="A31" s="4" t="s">
        <v>18</v>
      </c>
      <c r="B31" s="4">
        <f t="shared" si="41"/>
        <v>1.56196994042663E-10</v>
      </c>
      <c r="C31" s="4">
        <f t="shared" si="41"/>
        <v>4.1220395189954896E-11</v>
      </c>
      <c r="D31" s="4">
        <f t="shared" si="42"/>
        <v>0</v>
      </c>
      <c r="E31" s="4">
        <f t="shared" si="42"/>
        <v>1.55385069932348E-8</v>
      </c>
      <c r="F31" s="4">
        <f t="shared" si="43"/>
        <v>209.891962245012</v>
      </c>
      <c r="H31">
        <v>2200</v>
      </c>
      <c r="I31">
        <v>2</v>
      </c>
      <c r="J31">
        <f t="shared" si="21"/>
        <v>21296000000</v>
      </c>
      <c r="K31">
        <v>325919839</v>
      </c>
      <c r="L31">
        <f t="shared" si="33"/>
        <v>2607358712</v>
      </c>
      <c r="M31" s="10">
        <f t="shared" si="34"/>
        <v>116.16</v>
      </c>
      <c r="N31">
        <f t="shared" si="22"/>
        <v>5242880</v>
      </c>
      <c r="O31">
        <f t="shared" si="23"/>
        <v>1321.9783155054649</v>
      </c>
      <c r="P31" s="10">
        <f t="shared" si="44"/>
        <v>8.1676525374081326</v>
      </c>
      <c r="Q31" s="10">
        <f t="shared" si="36"/>
        <v>1321.9783155054649</v>
      </c>
      <c r="R31">
        <f t="shared" si="24"/>
        <v>825.77234541962923</v>
      </c>
      <c r="S31" s="10">
        <f t="shared" si="25"/>
        <v>660.98915775273247</v>
      </c>
      <c r="T31" s="1">
        <f t="shared" si="26"/>
        <v>101.78726894529044</v>
      </c>
      <c r="U31" s="1">
        <f t="shared" si="37"/>
        <v>35.146547637679539</v>
      </c>
      <c r="V31">
        <f t="shared" si="27"/>
        <v>136.93381658296997</v>
      </c>
      <c r="W31">
        <f t="shared" si="28"/>
        <v>101.78726894529044</v>
      </c>
      <c r="X31" s="1">
        <f t="shared" si="29"/>
        <v>0</v>
      </c>
      <c r="Y31" s="1">
        <f t="shared" si="38"/>
        <v>1464.6982300242878</v>
      </c>
      <c r="Z31" s="1">
        <f t="shared" si="30"/>
        <v>38397.582310048936</v>
      </c>
      <c r="AA31">
        <f t="shared" si="31"/>
        <v>39862.280540073225</v>
      </c>
      <c r="AB31">
        <v>154.72412109375</v>
      </c>
      <c r="AC31">
        <v>39304.568481445312</v>
      </c>
      <c r="AD31">
        <f t="shared" si="39"/>
        <v>0.13763852623274161</v>
      </c>
      <c r="AE31">
        <f t="shared" si="40"/>
        <v>11.498080832529391</v>
      </c>
      <c r="AF31">
        <f t="shared" si="32"/>
        <v>1.4189497052771212</v>
      </c>
      <c r="AK31" s="10"/>
      <c r="AM31" s="10"/>
    </row>
    <row r="32" spans="1:55">
      <c r="A32" s="4" t="s">
        <v>17</v>
      </c>
      <c r="B32" s="4">
        <f t="shared" si="41"/>
        <v>1.3322215200387E-10</v>
      </c>
      <c r="C32" s="4">
        <f t="shared" si="41"/>
        <v>6.1883751333681503E-11</v>
      </c>
      <c r="D32" s="4">
        <f t="shared" si="42"/>
        <v>0</v>
      </c>
      <c r="E32" s="4">
        <f t="shared" si="42"/>
        <v>1.3801512879200699E-8</v>
      </c>
      <c r="F32" s="4">
        <f t="shared" si="43"/>
        <v>220.946438741132</v>
      </c>
      <c r="H32">
        <v>2300</v>
      </c>
      <c r="I32">
        <v>2</v>
      </c>
      <c r="J32">
        <f t="shared" si="21"/>
        <v>24334000000</v>
      </c>
      <c r="K32" s="6">
        <v>373644006.54166698</v>
      </c>
      <c r="L32">
        <f>K32*8</f>
        <v>2989152052.3333359</v>
      </c>
      <c r="M32" s="10">
        <f t="shared" si="34"/>
        <v>126.96</v>
      </c>
      <c r="N32">
        <f t="shared" si="22"/>
        <v>5242880</v>
      </c>
      <c r="O32">
        <f t="shared" si="23"/>
        <v>1321.9783155054649</v>
      </c>
      <c r="P32" s="10">
        <f>J32/L32</f>
        <v>8.1407702164247038</v>
      </c>
      <c r="Q32" s="10">
        <f t="shared" si="36"/>
        <v>1321.9783155054649</v>
      </c>
      <c r="R32">
        <f t="shared" si="24"/>
        <v>839.47220574075845</v>
      </c>
      <c r="S32" s="10">
        <f t="shared" si="25"/>
        <v>660.98915775273247</v>
      </c>
      <c r="T32" s="1">
        <f t="shared" si="26"/>
        <v>116.30782318344748</v>
      </c>
      <c r="U32" s="1">
        <f t="shared" si="37"/>
        <v>40.293027008552684</v>
      </c>
      <c r="V32">
        <f t="shared" si="27"/>
        <v>156.60085019200017</v>
      </c>
      <c r="W32">
        <f t="shared" si="28"/>
        <v>116.30782318344748</v>
      </c>
      <c r="X32" s="1">
        <f t="shared" si="29"/>
        <v>0</v>
      </c>
      <c r="Y32" s="1">
        <f t="shared" si="38"/>
        <v>1679.1727583074899</v>
      </c>
      <c r="Z32" s="1">
        <f t="shared" si="30"/>
        <v>40366.689095179652</v>
      </c>
      <c r="AA32">
        <f t="shared" si="31"/>
        <v>42045.861853487142</v>
      </c>
      <c r="AB32">
        <v>162.65869140625</v>
      </c>
      <c r="AC32">
        <v>41925.160480481303</v>
      </c>
      <c r="AD32">
        <f t="shared" si="39"/>
        <v>0.14960159699812384</v>
      </c>
      <c r="AE32">
        <f t="shared" si="40"/>
        <v>3.7242653078525056</v>
      </c>
      <c r="AF32">
        <f t="shared" si="32"/>
        <v>0.28789722358256115</v>
      </c>
      <c r="AK32" s="10"/>
      <c r="AM32" s="10"/>
    </row>
    <row r="33" spans="1:39">
      <c r="H33">
        <v>2400</v>
      </c>
      <c r="I33">
        <v>2</v>
      </c>
      <c r="J33">
        <f t="shared" si="21"/>
        <v>27648000000</v>
      </c>
      <c r="K33">
        <v>418936688.19999999</v>
      </c>
      <c r="L33">
        <f t="shared" si="33"/>
        <v>3351493505.5999999</v>
      </c>
      <c r="M33" s="10">
        <f t="shared" si="34"/>
        <v>138.24</v>
      </c>
      <c r="N33">
        <f t="shared" si="22"/>
        <v>5242880</v>
      </c>
      <c r="O33">
        <f t="shared" si="23"/>
        <v>1321.9783155054649</v>
      </c>
      <c r="P33" s="10">
        <f t="shared" ref="P33" si="45">J33/L33</f>
        <v>8.2494565344683028</v>
      </c>
      <c r="Q33" s="10">
        <f t="shared" si="36"/>
        <v>1321.9783155054649</v>
      </c>
      <c r="R33">
        <f t="shared" si="24"/>
        <v>852.43590592553983</v>
      </c>
      <c r="S33" s="10">
        <f t="shared" si="25"/>
        <v>660.98915775273247</v>
      </c>
      <c r="T33" s="1">
        <f t="shared" si="26"/>
        <v>132.1475587809631</v>
      </c>
      <c r="U33" s="1">
        <f t="shared" si="37"/>
        <v>45.177299774601934</v>
      </c>
      <c r="V33">
        <f t="shared" si="27"/>
        <v>177.32485855556502</v>
      </c>
      <c r="W33">
        <f t="shared" si="28"/>
        <v>132.1475587809631</v>
      </c>
      <c r="X33" s="1">
        <f t="shared" si="29"/>
        <v>0</v>
      </c>
      <c r="Y33" s="1">
        <f t="shared" si="38"/>
        <v>1882.7200810527429</v>
      </c>
      <c r="Z33" s="1">
        <f t="shared" si="30"/>
        <v>44456.372418143445</v>
      </c>
      <c r="AA33">
        <f t="shared" si="31"/>
        <v>46339.092499196187</v>
      </c>
      <c r="AB33">
        <v>179.13818359375</v>
      </c>
      <c r="AC33">
        <v>46189.113054243899</v>
      </c>
      <c r="AD33">
        <f t="shared" si="39"/>
        <v>0.15433895468483816</v>
      </c>
      <c r="AE33">
        <f t="shared" si="40"/>
        <v>1.012249316034848</v>
      </c>
      <c r="AF33">
        <f t="shared" si="32"/>
        <v>0.32470734992498085</v>
      </c>
      <c r="AK33" s="10"/>
      <c r="AM33" s="10"/>
    </row>
    <row r="34" spans="1:39">
      <c r="B34" t="s">
        <v>25</v>
      </c>
      <c r="C34" t="s">
        <v>85</v>
      </c>
      <c r="H34">
        <v>2500</v>
      </c>
      <c r="I34">
        <v>2</v>
      </c>
      <c r="J34">
        <f t="shared" si="21"/>
        <v>31250000000</v>
      </c>
      <c r="K34" s="6">
        <v>464229369.858334</v>
      </c>
      <c r="L34">
        <f>K34*8</f>
        <v>3713834958.866672</v>
      </c>
      <c r="M34" s="10">
        <f t="shared" si="34"/>
        <v>150</v>
      </c>
      <c r="N34">
        <f t="shared" si="22"/>
        <v>5242880</v>
      </c>
      <c r="O34">
        <f t="shared" si="23"/>
        <v>1321.9783155054649</v>
      </c>
      <c r="P34" s="10">
        <f>J34/L34</f>
        <v>8.4144826967583857</v>
      </c>
      <c r="Q34" s="10">
        <f t="shared" si="36"/>
        <v>1321.9783155054649</v>
      </c>
      <c r="R34">
        <f t="shared" si="24"/>
        <v>864.72122967201506</v>
      </c>
      <c r="S34" s="10">
        <f t="shared" si="25"/>
        <v>660.98915775273247</v>
      </c>
      <c r="T34" s="1">
        <f t="shared" si="26"/>
        <v>149.36383144911375</v>
      </c>
      <c r="U34" s="1">
        <f t="shared" si="37"/>
        <v>50.061572540651291</v>
      </c>
      <c r="V34">
        <f t="shared" si="27"/>
        <v>199.42540398976504</v>
      </c>
      <c r="W34">
        <f t="shared" si="28"/>
        <v>149.36383144911375</v>
      </c>
      <c r="X34" s="1">
        <f t="shared" si="29"/>
        <v>0</v>
      </c>
      <c r="Y34" s="1">
        <f t="shared" si="38"/>
        <v>2086.2674037980005</v>
      </c>
      <c r="Z34" s="1">
        <f t="shared" si="30"/>
        <v>48546.055741107237</v>
      </c>
      <c r="AA34">
        <f t="shared" si="31"/>
        <v>50632.32314490524</v>
      </c>
      <c r="AB34">
        <v>195.61767578125</v>
      </c>
      <c r="AC34">
        <v>50453.065628006501</v>
      </c>
      <c r="AD34">
        <f t="shared" si="39"/>
        <v>0.15975039001560062</v>
      </c>
      <c r="AE34">
        <f t="shared" si="40"/>
        <v>1.9465154124277844</v>
      </c>
      <c r="AF34">
        <f t="shared" si="32"/>
        <v>0.35529558941059236</v>
      </c>
      <c r="AK34" s="10"/>
      <c r="AM34" s="10"/>
    </row>
    <row r="35" spans="1:39">
      <c r="A35" s="1" t="s">
        <v>84</v>
      </c>
      <c r="B35" s="4">
        <f>1/B27/1000000000</f>
        <v>272.58864868633094</v>
      </c>
      <c r="C35" s="4">
        <f>8/C27/1000000000</f>
        <v>33.944217694905497</v>
      </c>
      <c r="H35">
        <v>2600</v>
      </c>
      <c r="I35">
        <v>2</v>
      </c>
      <c r="J35">
        <f t="shared" si="21"/>
        <v>35152000000</v>
      </c>
      <c r="K35">
        <v>509522051.51666701</v>
      </c>
      <c r="L35">
        <f t="shared" si="33"/>
        <v>4076176412.1333361</v>
      </c>
      <c r="M35" s="10">
        <f t="shared" si="34"/>
        <v>162.24</v>
      </c>
      <c r="N35">
        <f t="shared" si="22"/>
        <v>5242880</v>
      </c>
      <c r="O35">
        <f t="shared" si="23"/>
        <v>1321.9783155054649</v>
      </c>
      <c r="P35" s="10">
        <f t="shared" ref="P35:P38" si="46">J35/L35</f>
        <v>8.6237680722956256</v>
      </c>
      <c r="Q35" s="10">
        <f t="shared" si="36"/>
        <v>1321.9783155054649</v>
      </c>
      <c r="R35">
        <f t="shared" si="24"/>
        <v>876.38006735670331</v>
      </c>
      <c r="S35" s="10">
        <f t="shared" si="25"/>
        <v>660.98915775273247</v>
      </c>
      <c r="T35" s="1">
        <f t="shared" si="26"/>
        <v>168.01399689917588</v>
      </c>
      <c r="U35" s="1">
        <f t="shared" si="37"/>
        <v>54.945845306700534</v>
      </c>
      <c r="V35">
        <f t="shared" si="27"/>
        <v>222.95984220587641</v>
      </c>
      <c r="W35">
        <f t="shared" si="28"/>
        <v>168.01399689917588</v>
      </c>
      <c r="X35" s="1">
        <f t="shared" si="29"/>
        <v>0</v>
      </c>
      <c r="Y35" s="1">
        <f t="shared" si="38"/>
        <v>2289.8147265432535</v>
      </c>
      <c r="Z35" s="1">
        <f t="shared" si="30"/>
        <v>52635.739064071029</v>
      </c>
      <c r="AA35">
        <f t="shared" si="31"/>
        <v>54925.553790614285</v>
      </c>
      <c r="AB35">
        <v>212.09716796875</v>
      </c>
      <c r="AC35">
        <v>54717.018201769097</v>
      </c>
      <c r="AD35">
        <f t="shared" si="39"/>
        <v>0.16573535769784173</v>
      </c>
      <c r="AE35">
        <f t="shared" si="40"/>
        <v>5.1215555309663063</v>
      </c>
      <c r="AF35">
        <f t="shared" si="32"/>
        <v>0.38111650762147392</v>
      </c>
      <c r="AK35" s="10"/>
      <c r="AM35" s="10"/>
    </row>
    <row r="36" spans="1:39">
      <c r="B36" s="4">
        <f t="shared" ref="B36:B39" si="47">1/B28/1000000000</f>
        <v>0.20922066404440395</v>
      </c>
      <c r="C36" s="4">
        <f t="shared" ref="C36:C39" si="48">8/C28/1000000000</f>
        <v>0.59348274860538064</v>
      </c>
      <c r="H36">
        <v>2700</v>
      </c>
      <c r="I36">
        <v>2</v>
      </c>
      <c r="J36">
        <f t="shared" si="21"/>
        <v>39366000000</v>
      </c>
      <c r="K36">
        <v>554814733.17499995</v>
      </c>
      <c r="L36">
        <f t="shared" si="33"/>
        <v>4438517865.3999996</v>
      </c>
      <c r="M36" s="10">
        <f t="shared" si="34"/>
        <v>174.96</v>
      </c>
      <c r="N36">
        <f t="shared" si="22"/>
        <v>5242880</v>
      </c>
      <c r="O36">
        <f t="shared" si="23"/>
        <v>1321.9783155054649</v>
      </c>
      <c r="P36" s="10">
        <f t="shared" si="46"/>
        <v>8.8691768725036617</v>
      </c>
      <c r="Q36" s="10">
        <f t="shared" si="36"/>
        <v>1321.9783155054649</v>
      </c>
      <c r="R36">
        <f t="shared" si="24"/>
        <v>887.4591486742454</v>
      </c>
      <c r="S36" s="10">
        <f t="shared" si="25"/>
        <v>660.98915775273247</v>
      </c>
      <c r="T36" s="1">
        <f t="shared" si="26"/>
        <v>188.15541084242597</v>
      </c>
      <c r="U36" s="1">
        <f t="shared" si="37"/>
        <v>59.830118072749777</v>
      </c>
      <c r="V36">
        <f t="shared" si="27"/>
        <v>247.98552891517573</v>
      </c>
      <c r="W36">
        <f t="shared" si="28"/>
        <v>188.15541084242597</v>
      </c>
      <c r="X36" s="1">
        <f t="shared" si="29"/>
        <v>0</v>
      </c>
      <c r="Y36" s="1">
        <f t="shared" si="38"/>
        <v>2493.3620492885061</v>
      </c>
      <c r="Z36" s="1">
        <f t="shared" si="30"/>
        <v>56725.422387034821</v>
      </c>
      <c r="AA36">
        <f t="shared" si="31"/>
        <v>59218.784436323331</v>
      </c>
      <c r="AB36" s="6">
        <v>228.57666015625</v>
      </c>
      <c r="AC36">
        <v>58980.970775531699</v>
      </c>
      <c r="AD36">
        <f t="shared" si="39"/>
        <v>0.17222230814419226</v>
      </c>
      <c r="AE36">
        <f t="shared" si="40"/>
        <v>8.4911857342119959</v>
      </c>
      <c r="AF36">
        <f t="shared" si="32"/>
        <v>0.4032040464316814</v>
      </c>
      <c r="AK36" s="10"/>
      <c r="AL36" s="1"/>
      <c r="AM36" s="10"/>
    </row>
    <row r="37" spans="1:39">
      <c r="B37" s="4">
        <f t="shared" si="47"/>
        <v>20.520983278228428</v>
      </c>
      <c r="C37" s="4">
        <f t="shared" si="48"/>
        <v>57.348474234421722</v>
      </c>
      <c r="H37">
        <v>2800</v>
      </c>
      <c r="I37">
        <v>2</v>
      </c>
      <c r="J37">
        <f t="shared" si="21"/>
        <v>43904000000</v>
      </c>
      <c r="K37">
        <v>600107414.83333397</v>
      </c>
      <c r="L37">
        <f t="shared" si="33"/>
        <v>4800859318.6666718</v>
      </c>
      <c r="M37" s="10">
        <f t="shared" si="34"/>
        <v>188.16</v>
      </c>
      <c r="N37">
        <f t="shared" si="22"/>
        <v>5242880</v>
      </c>
      <c r="O37">
        <f t="shared" si="23"/>
        <v>1321.9783155054649</v>
      </c>
      <c r="P37" s="10">
        <f t="shared" si="46"/>
        <v>9.1450294803042311</v>
      </c>
      <c r="Q37" s="10">
        <f t="shared" si="36"/>
        <v>1321.9783155054649</v>
      </c>
      <c r="R37">
        <f t="shared" si="24"/>
        <v>898.00066863316192</v>
      </c>
      <c r="S37" s="10">
        <f t="shared" si="25"/>
        <v>660.98915775273247</v>
      </c>
      <c r="T37" s="1">
        <f t="shared" si="26"/>
        <v>209.84542899014048</v>
      </c>
      <c r="U37" s="1">
        <f t="shared" si="37"/>
        <v>64.714390838799133</v>
      </c>
      <c r="V37">
        <f t="shared" si="27"/>
        <v>274.55981982893962</v>
      </c>
      <c r="W37">
        <f t="shared" si="28"/>
        <v>209.84542899014048</v>
      </c>
      <c r="X37" s="1">
        <f t="shared" si="29"/>
        <v>0</v>
      </c>
      <c r="Y37" s="1">
        <f t="shared" si="38"/>
        <v>2696.9093720337637</v>
      </c>
      <c r="Z37" s="1">
        <f t="shared" si="30"/>
        <v>60815.105709998614</v>
      </c>
      <c r="AA37">
        <f t="shared" si="31"/>
        <v>63512.015082032376</v>
      </c>
      <c r="AB37">
        <v>245.05615234375</v>
      </c>
      <c r="AC37">
        <v>63244.923349294302</v>
      </c>
      <c r="AD37">
        <f t="shared" si="39"/>
        <v>0.17915893798256538</v>
      </c>
      <c r="AE37">
        <f t="shared" si="40"/>
        <v>12.039553874902785</v>
      </c>
      <c r="AF37">
        <f t="shared" si="32"/>
        <v>0.42231331558891699</v>
      </c>
      <c r="AK37" s="10"/>
      <c r="AL37" s="1"/>
      <c r="AM37" s="10"/>
    </row>
    <row r="38" spans="1:39">
      <c r="B38" s="4">
        <f t="shared" si="47"/>
        <v>26.747873563464363</v>
      </c>
      <c r="C38" s="4">
        <f t="shared" si="48"/>
        <v>32.749649494034479</v>
      </c>
      <c r="H38">
        <v>2900</v>
      </c>
      <c r="I38">
        <v>2</v>
      </c>
      <c r="J38">
        <f t="shared" si="21"/>
        <v>48778000000</v>
      </c>
      <c r="K38">
        <v>645400096.49166703</v>
      </c>
      <c r="L38">
        <f t="shared" si="33"/>
        <v>5163200771.9333363</v>
      </c>
      <c r="M38" s="10">
        <f t="shared" si="34"/>
        <v>201.84</v>
      </c>
      <c r="N38">
        <f t="shared" si="22"/>
        <v>5242880</v>
      </c>
      <c r="O38">
        <f t="shared" si="23"/>
        <v>1321.9783155054649</v>
      </c>
      <c r="P38" s="10">
        <f t="shared" si="46"/>
        <v>9.4472406080260374</v>
      </c>
      <c r="Q38" s="10">
        <f t="shared" si="36"/>
        <v>1321.9783155054649</v>
      </c>
      <c r="R38">
        <f t="shared" si="24"/>
        <v>908.04282458917953</v>
      </c>
      <c r="S38" s="10">
        <f t="shared" si="25"/>
        <v>660.98915775273247</v>
      </c>
      <c r="T38" s="1">
        <f t="shared" si="26"/>
        <v>233.14140705359586</v>
      </c>
      <c r="U38" s="1">
        <f t="shared" si="37"/>
        <v>69.598663604848383</v>
      </c>
      <c r="V38">
        <f t="shared" si="27"/>
        <v>302.74007065844421</v>
      </c>
      <c r="W38">
        <f t="shared" si="28"/>
        <v>233.14140705359586</v>
      </c>
      <c r="X38" s="1">
        <f t="shared" si="29"/>
        <v>0</v>
      </c>
      <c r="Y38" s="1">
        <f t="shared" si="38"/>
        <v>2900.4566947790167</v>
      </c>
      <c r="Z38" s="1">
        <f t="shared" si="30"/>
        <v>64904.789032962406</v>
      </c>
      <c r="AA38">
        <f t="shared" si="31"/>
        <v>67805.245727741421</v>
      </c>
      <c r="AB38">
        <v>261.53564453125</v>
      </c>
      <c r="AC38">
        <v>67508.875923056898</v>
      </c>
      <c r="AD38">
        <f t="shared" si="39"/>
        <v>0.18650612648774795</v>
      </c>
      <c r="AE38">
        <f t="shared" si="40"/>
        <v>15.75480321278763</v>
      </c>
      <c r="AF38">
        <f t="shared" si="32"/>
        <v>0.43900864979934007</v>
      </c>
      <c r="AK38" s="10"/>
      <c r="AL38" s="1"/>
      <c r="AM38" s="10"/>
    </row>
    <row r="39" spans="1:39">
      <c r="B39" s="4">
        <f t="shared" si="47"/>
        <v>6.40217186079051</v>
      </c>
      <c r="C39" s="4">
        <f t="shared" si="48"/>
        <v>194.07868272814474</v>
      </c>
      <c r="H39">
        <v>3000</v>
      </c>
      <c r="I39">
        <v>2</v>
      </c>
      <c r="J39">
        <f t="shared" si="21"/>
        <v>54000000000</v>
      </c>
      <c r="K39">
        <v>690692778.14999998</v>
      </c>
      <c r="L39">
        <f>K39*8</f>
        <v>5525542225.1999998</v>
      </c>
      <c r="M39" s="10">
        <f t="shared" si="34"/>
        <v>216</v>
      </c>
      <c r="N39">
        <f t="shared" si="22"/>
        <v>5242880</v>
      </c>
      <c r="O39">
        <f t="shared" si="23"/>
        <v>1321.9783155054649</v>
      </c>
      <c r="P39" s="10">
        <f>J39/L39</f>
        <v>9.7727965508480832</v>
      </c>
      <c r="Q39" s="10">
        <f t="shared" si="36"/>
        <v>1321.9783155054649</v>
      </c>
      <c r="R39">
        <f t="shared" si="24"/>
        <v>917.62027872473709</v>
      </c>
      <c r="S39" s="10">
        <f t="shared" si="25"/>
        <v>660.98915775273247</v>
      </c>
      <c r="T39" s="1">
        <f t="shared" si="26"/>
        <v>258.10070074406855</v>
      </c>
      <c r="U39" s="1">
        <f t="shared" si="37"/>
        <v>74.482936370897619</v>
      </c>
      <c r="V39">
        <f t="shared" si="27"/>
        <v>332.58363711496617</v>
      </c>
      <c r="W39">
        <f t="shared" si="28"/>
        <v>258.10070074406855</v>
      </c>
      <c r="X39" s="1">
        <f t="shared" si="29"/>
        <v>0</v>
      </c>
      <c r="Y39" s="1">
        <f t="shared" si="38"/>
        <v>3104.0040175242693</v>
      </c>
      <c r="Z39" s="1">
        <f t="shared" si="30"/>
        <v>68994.472355926191</v>
      </c>
      <c r="AA39">
        <f t="shared" si="31"/>
        <v>72098.476373450467</v>
      </c>
      <c r="AB39">
        <v>278.01513671875</v>
      </c>
      <c r="AC39">
        <v>71772.828496819493</v>
      </c>
      <c r="AD39">
        <f t="shared" si="39"/>
        <v>0.19423402854006586</v>
      </c>
      <c r="AE39">
        <f t="shared" si="40"/>
        <v>19.627888265457862</v>
      </c>
      <c r="AF39">
        <f t="shared" si="32"/>
        <v>0.4537202775078098</v>
      </c>
      <c r="AK39" s="10"/>
      <c r="AM39" s="10"/>
    </row>
    <row r="40" spans="1:39">
      <c r="A40" s="1"/>
      <c r="AK40" s="10"/>
      <c r="AM40" s="10"/>
    </row>
    <row r="41" spans="1:39">
      <c r="G41" s="4" t="s">
        <v>47</v>
      </c>
      <c r="H41" s="4"/>
      <c r="M41" s="9"/>
      <c r="N41" s="9"/>
      <c r="AK41" s="10"/>
      <c r="AM41" s="10"/>
    </row>
    <row r="42" spans="1:39">
      <c r="G42" t="s">
        <v>32</v>
      </c>
      <c r="I42" t="s">
        <v>33</v>
      </c>
      <c r="J42" t="s">
        <v>75</v>
      </c>
      <c r="K42" t="s">
        <v>63</v>
      </c>
      <c r="L42" t="s">
        <v>61</v>
      </c>
      <c r="M42" t="s">
        <v>68</v>
      </c>
      <c r="N42" t="s">
        <v>62</v>
      </c>
      <c r="O42" s="9" t="s">
        <v>59</v>
      </c>
      <c r="P42" t="s">
        <v>60</v>
      </c>
      <c r="Q42" t="s">
        <v>34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40</v>
      </c>
      <c r="X42" t="s">
        <v>41</v>
      </c>
      <c r="Y42" t="s">
        <v>42</v>
      </c>
      <c r="Z42" t="s">
        <v>43</v>
      </c>
      <c r="AA42" t="s">
        <v>25</v>
      </c>
      <c r="AB42" t="s">
        <v>44</v>
      </c>
      <c r="AC42" t="s">
        <v>77</v>
      </c>
      <c r="AD42" t="s">
        <v>45</v>
      </c>
      <c r="AK42" s="10"/>
      <c r="AM42" s="10"/>
    </row>
    <row r="43" spans="1:39">
      <c r="G43">
        <v>2500</v>
      </c>
      <c r="I43">
        <f>2*G43^2</f>
        <v>12500000</v>
      </c>
      <c r="J43" s="3">
        <v>41498102.369999997</v>
      </c>
      <c r="K43" s="3">
        <f>J43/8</f>
        <v>5187262.7962499997</v>
      </c>
      <c r="L43" s="10">
        <f>(G43^2+2*G43)*8/1000000</f>
        <v>50.04</v>
      </c>
      <c r="M43" s="10">
        <f t="shared" ref="M43:M65" si="49">G43/2^17</f>
        <v>1.9073486328125E-2</v>
      </c>
      <c r="N43">
        <f>40*2^20/8</f>
        <v>5242880</v>
      </c>
      <c r="O43" s="10">
        <f>I43/K43</f>
        <v>2.409748742445931</v>
      </c>
      <c r="P43" s="10">
        <f>2</f>
        <v>2</v>
      </c>
      <c r="Q43" s="1">
        <f t="shared" ref="Q43:Q65" si="50">$B$29*I43</f>
        <v>6.0913260493037746E-4</v>
      </c>
      <c r="R43" s="1">
        <f>$C$29*K43</f>
        <v>7.2361301541117528E-4</v>
      </c>
      <c r="S43">
        <f t="shared" ref="S43:S65" si="51">Q43+R43</f>
        <v>1.3327456203415526E-3</v>
      </c>
      <c r="T43">
        <f t="shared" ref="T43:T65" si="52">MAX(Q43,R43)</f>
        <v>7.2361301541117528E-4</v>
      </c>
      <c r="U43" s="1">
        <f t="shared" ref="U43:U65" si="53">$D$29*I43</f>
        <v>8.490124732401988E-2</v>
      </c>
      <c r="V43" s="1">
        <f>$E$29*K43</f>
        <v>5.7488968827882736E-2</v>
      </c>
      <c r="W43" s="1">
        <f t="shared" ref="W43:W65" si="54">Y43*$F$29</f>
        <v>0.19209563858145021</v>
      </c>
      <c r="X43">
        <f t="shared" ref="X43:X65" si="55">SUM(U43:W43)</f>
        <v>0.33448585473335279</v>
      </c>
      <c r="Y43">
        <v>1.3439999999999999E-3</v>
      </c>
      <c r="Z43">
        <v>0.32956373300000003</v>
      </c>
      <c r="AA43">
        <f>I43/(Y43*1000000000)</f>
        <v>9.3005952380952372</v>
      </c>
      <c r="AB43">
        <f t="shared" ref="AB43:AB65" si="56">ABS(T43-Y43)/ABS(Y43)*100</f>
        <v>46.159745877144694</v>
      </c>
      <c r="AC43">
        <f>ABS(S43-Y43)/ABS(Y43)*100</f>
        <v>0.83737943887256683</v>
      </c>
      <c r="AD43">
        <f t="shared" ref="AD43:AD65" si="57">ABS(X43-Z43)/ABS(Z43)*100</f>
        <v>1.4935265141424916</v>
      </c>
      <c r="AE43">
        <f>AVERAGE(AC44:AC65)</f>
        <v>0.81608235919965189</v>
      </c>
      <c r="AF43">
        <f>AVERAGE(AD44:AD65)</f>
        <v>2.4218373428743183</v>
      </c>
      <c r="AK43" s="10"/>
      <c r="AM43" s="10"/>
    </row>
    <row r="44" spans="1:39">
      <c r="G44">
        <v>3500</v>
      </c>
      <c r="I44">
        <f t="shared" ref="I44:I65" si="58">2*G44^2</f>
        <v>24500000</v>
      </c>
      <c r="J44" s="3">
        <v>107601192.7</v>
      </c>
      <c r="K44" s="3">
        <f t="shared" ref="K44:K65" si="59">J44/8</f>
        <v>13450149.0875</v>
      </c>
      <c r="L44" s="10">
        <f t="shared" ref="L44:L65" si="60">(G44^2+2*G44)*8/1000000</f>
        <v>98.055999999999997</v>
      </c>
      <c r="M44" s="10">
        <f t="shared" si="49"/>
        <v>2.6702880859375E-2</v>
      </c>
      <c r="N44">
        <f t="shared" ref="N44:N65" si="61">40*2^20/8</f>
        <v>5242880</v>
      </c>
      <c r="O44" s="10">
        <f t="shared" ref="O44:O65" si="62">I44/K44</f>
        <v>1.8215411472850709</v>
      </c>
      <c r="P44" s="10">
        <f>2</f>
        <v>2</v>
      </c>
      <c r="Q44" s="1">
        <f t="shared" si="50"/>
        <v>1.1938999056635398E-3</v>
      </c>
      <c r="R44" s="1">
        <f t="shared" ref="R44:R65" si="63">$C$29*K44</f>
        <v>1.8762694934160177E-3</v>
      </c>
      <c r="S44">
        <f t="shared" si="51"/>
        <v>3.0701693990795578E-3</v>
      </c>
      <c r="T44">
        <f t="shared" si="52"/>
        <v>1.8762694934160177E-3</v>
      </c>
      <c r="U44" s="1">
        <f t="shared" si="53"/>
        <v>0.16640644475507896</v>
      </c>
      <c r="V44" s="1">
        <f t="shared" ref="V44:V65" si="64">$E$29*K44</f>
        <v>0.14906420437781825</v>
      </c>
      <c r="W44" s="1">
        <f t="shared" si="54"/>
        <v>0.44650801705985899</v>
      </c>
      <c r="X44">
        <f t="shared" si="55"/>
        <v>0.76197866619275623</v>
      </c>
      <c r="Y44">
        <v>3.124E-3</v>
      </c>
      <c r="Z44">
        <v>0.77612656000000002</v>
      </c>
      <c r="AA44">
        <f t="shared" ref="AA44:AA91" si="65">I44/(Y44*1000000000)</f>
        <v>7.8425096030729833</v>
      </c>
      <c r="AB44">
        <f t="shared" si="56"/>
        <v>39.940157060946937</v>
      </c>
      <c r="AC44">
        <f t="shared" ref="AC44:AC65" si="66">ABS(S44-Y44)/ABS(Y44)*100</f>
        <v>1.7231306312561541</v>
      </c>
      <c r="AD44">
        <f t="shared" si="57"/>
        <v>1.8228848922840359</v>
      </c>
      <c r="AK44" s="10"/>
      <c r="AM44" s="10"/>
    </row>
    <row r="45" spans="1:39">
      <c r="B45" t="s">
        <v>99</v>
      </c>
      <c r="C45" t="s">
        <v>100</v>
      </c>
      <c r="G45">
        <v>4500</v>
      </c>
      <c r="I45">
        <f t="shared" si="58"/>
        <v>40500000</v>
      </c>
      <c r="J45" s="3">
        <v>177003884.80000001</v>
      </c>
      <c r="K45" s="3">
        <f t="shared" si="59"/>
        <v>22125485.600000001</v>
      </c>
      <c r="L45" s="10">
        <f t="shared" si="60"/>
        <v>162.072</v>
      </c>
      <c r="M45" s="10">
        <f t="shared" si="49"/>
        <v>3.4332275390625E-2</v>
      </c>
      <c r="N45">
        <f t="shared" si="61"/>
        <v>5242880</v>
      </c>
      <c r="O45" s="10">
        <f t="shared" si="62"/>
        <v>1.830468299416669</v>
      </c>
      <c r="P45" s="10">
        <f>2</f>
        <v>2</v>
      </c>
      <c r="Q45" s="1">
        <f t="shared" si="50"/>
        <v>1.9735896399744228E-3</v>
      </c>
      <c r="R45" s="1">
        <f t="shared" si="63"/>
        <v>3.0864619706614384E-3</v>
      </c>
      <c r="S45">
        <f t="shared" si="51"/>
        <v>5.0600516106358608E-3</v>
      </c>
      <c r="T45">
        <f t="shared" si="52"/>
        <v>3.0864619706614384E-3</v>
      </c>
      <c r="U45" s="1">
        <f t="shared" si="53"/>
        <v>0.27508004132982439</v>
      </c>
      <c r="V45" s="1">
        <f t="shared" si="64"/>
        <v>0.24521050926506133</v>
      </c>
      <c r="W45" s="1">
        <f t="shared" si="54"/>
        <v>0.73136412397416728</v>
      </c>
      <c r="X45">
        <f t="shared" si="55"/>
        <v>1.2516546745690529</v>
      </c>
      <c r="Y45">
        <v>5.117E-3</v>
      </c>
      <c r="Z45">
        <v>1.10706295</v>
      </c>
      <c r="AA45">
        <f t="shared" si="65"/>
        <v>7.914793824506547</v>
      </c>
      <c r="AB45">
        <f t="shared" si="56"/>
        <v>39.682197172924795</v>
      </c>
      <c r="AC45">
        <f t="shared" si="66"/>
        <v>1.1129253344565031</v>
      </c>
      <c r="AD45">
        <f t="shared" si="57"/>
        <v>13.060840358631179</v>
      </c>
      <c r="AK45" s="10"/>
      <c r="AM45" s="10"/>
    </row>
    <row r="46" spans="1:39">
      <c r="A46" s="4" t="s">
        <v>14</v>
      </c>
      <c r="B46">
        <f>AVERAGE(AF3:AF18)</f>
        <v>1.9402887002586544</v>
      </c>
      <c r="C46">
        <f>AVERAGE(AG3:AG18)</f>
        <v>0.30230394095571617</v>
      </c>
      <c r="G46">
        <v>5500</v>
      </c>
      <c r="I46">
        <f t="shared" si="58"/>
        <v>60500000</v>
      </c>
      <c r="J46" s="3">
        <v>262299575.80000001</v>
      </c>
      <c r="K46" s="3">
        <f t="shared" si="59"/>
        <v>32787446.975000001</v>
      </c>
      <c r="L46" s="10">
        <f t="shared" si="60"/>
        <v>242.08799999999999</v>
      </c>
      <c r="M46" s="10">
        <f t="shared" si="49"/>
        <v>4.1961669921875E-2</v>
      </c>
      <c r="N46">
        <f t="shared" si="61"/>
        <v>5242880</v>
      </c>
      <c r="O46" s="10">
        <f t="shared" si="62"/>
        <v>1.8452183863577563</v>
      </c>
      <c r="P46" s="10">
        <f>2</f>
        <v>2</v>
      </c>
      <c r="Q46" s="1">
        <f t="shared" si="50"/>
        <v>2.948201807863027E-3</v>
      </c>
      <c r="R46" s="1">
        <f t="shared" si="63"/>
        <v>4.5737847310079339E-3</v>
      </c>
      <c r="S46">
        <f t="shared" si="51"/>
        <v>7.5219865388709613E-3</v>
      </c>
      <c r="T46">
        <f t="shared" si="52"/>
        <v>4.5737847310079339E-3</v>
      </c>
      <c r="U46" s="1">
        <f t="shared" si="53"/>
        <v>0.41092203704825619</v>
      </c>
      <c r="V46" s="1">
        <f t="shared" si="64"/>
        <v>0.36337401653417017</v>
      </c>
      <c r="W46" s="1">
        <f t="shared" si="54"/>
        <v>1.1034064954232112</v>
      </c>
      <c r="X46">
        <f t="shared" si="55"/>
        <v>1.8777025490056376</v>
      </c>
      <c r="Y46">
        <v>7.7200000000000003E-3</v>
      </c>
      <c r="Z46">
        <v>1.9037520000000001</v>
      </c>
      <c r="AA46">
        <f t="shared" si="65"/>
        <v>7.8367875647668397</v>
      </c>
      <c r="AB46">
        <f t="shared" si="56"/>
        <v>40.754083795234017</v>
      </c>
      <c r="AC46">
        <f t="shared" si="66"/>
        <v>2.5649412063347015</v>
      </c>
      <c r="AD46">
        <f t="shared" si="57"/>
        <v>1.3683216613488789</v>
      </c>
      <c r="AK46" s="10"/>
      <c r="AM46" s="10"/>
    </row>
    <row r="47" spans="1:39">
      <c r="A47" s="4" t="s">
        <v>13</v>
      </c>
      <c r="B47">
        <f>AVERAGE(AE24:AE39)</f>
        <v>7.1550807313493738</v>
      </c>
      <c r="C47">
        <f>AVERAGE(AF24:AF39)</f>
        <v>1.7509863376174892</v>
      </c>
      <c r="G47">
        <v>6500</v>
      </c>
      <c r="I47">
        <f t="shared" si="58"/>
        <v>84500000</v>
      </c>
      <c r="J47" s="3">
        <v>364624018.60000002</v>
      </c>
      <c r="K47" s="3">
        <f t="shared" si="59"/>
        <v>45578002.325000003</v>
      </c>
      <c r="L47" s="10">
        <f t="shared" si="60"/>
        <v>338.10399999999998</v>
      </c>
      <c r="M47" s="10">
        <f t="shared" si="49"/>
        <v>4.9591064453125E-2</v>
      </c>
      <c r="N47">
        <f t="shared" si="61"/>
        <v>5242880</v>
      </c>
      <c r="O47" s="10">
        <f t="shared" si="62"/>
        <v>1.8539645374859022</v>
      </c>
      <c r="P47" s="10">
        <f>2</f>
        <v>2</v>
      </c>
      <c r="Q47" s="1">
        <f t="shared" si="50"/>
        <v>4.117736409329352E-3</v>
      </c>
      <c r="R47" s="1">
        <f t="shared" si="63"/>
        <v>6.3580421880020171E-3</v>
      </c>
      <c r="S47">
        <f t="shared" si="51"/>
        <v>1.047577859733137E-2</v>
      </c>
      <c r="T47">
        <f t="shared" si="52"/>
        <v>6.3580421880020171E-3</v>
      </c>
      <c r="U47" s="1">
        <f t="shared" si="53"/>
        <v>0.57393243191037435</v>
      </c>
      <c r="V47" s="1">
        <f t="shared" si="64"/>
        <v>0.50512812977073818</v>
      </c>
      <c r="W47" s="1">
        <f t="shared" si="54"/>
        <v>1.5201854255597504</v>
      </c>
      <c r="X47">
        <f t="shared" si="55"/>
        <v>2.5992459872408631</v>
      </c>
      <c r="Y47">
        <v>1.0636E-2</v>
      </c>
      <c r="Z47">
        <v>2.6418642220000002</v>
      </c>
      <c r="AA47">
        <f t="shared" si="65"/>
        <v>7.9447160586686723</v>
      </c>
      <c r="AB47">
        <f t="shared" si="56"/>
        <v>40.221491274896415</v>
      </c>
      <c r="AC47">
        <f t="shared" si="66"/>
        <v>1.506406568904002</v>
      </c>
      <c r="AD47">
        <f t="shared" si="57"/>
        <v>1.6131879301076761</v>
      </c>
      <c r="AK47" s="10"/>
      <c r="AM47" s="10"/>
    </row>
    <row r="48" spans="1:39">
      <c r="A48" s="4" t="s">
        <v>16</v>
      </c>
      <c r="B48">
        <f>AVERAGE(AC43:AC65)</f>
        <v>0.81700831918543082</v>
      </c>
      <c r="C48">
        <f>AVERAGE(AD43:AD65)</f>
        <v>2.3814760024946735</v>
      </c>
      <c r="G48">
        <v>7500</v>
      </c>
      <c r="I48">
        <f t="shared" si="58"/>
        <v>112500000</v>
      </c>
      <c r="J48" s="3">
        <v>483401687.39999998</v>
      </c>
      <c r="K48" s="3">
        <f t="shared" si="59"/>
        <v>60425210.924999997</v>
      </c>
      <c r="L48" s="10">
        <f t="shared" si="60"/>
        <v>450.12</v>
      </c>
      <c r="M48" s="10">
        <f t="shared" si="49"/>
        <v>5.7220458984375E-2</v>
      </c>
      <c r="N48">
        <f t="shared" si="61"/>
        <v>5242880</v>
      </c>
      <c r="O48" s="10">
        <f t="shared" si="62"/>
        <v>1.8618056648513057</v>
      </c>
      <c r="P48" s="10">
        <f>2</f>
        <v>2</v>
      </c>
      <c r="Q48" s="1">
        <f t="shared" si="50"/>
        <v>5.4821934443733972E-3</v>
      </c>
      <c r="R48" s="1">
        <f t="shared" si="63"/>
        <v>8.4291987511997731E-3</v>
      </c>
      <c r="S48">
        <f t="shared" si="51"/>
        <v>1.391139219557317E-2</v>
      </c>
      <c r="T48">
        <f t="shared" si="52"/>
        <v>8.4291987511997731E-3</v>
      </c>
      <c r="U48" s="1">
        <f t="shared" si="53"/>
        <v>0.76411122591617897</v>
      </c>
      <c r="V48" s="1">
        <f t="shared" si="64"/>
        <v>0.66967555023370862</v>
      </c>
      <c r="W48" s="1">
        <f t="shared" si="54"/>
        <v>1.9899907559297108</v>
      </c>
      <c r="X48">
        <f t="shared" si="55"/>
        <v>3.4237775320795985</v>
      </c>
      <c r="Y48">
        <v>1.3923E-2</v>
      </c>
      <c r="Z48">
        <v>3.4679872500000002</v>
      </c>
      <c r="AA48">
        <f t="shared" si="65"/>
        <v>8.0801551389786681</v>
      </c>
      <c r="AB48">
        <f t="shared" si="56"/>
        <v>39.458459016018296</v>
      </c>
      <c r="AC48">
        <f t="shared" si="66"/>
        <v>8.3371431637069976E-2</v>
      </c>
      <c r="AD48">
        <f t="shared" si="57"/>
        <v>1.2747947075180779</v>
      </c>
      <c r="AK48" s="10"/>
      <c r="AM48" s="10"/>
    </row>
    <row r="49" spans="1:39">
      <c r="A49" s="4" t="s">
        <v>15</v>
      </c>
      <c r="B49">
        <f>AVERAGE(AC69:AC91)</f>
        <v>5.3616891904772332</v>
      </c>
      <c r="C49">
        <f>AVERAGE(AD69:AD91)</f>
        <v>0.96272244312801758</v>
      </c>
      <c r="G49">
        <v>8500</v>
      </c>
      <c r="I49">
        <f t="shared" si="58"/>
        <v>144500000</v>
      </c>
      <c r="J49" s="3">
        <v>619952069.60000002</v>
      </c>
      <c r="K49" s="3">
        <f t="shared" si="59"/>
        <v>77494008.700000003</v>
      </c>
      <c r="L49" s="10">
        <f t="shared" si="60"/>
        <v>578.13599999999997</v>
      </c>
      <c r="M49" s="10">
        <f t="shared" si="49"/>
        <v>6.4849853515625E-2</v>
      </c>
      <c r="N49">
        <f t="shared" si="61"/>
        <v>5242880</v>
      </c>
      <c r="O49" s="10">
        <f t="shared" si="62"/>
        <v>1.8646602805050141</v>
      </c>
      <c r="P49" s="10">
        <f>2</f>
        <v>2</v>
      </c>
      <c r="Q49" s="1">
        <f t="shared" si="50"/>
        <v>7.0415729129951633E-3</v>
      </c>
      <c r="R49" s="1">
        <f t="shared" si="63"/>
        <v>1.0810262659575555E-2</v>
      </c>
      <c r="S49">
        <f t="shared" si="51"/>
        <v>1.7851835572570716E-2</v>
      </c>
      <c r="T49">
        <f t="shared" si="52"/>
        <v>1.0810262659575555E-2</v>
      </c>
      <c r="U49" s="1">
        <f t="shared" si="53"/>
        <v>0.98145841906566977</v>
      </c>
      <c r="V49" s="1">
        <f t="shared" si="64"/>
        <v>0.85884421620640461</v>
      </c>
      <c r="W49" s="1">
        <f t="shared" si="54"/>
        <v>2.5388354375909974</v>
      </c>
      <c r="X49">
        <f t="shared" si="55"/>
        <v>4.3791380728630713</v>
      </c>
      <c r="Y49">
        <v>1.7763000000000001E-2</v>
      </c>
      <c r="Z49">
        <v>3.9877935</v>
      </c>
      <c r="AA49">
        <f t="shared" si="65"/>
        <v>8.1348871249225922</v>
      </c>
      <c r="AB49">
        <f t="shared" si="56"/>
        <v>39.141684064766345</v>
      </c>
      <c r="AC49">
        <f t="shared" si="66"/>
        <v>0.50011581698314156</v>
      </c>
      <c r="AD49">
        <f t="shared" si="57"/>
        <v>9.8135616315907868</v>
      </c>
      <c r="AK49" s="10"/>
      <c r="AM49" s="10"/>
    </row>
    <row r="50" spans="1:39">
      <c r="A50" s="4" t="s">
        <v>18</v>
      </c>
      <c r="B50">
        <f>AVERAGE(AA131:AA322)</f>
        <v>31.396906981034558</v>
      </c>
      <c r="C50">
        <f>AVERAGE(AB131:AB322)</f>
        <v>1.943747792319428</v>
      </c>
      <c r="G50">
        <v>9500</v>
      </c>
      <c r="I50">
        <f t="shared" si="58"/>
        <v>180500000</v>
      </c>
      <c r="J50" s="3">
        <v>771499838.60000002</v>
      </c>
      <c r="K50" s="3">
        <f t="shared" si="59"/>
        <v>96437479.825000003</v>
      </c>
      <c r="L50" s="10">
        <f t="shared" si="60"/>
        <v>722.15200000000004</v>
      </c>
      <c r="M50" s="10">
        <f t="shared" si="49"/>
        <v>7.2479248046875E-2</v>
      </c>
      <c r="N50">
        <f t="shared" si="61"/>
        <v>5242880</v>
      </c>
      <c r="O50" s="10">
        <f t="shared" si="62"/>
        <v>1.8716789398431379</v>
      </c>
      <c r="P50" s="10">
        <f>2</f>
        <v>2</v>
      </c>
      <c r="Q50" s="1">
        <f t="shared" si="50"/>
        <v>8.79587481519465E-3</v>
      </c>
      <c r="R50" s="1">
        <f t="shared" si="63"/>
        <v>1.345283983400085E-2</v>
      </c>
      <c r="S50">
        <f t="shared" si="51"/>
        <v>2.2248714649195499E-2</v>
      </c>
      <c r="T50">
        <f t="shared" si="52"/>
        <v>1.345283983400085E-2</v>
      </c>
      <c r="U50" s="1">
        <f t="shared" si="53"/>
        <v>1.2259740113588471</v>
      </c>
      <c r="V50" s="1">
        <f t="shared" si="64"/>
        <v>1.0687893575600134</v>
      </c>
      <c r="W50" s="1">
        <f t="shared" si="54"/>
        <v>3.160287696930391</v>
      </c>
      <c r="X50">
        <f t="shared" si="55"/>
        <v>5.4550510658492515</v>
      </c>
      <c r="Y50">
        <v>2.2110999999999999E-2</v>
      </c>
      <c r="Z50">
        <v>5.4803341889999997</v>
      </c>
      <c r="AA50">
        <f t="shared" si="65"/>
        <v>8.1633576048120844</v>
      </c>
      <c r="AB50">
        <f t="shared" si="56"/>
        <v>39.157705060825606</v>
      </c>
      <c r="AC50">
        <f t="shared" si="66"/>
        <v>0.62283320155352562</v>
      </c>
      <c r="AD50">
        <f t="shared" si="57"/>
        <v>0.46134272616980027</v>
      </c>
      <c r="AK50" s="10"/>
      <c r="AM50" s="10"/>
    </row>
    <row r="51" spans="1:39">
      <c r="A51" s="4" t="s">
        <v>17</v>
      </c>
      <c r="B51">
        <f>AVERAGE(AA375:AA602)</f>
        <v>34.729069473138225</v>
      </c>
      <c r="C51">
        <f>AVERAGE(AB375:AB602)</f>
        <v>1.780068773075264</v>
      </c>
      <c r="G51">
        <v>10500</v>
      </c>
      <c r="I51">
        <f t="shared" si="58"/>
        <v>220500000</v>
      </c>
      <c r="J51" s="3">
        <v>940169429.20000005</v>
      </c>
      <c r="K51" s="3">
        <f t="shared" si="59"/>
        <v>117521178.65000001</v>
      </c>
      <c r="L51" s="10">
        <f t="shared" si="60"/>
        <v>882.16800000000001</v>
      </c>
      <c r="M51" s="10">
        <f t="shared" si="49"/>
        <v>8.0108642578125E-2</v>
      </c>
      <c r="N51">
        <f t="shared" si="61"/>
        <v>5242880</v>
      </c>
      <c r="O51" s="10">
        <f t="shared" si="62"/>
        <v>1.8762575608324192</v>
      </c>
      <c r="P51" s="10">
        <f>2</f>
        <v>2</v>
      </c>
      <c r="Q51" s="1">
        <f t="shared" si="50"/>
        <v>1.0745099150971859E-2</v>
      </c>
      <c r="R51" s="1">
        <f t="shared" si="63"/>
        <v>1.6393974586959303E-2</v>
      </c>
      <c r="S51">
        <f t="shared" si="51"/>
        <v>2.713907373793116E-2</v>
      </c>
      <c r="T51">
        <f t="shared" si="52"/>
        <v>1.6393974586959303E-2</v>
      </c>
      <c r="U51" s="1">
        <f t="shared" si="53"/>
        <v>1.4976580027957107</v>
      </c>
      <c r="V51" s="1">
        <f t="shared" si="64"/>
        <v>1.3024540381702063</v>
      </c>
      <c r="W51" s="1">
        <f t="shared" si="54"/>
        <v>3.8524894660151854</v>
      </c>
      <c r="X51">
        <f t="shared" si="55"/>
        <v>6.6526015069811031</v>
      </c>
      <c r="Y51">
        <v>2.6953999999999999E-2</v>
      </c>
      <c r="Z51">
        <v>6.7003151670000003</v>
      </c>
      <c r="AA51">
        <f t="shared" si="65"/>
        <v>8.1806039919863469</v>
      </c>
      <c r="AB51">
        <f t="shared" si="56"/>
        <v>39.177952856869844</v>
      </c>
      <c r="AC51">
        <f t="shared" si="66"/>
        <v>0.68662809947006564</v>
      </c>
      <c r="AD51">
        <f t="shared" si="57"/>
        <v>0.71211068180633852</v>
      </c>
      <c r="AK51" s="10"/>
      <c r="AM51" s="10"/>
    </row>
    <row r="52" spans="1:39">
      <c r="G52">
        <v>11500</v>
      </c>
      <c r="I52">
        <f t="shared" si="58"/>
        <v>264500000</v>
      </c>
      <c r="J52" s="3">
        <v>1132250846</v>
      </c>
      <c r="K52" s="3">
        <f t="shared" si="59"/>
        <v>141531355.75</v>
      </c>
      <c r="L52" s="10">
        <f t="shared" si="60"/>
        <v>1058.184</v>
      </c>
      <c r="M52" s="10">
        <f t="shared" si="49"/>
        <v>8.7738037109375E-2</v>
      </c>
      <c r="N52">
        <f t="shared" si="61"/>
        <v>5242880</v>
      </c>
      <c r="O52" s="10">
        <f t="shared" si="62"/>
        <v>1.8688438233235818</v>
      </c>
      <c r="P52" s="10">
        <f>2</f>
        <v>2</v>
      </c>
      <c r="Q52" s="1">
        <f t="shared" si="50"/>
        <v>1.2889245920326788E-2</v>
      </c>
      <c r="R52" s="1">
        <f t="shared" si="63"/>
        <v>1.974334733600288E-2</v>
      </c>
      <c r="S52">
        <f t="shared" si="51"/>
        <v>3.2632593256329667E-2</v>
      </c>
      <c r="T52">
        <f t="shared" si="52"/>
        <v>1.974334733600288E-2</v>
      </c>
      <c r="U52" s="1">
        <f t="shared" si="53"/>
        <v>1.7965103933762607</v>
      </c>
      <c r="V52" s="1">
        <f t="shared" si="64"/>
        <v>1.5685520511437754</v>
      </c>
      <c r="W52" s="1">
        <f t="shared" si="54"/>
        <v>4.6728979224567961</v>
      </c>
      <c r="X52">
        <f t="shared" si="55"/>
        <v>8.0379603669768329</v>
      </c>
      <c r="Y52">
        <v>3.2694000000000001E-2</v>
      </c>
      <c r="Z52">
        <v>8.1148687600000002</v>
      </c>
      <c r="AA52">
        <f t="shared" si="65"/>
        <v>8.0901694500519969</v>
      </c>
      <c r="AB52">
        <f t="shared" si="56"/>
        <v>39.611710601324774</v>
      </c>
      <c r="AC52">
        <f t="shared" si="66"/>
        <v>0.18782266981811221</v>
      </c>
      <c r="AD52">
        <f t="shared" si="57"/>
        <v>0.94774660315230186</v>
      </c>
      <c r="AK52" s="10"/>
      <c r="AM52" s="10"/>
    </row>
    <row r="53" spans="1:39">
      <c r="G53">
        <v>12500</v>
      </c>
      <c r="I53">
        <f t="shared" si="58"/>
        <v>312500000</v>
      </c>
      <c r="J53" s="3">
        <v>1330818035</v>
      </c>
      <c r="K53" s="3">
        <f t="shared" si="59"/>
        <v>166352254.375</v>
      </c>
      <c r="L53" s="10">
        <f t="shared" si="60"/>
        <v>1250.2</v>
      </c>
      <c r="M53" s="10">
        <f t="shared" si="49"/>
        <v>9.5367431640625E-2</v>
      </c>
      <c r="N53">
        <f t="shared" si="61"/>
        <v>5242880</v>
      </c>
      <c r="O53" s="10">
        <f t="shared" si="62"/>
        <v>1.8785438236114678</v>
      </c>
      <c r="P53" s="10">
        <f>2</f>
        <v>2</v>
      </c>
      <c r="Q53" s="1">
        <f t="shared" si="50"/>
        <v>1.5228315123259437E-2</v>
      </c>
      <c r="R53" s="1">
        <f t="shared" si="63"/>
        <v>2.3205814152265899E-2</v>
      </c>
      <c r="S53">
        <f t="shared" si="51"/>
        <v>3.8434129275525336E-2</v>
      </c>
      <c r="T53">
        <f t="shared" si="52"/>
        <v>2.3205814152265899E-2</v>
      </c>
      <c r="U53" s="1">
        <f t="shared" si="53"/>
        <v>2.1225311831004969</v>
      </c>
      <c r="V53" s="1">
        <f t="shared" si="64"/>
        <v>1.8436350618530504</v>
      </c>
      <c r="W53" s="1">
        <f t="shared" si="54"/>
        <v>5.4397082654549216</v>
      </c>
      <c r="X53">
        <f t="shared" si="55"/>
        <v>9.40587451040847</v>
      </c>
      <c r="Y53">
        <v>3.8059000000000003E-2</v>
      </c>
      <c r="Z53">
        <v>8.9971475999999999</v>
      </c>
      <c r="AA53">
        <f t="shared" si="65"/>
        <v>8.2109356525394777</v>
      </c>
      <c r="AB53">
        <f t="shared" si="56"/>
        <v>39.026737033905526</v>
      </c>
      <c r="AC53">
        <f t="shared" si="66"/>
        <v>0.98565194967112513</v>
      </c>
      <c r="AD53">
        <f t="shared" si="57"/>
        <v>4.5428498962101065</v>
      </c>
      <c r="AK53" s="10"/>
      <c r="AM53" s="10"/>
    </row>
    <row r="54" spans="1:39">
      <c r="G54">
        <v>13500</v>
      </c>
      <c r="I54">
        <f t="shared" si="58"/>
        <v>364500000</v>
      </c>
      <c r="J54" s="3">
        <v>1549205384</v>
      </c>
      <c r="K54" s="3">
        <f t="shared" si="59"/>
        <v>193650673</v>
      </c>
      <c r="L54" s="10">
        <f t="shared" si="60"/>
        <v>1458.2159999999999</v>
      </c>
      <c r="M54" s="10">
        <f t="shared" si="49"/>
        <v>0.102996826171875</v>
      </c>
      <c r="N54">
        <f t="shared" si="61"/>
        <v>5242880</v>
      </c>
      <c r="O54" s="10">
        <f t="shared" si="62"/>
        <v>1.882255271067403</v>
      </c>
      <c r="P54" s="10">
        <f>2</f>
        <v>2</v>
      </c>
      <c r="Q54" s="1">
        <f t="shared" si="50"/>
        <v>1.7762306759769808E-2</v>
      </c>
      <c r="R54" s="1">
        <f t="shared" si="63"/>
        <v>2.7013890163273695E-2</v>
      </c>
      <c r="S54">
        <f t="shared" si="51"/>
        <v>4.4776196923043507E-2</v>
      </c>
      <c r="T54">
        <f t="shared" si="52"/>
        <v>2.7013890163273695E-2</v>
      </c>
      <c r="U54" s="1">
        <f t="shared" si="53"/>
        <v>2.4757203719684195</v>
      </c>
      <c r="V54" s="1">
        <f t="shared" si="64"/>
        <v>2.146175727137571</v>
      </c>
      <c r="W54" s="1">
        <f t="shared" si="54"/>
        <v>6.3061396353066703</v>
      </c>
      <c r="X54">
        <f t="shared" si="55"/>
        <v>10.92803573441266</v>
      </c>
      <c r="Y54">
        <v>4.4121E-2</v>
      </c>
      <c r="Z54">
        <v>10.98514853</v>
      </c>
      <c r="AA54">
        <f t="shared" si="65"/>
        <v>8.2613721357176857</v>
      </c>
      <c r="AB54">
        <f t="shared" si="56"/>
        <v>38.773168869078908</v>
      </c>
      <c r="AC54">
        <f t="shared" si="66"/>
        <v>1.4850001655526994</v>
      </c>
      <c r="AD54">
        <f t="shared" si="57"/>
        <v>0.51990917948325688</v>
      </c>
      <c r="AK54" s="10"/>
      <c r="AM54" s="10"/>
    </row>
    <row r="55" spans="1:39">
      <c r="G55">
        <v>14500</v>
      </c>
      <c r="I55">
        <f t="shared" si="58"/>
        <v>420500000</v>
      </c>
      <c r="J55" s="3">
        <v>1787231216</v>
      </c>
      <c r="K55" s="3">
        <f t="shared" si="59"/>
        <v>223403902</v>
      </c>
      <c r="L55" s="10">
        <f t="shared" si="60"/>
        <v>1682.232</v>
      </c>
      <c r="M55" s="10">
        <f t="shared" si="49"/>
        <v>0.110626220703125</v>
      </c>
      <c r="N55">
        <f t="shared" si="61"/>
        <v>5242880</v>
      </c>
      <c r="O55" s="10">
        <f t="shared" si="62"/>
        <v>1.8822410720471658</v>
      </c>
      <c r="P55" s="10">
        <f>2</f>
        <v>2</v>
      </c>
      <c r="Q55" s="1">
        <f t="shared" si="50"/>
        <v>2.0491220829857899E-2</v>
      </c>
      <c r="R55" s="1">
        <f t="shared" si="63"/>
        <v>3.1164407420751699E-2</v>
      </c>
      <c r="S55">
        <f t="shared" si="51"/>
        <v>5.1655628250609598E-2</v>
      </c>
      <c r="T55">
        <f t="shared" si="52"/>
        <v>3.1164407420751699E-2</v>
      </c>
      <c r="U55" s="1">
        <f t="shared" si="53"/>
        <v>2.8560779599800288</v>
      </c>
      <c r="V55" s="1">
        <f t="shared" si="64"/>
        <v>2.4759223626360476</v>
      </c>
      <c r="W55" s="1">
        <f t="shared" si="54"/>
        <v>7.2902009981290554</v>
      </c>
      <c r="X55">
        <f t="shared" si="55"/>
        <v>12.622201320745132</v>
      </c>
      <c r="Y55">
        <v>5.1006000000000003E-2</v>
      </c>
      <c r="Z55">
        <v>12.687974349999999</v>
      </c>
      <c r="AA55">
        <f t="shared" si="65"/>
        <v>8.2441281417872414</v>
      </c>
      <c r="AB55">
        <f t="shared" si="56"/>
        <v>38.900506958491754</v>
      </c>
      <c r="AC55">
        <f t="shared" si="66"/>
        <v>1.2736310446018015</v>
      </c>
      <c r="AD55">
        <f t="shared" si="57"/>
        <v>0.51838873125454465</v>
      </c>
      <c r="AK55" s="10"/>
      <c r="AM55" s="10"/>
    </row>
    <row r="56" spans="1:39">
      <c r="G56">
        <v>15500</v>
      </c>
      <c r="I56">
        <f t="shared" si="58"/>
        <v>480500000</v>
      </c>
      <c r="J56" s="3">
        <v>2042016654</v>
      </c>
      <c r="K56" s="3">
        <f t="shared" si="59"/>
        <v>255252081.75</v>
      </c>
      <c r="L56" s="10">
        <f t="shared" si="60"/>
        <v>1922.248</v>
      </c>
      <c r="M56" s="10">
        <f t="shared" si="49"/>
        <v>0.118255615234375</v>
      </c>
      <c r="N56">
        <f t="shared" si="61"/>
        <v>5242880</v>
      </c>
      <c r="O56" s="10">
        <f t="shared" si="62"/>
        <v>1.8824528156859979</v>
      </c>
      <c r="P56" s="10">
        <f>2</f>
        <v>2</v>
      </c>
      <c r="Q56" s="1">
        <f t="shared" si="50"/>
        <v>2.3415057333523708E-2</v>
      </c>
      <c r="R56" s="1">
        <f t="shared" si="63"/>
        <v>3.5607166210785426E-2</v>
      </c>
      <c r="S56">
        <f t="shared" si="51"/>
        <v>5.9022223544309138E-2</v>
      </c>
      <c r="T56">
        <f t="shared" si="52"/>
        <v>3.5607166210785426E-2</v>
      </c>
      <c r="U56" s="1">
        <f t="shared" si="53"/>
        <v>3.2636039471353242</v>
      </c>
      <c r="V56" s="1">
        <f t="shared" si="64"/>
        <v>2.8288867457392466</v>
      </c>
      <c r="W56" s="1">
        <f t="shared" si="54"/>
        <v>8.3391518102936857</v>
      </c>
      <c r="X56">
        <f t="shared" si="55"/>
        <v>14.431642503168256</v>
      </c>
      <c r="Y56">
        <v>5.8345000000000001E-2</v>
      </c>
      <c r="Z56">
        <v>14.551242999999999</v>
      </c>
      <c r="AA56">
        <f t="shared" si="65"/>
        <v>8.2354957579912593</v>
      </c>
      <c r="AB56">
        <f t="shared" si="56"/>
        <v>38.971349368779798</v>
      </c>
      <c r="AC56">
        <f t="shared" si="66"/>
        <v>1.1607225028865149</v>
      </c>
      <c r="AD56">
        <f t="shared" si="57"/>
        <v>0.82192632500016594</v>
      </c>
    </row>
    <row r="57" spans="1:39">
      <c r="G57">
        <v>16500</v>
      </c>
      <c r="I57">
        <f t="shared" si="58"/>
        <v>544500000</v>
      </c>
      <c r="J57" s="3">
        <v>2325672860</v>
      </c>
      <c r="K57" s="3">
        <f t="shared" si="59"/>
        <v>290709107.5</v>
      </c>
      <c r="L57" s="10">
        <f t="shared" si="60"/>
        <v>2178.2640000000001</v>
      </c>
      <c r="M57" s="10">
        <f t="shared" si="49"/>
        <v>0.125885009765625</v>
      </c>
      <c r="N57">
        <f t="shared" si="61"/>
        <v>5242880</v>
      </c>
      <c r="O57" s="10">
        <f t="shared" si="62"/>
        <v>1.8730063350354442</v>
      </c>
      <c r="P57" s="10">
        <f>2</f>
        <v>2</v>
      </c>
      <c r="Q57" s="1">
        <f t="shared" si="50"/>
        <v>2.6533816270767244E-2</v>
      </c>
      <c r="R57" s="1">
        <f t="shared" si="63"/>
        <v>4.0553351960043664E-2</v>
      </c>
      <c r="S57">
        <f t="shared" si="51"/>
        <v>6.7087168230810901E-2</v>
      </c>
      <c r="T57">
        <f t="shared" si="52"/>
        <v>4.0553351960043664E-2</v>
      </c>
      <c r="U57" s="1">
        <f t="shared" si="53"/>
        <v>3.6982983334343058</v>
      </c>
      <c r="V57" s="1">
        <f t="shared" si="64"/>
        <v>3.2218469500197751</v>
      </c>
      <c r="W57" s="1">
        <f t="shared" si="54"/>
        <v>9.5850578233253074</v>
      </c>
      <c r="X57">
        <f t="shared" si="55"/>
        <v>16.505203106779391</v>
      </c>
      <c r="Y57">
        <v>6.7061999999999997E-2</v>
      </c>
      <c r="Z57">
        <v>16.715622639999999</v>
      </c>
      <c r="AA57">
        <f t="shared" si="65"/>
        <v>8.1193522412096275</v>
      </c>
      <c r="AB57">
        <f t="shared" si="56"/>
        <v>39.528567653747778</v>
      </c>
      <c r="AC57">
        <f t="shared" si="66"/>
        <v>3.752979453476505E-2</v>
      </c>
      <c r="AD57">
        <f t="shared" si="57"/>
        <v>1.2588195950121599</v>
      </c>
    </row>
    <row r="58" spans="1:39">
      <c r="G58">
        <v>17500</v>
      </c>
      <c r="I58">
        <f t="shared" si="58"/>
        <v>612500000</v>
      </c>
      <c r="J58" s="3">
        <v>2602143633</v>
      </c>
      <c r="K58" s="3">
        <f t="shared" si="59"/>
        <v>325267954.125</v>
      </c>
      <c r="L58" s="10">
        <f t="shared" si="60"/>
        <v>2450.2800000000002</v>
      </c>
      <c r="M58" s="10">
        <f t="shared" si="49"/>
        <v>0.133514404296875</v>
      </c>
      <c r="N58">
        <f t="shared" si="61"/>
        <v>5242880</v>
      </c>
      <c r="O58" s="10">
        <f t="shared" si="62"/>
        <v>1.883062847822436</v>
      </c>
      <c r="P58" s="10">
        <f>2</f>
        <v>2</v>
      </c>
      <c r="Q58" s="1">
        <f t="shared" si="50"/>
        <v>2.9847497641588495E-2</v>
      </c>
      <c r="R58" s="1">
        <f t="shared" si="63"/>
        <v>4.537424347792221E-2</v>
      </c>
      <c r="S58">
        <f t="shared" si="51"/>
        <v>7.5221741119510702E-2</v>
      </c>
      <c r="T58">
        <f t="shared" si="52"/>
        <v>4.537424347792221E-2</v>
      </c>
      <c r="U58" s="1">
        <f t="shared" si="53"/>
        <v>4.1601611188769745</v>
      </c>
      <c r="V58" s="1">
        <f t="shared" si="64"/>
        <v>3.6048528886794626</v>
      </c>
      <c r="W58" s="1">
        <f t="shared" si="54"/>
        <v>10.660450371455392</v>
      </c>
      <c r="X58">
        <f t="shared" si="55"/>
        <v>18.425464379011828</v>
      </c>
      <c r="Y58">
        <v>7.4586E-2</v>
      </c>
      <c r="Z58">
        <v>18.643185070000001</v>
      </c>
      <c r="AA58">
        <f t="shared" si="65"/>
        <v>8.2119968894966888</v>
      </c>
      <c r="AB58">
        <f t="shared" si="56"/>
        <v>39.165200603434677</v>
      </c>
      <c r="AC58">
        <f t="shared" si="66"/>
        <v>0.85235985239951484</v>
      </c>
      <c r="AD58">
        <f t="shared" si="57"/>
        <v>1.1678299076616594</v>
      </c>
    </row>
    <row r="59" spans="1:39">
      <c r="G59">
        <v>18500</v>
      </c>
      <c r="I59">
        <f t="shared" si="58"/>
        <v>684500000</v>
      </c>
      <c r="J59" s="3">
        <v>2903084060</v>
      </c>
      <c r="K59" s="3">
        <f t="shared" si="59"/>
        <v>362885507.5</v>
      </c>
      <c r="L59" s="10">
        <f t="shared" si="60"/>
        <v>2738.2959999999998</v>
      </c>
      <c r="M59" s="10">
        <f t="shared" si="49"/>
        <v>0.141143798828125</v>
      </c>
      <c r="N59">
        <f t="shared" si="61"/>
        <v>5242880</v>
      </c>
      <c r="O59" s="10">
        <f t="shared" si="62"/>
        <v>1.8862698725988665</v>
      </c>
      <c r="P59" s="10">
        <f>2</f>
        <v>2</v>
      </c>
      <c r="Q59" s="1">
        <f t="shared" si="50"/>
        <v>3.3356101445987468E-2</v>
      </c>
      <c r="R59" s="1">
        <f t="shared" si="63"/>
        <v>5.0621818605550796E-2</v>
      </c>
      <c r="S59">
        <f t="shared" si="51"/>
        <v>8.3977920051538257E-2</v>
      </c>
      <c r="T59">
        <f t="shared" si="52"/>
        <v>5.0621818605550796E-2</v>
      </c>
      <c r="U59" s="1">
        <f t="shared" si="53"/>
        <v>4.6491923034633285</v>
      </c>
      <c r="V59" s="1">
        <f t="shared" si="64"/>
        <v>4.0217576105532</v>
      </c>
      <c r="W59" s="1">
        <f t="shared" si="54"/>
        <v>11.927938558166925</v>
      </c>
      <c r="X59">
        <f t="shared" si="55"/>
        <v>20.598888472183454</v>
      </c>
      <c r="Y59">
        <v>8.3454E-2</v>
      </c>
      <c r="Z59">
        <v>20.921917799999999</v>
      </c>
      <c r="AA59">
        <f t="shared" si="65"/>
        <v>8.2021233254247843</v>
      </c>
      <c r="AB59">
        <f t="shared" si="56"/>
        <v>39.341650962744993</v>
      </c>
      <c r="AC59">
        <f t="shared" si="66"/>
        <v>0.62779501466467391</v>
      </c>
      <c r="AD59">
        <f t="shared" si="57"/>
        <v>1.5439757048302021</v>
      </c>
    </row>
    <row r="60" spans="1:39">
      <c r="G60">
        <v>19500</v>
      </c>
      <c r="I60">
        <f>2*G60^2</f>
        <v>760500000</v>
      </c>
      <c r="J60" s="3">
        <v>3229331195</v>
      </c>
      <c r="K60" s="3">
        <f t="shared" si="59"/>
        <v>403666399.375</v>
      </c>
      <c r="L60" s="10">
        <f t="shared" si="60"/>
        <v>3042.3119999999999</v>
      </c>
      <c r="M60" s="10">
        <f t="shared" si="49"/>
        <v>0.148773193359375</v>
      </c>
      <c r="N60">
        <f t="shared" si="61"/>
        <v>5242880</v>
      </c>
      <c r="O60" s="10">
        <f t="shared" si="62"/>
        <v>1.8839814291640038</v>
      </c>
      <c r="P60" s="10">
        <f>2</f>
        <v>2</v>
      </c>
      <c r="Q60" s="1">
        <f t="shared" si="50"/>
        <v>3.7059627683964168E-2</v>
      </c>
      <c r="R60" s="1">
        <f t="shared" si="63"/>
        <v>5.6310673267427391E-2</v>
      </c>
      <c r="S60">
        <f t="shared" si="51"/>
        <v>9.3370300951391566E-2</v>
      </c>
      <c r="T60">
        <f t="shared" si="52"/>
        <v>5.6310673267427391E-2</v>
      </c>
      <c r="U60" s="1">
        <f t="shared" si="53"/>
        <v>5.1653918871933691</v>
      </c>
      <c r="V60" s="1">
        <f t="shared" si="64"/>
        <v>4.4737207197810553</v>
      </c>
      <c r="W60" s="1">
        <f t="shared" si="54"/>
        <v>13.338783832301965</v>
      </c>
      <c r="X60">
        <f t="shared" si="55"/>
        <v>22.977896439276392</v>
      </c>
      <c r="Y60">
        <v>9.3325000000000005E-2</v>
      </c>
      <c r="Z60">
        <v>23.40383611</v>
      </c>
      <c r="AA60">
        <f t="shared" si="65"/>
        <v>8.1489418698098053</v>
      </c>
      <c r="AB60">
        <f t="shared" si="56"/>
        <v>39.661748441010033</v>
      </c>
      <c r="AC60">
        <f t="shared" si="66"/>
        <v>4.8541067657713231E-2</v>
      </c>
      <c r="AD60">
        <f t="shared" si="57"/>
        <v>1.8199566460885108</v>
      </c>
    </row>
    <row r="61" spans="1:39">
      <c r="G61">
        <v>20500</v>
      </c>
      <c r="I61">
        <f t="shared" si="58"/>
        <v>840500000</v>
      </c>
      <c r="J61" s="3">
        <v>3563693528</v>
      </c>
      <c r="K61" s="3">
        <f t="shared" si="59"/>
        <v>445461691</v>
      </c>
      <c r="L61" s="10">
        <f t="shared" si="60"/>
        <v>3362.328</v>
      </c>
      <c r="M61" s="10">
        <f t="shared" si="49"/>
        <v>0.156402587890625</v>
      </c>
      <c r="N61">
        <f t="shared" si="61"/>
        <v>5242880</v>
      </c>
      <c r="O61" s="10">
        <f t="shared" si="62"/>
        <v>1.8868064683928119</v>
      </c>
      <c r="P61" s="10">
        <f>2</f>
        <v>2</v>
      </c>
      <c r="Q61" s="1">
        <f t="shared" si="50"/>
        <v>4.0958076355518583E-2</v>
      </c>
      <c r="R61" s="1">
        <f t="shared" si="63"/>
        <v>6.2141034710579947E-2</v>
      </c>
      <c r="S61">
        <f t="shared" si="51"/>
        <v>0.10309911106609854</v>
      </c>
      <c r="T61">
        <f t="shared" si="52"/>
        <v>6.2141034710579947E-2</v>
      </c>
      <c r="U61" s="1">
        <f t="shared" si="53"/>
        <v>5.7087598700670963</v>
      </c>
      <c r="V61" s="1">
        <f t="shared" si="64"/>
        <v>4.9369261349990614</v>
      </c>
      <c r="W61" s="1">
        <f t="shared" si="54"/>
        <v>14.773783989562203</v>
      </c>
      <c r="X61">
        <f t="shared" si="55"/>
        <v>25.419469994628358</v>
      </c>
      <c r="Y61">
        <v>0.103365</v>
      </c>
      <c r="Z61">
        <v>25.971865770000001</v>
      </c>
      <c r="AA61">
        <f t="shared" si="65"/>
        <v>8.1313790935036039</v>
      </c>
      <c r="AB61">
        <f t="shared" si="56"/>
        <v>39.881938073255021</v>
      </c>
      <c r="AC61">
        <f t="shared" si="66"/>
        <v>0.25723304203691966</v>
      </c>
      <c r="AD61">
        <f t="shared" si="57"/>
        <v>2.1269006249436009</v>
      </c>
    </row>
    <row r="62" spans="1:39">
      <c r="G62">
        <v>21500</v>
      </c>
      <c r="I62">
        <f t="shared" si="58"/>
        <v>924500000</v>
      </c>
      <c r="J62" s="3">
        <v>3929649283</v>
      </c>
      <c r="K62" s="3">
        <f t="shared" si="59"/>
        <v>491206160.375</v>
      </c>
      <c r="L62" s="10">
        <f t="shared" si="60"/>
        <v>3698.3440000000001</v>
      </c>
      <c r="M62" s="10">
        <f t="shared" si="49"/>
        <v>0.164031982421875</v>
      </c>
      <c r="N62">
        <f t="shared" si="61"/>
        <v>5242880</v>
      </c>
      <c r="O62" s="10">
        <f t="shared" si="62"/>
        <v>1.8821018028239138</v>
      </c>
      <c r="P62" s="10">
        <f>2</f>
        <v>2</v>
      </c>
      <c r="Q62" s="1">
        <f t="shared" si="50"/>
        <v>4.505144746065072E-2</v>
      </c>
      <c r="R62" s="1">
        <f t="shared" si="63"/>
        <v>6.8522298726499412E-2</v>
      </c>
      <c r="S62">
        <f t="shared" si="51"/>
        <v>0.11357374618715013</v>
      </c>
      <c r="T62">
        <f t="shared" si="52"/>
        <v>6.8522298726499412E-2</v>
      </c>
      <c r="U62" s="1">
        <f t="shared" si="53"/>
        <v>6.2792962520845101</v>
      </c>
      <c r="V62" s="1">
        <f t="shared" si="64"/>
        <v>5.4438991720791492</v>
      </c>
      <c r="W62" s="1">
        <f t="shared" si="54"/>
        <v>16.375867332463599</v>
      </c>
      <c r="X62">
        <f t="shared" si="55"/>
        <v>28.099062756627259</v>
      </c>
      <c r="Y62">
        <v>0.114574</v>
      </c>
      <c r="Z62">
        <v>28.77658211</v>
      </c>
      <c r="AA62">
        <f t="shared" si="65"/>
        <v>8.0690208947928852</v>
      </c>
      <c r="AB62">
        <f t="shared" si="56"/>
        <v>40.193849628624804</v>
      </c>
      <c r="AC62">
        <f t="shared" si="66"/>
        <v>0.87301989356212006</v>
      </c>
      <c r="AD62">
        <f t="shared" si="57"/>
        <v>2.3544121771754813</v>
      </c>
    </row>
    <row r="63" spans="1:39">
      <c r="G63">
        <v>22500</v>
      </c>
      <c r="I63">
        <f t="shared" si="58"/>
        <v>1012500000</v>
      </c>
      <c r="J63" s="3">
        <v>4309490478</v>
      </c>
      <c r="K63" s="3">
        <f t="shared" si="59"/>
        <v>538686309.75</v>
      </c>
      <c r="L63" s="10">
        <f t="shared" si="60"/>
        <v>4050.36</v>
      </c>
      <c r="M63" s="10">
        <f t="shared" si="49"/>
        <v>0.171661376953125</v>
      </c>
      <c r="N63">
        <f t="shared" si="61"/>
        <v>5242880</v>
      </c>
      <c r="O63" s="10">
        <f t="shared" si="62"/>
        <v>1.8795725483907195</v>
      </c>
      <c r="P63" s="10">
        <f>2</f>
        <v>2</v>
      </c>
      <c r="Q63" s="1">
        <f t="shared" si="50"/>
        <v>4.9339740999360573E-2</v>
      </c>
      <c r="R63" s="1">
        <f t="shared" si="63"/>
        <v>7.5145686707970963E-2</v>
      </c>
      <c r="S63">
        <f t="shared" si="51"/>
        <v>0.12448542770733154</v>
      </c>
      <c r="T63">
        <f t="shared" si="52"/>
        <v>7.5145686707970963E-2</v>
      </c>
      <c r="U63" s="1">
        <f t="shared" si="53"/>
        <v>6.8770010332456106</v>
      </c>
      <c r="V63" s="1">
        <f t="shared" si="64"/>
        <v>5.9701082604900684</v>
      </c>
      <c r="W63" s="1">
        <f t="shared" si="54"/>
        <v>17.817013406732023</v>
      </c>
      <c r="X63">
        <f t="shared" si="55"/>
        <v>30.664122700467701</v>
      </c>
      <c r="Y63">
        <v>0.124657</v>
      </c>
      <c r="Z63">
        <v>31.339660210000002</v>
      </c>
      <c r="AA63">
        <f t="shared" si="65"/>
        <v>8.1222875570565627</v>
      </c>
      <c r="AB63">
        <f t="shared" si="56"/>
        <v>39.718036926950781</v>
      </c>
      <c r="AC63">
        <f t="shared" si="66"/>
        <v>0.13763550596313695</v>
      </c>
      <c r="AD63">
        <f t="shared" si="57"/>
        <v>2.1555355259300084</v>
      </c>
    </row>
    <row r="64" spans="1:39">
      <c r="G64">
        <v>23500</v>
      </c>
      <c r="I64">
        <f t="shared" si="58"/>
        <v>1104500000</v>
      </c>
      <c r="J64" s="3">
        <v>4694565134</v>
      </c>
      <c r="K64" s="3">
        <f t="shared" si="59"/>
        <v>586820641.75</v>
      </c>
      <c r="L64" s="10">
        <f t="shared" si="60"/>
        <v>4418.3760000000002</v>
      </c>
      <c r="M64" s="10">
        <f t="shared" si="49"/>
        <v>0.179290771484375</v>
      </c>
      <c r="N64">
        <f t="shared" si="61"/>
        <v>5242880</v>
      </c>
      <c r="O64" s="10">
        <f t="shared" si="62"/>
        <v>1.882176463162903</v>
      </c>
      <c r="P64" s="10">
        <f>2</f>
        <v>2</v>
      </c>
      <c r="Q64" s="1">
        <f t="shared" si="50"/>
        <v>5.3822956971648156E-2</v>
      </c>
      <c r="R64" s="1">
        <f t="shared" si="63"/>
        <v>8.1860331886253149E-2</v>
      </c>
      <c r="S64">
        <f t="shared" si="51"/>
        <v>0.13568328885790132</v>
      </c>
      <c r="T64">
        <f t="shared" si="52"/>
        <v>8.1860331886253149E-2</v>
      </c>
      <c r="U64" s="1">
        <f t="shared" si="53"/>
        <v>7.5018742135503969</v>
      </c>
      <c r="V64" s="1">
        <f t="shared" si="64"/>
        <v>6.5035674702103536</v>
      </c>
      <c r="W64" s="1">
        <f t="shared" si="54"/>
        <v>19.265877609336311</v>
      </c>
      <c r="X64">
        <f t="shared" si="55"/>
        <v>33.271319293097065</v>
      </c>
      <c r="Y64">
        <v>0.134794</v>
      </c>
      <c r="Z64">
        <v>33.825711839999997</v>
      </c>
      <c r="AA64">
        <f t="shared" si="65"/>
        <v>8.1939848954701251</v>
      </c>
      <c r="AB64">
        <f t="shared" si="56"/>
        <v>39.2700477126184</v>
      </c>
      <c r="AC64">
        <f t="shared" si="66"/>
        <v>0.65973920048468138</v>
      </c>
      <c r="AD64">
        <f t="shared" si="57"/>
        <v>1.6389678642249434</v>
      </c>
    </row>
    <row r="65" spans="7:32">
      <c r="G65">
        <v>24500</v>
      </c>
      <c r="I65">
        <f t="shared" si="58"/>
        <v>1200500000</v>
      </c>
      <c r="J65" s="3">
        <v>5100622812</v>
      </c>
      <c r="K65" s="3">
        <f t="shared" si="59"/>
        <v>637577851.5</v>
      </c>
      <c r="L65" s="10">
        <f t="shared" si="60"/>
        <v>4802.3919999999998</v>
      </c>
      <c r="M65" s="10">
        <f t="shared" si="49"/>
        <v>0.186920166015625</v>
      </c>
      <c r="N65">
        <f t="shared" si="61"/>
        <v>5242880</v>
      </c>
      <c r="O65" s="10">
        <f t="shared" si="62"/>
        <v>1.8829073142607433</v>
      </c>
      <c r="P65" s="10">
        <f>2</f>
        <v>2</v>
      </c>
      <c r="Q65" s="1">
        <f t="shared" si="50"/>
        <v>5.8501095377513454E-2</v>
      </c>
      <c r="R65" s="1">
        <f t="shared" si="63"/>
        <v>8.8940863381130761E-2</v>
      </c>
      <c r="S65">
        <f t="shared" si="51"/>
        <v>0.14744195875864421</v>
      </c>
      <c r="T65">
        <f t="shared" si="52"/>
        <v>8.8940863381130761E-2</v>
      </c>
      <c r="U65" s="1">
        <f t="shared" si="53"/>
        <v>8.1539157929988697</v>
      </c>
      <c r="V65" s="1">
        <f t="shared" si="64"/>
        <v>7.0660952934040298</v>
      </c>
      <c r="W65" s="1">
        <f t="shared" si="54"/>
        <v>20.954861360167406</v>
      </c>
      <c r="X65">
        <f t="shared" si="55"/>
        <v>36.174872446570305</v>
      </c>
      <c r="Y65">
        <v>0.14661099999999999</v>
      </c>
      <c r="Z65">
        <v>36.814022100000003</v>
      </c>
      <c r="AA65">
        <f t="shared" si="65"/>
        <v>8.1883351181016426</v>
      </c>
      <c r="AB65">
        <f t="shared" si="56"/>
        <v>39.335477296293753</v>
      </c>
      <c r="AC65">
        <f t="shared" si="66"/>
        <v>0.56677790796340222</v>
      </c>
      <c r="AD65">
        <f t="shared" si="57"/>
        <v>1.7361581728112714</v>
      </c>
    </row>
    <row r="67" spans="7:32">
      <c r="G67" s="4" t="s">
        <v>48</v>
      </c>
      <c r="H67" s="4"/>
      <c r="K67" s="10"/>
      <c r="L67" s="10"/>
      <c r="N67" s="9"/>
      <c r="O67" s="9"/>
    </row>
    <row r="68" spans="7:32">
      <c r="G68" t="s">
        <v>32</v>
      </c>
      <c r="H68" t="s">
        <v>72</v>
      </c>
      <c r="I68" t="s">
        <v>33</v>
      </c>
      <c r="J68" t="s">
        <v>75</v>
      </c>
      <c r="K68" t="s">
        <v>63</v>
      </c>
      <c r="L68" t="s">
        <v>61</v>
      </c>
      <c r="M68" t="s">
        <v>68</v>
      </c>
      <c r="N68" t="s">
        <v>62</v>
      </c>
      <c r="O68" s="9" t="s">
        <v>59</v>
      </c>
      <c r="P68" t="s">
        <v>60</v>
      </c>
      <c r="Q68" t="s">
        <v>34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40</v>
      </c>
      <c r="X68" t="s">
        <v>41</v>
      </c>
      <c r="Y68" t="s">
        <v>42</v>
      </c>
      <c r="Z68" t="s">
        <v>43</v>
      </c>
      <c r="AA68" t="s">
        <v>25</v>
      </c>
      <c r="AB68" t="s">
        <v>44</v>
      </c>
      <c r="AC68" t="s">
        <v>76</v>
      </c>
      <c r="AD68" t="s">
        <v>45</v>
      </c>
    </row>
    <row r="69" spans="7:32">
      <c r="G69">
        <v>2500</v>
      </c>
      <c r="H69">
        <v>8192</v>
      </c>
      <c r="I69">
        <f>2*G69^2</f>
        <v>12500000</v>
      </c>
      <c r="J69">
        <v>571093.70556599996</v>
      </c>
      <c r="K69" s="3">
        <f>J69*8</f>
        <v>4568749.6445279997</v>
      </c>
      <c r="L69" s="10">
        <f>(G69^2+2*G69)*8/1000000</f>
        <v>50.04</v>
      </c>
      <c r="M69" s="10">
        <f t="shared" ref="M69:M91" si="67">G69/2^17</f>
        <v>1.9073486328125E-2</v>
      </c>
      <c r="N69">
        <f>40*2^20/8</f>
        <v>5242880</v>
      </c>
      <c r="O69" s="9">
        <f>I69/K69</f>
        <v>2.7359783250481398</v>
      </c>
      <c r="P69" s="9">
        <f>2</f>
        <v>2</v>
      </c>
      <c r="Q69" s="1">
        <f t="shared" ref="Q69:Q91" si="68">$B$30*I69</f>
        <v>4.6732686881973621E-4</v>
      </c>
      <c r="R69" s="1">
        <f>$C$30*K69</f>
        <v>1.1160423919309966E-3</v>
      </c>
      <c r="S69">
        <f t="shared" ref="S69:S91" si="69">Q69+R69</f>
        <v>1.5833692607507329E-3</v>
      </c>
      <c r="T69">
        <f t="shared" ref="T69:T91" si="70">MAX(Q69,R69)</f>
        <v>1.1160423919309966E-3</v>
      </c>
      <c r="U69" s="1">
        <f t="shared" ref="U69:U91" si="71">$D$30*I69</f>
        <v>0</v>
      </c>
      <c r="V69" s="1">
        <f>$E$30*K69</f>
        <v>4.9509734949232144E-2</v>
      </c>
      <c r="W69" s="1">
        <f t="shared" ref="W69:W91" si="72">Y69*$F$30</f>
        <v>0.31706307559615998</v>
      </c>
      <c r="X69">
        <f t="shared" ref="X69:X91" si="73">SUM(U69:W69)</f>
        <v>0.36657281054539215</v>
      </c>
      <c r="Y69">
        <v>1.2800000000000001E-3</v>
      </c>
      <c r="Z69">
        <v>0.36294400000000004</v>
      </c>
      <c r="AA69">
        <f t="shared" si="65"/>
        <v>9.765625</v>
      </c>
      <c r="AB69">
        <f t="shared" ref="AB69:AB91" si="74">ABS(T69-Y69)/ABS(Y69)*100</f>
        <v>12.809188130390901</v>
      </c>
      <c r="AC69">
        <f>ABS(S69-Y69)/ABS(Y69)*100</f>
        <v>23.700723496150999</v>
      </c>
      <c r="AD69">
        <f t="shared" ref="AD69:AD91" si="75">ABS(X69-Z69)/ABS(Z69)*100</f>
        <v>0.99982656977167339</v>
      </c>
      <c r="AE69">
        <f>AVERAGE(AC70:AC91)</f>
        <v>4.5280967220375166</v>
      </c>
      <c r="AF69">
        <f>AVERAGE(AD70:AD91)</f>
        <v>0.96103589191694239</v>
      </c>
    </row>
    <row r="70" spans="7:32">
      <c r="G70">
        <v>3500</v>
      </c>
      <c r="H70">
        <v>4096</v>
      </c>
      <c r="I70">
        <f t="shared" ref="I70:I91" si="76">2*G70^2</f>
        <v>24500000</v>
      </c>
      <c r="J70">
        <v>1577478.033447</v>
      </c>
      <c r="K70" s="3">
        <f t="shared" ref="K70:K91" si="77">J70*8</f>
        <v>12619824.267576</v>
      </c>
      <c r="L70" s="10">
        <f t="shared" ref="L70:L91" si="78">(G70^2+2*G70)*8/1000000</f>
        <v>98.055999999999997</v>
      </c>
      <c r="M70" s="10">
        <f t="shared" si="67"/>
        <v>2.6702880859375E-2</v>
      </c>
      <c r="N70">
        <f t="shared" ref="N70:N91" si="79">40*2^20/8</f>
        <v>5242880</v>
      </c>
      <c r="O70" s="9">
        <f t="shared" ref="O70:O91" si="80">I70/K70</f>
        <v>1.9413899496958629</v>
      </c>
      <c r="P70" s="9">
        <f>2</f>
        <v>2</v>
      </c>
      <c r="Q70" s="1">
        <f t="shared" si="68"/>
        <v>9.15960662886683E-4</v>
      </c>
      <c r="R70" s="1">
        <f t="shared" ref="R70:R91" si="81">$C$30*K70</f>
        <v>3.0827381575182391E-3</v>
      </c>
      <c r="S70">
        <f t="shared" si="69"/>
        <v>3.9986988204049221E-3</v>
      </c>
      <c r="T70">
        <f t="shared" si="70"/>
        <v>3.0827381575182391E-3</v>
      </c>
      <c r="U70" s="1">
        <f t="shared" si="71"/>
        <v>0</v>
      </c>
      <c r="V70" s="1">
        <f t="shared" ref="V70:V91" si="82">$E$30*K70</f>
        <v>0.13675604994944396</v>
      </c>
      <c r="W70" s="1">
        <f t="shared" si="72"/>
        <v>0.76342843670887894</v>
      </c>
      <c r="X70">
        <f t="shared" si="73"/>
        <v>0.90018448665832285</v>
      </c>
      <c r="Y70">
        <v>3.0820000000000001E-3</v>
      </c>
      <c r="Z70">
        <v>0.90142336000000012</v>
      </c>
      <c r="AA70">
        <f t="shared" si="65"/>
        <v>7.9493835171966252</v>
      </c>
      <c r="AB70">
        <f t="shared" si="74"/>
        <v>2.3950600851363763E-2</v>
      </c>
      <c r="AC70">
        <f t="shared" ref="AC70:AC91" si="83">ABS(S70-Y70)/ABS(Y70)*100</f>
        <v>29.743634665961128</v>
      </c>
      <c r="AD70">
        <f t="shared" si="75"/>
        <v>0.13743523816348305</v>
      </c>
    </row>
    <row r="71" spans="7:32">
      <c r="G71">
        <v>4500</v>
      </c>
      <c r="H71">
        <v>2048</v>
      </c>
      <c r="I71">
        <f t="shared" si="76"/>
        <v>40500000</v>
      </c>
      <c r="J71">
        <v>2573448.6806640001</v>
      </c>
      <c r="K71" s="3">
        <f t="shared" si="77"/>
        <v>20587589.445312001</v>
      </c>
      <c r="L71" s="10">
        <f t="shared" si="78"/>
        <v>162.072</v>
      </c>
      <c r="M71" s="10">
        <f t="shared" si="67"/>
        <v>3.4332275390625E-2</v>
      </c>
      <c r="N71">
        <f t="shared" si="79"/>
        <v>5242880</v>
      </c>
      <c r="O71" s="9">
        <f t="shared" si="80"/>
        <v>1.9672045679550043</v>
      </c>
      <c r="P71" s="9">
        <f>2</f>
        <v>2</v>
      </c>
      <c r="Q71" s="1">
        <f t="shared" si="68"/>
        <v>1.5141390549759453E-3</v>
      </c>
      <c r="R71" s="1">
        <f t="shared" si="81"/>
        <v>5.0290833064487329E-3</v>
      </c>
      <c r="S71">
        <f t="shared" si="69"/>
        <v>6.543222361424678E-3</v>
      </c>
      <c r="T71">
        <f t="shared" si="70"/>
        <v>5.0290833064487329E-3</v>
      </c>
      <c r="U71" s="1">
        <f t="shared" si="71"/>
        <v>0</v>
      </c>
      <c r="V71" s="1">
        <f t="shared" si="82"/>
        <v>0.22309957340337247</v>
      </c>
      <c r="W71" s="1">
        <f t="shared" si="72"/>
        <v>1.6886085830773614</v>
      </c>
      <c r="X71">
        <f t="shared" si="73"/>
        <v>1.9117081564807339</v>
      </c>
      <c r="Y71">
        <v>6.8170000000000001E-3</v>
      </c>
      <c r="Z71">
        <v>1.9159746583310611</v>
      </c>
      <c r="AA71">
        <f t="shared" si="65"/>
        <v>5.9410297784949391</v>
      </c>
      <c r="AB71">
        <f t="shared" si="74"/>
        <v>26.227324241620465</v>
      </c>
      <c r="AC71">
        <f t="shared" si="83"/>
        <v>4.0161014900296639</v>
      </c>
      <c r="AD71">
        <f t="shared" si="75"/>
        <v>0.2226804948476499</v>
      </c>
    </row>
    <row r="72" spans="7:32">
      <c r="G72">
        <v>5500</v>
      </c>
      <c r="H72">
        <v>1024</v>
      </c>
      <c r="I72">
        <f t="shared" si="76"/>
        <v>60500000</v>
      </c>
      <c r="J72">
        <v>3843387.1015619999</v>
      </c>
      <c r="K72" s="3">
        <f t="shared" si="77"/>
        <v>30747096.812495999</v>
      </c>
      <c r="L72" s="10">
        <f t="shared" si="78"/>
        <v>242.08799999999999</v>
      </c>
      <c r="M72" s="10">
        <f t="shared" si="67"/>
        <v>4.1961669921875E-2</v>
      </c>
      <c r="N72">
        <f t="shared" si="79"/>
        <v>5242880</v>
      </c>
      <c r="O72" s="9">
        <f t="shared" si="80"/>
        <v>1.9676654472110049</v>
      </c>
      <c r="P72" s="9">
        <f>2</f>
        <v>2</v>
      </c>
      <c r="Q72" s="1">
        <f t="shared" si="68"/>
        <v>2.2618620450875235E-3</v>
      </c>
      <c r="R72" s="1">
        <f t="shared" si="81"/>
        <v>7.5108215904653858E-3</v>
      </c>
      <c r="S72">
        <f t="shared" si="69"/>
        <v>9.7726836355529097E-3</v>
      </c>
      <c r="T72">
        <f t="shared" si="70"/>
        <v>7.5108215904653858E-3</v>
      </c>
      <c r="U72" s="1">
        <f t="shared" si="71"/>
        <v>0</v>
      </c>
      <c r="V72" s="1">
        <f t="shared" si="82"/>
        <v>0.33319414108590867</v>
      </c>
      <c r="W72" s="1">
        <f t="shared" si="72"/>
        <v>2.5815870108306092</v>
      </c>
      <c r="X72">
        <f t="shared" si="73"/>
        <v>2.9147811519165177</v>
      </c>
      <c r="Y72">
        <v>1.0422000000000001E-2</v>
      </c>
      <c r="Z72">
        <v>2.890715400003474</v>
      </c>
      <c r="AA72">
        <f t="shared" si="65"/>
        <v>5.8050278257532142</v>
      </c>
      <c r="AB72">
        <f t="shared" si="74"/>
        <v>27.933011029885002</v>
      </c>
      <c r="AC72">
        <f t="shared" si="83"/>
        <v>6.2302472121194681</v>
      </c>
      <c r="AD72">
        <f t="shared" si="75"/>
        <v>0.83251889525391143</v>
      </c>
    </row>
    <row r="73" spans="7:32">
      <c r="G73">
        <v>6500</v>
      </c>
      <c r="H73">
        <v>1024</v>
      </c>
      <c r="I73">
        <f t="shared" si="76"/>
        <v>84500000</v>
      </c>
      <c r="J73">
        <v>5357566.1953119999</v>
      </c>
      <c r="K73" s="3">
        <f t="shared" si="77"/>
        <v>42860529.562495999</v>
      </c>
      <c r="L73" s="10">
        <f t="shared" si="78"/>
        <v>338.10399999999998</v>
      </c>
      <c r="M73" s="10">
        <f t="shared" si="67"/>
        <v>4.9591064453125E-2</v>
      </c>
      <c r="N73">
        <f t="shared" si="79"/>
        <v>5242880</v>
      </c>
      <c r="O73" s="9">
        <f t="shared" si="80"/>
        <v>1.9715108717167962</v>
      </c>
      <c r="P73" s="9">
        <f>2</f>
        <v>2</v>
      </c>
      <c r="Q73" s="1">
        <f t="shared" si="68"/>
        <v>3.1591296332214168E-3</v>
      </c>
      <c r="R73" s="1">
        <f t="shared" si="81"/>
        <v>1.0469859732771373E-2</v>
      </c>
      <c r="S73">
        <f t="shared" si="69"/>
        <v>1.3628989365992789E-2</v>
      </c>
      <c r="T73">
        <f t="shared" si="70"/>
        <v>1.0469859732771373E-2</v>
      </c>
      <c r="U73" s="1">
        <f t="shared" si="71"/>
        <v>0</v>
      </c>
      <c r="V73" s="1">
        <f t="shared" si="82"/>
        <v>0.46446262621644091</v>
      </c>
      <c r="W73" s="1">
        <f t="shared" si="72"/>
        <v>3.5677027170402282</v>
      </c>
      <c r="X73">
        <f t="shared" si="73"/>
        <v>4.0321653432566693</v>
      </c>
      <c r="Y73">
        <v>1.4402999999999999E-2</v>
      </c>
      <c r="Z73">
        <v>4.0342802999999998</v>
      </c>
      <c r="AA73">
        <f t="shared" si="65"/>
        <v>5.8668332986183431</v>
      </c>
      <c r="AB73">
        <f t="shared" si="74"/>
        <v>27.307784956110716</v>
      </c>
      <c r="AC73">
        <f t="shared" si="83"/>
        <v>5.3739542734653192</v>
      </c>
      <c r="AD73">
        <f t="shared" si="75"/>
        <v>5.2424635524966109E-2</v>
      </c>
    </row>
    <row r="74" spans="7:32">
      <c r="G74">
        <v>7500</v>
      </c>
      <c r="H74">
        <v>1024</v>
      </c>
      <c r="I74">
        <f t="shared" si="76"/>
        <v>112500000</v>
      </c>
      <c r="J74">
        <v>7128307.1367189996</v>
      </c>
      <c r="K74" s="3">
        <f t="shared" si="77"/>
        <v>57026457.093751997</v>
      </c>
      <c r="L74" s="10">
        <f t="shared" si="78"/>
        <v>450.12</v>
      </c>
      <c r="M74" s="10">
        <f t="shared" si="67"/>
        <v>5.7220458984375E-2</v>
      </c>
      <c r="N74">
        <f t="shared" si="79"/>
        <v>5242880</v>
      </c>
      <c r="O74" s="9">
        <f t="shared" si="80"/>
        <v>1.9727685311933199</v>
      </c>
      <c r="P74" s="9">
        <f>2</f>
        <v>2</v>
      </c>
      <c r="Q74" s="1">
        <f t="shared" si="68"/>
        <v>4.205941819377626E-3</v>
      </c>
      <c r="R74" s="1">
        <f t="shared" si="81"/>
        <v>1.3930276012056779E-2</v>
      </c>
      <c r="S74">
        <f t="shared" si="69"/>
        <v>1.8136217831434404E-2</v>
      </c>
      <c r="T74">
        <f t="shared" si="70"/>
        <v>1.3930276012056779E-2</v>
      </c>
      <c r="U74" s="1">
        <f t="shared" si="71"/>
        <v>0</v>
      </c>
      <c r="V74" s="1">
        <f t="shared" si="82"/>
        <v>0.6179731864246425</v>
      </c>
      <c r="W74" s="1">
        <f t="shared" si="72"/>
        <v>4.6754418374043123</v>
      </c>
      <c r="X74">
        <f t="shared" si="73"/>
        <v>5.2934150238289543</v>
      </c>
      <c r="Y74">
        <v>1.8874999999999999E-2</v>
      </c>
      <c r="Z74">
        <v>5.3261919117613745</v>
      </c>
      <c r="AA74">
        <f t="shared" si="65"/>
        <v>5.9602649006622519</v>
      </c>
      <c r="AB74">
        <f t="shared" si="74"/>
        <v>26.19721318115613</v>
      </c>
      <c r="AC74">
        <f t="shared" si="83"/>
        <v>3.9140777142548129</v>
      </c>
      <c r="AD74">
        <f t="shared" si="75"/>
        <v>0.61539066701749467</v>
      </c>
    </row>
    <row r="75" spans="7:32">
      <c r="G75">
        <v>8500</v>
      </c>
      <c r="H75">
        <v>512</v>
      </c>
      <c r="I75">
        <f t="shared" si="76"/>
        <v>144500000</v>
      </c>
      <c r="J75">
        <v>9154988.9140620008</v>
      </c>
      <c r="K75" s="3">
        <f t="shared" si="77"/>
        <v>73239911.312496006</v>
      </c>
      <c r="L75" s="10">
        <f t="shared" si="78"/>
        <v>578.13599999999997</v>
      </c>
      <c r="M75" s="10">
        <f t="shared" si="67"/>
        <v>6.4849853515625E-2</v>
      </c>
      <c r="N75">
        <f t="shared" si="79"/>
        <v>5242880</v>
      </c>
      <c r="O75" s="9">
        <f t="shared" si="80"/>
        <v>1.9729679816712964</v>
      </c>
      <c r="P75" s="9">
        <f>2</f>
        <v>2</v>
      </c>
      <c r="Q75" s="1">
        <f t="shared" si="68"/>
        <v>5.4022986035561502E-3</v>
      </c>
      <c r="R75" s="1">
        <f t="shared" si="81"/>
        <v>1.7890856835176092E-2</v>
      </c>
      <c r="S75">
        <f t="shared" si="69"/>
        <v>2.3293155438732241E-2</v>
      </c>
      <c r="T75">
        <f t="shared" si="70"/>
        <v>1.7890856835176092E-2</v>
      </c>
      <c r="U75" s="1">
        <f t="shared" si="71"/>
        <v>0</v>
      </c>
      <c r="V75" s="1">
        <f t="shared" si="82"/>
        <v>0.79367198444106468</v>
      </c>
      <c r="W75" s="1">
        <f t="shared" si="72"/>
        <v>6.0415378232737043</v>
      </c>
      <c r="X75">
        <f t="shared" si="73"/>
        <v>6.8352098077147687</v>
      </c>
      <c r="Y75">
        <v>2.4389999999999998E-2</v>
      </c>
      <c r="Z75">
        <v>6.8464947272705095</v>
      </c>
      <c r="AA75">
        <f t="shared" si="65"/>
        <v>5.9245592455924561</v>
      </c>
      <c r="AB75">
        <f t="shared" si="74"/>
        <v>26.646753443312456</v>
      </c>
      <c r="AC75">
        <f t="shared" si="83"/>
        <v>4.4971076722745291</v>
      </c>
      <c r="AD75">
        <f t="shared" si="75"/>
        <v>0.16482769658452204</v>
      </c>
    </row>
    <row r="76" spans="7:32">
      <c r="G76">
        <v>9500</v>
      </c>
      <c r="H76">
        <v>512</v>
      </c>
      <c r="I76">
        <f t="shared" si="76"/>
        <v>180500000</v>
      </c>
      <c r="J76">
        <v>13062606.646484001</v>
      </c>
      <c r="K76" s="3">
        <f t="shared" si="77"/>
        <v>104500853.171872</v>
      </c>
      <c r="L76" s="10">
        <f t="shared" si="78"/>
        <v>722.15200000000004</v>
      </c>
      <c r="M76" s="10">
        <f t="shared" si="67"/>
        <v>7.2479248046875E-2</v>
      </c>
      <c r="N76">
        <f t="shared" si="79"/>
        <v>5242880</v>
      </c>
      <c r="O76" s="9">
        <f t="shared" si="80"/>
        <v>1.7272586253734465</v>
      </c>
      <c r="P76" s="9">
        <f>2</f>
        <v>2</v>
      </c>
      <c r="Q76" s="1">
        <f t="shared" si="68"/>
        <v>6.7481999857569907E-3</v>
      </c>
      <c r="R76" s="1">
        <f t="shared" si="81"/>
        <v>2.5527199169788337E-2</v>
      </c>
      <c r="S76">
        <f t="shared" si="69"/>
        <v>3.227539915554533E-2</v>
      </c>
      <c r="T76">
        <f t="shared" si="70"/>
        <v>2.5527199169788337E-2</v>
      </c>
      <c r="U76" s="1">
        <f t="shared" si="71"/>
        <v>0</v>
      </c>
      <c r="V76" s="1">
        <f t="shared" si="82"/>
        <v>1.1324344612983313</v>
      </c>
      <c r="W76" s="1">
        <f t="shared" si="72"/>
        <v>7.8641550968960052</v>
      </c>
      <c r="X76">
        <f t="shared" si="73"/>
        <v>8.9965895581943371</v>
      </c>
      <c r="Y76">
        <v>3.1747999999999998E-2</v>
      </c>
      <c r="Z76">
        <v>9.1075941142721089</v>
      </c>
      <c r="AA76">
        <f t="shared" si="65"/>
        <v>5.6853975053546684</v>
      </c>
      <c r="AB76">
        <f t="shared" si="74"/>
        <v>19.594307768085116</v>
      </c>
      <c r="AC76">
        <f t="shared" si="83"/>
        <v>1.6612043452983856</v>
      </c>
      <c r="AD76">
        <f t="shared" si="75"/>
        <v>1.2188131649808742</v>
      </c>
    </row>
    <row r="77" spans="7:32">
      <c r="G77">
        <v>10500</v>
      </c>
      <c r="H77">
        <v>256</v>
      </c>
      <c r="I77">
        <f t="shared" si="76"/>
        <v>220500000</v>
      </c>
      <c r="J77">
        <v>16076408.382812001</v>
      </c>
      <c r="K77" s="3">
        <f t="shared" si="77"/>
        <v>128611267.06249601</v>
      </c>
      <c r="L77" s="10">
        <f t="shared" si="78"/>
        <v>882.16800000000001</v>
      </c>
      <c r="M77" s="10">
        <f t="shared" si="67"/>
        <v>8.0108642578125E-2</v>
      </c>
      <c r="N77">
        <f t="shared" si="79"/>
        <v>5242880</v>
      </c>
      <c r="O77" s="9">
        <f t="shared" si="80"/>
        <v>1.7144687634004301</v>
      </c>
      <c r="P77" s="9">
        <f>2</f>
        <v>2</v>
      </c>
      <c r="Q77" s="1">
        <f t="shared" si="68"/>
        <v>8.2436459659801474E-3</v>
      </c>
      <c r="R77" s="1">
        <f t="shared" si="81"/>
        <v>3.1416828955295711E-2</v>
      </c>
      <c r="S77">
        <f t="shared" si="69"/>
        <v>3.9660474921275862E-2</v>
      </c>
      <c r="T77">
        <f t="shared" si="70"/>
        <v>3.1416828955295711E-2</v>
      </c>
      <c r="U77" s="1">
        <f t="shared" si="71"/>
        <v>0</v>
      </c>
      <c r="V77" s="1">
        <f t="shared" si="82"/>
        <v>1.393709491474427</v>
      </c>
      <c r="W77" s="1">
        <f t="shared" si="72"/>
        <v>9.5847176930607922</v>
      </c>
      <c r="X77">
        <f t="shared" si="73"/>
        <v>10.978427184535219</v>
      </c>
      <c r="Y77">
        <v>3.8693999999999999E-2</v>
      </c>
      <c r="Z77">
        <v>11.141722333316135</v>
      </c>
      <c r="AA77">
        <f t="shared" si="65"/>
        <v>5.6985579159559618</v>
      </c>
      <c r="AB77">
        <f t="shared" si="74"/>
        <v>18.806975357172398</v>
      </c>
      <c r="AC77">
        <f t="shared" si="83"/>
        <v>2.4977384640405829</v>
      </c>
      <c r="AD77">
        <f t="shared" si="75"/>
        <v>1.4656185452820769</v>
      </c>
    </row>
    <row r="78" spans="7:32">
      <c r="G78">
        <v>11500</v>
      </c>
      <c r="H78">
        <v>256</v>
      </c>
      <c r="I78">
        <f t="shared" si="76"/>
        <v>264500000</v>
      </c>
      <c r="J78">
        <v>18587183.265625</v>
      </c>
      <c r="K78" s="3">
        <f t="shared" si="77"/>
        <v>148697466.125</v>
      </c>
      <c r="L78" s="10">
        <f t="shared" si="78"/>
        <v>1058.184</v>
      </c>
      <c r="M78" s="10">
        <f t="shared" si="67"/>
        <v>8.7738037109375E-2</v>
      </c>
      <c r="N78">
        <f t="shared" si="79"/>
        <v>5242880</v>
      </c>
      <c r="O78" s="9">
        <f t="shared" si="80"/>
        <v>1.7787794701064548</v>
      </c>
      <c r="P78" s="9">
        <f>2</f>
        <v>2</v>
      </c>
      <c r="Q78" s="1">
        <f t="shared" si="68"/>
        <v>9.8886365442256187E-3</v>
      </c>
      <c r="R78" s="1">
        <f t="shared" si="81"/>
        <v>3.6323433910848059E-2</v>
      </c>
      <c r="S78">
        <f t="shared" si="69"/>
        <v>4.6212070455073681E-2</v>
      </c>
      <c r="T78">
        <f t="shared" si="70"/>
        <v>3.6323433910848059E-2</v>
      </c>
      <c r="U78" s="1">
        <f t="shared" si="71"/>
        <v>0</v>
      </c>
      <c r="V78" s="1">
        <f t="shared" si="82"/>
        <v>1.6113756953806002</v>
      </c>
      <c r="W78" s="1">
        <f t="shared" si="72"/>
        <v>11.12668460367493</v>
      </c>
      <c r="X78">
        <f t="shared" si="73"/>
        <v>12.73806029905553</v>
      </c>
      <c r="Y78">
        <v>4.4919000000000001E-2</v>
      </c>
      <c r="Z78">
        <v>12.970111699980036</v>
      </c>
      <c r="AA78">
        <f t="shared" si="65"/>
        <v>5.8883768561187919</v>
      </c>
      <c r="AB78">
        <f t="shared" si="74"/>
        <v>19.135702239925067</v>
      </c>
      <c r="AC78">
        <f t="shared" si="83"/>
        <v>2.8786715088797177</v>
      </c>
      <c r="AD78">
        <f t="shared" si="75"/>
        <v>1.789124151682236</v>
      </c>
    </row>
    <row r="79" spans="7:32">
      <c r="G79">
        <v>12500</v>
      </c>
      <c r="H79">
        <v>256</v>
      </c>
      <c r="I79">
        <f t="shared" si="76"/>
        <v>312500000</v>
      </c>
      <c r="J79">
        <v>20656987.890625</v>
      </c>
      <c r="K79" s="3">
        <f t="shared" si="77"/>
        <v>165255903.125</v>
      </c>
      <c r="L79" s="10">
        <f t="shared" si="78"/>
        <v>1250.2</v>
      </c>
      <c r="M79" s="10">
        <f t="shared" si="67"/>
        <v>9.5367431640625E-2</v>
      </c>
      <c r="N79">
        <f t="shared" si="79"/>
        <v>5242880</v>
      </c>
      <c r="O79" s="9">
        <f t="shared" si="80"/>
        <v>1.8910065788307979</v>
      </c>
      <c r="P79" s="9">
        <f>2</f>
        <v>2</v>
      </c>
      <c r="Q79" s="1">
        <f t="shared" si="68"/>
        <v>1.1683171720493405E-2</v>
      </c>
      <c r="R79" s="1">
        <f t="shared" si="81"/>
        <v>4.0368286238935708E-2</v>
      </c>
      <c r="S79">
        <f t="shared" si="69"/>
        <v>5.2051457959429115E-2</v>
      </c>
      <c r="T79">
        <f t="shared" si="70"/>
        <v>4.0368286238935708E-2</v>
      </c>
      <c r="U79" s="1">
        <f t="shared" si="71"/>
        <v>0</v>
      </c>
      <c r="V79" s="1">
        <f t="shared" si="82"/>
        <v>1.7908129355072153</v>
      </c>
      <c r="W79" s="1">
        <f t="shared" si="72"/>
        <v>12.995622810997606</v>
      </c>
      <c r="X79">
        <f t="shared" si="73"/>
        <v>14.786435746504822</v>
      </c>
      <c r="Y79">
        <v>5.2463999999999997E-2</v>
      </c>
      <c r="Z79">
        <v>14.923384799999999</v>
      </c>
      <c r="AA79">
        <f t="shared" si="65"/>
        <v>5.9564653857883503</v>
      </c>
      <c r="AB79">
        <f t="shared" si="74"/>
        <v>23.055264106938644</v>
      </c>
      <c r="AC79">
        <f t="shared" si="83"/>
        <v>0.78633356314974434</v>
      </c>
      <c r="AD79">
        <f t="shared" si="75"/>
        <v>0.91768091040028399</v>
      </c>
    </row>
    <row r="80" spans="7:32">
      <c r="G80">
        <v>13500</v>
      </c>
      <c r="H80">
        <v>256</v>
      </c>
      <c r="I80">
        <f t="shared" si="76"/>
        <v>364500000</v>
      </c>
      <c r="J80">
        <v>23155467.019531</v>
      </c>
      <c r="K80" s="3">
        <f t="shared" si="77"/>
        <v>185243736.156248</v>
      </c>
      <c r="L80" s="10">
        <f t="shared" si="78"/>
        <v>1458.2159999999999</v>
      </c>
      <c r="M80" s="10">
        <f t="shared" si="67"/>
        <v>0.102996826171875</v>
      </c>
      <c r="N80">
        <f t="shared" si="79"/>
        <v>5242880</v>
      </c>
      <c r="O80" s="9">
        <f t="shared" si="80"/>
        <v>1.9676778689701782</v>
      </c>
      <c r="P80" s="9">
        <f>2</f>
        <v>2</v>
      </c>
      <c r="Q80" s="1">
        <f t="shared" si="68"/>
        <v>1.3627251494783508E-2</v>
      </c>
      <c r="R80" s="1">
        <f t="shared" si="81"/>
        <v>4.5250862593809713E-2</v>
      </c>
      <c r="S80">
        <f t="shared" si="69"/>
        <v>5.8878114088593218E-2</v>
      </c>
      <c r="T80">
        <f t="shared" si="70"/>
        <v>4.5250862593809713E-2</v>
      </c>
      <c r="U80" s="1">
        <f t="shared" si="71"/>
        <v>0</v>
      </c>
      <c r="V80" s="1">
        <f t="shared" si="82"/>
        <v>2.0074131855935455</v>
      </c>
      <c r="W80" s="1">
        <f t="shared" si="72"/>
        <v>15.209367113031108</v>
      </c>
      <c r="X80">
        <f t="shared" si="73"/>
        <v>17.216780298624656</v>
      </c>
      <c r="Y80">
        <v>6.1400999999999997E-2</v>
      </c>
      <c r="Z80">
        <v>17.376483</v>
      </c>
      <c r="AA80">
        <f t="shared" si="65"/>
        <v>5.9363854008892361</v>
      </c>
      <c r="AB80">
        <f t="shared" si="74"/>
        <v>26.302727001498809</v>
      </c>
      <c r="AC80">
        <f t="shared" si="83"/>
        <v>4.1088677894607244</v>
      </c>
      <c r="AD80">
        <f t="shared" si="75"/>
        <v>0.91907379286904434</v>
      </c>
    </row>
    <row r="81" spans="7:30">
      <c r="G81">
        <v>14500</v>
      </c>
      <c r="H81">
        <v>256</v>
      </c>
      <c r="I81">
        <f t="shared" si="76"/>
        <v>420500000</v>
      </c>
      <c r="J81">
        <v>26748943.976562001</v>
      </c>
      <c r="K81" s="3">
        <f t="shared" si="77"/>
        <v>213991551.81249601</v>
      </c>
      <c r="L81" s="10">
        <f t="shared" si="78"/>
        <v>1682.232</v>
      </c>
      <c r="M81" s="10">
        <f t="shared" si="67"/>
        <v>0.110626220703125</v>
      </c>
      <c r="N81">
        <f t="shared" si="79"/>
        <v>5242880</v>
      </c>
      <c r="O81" s="9">
        <f t="shared" si="80"/>
        <v>1.9650308455562355</v>
      </c>
      <c r="P81" s="9">
        <f>2</f>
        <v>2</v>
      </c>
      <c r="Q81" s="1">
        <f t="shared" si="68"/>
        <v>1.5720875867095925E-2</v>
      </c>
      <c r="R81" s="1">
        <f t="shared" si="81"/>
        <v>5.2273304934509462E-2</v>
      </c>
      <c r="S81">
        <f t="shared" si="69"/>
        <v>6.7994180801605381E-2</v>
      </c>
      <c r="T81">
        <f t="shared" si="70"/>
        <v>5.2273304934509462E-2</v>
      </c>
      <c r="U81" s="1">
        <f t="shared" si="71"/>
        <v>0</v>
      </c>
      <c r="V81" s="1">
        <f t="shared" si="82"/>
        <v>2.3189419066332086</v>
      </c>
      <c r="W81" s="1">
        <f t="shared" si="72"/>
        <v>17.415680249230324</v>
      </c>
      <c r="X81">
        <f t="shared" si="73"/>
        <v>19.734622155863534</v>
      </c>
      <c r="Y81">
        <v>7.0307999999999995E-2</v>
      </c>
      <c r="Z81">
        <v>20.002625999999999</v>
      </c>
      <c r="AA81">
        <f t="shared" si="65"/>
        <v>5.9808272173863575</v>
      </c>
      <c r="AB81">
        <f t="shared" si="74"/>
        <v>25.650985756230494</v>
      </c>
      <c r="AC81">
        <f t="shared" si="83"/>
        <v>3.2909757046063248</v>
      </c>
      <c r="AD81">
        <f t="shared" si="75"/>
        <v>1.3398432992571367</v>
      </c>
    </row>
    <row r="82" spans="7:30">
      <c r="G82">
        <v>15500</v>
      </c>
      <c r="H82">
        <v>128</v>
      </c>
      <c r="I82">
        <f t="shared" si="76"/>
        <v>480500000</v>
      </c>
      <c r="J82">
        <v>30700464.359375</v>
      </c>
      <c r="K82" s="3">
        <f t="shared" si="77"/>
        <v>245603714.875</v>
      </c>
      <c r="L82" s="10">
        <f t="shared" si="78"/>
        <v>1922.248</v>
      </c>
      <c r="M82" s="10">
        <f t="shared" si="67"/>
        <v>0.118255615234375</v>
      </c>
      <c r="N82">
        <f t="shared" si="79"/>
        <v>5242880</v>
      </c>
      <c r="O82" s="9">
        <f t="shared" si="80"/>
        <v>1.9564036327567376</v>
      </c>
      <c r="P82" s="9">
        <f>2</f>
        <v>2</v>
      </c>
      <c r="Q82" s="1">
        <f t="shared" si="68"/>
        <v>1.7964044837430661E-2</v>
      </c>
      <c r="R82" s="1">
        <f t="shared" si="81"/>
        <v>5.9995442679711852E-2</v>
      </c>
      <c r="S82">
        <f t="shared" si="69"/>
        <v>7.7959487517142517E-2</v>
      </c>
      <c r="T82">
        <f t="shared" si="70"/>
        <v>5.9995442679711852E-2</v>
      </c>
      <c r="U82" s="1">
        <f t="shared" si="71"/>
        <v>0</v>
      </c>
      <c r="V82" s="1">
        <f t="shared" si="82"/>
        <v>2.6615104289139193</v>
      </c>
      <c r="W82" s="1">
        <f t="shared" si="72"/>
        <v>19.576167862784786</v>
      </c>
      <c r="X82">
        <f t="shared" si="73"/>
        <v>22.237678291698707</v>
      </c>
      <c r="Y82">
        <v>7.9030000000000003E-2</v>
      </c>
      <c r="Z82">
        <v>22.592042666693011</v>
      </c>
      <c r="AA82">
        <f t="shared" si="65"/>
        <v>6.0799696317853975</v>
      </c>
      <c r="AB82">
        <f t="shared" si="74"/>
        <v>24.085230064897065</v>
      </c>
      <c r="AC82">
        <f t="shared" si="83"/>
        <v>1.3545647005662227</v>
      </c>
      <c r="AD82">
        <f t="shared" si="75"/>
        <v>1.5685362329663826</v>
      </c>
    </row>
    <row r="83" spans="7:30">
      <c r="G83">
        <v>16500</v>
      </c>
      <c r="H83">
        <v>128</v>
      </c>
      <c r="I83">
        <f t="shared" si="76"/>
        <v>544500000</v>
      </c>
      <c r="J83">
        <v>35042469.898437999</v>
      </c>
      <c r="K83" s="3">
        <f t="shared" si="77"/>
        <v>280339759.18750399</v>
      </c>
      <c r="L83" s="10">
        <f t="shared" si="78"/>
        <v>2178.2640000000001</v>
      </c>
      <c r="M83" s="10">
        <f t="shared" si="67"/>
        <v>0.125885009765625</v>
      </c>
      <c r="N83">
        <f t="shared" si="79"/>
        <v>5242880</v>
      </c>
      <c r="O83" s="9">
        <f t="shared" si="80"/>
        <v>1.9422860374072506</v>
      </c>
      <c r="P83" s="9">
        <f>2</f>
        <v>2</v>
      </c>
      <c r="Q83" s="1">
        <f t="shared" si="68"/>
        <v>2.0356758405787708E-2</v>
      </c>
      <c r="R83" s="1">
        <f t="shared" si="81"/>
        <v>6.8480674088086183E-2</v>
      </c>
      <c r="S83">
        <f t="shared" si="69"/>
        <v>8.8837432493873894E-2</v>
      </c>
      <c r="T83">
        <f t="shared" si="70"/>
        <v>6.8480674088086183E-2</v>
      </c>
      <c r="U83" s="1">
        <f t="shared" si="71"/>
        <v>0</v>
      </c>
      <c r="V83" s="1">
        <f t="shared" si="82"/>
        <v>3.0379312181678526</v>
      </c>
      <c r="W83" s="1">
        <f t="shared" si="72"/>
        <v>22.960568489245983</v>
      </c>
      <c r="X83">
        <f t="shared" si="73"/>
        <v>25.998499707413835</v>
      </c>
      <c r="Y83">
        <v>9.2692999999999998E-2</v>
      </c>
      <c r="Z83">
        <v>26.206370944423849</v>
      </c>
      <c r="AA83">
        <f t="shared" si="65"/>
        <v>5.874229985004261</v>
      </c>
      <c r="AB83">
        <f t="shared" si="74"/>
        <v>26.120986387228612</v>
      </c>
      <c r="AC83">
        <f t="shared" si="83"/>
        <v>4.1595023422762276</v>
      </c>
      <c r="AD83">
        <f t="shared" si="75"/>
        <v>0.79320878671392203</v>
      </c>
    </row>
    <row r="84" spans="7:30">
      <c r="G84">
        <v>17500</v>
      </c>
      <c r="H84">
        <v>128</v>
      </c>
      <c r="I84">
        <f t="shared" si="76"/>
        <v>612500000</v>
      </c>
      <c r="J84">
        <v>39545132.257812001</v>
      </c>
      <c r="K84" s="3">
        <f t="shared" si="77"/>
        <v>316361058.06249601</v>
      </c>
      <c r="L84" s="10">
        <f t="shared" si="78"/>
        <v>2450.2800000000002</v>
      </c>
      <c r="M84" s="10">
        <f t="shared" si="67"/>
        <v>0.133514404296875</v>
      </c>
      <c r="N84">
        <f t="shared" si="79"/>
        <v>5242880</v>
      </c>
      <c r="O84" s="9">
        <f t="shared" si="80"/>
        <v>1.9360789970521681</v>
      </c>
      <c r="P84" s="9">
        <f>2</f>
        <v>2</v>
      </c>
      <c r="Q84" s="1">
        <f t="shared" si="68"/>
        <v>2.2899016572167075E-2</v>
      </c>
      <c r="R84" s="1">
        <f t="shared" si="81"/>
        <v>7.7279864169568668E-2</v>
      </c>
      <c r="S84">
        <f t="shared" si="69"/>
        <v>0.10017888074173574</v>
      </c>
      <c r="T84">
        <f t="shared" si="70"/>
        <v>7.7279864169568668E-2</v>
      </c>
      <c r="U84" s="1">
        <f t="shared" si="71"/>
        <v>0</v>
      </c>
      <c r="V84" s="1">
        <f t="shared" si="82"/>
        <v>3.4282798033576571</v>
      </c>
      <c r="W84" s="1">
        <f t="shared" si="72"/>
        <v>25.46363284776098</v>
      </c>
      <c r="X84">
        <f t="shared" si="73"/>
        <v>28.891912651118638</v>
      </c>
      <c r="Y84">
        <v>0.102798</v>
      </c>
      <c r="Z84">
        <v>29.106786436316909</v>
      </c>
      <c r="AA84">
        <f t="shared" si="65"/>
        <v>5.9582871262086812</v>
      </c>
      <c r="AB84">
        <f t="shared" si="74"/>
        <v>24.823572278090364</v>
      </c>
      <c r="AC84">
        <f t="shared" si="83"/>
        <v>2.5478309483299872</v>
      </c>
      <c r="AD84">
        <f t="shared" si="75"/>
        <v>0.73822572501569883</v>
      </c>
    </row>
    <row r="85" spans="7:30">
      <c r="G85">
        <v>18500</v>
      </c>
      <c r="H85">
        <v>128</v>
      </c>
      <c r="I85">
        <f t="shared" si="76"/>
        <v>684500000</v>
      </c>
      <c r="J85">
        <v>44578586.46875</v>
      </c>
      <c r="K85" s="3">
        <f t="shared" si="77"/>
        <v>356628691.75</v>
      </c>
      <c r="L85" s="10">
        <f t="shared" si="78"/>
        <v>2738.2959999999998</v>
      </c>
      <c r="M85" s="10">
        <f t="shared" si="67"/>
        <v>0.141143798828125</v>
      </c>
      <c r="N85">
        <f t="shared" si="79"/>
        <v>5242880</v>
      </c>
      <c r="O85" s="9">
        <f t="shared" si="80"/>
        <v>1.9193632364269806</v>
      </c>
      <c r="P85" s="9">
        <f>2</f>
        <v>2</v>
      </c>
      <c r="Q85" s="1">
        <f t="shared" si="68"/>
        <v>2.5590819336568756E-2</v>
      </c>
      <c r="R85" s="1">
        <f t="shared" si="81"/>
        <v>8.7116337978508568E-2</v>
      </c>
      <c r="S85">
        <f t="shared" si="69"/>
        <v>0.11270715731507733</v>
      </c>
      <c r="T85">
        <f t="shared" si="70"/>
        <v>8.7116337978508568E-2</v>
      </c>
      <c r="U85" s="1">
        <f t="shared" si="71"/>
        <v>0</v>
      </c>
      <c r="V85" s="1">
        <f t="shared" si="82"/>
        <v>3.8646442413366304</v>
      </c>
      <c r="W85" s="1">
        <f t="shared" si="72"/>
        <v>28.664979089170959</v>
      </c>
      <c r="X85">
        <f t="shared" si="73"/>
        <v>32.52962333050759</v>
      </c>
      <c r="Y85">
        <v>0.11572200000000001</v>
      </c>
      <c r="Z85">
        <v>33.028839138417034</v>
      </c>
      <c r="AA85">
        <f t="shared" si="65"/>
        <v>5.9150377629145714</v>
      </c>
      <c r="AB85">
        <f t="shared" si="74"/>
        <v>24.719294534739667</v>
      </c>
      <c r="AC85">
        <f t="shared" si="83"/>
        <v>2.6052459211927532</v>
      </c>
      <c r="AD85">
        <f t="shared" si="75"/>
        <v>1.511454295494109</v>
      </c>
    </row>
    <row r="86" spans="7:30">
      <c r="G86">
        <v>19500</v>
      </c>
      <c r="H86">
        <v>128</v>
      </c>
      <c r="I86">
        <f>2*G86^2</f>
        <v>760500000</v>
      </c>
      <c r="J86">
        <v>52321785.257812001</v>
      </c>
      <c r="K86" s="3">
        <f t="shared" si="77"/>
        <v>418574282.06249601</v>
      </c>
      <c r="L86" s="10">
        <f t="shared" si="78"/>
        <v>3042.3119999999999</v>
      </c>
      <c r="M86" s="10">
        <f t="shared" si="67"/>
        <v>0.148773193359375</v>
      </c>
      <c r="N86">
        <f t="shared" si="79"/>
        <v>5242880</v>
      </c>
      <c r="O86" s="9">
        <f t="shared" si="80"/>
        <v>1.8168818118798138</v>
      </c>
      <c r="P86" s="9">
        <f>2</f>
        <v>2</v>
      </c>
      <c r="Q86" s="1">
        <f t="shared" si="68"/>
        <v>2.8432166698992751E-2</v>
      </c>
      <c r="R86" s="1">
        <f t="shared" si="81"/>
        <v>0.10224824717925399</v>
      </c>
      <c r="S86">
        <f t="shared" si="69"/>
        <v>0.13068041387824675</v>
      </c>
      <c r="T86">
        <f t="shared" si="70"/>
        <v>0.10224824717925399</v>
      </c>
      <c r="U86" s="1">
        <f t="shared" si="71"/>
        <v>0</v>
      </c>
      <c r="V86" s="1">
        <f t="shared" si="82"/>
        <v>4.5359241310803471</v>
      </c>
      <c r="W86" s="1">
        <f t="shared" si="72"/>
        <v>32.240856088628895</v>
      </c>
      <c r="X86">
        <f t="shared" si="73"/>
        <v>36.776780219709245</v>
      </c>
      <c r="Y86">
        <v>0.130158</v>
      </c>
      <c r="Z86">
        <v>37.345801080043387</v>
      </c>
      <c r="AA86">
        <f t="shared" si="65"/>
        <v>5.8428986308947586</v>
      </c>
      <c r="AB86">
        <f t="shared" si="74"/>
        <v>21.442979164358711</v>
      </c>
      <c r="AC86">
        <f t="shared" si="83"/>
        <v>0.40136901169866812</v>
      </c>
      <c r="AD86">
        <f t="shared" si="75"/>
        <v>1.5236541830085726</v>
      </c>
    </row>
    <row r="87" spans="7:30">
      <c r="G87">
        <v>20500</v>
      </c>
      <c r="H87">
        <v>128</v>
      </c>
      <c r="I87">
        <f t="shared" si="76"/>
        <v>840500000</v>
      </c>
      <c r="J87">
        <v>63007385.203125</v>
      </c>
      <c r="K87" s="3">
        <f t="shared" si="77"/>
        <v>504059081.625</v>
      </c>
      <c r="L87" s="10">
        <f t="shared" si="78"/>
        <v>3362.328</v>
      </c>
      <c r="M87" s="10">
        <f t="shared" si="67"/>
        <v>0.156402587890625</v>
      </c>
      <c r="N87">
        <f t="shared" si="79"/>
        <v>5242880</v>
      </c>
      <c r="O87" s="9">
        <f t="shared" si="80"/>
        <v>1.6674632610335522</v>
      </c>
      <c r="P87" s="9">
        <f>2</f>
        <v>2</v>
      </c>
      <c r="Q87" s="1">
        <f t="shared" si="68"/>
        <v>3.1423058659439063E-2</v>
      </c>
      <c r="R87" s="1">
        <f t="shared" si="81"/>
        <v>0.12313025376758721</v>
      </c>
      <c r="S87">
        <f t="shared" si="69"/>
        <v>0.15455331242702627</v>
      </c>
      <c r="T87">
        <f t="shared" si="70"/>
        <v>0.12313025376758721</v>
      </c>
      <c r="U87" s="1">
        <f t="shared" si="71"/>
        <v>0</v>
      </c>
      <c r="V87" s="1">
        <f t="shared" si="82"/>
        <v>5.4622891319721942</v>
      </c>
      <c r="W87" s="1">
        <f t="shared" si="72"/>
        <v>37.045600211549768</v>
      </c>
      <c r="X87">
        <f t="shared" si="73"/>
        <v>42.50788934352196</v>
      </c>
      <c r="Y87">
        <v>0.14955499999999999</v>
      </c>
      <c r="Z87">
        <v>43.200281352879593</v>
      </c>
      <c r="AA87">
        <f t="shared" si="65"/>
        <v>5.6200060178529636</v>
      </c>
      <c r="AB87">
        <f t="shared" si="74"/>
        <v>17.668915270243581</v>
      </c>
      <c r="AC87">
        <f t="shared" si="83"/>
        <v>3.3421232503268237</v>
      </c>
      <c r="AD87">
        <f t="shared" si="75"/>
        <v>1.6027488425407677</v>
      </c>
    </row>
    <row r="88" spans="7:30">
      <c r="G88">
        <v>21500</v>
      </c>
      <c r="H88">
        <v>64</v>
      </c>
      <c r="I88">
        <f t="shared" si="76"/>
        <v>924500000</v>
      </c>
      <c r="J88">
        <v>75350466.53125</v>
      </c>
      <c r="K88" s="3">
        <f t="shared" si="77"/>
        <v>602803732.25</v>
      </c>
      <c r="L88" s="10">
        <f t="shared" si="78"/>
        <v>3698.3440000000001</v>
      </c>
      <c r="M88" s="10">
        <f t="shared" si="67"/>
        <v>0.164031982421875</v>
      </c>
      <c r="N88">
        <f t="shared" si="79"/>
        <v>5242880</v>
      </c>
      <c r="O88" s="9">
        <f t="shared" si="80"/>
        <v>1.5336666821043889</v>
      </c>
      <c r="P88" s="9">
        <f>2</f>
        <v>2</v>
      </c>
      <c r="Q88" s="1">
        <f t="shared" si="68"/>
        <v>3.4563495217907692E-2</v>
      </c>
      <c r="R88" s="1">
        <f t="shared" si="81"/>
        <v>0.14725134260989359</v>
      </c>
      <c r="S88">
        <f t="shared" si="69"/>
        <v>0.18181483782780128</v>
      </c>
      <c r="T88">
        <f t="shared" si="70"/>
        <v>0.14725134260989359</v>
      </c>
      <c r="U88" s="1">
        <f t="shared" si="71"/>
        <v>0</v>
      </c>
      <c r="V88" s="1">
        <f t="shared" si="82"/>
        <v>6.5323459003384876</v>
      </c>
      <c r="W88" s="1">
        <f t="shared" si="72"/>
        <v>42.280608836275746</v>
      </c>
      <c r="X88">
        <f t="shared" si="73"/>
        <v>48.81295473661423</v>
      </c>
      <c r="Y88">
        <v>0.17068900000000001</v>
      </c>
      <c r="Z88">
        <v>49.332914088850956</v>
      </c>
      <c r="AA88">
        <f t="shared" si="65"/>
        <v>5.4162834160373547</v>
      </c>
      <c r="AB88">
        <f t="shared" si="74"/>
        <v>13.73120552004313</v>
      </c>
      <c r="AC88">
        <f t="shared" si="83"/>
        <v>6.5181926356128805</v>
      </c>
      <c r="AD88">
        <f t="shared" si="75"/>
        <v>1.0539806168762975</v>
      </c>
    </row>
    <row r="89" spans="7:30">
      <c r="G89">
        <v>22500</v>
      </c>
      <c r="H89">
        <v>64</v>
      </c>
      <c r="I89">
        <f t="shared" si="76"/>
        <v>1012500000</v>
      </c>
      <c r="J89">
        <v>83576939.015625</v>
      </c>
      <c r="K89" s="3">
        <f t="shared" si="77"/>
        <v>668615512.125</v>
      </c>
      <c r="L89" s="10">
        <f t="shared" si="78"/>
        <v>4050.36</v>
      </c>
      <c r="M89" s="10">
        <f t="shared" si="67"/>
        <v>0.171661376953125</v>
      </c>
      <c r="N89">
        <f t="shared" si="79"/>
        <v>5242880</v>
      </c>
      <c r="O89" s="9">
        <f t="shared" si="80"/>
        <v>1.5143232270846712</v>
      </c>
      <c r="P89" s="9">
        <f>2</f>
        <v>2</v>
      </c>
      <c r="Q89" s="1">
        <f t="shared" si="68"/>
        <v>3.7853476374398634E-2</v>
      </c>
      <c r="R89" s="1">
        <f t="shared" si="81"/>
        <v>0.16332767463585632</v>
      </c>
      <c r="S89">
        <f t="shared" si="69"/>
        <v>0.20118115101025497</v>
      </c>
      <c r="T89">
        <f t="shared" si="70"/>
        <v>0.16332767463585632</v>
      </c>
      <c r="U89" s="1">
        <f t="shared" si="71"/>
        <v>0</v>
      </c>
      <c r="V89" s="1">
        <f t="shared" si="82"/>
        <v>7.2455221589787397</v>
      </c>
      <c r="W89" s="1">
        <f t="shared" si="72"/>
        <v>46.534455865348285</v>
      </c>
      <c r="X89">
        <f t="shared" si="73"/>
        <v>53.779978024327022</v>
      </c>
      <c r="Y89">
        <v>0.187862</v>
      </c>
      <c r="Z89">
        <v>54.215094579999999</v>
      </c>
      <c r="AA89">
        <f t="shared" si="65"/>
        <v>5.3895944895721328</v>
      </c>
      <c r="AB89">
        <f t="shared" si="74"/>
        <v>13.059759485230479</v>
      </c>
      <c r="AC89">
        <f t="shared" si="83"/>
        <v>7.0898590509283226</v>
      </c>
      <c r="AD89">
        <f t="shared" si="75"/>
        <v>0.80257455795990018</v>
      </c>
    </row>
    <row r="90" spans="7:30">
      <c r="G90">
        <v>23500</v>
      </c>
      <c r="H90">
        <v>64</v>
      </c>
      <c r="I90">
        <f t="shared" si="76"/>
        <v>1104500000</v>
      </c>
      <c r="J90">
        <v>78582892.25</v>
      </c>
      <c r="K90" s="3">
        <f t="shared" si="77"/>
        <v>628663138</v>
      </c>
      <c r="L90" s="10">
        <f t="shared" si="78"/>
        <v>4418.3760000000002</v>
      </c>
      <c r="M90" s="10">
        <f t="shared" si="67"/>
        <v>0.179290771484375</v>
      </c>
      <c r="N90">
        <f t="shared" si="79"/>
        <v>5242880</v>
      </c>
      <c r="O90" s="9">
        <f t="shared" si="80"/>
        <v>1.7569027564011555</v>
      </c>
      <c r="P90" s="9">
        <f>2</f>
        <v>2</v>
      </c>
      <c r="Q90" s="1">
        <f t="shared" si="68"/>
        <v>4.129300212891189E-2</v>
      </c>
      <c r="R90" s="1">
        <f t="shared" si="81"/>
        <v>0.15356821162058892</v>
      </c>
      <c r="S90">
        <f t="shared" si="69"/>
        <v>0.19486121374950083</v>
      </c>
      <c r="T90">
        <f t="shared" si="70"/>
        <v>0.15356821162058892</v>
      </c>
      <c r="U90" s="1">
        <f t="shared" si="71"/>
        <v>0</v>
      </c>
      <c r="V90" s="1">
        <f t="shared" si="82"/>
        <v>6.8125740643309172</v>
      </c>
      <c r="W90" s="1">
        <f t="shared" si="72"/>
        <v>47.810882450150636</v>
      </c>
      <c r="X90">
        <f t="shared" si="73"/>
        <v>54.623456514481553</v>
      </c>
      <c r="Y90">
        <v>0.19301499999999999</v>
      </c>
      <c r="Z90">
        <v>55.165617149999996</v>
      </c>
      <c r="AA90">
        <f t="shared" si="65"/>
        <v>5.7223531849856233</v>
      </c>
      <c r="AB90">
        <f t="shared" si="74"/>
        <v>20.437162075181238</v>
      </c>
      <c r="AC90">
        <f t="shared" si="83"/>
        <v>0.9565130945785747</v>
      </c>
      <c r="AD90">
        <f t="shared" si="75"/>
        <v>0.98278722060565638</v>
      </c>
    </row>
    <row r="91" spans="7:30">
      <c r="G91">
        <v>24500</v>
      </c>
      <c r="H91">
        <v>64</v>
      </c>
      <c r="I91">
        <f t="shared" si="76"/>
        <v>1200500000</v>
      </c>
      <c r="J91">
        <v>87781575.9375</v>
      </c>
      <c r="K91" s="3">
        <f t="shared" si="77"/>
        <v>702252607.5</v>
      </c>
      <c r="L91" s="10">
        <f t="shared" si="78"/>
        <v>4802.3919999999998</v>
      </c>
      <c r="M91" s="10">
        <f t="shared" si="67"/>
        <v>0.186920166015625</v>
      </c>
      <c r="N91">
        <f t="shared" si="79"/>
        <v>5242880</v>
      </c>
      <c r="O91" s="9">
        <f t="shared" si="80"/>
        <v>1.7094988144988839</v>
      </c>
      <c r="P91" s="9">
        <f>2</f>
        <v>2</v>
      </c>
      <c r="Q91" s="1">
        <f t="shared" si="68"/>
        <v>4.4882072481447467E-2</v>
      </c>
      <c r="R91" s="1">
        <f t="shared" si="81"/>
        <v>0.17154445762918322</v>
      </c>
      <c r="S91">
        <f t="shared" si="69"/>
        <v>0.21642653011063068</v>
      </c>
      <c r="T91">
        <f t="shared" si="70"/>
        <v>0.17154445762918322</v>
      </c>
      <c r="U91" s="1">
        <f t="shared" si="71"/>
        <v>0</v>
      </c>
      <c r="V91" s="1">
        <f t="shared" si="82"/>
        <v>7.6100340727521063</v>
      </c>
      <c r="W91" s="1">
        <f t="shared" si="72"/>
        <v>52.742947214365593</v>
      </c>
      <c r="X91">
        <f t="shared" si="73"/>
        <v>60.3529812871177</v>
      </c>
      <c r="Y91">
        <v>0.212926</v>
      </c>
      <c r="Z91">
        <v>60.895061616737642</v>
      </c>
      <c r="AA91">
        <f t="shared" si="65"/>
        <v>5.6381090143993688</v>
      </c>
      <c r="AB91">
        <f t="shared" si="74"/>
        <v>19.434706128334156</v>
      </c>
      <c r="AC91">
        <f t="shared" si="83"/>
        <v>1.6440125257745286</v>
      </c>
      <c r="AD91">
        <f t="shared" si="75"/>
        <v>0.89018766912774738</v>
      </c>
    </row>
    <row r="93" spans="7:30">
      <c r="G93" s="4" t="s">
        <v>49</v>
      </c>
      <c r="H93" s="4"/>
      <c r="M93" s="9"/>
      <c r="N93" s="9"/>
    </row>
    <row r="94" spans="7:30">
      <c r="G94" t="s">
        <v>32</v>
      </c>
      <c r="H94" t="s">
        <v>79</v>
      </c>
      <c r="I94" t="s">
        <v>33</v>
      </c>
      <c r="J94" t="s">
        <v>75</v>
      </c>
      <c r="K94" t="s">
        <v>63</v>
      </c>
      <c r="L94" t="s">
        <v>61</v>
      </c>
      <c r="M94" t="s">
        <v>65</v>
      </c>
      <c r="N94" s="9" t="s">
        <v>59</v>
      </c>
      <c r="O94" t="s">
        <v>64</v>
      </c>
      <c r="P94" t="s">
        <v>34</v>
      </c>
      <c r="Q94" t="s">
        <v>35</v>
      </c>
      <c r="R94" t="s">
        <v>36</v>
      </c>
      <c r="S94" t="s">
        <v>37</v>
      </c>
      <c r="T94" t="s">
        <v>38</v>
      </c>
      <c r="U94" t="s">
        <v>39</v>
      </c>
      <c r="V94" t="s">
        <v>40</v>
      </c>
      <c r="W94" t="s">
        <v>41</v>
      </c>
      <c r="X94" t="s">
        <v>42</v>
      </c>
      <c r="Y94" t="s">
        <v>43</v>
      </c>
      <c r="Z94" t="s">
        <v>44</v>
      </c>
      <c r="AA94" t="s">
        <v>77</v>
      </c>
      <c r="AB94" t="s">
        <v>45</v>
      </c>
    </row>
    <row r="95" spans="7:30">
      <c r="G95" s="6">
        <v>87804</v>
      </c>
      <c r="H95" s="6">
        <v>2652858</v>
      </c>
      <c r="I95" s="12">
        <f t="shared" ref="I95:I158" si="84">2*H95</f>
        <v>5305716</v>
      </c>
      <c r="J95" s="6">
        <v>973804.50390600006</v>
      </c>
      <c r="K95" s="12">
        <f t="shared" ref="K95:K158" si="85">J95*8</f>
        <v>7790436.0312480005</v>
      </c>
      <c r="L95" s="6">
        <f t="shared" ref="L95:L158" si="86">((H95+2*G95)*8+(G95+H95)*4)/1000000</f>
        <v>33.590375999999999</v>
      </c>
      <c r="M95" s="6">
        <f t="shared" ref="M95:M158" si="87">40*2^20/8</f>
        <v>5242880</v>
      </c>
      <c r="N95" s="13">
        <f t="shared" ref="N95:N158" si="88">I95/K95</f>
        <v>0.68105507557194367</v>
      </c>
      <c r="O95" s="13"/>
      <c r="P95" s="7">
        <f t="shared" ref="P95:P158" si="89">$B$31*I95</f>
        <v>8.2873689044406175E-4</v>
      </c>
      <c r="Q95" s="7">
        <f t="shared" ref="Q95:Q158" si="90">$C$31*K95</f>
        <v>3.2112485191010637E-4</v>
      </c>
      <c r="R95" s="6">
        <f t="shared" ref="R95:R158" si="91">P95+Q95</f>
        <v>1.149861742354168E-3</v>
      </c>
      <c r="S95" s="6">
        <f t="shared" ref="S95:S158" si="92">MAX(P95,Q95)</f>
        <v>8.2873689044406175E-4</v>
      </c>
      <c r="T95" s="7">
        <f t="shared" ref="T95:T158" si="93">$D$31*I95</f>
        <v>0</v>
      </c>
      <c r="U95" s="7">
        <f t="shared" ref="U95:U158" si="94">$E$31*K95</f>
        <v>0.12105174475189542</v>
      </c>
      <c r="V95" s="7">
        <f t="shared" ref="V95:V158" si="95">X95*$F$31</f>
        <v>0.2766376062389258</v>
      </c>
      <c r="W95" s="6">
        <f t="shared" ref="W95:W158" si="96">SUM(T95:V95)</f>
        <v>0.39768935099082126</v>
      </c>
      <c r="X95" s="6">
        <v>1.3179999999999999E-3</v>
      </c>
      <c r="Y95" s="6">
        <v>0.38870748888859602</v>
      </c>
      <c r="Z95" s="6">
        <f t="shared" ref="Z95:Z158" si="97">ABS(S95-X95)/ABS(X95)*100</f>
        <v>37.121631984517315</v>
      </c>
      <c r="AA95" s="6">
        <f>ABS(R95-X95)/ABS(X95)*100</f>
        <v>12.757075693917447</v>
      </c>
      <c r="AB95" s="6">
        <f t="shared" ref="AB95:AB158" si="98">ABS(W95-Y95)/ABS(Y95)*100</f>
        <v>2.3106995257298597</v>
      </c>
      <c r="AC95">
        <f>AVERAGE(AA108:AA322)</f>
        <v>30.921799995707175</v>
      </c>
      <c r="AD95">
        <f>AVERAGE(AB108:AB322)</f>
        <v>1.9701358579251973</v>
      </c>
    </row>
    <row r="96" spans="7:30">
      <c r="G96" s="6">
        <v>71505</v>
      </c>
      <c r="H96" s="6">
        <v>2682895</v>
      </c>
      <c r="I96" s="12">
        <f t="shared" si="84"/>
        <v>5365790</v>
      </c>
      <c r="J96" s="6">
        <v>988155.00292999996</v>
      </c>
      <c r="K96" s="12">
        <f t="shared" si="85"/>
        <v>7905240.0234399997</v>
      </c>
      <c r="L96" s="6">
        <f t="shared" si="86"/>
        <v>33.624839999999999</v>
      </c>
      <c r="M96" s="6">
        <f t="shared" si="87"/>
        <v>5242880</v>
      </c>
      <c r="N96" s="13">
        <f t="shared" si="88"/>
        <v>0.67876370408612252</v>
      </c>
      <c r="O96" s="13"/>
      <c r="P96" s="7">
        <f t="shared" si="89"/>
        <v>8.3812026866418067E-4</v>
      </c>
      <c r="Q96" s="7">
        <f t="shared" si="90"/>
        <v>3.2585711783764511E-4</v>
      </c>
      <c r="R96" s="6">
        <f t="shared" si="91"/>
        <v>1.1639773865018258E-3</v>
      </c>
      <c r="S96" s="6">
        <f t="shared" si="92"/>
        <v>8.3812026866418067E-4</v>
      </c>
      <c r="T96" s="7">
        <f t="shared" si="93"/>
        <v>0</v>
      </c>
      <c r="U96" s="7">
        <f t="shared" si="94"/>
        <v>0.12283562738742207</v>
      </c>
      <c r="V96" s="7">
        <f t="shared" si="95"/>
        <v>0.32281383793282847</v>
      </c>
      <c r="W96" s="6">
        <f t="shared" si="96"/>
        <v>0.44564946532025052</v>
      </c>
      <c r="X96" s="6">
        <v>1.5380000000000001E-3</v>
      </c>
      <c r="Y96" s="6">
        <v>0.44241269090979002</v>
      </c>
      <c r="Z96" s="6">
        <f t="shared" si="97"/>
        <v>45.505834287114396</v>
      </c>
      <c r="AA96" s="6">
        <f t="shared" ref="AA96:AA159" si="99">ABS(R96-X96)/ABS(X96)*100</f>
        <v>24.318765507033437</v>
      </c>
      <c r="AB96" s="6">
        <f t="shared" si="98"/>
        <v>0.73161879778003247</v>
      </c>
      <c r="AD96">
        <f>MEDIAN(AB108:AB322)</f>
        <v>1.7237901583561044</v>
      </c>
    </row>
    <row r="97" spans="7:28">
      <c r="G97" s="6">
        <v>125329</v>
      </c>
      <c r="H97" s="6">
        <v>2678750</v>
      </c>
      <c r="I97" s="12">
        <f t="shared" si="84"/>
        <v>5357500</v>
      </c>
      <c r="J97" s="6">
        <v>468.52999899999998</v>
      </c>
      <c r="K97" s="12">
        <f t="shared" si="85"/>
        <v>3748.2399919999998</v>
      </c>
      <c r="L97" s="6">
        <f t="shared" si="86"/>
        <v>34.651580000000003</v>
      </c>
      <c r="M97" s="6">
        <f t="shared" si="87"/>
        <v>5242880</v>
      </c>
      <c r="N97" s="13">
        <f t="shared" si="88"/>
        <v>1429.3375054518121</v>
      </c>
      <c r="O97" s="13"/>
      <c r="P97" s="7">
        <f t="shared" si="89"/>
        <v>8.3682539558356701E-4</v>
      </c>
      <c r="Q97" s="7">
        <f t="shared" si="90"/>
        <v>1.5450393373703337E-7</v>
      </c>
      <c r="R97" s="6">
        <f t="shared" si="91"/>
        <v>8.3697989951730402E-4</v>
      </c>
      <c r="S97" s="6">
        <f t="shared" si="92"/>
        <v>8.3682539558356701E-4</v>
      </c>
      <c r="T97" s="7">
        <f t="shared" si="93"/>
        <v>0</v>
      </c>
      <c r="U97" s="7">
        <f t="shared" si="94"/>
        <v>5.824205332801435E-5</v>
      </c>
      <c r="V97" s="7">
        <f t="shared" si="95"/>
        <v>5.8349965504113331E-2</v>
      </c>
      <c r="W97" s="6">
        <f t="shared" si="96"/>
        <v>5.8408207557441347E-2</v>
      </c>
      <c r="X97" s="6">
        <v>2.7799999999999998E-4</v>
      </c>
      <c r="Y97" s="6">
        <v>6.8115212499999994E-2</v>
      </c>
      <c r="Z97" s="6">
        <f t="shared" si="97"/>
        <v>201.01632934660682</v>
      </c>
      <c r="AA97" s="6">
        <f t="shared" si="99"/>
        <v>201.07190630118851</v>
      </c>
      <c r="AB97" s="6">
        <f t="shared" si="98"/>
        <v>14.250862012004511</v>
      </c>
    </row>
    <row r="98" spans="7:28">
      <c r="G98" s="6">
        <v>28338</v>
      </c>
      <c r="H98" s="6">
        <v>2943887</v>
      </c>
      <c r="I98" s="12">
        <f t="shared" si="84"/>
        <v>5887774</v>
      </c>
      <c r="J98" s="6">
        <v>520035.12439000001</v>
      </c>
      <c r="K98" s="12">
        <f t="shared" si="85"/>
        <v>4160280.9951200001</v>
      </c>
      <c r="L98" s="6">
        <f t="shared" si="86"/>
        <v>35.893403999999997</v>
      </c>
      <c r="M98" s="6">
        <f t="shared" si="87"/>
        <v>5242880</v>
      </c>
      <c r="N98" s="13">
        <f t="shared" si="88"/>
        <v>1.4152346937397606</v>
      </c>
      <c r="O98" s="13"/>
      <c r="P98" s="7">
        <f t="shared" si="89"/>
        <v>9.1965260040254612E-4</v>
      </c>
      <c r="Q98" s="7">
        <f t="shared" si="90"/>
        <v>1.7148842672010521E-4</v>
      </c>
      <c r="R98" s="6">
        <f t="shared" si="91"/>
        <v>1.0911410271226512E-3</v>
      </c>
      <c r="S98" s="6">
        <f t="shared" si="92"/>
        <v>9.1965260040254612E-4</v>
      </c>
      <c r="T98" s="7">
        <f t="shared" si="93"/>
        <v>0</v>
      </c>
      <c r="U98" s="7">
        <f t="shared" si="94"/>
        <v>6.464455533649395E-2</v>
      </c>
      <c r="V98" s="7">
        <f t="shared" si="95"/>
        <v>0.27369911876749564</v>
      </c>
      <c r="W98" s="6">
        <f t="shared" si="96"/>
        <v>0.33834367410398958</v>
      </c>
      <c r="X98" s="6">
        <v>1.304E-3</v>
      </c>
      <c r="Y98" s="6">
        <v>0.34212613333376801</v>
      </c>
      <c r="Z98" s="6">
        <f t="shared" si="97"/>
        <v>29.474493834160576</v>
      </c>
      <c r="AA98" s="6">
        <f t="shared" si="99"/>
        <v>16.323540864827361</v>
      </c>
      <c r="AB98" s="6">
        <f t="shared" si="98"/>
        <v>1.1055744829899854</v>
      </c>
    </row>
    <row r="99" spans="7:28">
      <c r="G99" s="6">
        <v>61349</v>
      </c>
      <c r="H99" s="6">
        <v>3016148</v>
      </c>
      <c r="I99" s="12">
        <f t="shared" si="84"/>
        <v>6032296</v>
      </c>
      <c r="J99" s="6">
        <v>1122641.0837399999</v>
      </c>
      <c r="K99" s="12">
        <f t="shared" si="85"/>
        <v>8981128.6699199993</v>
      </c>
      <c r="L99" s="6">
        <f t="shared" si="86"/>
        <v>37.420755999999997</v>
      </c>
      <c r="M99" s="6">
        <f t="shared" si="87"/>
        <v>5242880</v>
      </c>
      <c r="N99" s="13">
        <f t="shared" si="88"/>
        <v>0.67166346477182071</v>
      </c>
      <c r="O99" s="13"/>
      <c r="P99" s="7">
        <f t="shared" si="89"/>
        <v>9.4222650237557983E-4</v>
      </c>
      <c r="Q99" s="7">
        <f t="shared" si="90"/>
        <v>3.7020567302593633E-4</v>
      </c>
      <c r="R99" s="6">
        <f t="shared" si="91"/>
        <v>1.3124321754015161E-3</v>
      </c>
      <c r="S99" s="6">
        <f t="shared" si="92"/>
        <v>9.4222650237557983E-4</v>
      </c>
      <c r="T99" s="7">
        <f t="shared" si="93"/>
        <v>0</v>
      </c>
      <c r="U99" s="7">
        <f t="shared" si="94"/>
        <v>0.13955333064469347</v>
      </c>
      <c r="V99" s="7">
        <f t="shared" si="95"/>
        <v>0.35702622777876541</v>
      </c>
      <c r="W99" s="6">
        <f t="shared" si="96"/>
        <v>0.49657955842345891</v>
      </c>
      <c r="X99" s="6">
        <v>1.701E-3</v>
      </c>
      <c r="Y99" s="6">
        <v>0.49351679999943299</v>
      </c>
      <c r="Z99" s="6">
        <f t="shared" si="97"/>
        <v>44.60749545117109</v>
      </c>
      <c r="AA99" s="6">
        <f t="shared" si="99"/>
        <v>22.843493509611047</v>
      </c>
      <c r="AB99" s="6">
        <f t="shared" si="98"/>
        <v>0.62059861468331834</v>
      </c>
    </row>
    <row r="100" spans="7:28">
      <c r="G100" s="6">
        <v>321821</v>
      </c>
      <c r="H100" s="6">
        <v>2635364</v>
      </c>
      <c r="I100" s="12">
        <f t="shared" si="84"/>
        <v>5270728</v>
      </c>
      <c r="J100" s="6">
        <v>168012.46582000001</v>
      </c>
      <c r="K100" s="12">
        <f t="shared" si="85"/>
        <v>1344099.7265600001</v>
      </c>
      <c r="L100" s="6">
        <f t="shared" si="86"/>
        <v>38.060788000000002</v>
      </c>
      <c r="M100" s="6">
        <f t="shared" si="87"/>
        <v>5242880</v>
      </c>
      <c r="N100" s="13">
        <f t="shared" si="88"/>
        <v>3.9213816473942393</v>
      </c>
      <c r="O100" s="13"/>
      <c r="P100" s="7">
        <f t="shared" si="89"/>
        <v>8.2327187001649709E-4</v>
      </c>
      <c r="Q100" s="7">
        <f t="shared" si="90"/>
        <v>5.5404321903513516E-5</v>
      </c>
      <c r="R100" s="6">
        <f t="shared" si="91"/>
        <v>8.7867619192001059E-4</v>
      </c>
      <c r="S100" s="6">
        <f t="shared" si="92"/>
        <v>8.2327187001649709E-4</v>
      </c>
      <c r="T100" s="7">
        <f t="shared" si="93"/>
        <v>0</v>
      </c>
      <c r="U100" s="7">
        <f t="shared" si="94"/>
        <v>2.0885303000757544E-2</v>
      </c>
      <c r="V100" s="7">
        <f t="shared" si="95"/>
        <v>0.19876768824602636</v>
      </c>
      <c r="W100" s="6">
        <f t="shared" si="96"/>
        <v>0.21965299124678392</v>
      </c>
      <c r="X100" s="6">
        <v>9.4700000000000003E-4</v>
      </c>
      <c r="Y100" s="6">
        <v>0.235681242856737</v>
      </c>
      <c r="Z100" s="6">
        <f t="shared" si="97"/>
        <v>13.06527243753991</v>
      </c>
      <c r="AA100" s="6">
        <f t="shared" si="99"/>
        <v>7.2147632608225392</v>
      </c>
      <c r="AB100" s="6">
        <f t="shared" si="98"/>
        <v>6.8008176703719005</v>
      </c>
    </row>
    <row r="101" spans="7:28">
      <c r="G101" s="6">
        <v>83334</v>
      </c>
      <c r="H101" s="6">
        <v>3046907</v>
      </c>
      <c r="I101" s="12">
        <f t="shared" si="84"/>
        <v>6093814</v>
      </c>
      <c r="J101" s="6">
        <v>1144864.283569</v>
      </c>
      <c r="K101" s="12">
        <f t="shared" si="85"/>
        <v>9158914.2685519997</v>
      </c>
      <c r="L101" s="6">
        <f t="shared" si="86"/>
        <v>38.229564000000003</v>
      </c>
      <c r="M101" s="6">
        <f t="shared" si="87"/>
        <v>5242880</v>
      </c>
      <c r="N101" s="13">
        <f t="shared" si="88"/>
        <v>0.6653423999090905</v>
      </c>
      <c r="O101" s="13"/>
      <c r="P101" s="7">
        <f t="shared" si="89"/>
        <v>9.5183542905509641E-4</v>
      </c>
      <c r="Q101" s="7">
        <f t="shared" si="90"/>
        <v>3.775340656606301E-4</v>
      </c>
      <c r="R101" s="6">
        <f t="shared" si="91"/>
        <v>1.3293694947157265E-3</v>
      </c>
      <c r="S101" s="6">
        <f t="shared" si="92"/>
        <v>9.5183542905509641E-4</v>
      </c>
      <c r="T101" s="7">
        <f t="shared" si="93"/>
        <v>0</v>
      </c>
      <c r="U101" s="7">
        <f t="shared" si="94"/>
        <v>0.14231585341233324</v>
      </c>
      <c r="V101" s="7">
        <f t="shared" si="95"/>
        <v>0.31588740317874309</v>
      </c>
      <c r="W101" s="6">
        <f t="shared" si="96"/>
        <v>0.4582032565910763</v>
      </c>
      <c r="X101" s="6">
        <v>1.505E-3</v>
      </c>
      <c r="Y101" s="6">
        <v>0.45025085000000004</v>
      </c>
      <c r="Z101" s="6">
        <f t="shared" si="97"/>
        <v>36.755120993016853</v>
      </c>
      <c r="AA101" s="6">
        <f t="shared" si="99"/>
        <v>11.669801015566351</v>
      </c>
      <c r="AB101" s="6">
        <f t="shared" si="98"/>
        <v>1.7662168968867613</v>
      </c>
    </row>
    <row r="102" spans="7:28">
      <c r="G102" s="6">
        <v>204316</v>
      </c>
      <c r="H102" s="6">
        <v>2846228</v>
      </c>
      <c r="I102" s="12">
        <f t="shared" si="84"/>
        <v>5692456</v>
      </c>
      <c r="J102" s="6">
        <v>47455.706116000001</v>
      </c>
      <c r="K102" s="12">
        <f t="shared" si="85"/>
        <v>379645.64892800001</v>
      </c>
      <c r="L102" s="6">
        <f t="shared" si="86"/>
        <v>38.241056</v>
      </c>
      <c r="M102" s="6">
        <f t="shared" si="87"/>
        <v>5242880</v>
      </c>
      <c r="N102" s="13">
        <f t="shared" si="88"/>
        <v>14.994129436419742</v>
      </c>
      <c r="O102" s="13"/>
      <c r="P102" s="7">
        <f t="shared" si="89"/>
        <v>8.8914451592012121E-4</v>
      </c>
      <c r="Q102" s="7">
        <f t="shared" si="90"/>
        <v>1.5649143680959036E-5</v>
      </c>
      <c r="R102" s="6">
        <f t="shared" si="91"/>
        <v>9.0479365960108023E-4</v>
      </c>
      <c r="S102" s="6">
        <f t="shared" si="92"/>
        <v>8.8914451592012121E-4</v>
      </c>
      <c r="T102" s="7">
        <f t="shared" si="93"/>
        <v>0</v>
      </c>
      <c r="U102" s="7">
        <f t="shared" si="94"/>
        <v>5.8991265708188923E-3</v>
      </c>
      <c r="V102" s="7">
        <f t="shared" si="95"/>
        <v>0.10326684542454591</v>
      </c>
      <c r="W102" s="6">
        <f t="shared" si="96"/>
        <v>0.10916597199536481</v>
      </c>
      <c r="X102" s="6">
        <v>4.9200000000000003E-4</v>
      </c>
      <c r="Y102" s="6">
        <v>0.12406834285693201</v>
      </c>
      <c r="Z102" s="6">
        <f t="shared" si="97"/>
        <v>80.720430065065273</v>
      </c>
      <c r="AA102" s="6">
        <f t="shared" si="99"/>
        <v>83.901150325422805</v>
      </c>
      <c r="AB102" s="6">
        <f t="shared" si="98"/>
        <v>12.01142089787699</v>
      </c>
    </row>
    <row r="103" spans="7:28">
      <c r="G103" s="6">
        <v>42930</v>
      </c>
      <c r="H103" s="6">
        <v>3148656</v>
      </c>
      <c r="I103" s="12">
        <f t="shared" si="84"/>
        <v>6297312</v>
      </c>
      <c r="J103" s="6">
        <v>26895.963379000001</v>
      </c>
      <c r="K103" s="12">
        <f t="shared" si="85"/>
        <v>215167.70703200001</v>
      </c>
      <c r="L103" s="6">
        <f t="shared" si="86"/>
        <v>38.642471999999998</v>
      </c>
      <c r="M103" s="6">
        <f t="shared" si="87"/>
        <v>5242880</v>
      </c>
      <c r="N103" s="13">
        <f t="shared" si="88"/>
        <v>29.266994043225342</v>
      </c>
      <c r="O103" s="13"/>
      <c r="P103" s="7">
        <f t="shared" si="89"/>
        <v>9.8362120494879021E-4</v>
      </c>
      <c r="Q103" s="7">
        <f t="shared" si="90"/>
        <v>8.869297915975478E-6</v>
      </c>
      <c r="R103" s="6">
        <f t="shared" si="91"/>
        <v>9.9249050286476562E-4</v>
      </c>
      <c r="S103" s="6">
        <f t="shared" si="92"/>
        <v>9.8362120494879021E-4</v>
      </c>
      <c r="T103" s="7">
        <f t="shared" si="93"/>
        <v>0</v>
      </c>
      <c r="U103" s="7">
        <f t="shared" si="94"/>
        <v>3.3433849204350286E-3</v>
      </c>
      <c r="V103" s="7">
        <f t="shared" si="95"/>
        <v>0.13307150406333762</v>
      </c>
      <c r="W103" s="6">
        <f t="shared" si="96"/>
        <v>0.13641488898377266</v>
      </c>
      <c r="X103" s="6">
        <v>6.3400000000000001E-4</v>
      </c>
      <c r="Y103" s="6">
        <v>0.15192225000000001</v>
      </c>
      <c r="Z103" s="6">
        <f t="shared" si="97"/>
        <v>55.145300465108861</v>
      </c>
      <c r="AA103" s="6">
        <f t="shared" si="99"/>
        <v>56.544243354063973</v>
      </c>
      <c r="AB103" s="6">
        <f t="shared" si="98"/>
        <v>10.207432430883131</v>
      </c>
    </row>
    <row r="104" spans="7:28">
      <c r="G104" s="6">
        <v>113081</v>
      </c>
      <c r="H104" s="6">
        <v>3114357</v>
      </c>
      <c r="I104" s="12">
        <f t="shared" si="84"/>
        <v>6228714</v>
      </c>
      <c r="J104" s="6">
        <v>1173576.9621580001</v>
      </c>
      <c r="K104" s="12">
        <f t="shared" si="85"/>
        <v>9388615.6972640008</v>
      </c>
      <c r="L104" s="6">
        <f t="shared" si="86"/>
        <v>39.633904000000001</v>
      </c>
      <c r="M104" s="6">
        <f t="shared" si="87"/>
        <v>5242880</v>
      </c>
      <c r="N104" s="13">
        <f t="shared" si="88"/>
        <v>0.66343262956381854</v>
      </c>
      <c r="O104" s="13"/>
      <c r="P104" s="7">
        <f t="shared" si="89"/>
        <v>9.7290640355145164E-4</v>
      </c>
      <c r="Q104" s="7">
        <f t="shared" si="90"/>
        <v>3.8700244932783607E-4</v>
      </c>
      <c r="R104" s="6">
        <f t="shared" si="91"/>
        <v>1.3599088528792878E-3</v>
      </c>
      <c r="S104" s="6">
        <f t="shared" si="92"/>
        <v>9.7290640355145164E-4</v>
      </c>
      <c r="T104" s="7">
        <f t="shared" si="93"/>
        <v>0</v>
      </c>
      <c r="U104" s="7">
        <f t="shared" si="94"/>
        <v>0.14588507066873069</v>
      </c>
      <c r="V104" s="7">
        <f t="shared" si="95"/>
        <v>0.34443271004406473</v>
      </c>
      <c r="W104" s="6">
        <f t="shared" si="96"/>
        <v>0.49031778071279541</v>
      </c>
      <c r="X104" s="6">
        <v>1.6410000000000001E-3</v>
      </c>
      <c r="Y104" s="6">
        <v>0.48525861818166904</v>
      </c>
      <c r="Z104" s="6">
        <f t="shared" si="97"/>
        <v>40.712589667796976</v>
      </c>
      <c r="AA104" s="6">
        <f t="shared" si="99"/>
        <v>17.12925942234688</v>
      </c>
      <c r="AB104" s="6">
        <f t="shared" si="98"/>
        <v>1.0425703617761084</v>
      </c>
    </row>
    <row r="105" spans="7:28">
      <c r="G105" s="6">
        <v>213360</v>
      </c>
      <c r="H105" s="6">
        <v>3021648</v>
      </c>
      <c r="I105" s="12">
        <f t="shared" si="84"/>
        <v>6043296</v>
      </c>
      <c r="J105" s="6">
        <v>117328.906464</v>
      </c>
      <c r="K105" s="12">
        <f t="shared" si="85"/>
        <v>938631.251712</v>
      </c>
      <c r="L105" s="6">
        <f t="shared" si="86"/>
        <v>40.526975999999998</v>
      </c>
      <c r="M105" s="6">
        <f t="shared" si="87"/>
        <v>5242880</v>
      </c>
      <c r="N105" s="13">
        <f t="shared" si="88"/>
        <v>6.4384133694434702</v>
      </c>
      <c r="O105" s="13"/>
      <c r="P105" s="7">
        <f t="shared" si="89"/>
        <v>9.4394466931004917E-4</v>
      </c>
      <c r="Q105" s="7">
        <f t="shared" si="90"/>
        <v>3.8690751133210668E-5</v>
      </c>
      <c r="R105" s="6">
        <f t="shared" si="91"/>
        <v>9.8263542044325978E-4</v>
      </c>
      <c r="S105" s="6">
        <f t="shared" si="92"/>
        <v>9.4394466931004917E-4</v>
      </c>
      <c r="T105" s="7">
        <f t="shared" si="93"/>
        <v>0</v>
      </c>
      <c r="U105" s="7">
        <f t="shared" si="94"/>
        <v>1.4584928268795646E-2</v>
      </c>
      <c r="V105" s="7">
        <f t="shared" si="95"/>
        <v>7.6820458181674392E-2</v>
      </c>
      <c r="W105" s="6">
        <f t="shared" si="96"/>
        <v>9.1405386450470041E-2</v>
      </c>
      <c r="X105" s="6">
        <v>3.6600000000000001E-4</v>
      </c>
      <c r="Y105" s="6">
        <v>0.10139297999999999</v>
      </c>
      <c r="Z105" s="6">
        <f t="shared" si="97"/>
        <v>157.9083795929096</v>
      </c>
      <c r="AA105" s="6">
        <f t="shared" si="99"/>
        <v>168.4796230719289</v>
      </c>
      <c r="AB105" s="6">
        <f t="shared" si="98"/>
        <v>9.850379729967452</v>
      </c>
    </row>
    <row r="106" spans="7:28">
      <c r="G106" s="6">
        <v>18000</v>
      </c>
      <c r="H106" s="6">
        <v>3457658</v>
      </c>
      <c r="I106" s="12">
        <f t="shared" si="84"/>
        <v>6915316</v>
      </c>
      <c r="J106" s="6">
        <v>1330625.170044</v>
      </c>
      <c r="K106" s="12">
        <f t="shared" si="85"/>
        <v>10645001.360352</v>
      </c>
      <c r="L106" s="6">
        <f t="shared" si="86"/>
        <v>41.851896000000004</v>
      </c>
      <c r="M106" s="6">
        <f t="shared" si="87"/>
        <v>5242880</v>
      </c>
      <c r="N106" s="13">
        <f t="shared" si="88"/>
        <v>0.64963035380686229</v>
      </c>
      <c r="O106" s="13"/>
      <c r="P106" s="7">
        <f t="shared" si="89"/>
        <v>1.0801515720551321E-3</v>
      </c>
      <c r="Q106" s="7">
        <f t="shared" si="90"/>
        <v>4.3879116287131692E-4</v>
      </c>
      <c r="R106" s="6">
        <f t="shared" si="91"/>
        <v>1.518942734926449E-3</v>
      </c>
      <c r="S106" s="6">
        <f t="shared" si="92"/>
        <v>1.0801515720551321E-3</v>
      </c>
      <c r="T106" s="7">
        <f t="shared" si="93"/>
        <v>0</v>
      </c>
      <c r="U106" s="7">
        <f t="shared" si="94"/>
        <v>0.16540742808082351</v>
      </c>
      <c r="V106" s="7">
        <f t="shared" si="95"/>
        <v>0.37822531596551162</v>
      </c>
      <c r="W106" s="6">
        <f t="shared" si="96"/>
        <v>0.5436327440463351</v>
      </c>
      <c r="X106" s="6">
        <v>1.802E-3</v>
      </c>
      <c r="Y106" s="6">
        <v>0.52777807692376999</v>
      </c>
      <c r="Z106" s="6">
        <f t="shared" si="97"/>
        <v>40.058181350991553</v>
      </c>
      <c r="AA106" s="6">
        <f t="shared" si="99"/>
        <v>15.707950337045004</v>
      </c>
      <c r="AB106" s="6">
        <f t="shared" si="98"/>
        <v>3.0040404889449577</v>
      </c>
    </row>
    <row r="107" spans="7:28">
      <c r="G107" s="6">
        <v>94893</v>
      </c>
      <c r="H107" s="6">
        <v>3355860</v>
      </c>
      <c r="I107" s="12">
        <f t="shared" si="84"/>
        <v>6711720</v>
      </c>
      <c r="J107" s="6">
        <v>1293757.0212399999</v>
      </c>
      <c r="K107" s="12">
        <f t="shared" si="85"/>
        <v>10350056.169919999</v>
      </c>
      <c r="L107" s="6">
        <f t="shared" si="86"/>
        <v>42.16818</v>
      </c>
      <c r="M107" s="6">
        <f t="shared" si="87"/>
        <v>5242880</v>
      </c>
      <c r="N107" s="13">
        <f t="shared" si="88"/>
        <v>0.648471843032701</v>
      </c>
      <c r="O107" s="13"/>
      <c r="P107" s="7">
        <f t="shared" si="89"/>
        <v>1.048350488856022E-3</v>
      </c>
      <c r="Q107" s="7">
        <f t="shared" si="90"/>
        <v>4.2663340556233333E-4</v>
      </c>
      <c r="R107" s="6">
        <f t="shared" si="91"/>
        <v>1.4749838944183554E-3</v>
      </c>
      <c r="S107" s="6">
        <f t="shared" si="92"/>
        <v>1.048350488856022E-3</v>
      </c>
      <c r="T107" s="7">
        <f t="shared" si="93"/>
        <v>0</v>
      </c>
      <c r="U107" s="7">
        <f t="shared" si="94"/>
        <v>0.16082442017667489</v>
      </c>
      <c r="V107" s="7">
        <f t="shared" si="95"/>
        <v>0.36227352683489072</v>
      </c>
      <c r="W107" s="6">
        <f t="shared" si="96"/>
        <v>0.52309794701156564</v>
      </c>
      <c r="X107" s="6">
        <v>1.7260000000000001E-3</v>
      </c>
      <c r="Y107" s="6">
        <v>0.50859466666724207</v>
      </c>
      <c r="Z107" s="6">
        <f t="shared" si="97"/>
        <v>39.261269475317384</v>
      </c>
      <c r="AA107" s="6">
        <f t="shared" si="99"/>
        <v>14.543227438102244</v>
      </c>
      <c r="AB107" s="6">
        <f t="shared" si="98"/>
        <v>2.8516383074485971</v>
      </c>
    </row>
    <row r="108" spans="7:28">
      <c r="G108" s="6">
        <v>114919</v>
      </c>
      <c r="H108" s="6">
        <v>3384159</v>
      </c>
      <c r="I108" s="12">
        <f t="shared" si="84"/>
        <v>6768318</v>
      </c>
      <c r="J108" s="6">
        <v>1328542.090454</v>
      </c>
      <c r="K108" s="12">
        <f t="shared" si="85"/>
        <v>10628336.723632</v>
      </c>
      <c r="L108" s="6">
        <f t="shared" si="86"/>
        <v>42.908287999999999</v>
      </c>
      <c r="M108" s="6">
        <f t="shared" si="87"/>
        <v>5242880</v>
      </c>
      <c r="N108" s="13">
        <f t="shared" si="88"/>
        <v>0.63681817541127694</v>
      </c>
      <c r="O108" s="13"/>
      <c r="P108" s="7">
        <f t="shared" si="89"/>
        <v>1.0571909263248488E-3</v>
      </c>
      <c r="Q108" s="7">
        <f t="shared" si="90"/>
        <v>4.381042399600215E-4</v>
      </c>
      <c r="R108" s="6">
        <f t="shared" si="91"/>
        <v>1.4952951662848702E-3</v>
      </c>
      <c r="S108" s="6">
        <f t="shared" si="92"/>
        <v>1.0571909263248488E-3</v>
      </c>
      <c r="T108" s="7">
        <f t="shared" si="93"/>
        <v>0</v>
      </c>
      <c r="U108" s="7">
        <f t="shared" si="94"/>
        <v>0.16514848450661007</v>
      </c>
      <c r="V108" s="7">
        <f t="shared" si="95"/>
        <v>0.36290320272162574</v>
      </c>
      <c r="W108" s="6">
        <f t="shared" si="96"/>
        <v>0.52805168722823581</v>
      </c>
      <c r="X108" s="6">
        <v>1.7290000000000001E-3</v>
      </c>
      <c r="Y108" s="6">
        <v>0.5191034333327571</v>
      </c>
      <c r="Z108" s="6">
        <f t="shared" si="97"/>
        <v>38.855354174387003</v>
      </c>
      <c r="AA108" s="6">
        <f t="shared" si="99"/>
        <v>13.516763083581832</v>
      </c>
      <c r="AB108" s="6">
        <f t="shared" si="98"/>
        <v>1.7237901583561044</v>
      </c>
    </row>
    <row r="109" spans="7:28">
      <c r="G109" s="6">
        <v>127224</v>
      </c>
      <c r="H109" s="6">
        <v>3421188</v>
      </c>
      <c r="I109" s="12">
        <f t="shared" si="84"/>
        <v>6842376</v>
      </c>
      <c r="J109" s="6">
        <v>1355398.7561039999</v>
      </c>
      <c r="K109" s="12">
        <f t="shared" si="85"/>
        <v>10843190.048831999</v>
      </c>
      <c r="L109" s="6">
        <f t="shared" si="86"/>
        <v>43.598736000000002</v>
      </c>
      <c r="M109" s="6">
        <f t="shared" si="87"/>
        <v>5242880</v>
      </c>
      <c r="N109" s="13">
        <f t="shared" si="88"/>
        <v>0.631029795584653</v>
      </c>
      <c r="O109" s="13"/>
      <c r="P109" s="7">
        <f t="shared" si="89"/>
        <v>1.0687585633096604E-3</v>
      </c>
      <c r="Q109" s="7">
        <f t="shared" si="90"/>
        <v>4.4696057893264135E-4</v>
      </c>
      <c r="R109" s="6">
        <f t="shared" si="91"/>
        <v>1.5157191422423017E-3</v>
      </c>
      <c r="S109" s="6">
        <f t="shared" si="92"/>
        <v>1.0687585633096604E-3</v>
      </c>
      <c r="T109" s="7">
        <f t="shared" si="93"/>
        <v>0</v>
      </c>
      <c r="U109" s="7">
        <f t="shared" si="94"/>
        <v>0.16848698440275001</v>
      </c>
      <c r="V109" s="7">
        <f t="shared" si="95"/>
        <v>0.35429763226958028</v>
      </c>
      <c r="W109" s="6">
        <f t="shared" si="96"/>
        <v>0.52278461667233023</v>
      </c>
      <c r="X109" s="6">
        <v>1.688E-3</v>
      </c>
      <c r="Y109" s="6">
        <v>0.51187193333389602</v>
      </c>
      <c r="Z109" s="6">
        <f t="shared" si="97"/>
        <v>36.684919235209698</v>
      </c>
      <c r="AA109" s="6">
        <f t="shared" si="99"/>
        <v>10.20621195247028</v>
      </c>
      <c r="AB109" s="6">
        <f t="shared" si="98"/>
        <v>2.1319167213092376</v>
      </c>
    </row>
    <row r="110" spans="7:28">
      <c r="G110" s="6">
        <v>147900</v>
      </c>
      <c r="H110" s="6">
        <v>3489300</v>
      </c>
      <c r="I110" s="12">
        <f t="shared" si="84"/>
        <v>6978600</v>
      </c>
      <c r="J110" s="6">
        <v>434943.36486799998</v>
      </c>
      <c r="K110" s="12">
        <f t="shared" si="85"/>
        <v>3479546.9189439998</v>
      </c>
      <c r="L110" s="6">
        <f t="shared" si="86"/>
        <v>44.829599999999999</v>
      </c>
      <c r="M110" s="6">
        <f t="shared" si="87"/>
        <v>5242880</v>
      </c>
      <c r="N110" s="13">
        <f t="shared" si="88"/>
        <v>2.0056059488681703</v>
      </c>
      <c r="O110" s="13"/>
      <c r="P110" s="7">
        <f t="shared" si="89"/>
        <v>1.0900363426261279E-3</v>
      </c>
      <c r="Q110" s="7">
        <f t="shared" si="90"/>
        <v>1.4342829908086164E-4</v>
      </c>
      <c r="R110" s="6">
        <f t="shared" si="91"/>
        <v>1.2334646417069895E-3</v>
      </c>
      <c r="S110" s="6">
        <f t="shared" si="92"/>
        <v>1.0900363426261279E-3</v>
      </c>
      <c r="T110" s="7">
        <f t="shared" si="93"/>
        <v>0</v>
      </c>
      <c r="U110" s="7">
        <f t="shared" si="94"/>
        <v>5.4066964133299943E-2</v>
      </c>
      <c r="V110" s="7">
        <f t="shared" si="95"/>
        <v>0.14965296908069356</v>
      </c>
      <c r="W110" s="6">
        <f t="shared" si="96"/>
        <v>0.20371993321399351</v>
      </c>
      <c r="X110" s="6">
        <v>7.1299999999999998E-4</v>
      </c>
      <c r="Y110" s="6">
        <v>0.20920212222214302</v>
      </c>
      <c r="Z110" s="6">
        <f t="shared" si="97"/>
        <v>52.880272458082466</v>
      </c>
      <c r="AA110" s="6">
        <f t="shared" si="99"/>
        <v>72.996443437165439</v>
      </c>
      <c r="AB110" s="6">
        <f t="shared" si="98"/>
        <v>2.6205226552760297</v>
      </c>
    </row>
    <row r="111" spans="7:28">
      <c r="G111" s="6">
        <v>325557</v>
      </c>
      <c r="H111" s="6">
        <v>3216152</v>
      </c>
      <c r="I111" s="12">
        <f t="shared" si="84"/>
        <v>6432304</v>
      </c>
      <c r="J111" s="6">
        <v>354003.39562999998</v>
      </c>
      <c r="K111" s="12">
        <f t="shared" si="85"/>
        <v>2832027.1650399999</v>
      </c>
      <c r="L111" s="6">
        <f t="shared" si="86"/>
        <v>45.104964000000002</v>
      </c>
      <c r="M111" s="6">
        <f t="shared" si="87"/>
        <v>5242880</v>
      </c>
      <c r="N111" s="13">
        <f t="shared" si="88"/>
        <v>2.2712719988719279</v>
      </c>
      <c r="O111" s="13">
        <f>MAX(N111:N325)</f>
        <v>2.3376087561760088</v>
      </c>
      <c r="P111" s="7">
        <f t="shared" si="89"/>
        <v>1.0047065495685974E-3</v>
      </c>
      <c r="Q111" s="7">
        <f t="shared" si="90"/>
        <v>1.167372789316364E-4</v>
      </c>
      <c r="R111" s="6">
        <f t="shared" si="91"/>
        <v>1.1214438285002339E-3</v>
      </c>
      <c r="S111" s="6">
        <f t="shared" si="92"/>
        <v>1.0047065495685974E-3</v>
      </c>
      <c r="T111" s="7">
        <f t="shared" si="93"/>
        <v>0</v>
      </c>
      <c r="U111" s="7">
        <f t="shared" si="94"/>
        <v>4.4005473909004965E-2</v>
      </c>
      <c r="V111" s="7">
        <f t="shared" si="95"/>
        <v>0.23822737714808861</v>
      </c>
      <c r="W111" s="6">
        <f t="shared" si="96"/>
        <v>0.28223285105709356</v>
      </c>
      <c r="X111" s="6">
        <v>1.1349999999999999E-3</v>
      </c>
      <c r="Y111" s="6">
        <v>0.29546052941196499</v>
      </c>
      <c r="Z111" s="6">
        <f t="shared" si="97"/>
        <v>11.479599156951766</v>
      </c>
      <c r="AA111" s="6">
        <f t="shared" si="99"/>
        <v>1.1943763435917238</v>
      </c>
      <c r="AB111" s="6">
        <f t="shared" si="98"/>
        <v>4.4769696924315339</v>
      </c>
    </row>
    <row r="112" spans="7:28">
      <c r="G112" s="6">
        <v>400727</v>
      </c>
      <c r="H112" s="6">
        <v>3200440</v>
      </c>
      <c r="I112" s="12">
        <f t="shared" si="84"/>
        <v>6400880</v>
      </c>
      <c r="J112" s="6">
        <v>530030.62719699997</v>
      </c>
      <c r="K112" s="12">
        <f t="shared" si="85"/>
        <v>4240245.0175759997</v>
      </c>
      <c r="L112" s="6">
        <f t="shared" si="86"/>
        <v>46.419820000000001</v>
      </c>
      <c r="M112" s="6">
        <f t="shared" si="87"/>
        <v>5242880</v>
      </c>
      <c r="N112" s="13">
        <f t="shared" si="88"/>
        <v>1.5095542765731873</v>
      </c>
      <c r="O112" s="13">
        <f>MIN(N111:N325)</f>
        <v>0.18294684965111693</v>
      </c>
      <c r="P112" s="7">
        <f t="shared" si="89"/>
        <v>9.9979821522780074E-4</v>
      </c>
      <c r="Q112" s="7">
        <f t="shared" si="90"/>
        <v>1.7478457532671995E-4</v>
      </c>
      <c r="R112" s="6">
        <f t="shared" si="91"/>
        <v>1.1745827905545207E-3</v>
      </c>
      <c r="S112" s="6">
        <f t="shared" si="92"/>
        <v>9.9979821522780074E-4</v>
      </c>
      <c r="T112" s="7">
        <f t="shared" si="93"/>
        <v>0</v>
      </c>
      <c r="U112" s="7">
        <f t="shared" si="94"/>
        <v>6.5887076858633695E-2</v>
      </c>
      <c r="V112" s="7">
        <f t="shared" si="95"/>
        <v>0.27642771427668078</v>
      </c>
      <c r="W112" s="6">
        <f t="shared" si="96"/>
        <v>0.34231479113531449</v>
      </c>
      <c r="X112" s="6">
        <v>1.317E-3</v>
      </c>
      <c r="Y112" s="6">
        <v>0.35965623749999998</v>
      </c>
      <c r="Z112" s="6">
        <f t="shared" si="97"/>
        <v>24.085177279589924</v>
      </c>
      <c r="AA112" s="6">
        <f t="shared" si="99"/>
        <v>10.813759259337839</v>
      </c>
      <c r="AB112" s="6">
        <f t="shared" si="98"/>
        <v>4.8216726297386927</v>
      </c>
    </row>
    <row r="113" spans="7:28">
      <c r="G113" s="6">
        <v>67173</v>
      </c>
      <c r="H113" s="6">
        <v>3833077</v>
      </c>
      <c r="I113" s="12">
        <f t="shared" si="84"/>
        <v>7666154</v>
      </c>
      <c r="J113" s="6">
        <v>409935.68640100001</v>
      </c>
      <c r="K113" s="12">
        <f t="shared" si="85"/>
        <v>3279485.4912080001</v>
      </c>
      <c r="L113" s="6">
        <f t="shared" si="86"/>
        <v>47.340384</v>
      </c>
      <c r="M113" s="6">
        <f t="shared" si="87"/>
        <v>5242880</v>
      </c>
      <c r="N113" s="13">
        <f t="shared" si="88"/>
        <v>2.3376087561760088</v>
      </c>
      <c r="O113" s="13"/>
      <c r="P113" s="7">
        <f t="shared" si="89"/>
        <v>1.1974302106681372E-3</v>
      </c>
      <c r="Q113" s="7">
        <f t="shared" si="90"/>
        <v>1.3518168796731713E-4</v>
      </c>
      <c r="R113" s="6">
        <f t="shared" si="91"/>
        <v>1.3326118986354543E-3</v>
      </c>
      <c r="S113" s="6">
        <f t="shared" si="92"/>
        <v>1.1974302106681372E-3</v>
      </c>
      <c r="T113" s="7">
        <f t="shared" si="93"/>
        <v>0</v>
      </c>
      <c r="U113" s="7">
        <f t="shared" si="94"/>
        <v>5.095830823934757E-2</v>
      </c>
      <c r="V113" s="7">
        <f t="shared" si="95"/>
        <v>0.2117809899052171</v>
      </c>
      <c r="W113" s="6">
        <f t="shared" si="96"/>
        <v>0.26273929814456465</v>
      </c>
      <c r="X113" s="6">
        <v>1.0089999999999999E-3</v>
      </c>
      <c r="Y113" s="6">
        <v>0.27274711428542597</v>
      </c>
      <c r="Z113" s="6">
        <f t="shared" si="97"/>
        <v>18.674946547882787</v>
      </c>
      <c r="AA113" s="6">
        <f t="shared" si="99"/>
        <v>32.072537030272983</v>
      </c>
      <c r="AB113" s="6">
        <f t="shared" si="98"/>
        <v>3.6692656371749135</v>
      </c>
    </row>
    <row r="114" spans="7:28">
      <c r="G114" s="6">
        <v>715176</v>
      </c>
      <c r="H114" s="6">
        <v>2766523</v>
      </c>
      <c r="I114" s="12">
        <f t="shared" si="84"/>
        <v>5533046</v>
      </c>
      <c r="J114" s="6">
        <v>1099826.0881350001</v>
      </c>
      <c r="K114" s="12">
        <f t="shared" si="85"/>
        <v>8798608.7050800007</v>
      </c>
      <c r="L114" s="6">
        <f t="shared" si="86"/>
        <v>47.501795999999999</v>
      </c>
      <c r="M114" s="6">
        <f t="shared" si="87"/>
        <v>5242880</v>
      </c>
      <c r="N114" s="13">
        <f t="shared" si="88"/>
        <v>0.62885465025912768</v>
      </c>
      <c r="O114" s="13"/>
      <c r="P114" s="7">
        <f t="shared" si="89"/>
        <v>8.6424515309978039E-4</v>
      </c>
      <c r="Q114" s="7">
        <f t="shared" si="90"/>
        <v>3.6268212794517493E-4</v>
      </c>
      <c r="R114" s="6">
        <f t="shared" si="91"/>
        <v>1.2269272810449554E-3</v>
      </c>
      <c r="S114" s="6">
        <f t="shared" si="92"/>
        <v>8.6424515309978039E-4</v>
      </c>
      <c r="T114" s="7">
        <f t="shared" si="93"/>
        <v>0</v>
      </c>
      <c r="U114" s="7">
        <f t="shared" si="94"/>
        <v>0.13671724289462217</v>
      </c>
      <c r="V114" s="7">
        <f t="shared" si="95"/>
        <v>0.31567751121649801</v>
      </c>
      <c r="W114" s="6">
        <f t="shared" si="96"/>
        <v>0.45239475411112018</v>
      </c>
      <c r="X114" s="6">
        <v>1.5039999999999999E-3</v>
      </c>
      <c r="Y114" s="6">
        <v>0.45912607999999994</v>
      </c>
      <c r="Z114" s="6">
        <f t="shared" si="97"/>
        <v>42.536891416238007</v>
      </c>
      <c r="AA114" s="6">
        <f t="shared" si="99"/>
        <v>18.42238822839392</v>
      </c>
      <c r="AB114" s="6">
        <f t="shared" si="98"/>
        <v>1.4661170824536387</v>
      </c>
    </row>
    <row r="115" spans="7:28">
      <c r="G115" s="6">
        <v>94653</v>
      </c>
      <c r="H115" s="6">
        <v>3803485</v>
      </c>
      <c r="I115" s="12">
        <f t="shared" si="84"/>
        <v>7606970</v>
      </c>
      <c r="J115" s="6">
        <v>1491302.062622</v>
      </c>
      <c r="K115" s="12">
        <f t="shared" si="85"/>
        <v>11930416.500976</v>
      </c>
      <c r="L115" s="6">
        <f t="shared" si="86"/>
        <v>47.534880000000001</v>
      </c>
      <c r="M115" s="6">
        <f t="shared" si="87"/>
        <v>5242880</v>
      </c>
      <c r="N115" s="13">
        <f t="shared" si="88"/>
        <v>0.63761143622921224</v>
      </c>
      <c r="O115" s="13"/>
      <c r="P115" s="7">
        <f t="shared" si="89"/>
        <v>1.1881858477727162E-3</v>
      </c>
      <c r="Q115" s="7">
        <f t="shared" si="90"/>
        <v>4.9177648295098961E-4</v>
      </c>
      <c r="R115" s="6">
        <f t="shared" si="91"/>
        <v>1.6799623307237059E-3</v>
      </c>
      <c r="S115" s="6">
        <f t="shared" si="92"/>
        <v>1.1881858477727162E-3</v>
      </c>
      <c r="T115" s="7">
        <f t="shared" si="93"/>
        <v>0</v>
      </c>
      <c r="U115" s="7">
        <f t="shared" si="94"/>
        <v>0.18538086023261943</v>
      </c>
      <c r="V115" s="7">
        <f t="shared" si="95"/>
        <v>0.45861393750535118</v>
      </c>
      <c r="W115" s="6">
        <f t="shared" si="96"/>
        <v>0.64399479773797064</v>
      </c>
      <c r="X115" s="6">
        <v>2.1849999999999999E-3</v>
      </c>
      <c r="Y115" s="6">
        <v>0.62105893749999996</v>
      </c>
      <c r="Z115" s="6">
        <f t="shared" si="97"/>
        <v>45.620784998960353</v>
      </c>
      <c r="AA115" s="6">
        <f t="shared" si="99"/>
        <v>23.113852140791487</v>
      </c>
      <c r="AB115" s="6">
        <f t="shared" si="98"/>
        <v>3.6930247442048403</v>
      </c>
    </row>
    <row r="116" spans="7:28">
      <c r="G116" s="6">
        <v>141347</v>
      </c>
      <c r="H116" s="6">
        <v>3740507</v>
      </c>
      <c r="I116" s="12">
        <f t="shared" si="84"/>
        <v>7481014</v>
      </c>
      <c r="J116" s="6">
        <v>1499416.1829830001</v>
      </c>
      <c r="K116" s="12">
        <f t="shared" si="85"/>
        <v>11995329.463864001</v>
      </c>
      <c r="L116" s="6">
        <f t="shared" si="86"/>
        <v>47.713023999999997</v>
      </c>
      <c r="M116" s="6">
        <f t="shared" si="87"/>
        <v>5242880</v>
      </c>
      <c r="N116" s="13">
        <f t="shared" si="88"/>
        <v>0.62366056910204914</v>
      </c>
      <c r="O116" s="13"/>
      <c r="P116" s="7">
        <f t="shared" si="89"/>
        <v>1.1685118991910785E-3</v>
      </c>
      <c r="Q116" s="7">
        <f t="shared" si="90"/>
        <v>4.9445222093418386E-4</v>
      </c>
      <c r="R116" s="6">
        <f t="shared" si="91"/>
        <v>1.6629641201252625E-3</v>
      </c>
      <c r="S116" s="6">
        <f t="shared" si="92"/>
        <v>1.1685118991910785E-3</v>
      </c>
      <c r="T116" s="7">
        <f t="shared" si="93"/>
        <v>0</v>
      </c>
      <c r="U116" s="7">
        <f t="shared" si="94"/>
        <v>0.18638951076040622</v>
      </c>
      <c r="V116" s="7">
        <f t="shared" si="95"/>
        <v>0.4094992183400184</v>
      </c>
      <c r="W116" s="6">
        <f t="shared" si="96"/>
        <v>0.59588872910042467</v>
      </c>
      <c r="X116" s="6">
        <v>1.951E-3</v>
      </c>
      <c r="Y116" s="6">
        <v>0.58815682142801406</v>
      </c>
      <c r="Z116" s="6">
        <f t="shared" si="97"/>
        <v>40.107027207018021</v>
      </c>
      <c r="AA116" s="6">
        <f t="shared" si="99"/>
        <v>14.763499737300748</v>
      </c>
      <c r="AB116" s="6">
        <f t="shared" si="98"/>
        <v>1.3145996766029069</v>
      </c>
    </row>
    <row r="117" spans="7:28">
      <c r="G117" s="6">
        <v>113076</v>
      </c>
      <c r="H117" s="6">
        <v>3805068</v>
      </c>
      <c r="I117" s="12">
        <f t="shared" si="84"/>
        <v>7610136</v>
      </c>
      <c r="J117" s="6">
        <v>593722.33941699995</v>
      </c>
      <c r="K117" s="12">
        <f t="shared" si="85"/>
        <v>4749778.7153359996</v>
      </c>
      <c r="L117" s="6">
        <f t="shared" si="86"/>
        <v>47.922336000000001</v>
      </c>
      <c r="M117" s="6">
        <f t="shared" si="87"/>
        <v>5242880</v>
      </c>
      <c r="N117" s="13">
        <f t="shared" si="88"/>
        <v>1.6022085356163078</v>
      </c>
      <c r="O117" s="13"/>
      <c r="P117" s="7">
        <f t="shared" si="89"/>
        <v>1.1886803674558551E-3</v>
      </c>
      <c r="Q117" s="7">
        <f t="shared" si="90"/>
        <v>1.9578775571098619E-4</v>
      </c>
      <c r="R117" s="6">
        <f t="shared" si="91"/>
        <v>1.3844681231668413E-3</v>
      </c>
      <c r="S117" s="6">
        <f t="shared" si="92"/>
        <v>1.1886803674558551E-3</v>
      </c>
      <c r="T117" s="7">
        <f t="shared" si="93"/>
        <v>0</v>
      </c>
      <c r="U117" s="7">
        <f t="shared" si="94"/>
        <v>7.3804469784566229E-2</v>
      </c>
      <c r="V117" s="7">
        <f t="shared" si="95"/>
        <v>0.2357086736011485</v>
      </c>
      <c r="W117" s="6">
        <f t="shared" si="96"/>
        <v>0.30951314338571473</v>
      </c>
      <c r="X117" s="6">
        <v>1.1230000000000001E-3</v>
      </c>
      <c r="Y117" s="6">
        <v>0.31451720625000007</v>
      </c>
      <c r="Z117" s="6">
        <f t="shared" si="97"/>
        <v>5.848652489390477</v>
      </c>
      <c r="AA117" s="6">
        <f t="shared" si="99"/>
        <v>23.283002953414179</v>
      </c>
      <c r="AB117" s="6">
        <f t="shared" si="98"/>
        <v>1.5910299229568274</v>
      </c>
    </row>
    <row r="118" spans="7:28">
      <c r="G118" s="6">
        <v>113076</v>
      </c>
      <c r="H118" s="6">
        <v>3805068</v>
      </c>
      <c r="I118" s="12">
        <f t="shared" si="84"/>
        <v>7610136</v>
      </c>
      <c r="J118" s="6">
        <v>607256.77960200002</v>
      </c>
      <c r="K118" s="12">
        <f t="shared" si="85"/>
        <v>4858054.2368160002</v>
      </c>
      <c r="L118" s="6">
        <f t="shared" si="86"/>
        <v>47.922336000000001</v>
      </c>
      <c r="M118" s="6">
        <f t="shared" si="87"/>
        <v>5242880</v>
      </c>
      <c r="N118" s="13">
        <f t="shared" si="88"/>
        <v>1.5664987727653967</v>
      </c>
      <c r="O118" s="13"/>
      <c r="P118" s="7">
        <f t="shared" si="89"/>
        <v>1.1886803674558551E-3</v>
      </c>
      <c r="Q118" s="7">
        <f t="shared" si="90"/>
        <v>2.0025091549579025E-4</v>
      </c>
      <c r="R118" s="6">
        <f t="shared" si="91"/>
        <v>1.3889312829516453E-3</v>
      </c>
      <c r="S118" s="6">
        <f t="shared" si="92"/>
        <v>1.1886803674558551E-3</v>
      </c>
      <c r="T118" s="7">
        <f t="shared" si="93"/>
        <v>0</v>
      </c>
      <c r="U118" s="7">
        <f t="shared" si="94"/>
        <v>7.5486909732279367E-2</v>
      </c>
      <c r="V118" s="7">
        <f t="shared" si="95"/>
        <v>0.23298007809196333</v>
      </c>
      <c r="W118" s="6">
        <f t="shared" si="96"/>
        <v>0.3084669878242427</v>
      </c>
      <c r="X118" s="6">
        <v>1.1100000000000001E-3</v>
      </c>
      <c r="Y118" s="6">
        <v>0.31382964705915006</v>
      </c>
      <c r="Z118" s="6">
        <f t="shared" si="97"/>
        <v>7.088321392419374</v>
      </c>
      <c r="AA118" s="6">
        <f t="shared" si="99"/>
        <v>25.128944410058129</v>
      </c>
      <c r="AB118" s="6">
        <f t="shared" si="98"/>
        <v>1.7087803160600115</v>
      </c>
    </row>
    <row r="119" spans="7:28">
      <c r="G119" s="6">
        <v>113076</v>
      </c>
      <c r="H119" s="6">
        <v>3805068</v>
      </c>
      <c r="I119" s="12">
        <f t="shared" si="84"/>
        <v>7610136</v>
      </c>
      <c r="J119" s="6">
        <v>607829.88470499997</v>
      </c>
      <c r="K119" s="12">
        <f t="shared" si="85"/>
        <v>4862639.0776399998</v>
      </c>
      <c r="L119" s="6">
        <f t="shared" si="86"/>
        <v>47.922336000000001</v>
      </c>
      <c r="M119" s="6">
        <f t="shared" si="87"/>
        <v>5242880</v>
      </c>
      <c r="N119" s="13">
        <f t="shared" si="88"/>
        <v>1.5650217666768416</v>
      </c>
      <c r="O119" s="13"/>
      <c r="P119" s="7">
        <f t="shared" si="89"/>
        <v>1.1886803674558551E-3</v>
      </c>
      <c r="Q119" s="7">
        <f t="shared" si="90"/>
        <v>2.0043990444643857E-4</v>
      </c>
      <c r="R119" s="6">
        <f t="shared" si="91"/>
        <v>1.3891202719022936E-3</v>
      </c>
      <c r="S119" s="6">
        <f t="shared" si="92"/>
        <v>1.1886803674558551E-3</v>
      </c>
      <c r="T119" s="7">
        <f t="shared" si="93"/>
        <v>0</v>
      </c>
      <c r="U119" s="7">
        <f t="shared" si="94"/>
        <v>7.5558151313485949E-2</v>
      </c>
      <c r="V119" s="7">
        <f t="shared" si="95"/>
        <v>0.23318997005420833</v>
      </c>
      <c r="W119" s="6">
        <f t="shared" si="96"/>
        <v>0.30874812136769425</v>
      </c>
      <c r="X119" s="6">
        <v>1.111E-3</v>
      </c>
      <c r="Y119" s="6">
        <v>0.31238542499999999</v>
      </c>
      <c r="Z119" s="6">
        <f t="shared" si="97"/>
        <v>6.9919322642533883</v>
      </c>
      <c r="AA119" s="6">
        <f t="shared" si="99"/>
        <v>25.033327803986825</v>
      </c>
      <c r="AB119" s="6">
        <f t="shared" si="98"/>
        <v>1.1643640647785485</v>
      </c>
    </row>
    <row r="120" spans="7:28">
      <c r="G120" s="6">
        <v>113076</v>
      </c>
      <c r="H120" s="6">
        <v>3805068</v>
      </c>
      <c r="I120" s="12">
        <f t="shared" si="84"/>
        <v>7610136</v>
      </c>
      <c r="J120" s="6">
        <v>606250.68548600003</v>
      </c>
      <c r="K120" s="12">
        <f t="shared" si="85"/>
        <v>4850005.4838880002</v>
      </c>
      <c r="L120" s="6">
        <f t="shared" si="86"/>
        <v>47.922336000000001</v>
      </c>
      <c r="M120" s="6">
        <f t="shared" si="87"/>
        <v>5242880</v>
      </c>
      <c r="N120" s="13">
        <f t="shared" si="88"/>
        <v>1.5690984320082346</v>
      </c>
      <c r="O120" s="13"/>
      <c r="P120" s="7">
        <f t="shared" si="89"/>
        <v>1.1886803674558551E-3</v>
      </c>
      <c r="Q120" s="7">
        <f t="shared" si="90"/>
        <v>1.999191427193118E-4</v>
      </c>
      <c r="R120" s="6">
        <f t="shared" si="91"/>
        <v>1.388599510175167E-3</v>
      </c>
      <c r="S120" s="6">
        <f t="shared" si="92"/>
        <v>1.1886803674558551E-3</v>
      </c>
      <c r="T120" s="7">
        <f t="shared" si="93"/>
        <v>0</v>
      </c>
      <c r="U120" s="7">
        <f t="shared" si="94"/>
        <v>7.536184412862082E-2</v>
      </c>
      <c r="V120" s="7">
        <f t="shared" si="95"/>
        <v>0.2359185655633935</v>
      </c>
      <c r="W120" s="6">
        <f t="shared" si="96"/>
        <v>0.31128040969201431</v>
      </c>
      <c r="X120" s="6">
        <v>1.124E-3</v>
      </c>
      <c r="Y120" s="6">
        <v>0.31538034999999998</v>
      </c>
      <c r="Z120" s="6">
        <f t="shared" si="97"/>
        <v>5.7544810903785715</v>
      </c>
      <c r="AA120" s="6">
        <f t="shared" si="99"/>
        <v>23.540881688182118</v>
      </c>
      <c r="AB120" s="6">
        <f t="shared" si="98"/>
        <v>1.2999986549528724</v>
      </c>
    </row>
    <row r="121" spans="7:28">
      <c r="G121" s="6">
        <v>410236</v>
      </c>
      <c r="H121" s="6">
        <v>3356824</v>
      </c>
      <c r="I121" s="12">
        <f t="shared" si="84"/>
        <v>6713648</v>
      </c>
      <c r="J121" s="6">
        <v>583503.43115199998</v>
      </c>
      <c r="K121" s="12">
        <f t="shared" si="85"/>
        <v>4668027.4492159998</v>
      </c>
      <c r="L121" s="6">
        <f t="shared" si="86"/>
        <v>48.486607999999997</v>
      </c>
      <c r="M121" s="6">
        <f t="shared" si="87"/>
        <v>5242880</v>
      </c>
      <c r="N121" s="13">
        <f t="shared" si="88"/>
        <v>1.4382194777212727</v>
      </c>
      <c r="O121" s="13"/>
      <c r="P121" s="7">
        <f t="shared" si="89"/>
        <v>1.0486516366605364E-3</v>
      </c>
      <c r="Q121" s="7">
        <f t="shared" si="90"/>
        <v>1.9241793621424061E-4</v>
      </c>
      <c r="R121" s="6">
        <f t="shared" si="91"/>
        <v>1.2410695728747769E-3</v>
      </c>
      <c r="S121" s="6">
        <f t="shared" si="92"/>
        <v>1.0486516366605364E-3</v>
      </c>
      <c r="T121" s="7">
        <f t="shared" si="93"/>
        <v>0</v>
      </c>
      <c r="U121" s="7">
        <f t="shared" si="94"/>
        <v>7.2534177164254823E-2</v>
      </c>
      <c r="V121" s="7">
        <f t="shared" si="95"/>
        <v>0.26887160363586038</v>
      </c>
      <c r="W121" s="6">
        <f t="shared" si="96"/>
        <v>0.34140578080011519</v>
      </c>
      <c r="X121" s="6">
        <v>1.281E-3</v>
      </c>
      <c r="Y121" s="6">
        <v>0.35855189999999998</v>
      </c>
      <c r="Z121" s="6">
        <f t="shared" si="97"/>
        <v>18.138045537819174</v>
      </c>
      <c r="AA121" s="6">
        <f t="shared" si="99"/>
        <v>3.1171293618441123</v>
      </c>
      <c r="AB121" s="6">
        <f t="shared" si="98"/>
        <v>4.7820466715933705</v>
      </c>
    </row>
    <row r="122" spans="7:28">
      <c r="G122" s="6">
        <v>403394</v>
      </c>
      <c r="H122" s="6">
        <v>3387388</v>
      </c>
      <c r="I122" s="12">
        <f t="shared" si="84"/>
        <v>6774776</v>
      </c>
      <c r="J122" s="6">
        <v>604866.11254899995</v>
      </c>
      <c r="K122" s="12">
        <f t="shared" si="85"/>
        <v>4838928.9003919996</v>
      </c>
      <c r="L122" s="6">
        <f t="shared" si="86"/>
        <v>48.716535999999998</v>
      </c>
      <c r="M122" s="6">
        <f t="shared" si="87"/>
        <v>5242880</v>
      </c>
      <c r="N122" s="13">
        <f t="shared" si="88"/>
        <v>1.400056942240085</v>
      </c>
      <c r="O122" s="13"/>
      <c r="P122" s="7">
        <f t="shared" si="89"/>
        <v>1.0581996465123763E-3</v>
      </c>
      <c r="Q122" s="7">
        <f t="shared" si="90"/>
        <v>1.9946256157025213E-4</v>
      </c>
      <c r="R122" s="6">
        <f t="shared" si="91"/>
        <v>1.2576622080826285E-3</v>
      </c>
      <c r="S122" s="6">
        <f t="shared" si="92"/>
        <v>1.0581996465123763E-3</v>
      </c>
      <c r="T122" s="7">
        <f t="shared" si="93"/>
        <v>0</v>
      </c>
      <c r="U122" s="7">
        <f t="shared" si="94"/>
        <v>7.518973055850707E-2</v>
      </c>
      <c r="V122" s="7">
        <f t="shared" si="95"/>
        <v>0.27013095540933041</v>
      </c>
      <c r="W122" s="6">
        <f t="shared" si="96"/>
        <v>0.34532068596783749</v>
      </c>
      <c r="X122" s="6">
        <v>1.2869999999999999E-3</v>
      </c>
      <c r="Y122" s="6">
        <v>0.36275703749999999</v>
      </c>
      <c r="Z122" s="6">
        <f t="shared" si="97"/>
        <v>17.777805243793601</v>
      </c>
      <c r="AA122" s="6">
        <f t="shared" si="99"/>
        <v>2.2795487115284745</v>
      </c>
      <c r="AB122" s="6">
        <f t="shared" si="98"/>
        <v>4.8066197839545692</v>
      </c>
    </row>
    <row r="123" spans="7:28">
      <c r="G123" s="6">
        <v>448695</v>
      </c>
      <c r="H123" s="6">
        <v>3314611</v>
      </c>
      <c r="I123" s="12">
        <f t="shared" si="84"/>
        <v>6629222</v>
      </c>
      <c r="J123" s="6">
        <v>1381872.4582519999</v>
      </c>
      <c r="K123" s="12">
        <f t="shared" si="85"/>
        <v>11054979.666015999</v>
      </c>
      <c r="L123" s="6">
        <f t="shared" si="86"/>
        <v>48.749231999999999</v>
      </c>
      <c r="M123" s="6">
        <f t="shared" si="87"/>
        <v>5242880</v>
      </c>
      <c r="N123" s="13">
        <f t="shared" si="88"/>
        <v>0.59965935716542507</v>
      </c>
      <c r="O123" s="13"/>
      <c r="P123" s="7">
        <f t="shared" si="89"/>
        <v>1.0354645492414904E-3</v>
      </c>
      <c r="Q123" s="7">
        <f t="shared" si="90"/>
        <v>4.556906306500951E-4</v>
      </c>
      <c r="R123" s="6">
        <f t="shared" si="91"/>
        <v>1.4911551798915857E-3</v>
      </c>
      <c r="S123" s="6">
        <f t="shared" si="92"/>
        <v>1.0354645492414904E-3</v>
      </c>
      <c r="T123" s="7">
        <f t="shared" si="93"/>
        <v>0</v>
      </c>
      <c r="U123" s="7">
        <f t="shared" si="94"/>
        <v>0.17177787885045812</v>
      </c>
      <c r="V123" s="7">
        <f t="shared" si="95"/>
        <v>0.55621369994928183</v>
      </c>
      <c r="W123" s="6">
        <f t="shared" si="96"/>
        <v>0.72799157879973997</v>
      </c>
      <c r="X123" s="6">
        <v>2.65E-3</v>
      </c>
      <c r="Y123" s="6">
        <v>0.74350166666755002</v>
      </c>
      <c r="Z123" s="6">
        <f t="shared" si="97"/>
        <v>60.92586606635885</v>
      </c>
      <c r="AA123" s="6">
        <f t="shared" si="99"/>
        <v>43.729993211638281</v>
      </c>
      <c r="AB123" s="6">
        <f t="shared" si="98"/>
        <v>2.0860864962586891</v>
      </c>
    </row>
    <row r="124" spans="7:28">
      <c r="G124" s="6">
        <v>115625</v>
      </c>
      <c r="H124" s="6">
        <v>3897557</v>
      </c>
      <c r="I124" s="12">
        <f t="shared" si="84"/>
        <v>7795114</v>
      </c>
      <c r="J124" s="6">
        <v>638147.69671599998</v>
      </c>
      <c r="K124" s="12">
        <f t="shared" si="85"/>
        <v>5105181.5737279998</v>
      </c>
      <c r="L124" s="6">
        <f t="shared" si="86"/>
        <v>49.083184000000003</v>
      </c>
      <c r="M124" s="6">
        <f t="shared" si="87"/>
        <v>5242880</v>
      </c>
      <c r="N124" s="13">
        <f t="shared" si="88"/>
        <v>1.5269024005169141</v>
      </c>
      <c r="O124" s="13"/>
      <c r="P124" s="7">
        <f t="shared" si="89"/>
        <v>1.2175733750198789E-3</v>
      </c>
      <c r="Q124" s="7">
        <f t="shared" si="90"/>
        <v>2.1043760198554402E-4</v>
      </c>
      <c r="R124" s="6">
        <f t="shared" si="91"/>
        <v>1.4280109770054229E-3</v>
      </c>
      <c r="S124" s="6">
        <f t="shared" si="92"/>
        <v>1.2175733750198789E-3</v>
      </c>
      <c r="T124" s="7">
        <f t="shared" si="93"/>
        <v>0</v>
      </c>
      <c r="U124" s="7">
        <f t="shared" si="94"/>
        <v>7.932689958510597E-2</v>
      </c>
      <c r="V124" s="7">
        <f t="shared" si="95"/>
        <v>0.21597882915011735</v>
      </c>
      <c r="W124" s="6">
        <f t="shared" si="96"/>
        <v>0.29530572873522332</v>
      </c>
      <c r="X124" s="6">
        <v>1.029E-3</v>
      </c>
      <c r="Y124" s="6">
        <v>0.29696939999999999</v>
      </c>
      <c r="Z124" s="6">
        <f t="shared" si="97"/>
        <v>18.325886785216611</v>
      </c>
      <c r="AA124" s="6">
        <f t="shared" si="99"/>
        <v>38.776576968457043</v>
      </c>
      <c r="AB124" s="6">
        <f t="shared" si="98"/>
        <v>0.56021639427384717</v>
      </c>
    </row>
    <row r="125" spans="7:28">
      <c r="G125" s="6">
        <v>115625</v>
      </c>
      <c r="H125" s="6">
        <v>3897557</v>
      </c>
      <c r="I125" s="12">
        <f t="shared" si="84"/>
        <v>7795114</v>
      </c>
      <c r="J125" s="6">
        <v>641830.18023699999</v>
      </c>
      <c r="K125" s="12">
        <f t="shared" si="85"/>
        <v>5134641.4418959999</v>
      </c>
      <c r="L125" s="6">
        <f t="shared" si="86"/>
        <v>49.083184000000003</v>
      </c>
      <c r="M125" s="6">
        <f t="shared" si="87"/>
        <v>5242880</v>
      </c>
      <c r="N125" s="13">
        <f t="shared" si="88"/>
        <v>1.5181418387652017</v>
      </c>
      <c r="O125" s="13"/>
      <c r="P125" s="7">
        <f t="shared" si="89"/>
        <v>1.2175733750198789E-3</v>
      </c>
      <c r="Q125" s="7">
        <f t="shared" si="90"/>
        <v>2.1165194939367295E-4</v>
      </c>
      <c r="R125" s="6">
        <f t="shared" si="91"/>
        <v>1.4292253244135519E-3</v>
      </c>
      <c r="S125" s="6">
        <f t="shared" si="92"/>
        <v>1.2175733750198789E-3</v>
      </c>
      <c r="T125" s="7">
        <f t="shared" si="93"/>
        <v>0</v>
      </c>
      <c r="U125" s="7">
        <f t="shared" si="94"/>
        <v>7.9784661952654212E-2</v>
      </c>
      <c r="V125" s="7">
        <f t="shared" si="95"/>
        <v>0.21492936933889228</v>
      </c>
      <c r="W125" s="6">
        <f t="shared" si="96"/>
        <v>0.2947140312915465</v>
      </c>
      <c r="X125" s="6">
        <v>1.024E-3</v>
      </c>
      <c r="Y125" s="6">
        <v>0.29773141333299197</v>
      </c>
      <c r="Z125" s="6">
        <f t="shared" si="97"/>
        <v>18.903649904285054</v>
      </c>
      <c r="AA125" s="6">
        <f t="shared" si="99"/>
        <v>39.572785587260931</v>
      </c>
      <c r="AB125" s="6">
        <f t="shared" si="98"/>
        <v>1.013457736174697</v>
      </c>
    </row>
    <row r="126" spans="7:28">
      <c r="G126" s="6">
        <v>115625</v>
      </c>
      <c r="H126" s="6">
        <v>3897557</v>
      </c>
      <c r="I126" s="12">
        <f t="shared" si="84"/>
        <v>7795114</v>
      </c>
      <c r="J126" s="6">
        <v>641059.28997799999</v>
      </c>
      <c r="K126" s="12">
        <f t="shared" si="85"/>
        <v>5128474.3198239999</v>
      </c>
      <c r="L126" s="6">
        <f t="shared" si="86"/>
        <v>49.083184000000003</v>
      </c>
      <c r="M126" s="6">
        <f t="shared" si="87"/>
        <v>5242880</v>
      </c>
      <c r="N126" s="13">
        <f t="shared" si="88"/>
        <v>1.519967443313144</v>
      </c>
      <c r="O126" s="13"/>
      <c r="P126" s="7">
        <f t="shared" si="89"/>
        <v>1.2175733750198789E-3</v>
      </c>
      <c r="Q126" s="7">
        <f t="shared" si="90"/>
        <v>2.1139773818468042E-4</v>
      </c>
      <c r="R126" s="6">
        <f t="shared" si="91"/>
        <v>1.4289711132045592E-3</v>
      </c>
      <c r="S126" s="6">
        <f t="shared" si="92"/>
        <v>1.2175733750198789E-3</v>
      </c>
      <c r="T126" s="7">
        <f t="shared" si="93"/>
        <v>0</v>
      </c>
      <c r="U126" s="7">
        <f t="shared" si="94"/>
        <v>7.9688834083210314E-2</v>
      </c>
      <c r="V126" s="7">
        <f t="shared" si="95"/>
        <v>0.21513926130113731</v>
      </c>
      <c r="W126" s="6">
        <f t="shared" si="96"/>
        <v>0.29482809538434762</v>
      </c>
      <c r="X126" s="6">
        <v>1.0250000000000001E-3</v>
      </c>
      <c r="Y126" s="6">
        <v>0.29566466666632502</v>
      </c>
      <c r="Z126" s="6">
        <f t="shared" si="97"/>
        <v>18.787646343402805</v>
      </c>
      <c r="AA126" s="6">
        <f t="shared" si="99"/>
        <v>39.411815922396009</v>
      </c>
      <c r="AB126" s="6">
        <f t="shared" si="98"/>
        <v>0.28294597775577762</v>
      </c>
    </row>
    <row r="127" spans="7:28">
      <c r="G127" s="6">
        <v>115625</v>
      </c>
      <c r="H127" s="6">
        <v>3897557</v>
      </c>
      <c r="I127" s="12">
        <f t="shared" si="84"/>
        <v>7795114</v>
      </c>
      <c r="J127" s="6">
        <v>640929.117065</v>
      </c>
      <c r="K127" s="12">
        <f t="shared" si="85"/>
        <v>5127432.93652</v>
      </c>
      <c r="L127" s="6">
        <f t="shared" si="86"/>
        <v>49.083184000000003</v>
      </c>
      <c r="M127" s="6">
        <f t="shared" si="87"/>
        <v>5242880</v>
      </c>
      <c r="N127" s="13">
        <f t="shared" si="88"/>
        <v>1.5202761491972943</v>
      </c>
      <c r="O127" s="13"/>
      <c r="P127" s="7">
        <f t="shared" si="89"/>
        <v>1.2175733750198789E-3</v>
      </c>
      <c r="Q127" s="7">
        <f t="shared" si="90"/>
        <v>2.1135481195334532E-4</v>
      </c>
      <c r="R127" s="6">
        <f t="shared" si="91"/>
        <v>1.4289281869732241E-3</v>
      </c>
      <c r="S127" s="6">
        <f t="shared" si="92"/>
        <v>1.2175733750198789E-3</v>
      </c>
      <c r="T127" s="7">
        <f t="shared" si="93"/>
        <v>0</v>
      </c>
      <c r="U127" s="7">
        <f t="shared" si="94"/>
        <v>7.9672652541458472E-2</v>
      </c>
      <c r="V127" s="7">
        <f t="shared" si="95"/>
        <v>0.2155590452256273</v>
      </c>
      <c r="W127" s="6">
        <f t="shared" si="96"/>
        <v>0.2952316977670858</v>
      </c>
      <c r="X127" s="6">
        <v>1.0269999999999999E-3</v>
      </c>
      <c r="Y127" s="6">
        <v>0.29742653571413896</v>
      </c>
      <c r="Z127" s="6">
        <f t="shared" si="97"/>
        <v>18.556316944486753</v>
      </c>
      <c r="AA127" s="6">
        <f t="shared" si="99"/>
        <v>39.136142840625531</v>
      </c>
      <c r="AB127" s="6">
        <f t="shared" si="98"/>
        <v>0.73794288118349138</v>
      </c>
    </row>
    <row r="128" spans="7:28">
      <c r="G128" s="6">
        <v>726713</v>
      </c>
      <c r="H128" s="6">
        <v>2903837</v>
      </c>
      <c r="I128" s="12">
        <f t="shared" si="84"/>
        <v>5807674</v>
      </c>
      <c r="J128" s="6">
        <v>1172773.2286380001</v>
      </c>
      <c r="K128" s="12">
        <f t="shared" si="85"/>
        <v>9382185.8291040007</v>
      </c>
      <c r="L128" s="6">
        <f t="shared" si="86"/>
        <v>49.380304000000002</v>
      </c>
      <c r="M128" s="6">
        <f t="shared" si="87"/>
        <v>5242880</v>
      </c>
      <c r="N128" s="13">
        <f t="shared" si="88"/>
        <v>0.61901076207468742</v>
      </c>
      <c r="O128" s="13"/>
      <c r="P128" s="7">
        <f t="shared" si="89"/>
        <v>9.0714122117972881E-4</v>
      </c>
      <c r="Q128" s="7">
        <f t="shared" si="90"/>
        <v>3.8673740762126151E-4</v>
      </c>
      <c r="R128" s="6">
        <f t="shared" si="91"/>
        <v>1.2938786288009903E-3</v>
      </c>
      <c r="S128" s="6">
        <f t="shared" si="92"/>
        <v>9.0714122117972881E-4</v>
      </c>
      <c r="T128" s="7">
        <f t="shared" si="93"/>
        <v>0</v>
      </c>
      <c r="U128" s="7">
        <f t="shared" si="94"/>
        <v>0.14578516011736095</v>
      </c>
      <c r="V128" s="7">
        <f t="shared" si="95"/>
        <v>0.3742373686828564</v>
      </c>
      <c r="W128" s="6">
        <f t="shared" si="96"/>
        <v>0.52002252880021738</v>
      </c>
      <c r="X128" s="6">
        <v>1.7830000000000001E-3</v>
      </c>
      <c r="Y128" s="6">
        <v>0.53343245384629112</v>
      </c>
      <c r="Z128" s="6">
        <f t="shared" si="97"/>
        <v>49.122758206408932</v>
      </c>
      <c r="AA128" s="6">
        <f t="shared" si="99"/>
        <v>27.432494178295556</v>
      </c>
      <c r="AB128" s="6">
        <f t="shared" si="98"/>
        <v>2.5138937365700329</v>
      </c>
    </row>
    <row r="129" spans="7:28">
      <c r="G129" s="6">
        <v>157464</v>
      </c>
      <c r="H129" s="6">
        <v>3866688</v>
      </c>
      <c r="I129" s="12">
        <f t="shared" si="84"/>
        <v>7733376</v>
      </c>
      <c r="J129" s="6">
        <v>634512.92456099996</v>
      </c>
      <c r="K129" s="12">
        <f t="shared" si="85"/>
        <v>5076103.3964879997</v>
      </c>
      <c r="L129" s="6">
        <f t="shared" si="86"/>
        <v>49.549536000000003</v>
      </c>
      <c r="M129" s="6">
        <f t="shared" si="87"/>
        <v>5242880</v>
      </c>
      <c r="N129" s="13">
        <f t="shared" si="88"/>
        <v>1.5234866975622454</v>
      </c>
      <c r="O129" s="13"/>
      <c r="P129" s="7">
        <f t="shared" si="89"/>
        <v>1.2079300850016731E-3</v>
      </c>
      <c r="Q129" s="7">
        <f t="shared" si="90"/>
        <v>2.0923898802830765E-4</v>
      </c>
      <c r="R129" s="6">
        <f t="shared" si="91"/>
        <v>1.4171690730299807E-3</v>
      </c>
      <c r="S129" s="6">
        <f t="shared" si="92"/>
        <v>1.2079300850016731E-3</v>
      </c>
      <c r="T129" s="7">
        <f t="shared" si="93"/>
        <v>0</v>
      </c>
      <c r="U129" s="7">
        <f t="shared" si="94"/>
        <v>7.8875068124711706E-2</v>
      </c>
      <c r="V129" s="7">
        <f t="shared" si="95"/>
        <v>0.17966751968173025</v>
      </c>
      <c r="W129" s="6">
        <f t="shared" si="96"/>
        <v>0.25854258780644196</v>
      </c>
      <c r="X129" s="6">
        <v>8.5599999999999999E-4</v>
      </c>
      <c r="Y129" s="6">
        <v>0.26033813333304801</v>
      </c>
      <c r="Z129" s="6">
        <f t="shared" si="97"/>
        <v>41.113327687111344</v>
      </c>
      <c r="AA129" s="6">
        <f t="shared" si="99"/>
        <v>65.557134699764106</v>
      </c>
      <c r="AB129" s="6">
        <f t="shared" si="98"/>
        <v>0.6896974729049864</v>
      </c>
    </row>
    <row r="130" spans="7:28">
      <c r="G130" s="15">
        <v>524288</v>
      </c>
      <c r="H130" s="15">
        <v>3269766</v>
      </c>
      <c r="I130" s="16">
        <f t="shared" si="84"/>
        <v>6539532</v>
      </c>
      <c r="J130" s="15">
        <v>1470118.8090820001</v>
      </c>
      <c r="K130" s="16">
        <f t="shared" si="85"/>
        <v>11760950.472656</v>
      </c>
      <c r="L130" s="15">
        <f t="shared" si="86"/>
        <v>49.722951999999999</v>
      </c>
      <c r="M130" s="15">
        <f t="shared" si="87"/>
        <v>5242880</v>
      </c>
      <c r="N130" s="17">
        <f t="shared" si="88"/>
        <v>0.55603771270054192</v>
      </c>
      <c r="O130" s="17"/>
      <c r="P130" s="18">
        <f t="shared" si="89"/>
        <v>1.0214552408458041E-3</v>
      </c>
      <c r="Q130" s="18">
        <f t="shared" si="90"/>
        <v>4.8479102629236714E-4</v>
      </c>
      <c r="R130" s="15">
        <f t="shared" si="91"/>
        <v>1.5062462671381713E-3</v>
      </c>
      <c r="S130" s="15">
        <f t="shared" si="92"/>
        <v>1.0214552408458041E-3</v>
      </c>
      <c r="T130" s="18">
        <f t="shared" si="93"/>
        <v>0</v>
      </c>
      <c r="U130" s="18">
        <f t="shared" si="94"/>
        <v>0.18274761116645338</v>
      </c>
      <c r="V130" s="18">
        <f t="shared" si="95"/>
        <v>0.43237744222472474</v>
      </c>
      <c r="W130" s="15">
        <f t="shared" si="96"/>
        <v>0.61512505339117807</v>
      </c>
      <c r="X130" s="15">
        <v>2.0600000000000002E-3</v>
      </c>
      <c r="Y130" s="15">
        <v>0.62275173333402012</v>
      </c>
      <c r="Z130" s="15">
        <f t="shared" si="97"/>
        <v>50.414794133698834</v>
      </c>
      <c r="AA130" s="15">
        <f t="shared" si="99"/>
        <v>26.881249168049941</v>
      </c>
      <c r="AB130" s="15">
        <f t="shared" si="98"/>
        <v>1.2246742216213782</v>
      </c>
    </row>
    <row r="131" spans="7:28">
      <c r="G131" s="6">
        <v>112985</v>
      </c>
      <c r="H131" s="6">
        <v>4002590</v>
      </c>
      <c r="I131" s="12">
        <f t="shared" si="84"/>
        <v>8005180</v>
      </c>
      <c r="J131" s="6">
        <v>1582096.0561520001</v>
      </c>
      <c r="K131" s="12">
        <f t="shared" si="85"/>
        <v>12656768.449216001</v>
      </c>
      <c r="L131" s="6">
        <f t="shared" si="86"/>
        <v>50.290779999999998</v>
      </c>
      <c r="M131" s="6">
        <f t="shared" si="87"/>
        <v>5242880</v>
      </c>
      <c r="N131" s="13">
        <f t="shared" si="88"/>
        <v>0.63248214045472761</v>
      </c>
      <c r="O131" s="13"/>
      <c r="P131" s="7">
        <f t="shared" si="89"/>
        <v>1.250385052770445E-3</v>
      </c>
      <c r="Q131" s="7">
        <f t="shared" si="90"/>
        <v>5.2171699730443617E-4</v>
      </c>
      <c r="R131" s="6">
        <f t="shared" si="91"/>
        <v>1.7721020500748811E-3</v>
      </c>
      <c r="S131" s="6">
        <f t="shared" si="92"/>
        <v>1.250385052770445E-3</v>
      </c>
      <c r="T131" s="7">
        <f t="shared" si="93"/>
        <v>0</v>
      </c>
      <c r="U131" s="7">
        <f t="shared" si="94"/>
        <v>0.19666728505989639</v>
      </c>
      <c r="V131" s="7">
        <f t="shared" si="95"/>
        <v>0.43804452520533999</v>
      </c>
      <c r="W131" s="6">
        <f t="shared" si="96"/>
        <v>0.63471181026523638</v>
      </c>
      <c r="X131" s="6">
        <v>2.0869999999999999E-3</v>
      </c>
      <c r="Y131" s="6">
        <v>0.62647565999999999</v>
      </c>
      <c r="Z131" s="6">
        <f t="shared" si="97"/>
        <v>40.086964409657639</v>
      </c>
      <c r="AA131" s="6">
        <f t="shared" si="99"/>
        <v>15.088545755875362</v>
      </c>
      <c r="AB131" s="6">
        <f t="shared" si="98"/>
        <v>1.3146800093137516</v>
      </c>
    </row>
    <row r="132" spans="7:28">
      <c r="G132" s="6">
        <v>140874</v>
      </c>
      <c r="H132" s="6">
        <v>3977139</v>
      </c>
      <c r="I132" s="12">
        <f t="shared" si="84"/>
        <v>7954278</v>
      </c>
      <c r="J132" s="6">
        <v>1576503.080811</v>
      </c>
      <c r="K132" s="12">
        <f t="shared" si="85"/>
        <v>12612024.646488</v>
      </c>
      <c r="L132" s="6">
        <f t="shared" si="86"/>
        <v>50.543148000000002</v>
      </c>
      <c r="M132" s="6">
        <f t="shared" si="87"/>
        <v>5242880</v>
      </c>
      <c r="N132" s="13">
        <f t="shared" si="88"/>
        <v>0.63069001393166346</v>
      </c>
      <c r="O132" s="13"/>
      <c r="P132" s="7">
        <f t="shared" si="89"/>
        <v>1.2424343133796854E-3</v>
      </c>
      <c r="Q132" s="7">
        <f t="shared" si="90"/>
        <v>5.1987264007368654E-4</v>
      </c>
      <c r="R132" s="6">
        <f t="shared" si="91"/>
        <v>1.762306953453372E-3</v>
      </c>
      <c r="S132" s="6">
        <f t="shared" si="92"/>
        <v>1.2424343133796854E-3</v>
      </c>
      <c r="T132" s="7">
        <f t="shared" si="93"/>
        <v>0</v>
      </c>
      <c r="U132" s="7">
        <f t="shared" si="94"/>
        <v>0.19597203316830344</v>
      </c>
      <c r="V132" s="7">
        <f t="shared" si="95"/>
        <v>0.45105782686453078</v>
      </c>
      <c r="W132" s="6">
        <f t="shared" si="96"/>
        <v>0.64702986003283425</v>
      </c>
      <c r="X132" s="6">
        <v>2.1489999999999999E-3</v>
      </c>
      <c r="Y132" s="6">
        <v>0.63864250624999996</v>
      </c>
      <c r="Z132" s="6">
        <f t="shared" si="97"/>
        <v>42.185467036775918</v>
      </c>
      <c r="AA132" s="6">
        <f t="shared" si="99"/>
        <v>17.994092440513164</v>
      </c>
      <c r="AB132" s="6">
        <f t="shared" si="98"/>
        <v>1.3133096686726031</v>
      </c>
    </row>
    <row r="133" spans="7:28">
      <c r="G133" s="6">
        <v>121728</v>
      </c>
      <c r="H133" s="6">
        <v>4103881</v>
      </c>
      <c r="I133" s="12">
        <f t="shared" si="84"/>
        <v>8207762</v>
      </c>
      <c r="J133" s="6">
        <v>1615629.4003910001</v>
      </c>
      <c r="K133" s="12">
        <f t="shared" si="85"/>
        <v>12925035.203128001</v>
      </c>
      <c r="L133" s="6">
        <f t="shared" si="86"/>
        <v>51.681131999999998</v>
      </c>
      <c r="M133" s="6">
        <f t="shared" si="87"/>
        <v>5242880</v>
      </c>
      <c r="N133" s="13">
        <f t="shared" si="88"/>
        <v>0.63502821238070062</v>
      </c>
      <c r="O133" s="13"/>
      <c r="P133" s="7">
        <f t="shared" si="89"/>
        <v>1.2820277522175958E-3</v>
      </c>
      <c r="Q133" s="7">
        <f t="shared" si="90"/>
        <v>5.3277505891701513E-4</v>
      </c>
      <c r="R133" s="6">
        <f t="shared" si="91"/>
        <v>1.8148028111346108E-3</v>
      </c>
      <c r="S133" s="6">
        <f t="shared" si="92"/>
        <v>1.2820277522175958E-3</v>
      </c>
      <c r="T133" s="7">
        <f t="shared" si="93"/>
        <v>0</v>
      </c>
      <c r="U133" s="7">
        <f t="shared" si="94"/>
        <v>0.2008357498916104</v>
      </c>
      <c r="V133" s="7">
        <f t="shared" si="95"/>
        <v>0.49072740772883799</v>
      </c>
      <c r="W133" s="6">
        <f t="shared" si="96"/>
        <v>0.6915631576204484</v>
      </c>
      <c r="X133" s="6">
        <v>2.3379999999999998E-3</v>
      </c>
      <c r="Y133" s="6">
        <v>0.67826755294131402</v>
      </c>
      <c r="Z133" s="6">
        <f t="shared" si="97"/>
        <v>45.1656222319249</v>
      </c>
      <c r="AA133" s="6">
        <f t="shared" si="99"/>
        <v>22.37798070425103</v>
      </c>
      <c r="AB133" s="6">
        <f t="shared" si="98"/>
        <v>1.9602300923106011</v>
      </c>
    </row>
    <row r="134" spans="7:28">
      <c r="G134" s="6">
        <v>221119</v>
      </c>
      <c r="H134" s="6">
        <v>3943588</v>
      </c>
      <c r="I134" s="12">
        <f t="shared" si="84"/>
        <v>7887176</v>
      </c>
      <c r="J134" s="6">
        <v>1555329.781738</v>
      </c>
      <c r="K134" s="12">
        <f t="shared" si="85"/>
        <v>12442638.253904</v>
      </c>
      <c r="L134" s="6">
        <f t="shared" si="86"/>
        <v>51.745435999999998</v>
      </c>
      <c r="M134" s="6">
        <f t="shared" si="87"/>
        <v>5242880</v>
      </c>
      <c r="N134" s="13">
        <f t="shared" si="88"/>
        <v>0.6338829305372855</v>
      </c>
      <c r="O134" s="13"/>
      <c r="P134" s="7">
        <f t="shared" si="89"/>
        <v>1.2319531826854345E-3</v>
      </c>
      <c r="Q134" s="7">
        <f t="shared" si="90"/>
        <v>5.1289046603157325E-4</v>
      </c>
      <c r="R134" s="6">
        <f t="shared" si="91"/>
        <v>1.7448436487170079E-3</v>
      </c>
      <c r="S134" s="6">
        <f t="shared" si="92"/>
        <v>1.2319531826854345E-3</v>
      </c>
      <c r="T134" s="7">
        <f t="shared" si="93"/>
        <v>0</v>
      </c>
      <c r="U134" s="7">
        <f t="shared" si="94"/>
        <v>0.19334002152257815</v>
      </c>
      <c r="V134" s="7">
        <f t="shared" si="95"/>
        <v>0.42524111550839433</v>
      </c>
      <c r="W134" s="6">
        <f t="shared" si="96"/>
        <v>0.61858113703097251</v>
      </c>
      <c r="X134" s="6">
        <v>2.026E-3</v>
      </c>
      <c r="Y134" s="6">
        <v>0.61519489999999999</v>
      </c>
      <c r="Z134" s="6">
        <f t="shared" si="97"/>
        <v>39.192834023423764</v>
      </c>
      <c r="AA134" s="6">
        <f t="shared" si="99"/>
        <v>13.877411218311556</v>
      </c>
      <c r="AB134" s="6">
        <f t="shared" si="98"/>
        <v>0.55043320921101857</v>
      </c>
    </row>
    <row r="135" spans="7:28">
      <c r="G135" s="6">
        <v>18696</v>
      </c>
      <c r="H135" s="6">
        <v>4396289</v>
      </c>
      <c r="I135" s="12">
        <f t="shared" si="84"/>
        <v>8792578</v>
      </c>
      <c r="J135" s="6">
        <v>824493.36584500002</v>
      </c>
      <c r="K135" s="12">
        <f t="shared" si="85"/>
        <v>6595946.9267600002</v>
      </c>
      <c r="L135" s="6">
        <f t="shared" si="86"/>
        <v>53.129387999999999</v>
      </c>
      <c r="M135" s="6">
        <f t="shared" si="87"/>
        <v>5242880</v>
      </c>
      <c r="N135" s="13">
        <f t="shared" si="88"/>
        <v>1.3330274026809079</v>
      </c>
      <c r="O135" s="13"/>
      <c r="P135" s="7">
        <f t="shared" si="89"/>
        <v>1.3733742534856497E-3</v>
      </c>
      <c r="Q135" s="7">
        <f t="shared" si="90"/>
        <v>2.7188753897301569E-4</v>
      </c>
      <c r="R135" s="6">
        <f t="shared" si="91"/>
        <v>1.6452617924586654E-3</v>
      </c>
      <c r="S135" s="6">
        <f t="shared" si="92"/>
        <v>1.3733742534856497E-3</v>
      </c>
      <c r="T135" s="7">
        <f t="shared" si="93"/>
        <v>0</v>
      </c>
      <c r="U135" s="7">
        <f t="shared" si="94"/>
        <v>0.10249116744846586</v>
      </c>
      <c r="V135" s="7">
        <f t="shared" si="95"/>
        <v>0.38599131856857705</v>
      </c>
      <c r="W135" s="6">
        <f t="shared" si="96"/>
        <v>0.48848248601704292</v>
      </c>
      <c r="X135" s="6">
        <v>1.8389999999999999E-3</v>
      </c>
      <c r="Y135" s="6">
        <v>0.49287827142804597</v>
      </c>
      <c r="Z135" s="6">
        <f t="shared" si="97"/>
        <v>25.31950769517946</v>
      </c>
      <c r="AA135" s="6">
        <f t="shared" si="99"/>
        <v>10.534975940257452</v>
      </c>
      <c r="AB135" s="6">
        <f t="shared" si="98"/>
        <v>0.89186025552858639</v>
      </c>
    </row>
    <row r="136" spans="7:28">
      <c r="G136" s="6">
        <v>112985</v>
      </c>
      <c r="H136" s="6">
        <v>4282190</v>
      </c>
      <c r="I136" s="12">
        <f t="shared" si="84"/>
        <v>8564380</v>
      </c>
      <c r="J136" s="6">
        <v>1692948.8852540001</v>
      </c>
      <c r="K136" s="12">
        <f t="shared" si="85"/>
        <v>13543591.082032001</v>
      </c>
      <c r="L136" s="6">
        <f t="shared" si="86"/>
        <v>53.645980000000002</v>
      </c>
      <c r="M136" s="6">
        <f t="shared" si="87"/>
        <v>5242880</v>
      </c>
      <c r="N136" s="13">
        <f t="shared" si="88"/>
        <v>0.63235665844653155</v>
      </c>
      <c r="O136" s="13"/>
      <c r="P136" s="7">
        <f t="shared" si="89"/>
        <v>1.3377304118391022E-3</v>
      </c>
      <c r="Q136" s="7">
        <f t="shared" si="90"/>
        <v>5.5827217669250791E-4</v>
      </c>
      <c r="R136" s="6">
        <f t="shared" si="91"/>
        <v>1.8960025885316101E-3</v>
      </c>
      <c r="S136" s="6">
        <f t="shared" si="92"/>
        <v>1.3377304118391022E-3</v>
      </c>
      <c r="T136" s="7">
        <f t="shared" si="93"/>
        <v>0</v>
      </c>
      <c r="U136" s="7">
        <f t="shared" si="94"/>
        <v>0.21044718474166671</v>
      </c>
      <c r="V136" s="7">
        <f t="shared" si="95"/>
        <v>0.46344145263698644</v>
      </c>
      <c r="W136" s="6">
        <f t="shared" si="96"/>
        <v>0.67388863737865312</v>
      </c>
      <c r="X136" s="6">
        <v>2.2079999999999999E-3</v>
      </c>
      <c r="Y136" s="6">
        <v>0.66321419999999986</v>
      </c>
      <c r="Z136" s="6">
        <f t="shared" si="97"/>
        <v>39.41438352177979</v>
      </c>
      <c r="AA136" s="6">
        <f t="shared" si="99"/>
        <v>14.13031754838722</v>
      </c>
      <c r="AB136" s="6">
        <f t="shared" si="98"/>
        <v>1.6095007282192177</v>
      </c>
    </row>
    <row r="137" spans="7:28">
      <c r="G137" s="6">
        <v>42138</v>
      </c>
      <c r="H137" s="6">
        <v>4413449</v>
      </c>
      <c r="I137" s="12">
        <f t="shared" si="84"/>
        <v>8826898</v>
      </c>
      <c r="J137" s="6">
        <v>824593.547119</v>
      </c>
      <c r="K137" s="12">
        <f t="shared" si="85"/>
        <v>6596748.376952</v>
      </c>
      <c r="L137" s="6">
        <f t="shared" si="86"/>
        <v>53.804147999999998</v>
      </c>
      <c r="M137" s="6">
        <f t="shared" si="87"/>
        <v>5242880</v>
      </c>
      <c r="N137" s="13">
        <f t="shared" si="88"/>
        <v>1.3380680140597436</v>
      </c>
      <c r="O137" s="13"/>
      <c r="P137" s="7">
        <f t="shared" si="89"/>
        <v>1.3787349343211939E-3</v>
      </c>
      <c r="Q137" s="7">
        <f t="shared" si="90"/>
        <v>2.7192057506665498E-4</v>
      </c>
      <c r="R137" s="6">
        <f t="shared" si="91"/>
        <v>1.650655509387849E-3</v>
      </c>
      <c r="S137" s="6">
        <f t="shared" si="92"/>
        <v>1.3787349343211939E-3</v>
      </c>
      <c r="T137" s="7">
        <f t="shared" si="93"/>
        <v>0</v>
      </c>
      <c r="U137" s="7">
        <f t="shared" si="94"/>
        <v>0.10250362078787897</v>
      </c>
      <c r="V137" s="7">
        <f t="shared" si="95"/>
        <v>0.42524111550839433</v>
      </c>
      <c r="W137" s="6">
        <f t="shared" si="96"/>
        <v>0.52774473629627328</v>
      </c>
      <c r="X137" s="6">
        <v>2.026E-3</v>
      </c>
      <c r="Y137" s="6">
        <v>0.52959639999999997</v>
      </c>
      <c r="Z137" s="6">
        <f t="shared" si="97"/>
        <v>31.947930191451434</v>
      </c>
      <c r="AA137" s="6">
        <f t="shared" si="99"/>
        <v>18.526381570195017</v>
      </c>
      <c r="AB137" s="6">
        <f t="shared" si="98"/>
        <v>0.34963676182970499</v>
      </c>
    </row>
    <row r="138" spans="7:28">
      <c r="G138" s="6">
        <v>56814</v>
      </c>
      <c r="H138" s="6">
        <v>4391071</v>
      </c>
      <c r="I138" s="12">
        <f t="shared" si="84"/>
        <v>8782142</v>
      </c>
      <c r="J138" s="6">
        <v>1682597.4301760001</v>
      </c>
      <c r="K138" s="12">
        <f t="shared" si="85"/>
        <v>13460779.441408001</v>
      </c>
      <c r="L138" s="6">
        <f t="shared" si="86"/>
        <v>53.829132000000001</v>
      </c>
      <c r="M138" s="6">
        <f t="shared" si="87"/>
        <v>5242880</v>
      </c>
      <c r="N138" s="13">
        <f t="shared" si="88"/>
        <v>0.65242447796034797</v>
      </c>
      <c r="O138" s="13"/>
      <c r="P138" s="7">
        <f t="shared" si="89"/>
        <v>1.3717441816558206E-3</v>
      </c>
      <c r="Q138" s="7">
        <f t="shared" si="90"/>
        <v>5.5485864813965813E-4</v>
      </c>
      <c r="R138" s="6">
        <f t="shared" si="91"/>
        <v>1.9266028297954788E-3</v>
      </c>
      <c r="S138" s="6">
        <f t="shared" si="92"/>
        <v>1.3717441816558206E-3</v>
      </c>
      <c r="T138" s="7">
        <f t="shared" si="93"/>
        <v>0</v>
      </c>
      <c r="U138" s="7">
        <f t="shared" si="94"/>
        <v>0.20916041548470946</v>
      </c>
      <c r="V138" s="7">
        <f t="shared" si="95"/>
        <v>1.0349772658301541</v>
      </c>
      <c r="W138" s="6">
        <f t="shared" si="96"/>
        <v>1.2441376813148637</v>
      </c>
      <c r="X138" s="6">
        <v>4.9309999999999996E-3</v>
      </c>
      <c r="Y138" s="6">
        <v>1.2551244124999998</v>
      </c>
      <c r="Z138" s="6">
        <f t="shared" si="97"/>
        <v>72.181217163743241</v>
      </c>
      <c r="AA138" s="6">
        <f t="shared" si="99"/>
        <v>60.928760296177678</v>
      </c>
      <c r="AB138" s="6">
        <f t="shared" si="98"/>
        <v>0.8753499713428734</v>
      </c>
    </row>
    <row r="139" spans="7:28">
      <c r="G139" s="6">
        <v>999999</v>
      </c>
      <c r="H139" s="6">
        <v>2997995</v>
      </c>
      <c r="I139" s="12">
        <f t="shared" si="84"/>
        <v>5995990</v>
      </c>
      <c r="J139" s="6">
        <v>1275591.8044429999</v>
      </c>
      <c r="K139" s="12">
        <f t="shared" si="85"/>
        <v>10204734.435543999</v>
      </c>
      <c r="L139" s="6">
        <f t="shared" si="86"/>
        <v>55.975920000000002</v>
      </c>
      <c r="M139" s="6">
        <f t="shared" si="87"/>
        <v>5242880</v>
      </c>
      <c r="N139" s="13">
        <f t="shared" si="88"/>
        <v>0.58756943043176435</v>
      </c>
      <c r="O139" s="13"/>
      <c r="P139" s="7">
        <f t="shared" si="89"/>
        <v>9.3655561430986691E-4</v>
      </c>
      <c r="Q139" s="7">
        <f t="shared" si="90"/>
        <v>4.2064318624166494E-4</v>
      </c>
      <c r="R139" s="6">
        <f t="shared" si="91"/>
        <v>1.3571988005515317E-3</v>
      </c>
      <c r="S139" s="6">
        <f t="shared" si="92"/>
        <v>9.3655561430986691E-4</v>
      </c>
      <c r="T139" s="7">
        <f t="shared" si="93"/>
        <v>0</v>
      </c>
      <c r="U139" s="7">
        <f t="shared" si="94"/>
        <v>0.15856633739080442</v>
      </c>
      <c r="V139" s="7">
        <f t="shared" si="95"/>
        <v>0.37213844906040627</v>
      </c>
      <c r="W139" s="6">
        <f t="shared" si="96"/>
        <v>0.53070478645121066</v>
      </c>
      <c r="X139" s="6">
        <v>1.7730000000000001E-3</v>
      </c>
      <c r="Y139" s="6">
        <v>0.54677956153791596</v>
      </c>
      <c r="Z139" s="6">
        <f t="shared" si="97"/>
        <v>47.176784302883988</v>
      </c>
      <c r="AA139" s="6">
        <f t="shared" si="99"/>
        <v>23.451844300534027</v>
      </c>
      <c r="AB139" s="6">
        <f t="shared" si="98"/>
        <v>2.9399005042346675</v>
      </c>
    </row>
    <row r="140" spans="7:28">
      <c r="G140" s="6">
        <v>1000000</v>
      </c>
      <c r="H140" s="6">
        <v>2998000</v>
      </c>
      <c r="I140" s="12">
        <f t="shared" si="84"/>
        <v>5996000</v>
      </c>
      <c r="J140" s="6">
        <v>1281687.498291</v>
      </c>
      <c r="K140" s="12">
        <f t="shared" si="85"/>
        <v>10253499.986328</v>
      </c>
      <c r="L140" s="6">
        <f t="shared" si="86"/>
        <v>55.975999999999999</v>
      </c>
      <c r="M140" s="6">
        <f t="shared" si="87"/>
        <v>5242880</v>
      </c>
      <c r="N140" s="13">
        <f t="shared" si="88"/>
        <v>0.58477593094992508</v>
      </c>
      <c r="O140" s="13"/>
      <c r="P140" s="7">
        <f t="shared" si="89"/>
        <v>9.3655717627980735E-4</v>
      </c>
      <c r="Q140" s="7">
        <f t="shared" si="90"/>
        <v>4.2265332151663731E-4</v>
      </c>
      <c r="R140" s="6">
        <f t="shared" si="91"/>
        <v>1.3592104977964447E-3</v>
      </c>
      <c r="S140" s="6">
        <f t="shared" si="92"/>
        <v>9.3655717627980735E-4</v>
      </c>
      <c r="T140" s="7">
        <f t="shared" si="93"/>
        <v>0</v>
      </c>
      <c r="U140" s="7">
        <f t="shared" si="94"/>
        <v>0.15932408124269057</v>
      </c>
      <c r="V140" s="7">
        <f t="shared" si="95"/>
        <v>0.38221326324816685</v>
      </c>
      <c r="W140" s="6">
        <f t="shared" si="96"/>
        <v>0.54153734449085744</v>
      </c>
      <c r="X140" s="6">
        <v>1.8209999999999999E-3</v>
      </c>
      <c r="Y140" s="6">
        <v>0.55752016153930195</v>
      </c>
      <c r="Z140" s="6">
        <f t="shared" si="97"/>
        <v>48.569073241086905</v>
      </c>
      <c r="AA140" s="6">
        <f t="shared" si="99"/>
        <v>25.359115991408853</v>
      </c>
      <c r="AB140" s="6">
        <f t="shared" si="98"/>
        <v>2.8667693387654847</v>
      </c>
    </row>
    <row r="141" spans="7:28">
      <c r="G141" s="6">
        <v>16783</v>
      </c>
      <c r="H141" s="6">
        <v>4670105</v>
      </c>
      <c r="I141" s="12">
        <f t="shared" si="84"/>
        <v>9340210</v>
      </c>
      <c r="J141" s="6">
        <v>1780756.3701170001</v>
      </c>
      <c r="K141" s="12">
        <f t="shared" si="85"/>
        <v>14246050.960936001</v>
      </c>
      <c r="L141" s="6">
        <f t="shared" si="86"/>
        <v>56.376919999999998</v>
      </c>
      <c r="M141" s="6">
        <f t="shared" si="87"/>
        <v>5242880</v>
      </c>
      <c r="N141" s="13">
        <f t="shared" si="88"/>
        <v>0.65563502654958394</v>
      </c>
      <c r="O141" s="13"/>
      <c r="P141" s="7">
        <f t="shared" si="89"/>
        <v>1.4589127257272213E-3</v>
      </c>
      <c r="Q141" s="7">
        <f t="shared" si="90"/>
        <v>5.8722785050601865E-4</v>
      </c>
      <c r="R141" s="6">
        <f t="shared" si="91"/>
        <v>2.0461405762332401E-3</v>
      </c>
      <c r="S141" s="6">
        <f t="shared" si="92"/>
        <v>1.4589127257272213E-3</v>
      </c>
      <c r="T141" s="7">
        <f t="shared" si="93"/>
        <v>0</v>
      </c>
      <c r="U141" s="7">
        <f t="shared" si="94"/>
        <v>0.22136236248248339</v>
      </c>
      <c r="V141" s="7">
        <f t="shared" si="95"/>
        <v>1.4094245264752554</v>
      </c>
      <c r="W141" s="6">
        <f t="shared" si="96"/>
        <v>1.6307868889577388</v>
      </c>
      <c r="X141" s="6">
        <v>6.7149999999999996E-3</v>
      </c>
      <c r="Y141" s="6">
        <v>1.637005083331095</v>
      </c>
      <c r="Z141" s="6">
        <f t="shared" si="97"/>
        <v>78.273823890882781</v>
      </c>
      <c r="AA141" s="6">
        <f t="shared" si="99"/>
        <v>69.528807502111093</v>
      </c>
      <c r="AB141" s="6">
        <f t="shared" si="98"/>
        <v>0.37985186708784724</v>
      </c>
    </row>
    <row r="142" spans="7:28">
      <c r="G142" s="6">
        <v>19242</v>
      </c>
      <c r="H142" s="6">
        <v>4671337</v>
      </c>
      <c r="I142" s="12">
        <f t="shared" si="84"/>
        <v>9342674</v>
      </c>
      <c r="J142" s="6">
        <v>1792864.720215</v>
      </c>
      <c r="K142" s="12">
        <f t="shared" si="85"/>
        <v>14342917.76172</v>
      </c>
      <c r="L142" s="6">
        <f t="shared" si="86"/>
        <v>56.440883999999997</v>
      </c>
      <c r="M142" s="6">
        <f t="shared" si="87"/>
        <v>5242880</v>
      </c>
      <c r="N142" s="13">
        <f t="shared" si="88"/>
        <v>0.65137890038906754</v>
      </c>
      <c r="O142" s="13"/>
      <c r="P142" s="7">
        <f t="shared" si="89"/>
        <v>1.4592975951205425E-3</v>
      </c>
      <c r="Q142" s="7">
        <f t="shared" si="90"/>
        <v>5.9122073831512176E-4</v>
      </c>
      <c r="R142" s="6">
        <f t="shared" si="91"/>
        <v>2.0505183334356644E-3</v>
      </c>
      <c r="S142" s="6">
        <f t="shared" si="92"/>
        <v>1.4592975951205425E-3</v>
      </c>
      <c r="T142" s="7">
        <f t="shared" si="93"/>
        <v>0</v>
      </c>
      <c r="U142" s="7">
        <f t="shared" si="94"/>
        <v>0.22286752794387785</v>
      </c>
      <c r="V142" s="7">
        <f t="shared" si="95"/>
        <v>0.57804246402276305</v>
      </c>
      <c r="W142" s="6">
        <f t="shared" si="96"/>
        <v>0.80090999196664092</v>
      </c>
      <c r="X142" s="6">
        <v>2.7539999999999999E-3</v>
      </c>
      <c r="Y142" s="6">
        <v>0.79026029999999992</v>
      </c>
      <c r="Z142" s="6">
        <f t="shared" si="97"/>
        <v>47.011706785746462</v>
      </c>
      <c r="AA142" s="6">
        <f t="shared" si="99"/>
        <v>25.543996607274348</v>
      </c>
      <c r="AB142" s="6">
        <f t="shared" si="98"/>
        <v>1.3476182425766556</v>
      </c>
    </row>
    <row r="143" spans="7:28">
      <c r="G143" s="6">
        <v>133123</v>
      </c>
      <c r="H143" s="6">
        <v>4508981</v>
      </c>
      <c r="I143" s="12">
        <f t="shared" si="84"/>
        <v>9017962</v>
      </c>
      <c r="J143" s="6">
        <v>1781575.4166260001</v>
      </c>
      <c r="K143" s="12">
        <f t="shared" si="85"/>
        <v>14252603.333008001</v>
      </c>
      <c r="L143" s="6">
        <f t="shared" si="86"/>
        <v>56.770232</v>
      </c>
      <c r="M143" s="6">
        <f t="shared" si="87"/>
        <v>5242880</v>
      </c>
      <c r="N143" s="13">
        <f t="shared" si="88"/>
        <v>0.63272384625446287</v>
      </c>
      <c r="O143" s="13"/>
      <c r="P143" s="7">
        <f t="shared" si="89"/>
        <v>1.4085785567909614E-3</v>
      </c>
      <c r="Q143" s="7">
        <f t="shared" si="90"/>
        <v>5.8749794187225811E-4</v>
      </c>
      <c r="R143" s="6">
        <f t="shared" si="91"/>
        <v>1.9960764986632195E-3</v>
      </c>
      <c r="S143" s="6">
        <f t="shared" si="92"/>
        <v>1.4085785567909614E-3</v>
      </c>
      <c r="T143" s="7">
        <f t="shared" si="93"/>
        <v>0</v>
      </c>
      <c r="U143" s="7">
        <f t="shared" si="94"/>
        <v>0.22146417656174644</v>
      </c>
      <c r="V143" s="7">
        <f t="shared" si="95"/>
        <v>0.50772865667068401</v>
      </c>
      <c r="W143" s="6">
        <f t="shared" si="96"/>
        <v>0.72919283323243045</v>
      </c>
      <c r="X143" s="6">
        <v>2.4190000000000001E-3</v>
      </c>
      <c r="Y143" s="6">
        <v>0.71928965000000011</v>
      </c>
      <c r="Z143" s="6">
        <f t="shared" si="97"/>
        <v>41.770212617157448</v>
      </c>
      <c r="AA143" s="6">
        <f t="shared" si="99"/>
        <v>17.483402287589112</v>
      </c>
      <c r="AB143" s="6">
        <f t="shared" si="98"/>
        <v>1.3768004631278004</v>
      </c>
    </row>
    <row r="144" spans="7:28">
      <c r="G144" s="6">
        <v>1000005</v>
      </c>
      <c r="H144" s="6">
        <v>3105536</v>
      </c>
      <c r="I144" s="12">
        <f t="shared" si="84"/>
        <v>6211072</v>
      </c>
      <c r="J144" s="6">
        <v>803512.92907700001</v>
      </c>
      <c r="K144" s="12">
        <f t="shared" si="85"/>
        <v>6428103.4326160001</v>
      </c>
      <c r="L144" s="6">
        <f t="shared" si="86"/>
        <v>57.266531999999998</v>
      </c>
      <c r="M144" s="6">
        <f t="shared" si="87"/>
        <v>5242880</v>
      </c>
      <c r="N144" s="13">
        <f t="shared" si="88"/>
        <v>0.96623709700830429</v>
      </c>
      <c r="O144" s="13"/>
      <c r="P144" s="7">
        <f t="shared" si="89"/>
        <v>9.7015077618255099E-4</v>
      </c>
      <c r="Q144" s="7">
        <f t="shared" si="90"/>
        <v>2.6496896381433713E-4</v>
      </c>
      <c r="R144" s="6">
        <f t="shared" si="91"/>
        <v>1.2351197399968882E-3</v>
      </c>
      <c r="S144" s="6">
        <f t="shared" si="92"/>
        <v>9.7015077618255099E-4</v>
      </c>
      <c r="T144" s="7">
        <f t="shared" si="93"/>
        <v>0</v>
      </c>
      <c r="U144" s="7">
        <f t="shared" si="94"/>
        <v>9.9883130140940343E-2</v>
      </c>
      <c r="V144" s="7">
        <f t="shared" si="95"/>
        <v>0.47918334980536237</v>
      </c>
      <c r="W144" s="6">
        <f t="shared" si="96"/>
        <v>0.57906647994630267</v>
      </c>
      <c r="X144" s="6">
        <v>2.2829999999999999E-3</v>
      </c>
      <c r="Y144" s="6">
        <v>0.60958953749999989</v>
      </c>
      <c r="Z144" s="6">
        <f t="shared" si="97"/>
        <v>57.505441253501935</v>
      </c>
      <c r="AA144" s="6">
        <f t="shared" si="99"/>
        <v>45.899266754406995</v>
      </c>
      <c r="AB144" s="6">
        <f t="shared" si="98"/>
        <v>5.0071491841667681</v>
      </c>
    </row>
    <row r="145" spans="7:28">
      <c r="G145" s="6">
        <v>1039183</v>
      </c>
      <c r="H145" s="6">
        <v>3114818</v>
      </c>
      <c r="I145" s="12">
        <f t="shared" si="84"/>
        <v>6229636</v>
      </c>
      <c r="J145" s="6">
        <v>1431476.2241209999</v>
      </c>
      <c r="K145" s="12">
        <f t="shared" si="85"/>
        <v>11451809.792967999</v>
      </c>
      <c r="L145" s="6">
        <f t="shared" si="86"/>
        <v>58.161476</v>
      </c>
      <c r="M145" s="6">
        <f t="shared" si="87"/>
        <v>5242880</v>
      </c>
      <c r="N145" s="13">
        <f t="shared" si="88"/>
        <v>0.54398703022690065</v>
      </c>
      <c r="O145" s="13"/>
      <c r="P145" s="7">
        <f t="shared" si="89"/>
        <v>9.7305041717995892E-4</v>
      </c>
      <c r="Q145" s="7">
        <f t="shared" si="90"/>
        <v>4.7204812530633652E-4</v>
      </c>
      <c r="R145" s="6">
        <f t="shared" si="91"/>
        <v>1.4450985424862954E-3</v>
      </c>
      <c r="S145" s="6">
        <f t="shared" si="92"/>
        <v>9.7305041717995892E-4</v>
      </c>
      <c r="T145" s="7">
        <f t="shared" si="93"/>
        <v>0</v>
      </c>
      <c r="U145" s="7">
        <f t="shared" si="94"/>
        <v>0.17794402655322802</v>
      </c>
      <c r="V145" s="7">
        <f t="shared" si="95"/>
        <v>0.65528270612892747</v>
      </c>
      <c r="W145" s="6">
        <f t="shared" si="96"/>
        <v>0.83322673268215552</v>
      </c>
      <c r="X145" s="6">
        <v>3.1220000000000002E-3</v>
      </c>
      <c r="Y145" s="6">
        <v>0.87299634545369398</v>
      </c>
      <c r="Z145" s="6">
        <f t="shared" si="97"/>
        <v>68.832465817426041</v>
      </c>
      <c r="AA145" s="6">
        <f t="shared" si="99"/>
        <v>53.712410554570944</v>
      </c>
      <c r="AB145" s="6">
        <f t="shared" si="98"/>
        <v>4.5555302698169129</v>
      </c>
    </row>
    <row r="146" spans="7:28">
      <c r="G146" s="6">
        <v>259156</v>
      </c>
      <c r="H146" s="6">
        <v>4429042</v>
      </c>
      <c r="I146" s="12">
        <f t="shared" si="84"/>
        <v>8858084</v>
      </c>
      <c r="J146" s="6">
        <v>849100.65838599997</v>
      </c>
      <c r="K146" s="12">
        <f t="shared" si="85"/>
        <v>6792805.2670879997</v>
      </c>
      <c r="L146" s="6">
        <f t="shared" si="86"/>
        <v>58.331623999999998</v>
      </c>
      <c r="M146" s="6">
        <f t="shared" si="87"/>
        <v>5242880</v>
      </c>
      <c r="N146" s="13">
        <f t="shared" si="88"/>
        <v>1.3040391490270651</v>
      </c>
      <c r="O146" s="13"/>
      <c r="P146" s="7">
        <f t="shared" si="89"/>
        <v>1.3836060937774085E-3</v>
      </c>
      <c r="Q146" s="7">
        <f t="shared" si="90"/>
        <v>2.8000211755777445E-4</v>
      </c>
      <c r="R146" s="6">
        <f t="shared" si="91"/>
        <v>1.6636082113351829E-3</v>
      </c>
      <c r="S146" s="6">
        <f t="shared" si="92"/>
        <v>1.3836060937774085E-3</v>
      </c>
      <c r="T146" s="7">
        <f t="shared" si="93"/>
        <v>0</v>
      </c>
      <c r="U146" s="7">
        <f t="shared" si="94"/>
        <v>0.10555005214632907</v>
      </c>
      <c r="V146" s="7">
        <f t="shared" si="95"/>
        <v>0.24011640480829374</v>
      </c>
      <c r="W146" s="6">
        <f t="shared" si="96"/>
        <v>0.34566645695462284</v>
      </c>
      <c r="X146" s="6">
        <v>1.1440000000000001E-3</v>
      </c>
      <c r="Y146" s="6">
        <v>0.34759430588282397</v>
      </c>
      <c r="Z146" s="6">
        <f t="shared" si="97"/>
        <v>20.94458861690633</v>
      </c>
      <c r="AA146" s="6">
        <f t="shared" si="99"/>
        <v>45.420298193634864</v>
      </c>
      <c r="AB146" s="6">
        <f t="shared" si="98"/>
        <v>0.55462615341317634</v>
      </c>
    </row>
    <row r="147" spans="7:28">
      <c r="G147" s="6">
        <v>153746</v>
      </c>
      <c r="H147" s="6">
        <v>4617075</v>
      </c>
      <c r="I147" s="12">
        <f t="shared" si="84"/>
        <v>9234150</v>
      </c>
      <c r="J147" s="6">
        <v>1814393.20166</v>
      </c>
      <c r="K147" s="12">
        <f t="shared" si="85"/>
        <v>14515145.61328</v>
      </c>
      <c r="L147" s="6">
        <f t="shared" si="86"/>
        <v>58.479819999999997</v>
      </c>
      <c r="M147" s="6">
        <f t="shared" si="87"/>
        <v>5242880</v>
      </c>
      <c r="N147" s="13">
        <f t="shared" si="88"/>
        <v>0.63617343194625731</v>
      </c>
      <c r="O147" s="13"/>
      <c r="P147" s="7">
        <f t="shared" si="89"/>
        <v>1.4423464725390564E-3</v>
      </c>
      <c r="Q147" s="7">
        <f t="shared" si="90"/>
        <v>5.9832003841914184E-4</v>
      </c>
      <c r="R147" s="6">
        <f t="shared" si="91"/>
        <v>2.0406665109581985E-3</v>
      </c>
      <c r="S147" s="6">
        <f t="shared" si="92"/>
        <v>1.4423464725390564E-3</v>
      </c>
      <c r="T147" s="7">
        <f t="shared" si="93"/>
        <v>0</v>
      </c>
      <c r="U147" s="7">
        <f t="shared" si="94"/>
        <v>0.22554369161977272</v>
      </c>
      <c r="V147" s="7">
        <f t="shared" si="95"/>
        <v>0.52200131010334483</v>
      </c>
      <c r="W147" s="6">
        <f t="shared" si="96"/>
        <v>0.74754500172311755</v>
      </c>
      <c r="X147" s="6">
        <v>2.4870000000000001E-3</v>
      </c>
      <c r="Y147" s="6">
        <v>0.72297089999999997</v>
      </c>
      <c r="Z147" s="6">
        <f t="shared" si="97"/>
        <v>42.004564835582777</v>
      </c>
      <c r="AA147" s="6">
        <f t="shared" si="99"/>
        <v>17.946662205138782</v>
      </c>
      <c r="AB147" s="6">
        <f t="shared" si="98"/>
        <v>3.3990443769061218</v>
      </c>
    </row>
    <row r="148" spans="7:28">
      <c r="G148" s="6">
        <v>1048576</v>
      </c>
      <c r="H148" s="6">
        <v>3145686</v>
      </c>
      <c r="I148" s="12">
        <f t="shared" si="84"/>
        <v>6291372</v>
      </c>
      <c r="J148" s="6">
        <v>1645707.2749020001</v>
      </c>
      <c r="K148" s="12">
        <f t="shared" si="85"/>
        <v>13165658.199216001</v>
      </c>
      <c r="L148" s="6">
        <f t="shared" si="86"/>
        <v>58.719752</v>
      </c>
      <c r="M148" s="6">
        <f t="shared" si="87"/>
        <v>5242880</v>
      </c>
      <c r="N148" s="13">
        <f t="shared" si="88"/>
        <v>0.4778623221719856</v>
      </c>
      <c r="O148" s="13"/>
      <c r="P148" s="7">
        <f t="shared" si="89"/>
        <v>9.8269339480417674E-4</v>
      </c>
      <c r="Q148" s="7">
        <f t="shared" si="90"/>
        <v>5.4269363390755353E-4</v>
      </c>
      <c r="R148" s="6">
        <f t="shared" si="91"/>
        <v>1.5253870287117303E-3</v>
      </c>
      <c r="S148" s="6">
        <f t="shared" si="92"/>
        <v>9.8269339480417674E-4</v>
      </c>
      <c r="T148" s="7">
        <f t="shared" si="93"/>
        <v>0</v>
      </c>
      <c r="U148" s="7">
        <f t="shared" si="94"/>
        <v>0.20457467199905691</v>
      </c>
      <c r="V148" s="7">
        <f t="shared" si="95"/>
        <v>0.69306325933302959</v>
      </c>
      <c r="W148" s="6">
        <f t="shared" si="96"/>
        <v>0.89763793133208647</v>
      </c>
      <c r="X148" s="6">
        <v>3.3019999999999998E-3</v>
      </c>
      <c r="Y148" s="6">
        <v>0.93023343636303601</v>
      </c>
      <c r="Z148" s="6">
        <f t="shared" si="97"/>
        <v>70.239448976251467</v>
      </c>
      <c r="AA148" s="6">
        <f t="shared" si="99"/>
        <v>53.80414813108024</v>
      </c>
      <c r="AB148" s="6">
        <f t="shared" si="98"/>
        <v>3.5040134827220633</v>
      </c>
    </row>
    <row r="149" spans="7:28">
      <c r="G149" s="6">
        <v>682862</v>
      </c>
      <c r="H149" s="6">
        <v>3871773</v>
      </c>
      <c r="I149" s="12">
        <f t="shared" si="84"/>
        <v>7743546</v>
      </c>
      <c r="J149" s="6">
        <v>861626.56738300005</v>
      </c>
      <c r="K149" s="12">
        <f t="shared" si="85"/>
        <v>6893012.5390640004</v>
      </c>
      <c r="L149" s="6">
        <f t="shared" si="86"/>
        <v>60.118516</v>
      </c>
      <c r="M149" s="6">
        <f t="shared" si="87"/>
        <v>5242880</v>
      </c>
      <c r="N149" s="13">
        <f t="shared" si="88"/>
        <v>1.123390673688154</v>
      </c>
      <c r="O149" s="13"/>
      <c r="P149" s="7">
        <f t="shared" si="89"/>
        <v>1.2095186084310869E-3</v>
      </c>
      <c r="Q149" s="7">
        <f t="shared" si="90"/>
        <v>2.8413270090953249E-4</v>
      </c>
      <c r="R149" s="6">
        <f t="shared" si="91"/>
        <v>1.4936513093406194E-3</v>
      </c>
      <c r="S149" s="6">
        <f t="shared" si="92"/>
        <v>1.2095186084310869E-3</v>
      </c>
      <c r="T149" s="7">
        <f t="shared" si="93"/>
        <v>0</v>
      </c>
      <c r="U149" s="7">
        <f t="shared" si="94"/>
        <v>0.10710712354270113</v>
      </c>
      <c r="V149" s="7">
        <f t="shared" si="95"/>
        <v>0.52955742074416523</v>
      </c>
      <c r="W149" s="6">
        <f t="shared" si="96"/>
        <v>0.63666454428686636</v>
      </c>
      <c r="X149" s="6">
        <v>2.5230000000000001E-3</v>
      </c>
      <c r="Y149" s="6">
        <v>0.66392744999999997</v>
      </c>
      <c r="Z149" s="6">
        <f t="shared" si="97"/>
        <v>52.060300894526875</v>
      </c>
      <c r="AA149" s="6">
        <f t="shared" si="99"/>
        <v>40.79860050175904</v>
      </c>
      <c r="AB149" s="6">
        <f t="shared" si="98"/>
        <v>4.1063079577646038</v>
      </c>
    </row>
    <row r="150" spans="7:28">
      <c r="G150" s="6">
        <v>97578</v>
      </c>
      <c r="H150" s="6">
        <v>4925574</v>
      </c>
      <c r="I150" s="12">
        <f t="shared" si="84"/>
        <v>9851148</v>
      </c>
      <c r="J150" s="6">
        <v>1958537.5036619999</v>
      </c>
      <c r="K150" s="12">
        <f t="shared" si="85"/>
        <v>15668300.029296</v>
      </c>
      <c r="L150" s="6">
        <f t="shared" si="86"/>
        <v>61.058447999999999</v>
      </c>
      <c r="M150" s="6">
        <f t="shared" si="87"/>
        <v>5242880</v>
      </c>
      <c r="N150" s="13">
        <f t="shared" si="88"/>
        <v>0.62873113111063061</v>
      </c>
      <c r="O150" s="13"/>
      <c r="P150" s="7">
        <f t="shared" si="89"/>
        <v>1.5387197054693915E-3</v>
      </c>
      <c r="Q150" s="7">
        <f t="shared" si="90"/>
        <v>6.45853519162363E-4</v>
      </c>
      <c r="R150" s="6">
        <f t="shared" si="91"/>
        <v>2.1845732246317546E-3</v>
      </c>
      <c r="S150" s="6">
        <f t="shared" si="92"/>
        <v>1.5387197054693915E-3</v>
      </c>
      <c r="T150" s="7">
        <f t="shared" si="93"/>
        <v>0</v>
      </c>
      <c r="U150" s="7">
        <f t="shared" si="94"/>
        <v>0.24346198957731691</v>
      </c>
      <c r="V150" s="7">
        <f t="shared" si="95"/>
        <v>0.52263098599007984</v>
      </c>
      <c r="W150" s="6">
        <f t="shared" si="96"/>
        <v>0.76609297556739675</v>
      </c>
      <c r="X150" s="6">
        <v>2.49E-3</v>
      </c>
      <c r="Y150" s="6">
        <v>0.74091333333443998</v>
      </c>
      <c r="Z150" s="6">
        <f t="shared" si="97"/>
        <v>38.204027892795523</v>
      </c>
      <c r="AA150" s="6">
        <f t="shared" si="99"/>
        <v>12.266135556957648</v>
      </c>
      <c r="AB150" s="6">
        <f t="shared" si="98"/>
        <v>3.3984598602966369</v>
      </c>
    </row>
    <row r="151" spans="7:28">
      <c r="G151" s="6">
        <v>108384</v>
      </c>
      <c r="H151" s="6">
        <v>5138004</v>
      </c>
      <c r="I151" s="12">
        <f t="shared" si="84"/>
        <v>10276008</v>
      </c>
      <c r="J151" s="6">
        <v>2041684.341064</v>
      </c>
      <c r="K151" s="12">
        <f t="shared" si="85"/>
        <v>16333474.728512</v>
      </c>
      <c r="L151" s="6">
        <f t="shared" si="86"/>
        <v>63.823728000000003</v>
      </c>
      <c r="M151" s="6">
        <f t="shared" si="87"/>
        <v>5242880</v>
      </c>
      <c r="N151" s="13">
        <f t="shared" si="88"/>
        <v>0.6291379005878045</v>
      </c>
      <c r="O151" s="13"/>
      <c r="P151" s="7">
        <f t="shared" si="89"/>
        <v>1.6050815603583573E-3</v>
      </c>
      <c r="Q151" s="7">
        <f t="shared" si="90"/>
        <v>6.7327228313440594E-4</v>
      </c>
      <c r="R151" s="6">
        <f t="shared" si="91"/>
        <v>2.2783538434927634E-3</v>
      </c>
      <c r="S151" s="6">
        <f t="shared" si="92"/>
        <v>1.6050815603583573E-3</v>
      </c>
      <c r="T151" s="7">
        <f t="shared" si="93"/>
        <v>0</v>
      </c>
      <c r="U151" s="7">
        <f t="shared" si="94"/>
        <v>0.2537978112928076</v>
      </c>
      <c r="V151" s="7">
        <f t="shared" si="95"/>
        <v>0.54362018221458108</v>
      </c>
      <c r="W151" s="6">
        <f t="shared" si="96"/>
        <v>0.79741799350738862</v>
      </c>
      <c r="X151" s="6">
        <v>2.5899999999999999E-3</v>
      </c>
      <c r="Y151" s="6">
        <v>0.77780937499999991</v>
      </c>
      <c r="Z151" s="6">
        <f t="shared" si="97"/>
        <v>38.0277389823028</v>
      </c>
      <c r="AA151" s="6">
        <f t="shared" si="99"/>
        <v>12.032670135414536</v>
      </c>
      <c r="AB151" s="6">
        <f t="shared" si="98"/>
        <v>2.5210056779514529</v>
      </c>
    </row>
    <row r="152" spans="7:28">
      <c r="G152" s="6">
        <v>66463</v>
      </c>
      <c r="H152" s="6">
        <v>5209641</v>
      </c>
      <c r="I152" s="12">
        <f t="shared" si="84"/>
        <v>10419282</v>
      </c>
      <c r="J152" s="6">
        <v>1976696.7250979999</v>
      </c>
      <c r="K152" s="12">
        <f t="shared" si="85"/>
        <v>15813573.800783999</v>
      </c>
      <c r="L152" s="6">
        <f t="shared" si="86"/>
        <v>63.844951999999999</v>
      </c>
      <c r="M152" s="6">
        <f t="shared" si="87"/>
        <v>5242880</v>
      </c>
      <c r="N152" s="13">
        <f t="shared" si="88"/>
        <v>0.658882181299425</v>
      </c>
      <c r="O152" s="13"/>
      <c r="P152" s="7">
        <f t="shared" si="89"/>
        <v>1.6274605284828259E-3</v>
      </c>
      <c r="Q152" s="7">
        <f t="shared" si="90"/>
        <v>6.5184176143383353E-4</v>
      </c>
      <c r="R152" s="6">
        <f t="shared" si="91"/>
        <v>2.2793022899166597E-3</v>
      </c>
      <c r="S152" s="6">
        <f t="shared" si="92"/>
        <v>1.6274605284828259E-3</v>
      </c>
      <c r="T152" s="7">
        <f t="shared" si="93"/>
        <v>0</v>
      </c>
      <c r="U152" s="7">
        <f t="shared" si="94"/>
        <v>0.24571932709151678</v>
      </c>
      <c r="V152" s="7">
        <f t="shared" si="95"/>
        <v>0.89455954308824115</v>
      </c>
      <c r="W152" s="6">
        <f t="shared" si="96"/>
        <v>1.1402788701797579</v>
      </c>
      <c r="X152" s="6">
        <v>4.2620000000000002E-3</v>
      </c>
      <c r="Y152" s="6">
        <v>1.1389928624999999</v>
      </c>
      <c r="Z152" s="6">
        <f t="shared" si="97"/>
        <v>61.814628613730036</v>
      </c>
      <c r="AA152" s="6">
        <f t="shared" si="99"/>
        <v>46.520359222978428</v>
      </c>
      <c r="AB152" s="6">
        <f t="shared" si="98"/>
        <v>0.11290743973016434</v>
      </c>
    </row>
    <row r="153" spans="7:28">
      <c r="G153" s="6">
        <v>52804</v>
      </c>
      <c r="H153" s="6">
        <v>5333507</v>
      </c>
      <c r="I153" s="12">
        <f t="shared" si="84"/>
        <v>10667014</v>
      </c>
      <c r="J153" s="6">
        <v>2104464.9956049998</v>
      </c>
      <c r="K153" s="12">
        <f t="shared" si="85"/>
        <v>16835719.964839999</v>
      </c>
      <c r="L153" s="6">
        <f t="shared" si="86"/>
        <v>65.058164000000005</v>
      </c>
      <c r="M153" s="6">
        <f t="shared" si="87"/>
        <v>5242880</v>
      </c>
      <c r="N153" s="13">
        <f t="shared" si="88"/>
        <v>0.63359416896201481</v>
      </c>
      <c r="O153" s="13"/>
      <c r="P153" s="7">
        <f t="shared" si="89"/>
        <v>1.6661555222110028E-3</v>
      </c>
      <c r="Q153" s="7">
        <f t="shared" si="90"/>
        <v>6.9397503025811827E-4</v>
      </c>
      <c r="R153" s="6">
        <f t="shared" si="91"/>
        <v>2.360130552469121E-3</v>
      </c>
      <c r="S153" s="6">
        <f t="shared" si="92"/>
        <v>1.6661555222110028E-3</v>
      </c>
      <c r="T153" s="7">
        <f t="shared" si="93"/>
        <v>0</v>
      </c>
      <c r="U153" s="7">
        <f t="shared" si="94"/>
        <v>0.26160195240980905</v>
      </c>
      <c r="V153" s="7">
        <f t="shared" si="95"/>
        <v>0.6611596810717878</v>
      </c>
      <c r="W153" s="6">
        <f t="shared" si="96"/>
        <v>0.9227616334815969</v>
      </c>
      <c r="X153" s="6">
        <v>3.15E-3</v>
      </c>
      <c r="Y153" s="6">
        <v>0.89900999999999998</v>
      </c>
      <c r="Z153" s="6">
        <f t="shared" si="97"/>
        <v>47.106173898063403</v>
      </c>
      <c r="AA153" s="6">
        <f t="shared" si="99"/>
        <v>25.075220556535843</v>
      </c>
      <c r="AB153" s="6">
        <f t="shared" si="98"/>
        <v>2.64197656106127</v>
      </c>
    </row>
    <row r="154" spans="7:28">
      <c r="G154" s="6">
        <v>179860</v>
      </c>
      <c r="H154" s="6">
        <v>5146478</v>
      </c>
      <c r="I154" s="12">
        <f t="shared" si="84"/>
        <v>10292956</v>
      </c>
      <c r="J154" s="6">
        <v>2059853.7307130001</v>
      </c>
      <c r="K154" s="12">
        <f t="shared" si="85"/>
        <v>16478829.845704</v>
      </c>
      <c r="L154" s="6">
        <f t="shared" si="86"/>
        <v>65.354935999999995</v>
      </c>
      <c r="M154" s="6">
        <f t="shared" si="87"/>
        <v>5242880</v>
      </c>
      <c r="N154" s="13">
        <f t="shared" si="88"/>
        <v>0.62461692343302844</v>
      </c>
      <c r="O154" s="13"/>
      <c r="P154" s="7">
        <f t="shared" si="89"/>
        <v>1.6077287870133925E-3</v>
      </c>
      <c r="Q154" s="7">
        <f t="shared" si="90"/>
        <v>6.7926387850794233E-4</v>
      </c>
      <c r="R154" s="6">
        <f t="shared" si="91"/>
        <v>2.2869926655213349E-3</v>
      </c>
      <c r="S154" s="6">
        <f t="shared" si="92"/>
        <v>1.6077287870133925E-3</v>
      </c>
      <c r="T154" s="7">
        <f t="shared" si="93"/>
        <v>0</v>
      </c>
      <c r="U154" s="7">
        <f t="shared" si="94"/>
        <v>0.25605641279779795</v>
      </c>
      <c r="V154" s="7">
        <f t="shared" si="95"/>
        <v>0.55747305172275186</v>
      </c>
      <c r="W154" s="6">
        <f t="shared" si="96"/>
        <v>0.81352946452054975</v>
      </c>
      <c r="X154" s="6">
        <v>2.6559999999999999E-3</v>
      </c>
      <c r="Y154" s="6">
        <v>0.79042560000000006</v>
      </c>
      <c r="Z154" s="6">
        <f t="shared" si="97"/>
        <v>39.468042657628295</v>
      </c>
      <c r="AA154" s="6">
        <f t="shared" si="99"/>
        <v>13.893348436696726</v>
      </c>
      <c r="AB154" s="6">
        <f t="shared" si="98"/>
        <v>2.922965111523423</v>
      </c>
    </row>
    <row r="155" spans="7:28">
      <c r="G155" s="6">
        <v>68121</v>
      </c>
      <c r="H155" s="6">
        <v>5377761</v>
      </c>
      <c r="I155" s="12">
        <f t="shared" si="84"/>
        <v>10755522</v>
      </c>
      <c r="J155" s="6">
        <v>744772.41210900003</v>
      </c>
      <c r="K155" s="12">
        <f t="shared" si="85"/>
        <v>5958179.2968720002</v>
      </c>
      <c r="L155" s="6">
        <f t="shared" si="86"/>
        <v>65.895551999999995</v>
      </c>
      <c r="M155" s="6">
        <f t="shared" si="87"/>
        <v>5242880</v>
      </c>
      <c r="N155" s="13">
        <f t="shared" si="88"/>
        <v>1.8051692411550235</v>
      </c>
      <c r="O155" s="13"/>
      <c r="P155" s="7">
        <f t="shared" si="89"/>
        <v>1.6799802057597308E-3</v>
      </c>
      <c r="Q155" s="7">
        <f t="shared" si="90"/>
        <v>2.4559850522967144E-4</v>
      </c>
      <c r="R155" s="6">
        <f t="shared" si="91"/>
        <v>1.9255787109894022E-3</v>
      </c>
      <c r="S155" s="6">
        <f t="shared" si="92"/>
        <v>1.6799802057597308E-3</v>
      </c>
      <c r="T155" s="7">
        <f t="shared" si="93"/>
        <v>0</v>
      </c>
      <c r="U155" s="7">
        <f t="shared" si="94"/>
        <v>9.2581210671392383E-2</v>
      </c>
      <c r="V155" s="7">
        <f t="shared" si="95"/>
        <v>1.0679303039026209</v>
      </c>
      <c r="W155" s="6">
        <f t="shared" si="96"/>
        <v>1.1605115145740132</v>
      </c>
      <c r="X155" s="6">
        <v>5.0879999999999996E-3</v>
      </c>
      <c r="Y155" s="6">
        <v>1.1910372</v>
      </c>
      <c r="Z155" s="6">
        <f t="shared" si="97"/>
        <v>66.981521113212835</v>
      </c>
      <c r="AA155" s="6">
        <f t="shared" si="99"/>
        <v>62.154506466403262</v>
      </c>
      <c r="AB155" s="6">
        <f t="shared" si="98"/>
        <v>2.5629497908198644</v>
      </c>
    </row>
    <row r="156" spans="7:28">
      <c r="G156" s="6">
        <v>153226</v>
      </c>
      <c r="H156" s="6">
        <v>5326228</v>
      </c>
      <c r="I156" s="12">
        <f t="shared" si="84"/>
        <v>10652456</v>
      </c>
      <c r="J156" s="6">
        <v>1014018.212524</v>
      </c>
      <c r="K156" s="12">
        <f t="shared" si="85"/>
        <v>8112145.7001919998</v>
      </c>
      <c r="L156" s="6">
        <f t="shared" si="86"/>
        <v>66.979256000000007</v>
      </c>
      <c r="M156" s="6">
        <f t="shared" si="87"/>
        <v>5242880</v>
      </c>
      <c r="N156" s="13">
        <f t="shared" si="88"/>
        <v>1.3131489982666209</v>
      </c>
      <c r="O156" s="13"/>
      <c r="P156" s="7">
        <f t="shared" si="89"/>
        <v>1.6638816063717298E-3</v>
      </c>
      <c r="Q156" s="7">
        <f t="shared" si="90"/>
        <v>3.3438585160040757E-4</v>
      </c>
      <c r="R156" s="6">
        <f t="shared" si="91"/>
        <v>1.9982674579721374E-3</v>
      </c>
      <c r="S156" s="6">
        <f t="shared" si="92"/>
        <v>1.6638816063717298E-3</v>
      </c>
      <c r="T156" s="7">
        <f t="shared" si="93"/>
        <v>0</v>
      </c>
      <c r="U156" s="7">
        <f t="shared" si="94"/>
        <v>0.12605063269257299</v>
      </c>
      <c r="V156" s="7">
        <f t="shared" si="95"/>
        <v>0.31693686298996815</v>
      </c>
      <c r="W156" s="6">
        <f t="shared" si="96"/>
        <v>0.44298749568254114</v>
      </c>
      <c r="X156" s="6">
        <v>1.5100000000000001E-3</v>
      </c>
      <c r="Y156" s="6">
        <v>0.43993850000000007</v>
      </c>
      <c r="Z156" s="6">
        <f t="shared" si="97"/>
        <v>10.19083485905495</v>
      </c>
      <c r="AA156" s="6">
        <f t="shared" si="99"/>
        <v>32.335593243187901</v>
      </c>
      <c r="AB156" s="6">
        <f t="shared" si="98"/>
        <v>0.6930504337631459</v>
      </c>
    </row>
    <row r="157" spans="7:28">
      <c r="G157" s="6">
        <v>155924</v>
      </c>
      <c r="H157" s="6">
        <v>5416358</v>
      </c>
      <c r="I157" s="12">
        <f t="shared" si="84"/>
        <v>10832716</v>
      </c>
      <c r="J157" s="6">
        <v>1032432.688843</v>
      </c>
      <c r="K157" s="12">
        <f t="shared" si="85"/>
        <v>8259461.5107439999</v>
      </c>
      <c r="L157" s="6">
        <f t="shared" si="86"/>
        <v>68.114776000000006</v>
      </c>
      <c r="M157" s="6">
        <f t="shared" si="87"/>
        <v>5242880</v>
      </c>
      <c r="N157" s="13">
        <f t="shared" si="88"/>
        <v>1.3115523313364537</v>
      </c>
      <c r="O157" s="13"/>
      <c r="P157" s="7">
        <f t="shared" si="89"/>
        <v>1.6920376765178601E-3</v>
      </c>
      <c r="Q157" s="7">
        <f t="shared" si="90"/>
        <v>3.4045826752908956E-4</v>
      </c>
      <c r="R157" s="6">
        <f t="shared" si="91"/>
        <v>2.0324959440469496E-3</v>
      </c>
      <c r="S157" s="6">
        <f t="shared" si="92"/>
        <v>1.6920376765178601E-3</v>
      </c>
      <c r="T157" s="7">
        <f t="shared" si="93"/>
        <v>0</v>
      </c>
      <c r="U157" s="7">
        <f t="shared" si="94"/>
        <v>0.1283397004450493</v>
      </c>
      <c r="V157" s="7">
        <f t="shared" si="95"/>
        <v>0.34590195377977978</v>
      </c>
      <c r="W157" s="6">
        <f t="shared" si="96"/>
        <v>0.47424165422482911</v>
      </c>
      <c r="X157" s="6">
        <v>1.6479999999999999E-3</v>
      </c>
      <c r="Y157" s="6">
        <v>0.47459403636393593</v>
      </c>
      <c r="Z157" s="6">
        <f t="shared" si="97"/>
        <v>2.6721891090934591</v>
      </c>
      <c r="AA157" s="6">
        <f t="shared" si="99"/>
        <v>23.331064565955685</v>
      </c>
      <c r="AB157" s="6">
        <f t="shared" si="98"/>
        <v>7.4249171314197074E-2</v>
      </c>
    </row>
    <row r="158" spans="7:28">
      <c r="G158" s="6">
        <v>155924</v>
      </c>
      <c r="H158" s="6">
        <v>5416358</v>
      </c>
      <c r="I158" s="12">
        <f t="shared" si="84"/>
        <v>10832716</v>
      </c>
      <c r="J158" s="6">
        <v>1032082.485596</v>
      </c>
      <c r="K158" s="12">
        <f t="shared" si="85"/>
        <v>8256659.8847679999</v>
      </c>
      <c r="L158" s="6">
        <f t="shared" si="86"/>
        <v>68.114776000000006</v>
      </c>
      <c r="M158" s="6">
        <f t="shared" si="87"/>
        <v>5242880</v>
      </c>
      <c r="N158" s="13">
        <f t="shared" si="88"/>
        <v>1.3119973634840336</v>
      </c>
      <c r="O158" s="13"/>
      <c r="P158" s="7">
        <f t="shared" si="89"/>
        <v>1.6920376765178601E-3</v>
      </c>
      <c r="Q158" s="7">
        <f t="shared" si="90"/>
        <v>3.4034278339918443E-4</v>
      </c>
      <c r="R158" s="6">
        <f t="shared" si="91"/>
        <v>2.0323804599170444E-3</v>
      </c>
      <c r="S158" s="6">
        <f t="shared" si="92"/>
        <v>1.6920376765178601E-3</v>
      </c>
      <c r="T158" s="7">
        <f t="shared" si="93"/>
        <v>0</v>
      </c>
      <c r="U158" s="7">
        <f t="shared" si="94"/>
        <v>0.12829616736022881</v>
      </c>
      <c r="V158" s="7">
        <f t="shared" si="95"/>
        <v>0.34674152162875982</v>
      </c>
      <c r="W158" s="6">
        <f t="shared" si="96"/>
        <v>0.47503768898898863</v>
      </c>
      <c r="X158" s="6">
        <v>1.652E-3</v>
      </c>
      <c r="Y158" s="6">
        <v>0.47485989090834002</v>
      </c>
      <c r="Z158" s="6">
        <f t="shared" si="97"/>
        <v>2.4235881669406845</v>
      </c>
      <c r="AA158" s="6">
        <f t="shared" si="99"/>
        <v>23.025451568828352</v>
      </c>
      <c r="AB158" s="6">
        <f t="shared" si="98"/>
        <v>3.7442219074031086E-2</v>
      </c>
    </row>
    <row r="159" spans="7:28">
      <c r="G159" s="6">
        <v>155924</v>
      </c>
      <c r="H159" s="6">
        <v>5416358</v>
      </c>
      <c r="I159" s="12">
        <f t="shared" ref="I159:I222" si="100">2*H159</f>
        <v>10832716</v>
      </c>
      <c r="J159" s="6">
        <v>1032402.177979</v>
      </c>
      <c r="K159" s="12">
        <f t="shared" ref="K159:K222" si="101">J159*8</f>
        <v>8259217.4238320002</v>
      </c>
      <c r="L159" s="6">
        <f t="shared" ref="L159:L222" si="102">((H159+2*G159)*8+(G159+H159)*4)/1000000</f>
        <v>68.114776000000006</v>
      </c>
      <c r="M159" s="6">
        <f t="shared" ref="M159:M222" si="103">40*2^20/8</f>
        <v>5242880</v>
      </c>
      <c r="N159" s="13">
        <f t="shared" ref="N159:N222" si="104">I159/K159</f>
        <v>1.3115910920013027</v>
      </c>
      <c r="O159" s="13"/>
      <c r="P159" s="7">
        <f t="shared" ref="P159:P222" si="105">$B$31*I159</f>
        <v>1.6920376765178601E-3</v>
      </c>
      <c r="Q159" s="7">
        <f t="shared" ref="Q159:Q222" si="106">$C$31*K159</f>
        <v>3.4044820617011627E-4</v>
      </c>
      <c r="R159" s="6">
        <f t="shared" ref="R159:R222" si="107">P159+Q159</f>
        <v>2.0324858826879762E-3</v>
      </c>
      <c r="S159" s="6">
        <f t="shared" ref="S159:S222" si="108">MAX(P159,Q159)</f>
        <v>1.6920376765178601E-3</v>
      </c>
      <c r="T159" s="7">
        <f t="shared" ref="T159:T222" si="109">$D$31*I159</f>
        <v>0</v>
      </c>
      <c r="U159" s="7">
        <f t="shared" ref="U159:U222" si="110">$E$31*K159</f>
        <v>0.12833590769886025</v>
      </c>
      <c r="V159" s="7">
        <f t="shared" ref="V159:V222" si="111">X159*$F$31</f>
        <v>0.34275357434610459</v>
      </c>
      <c r="W159" s="6">
        <f t="shared" ref="W159:W222" si="112">SUM(T159:V159)</f>
        <v>0.47108948204496481</v>
      </c>
      <c r="X159" s="6">
        <v>1.6329999999999999E-3</v>
      </c>
      <c r="Y159" s="6">
        <v>0.47052668181758794</v>
      </c>
      <c r="Z159" s="6">
        <f t="shared" ref="Z159:Z222" si="113">ABS(S159-X159)/ABS(X159)*100</f>
        <v>3.6152894377134261</v>
      </c>
      <c r="AA159" s="6">
        <f t="shared" si="99"/>
        <v>24.463311860868114</v>
      </c>
      <c r="AB159" s="6">
        <f t="shared" ref="AB159:AB222" si="114">ABS(W159-Y159)/ABS(Y159)*100</f>
        <v>0.119610693532371</v>
      </c>
    </row>
    <row r="160" spans="7:28">
      <c r="G160" s="6">
        <v>155924</v>
      </c>
      <c r="H160" s="6">
        <v>5416358</v>
      </c>
      <c r="I160" s="12">
        <f t="shared" si="100"/>
        <v>10832716</v>
      </c>
      <c r="J160" s="6">
        <v>1031527.518433</v>
      </c>
      <c r="K160" s="12">
        <f t="shared" si="101"/>
        <v>8252220.1474639997</v>
      </c>
      <c r="L160" s="6">
        <f t="shared" si="102"/>
        <v>68.114776000000006</v>
      </c>
      <c r="M160" s="6">
        <f t="shared" si="103"/>
        <v>5242880</v>
      </c>
      <c r="N160" s="13">
        <f t="shared" si="104"/>
        <v>1.3127032248805208</v>
      </c>
      <c r="O160" s="13"/>
      <c r="P160" s="7">
        <f t="shared" si="105"/>
        <v>1.6920376765178601E-3</v>
      </c>
      <c r="Q160" s="7">
        <f t="shared" si="106"/>
        <v>3.4015977567297391E-4</v>
      </c>
      <c r="R160" s="6">
        <f t="shared" si="107"/>
        <v>2.0321974521908342E-3</v>
      </c>
      <c r="S160" s="6">
        <f t="shared" si="108"/>
        <v>1.6920376765178601E-3</v>
      </c>
      <c r="T160" s="7">
        <f t="shared" si="109"/>
        <v>0</v>
      </c>
      <c r="U160" s="7">
        <f t="shared" si="110"/>
        <v>0.12822718047108247</v>
      </c>
      <c r="V160" s="7">
        <f t="shared" si="111"/>
        <v>0.3446426020063097</v>
      </c>
      <c r="W160" s="6">
        <f t="shared" si="112"/>
        <v>0.4728697824773922</v>
      </c>
      <c r="X160" s="6">
        <v>1.642E-3</v>
      </c>
      <c r="Y160" s="6">
        <v>0.47311990909031199</v>
      </c>
      <c r="Z160" s="6">
        <f t="shared" si="113"/>
        <v>3.0473615418916036</v>
      </c>
      <c r="AA160" s="6">
        <f t="shared" ref="AA160:AA223" si="115">ABS(R160-X160)/ABS(X160)*100</f>
        <v>23.763547636469802</v>
      </c>
      <c r="AB160" s="6">
        <f t="shared" si="114"/>
        <v>5.2867488371122845E-2</v>
      </c>
    </row>
    <row r="161" spans="7:28">
      <c r="G161" s="6">
        <v>155924</v>
      </c>
      <c r="H161" s="6">
        <v>5416358</v>
      </c>
      <c r="I161" s="12">
        <f t="shared" si="100"/>
        <v>10832716</v>
      </c>
      <c r="J161" s="6">
        <v>1031787.022949</v>
      </c>
      <c r="K161" s="12">
        <f t="shared" si="101"/>
        <v>8254296.183592</v>
      </c>
      <c r="L161" s="6">
        <f t="shared" si="102"/>
        <v>68.114776000000006</v>
      </c>
      <c r="M161" s="6">
        <f t="shared" si="103"/>
        <v>5242880</v>
      </c>
      <c r="N161" s="13">
        <f t="shared" si="104"/>
        <v>1.3123730671954099</v>
      </c>
      <c r="O161" s="13"/>
      <c r="P161" s="7">
        <f t="shared" si="105"/>
        <v>1.6920376765178601E-3</v>
      </c>
      <c r="Q161" s="7">
        <f t="shared" si="106"/>
        <v>3.4024535070259872E-4</v>
      </c>
      <c r="R161" s="6">
        <f t="shared" si="107"/>
        <v>2.0322830272204587E-3</v>
      </c>
      <c r="S161" s="6">
        <f t="shared" si="108"/>
        <v>1.6920376765178601E-3</v>
      </c>
      <c r="T161" s="7">
        <f t="shared" si="109"/>
        <v>0</v>
      </c>
      <c r="U161" s="7">
        <f t="shared" si="110"/>
        <v>0.12825943897297562</v>
      </c>
      <c r="V161" s="7">
        <f t="shared" si="111"/>
        <v>0.34758108947773986</v>
      </c>
      <c r="W161" s="6">
        <f t="shared" si="112"/>
        <v>0.47584052845071545</v>
      </c>
      <c r="X161" s="6">
        <v>1.6559999999999999E-3</v>
      </c>
      <c r="Y161" s="6">
        <v>0.47455440000055199</v>
      </c>
      <c r="Z161" s="6">
        <f t="shared" si="113"/>
        <v>2.1761881955229607</v>
      </c>
      <c r="AA161" s="6">
        <f t="shared" si="115"/>
        <v>22.722405025390024</v>
      </c>
      <c r="AB161" s="6">
        <f t="shared" si="114"/>
        <v>0.27101812777670242</v>
      </c>
    </row>
    <row r="162" spans="7:28">
      <c r="G162" s="6">
        <v>155924</v>
      </c>
      <c r="H162" s="6">
        <v>5416358</v>
      </c>
      <c r="I162" s="12">
        <f t="shared" si="100"/>
        <v>10832716</v>
      </c>
      <c r="J162" s="6">
        <v>1032283.9097899999</v>
      </c>
      <c r="K162" s="12">
        <f t="shared" si="101"/>
        <v>8258271.2783199996</v>
      </c>
      <c r="L162" s="6">
        <f t="shared" si="102"/>
        <v>68.114776000000006</v>
      </c>
      <c r="M162" s="6">
        <f t="shared" si="103"/>
        <v>5242880</v>
      </c>
      <c r="N162" s="13">
        <f t="shared" si="104"/>
        <v>1.3117413602576309</v>
      </c>
      <c r="O162" s="13"/>
      <c r="P162" s="7">
        <f t="shared" si="105"/>
        <v>1.6920376765178601E-3</v>
      </c>
      <c r="Q162" s="7">
        <f t="shared" si="106"/>
        <v>3.4040920567820435E-4</v>
      </c>
      <c r="R162" s="6">
        <f t="shared" si="107"/>
        <v>2.0324468821960647E-3</v>
      </c>
      <c r="S162" s="6">
        <f t="shared" si="108"/>
        <v>1.6920376765178601E-3</v>
      </c>
      <c r="T162" s="7">
        <f t="shared" si="109"/>
        <v>0</v>
      </c>
      <c r="U162" s="7">
        <f t="shared" si="110"/>
        <v>0.12832120601020541</v>
      </c>
      <c r="V162" s="7">
        <f t="shared" si="111"/>
        <v>0.34569206181753476</v>
      </c>
      <c r="W162" s="6">
        <f t="shared" si="112"/>
        <v>0.47401326782774017</v>
      </c>
      <c r="X162" s="6">
        <v>1.647E-3</v>
      </c>
      <c r="Y162" s="6">
        <v>0.47321304545424603</v>
      </c>
      <c r="Z162" s="6">
        <f t="shared" si="113"/>
        <v>2.7345280217279977</v>
      </c>
      <c r="AA162" s="6">
        <f t="shared" si="115"/>
        <v>23.402967953616557</v>
      </c>
      <c r="AB162" s="6">
        <f t="shared" si="114"/>
        <v>0.16910403911751698</v>
      </c>
    </row>
    <row r="163" spans="7:28">
      <c r="G163" s="6">
        <v>240369</v>
      </c>
      <c r="H163" s="6">
        <v>5451000</v>
      </c>
      <c r="I163" s="12">
        <f t="shared" si="100"/>
        <v>10902000</v>
      </c>
      <c r="J163" s="6">
        <v>2161304.9414059999</v>
      </c>
      <c r="K163" s="12">
        <f t="shared" si="101"/>
        <v>17290439.531248</v>
      </c>
      <c r="L163" s="6">
        <f t="shared" si="102"/>
        <v>70.219380000000001</v>
      </c>
      <c r="M163" s="6">
        <f t="shared" si="103"/>
        <v>5242880</v>
      </c>
      <c r="N163" s="13">
        <f t="shared" si="104"/>
        <v>0.63052185459469978</v>
      </c>
      <c r="O163" s="13"/>
      <c r="P163" s="7">
        <f t="shared" si="105"/>
        <v>1.702859629053112E-3</v>
      </c>
      <c r="Q163" s="7">
        <f t="shared" si="106"/>
        <v>7.1271875048606098E-4</v>
      </c>
      <c r="R163" s="6">
        <f t="shared" si="107"/>
        <v>2.4155783795391729E-3</v>
      </c>
      <c r="S163" s="6">
        <f t="shared" si="108"/>
        <v>1.702859629053112E-3</v>
      </c>
      <c r="T163" s="7">
        <f t="shared" si="109"/>
        <v>0</v>
      </c>
      <c r="U163" s="7">
        <f t="shared" si="110"/>
        <v>0.26866761557240049</v>
      </c>
      <c r="V163" s="7">
        <f t="shared" si="111"/>
        <v>0.58958652194623862</v>
      </c>
      <c r="W163" s="6">
        <f t="shared" si="112"/>
        <v>0.8582541375186391</v>
      </c>
      <c r="X163" s="6">
        <v>2.8089999999999999E-3</v>
      </c>
      <c r="Y163" s="6">
        <v>0.84494720000000001</v>
      </c>
      <c r="Z163" s="6">
        <f t="shared" si="113"/>
        <v>39.37843969195044</v>
      </c>
      <c r="AA163" s="6">
        <f t="shared" si="115"/>
        <v>14.005753665390777</v>
      </c>
      <c r="AB163" s="6">
        <f t="shared" si="114"/>
        <v>1.5748839121117977</v>
      </c>
    </row>
    <row r="164" spans="7:28">
      <c r="G164" s="6">
        <v>220542</v>
      </c>
      <c r="H164" s="6">
        <v>5494489</v>
      </c>
      <c r="I164" s="12">
        <f t="shared" si="100"/>
        <v>10988978</v>
      </c>
      <c r="J164" s="6">
        <v>2218486.7946779998</v>
      </c>
      <c r="K164" s="12">
        <f t="shared" si="101"/>
        <v>17747894.357423998</v>
      </c>
      <c r="L164" s="6">
        <f t="shared" si="102"/>
        <v>70.344707999999997</v>
      </c>
      <c r="M164" s="6">
        <f t="shared" si="103"/>
        <v>5242880</v>
      </c>
      <c r="N164" s="13">
        <f t="shared" si="104"/>
        <v>0.61917080295236693</v>
      </c>
      <c r="O164" s="13"/>
      <c r="P164" s="7">
        <f t="shared" si="105"/>
        <v>1.7164453312009547E-3</v>
      </c>
      <c r="Q164" s="7">
        <f t="shared" si="106"/>
        <v>7.3157521920258787E-4</v>
      </c>
      <c r="R164" s="6">
        <f t="shared" si="107"/>
        <v>2.4480205504035426E-3</v>
      </c>
      <c r="S164" s="6">
        <f t="shared" si="108"/>
        <v>1.7164453312009547E-3</v>
      </c>
      <c r="T164" s="7">
        <f t="shared" si="109"/>
        <v>0</v>
      </c>
      <c r="U164" s="7">
        <f t="shared" si="110"/>
        <v>0.27577578058802527</v>
      </c>
      <c r="V164" s="7">
        <f t="shared" si="111"/>
        <v>0.59105576568195373</v>
      </c>
      <c r="W164" s="6">
        <f t="shared" si="112"/>
        <v>0.86683154626997894</v>
      </c>
      <c r="X164" s="6">
        <v>2.8159999999999999E-3</v>
      </c>
      <c r="Y164" s="6">
        <v>0.85133937777715196</v>
      </c>
      <c r="Z164" s="6">
        <f t="shared" si="113"/>
        <v>39.046685681784275</v>
      </c>
      <c r="AA164" s="6">
        <f t="shared" si="115"/>
        <v>13.067452045328739</v>
      </c>
      <c r="AB164" s="6">
        <f t="shared" si="114"/>
        <v>1.8197406225090917</v>
      </c>
    </row>
    <row r="165" spans="7:28">
      <c r="G165" s="6">
        <v>643994</v>
      </c>
      <c r="H165" s="6">
        <v>4866270</v>
      </c>
      <c r="I165" s="12">
        <f t="shared" si="100"/>
        <v>9732540</v>
      </c>
      <c r="J165" s="6">
        <v>1106465.2609860001</v>
      </c>
      <c r="K165" s="12">
        <f t="shared" si="101"/>
        <v>8851722.0878880005</v>
      </c>
      <c r="L165" s="6">
        <f t="shared" si="102"/>
        <v>71.275120000000001</v>
      </c>
      <c r="M165" s="6">
        <f t="shared" si="103"/>
        <v>5242880</v>
      </c>
      <c r="N165" s="13">
        <f t="shared" si="104"/>
        <v>1.0995080847959791</v>
      </c>
      <c r="O165" s="13"/>
      <c r="P165" s="7">
        <f t="shared" si="105"/>
        <v>1.5201934923999793E-3</v>
      </c>
      <c r="Q165" s="7">
        <f t="shared" si="106"/>
        <v>3.6487148257439604E-4</v>
      </c>
      <c r="R165" s="6">
        <f t="shared" si="107"/>
        <v>1.8850649749743752E-3</v>
      </c>
      <c r="S165" s="6">
        <f t="shared" si="108"/>
        <v>1.5201934923999793E-3</v>
      </c>
      <c r="T165" s="7">
        <f t="shared" si="109"/>
        <v>0</v>
      </c>
      <c r="U165" s="7">
        <f t="shared" si="110"/>
        <v>0.13754254556481865</v>
      </c>
      <c r="V165" s="7">
        <f t="shared" si="111"/>
        <v>0.66262892480750291</v>
      </c>
      <c r="W165" s="6">
        <f t="shared" si="112"/>
        <v>0.8001714703723215</v>
      </c>
      <c r="X165" s="6">
        <v>3.1570000000000001E-3</v>
      </c>
      <c r="Y165" s="6">
        <v>0.830319699999713</v>
      </c>
      <c r="Z165" s="6">
        <f t="shared" si="113"/>
        <v>51.846896027875225</v>
      </c>
      <c r="AA165" s="6">
        <f t="shared" si="115"/>
        <v>40.289357777181657</v>
      </c>
      <c r="AB165" s="6">
        <f t="shared" si="114"/>
        <v>3.6309182628572967</v>
      </c>
    </row>
    <row r="166" spans="7:28">
      <c r="G166" s="6">
        <v>155331</v>
      </c>
      <c r="H166" s="6">
        <v>5719417</v>
      </c>
      <c r="I166" s="12">
        <f t="shared" si="100"/>
        <v>11438834</v>
      </c>
      <c r="J166" s="6">
        <v>2248737.6804200001</v>
      </c>
      <c r="K166" s="12">
        <f t="shared" si="101"/>
        <v>17989901.443360001</v>
      </c>
      <c r="L166" s="6">
        <f t="shared" si="102"/>
        <v>71.739624000000006</v>
      </c>
      <c r="M166" s="6">
        <f t="shared" si="103"/>
        <v>5242880</v>
      </c>
      <c r="N166" s="13">
        <f t="shared" si="104"/>
        <v>0.63584750789293665</v>
      </c>
      <c r="O166" s="13"/>
      <c r="P166" s="7">
        <f t="shared" si="105"/>
        <v>1.7867114861530109E-3</v>
      </c>
      <c r="Q166" s="7">
        <f t="shared" si="106"/>
        <v>7.4155084692363918E-4</v>
      </c>
      <c r="R166" s="6">
        <f t="shared" si="107"/>
        <v>2.5282623330766503E-3</v>
      </c>
      <c r="S166" s="6">
        <f t="shared" si="108"/>
        <v>1.7867114861530109E-3</v>
      </c>
      <c r="T166" s="7">
        <f t="shared" si="109"/>
        <v>0</v>
      </c>
      <c r="U166" s="7">
        <f t="shared" si="110"/>
        <v>0.2795362093852542</v>
      </c>
      <c r="V166" s="7">
        <f t="shared" si="111"/>
        <v>0.78625529056981502</v>
      </c>
      <c r="W166" s="6">
        <f t="shared" si="112"/>
        <v>1.0657914999550693</v>
      </c>
      <c r="X166" s="6">
        <v>3.7460000000000002E-3</v>
      </c>
      <c r="Y166" s="6">
        <v>1.069454184614232</v>
      </c>
      <c r="Z166" s="6">
        <f t="shared" si="113"/>
        <v>52.303484085611032</v>
      </c>
      <c r="AA166" s="6">
        <f t="shared" si="115"/>
        <v>32.507679309219164</v>
      </c>
      <c r="AB166" s="6">
        <f t="shared" si="114"/>
        <v>0.3424816800809411</v>
      </c>
    </row>
    <row r="167" spans="7:28">
      <c r="G167" s="6">
        <v>1971281</v>
      </c>
      <c r="H167" s="6">
        <v>2766607</v>
      </c>
      <c r="I167" s="12">
        <f t="shared" si="100"/>
        <v>5533214</v>
      </c>
      <c r="J167" s="6">
        <v>1681943.170898</v>
      </c>
      <c r="K167" s="12">
        <f t="shared" si="101"/>
        <v>13455545.367184</v>
      </c>
      <c r="L167" s="6">
        <f t="shared" si="102"/>
        <v>72.624904000000001</v>
      </c>
      <c r="M167" s="6">
        <f t="shared" si="103"/>
        <v>5242880</v>
      </c>
      <c r="N167" s="13">
        <f t="shared" si="104"/>
        <v>0.41122183077726865</v>
      </c>
      <c r="O167" s="13"/>
      <c r="P167" s="7">
        <f t="shared" si="105"/>
        <v>8.6427139419477947E-4</v>
      </c>
      <c r="Q167" s="7">
        <f t="shared" si="106"/>
        <v>5.5464289753169127E-4</v>
      </c>
      <c r="R167" s="6">
        <f t="shared" si="107"/>
        <v>1.4189142917264707E-3</v>
      </c>
      <c r="S167" s="6">
        <f t="shared" si="108"/>
        <v>8.6427139419477947E-4</v>
      </c>
      <c r="T167" s="7">
        <f t="shared" si="109"/>
        <v>0</v>
      </c>
      <c r="U167" s="7">
        <f t="shared" si="110"/>
        <v>0.20907908578577669</v>
      </c>
      <c r="V167" s="7">
        <f t="shared" si="111"/>
        <v>0.62065053235850043</v>
      </c>
      <c r="W167" s="6">
        <f t="shared" si="112"/>
        <v>0.82972961814427715</v>
      </c>
      <c r="X167" s="6">
        <v>2.957E-3</v>
      </c>
      <c r="Y167" s="6">
        <v>0.88443870000000002</v>
      </c>
      <c r="Z167" s="6">
        <f t="shared" si="113"/>
        <v>70.772019134434245</v>
      </c>
      <c r="AA167" s="6">
        <f t="shared" si="115"/>
        <v>52.015072988621213</v>
      </c>
      <c r="AB167" s="6">
        <f t="shared" si="114"/>
        <v>6.1857403860462998</v>
      </c>
    </row>
    <row r="168" spans="7:28">
      <c r="G168" s="6">
        <v>201822</v>
      </c>
      <c r="H168" s="6">
        <v>5748069</v>
      </c>
      <c r="I168" s="12">
        <f t="shared" si="100"/>
        <v>11496138</v>
      </c>
      <c r="J168" s="6">
        <v>2271624.1816409999</v>
      </c>
      <c r="K168" s="12">
        <f t="shared" si="101"/>
        <v>18172993.453127999</v>
      </c>
      <c r="L168" s="6">
        <f t="shared" si="102"/>
        <v>73.013267999999997</v>
      </c>
      <c r="M168" s="6">
        <f t="shared" si="103"/>
        <v>5242880</v>
      </c>
      <c r="N168" s="13">
        <f t="shared" si="104"/>
        <v>0.6325946261770784</v>
      </c>
      <c r="O168" s="13"/>
      <c r="P168" s="7">
        <f t="shared" si="105"/>
        <v>1.7956621986996318E-3</v>
      </c>
      <c r="Q168" s="7">
        <f t="shared" si="106"/>
        <v>7.4909797192239923E-4</v>
      </c>
      <c r="R168" s="6">
        <f t="shared" si="107"/>
        <v>2.5447601706220309E-3</v>
      </c>
      <c r="S168" s="6">
        <f t="shared" si="108"/>
        <v>1.7956621986996318E-3</v>
      </c>
      <c r="T168" s="7">
        <f t="shared" si="109"/>
        <v>0</v>
      </c>
      <c r="U168" s="7">
        <f t="shared" si="110"/>
        <v>0.28238118585943967</v>
      </c>
      <c r="V168" s="7">
        <f t="shared" si="111"/>
        <v>0.61477355741564021</v>
      </c>
      <c r="W168" s="6">
        <f t="shared" si="112"/>
        <v>0.89715474327507994</v>
      </c>
      <c r="X168" s="6">
        <v>2.9290000000000002E-3</v>
      </c>
      <c r="Y168" s="6">
        <v>0.86590027000000003</v>
      </c>
      <c r="Z168" s="6">
        <f t="shared" si="113"/>
        <v>38.693677067271025</v>
      </c>
      <c r="AA168" s="6">
        <f t="shared" si="115"/>
        <v>13.118464642470784</v>
      </c>
      <c r="AB168" s="6">
        <f t="shared" si="114"/>
        <v>3.6094772525108358</v>
      </c>
    </row>
    <row r="169" spans="7:28">
      <c r="G169" s="6">
        <v>917825</v>
      </c>
      <c r="H169" s="6">
        <v>4584801</v>
      </c>
      <c r="I169" s="12">
        <f t="shared" si="100"/>
        <v>9169602</v>
      </c>
      <c r="J169" s="6">
        <v>1127595.078613</v>
      </c>
      <c r="K169" s="12">
        <f t="shared" si="101"/>
        <v>9020760.6289039999</v>
      </c>
      <c r="L169" s="6">
        <f t="shared" si="102"/>
        <v>73.374111999999997</v>
      </c>
      <c r="M169" s="6">
        <f t="shared" si="103"/>
        <v>5242880</v>
      </c>
      <c r="N169" s="13">
        <f t="shared" si="104"/>
        <v>1.016499869270346</v>
      </c>
      <c r="O169" s="13"/>
      <c r="P169" s="7">
        <f t="shared" si="105"/>
        <v>1.4322642689675908E-3</v>
      </c>
      <c r="Q169" s="7">
        <f t="shared" si="106"/>
        <v>3.7183931803740896E-4</v>
      </c>
      <c r="R169" s="6">
        <f t="shared" si="107"/>
        <v>1.8041035870049998E-3</v>
      </c>
      <c r="S169" s="6">
        <f t="shared" si="108"/>
        <v>1.4322642689675908E-3</v>
      </c>
      <c r="T169" s="7">
        <f t="shared" si="109"/>
        <v>0</v>
      </c>
      <c r="U169" s="7">
        <f t="shared" si="110"/>
        <v>0.14016915211652195</v>
      </c>
      <c r="V169" s="7">
        <f t="shared" si="111"/>
        <v>0.35387784834509023</v>
      </c>
      <c r="W169" s="6">
        <f t="shared" si="112"/>
        <v>0.49404700046161221</v>
      </c>
      <c r="X169" s="6">
        <v>1.686E-3</v>
      </c>
      <c r="Y169" s="6">
        <v>0.51179934999943799</v>
      </c>
      <c r="Z169" s="6">
        <f t="shared" si="113"/>
        <v>15.049568863132221</v>
      </c>
      <c r="AA169" s="6">
        <f t="shared" si="115"/>
        <v>7.0049577108540788</v>
      </c>
      <c r="AB169" s="6">
        <f t="shared" si="114"/>
        <v>3.4686151003992638</v>
      </c>
    </row>
    <row r="170" spans="7:28">
      <c r="G170" s="6">
        <v>2216688</v>
      </c>
      <c r="H170" s="6">
        <v>2441238</v>
      </c>
      <c r="I170" s="12">
        <f t="shared" si="100"/>
        <v>4882476</v>
      </c>
      <c r="J170" s="6">
        <v>1777212.4096679999</v>
      </c>
      <c r="K170" s="12">
        <f t="shared" si="101"/>
        <v>14217699.277344</v>
      </c>
      <c r="L170" s="6">
        <f t="shared" si="102"/>
        <v>73.628615999999994</v>
      </c>
      <c r="M170" s="6">
        <f t="shared" si="103"/>
        <v>5242880</v>
      </c>
      <c r="N170" s="13">
        <f t="shared" si="104"/>
        <v>0.3434083043084375</v>
      </c>
      <c r="O170" s="13"/>
      <c r="P170" s="7">
        <f t="shared" si="105"/>
        <v>7.6262807468544512E-4</v>
      </c>
      <c r="Q170" s="7">
        <f t="shared" si="106"/>
        <v>5.8605918290405583E-4</v>
      </c>
      <c r="R170" s="6">
        <f t="shared" si="107"/>
        <v>1.3486872575895008E-3</v>
      </c>
      <c r="S170" s="6">
        <f t="shared" si="108"/>
        <v>7.6262807468544512E-4</v>
      </c>
      <c r="T170" s="7">
        <f t="shared" si="109"/>
        <v>0</v>
      </c>
      <c r="U170" s="7">
        <f t="shared" si="110"/>
        <v>0.2209218196487191</v>
      </c>
      <c r="V170" s="7">
        <f t="shared" si="111"/>
        <v>0.73546143570652212</v>
      </c>
      <c r="W170" s="6">
        <f t="shared" si="112"/>
        <v>0.95638325535524116</v>
      </c>
      <c r="X170" s="6">
        <v>3.5040000000000002E-3</v>
      </c>
      <c r="Y170" s="6">
        <v>1.0127727999988319</v>
      </c>
      <c r="Z170" s="6">
        <f t="shared" si="113"/>
        <v>78.23550015167109</v>
      </c>
      <c r="AA170" s="6">
        <f t="shared" si="115"/>
        <v>61.510066849614709</v>
      </c>
      <c r="AB170" s="6">
        <f t="shared" si="114"/>
        <v>5.5678375884162499</v>
      </c>
    </row>
    <row r="171" spans="7:28">
      <c r="G171" s="6">
        <v>227362</v>
      </c>
      <c r="H171" s="6">
        <v>5757996</v>
      </c>
      <c r="I171" s="12">
        <f t="shared" si="100"/>
        <v>11515992</v>
      </c>
      <c r="J171" s="6">
        <v>2316293.0388179999</v>
      </c>
      <c r="K171" s="12">
        <f t="shared" si="101"/>
        <v>18530344.310543999</v>
      </c>
      <c r="L171" s="6">
        <f t="shared" si="102"/>
        <v>73.643191999999999</v>
      </c>
      <c r="M171" s="6">
        <f t="shared" si="103"/>
        <v>5242880</v>
      </c>
      <c r="N171" s="13">
        <f t="shared" si="104"/>
        <v>0.62146670385650937</v>
      </c>
      <c r="O171" s="13"/>
      <c r="P171" s="7">
        <f t="shared" si="105"/>
        <v>1.7987633338193549E-3</v>
      </c>
      <c r="Q171" s="7">
        <f t="shared" si="106"/>
        <v>7.638281154865559E-4</v>
      </c>
      <c r="R171" s="6">
        <f t="shared" si="107"/>
        <v>2.5625914493059105E-3</v>
      </c>
      <c r="S171" s="6">
        <f t="shared" si="108"/>
        <v>1.7987633338193549E-3</v>
      </c>
      <c r="T171" s="7">
        <f t="shared" si="109"/>
        <v>0</v>
      </c>
      <c r="U171" s="7">
        <f t="shared" si="110"/>
        <v>0.2879338846564366</v>
      </c>
      <c r="V171" s="7">
        <f t="shared" si="111"/>
        <v>0.63093523850850608</v>
      </c>
      <c r="W171" s="6">
        <f t="shared" si="112"/>
        <v>0.91886912316494262</v>
      </c>
      <c r="X171" s="6">
        <v>3.006E-3</v>
      </c>
      <c r="Y171" s="6">
        <v>0.90195029999999998</v>
      </c>
      <c r="Z171" s="6">
        <f t="shared" si="113"/>
        <v>40.160900405211081</v>
      </c>
      <c r="AA171" s="6">
        <f t="shared" si="115"/>
        <v>14.750783456223868</v>
      </c>
      <c r="AB171" s="6">
        <f t="shared" si="114"/>
        <v>1.8758043724740312</v>
      </c>
    </row>
    <row r="172" spans="7:28">
      <c r="G172" s="6">
        <v>806529</v>
      </c>
      <c r="H172" s="6">
        <v>4864159</v>
      </c>
      <c r="I172" s="12">
        <f t="shared" si="100"/>
        <v>9728318</v>
      </c>
      <c r="J172" s="6">
        <v>2092578.2143550001</v>
      </c>
      <c r="K172" s="12">
        <f t="shared" si="101"/>
        <v>16740625.71484</v>
      </c>
      <c r="L172" s="6">
        <f t="shared" si="102"/>
        <v>74.500488000000004</v>
      </c>
      <c r="M172" s="6">
        <f t="shared" si="103"/>
        <v>5242880</v>
      </c>
      <c r="N172" s="13">
        <f t="shared" si="104"/>
        <v>0.58112033359518778</v>
      </c>
      <c r="O172" s="13"/>
      <c r="P172" s="7">
        <f t="shared" si="105"/>
        <v>1.5195340286911312E-3</v>
      </c>
      <c r="Q172" s="7">
        <f t="shared" si="106"/>
        <v>6.9005520769282601E-4</v>
      </c>
      <c r="R172" s="6">
        <f t="shared" si="107"/>
        <v>2.2095892363839572E-3</v>
      </c>
      <c r="S172" s="6">
        <f t="shared" si="108"/>
        <v>1.5195340286911312E-3</v>
      </c>
      <c r="T172" s="7">
        <f t="shared" si="109"/>
        <v>0</v>
      </c>
      <c r="U172" s="7">
        <f t="shared" si="110"/>
        <v>0.26012432974116767</v>
      </c>
      <c r="V172" s="7">
        <f t="shared" si="111"/>
        <v>0.5921052254931789</v>
      </c>
      <c r="W172" s="6">
        <f t="shared" si="112"/>
        <v>0.85222955523434663</v>
      </c>
      <c r="X172" s="6">
        <v>2.8210000000000002E-3</v>
      </c>
      <c r="Y172" s="6">
        <v>0.86842917777652395</v>
      </c>
      <c r="Z172" s="6">
        <f t="shared" si="113"/>
        <v>46.134915679151675</v>
      </c>
      <c r="AA172" s="6">
        <f t="shared" si="115"/>
        <v>21.67354709734289</v>
      </c>
      <c r="AB172" s="6">
        <f t="shared" si="114"/>
        <v>1.865393627567179</v>
      </c>
    </row>
    <row r="173" spans="7:28">
      <c r="G173" s="6">
        <v>199187</v>
      </c>
      <c r="H173" s="6">
        <v>5953632</v>
      </c>
      <c r="I173" s="12">
        <f t="shared" si="100"/>
        <v>11907264</v>
      </c>
      <c r="J173" s="6">
        <v>2383285.7143549998</v>
      </c>
      <c r="K173" s="12">
        <f t="shared" si="101"/>
        <v>19066285.714839999</v>
      </c>
      <c r="L173" s="6">
        <f t="shared" si="102"/>
        <v>75.427323999999999</v>
      </c>
      <c r="M173" s="6">
        <f t="shared" si="103"/>
        <v>5242880</v>
      </c>
      <c r="N173" s="13">
        <f t="shared" si="104"/>
        <v>0.62451933103740986</v>
      </c>
      <c r="O173" s="13"/>
      <c r="P173" s="7">
        <f t="shared" si="105"/>
        <v>1.8598788440724156E-3</v>
      </c>
      <c r="Q173" s="7">
        <f t="shared" si="106"/>
        <v>7.8591983197029642E-4</v>
      </c>
      <c r="R173" s="6">
        <f t="shared" si="107"/>
        <v>2.6457986760427118E-3</v>
      </c>
      <c r="S173" s="6">
        <f t="shared" si="108"/>
        <v>1.8598788440724156E-3</v>
      </c>
      <c r="T173" s="7">
        <f t="shared" si="109"/>
        <v>0</v>
      </c>
      <c r="U173" s="7">
        <f t="shared" si="110"/>
        <v>0.29626161391505407</v>
      </c>
      <c r="V173" s="7">
        <f t="shared" si="111"/>
        <v>0.630725346546261</v>
      </c>
      <c r="W173" s="6">
        <f t="shared" si="112"/>
        <v>0.92698696046131501</v>
      </c>
      <c r="X173" s="6">
        <v>3.0049999999999999E-3</v>
      </c>
      <c r="Y173" s="6">
        <v>0.89450654545536501</v>
      </c>
      <c r="Z173" s="6">
        <f t="shared" si="113"/>
        <v>38.107193208904633</v>
      </c>
      <c r="AA173" s="6">
        <f t="shared" si="115"/>
        <v>11.953455040175974</v>
      </c>
      <c r="AB173" s="6">
        <f t="shared" si="114"/>
        <v>3.6310986399116008</v>
      </c>
    </row>
    <row r="174" spans="7:28">
      <c r="G174" s="6">
        <v>217918</v>
      </c>
      <c r="H174" s="6">
        <v>5926171</v>
      </c>
      <c r="I174" s="12">
        <f t="shared" si="100"/>
        <v>11852342</v>
      </c>
      <c r="J174" s="6">
        <v>2374401.5605469998</v>
      </c>
      <c r="K174" s="12">
        <f t="shared" si="101"/>
        <v>18995212.484375998</v>
      </c>
      <c r="L174" s="6">
        <f t="shared" si="102"/>
        <v>75.472412000000006</v>
      </c>
      <c r="M174" s="6">
        <f t="shared" si="103"/>
        <v>5242880</v>
      </c>
      <c r="N174" s="13">
        <f t="shared" si="104"/>
        <v>0.62396469688079692</v>
      </c>
      <c r="O174" s="13"/>
      <c r="P174" s="7">
        <f t="shared" si="105"/>
        <v>1.8513001927656044E-3</v>
      </c>
      <c r="Q174" s="7">
        <f t="shared" si="106"/>
        <v>7.8299016532314364E-4</v>
      </c>
      <c r="R174" s="6">
        <f t="shared" si="107"/>
        <v>2.634290358088748E-3</v>
      </c>
      <c r="S174" s="6">
        <f t="shared" si="108"/>
        <v>1.8513001927656044E-3</v>
      </c>
      <c r="T174" s="7">
        <f t="shared" si="109"/>
        <v>0</v>
      </c>
      <c r="U174" s="7">
        <f t="shared" si="110"/>
        <v>0.29515724202645743</v>
      </c>
      <c r="V174" s="7">
        <f t="shared" si="111"/>
        <v>0.62232966805646062</v>
      </c>
      <c r="W174" s="6">
        <f t="shared" si="112"/>
        <v>0.91748691008291805</v>
      </c>
      <c r="X174" s="6">
        <v>2.9650000000000002E-3</v>
      </c>
      <c r="Y174" s="6">
        <v>0.90245705000000009</v>
      </c>
      <c r="Z174" s="6">
        <f t="shared" si="113"/>
        <v>37.561544932020091</v>
      </c>
      <c r="AA174" s="6">
        <f t="shared" si="115"/>
        <v>11.153782189249654</v>
      </c>
      <c r="AB174" s="6">
        <f t="shared" si="114"/>
        <v>1.665437716168094</v>
      </c>
    </row>
    <row r="175" spans="7:28">
      <c r="G175" s="6">
        <v>440020</v>
      </c>
      <c r="H175" s="6">
        <v>5560100</v>
      </c>
      <c r="I175" s="12">
        <f t="shared" si="100"/>
        <v>11120200</v>
      </c>
      <c r="J175" s="6">
        <v>1241295.282104</v>
      </c>
      <c r="K175" s="12">
        <f t="shared" si="101"/>
        <v>9930362.2568319999</v>
      </c>
      <c r="L175" s="6">
        <f t="shared" si="102"/>
        <v>75.521600000000007</v>
      </c>
      <c r="M175" s="6">
        <f t="shared" si="103"/>
        <v>5242880</v>
      </c>
      <c r="N175" s="13">
        <f t="shared" si="104"/>
        <v>1.1198181609487008</v>
      </c>
      <c r="O175" s="13"/>
      <c r="P175" s="7">
        <f t="shared" si="105"/>
        <v>1.7369418131532211E-3</v>
      </c>
      <c r="Q175" s="7">
        <f t="shared" si="106"/>
        <v>4.0933345660602741E-4</v>
      </c>
      <c r="R175" s="6">
        <f t="shared" si="107"/>
        <v>2.1462752697592484E-3</v>
      </c>
      <c r="S175" s="6">
        <f t="shared" si="108"/>
        <v>1.7369418131532211E-3</v>
      </c>
      <c r="T175" s="7">
        <f t="shared" si="109"/>
        <v>0</v>
      </c>
      <c r="U175" s="7">
        <f t="shared" si="110"/>
        <v>0.15430300337313893</v>
      </c>
      <c r="V175" s="7">
        <f t="shared" si="111"/>
        <v>0.37738574811653153</v>
      </c>
      <c r="W175" s="6">
        <f t="shared" si="112"/>
        <v>0.53168875148967043</v>
      </c>
      <c r="X175" s="6">
        <v>1.7979999999999999E-3</v>
      </c>
      <c r="Y175" s="6">
        <v>0.54561594285688597</v>
      </c>
      <c r="Z175" s="6">
        <f t="shared" si="113"/>
        <v>3.3958947078297461</v>
      </c>
      <c r="AA175" s="6">
        <f t="shared" si="115"/>
        <v>19.370148484941517</v>
      </c>
      <c r="AB175" s="6">
        <f t="shared" si="114"/>
        <v>2.5525631260501154</v>
      </c>
    </row>
    <row r="176" spans="7:28">
      <c r="G176" s="6">
        <v>735323</v>
      </c>
      <c r="H176" s="6">
        <v>5158388</v>
      </c>
      <c r="I176" s="12">
        <f t="shared" si="100"/>
        <v>10316776</v>
      </c>
      <c r="J176" s="6">
        <v>1255705.8558350001</v>
      </c>
      <c r="K176" s="12">
        <f t="shared" si="101"/>
        <v>10045646.84668</v>
      </c>
      <c r="L176" s="6">
        <f t="shared" si="102"/>
        <v>76.607116000000005</v>
      </c>
      <c r="M176" s="6">
        <f t="shared" si="103"/>
        <v>5242880</v>
      </c>
      <c r="N176" s="13">
        <f t="shared" si="104"/>
        <v>1.0269897157901391</v>
      </c>
      <c r="O176" s="13"/>
      <c r="P176" s="7">
        <f t="shared" si="105"/>
        <v>1.6114493994114885E-3</v>
      </c>
      <c r="Q176" s="7">
        <f t="shared" si="106"/>
        <v>4.1408553295887388E-4</v>
      </c>
      <c r="R176" s="6">
        <f t="shared" si="107"/>
        <v>2.0255349323703622E-3</v>
      </c>
      <c r="S176" s="6">
        <f t="shared" si="108"/>
        <v>1.6114493994114885E-3</v>
      </c>
      <c r="T176" s="7">
        <f t="shared" si="109"/>
        <v>0</v>
      </c>
      <c r="U176" s="7">
        <f t="shared" si="110"/>
        <v>0.15609435377870431</v>
      </c>
      <c r="V176" s="7">
        <f t="shared" si="111"/>
        <v>0.43027852260227462</v>
      </c>
      <c r="W176" s="6">
        <f t="shared" si="112"/>
        <v>0.5863728763809789</v>
      </c>
      <c r="X176" s="6">
        <v>2.0500000000000002E-3</v>
      </c>
      <c r="Y176" s="6">
        <v>0.60205766666735006</v>
      </c>
      <c r="Z176" s="6">
        <f t="shared" si="113"/>
        <v>21.392712223829836</v>
      </c>
      <c r="AA176" s="6">
        <f t="shared" si="115"/>
        <v>1.1934179331530725</v>
      </c>
      <c r="AB176" s="6">
        <f t="shared" si="114"/>
        <v>2.6051973348654887</v>
      </c>
    </row>
    <row r="177" spans="7:28">
      <c r="G177" s="6">
        <v>213453</v>
      </c>
      <c r="H177" s="6">
        <v>6099282</v>
      </c>
      <c r="I177" s="12">
        <f t="shared" si="100"/>
        <v>12198564</v>
      </c>
      <c r="J177" s="6">
        <v>2409435.1818849999</v>
      </c>
      <c r="K177" s="12">
        <f t="shared" si="101"/>
        <v>19275481.455079999</v>
      </c>
      <c r="L177" s="6">
        <f t="shared" si="102"/>
        <v>77.460443999999995</v>
      </c>
      <c r="M177" s="6">
        <f t="shared" si="103"/>
        <v>5242880</v>
      </c>
      <c r="N177" s="13">
        <f t="shared" si="104"/>
        <v>0.632853920065644</v>
      </c>
      <c r="O177" s="13"/>
      <c r="P177" s="7">
        <f t="shared" si="105"/>
        <v>1.9053790284370433E-3</v>
      </c>
      <c r="Q177" s="7">
        <f t="shared" si="106"/>
        <v>7.9454296305504443E-4</v>
      </c>
      <c r="R177" s="6">
        <f t="shared" si="107"/>
        <v>2.6999219914920877E-3</v>
      </c>
      <c r="S177" s="6">
        <f t="shared" si="108"/>
        <v>1.9053790284370433E-3</v>
      </c>
      <c r="T177" s="7">
        <f t="shared" si="109"/>
        <v>0</v>
      </c>
      <c r="U177" s="7">
        <f t="shared" si="110"/>
        <v>0.29951220338772827</v>
      </c>
      <c r="V177" s="7">
        <f t="shared" si="111"/>
        <v>0.6353429697156513</v>
      </c>
      <c r="W177" s="6">
        <f t="shared" si="112"/>
        <v>0.93485517310337962</v>
      </c>
      <c r="X177" s="6">
        <v>3.0270000000000002E-3</v>
      </c>
      <c r="Y177" s="6">
        <v>0.90746708181845703</v>
      </c>
      <c r="Z177" s="6">
        <f t="shared" si="113"/>
        <v>37.053880791640466</v>
      </c>
      <c r="AA177" s="6">
        <f t="shared" si="115"/>
        <v>10.805352114565988</v>
      </c>
      <c r="AB177" s="6">
        <f t="shared" si="114"/>
        <v>3.0180809677459686</v>
      </c>
    </row>
    <row r="178" spans="7:28">
      <c r="G178" s="6">
        <v>916428</v>
      </c>
      <c r="H178" s="6">
        <v>5105039</v>
      </c>
      <c r="I178" s="12">
        <f t="shared" si="100"/>
        <v>10210078</v>
      </c>
      <c r="J178" s="6">
        <v>1191143.9777830001</v>
      </c>
      <c r="K178" s="12">
        <f t="shared" si="101"/>
        <v>9529151.8222640008</v>
      </c>
      <c r="L178" s="6">
        <f t="shared" si="102"/>
        <v>79.589027999999999</v>
      </c>
      <c r="M178" s="6">
        <f t="shared" si="103"/>
        <v>5242880</v>
      </c>
      <c r="N178" s="13">
        <f t="shared" si="104"/>
        <v>1.0714571653843394</v>
      </c>
      <c r="O178" s="13"/>
      <c r="P178" s="7">
        <f t="shared" si="105"/>
        <v>1.5947834925411246E-3</v>
      </c>
      <c r="Q178" s="7">
        <f t="shared" si="106"/>
        <v>3.9279540393880096E-4</v>
      </c>
      <c r="R178" s="6">
        <f t="shared" si="107"/>
        <v>1.9875788964799257E-3</v>
      </c>
      <c r="S178" s="6">
        <f t="shared" si="108"/>
        <v>1.5947834925411246E-3</v>
      </c>
      <c r="T178" s="7">
        <f t="shared" si="109"/>
        <v>0</v>
      </c>
      <c r="U178" s="7">
        <f t="shared" si="110"/>
        <v>0.14806879222984531</v>
      </c>
      <c r="V178" s="7">
        <f t="shared" si="111"/>
        <v>0.57405451674010777</v>
      </c>
      <c r="W178" s="6">
        <f t="shared" si="112"/>
        <v>0.72212330896995303</v>
      </c>
      <c r="X178" s="6">
        <v>2.735E-3</v>
      </c>
      <c r="Y178" s="6">
        <v>0.76842559999999993</v>
      </c>
      <c r="Z178" s="6">
        <f t="shared" si="113"/>
        <v>41.689817457362906</v>
      </c>
      <c r="AA178" s="6">
        <f t="shared" si="115"/>
        <v>27.328011097626113</v>
      </c>
      <c r="AB178" s="6">
        <f t="shared" si="114"/>
        <v>6.0256049551247264</v>
      </c>
    </row>
    <row r="179" spans="7:28">
      <c r="G179" s="6">
        <v>224617</v>
      </c>
      <c r="H179" s="6">
        <v>6306219</v>
      </c>
      <c r="I179" s="12">
        <f t="shared" si="100"/>
        <v>12612438</v>
      </c>
      <c r="J179" s="6">
        <v>2518690.7822270002</v>
      </c>
      <c r="K179" s="12">
        <f t="shared" si="101"/>
        <v>20149526.257816002</v>
      </c>
      <c r="L179" s="6">
        <f t="shared" si="102"/>
        <v>80.166967999999997</v>
      </c>
      <c r="M179" s="6">
        <f t="shared" si="103"/>
        <v>5242880</v>
      </c>
      <c r="N179" s="13">
        <f t="shared" si="104"/>
        <v>0.62594216055613883</v>
      </c>
      <c r="O179" s="13"/>
      <c r="P179" s="7">
        <f t="shared" si="105"/>
        <v>1.9700249031494566E-3</v>
      </c>
      <c r="Q179" s="7">
        <f t="shared" si="106"/>
        <v>8.3057143523754858E-4</v>
      </c>
      <c r="R179" s="6">
        <f t="shared" si="107"/>
        <v>2.8005963383870053E-3</v>
      </c>
      <c r="S179" s="6">
        <f t="shared" si="108"/>
        <v>1.9700249031494566E-3</v>
      </c>
      <c r="T179" s="7">
        <f t="shared" si="109"/>
        <v>0</v>
      </c>
      <c r="U179" s="7">
        <f t="shared" si="110"/>
        <v>0.31309355466744215</v>
      </c>
      <c r="V179" s="7">
        <f t="shared" si="111"/>
        <v>0.69327315129527456</v>
      </c>
      <c r="W179" s="6">
        <f t="shared" si="112"/>
        <v>1.0063667059627166</v>
      </c>
      <c r="X179" s="6">
        <v>3.3029999999999999E-3</v>
      </c>
      <c r="Y179" s="6">
        <v>0.97597644545514595</v>
      </c>
      <c r="Z179" s="6">
        <f t="shared" si="113"/>
        <v>40.356497028475431</v>
      </c>
      <c r="AA179" s="6">
        <f t="shared" si="115"/>
        <v>15.210525631637742</v>
      </c>
      <c r="AB179" s="6">
        <f t="shared" si="114"/>
        <v>3.1138313479889543</v>
      </c>
    </row>
    <row r="180" spans="7:28">
      <c r="G180" s="6">
        <v>84414</v>
      </c>
      <c r="H180" s="6">
        <v>6578753</v>
      </c>
      <c r="I180" s="12">
        <f t="shared" si="100"/>
        <v>13157506</v>
      </c>
      <c r="J180" s="6">
        <v>2582283.6147460002</v>
      </c>
      <c r="K180" s="12">
        <f t="shared" si="101"/>
        <v>20658268.917968001</v>
      </c>
      <c r="L180" s="6">
        <f t="shared" si="102"/>
        <v>80.633315999999994</v>
      </c>
      <c r="M180" s="6">
        <f t="shared" si="103"/>
        <v>5242880</v>
      </c>
      <c r="N180" s="13">
        <f t="shared" si="104"/>
        <v>0.63691232078772864</v>
      </c>
      <c r="O180" s="13"/>
      <c r="P180" s="7">
        <f t="shared" si="105"/>
        <v>2.0551628862983027E-3</v>
      </c>
      <c r="Q180" s="7">
        <f t="shared" si="106"/>
        <v>8.5154200873900296E-4</v>
      </c>
      <c r="R180" s="6">
        <f t="shared" si="107"/>
        <v>2.9067048950373055E-3</v>
      </c>
      <c r="S180" s="6">
        <f t="shared" si="108"/>
        <v>2.0551628862983027E-3</v>
      </c>
      <c r="T180" s="7">
        <f t="shared" si="109"/>
        <v>0</v>
      </c>
      <c r="U180" s="7">
        <f t="shared" si="110"/>
        <v>0.32099865604997091</v>
      </c>
      <c r="V180" s="7">
        <f t="shared" si="111"/>
        <v>1.5204573745028669</v>
      </c>
      <c r="W180" s="6">
        <f t="shared" si="112"/>
        <v>1.8414560305528378</v>
      </c>
      <c r="X180" s="6">
        <v>7.2439999999999996E-3</v>
      </c>
      <c r="Y180" s="6">
        <v>1.853981066664252</v>
      </c>
      <c r="Z180" s="6">
        <f t="shared" si="113"/>
        <v>71.629446627577281</v>
      </c>
      <c r="AA180" s="6">
        <f t="shared" si="115"/>
        <v>59.874311222566192</v>
      </c>
      <c r="AB180" s="6">
        <f t="shared" si="114"/>
        <v>0.67557518987773091</v>
      </c>
    </row>
    <row r="181" spans="7:28">
      <c r="G181" s="6">
        <v>25626</v>
      </c>
      <c r="H181" s="6">
        <v>6761100</v>
      </c>
      <c r="I181" s="12">
        <f t="shared" si="100"/>
        <v>13522200</v>
      </c>
      <c r="J181" s="6">
        <v>1269544.189453</v>
      </c>
      <c r="K181" s="12">
        <f t="shared" si="101"/>
        <v>10156353.515624</v>
      </c>
      <c r="L181" s="6">
        <f t="shared" si="102"/>
        <v>81.645719999999997</v>
      </c>
      <c r="M181" s="6">
        <f t="shared" si="103"/>
        <v>5242880</v>
      </c>
      <c r="N181" s="13">
        <f t="shared" si="104"/>
        <v>1.3314030453152461</v>
      </c>
      <c r="O181" s="13"/>
      <c r="P181" s="7">
        <f t="shared" si="105"/>
        <v>2.1121269928436976E-3</v>
      </c>
      <c r="Q181" s="7">
        <f t="shared" si="106"/>
        <v>4.1864890560290899E-4</v>
      </c>
      <c r="R181" s="6">
        <f t="shared" si="107"/>
        <v>2.5307758984466065E-3</v>
      </c>
      <c r="S181" s="6">
        <f t="shared" si="108"/>
        <v>2.1121269928436976E-3</v>
      </c>
      <c r="T181" s="7">
        <f t="shared" si="109"/>
        <v>0</v>
      </c>
      <c r="U181" s="7">
        <f t="shared" si="110"/>
        <v>0.15781457012828837</v>
      </c>
      <c r="V181" s="7">
        <f t="shared" si="111"/>
        <v>0.67165427918403842</v>
      </c>
      <c r="W181" s="6">
        <f t="shared" si="112"/>
        <v>0.82946884931232678</v>
      </c>
      <c r="X181" s="6">
        <v>3.2000000000000002E-3</v>
      </c>
      <c r="Y181" s="6">
        <v>0.84334545454400001</v>
      </c>
      <c r="Z181" s="6">
        <f t="shared" si="113"/>
        <v>33.996031473634453</v>
      </c>
      <c r="AA181" s="6">
        <f t="shared" si="115"/>
        <v>20.913253173543552</v>
      </c>
      <c r="AB181" s="6">
        <f t="shared" si="114"/>
        <v>1.6454236110368738</v>
      </c>
    </row>
    <row r="182" spans="7:28">
      <c r="G182" s="6">
        <v>1228045</v>
      </c>
      <c r="H182" s="6">
        <v>4904179</v>
      </c>
      <c r="I182" s="12">
        <f t="shared" si="100"/>
        <v>9808358</v>
      </c>
      <c r="J182" s="6">
        <v>2177308.624268</v>
      </c>
      <c r="K182" s="12">
        <f t="shared" si="101"/>
        <v>17418468.994144</v>
      </c>
      <c r="L182" s="6">
        <f t="shared" si="102"/>
        <v>83.411047999999994</v>
      </c>
      <c r="M182" s="6">
        <f t="shared" si="103"/>
        <v>5242880</v>
      </c>
      <c r="N182" s="13">
        <f t="shared" si="104"/>
        <v>0.56310103966643221</v>
      </c>
      <c r="O182" s="13"/>
      <c r="P182" s="7">
        <f t="shared" si="105"/>
        <v>1.532036036094306E-3</v>
      </c>
      <c r="Q182" s="7">
        <f t="shared" si="106"/>
        <v>7.1799617554259179E-4</v>
      </c>
      <c r="R182" s="6">
        <f t="shared" si="107"/>
        <v>2.250032211636898E-3</v>
      </c>
      <c r="S182" s="6">
        <f t="shared" si="108"/>
        <v>1.532036036094306E-3</v>
      </c>
      <c r="T182" s="7">
        <f t="shared" si="109"/>
        <v>0</v>
      </c>
      <c r="U182" s="7">
        <f t="shared" si="110"/>
        <v>0.27065700227695005</v>
      </c>
      <c r="V182" s="7">
        <f t="shared" si="111"/>
        <v>1.012938609794428</v>
      </c>
      <c r="W182" s="6">
        <f t="shared" si="112"/>
        <v>1.2835956120713781</v>
      </c>
      <c r="X182" s="6">
        <v>4.8260000000000004E-3</v>
      </c>
      <c r="Y182" s="6">
        <v>1.3375258999999999</v>
      </c>
      <c r="Z182" s="6">
        <f t="shared" si="113"/>
        <v>68.254537171688639</v>
      </c>
      <c r="AA182" s="6">
        <f t="shared" si="115"/>
        <v>53.376870873665602</v>
      </c>
      <c r="AB182" s="6">
        <f t="shared" si="114"/>
        <v>4.0320929806758787</v>
      </c>
    </row>
    <row r="183" spans="7:28">
      <c r="G183" s="6">
        <v>659033</v>
      </c>
      <c r="H183" s="6">
        <v>5959282</v>
      </c>
      <c r="I183" s="12">
        <f t="shared" si="100"/>
        <v>11918564</v>
      </c>
      <c r="J183" s="6">
        <v>1396787.6008299999</v>
      </c>
      <c r="K183" s="12">
        <f t="shared" si="101"/>
        <v>11174300.806639999</v>
      </c>
      <c r="L183" s="6">
        <f t="shared" si="102"/>
        <v>84.692043999999996</v>
      </c>
      <c r="M183" s="6">
        <f t="shared" si="103"/>
        <v>5242880</v>
      </c>
      <c r="N183" s="13">
        <f t="shared" si="104"/>
        <v>1.0666049004979126</v>
      </c>
      <c r="O183" s="13"/>
      <c r="P183" s="7">
        <f t="shared" si="105"/>
        <v>1.8616438701050976E-3</v>
      </c>
      <c r="Q183" s="7">
        <f t="shared" si="106"/>
        <v>4.6060909522113253E-4</v>
      </c>
      <c r="R183" s="6">
        <f t="shared" si="107"/>
        <v>2.3222529653262303E-3</v>
      </c>
      <c r="S183" s="6">
        <f t="shared" si="108"/>
        <v>1.8616438701050976E-3</v>
      </c>
      <c r="T183" s="7">
        <f t="shared" si="109"/>
        <v>0</v>
      </c>
      <c r="U183" s="7">
        <f t="shared" si="110"/>
        <v>0.1736319512284849</v>
      </c>
      <c r="V183" s="7">
        <f t="shared" si="111"/>
        <v>0.4113882460002235</v>
      </c>
      <c r="W183" s="6">
        <f t="shared" si="112"/>
        <v>0.58502019722870835</v>
      </c>
      <c r="X183" s="6">
        <v>1.9599999999999999E-3</v>
      </c>
      <c r="Y183" s="6">
        <v>0.59421599999915997</v>
      </c>
      <c r="Z183" s="6">
        <f t="shared" si="113"/>
        <v>5.018169892597057</v>
      </c>
      <c r="AA183" s="6">
        <f t="shared" si="115"/>
        <v>18.482294149297466</v>
      </c>
      <c r="AB183" s="6">
        <f t="shared" si="114"/>
        <v>1.5475521982687477</v>
      </c>
    </row>
    <row r="184" spans="7:28">
      <c r="G184" s="6">
        <v>245874</v>
      </c>
      <c r="H184" s="6">
        <v>6698185</v>
      </c>
      <c r="I184" s="12">
        <f t="shared" si="100"/>
        <v>13396370</v>
      </c>
      <c r="J184" s="6">
        <v>2677887.3715820001</v>
      </c>
      <c r="K184" s="12">
        <f t="shared" si="101"/>
        <v>21423098.972656</v>
      </c>
      <c r="L184" s="6">
        <f t="shared" si="102"/>
        <v>85.295699999999997</v>
      </c>
      <c r="M184" s="6">
        <f t="shared" si="103"/>
        <v>5242880</v>
      </c>
      <c r="N184" s="13">
        <f t="shared" si="104"/>
        <v>0.62532362927972507</v>
      </c>
      <c r="O184" s="13"/>
      <c r="P184" s="7">
        <f t="shared" si="105"/>
        <v>2.0924727250833095E-3</v>
      </c>
      <c r="Q184" s="7">
        <f t="shared" si="106"/>
        <v>8.8306860584639712E-4</v>
      </c>
      <c r="R184" s="6">
        <f t="shared" si="107"/>
        <v>2.9755413309297068E-3</v>
      </c>
      <c r="S184" s="6">
        <f t="shared" si="108"/>
        <v>2.0924727250833095E-3</v>
      </c>
      <c r="T184" s="7">
        <f t="shared" si="109"/>
        <v>0</v>
      </c>
      <c r="U184" s="7">
        <f t="shared" si="110"/>
        <v>0.33288297320337651</v>
      </c>
      <c r="V184" s="7">
        <f t="shared" si="111"/>
        <v>0.68802585223914936</v>
      </c>
      <c r="W184" s="6">
        <f t="shared" si="112"/>
        <v>1.0209088254425258</v>
      </c>
      <c r="X184" s="6">
        <v>3.2780000000000001E-3</v>
      </c>
      <c r="Y184" s="6">
        <v>1.0016475333344259</v>
      </c>
      <c r="Z184" s="6">
        <f t="shared" si="113"/>
        <v>36.166176782083298</v>
      </c>
      <c r="AA184" s="6">
        <f t="shared" si="115"/>
        <v>9.2269270613268262</v>
      </c>
      <c r="AB184" s="6">
        <f t="shared" si="114"/>
        <v>1.9229610683490821</v>
      </c>
    </row>
    <row r="185" spans="7:28">
      <c r="G185" s="6">
        <v>36000</v>
      </c>
      <c r="H185" s="6">
        <v>7128473</v>
      </c>
      <c r="I185" s="12">
        <f t="shared" si="100"/>
        <v>14256946</v>
      </c>
      <c r="J185" s="6">
        <v>2809634.8352049999</v>
      </c>
      <c r="K185" s="12">
        <f t="shared" si="101"/>
        <v>22477078.681639999</v>
      </c>
      <c r="L185" s="6">
        <f t="shared" si="102"/>
        <v>86.261675999999994</v>
      </c>
      <c r="M185" s="6">
        <f t="shared" si="103"/>
        <v>5242880</v>
      </c>
      <c r="N185" s="13">
        <f t="shared" si="104"/>
        <v>0.63428820986623724</v>
      </c>
      <c r="O185" s="13"/>
      <c r="P185" s="7">
        <f t="shared" si="105"/>
        <v>2.2268921094285681E-3</v>
      </c>
      <c r="Q185" s="7">
        <f t="shared" si="106"/>
        <v>9.2651406597291119E-4</v>
      </c>
      <c r="R185" s="6">
        <f t="shared" si="107"/>
        <v>3.153406175401479E-3</v>
      </c>
      <c r="S185" s="6">
        <f t="shared" si="108"/>
        <v>2.2268921094285681E-3</v>
      </c>
      <c r="T185" s="7">
        <f t="shared" si="109"/>
        <v>0</v>
      </c>
      <c r="U185" s="7">
        <f t="shared" si="110"/>
        <v>0.34926024428215197</v>
      </c>
      <c r="V185" s="7">
        <f t="shared" si="111"/>
        <v>0.8015774038137008</v>
      </c>
      <c r="W185" s="6">
        <f t="shared" si="112"/>
        <v>1.1508376480958526</v>
      </c>
      <c r="X185" s="6">
        <v>3.8189999999999999E-3</v>
      </c>
      <c r="Y185" s="6">
        <v>1.122676885712649</v>
      </c>
      <c r="Z185" s="6">
        <f t="shared" si="113"/>
        <v>41.689130415591301</v>
      </c>
      <c r="AA185" s="6">
        <f t="shared" si="115"/>
        <v>17.428484540416886</v>
      </c>
      <c r="AB185" s="6">
        <f t="shared" si="114"/>
        <v>2.5083586151618191</v>
      </c>
    </row>
    <row r="186" spans="7:28">
      <c r="G186" s="6">
        <v>63838</v>
      </c>
      <c r="H186" s="6">
        <v>7106348</v>
      </c>
      <c r="I186" s="12">
        <f t="shared" si="100"/>
        <v>14212696</v>
      </c>
      <c r="J186" s="6">
        <v>2803576.3583979998</v>
      </c>
      <c r="K186" s="12">
        <f t="shared" si="101"/>
        <v>22428610.867183998</v>
      </c>
      <c r="L186" s="6">
        <f t="shared" si="102"/>
        <v>86.552936000000003</v>
      </c>
      <c r="M186" s="6">
        <f t="shared" si="103"/>
        <v>5242880</v>
      </c>
      <c r="N186" s="13">
        <f t="shared" si="104"/>
        <v>0.63368596852313486</v>
      </c>
      <c r="O186" s="13"/>
      <c r="P186" s="7">
        <f t="shared" si="105"/>
        <v>2.2199803924421802E-3</v>
      </c>
      <c r="Q186" s="7">
        <f t="shared" si="106"/>
        <v>9.2451620350704141E-4</v>
      </c>
      <c r="R186" s="6">
        <f t="shared" si="107"/>
        <v>3.1444965959492215E-3</v>
      </c>
      <c r="S186" s="6">
        <f t="shared" si="108"/>
        <v>2.2199803924421802E-3</v>
      </c>
      <c r="T186" s="7">
        <f t="shared" si="109"/>
        <v>0</v>
      </c>
      <c r="U186" s="7">
        <f t="shared" si="110"/>
        <v>0.34850712680828061</v>
      </c>
      <c r="V186" s="7">
        <f t="shared" si="111"/>
        <v>0.8935100832770162</v>
      </c>
      <c r="W186" s="6">
        <f t="shared" si="112"/>
        <v>1.2420172100852969</v>
      </c>
      <c r="X186" s="6">
        <v>4.2570000000000004E-3</v>
      </c>
      <c r="Y186" s="6">
        <v>1.2254838750000001</v>
      </c>
      <c r="Z186" s="6">
        <f t="shared" si="113"/>
        <v>47.851059609063192</v>
      </c>
      <c r="AA186" s="6">
        <f t="shared" si="115"/>
        <v>26.133507259825674</v>
      </c>
      <c r="AB186" s="6">
        <f t="shared" si="114"/>
        <v>1.3491271017578057</v>
      </c>
    </row>
    <row r="187" spans="7:28">
      <c r="G187" s="6">
        <v>643994</v>
      </c>
      <c r="H187" s="6">
        <v>6175377</v>
      </c>
      <c r="I187" s="12">
        <f t="shared" si="100"/>
        <v>12350754</v>
      </c>
      <c r="J187" s="6">
        <v>1380653.638916</v>
      </c>
      <c r="K187" s="12">
        <f t="shared" si="101"/>
        <v>11045229.111328</v>
      </c>
      <c r="L187" s="6">
        <f t="shared" si="102"/>
        <v>86.984403999999998</v>
      </c>
      <c r="M187" s="6">
        <f t="shared" si="103"/>
        <v>5242880</v>
      </c>
      <c r="N187" s="13">
        <f t="shared" si="104"/>
        <v>1.1181980813175756</v>
      </c>
      <c r="O187" s="13"/>
      <c r="P187" s="7">
        <f t="shared" si="105"/>
        <v>1.9291506489603962E-3</v>
      </c>
      <c r="Q187" s="7">
        <f t="shared" si="106"/>
        <v>4.5528870893253451E-4</v>
      </c>
      <c r="R187" s="6">
        <f t="shared" si="107"/>
        <v>2.3844393578929309E-3</v>
      </c>
      <c r="S187" s="6">
        <f t="shared" si="108"/>
        <v>1.9291506489603962E-3</v>
      </c>
      <c r="T187" s="7">
        <f t="shared" si="109"/>
        <v>0</v>
      </c>
      <c r="U187" s="7">
        <f t="shared" si="110"/>
        <v>0.17162636978825072</v>
      </c>
      <c r="V187" s="7">
        <f t="shared" si="111"/>
        <v>0.74637581774326267</v>
      </c>
      <c r="W187" s="6">
        <f t="shared" si="112"/>
        <v>0.91800218753151341</v>
      </c>
      <c r="X187" s="6">
        <v>3.5560000000000001E-3</v>
      </c>
      <c r="Y187" s="6">
        <v>0.94573187692362415</v>
      </c>
      <c r="Z187" s="6">
        <f t="shared" si="113"/>
        <v>45.749419320573786</v>
      </c>
      <c r="AA187" s="6">
        <f t="shared" si="115"/>
        <v>32.946024806160551</v>
      </c>
      <c r="AB187" s="6">
        <f t="shared" si="114"/>
        <v>2.9320878431541058</v>
      </c>
    </row>
    <row r="188" spans="7:28">
      <c r="G188" s="6">
        <v>1585478</v>
      </c>
      <c r="H188" s="6">
        <v>4623152</v>
      </c>
      <c r="I188" s="12">
        <f t="shared" si="100"/>
        <v>9246304</v>
      </c>
      <c r="J188" s="6">
        <v>2095108.84668</v>
      </c>
      <c r="K188" s="12">
        <f t="shared" si="101"/>
        <v>16760870.77344</v>
      </c>
      <c r="L188" s="6">
        <f t="shared" si="102"/>
        <v>87.187383999999994</v>
      </c>
      <c r="M188" s="6">
        <f t="shared" si="103"/>
        <v>5242880</v>
      </c>
      <c r="N188" s="13">
        <f t="shared" si="104"/>
        <v>0.55166012106316653</v>
      </c>
      <c r="O188" s="13"/>
      <c r="P188" s="7">
        <f t="shared" si="105"/>
        <v>1.4442448908046511E-3</v>
      </c>
      <c r="Q188" s="7">
        <f t="shared" si="106"/>
        <v>6.9088971700896173E-4</v>
      </c>
      <c r="R188" s="6">
        <f t="shared" si="107"/>
        <v>2.1351346078136127E-3</v>
      </c>
      <c r="S188" s="6">
        <f t="shared" si="108"/>
        <v>1.4442448908046511E-3</v>
      </c>
      <c r="T188" s="7">
        <f t="shared" si="109"/>
        <v>0</v>
      </c>
      <c r="U188" s="7">
        <f t="shared" si="110"/>
        <v>0.26043890772580219</v>
      </c>
      <c r="V188" s="7">
        <f t="shared" si="111"/>
        <v>0.74952419717693786</v>
      </c>
      <c r="W188" s="6">
        <f t="shared" si="112"/>
        <v>1.00996310490274</v>
      </c>
      <c r="X188" s="6">
        <v>3.571E-3</v>
      </c>
      <c r="Y188" s="6">
        <v>1.0503135076920329</v>
      </c>
      <c r="Z188" s="6">
        <f t="shared" si="113"/>
        <v>59.556289812247243</v>
      </c>
      <c r="AA188" s="6">
        <f t="shared" si="115"/>
        <v>40.209056067946996</v>
      </c>
      <c r="AB188" s="6">
        <f t="shared" si="114"/>
        <v>3.8417484392787831</v>
      </c>
    </row>
    <row r="189" spans="7:28">
      <c r="G189" s="6">
        <v>151926</v>
      </c>
      <c r="H189" s="6">
        <v>7494215</v>
      </c>
      <c r="I189" s="12">
        <f t="shared" si="100"/>
        <v>14988430</v>
      </c>
      <c r="J189" s="6">
        <v>2946869.9807130001</v>
      </c>
      <c r="K189" s="12">
        <f t="shared" si="101"/>
        <v>23574959.845704</v>
      </c>
      <c r="L189" s="6">
        <f t="shared" si="102"/>
        <v>92.969099999999997</v>
      </c>
      <c r="M189" s="6">
        <f t="shared" si="103"/>
        <v>5242880</v>
      </c>
      <c r="N189" s="13">
        <f t="shared" si="104"/>
        <v>0.63577754100528405</v>
      </c>
      <c r="O189" s="13"/>
      <c r="P189" s="7">
        <f t="shared" si="105"/>
        <v>2.3411477114188713E-3</v>
      </c>
      <c r="Q189" s="7">
        <f t="shared" si="106"/>
        <v>9.7176916142723696E-4</v>
      </c>
      <c r="R189" s="6">
        <f t="shared" si="107"/>
        <v>3.3129168728461083E-3</v>
      </c>
      <c r="S189" s="6">
        <f t="shared" si="108"/>
        <v>2.3411477114188713E-3</v>
      </c>
      <c r="T189" s="7">
        <f t="shared" si="109"/>
        <v>0</v>
      </c>
      <c r="U189" s="7">
        <f t="shared" si="110"/>
        <v>0.36631967842770119</v>
      </c>
      <c r="V189" s="7">
        <f t="shared" si="111"/>
        <v>0.86454499248720451</v>
      </c>
      <c r="W189" s="6">
        <f t="shared" si="112"/>
        <v>1.2308646709149058</v>
      </c>
      <c r="X189" s="6">
        <v>4.1190000000000003E-3</v>
      </c>
      <c r="Y189" s="6">
        <v>1.19426286</v>
      </c>
      <c r="Z189" s="6">
        <f t="shared" si="113"/>
        <v>43.162230846834881</v>
      </c>
      <c r="AA189" s="6">
        <f t="shared" si="115"/>
        <v>19.569874415001017</v>
      </c>
      <c r="AB189" s="6">
        <f t="shared" si="114"/>
        <v>3.0648035822620971</v>
      </c>
    </row>
    <row r="190" spans="7:28">
      <c r="G190" s="6">
        <v>185639</v>
      </c>
      <c r="H190" s="6">
        <v>7598452</v>
      </c>
      <c r="I190" s="12">
        <f t="shared" si="100"/>
        <v>15196904</v>
      </c>
      <c r="J190" s="6">
        <v>3015421.452881</v>
      </c>
      <c r="K190" s="12">
        <f t="shared" si="101"/>
        <v>24123371.623048</v>
      </c>
      <c r="L190" s="6">
        <f t="shared" si="102"/>
        <v>94.894204000000002</v>
      </c>
      <c r="M190" s="6">
        <f t="shared" si="103"/>
        <v>5242880</v>
      </c>
      <c r="N190" s="13">
        <f t="shared" si="104"/>
        <v>0.62996600298942229</v>
      </c>
      <c r="O190" s="13"/>
      <c r="P190" s="7">
        <f t="shared" si="105"/>
        <v>2.3737107235549215E-3</v>
      </c>
      <c r="Q190" s="7">
        <f t="shared" si="106"/>
        <v>9.9437491161618219E-4</v>
      </c>
      <c r="R190" s="6">
        <f t="shared" si="107"/>
        <v>3.3680856351711039E-3</v>
      </c>
      <c r="S190" s="6">
        <f t="shared" si="108"/>
        <v>2.3737107235549215E-3</v>
      </c>
      <c r="T190" s="7">
        <f t="shared" si="109"/>
        <v>0</v>
      </c>
      <c r="U190" s="7">
        <f t="shared" si="110"/>
        <v>0.37484117866513328</v>
      </c>
      <c r="V190" s="7">
        <f t="shared" si="111"/>
        <v>0.86580434426067454</v>
      </c>
      <c r="W190" s="6">
        <f t="shared" si="112"/>
        <v>1.2406455229258078</v>
      </c>
      <c r="X190" s="6">
        <v>4.1250000000000002E-3</v>
      </c>
      <c r="Y190" s="6">
        <v>1.216682499998625</v>
      </c>
      <c r="Z190" s="6">
        <f t="shared" si="113"/>
        <v>42.455497610789784</v>
      </c>
      <c r="AA190" s="6">
        <f t="shared" si="115"/>
        <v>18.349439147367182</v>
      </c>
      <c r="AB190" s="6">
        <f t="shared" si="114"/>
        <v>1.9695378972911879</v>
      </c>
    </row>
    <row r="191" spans="7:28">
      <c r="G191" s="6">
        <v>1447360</v>
      </c>
      <c r="H191" s="6">
        <v>5514242</v>
      </c>
      <c r="I191" s="12">
        <f t="shared" si="100"/>
        <v>11028484</v>
      </c>
      <c r="J191" s="6">
        <v>1686973.766357</v>
      </c>
      <c r="K191" s="12">
        <f t="shared" si="101"/>
        <v>13495790.130856</v>
      </c>
      <c r="L191" s="6">
        <f t="shared" si="102"/>
        <v>95.118104000000002</v>
      </c>
      <c r="M191" s="6">
        <f t="shared" si="103"/>
        <v>5242880</v>
      </c>
      <c r="N191" s="13">
        <f t="shared" si="104"/>
        <v>0.81717957178254474</v>
      </c>
      <c r="O191" s="13"/>
      <c r="P191" s="7">
        <f t="shared" si="105"/>
        <v>1.7226160496476041E-3</v>
      </c>
      <c r="Q191" s="7">
        <f t="shared" si="106"/>
        <v>5.5630180259457743E-4</v>
      </c>
      <c r="R191" s="6">
        <f t="shared" si="107"/>
        <v>2.2789178522421814E-3</v>
      </c>
      <c r="S191" s="6">
        <f t="shared" si="108"/>
        <v>1.7226160496476041E-3</v>
      </c>
      <c r="T191" s="7">
        <f t="shared" si="109"/>
        <v>0</v>
      </c>
      <c r="U191" s="7">
        <f t="shared" si="110"/>
        <v>0.20970442932753516</v>
      </c>
      <c r="V191" s="7">
        <f t="shared" si="111"/>
        <v>0.58412933092786834</v>
      </c>
      <c r="W191" s="6">
        <f t="shared" si="112"/>
        <v>0.79383376025540353</v>
      </c>
      <c r="X191" s="6">
        <v>2.7829999999999999E-3</v>
      </c>
      <c r="Y191" s="6">
        <v>0.832117</v>
      </c>
      <c r="Z191" s="6">
        <f t="shared" si="113"/>
        <v>38.102190095307073</v>
      </c>
      <c r="AA191" s="6">
        <f t="shared" si="115"/>
        <v>18.112905057772853</v>
      </c>
      <c r="AB191" s="6">
        <f t="shared" si="114"/>
        <v>4.6007039568469894</v>
      </c>
    </row>
    <row r="192" spans="7:28">
      <c r="G192" s="6">
        <v>445315</v>
      </c>
      <c r="H192" s="6">
        <v>7479343</v>
      </c>
      <c r="I192" s="12">
        <f t="shared" si="100"/>
        <v>14958686</v>
      </c>
      <c r="J192" s="6">
        <v>1590929.6821290001</v>
      </c>
      <c r="K192" s="12">
        <f t="shared" si="101"/>
        <v>12727437.457032001</v>
      </c>
      <c r="L192" s="6">
        <f t="shared" si="102"/>
        <v>98.658416000000003</v>
      </c>
      <c r="M192" s="6">
        <f t="shared" si="103"/>
        <v>5242880</v>
      </c>
      <c r="N192" s="13">
        <f t="shared" si="104"/>
        <v>1.1753101164708704</v>
      </c>
      <c r="O192" s="13"/>
      <c r="P192" s="7">
        <f t="shared" si="105"/>
        <v>2.3365017880280664E-3</v>
      </c>
      <c r="Q192" s="7">
        <f t="shared" si="106"/>
        <v>5.2463000173429369E-4</v>
      </c>
      <c r="R192" s="6">
        <f t="shared" si="107"/>
        <v>2.8611317897623599E-3</v>
      </c>
      <c r="S192" s="6">
        <f t="shared" si="108"/>
        <v>2.3365017880280664E-3</v>
      </c>
      <c r="T192" s="7">
        <f t="shared" si="109"/>
        <v>0</v>
      </c>
      <c r="U192" s="7">
        <f t="shared" si="110"/>
        <v>0.19776537593205029</v>
      </c>
      <c r="V192" s="7">
        <f t="shared" si="111"/>
        <v>0.53060688055539029</v>
      </c>
      <c r="W192" s="6">
        <f t="shared" si="112"/>
        <v>0.72837225648744064</v>
      </c>
      <c r="X192" s="6">
        <v>2.5279999999999999E-3</v>
      </c>
      <c r="Y192" s="6">
        <v>0.732951466665824</v>
      </c>
      <c r="Z192" s="6">
        <f t="shared" si="113"/>
        <v>7.5750874988897747</v>
      </c>
      <c r="AA192" s="6">
        <f t="shared" si="115"/>
        <v>13.177681557055385</v>
      </c>
      <c r="AB192" s="6">
        <f t="shared" si="114"/>
        <v>0.62476308277464332</v>
      </c>
    </row>
    <row r="193" spans="7:28">
      <c r="G193" s="6">
        <v>161070</v>
      </c>
      <c r="H193" s="6">
        <v>8185136</v>
      </c>
      <c r="I193" s="12">
        <f t="shared" si="100"/>
        <v>16370272</v>
      </c>
      <c r="J193" s="6">
        <v>1654328.924072</v>
      </c>
      <c r="K193" s="12">
        <f t="shared" si="101"/>
        <v>13234631.392576</v>
      </c>
      <c r="L193" s="6">
        <f t="shared" si="102"/>
        <v>101.443032</v>
      </c>
      <c r="M193" s="6">
        <f t="shared" si="103"/>
        <v>5242880</v>
      </c>
      <c r="N193" s="13">
        <f t="shared" si="104"/>
        <v>1.2369269316547</v>
      </c>
      <c r="O193" s="13"/>
      <c r="P193" s="7">
        <f t="shared" si="105"/>
        <v>2.5569872780607729E-3</v>
      </c>
      <c r="Q193" s="7">
        <f t="shared" si="106"/>
        <v>5.4553673619536585E-4</v>
      </c>
      <c r="R193" s="6">
        <f t="shared" si="107"/>
        <v>3.1025240142561385E-3</v>
      </c>
      <c r="S193" s="6">
        <f t="shared" si="108"/>
        <v>2.5569872780607729E-3</v>
      </c>
      <c r="T193" s="7">
        <f t="shared" si="109"/>
        <v>0</v>
      </c>
      <c r="U193" s="7">
        <f t="shared" si="110"/>
        <v>0.20564641244642701</v>
      </c>
      <c r="V193" s="7">
        <f t="shared" si="111"/>
        <v>0.50835833255741902</v>
      </c>
      <c r="W193" s="6">
        <f t="shared" si="112"/>
        <v>0.71400474500384603</v>
      </c>
      <c r="X193" s="6">
        <v>2.4220000000000001E-3</v>
      </c>
      <c r="Y193" s="6">
        <v>0.705414623528272</v>
      </c>
      <c r="Z193" s="6">
        <f t="shared" si="113"/>
        <v>5.5733805970591579</v>
      </c>
      <c r="AA193" s="6">
        <f t="shared" si="115"/>
        <v>28.097605873498694</v>
      </c>
      <c r="AB193" s="6">
        <f t="shared" si="114"/>
        <v>1.2177407710388573</v>
      </c>
    </row>
    <row r="194" spans="7:28">
      <c r="G194" s="6">
        <v>1048576</v>
      </c>
      <c r="H194" s="6">
        <v>6891620</v>
      </c>
      <c r="I194" s="12">
        <f t="shared" si="100"/>
        <v>13783240</v>
      </c>
      <c r="J194" s="6">
        <v>3076562.106201</v>
      </c>
      <c r="K194" s="12">
        <f t="shared" si="101"/>
        <v>24612496.849608</v>
      </c>
      <c r="L194" s="6">
        <f t="shared" si="102"/>
        <v>103.67095999999999</v>
      </c>
      <c r="M194" s="6">
        <f t="shared" si="103"/>
        <v>5242880</v>
      </c>
      <c r="N194" s="13">
        <f t="shared" si="104"/>
        <v>0.56000982282378731</v>
      </c>
      <c r="O194" s="13"/>
      <c r="P194" s="7">
        <f t="shared" si="105"/>
        <v>2.1529006561685944E-3</v>
      </c>
      <c r="Q194" s="7">
        <f t="shared" si="106"/>
        <v>1.0145368467523617E-3</v>
      </c>
      <c r="R194" s="6">
        <f t="shared" si="107"/>
        <v>3.1674375029209561E-3</v>
      </c>
      <c r="S194" s="6">
        <f t="shared" si="108"/>
        <v>2.1529006561685944E-3</v>
      </c>
      <c r="T194" s="7">
        <f t="shared" si="109"/>
        <v>0</v>
      </c>
      <c r="U194" s="7">
        <f t="shared" si="110"/>
        <v>0.38244145441860339</v>
      </c>
      <c r="V194" s="7">
        <f t="shared" si="111"/>
        <v>0.83893817309331287</v>
      </c>
      <c r="W194" s="6">
        <f t="shared" si="112"/>
        <v>1.2213796275119162</v>
      </c>
      <c r="X194" s="6">
        <v>3.9969999999999997E-3</v>
      </c>
      <c r="Y194" s="6">
        <v>1.2216259500011419</v>
      </c>
      <c r="Z194" s="6">
        <f t="shared" si="113"/>
        <v>46.137086410593078</v>
      </c>
      <c r="AA194" s="6">
        <f t="shared" si="115"/>
        <v>20.754628398274797</v>
      </c>
      <c r="AB194" s="6">
        <f t="shared" si="114"/>
        <v>2.0163495153774871E-2</v>
      </c>
    </row>
    <row r="195" spans="7:28">
      <c r="G195" s="6">
        <v>116158</v>
      </c>
      <c r="H195" s="6">
        <v>8516500</v>
      </c>
      <c r="I195" s="12">
        <f t="shared" si="100"/>
        <v>17033000</v>
      </c>
      <c r="J195" s="6">
        <v>1715466.611938</v>
      </c>
      <c r="K195" s="12">
        <f t="shared" si="101"/>
        <v>13723732.895504</v>
      </c>
      <c r="L195" s="6">
        <f t="shared" si="102"/>
        <v>104.52115999999999</v>
      </c>
      <c r="M195" s="6">
        <f t="shared" si="103"/>
        <v>5242880</v>
      </c>
      <c r="N195" s="13">
        <f t="shared" si="104"/>
        <v>1.2411346191079062</v>
      </c>
      <c r="O195" s="13"/>
      <c r="P195" s="7">
        <f t="shared" si="105"/>
        <v>2.6605033995286791E-3</v>
      </c>
      <c r="Q195" s="7">
        <f t="shared" si="106"/>
        <v>5.6569769343405886E-4</v>
      </c>
      <c r="R195" s="6">
        <f t="shared" si="107"/>
        <v>3.2262010929627379E-3</v>
      </c>
      <c r="S195" s="6">
        <f t="shared" si="108"/>
        <v>2.6605033995286791E-3</v>
      </c>
      <c r="T195" s="7">
        <f t="shared" si="109"/>
        <v>0</v>
      </c>
      <c r="U195" s="7">
        <f t="shared" si="110"/>
        <v>0.21324631957007537</v>
      </c>
      <c r="V195" s="7">
        <f t="shared" si="111"/>
        <v>0.50583962901047885</v>
      </c>
      <c r="W195" s="6">
        <f t="shared" si="112"/>
        <v>0.71908594858055419</v>
      </c>
      <c r="X195" s="6">
        <v>2.4099999999999998E-3</v>
      </c>
      <c r="Y195" s="6">
        <v>0.70995922222248986</v>
      </c>
      <c r="Z195" s="6">
        <f t="shared" si="113"/>
        <v>10.394331930650592</v>
      </c>
      <c r="AA195" s="6">
        <f t="shared" si="115"/>
        <v>33.867265268163408</v>
      </c>
      <c r="AB195" s="6">
        <f t="shared" si="114"/>
        <v>1.2855282490019069</v>
      </c>
    </row>
    <row r="196" spans="7:28">
      <c r="G196" s="6">
        <v>683446</v>
      </c>
      <c r="H196" s="6">
        <v>7583376</v>
      </c>
      <c r="I196" s="12">
        <f t="shared" si="100"/>
        <v>15166752</v>
      </c>
      <c r="J196" s="6">
        <v>1723263.4804690001</v>
      </c>
      <c r="K196" s="12">
        <f t="shared" si="101"/>
        <v>13786107.843752</v>
      </c>
      <c r="L196" s="6">
        <f t="shared" si="102"/>
        <v>104.669432</v>
      </c>
      <c r="M196" s="6">
        <f t="shared" si="103"/>
        <v>5242880</v>
      </c>
      <c r="N196" s="13">
        <f t="shared" si="104"/>
        <v>1.1001474942671163</v>
      </c>
      <c r="O196" s="13"/>
      <c r="P196" s="7">
        <f t="shared" si="105"/>
        <v>2.369001071790547E-3</v>
      </c>
      <c r="Q196" s="7">
        <f t="shared" si="106"/>
        <v>5.6826881345079438E-4</v>
      </c>
      <c r="R196" s="6">
        <f t="shared" si="107"/>
        <v>2.9372698852413413E-3</v>
      </c>
      <c r="S196" s="6">
        <f t="shared" si="108"/>
        <v>2.369001071790547E-3</v>
      </c>
      <c r="T196" s="7">
        <f t="shared" si="109"/>
        <v>0</v>
      </c>
      <c r="U196" s="7">
        <f t="shared" si="110"/>
        <v>0.2142155331396296</v>
      </c>
      <c r="V196" s="7">
        <f t="shared" si="111"/>
        <v>0.61666258507584526</v>
      </c>
      <c r="W196" s="6">
        <f t="shared" si="112"/>
        <v>0.83087811821547486</v>
      </c>
      <c r="X196" s="6">
        <v>2.9380000000000001E-3</v>
      </c>
      <c r="Y196" s="6">
        <v>0.83859334000000008</v>
      </c>
      <c r="Z196" s="6">
        <f t="shared" si="113"/>
        <v>19.366879789293844</v>
      </c>
      <c r="AA196" s="6">
        <f t="shared" si="115"/>
        <v>2.4850740594238953E-2</v>
      </c>
      <c r="AB196" s="6">
        <f t="shared" si="114"/>
        <v>0.92001944405201408</v>
      </c>
    </row>
    <row r="197" spans="7:28">
      <c r="G197" s="6">
        <v>685230</v>
      </c>
      <c r="H197" s="6">
        <v>7600595</v>
      </c>
      <c r="I197" s="12">
        <f t="shared" si="100"/>
        <v>15201190</v>
      </c>
      <c r="J197" s="6">
        <v>1722470.2250979999</v>
      </c>
      <c r="K197" s="12">
        <f t="shared" si="101"/>
        <v>13779761.800783999</v>
      </c>
      <c r="L197" s="6">
        <f t="shared" si="102"/>
        <v>104.91173999999999</v>
      </c>
      <c r="M197" s="6">
        <f t="shared" si="103"/>
        <v>5242880</v>
      </c>
      <c r="N197" s="13">
        <f t="shared" si="104"/>
        <v>1.1031533214990066</v>
      </c>
      <c r="O197" s="13"/>
      <c r="P197" s="7">
        <f t="shared" si="105"/>
        <v>2.3743801838713883E-3</v>
      </c>
      <c r="Q197" s="7">
        <f t="shared" si="106"/>
        <v>5.68007227051761E-4</v>
      </c>
      <c r="R197" s="6">
        <f t="shared" si="107"/>
        <v>2.9423874109231491E-3</v>
      </c>
      <c r="S197" s="6">
        <f t="shared" si="108"/>
        <v>2.3743801838713883E-3</v>
      </c>
      <c r="T197" s="7">
        <f t="shared" si="109"/>
        <v>0</v>
      </c>
      <c r="U197" s="7">
        <f t="shared" si="110"/>
        <v>0.21411692510659194</v>
      </c>
      <c r="V197" s="7">
        <f t="shared" si="111"/>
        <v>0.61120539405747498</v>
      </c>
      <c r="W197" s="6">
        <f t="shared" si="112"/>
        <v>0.82532231916406695</v>
      </c>
      <c r="X197" s="6">
        <v>2.9120000000000001E-3</v>
      </c>
      <c r="Y197" s="6">
        <v>0.82779424000000001</v>
      </c>
      <c r="Z197" s="6">
        <f t="shared" si="113"/>
        <v>18.462218960460568</v>
      </c>
      <c r="AA197" s="6">
        <f t="shared" si="115"/>
        <v>1.043523726756491</v>
      </c>
      <c r="AB197" s="6">
        <f t="shared" si="114"/>
        <v>0.29861537040086933</v>
      </c>
    </row>
    <row r="198" spans="7:28">
      <c r="G198" s="6">
        <v>35696</v>
      </c>
      <c r="H198" s="6">
        <v>8781949</v>
      </c>
      <c r="I198" s="12">
        <f t="shared" si="100"/>
        <v>17563898</v>
      </c>
      <c r="J198" s="6">
        <v>1647745.263672</v>
      </c>
      <c r="K198" s="12">
        <f t="shared" si="101"/>
        <v>13181962.109376</v>
      </c>
      <c r="L198" s="6">
        <f t="shared" si="102"/>
        <v>106.097308</v>
      </c>
      <c r="M198" s="6">
        <f t="shared" si="103"/>
        <v>5242880</v>
      </c>
      <c r="N198" s="13">
        <f t="shared" si="104"/>
        <v>1.3324190931718154</v>
      </c>
      <c r="O198" s="13"/>
      <c r="P198" s="7">
        <f t="shared" si="105"/>
        <v>2.7434280712719406E-3</v>
      </c>
      <c r="Q198" s="7">
        <f t="shared" si="106"/>
        <v>5.4336568752749021E-4</v>
      </c>
      <c r="R198" s="6">
        <f t="shared" si="107"/>
        <v>3.2867937587994309E-3</v>
      </c>
      <c r="S198" s="6">
        <f t="shared" si="108"/>
        <v>2.7434280712719406E-3</v>
      </c>
      <c r="T198" s="7">
        <f t="shared" si="109"/>
        <v>0</v>
      </c>
      <c r="U198" s="7">
        <f t="shared" si="110"/>
        <v>0.20482801042109514</v>
      </c>
      <c r="V198" s="7">
        <f t="shared" si="111"/>
        <v>0.76946393359021392</v>
      </c>
      <c r="W198" s="6">
        <f t="shared" si="112"/>
        <v>0.97429194401130903</v>
      </c>
      <c r="X198" s="6">
        <v>3.666E-3</v>
      </c>
      <c r="Y198" s="6">
        <v>0.98406720000084602</v>
      </c>
      <c r="Z198" s="6">
        <f t="shared" si="113"/>
        <v>25.165628170432608</v>
      </c>
      <c r="AA198" s="6">
        <f t="shared" si="115"/>
        <v>10.343869099851856</v>
      </c>
      <c r="AB198" s="6">
        <f t="shared" si="114"/>
        <v>0.99335248543276178</v>
      </c>
    </row>
    <row r="199" spans="7:28">
      <c r="G199" s="6">
        <v>2394385</v>
      </c>
      <c r="H199" s="6">
        <v>5021410</v>
      </c>
      <c r="I199" s="12">
        <f t="shared" si="100"/>
        <v>10042820</v>
      </c>
      <c r="J199" s="6">
        <v>2131585.5273440001</v>
      </c>
      <c r="K199" s="12">
        <f t="shared" si="101"/>
        <v>17052684.218752</v>
      </c>
      <c r="L199" s="6">
        <f t="shared" si="102"/>
        <v>108.14462</v>
      </c>
      <c r="M199" s="6">
        <f t="shared" si="103"/>
        <v>5242880</v>
      </c>
      <c r="N199" s="13">
        <f t="shared" si="104"/>
        <v>0.58892898450300291</v>
      </c>
      <c r="O199" s="13"/>
      <c r="P199" s="7">
        <f t="shared" si="105"/>
        <v>1.5686582957115368E-3</v>
      </c>
      <c r="Q199" s="7">
        <f t="shared" si="106"/>
        <v>7.0291838254646474E-4</v>
      </c>
      <c r="R199" s="6">
        <f t="shared" si="107"/>
        <v>2.2715766782580014E-3</v>
      </c>
      <c r="S199" s="6">
        <f t="shared" si="108"/>
        <v>1.5686582957115368E-3</v>
      </c>
      <c r="T199" s="7">
        <f t="shared" si="109"/>
        <v>0</v>
      </c>
      <c r="U199" s="7">
        <f t="shared" si="110"/>
        <v>0.26497325298650265</v>
      </c>
      <c r="V199" s="7">
        <f t="shared" si="111"/>
        <v>7.0265532200762664</v>
      </c>
      <c r="W199" s="6">
        <f t="shared" si="112"/>
        <v>7.2915264730627687</v>
      </c>
      <c r="X199" s="6">
        <v>3.3477E-2</v>
      </c>
      <c r="Y199" s="6">
        <v>7.5414753799888414</v>
      </c>
      <c r="Z199" s="6">
        <f t="shared" si="113"/>
        <v>95.314220821126327</v>
      </c>
      <c r="AA199" s="6">
        <f t="shared" si="115"/>
        <v>93.214515403835463</v>
      </c>
      <c r="AB199" s="6">
        <f t="shared" si="114"/>
        <v>3.3143237142868265</v>
      </c>
    </row>
    <row r="200" spans="7:28">
      <c r="G200" s="6">
        <v>14340</v>
      </c>
      <c r="H200" s="6">
        <v>9041364</v>
      </c>
      <c r="I200" s="12">
        <f t="shared" si="100"/>
        <v>18082728</v>
      </c>
      <c r="J200" s="6">
        <v>3543965.9887700002</v>
      </c>
      <c r="K200" s="12">
        <f t="shared" si="101"/>
        <v>28351727.910160001</v>
      </c>
      <c r="L200" s="6">
        <f t="shared" si="102"/>
        <v>108.783168</v>
      </c>
      <c r="M200" s="6">
        <f t="shared" si="103"/>
        <v>5242880</v>
      </c>
      <c r="N200" s="13">
        <f t="shared" si="104"/>
        <v>0.63779985676005135</v>
      </c>
      <c r="O200" s="13"/>
      <c r="P200" s="7">
        <f t="shared" si="105"/>
        <v>2.8244677576910954E-3</v>
      </c>
      <c r="Q200" s="7">
        <f t="shared" si="106"/>
        <v>1.1686694287748693E-3</v>
      </c>
      <c r="R200" s="6">
        <f t="shared" si="107"/>
        <v>3.993137186465965E-3</v>
      </c>
      <c r="S200" s="6">
        <f t="shared" si="108"/>
        <v>2.8244677576910954E-3</v>
      </c>
      <c r="T200" s="7">
        <f t="shared" si="109"/>
        <v>0</v>
      </c>
      <c r="U200" s="7">
        <f t="shared" si="110"/>
        <v>0.44054352240231143</v>
      </c>
      <c r="V200" s="7">
        <f t="shared" si="111"/>
        <v>1.0765358743546665</v>
      </c>
      <c r="W200" s="6">
        <f t="shared" si="112"/>
        <v>1.5170793967569778</v>
      </c>
      <c r="X200" s="6">
        <v>5.1289999999999999E-3</v>
      </c>
      <c r="Y200" s="6">
        <v>1.501714211111681</v>
      </c>
      <c r="Z200" s="6">
        <f t="shared" si="113"/>
        <v>44.931414355798488</v>
      </c>
      <c r="AA200" s="6">
        <f t="shared" si="115"/>
        <v>22.145892250614835</v>
      </c>
      <c r="AB200" s="6">
        <f t="shared" si="114"/>
        <v>1.0231764160986601</v>
      </c>
    </row>
    <row r="201" spans="7:28">
      <c r="G201" s="6">
        <v>1219574</v>
      </c>
      <c r="H201" s="6">
        <v>7382096</v>
      </c>
      <c r="I201" s="12">
        <f t="shared" si="100"/>
        <v>14764192</v>
      </c>
      <c r="J201" s="6">
        <v>3338871.8269039998</v>
      </c>
      <c r="K201" s="12">
        <f t="shared" si="101"/>
        <v>26710974.615231998</v>
      </c>
      <c r="L201" s="6">
        <f t="shared" si="102"/>
        <v>112.976632</v>
      </c>
      <c r="M201" s="6">
        <f t="shared" si="103"/>
        <v>5242880</v>
      </c>
      <c r="N201" s="13">
        <f t="shared" si="104"/>
        <v>0.55273879791644454</v>
      </c>
      <c r="O201" s="13"/>
      <c r="P201" s="7">
        <f t="shared" si="105"/>
        <v>2.3061224098687326E-3</v>
      </c>
      <c r="Q201" s="7">
        <f t="shared" si="106"/>
        <v>1.1010369295487163E-3</v>
      </c>
      <c r="R201" s="6">
        <f t="shared" si="107"/>
        <v>3.4071593394174489E-3</v>
      </c>
      <c r="S201" s="6">
        <f t="shared" si="108"/>
        <v>2.3061224098687326E-3</v>
      </c>
      <c r="T201" s="7">
        <f t="shared" si="109"/>
        <v>0</v>
      </c>
      <c r="U201" s="7">
        <f t="shared" si="110"/>
        <v>0.41504866585489963</v>
      </c>
      <c r="V201" s="7">
        <f t="shared" si="111"/>
        <v>0.93800717927295862</v>
      </c>
      <c r="W201" s="6">
        <f t="shared" si="112"/>
        <v>1.3530558451278583</v>
      </c>
      <c r="X201" s="6">
        <v>4.4689999999999999E-3</v>
      </c>
      <c r="Y201" s="6">
        <v>1.380585825</v>
      </c>
      <c r="Z201" s="6">
        <f t="shared" si="113"/>
        <v>48.397350416900139</v>
      </c>
      <c r="AA201" s="6">
        <f t="shared" si="115"/>
        <v>23.760140089115037</v>
      </c>
      <c r="AB201" s="6">
        <f t="shared" si="114"/>
        <v>1.9940795692395135</v>
      </c>
    </row>
    <row r="202" spans="7:28">
      <c r="G202" s="6">
        <v>2097152</v>
      </c>
      <c r="H202" s="6">
        <v>6291408</v>
      </c>
      <c r="I202" s="12">
        <f t="shared" si="100"/>
        <v>12582816</v>
      </c>
      <c r="J202" s="6">
        <v>3570239.2705080002</v>
      </c>
      <c r="K202" s="12">
        <f t="shared" si="101"/>
        <v>28561914.164064001</v>
      </c>
      <c r="L202" s="6">
        <f t="shared" si="102"/>
        <v>117.439936</v>
      </c>
      <c r="M202" s="6">
        <f t="shared" si="103"/>
        <v>5242880</v>
      </c>
      <c r="N202" s="13">
        <f t="shared" si="104"/>
        <v>0.44054526344846434</v>
      </c>
      <c r="O202" s="13"/>
      <c r="P202" s="7">
        <f t="shared" si="105"/>
        <v>1.9653980357919247E-3</v>
      </c>
      <c r="Q202" s="7">
        <f t="shared" si="106"/>
        <v>1.1773333892242885E-3</v>
      </c>
      <c r="R202" s="6">
        <f t="shared" si="107"/>
        <v>3.1427314250162134E-3</v>
      </c>
      <c r="S202" s="6">
        <f t="shared" si="108"/>
        <v>1.9653980357919247E-3</v>
      </c>
      <c r="T202" s="7">
        <f t="shared" si="109"/>
        <v>0</v>
      </c>
      <c r="U202" s="7">
        <f t="shared" si="110"/>
        <v>0.4438095029784806</v>
      </c>
      <c r="V202" s="7">
        <f t="shared" si="111"/>
        <v>1.5848942069120857</v>
      </c>
      <c r="W202" s="6">
        <f t="shared" si="112"/>
        <v>2.0287037098905665</v>
      </c>
      <c r="X202" s="6">
        <v>7.5510000000000004E-3</v>
      </c>
      <c r="Y202" s="6">
        <v>2.0891293615367195</v>
      </c>
      <c r="Z202" s="6">
        <f t="shared" si="113"/>
        <v>73.971685395418817</v>
      </c>
      <c r="AA202" s="6">
        <f t="shared" si="115"/>
        <v>58.379930803652321</v>
      </c>
      <c r="AB202" s="6">
        <f t="shared" si="114"/>
        <v>2.8923843950814589</v>
      </c>
    </row>
    <row r="203" spans="7:28">
      <c r="G203" s="6">
        <v>268096</v>
      </c>
      <c r="H203" s="6">
        <v>9378286</v>
      </c>
      <c r="I203" s="12">
        <f t="shared" si="100"/>
        <v>18756572</v>
      </c>
      <c r="J203" s="6">
        <v>3749624.1425780002</v>
      </c>
      <c r="K203" s="12">
        <f t="shared" si="101"/>
        <v>29996993.140624002</v>
      </c>
      <c r="L203" s="6">
        <f t="shared" si="102"/>
        <v>117.901352</v>
      </c>
      <c r="M203" s="6">
        <f t="shared" si="103"/>
        <v>5242880</v>
      </c>
      <c r="N203" s="13">
        <f t="shared" si="104"/>
        <v>0.62528173780853236</v>
      </c>
      <c r="O203" s="13"/>
      <c r="P203" s="7">
        <f t="shared" si="105"/>
        <v>2.9297201649447794E-3</v>
      </c>
      <c r="Q203" s="7">
        <f t="shared" si="106"/>
        <v>1.2364879117668876E-3</v>
      </c>
      <c r="R203" s="6">
        <f t="shared" si="107"/>
        <v>4.1662080767116668E-3</v>
      </c>
      <c r="S203" s="6">
        <f t="shared" si="108"/>
        <v>2.9297201649447794E-3</v>
      </c>
      <c r="T203" s="7">
        <f t="shared" si="109"/>
        <v>0</v>
      </c>
      <c r="U203" s="7">
        <f t="shared" si="110"/>
        <v>0.4661084876916024</v>
      </c>
      <c r="V203" s="7">
        <f t="shared" si="111"/>
        <v>1.0311992105097438</v>
      </c>
      <c r="W203" s="6">
        <f t="shared" si="112"/>
        <v>1.4973076982013462</v>
      </c>
      <c r="X203" s="6">
        <v>4.9129999999999998E-3</v>
      </c>
      <c r="Y203" s="6">
        <v>1.4692940624999999</v>
      </c>
      <c r="Z203" s="6">
        <f t="shared" si="113"/>
        <v>40.367999899353151</v>
      </c>
      <c r="AA203" s="6">
        <f t="shared" si="115"/>
        <v>15.20032410519709</v>
      </c>
      <c r="AB203" s="6">
        <f t="shared" si="114"/>
        <v>1.9066051116875249</v>
      </c>
    </row>
    <row r="204" spans="7:28">
      <c r="G204" s="6">
        <v>503625</v>
      </c>
      <c r="H204" s="6">
        <v>9027150</v>
      </c>
      <c r="I204" s="12">
        <f t="shared" si="100"/>
        <v>18054300</v>
      </c>
      <c r="J204" s="6">
        <v>3623266.5947270002</v>
      </c>
      <c r="K204" s="12">
        <f t="shared" si="101"/>
        <v>28986132.757816002</v>
      </c>
      <c r="L204" s="6">
        <f t="shared" si="102"/>
        <v>118.39830000000001</v>
      </c>
      <c r="M204" s="6">
        <f t="shared" si="103"/>
        <v>5242880</v>
      </c>
      <c r="N204" s="13">
        <f t="shared" si="104"/>
        <v>0.62285990859307461</v>
      </c>
      <c r="O204" s="13"/>
      <c r="P204" s="7">
        <f t="shared" si="105"/>
        <v>2.8200273895444506E-3</v>
      </c>
      <c r="Q204" s="7">
        <f t="shared" si="106"/>
        <v>1.1948198473056728E-3</v>
      </c>
      <c r="R204" s="6">
        <f t="shared" si="107"/>
        <v>4.0148472368501231E-3</v>
      </c>
      <c r="S204" s="6">
        <f t="shared" si="108"/>
        <v>2.8200273895444506E-3</v>
      </c>
      <c r="T204" s="7">
        <f t="shared" si="109"/>
        <v>0</v>
      </c>
      <c r="U204" s="7">
        <f t="shared" si="110"/>
        <v>0.45040122656415627</v>
      </c>
      <c r="V204" s="7">
        <f t="shared" si="111"/>
        <v>0.9707503253831804</v>
      </c>
      <c r="W204" s="6">
        <f t="shared" si="112"/>
        <v>1.4211515519473368</v>
      </c>
      <c r="X204" s="6">
        <v>4.6249999999999998E-3</v>
      </c>
      <c r="Y204" s="6">
        <v>1.4102713235305</v>
      </c>
      <c r="Z204" s="6">
        <f t="shared" si="113"/>
        <v>39.026434820660519</v>
      </c>
      <c r="AA204" s="6">
        <f t="shared" si="115"/>
        <v>13.192492176213552</v>
      </c>
      <c r="AB204" s="6">
        <f t="shared" si="114"/>
        <v>0.77149894742233072</v>
      </c>
    </row>
    <row r="205" spans="7:28">
      <c r="G205" s="6">
        <v>503625</v>
      </c>
      <c r="H205" s="6">
        <v>9027150</v>
      </c>
      <c r="I205" s="12">
        <f t="shared" si="100"/>
        <v>18054300</v>
      </c>
      <c r="J205" s="6">
        <v>3622845.0297849998</v>
      </c>
      <c r="K205" s="12">
        <f t="shared" si="101"/>
        <v>28982760.238279998</v>
      </c>
      <c r="L205" s="6">
        <f t="shared" si="102"/>
        <v>118.39830000000001</v>
      </c>
      <c r="M205" s="6">
        <f t="shared" si="103"/>
        <v>5242880</v>
      </c>
      <c r="N205" s="13">
        <f t="shared" si="104"/>
        <v>0.62293238641066873</v>
      </c>
      <c r="O205" s="13"/>
      <c r="P205" s="7">
        <f t="shared" si="105"/>
        <v>2.8200273895444506E-3</v>
      </c>
      <c r="Q205" s="7">
        <f t="shared" si="106"/>
        <v>1.1946808307176128E-3</v>
      </c>
      <c r="R205" s="6">
        <f t="shared" si="107"/>
        <v>4.0147082202620634E-3</v>
      </c>
      <c r="S205" s="6">
        <f t="shared" si="108"/>
        <v>2.8200273895444506E-3</v>
      </c>
      <c r="T205" s="7">
        <f t="shared" si="109"/>
        <v>0</v>
      </c>
      <c r="U205" s="7">
        <f t="shared" si="110"/>
        <v>0.45034882264576126</v>
      </c>
      <c r="V205" s="7">
        <f t="shared" si="111"/>
        <v>0.96382389062909501</v>
      </c>
      <c r="W205" s="6">
        <f t="shared" si="112"/>
        <v>1.4141727132748563</v>
      </c>
      <c r="X205" s="6">
        <v>4.5919999999999997E-3</v>
      </c>
      <c r="Y205" s="6">
        <v>1.4019375999999999</v>
      </c>
      <c r="Z205" s="6">
        <f t="shared" si="113"/>
        <v>38.588253712011088</v>
      </c>
      <c r="AA205" s="6">
        <f t="shared" si="115"/>
        <v>12.571685098822655</v>
      </c>
      <c r="AB205" s="6">
        <f t="shared" si="114"/>
        <v>0.87272880582248313</v>
      </c>
    </row>
    <row r="206" spans="7:28">
      <c r="G206" s="6">
        <v>503625</v>
      </c>
      <c r="H206" s="6">
        <v>9027150</v>
      </c>
      <c r="I206" s="12">
        <f t="shared" si="100"/>
        <v>18054300</v>
      </c>
      <c r="J206" s="6">
        <v>3623498.6892090002</v>
      </c>
      <c r="K206" s="12">
        <f t="shared" si="101"/>
        <v>28987989.513672002</v>
      </c>
      <c r="L206" s="6">
        <f t="shared" si="102"/>
        <v>118.39830000000001</v>
      </c>
      <c r="M206" s="6">
        <f t="shared" si="103"/>
        <v>5242880</v>
      </c>
      <c r="N206" s="13">
        <f t="shared" si="104"/>
        <v>0.62282001280167443</v>
      </c>
      <c r="O206" s="13"/>
      <c r="P206" s="7">
        <f t="shared" si="105"/>
        <v>2.8200273895444506E-3</v>
      </c>
      <c r="Q206" s="7">
        <f t="shared" si="106"/>
        <v>1.1948963835158284E-3</v>
      </c>
      <c r="R206" s="6">
        <f t="shared" si="107"/>
        <v>4.0149237730602791E-3</v>
      </c>
      <c r="S206" s="6">
        <f t="shared" si="108"/>
        <v>2.8200273895444506E-3</v>
      </c>
      <c r="T206" s="7">
        <f t="shared" si="109"/>
        <v>0</v>
      </c>
      <c r="U206" s="7">
        <f t="shared" si="110"/>
        <v>0.45043007777800947</v>
      </c>
      <c r="V206" s="7">
        <f t="shared" si="111"/>
        <v>0.96256453885562498</v>
      </c>
      <c r="W206" s="6">
        <f t="shared" si="112"/>
        <v>1.4129946166336345</v>
      </c>
      <c r="X206" s="6">
        <v>4.5859999999999998E-3</v>
      </c>
      <c r="Y206" s="6">
        <v>1.3939012117668639</v>
      </c>
      <c r="Z206" s="6">
        <f t="shared" si="113"/>
        <v>38.507906900469891</v>
      </c>
      <c r="AA206" s="6">
        <f t="shared" si="115"/>
        <v>12.452599802436126</v>
      </c>
      <c r="AB206" s="6">
        <f t="shared" si="114"/>
        <v>1.3697817826392733</v>
      </c>
    </row>
    <row r="207" spans="7:28">
      <c r="G207" s="6">
        <v>503625</v>
      </c>
      <c r="H207" s="6">
        <v>9027150</v>
      </c>
      <c r="I207" s="12">
        <f t="shared" si="100"/>
        <v>18054300</v>
      </c>
      <c r="J207" s="6">
        <v>3622756.8063960001</v>
      </c>
      <c r="K207" s="12">
        <f t="shared" si="101"/>
        <v>28982054.451168001</v>
      </c>
      <c r="L207" s="6">
        <f t="shared" si="102"/>
        <v>118.39830000000001</v>
      </c>
      <c r="M207" s="6">
        <f t="shared" si="103"/>
        <v>5242880</v>
      </c>
      <c r="N207" s="13">
        <f t="shared" si="104"/>
        <v>0.62294755640666455</v>
      </c>
      <c r="O207" s="13"/>
      <c r="P207" s="7">
        <f t="shared" si="105"/>
        <v>2.8200273895444506E-3</v>
      </c>
      <c r="Q207" s="7">
        <f t="shared" si="106"/>
        <v>1.1946517378939364E-3</v>
      </c>
      <c r="R207" s="6">
        <f t="shared" si="107"/>
        <v>4.0146791274383873E-3</v>
      </c>
      <c r="S207" s="6">
        <f t="shared" si="108"/>
        <v>2.8200273895444506E-3</v>
      </c>
      <c r="T207" s="7">
        <f t="shared" si="109"/>
        <v>0</v>
      </c>
      <c r="U207" s="7">
        <f t="shared" si="110"/>
        <v>0.45033785576778573</v>
      </c>
      <c r="V207" s="7">
        <f t="shared" si="111"/>
        <v>0.96781183791175029</v>
      </c>
      <c r="W207" s="6">
        <f t="shared" si="112"/>
        <v>1.4181496936795361</v>
      </c>
      <c r="X207" s="6">
        <v>4.6109999999999996E-3</v>
      </c>
      <c r="Y207" s="6">
        <v>1.4001708352922189</v>
      </c>
      <c r="Z207" s="6">
        <f t="shared" si="113"/>
        <v>38.841305800380596</v>
      </c>
      <c r="AA207" s="6">
        <f t="shared" si="115"/>
        <v>12.932571515107622</v>
      </c>
      <c r="AB207" s="6">
        <f t="shared" si="114"/>
        <v>1.2840474843603671</v>
      </c>
    </row>
    <row r="208" spans="7:28">
      <c r="G208" s="6">
        <v>503625</v>
      </c>
      <c r="H208" s="6">
        <v>9027150</v>
      </c>
      <c r="I208" s="12">
        <f t="shared" si="100"/>
        <v>18054300</v>
      </c>
      <c r="J208" s="6">
        <v>3622658.1455080002</v>
      </c>
      <c r="K208" s="12">
        <f t="shared" si="101"/>
        <v>28981265.164064001</v>
      </c>
      <c r="L208" s="6">
        <f t="shared" si="102"/>
        <v>118.39830000000001</v>
      </c>
      <c r="M208" s="6">
        <f t="shared" si="103"/>
        <v>5242880</v>
      </c>
      <c r="N208" s="13">
        <f t="shared" si="104"/>
        <v>0.62296452200392038</v>
      </c>
      <c r="O208" s="13"/>
      <c r="P208" s="7">
        <f t="shared" si="105"/>
        <v>2.8200273895444506E-3</v>
      </c>
      <c r="Q208" s="7">
        <f t="shared" si="106"/>
        <v>1.1946192031675911E-3</v>
      </c>
      <c r="R208" s="6">
        <f t="shared" si="107"/>
        <v>4.014646592712042E-3</v>
      </c>
      <c r="S208" s="6">
        <f t="shared" si="108"/>
        <v>2.8200273895444506E-3</v>
      </c>
      <c r="T208" s="7">
        <f t="shared" si="109"/>
        <v>0</v>
      </c>
      <c r="U208" s="7">
        <f t="shared" si="110"/>
        <v>0.4503255914246006</v>
      </c>
      <c r="V208" s="7">
        <f t="shared" si="111"/>
        <v>0.9707503253831804</v>
      </c>
      <c r="W208" s="6">
        <f t="shared" si="112"/>
        <v>1.4210759168077809</v>
      </c>
      <c r="X208" s="6">
        <v>4.6249999999999998E-3</v>
      </c>
      <c r="Y208" s="6">
        <v>1.401755882352125</v>
      </c>
      <c r="Z208" s="6">
        <f t="shared" si="113"/>
        <v>39.026434820660519</v>
      </c>
      <c r="AA208" s="6">
        <f t="shared" si="115"/>
        <v>13.196830427847736</v>
      </c>
      <c r="AB208" s="6">
        <f t="shared" si="114"/>
        <v>1.3782738277678681</v>
      </c>
    </row>
    <row r="209" spans="7:28">
      <c r="G209" s="6">
        <v>504855</v>
      </c>
      <c r="H209" s="6">
        <v>9046865</v>
      </c>
      <c r="I209" s="12">
        <f t="shared" si="100"/>
        <v>18093730</v>
      </c>
      <c r="J209" s="6">
        <v>3634238.471924</v>
      </c>
      <c r="K209" s="12">
        <f t="shared" si="101"/>
        <v>29073907.775392</v>
      </c>
      <c r="L209" s="6">
        <f t="shared" si="102"/>
        <v>118.65948</v>
      </c>
      <c r="M209" s="6">
        <f t="shared" si="103"/>
        <v>5242880</v>
      </c>
      <c r="N209" s="13">
        <f t="shared" si="104"/>
        <v>0.62233567430224968</v>
      </c>
      <c r="O209" s="13"/>
      <c r="P209" s="7">
        <f t="shared" si="105"/>
        <v>2.8261862370195529E-3</v>
      </c>
      <c r="Q209" s="7">
        <f t="shared" si="106"/>
        <v>1.1984379682179606E-3</v>
      </c>
      <c r="R209" s="6">
        <f t="shared" si="107"/>
        <v>4.0246242052375137E-3</v>
      </c>
      <c r="S209" s="6">
        <f t="shared" si="108"/>
        <v>2.8261862370195529E-3</v>
      </c>
      <c r="T209" s="7">
        <f t="shared" si="109"/>
        <v>0</v>
      </c>
      <c r="U209" s="7">
        <f t="shared" si="110"/>
        <v>0.4517651192885922</v>
      </c>
      <c r="V209" s="7">
        <f t="shared" si="111"/>
        <v>0.96571291828930017</v>
      </c>
      <c r="W209" s="6">
        <f t="shared" si="112"/>
        <v>1.4174780375778924</v>
      </c>
      <c r="X209" s="6">
        <v>4.6010000000000001E-3</v>
      </c>
      <c r="Y209" s="6">
        <v>1.393426382350776</v>
      </c>
      <c r="Z209" s="6">
        <f t="shared" si="113"/>
        <v>38.574522125199891</v>
      </c>
      <c r="AA209" s="6">
        <f t="shared" si="115"/>
        <v>12.527185280645215</v>
      </c>
      <c r="AB209" s="6">
        <f t="shared" si="114"/>
        <v>1.7260800808536516</v>
      </c>
    </row>
    <row r="210" spans="7:28">
      <c r="G210" s="6">
        <v>504855</v>
      </c>
      <c r="H210" s="6">
        <v>9046865</v>
      </c>
      <c r="I210" s="12">
        <f t="shared" si="100"/>
        <v>18093730</v>
      </c>
      <c r="J210" s="6">
        <v>3635232.4228520002</v>
      </c>
      <c r="K210" s="12">
        <f t="shared" si="101"/>
        <v>29081859.382816002</v>
      </c>
      <c r="L210" s="6">
        <f t="shared" si="102"/>
        <v>118.65948</v>
      </c>
      <c r="M210" s="6">
        <f t="shared" si="103"/>
        <v>5242880</v>
      </c>
      <c r="N210" s="13">
        <f t="shared" si="104"/>
        <v>0.62216551430997191</v>
      </c>
      <c r="O210" s="13"/>
      <c r="P210" s="7">
        <f t="shared" si="105"/>
        <v>2.8261862370195529E-3</v>
      </c>
      <c r="Q210" s="7">
        <f t="shared" si="106"/>
        <v>1.1987657366183734E-3</v>
      </c>
      <c r="R210" s="6">
        <f t="shared" si="107"/>
        <v>4.0249519736379261E-3</v>
      </c>
      <c r="S210" s="6">
        <f t="shared" si="108"/>
        <v>2.8261862370195529E-3</v>
      </c>
      <c r="T210" s="7">
        <f t="shared" si="109"/>
        <v>0</v>
      </c>
      <c r="U210" s="7">
        <f t="shared" si="110"/>
        <v>0.45188867539615751</v>
      </c>
      <c r="V210" s="7">
        <f t="shared" si="111"/>
        <v>0.96529313436481012</v>
      </c>
      <c r="W210" s="6">
        <f t="shared" si="112"/>
        <v>1.4171818097609676</v>
      </c>
      <c r="X210" s="6">
        <v>4.5989999999999998E-3</v>
      </c>
      <c r="Y210" s="6">
        <v>1.3924419352927648</v>
      </c>
      <c r="Z210" s="6">
        <f t="shared" si="113"/>
        <v>38.547809588615941</v>
      </c>
      <c r="AA210" s="6">
        <f t="shared" si="115"/>
        <v>12.482018403176207</v>
      </c>
      <c r="AB210" s="6">
        <f t="shared" si="114"/>
        <v>1.776725753594973</v>
      </c>
    </row>
    <row r="211" spans="7:28">
      <c r="G211" s="6">
        <v>504855</v>
      </c>
      <c r="H211" s="6">
        <v>9046865</v>
      </c>
      <c r="I211" s="12">
        <f t="shared" si="100"/>
        <v>18093730</v>
      </c>
      <c r="J211" s="6">
        <v>3635627.1918950002</v>
      </c>
      <c r="K211" s="12">
        <f t="shared" si="101"/>
        <v>29085017.535160001</v>
      </c>
      <c r="L211" s="6">
        <f t="shared" si="102"/>
        <v>118.65948</v>
      </c>
      <c r="M211" s="6">
        <f t="shared" si="103"/>
        <v>5242880</v>
      </c>
      <c r="N211" s="13">
        <f t="shared" si="104"/>
        <v>0.62209795741491425</v>
      </c>
      <c r="O211" s="13"/>
      <c r="P211" s="7">
        <f t="shared" si="105"/>
        <v>2.8261862370195529E-3</v>
      </c>
      <c r="Q211" s="7">
        <f t="shared" si="106"/>
        <v>1.1988959169060632E-3</v>
      </c>
      <c r="R211" s="6">
        <f t="shared" si="107"/>
        <v>4.0250821539256163E-3</v>
      </c>
      <c r="S211" s="6">
        <f t="shared" si="108"/>
        <v>2.8261862370195529E-3</v>
      </c>
      <c r="T211" s="7">
        <f t="shared" si="109"/>
        <v>0</v>
      </c>
      <c r="U211" s="7">
        <f t="shared" si="110"/>
        <v>0.45193774836844047</v>
      </c>
      <c r="V211" s="7">
        <f t="shared" si="111"/>
        <v>0.97138000126991553</v>
      </c>
      <c r="W211" s="6">
        <f t="shared" si="112"/>
        <v>1.423317749638356</v>
      </c>
      <c r="X211" s="6">
        <v>4.6280000000000002E-3</v>
      </c>
      <c r="Y211" s="6">
        <v>1.4066397647077882</v>
      </c>
      <c r="Z211" s="6">
        <f t="shared" si="113"/>
        <v>38.93288165472012</v>
      </c>
      <c r="AA211" s="6">
        <f t="shared" si="115"/>
        <v>13.027611194347099</v>
      </c>
      <c r="AB211" s="6">
        <f t="shared" si="114"/>
        <v>1.1856614144583399</v>
      </c>
    </row>
    <row r="212" spans="7:28">
      <c r="G212" s="6">
        <v>504855</v>
      </c>
      <c r="H212" s="6">
        <v>9046865</v>
      </c>
      <c r="I212" s="12">
        <f t="shared" si="100"/>
        <v>18093730</v>
      </c>
      <c r="J212" s="6">
        <v>3635561.9770510001</v>
      </c>
      <c r="K212" s="12">
        <f t="shared" si="101"/>
        <v>29084495.816408001</v>
      </c>
      <c r="L212" s="6">
        <f t="shared" si="102"/>
        <v>118.65948</v>
      </c>
      <c r="M212" s="6">
        <f t="shared" si="103"/>
        <v>5242880</v>
      </c>
      <c r="N212" s="13">
        <f t="shared" si="104"/>
        <v>0.62210911663087631</v>
      </c>
      <c r="O212" s="13"/>
      <c r="P212" s="7">
        <f t="shared" si="105"/>
        <v>2.8261862370195529E-3</v>
      </c>
      <c r="Q212" s="7">
        <f t="shared" si="106"/>
        <v>1.1988744114529277E-3</v>
      </c>
      <c r="R212" s="6">
        <f t="shared" si="107"/>
        <v>4.025060648472481E-3</v>
      </c>
      <c r="S212" s="6">
        <f t="shared" si="108"/>
        <v>2.8261862370195529E-3</v>
      </c>
      <c r="T212" s="7">
        <f t="shared" si="109"/>
        <v>0</v>
      </c>
      <c r="U212" s="7">
        <f t="shared" si="110"/>
        <v>0.45192964163796401</v>
      </c>
      <c r="V212" s="7">
        <f t="shared" si="111"/>
        <v>0.96571291828930017</v>
      </c>
      <c r="W212" s="6">
        <f t="shared" si="112"/>
        <v>1.4176425599272642</v>
      </c>
      <c r="X212" s="6">
        <v>4.6010000000000001E-3</v>
      </c>
      <c r="Y212" s="6">
        <v>1.4004361411753881</v>
      </c>
      <c r="Z212" s="6">
        <f t="shared" si="113"/>
        <v>38.574522125199891</v>
      </c>
      <c r="AA212" s="6">
        <f t="shared" si="115"/>
        <v>12.517699446370766</v>
      </c>
      <c r="AB212" s="6">
        <f t="shared" si="114"/>
        <v>1.2286471511249877</v>
      </c>
    </row>
    <row r="213" spans="7:28">
      <c r="G213" s="6">
        <v>504855</v>
      </c>
      <c r="H213" s="6">
        <v>9046865</v>
      </c>
      <c r="I213" s="12">
        <f t="shared" si="100"/>
        <v>18093730</v>
      </c>
      <c r="J213" s="6">
        <v>3635378.140869</v>
      </c>
      <c r="K213" s="12">
        <f t="shared" si="101"/>
        <v>29083025.126952</v>
      </c>
      <c r="L213" s="6">
        <f t="shared" si="102"/>
        <v>118.65948</v>
      </c>
      <c r="M213" s="6">
        <f t="shared" si="103"/>
        <v>5242880</v>
      </c>
      <c r="N213" s="13">
        <f t="shared" si="104"/>
        <v>0.62214057585199645</v>
      </c>
      <c r="O213" s="13"/>
      <c r="P213" s="7">
        <f t="shared" si="105"/>
        <v>2.8261862370195529E-3</v>
      </c>
      <c r="Q213" s="7">
        <f t="shared" si="106"/>
        <v>1.1988137890523497E-3</v>
      </c>
      <c r="R213" s="6">
        <f t="shared" si="107"/>
        <v>4.0250000260719024E-3</v>
      </c>
      <c r="S213" s="6">
        <f t="shared" si="108"/>
        <v>2.8261862370195529E-3</v>
      </c>
      <c r="T213" s="7">
        <f t="shared" si="109"/>
        <v>0</v>
      </c>
      <c r="U213" s="7">
        <f t="shared" si="110"/>
        <v>0.45190678931956707</v>
      </c>
      <c r="V213" s="7">
        <f t="shared" si="111"/>
        <v>0.96865140576073039</v>
      </c>
      <c r="W213" s="6">
        <f t="shared" si="112"/>
        <v>1.4205581950802975</v>
      </c>
      <c r="X213" s="6">
        <v>4.6150000000000002E-3</v>
      </c>
      <c r="Y213" s="6">
        <v>1.400978264704525</v>
      </c>
      <c r="Z213" s="6">
        <f t="shared" si="113"/>
        <v>38.760861603043281</v>
      </c>
      <c r="AA213" s="6">
        <f t="shared" si="115"/>
        <v>12.784398134953365</v>
      </c>
      <c r="AB213" s="6">
        <f t="shared" si="114"/>
        <v>1.3975898748080837</v>
      </c>
    </row>
    <row r="214" spans="7:28">
      <c r="G214" s="6">
        <v>504855</v>
      </c>
      <c r="H214" s="6">
        <v>9046865</v>
      </c>
      <c r="I214" s="12">
        <f t="shared" si="100"/>
        <v>18093730</v>
      </c>
      <c r="J214" s="6">
        <v>3636247.2927250001</v>
      </c>
      <c r="K214" s="12">
        <f t="shared" si="101"/>
        <v>29089978.341800001</v>
      </c>
      <c r="L214" s="6">
        <f t="shared" si="102"/>
        <v>118.65948</v>
      </c>
      <c r="M214" s="6">
        <f t="shared" si="103"/>
        <v>5242880</v>
      </c>
      <c r="N214" s="13">
        <f t="shared" si="104"/>
        <v>0.62199186906924364</v>
      </c>
      <c r="O214" s="13"/>
      <c r="P214" s="7">
        <f t="shared" si="105"/>
        <v>2.8261862370195529E-3</v>
      </c>
      <c r="Q214" s="7">
        <f t="shared" si="106"/>
        <v>1.1991004033162249E-3</v>
      </c>
      <c r="R214" s="6">
        <f t="shared" si="107"/>
        <v>4.0252866403357778E-3</v>
      </c>
      <c r="S214" s="6">
        <f t="shared" si="108"/>
        <v>2.8261862370195529E-3</v>
      </c>
      <c r="T214" s="7">
        <f t="shared" si="109"/>
        <v>0</v>
      </c>
      <c r="U214" s="7">
        <f t="shared" si="110"/>
        <v>0.45201483189710817</v>
      </c>
      <c r="V214" s="7">
        <f t="shared" si="111"/>
        <v>0.97054043342093543</v>
      </c>
      <c r="W214" s="6">
        <f t="shared" si="112"/>
        <v>1.4225552653180435</v>
      </c>
      <c r="X214" s="6">
        <v>4.6239999999999996E-3</v>
      </c>
      <c r="Y214" s="6">
        <v>1.4056959999999998</v>
      </c>
      <c r="Z214" s="6">
        <f t="shared" si="113"/>
        <v>38.880055427777833</v>
      </c>
      <c r="AA214" s="6">
        <f t="shared" si="115"/>
        <v>12.947953279935595</v>
      </c>
      <c r="AB214" s="6">
        <f t="shared" si="114"/>
        <v>1.1993535812895333</v>
      </c>
    </row>
    <row r="215" spans="7:28">
      <c r="G215" s="6">
        <v>504855</v>
      </c>
      <c r="H215" s="6">
        <v>9046865</v>
      </c>
      <c r="I215" s="12">
        <f t="shared" si="100"/>
        <v>18093730</v>
      </c>
      <c r="J215" s="6">
        <v>3634713.827393</v>
      </c>
      <c r="K215" s="12">
        <f t="shared" si="101"/>
        <v>29077710.619144</v>
      </c>
      <c r="L215" s="6">
        <f t="shared" si="102"/>
        <v>118.65948</v>
      </c>
      <c r="M215" s="6">
        <f t="shared" si="103"/>
        <v>5242880</v>
      </c>
      <c r="N215" s="13">
        <f t="shared" si="104"/>
        <v>0.62225428394240789</v>
      </c>
      <c r="O215" s="13"/>
      <c r="P215" s="7">
        <f t="shared" si="105"/>
        <v>2.8261862370195529E-3</v>
      </c>
      <c r="Q215" s="7">
        <f t="shared" si="106"/>
        <v>1.1985947229402637E-3</v>
      </c>
      <c r="R215" s="6">
        <f t="shared" si="107"/>
        <v>4.0247809599598169E-3</v>
      </c>
      <c r="S215" s="6">
        <f t="shared" si="108"/>
        <v>2.8261862370195529E-3</v>
      </c>
      <c r="T215" s="7">
        <f t="shared" si="109"/>
        <v>0</v>
      </c>
      <c r="U215" s="7">
        <f t="shared" si="110"/>
        <v>0.45182420980282684</v>
      </c>
      <c r="V215" s="7">
        <f t="shared" si="111"/>
        <v>0.97620751640155079</v>
      </c>
      <c r="W215" s="6">
        <f t="shared" si="112"/>
        <v>1.4280317262043776</v>
      </c>
      <c r="X215" s="6">
        <v>4.6509999999999998E-3</v>
      </c>
      <c r="Y215" s="6">
        <v>1.409909611766621</v>
      </c>
      <c r="Z215" s="6">
        <f t="shared" si="113"/>
        <v>39.234869124498964</v>
      </c>
      <c r="AA215" s="6">
        <f t="shared" si="115"/>
        <v>13.464180607185183</v>
      </c>
      <c r="AB215" s="6">
        <f t="shared" si="114"/>
        <v>1.2853387399103913</v>
      </c>
    </row>
    <row r="216" spans="7:28">
      <c r="G216" s="6">
        <v>504855</v>
      </c>
      <c r="H216" s="6">
        <v>9046865</v>
      </c>
      <c r="I216" s="12">
        <f t="shared" si="100"/>
        <v>18093730</v>
      </c>
      <c r="J216" s="6">
        <v>3635067.1350099999</v>
      </c>
      <c r="K216" s="12">
        <f t="shared" si="101"/>
        <v>29080537.080079999</v>
      </c>
      <c r="L216" s="6">
        <f t="shared" si="102"/>
        <v>118.65948</v>
      </c>
      <c r="M216" s="6">
        <f t="shared" si="103"/>
        <v>5242880</v>
      </c>
      <c r="N216" s="13">
        <f t="shared" si="104"/>
        <v>0.62219380440514982</v>
      </c>
      <c r="O216" s="13"/>
      <c r="P216" s="7">
        <f t="shared" si="105"/>
        <v>2.8261862370195529E-3</v>
      </c>
      <c r="Q216" s="7">
        <f t="shared" si="106"/>
        <v>1.1987112307770345E-3</v>
      </c>
      <c r="R216" s="6">
        <f t="shared" si="107"/>
        <v>4.0248974677965874E-3</v>
      </c>
      <c r="S216" s="6">
        <f t="shared" si="108"/>
        <v>2.8261862370195529E-3</v>
      </c>
      <c r="T216" s="7">
        <f t="shared" si="109"/>
        <v>0</v>
      </c>
      <c r="U216" s="7">
        <f t="shared" si="110"/>
        <v>0.45186812878584698</v>
      </c>
      <c r="V216" s="7">
        <f t="shared" si="111"/>
        <v>0.96613270221379033</v>
      </c>
      <c r="W216" s="6">
        <f t="shared" si="112"/>
        <v>1.4180008309996373</v>
      </c>
      <c r="X216" s="6">
        <v>4.6030000000000003E-3</v>
      </c>
      <c r="Y216" s="6">
        <v>1.3921485812500003</v>
      </c>
      <c r="Z216" s="6">
        <f t="shared" si="113"/>
        <v>38.601211448630181</v>
      </c>
      <c r="AA216" s="6">
        <f t="shared" si="115"/>
        <v>12.559255533421961</v>
      </c>
      <c r="AB216" s="6">
        <f t="shared" si="114"/>
        <v>1.8570036343695733</v>
      </c>
    </row>
    <row r="217" spans="7:28">
      <c r="G217" s="6">
        <v>504855</v>
      </c>
      <c r="H217" s="6">
        <v>9046865</v>
      </c>
      <c r="I217" s="12">
        <f t="shared" si="100"/>
        <v>18093730</v>
      </c>
      <c r="J217" s="6">
        <v>3635965.280762</v>
      </c>
      <c r="K217" s="12">
        <f t="shared" si="101"/>
        <v>29087722.246096</v>
      </c>
      <c r="L217" s="6">
        <f t="shared" si="102"/>
        <v>118.65948</v>
      </c>
      <c r="M217" s="6">
        <f t="shared" si="103"/>
        <v>5242880</v>
      </c>
      <c r="N217" s="13">
        <f t="shared" si="104"/>
        <v>0.62204011186982666</v>
      </c>
      <c r="O217" s="13"/>
      <c r="P217" s="7">
        <f t="shared" si="105"/>
        <v>2.8261862370195529E-3</v>
      </c>
      <c r="Q217" s="7">
        <f t="shared" si="106"/>
        <v>1.1990074061597196E-3</v>
      </c>
      <c r="R217" s="6">
        <f t="shared" si="107"/>
        <v>4.0251936431792727E-3</v>
      </c>
      <c r="S217" s="6">
        <f t="shared" si="108"/>
        <v>2.8261862370195529E-3</v>
      </c>
      <c r="T217" s="7">
        <f t="shared" si="109"/>
        <v>0</v>
      </c>
      <c r="U217" s="7">
        <f t="shared" si="110"/>
        <v>0.45197977553823415</v>
      </c>
      <c r="V217" s="7">
        <f t="shared" si="111"/>
        <v>0.97410859677910067</v>
      </c>
      <c r="W217" s="6">
        <f t="shared" si="112"/>
        <v>1.4260883723173348</v>
      </c>
      <c r="X217" s="6">
        <v>4.6410000000000002E-3</v>
      </c>
      <c r="Y217" s="6">
        <v>1.4059500000019112</v>
      </c>
      <c r="Z217" s="6">
        <f t="shared" si="113"/>
        <v>39.103938008628468</v>
      </c>
      <c r="AA217" s="6">
        <f t="shared" si="115"/>
        <v>13.268829063148621</v>
      </c>
      <c r="AB217" s="6">
        <f t="shared" si="114"/>
        <v>1.4323676030723864</v>
      </c>
    </row>
    <row r="218" spans="7:28">
      <c r="G218" s="6">
        <v>1270432</v>
      </c>
      <c r="H218" s="6">
        <v>8814880</v>
      </c>
      <c r="I218" s="12">
        <f t="shared" si="100"/>
        <v>17629760</v>
      </c>
      <c r="J218" s="6">
        <v>2281565.109619</v>
      </c>
      <c r="K218" s="12">
        <f t="shared" si="101"/>
        <v>18252520.876952</v>
      </c>
      <c r="L218" s="6">
        <f t="shared" si="102"/>
        <v>131.18719999999999</v>
      </c>
      <c r="M218" s="6">
        <f t="shared" si="103"/>
        <v>5242880</v>
      </c>
      <c r="N218" s="13">
        <f t="shared" si="104"/>
        <v>0.96588082922078022</v>
      </c>
      <c r="O218" s="13"/>
      <c r="P218" s="7">
        <f t="shared" si="105"/>
        <v>2.7537155176935784E-3</v>
      </c>
      <c r="Q218" s="7">
        <f t="shared" si="106"/>
        <v>7.5237612376086356E-4</v>
      </c>
      <c r="R218" s="6">
        <f t="shared" si="107"/>
        <v>3.5060916414544419E-3</v>
      </c>
      <c r="S218" s="6">
        <f t="shared" si="108"/>
        <v>2.7537155176935784E-3</v>
      </c>
      <c r="T218" s="7">
        <f t="shared" si="109"/>
        <v>0</v>
      </c>
      <c r="U218" s="7">
        <f t="shared" si="110"/>
        <v>0.28361692329068283</v>
      </c>
      <c r="V218" s="7">
        <f t="shared" si="111"/>
        <v>0.64352875624320682</v>
      </c>
      <c r="W218" s="6">
        <f t="shared" si="112"/>
        <v>0.92714567953388971</v>
      </c>
      <c r="X218" s="6">
        <v>3.0660000000000001E-3</v>
      </c>
      <c r="Y218" s="6">
        <v>0.95330301818098206</v>
      </c>
      <c r="Z218" s="6">
        <f t="shared" si="113"/>
        <v>10.185403858656937</v>
      </c>
      <c r="AA218" s="6">
        <f t="shared" si="115"/>
        <v>14.35393481586568</v>
      </c>
      <c r="AB218" s="6">
        <f t="shared" si="114"/>
        <v>2.7438640336001172</v>
      </c>
    </row>
    <row r="219" spans="7:28">
      <c r="G219" s="6">
        <v>1270432</v>
      </c>
      <c r="H219" s="6">
        <v>8814880</v>
      </c>
      <c r="I219" s="12">
        <f t="shared" si="100"/>
        <v>17629760</v>
      </c>
      <c r="J219" s="6">
        <v>2279063.250244</v>
      </c>
      <c r="K219" s="12">
        <f t="shared" si="101"/>
        <v>18232506.001952</v>
      </c>
      <c r="L219" s="6">
        <f t="shared" si="102"/>
        <v>131.18719999999999</v>
      </c>
      <c r="M219" s="6">
        <f t="shared" si="103"/>
        <v>5242880</v>
      </c>
      <c r="N219" s="13">
        <f t="shared" si="104"/>
        <v>0.9669411323990531</v>
      </c>
      <c r="O219" s="13"/>
      <c r="P219" s="7">
        <f t="shared" si="105"/>
        <v>2.7537155176935784E-3</v>
      </c>
      <c r="Q219" s="7">
        <f t="shared" si="106"/>
        <v>7.5155110270368598E-4</v>
      </c>
      <c r="R219" s="6">
        <f t="shared" si="107"/>
        <v>3.5052666203972643E-3</v>
      </c>
      <c r="S219" s="6">
        <f t="shared" si="108"/>
        <v>2.7537155176935784E-3</v>
      </c>
      <c r="T219" s="7">
        <f t="shared" si="109"/>
        <v>0</v>
      </c>
      <c r="U219" s="7">
        <f t="shared" si="110"/>
        <v>0.28330592201552662</v>
      </c>
      <c r="V219" s="7">
        <f t="shared" si="111"/>
        <v>0.64289908035647181</v>
      </c>
      <c r="W219" s="6">
        <f t="shared" si="112"/>
        <v>0.92620500237199843</v>
      </c>
      <c r="X219" s="6">
        <v>3.0630000000000002E-3</v>
      </c>
      <c r="Y219" s="6">
        <v>0.95743254</v>
      </c>
      <c r="Z219" s="6">
        <f t="shared" si="113"/>
        <v>10.097436575462675</v>
      </c>
      <c r="AA219" s="6">
        <f t="shared" si="115"/>
        <v>14.439001645356321</v>
      </c>
      <c r="AB219" s="6">
        <f t="shared" si="114"/>
        <v>3.2615914253344229</v>
      </c>
    </row>
    <row r="220" spans="7:28">
      <c r="G220" s="6">
        <v>415863</v>
      </c>
      <c r="H220" s="6">
        <v>10328399</v>
      </c>
      <c r="I220" s="12">
        <f t="shared" si="100"/>
        <v>20656798</v>
      </c>
      <c r="J220" s="6">
        <v>4222652.8027339997</v>
      </c>
      <c r="K220" s="12">
        <f t="shared" si="101"/>
        <v>33781222.421871997</v>
      </c>
      <c r="L220" s="6">
        <f t="shared" si="102"/>
        <v>132.258048</v>
      </c>
      <c r="M220" s="6">
        <f t="shared" si="103"/>
        <v>5242880</v>
      </c>
      <c r="N220" s="13">
        <f t="shared" si="104"/>
        <v>0.61148758153362581</v>
      </c>
      <c r="O220" s="13"/>
      <c r="P220" s="7">
        <f t="shared" si="105"/>
        <v>3.2265297541464932E-3</v>
      </c>
      <c r="Q220" s="7">
        <f t="shared" si="106"/>
        <v>1.3924753382293289E-3</v>
      </c>
      <c r="R220" s="6">
        <f t="shared" si="107"/>
        <v>4.6190050923758221E-3</v>
      </c>
      <c r="S220" s="6">
        <f t="shared" si="108"/>
        <v>3.2265297541464932E-3</v>
      </c>
      <c r="T220" s="7">
        <f t="shared" si="109"/>
        <v>0</v>
      </c>
      <c r="U220" s="7">
        <f t="shared" si="110"/>
        <v>0.52490976084227825</v>
      </c>
      <c r="V220" s="7">
        <f t="shared" si="111"/>
        <v>1.1518870888006258</v>
      </c>
      <c r="W220" s="6">
        <f t="shared" si="112"/>
        <v>1.676796849642904</v>
      </c>
      <c r="X220" s="6">
        <v>5.4879999999999998E-3</v>
      </c>
      <c r="Y220" s="6">
        <v>1.6399973333315039</v>
      </c>
      <c r="Z220" s="6">
        <f t="shared" si="113"/>
        <v>41.207548211616377</v>
      </c>
      <c r="AA220" s="6">
        <f t="shared" si="115"/>
        <v>15.834455313851636</v>
      </c>
      <c r="AB220" s="6">
        <f t="shared" si="114"/>
        <v>2.2438765943994108</v>
      </c>
    </row>
    <row r="221" spans="7:28">
      <c r="G221" s="6">
        <v>820878</v>
      </c>
      <c r="H221" s="6">
        <v>9837214</v>
      </c>
      <c r="I221" s="12">
        <f t="shared" si="100"/>
        <v>19674428</v>
      </c>
      <c r="J221" s="6">
        <v>1995896.0214839999</v>
      </c>
      <c r="K221" s="12">
        <f t="shared" si="101"/>
        <v>15967168.171871999</v>
      </c>
      <c r="L221" s="6">
        <f t="shared" si="102"/>
        <v>134.46412799999999</v>
      </c>
      <c r="M221" s="6">
        <f t="shared" si="103"/>
        <v>5242880</v>
      </c>
      <c r="N221" s="13">
        <f t="shared" si="104"/>
        <v>1.2321801704737327</v>
      </c>
      <c r="O221" s="13"/>
      <c r="P221" s="7">
        <f t="shared" si="105"/>
        <v>3.073086513108802E-3</v>
      </c>
      <c r="Q221" s="7">
        <f t="shared" si="106"/>
        <v>6.5817298210903348E-4</v>
      </c>
      <c r="R221" s="6">
        <f t="shared" si="107"/>
        <v>3.7312594952178353E-3</v>
      </c>
      <c r="S221" s="6">
        <f t="shared" si="108"/>
        <v>3.073086513108802E-3</v>
      </c>
      <c r="T221" s="7">
        <f t="shared" si="109"/>
        <v>0</v>
      </c>
      <c r="U221" s="7">
        <f t="shared" si="110"/>
        <v>0.24810595430078919</v>
      </c>
      <c r="V221" s="7">
        <f t="shared" si="111"/>
        <v>4.5643106109800309</v>
      </c>
      <c r="W221" s="6">
        <f t="shared" si="112"/>
        <v>4.8124165652808202</v>
      </c>
      <c r="X221" s="6">
        <v>2.1746000000000001E-2</v>
      </c>
      <c r="Y221" s="6">
        <v>4.9426483399999999</v>
      </c>
      <c r="Z221" s="6">
        <f t="shared" si="113"/>
        <v>85.868267667116697</v>
      </c>
      <c r="AA221" s="6">
        <f t="shared" si="115"/>
        <v>82.841628367433856</v>
      </c>
      <c r="AB221" s="6">
        <f t="shared" si="114"/>
        <v>2.6348581926259333</v>
      </c>
    </row>
    <row r="222" spans="7:28">
      <c r="G222" s="6">
        <v>914898</v>
      </c>
      <c r="H222" s="6">
        <v>9702186</v>
      </c>
      <c r="I222" s="12">
        <f t="shared" si="100"/>
        <v>19404372</v>
      </c>
      <c r="J222" s="6">
        <v>4013523.9799799998</v>
      </c>
      <c r="K222" s="12">
        <f t="shared" si="101"/>
        <v>32108191.839839999</v>
      </c>
      <c r="L222" s="6">
        <f t="shared" si="102"/>
        <v>134.72419199999999</v>
      </c>
      <c r="M222" s="6">
        <f t="shared" si="103"/>
        <v>5242880</v>
      </c>
      <c r="N222" s="13">
        <f t="shared" si="104"/>
        <v>0.60434334318144201</v>
      </c>
      <c r="O222" s="13"/>
      <c r="P222" s="7">
        <f t="shared" si="105"/>
        <v>3.0309045776856169E-3</v>
      </c>
      <c r="Q222" s="7">
        <f t="shared" si="106"/>
        <v>1.3235123564730898E-3</v>
      </c>
      <c r="R222" s="6">
        <f t="shared" si="107"/>
        <v>4.3544169341587068E-3</v>
      </c>
      <c r="S222" s="6">
        <f t="shared" si="108"/>
        <v>3.0309045776856169E-3</v>
      </c>
      <c r="T222" s="7">
        <f t="shared" si="109"/>
        <v>0</v>
      </c>
      <c r="U222" s="7">
        <f t="shared" si="110"/>
        <v>0.49891336344347836</v>
      </c>
      <c r="V222" s="7">
        <f t="shared" si="111"/>
        <v>1.0748567386567063</v>
      </c>
      <c r="W222" s="6">
        <f t="shared" si="112"/>
        <v>1.5737701021001846</v>
      </c>
      <c r="X222" s="6">
        <v>5.1209999999999997E-3</v>
      </c>
      <c r="Y222" s="6">
        <v>1.563042999998862</v>
      </c>
      <c r="Z222" s="6">
        <f t="shared" si="113"/>
        <v>40.814204692723742</v>
      </c>
      <c r="AA222" s="6">
        <f t="shared" si="115"/>
        <v>14.969401793424975</v>
      </c>
      <c r="AB222" s="6">
        <f t="shared" si="114"/>
        <v>0.68629603288780094</v>
      </c>
    </row>
    <row r="223" spans="7:28">
      <c r="G223" s="6">
        <v>181343</v>
      </c>
      <c r="H223" s="6">
        <v>11063545</v>
      </c>
      <c r="I223" s="12">
        <f t="shared" ref="I223:I286" si="116">2*H223</f>
        <v>22127090</v>
      </c>
      <c r="J223" s="6">
        <v>2274086.7304690001</v>
      </c>
      <c r="K223" s="12">
        <f t="shared" ref="K223:K286" si="117">J223*8</f>
        <v>18192693.843752</v>
      </c>
      <c r="L223" s="6">
        <f t="shared" ref="L223:L286" si="118">((H223+2*G223)*8+(G223+H223)*4)/1000000</f>
        <v>136.38939999999999</v>
      </c>
      <c r="M223" s="6">
        <f t="shared" ref="M223:M286" si="119">40*2^20/8</f>
        <v>5242880</v>
      </c>
      <c r="N223" s="13">
        <f t="shared" ref="N223:N286" si="120">I223/K223</f>
        <v>1.2162624287551129</v>
      </c>
      <c r="O223" s="13"/>
      <c r="P223" s="7">
        <f t="shared" ref="P223:P286" si="121">$B$31*I223</f>
        <v>3.4561849449114682E-3</v>
      </c>
      <c r="Q223" s="7">
        <f t="shared" ref="Q223:Q286" si="122">$C$31*K223</f>
        <v>7.4991002980931702E-4</v>
      </c>
      <c r="R223" s="6">
        <f t="shared" ref="R223:R286" si="123">P223+Q223</f>
        <v>4.2060949747207855E-3</v>
      </c>
      <c r="S223" s="6">
        <f t="shared" ref="S223:S286" si="124">MAX(P223,Q223)</f>
        <v>3.4561849449114682E-3</v>
      </c>
      <c r="T223" s="7">
        <f t="shared" ref="T223:T286" si="125">$D$31*I223</f>
        <v>0</v>
      </c>
      <c r="U223" s="7">
        <f t="shared" ref="U223:U286" si="126">$E$31*K223</f>
        <v>0.28268730051692015</v>
      </c>
      <c r="V223" s="7">
        <f t="shared" ref="V223:V286" si="127">X223*$F$31</f>
        <v>0.60742733873706467</v>
      </c>
      <c r="W223" s="6">
        <f t="shared" ref="W223:W286" si="128">SUM(T223:V223)</f>
        <v>0.89011463925398482</v>
      </c>
      <c r="X223" s="6">
        <v>2.8939999999999999E-3</v>
      </c>
      <c r="Y223" s="6">
        <v>0.87028368</v>
      </c>
      <c r="Z223" s="6">
        <f t="shared" ref="Z223:Z286" si="129">ABS(S223-X223)/ABS(X223)*100</f>
        <v>19.425879229836504</v>
      </c>
      <c r="AA223" s="6">
        <f t="shared" si="115"/>
        <v>45.338458006937998</v>
      </c>
      <c r="AB223" s="6">
        <f t="shared" ref="AB223:AB286" si="130">ABS(W223-Y223)/ABS(Y223)*100</f>
        <v>2.2786775978592191</v>
      </c>
    </row>
    <row r="224" spans="7:28">
      <c r="G224" s="6">
        <v>2063494</v>
      </c>
      <c r="H224" s="6">
        <v>8130343</v>
      </c>
      <c r="I224" s="12">
        <f t="shared" si="116"/>
        <v>16260686</v>
      </c>
      <c r="J224" s="6">
        <v>3853114.0849609999</v>
      </c>
      <c r="K224" s="12">
        <f t="shared" si="117"/>
        <v>30824912.679687999</v>
      </c>
      <c r="L224" s="6">
        <f t="shared" si="118"/>
        <v>138.83399600000001</v>
      </c>
      <c r="M224" s="6">
        <f t="shared" si="119"/>
        <v>5242880</v>
      </c>
      <c r="N224" s="13">
        <f t="shared" si="120"/>
        <v>0.52751766627760599</v>
      </c>
      <c r="O224" s="13"/>
      <c r="P224" s="7">
        <f t="shared" si="121"/>
        <v>2.5398702742716137E-3</v>
      </c>
      <c r="Q224" s="7">
        <f t="shared" si="122"/>
        <v>1.2706150823525908E-3</v>
      </c>
      <c r="R224" s="6">
        <f t="shared" si="123"/>
        <v>3.8104853566242047E-3</v>
      </c>
      <c r="S224" s="6">
        <f t="shared" si="124"/>
        <v>2.5398702742716137E-3</v>
      </c>
      <c r="T224" s="7">
        <f t="shared" si="125"/>
        <v>0</v>
      </c>
      <c r="U224" s="7">
        <f t="shared" si="126"/>
        <v>0.47897312123918406</v>
      </c>
      <c r="V224" s="7">
        <f t="shared" si="127"/>
        <v>1.7970949807417926</v>
      </c>
      <c r="W224" s="6">
        <f t="shared" si="128"/>
        <v>2.2760681019809765</v>
      </c>
      <c r="X224" s="6">
        <v>8.5620000000000002E-3</v>
      </c>
      <c r="Y224" s="6">
        <v>2.345880975</v>
      </c>
      <c r="Z224" s="6">
        <f t="shared" si="129"/>
        <v>70.335549237659265</v>
      </c>
      <c r="AA224" s="6">
        <f t="shared" ref="AA224:AA287" si="131">ABS(R224-X224)/ABS(X224)*100</f>
        <v>55.49538242672034</v>
      </c>
      <c r="AB224" s="6">
        <f t="shared" si="130"/>
        <v>2.9759767764442313</v>
      </c>
    </row>
    <row r="225" spans="7:28">
      <c r="G225" s="6">
        <v>589446</v>
      </c>
      <c r="H225" s="6">
        <v>11174185</v>
      </c>
      <c r="I225" s="12">
        <f t="shared" si="116"/>
        <v>22348370</v>
      </c>
      <c r="J225" s="6">
        <v>4587775.4472660003</v>
      </c>
      <c r="K225" s="12">
        <f t="shared" si="117"/>
        <v>36702203.578128003</v>
      </c>
      <c r="L225" s="6">
        <f t="shared" si="118"/>
        <v>145.87914000000001</v>
      </c>
      <c r="M225" s="6">
        <f t="shared" si="119"/>
        <v>5242880</v>
      </c>
      <c r="N225" s="13">
        <f t="shared" si="120"/>
        <v>0.60891085060947392</v>
      </c>
      <c r="O225" s="13"/>
      <c r="P225" s="7">
        <f t="shared" si="121"/>
        <v>3.4907482157532283E-3</v>
      </c>
      <c r="Q225" s="7">
        <f t="shared" si="122"/>
        <v>1.512879335832613E-3</v>
      </c>
      <c r="R225" s="6">
        <f t="shared" si="123"/>
        <v>5.0036275515858413E-3</v>
      </c>
      <c r="S225" s="6">
        <f t="shared" si="124"/>
        <v>3.4907482157532283E-3</v>
      </c>
      <c r="T225" s="7">
        <f t="shared" si="125"/>
        <v>0</v>
      </c>
      <c r="U225" s="7">
        <f t="shared" si="126"/>
        <v>0.57029744696586926</v>
      </c>
      <c r="V225" s="7">
        <f t="shared" si="127"/>
        <v>2.3757671206512905</v>
      </c>
      <c r="W225" s="6">
        <f t="shared" si="128"/>
        <v>2.9460645676171597</v>
      </c>
      <c r="X225" s="6">
        <v>1.1318999999999999E-2</v>
      </c>
      <c r="Y225" s="6">
        <v>2.9731617300000002</v>
      </c>
      <c r="Z225" s="6">
        <f t="shared" si="129"/>
        <v>69.160277270490084</v>
      </c>
      <c r="AA225" s="6">
        <f t="shared" si="131"/>
        <v>55.794438098897061</v>
      </c>
      <c r="AB225" s="6">
        <f t="shared" si="130"/>
        <v>0.91139214222431264</v>
      </c>
    </row>
    <row r="226" spans="7:28">
      <c r="G226" s="6">
        <v>22283</v>
      </c>
      <c r="H226" s="6">
        <v>12345963</v>
      </c>
      <c r="I226" s="12">
        <f t="shared" si="116"/>
        <v>24691926</v>
      </c>
      <c r="J226" s="6">
        <v>4811502.3681640001</v>
      </c>
      <c r="K226" s="12">
        <f t="shared" si="117"/>
        <v>38492018.945312001</v>
      </c>
      <c r="L226" s="6">
        <f t="shared" si="118"/>
        <v>148.597216</v>
      </c>
      <c r="M226" s="6">
        <f t="shared" si="119"/>
        <v>5242880</v>
      </c>
      <c r="N226" s="13">
        <f t="shared" si="120"/>
        <v>0.64148170650859726</v>
      </c>
      <c r="O226" s="13"/>
      <c r="P226" s="7">
        <f t="shared" si="121"/>
        <v>3.8568046183238757E-3</v>
      </c>
      <c r="Q226" s="7">
        <f t="shared" si="122"/>
        <v>1.5866562325849915E-3</v>
      </c>
      <c r="R226" s="6">
        <f t="shared" si="123"/>
        <v>5.4434608509088675E-3</v>
      </c>
      <c r="S226" s="6">
        <f t="shared" si="124"/>
        <v>3.8568046183238757E-3</v>
      </c>
      <c r="T226" s="7">
        <f t="shared" si="125"/>
        <v>0</v>
      </c>
      <c r="U226" s="7">
        <f t="shared" si="126"/>
        <v>0.59810850556545692</v>
      </c>
      <c r="V226" s="7">
        <f t="shared" si="127"/>
        <v>1.6314902225304784</v>
      </c>
      <c r="W226" s="6">
        <f t="shared" si="128"/>
        <v>2.2295987280959353</v>
      </c>
      <c r="X226" s="6">
        <v>7.7730000000000004E-3</v>
      </c>
      <c r="Y226" s="6">
        <v>2.2129731000000001</v>
      </c>
      <c r="Z226" s="6">
        <f t="shared" si="129"/>
        <v>50.382032441478508</v>
      </c>
      <c r="AA226" s="6">
        <f t="shared" si="131"/>
        <v>29.969627545235213</v>
      </c>
      <c r="AB226" s="6">
        <f t="shared" si="130"/>
        <v>0.75128017127434354</v>
      </c>
    </row>
    <row r="227" spans="7:28">
      <c r="G227" s="6">
        <v>1489752</v>
      </c>
      <c r="H227" s="6">
        <v>10319760</v>
      </c>
      <c r="I227" s="12">
        <f t="shared" si="116"/>
        <v>20639520</v>
      </c>
      <c r="J227" s="6">
        <v>2737644.4697270002</v>
      </c>
      <c r="K227" s="12">
        <f t="shared" si="117"/>
        <v>21901155.757816002</v>
      </c>
      <c r="L227" s="6">
        <f t="shared" si="118"/>
        <v>153.63216</v>
      </c>
      <c r="M227" s="6">
        <f t="shared" si="119"/>
        <v>5242880</v>
      </c>
      <c r="N227" s="13">
        <f t="shared" si="120"/>
        <v>0.94239410139961433</v>
      </c>
      <c r="O227" s="13"/>
      <c r="P227" s="7">
        <f t="shared" si="121"/>
        <v>3.2238309824834241E-3</v>
      </c>
      <c r="Q227" s="7">
        <f t="shared" si="122"/>
        <v>9.0277429545393168E-4</v>
      </c>
      <c r="R227" s="6">
        <f t="shared" si="123"/>
        <v>4.1266052779373556E-3</v>
      </c>
      <c r="S227" s="6">
        <f t="shared" si="124"/>
        <v>3.2238309824834241E-3</v>
      </c>
      <c r="T227" s="7">
        <f t="shared" si="125"/>
        <v>0</v>
      </c>
      <c r="U227" s="7">
        <f t="shared" si="126"/>
        <v>0.34031126190274857</v>
      </c>
      <c r="V227" s="7">
        <f t="shared" si="127"/>
        <v>0.75162311679938798</v>
      </c>
      <c r="W227" s="6">
        <f t="shared" si="128"/>
        <v>1.0919343787021365</v>
      </c>
      <c r="X227" s="6">
        <v>3.581E-3</v>
      </c>
      <c r="Y227" s="6">
        <v>1.1189729750000001</v>
      </c>
      <c r="Z227" s="6">
        <f t="shared" si="129"/>
        <v>9.9740021646628296</v>
      </c>
      <c r="AA227" s="6">
        <f t="shared" si="131"/>
        <v>15.236114994061872</v>
      </c>
      <c r="AB227" s="6">
        <f t="shared" si="130"/>
        <v>2.416376168321996</v>
      </c>
    </row>
    <row r="228" spans="7:28">
      <c r="G228" s="6">
        <v>1465137</v>
      </c>
      <c r="H228" s="6">
        <v>11235263</v>
      </c>
      <c r="I228" s="12">
        <f t="shared" si="116"/>
        <v>22470526</v>
      </c>
      <c r="J228" s="6">
        <v>4932390.6455079997</v>
      </c>
      <c r="K228" s="12">
        <f t="shared" si="117"/>
        <v>39459125.164063998</v>
      </c>
      <c r="L228" s="6">
        <f t="shared" si="118"/>
        <v>164.12589600000001</v>
      </c>
      <c r="M228" s="6">
        <f t="shared" si="119"/>
        <v>5242880</v>
      </c>
      <c r="N228" s="13">
        <f t="shared" si="120"/>
        <v>0.5694633600357728</v>
      </c>
      <c r="O228" s="13"/>
      <c r="P228" s="7">
        <f t="shared" si="121"/>
        <v>3.509828615757504E-3</v>
      </c>
      <c r="Q228" s="7">
        <f t="shared" si="122"/>
        <v>1.6265207331126119E-3</v>
      </c>
      <c r="R228" s="6">
        <f t="shared" si="123"/>
        <v>5.1363493488701161E-3</v>
      </c>
      <c r="S228" s="6">
        <f t="shared" si="124"/>
        <v>3.509828615757504E-3</v>
      </c>
      <c r="T228" s="7">
        <f t="shared" si="125"/>
        <v>0</v>
      </c>
      <c r="U228" s="7">
        <f t="shared" si="126"/>
        <v>0.61313589230873566</v>
      </c>
      <c r="V228" s="7">
        <f t="shared" si="127"/>
        <v>1.3216896862568404</v>
      </c>
      <c r="W228" s="6">
        <f t="shared" si="128"/>
        <v>1.9348255785655759</v>
      </c>
      <c r="X228" s="6">
        <v>6.2969999999999996E-3</v>
      </c>
      <c r="Y228" s="6">
        <v>1.9632328636380809</v>
      </c>
      <c r="Z228" s="6">
        <f t="shared" si="129"/>
        <v>44.261892714665649</v>
      </c>
      <c r="AA228" s="6">
        <f t="shared" si="131"/>
        <v>18.431803257581127</v>
      </c>
      <c r="AB228" s="6">
        <f t="shared" si="130"/>
        <v>1.446964626491799</v>
      </c>
    </row>
    <row r="229" spans="7:28">
      <c r="G229" s="6">
        <v>1696415</v>
      </c>
      <c r="H229" s="6">
        <v>11095298</v>
      </c>
      <c r="I229" s="12">
        <f t="shared" si="116"/>
        <v>22190596</v>
      </c>
      <c r="J229" s="6">
        <v>5283441.1601560004</v>
      </c>
      <c r="K229" s="12">
        <f t="shared" si="117"/>
        <v>42267529.281248003</v>
      </c>
      <c r="L229" s="6">
        <f t="shared" si="118"/>
        <v>167.071876</v>
      </c>
      <c r="M229" s="6">
        <f t="shared" si="119"/>
        <v>5242880</v>
      </c>
      <c r="N229" s="13">
        <f t="shared" si="120"/>
        <v>0.52500338622453768</v>
      </c>
      <c r="O229" s="13"/>
      <c r="P229" s="7">
        <f t="shared" si="121"/>
        <v>3.4661043912151412E-3</v>
      </c>
      <c r="Q229" s="7">
        <f t="shared" si="122"/>
        <v>1.7422842606760328E-3</v>
      </c>
      <c r="R229" s="6">
        <f t="shared" si="123"/>
        <v>5.2083886518911743E-3</v>
      </c>
      <c r="S229" s="6">
        <f t="shared" si="124"/>
        <v>3.4661043912151412E-3</v>
      </c>
      <c r="T229" s="7">
        <f t="shared" si="125"/>
        <v>0</v>
      </c>
      <c r="U229" s="7">
        <f t="shared" si="126"/>
        <v>0.65677429932342879</v>
      </c>
      <c r="V229" s="7">
        <f t="shared" si="127"/>
        <v>3.5866338508427646</v>
      </c>
      <c r="W229" s="6">
        <f t="shared" si="128"/>
        <v>4.2434081501661938</v>
      </c>
      <c r="X229" s="6">
        <v>1.7087999999999999E-2</v>
      </c>
      <c r="Y229" s="6">
        <v>4.3221959999999999</v>
      </c>
      <c r="Z229" s="6">
        <f t="shared" si="129"/>
        <v>79.716149395978803</v>
      </c>
      <c r="AA229" s="6">
        <f t="shared" si="131"/>
        <v>69.520197495955202</v>
      </c>
      <c r="AB229" s="6">
        <f t="shared" si="130"/>
        <v>1.8228661965770676</v>
      </c>
    </row>
    <row r="230" spans="7:28">
      <c r="G230" s="6">
        <v>986703</v>
      </c>
      <c r="H230" s="6">
        <v>12437739</v>
      </c>
      <c r="I230" s="12">
        <f t="shared" si="116"/>
        <v>24875478</v>
      </c>
      <c r="J230" s="6">
        <v>5211530.3056640001</v>
      </c>
      <c r="K230" s="12">
        <f t="shared" si="117"/>
        <v>41692242.445312001</v>
      </c>
      <c r="L230" s="6">
        <f t="shared" si="118"/>
        <v>168.98692800000001</v>
      </c>
      <c r="M230" s="6">
        <f t="shared" si="119"/>
        <v>5242880</v>
      </c>
      <c r="N230" s="13">
        <f t="shared" si="120"/>
        <v>0.59664524000188601</v>
      </c>
      <c r="O230" s="13"/>
      <c r="P230" s="7">
        <f t="shared" si="121"/>
        <v>3.8854748889743944E-3</v>
      </c>
      <c r="Q230" s="7">
        <f t="shared" si="122"/>
        <v>1.7185707099511721E-3</v>
      </c>
      <c r="R230" s="6">
        <f t="shared" si="123"/>
        <v>5.6040455989255665E-3</v>
      </c>
      <c r="S230" s="6">
        <f t="shared" si="124"/>
        <v>3.8854748889743944E-3</v>
      </c>
      <c r="T230" s="7">
        <f t="shared" si="125"/>
        <v>0</v>
      </c>
      <c r="U230" s="7">
        <f t="shared" si="126"/>
        <v>0.64783520080012125</v>
      </c>
      <c r="V230" s="7">
        <f t="shared" si="127"/>
        <v>1.3678659179507433</v>
      </c>
      <c r="W230" s="6">
        <f t="shared" si="128"/>
        <v>2.0157011187508647</v>
      </c>
      <c r="X230" s="6">
        <v>6.5170000000000002E-3</v>
      </c>
      <c r="Y230" s="6">
        <v>1.9883959454539528</v>
      </c>
      <c r="Z230" s="6">
        <f t="shared" si="129"/>
        <v>40.379394062077736</v>
      </c>
      <c r="AA230" s="6">
        <f t="shared" si="131"/>
        <v>14.008813887899857</v>
      </c>
      <c r="AB230" s="6">
        <f t="shared" si="130"/>
        <v>1.373226160480731</v>
      </c>
    </row>
    <row r="231" spans="7:28">
      <c r="G231" s="6">
        <v>343791</v>
      </c>
      <c r="H231" s="6">
        <v>13590452</v>
      </c>
      <c r="I231" s="12">
        <f t="shared" si="116"/>
        <v>27180904</v>
      </c>
      <c r="J231" s="6">
        <v>5537771.9697270002</v>
      </c>
      <c r="K231" s="12">
        <f t="shared" si="117"/>
        <v>44302175.757816002</v>
      </c>
      <c r="L231" s="6">
        <f t="shared" si="118"/>
        <v>169.96124399999999</v>
      </c>
      <c r="M231" s="6">
        <f t="shared" si="119"/>
        <v>5242880</v>
      </c>
      <c r="N231" s="13">
        <f t="shared" si="120"/>
        <v>0.61353429115057889</v>
      </c>
      <c r="O231" s="13"/>
      <c r="P231" s="7">
        <f t="shared" si="121"/>
        <v>4.2455755001621952E-3</v>
      </c>
      <c r="Q231" s="7">
        <f t="shared" si="122"/>
        <v>1.8261531925120151E-3</v>
      </c>
      <c r="R231" s="6">
        <f t="shared" si="123"/>
        <v>6.0717286926742099E-3</v>
      </c>
      <c r="S231" s="6">
        <f t="shared" si="124"/>
        <v>4.2455755001621952E-3</v>
      </c>
      <c r="T231" s="7">
        <f t="shared" si="125"/>
        <v>0</v>
      </c>
      <c r="U231" s="7">
        <f t="shared" si="126"/>
        <v>0.68838966782834121</v>
      </c>
      <c r="V231" s="7">
        <f t="shared" si="127"/>
        <v>2.1629366709348488</v>
      </c>
      <c r="W231" s="6">
        <f t="shared" si="128"/>
        <v>2.8513263387631902</v>
      </c>
      <c r="X231" s="6">
        <v>1.0305E-2</v>
      </c>
      <c r="Y231" s="6">
        <v>2.8258599999977103</v>
      </c>
      <c r="Z231" s="6">
        <f t="shared" si="129"/>
        <v>58.800819988722033</v>
      </c>
      <c r="AA231" s="6">
        <f t="shared" si="131"/>
        <v>41.079779789672877</v>
      </c>
      <c r="AB231" s="6">
        <f t="shared" si="130"/>
        <v>0.90118897487846228</v>
      </c>
    </row>
    <row r="232" spans="7:28">
      <c r="G232" s="6">
        <v>72000</v>
      </c>
      <c r="H232" s="6">
        <v>14393817</v>
      </c>
      <c r="I232" s="12">
        <f t="shared" si="116"/>
        <v>28787634</v>
      </c>
      <c r="J232" s="6">
        <v>5714927.5654300004</v>
      </c>
      <c r="K232" s="12">
        <f t="shared" si="117"/>
        <v>45719420.523440003</v>
      </c>
      <c r="L232" s="6">
        <f t="shared" si="118"/>
        <v>174.16580400000001</v>
      </c>
      <c r="M232" s="6">
        <f t="shared" si="119"/>
        <v>5242880</v>
      </c>
      <c r="N232" s="13">
        <f t="shared" si="120"/>
        <v>0.62965876798986975</v>
      </c>
      <c r="O232" s="13"/>
      <c r="P232" s="7">
        <f t="shared" si="121"/>
        <v>4.4965418964003625E-3</v>
      </c>
      <c r="Q232" s="7">
        <f t="shared" si="122"/>
        <v>1.8845725818319315E-3</v>
      </c>
      <c r="R232" s="6">
        <f t="shared" si="123"/>
        <v>6.3811144782322943E-3</v>
      </c>
      <c r="S232" s="6">
        <f t="shared" si="124"/>
        <v>4.4965418964003625E-3</v>
      </c>
      <c r="T232" s="7">
        <f t="shared" si="125"/>
        <v>0</v>
      </c>
      <c r="U232" s="7">
        <f t="shared" si="126"/>
        <v>0.71041153553011516</v>
      </c>
      <c r="V232" s="7">
        <f t="shared" si="127"/>
        <v>1.5481631135192084</v>
      </c>
      <c r="W232" s="6">
        <f t="shared" si="128"/>
        <v>2.2585746490493235</v>
      </c>
      <c r="X232" s="6">
        <v>7.3759999999999997E-3</v>
      </c>
      <c r="Y232" s="6">
        <v>2.2033246769202401</v>
      </c>
      <c r="Z232" s="6">
        <f t="shared" si="129"/>
        <v>39.038206393704414</v>
      </c>
      <c r="AA232" s="6">
        <f t="shared" si="131"/>
        <v>13.488144275592537</v>
      </c>
      <c r="AB232" s="6">
        <f t="shared" si="130"/>
        <v>2.5075728832806683</v>
      </c>
    </row>
    <row r="233" spans="7:28">
      <c r="G233" s="6">
        <v>4588484</v>
      </c>
      <c r="H233" s="6">
        <v>6879133</v>
      </c>
      <c r="I233" s="12">
        <f t="shared" si="116"/>
        <v>13758266</v>
      </c>
      <c r="J233" s="6">
        <v>6137087.5234380001</v>
      </c>
      <c r="K233" s="12">
        <f t="shared" si="117"/>
        <v>49096700.187504001</v>
      </c>
      <c r="L233" s="6">
        <f t="shared" si="118"/>
        <v>174.319276</v>
      </c>
      <c r="M233" s="6">
        <f t="shared" si="119"/>
        <v>5242880</v>
      </c>
      <c r="N233" s="13">
        <f t="shared" si="120"/>
        <v>0.28022791648840234</v>
      </c>
      <c r="O233" s="13"/>
      <c r="P233" s="7">
        <f t="shared" si="121"/>
        <v>2.1489997924393728E-3</v>
      </c>
      <c r="Q233" s="7">
        <f t="shared" si="122"/>
        <v>2.0237853842516476E-3</v>
      </c>
      <c r="R233" s="6">
        <f t="shared" si="123"/>
        <v>4.1727851766910204E-3</v>
      </c>
      <c r="S233" s="6">
        <f t="shared" si="124"/>
        <v>2.1489997924393728E-3</v>
      </c>
      <c r="T233" s="7">
        <f t="shared" si="125"/>
        <v>0</v>
      </c>
      <c r="U233" s="7">
        <f t="shared" si="126"/>
        <v>0.76288941920828324</v>
      </c>
      <c r="V233" s="7">
        <f t="shared" si="127"/>
        <v>2.5170244112421836</v>
      </c>
      <c r="W233" s="6">
        <f t="shared" si="128"/>
        <v>3.2799138304504667</v>
      </c>
      <c r="X233" s="6">
        <v>1.1991999999999999E-2</v>
      </c>
      <c r="Y233" s="6">
        <v>3.3373735999999998</v>
      </c>
      <c r="Z233" s="6">
        <f t="shared" si="129"/>
        <v>82.079721544034584</v>
      </c>
      <c r="AA233" s="6">
        <f t="shared" si="131"/>
        <v>65.203592589301024</v>
      </c>
      <c r="AB233" s="6">
        <f t="shared" si="130"/>
        <v>1.7217062407856625</v>
      </c>
    </row>
    <row r="234" spans="7:28">
      <c r="G234" s="6">
        <v>45101</v>
      </c>
      <c r="H234" s="6">
        <v>14506196</v>
      </c>
      <c r="I234" s="12">
        <f t="shared" si="116"/>
        <v>29012392</v>
      </c>
      <c r="J234" s="6">
        <v>5575408.765137</v>
      </c>
      <c r="K234" s="12">
        <f t="shared" si="117"/>
        <v>44603270.121096</v>
      </c>
      <c r="L234" s="6">
        <f t="shared" si="118"/>
        <v>174.976372</v>
      </c>
      <c r="M234" s="6">
        <f t="shared" si="119"/>
        <v>5242880</v>
      </c>
      <c r="N234" s="13">
        <f t="shared" si="120"/>
        <v>0.65045437074978085</v>
      </c>
      <c r="O234" s="13"/>
      <c r="P234" s="7">
        <f t="shared" si="121"/>
        <v>4.5316484203874038E-3</v>
      </c>
      <c r="Q234" s="7">
        <f t="shared" si="122"/>
        <v>1.8385644211558845E-3</v>
      </c>
      <c r="R234" s="6">
        <f t="shared" si="123"/>
        <v>6.3702128415432883E-3</v>
      </c>
      <c r="S234" s="6">
        <f t="shared" si="124"/>
        <v>4.5316484203874038E-3</v>
      </c>
      <c r="T234" s="7">
        <f t="shared" si="125"/>
        <v>0</v>
      </c>
      <c r="U234" s="7">
        <f t="shared" si="126"/>
        <v>0.69306822469779106</v>
      </c>
      <c r="V234" s="7">
        <f t="shared" si="127"/>
        <v>1.7349669599172692</v>
      </c>
      <c r="W234" s="6">
        <f t="shared" si="128"/>
        <v>2.4280351846150605</v>
      </c>
      <c r="X234" s="6">
        <v>8.2660000000000008E-3</v>
      </c>
      <c r="Y234" s="6">
        <v>2.4300937866694223</v>
      </c>
      <c r="Z234" s="6">
        <f t="shared" si="129"/>
        <v>45.177251144599524</v>
      </c>
      <c r="AA234" s="6">
        <f t="shared" si="131"/>
        <v>22.934758752198313</v>
      </c>
      <c r="AB234" s="6">
        <f t="shared" si="130"/>
        <v>8.4712864402786733E-2</v>
      </c>
    </row>
    <row r="235" spans="7:28">
      <c r="G235" s="6">
        <v>4026819</v>
      </c>
      <c r="H235" s="6">
        <v>8054237</v>
      </c>
      <c r="I235" s="12">
        <f t="shared" si="116"/>
        <v>16108474</v>
      </c>
      <c r="J235" s="6">
        <v>5098340.4042969998</v>
      </c>
      <c r="K235" s="12">
        <f t="shared" si="117"/>
        <v>40786723.234375998</v>
      </c>
      <c r="L235" s="6">
        <f t="shared" si="118"/>
        <v>177.18722399999999</v>
      </c>
      <c r="M235" s="6">
        <f t="shared" si="119"/>
        <v>5242880</v>
      </c>
      <c r="N235" s="13">
        <f t="shared" si="120"/>
        <v>0.39494405832590651</v>
      </c>
      <c r="O235" s="13"/>
      <c r="P235" s="7">
        <f t="shared" si="121"/>
        <v>2.5160952174143919E-3</v>
      </c>
      <c r="Q235" s="7">
        <f t="shared" si="122"/>
        <v>1.6812448502242941E-3</v>
      </c>
      <c r="R235" s="6">
        <f t="shared" si="123"/>
        <v>4.1973400676386862E-3</v>
      </c>
      <c r="S235" s="6">
        <f t="shared" si="124"/>
        <v>2.5160952174143919E-3</v>
      </c>
      <c r="T235" s="7">
        <f t="shared" si="125"/>
        <v>0</v>
      </c>
      <c r="U235" s="7">
        <f t="shared" si="126"/>
        <v>0.63376478420848381</v>
      </c>
      <c r="V235" s="7">
        <f t="shared" si="127"/>
        <v>1.6564673660376346</v>
      </c>
      <c r="W235" s="6">
        <f t="shared" si="128"/>
        <v>2.2902321502461183</v>
      </c>
      <c r="X235" s="6">
        <v>7.8919999999999997E-3</v>
      </c>
      <c r="Y235" s="6">
        <v>2.3575095142823317</v>
      </c>
      <c r="Z235" s="6">
        <f t="shared" si="129"/>
        <v>68.118408294293062</v>
      </c>
      <c r="AA235" s="6">
        <f t="shared" si="131"/>
        <v>46.815255098344068</v>
      </c>
      <c r="AB235" s="6">
        <f t="shared" si="130"/>
        <v>2.8537472968245421</v>
      </c>
    </row>
    <row r="236" spans="7:28">
      <c r="G236" s="6">
        <v>638802</v>
      </c>
      <c r="H236" s="6">
        <v>14626683</v>
      </c>
      <c r="I236" s="12">
        <f t="shared" si="116"/>
        <v>29253366</v>
      </c>
      <c r="J236" s="6">
        <v>6028239.9321290003</v>
      </c>
      <c r="K236" s="12">
        <f t="shared" si="117"/>
        <v>48225919.457032003</v>
      </c>
      <c r="L236" s="6">
        <f t="shared" si="118"/>
        <v>188.29623599999999</v>
      </c>
      <c r="M236" s="6">
        <f t="shared" si="119"/>
        <v>5242880</v>
      </c>
      <c r="N236" s="13">
        <f t="shared" si="120"/>
        <v>0.60659011438991772</v>
      </c>
      <c r="O236" s="13"/>
      <c r="P236" s="7">
        <f t="shared" si="121"/>
        <v>4.5692878348298407E-3</v>
      </c>
      <c r="Q236" s="7">
        <f t="shared" si="122"/>
        <v>1.9878914584177941E-3</v>
      </c>
      <c r="R236" s="6">
        <f t="shared" si="123"/>
        <v>6.5571792932476343E-3</v>
      </c>
      <c r="S236" s="6">
        <f t="shared" si="124"/>
        <v>4.5692878348298407E-3</v>
      </c>
      <c r="T236" s="7">
        <f t="shared" si="125"/>
        <v>0</v>
      </c>
      <c r="U236" s="7">
        <f t="shared" si="126"/>
        <v>0.74935878673826994</v>
      </c>
      <c r="V236" s="7">
        <f t="shared" si="127"/>
        <v>1.5263343494457271</v>
      </c>
      <c r="W236" s="6">
        <f t="shared" si="128"/>
        <v>2.2756931361839969</v>
      </c>
      <c r="X236" s="6">
        <v>7.2719999999999998E-3</v>
      </c>
      <c r="Y236" s="6">
        <v>2.2403913230797201</v>
      </c>
      <c r="Z236" s="6">
        <f t="shared" si="129"/>
        <v>37.166008871976885</v>
      </c>
      <c r="AA236" s="6">
        <f t="shared" si="131"/>
        <v>9.8297676946144872</v>
      </c>
      <c r="AB236" s="6">
        <f t="shared" si="130"/>
        <v>1.5756985282262974</v>
      </c>
    </row>
    <row r="237" spans="7:28">
      <c r="G237" s="6">
        <v>540486</v>
      </c>
      <c r="H237" s="6">
        <v>15245729</v>
      </c>
      <c r="I237" s="12">
        <f t="shared" si="116"/>
        <v>30491458</v>
      </c>
      <c r="J237" s="6">
        <v>6333244.8476560004</v>
      </c>
      <c r="K237" s="12">
        <f t="shared" si="117"/>
        <v>50665958.781248003</v>
      </c>
      <c r="L237" s="6">
        <f t="shared" si="118"/>
        <v>193.75846799999999</v>
      </c>
      <c r="M237" s="6">
        <f t="shared" si="119"/>
        <v>5242880</v>
      </c>
      <c r="N237" s="13">
        <f t="shared" si="120"/>
        <v>0.60181350029608449</v>
      </c>
      <c r="O237" s="13"/>
      <c r="P237" s="7">
        <f t="shared" si="121"/>
        <v>4.7626740835781094E-3</v>
      </c>
      <c r="Q237" s="7">
        <f t="shared" si="122"/>
        <v>2.088470843641008E-3</v>
      </c>
      <c r="R237" s="6">
        <f t="shared" si="123"/>
        <v>6.8511449272191174E-3</v>
      </c>
      <c r="S237" s="6">
        <f t="shared" si="124"/>
        <v>4.7626740835781094E-3</v>
      </c>
      <c r="T237" s="7">
        <f t="shared" si="125"/>
        <v>0</v>
      </c>
      <c r="U237" s="7">
        <f t="shared" si="126"/>
        <v>0.78727335484136818</v>
      </c>
      <c r="V237" s="7">
        <f t="shared" si="127"/>
        <v>2.7298548609586262</v>
      </c>
      <c r="W237" s="6">
        <f t="shared" si="128"/>
        <v>3.5171282157999944</v>
      </c>
      <c r="X237" s="6">
        <v>1.3006E-2</v>
      </c>
      <c r="Y237" s="6">
        <v>3.5121619166710021</v>
      </c>
      <c r="Z237" s="6">
        <f t="shared" si="129"/>
        <v>63.380946612501077</v>
      </c>
      <c r="AA237" s="6">
        <f t="shared" si="131"/>
        <v>47.323197545601126</v>
      </c>
      <c r="AB237" s="6">
        <f t="shared" si="130"/>
        <v>0.1414029092855596</v>
      </c>
    </row>
    <row r="238" spans="7:28">
      <c r="G238" s="6">
        <v>38120</v>
      </c>
      <c r="H238" s="6">
        <v>16171169</v>
      </c>
      <c r="I238" s="12">
        <f t="shared" si="116"/>
        <v>32342338</v>
      </c>
      <c r="J238" s="6">
        <v>3039653.56543</v>
      </c>
      <c r="K238" s="12">
        <f t="shared" si="117"/>
        <v>24317228.52344</v>
      </c>
      <c r="L238" s="6">
        <f t="shared" si="118"/>
        <v>194.816428</v>
      </c>
      <c r="M238" s="6">
        <f t="shared" si="119"/>
        <v>5242880</v>
      </c>
      <c r="N238" s="13">
        <f t="shared" si="120"/>
        <v>1.3300174388222075</v>
      </c>
      <c r="O238" s="13"/>
      <c r="P238" s="7">
        <f t="shared" si="121"/>
        <v>5.0517759759117929E-3</v>
      </c>
      <c r="Q238" s="7">
        <f t="shared" si="122"/>
        <v>1.0023657696606402E-3</v>
      </c>
      <c r="R238" s="6">
        <f t="shared" si="123"/>
        <v>6.0541417455724326E-3</v>
      </c>
      <c r="S238" s="6">
        <f t="shared" si="124"/>
        <v>5.0517759759117929E-3</v>
      </c>
      <c r="T238" s="7">
        <f t="shared" si="125"/>
        <v>0</v>
      </c>
      <c r="U238" s="7">
        <f t="shared" si="126"/>
        <v>0.37785342546756118</v>
      </c>
      <c r="V238" s="7">
        <f t="shared" si="127"/>
        <v>1.4194993406630161</v>
      </c>
      <c r="W238" s="6">
        <f t="shared" si="128"/>
        <v>1.7973527661305773</v>
      </c>
      <c r="X238" s="6">
        <v>6.7629999999999999E-3</v>
      </c>
      <c r="Y238" s="6">
        <v>1.8104551</v>
      </c>
      <c r="Z238" s="6">
        <f t="shared" si="129"/>
        <v>25.302735828599836</v>
      </c>
      <c r="AA238" s="6">
        <f t="shared" si="131"/>
        <v>10.481417335909615</v>
      </c>
      <c r="AB238" s="6">
        <f t="shared" si="130"/>
        <v>0.72370388359383897</v>
      </c>
    </row>
    <row r="239" spans="7:28">
      <c r="G239" s="6">
        <v>38120</v>
      </c>
      <c r="H239" s="6">
        <v>16171169</v>
      </c>
      <c r="I239" s="12">
        <f t="shared" si="116"/>
        <v>32342338</v>
      </c>
      <c r="J239" s="6">
        <v>3039706.4462890001</v>
      </c>
      <c r="K239" s="12">
        <f t="shared" si="117"/>
        <v>24317651.570312001</v>
      </c>
      <c r="L239" s="6">
        <f t="shared" si="118"/>
        <v>194.816428</v>
      </c>
      <c r="M239" s="6">
        <f t="shared" si="119"/>
        <v>5242880</v>
      </c>
      <c r="N239" s="13">
        <f t="shared" si="120"/>
        <v>1.3299943009087634</v>
      </c>
      <c r="O239" s="13"/>
      <c r="P239" s="7">
        <f t="shared" si="121"/>
        <v>5.0517759759117929E-3</v>
      </c>
      <c r="Q239" s="7">
        <f t="shared" si="122"/>
        <v>1.002383207819888E-3</v>
      </c>
      <c r="R239" s="6">
        <f t="shared" si="123"/>
        <v>6.0541591837316808E-3</v>
      </c>
      <c r="S239" s="6">
        <f t="shared" si="124"/>
        <v>5.0517759759117929E-3</v>
      </c>
      <c r="T239" s="7">
        <f t="shared" si="125"/>
        <v>0</v>
      </c>
      <c r="U239" s="7">
        <f t="shared" si="126"/>
        <v>0.37785999898434025</v>
      </c>
      <c r="V239" s="7">
        <f t="shared" si="127"/>
        <v>1.4239070718701614</v>
      </c>
      <c r="W239" s="6">
        <f t="shared" si="128"/>
        <v>1.8017670708545017</v>
      </c>
      <c r="X239" s="6">
        <v>6.7840000000000001E-3</v>
      </c>
      <c r="Y239" s="6">
        <v>1.8235392000000001</v>
      </c>
      <c r="Z239" s="6">
        <f t="shared" si="129"/>
        <v>25.533962619224752</v>
      </c>
      <c r="AA239" s="6">
        <f t="shared" si="131"/>
        <v>10.758266749238196</v>
      </c>
      <c r="AB239" s="6">
        <f t="shared" si="130"/>
        <v>1.1939490604588274</v>
      </c>
    </row>
    <row r="240" spans="7:28">
      <c r="G240" s="6">
        <v>3501776</v>
      </c>
      <c r="H240" s="6">
        <v>10501936</v>
      </c>
      <c r="I240" s="12">
        <f t="shared" si="116"/>
        <v>21003872</v>
      </c>
      <c r="J240" s="6">
        <v>10547433.670898</v>
      </c>
      <c r="K240" s="12">
        <f t="shared" si="117"/>
        <v>84379469.367183998</v>
      </c>
      <c r="L240" s="6">
        <f t="shared" si="118"/>
        <v>196.058752</v>
      </c>
      <c r="M240" s="6">
        <f t="shared" si="119"/>
        <v>5242880</v>
      </c>
      <c r="N240" s="13">
        <f t="shared" si="120"/>
        <v>0.24892159381330042</v>
      </c>
      <c r="O240" s="13"/>
      <c r="P240" s="7">
        <f t="shared" si="121"/>
        <v>3.2807416696568562E-3</v>
      </c>
      <c r="Q240" s="7">
        <f t="shared" si="122"/>
        <v>3.4781550732340179E-3</v>
      </c>
      <c r="R240" s="6">
        <f t="shared" si="123"/>
        <v>6.7588967428908742E-3</v>
      </c>
      <c r="S240" s="6">
        <f t="shared" si="124"/>
        <v>3.4781550732340179E-3</v>
      </c>
      <c r="T240" s="7">
        <f t="shared" si="125"/>
        <v>0</v>
      </c>
      <c r="U240" s="7">
        <f t="shared" si="126"/>
        <v>1.3111309748474302</v>
      </c>
      <c r="V240" s="7">
        <f t="shared" si="127"/>
        <v>3.7642024509020446</v>
      </c>
      <c r="W240" s="6">
        <f t="shared" si="128"/>
        <v>5.0753334257494753</v>
      </c>
      <c r="X240" s="6">
        <v>1.7933999999999999E-2</v>
      </c>
      <c r="Y240" s="6">
        <v>5.1501964500000001</v>
      </c>
      <c r="Z240" s="6">
        <f t="shared" si="129"/>
        <v>80.60580420857579</v>
      </c>
      <c r="AA240" s="6">
        <f t="shared" si="131"/>
        <v>62.3123857316222</v>
      </c>
      <c r="AB240" s="6">
        <f t="shared" si="130"/>
        <v>1.4535955080029002</v>
      </c>
    </row>
    <row r="241" spans="7:28">
      <c r="G241" s="6">
        <v>1062400</v>
      </c>
      <c r="H241" s="6">
        <v>14883536</v>
      </c>
      <c r="I241" s="12">
        <f t="shared" si="116"/>
        <v>29767072</v>
      </c>
      <c r="J241" s="6">
        <v>6256325.5341800004</v>
      </c>
      <c r="K241" s="12">
        <f t="shared" si="117"/>
        <v>50050604.273440003</v>
      </c>
      <c r="L241" s="6">
        <f t="shared" si="118"/>
        <v>199.85043200000001</v>
      </c>
      <c r="M241" s="6">
        <f t="shared" si="119"/>
        <v>5242880</v>
      </c>
      <c r="N241" s="13">
        <f t="shared" si="120"/>
        <v>0.5947395127813927</v>
      </c>
      <c r="O241" s="13"/>
      <c r="P241" s="7">
        <f t="shared" si="121"/>
        <v>4.6495271678515205E-3</v>
      </c>
      <c r="Q241" s="7">
        <f t="shared" si="122"/>
        <v>2.0631056876472421E-3</v>
      </c>
      <c r="R241" s="6">
        <f t="shared" si="123"/>
        <v>6.7126328554987626E-3</v>
      </c>
      <c r="S241" s="6">
        <f t="shared" si="124"/>
        <v>4.6495271678515205E-3</v>
      </c>
      <c r="T241" s="7">
        <f t="shared" si="125"/>
        <v>0</v>
      </c>
      <c r="U241" s="7">
        <f t="shared" si="126"/>
        <v>0.77771166451847507</v>
      </c>
      <c r="V241" s="7">
        <f t="shared" si="127"/>
        <v>1.66171466509376</v>
      </c>
      <c r="W241" s="6">
        <f t="shared" si="128"/>
        <v>2.4394263296122349</v>
      </c>
      <c r="X241" s="6">
        <v>7.9170000000000004E-3</v>
      </c>
      <c r="Y241" s="6">
        <v>2.4078990000011311</v>
      </c>
      <c r="Z241" s="6">
        <f t="shared" si="129"/>
        <v>41.271603285947705</v>
      </c>
      <c r="AA241" s="6">
        <f t="shared" si="131"/>
        <v>15.212418144514814</v>
      </c>
      <c r="AB241" s="6">
        <f t="shared" si="130"/>
        <v>1.3093294033964471</v>
      </c>
    </row>
    <row r="242" spans="7:28">
      <c r="G242" s="6">
        <v>434102</v>
      </c>
      <c r="H242" s="6">
        <v>16036720</v>
      </c>
      <c r="I242" s="12">
        <f t="shared" si="116"/>
        <v>32073440</v>
      </c>
      <c r="J242" s="6">
        <v>6544206.3974609999</v>
      </c>
      <c r="K242" s="12">
        <f t="shared" si="117"/>
        <v>52353651.179687999</v>
      </c>
      <c r="L242" s="6">
        <f t="shared" si="118"/>
        <v>201.12268</v>
      </c>
      <c r="M242" s="6">
        <f t="shared" si="119"/>
        <v>5242880</v>
      </c>
      <c r="N242" s="13">
        <f t="shared" si="120"/>
        <v>0.61263043316535204</v>
      </c>
      <c r="O242" s="13"/>
      <c r="P242" s="7">
        <f t="shared" si="121"/>
        <v>5.0097749166077088E-3</v>
      </c>
      <c r="Q242" s="7">
        <f t="shared" si="122"/>
        <v>2.1580381912637875E-3</v>
      </c>
      <c r="R242" s="6">
        <f t="shared" si="123"/>
        <v>7.1678131078714968E-3</v>
      </c>
      <c r="S242" s="6">
        <f t="shared" si="124"/>
        <v>5.0097749166077088E-3</v>
      </c>
      <c r="T242" s="7">
        <f t="shared" si="125"/>
        <v>0</v>
      </c>
      <c r="U242" s="7">
        <f t="shared" si="126"/>
        <v>0.81349757497695729</v>
      </c>
      <c r="V242" s="7">
        <f t="shared" si="127"/>
        <v>2.9542293685985439</v>
      </c>
      <c r="W242" s="6">
        <f t="shared" si="128"/>
        <v>3.767726943575501</v>
      </c>
      <c r="X242" s="6">
        <v>1.4075000000000001E-2</v>
      </c>
      <c r="Y242" s="6">
        <v>3.738789166661975</v>
      </c>
      <c r="Z242" s="6">
        <f t="shared" si="129"/>
        <v>64.406572528542043</v>
      </c>
      <c r="AA242" s="6">
        <f t="shared" si="131"/>
        <v>49.074151986703399</v>
      </c>
      <c r="AB242" s="6">
        <f t="shared" si="130"/>
        <v>0.77398793094722318</v>
      </c>
    </row>
    <row r="243" spans="7:28">
      <c r="G243" s="6">
        <v>3712815</v>
      </c>
      <c r="H243" s="6">
        <v>11108633</v>
      </c>
      <c r="I243" s="12">
        <f t="shared" si="116"/>
        <v>22217266</v>
      </c>
      <c r="J243" s="6">
        <v>7610084.7705079997</v>
      </c>
      <c r="K243" s="12">
        <f t="shared" si="117"/>
        <v>60880678.164063998</v>
      </c>
      <c r="L243" s="6">
        <f t="shared" si="118"/>
        <v>207.55989600000001</v>
      </c>
      <c r="M243" s="6">
        <f t="shared" si="119"/>
        <v>5242880</v>
      </c>
      <c r="N243" s="13">
        <f t="shared" si="120"/>
        <v>0.36493131597726147</v>
      </c>
      <c r="O243" s="13"/>
      <c r="P243" s="7">
        <f t="shared" si="121"/>
        <v>3.4702701650462593E-3</v>
      </c>
      <c r="Q243" s="7">
        <f t="shared" si="122"/>
        <v>2.5095256133551755E-3</v>
      </c>
      <c r="R243" s="6">
        <f t="shared" si="123"/>
        <v>5.9797957784014349E-3</v>
      </c>
      <c r="S243" s="6">
        <f t="shared" si="124"/>
        <v>3.4702701650462593E-3</v>
      </c>
      <c r="T243" s="7">
        <f t="shared" si="125"/>
        <v>0</v>
      </c>
      <c r="U243" s="7">
        <f t="shared" si="126"/>
        <v>0.94599484340518558</v>
      </c>
      <c r="V243" s="7">
        <f t="shared" si="127"/>
        <v>3.8024027880306375</v>
      </c>
      <c r="W243" s="6">
        <f t="shared" si="128"/>
        <v>4.7483976314358234</v>
      </c>
      <c r="X243" s="6">
        <v>1.8116E-2</v>
      </c>
      <c r="Y243" s="6">
        <v>4.9018699058791562</v>
      </c>
      <c r="Z243" s="6">
        <f t="shared" si="129"/>
        <v>80.844169987600694</v>
      </c>
      <c r="AA243" s="6">
        <f t="shared" si="131"/>
        <v>66.991632929998701</v>
      </c>
      <c r="AB243" s="6">
        <f t="shared" si="130"/>
        <v>3.130892442887208</v>
      </c>
    </row>
    <row r="244" spans="7:28">
      <c r="G244" s="6">
        <v>3799275</v>
      </c>
      <c r="H244" s="6">
        <v>11368076</v>
      </c>
      <c r="I244" s="12">
        <f t="shared" si="116"/>
        <v>22736152</v>
      </c>
      <c r="J244" s="6">
        <v>11798447.90625</v>
      </c>
      <c r="K244" s="12">
        <f t="shared" si="117"/>
        <v>94387583.25</v>
      </c>
      <c r="L244" s="6">
        <f t="shared" si="118"/>
        <v>212.402412</v>
      </c>
      <c r="M244" s="6">
        <f t="shared" si="119"/>
        <v>5242880</v>
      </c>
      <c r="N244" s="13">
        <f t="shared" si="120"/>
        <v>0.24088075165331665</v>
      </c>
      <c r="O244" s="13"/>
      <c r="P244" s="7">
        <f t="shared" si="121"/>
        <v>3.5513185984970804E-3</v>
      </c>
      <c r="Q244" s="7">
        <f t="shared" si="122"/>
        <v>3.8906934825897674E-3</v>
      </c>
      <c r="R244" s="6">
        <f t="shared" si="123"/>
        <v>7.4420120810868478E-3</v>
      </c>
      <c r="S244" s="6">
        <f t="shared" si="124"/>
        <v>3.8906934825897674E-3</v>
      </c>
      <c r="T244" s="7">
        <f t="shared" si="125"/>
        <v>0</v>
      </c>
      <c r="U244" s="7">
        <f t="shared" si="126"/>
        <v>1.4666421224046569</v>
      </c>
      <c r="V244" s="7">
        <f t="shared" si="127"/>
        <v>4.2660541326298684</v>
      </c>
      <c r="W244" s="6">
        <f t="shared" si="128"/>
        <v>5.7326962550345257</v>
      </c>
      <c r="X244" s="6">
        <v>2.0324999999999999E-2</v>
      </c>
      <c r="Y244" s="6">
        <v>5.7796678124999996</v>
      </c>
      <c r="Z244" s="6">
        <f t="shared" si="129"/>
        <v>80.857596641624767</v>
      </c>
      <c r="AA244" s="6">
        <f t="shared" si="131"/>
        <v>63.384934410396824</v>
      </c>
      <c r="AB244" s="6">
        <f t="shared" si="130"/>
        <v>0.81270341115255718</v>
      </c>
    </row>
    <row r="245" spans="7:28">
      <c r="G245" s="6">
        <v>2097152</v>
      </c>
      <c r="H245" s="6">
        <v>14487995</v>
      </c>
      <c r="I245" s="12">
        <f t="shared" si="116"/>
        <v>28975990</v>
      </c>
      <c r="J245" s="6">
        <v>6414980.0512699997</v>
      </c>
      <c r="K245" s="12">
        <f t="shared" si="117"/>
        <v>51319840.410159998</v>
      </c>
      <c r="L245" s="6">
        <f t="shared" si="118"/>
        <v>215.79898</v>
      </c>
      <c r="M245" s="6">
        <f t="shared" si="119"/>
        <v>5242880</v>
      </c>
      <c r="N245" s="13">
        <f t="shared" si="120"/>
        <v>0.56461574643290402</v>
      </c>
      <c r="O245" s="13"/>
      <c r="P245" s="7">
        <f t="shared" si="121"/>
        <v>4.5259625374102627E-3</v>
      </c>
      <c r="Q245" s="7">
        <f t="shared" si="122"/>
        <v>2.1154241027922121E-3</v>
      </c>
      <c r="R245" s="6">
        <f t="shared" si="123"/>
        <v>6.6413866402024752E-3</v>
      </c>
      <c r="S245" s="6">
        <f t="shared" si="124"/>
        <v>4.5259625374102627E-3</v>
      </c>
      <c r="T245" s="7">
        <f t="shared" si="125"/>
        <v>0</v>
      </c>
      <c r="U245" s="7">
        <f t="shared" si="126"/>
        <v>0.79743369910496498</v>
      </c>
      <c r="V245" s="7">
        <f t="shared" si="127"/>
        <v>1.7118788440703179</v>
      </c>
      <c r="W245" s="6">
        <f t="shared" si="128"/>
        <v>2.509312543175283</v>
      </c>
      <c r="X245" s="6">
        <v>8.1560000000000001E-3</v>
      </c>
      <c r="Y245" s="6">
        <v>2.5177028266639478</v>
      </c>
      <c r="Z245" s="6">
        <f t="shared" si="129"/>
        <v>44.50757065460688</v>
      </c>
      <c r="AA245" s="6">
        <f t="shared" si="131"/>
        <v>18.570541439400746</v>
      </c>
      <c r="AB245" s="6">
        <f t="shared" si="130"/>
        <v>0.33325154183436057</v>
      </c>
    </row>
    <row r="246" spans="7:28">
      <c r="G246" s="6">
        <v>6686493</v>
      </c>
      <c r="H246" s="6">
        <v>7013978</v>
      </c>
      <c r="I246" s="12">
        <f t="shared" si="116"/>
        <v>14027956</v>
      </c>
      <c r="J246" s="6">
        <v>5078879.9140619999</v>
      </c>
      <c r="K246" s="12">
        <f t="shared" si="117"/>
        <v>40631039.312495999</v>
      </c>
      <c r="L246" s="6">
        <f t="shared" si="118"/>
        <v>217.89759599999999</v>
      </c>
      <c r="M246" s="6">
        <f t="shared" si="119"/>
        <v>5242880</v>
      </c>
      <c r="N246" s="13">
        <f t="shared" si="120"/>
        <v>0.34525220711461663</v>
      </c>
      <c r="O246" s="13"/>
      <c r="P246" s="7">
        <f t="shared" si="121"/>
        <v>2.1911245597627388E-3</v>
      </c>
      <c r="Q246" s="7">
        <f t="shared" si="122"/>
        <v>1.6748274974396785E-3</v>
      </c>
      <c r="R246" s="6">
        <f t="shared" si="123"/>
        <v>3.865952057202417E-3</v>
      </c>
      <c r="S246" s="6">
        <f t="shared" si="124"/>
        <v>2.1911245597627388E-3</v>
      </c>
      <c r="T246" s="7">
        <f t="shared" si="125"/>
        <v>0</v>
      </c>
      <c r="U246" s="7">
        <f t="shared" si="126"/>
        <v>0.63134568849961714</v>
      </c>
      <c r="V246" s="7">
        <f t="shared" si="127"/>
        <v>2.1423672586348377</v>
      </c>
      <c r="W246" s="6">
        <f t="shared" si="128"/>
        <v>2.773712947134455</v>
      </c>
      <c r="X246" s="6">
        <v>1.0207000000000001E-2</v>
      </c>
      <c r="Y246" s="6">
        <v>2.9113766333299314</v>
      </c>
      <c r="Z246" s="6">
        <f t="shared" si="129"/>
        <v>78.533118842336265</v>
      </c>
      <c r="AA246" s="6">
        <f t="shared" si="131"/>
        <v>62.124502231778024</v>
      </c>
      <c r="AB246" s="6">
        <f t="shared" si="130"/>
        <v>4.7284739672455691</v>
      </c>
    </row>
    <row r="247" spans="7:28">
      <c r="G247" s="6">
        <v>2380515</v>
      </c>
      <c r="H247" s="6">
        <v>14448191</v>
      </c>
      <c r="I247" s="12">
        <f t="shared" si="116"/>
        <v>28896382</v>
      </c>
      <c r="J247" s="6">
        <v>6614612.4243160002</v>
      </c>
      <c r="K247" s="12">
        <f t="shared" si="117"/>
        <v>52916899.394528002</v>
      </c>
      <c r="L247" s="6">
        <f t="shared" si="118"/>
        <v>220.98859200000001</v>
      </c>
      <c r="M247" s="6">
        <f t="shared" si="119"/>
        <v>5242880</v>
      </c>
      <c r="N247" s="13">
        <f t="shared" si="120"/>
        <v>0.5460709590061148</v>
      </c>
      <c r="O247" s="13"/>
      <c r="P247" s="7">
        <f t="shared" si="121"/>
        <v>4.5135280071085145E-3</v>
      </c>
      <c r="Q247" s="7">
        <f t="shared" si="122"/>
        <v>2.1812555052695293E-3</v>
      </c>
      <c r="R247" s="6">
        <f t="shared" si="123"/>
        <v>6.6947835123780438E-3</v>
      </c>
      <c r="S247" s="6">
        <f t="shared" si="124"/>
        <v>4.5135280071085145E-3</v>
      </c>
      <c r="T247" s="7">
        <f t="shared" si="125"/>
        <v>0</v>
      </c>
      <c r="U247" s="7">
        <f t="shared" si="126"/>
        <v>0.82224961130217566</v>
      </c>
      <c r="V247" s="7">
        <f t="shared" si="127"/>
        <v>1.7731672970458614</v>
      </c>
      <c r="W247" s="6">
        <f t="shared" si="128"/>
        <v>2.595416908348037</v>
      </c>
      <c r="X247" s="6">
        <v>8.4480000000000006E-3</v>
      </c>
      <c r="Y247" s="6">
        <v>2.6350896000000001</v>
      </c>
      <c r="Z247" s="6">
        <f t="shared" si="129"/>
        <v>46.572821885552628</v>
      </c>
      <c r="AA247" s="6">
        <f t="shared" si="131"/>
        <v>20.753036075070511</v>
      </c>
      <c r="AB247" s="6">
        <f t="shared" si="130"/>
        <v>1.5055538017365022</v>
      </c>
    </row>
    <row r="248" spans="7:28">
      <c r="G248" s="6">
        <v>5824554</v>
      </c>
      <c r="H248" s="6">
        <v>8733523</v>
      </c>
      <c r="I248" s="12">
        <f t="shared" si="116"/>
        <v>17467046</v>
      </c>
      <c r="J248" s="6">
        <v>7715217.28125</v>
      </c>
      <c r="K248" s="12">
        <f t="shared" si="117"/>
        <v>61721738.25</v>
      </c>
      <c r="L248" s="6">
        <f t="shared" si="118"/>
        <v>221.29335599999999</v>
      </c>
      <c r="M248" s="6">
        <f t="shared" si="119"/>
        <v>5242880</v>
      </c>
      <c r="N248" s="13">
        <f t="shared" si="120"/>
        <v>0.28299666365925785</v>
      </c>
      <c r="O248" s="13"/>
      <c r="P248" s="7">
        <f t="shared" si="121"/>
        <v>2.7283000800049206E-3</v>
      </c>
      <c r="Q248" s="7">
        <f t="shared" si="122"/>
        <v>2.5441944424759552E-3</v>
      </c>
      <c r="R248" s="6">
        <f t="shared" si="123"/>
        <v>5.2724945224808754E-3</v>
      </c>
      <c r="S248" s="6">
        <f t="shared" si="124"/>
        <v>2.7283000800049206E-3</v>
      </c>
      <c r="T248" s="7">
        <f t="shared" si="125"/>
        <v>0</v>
      </c>
      <c r="U248" s="7">
        <f t="shared" si="126"/>
        <v>0.95906366143223287</v>
      </c>
      <c r="V248" s="7">
        <f t="shared" si="127"/>
        <v>3.1750357128802964</v>
      </c>
      <c r="W248" s="6">
        <f t="shared" si="128"/>
        <v>4.1340993743125294</v>
      </c>
      <c r="X248" s="6">
        <v>1.5127E-2</v>
      </c>
      <c r="Y248" s="6">
        <v>4.2188039384568832</v>
      </c>
      <c r="Z248" s="6">
        <f t="shared" si="129"/>
        <v>81.964037284293511</v>
      </c>
      <c r="AA248" s="6">
        <f t="shared" si="131"/>
        <v>65.145140989747631</v>
      </c>
      <c r="AB248" s="6">
        <f t="shared" si="130"/>
        <v>2.0077862204550865</v>
      </c>
    </row>
    <row r="249" spans="7:28">
      <c r="G249" s="6">
        <v>1382908</v>
      </c>
      <c r="H249" s="6">
        <v>16917053</v>
      </c>
      <c r="I249" s="12">
        <f t="shared" si="116"/>
        <v>33834106</v>
      </c>
      <c r="J249" s="6">
        <v>3830059.0429690001</v>
      </c>
      <c r="K249" s="12">
        <f t="shared" si="117"/>
        <v>30640472.343752</v>
      </c>
      <c r="L249" s="6">
        <f t="shared" si="118"/>
        <v>230.66279599999999</v>
      </c>
      <c r="M249" s="6">
        <f t="shared" si="119"/>
        <v>5242880</v>
      </c>
      <c r="N249" s="13">
        <f t="shared" si="120"/>
        <v>1.104229256664812</v>
      </c>
      <c r="O249" s="13"/>
      <c r="P249" s="7">
        <f t="shared" si="121"/>
        <v>5.2847856533208282E-3</v>
      </c>
      <c r="Q249" s="7">
        <f t="shared" si="122"/>
        <v>1.2630123788163409E-3</v>
      </c>
      <c r="R249" s="6">
        <f t="shared" si="123"/>
        <v>6.5477980321371693E-3</v>
      </c>
      <c r="S249" s="6">
        <f t="shared" si="124"/>
        <v>5.2847856533208282E-3</v>
      </c>
      <c r="T249" s="7">
        <f t="shared" si="125"/>
        <v>0</v>
      </c>
      <c r="U249" s="7">
        <f t="shared" si="126"/>
        <v>0.47610719378940797</v>
      </c>
      <c r="V249" s="7">
        <f t="shared" si="127"/>
        <v>1.4893933640906052</v>
      </c>
      <c r="W249" s="6">
        <f t="shared" si="128"/>
        <v>1.9655005578800131</v>
      </c>
      <c r="X249" s="6">
        <v>7.0959999999999999E-3</v>
      </c>
      <c r="Y249" s="6">
        <v>1.9743255384631759</v>
      </c>
      <c r="Z249" s="6">
        <f t="shared" si="129"/>
        <v>25.524441187699715</v>
      </c>
      <c r="AA249" s="6">
        <f t="shared" si="131"/>
        <v>7.7255068751808142</v>
      </c>
      <c r="AB249" s="6">
        <f t="shared" si="130"/>
        <v>0.44698710578561618</v>
      </c>
    </row>
    <row r="250" spans="7:28">
      <c r="G250" s="6">
        <v>2707524</v>
      </c>
      <c r="H250" s="6">
        <v>14810202</v>
      </c>
      <c r="I250" s="12">
        <f t="shared" si="116"/>
        <v>29620404</v>
      </c>
      <c r="J250" s="6">
        <v>4268855.8583979998</v>
      </c>
      <c r="K250" s="12">
        <f t="shared" si="117"/>
        <v>34150846.867183998</v>
      </c>
      <c r="L250" s="6">
        <f t="shared" si="118"/>
        <v>231.87290400000001</v>
      </c>
      <c r="M250" s="6">
        <f t="shared" si="119"/>
        <v>5242880</v>
      </c>
      <c r="N250" s="13">
        <f t="shared" si="120"/>
        <v>0.86734024825787381</v>
      </c>
      <c r="O250" s="13"/>
      <c r="P250" s="7">
        <f t="shared" si="121"/>
        <v>4.6266180671292716E-3</v>
      </c>
      <c r="Q250" s="7">
        <f t="shared" si="122"/>
        <v>1.4077114039369575E-3</v>
      </c>
      <c r="R250" s="6">
        <f t="shared" si="123"/>
        <v>6.0343294710662292E-3</v>
      </c>
      <c r="S250" s="6">
        <f t="shared" si="124"/>
        <v>4.6266180671292716E-3</v>
      </c>
      <c r="T250" s="7">
        <f t="shared" si="125"/>
        <v>0</v>
      </c>
      <c r="U250" s="7">
        <f t="shared" si="126"/>
        <v>0.5306531728706293</v>
      </c>
      <c r="V250" s="7">
        <f t="shared" si="127"/>
        <v>1.3779407321385038</v>
      </c>
      <c r="W250" s="6">
        <f t="shared" si="128"/>
        <v>1.9085939050091332</v>
      </c>
      <c r="X250" s="6">
        <v>6.5649999999999997E-3</v>
      </c>
      <c r="Y250" s="6">
        <v>1.9877178749999997</v>
      </c>
      <c r="Z250" s="6">
        <f t="shared" si="129"/>
        <v>29.526000500696544</v>
      </c>
      <c r="AA250" s="6">
        <f t="shared" si="131"/>
        <v>8.0833286966301685</v>
      </c>
      <c r="AB250" s="6">
        <f t="shared" si="130"/>
        <v>3.9806438824154853</v>
      </c>
    </row>
    <row r="251" spans="7:28">
      <c r="G251" s="6">
        <v>4163763</v>
      </c>
      <c r="H251" s="6">
        <v>12487976</v>
      </c>
      <c r="I251" s="12">
        <f t="shared" si="116"/>
        <v>24975952</v>
      </c>
      <c r="J251" s="6">
        <v>13507234.986328</v>
      </c>
      <c r="K251" s="12">
        <f t="shared" si="117"/>
        <v>108057879.890624</v>
      </c>
      <c r="L251" s="6">
        <f t="shared" si="118"/>
        <v>233.13097200000001</v>
      </c>
      <c r="M251" s="6">
        <f t="shared" si="119"/>
        <v>5242880</v>
      </c>
      <c r="N251" s="13">
        <f t="shared" si="120"/>
        <v>0.23113494384010325</v>
      </c>
      <c r="O251" s="13"/>
      <c r="P251" s="7">
        <f t="shared" si="121"/>
        <v>3.9011686257538372E-3</v>
      </c>
      <c r="Q251" s="7">
        <f t="shared" si="122"/>
        <v>4.4541885124802011E-3</v>
      </c>
      <c r="R251" s="6">
        <f t="shared" si="123"/>
        <v>8.3553571382340378E-3</v>
      </c>
      <c r="S251" s="6">
        <f t="shared" si="124"/>
        <v>4.4541885124802011E-3</v>
      </c>
      <c r="T251" s="7">
        <f t="shared" si="125"/>
        <v>0</v>
      </c>
      <c r="U251" s="7">
        <f t="shared" si="126"/>
        <v>1.6790581223545871</v>
      </c>
      <c r="V251" s="7">
        <f t="shared" si="127"/>
        <v>4.7523738091515613</v>
      </c>
      <c r="W251" s="6">
        <f t="shared" si="128"/>
        <v>6.4314319315061486</v>
      </c>
      <c r="X251" s="6">
        <v>2.2641999999999999E-2</v>
      </c>
      <c r="Y251" s="6">
        <v>6.452064319999999</v>
      </c>
      <c r="Z251" s="6">
        <f t="shared" si="129"/>
        <v>80.327760301739232</v>
      </c>
      <c r="AA251" s="6">
        <f t="shared" si="131"/>
        <v>63.097972183402362</v>
      </c>
      <c r="AB251" s="6">
        <f t="shared" si="130"/>
        <v>0.31977964680070653</v>
      </c>
    </row>
    <row r="252" spans="7:28">
      <c r="G252" s="6">
        <v>503712</v>
      </c>
      <c r="H252" s="6">
        <v>18660027</v>
      </c>
      <c r="I252" s="12">
        <f t="shared" si="116"/>
        <v>37320054</v>
      </c>
      <c r="J252" s="6">
        <v>7561680.6542969998</v>
      </c>
      <c r="K252" s="12">
        <f t="shared" si="117"/>
        <v>60493445.234375998</v>
      </c>
      <c r="L252" s="6">
        <f t="shared" si="118"/>
        <v>233.994564</v>
      </c>
      <c r="M252" s="6">
        <f t="shared" si="119"/>
        <v>5242880</v>
      </c>
      <c r="N252" s="13">
        <f t="shared" si="120"/>
        <v>0.61692723658583282</v>
      </c>
      <c r="O252" s="13"/>
      <c r="P252" s="7">
        <f t="shared" si="121"/>
        <v>5.8292802523098614E-3</v>
      </c>
      <c r="Q252" s="7">
        <f t="shared" si="122"/>
        <v>2.4935637189628722E-3</v>
      </c>
      <c r="R252" s="6">
        <f t="shared" si="123"/>
        <v>8.322843971272734E-3</v>
      </c>
      <c r="S252" s="6">
        <f t="shared" si="124"/>
        <v>5.8292802523098614E-3</v>
      </c>
      <c r="T252" s="7">
        <f t="shared" si="125"/>
        <v>0</v>
      </c>
      <c r="U252" s="7">
        <f t="shared" si="126"/>
        <v>0.93997782181921785</v>
      </c>
      <c r="V252" s="7">
        <f t="shared" si="127"/>
        <v>2.3230842381277927</v>
      </c>
      <c r="W252" s="6">
        <f t="shared" si="128"/>
        <v>3.2630620599470106</v>
      </c>
      <c r="X252" s="6">
        <v>1.1068E-2</v>
      </c>
      <c r="Y252" s="6">
        <v>3.20872388</v>
      </c>
      <c r="Z252" s="6">
        <f t="shared" si="129"/>
        <v>47.332126379563952</v>
      </c>
      <c r="AA252" s="6">
        <f t="shared" si="131"/>
        <v>24.80263849590952</v>
      </c>
      <c r="AB252" s="6">
        <f t="shared" si="130"/>
        <v>1.6934514149285609</v>
      </c>
    </row>
    <row r="253" spans="7:28">
      <c r="G253" s="6">
        <v>4194304</v>
      </c>
      <c r="H253" s="6">
        <v>12582869</v>
      </c>
      <c r="I253" s="12">
        <f t="shared" si="116"/>
        <v>25165738</v>
      </c>
      <c r="J253" s="6">
        <v>7388940.6601560004</v>
      </c>
      <c r="K253" s="12">
        <f t="shared" si="117"/>
        <v>59111525.281248003</v>
      </c>
      <c r="L253" s="6">
        <f t="shared" si="118"/>
        <v>234.88050799999999</v>
      </c>
      <c r="M253" s="6">
        <f t="shared" si="119"/>
        <v>5242880</v>
      </c>
      <c r="N253" s="13">
        <f t="shared" si="120"/>
        <v>0.42573318621475914</v>
      </c>
      <c r="O253" s="13"/>
      <c r="P253" s="7">
        <f t="shared" si="121"/>
        <v>3.9308126284652179E-3</v>
      </c>
      <c r="Q253" s="7">
        <f t="shared" si="122"/>
        <v>2.4366004323740525E-3</v>
      </c>
      <c r="R253" s="6">
        <f t="shared" si="123"/>
        <v>6.36741306083927E-3</v>
      </c>
      <c r="S253" s="6">
        <f t="shared" si="124"/>
        <v>3.9308126284652179E-3</v>
      </c>
      <c r="T253" s="7">
        <f t="shared" si="125"/>
        <v>0</v>
      </c>
      <c r="U253" s="7">
        <f t="shared" si="126"/>
        <v>0.91850484896344775</v>
      </c>
      <c r="V253" s="7">
        <f t="shared" si="127"/>
        <v>3.4646866207784131</v>
      </c>
      <c r="W253" s="6">
        <f t="shared" si="128"/>
        <v>4.3831914697418606</v>
      </c>
      <c r="X253" s="6">
        <v>1.6507000000000001E-2</v>
      </c>
      <c r="Y253" s="6">
        <v>4.5175257133278315</v>
      </c>
      <c r="Z253" s="6">
        <f t="shared" si="129"/>
        <v>76.18699564751185</v>
      </c>
      <c r="AA253" s="6">
        <f t="shared" si="131"/>
        <v>61.425982547772037</v>
      </c>
      <c r="AB253" s="6">
        <f t="shared" si="130"/>
        <v>2.9736243269108851</v>
      </c>
    </row>
    <row r="254" spans="7:28">
      <c r="G254" s="6">
        <v>862664</v>
      </c>
      <c r="H254" s="6">
        <v>19235140</v>
      </c>
      <c r="I254" s="12">
        <f t="shared" si="116"/>
        <v>38470280</v>
      </c>
      <c r="J254" s="6">
        <v>4204977.5136719998</v>
      </c>
      <c r="K254" s="12">
        <f t="shared" si="117"/>
        <v>33639820.109375998</v>
      </c>
      <c r="L254" s="6">
        <f t="shared" si="118"/>
        <v>248.07496</v>
      </c>
      <c r="M254" s="6">
        <f t="shared" si="119"/>
        <v>5242880</v>
      </c>
      <c r="N254" s="13">
        <f t="shared" si="120"/>
        <v>1.1435935113481082</v>
      </c>
      <c r="O254" s="13"/>
      <c r="P254" s="7">
        <f t="shared" si="121"/>
        <v>6.0089420959795773E-3</v>
      </c>
      <c r="Q254" s="7">
        <f t="shared" si="122"/>
        <v>1.3866466790274704E-3</v>
      </c>
      <c r="R254" s="6">
        <f t="shared" si="123"/>
        <v>7.3955887750070479E-3</v>
      </c>
      <c r="S254" s="6">
        <f t="shared" si="124"/>
        <v>6.0089420959795773E-3</v>
      </c>
      <c r="T254" s="7">
        <f t="shared" si="125"/>
        <v>0</v>
      </c>
      <c r="U254" s="7">
        <f t="shared" si="126"/>
        <v>0.52271258002069965</v>
      </c>
      <c r="V254" s="7">
        <f t="shared" si="127"/>
        <v>1.3258875255017406</v>
      </c>
      <c r="W254" s="6">
        <f t="shared" si="128"/>
        <v>1.8486001055224404</v>
      </c>
      <c r="X254" s="6">
        <v>6.3169999999999997E-3</v>
      </c>
      <c r="Y254" s="6">
        <v>1.8189514363607651</v>
      </c>
      <c r="Z254" s="6">
        <f t="shared" si="129"/>
        <v>4.8766487893054036</v>
      </c>
      <c r="AA254" s="6">
        <f t="shared" si="131"/>
        <v>17.074383014200542</v>
      </c>
      <c r="AB254" s="6">
        <f t="shared" si="130"/>
        <v>1.6299868467623497</v>
      </c>
    </row>
    <row r="255" spans="7:28">
      <c r="G255" s="6">
        <v>6592765</v>
      </c>
      <c r="H255" s="6">
        <v>9885854</v>
      </c>
      <c r="I255" s="12">
        <f t="shared" si="116"/>
        <v>19771708</v>
      </c>
      <c r="J255" s="6">
        <v>11309137.597656</v>
      </c>
      <c r="K255" s="12">
        <f t="shared" si="117"/>
        <v>90473100.781248003</v>
      </c>
      <c r="L255" s="6">
        <f t="shared" si="118"/>
        <v>250.48554799999999</v>
      </c>
      <c r="M255" s="6">
        <f t="shared" si="119"/>
        <v>5242880</v>
      </c>
      <c r="N255" s="13">
        <f t="shared" si="120"/>
        <v>0.21853686708279599</v>
      </c>
      <c r="O255" s="13"/>
      <c r="P255" s="7">
        <f t="shared" si="121"/>
        <v>3.0882813566892723E-3</v>
      </c>
      <c r="Q255" s="7">
        <f t="shared" si="122"/>
        <v>3.7293369682636596E-3</v>
      </c>
      <c r="R255" s="6">
        <f t="shared" si="123"/>
        <v>6.8176183249529319E-3</v>
      </c>
      <c r="S255" s="6">
        <f t="shared" si="124"/>
        <v>3.7293369682636596E-3</v>
      </c>
      <c r="T255" s="7">
        <f t="shared" si="125"/>
        <v>0</v>
      </c>
      <c r="U255" s="7">
        <f t="shared" si="126"/>
        <v>1.4058169091890589</v>
      </c>
      <c r="V255" s="7">
        <f t="shared" si="127"/>
        <v>4.5013430223065276</v>
      </c>
      <c r="W255" s="6">
        <f t="shared" si="128"/>
        <v>5.9071599314955865</v>
      </c>
      <c r="X255" s="6">
        <v>2.1446E-2</v>
      </c>
      <c r="Y255" s="6">
        <v>5.9858168888865064</v>
      </c>
      <c r="Z255" s="6">
        <f t="shared" si="129"/>
        <v>82.610570883784106</v>
      </c>
      <c r="AA255" s="6">
        <f t="shared" si="131"/>
        <v>68.210303436757755</v>
      </c>
      <c r="AB255" s="6">
        <f t="shared" si="130"/>
        <v>1.3140555224293182</v>
      </c>
    </row>
    <row r="256" spans="7:28">
      <c r="G256" s="6">
        <v>7733822</v>
      </c>
      <c r="H256" s="6">
        <v>8156517</v>
      </c>
      <c r="I256" s="12">
        <f t="shared" si="116"/>
        <v>16313034</v>
      </c>
      <c r="J256" s="6">
        <v>6449701.875</v>
      </c>
      <c r="K256" s="12">
        <f t="shared" si="117"/>
        <v>51597615</v>
      </c>
      <c r="L256" s="6">
        <f t="shared" si="118"/>
        <v>252.554644</v>
      </c>
      <c r="M256" s="6">
        <f t="shared" si="119"/>
        <v>5242880</v>
      </c>
      <c r="N256" s="13">
        <f t="shared" si="120"/>
        <v>0.31615868291586735</v>
      </c>
      <c r="O256" s="13"/>
      <c r="P256" s="7">
        <f t="shared" si="121"/>
        <v>2.5480468745157588E-3</v>
      </c>
      <c r="Q256" s="7">
        <f t="shared" si="122"/>
        <v>2.1268740811591445E-3</v>
      </c>
      <c r="R256" s="6">
        <f t="shared" si="123"/>
        <v>4.6749209556749029E-3</v>
      </c>
      <c r="S256" s="6">
        <f t="shared" si="124"/>
        <v>2.5480468745157588E-3</v>
      </c>
      <c r="T256" s="7">
        <f t="shared" si="125"/>
        <v>0</v>
      </c>
      <c r="U256" s="7">
        <f t="shared" si="126"/>
        <v>0.80174990151173686</v>
      </c>
      <c r="V256" s="7">
        <f t="shared" si="127"/>
        <v>2.9009168101883107</v>
      </c>
      <c r="W256" s="6">
        <f t="shared" si="128"/>
        <v>3.7026667117000476</v>
      </c>
      <c r="X256" s="6">
        <v>1.3821E-2</v>
      </c>
      <c r="Y256" s="6">
        <v>3.8478815749953927</v>
      </c>
      <c r="Z256" s="6">
        <f t="shared" si="129"/>
        <v>81.56394707679793</v>
      </c>
      <c r="AA256" s="6">
        <f t="shared" si="131"/>
        <v>66.175233661277019</v>
      </c>
      <c r="AB256" s="6">
        <f t="shared" si="130"/>
        <v>3.7738911779144098</v>
      </c>
    </row>
    <row r="257" spans="7:28">
      <c r="G257" s="6">
        <v>2145852</v>
      </c>
      <c r="H257" s="6">
        <v>17488243</v>
      </c>
      <c r="I257" s="12">
        <f t="shared" si="116"/>
        <v>34976486</v>
      </c>
      <c r="J257" s="6">
        <v>7592519.2167969998</v>
      </c>
      <c r="K257" s="12">
        <f t="shared" si="117"/>
        <v>60740153.734375998</v>
      </c>
      <c r="L257" s="6">
        <f t="shared" si="118"/>
        <v>252.77595600000001</v>
      </c>
      <c r="M257" s="6">
        <f t="shared" si="119"/>
        <v>5242880</v>
      </c>
      <c r="N257" s="13">
        <f t="shared" si="120"/>
        <v>0.57583795643580982</v>
      </c>
      <c r="O257" s="13"/>
      <c r="P257" s="7">
        <f t="shared" si="121"/>
        <v>5.4632219753752856E-3</v>
      </c>
      <c r="Q257" s="7">
        <f t="shared" si="122"/>
        <v>2.5037331408295934E-3</v>
      </c>
      <c r="R257" s="6">
        <f t="shared" si="123"/>
        <v>7.9669551162048786E-3</v>
      </c>
      <c r="S257" s="6">
        <f t="shared" si="124"/>
        <v>5.4632219753752856E-3</v>
      </c>
      <c r="T257" s="7">
        <f t="shared" si="125"/>
        <v>0</v>
      </c>
      <c r="U257" s="7">
        <f t="shared" si="126"/>
        <v>0.94381130357175835</v>
      </c>
      <c r="V257" s="7">
        <f t="shared" si="127"/>
        <v>2.0542126344919325</v>
      </c>
      <c r="W257" s="6">
        <f t="shared" si="128"/>
        <v>2.9980239380636906</v>
      </c>
      <c r="X257" s="6">
        <v>9.7870000000000006E-3</v>
      </c>
      <c r="Y257" s="6">
        <v>2.9748809874999997</v>
      </c>
      <c r="Z257" s="6">
        <f t="shared" si="129"/>
        <v>44.178788440019559</v>
      </c>
      <c r="AA257" s="6">
        <f t="shared" si="131"/>
        <v>18.596555469450514</v>
      </c>
      <c r="AB257" s="6">
        <f t="shared" si="130"/>
        <v>0.77794542574758607</v>
      </c>
    </row>
    <row r="258" spans="7:28">
      <c r="G258" s="6">
        <v>3774768</v>
      </c>
      <c r="H258" s="6">
        <v>14970767</v>
      </c>
      <c r="I258" s="12">
        <f t="shared" si="116"/>
        <v>29941534</v>
      </c>
      <c r="J258" s="6">
        <v>8318702.6796880001</v>
      </c>
      <c r="K258" s="12">
        <f t="shared" si="117"/>
        <v>66549621.437504001</v>
      </c>
      <c r="L258" s="6">
        <f t="shared" si="118"/>
        <v>255.144564</v>
      </c>
      <c r="M258" s="6">
        <f t="shared" si="119"/>
        <v>5242880</v>
      </c>
      <c r="N258" s="13">
        <f t="shared" si="120"/>
        <v>0.44991291239902481</v>
      </c>
      <c r="O258" s="13"/>
      <c r="P258" s="7">
        <f t="shared" si="121"/>
        <v>4.6767776078261913E-3</v>
      </c>
      <c r="Q258" s="7">
        <f t="shared" si="122"/>
        <v>2.7432016953958093E-3</v>
      </c>
      <c r="R258" s="6">
        <f t="shared" si="123"/>
        <v>7.4199793032220006E-3</v>
      </c>
      <c r="S258" s="6">
        <f t="shared" si="124"/>
        <v>4.6767776078261913E-3</v>
      </c>
      <c r="T258" s="7">
        <f t="shared" si="125"/>
        <v>0</v>
      </c>
      <c r="U258" s="7">
        <f t="shared" si="126"/>
        <v>1.0340817581037844</v>
      </c>
      <c r="V258" s="7">
        <f t="shared" si="127"/>
        <v>5.0890405165925605</v>
      </c>
      <c r="W258" s="6">
        <f t="shared" si="128"/>
        <v>6.1231222746963452</v>
      </c>
      <c r="X258" s="6">
        <v>2.4246E-2</v>
      </c>
      <c r="Y258" s="6">
        <v>6.2307811636407715</v>
      </c>
      <c r="Z258" s="6">
        <f t="shared" si="129"/>
        <v>80.711137474939392</v>
      </c>
      <c r="AA258" s="6">
        <f t="shared" si="131"/>
        <v>69.397099302062188</v>
      </c>
      <c r="AB258" s="6">
        <f t="shared" si="130"/>
        <v>1.7278554023476418</v>
      </c>
    </row>
    <row r="259" spans="7:28">
      <c r="G259" s="6">
        <v>923136</v>
      </c>
      <c r="H259" s="6">
        <v>20964171</v>
      </c>
      <c r="I259" s="12">
        <f t="shared" si="116"/>
        <v>41928342</v>
      </c>
      <c r="J259" s="6">
        <v>8597880.3632810004</v>
      </c>
      <c r="K259" s="12">
        <f t="shared" si="117"/>
        <v>68783042.906248003</v>
      </c>
      <c r="L259" s="6">
        <f t="shared" si="118"/>
        <v>270.03277200000002</v>
      </c>
      <c r="M259" s="6">
        <f t="shared" si="119"/>
        <v>5242880</v>
      </c>
      <c r="N259" s="13">
        <f t="shared" si="120"/>
        <v>0.60957381686571732</v>
      </c>
      <c r="O259" s="13"/>
      <c r="P259" s="7">
        <f t="shared" si="121"/>
        <v>6.5490809855927373E-3</v>
      </c>
      <c r="Q259" s="7">
        <f t="shared" si="122"/>
        <v>2.8352642109631663E-3</v>
      </c>
      <c r="R259" s="6">
        <f t="shared" si="123"/>
        <v>9.384345196555904E-3</v>
      </c>
      <c r="S259" s="6">
        <f t="shared" si="124"/>
        <v>6.5490809855927373E-3</v>
      </c>
      <c r="T259" s="7">
        <f t="shared" si="125"/>
        <v>0</v>
      </c>
      <c r="U259" s="7">
        <f t="shared" si="126"/>
        <v>1.068785793214704</v>
      </c>
      <c r="V259" s="7">
        <f t="shared" si="127"/>
        <v>2.2779574662451152</v>
      </c>
      <c r="W259" s="6">
        <f t="shared" si="128"/>
        <v>3.346743259459819</v>
      </c>
      <c r="X259" s="6">
        <v>1.0853E-2</v>
      </c>
      <c r="Y259" s="6">
        <v>3.2887001777753659</v>
      </c>
      <c r="Z259" s="6">
        <f t="shared" si="129"/>
        <v>39.656491425479246</v>
      </c>
      <c r="AA259" s="6">
        <f t="shared" si="131"/>
        <v>13.532247336626702</v>
      </c>
      <c r="AB259" s="6">
        <f t="shared" si="130"/>
        <v>1.764924698113288</v>
      </c>
    </row>
    <row r="260" spans="7:28">
      <c r="G260" s="6">
        <v>7122792</v>
      </c>
      <c r="H260" s="6">
        <v>10680777</v>
      </c>
      <c r="I260" s="12">
        <f t="shared" si="116"/>
        <v>21361554</v>
      </c>
      <c r="J260" s="6">
        <v>12430456.640625</v>
      </c>
      <c r="K260" s="12">
        <f t="shared" si="117"/>
        <v>99443653.125</v>
      </c>
      <c r="L260" s="6">
        <f t="shared" si="118"/>
        <v>270.62516399999998</v>
      </c>
      <c r="M260" s="6">
        <f t="shared" si="119"/>
        <v>5242880</v>
      </c>
      <c r="N260" s="13">
        <f t="shared" si="120"/>
        <v>0.21481063223963295</v>
      </c>
      <c r="O260" s="13"/>
      <c r="P260" s="7">
        <f t="shared" si="121"/>
        <v>3.3366105228800238E-3</v>
      </c>
      <c r="Q260" s="7">
        <f t="shared" si="122"/>
        <v>4.0991066809452931E-3</v>
      </c>
      <c r="R260" s="6">
        <f t="shared" si="123"/>
        <v>7.4357172038253174E-3</v>
      </c>
      <c r="S260" s="6">
        <f t="shared" si="124"/>
        <v>4.0991066809452931E-3</v>
      </c>
      <c r="T260" s="7">
        <f t="shared" si="125"/>
        <v>0</v>
      </c>
      <c r="U260" s="7">
        <f t="shared" si="126"/>
        <v>1.5452058995156281</v>
      </c>
      <c r="V260" s="7">
        <f t="shared" si="127"/>
        <v>4.9093729969108306</v>
      </c>
      <c r="W260" s="6">
        <f t="shared" si="128"/>
        <v>6.454578896426459</v>
      </c>
      <c r="X260" s="6">
        <v>2.3390000000000001E-2</v>
      </c>
      <c r="Y260" s="6">
        <v>6.484643600000001</v>
      </c>
      <c r="Z260" s="6">
        <f t="shared" si="129"/>
        <v>82.474960748416876</v>
      </c>
      <c r="AA260" s="6">
        <f t="shared" si="131"/>
        <v>68.209845216651061</v>
      </c>
      <c r="AB260" s="6">
        <f t="shared" si="130"/>
        <v>0.46362923590036559</v>
      </c>
    </row>
    <row r="261" spans="7:28">
      <c r="G261" s="6">
        <v>3774768</v>
      </c>
      <c r="H261" s="6">
        <v>16518948</v>
      </c>
      <c r="I261" s="12">
        <f t="shared" si="116"/>
        <v>33037896</v>
      </c>
      <c r="J261" s="6">
        <v>8871919.6445310004</v>
      </c>
      <c r="K261" s="12">
        <f t="shared" si="117"/>
        <v>70975357.156248003</v>
      </c>
      <c r="L261" s="6">
        <f t="shared" si="118"/>
        <v>273.722736</v>
      </c>
      <c r="M261" s="6">
        <f t="shared" si="119"/>
        <v>5242880</v>
      </c>
      <c r="N261" s="13">
        <f t="shared" si="120"/>
        <v>0.46548404014747047</v>
      </c>
      <c r="O261" s="13"/>
      <c r="P261" s="7">
        <f t="shared" si="121"/>
        <v>5.1604200446941197E-3</v>
      </c>
      <c r="Q261" s="7">
        <f t="shared" si="122"/>
        <v>2.9256322707287359E-3</v>
      </c>
      <c r="R261" s="6">
        <f t="shared" si="123"/>
        <v>8.0860523154228561E-3</v>
      </c>
      <c r="S261" s="6">
        <f t="shared" si="124"/>
        <v>5.1604200446941197E-3</v>
      </c>
      <c r="T261" s="7">
        <f t="shared" si="125"/>
        <v>0</v>
      </c>
      <c r="U261" s="7">
        <f t="shared" si="126"/>
        <v>1.1028510835196972</v>
      </c>
      <c r="V261" s="7">
        <f t="shared" si="127"/>
        <v>6.1116341566502594</v>
      </c>
      <c r="W261" s="6">
        <f t="shared" si="128"/>
        <v>7.2144852401699566</v>
      </c>
      <c r="X261" s="6">
        <v>2.9118000000000002E-2</v>
      </c>
      <c r="Y261" s="6">
        <v>7.461599492312172</v>
      </c>
      <c r="Z261" s="6">
        <f t="shared" si="129"/>
        <v>82.277560118503615</v>
      </c>
      <c r="AA261" s="6">
        <f t="shared" si="131"/>
        <v>72.230055926152716</v>
      </c>
      <c r="AB261" s="6">
        <f t="shared" si="130"/>
        <v>3.31181340404054</v>
      </c>
    </row>
    <row r="262" spans="7:28">
      <c r="G262" s="6">
        <v>416800</v>
      </c>
      <c r="H262" s="6">
        <v>22322336</v>
      </c>
      <c r="I262" s="12">
        <f t="shared" si="116"/>
        <v>44644672</v>
      </c>
      <c r="J262" s="6">
        <v>4594542.937988</v>
      </c>
      <c r="K262" s="12">
        <f t="shared" si="117"/>
        <v>36756343.503904</v>
      </c>
      <c r="L262" s="6">
        <f t="shared" si="118"/>
        <v>276.20403199999998</v>
      </c>
      <c r="M262" s="6">
        <f t="shared" si="119"/>
        <v>5242880</v>
      </c>
      <c r="N262" s="13">
        <f t="shared" si="120"/>
        <v>1.2146113498819098</v>
      </c>
      <c r="O262" s="13"/>
      <c r="P262" s="7">
        <f t="shared" si="121"/>
        <v>6.9733635664206437E-3</v>
      </c>
      <c r="Q262" s="7">
        <f t="shared" si="122"/>
        <v>1.5151110049686544E-3</v>
      </c>
      <c r="R262" s="6">
        <f t="shared" si="123"/>
        <v>8.488474571389298E-3</v>
      </c>
      <c r="S262" s="6">
        <f t="shared" si="124"/>
        <v>6.9733635664206437E-3</v>
      </c>
      <c r="T262" s="7">
        <f t="shared" si="125"/>
        <v>0</v>
      </c>
      <c r="U262" s="7">
        <f t="shared" si="126"/>
        <v>0.57113870058115279</v>
      </c>
      <c r="V262" s="7">
        <f t="shared" si="127"/>
        <v>1.2836992410904933</v>
      </c>
      <c r="W262" s="6">
        <f t="shared" si="128"/>
        <v>1.8548379416716461</v>
      </c>
      <c r="X262" s="6">
        <v>6.1159999999999999E-3</v>
      </c>
      <c r="Y262" s="6">
        <v>1.8155067999972199</v>
      </c>
      <c r="Z262" s="6">
        <f t="shared" si="129"/>
        <v>14.018370935589337</v>
      </c>
      <c r="AA262" s="6">
        <f t="shared" si="131"/>
        <v>38.791278145671974</v>
      </c>
      <c r="AB262" s="6">
        <f t="shared" si="130"/>
        <v>2.1664001299519464</v>
      </c>
    </row>
    <row r="263" spans="7:28">
      <c r="G263" s="6">
        <v>3428755</v>
      </c>
      <c r="H263" s="6">
        <v>18920347</v>
      </c>
      <c r="I263" s="12">
        <f t="shared" si="116"/>
        <v>37840694</v>
      </c>
      <c r="J263" s="6">
        <v>5961099.5292969998</v>
      </c>
      <c r="K263" s="12">
        <f t="shared" si="117"/>
        <v>47688796.234375998</v>
      </c>
      <c r="L263" s="6">
        <f t="shared" si="118"/>
        <v>295.61926399999999</v>
      </c>
      <c r="M263" s="6">
        <f t="shared" si="119"/>
        <v>5242880</v>
      </c>
      <c r="N263" s="13">
        <f t="shared" si="120"/>
        <v>0.79349232918408008</v>
      </c>
      <c r="O263" s="13"/>
      <c r="P263" s="7">
        <f t="shared" si="121"/>
        <v>5.9106026552882334E-3</v>
      </c>
      <c r="Q263" s="7">
        <f t="shared" si="122"/>
        <v>1.9657510269142117E-3</v>
      </c>
      <c r="R263" s="6">
        <f t="shared" si="123"/>
        <v>7.8763536822024447E-3</v>
      </c>
      <c r="S263" s="6">
        <f t="shared" si="124"/>
        <v>5.9106026552882334E-3</v>
      </c>
      <c r="T263" s="7">
        <f t="shared" si="125"/>
        <v>0</v>
      </c>
      <c r="U263" s="7">
        <f t="shared" si="126"/>
        <v>0.7410126937868009</v>
      </c>
      <c r="V263" s="7">
        <f t="shared" si="127"/>
        <v>2.4108190783462078</v>
      </c>
      <c r="W263" s="6">
        <f t="shared" si="128"/>
        <v>3.1518317721330087</v>
      </c>
      <c r="X263" s="6">
        <v>1.1486E-2</v>
      </c>
      <c r="Y263" s="6">
        <v>3.26960476</v>
      </c>
      <c r="Z263" s="6">
        <f t="shared" si="129"/>
        <v>48.540809199997966</v>
      </c>
      <c r="AA263" s="6">
        <f t="shared" si="131"/>
        <v>31.42648718263586</v>
      </c>
      <c r="AB263" s="6">
        <f t="shared" si="130"/>
        <v>3.6020557991538804</v>
      </c>
    </row>
    <row r="264" spans="7:28">
      <c r="G264" s="6">
        <v>6815744</v>
      </c>
      <c r="H264" s="6">
        <v>13624320</v>
      </c>
      <c r="I264" s="12">
        <f t="shared" si="116"/>
        <v>27248640</v>
      </c>
      <c r="J264" s="6">
        <v>10178664.167969</v>
      </c>
      <c r="K264" s="12">
        <f t="shared" si="117"/>
        <v>81429313.343751997</v>
      </c>
      <c r="L264" s="6">
        <f t="shared" si="118"/>
        <v>299.80671999999998</v>
      </c>
      <c r="M264" s="6">
        <f t="shared" si="119"/>
        <v>5242880</v>
      </c>
      <c r="N264" s="13">
        <f t="shared" si="120"/>
        <v>0.3346293721644254</v>
      </c>
      <c r="O264" s="13"/>
      <c r="P264" s="7">
        <f t="shared" si="121"/>
        <v>4.2561556597506683E-3</v>
      </c>
      <c r="Q264" s="7">
        <f t="shared" si="122"/>
        <v>3.3565484760761247E-3</v>
      </c>
      <c r="R264" s="6">
        <f t="shared" si="123"/>
        <v>7.612704135826793E-3</v>
      </c>
      <c r="S264" s="6">
        <f t="shared" si="124"/>
        <v>4.2561556597506683E-3</v>
      </c>
      <c r="T264" s="7">
        <f t="shared" si="125"/>
        <v>0</v>
      </c>
      <c r="U264" s="7">
        <f t="shared" si="126"/>
        <v>1.2652899548461982</v>
      </c>
      <c r="V264" s="7">
        <f t="shared" si="127"/>
        <v>4.3984959608064713</v>
      </c>
      <c r="W264" s="6">
        <f t="shared" si="128"/>
        <v>5.6637859156526691</v>
      </c>
      <c r="X264" s="6">
        <v>2.0955999999999999E-2</v>
      </c>
      <c r="Y264" s="6">
        <v>5.7652575500000003</v>
      </c>
      <c r="Z264" s="6">
        <f t="shared" si="129"/>
        <v>79.690037890099887</v>
      </c>
      <c r="AA264" s="6">
        <f t="shared" si="131"/>
        <v>63.672914030221449</v>
      </c>
      <c r="AB264" s="6">
        <f t="shared" si="130"/>
        <v>1.7600537958157862</v>
      </c>
    </row>
    <row r="265" spans="7:28">
      <c r="G265" s="6">
        <v>3523317</v>
      </c>
      <c r="H265" s="6">
        <v>19194193</v>
      </c>
      <c r="I265" s="12">
        <f t="shared" si="116"/>
        <v>38388386</v>
      </c>
      <c r="J265" s="6">
        <v>5764030.8125</v>
      </c>
      <c r="K265" s="12">
        <f t="shared" si="117"/>
        <v>46112246.5</v>
      </c>
      <c r="L265" s="6">
        <f t="shared" si="118"/>
        <v>300.79665599999998</v>
      </c>
      <c r="M265" s="6">
        <f t="shared" si="119"/>
        <v>5242880</v>
      </c>
      <c r="N265" s="13">
        <f t="shared" si="120"/>
        <v>0.83249871593221991</v>
      </c>
      <c r="O265" s="13"/>
      <c r="P265" s="7">
        <f t="shared" si="121"/>
        <v>5.9961504993494476E-3</v>
      </c>
      <c r="Q265" s="7">
        <f t="shared" si="122"/>
        <v>1.9007650238266145E-3</v>
      </c>
      <c r="R265" s="6">
        <f t="shared" si="123"/>
        <v>7.8969155231760624E-3</v>
      </c>
      <c r="S265" s="6">
        <f t="shared" si="124"/>
        <v>5.9961504993494476E-3</v>
      </c>
      <c r="T265" s="7">
        <f t="shared" si="125"/>
        <v>0</v>
      </c>
      <c r="U265" s="7">
        <f t="shared" si="126"/>
        <v>0.71651546471401695</v>
      </c>
      <c r="V265" s="7">
        <f t="shared" si="127"/>
        <v>2.1096241125246156</v>
      </c>
      <c r="W265" s="6">
        <f t="shared" si="128"/>
        <v>2.8261395772386324</v>
      </c>
      <c r="X265" s="6">
        <v>1.0050999999999999E-2</v>
      </c>
      <c r="Y265" s="6">
        <v>2.9307599222233387</v>
      </c>
      <c r="Z265" s="6">
        <f t="shared" si="129"/>
        <v>40.342746996821724</v>
      </c>
      <c r="AA265" s="6">
        <f t="shared" si="131"/>
        <v>21.431543894378041</v>
      </c>
      <c r="AB265" s="6">
        <f t="shared" si="130"/>
        <v>3.5697343952123859</v>
      </c>
    </row>
    <row r="266" spans="7:28">
      <c r="G266" s="6">
        <v>952203</v>
      </c>
      <c r="H266" s="6">
        <v>23737339</v>
      </c>
      <c r="I266" s="12">
        <f t="shared" si="116"/>
        <v>47474678</v>
      </c>
      <c r="J266" s="6">
        <v>10145413.211913999</v>
      </c>
      <c r="K266" s="12">
        <f t="shared" si="117"/>
        <v>81163305.695311993</v>
      </c>
      <c r="L266" s="6">
        <f t="shared" si="118"/>
        <v>303.89212800000001</v>
      </c>
      <c r="M266" s="6">
        <f t="shared" si="119"/>
        <v>5242880</v>
      </c>
      <c r="N266" s="13">
        <f t="shared" si="120"/>
        <v>0.58492785124130475</v>
      </c>
      <c r="O266" s="13"/>
      <c r="P266" s="7">
        <f t="shared" si="121"/>
        <v>7.4154019967433444E-3</v>
      </c>
      <c r="Q266" s="7">
        <f t="shared" si="122"/>
        <v>3.3455835356838771E-3</v>
      </c>
      <c r="R266" s="6">
        <f t="shared" si="123"/>
        <v>1.0760985532427221E-2</v>
      </c>
      <c r="S266" s="6">
        <f t="shared" si="124"/>
        <v>7.4154019967433444E-3</v>
      </c>
      <c r="T266" s="7">
        <f t="shared" si="125"/>
        <v>0</v>
      </c>
      <c r="U266" s="7">
        <f t="shared" si="126"/>
        <v>1.2611565931406592</v>
      </c>
      <c r="V266" s="7">
        <f t="shared" si="127"/>
        <v>2.767635414162728</v>
      </c>
      <c r="W266" s="6">
        <f t="shared" si="128"/>
        <v>4.0287920073033874</v>
      </c>
      <c r="X266" s="6">
        <v>1.3186E-2</v>
      </c>
      <c r="Y266" s="6">
        <v>3.9604151000000001</v>
      </c>
      <c r="Z266" s="6">
        <f t="shared" si="129"/>
        <v>43.763066913822655</v>
      </c>
      <c r="AA266" s="6">
        <f t="shared" si="131"/>
        <v>18.390827146767624</v>
      </c>
      <c r="AB266" s="6">
        <f t="shared" si="130"/>
        <v>1.7265086001562637</v>
      </c>
    </row>
    <row r="267" spans="7:28">
      <c r="G267" s="6">
        <v>1602111</v>
      </c>
      <c r="H267" s="6">
        <v>23500731</v>
      </c>
      <c r="I267" s="12">
        <f t="shared" si="116"/>
        <v>47001462</v>
      </c>
      <c r="J267" s="6">
        <v>5383505.2451170003</v>
      </c>
      <c r="K267" s="12">
        <f t="shared" si="117"/>
        <v>43068041.960936002</v>
      </c>
      <c r="L267" s="6">
        <f t="shared" si="118"/>
        <v>314.05099200000001</v>
      </c>
      <c r="M267" s="6">
        <f t="shared" si="119"/>
        <v>5242880</v>
      </c>
      <c r="N267" s="13">
        <f t="shared" si="120"/>
        <v>1.0913303660898197</v>
      </c>
      <c r="O267" s="13"/>
      <c r="P267" s="7">
        <f t="shared" si="121"/>
        <v>7.3414870800104512E-3</v>
      </c>
      <c r="Q267" s="7">
        <f t="shared" si="122"/>
        <v>1.775281709687342E-3</v>
      </c>
      <c r="R267" s="6">
        <f t="shared" si="123"/>
        <v>9.1167687896977941E-3</v>
      </c>
      <c r="S267" s="6">
        <f t="shared" si="124"/>
        <v>7.3414870800104512E-3</v>
      </c>
      <c r="T267" s="7">
        <f t="shared" si="125"/>
        <v>0</v>
      </c>
      <c r="U267" s="7">
        <f t="shared" si="126"/>
        <v>0.6692130711949339</v>
      </c>
      <c r="V267" s="7">
        <f t="shared" si="127"/>
        <v>1.3987200364007599</v>
      </c>
      <c r="W267" s="6">
        <f t="shared" si="128"/>
        <v>2.0679331075956937</v>
      </c>
      <c r="X267" s="6">
        <v>6.6639999999999998E-3</v>
      </c>
      <c r="Y267" s="6">
        <v>2.0914661090878801</v>
      </c>
      <c r="Z267" s="6">
        <f t="shared" si="129"/>
        <v>10.166372749256475</v>
      </c>
      <c r="AA267" s="6">
        <f t="shared" si="131"/>
        <v>36.806254347205794</v>
      </c>
      <c r="AB267" s="6">
        <f t="shared" si="130"/>
        <v>1.1251916246660816</v>
      </c>
    </row>
    <row r="268" spans="7:28">
      <c r="G268" s="6">
        <v>1157456</v>
      </c>
      <c r="H268" s="6">
        <v>24848204</v>
      </c>
      <c r="I268" s="12">
        <f t="shared" si="116"/>
        <v>49696408</v>
      </c>
      <c r="J268" s="6">
        <v>10256470.704102</v>
      </c>
      <c r="K268" s="12">
        <f t="shared" si="117"/>
        <v>82051765.632816002</v>
      </c>
      <c r="L268" s="6">
        <f t="shared" si="118"/>
        <v>321.32756799999999</v>
      </c>
      <c r="M268" s="6">
        <f t="shared" si="119"/>
        <v>5242880</v>
      </c>
      <c r="N268" s="13">
        <f t="shared" si="120"/>
        <v>0.60567140288476973</v>
      </c>
      <c r="O268" s="13"/>
      <c r="P268" s="7">
        <f t="shared" si="121"/>
        <v>7.7624295443177501E-3</v>
      </c>
      <c r="Q268" s="7">
        <f t="shared" si="122"/>
        <v>3.382206205418235E-3</v>
      </c>
      <c r="R268" s="6">
        <f t="shared" si="123"/>
        <v>1.1144635749735985E-2</v>
      </c>
      <c r="S268" s="6">
        <f t="shared" si="124"/>
        <v>7.7624295443177501E-3</v>
      </c>
      <c r="T268" s="7">
        <f t="shared" si="125"/>
        <v>0</v>
      </c>
      <c r="U268" s="7">
        <f t="shared" si="126"/>
        <v>1.2749619340927743</v>
      </c>
      <c r="V268" s="7">
        <f t="shared" si="127"/>
        <v>3.0837327093037161</v>
      </c>
      <c r="W268" s="6">
        <f t="shared" si="128"/>
        <v>4.3586946433964906</v>
      </c>
      <c r="X268" s="6">
        <v>1.4692E-2</v>
      </c>
      <c r="Y268" s="6">
        <v>4.3361742769162959</v>
      </c>
      <c r="Z268" s="6">
        <f t="shared" si="129"/>
        <v>47.165603428275595</v>
      </c>
      <c r="AA268" s="6">
        <f t="shared" si="131"/>
        <v>24.144869658753166</v>
      </c>
      <c r="AB268" s="6">
        <f t="shared" si="130"/>
        <v>0.51936027110539162</v>
      </c>
    </row>
    <row r="269" spans="7:28">
      <c r="G269" s="6">
        <v>4690002</v>
      </c>
      <c r="H269" s="6">
        <v>20316253</v>
      </c>
      <c r="I269" s="12">
        <f t="shared" si="116"/>
        <v>40632506</v>
      </c>
      <c r="J269" s="6">
        <v>5978137.6816410003</v>
      </c>
      <c r="K269" s="12">
        <f t="shared" si="117"/>
        <v>47825101.453128003</v>
      </c>
      <c r="L269" s="6">
        <f t="shared" si="118"/>
        <v>337.59507600000001</v>
      </c>
      <c r="M269" s="6">
        <f t="shared" si="119"/>
        <v>5242880</v>
      </c>
      <c r="N269" s="13">
        <f t="shared" si="120"/>
        <v>0.84960626878800749</v>
      </c>
      <c r="O269" s="13"/>
      <c r="P269" s="7">
        <f t="shared" si="121"/>
        <v>6.3466752976204686E-3</v>
      </c>
      <c r="Q269" s="7">
        <f t="shared" si="122"/>
        <v>1.9713695818976223E-3</v>
      </c>
      <c r="R269" s="6">
        <f t="shared" si="123"/>
        <v>8.3180448795180904E-3</v>
      </c>
      <c r="S269" s="6">
        <f t="shared" si="124"/>
        <v>6.3466752976204686E-3</v>
      </c>
      <c r="T269" s="7">
        <f t="shared" si="125"/>
        <v>0</v>
      </c>
      <c r="U269" s="7">
        <f t="shared" si="126"/>
        <v>0.74313067338159322</v>
      </c>
      <c r="V269" s="7">
        <f t="shared" si="127"/>
        <v>1.7219536582580783</v>
      </c>
      <c r="W269" s="6">
        <f t="shared" si="128"/>
        <v>2.4650843316396713</v>
      </c>
      <c r="X269" s="6">
        <v>8.2039999999999995E-3</v>
      </c>
      <c r="Y269" s="6">
        <v>2.56112472</v>
      </c>
      <c r="Z269" s="6">
        <f t="shared" si="129"/>
        <v>22.639257708185408</v>
      </c>
      <c r="AA269" s="6">
        <f t="shared" si="131"/>
        <v>1.3901131096793145</v>
      </c>
      <c r="AB269" s="6">
        <f t="shared" si="130"/>
        <v>3.7499301619457519</v>
      </c>
    </row>
    <row r="270" spans="7:28">
      <c r="G270" s="6">
        <v>377002</v>
      </c>
      <c r="H270" s="6">
        <v>27689972</v>
      </c>
      <c r="I270" s="12">
        <f t="shared" si="116"/>
        <v>55379944</v>
      </c>
      <c r="J270" s="6">
        <v>5599638.5434569996</v>
      </c>
      <c r="K270" s="12">
        <f t="shared" si="117"/>
        <v>44797108.347655997</v>
      </c>
      <c r="L270" s="6">
        <f t="shared" si="118"/>
        <v>339.819704</v>
      </c>
      <c r="M270" s="6">
        <f t="shared" si="119"/>
        <v>5242880</v>
      </c>
      <c r="N270" s="13">
        <f t="shared" si="120"/>
        <v>1.2362392583515438</v>
      </c>
      <c r="O270" s="13"/>
      <c r="P270" s="7">
        <f t="shared" si="121"/>
        <v>8.6501807830510098E-3</v>
      </c>
      <c r="Q270" s="7">
        <f t="shared" si="122"/>
        <v>1.8465545094576076E-3</v>
      </c>
      <c r="R270" s="6">
        <f t="shared" si="123"/>
        <v>1.0496735292508618E-2</v>
      </c>
      <c r="S270" s="6">
        <f t="shared" si="124"/>
        <v>8.6501807830510098E-3</v>
      </c>
      <c r="T270" s="7">
        <f t="shared" si="125"/>
        <v>0</v>
      </c>
      <c r="U270" s="7">
        <f t="shared" si="126"/>
        <v>0.69608018133674976</v>
      </c>
      <c r="V270" s="7">
        <f t="shared" si="127"/>
        <v>1.4642063286212037</v>
      </c>
      <c r="W270" s="6">
        <f t="shared" si="128"/>
        <v>2.1602865099579533</v>
      </c>
      <c r="X270" s="6">
        <v>6.9760000000000004E-3</v>
      </c>
      <c r="Y270" s="6">
        <v>2.1062153846148481</v>
      </c>
      <c r="Z270" s="6">
        <f t="shared" si="129"/>
        <v>23.99915113318534</v>
      </c>
      <c r="AA270" s="6">
        <f t="shared" si="131"/>
        <v>50.469255913254266</v>
      </c>
      <c r="AB270" s="6">
        <f t="shared" si="130"/>
        <v>2.5672172816738255</v>
      </c>
    </row>
    <row r="271" spans="7:28">
      <c r="G271" s="6">
        <v>1508065</v>
      </c>
      <c r="H271" s="6">
        <v>27090195</v>
      </c>
      <c r="I271" s="12">
        <f t="shared" si="116"/>
        <v>54180390</v>
      </c>
      <c r="J271" s="6">
        <v>10911625.985352</v>
      </c>
      <c r="K271" s="12">
        <f t="shared" si="117"/>
        <v>87293007.882816002</v>
      </c>
      <c r="L271" s="6">
        <f t="shared" si="118"/>
        <v>355.24364000000003</v>
      </c>
      <c r="M271" s="6">
        <f t="shared" si="119"/>
        <v>5242880</v>
      </c>
      <c r="N271" s="13">
        <f t="shared" si="120"/>
        <v>0.62067273558419378</v>
      </c>
      <c r="O271" s="13"/>
      <c r="P271" s="7">
        <f t="shared" si="121"/>
        <v>8.4628140540591573E-3</v>
      </c>
      <c r="Q271" s="7">
        <f t="shared" si="122"/>
        <v>3.5982522822495234E-3</v>
      </c>
      <c r="R271" s="6">
        <f t="shared" si="123"/>
        <v>1.2061066336308681E-2</v>
      </c>
      <c r="S271" s="6">
        <f t="shared" si="124"/>
        <v>8.4628140540591573E-3</v>
      </c>
      <c r="T271" s="7">
        <f t="shared" si="125"/>
        <v>0</v>
      </c>
      <c r="U271" s="7">
        <f t="shared" si="126"/>
        <v>1.356403013447637</v>
      </c>
      <c r="V271" s="7">
        <f t="shared" si="127"/>
        <v>2.8322821385341919</v>
      </c>
      <c r="W271" s="6">
        <f t="shared" si="128"/>
        <v>4.1886851519818293</v>
      </c>
      <c r="X271" s="6">
        <v>1.3494000000000001E-2</v>
      </c>
      <c r="Y271" s="6">
        <v>4.1127462999955018</v>
      </c>
      <c r="Z271" s="6">
        <f t="shared" si="129"/>
        <v>37.284614983999134</v>
      </c>
      <c r="AA271" s="6">
        <f t="shared" si="131"/>
        <v>10.61904300942137</v>
      </c>
      <c r="AB271" s="6">
        <f t="shared" si="130"/>
        <v>1.8464268507495978</v>
      </c>
    </row>
    <row r="272" spans="7:28">
      <c r="G272" s="6">
        <v>1505785</v>
      </c>
      <c r="H272" s="6">
        <v>27130349</v>
      </c>
      <c r="I272" s="12">
        <f t="shared" si="116"/>
        <v>54260698</v>
      </c>
      <c r="J272" s="6">
        <v>6322222.5903319996</v>
      </c>
      <c r="K272" s="12">
        <f t="shared" si="117"/>
        <v>50577780.722655997</v>
      </c>
      <c r="L272" s="6">
        <f t="shared" si="118"/>
        <v>355.67988800000001</v>
      </c>
      <c r="M272" s="6">
        <f t="shared" si="119"/>
        <v>5242880</v>
      </c>
      <c r="N272" s="13">
        <f t="shared" si="120"/>
        <v>1.0728169015073898</v>
      </c>
      <c r="O272" s="13"/>
      <c r="P272" s="7">
        <f t="shared" si="121"/>
        <v>8.4753579222567356E-3</v>
      </c>
      <c r="Q272" s="7">
        <f t="shared" si="122"/>
        <v>2.0848361092187626E-3</v>
      </c>
      <c r="R272" s="6">
        <f t="shared" si="123"/>
        <v>1.0560194031475498E-2</v>
      </c>
      <c r="S272" s="6">
        <f t="shared" si="124"/>
        <v>8.4753579222567356E-3</v>
      </c>
      <c r="T272" s="7">
        <f t="shared" si="125"/>
        <v>0</v>
      </c>
      <c r="U272" s="7">
        <f t="shared" si="126"/>
        <v>0.78590319946128651</v>
      </c>
      <c r="V272" s="7">
        <f t="shared" si="127"/>
        <v>1.9146344795989994</v>
      </c>
      <c r="W272" s="6">
        <f t="shared" si="128"/>
        <v>2.700537679060286</v>
      </c>
      <c r="X272" s="6">
        <v>9.1219999999999999E-3</v>
      </c>
      <c r="Y272" s="6">
        <v>2.7347755999999999</v>
      </c>
      <c r="Z272" s="6">
        <f t="shared" si="129"/>
        <v>7.0888190938748554</v>
      </c>
      <c r="AA272" s="6">
        <f t="shared" si="131"/>
        <v>15.766213894710566</v>
      </c>
      <c r="AB272" s="6">
        <f t="shared" si="130"/>
        <v>1.2519462635147798</v>
      </c>
    </row>
    <row r="273" spans="7:28">
      <c r="G273" s="6">
        <v>914898</v>
      </c>
      <c r="H273" s="6">
        <v>28191660</v>
      </c>
      <c r="I273" s="12">
        <f t="shared" si="116"/>
        <v>56383320</v>
      </c>
      <c r="J273" s="6">
        <v>11490497.983398</v>
      </c>
      <c r="K273" s="12">
        <f t="shared" si="117"/>
        <v>91923983.867183998</v>
      </c>
      <c r="L273" s="6">
        <f t="shared" si="118"/>
        <v>356.59787999999998</v>
      </c>
      <c r="M273" s="6">
        <f t="shared" si="119"/>
        <v>5242880</v>
      </c>
      <c r="N273" s="13">
        <f t="shared" si="120"/>
        <v>0.61336897758331732</v>
      </c>
      <c r="O273" s="13"/>
      <c r="P273" s="7">
        <f t="shared" si="121"/>
        <v>8.8069050981455614E-3</v>
      </c>
      <c r="Q273" s="7">
        <f t="shared" si="122"/>
        <v>3.7891429424403628E-3</v>
      </c>
      <c r="R273" s="6">
        <f t="shared" si="123"/>
        <v>1.2596048040585924E-2</v>
      </c>
      <c r="S273" s="6">
        <f t="shared" si="124"/>
        <v>8.8069050981455614E-3</v>
      </c>
      <c r="T273" s="7">
        <f t="shared" si="125"/>
        <v>0</v>
      </c>
      <c r="U273" s="7">
        <f t="shared" si="126"/>
        <v>1.4283614661662416</v>
      </c>
      <c r="V273" s="7">
        <f t="shared" si="127"/>
        <v>2.9643041827863046</v>
      </c>
      <c r="W273" s="6">
        <f t="shared" si="128"/>
        <v>4.392665648952546</v>
      </c>
      <c r="X273" s="6">
        <v>1.4123E-2</v>
      </c>
      <c r="Y273" s="6">
        <v>4.2931747230823545</v>
      </c>
      <c r="Z273" s="6">
        <f t="shared" si="129"/>
        <v>37.641399857356362</v>
      </c>
      <c r="AA273" s="6">
        <f t="shared" si="131"/>
        <v>10.811810234469139</v>
      </c>
      <c r="AB273" s="6">
        <f t="shared" si="130"/>
        <v>2.3174208432579317</v>
      </c>
    </row>
    <row r="274" spans="7:28">
      <c r="G274" s="6">
        <v>2987012</v>
      </c>
      <c r="H274" s="6">
        <v>26621990</v>
      </c>
      <c r="I274" s="12">
        <f t="shared" si="116"/>
        <v>53243980</v>
      </c>
      <c r="J274" s="6">
        <v>7533399.3105469998</v>
      </c>
      <c r="K274" s="12">
        <f t="shared" si="117"/>
        <v>60267194.484375998</v>
      </c>
      <c r="L274" s="6">
        <f t="shared" si="118"/>
        <v>379.20411999999999</v>
      </c>
      <c r="M274" s="6">
        <f t="shared" si="119"/>
        <v>5242880</v>
      </c>
      <c r="N274" s="13">
        <f t="shared" si="120"/>
        <v>0.88346538204633474</v>
      </c>
      <c r="O274" s="13"/>
      <c r="P274" s="7">
        <f t="shared" si="121"/>
        <v>8.3165496268676684E-3</v>
      </c>
      <c r="Q274" s="7">
        <f t="shared" si="122"/>
        <v>2.4842375736358487E-3</v>
      </c>
      <c r="R274" s="6">
        <f t="shared" si="123"/>
        <v>1.0800787200503517E-2</v>
      </c>
      <c r="S274" s="6">
        <f t="shared" si="124"/>
        <v>8.3165496268676684E-3</v>
      </c>
      <c r="T274" s="7">
        <f t="shared" si="125"/>
        <v>0</v>
      </c>
      <c r="U274" s="7">
        <f t="shared" si="126"/>
        <v>0.93646222295811821</v>
      </c>
      <c r="V274" s="7">
        <f t="shared" si="127"/>
        <v>5.0309004430506929</v>
      </c>
      <c r="W274" s="6">
        <f t="shared" si="128"/>
        <v>5.9673626660088113</v>
      </c>
      <c r="X274" s="6">
        <v>2.3969000000000001E-2</v>
      </c>
      <c r="Y274" s="6">
        <v>6.1308344000043578</v>
      </c>
      <c r="Z274" s="6">
        <f t="shared" si="129"/>
        <v>65.302892791240069</v>
      </c>
      <c r="AA274" s="6">
        <f t="shared" si="131"/>
        <v>54.938515580526861</v>
      </c>
      <c r="AB274" s="6">
        <f t="shared" si="130"/>
        <v>2.6663863893539563</v>
      </c>
    </row>
    <row r="275" spans="7:28">
      <c r="G275" s="6">
        <v>11548845</v>
      </c>
      <c r="H275" s="6">
        <v>12369181</v>
      </c>
      <c r="I275" s="12">
        <f t="shared" si="116"/>
        <v>24738362</v>
      </c>
      <c r="J275" s="6">
        <v>10389264.279297</v>
      </c>
      <c r="K275" s="12">
        <f t="shared" si="117"/>
        <v>83114114.234375998</v>
      </c>
      <c r="L275" s="6">
        <f t="shared" si="118"/>
        <v>379.40707200000003</v>
      </c>
      <c r="M275" s="6">
        <f t="shared" si="119"/>
        <v>5242880</v>
      </c>
      <c r="N275" s="13">
        <f t="shared" si="120"/>
        <v>0.29764333323988207</v>
      </c>
      <c r="O275" s="13"/>
      <c r="P275" s="7">
        <f t="shared" si="121"/>
        <v>3.864057781939241E-3</v>
      </c>
      <c r="Q275" s="7">
        <f t="shared" si="122"/>
        <v>3.425996634604034E-3</v>
      </c>
      <c r="R275" s="6">
        <f t="shared" si="123"/>
        <v>7.2900544165432745E-3</v>
      </c>
      <c r="S275" s="6">
        <f t="shared" si="124"/>
        <v>3.864057781939241E-3</v>
      </c>
      <c r="T275" s="7">
        <f t="shared" si="125"/>
        <v>0</v>
      </c>
      <c r="U275" s="7">
        <f t="shared" si="126"/>
        <v>1.2914692452673675</v>
      </c>
      <c r="V275" s="7">
        <f t="shared" si="127"/>
        <v>4.6356738781433355</v>
      </c>
      <c r="W275" s="6">
        <f t="shared" si="128"/>
        <v>5.927143123410703</v>
      </c>
      <c r="X275" s="6">
        <v>2.2086000000000001E-2</v>
      </c>
      <c r="Y275" s="6">
        <v>6.2073930000098168</v>
      </c>
      <c r="Z275" s="6">
        <f t="shared" si="129"/>
        <v>82.504492520423625</v>
      </c>
      <c r="AA275" s="6">
        <f t="shared" si="131"/>
        <v>66.992418651891356</v>
      </c>
      <c r="AB275" s="6">
        <f t="shared" si="130"/>
        <v>4.5147757939391058</v>
      </c>
    </row>
    <row r="276" spans="7:28">
      <c r="G276" s="6">
        <v>11950757</v>
      </c>
      <c r="H276" s="6">
        <v>12711603</v>
      </c>
      <c r="I276" s="12">
        <f t="shared" si="116"/>
        <v>25423206</v>
      </c>
      <c r="J276" s="6">
        <v>9267489.3046879992</v>
      </c>
      <c r="K276" s="12">
        <f t="shared" si="117"/>
        <v>74139914.437503994</v>
      </c>
      <c r="L276" s="6">
        <f t="shared" si="118"/>
        <v>391.55437599999999</v>
      </c>
      <c r="M276" s="6">
        <f t="shared" si="119"/>
        <v>5242880</v>
      </c>
      <c r="N276" s="13">
        <f t="shared" si="120"/>
        <v>0.34290848853663586</v>
      </c>
      <c r="O276" s="13"/>
      <c r="P276" s="7">
        <f t="shared" si="121"/>
        <v>3.9710283561273946E-3</v>
      </c>
      <c r="Q276" s="7">
        <f t="shared" si="122"/>
        <v>3.0560765724633571E-3</v>
      </c>
      <c r="R276" s="6">
        <f t="shared" si="123"/>
        <v>7.0271049285907522E-3</v>
      </c>
      <c r="S276" s="6">
        <f t="shared" si="124"/>
        <v>3.9710283561273946E-3</v>
      </c>
      <c r="T276" s="7">
        <f t="shared" si="125"/>
        <v>0</v>
      </c>
      <c r="U276" s="7">
        <f t="shared" si="126"/>
        <v>1.1520235789649855</v>
      </c>
      <c r="V276" s="7">
        <f t="shared" si="127"/>
        <v>3.7505594733561192</v>
      </c>
      <c r="W276" s="6">
        <f t="shared" si="128"/>
        <v>4.9025830523211047</v>
      </c>
      <c r="X276" s="6">
        <v>1.7868999999999999E-2</v>
      </c>
      <c r="Y276" s="6">
        <v>5.1573087352972706</v>
      </c>
      <c r="Z276" s="6">
        <f t="shared" si="129"/>
        <v>77.776997279493003</v>
      </c>
      <c r="AA276" s="6">
        <f t="shared" si="131"/>
        <v>60.674324648325296</v>
      </c>
      <c r="AB276" s="6">
        <f t="shared" si="130"/>
        <v>4.9391203057670623</v>
      </c>
    </row>
    <row r="277" spans="7:28">
      <c r="G277" s="6">
        <v>1498023</v>
      </c>
      <c r="H277" s="6">
        <v>31207734</v>
      </c>
      <c r="I277" s="12">
        <f t="shared" si="116"/>
        <v>62415468</v>
      </c>
      <c r="J277" s="6">
        <v>12925174.310547</v>
      </c>
      <c r="K277" s="12">
        <f t="shared" si="117"/>
        <v>103401394.484376</v>
      </c>
      <c r="L277" s="6">
        <f t="shared" si="118"/>
        <v>404.45326799999998</v>
      </c>
      <c r="M277" s="6">
        <f t="shared" si="119"/>
        <v>5242880</v>
      </c>
      <c r="N277" s="13">
        <f t="shared" si="120"/>
        <v>0.60362307792116876</v>
      </c>
      <c r="O277" s="13"/>
      <c r="P277" s="7">
        <f t="shared" si="121"/>
        <v>9.7491084833660237E-3</v>
      </c>
      <c r="Q277" s="7">
        <f t="shared" si="122"/>
        <v>4.2622463438384012E-3</v>
      </c>
      <c r="R277" s="6">
        <f t="shared" si="123"/>
        <v>1.4011354827204425E-2</v>
      </c>
      <c r="S277" s="6">
        <f t="shared" si="124"/>
        <v>9.7491084833660237E-3</v>
      </c>
      <c r="T277" s="7">
        <f t="shared" si="125"/>
        <v>0</v>
      </c>
      <c r="U277" s="7">
        <f t="shared" si="126"/>
        <v>1.6067032913057067</v>
      </c>
      <c r="V277" s="7">
        <f t="shared" si="127"/>
        <v>3.3813595117671431</v>
      </c>
      <c r="W277" s="6">
        <f t="shared" si="128"/>
        <v>4.9880628030728502</v>
      </c>
      <c r="X277" s="6">
        <v>1.6109999999999999E-2</v>
      </c>
      <c r="Y277" s="6">
        <v>4.9249509230818793</v>
      </c>
      <c r="Z277" s="6">
        <f t="shared" si="129"/>
        <v>39.484118663153176</v>
      </c>
      <c r="AA277" s="6">
        <f t="shared" si="131"/>
        <v>13.026971898172404</v>
      </c>
      <c r="AB277" s="6">
        <f t="shared" si="130"/>
        <v>1.2814722618896164</v>
      </c>
    </row>
    <row r="278" spans="7:28">
      <c r="G278" s="6">
        <v>1437960</v>
      </c>
      <c r="H278" s="6">
        <v>32297325</v>
      </c>
      <c r="I278" s="12">
        <f t="shared" si="116"/>
        <v>64594650</v>
      </c>
      <c r="J278" s="6">
        <v>13382476.367187999</v>
      </c>
      <c r="K278" s="12">
        <f t="shared" si="117"/>
        <v>107059810.93750399</v>
      </c>
      <c r="L278" s="6">
        <f t="shared" si="118"/>
        <v>416.32709999999997</v>
      </c>
      <c r="M278" s="6">
        <f t="shared" si="119"/>
        <v>5242880</v>
      </c>
      <c r="N278" s="13">
        <f t="shared" si="120"/>
        <v>0.60335105614661544</v>
      </c>
      <c r="O278" s="13"/>
      <c r="P278" s="7">
        <f t="shared" si="121"/>
        <v>1.0089490161237901E-2</v>
      </c>
      <c r="Q278" s="7">
        <f t="shared" si="122"/>
        <v>4.4130477158057704E-3</v>
      </c>
      <c r="R278" s="6">
        <f t="shared" si="123"/>
        <v>1.4502537877043671E-2</v>
      </c>
      <c r="S278" s="6">
        <f t="shared" si="124"/>
        <v>1.0089490161237901E-2</v>
      </c>
      <c r="T278" s="7">
        <f t="shared" si="125"/>
        <v>0</v>
      </c>
      <c r="U278" s="7">
        <f t="shared" si="126"/>
        <v>1.6635496209468013</v>
      </c>
      <c r="V278" s="7">
        <f t="shared" si="127"/>
        <v>3.4241774720651255</v>
      </c>
      <c r="W278" s="6">
        <f t="shared" si="128"/>
        <v>5.0877270930119263</v>
      </c>
      <c r="X278" s="6">
        <v>1.6313999999999999E-2</v>
      </c>
      <c r="Y278" s="6">
        <v>4.9858846799999998</v>
      </c>
      <c r="Z278" s="6">
        <f t="shared" si="129"/>
        <v>38.154406269229483</v>
      </c>
      <c r="AA278" s="6">
        <f t="shared" si="131"/>
        <v>11.103727614051289</v>
      </c>
      <c r="AB278" s="6">
        <f t="shared" si="130"/>
        <v>2.042614692242068</v>
      </c>
    </row>
    <row r="279" spans="7:28">
      <c r="G279" s="6">
        <v>1391349</v>
      </c>
      <c r="H279" s="6">
        <v>32961525</v>
      </c>
      <c r="I279" s="12">
        <f t="shared" si="116"/>
        <v>65923050</v>
      </c>
      <c r="J279" s="6">
        <v>13718179.478515999</v>
      </c>
      <c r="K279" s="12">
        <f t="shared" si="117"/>
        <v>109745435.828128</v>
      </c>
      <c r="L279" s="6">
        <f t="shared" si="118"/>
        <v>423.36527999999998</v>
      </c>
      <c r="M279" s="6">
        <f t="shared" si="119"/>
        <v>5242880</v>
      </c>
      <c r="N279" s="13">
        <f t="shared" si="120"/>
        <v>0.60069058455644475</v>
      </c>
      <c r="O279" s="13"/>
      <c r="P279" s="7">
        <f t="shared" si="121"/>
        <v>1.0296982248124175E-2</v>
      </c>
      <c r="Q279" s="7">
        <f t="shared" si="122"/>
        <v>4.5237502351292711E-3</v>
      </c>
      <c r="R279" s="6">
        <f t="shared" si="123"/>
        <v>1.4820732483253447E-2</v>
      </c>
      <c r="S279" s="6">
        <f t="shared" si="124"/>
        <v>1.0296982248124175E-2</v>
      </c>
      <c r="T279" s="7">
        <f t="shared" si="125"/>
        <v>0</v>
      </c>
      <c r="U279" s="7">
        <f t="shared" si="126"/>
        <v>1.7052802220909677</v>
      </c>
      <c r="V279" s="7">
        <f t="shared" si="127"/>
        <v>3.6130802380856366</v>
      </c>
      <c r="W279" s="6">
        <f t="shared" si="128"/>
        <v>5.3183604601766046</v>
      </c>
      <c r="X279" s="6">
        <v>1.7214E-2</v>
      </c>
      <c r="Y279" s="6">
        <v>5.2277842125000005</v>
      </c>
      <c r="Z279" s="6">
        <f t="shared" si="129"/>
        <v>40.182512791192195</v>
      </c>
      <c r="AA279" s="6">
        <f t="shared" si="131"/>
        <v>13.903029608147746</v>
      </c>
      <c r="AB279" s="6">
        <f t="shared" si="130"/>
        <v>1.732593465890002</v>
      </c>
    </row>
    <row r="280" spans="7:28">
      <c r="G280" s="6">
        <v>4194304</v>
      </c>
      <c r="H280" s="6">
        <v>30359198</v>
      </c>
      <c r="I280" s="12">
        <f t="shared" si="116"/>
        <v>60718396</v>
      </c>
      <c r="J280" s="6">
        <v>13354266.863281</v>
      </c>
      <c r="K280" s="12">
        <f t="shared" si="117"/>
        <v>106834134.906248</v>
      </c>
      <c r="L280" s="6">
        <f t="shared" si="118"/>
        <v>448.19645600000001</v>
      </c>
      <c r="M280" s="6">
        <f t="shared" si="119"/>
        <v>5242880</v>
      </c>
      <c r="N280" s="13">
        <f t="shared" si="120"/>
        <v>0.56834265614902257</v>
      </c>
      <c r="O280" s="13"/>
      <c r="P280" s="7">
        <f t="shared" si="121"/>
        <v>9.4840309382920526E-3</v>
      </c>
      <c r="Q280" s="7">
        <f t="shared" si="122"/>
        <v>4.4037452606124974E-3</v>
      </c>
      <c r="R280" s="6">
        <f t="shared" si="123"/>
        <v>1.388777619890455E-2</v>
      </c>
      <c r="S280" s="6">
        <f t="shared" si="124"/>
        <v>9.4840309382920526E-3</v>
      </c>
      <c r="T280" s="7">
        <f t="shared" si="125"/>
        <v>0</v>
      </c>
      <c r="U280" s="7">
        <f t="shared" si="126"/>
        <v>1.6600429523569247</v>
      </c>
      <c r="V280" s="7">
        <f t="shared" si="127"/>
        <v>3.5352103200927369</v>
      </c>
      <c r="W280" s="6">
        <f t="shared" si="128"/>
        <v>5.1952532724496621</v>
      </c>
      <c r="X280" s="6">
        <v>1.6843E-2</v>
      </c>
      <c r="Y280" s="6">
        <v>5.2113364866722813</v>
      </c>
      <c r="Z280" s="6">
        <f t="shared" si="129"/>
        <v>43.691557689888668</v>
      </c>
      <c r="AA280" s="6">
        <f t="shared" si="131"/>
        <v>17.545709203202815</v>
      </c>
      <c r="AB280" s="6">
        <f t="shared" si="130"/>
        <v>0.30861976124073437</v>
      </c>
    </row>
    <row r="281" spans="7:28">
      <c r="G281" s="6">
        <v>986703</v>
      </c>
      <c r="H281" s="6">
        <v>36326514</v>
      </c>
      <c r="I281" s="12">
        <f t="shared" si="116"/>
        <v>72653028</v>
      </c>
      <c r="J281" s="6">
        <v>14745207.863281</v>
      </c>
      <c r="K281" s="12">
        <f t="shared" si="117"/>
        <v>117961662.906248</v>
      </c>
      <c r="L281" s="6">
        <f t="shared" si="118"/>
        <v>455.65222799999998</v>
      </c>
      <c r="M281" s="6">
        <f t="shared" si="119"/>
        <v>5242880</v>
      </c>
      <c r="N281" s="13">
        <f t="shared" si="120"/>
        <v>0.61590372846593566</v>
      </c>
      <c r="O281" s="13"/>
      <c r="P281" s="7">
        <f t="shared" si="121"/>
        <v>1.1348184581697429E-2</v>
      </c>
      <c r="Q281" s="7">
        <f t="shared" si="122"/>
        <v>4.862426362259786E-3</v>
      </c>
      <c r="R281" s="6">
        <f t="shared" si="123"/>
        <v>1.6210610943957215E-2</v>
      </c>
      <c r="S281" s="6">
        <f t="shared" si="124"/>
        <v>1.1348184581697429E-2</v>
      </c>
      <c r="T281" s="7">
        <f t="shared" si="125"/>
        <v>0</v>
      </c>
      <c r="U281" s="7">
        <f t="shared" si="126"/>
        <v>1.8329481240023406</v>
      </c>
      <c r="V281" s="7">
        <f t="shared" si="127"/>
        <v>3.8068105192377826</v>
      </c>
      <c r="W281" s="6">
        <f t="shared" si="128"/>
        <v>5.639758643240123</v>
      </c>
      <c r="X281" s="6">
        <v>1.8137E-2</v>
      </c>
      <c r="Y281" s="6">
        <v>5.4263770235272775</v>
      </c>
      <c r="Z281" s="6">
        <f t="shared" si="129"/>
        <v>37.430751603366438</v>
      </c>
      <c r="AA281" s="6">
        <f t="shared" si="131"/>
        <v>10.621321365401034</v>
      </c>
      <c r="AB281" s="6">
        <f t="shared" si="130"/>
        <v>3.9323036122938295</v>
      </c>
    </row>
    <row r="282" spans="7:28">
      <c r="G282" s="6">
        <v>381689</v>
      </c>
      <c r="H282" s="6">
        <v>37464962</v>
      </c>
      <c r="I282" s="12">
        <f t="shared" si="116"/>
        <v>74929924</v>
      </c>
      <c r="J282" s="6">
        <v>7728083.0068359999</v>
      </c>
      <c r="K282" s="12">
        <f t="shared" si="117"/>
        <v>61824664.054687999</v>
      </c>
      <c r="L282" s="6">
        <f t="shared" si="118"/>
        <v>457.213324</v>
      </c>
      <c r="M282" s="6">
        <f t="shared" si="119"/>
        <v>5242880</v>
      </c>
      <c r="N282" s="13">
        <f t="shared" si="120"/>
        <v>1.2119746244592535</v>
      </c>
      <c r="O282" s="13"/>
      <c r="P282" s="7">
        <f t="shared" si="121"/>
        <v>1.1703828892645192E-2</v>
      </c>
      <c r="Q282" s="7">
        <f t="shared" si="122"/>
        <v>2.5484370848204386E-3</v>
      </c>
      <c r="R282" s="6">
        <f t="shared" si="123"/>
        <v>1.4252265977465629E-2</v>
      </c>
      <c r="S282" s="6">
        <f t="shared" si="124"/>
        <v>1.1703828892645192E-2</v>
      </c>
      <c r="T282" s="7">
        <f t="shared" si="125"/>
        <v>0</v>
      </c>
      <c r="U282" s="7">
        <f t="shared" si="126"/>
        <v>0.96066297476816165</v>
      </c>
      <c r="V282" s="7">
        <f t="shared" si="127"/>
        <v>2.0707940995092882</v>
      </c>
      <c r="W282" s="6">
        <f t="shared" si="128"/>
        <v>3.0314570742774496</v>
      </c>
      <c r="X282" s="6">
        <v>9.8659999999999998E-3</v>
      </c>
      <c r="Y282" s="6">
        <v>2.9604166250000001</v>
      </c>
      <c r="Z282" s="6">
        <f t="shared" si="129"/>
        <v>18.627902824297504</v>
      </c>
      <c r="AA282" s="6">
        <f t="shared" si="131"/>
        <v>44.458402366365597</v>
      </c>
      <c r="AB282" s="6">
        <f t="shared" si="130"/>
        <v>2.3996774196418875</v>
      </c>
    </row>
    <row r="283" spans="7:28">
      <c r="G283" s="6">
        <v>12057441</v>
      </c>
      <c r="H283" s="6">
        <v>18082179</v>
      </c>
      <c r="I283" s="12">
        <f t="shared" si="116"/>
        <v>36164358</v>
      </c>
      <c r="J283" s="6">
        <v>18188200.917969</v>
      </c>
      <c r="K283" s="12">
        <f t="shared" si="117"/>
        <v>145505607.343752</v>
      </c>
      <c r="L283" s="6">
        <f t="shared" si="118"/>
        <v>458.13496800000001</v>
      </c>
      <c r="M283" s="6">
        <f t="shared" si="119"/>
        <v>5242880</v>
      </c>
      <c r="N283" s="13">
        <f t="shared" si="120"/>
        <v>0.24854271021021854</v>
      </c>
      <c r="O283" s="13"/>
      <c r="P283" s="7">
        <f t="shared" si="121"/>
        <v>5.6487640110827316E-3</v>
      </c>
      <c r="Q283" s="7">
        <f t="shared" si="122"/>
        <v>5.9977986370638604E-3</v>
      </c>
      <c r="R283" s="6">
        <f t="shared" si="123"/>
        <v>1.1646562648146591E-2</v>
      </c>
      <c r="S283" s="6">
        <f t="shared" si="124"/>
        <v>5.9977986370638604E-3</v>
      </c>
      <c r="T283" s="7">
        <f t="shared" si="125"/>
        <v>0</v>
      </c>
      <c r="U283" s="7">
        <f t="shared" si="126"/>
        <v>2.2609398972657675</v>
      </c>
      <c r="V283" s="7">
        <f t="shared" si="127"/>
        <v>7.0735690196191499</v>
      </c>
      <c r="W283" s="6">
        <f t="shared" si="128"/>
        <v>9.3345089168849178</v>
      </c>
      <c r="X283" s="6">
        <v>3.3701000000000002E-2</v>
      </c>
      <c r="Y283" s="6">
        <v>9.5137923000000004</v>
      </c>
      <c r="Z283" s="6">
        <f t="shared" si="129"/>
        <v>82.202906035239735</v>
      </c>
      <c r="AA283" s="6">
        <f t="shared" si="131"/>
        <v>65.441492394449455</v>
      </c>
      <c r="AB283" s="6">
        <f t="shared" si="130"/>
        <v>1.8844576112417613</v>
      </c>
    </row>
    <row r="284" spans="7:28">
      <c r="G284" s="6">
        <v>8388608</v>
      </c>
      <c r="H284" s="6">
        <v>25165784</v>
      </c>
      <c r="I284" s="12">
        <f t="shared" si="116"/>
        <v>50331568</v>
      </c>
      <c r="J284" s="6">
        <v>14993623.005859001</v>
      </c>
      <c r="K284" s="12">
        <f t="shared" si="117"/>
        <v>119948984.046872</v>
      </c>
      <c r="L284" s="6">
        <f t="shared" si="118"/>
        <v>469.76156800000001</v>
      </c>
      <c r="M284" s="6">
        <f t="shared" si="119"/>
        <v>5242880</v>
      </c>
      <c r="N284" s="13">
        <f t="shared" si="120"/>
        <v>0.41960812256927599</v>
      </c>
      <c r="O284" s="13"/>
      <c r="P284" s="7">
        <f t="shared" si="121"/>
        <v>7.8616396270538881E-3</v>
      </c>
      <c r="Q284" s="7">
        <f t="shared" si="122"/>
        <v>4.9443445250456595E-3</v>
      </c>
      <c r="R284" s="6">
        <f t="shared" si="123"/>
        <v>1.2805984152099548E-2</v>
      </c>
      <c r="S284" s="6">
        <f t="shared" si="124"/>
        <v>7.8616396270538881E-3</v>
      </c>
      <c r="T284" s="7">
        <f t="shared" si="125"/>
        <v>0</v>
      </c>
      <c r="U284" s="7">
        <f t="shared" si="126"/>
        <v>1.8638281274437301</v>
      </c>
      <c r="V284" s="7">
        <f t="shared" si="127"/>
        <v>7.1512290456498029</v>
      </c>
      <c r="W284" s="6">
        <f t="shared" si="128"/>
        <v>9.0150571730935329</v>
      </c>
      <c r="X284" s="6">
        <v>3.4070999999999997E-2</v>
      </c>
      <c r="Y284" s="6">
        <v>9.2759433199886416</v>
      </c>
      <c r="Z284" s="6">
        <f t="shared" si="129"/>
        <v>76.925715044894815</v>
      </c>
      <c r="AA284" s="6">
        <f t="shared" si="131"/>
        <v>62.413829496934206</v>
      </c>
      <c r="AB284" s="6">
        <f t="shared" si="130"/>
        <v>2.8125025983387331</v>
      </c>
    </row>
    <row r="285" spans="7:28">
      <c r="G285" s="6">
        <v>14081816</v>
      </c>
      <c r="H285" s="6">
        <v>16933413</v>
      </c>
      <c r="I285" s="12">
        <f t="shared" si="116"/>
        <v>33866826</v>
      </c>
      <c r="J285" s="6">
        <v>23139798.570312001</v>
      </c>
      <c r="K285" s="12">
        <f t="shared" si="117"/>
        <v>185118388.56249601</v>
      </c>
      <c r="L285" s="6">
        <f t="shared" si="118"/>
        <v>484.83727599999997</v>
      </c>
      <c r="M285" s="6">
        <f t="shared" si="119"/>
        <v>5242880</v>
      </c>
      <c r="N285" s="13">
        <f t="shared" si="120"/>
        <v>0.18294684965111693</v>
      </c>
      <c r="O285" s="13"/>
      <c r="P285" s="7">
        <f t="shared" si="121"/>
        <v>5.2898964189659042E-3</v>
      </c>
      <c r="Q285" s="7">
        <f t="shared" si="122"/>
        <v>7.6306531334737115E-3</v>
      </c>
      <c r="R285" s="6">
        <f t="shared" si="123"/>
        <v>1.2920549552439615E-2</v>
      </c>
      <c r="S285" s="6">
        <f t="shared" si="124"/>
        <v>7.6306531334737115E-3</v>
      </c>
      <c r="T285" s="7">
        <f t="shared" si="125"/>
        <v>0</v>
      </c>
      <c r="U285" s="7">
        <f t="shared" si="126"/>
        <v>2.8764633752547013</v>
      </c>
      <c r="V285" s="7">
        <f t="shared" si="127"/>
        <v>8.6660193371720542</v>
      </c>
      <c r="W285" s="6">
        <f t="shared" si="128"/>
        <v>11.542482712426755</v>
      </c>
      <c r="X285" s="6">
        <v>4.1287999999999998E-2</v>
      </c>
      <c r="Y285" s="6">
        <v>11.723727599999998</v>
      </c>
      <c r="Z285" s="6">
        <f t="shared" si="129"/>
        <v>81.518472356438394</v>
      </c>
      <c r="AA285" s="6">
        <f t="shared" si="131"/>
        <v>68.706283781147988</v>
      </c>
      <c r="AB285" s="6">
        <f t="shared" si="130"/>
        <v>1.5459663833646466</v>
      </c>
    </row>
    <row r="286" spans="7:28">
      <c r="G286" s="6">
        <v>943695</v>
      </c>
      <c r="H286" s="6">
        <v>39297771</v>
      </c>
      <c r="I286" s="12">
        <f t="shared" si="116"/>
        <v>78595542</v>
      </c>
      <c r="J286" s="6">
        <v>16304191.115234001</v>
      </c>
      <c r="K286" s="12">
        <f t="shared" si="117"/>
        <v>130433528.921872</v>
      </c>
      <c r="L286" s="6">
        <f t="shared" si="118"/>
        <v>490.44715200000002</v>
      </c>
      <c r="M286" s="6">
        <f t="shared" si="119"/>
        <v>5242880</v>
      </c>
      <c r="N286" s="13">
        <f t="shared" si="120"/>
        <v>0.6025716136767082</v>
      </c>
      <c r="O286" s="13"/>
      <c r="P286" s="7">
        <f t="shared" si="121"/>
        <v>1.227638740555387E-2</v>
      </c>
      <c r="Q286" s="7">
        <f t="shared" si="122"/>
        <v>5.3765216081799756E-3</v>
      </c>
      <c r="R286" s="6">
        <f t="shared" si="123"/>
        <v>1.7652909013733845E-2</v>
      </c>
      <c r="S286" s="6">
        <f t="shared" si="124"/>
        <v>1.227638740555387E-2</v>
      </c>
      <c r="T286" s="7">
        <f t="shared" si="125"/>
        <v>0</v>
      </c>
      <c r="U286" s="7">
        <f t="shared" si="126"/>
        <v>2.0267423013048016</v>
      </c>
      <c r="V286" s="7">
        <f t="shared" si="127"/>
        <v>5.7577563083051695</v>
      </c>
      <c r="W286" s="6">
        <f t="shared" si="128"/>
        <v>7.7844986096099706</v>
      </c>
      <c r="X286" s="6">
        <v>2.7432000000000002E-2</v>
      </c>
      <c r="Y286" s="6">
        <v>7.7330807999999998</v>
      </c>
      <c r="Z286" s="6">
        <f t="shared" si="129"/>
        <v>55.247931592469122</v>
      </c>
      <c r="AA286" s="6">
        <f t="shared" si="131"/>
        <v>35.648479827450267</v>
      </c>
      <c r="AB286" s="6">
        <f t="shared" si="130"/>
        <v>0.66490718175311048</v>
      </c>
    </row>
    <row r="287" spans="7:28">
      <c r="G287" s="6">
        <v>2983494</v>
      </c>
      <c r="H287" s="6">
        <v>37269096</v>
      </c>
      <c r="I287" s="12">
        <f t="shared" ref="I287:I322" si="132">2*H287</f>
        <v>74538192</v>
      </c>
      <c r="J287" s="6">
        <v>12708274.914062001</v>
      </c>
      <c r="K287" s="12">
        <f t="shared" ref="K287:K322" si="133">J287*8</f>
        <v>101666199.31249601</v>
      </c>
      <c r="L287" s="6">
        <f t="shared" ref="L287:L322" si="134">((H287+2*G287)*8+(G287+H287)*4)/1000000</f>
        <v>506.89903199999998</v>
      </c>
      <c r="M287" s="6">
        <f t="shared" ref="M287:M322" si="135">40*2^20/8</f>
        <v>5242880</v>
      </c>
      <c r="N287" s="13">
        <f t="shared" ref="N287:N322" si="136">I287/K287</f>
        <v>0.73316591457194713</v>
      </c>
      <c r="O287" s="13"/>
      <c r="P287" s="7">
        <f t="shared" ref="P287:P322" si="137">$B$31*I287</f>
        <v>1.1642641531774871E-2</v>
      </c>
      <c r="Q287" s="7">
        <f t="shared" ref="Q287:Q322" si="138">$C$31*K287</f>
        <v>4.1907209131218058E-3</v>
      </c>
      <c r="R287" s="6">
        <f t="shared" ref="R287:R322" si="139">P287+Q287</f>
        <v>1.5833362444896679E-2</v>
      </c>
      <c r="S287" s="6">
        <f t="shared" ref="S287:S322" si="140">MAX(P287,Q287)</f>
        <v>1.1642641531774871E-2</v>
      </c>
      <c r="T287" s="7">
        <f t="shared" ref="T287:T322" si="141">$D$31*I287</f>
        <v>0</v>
      </c>
      <c r="U287" s="7">
        <f t="shared" ref="U287:U322" si="142">$E$31*K287</f>
        <v>1.5797409489928222</v>
      </c>
      <c r="V287" s="7">
        <f t="shared" ref="V287:V322" si="143">X287*$F$31</f>
        <v>10.34809352260358</v>
      </c>
      <c r="W287" s="6">
        <f t="shared" ref="W287:W322" si="144">SUM(T287:V287)</f>
        <v>11.927834471596402</v>
      </c>
      <c r="X287" s="6">
        <v>4.9301999999999999E-2</v>
      </c>
      <c r="Y287" s="6">
        <v>12.195970200013447</v>
      </c>
      <c r="Z287" s="6">
        <f t="shared" ref="Z287:Z322" si="145">ABS(S287-X287)/ABS(X287)*100</f>
        <v>76.385052266084813</v>
      </c>
      <c r="AA287" s="6">
        <f t="shared" si="131"/>
        <v>67.884948998221816</v>
      </c>
      <c r="AB287" s="6">
        <f t="shared" ref="AB287:AB322" si="146">ABS(W287-Y287)/ABS(Y287)*100</f>
        <v>2.1985600490951454</v>
      </c>
    </row>
    <row r="288" spans="7:28">
      <c r="G288" s="6">
        <v>3148440</v>
      </c>
      <c r="H288" s="6">
        <v>39383235</v>
      </c>
      <c r="I288" s="12">
        <f t="shared" si="132"/>
        <v>78766470</v>
      </c>
      <c r="J288" s="6">
        <v>13747212.785156</v>
      </c>
      <c r="K288" s="12">
        <f t="shared" si="133"/>
        <v>109977702.281248</v>
      </c>
      <c r="L288" s="6">
        <f t="shared" si="134"/>
        <v>535.56762000000003</v>
      </c>
      <c r="M288" s="6">
        <f t="shared" si="135"/>
        <v>5242880</v>
      </c>
      <c r="N288" s="13">
        <f t="shared" si="136"/>
        <v>0.71620399741184859</v>
      </c>
      <c r="O288" s="13"/>
      <c r="P288" s="7">
        <f t="shared" si="137"/>
        <v>1.2303085845351594E-2</v>
      </c>
      <c r="Q288" s="7">
        <f t="shared" si="138"/>
        <v>4.5333243501162468E-3</v>
      </c>
      <c r="R288" s="6">
        <f t="shared" si="139"/>
        <v>1.6836410195467839E-2</v>
      </c>
      <c r="S288" s="6">
        <f t="shared" si="140"/>
        <v>1.2303085845351594E-2</v>
      </c>
      <c r="T288" s="7">
        <f t="shared" si="141"/>
        <v>0</v>
      </c>
      <c r="U288" s="7">
        <f t="shared" si="142"/>
        <v>1.708889295997067</v>
      </c>
      <c r="V288" s="7">
        <f t="shared" si="143"/>
        <v>11.157856712944838</v>
      </c>
      <c r="W288" s="6">
        <f t="shared" si="144"/>
        <v>12.866746008941906</v>
      </c>
      <c r="X288" s="6">
        <v>5.3159999999999999E-2</v>
      </c>
      <c r="Y288" s="6">
        <v>13.17526300001772</v>
      </c>
      <c r="Z288" s="6">
        <f t="shared" si="145"/>
        <v>76.856497657352165</v>
      </c>
      <c r="AA288" s="6">
        <f t="shared" ref="AA288:AA322" si="147">ABS(R288-X288)/ABS(X288)*100</f>
        <v>68.328799481813689</v>
      </c>
      <c r="AB288" s="6">
        <f t="shared" si="146"/>
        <v>2.3416381978515295</v>
      </c>
    </row>
    <row r="289" spans="7:28">
      <c r="G289" s="6">
        <v>1470152</v>
      </c>
      <c r="H289" s="6">
        <v>44279572</v>
      </c>
      <c r="I289" s="12">
        <f t="shared" si="132"/>
        <v>88559144</v>
      </c>
      <c r="J289" s="6">
        <v>18211464.568358999</v>
      </c>
      <c r="K289" s="12">
        <f t="shared" si="133"/>
        <v>145691716.54687199</v>
      </c>
      <c r="L289" s="6">
        <f t="shared" si="134"/>
        <v>560.75790400000005</v>
      </c>
      <c r="M289" s="6">
        <f t="shared" si="135"/>
        <v>5242880</v>
      </c>
      <c r="N289" s="13">
        <f t="shared" si="136"/>
        <v>0.60785297955844131</v>
      </c>
      <c r="O289" s="13"/>
      <c r="P289" s="7">
        <f t="shared" si="137"/>
        <v>1.3832672087791336E-2</v>
      </c>
      <c r="Q289" s="7">
        <f t="shared" si="138"/>
        <v>6.0054701319649543E-3</v>
      </c>
      <c r="R289" s="6">
        <f t="shared" si="139"/>
        <v>1.9838142219756289E-2</v>
      </c>
      <c r="S289" s="6">
        <f t="shared" si="140"/>
        <v>1.3832672087791336E-2</v>
      </c>
      <c r="T289" s="7">
        <f t="shared" si="141"/>
        <v>0</v>
      </c>
      <c r="U289" s="7">
        <f t="shared" si="142"/>
        <v>2.2638317564199526</v>
      </c>
      <c r="V289" s="7">
        <f t="shared" si="143"/>
        <v>4.6568729663300807</v>
      </c>
      <c r="W289" s="6">
        <f t="shared" si="144"/>
        <v>6.9207047227500329</v>
      </c>
      <c r="X289" s="6">
        <v>2.2186999999999998E-2</v>
      </c>
      <c r="Y289" s="6">
        <v>6.7423827777802421</v>
      </c>
      <c r="Z289" s="6">
        <f t="shared" si="145"/>
        <v>37.654157444488504</v>
      </c>
      <c r="AA289" s="6">
        <f t="shared" si="147"/>
        <v>10.586639835235541</v>
      </c>
      <c r="AB289" s="6">
        <f t="shared" si="146"/>
        <v>2.6447911791282008</v>
      </c>
    </row>
    <row r="290" spans="7:28">
      <c r="G290" s="6">
        <v>1470152</v>
      </c>
      <c r="H290" s="6">
        <v>44279572</v>
      </c>
      <c r="I290" s="12">
        <f t="shared" si="132"/>
        <v>88559144</v>
      </c>
      <c r="J290" s="6">
        <v>18212380.072266001</v>
      </c>
      <c r="K290" s="12">
        <f t="shared" si="133"/>
        <v>145699040.57812801</v>
      </c>
      <c r="L290" s="6">
        <f t="shared" si="134"/>
        <v>560.75790400000005</v>
      </c>
      <c r="M290" s="6">
        <f t="shared" si="135"/>
        <v>5242880</v>
      </c>
      <c r="N290" s="13">
        <f t="shared" si="136"/>
        <v>0.60782242387184449</v>
      </c>
      <c r="O290" s="13"/>
      <c r="P290" s="7">
        <f t="shared" si="137"/>
        <v>1.3832672087791336E-2</v>
      </c>
      <c r="Q290" s="7">
        <f t="shared" si="138"/>
        <v>6.0057720314277106E-3</v>
      </c>
      <c r="R290" s="6">
        <f t="shared" si="139"/>
        <v>1.9838444119219048E-2</v>
      </c>
      <c r="S290" s="6">
        <f t="shared" si="140"/>
        <v>1.3832672087791336E-2</v>
      </c>
      <c r="T290" s="7">
        <f t="shared" si="141"/>
        <v>0</v>
      </c>
      <c r="U290" s="7">
        <f t="shared" si="142"/>
        <v>2.2639455609308432</v>
      </c>
      <c r="V290" s="7">
        <f t="shared" si="143"/>
        <v>4.653304802971916</v>
      </c>
      <c r="W290" s="6">
        <f t="shared" si="144"/>
        <v>6.9172503639027596</v>
      </c>
      <c r="X290" s="6">
        <v>2.2169999999999999E-2</v>
      </c>
      <c r="Y290" s="6">
        <v>6.7766300000073896</v>
      </c>
      <c r="Z290" s="6">
        <f t="shared" si="145"/>
        <v>37.606350528681389</v>
      </c>
      <c r="AA290" s="6">
        <f t="shared" si="147"/>
        <v>10.516715745516242</v>
      </c>
      <c r="AB290" s="6">
        <f t="shared" si="146"/>
        <v>2.0750780829883979</v>
      </c>
    </row>
    <row r="291" spans="7:28">
      <c r="G291" s="6">
        <v>1102824</v>
      </c>
      <c r="H291" s="6">
        <v>45204422</v>
      </c>
      <c r="I291" s="12">
        <f t="shared" si="132"/>
        <v>90408844</v>
      </c>
      <c r="J291" s="6">
        <v>18733101.697266001</v>
      </c>
      <c r="K291" s="12">
        <f t="shared" si="133"/>
        <v>149864813.57812801</v>
      </c>
      <c r="L291" s="6">
        <f t="shared" si="134"/>
        <v>564.50954400000001</v>
      </c>
      <c r="M291" s="6">
        <f t="shared" si="135"/>
        <v>5242880</v>
      </c>
      <c r="N291" s="13">
        <f t="shared" si="136"/>
        <v>0.60326931880422863</v>
      </c>
      <c r="O291" s="13"/>
      <c r="P291" s="7">
        <f t="shared" si="137"/>
        <v>1.4121589667672048E-2</v>
      </c>
      <c r="Q291" s="7">
        <f t="shared" si="138"/>
        <v>6.1774868407593548E-3</v>
      </c>
      <c r="R291" s="6">
        <f t="shared" si="139"/>
        <v>2.0299076508431404E-2</v>
      </c>
      <c r="S291" s="6">
        <f t="shared" si="140"/>
        <v>1.4121589667672048E-2</v>
      </c>
      <c r="T291" s="7">
        <f t="shared" si="141"/>
        <v>0</v>
      </c>
      <c r="U291" s="7">
        <f t="shared" si="142"/>
        <v>2.3286754538235717</v>
      </c>
      <c r="V291" s="7">
        <f t="shared" si="143"/>
        <v>6.4661416808820844</v>
      </c>
      <c r="W291" s="6">
        <f t="shared" si="144"/>
        <v>8.7948171347056565</v>
      </c>
      <c r="X291" s="6">
        <v>3.0807000000000001E-2</v>
      </c>
      <c r="Y291" s="6">
        <v>8.6926351499911991</v>
      </c>
      <c r="Z291" s="6">
        <f t="shared" si="145"/>
        <v>54.161100828798503</v>
      </c>
      <c r="AA291" s="6">
        <f t="shared" si="147"/>
        <v>34.108882694090944</v>
      </c>
      <c r="AB291" s="6">
        <f t="shared" si="146"/>
        <v>1.1755006732861764</v>
      </c>
    </row>
    <row r="292" spans="7:28">
      <c r="G292" s="6">
        <v>16002413</v>
      </c>
      <c r="H292" s="6">
        <v>23998813</v>
      </c>
      <c r="I292" s="12">
        <f t="shared" si="132"/>
        <v>47997626</v>
      </c>
      <c r="J292" s="6">
        <v>26978087.253906</v>
      </c>
      <c r="K292" s="12">
        <f t="shared" si="133"/>
        <v>215824698.031248</v>
      </c>
      <c r="L292" s="6">
        <f t="shared" si="134"/>
        <v>608.03401599999995</v>
      </c>
      <c r="M292" s="6">
        <f t="shared" si="135"/>
        <v>5242880</v>
      </c>
      <c r="N292" s="13">
        <f t="shared" si="136"/>
        <v>0.2223917208634329</v>
      </c>
      <c r="O292" s="13"/>
      <c r="P292" s="7">
        <f t="shared" si="137"/>
        <v>7.4970849023839664E-3</v>
      </c>
      <c r="Q292" s="7">
        <f t="shared" si="138"/>
        <v>8.8963793446007224E-3</v>
      </c>
      <c r="R292" s="6">
        <f t="shared" si="139"/>
        <v>1.639346424698469E-2</v>
      </c>
      <c r="S292" s="6">
        <f t="shared" si="140"/>
        <v>8.8963793446007224E-3</v>
      </c>
      <c r="T292" s="7">
        <f t="shared" si="141"/>
        <v>0</v>
      </c>
      <c r="U292" s="7">
        <f t="shared" si="142"/>
        <v>3.3535935796713363</v>
      </c>
      <c r="V292" s="7">
        <f t="shared" si="143"/>
        <v>10.997919037714139</v>
      </c>
      <c r="W292" s="6">
        <f t="shared" si="144"/>
        <v>14.351512617385476</v>
      </c>
      <c r="X292" s="6">
        <v>5.2398E-2</v>
      </c>
      <c r="Y292" s="6">
        <v>14.601576000017467</v>
      </c>
      <c r="Z292" s="6">
        <f t="shared" si="145"/>
        <v>83.021528790028782</v>
      </c>
      <c r="AA292" s="6">
        <f t="shared" si="147"/>
        <v>68.713568748836423</v>
      </c>
      <c r="AB292" s="6">
        <f t="shared" si="146"/>
        <v>1.7125780301502507</v>
      </c>
    </row>
    <row r="293" spans="7:28">
      <c r="G293" s="6">
        <v>4802000</v>
      </c>
      <c r="H293" s="6">
        <v>42681372</v>
      </c>
      <c r="I293" s="12">
        <f t="shared" si="132"/>
        <v>85362744</v>
      </c>
      <c r="J293" s="6">
        <v>18331119.820312001</v>
      </c>
      <c r="K293" s="12">
        <f t="shared" si="133"/>
        <v>146648958.56249601</v>
      </c>
      <c r="L293" s="6">
        <f t="shared" si="134"/>
        <v>608.21646399999997</v>
      </c>
      <c r="M293" s="6">
        <f t="shared" si="135"/>
        <v>5242880</v>
      </c>
      <c r="N293" s="13">
        <f t="shared" si="136"/>
        <v>0.58208898881216231</v>
      </c>
      <c r="O293" s="13"/>
      <c r="P293" s="7">
        <f t="shared" si="137"/>
        <v>1.3333404016033367E-2</v>
      </c>
      <c r="Q293" s="7">
        <f t="shared" si="138"/>
        <v>6.0449280261414056E-3</v>
      </c>
      <c r="R293" s="6">
        <f t="shared" si="139"/>
        <v>1.9378332042174772E-2</v>
      </c>
      <c r="S293" s="6">
        <f t="shared" si="140"/>
        <v>1.3333404016033367E-2</v>
      </c>
      <c r="T293" s="7">
        <f t="shared" si="141"/>
        <v>0</v>
      </c>
      <c r="U293" s="7">
        <f t="shared" si="142"/>
        <v>2.2787058681739447</v>
      </c>
      <c r="V293" s="7">
        <f t="shared" si="143"/>
        <v>4.9916506461108758</v>
      </c>
      <c r="W293" s="6">
        <f t="shared" si="144"/>
        <v>7.2703565142848205</v>
      </c>
      <c r="X293" s="6">
        <v>2.3782000000000001E-2</v>
      </c>
      <c r="Y293" s="6">
        <v>7.181450540000001</v>
      </c>
      <c r="Z293" s="6">
        <f t="shared" si="145"/>
        <v>43.93489186765887</v>
      </c>
      <c r="AA293" s="6">
        <f t="shared" si="147"/>
        <v>18.516810856215745</v>
      </c>
      <c r="AB293" s="6">
        <f t="shared" si="146"/>
        <v>1.2379946612403947</v>
      </c>
    </row>
    <row r="294" spans="7:28">
      <c r="G294" s="6">
        <v>3566907</v>
      </c>
      <c r="H294" s="6">
        <v>45030389</v>
      </c>
      <c r="I294" s="12">
        <f t="shared" si="132"/>
        <v>90060778</v>
      </c>
      <c r="J294" s="6">
        <v>16563088.847656</v>
      </c>
      <c r="K294" s="12">
        <f t="shared" si="133"/>
        <v>132504710.781248</v>
      </c>
      <c r="L294" s="6">
        <f t="shared" si="134"/>
        <v>611.702808</v>
      </c>
      <c r="M294" s="6">
        <f t="shared" si="135"/>
        <v>5242880</v>
      </c>
      <c r="N294" s="13">
        <f t="shared" si="136"/>
        <v>0.67967982020413842</v>
      </c>
      <c r="O294" s="13"/>
      <c r="P294" s="7">
        <f t="shared" si="137"/>
        <v>1.4067222804743595E-2</v>
      </c>
      <c r="Q294" s="7">
        <f t="shared" si="138"/>
        <v>5.4618965429337196E-3</v>
      </c>
      <c r="R294" s="6">
        <f t="shared" si="139"/>
        <v>1.9529119347677315E-2</v>
      </c>
      <c r="S294" s="6">
        <f t="shared" si="140"/>
        <v>1.4067222804743595E-2</v>
      </c>
      <c r="T294" s="7">
        <f t="shared" si="141"/>
        <v>0</v>
      </c>
      <c r="U294" s="7">
        <f t="shared" si="142"/>
        <v>2.0589253751109768</v>
      </c>
      <c r="V294" s="7">
        <f t="shared" si="143"/>
        <v>13.319953816030708</v>
      </c>
      <c r="W294" s="6">
        <f t="shared" si="144"/>
        <v>15.378879191141685</v>
      </c>
      <c r="X294" s="6">
        <v>6.3461000000000004E-2</v>
      </c>
      <c r="Y294" s="6">
        <v>15.814027907151925</v>
      </c>
      <c r="Z294" s="6">
        <f t="shared" si="145"/>
        <v>77.833279014286589</v>
      </c>
      <c r="AA294" s="6">
        <f t="shared" si="147"/>
        <v>69.226581132227167</v>
      </c>
      <c r="AB294" s="6">
        <f t="shared" si="146"/>
        <v>2.7516627551507136</v>
      </c>
    </row>
    <row r="295" spans="7:28">
      <c r="G295" s="6">
        <v>3542400</v>
      </c>
      <c r="H295" s="6">
        <v>50194096</v>
      </c>
      <c r="I295" s="12">
        <f t="shared" si="132"/>
        <v>100388192</v>
      </c>
      <c r="J295" s="6">
        <v>21592601.132812001</v>
      </c>
      <c r="K295" s="12">
        <f t="shared" si="133"/>
        <v>172740809.06249601</v>
      </c>
      <c r="L295" s="6">
        <f t="shared" si="134"/>
        <v>673.17715199999998</v>
      </c>
      <c r="M295" s="6">
        <f t="shared" si="135"/>
        <v>5242880</v>
      </c>
      <c r="N295" s="13">
        <f t="shared" si="136"/>
        <v>0.58114925213578505</v>
      </c>
      <c r="O295" s="13"/>
      <c r="P295" s="7">
        <f t="shared" si="137"/>
        <v>1.5680333827777709E-2</v>
      </c>
      <c r="Q295" s="7">
        <f t="shared" si="138"/>
        <v>7.1204444149886277E-3</v>
      </c>
      <c r="R295" s="6">
        <f t="shared" si="139"/>
        <v>2.2800778242766336E-2</v>
      </c>
      <c r="S295" s="6">
        <f t="shared" si="140"/>
        <v>1.5680333827777709E-2</v>
      </c>
      <c r="T295" s="7">
        <f t="shared" si="141"/>
        <v>0</v>
      </c>
      <c r="U295" s="7">
        <f t="shared" si="142"/>
        <v>2.6841342696346318</v>
      </c>
      <c r="V295" s="7">
        <f t="shared" si="143"/>
        <v>5.8156864898847926</v>
      </c>
      <c r="W295" s="6">
        <f t="shared" si="144"/>
        <v>8.4998207595194248</v>
      </c>
      <c r="X295" s="6">
        <v>2.7708E-2</v>
      </c>
      <c r="Y295" s="6">
        <v>8.3814391000092368</v>
      </c>
      <c r="Z295" s="6">
        <f t="shared" si="145"/>
        <v>43.408640725502714</v>
      </c>
      <c r="AA295" s="6">
        <f t="shared" si="147"/>
        <v>17.710487069559928</v>
      </c>
      <c r="AB295" s="6">
        <f t="shared" si="146"/>
        <v>1.4124264114745835</v>
      </c>
    </row>
    <row r="296" spans="7:28">
      <c r="G296" s="6">
        <v>18318143</v>
      </c>
      <c r="H296" s="6">
        <v>27470081</v>
      </c>
      <c r="I296" s="12">
        <f t="shared" si="132"/>
        <v>54940162</v>
      </c>
      <c r="J296" s="6">
        <v>27030438.128906</v>
      </c>
      <c r="K296" s="12">
        <f t="shared" si="133"/>
        <v>216243505.031248</v>
      </c>
      <c r="L296" s="6">
        <f t="shared" si="134"/>
        <v>696.00383199999999</v>
      </c>
      <c r="M296" s="6">
        <f t="shared" si="135"/>
        <v>5242880</v>
      </c>
      <c r="N296" s="13">
        <f t="shared" si="136"/>
        <v>0.25406618336148845</v>
      </c>
      <c r="O296" s="13"/>
      <c r="P296" s="7">
        <f t="shared" si="137"/>
        <v>8.5814881566169399E-3</v>
      </c>
      <c r="Q296" s="7">
        <f t="shared" si="138"/>
        <v>8.9136427346490424E-3</v>
      </c>
      <c r="R296" s="6">
        <f t="shared" si="139"/>
        <v>1.7495130891265982E-2</v>
      </c>
      <c r="S296" s="6">
        <f t="shared" si="140"/>
        <v>8.9136427346490424E-3</v>
      </c>
      <c r="T296" s="7">
        <f t="shared" si="141"/>
        <v>0</v>
      </c>
      <c r="U296" s="7">
        <f t="shared" si="142"/>
        <v>3.3601012151696517</v>
      </c>
      <c r="V296" s="7">
        <f t="shared" si="143"/>
        <v>11.127842162343802</v>
      </c>
      <c r="W296" s="6">
        <f t="shared" si="144"/>
        <v>14.487943377513453</v>
      </c>
      <c r="X296" s="6">
        <v>5.3017000000000002E-2</v>
      </c>
      <c r="Y296" s="6">
        <v>14.706915799999999</v>
      </c>
      <c r="Z296" s="6">
        <f t="shared" si="145"/>
        <v>83.187198946283189</v>
      </c>
      <c r="AA296" s="6">
        <f t="shared" si="147"/>
        <v>67.000903688880967</v>
      </c>
      <c r="AB296" s="6">
        <f t="shared" si="146"/>
        <v>1.488907840803346</v>
      </c>
    </row>
    <row r="297" spans="7:28">
      <c r="G297" s="6">
        <v>1139905</v>
      </c>
      <c r="H297" s="6">
        <v>57515616</v>
      </c>
      <c r="I297" s="12">
        <f t="shared" si="132"/>
        <v>115031232</v>
      </c>
      <c r="J297" s="6">
        <v>24255732.007812001</v>
      </c>
      <c r="K297" s="12">
        <f t="shared" si="133"/>
        <v>194045856.06249601</v>
      </c>
      <c r="L297" s="6">
        <f t="shared" si="134"/>
        <v>712.98549200000002</v>
      </c>
      <c r="M297" s="6">
        <f t="shared" si="135"/>
        <v>5242880</v>
      </c>
      <c r="N297" s="13">
        <f t="shared" si="136"/>
        <v>0.59280437281253817</v>
      </c>
      <c r="O297" s="13"/>
      <c r="P297" s="7">
        <f t="shared" si="137"/>
        <v>1.7967532659424187E-2</v>
      </c>
      <c r="Q297" s="7">
        <f t="shared" si="138"/>
        <v>7.9986468718691913E-3</v>
      </c>
      <c r="R297" s="6">
        <f t="shared" si="139"/>
        <v>2.5966179531293376E-2</v>
      </c>
      <c r="S297" s="6">
        <f t="shared" si="140"/>
        <v>1.7967532659424187E-2</v>
      </c>
      <c r="T297" s="7">
        <f t="shared" si="141"/>
        <v>0</v>
      </c>
      <c r="U297" s="7">
        <f t="shared" si="142"/>
        <v>3.0151828914353276</v>
      </c>
      <c r="V297" s="7">
        <f t="shared" si="143"/>
        <v>15.882734675042304</v>
      </c>
      <c r="W297" s="6">
        <f t="shared" si="144"/>
        <v>18.897917566477631</v>
      </c>
      <c r="X297" s="6">
        <v>7.5671000000000002E-2</v>
      </c>
      <c r="Y297" s="6">
        <v>18.993866123533863</v>
      </c>
      <c r="Z297" s="6">
        <f t="shared" si="145"/>
        <v>76.255721928580058</v>
      </c>
      <c r="AA297" s="6">
        <f t="shared" si="147"/>
        <v>65.68542832618391</v>
      </c>
      <c r="AB297" s="6">
        <f t="shared" si="146"/>
        <v>0.50515548773585162</v>
      </c>
    </row>
    <row r="298" spans="7:28">
      <c r="G298" s="6">
        <v>19458087</v>
      </c>
      <c r="H298" s="6">
        <v>29179764</v>
      </c>
      <c r="I298" s="12">
        <f t="shared" si="132"/>
        <v>58359528</v>
      </c>
      <c r="J298" s="6">
        <v>38989455.371094003</v>
      </c>
      <c r="K298" s="12">
        <f t="shared" si="133"/>
        <v>311915642.96875203</v>
      </c>
      <c r="L298" s="6">
        <f t="shared" si="134"/>
        <v>739.31890799999996</v>
      </c>
      <c r="M298" s="6">
        <f t="shared" si="135"/>
        <v>5242880</v>
      </c>
      <c r="N298" s="13">
        <f t="shared" si="136"/>
        <v>0.18710035650839899</v>
      </c>
      <c r="O298" s="13"/>
      <c r="P298" s="7">
        <f t="shared" si="137"/>
        <v>9.1155828473486241E-3</v>
      </c>
      <c r="Q298" s="7">
        <f t="shared" si="138"/>
        <v>1.2857286069100835E-2</v>
      </c>
      <c r="R298" s="6">
        <f t="shared" si="139"/>
        <v>2.1972868916449458E-2</v>
      </c>
      <c r="S298" s="6">
        <f t="shared" si="140"/>
        <v>1.2857286069100835E-2</v>
      </c>
      <c r="T298" s="7">
        <f t="shared" si="141"/>
        <v>0</v>
      </c>
      <c r="U298" s="7">
        <f t="shared" si="142"/>
        <v>4.8467033995692823</v>
      </c>
      <c r="V298" s="7">
        <f t="shared" si="143"/>
        <v>14.967605719654051</v>
      </c>
      <c r="W298" s="6">
        <f t="shared" si="144"/>
        <v>19.814309119223331</v>
      </c>
      <c r="X298" s="6">
        <v>7.1310999999999999E-2</v>
      </c>
      <c r="Y298" s="6">
        <v>20.000061337499996</v>
      </c>
      <c r="Z298" s="6">
        <f t="shared" si="145"/>
        <v>81.970122324605128</v>
      </c>
      <c r="AA298" s="6">
        <f t="shared" si="147"/>
        <v>69.187265756405807</v>
      </c>
      <c r="AB298" s="6">
        <f t="shared" si="146"/>
        <v>0.92875824299788923</v>
      </c>
    </row>
    <row r="299" spans="7:28">
      <c r="G299" s="6">
        <v>1564794</v>
      </c>
      <c r="H299" s="6">
        <v>59485419</v>
      </c>
      <c r="I299" s="12">
        <f t="shared" si="132"/>
        <v>118970838</v>
      </c>
      <c r="J299" s="6">
        <v>24081503.091797002</v>
      </c>
      <c r="K299" s="12">
        <f t="shared" si="133"/>
        <v>192652024.73437601</v>
      </c>
      <c r="L299" s="6">
        <f t="shared" si="134"/>
        <v>745.12090799999999</v>
      </c>
      <c r="M299" s="6">
        <f t="shared" si="135"/>
        <v>5242880</v>
      </c>
      <c r="N299" s="13">
        <f t="shared" si="136"/>
        <v>0.61754262984795583</v>
      </c>
      <c r="O299" s="13"/>
      <c r="P299" s="7">
        <f t="shared" si="137"/>
        <v>1.8582887274336626E-2</v>
      </c>
      <c r="Q299" s="7">
        <f t="shared" si="138"/>
        <v>7.9411925936959445E-3</v>
      </c>
      <c r="R299" s="6">
        <f t="shared" si="139"/>
        <v>2.6524079868032568E-2</v>
      </c>
      <c r="S299" s="6">
        <f t="shared" si="140"/>
        <v>1.8582887274336626E-2</v>
      </c>
      <c r="T299" s="7">
        <f t="shared" si="141"/>
        <v>0</v>
      </c>
      <c r="U299" s="7">
        <f t="shared" si="142"/>
        <v>2.9935248335959455</v>
      </c>
      <c r="V299" s="7">
        <f t="shared" si="143"/>
        <v>6.4772659548810703</v>
      </c>
      <c r="W299" s="6">
        <f t="shared" si="144"/>
        <v>9.4707907884770162</v>
      </c>
      <c r="X299" s="6">
        <v>3.0859999999999999E-2</v>
      </c>
      <c r="Y299" s="6">
        <v>9.2255969999999987</v>
      </c>
      <c r="Z299" s="6">
        <f t="shared" si="145"/>
        <v>39.783255753931861</v>
      </c>
      <c r="AA299" s="6">
        <f t="shared" si="147"/>
        <v>14.050292067295628</v>
      </c>
      <c r="AB299" s="6">
        <f t="shared" si="146"/>
        <v>2.6577552485439964</v>
      </c>
    </row>
    <row r="300" spans="7:28">
      <c r="G300" s="6">
        <v>21198119</v>
      </c>
      <c r="H300" s="6">
        <v>31790179</v>
      </c>
      <c r="I300" s="12">
        <f t="shared" si="132"/>
        <v>63580358</v>
      </c>
      <c r="J300" s="6">
        <v>42101072.351562001</v>
      </c>
      <c r="K300" s="12">
        <f t="shared" si="133"/>
        <v>336808578.81249601</v>
      </c>
      <c r="L300" s="6">
        <f t="shared" si="134"/>
        <v>805.44452799999999</v>
      </c>
      <c r="M300" s="6">
        <f t="shared" si="135"/>
        <v>5242880</v>
      </c>
      <c r="N300" s="13">
        <f t="shared" si="136"/>
        <v>0.18877297669842219</v>
      </c>
      <c r="O300" s="13"/>
      <c r="P300" s="7">
        <f t="shared" si="137"/>
        <v>9.9310607997563811E-3</v>
      </c>
      <c r="Q300" s="7">
        <f t="shared" si="138"/>
        <v>1.3883382722018155E-2</v>
      </c>
      <c r="R300" s="6">
        <f t="shared" si="139"/>
        <v>2.3814443521774538E-2</v>
      </c>
      <c r="S300" s="6">
        <f t="shared" si="140"/>
        <v>1.3883382722018155E-2</v>
      </c>
      <c r="T300" s="7">
        <f t="shared" si="141"/>
        <v>0</v>
      </c>
      <c r="U300" s="7">
        <f t="shared" si="142"/>
        <v>5.2335024572594433</v>
      </c>
      <c r="V300" s="7">
        <f t="shared" si="143"/>
        <v>16.003422553333184</v>
      </c>
      <c r="W300" s="6">
        <f t="shared" si="144"/>
        <v>21.236925010592628</v>
      </c>
      <c r="X300" s="6">
        <v>7.6245999999999994E-2</v>
      </c>
      <c r="Y300" s="6">
        <v>21.353539477769303</v>
      </c>
      <c r="Z300" s="6">
        <f t="shared" si="145"/>
        <v>81.791329745798919</v>
      </c>
      <c r="AA300" s="6">
        <f t="shared" si="147"/>
        <v>68.766304433315142</v>
      </c>
      <c r="AB300" s="6">
        <f t="shared" si="146"/>
        <v>0.54611305679828492</v>
      </c>
    </row>
    <row r="301" spans="7:28">
      <c r="G301" s="6">
        <v>2164760</v>
      </c>
      <c r="H301" s="6">
        <v>64685452</v>
      </c>
      <c r="I301" s="12">
        <f t="shared" si="132"/>
        <v>129370904</v>
      </c>
      <c r="J301" s="6">
        <v>26464242.808594</v>
      </c>
      <c r="K301" s="12">
        <f t="shared" si="133"/>
        <v>211713942.468752</v>
      </c>
      <c r="L301" s="6">
        <f t="shared" si="134"/>
        <v>819.520624</v>
      </c>
      <c r="M301" s="6">
        <f t="shared" si="135"/>
        <v>5242880</v>
      </c>
      <c r="N301" s="13">
        <f t="shared" si="136"/>
        <v>0.61106463982217207</v>
      </c>
      <c r="O301" s="13"/>
      <c r="P301" s="7">
        <f t="shared" si="137"/>
        <v>2.0207346321381926E-2</v>
      </c>
      <c r="Q301" s="7">
        <f t="shared" si="138"/>
        <v>8.7269323757853332E-3</v>
      </c>
      <c r="R301" s="6">
        <f t="shared" si="139"/>
        <v>2.8934278697167259E-2</v>
      </c>
      <c r="S301" s="6">
        <f t="shared" si="140"/>
        <v>2.0207346321381926E-2</v>
      </c>
      <c r="T301" s="7">
        <f t="shared" si="141"/>
        <v>0</v>
      </c>
      <c r="U301" s="7">
        <f t="shared" si="142"/>
        <v>3.2897185756160132</v>
      </c>
      <c r="V301" s="7">
        <f t="shared" si="143"/>
        <v>6.7879060590036877</v>
      </c>
      <c r="W301" s="6">
        <f t="shared" si="144"/>
        <v>10.077624634619701</v>
      </c>
      <c r="X301" s="6">
        <v>3.2340000000000001E-2</v>
      </c>
      <c r="Y301" s="6">
        <v>9.8050568000107798</v>
      </c>
      <c r="Z301" s="6">
        <f t="shared" si="145"/>
        <v>37.515935926462816</v>
      </c>
      <c r="AA301" s="6">
        <f t="shared" si="147"/>
        <v>10.530987330960858</v>
      </c>
      <c r="AB301" s="6">
        <f t="shared" si="146"/>
        <v>2.7798700218505763</v>
      </c>
    </row>
    <row r="302" spans="7:28">
      <c r="G302" s="6">
        <v>2164760</v>
      </c>
      <c r="H302" s="6">
        <v>64685452</v>
      </c>
      <c r="I302" s="12">
        <f t="shared" si="132"/>
        <v>129370904</v>
      </c>
      <c r="J302" s="6">
        <v>26464868.0625</v>
      </c>
      <c r="K302" s="12">
        <f t="shared" si="133"/>
        <v>211718944.5</v>
      </c>
      <c r="L302" s="6">
        <f t="shared" si="134"/>
        <v>819.520624</v>
      </c>
      <c r="M302" s="6">
        <f t="shared" si="135"/>
        <v>5242880</v>
      </c>
      <c r="N302" s="13">
        <f t="shared" si="136"/>
        <v>0.61105020292598333</v>
      </c>
      <c r="O302" s="13"/>
      <c r="P302" s="7">
        <f t="shared" si="137"/>
        <v>2.0207346321381926E-2</v>
      </c>
      <c r="Q302" s="7">
        <f t="shared" si="138"/>
        <v>8.7271385614901276E-3</v>
      </c>
      <c r="R302" s="6">
        <f t="shared" si="139"/>
        <v>2.8934484882872053E-2</v>
      </c>
      <c r="S302" s="6">
        <f t="shared" si="140"/>
        <v>2.0207346321381926E-2</v>
      </c>
      <c r="T302" s="7">
        <f t="shared" si="141"/>
        <v>0</v>
      </c>
      <c r="U302" s="7">
        <f t="shared" si="142"/>
        <v>3.2897962997135406</v>
      </c>
      <c r="V302" s="7">
        <f t="shared" si="143"/>
        <v>6.7973511973047129</v>
      </c>
      <c r="W302" s="6">
        <f t="shared" si="144"/>
        <v>10.087147497018254</v>
      </c>
      <c r="X302" s="6">
        <v>3.2384999999999997E-2</v>
      </c>
      <c r="Y302" s="6">
        <v>9.8381003571521077</v>
      </c>
      <c r="Z302" s="6">
        <f t="shared" si="145"/>
        <v>37.602759544906817</v>
      </c>
      <c r="AA302" s="6">
        <f t="shared" si="147"/>
        <v>10.654670733759284</v>
      </c>
      <c r="AB302" s="6">
        <f t="shared" si="146"/>
        <v>2.5314555739929387</v>
      </c>
    </row>
    <row r="303" spans="7:28">
      <c r="G303" s="6">
        <v>23947347</v>
      </c>
      <c r="H303" s="6">
        <v>28854312</v>
      </c>
      <c r="I303" s="12">
        <f t="shared" si="132"/>
        <v>57708624</v>
      </c>
      <c r="J303" s="6">
        <v>25757851.445312001</v>
      </c>
      <c r="K303" s="12">
        <f t="shared" si="133"/>
        <v>206062811.56249601</v>
      </c>
      <c r="L303" s="6">
        <f t="shared" si="134"/>
        <v>825.19868399999996</v>
      </c>
      <c r="M303" s="6">
        <f t="shared" si="135"/>
        <v>5242880</v>
      </c>
      <c r="N303" s="13">
        <f t="shared" si="136"/>
        <v>0.2800535601859328</v>
      </c>
      <c r="O303" s="13"/>
      <c r="P303" s="7">
        <f t="shared" si="137"/>
        <v>9.0139135991382791E-3</v>
      </c>
      <c r="Q303" s="7">
        <f t="shared" si="138"/>
        <v>8.4939905265592926E-3</v>
      </c>
      <c r="R303" s="6">
        <f t="shared" si="139"/>
        <v>1.7507904125697572E-2</v>
      </c>
      <c r="S303" s="6">
        <f t="shared" si="140"/>
        <v>9.0139135991382791E-3</v>
      </c>
      <c r="T303" s="7">
        <f t="shared" si="141"/>
        <v>0</v>
      </c>
      <c r="U303" s="7">
        <f t="shared" si="142"/>
        <v>3.2019084385094692</v>
      </c>
      <c r="V303" s="7">
        <f t="shared" si="143"/>
        <v>8.8440077211558261</v>
      </c>
      <c r="W303" s="6">
        <f t="shared" si="144"/>
        <v>12.045916159665296</v>
      </c>
      <c r="X303" s="6">
        <v>4.2136E-2</v>
      </c>
      <c r="Y303" s="6">
        <v>12.539205422226903</v>
      </c>
      <c r="Z303" s="6">
        <f t="shared" si="145"/>
        <v>78.607571674724042</v>
      </c>
      <c r="AA303" s="6">
        <f t="shared" si="147"/>
        <v>58.449059887750209</v>
      </c>
      <c r="AB303" s="6">
        <f t="shared" si="146"/>
        <v>3.9339754470184056</v>
      </c>
    </row>
    <row r="304" spans="7:28">
      <c r="G304" s="6">
        <v>5558326</v>
      </c>
      <c r="H304" s="6">
        <v>59524291</v>
      </c>
      <c r="I304" s="12">
        <f t="shared" si="132"/>
        <v>119048582</v>
      </c>
      <c r="J304" s="6">
        <v>15077972.765625</v>
      </c>
      <c r="K304" s="12">
        <f t="shared" si="133"/>
        <v>120623782.125</v>
      </c>
      <c r="L304" s="6">
        <f t="shared" si="134"/>
        <v>825.45801200000005</v>
      </c>
      <c r="M304" s="6">
        <f t="shared" si="135"/>
        <v>5242880</v>
      </c>
      <c r="N304" s="13">
        <f t="shared" si="136"/>
        <v>0.98694121426761716</v>
      </c>
      <c r="O304" s="13"/>
      <c r="P304" s="7">
        <f t="shared" si="137"/>
        <v>1.8595030653441477E-2</v>
      </c>
      <c r="Q304" s="7">
        <f t="shared" si="138"/>
        <v>4.972159968499517E-3</v>
      </c>
      <c r="R304" s="6">
        <f t="shared" si="139"/>
        <v>2.3567190621940994E-2</v>
      </c>
      <c r="S304" s="6">
        <f t="shared" si="140"/>
        <v>1.8595030653441477E-2</v>
      </c>
      <c r="T304" s="7">
        <f t="shared" si="141"/>
        <v>0</v>
      </c>
      <c r="U304" s="7">
        <f t="shared" si="142"/>
        <v>1.8743134820997434</v>
      </c>
      <c r="V304" s="7">
        <f t="shared" si="143"/>
        <v>10.60689031205168</v>
      </c>
      <c r="W304" s="6">
        <f t="shared" si="144"/>
        <v>12.481203794151424</v>
      </c>
      <c r="X304" s="6">
        <v>5.0534999999999997E-2</v>
      </c>
      <c r="Y304" s="6">
        <v>12.776626227258944</v>
      </c>
      <c r="Z304" s="6">
        <f t="shared" si="145"/>
        <v>63.20365953608097</v>
      </c>
      <c r="AA304" s="6">
        <f t="shared" si="147"/>
        <v>53.364617350468002</v>
      </c>
      <c r="AB304" s="6">
        <f t="shared" si="146"/>
        <v>2.3122100298843828</v>
      </c>
    </row>
    <row r="305" spans="7:28">
      <c r="G305" s="6">
        <v>9845725</v>
      </c>
      <c r="H305" s="6">
        <v>57156537</v>
      </c>
      <c r="I305" s="12">
        <f t="shared" si="132"/>
        <v>114313074</v>
      </c>
      <c r="J305" s="6">
        <v>14970860.091797</v>
      </c>
      <c r="K305" s="12">
        <f t="shared" si="133"/>
        <v>119766880.734376</v>
      </c>
      <c r="L305" s="6">
        <f t="shared" si="134"/>
        <v>882.79294400000003</v>
      </c>
      <c r="M305" s="6">
        <f t="shared" si="135"/>
        <v>5242880</v>
      </c>
      <c r="N305" s="13">
        <f t="shared" si="136"/>
        <v>0.95446314790086517</v>
      </c>
      <c r="O305" s="13"/>
      <c r="P305" s="7">
        <f t="shared" si="137"/>
        <v>1.7855358538576494E-2</v>
      </c>
      <c r="Q305" s="7">
        <f t="shared" si="138"/>
        <v>4.9368381545391738E-3</v>
      </c>
      <c r="R305" s="6">
        <f t="shared" si="139"/>
        <v>2.279219669311567E-2</v>
      </c>
      <c r="S305" s="6">
        <f t="shared" si="140"/>
        <v>1.7855358538576494E-2</v>
      </c>
      <c r="T305" s="7">
        <f t="shared" si="141"/>
        <v>0</v>
      </c>
      <c r="U305" s="7">
        <f t="shared" si="142"/>
        <v>1.8609985138490197</v>
      </c>
      <c r="V305" s="7">
        <f t="shared" si="143"/>
        <v>4.5494082816606349</v>
      </c>
      <c r="W305" s="6">
        <f t="shared" si="144"/>
        <v>6.4104067955096546</v>
      </c>
      <c r="X305" s="6">
        <v>2.1675E-2</v>
      </c>
      <c r="Y305" s="6">
        <v>6.5427191666763003</v>
      </c>
      <c r="Z305" s="6">
        <f t="shared" si="145"/>
        <v>17.622336615564041</v>
      </c>
      <c r="AA305" s="6">
        <f t="shared" si="147"/>
        <v>5.1543100028404609</v>
      </c>
      <c r="AB305" s="6">
        <f t="shared" si="146"/>
        <v>2.0222841267671323</v>
      </c>
    </row>
    <row r="306" spans="7:28">
      <c r="G306" s="6">
        <v>4847571</v>
      </c>
      <c r="H306" s="6">
        <v>68993773</v>
      </c>
      <c r="I306" s="12">
        <f t="shared" si="132"/>
        <v>137987546</v>
      </c>
      <c r="J306" s="6">
        <v>25598153.890625</v>
      </c>
      <c r="K306" s="12">
        <f t="shared" si="133"/>
        <v>204785231.125</v>
      </c>
      <c r="L306" s="6">
        <f t="shared" si="134"/>
        <v>924.87669600000004</v>
      </c>
      <c r="M306" s="6">
        <f t="shared" si="135"/>
        <v>5242880</v>
      </c>
      <c r="N306" s="13">
        <f t="shared" si="136"/>
        <v>0.67381590577580774</v>
      </c>
      <c r="O306" s="13"/>
      <c r="P306" s="7">
        <f t="shared" si="137"/>
        <v>2.1553239900523685E-2</v>
      </c>
      <c r="Q306" s="7">
        <f t="shared" si="138"/>
        <v>8.441328156038751E-3</v>
      </c>
      <c r="R306" s="6">
        <f t="shared" si="139"/>
        <v>2.9994568056562435E-2</v>
      </c>
      <c r="S306" s="6">
        <f t="shared" si="140"/>
        <v>2.1553239900523685E-2</v>
      </c>
      <c r="T306" s="7">
        <f t="shared" si="141"/>
        <v>0</v>
      </c>
      <c r="U306" s="7">
        <f t="shared" si="142"/>
        <v>3.1820567459470173</v>
      </c>
      <c r="V306" s="7">
        <f t="shared" si="143"/>
        <v>24.037037408261018</v>
      </c>
      <c r="W306" s="6">
        <f t="shared" si="144"/>
        <v>27.219094154208037</v>
      </c>
      <c r="X306" s="6">
        <v>0.114521</v>
      </c>
      <c r="Y306" s="6">
        <v>28.013598461494414</v>
      </c>
      <c r="Z306" s="6">
        <f t="shared" si="145"/>
        <v>81.179661459013033</v>
      </c>
      <c r="AA306" s="6">
        <f t="shared" si="147"/>
        <v>73.808674342205848</v>
      </c>
      <c r="AB306" s="6">
        <f t="shared" si="146"/>
        <v>2.8361379862656673</v>
      </c>
    </row>
    <row r="307" spans="7:28">
      <c r="G307" s="6">
        <v>8388608</v>
      </c>
      <c r="H307" s="6">
        <v>63501393</v>
      </c>
      <c r="I307" s="12">
        <f t="shared" si="132"/>
        <v>127002786</v>
      </c>
      <c r="J307" s="6">
        <v>27799744.667969</v>
      </c>
      <c r="K307" s="12">
        <f t="shared" si="133"/>
        <v>222397957.343752</v>
      </c>
      <c r="L307" s="6">
        <f t="shared" si="134"/>
        <v>929.78887599999996</v>
      </c>
      <c r="M307" s="6">
        <f t="shared" si="135"/>
        <v>5242880</v>
      </c>
      <c r="N307" s="13">
        <f t="shared" si="136"/>
        <v>0.57106093741543074</v>
      </c>
      <c r="O307" s="13"/>
      <c r="P307" s="7">
        <f t="shared" si="137"/>
        <v>1.9837453408243604E-2</v>
      </c>
      <c r="Q307" s="7">
        <f t="shared" si="138"/>
        <v>9.1673316911481881E-3</v>
      </c>
      <c r="R307" s="6">
        <f t="shared" si="139"/>
        <v>2.9004785099391792E-2</v>
      </c>
      <c r="S307" s="6">
        <f t="shared" si="140"/>
        <v>1.9837453408243604E-2</v>
      </c>
      <c r="T307" s="7">
        <f t="shared" si="141"/>
        <v>0</v>
      </c>
      <c r="U307" s="7">
        <f t="shared" si="142"/>
        <v>3.4557322154670254</v>
      </c>
      <c r="V307" s="7">
        <f t="shared" si="143"/>
        <v>7.3653188471397151</v>
      </c>
      <c r="W307" s="6">
        <f t="shared" si="144"/>
        <v>10.82105106260674</v>
      </c>
      <c r="X307" s="6">
        <v>3.5090999999999997E-2</v>
      </c>
      <c r="Y307" s="6">
        <v>10.80824731875</v>
      </c>
      <c r="Z307" s="6">
        <f t="shared" si="145"/>
        <v>43.468543477690567</v>
      </c>
      <c r="AA307" s="6">
        <f t="shared" si="147"/>
        <v>17.344090794244124</v>
      </c>
      <c r="AB307" s="6">
        <f t="shared" si="146"/>
        <v>0.11846272091246375</v>
      </c>
    </row>
    <row r="308" spans="7:28">
      <c r="G308" s="6">
        <v>16777216</v>
      </c>
      <c r="H308" s="6">
        <v>50331601</v>
      </c>
      <c r="I308" s="12">
        <f t="shared" si="132"/>
        <v>100663202</v>
      </c>
      <c r="J308" s="6">
        <v>30181275.949219</v>
      </c>
      <c r="K308" s="12">
        <f t="shared" si="133"/>
        <v>241450207.593752</v>
      </c>
      <c r="L308" s="6">
        <f t="shared" si="134"/>
        <v>939.52353200000005</v>
      </c>
      <c r="M308" s="6">
        <f t="shared" si="135"/>
        <v>5242880</v>
      </c>
      <c r="N308" s="13">
        <f t="shared" si="136"/>
        <v>0.41691081156314092</v>
      </c>
      <c r="O308" s="13"/>
      <c r="P308" s="7">
        <f t="shared" si="137"/>
        <v>1.5723289563109383E-2</v>
      </c>
      <c r="Q308" s="7">
        <f t="shared" si="138"/>
        <v>9.9526729757111066E-3</v>
      </c>
      <c r="R308" s="6">
        <f t="shared" si="139"/>
        <v>2.5675962538820492E-2</v>
      </c>
      <c r="S308" s="6">
        <f t="shared" si="140"/>
        <v>1.5723289563109383E-2</v>
      </c>
      <c r="T308" s="7">
        <f t="shared" si="141"/>
        <v>0</v>
      </c>
      <c r="U308" s="7">
        <f t="shared" si="142"/>
        <v>3.7517757392135098</v>
      </c>
      <c r="V308" s="7">
        <f t="shared" si="143"/>
        <v>14.443715381890501</v>
      </c>
      <c r="W308" s="6">
        <f t="shared" si="144"/>
        <v>18.195491121104009</v>
      </c>
      <c r="X308" s="6">
        <v>6.8815000000000001E-2</v>
      </c>
      <c r="Y308" s="6">
        <v>18.725020266689608</v>
      </c>
      <c r="Z308" s="6">
        <f t="shared" si="145"/>
        <v>77.151362983202247</v>
      </c>
      <c r="AA308" s="6">
        <f t="shared" si="147"/>
        <v>62.688421799287234</v>
      </c>
      <c r="AB308" s="6">
        <f t="shared" si="146"/>
        <v>2.8279229503830821</v>
      </c>
    </row>
    <row r="309" spans="7:28">
      <c r="G309" s="6">
        <v>5363260</v>
      </c>
      <c r="H309" s="6">
        <v>79023142</v>
      </c>
      <c r="I309" s="12">
        <f t="shared" si="132"/>
        <v>158046284</v>
      </c>
      <c r="J309" s="6">
        <v>26415756.738281</v>
      </c>
      <c r="K309" s="12">
        <f t="shared" si="133"/>
        <v>211326053.906248</v>
      </c>
      <c r="L309" s="6">
        <f t="shared" si="134"/>
        <v>1055.5429039999999</v>
      </c>
      <c r="M309" s="6">
        <f t="shared" si="135"/>
        <v>5242880</v>
      </c>
      <c r="N309" s="13">
        <f t="shared" si="136"/>
        <v>0.74787883972941238</v>
      </c>
      <c r="O309" s="13"/>
      <c r="P309" s="7">
        <f t="shared" si="137"/>
        <v>2.4686354480413026E-2</v>
      </c>
      <c r="Q309" s="7">
        <f t="shared" si="138"/>
        <v>8.7109434559492546E-3</v>
      </c>
      <c r="R309" s="6">
        <f t="shared" si="139"/>
        <v>3.3397297936362279E-2</v>
      </c>
      <c r="S309" s="6">
        <f t="shared" si="140"/>
        <v>2.4686354480413026E-2</v>
      </c>
      <c r="T309" s="7">
        <f t="shared" si="141"/>
        <v>0</v>
      </c>
      <c r="U309" s="7">
        <f t="shared" si="142"/>
        <v>3.2836913664749487</v>
      </c>
      <c r="V309" s="7">
        <f t="shared" si="143"/>
        <v>15.91484814526579</v>
      </c>
      <c r="W309" s="6">
        <f t="shared" si="144"/>
        <v>19.198539511740737</v>
      </c>
      <c r="X309" s="6">
        <v>7.5824000000000003E-2</v>
      </c>
      <c r="Y309" s="6">
        <v>19.531419911119535</v>
      </c>
      <c r="Z309" s="6">
        <f t="shared" si="145"/>
        <v>67.442558450605318</v>
      </c>
      <c r="AA309" s="6">
        <f t="shared" si="147"/>
        <v>55.954186093634895</v>
      </c>
      <c r="AB309" s="6">
        <f t="shared" si="146"/>
        <v>1.7043328180624695</v>
      </c>
    </row>
    <row r="310" spans="7:28">
      <c r="G310" s="6">
        <v>5154859</v>
      </c>
      <c r="H310" s="6">
        <v>99199551</v>
      </c>
      <c r="I310" s="12">
        <f t="shared" si="132"/>
        <v>198399102</v>
      </c>
      <c r="J310" s="6">
        <v>24642035.410156</v>
      </c>
      <c r="K310" s="12">
        <f t="shared" si="133"/>
        <v>197136283.281248</v>
      </c>
      <c r="L310" s="6">
        <f t="shared" si="134"/>
        <v>1293.491792</v>
      </c>
      <c r="M310" s="6">
        <f t="shared" si="135"/>
        <v>5242880</v>
      </c>
      <c r="N310" s="13">
        <f t="shared" si="136"/>
        <v>1.0064058158028188</v>
      </c>
      <c r="O310" s="13"/>
      <c r="P310" s="7">
        <f t="shared" si="137"/>
        <v>3.0989343353163688E-2</v>
      </c>
      <c r="Q310" s="7">
        <f t="shared" si="138"/>
        <v>8.1260355031319408E-3</v>
      </c>
      <c r="R310" s="6">
        <f t="shared" si="139"/>
        <v>3.9115378856295631E-2</v>
      </c>
      <c r="S310" s="6">
        <f t="shared" si="140"/>
        <v>3.0989343353163688E-2</v>
      </c>
      <c r="T310" s="7">
        <f t="shared" si="141"/>
        <v>0</v>
      </c>
      <c r="U310" s="7">
        <f t="shared" si="142"/>
        <v>3.0632035163859888</v>
      </c>
      <c r="V310" s="7">
        <f t="shared" si="143"/>
        <v>7.7508903817838037</v>
      </c>
      <c r="W310" s="6">
        <f t="shared" si="144"/>
        <v>10.814093898169792</v>
      </c>
      <c r="X310" s="6">
        <v>3.6928000000000002E-2</v>
      </c>
      <c r="Y310" s="6">
        <v>10.939811388252673</v>
      </c>
      <c r="Z310" s="6">
        <f t="shared" si="145"/>
        <v>16.081717522845302</v>
      </c>
      <c r="AA310" s="6">
        <f t="shared" si="147"/>
        <v>5.9233612876289765</v>
      </c>
      <c r="AB310" s="6">
        <f t="shared" si="146"/>
        <v>1.1491742007351062</v>
      </c>
    </row>
    <row r="311" spans="7:28">
      <c r="G311" s="6">
        <v>1504002</v>
      </c>
      <c r="H311" s="6">
        <v>110879972</v>
      </c>
      <c r="I311" s="12">
        <f t="shared" si="132"/>
        <v>221759944</v>
      </c>
      <c r="J311" s="6">
        <v>22565924.630858999</v>
      </c>
      <c r="K311" s="12">
        <f t="shared" si="133"/>
        <v>180527397.04687199</v>
      </c>
      <c r="L311" s="6">
        <f t="shared" si="134"/>
        <v>1360.6397039999999</v>
      </c>
      <c r="M311" s="6">
        <f t="shared" si="135"/>
        <v>5242880</v>
      </c>
      <c r="N311" s="13">
        <f t="shared" si="136"/>
        <v>1.2284004955902756</v>
      </c>
      <c r="O311" s="13"/>
      <c r="P311" s="7">
        <f t="shared" si="137"/>
        <v>3.4638236651869284E-2</v>
      </c>
      <c r="Q311" s="7">
        <f t="shared" si="138"/>
        <v>7.4414106488859596E-3</v>
      </c>
      <c r="R311" s="6">
        <f t="shared" si="139"/>
        <v>4.2079647300755245E-2</v>
      </c>
      <c r="S311" s="6">
        <f t="shared" si="140"/>
        <v>3.4638236651869284E-2</v>
      </c>
      <c r="T311" s="7">
        <f t="shared" si="141"/>
        <v>0</v>
      </c>
      <c r="U311" s="7">
        <f t="shared" si="142"/>
        <v>2.8051262214832957</v>
      </c>
      <c r="V311" s="7">
        <f t="shared" si="143"/>
        <v>5.8123282184888723</v>
      </c>
      <c r="W311" s="6">
        <f t="shared" si="144"/>
        <v>8.6174544399721675</v>
      </c>
      <c r="X311" s="6">
        <v>2.7692000000000001E-2</v>
      </c>
      <c r="Y311" s="6">
        <v>8.3942972615448515</v>
      </c>
      <c r="Z311" s="6">
        <f t="shared" si="145"/>
        <v>25.083911064095343</v>
      </c>
      <c r="AA311" s="6">
        <f t="shared" si="147"/>
        <v>51.95597031906415</v>
      </c>
      <c r="AB311" s="6">
        <f t="shared" si="146"/>
        <v>2.6584378831760258</v>
      </c>
    </row>
    <row r="312" spans="7:28">
      <c r="G312" s="6">
        <v>8345600</v>
      </c>
      <c r="H312" s="6">
        <v>118931856</v>
      </c>
      <c r="I312" s="12">
        <f t="shared" si="132"/>
        <v>237863712</v>
      </c>
      <c r="J312" s="6">
        <v>51290427.792969003</v>
      </c>
      <c r="K312" s="12">
        <f t="shared" si="133"/>
        <v>410323422.34375203</v>
      </c>
      <c r="L312" s="6">
        <f t="shared" si="134"/>
        <v>1594.094272</v>
      </c>
      <c r="M312" s="6">
        <f t="shared" si="135"/>
        <v>5242880</v>
      </c>
      <c r="N312" s="13">
        <f t="shared" si="136"/>
        <v>0.57969810897299345</v>
      </c>
      <c r="O312" s="13"/>
      <c r="P312" s="7">
        <f t="shared" si="137"/>
        <v>3.7153596806229705E-2</v>
      </c>
      <c r="Q312" s="7">
        <f t="shared" si="138"/>
        <v>1.6913693624704226E-2</v>
      </c>
      <c r="R312" s="6">
        <f t="shared" si="139"/>
        <v>5.4067290430933931E-2</v>
      </c>
      <c r="S312" s="6">
        <f t="shared" si="140"/>
        <v>3.7153596806229705E-2</v>
      </c>
      <c r="T312" s="7">
        <f t="shared" si="141"/>
        <v>0</v>
      </c>
      <c r="U312" s="7">
        <f t="shared" si="142"/>
        <v>6.375813367576427</v>
      </c>
      <c r="V312" s="7">
        <f t="shared" si="143"/>
        <v>13.607295912344128</v>
      </c>
      <c r="W312" s="6">
        <f t="shared" si="144"/>
        <v>19.983109279920555</v>
      </c>
      <c r="X312" s="6">
        <v>6.4829999999999999E-2</v>
      </c>
      <c r="Y312" s="6">
        <v>19.461966</v>
      </c>
      <c r="Z312" s="6">
        <f t="shared" si="145"/>
        <v>42.690734526870727</v>
      </c>
      <c r="AA312" s="6">
        <f t="shared" si="147"/>
        <v>16.601433856341306</v>
      </c>
      <c r="AB312" s="6">
        <f t="shared" si="146"/>
        <v>2.6777524938670361</v>
      </c>
    </row>
    <row r="313" spans="7:28">
      <c r="G313" s="6">
        <v>50912018</v>
      </c>
      <c r="H313" s="6">
        <v>54054660</v>
      </c>
      <c r="I313" s="12">
        <f t="shared" si="132"/>
        <v>108109320</v>
      </c>
      <c r="J313" s="6">
        <v>43239123.6875</v>
      </c>
      <c r="K313" s="12">
        <f t="shared" si="133"/>
        <v>345912989.5</v>
      </c>
      <c r="L313" s="6">
        <f t="shared" si="134"/>
        <v>1666.8962799999999</v>
      </c>
      <c r="M313" s="6">
        <f t="shared" si="135"/>
        <v>5242880</v>
      </c>
      <c r="N313" s="13">
        <f t="shared" si="136"/>
        <v>0.31253327652212959</v>
      </c>
      <c r="O313" s="13"/>
      <c r="P313" s="7">
        <f t="shared" si="137"/>
        <v>1.6886350811996347E-2</v>
      </c>
      <c r="Q313" s="7">
        <f t="shared" si="138"/>
        <v>1.4258670128528718E-2</v>
      </c>
      <c r="R313" s="6">
        <f t="shared" si="139"/>
        <v>3.1145020940525063E-2</v>
      </c>
      <c r="S313" s="6">
        <f t="shared" si="140"/>
        <v>1.6886350811996347E-2</v>
      </c>
      <c r="T313" s="7">
        <f t="shared" si="141"/>
        <v>0</v>
      </c>
      <c r="U313" s="7">
        <f t="shared" si="142"/>
        <v>5.3749714063965062</v>
      </c>
      <c r="V313" s="7">
        <f t="shared" si="143"/>
        <v>19.787984524572995</v>
      </c>
      <c r="W313" s="6">
        <f t="shared" si="144"/>
        <v>25.162955930969503</v>
      </c>
      <c r="X313" s="6">
        <v>9.4277E-2</v>
      </c>
      <c r="Y313" s="6">
        <v>26.138298249999998</v>
      </c>
      <c r="Z313" s="6">
        <f t="shared" si="145"/>
        <v>82.088578537717211</v>
      </c>
      <c r="AA313" s="6">
        <f t="shared" si="147"/>
        <v>66.964348737735534</v>
      </c>
      <c r="AB313" s="6">
        <f t="shared" si="146"/>
        <v>3.7314683217010725</v>
      </c>
    </row>
    <row r="314" spans="7:28">
      <c r="G314" s="6">
        <v>16777216</v>
      </c>
      <c r="H314" s="6">
        <v>132557200</v>
      </c>
      <c r="I314" s="12">
        <f t="shared" si="132"/>
        <v>265114400</v>
      </c>
      <c r="J314" s="6">
        <v>57788100.308594003</v>
      </c>
      <c r="K314" s="12">
        <f t="shared" si="133"/>
        <v>462304802.46875203</v>
      </c>
      <c r="L314" s="6">
        <f t="shared" si="134"/>
        <v>1926.23072</v>
      </c>
      <c r="M314" s="6">
        <f t="shared" si="135"/>
        <v>5242880</v>
      </c>
      <c r="N314" s="13">
        <f t="shared" si="136"/>
        <v>0.5734623533743618</v>
      </c>
      <c r="O314" s="13"/>
      <c r="P314" s="7">
        <f t="shared" si="137"/>
        <v>4.1410072357424173E-2</v>
      </c>
      <c r="Q314" s="7">
        <f t="shared" si="138"/>
        <v>1.9056386655975994E-2</v>
      </c>
      <c r="R314" s="6">
        <f t="shared" si="139"/>
        <v>6.046645901340017E-2</v>
      </c>
      <c r="S314" s="6">
        <f t="shared" si="140"/>
        <v>4.1410072357424173E-2</v>
      </c>
      <c r="T314" s="7">
        <f t="shared" si="141"/>
        <v>0</v>
      </c>
      <c r="U314" s="7">
        <f t="shared" si="142"/>
        <v>7.1835264061667363</v>
      </c>
      <c r="V314" s="7">
        <f t="shared" si="143"/>
        <v>15.599800309936027</v>
      </c>
      <c r="W314" s="6">
        <f t="shared" si="144"/>
        <v>22.783326716102763</v>
      </c>
      <c r="X314" s="6">
        <v>7.4323E-2</v>
      </c>
      <c r="Y314" s="6">
        <v>22.828528047023848</v>
      </c>
      <c r="Z314" s="6">
        <f t="shared" si="145"/>
        <v>44.283637154818599</v>
      </c>
      <c r="AA314" s="6">
        <f t="shared" si="147"/>
        <v>18.643678251146792</v>
      </c>
      <c r="AB314" s="6">
        <f t="shared" si="146"/>
        <v>0.19800370320844093</v>
      </c>
    </row>
    <row r="315" spans="7:28">
      <c r="G315" s="6">
        <v>7414866</v>
      </c>
      <c r="H315" s="6">
        <v>194109311</v>
      </c>
      <c r="I315" s="12">
        <f t="shared" si="132"/>
        <v>388218622</v>
      </c>
      <c r="J315" s="6">
        <v>40629328.234375</v>
      </c>
      <c r="K315" s="12">
        <f t="shared" si="133"/>
        <v>325034625.875</v>
      </c>
      <c r="L315" s="6">
        <f t="shared" si="134"/>
        <v>2477.6090519999998</v>
      </c>
      <c r="M315" s="6">
        <f t="shared" si="135"/>
        <v>5242880</v>
      </c>
      <c r="N315" s="13">
        <f t="shared" si="136"/>
        <v>1.1943915850654598</v>
      </c>
      <c r="O315" s="13"/>
      <c r="P315" s="7">
        <f t="shared" si="137"/>
        <v>6.0638581787784841E-2</v>
      </c>
      <c r="Q315" s="7">
        <f t="shared" si="138"/>
        <v>1.3398055728986639E-2</v>
      </c>
      <c r="R315" s="6">
        <f t="shared" si="139"/>
        <v>7.4036637516771475E-2</v>
      </c>
      <c r="S315" s="6">
        <f t="shared" si="140"/>
        <v>6.0638581787784841E-2</v>
      </c>
      <c r="T315" s="7">
        <f t="shared" si="141"/>
        <v>0</v>
      </c>
      <c r="U315" s="7">
        <f t="shared" si="142"/>
        <v>5.0505528072021448</v>
      </c>
      <c r="V315" s="7">
        <f t="shared" si="143"/>
        <v>23.178789174641164</v>
      </c>
      <c r="W315" s="6">
        <f t="shared" si="144"/>
        <v>28.229341981843309</v>
      </c>
      <c r="X315" s="6">
        <v>0.110432</v>
      </c>
      <c r="Y315" s="6">
        <v>28.410472533370143</v>
      </c>
      <c r="Z315" s="6">
        <f t="shared" si="145"/>
        <v>45.089664419928241</v>
      </c>
      <c r="AA315" s="6">
        <f t="shared" si="147"/>
        <v>32.957261014224613</v>
      </c>
      <c r="AB315" s="6">
        <f t="shared" si="146"/>
        <v>0.63754853536520228</v>
      </c>
    </row>
    <row r="316" spans="7:28">
      <c r="G316" s="6">
        <v>16240000</v>
      </c>
      <c r="H316" s="6">
        <v>232232816</v>
      </c>
      <c r="I316" s="12">
        <f t="shared" si="132"/>
        <v>464465632</v>
      </c>
      <c r="J316" s="6">
        <v>100084853.85156199</v>
      </c>
      <c r="K316" s="12">
        <f t="shared" si="133"/>
        <v>800678830.81249595</v>
      </c>
      <c r="L316" s="6">
        <f t="shared" si="134"/>
        <v>3111.5937920000001</v>
      </c>
      <c r="M316" s="6">
        <f t="shared" si="135"/>
        <v>5242880</v>
      </c>
      <c r="N316" s="13">
        <f t="shared" si="136"/>
        <v>0.58008981145246385</v>
      </c>
      <c r="O316" s="13"/>
      <c r="P316" s="7">
        <f t="shared" si="137"/>
        <v>7.2548135554525703E-2</v>
      </c>
      <c r="Q316" s="7">
        <f t="shared" si="138"/>
        <v>3.3004297826322117E-2</v>
      </c>
      <c r="R316" s="6">
        <f t="shared" si="139"/>
        <v>0.10555243338084783</v>
      </c>
      <c r="S316" s="6">
        <f t="shared" si="140"/>
        <v>7.2548135554525703E-2</v>
      </c>
      <c r="T316" s="7">
        <f t="shared" si="141"/>
        <v>0</v>
      </c>
      <c r="U316" s="7">
        <f t="shared" si="142"/>
        <v>12.441353611915032</v>
      </c>
      <c r="V316" s="7">
        <f t="shared" si="143"/>
        <v>26.422249667213336</v>
      </c>
      <c r="W316" s="6">
        <f t="shared" si="144"/>
        <v>38.86360327912837</v>
      </c>
      <c r="X316" s="6">
        <v>0.125885</v>
      </c>
      <c r="Y316" s="6">
        <v>38.384134857106893</v>
      </c>
      <c r="Z316" s="6">
        <f t="shared" si="145"/>
        <v>42.369515387436387</v>
      </c>
      <c r="AA316" s="6">
        <f t="shared" si="147"/>
        <v>16.151699264528872</v>
      </c>
      <c r="AB316" s="6">
        <f t="shared" si="146"/>
        <v>1.2491317670865825</v>
      </c>
    </row>
    <row r="317" spans="7:28">
      <c r="G317" s="6">
        <v>2017169</v>
      </c>
      <c r="H317" s="6">
        <v>283073458</v>
      </c>
      <c r="I317" s="12">
        <f t="shared" si="132"/>
        <v>566146916</v>
      </c>
      <c r="J317" s="6">
        <v>58558108.859375</v>
      </c>
      <c r="K317" s="12">
        <f t="shared" si="133"/>
        <v>468464870.875</v>
      </c>
      <c r="L317" s="6">
        <f t="shared" si="134"/>
        <v>3437.2248760000002</v>
      </c>
      <c r="M317" s="6">
        <f t="shared" si="135"/>
        <v>5242880</v>
      </c>
      <c r="N317" s="13">
        <f t="shared" si="136"/>
        <v>1.2085151976124682</v>
      </c>
      <c r="O317" s="13"/>
      <c r="P317" s="7">
        <f t="shared" si="137"/>
        <v>8.8430446465724025E-2</v>
      </c>
      <c r="Q317" s="7">
        <f t="shared" si="138"/>
        <v>1.9310307110078691E-2</v>
      </c>
      <c r="R317" s="6">
        <f t="shared" si="139"/>
        <v>0.10774075357580272</v>
      </c>
      <c r="S317" s="6">
        <f t="shared" si="140"/>
        <v>8.8430446465724025E-2</v>
      </c>
      <c r="T317" s="7">
        <f t="shared" si="141"/>
        <v>0</v>
      </c>
      <c r="U317" s="7">
        <f t="shared" si="142"/>
        <v>7.2792446721760253</v>
      </c>
      <c r="V317" s="7">
        <f t="shared" si="143"/>
        <v>15.144334751864349</v>
      </c>
      <c r="W317" s="6">
        <f t="shared" si="144"/>
        <v>22.423579424040376</v>
      </c>
      <c r="X317" s="6">
        <v>7.2152999999999995E-2</v>
      </c>
      <c r="Y317" s="6">
        <v>21.73654220625</v>
      </c>
      <c r="Z317" s="6">
        <f t="shared" si="145"/>
        <v>22.559625331897536</v>
      </c>
      <c r="AA317" s="6">
        <f t="shared" si="147"/>
        <v>49.322624943942358</v>
      </c>
      <c r="AB317" s="6">
        <f t="shared" si="146"/>
        <v>3.1607475157333411</v>
      </c>
    </row>
    <row r="318" spans="7:28">
      <c r="G318" s="6">
        <v>18520486</v>
      </c>
      <c r="H318" s="6">
        <v>298113762</v>
      </c>
      <c r="I318" s="12">
        <f t="shared" si="132"/>
        <v>596227524</v>
      </c>
      <c r="J318" s="6">
        <v>67469649.703125</v>
      </c>
      <c r="K318" s="12">
        <f t="shared" si="133"/>
        <v>539757197.625</v>
      </c>
      <c r="L318" s="6">
        <f t="shared" si="134"/>
        <v>3947.774864</v>
      </c>
      <c r="M318" s="6">
        <f t="shared" si="135"/>
        <v>5242880</v>
      </c>
      <c r="N318" s="13">
        <f t="shared" si="136"/>
        <v>1.1046217199575599</v>
      </c>
      <c r="O318" s="13"/>
      <c r="P318" s="7">
        <f t="shared" si="137"/>
        <v>9.3128947014299718E-2</v>
      </c>
      <c r="Q318" s="7">
        <f t="shared" si="138"/>
        <v>2.2249004992725085E-2</v>
      </c>
      <c r="R318" s="6">
        <f t="shared" si="139"/>
        <v>0.1153779520070248</v>
      </c>
      <c r="S318" s="6">
        <f t="shared" si="140"/>
        <v>9.3128947014299718E-2</v>
      </c>
      <c r="T318" s="7">
        <f t="shared" si="141"/>
        <v>0</v>
      </c>
      <c r="U318" s="7">
        <f t="shared" si="142"/>
        <v>8.3870209899448813</v>
      </c>
      <c r="V318" s="7">
        <f t="shared" si="143"/>
        <v>20.355532390483507</v>
      </c>
      <c r="W318" s="6">
        <f t="shared" si="144"/>
        <v>28.74255338042839</v>
      </c>
      <c r="X318" s="6">
        <v>9.6980999999999998E-2</v>
      </c>
      <c r="Y318" s="6">
        <v>28.44276400910854</v>
      </c>
      <c r="Z318" s="6">
        <f t="shared" si="145"/>
        <v>3.9719666591397078</v>
      </c>
      <c r="AA318" s="6">
        <f t="shared" si="147"/>
        <v>18.969645607928157</v>
      </c>
      <c r="AB318" s="6">
        <f t="shared" si="146"/>
        <v>1.0540092771006544</v>
      </c>
    </row>
    <row r="319" spans="7:28">
      <c r="G319" s="6">
        <v>27993600</v>
      </c>
      <c r="H319" s="6">
        <v>401232976</v>
      </c>
      <c r="I319" s="12">
        <f t="shared" si="132"/>
        <v>802465952</v>
      </c>
      <c r="J319" s="6">
        <v>172940450.078125</v>
      </c>
      <c r="K319" s="12">
        <f t="shared" si="133"/>
        <v>1383523600.625</v>
      </c>
      <c r="L319" s="6">
        <f t="shared" si="134"/>
        <v>5374.6677120000004</v>
      </c>
      <c r="M319" s="6">
        <f t="shared" si="135"/>
        <v>5242880</v>
      </c>
      <c r="N319" s="13">
        <f t="shared" si="136"/>
        <v>0.58001609198244974</v>
      </c>
      <c r="O319" s="13"/>
      <c r="P319" s="7">
        <f t="shared" si="137"/>
        <v>0.1253427695239839</v>
      </c>
      <c r="Q319" s="7">
        <f t="shared" si="138"/>
        <v>5.7029389572391828E-2</v>
      </c>
      <c r="R319" s="6">
        <f t="shared" si="139"/>
        <v>0.18237215909637572</v>
      </c>
      <c r="S319" s="6">
        <f t="shared" si="140"/>
        <v>0.1253427695239839</v>
      </c>
      <c r="T319" s="7">
        <f t="shared" si="141"/>
        <v>0</v>
      </c>
      <c r="U319" s="7">
        <f t="shared" si="142"/>
        <v>21.497891143616954</v>
      </c>
      <c r="V319" s="7">
        <f t="shared" si="143"/>
        <v>45.767362151449355</v>
      </c>
      <c r="W319" s="6">
        <f t="shared" si="144"/>
        <v>67.265253295066316</v>
      </c>
      <c r="X319" s="6">
        <v>0.218052</v>
      </c>
      <c r="Y319" s="6">
        <v>66.273271199927322</v>
      </c>
      <c r="Z319" s="6">
        <f t="shared" si="145"/>
        <v>42.517028266659374</v>
      </c>
      <c r="AA319" s="6">
        <f t="shared" si="147"/>
        <v>16.362996397017351</v>
      </c>
      <c r="AB319" s="6">
        <f t="shared" si="146"/>
        <v>1.496805691311766</v>
      </c>
    </row>
    <row r="320" spans="7:28">
      <c r="G320" s="6">
        <v>22744080</v>
      </c>
      <c r="H320" s="6">
        <v>639999458</v>
      </c>
      <c r="I320" s="12">
        <f t="shared" si="132"/>
        <v>1279998916</v>
      </c>
      <c r="J320" s="6">
        <v>136422747.765625</v>
      </c>
      <c r="K320" s="12">
        <f t="shared" si="133"/>
        <v>1091381982.125</v>
      </c>
      <c r="L320" s="6">
        <f t="shared" si="134"/>
        <v>8134.8750959999998</v>
      </c>
      <c r="M320" s="6">
        <f t="shared" si="135"/>
        <v>5242880</v>
      </c>
      <c r="N320" s="13">
        <f t="shared" si="136"/>
        <v>1.172823939706013</v>
      </c>
      <c r="O320" s="13"/>
      <c r="P320" s="7">
        <f t="shared" si="137"/>
        <v>0.19993198305706711</v>
      </c>
      <c r="Q320" s="7">
        <f t="shared" si="138"/>
        <v>4.4987196606388793E-2</v>
      </c>
      <c r="R320" s="6">
        <f t="shared" si="139"/>
        <v>0.24491917966345589</v>
      </c>
      <c r="S320" s="6">
        <f t="shared" si="140"/>
        <v>0.19993198305706711</v>
      </c>
      <c r="T320" s="7">
        <f t="shared" si="141"/>
        <v>0</v>
      </c>
      <c r="U320" s="7">
        <f t="shared" si="142"/>
        <v>16.95844656153977</v>
      </c>
      <c r="V320" s="7">
        <f t="shared" si="143"/>
        <v>37.703103070033755</v>
      </c>
      <c r="W320" s="6">
        <f t="shared" si="144"/>
        <v>54.661549631573521</v>
      </c>
      <c r="X320" s="6">
        <v>0.17963100000000001</v>
      </c>
      <c r="Y320" s="6">
        <v>53.120479320000008</v>
      </c>
      <c r="Z320" s="6">
        <f t="shared" si="145"/>
        <v>11.301491979150088</v>
      </c>
      <c r="AA320" s="6">
        <f t="shared" si="147"/>
        <v>36.345719649423472</v>
      </c>
      <c r="AB320" s="6">
        <f t="shared" si="146"/>
        <v>2.9010851018305774</v>
      </c>
    </row>
    <row r="321" spans="5:28">
      <c r="G321" s="6">
        <v>39459925</v>
      </c>
      <c r="H321" s="6">
        <v>936364282</v>
      </c>
      <c r="I321" s="12">
        <f t="shared" si="132"/>
        <v>1872728564</v>
      </c>
      <c r="J321" s="6">
        <v>203614990.46875</v>
      </c>
      <c r="K321" s="12">
        <f t="shared" si="133"/>
        <v>1628919923.75</v>
      </c>
      <c r="L321" s="6">
        <f t="shared" si="134"/>
        <v>12025.569884</v>
      </c>
      <c r="M321" s="6">
        <f t="shared" si="135"/>
        <v>5242880</v>
      </c>
      <c r="N321" s="13">
        <f t="shared" si="136"/>
        <v>1.1496750311020314</v>
      </c>
      <c r="O321" s="13"/>
      <c r="P321" s="7">
        <f t="shared" si="137"/>
        <v>0.29251457235463285</v>
      </c>
      <c r="Q321" s="7">
        <f t="shared" si="138"/>
        <v>6.714472298976619E-2</v>
      </c>
      <c r="R321" s="6">
        <f t="shared" si="139"/>
        <v>0.35965929534439905</v>
      </c>
      <c r="S321" s="6">
        <f t="shared" si="140"/>
        <v>0.29251457235463285</v>
      </c>
      <c r="T321" s="7">
        <f t="shared" si="141"/>
        <v>0</v>
      </c>
      <c r="U321" s="7">
        <f t="shared" si="142"/>
        <v>25.310983626608873</v>
      </c>
      <c r="V321" s="7">
        <f t="shared" si="143"/>
        <v>84.887655750561422</v>
      </c>
      <c r="W321" s="6">
        <f t="shared" si="144"/>
        <v>110.1986393771703</v>
      </c>
      <c r="X321" s="6">
        <v>0.40443499999999999</v>
      </c>
      <c r="Y321" s="6">
        <v>109.88866618178142</v>
      </c>
      <c r="Z321" s="6">
        <f t="shared" si="145"/>
        <v>27.673279425709236</v>
      </c>
      <c r="AA321" s="6">
        <f t="shared" si="147"/>
        <v>11.071174516449105</v>
      </c>
      <c r="AB321" s="6">
        <f t="shared" si="146"/>
        <v>0.2820793136901944</v>
      </c>
    </row>
    <row r="322" spans="5:28">
      <c r="G322" s="6">
        <v>118142155</v>
      </c>
      <c r="H322" s="6">
        <v>1019903190</v>
      </c>
      <c r="I322" s="12">
        <f t="shared" si="132"/>
        <v>2039806380</v>
      </c>
      <c r="J322" s="6">
        <v>256599293.5</v>
      </c>
      <c r="K322" s="12">
        <f t="shared" si="133"/>
        <v>2052794348</v>
      </c>
      <c r="L322" s="6">
        <f t="shared" si="134"/>
        <v>14601.68138</v>
      </c>
      <c r="M322" s="6">
        <f t="shared" si="135"/>
        <v>5242880</v>
      </c>
      <c r="N322" s="13">
        <f t="shared" si="136"/>
        <v>0.99367303012469133</v>
      </c>
      <c r="O322" s="13"/>
      <c r="P322" s="7">
        <f t="shared" si="137"/>
        <v>0.31861162498504597</v>
      </c>
      <c r="Q322" s="7">
        <f t="shared" si="138"/>
        <v>8.4616994268265799E-2</v>
      </c>
      <c r="R322" s="6">
        <f t="shared" si="139"/>
        <v>0.40322861925331177</v>
      </c>
      <c r="S322" s="6">
        <f t="shared" si="140"/>
        <v>0.31861162498504597</v>
      </c>
      <c r="T322" s="7">
        <f t="shared" si="141"/>
        <v>0</v>
      </c>
      <c r="U322" s="7">
        <f t="shared" si="142"/>
        <v>31.897359332070874</v>
      </c>
      <c r="V322" s="7">
        <f t="shared" si="143"/>
        <v>81.128700598715497</v>
      </c>
      <c r="W322" s="6">
        <f t="shared" si="144"/>
        <v>113.02605993078637</v>
      </c>
      <c r="X322" s="6">
        <v>0.38652599999999998</v>
      </c>
      <c r="Y322" s="6">
        <v>113.55782492730786</v>
      </c>
      <c r="Z322" s="6">
        <f t="shared" si="145"/>
        <v>17.57045451404408</v>
      </c>
      <c r="AA322" s="6">
        <f t="shared" si="147"/>
        <v>4.3212149385324121</v>
      </c>
      <c r="AB322" s="6">
        <f t="shared" si="146"/>
        <v>0.46827684209510773</v>
      </c>
    </row>
    <row r="324" spans="5:28">
      <c r="E324" s="6"/>
      <c r="F324" s="6"/>
      <c r="G324" s="4" t="s">
        <v>50</v>
      </c>
      <c r="K324" s="9"/>
      <c r="L324" s="9"/>
    </row>
    <row r="325" spans="5:28">
      <c r="E325" s="6"/>
      <c r="F325" s="6"/>
      <c r="G325" t="s">
        <v>32</v>
      </c>
      <c r="H325" t="s">
        <v>79</v>
      </c>
      <c r="I325" t="s">
        <v>33</v>
      </c>
      <c r="J325" t="s">
        <v>75</v>
      </c>
      <c r="K325" t="s">
        <v>63</v>
      </c>
      <c r="L325" t="s">
        <v>61</v>
      </c>
      <c r="M325" t="s">
        <v>65</v>
      </c>
      <c r="N325" s="9" t="s">
        <v>59</v>
      </c>
      <c r="O325" t="s">
        <v>64</v>
      </c>
      <c r="P325" t="s">
        <v>34</v>
      </c>
      <c r="Q325" t="s">
        <v>35</v>
      </c>
      <c r="R325" t="s">
        <v>36</v>
      </c>
      <c r="S325" t="s">
        <v>37</v>
      </c>
      <c r="T325" t="s">
        <v>38</v>
      </c>
      <c r="U325" t="s">
        <v>39</v>
      </c>
      <c r="V325" t="s">
        <v>40</v>
      </c>
      <c r="W325" t="s">
        <v>41</v>
      </c>
      <c r="X325" t="s">
        <v>42</v>
      </c>
      <c r="Y325" t="s">
        <v>43</v>
      </c>
      <c r="Z325" t="s">
        <v>44</v>
      </c>
      <c r="AA325" t="s">
        <v>77</v>
      </c>
      <c r="AB325" t="s">
        <v>45</v>
      </c>
    </row>
    <row r="326" spans="5:28">
      <c r="E326" s="12">
        <f t="shared" ref="E326:E389" si="148">K326/F326</f>
        <v>6.0033112659400071E-5</v>
      </c>
      <c r="F326" s="12">
        <f t="shared" ref="F326:F389" si="149">H326*1.5</f>
        <v>3976002</v>
      </c>
      <c r="G326" s="6">
        <v>52329</v>
      </c>
      <c r="H326" s="6">
        <v>2650668</v>
      </c>
      <c r="I326" s="12">
        <f t="shared" ref="I326:I389" si="150">2*H326</f>
        <v>5301336</v>
      </c>
      <c r="J326" s="6">
        <v>29.836472000000001</v>
      </c>
      <c r="K326" s="12">
        <f t="shared" ref="K326:K389" si="151">J326*8</f>
        <v>238.691776</v>
      </c>
      <c r="L326" s="6">
        <f t="shared" ref="L326:L389" si="152">((H326+2*G326)*8+(G326+H326)*4)/1000000</f>
        <v>32.854596000000001</v>
      </c>
      <c r="M326" s="6">
        <f t="shared" ref="M326:M389" si="153">40*2^20/8</f>
        <v>5242880</v>
      </c>
      <c r="N326" s="13">
        <f t="shared" ref="N326:N389" si="154">I326/K326</f>
        <v>22209.965038761955</v>
      </c>
      <c r="O326" s="13"/>
      <c r="P326" s="7">
        <f t="shared" ref="P326:P389" si="155">$B$32*I326</f>
        <v>7.0625539041558813E-4</v>
      </c>
      <c r="Q326" s="7">
        <f t="shared" ref="Q326:Q389" si="156">$C$32*K326</f>
        <v>1.4771142511378807E-8</v>
      </c>
      <c r="R326" s="6">
        <f t="shared" ref="R326:R389" si="157">P326+Q326</f>
        <v>7.0627016155809953E-4</v>
      </c>
      <c r="S326" s="6">
        <f t="shared" ref="S326:S389" si="158">MAX(P326,Q326)</f>
        <v>7.0625539041558813E-4</v>
      </c>
      <c r="T326" s="7">
        <f t="shared" ref="T326:T389" si="159">$D$32*I326</f>
        <v>0</v>
      </c>
      <c r="U326" s="7">
        <f t="shared" ref="U326:U389" si="160">$E$32*K326</f>
        <v>3.2943076206232884E-6</v>
      </c>
      <c r="V326" s="7">
        <f t="shared" ref="V326:V389" si="161">X326*$F$32</f>
        <v>5.9213645582623375E-2</v>
      </c>
      <c r="W326" s="6">
        <f t="shared" ref="W326:W389" si="162">SUM(T326:V326)</f>
        <v>5.9216939890244E-2</v>
      </c>
      <c r="X326" s="6">
        <v>2.6800000000000001E-4</v>
      </c>
      <c r="Y326" s="6">
        <v>6.4171706666755993E-2</v>
      </c>
      <c r="Z326" s="6">
        <f t="shared" ref="Z326:Z389" si="163">ABS(S326-X326)/ABS(X326)*100</f>
        <v>163.52813075208513</v>
      </c>
      <c r="AA326" s="6">
        <f>ABS(R326-X326)/ABS(X326)*100</f>
        <v>163.53364237242519</v>
      </c>
      <c r="AB326" s="6">
        <f t="shared" ref="AB326:AB389" si="164">ABS(W326-Y326)/ABS(Y326)*100</f>
        <v>7.7211079989536859</v>
      </c>
    </row>
    <row r="327" spans="5:28">
      <c r="E327" s="12">
        <f t="shared" si="148"/>
        <v>2.8930126748449822E-5</v>
      </c>
      <c r="F327" s="12">
        <f t="shared" si="149"/>
        <v>4015986</v>
      </c>
      <c r="G327" s="6">
        <v>54870</v>
      </c>
      <c r="H327" s="6">
        <v>2677324</v>
      </c>
      <c r="I327" s="12">
        <f t="shared" si="150"/>
        <v>5354648</v>
      </c>
      <c r="J327" s="6">
        <v>14.522873000000001</v>
      </c>
      <c r="K327" s="12">
        <f t="shared" si="151"/>
        <v>116.182984</v>
      </c>
      <c r="L327" s="6">
        <f t="shared" si="152"/>
        <v>33.225287999999999</v>
      </c>
      <c r="M327" s="6">
        <f t="shared" si="153"/>
        <v>5242880</v>
      </c>
      <c r="N327" s="13">
        <f t="shared" si="154"/>
        <v>46088.057094488118</v>
      </c>
      <c r="O327" s="13"/>
      <c r="P327" s="7">
        <f t="shared" si="155"/>
        <v>7.1335772978321852E-4</v>
      </c>
      <c r="Q327" s="7">
        <f t="shared" si="156"/>
        <v>7.1898388910610968E-9</v>
      </c>
      <c r="R327" s="6">
        <f t="shared" si="157"/>
        <v>7.1336491962210955E-4</v>
      </c>
      <c r="S327" s="6">
        <f t="shared" si="158"/>
        <v>7.1335772978321852E-4</v>
      </c>
      <c r="T327" s="7">
        <f t="shared" si="159"/>
        <v>0</v>
      </c>
      <c r="U327" s="7">
        <f t="shared" si="160"/>
        <v>1.6035009500199688E-6</v>
      </c>
      <c r="V327" s="7">
        <f t="shared" si="161"/>
        <v>4.9050109400531304E-2</v>
      </c>
      <c r="W327" s="6">
        <f t="shared" si="162"/>
        <v>4.9051712901481324E-2</v>
      </c>
      <c r="X327" s="6">
        <v>2.22E-4</v>
      </c>
      <c r="Y327" s="6">
        <v>5.5549950000000001E-2</v>
      </c>
      <c r="Z327" s="6">
        <f t="shared" si="163"/>
        <v>221.33231071316152</v>
      </c>
      <c r="AA327" s="6">
        <f t="shared" ref="AA327:AA390" si="165">ABS(R327-X327)/ABS(X327)*100</f>
        <v>221.33554937932863</v>
      </c>
      <c r="AB327" s="6">
        <f t="shared" si="164"/>
        <v>11.698007106250637</v>
      </c>
    </row>
    <row r="328" spans="5:28">
      <c r="E328" s="12">
        <f t="shared" si="148"/>
        <v>2.7830693250194646E-5</v>
      </c>
      <c r="F328" s="12">
        <f t="shared" si="149"/>
        <v>4047694.5</v>
      </c>
      <c r="G328" s="6">
        <v>52329</v>
      </c>
      <c r="H328" s="6">
        <v>2698463</v>
      </c>
      <c r="I328" s="12">
        <f t="shared" si="150"/>
        <v>5396926</v>
      </c>
      <c r="J328" s="6">
        <v>14.081268</v>
      </c>
      <c r="K328" s="12">
        <f t="shared" si="151"/>
        <v>112.650144</v>
      </c>
      <c r="L328" s="6">
        <f t="shared" si="152"/>
        <v>33.428136000000002</v>
      </c>
      <c r="M328" s="6">
        <f t="shared" si="153"/>
        <v>5242880</v>
      </c>
      <c r="N328" s="13">
        <f t="shared" si="154"/>
        <v>47908.735917816492</v>
      </c>
      <c r="O328" s="13"/>
      <c r="P328" s="7">
        <f t="shared" si="155"/>
        <v>7.1899009592563806E-4</v>
      </c>
      <c r="Q328" s="7">
        <f t="shared" si="156"/>
        <v>6.9712134989994136E-9</v>
      </c>
      <c r="R328" s="6">
        <f t="shared" si="157"/>
        <v>7.1899706713913711E-4</v>
      </c>
      <c r="S328" s="6">
        <f t="shared" si="158"/>
        <v>7.1899009592563806E-4</v>
      </c>
      <c r="T328" s="7">
        <f t="shared" si="159"/>
        <v>0</v>
      </c>
      <c r="U328" s="7">
        <f t="shared" si="160"/>
        <v>1.5547424132598133E-6</v>
      </c>
      <c r="V328" s="7">
        <f t="shared" si="161"/>
        <v>5.8329859827658849E-2</v>
      </c>
      <c r="W328" s="6">
        <f t="shared" si="162"/>
        <v>5.8331414570072106E-2</v>
      </c>
      <c r="X328" s="6">
        <v>2.6400000000000002E-4</v>
      </c>
      <c r="Y328" s="6">
        <v>6.4711680000000008E-2</v>
      </c>
      <c r="Z328" s="6">
        <f t="shared" si="163"/>
        <v>172.3447333051659</v>
      </c>
      <c r="AA328" s="6">
        <f t="shared" si="165"/>
        <v>172.34737391633979</v>
      </c>
      <c r="AB328" s="6">
        <f t="shared" si="164"/>
        <v>9.8595267962876267</v>
      </c>
    </row>
    <row r="329" spans="5:28">
      <c r="E329" s="12">
        <f t="shared" si="148"/>
        <v>1.1349457569694271E-4</v>
      </c>
      <c r="F329" s="12">
        <f t="shared" si="149"/>
        <v>3936496.5</v>
      </c>
      <c r="G329" s="6">
        <v>121192</v>
      </c>
      <c r="H329" s="6">
        <v>2624331</v>
      </c>
      <c r="I329" s="12">
        <f t="shared" si="150"/>
        <v>5248662</v>
      </c>
      <c r="J329" s="6">
        <v>55.846375000000002</v>
      </c>
      <c r="K329" s="12">
        <f t="shared" si="151"/>
        <v>446.77100000000002</v>
      </c>
      <c r="L329" s="6">
        <f t="shared" si="152"/>
        <v>33.915812000000003</v>
      </c>
      <c r="M329" s="6">
        <f t="shared" si="153"/>
        <v>5242880</v>
      </c>
      <c r="N329" s="13">
        <f t="shared" si="154"/>
        <v>11747.991700446089</v>
      </c>
      <c r="O329" s="13"/>
      <c r="P329" s="7">
        <f t="shared" si="155"/>
        <v>6.9923804678093636E-4</v>
      </c>
      <c r="Q329" s="7">
        <f t="shared" si="156"/>
        <v>2.764786546710022E-8</v>
      </c>
      <c r="R329" s="6">
        <f t="shared" si="157"/>
        <v>6.9926569464640346E-4</v>
      </c>
      <c r="S329" s="6">
        <f t="shared" si="158"/>
        <v>6.9923804678093636E-4</v>
      </c>
      <c r="T329" s="7">
        <f t="shared" si="159"/>
        <v>0</v>
      </c>
      <c r="U329" s="7">
        <f t="shared" si="160"/>
        <v>6.1661157105533757E-6</v>
      </c>
      <c r="V329" s="7">
        <f t="shared" si="161"/>
        <v>0.13544016694831393</v>
      </c>
      <c r="W329" s="6">
        <f t="shared" si="162"/>
        <v>0.13544633306402448</v>
      </c>
      <c r="X329" s="6">
        <v>6.1300000000000005E-4</v>
      </c>
      <c r="Y329" s="6">
        <v>0.1426834125</v>
      </c>
      <c r="Z329" s="6">
        <f t="shared" si="163"/>
        <v>14.06819686475307</v>
      </c>
      <c r="AA329" s="6">
        <f t="shared" si="165"/>
        <v>14.072707120131062</v>
      </c>
      <c r="AB329" s="6">
        <f t="shared" si="164"/>
        <v>5.0721238784329703</v>
      </c>
    </row>
    <row r="330" spans="5:28">
      <c r="E330" s="12">
        <f t="shared" si="148"/>
        <v>2.4093158666564675E-4</v>
      </c>
      <c r="F330" s="12">
        <f t="shared" si="149"/>
        <v>4274883</v>
      </c>
      <c r="G330" s="6">
        <v>16830</v>
      </c>
      <c r="H330" s="6">
        <v>2849922</v>
      </c>
      <c r="I330" s="12">
        <f t="shared" si="150"/>
        <v>5699844</v>
      </c>
      <c r="J330" s="6">
        <v>128.744293</v>
      </c>
      <c r="K330" s="12">
        <f t="shared" si="151"/>
        <v>1029.954344</v>
      </c>
      <c r="L330" s="6">
        <f t="shared" si="152"/>
        <v>34.535663999999997</v>
      </c>
      <c r="M330" s="6">
        <f t="shared" si="153"/>
        <v>5242880</v>
      </c>
      <c r="N330" s="13">
        <f t="shared" si="154"/>
        <v>5534.0744307788464</v>
      </c>
      <c r="O330" s="13"/>
      <c r="P330" s="7">
        <f t="shared" si="155"/>
        <v>7.5934548376634635E-4</v>
      </c>
      <c r="Q330" s="7">
        <f t="shared" si="156"/>
        <v>6.373743850914106E-8</v>
      </c>
      <c r="R330" s="6">
        <f t="shared" si="157"/>
        <v>7.5940922120485549E-4</v>
      </c>
      <c r="S330" s="6">
        <f t="shared" si="158"/>
        <v>7.5934548376634635E-4</v>
      </c>
      <c r="T330" s="7">
        <f t="shared" si="159"/>
        <v>0</v>
      </c>
      <c r="U330" s="7">
        <f t="shared" si="160"/>
        <v>1.4214928143704708E-5</v>
      </c>
      <c r="V330" s="7">
        <f t="shared" si="161"/>
        <v>4.9050109400531304E-2</v>
      </c>
      <c r="W330" s="6">
        <f t="shared" si="162"/>
        <v>4.906432432867501E-2</v>
      </c>
      <c r="X330" s="6">
        <v>2.22E-4</v>
      </c>
      <c r="Y330" s="6">
        <v>5.4145800000000001E-2</v>
      </c>
      <c r="Z330" s="6">
        <f t="shared" si="163"/>
        <v>242.04751521006594</v>
      </c>
      <c r="AA330" s="6">
        <f t="shared" si="165"/>
        <v>242.07622576795291</v>
      </c>
      <c r="AB330" s="6">
        <f t="shared" si="164"/>
        <v>9.3848011689272113</v>
      </c>
    </row>
    <row r="331" spans="5:28">
      <c r="E331" s="12">
        <f t="shared" si="148"/>
        <v>3.2176016184331956E-5</v>
      </c>
      <c r="F331" s="12">
        <f t="shared" si="149"/>
        <v>4060717.5</v>
      </c>
      <c r="G331" s="6">
        <v>106437</v>
      </c>
      <c r="H331" s="6">
        <v>2707145</v>
      </c>
      <c r="I331" s="12">
        <f t="shared" si="150"/>
        <v>5414290</v>
      </c>
      <c r="J331" s="6">
        <v>16.332214</v>
      </c>
      <c r="K331" s="12">
        <f t="shared" si="151"/>
        <v>130.657712</v>
      </c>
      <c r="L331" s="6">
        <f t="shared" si="152"/>
        <v>34.61448</v>
      </c>
      <c r="M331" s="6">
        <f t="shared" si="153"/>
        <v>5242880</v>
      </c>
      <c r="N331" s="13">
        <f t="shared" si="154"/>
        <v>41438.732678863991</v>
      </c>
      <c r="O331" s="13"/>
      <c r="P331" s="7">
        <f t="shared" si="155"/>
        <v>7.2130336537303333E-4</v>
      </c>
      <c r="Q331" s="7">
        <f t="shared" si="156"/>
        <v>8.0855893592357737E-9</v>
      </c>
      <c r="R331" s="6">
        <f t="shared" si="157"/>
        <v>7.2131145096239252E-4</v>
      </c>
      <c r="S331" s="6">
        <f t="shared" si="158"/>
        <v>7.2130336537303333E-4</v>
      </c>
      <c r="T331" s="7">
        <f t="shared" si="159"/>
        <v>0</v>
      </c>
      <c r="U331" s="7">
        <f t="shared" si="160"/>
        <v>1.8032740949348959E-6</v>
      </c>
      <c r="V331" s="7">
        <f t="shared" si="161"/>
        <v>7.8656932191842985E-2</v>
      </c>
      <c r="W331" s="6">
        <f t="shared" si="162"/>
        <v>7.8658735465937921E-2</v>
      </c>
      <c r="X331" s="6">
        <v>3.5599999999999998E-4</v>
      </c>
      <c r="Y331" s="6">
        <v>8.7252040000000003E-2</v>
      </c>
      <c r="Z331" s="6">
        <f t="shared" si="163"/>
        <v>102.61330488006554</v>
      </c>
      <c r="AA331" s="6">
        <f t="shared" si="165"/>
        <v>102.61557611303162</v>
      </c>
      <c r="AB331" s="6">
        <f t="shared" si="164"/>
        <v>9.8488293615393765</v>
      </c>
    </row>
    <row r="332" spans="5:28">
      <c r="E332" s="12">
        <f t="shared" si="148"/>
        <v>1.4321849472581359E-4</v>
      </c>
      <c r="F332" s="12">
        <f t="shared" si="149"/>
        <v>4060768.5</v>
      </c>
      <c r="G332" s="6">
        <v>106437</v>
      </c>
      <c r="H332" s="6">
        <v>2707179</v>
      </c>
      <c r="I332" s="12">
        <f t="shared" si="150"/>
        <v>5414358</v>
      </c>
      <c r="J332" s="6">
        <v>72.697143999999994</v>
      </c>
      <c r="K332" s="12">
        <f t="shared" si="151"/>
        <v>581.57715199999996</v>
      </c>
      <c r="L332" s="6">
        <f t="shared" si="152"/>
        <v>34.614888000000001</v>
      </c>
      <c r="M332" s="6">
        <f t="shared" si="153"/>
        <v>5242880</v>
      </c>
      <c r="N332" s="13">
        <f t="shared" si="154"/>
        <v>9309.7845769566957</v>
      </c>
      <c r="O332" s="13"/>
      <c r="P332" s="7">
        <f t="shared" si="155"/>
        <v>7.2131242447936951E-4</v>
      </c>
      <c r="Q332" s="7">
        <f t="shared" si="156"/>
        <v>3.5990175855718687E-8</v>
      </c>
      <c r="R332" s="6">
        <f t="shared" si="157"/>
        <v>7.2134841465522521E-4</v>
      </c>
      <c r="S332" s="6">
        <f t="shared" si="158"/>
        <v>7.2131242447936951E-4</v>
      </c>
      <c r="T332" s="7">
        <f t="shared" si="159"/>
        <v>0</v>
      </c>
      <c r="U332" s="7">
        <f t="shared" si="160"/>
        <v>8.0266445535768621E-6</v>
      </c>
      <c r="V332" s="7">
        <f t="shared" si="161"/>
        <v>7.8656932191842985E-2</v>
      </c>
      <c r="W332" s="6">
        <f t="shared" si="162"/>
        <v>7.8664958836396556E-2</v>
      </c>
      <c r="X332" s="6">
        <v>3.5599999999999998E-4</v>
      </c>
      <c r="Y332" s="6">
        <v>8.7291199999999985E-2</v>
      </c>
      <c r="Z332" s="6">
        <f t="shared" si="163"/>
        <v>102.6158495728566</v>
      </c>
      <c r="AA332" s="6">
        <f t="shared" si="165"/>
        <v>102.62595917281607</v>
      </c>
      <c r="AB332" s="6">
        <f t="shared" si="164"/>
        <v>9.8821429463719479</v>
      </c>
    </row>
    <row r="333" spans="5:28">
      <c r="E333" s="12">
        <f t="shared" si="148"/>
        <v>9.3077838245450312E-4</v>
      </c>
      <c r="F333" s="12">
        <f t="shared" si="149"/>
        <v>4018125</v>
      </c>
      <c r="G333" s="6">
        <v>125329</v>
      </c>
      <c r="H333" s="6">
        <v>2678750</v>
      </c>
      <c r="I333" s="12">
        <f t="shared" si="150"/>
        <v>5357500</v>
      </c>
      <c r="J333" s="6">
        <v>467.49798600000003</v>
      </c>
      <c r="K333" s="12">
        <f t="shared" si="151"/>
        <v>3739.9838880000002</v>
      </c>
      <c r="L333" s="6">
        <f t="shared" si="152"/>
        <v>34.651580000000003</v>
      </c>
      <c r="M333" s="6">
        <f t="shared" si="153"/>
        <v>5242880</v>
      </c>
      <c r="N333" s="13">
        <f t="shared" si="154"/>
        <v>1432.4928022256763</v>
      </c>
      <c r="O333" s="13"/>
      <c r="P333" s="7">
        <f t="shared" si="155"/>
        <v>7.1373767936073356E-4</v>
      </c>
      <c r="Q333" s="7">
        <f t="shared" si="156"/>
        <v>2.3144423291696733E-7</v>
      </c>
      <c r="R333" s="6">
        <f t="shared" si="157"/>
        <v>7.1396912359365057E-4</v>
      </c>
      <c r="S333" s="6">
        <f t="shared" si="158"/>
        <v>7.1373767936073356E-4</v>
      </c>
      <c r="T333" s="7">
        <f t="shared" si="159"/>
        <v>0</v>
      </c>
      <c r="U333" s="7">
        <f t="shared" si="160"/>
        <v>5.1617435798235109E-5</v>
      </c>
      <c r="V333" s="7">
        <f t="shared" si="161"/>
        <v>7.4900842733243753E-2</v>
      </c>
      <c r="W333" s="6">
        <f t="shared" si="162"/>
        <v>7.4952460169041987E-2</v>
      </c>
      <c r="X333" s="6">
        <v>3.39E-4</v>
      </c>
      <c r="Y333" s="6">
        <v>8.2603000000112989E-2</v>
      </c>
      <c r="Z333" s="6">
        <f t="shared" si="163"/>
        <v>110.54208830700105</v>
      </c>
      <c r="AA333" s="6">
        <f t="shared" si="165"/>
        <v>110.61036094207981</v>
      </c>
      <c r="AB333" s="6">
        <f t="shared" si="164"/>
        <v>9.2618183734979809</v>
      </c>
    </row>
    <row r="334" spans="5:28">
      <c r="E334" s="12">
        <f t="shared" si="148"/>
        <v>0.94243185756880843</v>
      </c>
      <c r="F334" s="12">
        <f t="shared" si="149"/>
        <v>4415830.5</v>
      </c>
      <c r="G334" s="6">
        <v>28338</v>
      </c>
      <c r="H334" s="6">
        <v>2943887</v>
      </c>
      <c r="I334" s="12">
        <f t="shared" si="150"/>
        <v>5887774</v>
      </c>
      <c r="J334" s="6">
        <v>520202.41760300001</v>
      </c>
      <c r="K334" s="12">
        <f t="shared" si="151"/>
        <v>4161619.3408240001</v>
      </c>
      <c r="L334" s="6">
        <f t="shared" si="152"/>
        <v>35.893403999999997</v>
      </c>
      <c r="M334" s="6">
        <f t="shared" si="153"/>
        <v>5242880</v>
      </c>
      <c r="N334" s="13">
        <f t="shared" si="154"/>
        <v>1.4147795648302186</v>
      </c>
      <c r="O334" s="13"/>
      <c r="P334" s="7">
        <f t="shared" si="155"/>
        <v>7.8438192279243362E-4</v>
      </c>
      <c r="Q334" s="7">
        <f t="shared" si="156"/>
        <v>2.5753661643299194E-4</v>
      </c>
      <c r="R334" s="6">
        <f t="shared" si="157"/>
        <v>1.0419185392254256E-3</v>
      </c>
      <c r="S334" s="6">
        <f t="shared" si="158"/>
        <v>7.8438192279243362E-4</v>
      </c>
      <c r="T334" s="7">
        <f t="shared" si="159"/>
        <v>0</v>
      </c>
      <c r="U334" s="7">
        <f t="shared" si="160"/>
        <v>5.7436642930713162E-2</v>
      </c>
      <c r="V334" s="7">
        <f t="shared" si="161"/>
        <v>0.28126481651746105</v>
      </c>
      <c r="W334" s="6">
        <f t="shared" si="162"/>
        <v>0.3387014594481742</v>
      </c>
      <c r="X334" s="6">
        <v>1.273E-3</v>
      </c>
      <c r="Y334" s="6">
        <v>0.33485557777721203</v>
      </c>
      <c r="Z334" s="6">
        <f t="shared" si="163"/>
        <v>38.383195381584159</v>
      </c>
      <c r="AA334" s="6">
        <f t="shared" si="165"/>
        <v>18.152510665716768</v>
      </c>
      <c r="AB334" s="6">
        <f t="shared" si="164"/>
        <v>1.1485195189195665</v>
      </c>
    </row>
    <row r="335" spans="5:28">
      <c r="E335" s="12">
        <f t="shared" si="148"/>
        <v>2.0898466481755178E-3</v>
      </c>
      <c r="F335" s="12">
        <f t="shared" si="149"/>
        <v>4362087</v>
      </c>
      <c r="G335" s="6">
        <v>54924</v>
      </c>
      <c r="H335" s="6">
        <v>2908058</v>
      </c>
      <c r="I335" s="12">
        <f t="shared" si="150"/>
        <v>5816116</v>
      </c>
      <c r="J335" s="6">
        <v>1139.511612</v>
      </c>
      <c r="K335" s="12">
        <f t="shared" si="151"/>
        <v>9116.0928960000001</v>
      </c>
      <c r="L335" s="6">
        <f t="shared" si="152"/>
        <v>35.995176000000001</v>
      </c>
      <c r="M335" s="6">
        <f t="shared" si="153"/>
        <v>5242880</v>
      </c>
      <c r="N335" s="13">
        <f t="shared" si="154"/>
        <v>638.00534574982464</v>
      </c>
      <c r="O335" s="13"/>
      <c r="P335" s="7">
        <f t="shared" si="155"/>
        <v>7.7483548982414032E-4</v>
      </c>
      <c r="Q335" s="7">
        <f t="shared" si="156"/>
        <v>5.6413802591080447E-7</v>
      </c>
      <c r="R335" s="6">
        <f t="shared" si="157"/>
        <v>7.753996278500511E-4</v>
      </c>
      <c r="S335" s="6">
        <f t="shared" si="158"/>
        <v>7.7483548982414032E-4</v>
      </c>
      <c r="T335" s="7">
        <f t="shared" si="159"/>
        <v>0</v>
      </c>
      <c r="U335" s="7">
        <f t="shared" si="160"/>
        <v>1.25815873512134E-4</v>
      </c>
      <c r="V335" s="7">
        <f t="shared" si="161"/>
        <v>5.0817680910460364E-2</v>
      </c>
      <c r="W335" s="6">
        <f t="shared" si="162"/>
        <v>5.0943496783972496E-2</v>
      </c>
      <c r="X335" s="6">
        <v>2.3000000000000001E-4</v>
      </c>
      <c r="Y335" s="6">
        <v>5.636415384626E-2</v>
      </c>
      <c r="Z335" s="6">
        <f t="shared" si="163"/>
        <v>236.88499557571316</v>
      </c>
      <c r="AA335" s="6">
        <f t="shared" si="165"/>
        <v>237.13027297828307</v>
      </c>
      <c r="AB335" s="6">
        <f t="shared" si="164"/>
        <v>9.6172064909782868</v>
      </c>
    </row>
    <row r="336" spans="5:28">
      <c r="E336" s="12">
        <f t="shared" si="148"/>
        <v>0.37596004722434295</v>
      </c>
      <c r="F336" s="12">
        <f t="shared" si="149"/>
        <v>3953046</v>
      </c>
      <c r="G336" s="6">
        <v>321821</v>
      </c>
      <c r="H336" s="6">
        <v>2635364</v>
      </c>
      <c r="I336" s="12">
        <f t="shared" si="150"/>
        <v>5270728</v>
      </c>
      <c r="J336" s="6">
        <v>185773.420105</v>
      </c>
      <c r="K336" s="12">
        <f t="shared" si="151"/>
        <v>1486187.36084</v>
      </c>
      <c r="L336" s="6">
        <f t="shared" si="152"/>
        <v>38.060788000000002</v>
      </c>
      <c r="M336" s="6">
        <f t="shared" si="153"/>
        <v>5242880</v>
      </c>
      <c r="N336" s="13">
        <f t="shared" si="154"/>
        <v>3.5464761300492826</v>
      </c>
      <c r="O336" s="13"/>
      <c r="P336" s="7">
        <f t="shared" si="155"/>
        <v>7.0217772678705373E-4</v>
      </c>
      <c r="Q336" s="7">
        <f t="shared" si="156"/>
        <v>9.1970849073482938E-5</v>
      </c>
      <c r="R336" s="6">
        <f t="shared" si="157"/>
        <v>7.9414857586053672E-4</v>
      </c>
      <c r="S336" s="6">
        <f t="shared" si="158"/>
        <v>7.0217772678705373E-4</v>
      </c>
      <c r="T336" s="7">
        <f t="shared" si="159"/>
        <v>0</v>
      </c>
      <c r="U336" s="7">
        <f t="shared" si="160"/>
        <v>2.0511634001538558E-2</v>
      </c>
      <c r="V336" s="7">
        <f t="shared" si="161"/>
        <v>0.23729647520797578</v>
      </c>
      <c r="W336" s="6">
        <f t="shared" si="162"/>
        <v>0.25780810920951436</v>
      </c>
      <c r="X336" s="6">
        <v>1.0740000000000001E-3</v>
      </c>
      <c r="Y336" s="6">
        <v>0.2670299625</v>
      </c>
      <c r="Z336" s="6">
        <f t="shared" si="163"/>
        <v>34.620323390404685</v>
      </c>
      <c r="AA336" s="6">
        <f t="shared" si="165"/>
        <v>26.056929621923963</v>
      </c>
      <c r="AB336" s="6">
        <f t="shared" si="164"/>
        <v>3.4534900893324427</v>
      </c>
    </row>
    <row r="337" spans="5:28">
      <c r="E337" s="12">
        <f t="shared" si="148"/>
        <v>2.5682715894695757E-2</v>
      </c>
      <c r="F337" s="12">
        <f t="shared" si="149"/>
        <v>4612900.5</v>
      </c>
      <c r="G337" s="6">
        <v>63336</v>
      </c>
      <c r="H337" s="6">
        <v>3075267</v>
      </c>
      <c r="I337" s="12">
        <f t="shared" si="150"/>
        <v>6150534</v>
      </c>
      <c r="J337" s="6">
        <v>14808.976624000001</v>
      </c>
      <c r="K337" s="12">
        <f t="shared" si="151"/>
        <v>118471.81299200001</v>
      </c>
      <c r="L337" s="6">
        <f t="shared" si="152"/>
        <v>38.169924000000002</v>
      </c>
      <c r="M337" s="6">
        <f t="shared" si="153"/>
        <v>5242880</v>
      </c>
      <c r="N337" s="13">
        <f t="shared" si="154"/>
        <v>51.915589410413801</v>
      </c>
      <c r="O337" s="13"/>
      <c r="P337" s="7">
        <f t="shared" si="155"/>
        <v>8.1938737545297056E-4</v>
      </c>
      <c r="Q337" s="7">
        <f t="shared" si="156"/>
        <v>7.3314802152473463E-6</v>
      </c>
      <c r="R337" s="6">
        <f t="shared" si="157"/>
        <v>8.2671885566821786E-4</v>
      </c>
      <c r="S337" s="6">
        <f t="shared" si="158"/>
        <v>8.1938737545297056E-4</v>
      </c>
      <c r="T337" s="7">
        <f t="shared" si="159"/>
        <v>0</v>
      </c>
      <c r="U337" s="7">
        <f t="shared" si="160"/>
        <v>1.6350902528313449E-3</v>
      </c>
      <c r="V337" s="7">
        <f t="shared" si="161"/>
        <v>6.2969735041222621E-2</v>
      </c>
      <c r="W337" s="6">
        <f t="shared" si="162"/>
        <v>6.4604825294053966E-2</v>
      </c>
      <c r="X337" s="6">
        <v>2.8499999999999999E-4</v>
      </c>
      <c r="Y337" s="6">
        <v>7.0721911764839995E-2</v>
      </c>
      <c r="Z337" s="6">
        <f t="shared" si="163"/>
        <v>187.5043422642002</v>
      </c>
      <c r="AA337" s="6">
        <f t="shared" si="165"/>
        <v>190.07679146253261</v>
      </c>
      <c r="AB337" s="6">
        <f t="shared" si="164"/>
        <v>8.6494925237968339</v>
      </c>
    </row>
    <row r="338" spans="5:28">
      <c r="E338" s="12">
        <f t="shared" si="148"/>
        <v>0.1067061359900425</v>
      </c>
      <c r="F338" s="12">
        <f t="shared" si="149"/>
        <v>4269342</v>
      </c>
      <c r="G338" s="6">
        <v>204316</v>
      </c>
      <c r="H338" s="6">
        <v>2846228</v>
      </c>
      <c r="I338" s="12">
        <f t="shared" si="150"/>
        <v>5692456</v>
      </c>
      <c r="J338" s="6">
        <v>56945.623505000003</v>
      </c>
      <c r="K338" s="12">
        <f t="shared" si="151"/>
        <v>455564.98804000003</v>
      </c>
      <c r="L338" s="6">
        <f t="shared" si="152"/>
        <v>38.241056</v>
      </c>
      <c r="M338" s="6">
        <f t="shared" si="153"/>
        <v>5242880</v>
      </c>
      <c r="N338" s="13">
        <f t="shared" si="154"/>
        <v>12.495376399514234</v>
      </c>
      <c r="O338" s="13"/>
      <c r="P338" s="7">
        <f t="shared" si="155"/>
        <v>7.5836123850734185E-4</v>
      </c>
      <c r="Q338" s="7">
        <f t="shared" si="156"/>
        <v>2.8192070436198951E-5</v>
      </c>
      <c r="R338" s="6">
        <f t="shared" si="157"/>
        <v>7.8655330894354084E-4</v>
      </c>
      <c r="S338" s="6">
        <f t="shared" si="158"/>
        <v>7.5836123850734185E-4</v>
      </c>
      <c r="T338" s="7">
        <f t="shared" si="159"/>
        <v>0</v>
      </c>
      <c r="U338" s="7">
        <f t="shared" si="160"/>
        <v>6.2874860497469732E-3</v>
      </c>
      <c r="V338" s="7">
        <f t="shared" si="161"/>
        <v>0.1166597196553177</v>
      </c>
      <c r="W338" s="6">
        <f t="shared" si="162"/>
        <v>0.12294720570506468</v>
      </c>
      <c r="X338" s="6">
        <v>5.2800000000000004E-4</v>
      </c>
      <c r="Y338" s="6">
        <v>0.1345905</v>
      </c>
      <c r="Z338" s="6">
        <f t="shared" si="163"/>
        <v>43.629022444572307</v>
      </c>
      <c r="AA338" s="6">
        <f t="shared" si="165"/>
        <v>48.968429724155449</v>
      </c>
      <c r="AB338" s="6">
        <f t="shared" si="164"/>
        <v>8.6509035146873838</v>
      </c>
    </row>
    <row r="339" spans="5:28">
      <c r="E339" s="12">
        <f t="shared" si="148"/>
        <v>0.63386508848904266</v>
      </c>
      <c r="F339" s="12">
        <f t="shared" si="149"/>
        <v>4681800</v>
      </c>
      <c r="G339" s="6">
        <v>43520</v>
      </c>
      <c r="H339" s="6">
        <v>3121200</v>
      </c>
      <c r="I339" s="12">
        <f t="shared" si="150"/>
        <v>6242400</v>
      </c>
      <c r="J339" s="6">
        <v>370953.69641099998</v>
      </c>
      <c r="K339" s="12">
        <f t="shared" si="151"/>
        <v>2967629.5712879999</v>
      </c>
      <c r="L339" s="6">
        <f t="shared" si="152"/>
        <v>38.324800000000003</v>
      </c>
      <c r="M339" s="6">
        <f t="shared" si="153"/>
        <v>5242880</v>
      </c>
      <c r="N339" s="13">
        <f t="shared" si="154"/>
        <v>2.1034970335905827</v>
      </c>
      <c r="O339" s="13"/>
      <c r="P339" s="7">
        <f t="shared" si="155"/>
        <v>8.3162596166895812E-4</v>
      </c>
      <c r="Q339" s="7">
        <f t="shared" si="156"/>
        <v>1.8364805044006642E-4</v>
      </c>
      <c r="R339" s="6">
        <f t="shared" si="157"/>
        <v>1.0152740121090245E-3</v>
      </c>
      <c r="S339" s="6">
        <f t="shared" si="158"/>
        <v>8.3162596166895812E-4</v>
      </c>
      <c r="T339" s="7">
        <f t="shared" si="159"/>
        <v>0</v>
      </c>
      <c r="U339" s="7">
        <f t="shared" si="160"/>
        <v>4.0957777748828181E-2</v>
      </c>
      <c r="V339" s="7">
        <f t="shared" si="161"/>
        <v>0.32722167577561645</v>
      </c>
      <c r="W339" s="6">
        <f t="shared" si="162"/>
        <v>0.36817945352444464</v>
      </c>
      <c r="X339" s="6">
        <v>1.4809999999999999E-3</v>
      </c>
      <c r="Y339" s="6">
        <v>0.36764343999999999</v>
      </c>
      <c r="Z339" s="6">
        <f t="shared" si="163"/>
        <v>43.846997861650358</v>
      </c>
      <c r="AA339" s="6">
        <f t="shared" si="165"/>
        <v>31.446724368060458</v>
      </c>
      <c r="AB339" s="6">
        <f t="shared" si="164"/>
        <v>0.14579711375909665</v>
      </c>
    </row>
    <row r="340" spans="5:28">
      <c r="E340" s="12">
        <f t="shared" si="148"/>
        <v>4.0996298797539861E-2</v>
      </c>
      <c r="F340" s="12">
        <f t="shared" si="149"/>
        <v>4722984</v>
      </c>
      <c r="G340" s="6">
        <v>42930</v>
      </c>
      <c r="H340" s="6">
        <v>3148656</v>
      </c>
      <c r="I340" s="12">
        <f t="shared" si="150"/>
        <v>6297312</v>
      </c>
      <c r="J340" s="6">
        <v>24203.107909999999</v>
      </c>
      <c r="K340" s="12">
        <f t="shared" si="151"/>
        <v>193624.86327999999</v>
      </c>
      <c r="L340" s="6">
        <f t="shared" si="152"/>
        <v>38.642471999999998</v>
      </c>
      <c r="M340" s="6">
        <f t="shared" si="153"/>
        <v>5242880</v>
      </c>
      <c r="N340" s="13">
        <f t="shared" si="154"/>
        <v>32.523261183113078</v>
      </c>
      <c r="O340" s="13"/>
      <c r="P340" s="7">
        <f t="shared" si="155"/>
        <v>8.3894145647979456E-4</v>
      </c>
      <c r="Q340" s="7">
        <f t="shared" si="156"/>
        <v>1.1982232891237599E-5</v>
      </c>
      <c r="R340" s="6">
        <f t="shared" si="157"/>
        <v>8.5092368937103211E-4</v>
      </c>
      <c r="S340" s="6">
        <f t="shared" si="158"/>
        <v>8.3894145647979456E-4</v>
      </c>
      <c r="T340" s="7">
        <f t="shared" si="159"/>
        <v>0</v>
      </c>
      <c r="U340" s="7">
        <f t="shared" si="160"/>
        <v>2.6723160442923945E-3</v>
      </c>
      <c r="V340" s="7">
        <f t="shared" si="161"/>
        <v>0.14383613162047693</v>
      </c>
      <c r="W340" s="6">
        <f t="shared" si="162"/>
        <v>0.14650844766476931</v>
      </c>
      <c r="X340" s="6">
        <v>6.5099999999999999E-4</v>
      </c>
      <c r="Y340" s="6">
        <v>0.15473546666673899</v>
      </c>
      <c r="Z340" s="6">
        <f t="shared" si="163"/>
        <v>28.869655373240334</v>
      </c>
      <c r="AA340" s="6">
        <f t="shared" si="165"/>
        <v>30.710244143015686</v>
      </c>
      <c r="AB340" s="6">
        <f t="shared" si="164"/>
        <v>5.316828248360534</v>
      </c>
    </row>
    <row r="341" spans="5:28">
      <c r="E341" s="12">
        <f t="shared" si="148"/>
        <v>3.5336329216362754E-2</v>
      </c>
      <c r="F341" s="12">
        <f t="shared" si="149"/>
        <v>4813005</v>
      </c>
      <c r="G341" s="6">
        <v>22209</v>
      </c>
      <c r="H341" s="6">
        <v>3208670</v>
      </c>
      <c r="I341" s="12">
        <f t="shared" si="150"/>
        <v>6417340</v>
      </c>
      <c r="J341" s="6">
        <v>21259.241150000002</v>
      </c>
      <c r="K341" s="12">
        <f t="shared" si="151"/>
        <v>170073.92920000001</v>
      </c>
      <c r="L341" s="6">
        <f t="shared" si="152"/>
        <v>38.948219999999999</v>
      </c>
      <c r="M341" s="6">
        <f t="shared" si="153"/>
        <v>5242880</v>
      </c>
      <c r="N341" s="13">
        <f t="shared" si="154"/>
        <v>37.73264973759423</v>
      </c>
      <c r="O341" s="13"/>
      <c r="P341" s="7">
        <f t="shared" si="155"/>
        <v>8.5493184494051509E-4</v>
      </c>
      <c r="Q341" s="7">
        <f t="shared" si="156"/>
        <v>1.0524812742954954E-5</v>
      </c>
      <c r="R341" s="6">
        <f t="shared" si="157"/>
        <v>8.6545665768347009E-4</v>
      </c>
      <c r="S341" s="6">
        <f t="shared" si="158"/>
        <v>8.5493184494051509E-4</v>
      </c>
      <c r="T341" s="7">
        <f t="shared" si="159"/>
        <v>0</v>
      </c>
      <c r="U341" s="7">
        <f t="shared" si="160"/>
        <v>2.3472775242700679E-3</v>
      </c>
      <c r="V341" s="7">
        <f t="shared" si="161"/>
        <v>7.0923806835903366E-2</v>
      </c>
      <c r="W341" s="6">
        <f t="shared" si="162"/>
        <v>7.3271084360173433E-2</v>
      </c>
      <c r="X341" s="6">
        <v>3.21E-4</v>
      </c>
      <c r="Y341" s="6">
        <v>7.8876833333261995E-2</v>
      </c>
      <c r="Z341" s="6">
        <f t="shared" si="163"/>
        <v>166.33390808115735</v>
      </c>
      <c r="AA341" s="6">
        <f t="shared" si="165"/>
        <v>169.61266594500626</v>
      </c>
      <c r="AB341" s="6">
        <f t="shared" si="164"/>
        <v>7.1069650443543395</v>
      </c>
    </row>
    <row r="342" spans="5:28">
      <c r="E342" s="12">
        <f t="shared" si="148"/>
        <v>2.2173358028896147E-2</v>
      </c>
      <c r="F342" s="12">
        <f t="shared" si="149"/>
        <v>4756482</v>
      </c>
      <c r="G342" s="6">
        <v>45330</v>
      </c>
      <c r="H342" s="6">
        <v>3170988</v>
      </c>
      <c r="I342" s="12">
        <f t="shared" si="150"/>
        <v>6341976</v>
      </c>
      <c r="J342" s="6">
        <v>13183.397293</v>
      </c>
      <c r="K342" s="12">
        <f t="shared" si="151"/>
        <v>105467.178344</v>
      </c>
      <c r="L342" s="6">
        <f t="shared" si="152"/>
        <v>38.958455999999998</v>
      </c>
      <c r="M342" s="6">
        <f t="shared" si="153"/>
        <v>5242880</v>
      </c>
      <c r="N342" s="13">
        <f t="shared" si="154"/>
        <v>60.132224067989334</v>
      </c>
      <c r="O342" s="13"/>
      <c r="P342" s="7">
        <f t="shared" si="155"/>
        <v>8.4489169067689541E-4</v>
      </c>
      <c r="Q342" s="7">
        <f t="shared" si="156"/>
        <v>6.5267046385051347E-6</v>
      </c>
      <c r="R342" s="6">
        <f t="shared" si="157"/>
        <v>8.5141839531540058E-4</v>
      </c>
      <c r="S342" s="6">
        <f t="shared" si="158"/>
        <v>8.4489169067689541E-4</v>
      </c>
      <c r="T342" s="7">
        <f t="shared" si="159"/>
        <v>0</v>
      </c>
      <c r="U342" s="7">
        <f t="shared" si="160"/>
        <v>1.455606620247673E-3</v>
      </c>
      <c r="V342" s="7">
        <f t="shared" si="161"/>
        <v>5.7446074072694316E-2</v>
      </c>
      <c r="W342" s="6">
        <f t="shared" si="162"/>
        <v>5.8901680692941986E-2</v>
      </c>
      <c r="X342" s="6">
        <v>2.5999999999999998E-4</v>
      </c>
      <c r="Y342" s="6">
        <v>6.4868266666579993E-2</v>
      </c>
      <c r="Z342" s="6">
        <f t="shared" si="163"/>
        <v>224.9583425680367</v>
      </c>
      <c r="AA342" s="6">
        <f t="shared" si="165"/>
        <v>227.46861358284644</v>
      </c>
      <c r="AB342" s="6">
        <f t="shared" si="164"/>
        <v>9.1980043251440549</v>
      </c>
    </row>
    <row r="343" spans="5:28">
      <c r="E343" s="12">
        <f t="shared" si="148"/>
        <v>0.64779523272787753</v>
      </c>
      <c r="F343" s="12">
        <f t="shared" si="149"/>
        <v>4127221.5</v>
      </c>
      <c r="G343" s="6">
        <v>309412</v>
      </c>
      <c r="H343" s="6">
        <v>2751481</v>
      </c>
      <c r="I343" s="12">
        <f t="shared" si="150"/>
        <v>5502962</v>
      </c>
      <c r="J343" s="6">
        <v>334199.30151399999</v>
      </c>
      <c r="K343" s="12">
        <f t="shared" si="151"/>
        <v>2673594.4121119999</v>
      </c>
      <c r="L343" s="6">
        <f t="shared" si="152"/>
        <v>39.206012000000001</v>
      </c>
      <c r="M343" s="6">
        <f t="shared" si="153"/>
        <v>5242880</v>
      </c>
      <c r="N343" s="13">
        <f t="shared" si="154"/>
        <v>2.0582635777028528</v>
      </c>
      <c r="O343" s="13"/>
      <c r="P343" s="7">
        <f t="shared" si="155"/>
        <v>7.3311644003552041E-4</v>
      </c>
      <c r="Q343" s="7">
        <f t="shared" si="156"/>
        <v>1.654520517662594E-4</v>
      </c>
      <c r="R343" s="6">
        <f t="shared" si="157"/>
        <v>8.9856849180177984E-4</v>
      </c>
      <c r="S343" s="6">
        <f t="shared" si="158"/>
        <v>7.3311644003552041E-4</v>
      </c>
      <c r="T343" s="7">
        <f t="shared" si="159"/>
        <v>0</v>
      </c>
      <c r="U343" s="7">
        <f t="shared" si="160"/>
        <v>3.6899647712522791E-2</v>
      </c>
      <c r="V343" s="7">
        <f t="shared" si="161"/>
        <v>0.62041759998509871</v>
      </c>
      <c r="W343" s="6">
        <f t="shared" si="162"/>
        <v>0.65731724769762145</v>
      </c>
      <c r="X343" s="6">
        <v>2.8080000000000002E-3</v>
      </c>
      <c r="Y343" s="6">
        <v>0.65586456000000004</v>
      </c>
      <c r="Z343" s="6">
        <f t="shared" si="163"/>
        <v>73.891864671099711</v>
      </c>
      <c r="AA343" s="6">
        <f t="shared" si="165"/>
        <v>67.999697585406707</v>
      </c>
      <c r="AB343" s="6">
        <f t="shared" si="164"/>
        <v>0.22149202536898976</v>
      </c>
    </row>
    <row r="344" spans="5:28">
      <c r="E344" s="12">
        <f t="shared" si="148"/>
        <v>6.5189873767419346E-2</v>
      </c>
      <c r="F344" s="12">
        <f t="shared" si="149"/>
        <v>4631847</v>
      </c>
      <c r="G344" s="6">
        <v>123440</v>
      </c>
      <c r="H344" s="6">
        <v>3087898</v>
      </c>
      <c r="I344" s="12">
        <f t="shared" si="150"/>
        <v>6175796</v>
      </c>
      <c r="J344" s="6">
        <v>37743.690154999997</v>
      </c>
      <c r="K344" s="12">
        <f t="shared" si="151"/>
        <v>301949.52123999997</v>
      </c>
      <c r="L344" s="6">
        <f t="shared" si="152"/>
        <v>39.523575999999998</v>
      </c>
      <c r="M344" s="6">
        <f t="shared" si="153"/>
        <v>5242880</v>
      </c>
      <c r="N344" s="13">
        <f t="shared" si="154"/>
        <v>20.453074323940598</v>
      </c>
      <c r="O344" s="13"/>
      <c r="P344" s="7">
        <f t="shared" si="155"/>
        <v>8.2275283345689231E-4</v>
      </c>
      <c r="Q344" s="7">
        <f t="shared" si="156"/>
        <v>1.868576908774034E-5</v>
      </c>
      <c r="R344" s="6">
        <f t="shared" si="157"/>
        <v>8.4143860254463269E-4</v>
      </c>
      <c r="S344" s="6">
        <f t="shared" si="158"/>
        <v>8.2275283345689231E-4</v>
      </c>
      <c r="T344" s="7">
        <f t="shared" si="159"/>
        <v>0</v>
      </c>
      <c r="U344" s="7">
        <f t="shared" si="160"/>
        <v>4.167360206262345E-3</v>
      </c>
      <c r="V344" s="7">
        <f t="shared" si="161"/>
        <v>7.4900842733243753E-2</v>
      </c>
      <c r="W344" s="6">
        <f t="shared" si="162"/>
        <v>7.9068202939506102E-2</v>
      </c>
      <c r="X344" s="6">
        <v>3.39E-4</v>
      </c>
      <c r="Y344" s="6">
        <v>8.7819833333484004E-2</v>
      </c>
      <c r="Z344" s="6">
        <f t="shared" si="163"/>
        <v>142.69995087223961</v>
      </c>
      <c r="AA344" s="6">
        <f t="shared" si="165"/>
        <v>148.21197715180904</v>
      </c>
      <c r="AB344" s="6">
        <f t="shared" si="164"/>
        <v>9.9654372614723172</v>
      </c>
    </row>
    <row r="345" spans="5:28">
      <c r="E345" s="12">
        <f t="shared" si="148"/>
        <v>0.33310587236395311</v>
      </c>
      <c r="F345" s="12">
        <f t="shared" si="149"/>
        <v>4919535</v>
      </c>
      <c r="G345" s="6">
        <v>9000</v>
      </c>
      <c r="H345" s="6">
        <v>3279690</v>
      </c>
      <c r="I345" s="12">
        <f t="shared" si="150"/>
        <v>6559380</v>
      </c>
      <c r="J345" s="6">
        <v>204840.749725</v>
      </c>
      <c r="K345" s="12">
        <f t="shared" si="151"/>
        <v>1638725.9978</v>
      </c>
      <c r="L345" s="6">
        <f t="shared" si="152"/>
        <v>39.536279999999998</v>
      </c>
      <c r="M345" s="6">
        <f t="shared" si="153"/>
        <v>5242880</v>
      </c>
      <c r="N345" s="13">
        <f t="shared" si="154"/>
        <v>4.0027313954901604</v>
      </c>
      <c r="O345" s="13"/>
      <c r="P345" s="7">
        <f t="shared" si="155"/>
        <v>8.7385471941114478E-4</v>
      </c>
      <c r="Q345" s="7">
        <f t="shared" si="156"/>
        <v>1.0141051215189431E-4</v>
      </c>
      <c r="R345" s="6">
        <f t="shared" si="157"/>
        <v>9.7526523156303904E-4</v>
      </c>
      <c r="S345" s="6">
        <f t="shared" si="158"/>
        <v>8.7385471941114478E-4</v>
      </c>
      <c r="T345" s="7">
        <f t="shared" si="159"/>
        <v>0</v>
      </c>
      <c r="U345" s="7">
        <f t="shared" si="160"/>
        <v>2.2616897964117717E-2</v>
      </c>
      <c r="V345" s="7">
        <f t="shared" si="161"/>
        <v>0.11710161253279995</v>
      </c>
      <c r="W345" s="6">
        <f t="shared" si="162"/>
        <v>0.13971851049691766</v>
      </c>
      <c r="X345" s="6">
        <v>5.2999999999999998E-4</v>
      </c>
      <c r="Y345" s="6">
        <v>0.14414675000000002</v>
      </c>
      <c r="Z345" s="6">
        <f t="shared" si="163"/>
        <v>64.878248945499024</v>
      </c>
      <c r="AA345" s="6">
        <f t="shared" si="165"/>
        <v>84.012307842082848</v>
      </c>
      <c r="AB345" s="6">
        <f t="shared" si="164"/>
        <v>3.0720356186194646</v>
      </c>
    </row>
    <row r="346" spans="5:28">
      <c r="E346" s="12">
        <f t="shared" si="148"/>
        <v>0.56414508731710866</v>
      </c>
      <c r="F346" s="12">
        <f t="shared" si="149"/>
        <v>4681740</v>
      </c>
      <c r="G346" s="6">
        <v>120216</v>
      </c>
      <c r="H346" s="6">
        <v>3121160</v>
      </c>
      <c r="I346" s="12">
        <f t="shared" si="150"/>
        <v>6242320</v>
      </c>
      <c r="J346" s="6">
        <v>330147.57763700001</v>
      </c>
      <c r="K346" s="12">
        <f t="shared" si="151"/>
        <v>2641180.6210960001</v>
      </c>
      <c r="L346" s="6">
        <f t="shared" si="152"/>
        <v>39.858240000000002</v>
      </c>
      <c r="M346" s="6">
        <f t="shared" si="153"/>
        <v>5242880</v>
      </c>
      <c r="N346" s="13">
        <f t="shared" si="154"/>
        <v>2.3634582012833523</v>
      </c>
      <c r="O346" s="13"/>
      <c r="P346" s="7">
        <f t="shared" si="155"/>
        <v>8.3161530389679777E-4</v>
      </c>
      <c r="Q346" s="7">
        <f t="shared" si="156"/>
        <v>1.6344616478324335E-4</v>
      </c>
      <c r="R346" s="6">
        <f t="shared" si="157"/>
        <v>9.9506146868004117E-4</v>
      </c>
      <c r="S346" s="6">
        <f t="shared" si="158"/>
        <v>8.3161530389679777E-4</v>
      </c>
      <c r="T346" s="7">
        <f t="shared" si="159"/>
        <v>0</v>
      </c>
      <c r="U346" s="7">
        <f t="shared" si="160"/>
        <v>3.645228835835175E-2</v>
      </c>
      <c r="V346" s="7">
        <f t="shared" si="161"/>
        <v>0.37627178517614779</v>
      </c>
      <c r="W346" s="6">
        <f t="shared" si="162"/>
        <v>0.41272407353449952</v>
      </c>
      <c r="X346" s="6">
        <v>1.7030000000000001E-3</v>
      </c>
      <c r="Y346" s="6">
        <v>0.41696535833390103</v>
      </c>
      <c r="Z346" s="6">
        <f t="shared" si="163"/>
        <v>51.167627486976066</v>
      </c>
      <c r="AA346" s="6">
        <f t="shared" si="165"/>
        <v>41.570084046973513</v>
      </c>
      <c r="AB346" s="6">
        <f t="shared" si="164"/>
        <v>1.0171791767903007</v>
      </c>
    </row>
    <row r="347" spans="5:28">
      <c r="E347" s="12">
        <f t="shared" si="148"/>
        <v>0.11535945215237954</v>
      </c>
      <c r="F347" s="12">
        <f t="shared" si="149"/>
        <v>4532472</v>
      </c>
      <c r="G347" s="6">
        <v>213360</v>
      </c>
      <c r="H347" s="6">
        <v>3021648</v>
      </c>
      <c r="I347" s="12">
        <f t="shared" si="150"/>
        <v>6043296</v>
      </c>
      <c r="J347" s="6">
        <v>65357.935852000002</v>
      </c>
      <c r="K347" s="12">
        <f t="shared" si="151"/>
        <v>522863.48681600002</v>
      </c>
      <c r="L347" s="6">
        <f t="shared" si="152"/>
        <v>40.526975999999998</v>
      </c>
      <c r="M347" s="6">
        <f t="shared" si="153"/>
        <v>5242880</v>
      </c>
      <c r="N347" s="13">
        <f t="shared" si="154"/>
        <v>11.558076156361413</v>
      </c>
      <c r="O347" s="13"/>
      <c r="P347" s="7">
        <f t="shared" si="155"/>
        <v>8.0510089831637951E-4</v>
      </c>
      <c r="Q347" s="7">
        <f t="shared" si="156"/>
        <v>3.2356753999583005E-5</v>
      </c>
      <c r="R347" s="6">
        <f t="shared" si="157"/>
        <v>8.3745765231596253E-4</v>
      </c>
      <c r="S347" s="6">
        <f t="shared" si="158"/>
        <v>8.0510089831637951E-4</v>
      </c>
      <c r="T347" s="7">
        <f t="shared" si="159"/>
        <v>0</v>
      </c>
      <c r="U347" s="7">
        <f t="shared" si="160"/>
        <v>7.2163071473548097E-3</v>
      </c>
      <c r="V347" s="7">
        <f t="shared" si="161"/>
        <v>9.3239397148757702E-2</v>
      </c>
      <c r="W347" s="6">
        <f t="shared" si="162"/>
        <v>0.10045570429611252</v>
      </c>
      <c r="X347" s="6">
        <v>4.2200000000000001E-4</v>
      </c>
      <c r="Y347" s="6">
        <v>0.11090543636359801</v>
      </c>
      <c r="Z347" s="6">
        <f t="shared" si="163"/>
        <v>90.782203392506986</v>
      </c>
      <c r="AA347" s="6">
        <f t="shared" si="165"/>
        <v>98.449680643593013</v>
      </c>
      <c r="AB347" s="6">
        <f t="shared" si="164"/>
        <v>9.4222000382619306</v>
      </c>
    </row>
    <row r="348" spans="5:28">
      <c r="E348" s="12">
        <f t="shared" si="148"/>
        <v>0.45409256879393567</v>
      </c>
      <c r="F348" s="12">
        <f t="shared" si="149"/>
        <v>4112902.5</v>
      </c>
      <c r="G348" s="6">
        <v>392257</v>
      </c>
      <c r="H348" s="6">
        <v>2741935</v>
      </c>
      <c r="I348" s="12">
        <f t="shared" si="150"/>
        <v>5483870</v>
      </c>
      <c r="J348" s="6">
        <v>233454.80767800001</v>
      </c>
      <c r="K348" s="12">
        <f t="shared" si="151"/>
        <v>1867638.4614240001</v>
      </c>
      <c r="L348" s="6">
        <f t="shared" si="152"/>
        <v>40.748359999999998</v>
      </c>
      <c r="M348" s="6">
        <f t="shared" si="153"/>
        <v>5242880</v>
      </c>
      <c r="N348" s="13">
        <f t="shared" si="154"/>
        <v>2.9362588709052218</v>
      </c>
      <c r="O348" s="13"/>
      <c r="P348" s="7">
        <f t="shared" si="155"/>
        <v>7.3057296270946257E-4</v>
      </c>
      <c r="Q348" s="7">
        <f t="shared" si="156"/>
        <v>1.1557647412798234E-4</v>
      </c>
      <c r="R348" s="6">
        <f t="shared" si="157"/>
        <v>8.4614943683744494E-4</v>
      </c>
      <c r="S348" s="6">
        <f t="shared" si="158"/>
        <v>7.3057296270946257E-4</v>
      </c>
      <c r="T348" s="7">
        <f t="shared" si="159"/>
        <v>0</v>
      </c>
      <c r="U348" s="7">
        <f t="shared" si="160"/>
        <v>2.5776236279033915E-2</v>
      </c>
      <c r="V348" s="7">
        <f t="shared" si="161"/>
        <v>0.14516181025292374</v>
      </c>
      <c r="W348" s="6">
        <f t="shared" si="162"/>
        <v>0.17093804653195765</v>
      </c>
      <c r="X348" s="6">
        <v>6.5700000000000003E-4</v>
      </c>
      <c r="Y348" s="6">
        <v>0.182536499999781</v>
      </c>
      <c r="Z348" s="6">
        <f t="shared" si="163"/>
        <v>11.198320047102365</v>
      </c>
      <c r="AA348" s="6">
        <f t="shared" si="165"/>
        <v>28.78986862061566</v>
      </c>
      <c r="AB348" s="6">
        <f t="shared" si="164"/>
        <v>6.3540461594460611</v>
      </c>
    </row>
    <row r="349" spans="5:28">
      <c r="E349" s="12">
        <f t="shared" si="148"/>
        <v>0.50630912372787629</v>
      </c>
      <c r="F349" s="12">
        <f t="shared" si="149"/>
        <v>3493764</v>
      </c>
      <c r="G349" s="6">
        <v>682712</v>
      </c>
      <c r="H349" s="6">
        <v>2329176</v>
      </c>
      <c r="I349" s="12">
        <f t="shared" si="150"/>
        <v>4658352</v>
      </c>
      <c r="J349" s="6">
        <v>221115.573669</v>
      </c>
      <c r="K349" s="12">
        <f t="shared" si="151"/>
        <v>1768924.589352</v>
      </c>
      <c r="L349" s="6">
        <f t="shared" si="152"/>
        <v>41.604351999999999</v>
      </c>
      <c r="M349" s="6">
        <f t="shared" si="153"/>
        <v>5242880</v>
      </c>
      <c r="N349" s="13">
        <f t="shared" si="154"/>
        <v>2.6334373031167297</v>
      </c>
      <c r="O349" s="13"/>
      <c r="P349" s="7">
        <f t="shared" si="155"/>
        <v>6.2059567823153185E-4</v>
      </c>
      <c r="Q349" s="7">
        <f t="shared" si="156"/>
        <v>1.0946768941549384E-4</v>
      </c>
      <c r="R349" s="6">
        <f t="shared" si="157"/>
        <v>7.3006336764702565E-4</v>
      </c>
      <c r="S349" s="6">
        <f t="shared" si="158"/>
        <v>6.2059567823153185E-4</v>
      </c>
      <c r="T349" s="7">
        <f t="shared" si="159"/>
        <v>0</v>
      </c>
      <c r="U349" s="7">
        <f t="shared" si="160"/>
        <v>2.4413835502276438E-2</v>
      </c>
      <c r="V349" s="7">
        <f t="shared" si="161"/>
        <v>0.15886048945487391</v>
      </c>
      <c r="W349" s="6">
        <f t="shared" si="162"/>
        <v>0.18327432495715035</v>
      </c>
      <c r="X349" s="6">
        <v>7.1900000000000002E-4</v>
      </c>
      <c r="Y349" s="6">
        <v>0.19864531999999999</v>
      </c>
      <c r="Z349" s="6">
        <f t="shared" si="163"/>
        <v>13.686275628437853</v>
      </c>
      <c r="AA349" s="6">
        <f t="shared" si="165"/>
        <v>1.5387159453443155</v>
      </c>
      <c r="AB349" s="6">
        <f t="shared" si="164"/>
        <v>7.7379094774795805</v>
      </c>
    </row>
    <row r="350" spans="5:28">
      <c r="E350" s="12">
        <f t="shared" si="148"/>
        <v>0.29641079166327844</v>
      </c>
      <c r="F350" s="12">
        <f t="shared" si="149"/>
        <v>5072713.5</v>
      </c>
      <c r="G350" s="6">
        <v>61349</v>
      </c>
      <c r="H350" s="6">
        <v>3381809</v>
      </c>
      <c r="I350" s="12">
        <f t="shared" si="150"/>
        <v>6763618</v>
      </c>
      <c r="J350" s="6">
        <v>187950.87805199999</v>
      </c>
      <c r="K350" s="12">
        <f t="shared" si="151"/>
        <v>1503607.0244159999</v>
      </c>
      <c r="L350" s="6">
        <f t="shared" si="152"/>
        <v>41.808687999999997</v>
      </c>
      <c r="M350" s="6">
        <f t="shared" si="153"/>
        <v>5242880</v>
      </c>
      <c r="N350" s="13">
        <f t="shared" si="154"/>
        <v>4.498261773302759</v>
      </c>
      <c r="O350" s="13"/>
      <c r="P350" s="7">
        <f t="shared" si="155"/>
        <v>9.0106374529211114E-4</v>
      </c>
      <c r="Q350" s="7">
        <f t="shared" si="156"/>
        <v>9.3048843202536515E-5</v>
      </c>
      <c r="R350" s="6">
        <f t="shared" si="157"/>
        <v>9.9411258849464766E-4</v>
      </c>
      <c r="S350" s="6">
        <f t="shared" si="158"/>
        <v>9.0106374529211114E-4</v>
      </c>
      <c r="T350" s="7">
        <f t="shared" si="159"/>
        <v>0</v>
      </c>
      <c r="U350" s="7">
        <f t="shared" si="160"/>
        <v>2.0752051712734063E-2</v>
      </c>
      <c r="V350" s="7">
        <f t="shared" si="161"/>
        <v>0.15687197150620372</v>
      </c>
      <c r="W350" s="6">
        <f t="shared" si="162"/>
        <v>0.17762402321893778</v>
      </c>
      <c r="X350" s="6">
        <v>7.1000000000000002E-4</v>
      </c>
      <c r="Y350" s="6">
        <v>0.18493133333357004</v>
      </c>
      <c r="Z350" s="6">
        <f t="shared" si="163"/>
        <v>26.91038666086072</v>
      </c>
      <c r="AA350" s="6">
        <f t="shared" si="165"/>
        <v>40.015857534457417</v>
      </c>
      <c r="AB350" s="6">
        <f t="shared" si="164"/>
        <v>3.9513639916561316</v>
      </c>
    </row>
    <row r="351" spans="5:28">
      <c r="E351" s="12">
        <f t="shared" si="148"/>
        <v>0.43183621816920537</v>
      </c>
      <c r="F351" s="12">
        <f t="shared" si="149"/>
        <v>4635970.5</v>
      </c>
      <c r="G351" s="6">
        <v>262144</v>
      </c>
      <c r="H351" s="6">
        <v>3090647</v>
      </c>
      <c r="I351" s="12">
        <f t="shared" si="150"/>
        <v>6181294</v>
      </c>
      <c r="J351" s="6">
        <v>250247.496033</v>
      </c>
      <c r="K351" s="12">
        <f t="shared" si="151"/>
        <v>2001979.968264</v>
      </c>
      <c r="L351" s="6">
        <f t="shared" si="152"/>
        <v>42.330643999999999</v>
      </c>
      <c r="M351" s="6">
        <f t="shared" si="153"/>
        <v>5242880</v>
      </c>
      <c r="N351" s="13">
        <f t="shared" si="154"/>
        <v>3.0875903345626665</v>
      </c>
      <c r="O351" s="13"/>
      <c r="P351" s="7">
        <f t="shared" si="155"/>
        <v>8.2348528884860963E-4</v>
      </c>
      <c r="Q351" s="7">
        <f t="shared" si="156"/>
        <v>1.2389003053106098E-4</v>
      </c>
      <c r="R351" s="6">
        <f t="shared" si="157"/>
        <v>9.4737531937967058E-4</v>
      </c>
      <c r="S351" s="6">
        <f t="shared" si="158"/>
        <v>8.2348528884860963E-4</v>
      </c>
      <c r="T351" s="7">
        <f t="shared" si="159"/>
        <v>0</v>
      </c>
      <c r="U351" s="7">
        <f t="shared" si="160"/>
        <v>2.7630352315897402E-2</v>
      </c>
      <c r="V351" s="7">
        <f t="shared" si="161"/>
        <v>0.13742868489698412</v>
      </c>
      <c r="W351" s="6">
        <f t="shared" si="162"/>
        <v>0.16505903721288151</v>
      </c>
      <c r="X351" s="6">
        <v>6.2200000000000005E-4</v>
      </c>
      <c r="Y351" s="6">
        <v>0.17352245000000002</v>
      </c>
      <c r="Z351" s="6">
        <f t="shared" si="163"/>
        <v>32.39313325540347</v>
      </c>
      <c r="AA351" s="6">
        <f t="shared" si="165"/>
        <v>52.311144594802329</v>
      </c>
      <c r="AB351" s="6">
        <f t="shared" si="164"/>
        <v>4.8774166035106763</v>
      </c>
    </row>
    <row r="352" spans="5:28">
      <c r="E352" s="12">
        <f t="shared" si="148"/>
        <v>0.69096986852253917</v>
      </c>
      <c r="F352" s="12">
        <f t="shared" si="149"/>
        <v>4977066</v>
      </c>
      <c r="G352" s="6">
        <v>214765</v>
      </c>
      <c r="H352" s="6">
        <v>3318044</v>
      </c>
      <c r="I352" s="12">
        <f t="shared" si="150"/>
        <v>6636088</v>
      </c>
      <c r="J352" s="6">
        <v>429875.32995599997</v>
      </c>
      <c r="K352" s="12">
        <f t="shared" si="151"/>
        <v>3439002.6396479998</v>
      </c>
      <c r="L352" s="6">
        <f t="shared" si="152"/>
        <v>44.111828000000003</v>
      </c>
      <c r="M352" s="6">
        <f t="shared" si="153"/>
        <v>5242880</v>
      </c>
      <c r="N352" s="13">
        <f t="shared" si="154"/>
        <v>1.9296548143037304</v>
      </c>
      <c r="O352" s="13"/>
      <c r="P352" s="7">
        <f t="shared" si="155"/>
        <v>8.8407392424705766E-4</v>
      </c>
      <c r="Q352" s="7">
        <f t="shared" si="156"/>
        <v>2.1281838418785111E-4</v>
      </c>
      <c r="R352" s="6">
        <f t="shared" si="157"/>
        <v>1.0968923084349088E-3</v>
      </c>
      <c r="S352" s="6">
        <f t="shared" si="158"/>
        <v>8.8407392424705766E-4</v>
      </c>
      <c r="T352" s="7">
        <f t="shared" si="159"/>
        <v>0</v>
      </c>
      <c r="U352" s="7">
        <f t="shared" si="160"/>
        <v>4.7463439222707071E-2</v>
      </c>
      <c r="V352" s="7">
        <f t="shared" si="161"/>
        <v>0.24900663646125576</v>
      </c>
      <c r="W352" s="6">
        <f t="shared" si="162"/>
        <v>0.29647007568396283</v>
      </c>
      <c r="X352" s="6">
        <v>1.127E-3</v>
      </c>
      <c r="Y352" s="6">
        <v>0.30298400588281699</v>
      </c>
      <c r="Z352" s="6">
        <f t="shared" si="163"/>
        <v>21.555108762461607</v>
      </c>
      <c r="AA352" s="6">
        <f t="shared" si="165"/>
        <v>2.6714899347906957</v>
      </c>
      <c r="AB352" s="6">
        <f t="shared" si="164"/>
        <v>2.149925432490817</v>
      </c>
    </row>
    <row r="353" spans="5:30">
      <c r="E353" s="12">
        <f t="shared" si="148"/>
        <v>0.57123735897410233</v>
      </c>
      <c r="F353" s="12">
        <f t="shared" si="149"/>
        <v>5395782</v>
      </c>
      <c r="G353" s="6">
        <v>73752</v>
      </c>
      <c r="H353" s="6">
        <v>3597188</v>
      </c>
      <c r="I353" s="12">
        <f t="shared" si="150"/>
        <v>7194376</v>
      </c>
      <c r="J353" s="6">
        <v>385284.03240999999</v>
      </c>
      <c r="K353" s="12">
        <f t="shared" si="151"/>
        <v>3082272.2592799999</v>
      </c>
      <c r="L353" s="6">
        <f t="shared" si="152"/>
        <v>44.641295999999997</v>
      </c>
      <c r="M353" s="6">
        <f t="shared" si="153"/>
        <v>5242880</v>
      </c>
      <c r="N353" s="13">
        <f t="shared" si="154"/>
        <v>2.3341143788772776</v>
      </c>
      <c r="O353" s="13"/>
      <c r="P353" s="7">
        <f t="shared" si="155"/>
        <v>9.5845025304499426E-4</v>
      </c>
      <c r="Q353" s="7">
        <f t="shared" si="156"/>
        <v>1.907425700359882E-4</v>
      </c>
      <c r="R353" s="6">
        <f t="shared" si="157"/>
        <v>1.1491928230809825E-3</v>
      </c>
      <c r="S353" s="6">
        <f t="shared" si="158"/>
        <v>9.5845025304499426E-4</v>
      </c>
      <c r="T353" s="7">
        <f t="shared" si="159"/>
        <v>0</v>
      </c>
      <c r="U353" s="7">
        <f t="shared" si="160"/>
        <v>4.2540020283655958E-2</v>
      </c>
      <c r="V353" s="7">
        <f t="shared" si="161"/>
        <v>0.14737127464033503</v>
      </c>
      <c r="W353" s="6">
        <f t="shared" si="162"/>
        <v>0.189911294923991</v>
      </c>
      <c r="X353" s="6">
        <v>6.6699999999999995E-4</v>
      </c>
      <c r="Y353" s="6">
        <v>0.19139194444414798</v>
      </c>
      <c r="Z353" s="6">
        <f t="shared" si="163"/>
        <v>43.695690111693303</v>
      </c>
      <c r="AA353" s="6">
        <f t="shared" si="165"/>
        <v>72.292777073610594</v>
      </c>
      <c r="AB353" s="6">
        <f t="shared" si="164"/>
        <v>0.77362165082609158</v>
      </c>
      <c r="AC353">
        <f>AVERAGE(AA353:AA602)</f>
        <v>34.507078550736431</v>
      </c>
      <c r="AD353">
        <f>AVERAGE(AB353:AB602)</f>
        <v>1.75440318874969</v>
      </c>
    </row>
    <row r="354" spans="5:30">
      <c r="E354" s="12">
        <f t="shared" si="148"/>
        <v>0.66278648268172224</v>
      </c>
      <c r="F354" s="12">
        <f t="shared" si="149"/>
        <v>5233950</v>
      </c>
      <c r="G354" s="6">
        <v>147900</v>
      </c>
      <c r="H354" s="6">
        <v>3489300</v>
      </c>
      <c r="I354" s="12">
        <f t="shared" si="150"/>
        <v>6978600</v>
      </c>
      <c r="J354" s="6">
        <v>433623.913879</v>
      </c>
      <c r="K354" s="12">
        <f t="shared" si="151"/>
        <v>3468991.311032</v>
      </c>
      <c r="L354" s="6">
        <f t="shared" si="152"/>
        <v>44.829599999999999</v>
      </c>
      <c r="M354" s="6">
        <f t="shared" si="153"/>
        <v>5242880</v>
      </c>
      <c r="N354" s="13">
        <f t="shared" si="154"/>
        <v>2.0117086998191174</v>
      </c>
      <c r="O354" s="13"/>
      <c r="P354" s="7">
        <f t="shared" si="155"/>
        <v>9.2970410997420721E-4</v>
      </c>
      <c r="Q354" s="7">
        <f t="shared" si="156"/>
        <v>2.1467419567060609E-4</v>
      </c>
      <c r="R354" s="6">
        <f t="shared" si="157"/>
        <v>1.1443783056448132E-3</v>
      </c>
      <c r="S354" s="6">
        <f t="shared" si="158"/>
        <v>9.2970410997420721E-4</v>
      </c>
      <c r="T354" s="7">
        <f t="shared" si="159"/>
        <v>0</v>
      </c>
      <c r="U354" s="7">
        <f t="shared" si="160"/>
        <v>4.7877328257043467E-2</v>
      </c>
      <c r="V354" s="7">
        <f t="shared" si="161"/>
        <v>0.15289493560886336</v>
      </c>
      <c r="W354" s="6">
        <f t="shared" si="162"/>
        <v>0.20077226386590682</v>
      </c>
      <c r="X354" s="6">
        <v>6.9200000000000002E-4</v>
      </c>
      <c r="Y354" s="6">
        <v>0.20162804000000001</v>
      </c>
      <c r="Z354" s="6">
        <f t="shared" si="163"/>
        <v>34.350304909567512</v>
      </c>
      <c r="AA354" s="6">
        <f t="shared" si="165"/>
        <v>65.372587520926757</v>
      </c>
      <c r="AB354" s="6">
        <f t="shared" si="164"/>
        <v>0.42443309675240781</v>
      </c>
      <c r="AD354">
        <f>MEDIAN(AB353:AB602)</f>
        <v>1.4465583528700741</v>
      </c>
    </row>
    <row r="355" spans="5:30">
      <c r="E355" s="12">
        <f t="shared" si="148"/>
        <v>0.5807841708128223</v>
      </c>
      <c r="F355" s="12">
        <f t="shared" si="149"/>
        <v>4824228</v>
      </c>
      <c r="G355" s="6">
        <v>325557</v>
      </c>
      <c r="H355" s="6">
        <v>3216152</v>
      </c>
      <c r="I355" s="12">
        <f t="shared" si="150"/>
        <v>6432304</v>
      </c>
      <c r="J355" s="6">
        <v>350229.40734899999</v>
      </c>
      <c r="K355" s="12">
        <f t="shared" si="151"/>
        <v>2801835.2587919999</v>
      </c>
      <c r="L355" s="6">
        <f t="shared" si="152"/>
        <v>45.104964000000002</v>
      </c>
      <c r="M355" s="6">
        <f t="shared" si="153"/>
        <v>5242880</v>
      </c>
      <c r="N355" s="13">
        <f t="shared" si="154"/>
        <v>2.2957466823989012</v>
      </c>
      <c r="O355" s="13"/>
      <c r="P355" s="7">
        <f t="shared" si="155"/>
        <v>8.5692538122310096E-4</v>
      </c>
      <c r="Q355" s="7">
        <f t="shared" si="156"/>
        <v>1.7338807643302529E-4</v>
      </c>
      <c r="R355" s="6">
        <f t="shared" si="157"/>
        <v>1.0303134576561263E-3</v>
      </c>
      <c r="S355" s="6">
        <f t="shared" si="158"/>
        <v>8.5692538122310096E-4</v>
      </c>
      <c r="T355" s="7">
        <f t="shared" si="159"/>
        <v>0</v>
      </c>
      <c r="U355" s="7">
        <f t="shared" si="160"/>
        <v>3.8669565409616413E-2</v>
      </c>
      <c r="V355" s="7">
        <f t="shared" si="161"/>
        <v>0.25696070825593653</v>
      </c>
      <c r="W355" s="6">
        <f t="shared" si="162"/>
        <v>0.29563027366555295</v>
      </c>
      <c r="X355" s="6">
        <v>1.163E-3</v>
      </c>
      <c r="Y355" s="6">
        <v>0.30451444705923397</v>
      </c>
      <c r="Z355" s="6">
        <f t="shared" si="163"/>
        <v>26.31768003240748</v>
      </c>
      <c r="AA355" s="6">
        <f t="shared" si="165"/>
        <v>11.408989023548902</v>
      </c>
      <c r="AB355" s="6">
        <f t="shared" si="164"/>
        <v>2.9174883094964894</v>
      </c>
    </row>
    <row r="356" spans="5:30">
      <c r="E356" s="12">
        <f t="shared" si="148"/>
        <v>0.60347503472393926</v>
      </c>
      <c r="F356" s="12">
        <f t="shared" si="149"/>
        <v>5629776</v>
      </c>
      <c r="G356" s="6">
        <v>25710</v>
      </c>
      <c r="H356" s="6">
        <v>3753184</v>
      </c>
      <c r="I356" s="12">
        <f t="shared" si="150"/>
        <v>7506368</v>
      </c>
      <c r="J356" s="6">
        <v>424678.65838600002</v>
      </c>
      <c r="K356" s="12">
        <f t="shared" si="151"/>
        <v>3397429.2670880002</v>
      </c>
      <c r="L356" s="6">
        <f t="shared" si="152"/>
        <v>45.552408</v>
      </c>
      <c r="M356" s="6">
        <f t="shared" si="153"/>
        <v>5242880</v>
      </c>
      <c r="N356" s="13">
        <f t="shared" si="154"/>
        <v>2.2094258363865356</v>
      </c>
      <c r="O356" s="13"/>
      <c r="P356" s="7">
        <f t="shared" si="155"/>
        <v>1.0000144986929856E-3</v>
      </c>
      <c r="Q356" s="7">
        <f t="shared" si="156"/>
        <v>2.1024566793824561E-4</v>
      </c>
      <c r="R356" s="6">
        <f t="shared" si="157"/>
        <v>1.2102601666312313E-3</v>
      </c>
      <c r="S356" s="6">
        <f t="shared" si="158"/>
        <v>1.0000144986929856E-3</v>
      </c>
      <c r="T356" s="7">
        <f t="shared" si="159"/>
        <v>0</v>
      </c>
      <c r="U356" s="7">
        <f t="shared" si="160"/>
        <v>4.6889663785888429E-2</v>
      </c>
      <c r="V356" s="7">
        <f t="shared" si="161"/>
        <v>0.16814023988200144</v>
      </c>
      <c r="W356" s="6">
        <f t="shared" si="162"/>
        <v>0.21502990366788988</v>
      </c>
      <c r="X356" s="6">
        <v>7.6099999999999996E-4</v>
      </c>
      <c r="Y356" s="6">
        <v>0.21496866363650197</v>
      </c>
      <c r="Z356" s="6">
        <f t="shared" si="163"/>
        <v>31.407949893953436</v>
      </c>
      <c r="AA356" s="6">
        <f t="shared" si="165"/>
        <v>59.035501528414102</v>
      </c>
      <c r="AB356" s="6">
        <f t="shared" si="164"/>
        <v>2.8487887653924827E-2</v>
      </c>
    </row>
    <row r="357" spans="5:30">
      <c r="E357" s="12">
        <f t="shared" si="148"/>
        <v>0.66775220501262611</v>
      </c>
      <c r="F357" s="12">
        <f t="shared" si="149"/>
        <v>5494744.5</v>
      </c>
      <c r="G357" s="6">
        <v>90449</v>
      </c>
      <c r="H357" s="6">
        <v>3663163</v>
      </c>
      <c r="I357" s="12">
        <f t="shared" si="150"/>
        <v>7326326</v>
      </c>
      <c r="J357" s="6">
        <v>458640.96948199999</v>
      </c>
      <c r="K357" s="12">
        <f t="shared" si="151"/>
        <v>3669127.7558559999</v>
      </c>
      <c r="L357" s="6">
        <f t="shared" si="152"/>
        <v>45.766936000000001</v>
      </c>
      <c r="M357" s="6">
        <f t="shared" si="153"/>
        <v>5242880</v>
      </c>
      <c r="N357" s="13">
        <f t="shared" si="154"/>
        <v>1.9967486791123694</v>
      </c>
      <c r="O357" s="13"/>
      <c r="P357" s="7">
        <f t="shared" si="155"/>
        <v>9.7602891600190485E-4</v>
      </c>
      <c r="Q357" s="7">
        <f t="shared" si="156"/>
        <v>2.2705938965490155E-4</v>
      </c>
      <c r="R357" s="6">
        <f t="shared" si="157"/>
        <v>1.2030883056568064E-3</v>
      </c>
      <c r="S357" s="6">
        <f t="shared" si="158"/>
        <v>9.7602891600190485E-4</v>
      </c>
      <c r="T357" s="7">
        <f t="shared" si="159"/>
        <v>0</v>
      </c>
      <c r="U357" s="7">
        <f t="shared" si="160"/>
        <v>5.0639513977879344E-2</v>
      </c>
      <c r="V357" s="7">
        <f t="shared" si="161"/>
        <v>0.15223209629263995</v>
      </c>
      <c r="W357" s="6">
        <f t="shared" si="162"/>
        <v>0.20287161027051931</v>
      </c>
      <c r="X357" s="6">
        <v>6.8900000000000005E-4</v>
      </c>
      <c r="Y357" s="6">
        <v>0.200690388889042</v>
      </c>
      <c r="Z357" s="6">
        <f t="shared" si="163"/>
        <v>41.65876865049416</v>
      </c>
      <c r="AA357" s="6">
        <f t="shared" si="165"/>
        <v>74.613687323193957</v>
      </c>
      <c r="AB357" s="6">
        <f t="shared" si="164"/>
        <v>1.0868589141472351</v>
      </c>
    </row>
    <row r="358" spans="5:30">
      <c r="E358" s="12">
        <f t="shared" si="148"/>
        <v>0.97455738160731253</v>
      </c>
      <c r="F358" s="12">
        <f t="shared" si="149"/>
        <v>4457391</v>
      </c>
      <c r="G358" s="6">
        <v>524288</v>
      </c>
      <c r="H358" s="6">
        <v>2971594</v>
      </c>
      <c r="I358" s="12">
        <f t="shared" si="150"/>
        <v>5943188</v>
      </c>
      <c r="J358" s="6">
        <v>542997.91272000002</v>
      </c>
      <c r="K358" s="12">
        <f t="shared" si="151"/>
        <v>4343983.3017600002</v>
      </c>
      <c r="L358" s="6">
        <f t="shared" si="152"/>
        <v>46.144888000000002</v>
      </c>
      <c r="M358" s="6">
        <f t="shared" si="153"/>
        <v>5242880</v>
      </c>
      <c r="N358" s="13">
        <f t="shared" si="154"/>
        <v>1.3681424598460286</v>
      </c>
      <c r="O358" s="13"/>
      <c r="P358" s="7">
        <f t="shared" si="155"/>
        <v>7.9176429512357611E-4</v>
      </c>
      <c r="Q358" s="7">
        <f t="shared" si="156"/>
        <v>2.688219824437806E-4</v>
      </c>
      <c r="R358" s="6">
        <f t="shared" si="157"/>
        <v>1.0605862775673568E-3</v>
      </c>
      <c r="S358" s="6">
        <f t="shared" si="158"/>
        <v>7.9176429512357611E-4</v>
      </c>
      <c r="T358" s="7">
        <f t="shared" si="159"/>
        <v>0</v>
      </c>
      <c r="U358" s="7">
        <f t="shared" si="160"/>
        <v>5.9953541486273423E-2</v>
      </c>
      <c r="V358" s="7">
        <f t="shared" si="161"/>
        <v>0.23773836808545801</v>
      </c>
      <c r="W358" s="6">
        <f t="shared" si="162"/>
        <v>0.29769190957173142</v>
      </c>
      <c r="X358" s="6">
        <v>1.0759999999999999E-3</v>
      </c>
      <c r="Y358" s="6">
        <v>0.31206689999999992</v>
      </c>
      <c r="Z358" s="6">
        <f t="shared" si="163"/>
        <v>26.415957702269871</v>
      </c>
      <c r="AA358" s="6">
        <f t="shared" si="165"/>
        <v>1.4325020848181369</v>
      </c>
      <c r="AB358" s="6">
        <f t="shared" si="164"/>
        <v>4.6063810126189324</v>
      </c>
    </row>
    <row r="359" spans="5:30">
      <c r="E359" s="12">
        <f t="shared" si="148"/>
        <v>0.89802651850537218</v>
      </c>
      <c r="F359" s="12">
        <f t="shared" si="149"/>
        <v>4800660</v>
      </c>
      <c r="G359" s="6">
        <v>400727</v>
      </c>
      <c r="H359" s="6">
        <v>3200440</v>
      </c>
      <c r="I359" s="12">
        <f t="shared" si="150"/>
        <v>6400880</v>
      </c>
      <c r="J359" s="6">
        <v>538889.99829100003</v>
      </c>
      <c r="K359" s="12">
        <f t="shared" si="151"/>
        <v>4311119.9863280002</v>
      </c>
      <c r="L359" s="6">
        <f t="shared" si="152"/>
        <v>46.419820000000001</v>
      </c>
      <c r="M359" s="6">
        <f t="shared" si="153"/>
        <v>5242880</v>
      </c>
      <c r="N359" s="13">
        <f t="shared" si="154"/>
        <v>1.4847371495804631</v>
      </c>
      <c r="O359" s="13"/>
      <c r="P359" s="7">
        <f t="shared" si="155"/>
        <v>8.5273900831853145E-4</v>
      </c>
      <c r="Q359" s="7">
        <f t="shared" si="156"/>
        <v>2.6678827720358637E-4</v>
      </c>
      <c r="R359" s="6">
        <f t="shared" si="157"/>
        <v>1.1195272855221178E-3</v>
      </c>
      <c r="S359" s="6">
        <f t="shared" si="158"/>
        <v>8.5273900831853145E-4</v>
      </c>
      <c r="T359" s="7">
        <f t="shared" si="159"/>
        <v>0</v>
      </c>
      <c r="U359" s="7">
        <f t="shared" si="160"/>
        <v>5.9499978015085435E-2</v>
      </c>
      <c r="V359" s="7">
        <f t="shared" si="161"/>
        <v>0.29938242449423386</v>
      </c>
      <c r="W359" s="6">
        <f t="shared" si="162"/>
        <v>0.3588824025093193</v>
      </c>
      <c r="X359" s="6">
        <v>1.3550000000000001E-3</v>
      </c>
      <c r="Y359" s="6">
        <v>0.37331755555540502</v>
      </c>
      <c r="Z359" s="6">
        <f t="shared" si="163"/>
        <v>37.067231858410963</v>
      </c>
      <c r="AA359" s="6">
        <f t="shared" si="165"/>
        <v>17.378060109068802</v>
      </c>
      <c r="AB359" s="6">
        <f t="shared" si="164"/>
        <v>3.8667222666798389</v>
      </c>
    </row>
    <row r="360" spans="5:30">
      <c r="E360" s="12">
        <f t="shared" si="148"/>
        <v>0.63484751181871002</v>
      </c>
      <c r="F360" s="12">
        <f t="shared" si="149"/>
        <v>5454973.5</v>
      </c>
      <c r="G360" s="6">
        <v>146689</v>
      </c>
      <c r="H360" s="6">
        <v>3636649</v>
      </c>
      <c r="I360" s="12">
        <f t="shared" si="150"/>
        <v>7273298</v>
      </c>
      <c r="J360" s="6">
        <v>432884.54418899998</v>
      </c>
      <c r="K360" s="12">
        <f t="shared" si="151"/>
        <v>3463076.3535119998</v>
      </c>
      <c r="L360" s="6">
        <f t="shared" si="152"/>
        <v>46.573568000000002</v>
      </c>
      <c r="M360" s="6">
        <f t="shared" si="153"/>
        <v>5242880</v>
      </c>
      <c r="N360" s="13">
        <f t="shared" si="154"/>
        <v>2.1002418825169564</v>
      </c>
      <c r="O360" s="13"/>
      <c r="P360" s="7">
        <f t="shared" si="155"/>
        <v>9.6896441172544367E-4</v>
      </c>
      <c r="Q360" s="7">
        <f t="shared" si="156"/>
        <v>2.143081559102891E-4</v>
      </c>
      <c r="R360" s="6">
        <f t="shared" si="157"/>
        <v>1.1832725676357327E-3</v>
      </c>
      <c r="S360" s="6">
        <f t="shared" si="158"/>
        <v>9.6896441172544367E-4</v>
      </c>
      <c r="T360" s="7">
        <f t="shared" si="159"/>
        <v>0</v>
      </c>
      <c r="U360" s="7">
        <f t="shared" si="160"/>
        <v>4.7795692894651257E-2</v>
      </c>
      <c r="V360" s="7">
        <f t="shared" si="161"/>
        <v>0.27264790540655692</v>
      </c>
      <c r="W360" s="6">
        <f t="shared" si="162"/>
        <v>0.32044359830120817</v>
      </c>
      <c r="X360" s="6">
        <v>1.2340000000000001E-3</v>
      </c>
      <c r="Y360" s="6">
        <v>0.32660895000000001</v>
      </c>
      <c r="Z360" s="6">
        <f t="shared" si="163"/>
        <v>21.477762420952708</v>
      </c>
      <c r="AA360" s="6">
        <f t="shared" si="165"/>
        <v>4.1108129954835828</v>
      </c>
      <c r="AB360" s="6">
        <f t="shared" si="164"/>
        <v>1.8876860841663532</v>
      </c>
    </row>
    <row r="361" spans="5:30">
      <c r="E361" s="12">
        <f t="shared" si="148"/>
        <v>0.76348436515951545</v>
      </c>
      <c r="F361" s="12">
        <f t="shared" si="149"/>
        <v>5630191.5</v>
      </c>
      <c r="G361" s="6">
        <v>90449</v>
      </c>
      <c r="H361" s="6">
        <v>3753461</v>
      </c>
      <c r="I361" s="12">
        <f t="shared" si="150"/>
        <v>7506922</v>
      </c>
      <c r="J361" s="6">
        <v>537320.39788800001</v>
      </c>
      <c r="K361" s="12">
        <f t="shared" si="151"/>
        <v>4298563.1831040001</v>
      </c>
      <c r="L361" s="6">
        <f t="shared" si="152"/>
        <v>46.850512000000002</v>
      </c>
      <c r="M361" s="6">
        <f t="shared" si="153"/>
        <v>5242880</v>
      </c>
      <c r="N361" s="13">
        <f t="shared" si="154"/>
        <v>1.7463793552010183</v>
      </c>
      <c r="O361" s="13"/>
      <c r="P361" s="7">
        <f t="shared" si="155"/>
        <v>1.0000883037651958E-3</v>
      </c>
      <c r="Q361" s="7">
        <f t="shared" si="156"/>
        <v>2.6601121511532635E-4</v>
      </c>
      <c r="R361" s="6">
        <f t="shared" si="157"/>
        <v>1.2660995188805222E-3</v>
      </c>
      <c r="S361" s="6">
        <f t="shared" si="158"/>
        <v>1.0000883037651958E-3</v>
      </c>
      <c r="T361" s="7">
        <f t="shared" si="159"/>
        <v>0</v>
      </c>
      <c r="U361" s="7">
        <f t="shared" si="160"/>
        <v>5.9326675133667808E-2</v>
      </c>
      <c r="V361" s="7">
        <f t="shared" si="161"/>
        <v>0.16814023988200144</v>
      </c>
      <c r="W361" s="6">
        <f t="shared" si="162"/>
        <v>0.22746691501566924</v>
      </c>
      <c r="X361" s="6">
        <v>7.6099999999999996E-4</v>
      </c>
      <c r="Y361" s="6">
        <v>0.22803364999999998</v>
      </c>
      <c r="Z361" s="6">
        <f t="shared" si="163"/>
        <v>31.417648326569765</v>
      </c>
      <c r="AA361" s="6">
        <f t="shared" si="165"/>
        <v>66.373129944878102</v>
      </c>
      <c r="AB361" s="6">
        <f t="shared" si="164"/>
        <v>0.24853129541659366</v>
      </c>
    </row>
    <row r="362" spans="5:30">
      <c r="E362" s="12">
        <f t="shared" si="148"/>
        <v>0.57756921164554398</v>
      </c>
      <c r="F362" s="12">
        <f t="shared" si="149"/>
        <v>5749615.5</v>
      </c>
      <c r="G362" s="6">
        <v>67173</v>
      </c>
      <c r="H362" s="6">
        <v>3833077</v>
      </c>
      <c r="I362" s="12">
        <f t="shared" si="150"/>
        <v>7666154</v>
      </c>
      <c r="J362" s="6">
        <v>415100.11145000003</v>
      </c>
      <c r="K362" s="12">
        <f t="shared" si="151"/>
        <v>3320800.8916000002</v>
      </c>
      <c r="L362" s="6">
        <f t="shared" si="152"/>
        <v>47.340384</v>
      </c>
      <c r="M362" s="6">
        <f t="shared" si="153"/>
        <v>5242880</v>
      </c>
      <c r="N362" s="13">
        <f t="shared" si="154"/>
        <v>2.3085256389178932</v>
      </c>
      <c r="O362" s="13"/>
      <c r="P362" s="7">
        <f t="shared" si="155"/>
        <v>1.0213015334730759E-3</v>
      </c>
      <c r="Q362" s="7">
        <f t="shared" si="156"/>
        <v>2.0550361660444223E-4</v>
      </c>
      <c r="R362" s="6">
        <f t="shared" si="157"/>
        <v>1.2268051500775182E-3</v>
      </c>
      <c r="S362" s="6">
        <f t="shared" si="158"/>
        <v>1.0213015334730759E-3</v>
      </c>
      <c r="T362" s="7">
        <f t="shared" si="159"/>
        <v>0</v>
      </c>
      <c r="U362" s="7">
        <f t="shared" si="160"/>
        <v>4.5832076274678571E-2</v>
      </c>
      <c r="V362" s="7">
        <f t="shared" si="161"/>
        <v>0.22381874244476671</v>
      </c>
      <c r="W362" s="6">
        <f t="shared" si="162"/>
        <v>0.2696508187194453</v>
      </c>
      <c r="X362" s="6">
        <v>1.013E-3</v>
      </c>
      <c r="Y362" s="6">
        <v>0.27450129285757702</v>
      </c>
      <c r="Z362" s="6">
        <f t="shared" si="163"/>
        <v>0.81949984926711572</v>
      </c>
      <c r="AA362" s="6">
        <f t="shared" si="165"/>
        <v>21.106135249508213</v>
      </c>
      <c r="AB362" s="6">
        <f t="shared" si="164"/>
        <v>1.7670132215546082</v>
      </c>
    </row>
    <row r="363" spans="5:30">
      <c r="E363" s="12">
        <f t="shared" si="148"/>
        <v>0.831749091103409</v>
      </c>
      <c r="F363" s="12">
        <f t="shared" si="149"/>
        <v>5707602</v>
      </c>
      <c r="G363" s="6">
        <v>113076</v>
      </c>
      <c r="H363" s="6">
        <v>3805068</v>
      </c>
      <c r="I363" s="12">
        <f t="shared" si="150"/>
        <v>7610136</v>
      </c>
      <c r="J363" s="6">
        <v>593411.59698499995</v>
      </c>
      <c r="K363" s="12">
        <f t="shared" si="151"/>
        <v>4747292.7758799996</v>
      </c>
      <c r="L363" s="6">
        <f t="shared" si="152"/>
        <v>47.922336000000001</v>
      </c>
      <c r="M363" s="6">
        <f t="shared" si="153"/>
        <v>5242880</v>
      </c>
      <c r="N363" s="13">
        <f t="shared" si="154"/>
        <v>1.6030475387289167</v>
      </c>
      <c r="O363" s="13"/>
      <c r="P363" s="7">
        <f t="shared" si="155"/>
        <v>1.0138386949621232E-3</v>
      </c>
      <c r="Q363" s="7">
        <f t="shared" si="156"/>
        <v>2.9378028565074047E-4</v>
      </c>
      <c r="R363" s="6">
        <f t="shared" si="157"/>
        <v>1.3076189806128637E-3</v>
      </c>
      <c r="S363" s="6">
        <f t="shared" si="158"/>
        <v>1.0138386949621232E-3</v>
      </c>
      <c r="T363" s="7">
        <f t="shared" si="159"/>
        <v>0</v>
      </c>
      <c r="U363" s="7">
        <f t="shared" si="160"/>
        <v>6.5519822387644255E-2</v>
      </c>
      <c r="V363" s="7">
        <f t="shared" si="161"/>
        <v>0.25762354757215988</v>
      </c>
      <c r="W363" s="6">
        <f t="shared" si="162"/>
        <v>0.32314336995980414</v>
      </c>
      <c r="X363" s="6">
        <v>1.1659999999999999E-3</v>
      </c>
      <c r="Y363" s="6">
        <v>0.32445664705841198</v>
      </c>
      <c r="Z363" s="6">
        <f t="shared" si="163"/>
        <v>13.049854634466273</v>
      </c>
      <c r="AA363" s="6">
        <f t="shared" si="165"/>
        <v>12.145710172629824</v>
      </c>
      <c r="AB363" s="6">
        <f t="shared" si="164"/>
        <v>0.40476196450720769</v>
      </c>
    </row>
    <row r="364" spans="5:30">
      <c r="E364" s="12">
        <f t="shared" si="148"/>
        <v>0.83898796186980107</v>
      </c>
      <c r="F364" s="12">
        <f t="shared" si="149"/>
        <v>5707602</v>
      </c>
      <c r="G364" s="6">
        <v>113076</v>
      </c>
      <c r="H364" s="6">
        <v>3805068</v>
      </c>
      <c r="I364" s="12">
        <f t="shared" si="150"/>
        <v>7610136</v>
      </c>
      <c r="J364" s="6">
        <v>598576.17114300001</v>
      </c>
      <c r="K364" s="12">
        <f t="shared" si="151"/>
        <v>4788609.3691440001</v>
      </c>
      <c r="L364" s="6">
        <f t="shared" si="152"/>
        <v>47.922336000000001</v>
      </c>
      <c r="M364" s="6">
        <f t="shared" si="153"/>
        <v>5242880</v>
      </c>
      <c r="N364" s="13">
        <f t="shared" si="154"/>
        <v>1.5892162866816528</v>
      </c>
      <c r="O364" s="13"/>
      <c r="P364" s="7">
        <f t="shared" si="155"/>
        <v>1.0138386949621232E-3</v>
      </c>
      <c r="Q364" s="7">
        <f t="shared" si="156"/>
        <v>2.9633711143424479E-4</v>
      </c>
      <c r="R364" s="6">
        <f t="shared" si="157"/>
        <v>1.3101758063963679E-3</v>
      </c>
      <c r="S364" s="6">
        <f t="shared" si="158"/>
        <v>1.0138386949621232E-3</v>
      </c>
      <c r="T364" s="7">
        <f t="shared" si="159"/>
        <v>0</v>
      </c>
      <c r="U364" s="7">
        <f t="shared" si="160"/>
        <v>6.6090053881702054E-2</v>
      </c>
      <c r="V364" s="7">
        <f t="shared" si="161"/>
        <v>0.25917017264334785</v>
      </c>
      <c r="W364" s="6">
        <f t="shared" si="162"/>
        <v>0.32526022652504993</v>
      </c>
      <c r="X364" s="6">
        <v>1.173E-3</v>
      </c>
      <c r="Y364" s="6">
        <v>0.32652179999958603</v>
      </c>
      <c r="Z364" s="6">
        <f t="shared" si="163"/>
        <v>13.568738707406377</v>
      </c>
      <c r="AA364" s="6">
        <f t="shared" si="165"/>
        <v>11.694442148027951</v>
      </c>
      <c r="AB364" s="6">
        <f t="shared" si="164"/>
        <v>0.3863673036647759</v>
      </c>
    </row>
    <row r="365" spans="5:30">
      <c r="E365" s="12">
        <f t="shared" si="148"/>
        <v>0.83031081416959351</v>
      </c>
      <c r="F365" s="12">
        <f t="shared" si="149"/>
        <v>5707602</v>
      </c>
      <c r="G365" s="6">
        <v>113076</v>
      </c>
      <c r="H365" s="6">
        <v>3805068</v>
      </c>
      <c r="I365" s="12">
        <f t="shared" si="150"/>
        <v>7610136</v>
      </c>
      <c r="J365" s="6">
        <v>592385.45794700005</v>
      </c>
      <c r="K365" s="12">
        <f t="shared" si="151"/>
        <v>4739083.6635760004</v>
      </c>
      <c r="L365" s="6">
        <f t="shared" si="152"/>
        <v>47.922336000000001</v>
      </c>
      <c r="M365" s="6">
        <f t="shared" si="153"/>
        <v>5242880</v>
      </c>
      <c r="N365" s="13">
        <f t="shared" si="154"/>
        <v>1.6058243618888912</v>
      </c>
      <c r="O365" s="13"/>
      <c r="P365" s="7">
        <f t="shared" si="155"/>
        <v>1.0138386949621232E-3</v>
      </c>
      <c r="Q365" s="7">
        <f t="shared" si="156"/>
        <v>2.9327227498624956E-4</v>
      </c>
      <c r="R365" s="6">
        <f t="shared" si="157"/>
        <v>1.3071109699483727E-3</v>
      </c>
      <c r="S365" s="6">
        <f t="shared" si="158"/>
        <v>1.0138386949621232E-3</v>
      </c>
      <c r="T365" s="7">
        <f t="shared" si="159"/>
        <v>0</v>
      </c>
      <c r="U365" s="7">
        <f t="shared" si="160"/>
        <v>6.5406524218453804E-2</v>
      </c>
      <c r="V365" s="7">
        <f t="shared" si="161"/>
        <v>0.25629786893971312</v>
      </c>
      <c r="W365" s="6">
        <f t="shared" si="162"/>
        <v>0.3217043931581669</v>
      </c>
      <c r="X365" s="6">
        <v>1.16E-3</v>
      </c>
      <c r="Y365" s="6">
        <v>0.32488188235260002</v>
      </c>
      <c r="Z365" s="6">
        <f t="shared" si="163"/>
        <v>12.600112503265242</v>
      </c>
      <c r="AA365" s="6">
        <f t="shared" si="165"/>
        <v>12.681980167963165</v>
      </c>
      <c r="AB365" s="6">
        <f t="shared" si="164"/>
        <v>0.97804444231350796</v>
      </c>
    </row>
    <row r="366" spans="5:30">
      <c r="E366" s="12">
        <f t="shared" si="148"/>
        <v>0.84591501080839193</v>
      </c>
      <c r="F366" s="12">
        <f t="shared" si="149"/>
        <v>5707602</v>
      </c>
      <c r="G366" s="6">
        <v>113076</v>
      </c>
      <c r="H366" s="6">
        <v>3805068</v>
      </c>
      <c r="I366" s="12">
        <f t="shared" si="150"/>
        <v>7610136</v>
      </c>
      <c r="J366" s="6">
        <v>603518.27593999996</v>
      </c>
      <c r="K366" s="12">
        <f t="shared" si="151"/>
        <v>4828146.2075199997</v>
      </c>
      <c r="L366" s="6">
        <f t="shared" si="152"/>
        <v>47.922336000000001</v>
      </c>
      <c r="M366" s="6">
        <f t="shared" si="153"/>
        <v>5242880</v>
      </c>
      <c r="N366" s="13">
        <f t="shared" si="154"/>
        <v>1.576202474595106</v>
      </c>
      <c r="O366" s="13"/>
      <c r="P366" s="7">
        <f t="shared" si="155"/>
        <v>1.0138386949621232E-3</v>
      </c>
      <c r="Q366" s="7">
        <f t="shared" si="156"/>
        <v>2.9878379930882508E-4</v>
      </c>
      <c r="R366" s="6">
        <f t="shared" si="157"/>
        <v>1.3126224942709482E-3</v>
      </c>
      <c r="S366" s="6">
        <f t="shared" si="158"/>
        <v>1.0138386949621232E-3</v>
      </c>
      <c r="T366" s="7">
        <f t="shared" si="159"/>
        <v>0</v>
      </c>
      <c r="U366" s="7">
        <f t="shared" si="160"/>
        <v>6.6635722065751288E-2</v>
      </c>
      <c r="V366" s="7">
        <f t="shared" si="161"/>
        <v>0.25740260113341878</v>
      </c>
      <c r="W366" s="6">
        <f t="shared" si="162"/>
        <v>0.32403832319917009</v>
      </c>
      <c r="X366" s="6">
        <v>1.165E-3</v>
      </c>
      <c r="Y366" s="6">
        <v>0.326748235293775</v>
      </c>
      <c r="Z366" s="6">
        <f t="shared" si="163"/>
        <v>12.97521931655595</v>
      </c>
      <c r="AA366" s="6">
        <f t="shared" si="165"/>
        <v>12.671458735703709</v>
      </c>
      <c r="AB366" s="6">
        <f t="shared" si="164"/>
        <v>0.82935783636856364</v>
      </c>
    </row>
    <row r="367" spans="5:30">
      <c r="E367" s="12">
        <f t="shared" si="148"/>
        <v>0.92785855999917377</v>
      </c>
      <c r="F367" s="12">
        <f t="shared" si="149"/>
        <v>5035236</v>
      </c>
      <c r="G367" s="6">
        <v>410236</v>
      </c>
      <c r="H367" s="6">
        <v>3356824</v>
      </c>
      <c r="I367" s="12">
        <f t="shared" si="150"/>
        <v>6713648</v>
      </c>
      <c r="J367" s="6">
        <v>583998.35302699998</v>
      </c>
      <c r="K367" s="12">
        <f t="shared" si="151"/>
        <v>4671986.8242159998</v>
      </c>
      <c r="L367" s="6">
        <f t="shared" si="152"/>
        <v>48.486607999999997</v>
      </c>
      <c r="M367" s="6">
        <f t="shared" si="153"/>
        <v>5242880</v>
      </c>
      <c r="N367" s="13">
        <f t="shared" si="154"/>
        <v>1.437000627913074</v>
      </c>
      <c r="O367" s="13"/>
      <c r="P367" s="7">
        <f t="shared" si="155"/>
        <v>8.9440663435647776E-4</v>
      </c>
      <c r="Q367" s="7">
        <f t="shared" si="156"/>
        <v>2.8912007086401927E-4</v>
      </c>
      <c r="R367" s="6">
        <f t="shared" si="157"/>
        <v>1.1835267052204971E-3</v>
      </c>
      <c r="S367" s="6">
        <f t="shared" si="158"/>
        <v>8.9440663435647776E-4</v>
      </c>
      <c r="T367" s="7">
        <f t="shared" si="159"/>
        <v>0</v>
      </c>
      <c r="U367" s="7">
        <f t="shared" si="160"/>
        <v>6.4480486325873096E-2</v>
      </c>
      <c r="V367" s="7">
        <f t="shared" si="161"/>
        <v>0.29673106722934028</v>
      </c>
      <c r="W367" s="6">
        <f t="shared" si="162"/>
        <v>0.36121155355521339</v>
      </c>
      <c r="X367" s="6">
        <v>1.343E-3</v>
      </c>
      <c r="Y367" s="6">
        <v>0.37812911111170799</v>
      </c>
      <c r="Z367" s="6">
        <f t="shared" si="163"/>
        <v>33.402335490954748</v>
      </c>
      <c r="AA367" s="6">
        <f t="shared" si="165"/>
        <v>11.874407652978626</v>
      </c>
      <c r="AB367" s="6">
        <f t="shared" si="164"/>
        <v>4.4740161652078587</v>
      </c>
    </row>
    <row r="368" spans="5:30">
      <c r="E368" s="12">
        <f t="shared" si="148"/>
        <v>0.9490387330934632</v>
      </c>
      <c r="F368" s="12">
        <f t="shared" si="149"/>
        <v>5081082</v>
      </c>
      <c r="G368" s="6">
        <v>403394</v>
      </c>
      <c r="H368" s="6">
        <v>3387388</v>
      </c>
      <c r="I368" s="12">
        <f t="shared" si="150"/>
        <v>6774776</v>
      </c>
      <c r="J368" s="6">
        <v>602767.953003</v>
      </c>
      <c r="K368" s="12">
        <f t="shared" si="151"/>
        <v>4822143.624024</v>
      </c>
      <c r="L368" s="6">
        <f t="shared" si="152"/>
        <v>48.716535999999998</v>
      </c>
      <c r="M368" s="6">
        <f t="shared" si="153"/>
        <v>5242880</v>
      </c>
      <c r="N368" s="13">
        <f t="shared" si="154"/>
        <v>1.4049303646303593</v>
      </c>
      <c r="O368" s="13"/>
      <c r="P368" s="7">
        <f t="shared" si="155"/>
        <v>9.0255023806417038E-4</v>
      </c>
      <c r="Q368" s="7">
        <f t="shared" si="156"/>
        <v>2.9841233692439899E-4</v>
      </c>
      <c r="R368" s="6">
        <f t="shared" si="157"/>
        <v>1.2009625749885694E-3</v>
      </c>
      <c r="S368" s="6">
        <f t="shared" si="158"/>
        <v>9.0255023806417038E-4</v>
      </c>
      <c r="T368" s="7">
        <f t="shared" si="159"/>
        <v>0</v>
      </c>
      <c r="U368" s="7">
        <f t="shared" si="160"/>
        <v>6.6552877332322777E-2</v>
      </c>
      <c r="V368" s="7">
        <f t="shared" si="161"/>
        <v>0.29783579942304594</v>
      </c>
      <c r="W368" s="6">
        <f t="shared" si="162"/>
        <v>0.36438867675536873</v>
      </c>
      <c r="X368" s="6">
        <v>1.348E-3</v>
      </c>
      <c r="Y368" s="6">
        <v>0.37876104000000005</v>
      </c>
      <c r="Z368" s="6">
        <f t="shared" si="163"/>
        <v>33.045234564972525</v>
      </c>
      <c r="AA368" s="6">
        <f t="shared" si="165"/>
        <v>10.907820846545297</v>
      </c>
      <c r="AB368" s="6">
        <f t="shared" si="164"/>
        <v>3.7945727587587448</v>
      </c>
    </row>
    <row r="369" spans="5:28">
      <c r="E369" s="12">
        <f t="shared" si="148"/>
        <v>0.87885666431835807</v>
      </c>
      <c r="F369" s="12">
        <f t="shared" si="149"/>
        <v>5846335.5</v>
      </c>
      <c r="G369" s="6">
        <v>115625</v>
      </c>
      <c r="H369" s="6">
        <v>3897557</v>
      </c>
      <c r="I369" s="12">
        <f t="shared" si="150"/>
        <v>7795114</v>
      </c>
      <c r="J369" s="6">
        <v>642261.36450200004</v>
      </c>
      <c r="K369" s="12">
        <f t="shared" si="151"/>
        <v>5138090.9160160003</v>
      </c>
      <c r="L369" s="6">
        <f t="shared" si="152"/>
        <v>49.083184000000003</v>
      </c>
      <c r="M369" s="6">
        <f t="shared" si="153"/>
        <v>5242880</v>
      </c>
      <c r="N369" s="13">
        <f t="shared" si="154"/>
        <v>1.5171226292827484</v>
      </c>
      <c r="O369" s="13"/>
      <c r="P369" s="7">
        <f t="shared" si="155"/>
        <v>1.0384818621954951E-3</v>
      </c>
      <c r="Q369" s="7">
        <f t="shared" si="156"/>
        <v>3.1796434057658197E-4</v>
      </c>
      <c r="R369" s="6">
        <f t="shared" si="157"/>
        <v>1.356446202772077E-3</v>
      </c>
      <c r="S369" s="6">
        <f t="shared" si="158"/>
        <v>1.0384818621954951E-3</v>
      </c>
      <c r="T369" s="7">
        <f t="shared" si="159"/>
        <v>0</v>
      </c>
      <c r="U369" s="7">
        <f t="shared" si="160"/>
        <v>7.091342795189895E-2</v>
      </c>
      <c r="V369" s="7">
        <f t="shared" si="161"/>
        <v>0.22713293902588372</v>
      </c>
      <c r="W369" s="6">
        <f t="shared" si="162"/>
        <v>0.29804636697778264</v>
      </c>
      <c r="X369" s="6">
        <v>1.0280000000000001E-3</v>
      </c>
      <c r="Y369" s="6">
        <v>0.29801034666632398</v>
      </c>
      <c r="Z369" s="6">
        <f t="shared" si="163"/>
        <v>1.0196364003399827</v>
      </c>
      <c r="AA369" s="6">
        <f t="shared" si="165"/>
        <v>31.950019724910206</v>
      </c>
      <c r="AB369" s="6">
        <f t="shared" si="164"/>
        <v>1.2086933175844842E-2</v>
      </c>
    </row>
    <row r="370" spans="5:28">
      <c r="E370" s="12">
        <f t="shared" si="148"/>
        <v>0.87597919009745506</v>
      </c>
      <c r="F370" s="12">
        <f t="shared" si="149"/>
        <v>5846335.5</v>
      </c>
      <c r="G370" s="6">
        <v>115625</v>
      </c>
      <c r="H370" s="6">
        <v>3897557</v>
      </c>
      <c r="I370" s="12">
        <f t="shared" si="150"/>
        <v>7795114</v>
      </c>
      <c r="J370" s="6">
        <v>640158.52954100003</v>
      </c>
      <c r="K370" s="12">
        <f t="shared" si="151"/>
        <v>5121268.2363280002</v>
      </c>
      <c r="L370" s="6">
        <f t="shared" si="152"/>
        <v>49.083184000000003</v>
      </c>
      <c r="M370" s="6">
        <f t="shared" si="153"/>
        <v>5242880</v>
      </c>
      <c r="N370" s="13">
        <f t="shared" si="154"/>
        <v>1.522106173760813</v>
      </c>
      <c r="O370" s="13"/>
      <c r="P370" s="7">
        <f t="shared" si="155"/>
        <v>1.0384818621954951E-3</v>
      </c>
      <c r="Q370" s="7">
        <f t="shared" si="156"/>
        <v>3.1692329005000359E-4</v>
      </c>
      <c r="R370" s="6">
        <f t="shared" si="157"/>
        <v>1.3554051522454986E-3</v>
      </c>
      <c r="S370" s="6">
        <f t="shared" si="158"/>
        <v>1.0384818621954951E-3</v>
      </c>
      <c r="T370" s="7">
        <f t="shared" si="159"/>
        <v>0</v>
      </c>
      <c r="U370" s="7">
        <f t="shared" si="160"/>
        <v>7.0681249521522341E-2</v>
      </c>
      <c r="V370" s="7">
        <f t="shared" si="161"/>
        <v>0.22757483190336597</v>
      </c>
      <c r="W370" s="6">
        <f t="shared" si="162"/>
        <v>0.2982560814248883</v>
      </c>
      <c r="X370" s="6">
        <v>1.0300000000000001E-3</v>
      </c>
      <c r="Y370" s="6">
        <v>0.30041666666701006</v>
      </c>
      <c r="Z370" s="6">
        <f t="shared" si="163"/>
        <v>0.82348176655291005</v>
      </c>
      <c r="AA370" s="6">
        <f t="shared" si="165"/>
        <v>31.592733227718302</v>
      </c>
      <c r="AB370" s="6">
        <f t="shared" si="164"/>
        <v>0.71919619709934757</v>
      </c>
    </row>
    <row r="371" spans="5:28">
      <c r="E371" s="12">
        <f t="shared" si="148"/>
        <v>0.8783328329959853</v>
      </c>
      <c r="F371" s="12">
        <f t="shared" si="149"/>
        <v>5846335.5</v>
      </c>
      <c r="G371" s="6">
        <v>115625</v>
      </c>
      <c r="H371" s="6">
        <v>3897557</v>
      </c>
      <c r="I371" s="12">
        <f t="shared" si="150"/>
        <v>7795114</v>
      </c>
      <c r="J371" s="6">
        <v>641878.55279500003</v>
      </c>
      <c r="K371" s="12">
        <f t="shared" si="151"/>
        <v>5135028.4223600002</v>
      </c>
      <c r="L371" s="6">
        <f t="shared" si="152"/>
        <v>49.083184000000003</v>
      </c>
      <c r="M371" s="6">
        <f t="shared" si="153"/>
        <v>5242880</v>
      </c>
      <c r="N371" s="13">
        <f t="shared" si="154"/>
        <v>1.5180274302001731</v>
      </c>
      <c r="O371" s="13"/>
      <c r="P371" s="7">
        <f t="shared" si="155"/>
        <v>1.0384818621954951E-3</v>
      </c>
      <c r="Q371" s="7">
        <f t="shared" si="156"/>
        <v>3.1777482198071309E-4</v>
      </c>
      <c r="R371" s="6">
        <f t="shared" si="157"/>
        <v>1.3562566841762082E-3</v>
      </c>
      <c r="S371" s="6">
        <f t="shared" si="158"/>
        <v>1.0384818621954951E-3</v>
      </c>
      <c r="T371" s="7">
        <f t="shared" si="159"/>
        <v>0</v>
      </c>
      <c r="U371" s="7">
        <f t="shared" si="160"/>
        <v>7.0871160906263192E-2</v>
      </c>
      <c r="V371" s="7">
        <f t="shared" si="161"/>
        <v>0.22845861765833048</v>
      </c>
      <c r="W371" s="6">
        <f t="shared" si="162"/>
        <v>0.29932977856459364</v>
      </c>
      <c r="X371" s="6">
        <v>1.034E-3</v>
      </c>
      <c r="Y371" s="6">
        <v>0.30205208</v>
      </c>
      <c r="Z371" s="6">
        <f t="shared" si="163"/>
        <v>0.43344895507689502</v>
      </c>
      <c r="AA371" s="6">
        <f t="shared" si="165"/>
        <v>31.166023614720334</v>
      </c>
      <c r="AB371" s="6">
        <f t="shared" si="164"/>
        <v>0.90126889224082152</v>
      </c>
    </row>
    <row r="372" spans="5:28">
      <c r="E372" s="12">
        <f t="shared" si="148"/>
        <v>0.88071981041252256</v>
      </c>
      <c r="F372" s="12">
        <f t="shared" si="149"/>
        <v>5846335.5</v>
      </c>
      <c r="G372" s="6">
        <v>115625</v>
      </c>
      <c r="H372" s="6">
        <v>3897557</v>
      </c>
      <c r="I372" s="12">
        <f t="shared" si="150"/>
        <v>7795114</v>
      </c>
      <c r="J372" s="6">
        <v>643622.93664600002</v>
      </c>
      <c r="K372" s="12">
        <f t="shared" si="151"/>
        <v>5148983.4931680001</v>
      </c>
      <c r="L372" s="6">
        <f t="shared" si="152"/>
        <v>49.083184000000003</v>
      </c>
      <c r="M372" s="6">
        <f t="shared" si="153"/>
        <v>5242880</v>
      </c>
      <c r="N372" s="13">
        <f t="shared" si="154"/>
        <v>1.5139131850671215</v>
      </c>
      <c r="O372" s="13"/>
      <c r="P372" s="7">
        <f t="shared" si="155"/>
        <v>1.0384818621954951E-3</v>
      </c>
      <c r="Q372" s="7">
        <f t="shared" si="156"/>
        <v>3.1863841411243927E-4</v>
      </c>
      <c r="R372" s="6">
        <f t="shared" si="157"/>
        <v>1.3571202763079343E-3</v>
      </c>
      <c r="S372" s="6">
        <f t="shared" si="158"/>
        <v>1.0384818621954951E-3</v>
      </c>
      <c r="T372" s="7">
        <f t="shared" si="159"/>
        <v>0</v>
      </c>
      <c r="U372" s="7">
        <f t="shared" si="160"/>
        <v>7.1063761995749958E-2</v>
      </c>
      <c r="V372" s="7">
        <f t="shared" si="161"/>
        <v>0.22713293902588372</v>
      </c>
      <c r="W372" s="6">
        <f t="shared" si="162"/>
        <v>0.29819670102163365</v>
      </c>
      <c r="X372" s="6">
        <v>1.0280000000000001E-3</v>
      </c>
      <c r="Y372" s="6">
        <v>0.30075168000000002</v>
      </c>
      <c r="Z372" s="6">
        <f t="shared" si="163"/>
        <v>1.0196364003399827</v>
      </c>
      <c r="AA372" s="6">
        <f t="shared" si="165"/>
        <v>32.01559108053835</v>
      </c>
      <c r="AB372" s="6">
        <f t="shared" si="164"/>
        <v>0.8495310743954525</v>
      </c>
    </row>
    <row r="373" spans="5:28">
      <c r="E373" s="12">
        <f t="shared" si="148"/>
        <v>0.86803403483886288</v>
      </c>
      <c r="F373" s="12">
        <f t="shared" si="149"/>
        <v>6011074.5</v>
      </c>
      <c r="G373" s="6">
        <v>62451</v>
      </c>
      <c r="H373" s="6">
        <v>4007383</v>
      </c>
      <c r="I373" s="12">
        <f t="shared" si="150"/>
        <v>8014766</v>
      </c>
      <c r="J373" s="6">
        <v>652227.156494</v>
      </c>
      <c r="K373" s="12">
        <f t="shared" si="151"/>
        <v>5217817.251952</v>
      </c>
      <c r="L373" s="6">
        <f t="shared" si="152"/>
        <v>49.337615999999997</v>
      </c>
      <c r="M373" s="6">
        <f t="shared" si="153"/>
        <v>5242880</v>
      </c>
      <c r="N373" s="13">
        <f t="shared" si="154"/>
        <v>1.536038081249713</v>
      </c>
      <c r="O373" s="13"/>
      <c r="P373" s="7">
        <f t="shared" si="155"/>
        <v>1.0677443743274491E-3</v>
      </c>
      <c r="Q373" s="7">
        <f t="shared" si="156"/>
        <v>3.2289810532439093E-4</v>
      </c>
      <c r="R373" s="6">
        <f t="shared" si="157"/>
        <v>1.39064247965184E-3</v>
      </c>
      <c r="S373" s="6">
        <f t="shared" si="158"/>
        <v>1.0677443743274491E-3</v>
      </c>
      <c r="T373" s="7">
        <f t="shared" si="159"/>
        <v>0</v>
      </c>
      <c r="U373" s="7">
        <f t="shared" si="160"/>
        <v>7.201377200413113E-2</v>
      </c>
      <c r="V373" s="7">
        <f t="shared" si="161"/>
        <v>0.19111866951107917</v>
      </c>
      <c r="W373" s="6">
        <f t="shared" si="162"/>
        <v>0.26313244151521031</v>
      </c>
      <c r="X373" s="6">
        <v>8.6499999999999999E-4</v>
      </c>
      <c r="Y373" s="6">
        <v>0.25869488461518497</v>
      </c>
      <c r="Z373" s="6">
        <f t="shared" si="163"/>
        <v>23.43865599161261</v>
      </c>
      <c r="AA373" s="6">
        <f t="shared" si="165"/>
        <v>60.767916722756077</v>
      </c>
      <c r="AB373" s="6">
        <f t="shared" si="164"/>
        <v>1.7153632189621053</v>
      </c>
    </row>
    <row r="374" spans="5:28">
      <c r="E374" s="16">
        <f t="shared" si="148"/>
        <v>0.88359507296511464</v>
      </c>
      <c r="F374" s="16">
        <f t="shared" si="149"/>
        <v>5800032</v>
      </c>
      <c r="G374" s="15">
        <v>157464</v>
      </c>
      <c r="H374" s="15">
        <v>3866688</v>
      </c>
      <c r="I374" s="16">
        <f t="shared" si="150"/>
        <v>7733376</v>
      </c>
      <c r="J374" s="15">
        <v>640609.96227999998</v>
      </c>
      <c r="K374" s="16">
        <f t="shared" si="151"/>
        <v>5124879.6982399998</v>
      </c>
      <c r="L374" s="15">
        <f t="shared" si="152"/>
        <v>49.549536000000003</v>
      </c>
      <c r="M374" s="15">
        <f t="shared" si="153"/>
        <v>5242880</v>
      </c>
      <c r="N374" s="17">
        <f t="shared" si="154"/>
        <v>1.5089868358579845</v>
      </c>
      <c r="O374" s="17"/>
      <c r="P374" s="18">
        <f t="shared" si="155"/>
        <v>1.0302569929750802E-3</v>
      </c>
      <c r="Q374" s="18">
        <f t="shared" si="156"/>
        <v>3.1714678086091686E-4</v>
      </c>
      <c r="R374" s="15">
        <f t="shared" si="157"/>
        <v>1.3474037738359971E-3</v>
      </c>
      <c r="S374" s="15">
        <f t="shared" si="158"/>
        <v>1.0302569929750802E-3</v>
      </c>
      <c r="T374" s="18">
        <f t="shared" si="159"/>
        <v>0</v>
      </c>
      <c r="U374" s="18">
        <f t="shared" si="160"/>
        <v>7.0731093159613553E-2</v>
      </c>
      <c r="V374" s="18">
        <f t="shared" si="161"/>
        <v>0.19089772307233804</v>
      </c>
      <c r="W374" s="15">
        <f t="shared" si="162"/>
        <v>0.26162881623195161</v>
      </c>
      <c r="X374" s="15">
        <v>8.6399999999999997E-4</v>
      </c>
      <c r="Y374" s="15">
        <v>0.26182079999971197</v>
      </c>
      <c r="Z374" s="15">
        <f t="shared" si="163"/>
        <v>19.24270752026392</v>
      </c>
      <c r="AA374" s="15">
        <f t="shared" si="165"/>
        <v>55.949510860647813</v>
      </c>
      <c r="AB374" s="15">
        <f t="shared" si="164"/>
        <v>7.3326400255660812E-2</v>
      </c>
    </row>
    <row r="375" spans="5:28">
      <c r="E375" s="12">
        <f t="shared" si="148"/>
        <v>0.88870646321581814</v>
      </c>
      <c r="F375" s="12">
        <f t="shared" si="149"/>
        <v>6255997.5</v>
      </c>
      <c r="G375" s="6">
        <v>55590</v>
      </c>
      <c r="H375" s="6">
        <v>4170665</v>
      </c>
      <c r="I375" s="12">
        <f t="shared" si="150"/>
        <v>8341330</v>
      </c>
      <c r="J375" s="6">
        <v>694968.17651400005</v>
      </c>
      <c r="K375" s="12">
        <f t="shared" si="151"/>
        <v>5559745.4121120004</v>
      </c>
      <c r="L375" s="6">
        <f t="shared" si="152"/>
        <v>51.159779999999998</v>
      </c>
      <c r="M375" s="6">
        <f t="shared" si="153"/>
        <v>5242880</v>
      </c>
      <c r="N375" s="13">
        <f t="shared" si="154"/>
        <v>1.5003079065146168</v>
      </c>
      <c r="O375" s="13"/>
      <c r="P375" s="7">
        <f t="shared" si="155"/>
        <v>1.1112499331744408E-3</v>
      </c>
      <c r="Q375" s="7">
        <f t="shared" si="156"/>
        <v>3.4405790256171562E-4</v>
      </c>
      <c r="R375" s="6">
        <f t="shared" si="157"/>
        <v>1.4553078357361564E-3</v>
      </c>
      <c r="S375" s="6">
        <f t="shared" si="158"/>
        <v>1.1112499331744408E-3</v>
      </c>
      <c r="T375" s="7">
        <f t="shared" si="159"/>
        <v>0</v>
      </c>
      <c r="U375" s="7">
        <f t="shared" si="160"/>
        <v>7.6732897910340769E-2</v>
      </c>
      <c r="V375" s="7">
        <f t="shared" si="161"/>
        <v>0.22757483190336597</v>
      </c>
      <c r="W375" s="6">
        <f t="shared" si="162"/>
        <v>0.30430772981370674</v>
      </c>
      <c r="X375" s="6">
        <v>1.0300000000000001E-3</v>
      </c>
      <c r="Y375" s="6">
        <v>0.29707260000000002</v>
      </c>
      <c r="Z375" s="6">
        <f t="shared" si="163"/>
        <v>7.8883430266447325</v>
      </c>
      <c r="AA375" s="6">
        <f t="shared" si="165"/>
        <v>41.292022887005459</v>
      </c>
      <c r="AB375" s="6">
        <f t="shared" si="164"/>
        <v>2.4354753059375787</v>
      </c>
    </row>
    <row r="376" spans="5:28">
      <c r="E376" s="12">
        <f t="shared" si="148"/>
        <v>0.90801440421402635</v>
      </c>
      <c r="F376" s="12">
        <f t="shared" si="149"/>
        <v>6372243</v>
      </c>
      <c r="G376" s="6">
        <v>62064</v>
      </c>
      <c r="H376" s="6">
        <v>4248162</v>
      </c>
      <c r="I376" s="12">
        <f t="shared" si="150"/>
        <v>8496324</v>
      </c>
      <c r="J376" s="6">
        <v>723261.05389400001</v>
      </c>
      <c r="K376" s="12">
        <f t="shared" si="151"/>
        <v>5786088.4311520001</v>
      </c>
      <c r="L376" s="6">
        <f t="shared" si="152"/>
        <v>52.219223999999997</v>
      </c>
      <c r="M376" s="6">
        <f t="shared" si="153"/>
        <v>5242880</v>
      </c>
      <c r="N376" s="13">
        <f t="shared" si="154"/>
        <v>1.4684054869013463</v>
      </c>
      <c r="O376" s="13"/>
      <c r="P376" s="7">
        <f t="shared" si="155"/>
        <v>1.1318985674021289E-3</v>
      </c>
      <c r="Q376" s="7">
        <f t="shared" si="156"/>
        <v>3.5806485766810169E-4</v>
      </c>
      <c r="R376" s="6">
        <f t="shared" si="157"/>
        <v>1.4899634250702305E-3</v>
      </c>
      <c r="S376" s="6">
        <f t="shared" si="158"/>
        <v>1.1318985674021289E-3</v>
      </c>
      <c r="T376" s="7">
        <f t="shared" si="159"/>
        <v>0</v>
      </c>
      <c r="U376" s="7">
        <f t="shared" si="160"/>
        <v>7.9856774002738495E-2</v>
      </c>
      <c r="V376" s="7">
        <f t="shared" si="161"/>
        <v>0.26314720854068824</v>
      </c>
      <c r="W376" s="6">
        <f t="shared" si="162"/>
        <v>0.34300398254342673</v>
      </c>
      <c r="X376" s="6">
        <v>1.191E-3</v>
      </c>
      <c r="Y376" s="6">
        <v>0.33942838333280401</v>
      </c>
      <c r="Z376" s="6">
        <f t="shared" si="163"/>
        <v>4.9623369099807846</v>
      </c>
      <c r="AA376" s="6">
        <f t="shared" si="165"/>
        <v>25.10188287743329</v>
      </c>
      <c r="AB376" s="6">
        <f t="shared" si="164"/>
        <v>1.0534178596127919</v>
      </c>
    </row>
    <row r="377" spans="5:28">
      <c r="E377" s="12">
        <f t="shared" si="148"/>
        <v>0.91802955086231519</v>
      </c>
      <c r="F377" s="12">
        <f t="shared" si="149"/>
        <v>6356376</v>
      </c>
      <c r="G377" s="6">
        <v>80676</v>
      </c>
      <c r="H377" s="6">
        <v>4237584</v>
      </c>
      <c r="I377" s="12">
        <f t="shared" si="150"/>
        <v>8475168</v>
      </c>
      <c r="J377" s="6">
        <v>729417.62554899999</v>
      </c>
      <c r="K377" s="12">
        <f t="shared" si="151"/>
        <v>5835341.0043919999</v>
      </c>
      <c r="L377" s="6">
        <f t="shared" si="152"/>
        <v>52.464528000000001</v>
      </c>
      <c r="M377" s="6">
        <f t="shared" si="153"/>
        <v>5242880</v>
      </c>
      <c r="N377" s="13">
        <f t="shared" si="154"/>
        <v>1.452386071974392</v>
      </c>
      <c r="O377" s="13"/>
      <c r="P377" s="7">
        <f t="shared" si="155"/>
        <v>1.1290801195543349E-3</v>
      </c>
      <c r="Q377" s="7">
        <f t="shared" si="156"/>
        <v>3.611127916630298E-4</v>
      </c>
      <c r="R377" s="6">
        <f t="shared" si="157"/>
        <v>1.4901929112173648E-3</v>
      </c>
      <c r="S377" s="6">
        <f t="shared" si="158"/>
        <v>1.1290801195543349E-3</v>
      </c>
      <c r="T377" s="7">
        <f t="shared" si="159"/>
        <v>0</v>
      </c>
      <c r="U377" s="7">
        <f t="shared" si="160"/>
        <v>8.0536534026644138E-2</v>
      </c>
      <c r="V377" s="7">
        <f t="shared" si="161"/>
        <v>0.22227211737357877</v>
      </c>
      <c r="W377" s="6">
        <f t="shared" si="162"/>
        <v>0.30280865140022289</v>
      </c>
      <c r="X377" s="6">
        <v>1.0059999999999999E-3</v>
      </c>
      <c r="Y377" s="6">
        <v>0.29471105333299796</v>
      </c>
      <c r="Z377" s="6">
        <f t="shared" si="163"/>
        <v>12.234604329456758</v>
      </c>
      <c r="AA377" s="6">
        <f t="shared" si="165"/>
        <v>48.13050807329671</v>
      </c>
      <c r="AB377" s="6">
        <f t="shared" si="164"/>
        <v>2.7476397561768229</v>
      </c>
    </row>
    <row r="378" spans="5:28">
      <c r="E378" s="12">
        <f t="shared" si="148"/>
        <v>0.91871003474326773</v>
      </c>
      <c r="F378" s="12">
        <f t="shared" si="149"/>
        <v>6517147.5</v>
      </c>
      <c r="G378" s="6">
        <v>36417</v>
      </c>
      <c r="H378" s="6">
        <v>4344765</v>
      </c>
      <c r="I378" s="12">
        <f t="shared" si="150"/>
        <v>8689530</v>
      </c>
      <c r="J378" s="6">
        <v>748421.10076900001</v>
      </c>
      <c r="K378" s="12">
        <f t="shared" si="151"/>
        <v>5987368.8061520001</v>
      </c>
      <c r="L378" s="6">
        <f t="shared" si="152"/>
        <v>52.865519999999997</v>
      </c>
      <c r="M378" s="6">
        <f t="shared" si="153"/>
        <v>5242880</v>
      </c>
      <c r="N378" s="13">
        <f t="shared" si="154"/>
        <v>1.4513102969490603</v>
      </c>
      <c r="O378" s="13"/>
      <c r="P378" s="7">
        <f t="shared" si="155"/>
        <v>1.1576378865021885E-3</v>
      </c>
      <c r="Q378" s="7">
        <f t="shared" si="156"/>
        <v>3.7052084234295184E-4</v>
      </c>
      <c r="R378" s="6">
        <f t="shared" si="157"/>
        <v>1.5281587288451404E-3</v>
      </c>
      <c r="S378" s="6">
        <f t="shared" si="158"/>
        <v>1.1576378865021885E-3</v>
      </c>
      <c r="T378" s="7">
        <f t="shared" si="159"/>
        <v>0</v>
      </c>
      <c r="U378" s="7">
        <f t="shared" si="160"/>
        <v>8.2634747690631338E-2</v>
      </c>
      <c r="V378" s="7">
        <f t="shared" si="161"/>
        <v>0.21652750996630934</v>
      </c>
      <c r="W378" s="6">
        <f t="shared" si="162"/>
        <v>0.29916225765694071</v>
      </c>
      <c r="X378" s="6">
        <v>9.7999999999999997E-4</v>
      </c>
      <c r="Y378" s="6">
        <v>0.29397900000041999</v>
      </c>
      <c r="Z378" s="6">
        <f t="shared" si="163"/>
        <v>18.126314949202911</v>
      </c>
      <c r="AA378" s="6">
        <f t="shared" si="165"/>
        <v>55.934564167871478</v>
      </c>
      <c r="AB378" s="6">
        <f t="shared" si="164"/>
        <v>1.7631387468197792</v>
      </c>
    </row>
    <row r="379" spans="5:28">
      <c r="E379" s="12">
        <f t="shared" si="148"/>
        <v>1.0000060877866157</v>
      </c>
      <c r="F379" s="12">
        <f t="shared" si="149"/>
        <v>6594433.5</v>
      </c>
      <c r="G379" s="6">
        <v>18696</v>
      </c>
      <c r="H379" s="6">
        <v>4396289</v>
      </c>
      <c r="I379" s="12">
        <f t="shared" si="150"/>
        <v>8792578</v>
      </c>
      <c r="J379" s="6">
        <v>824309.20568799996</v>
      </c>
      <c r="K379" s="12">
        <f t="shared" si="151"/>
        <v>6594473.6455039997</v>
      </c>
      <c r="L379" s="6">
        <f t="shared" si="152"/>
        <v>53.129387999999999</v>
      </c>
      <c r="M379" s="6">
        <f t="shared" si="153"/>
        <v>5242880</v>
      </c>
      <c r="N379" s="13">
        <f t="shared" si="154"/>
        <v>1.3333252163339269</v>
      </c>
      <c r="O379" s="13"/>
      <c r="P379" s="7">
        <f t="shared" si="155"/>
        <v>1.1713661628218832E-3</v>
      </c>
      <c r="Q379" s="7">
        <f t="shared" si="156"/>
        <v>4.0809076725488566E-4</v>
      </c>
      <c r="R379" s="6">
        <f t="shared" si="157"/>
        <v>1.579456930076769E-3</v>
      </c>
      <c r="S379" s="6">
        <f t="shared" si="158"/>
        <v>1.1713661628218832E-3</v>
      </c>
      <c r="T379" s="7">
        <f t="shared" si="159"/>
        <v>0</v>
      </c>
      <c r="U379" s="7">
        <f t="shared" si="160"/>
        <v>9.1013712949973041E-2</v>
      </c>
      <c r="V379" s="7">
        <f t="shared" si="161"/>
        <v>0.4107394296197644</v>
      </c>
      <c r="W379" s="6">
        <f t="shared" si="162"/>
        <v>0.50175314256973746</v>
      </c>
      <c r="X379" s="6">
        <v>1.859E-3</v>
      </c>
      <c r="Y379" s="6">
        <v>0.50048569999985704</v>
      </c>
      <c r="Z379" s="6">
        <f t="shared" si="163"/>
        <v>36.989447938575402</v>
      </c>
      <c r="AA379" s="6">
        <f t="shared" si="165"/>
        <v>15.037281867844593</v>
      </c>
      <c r="AB379" s="6">
        <f t="shared" si="164"/>
        <v>0.25324251419786625</v>
      </c>
    </row>
    <row r="380" spans="5:28">
      <c r="E380" s="12">
        <f t="shared" si="148"/>
        <v>0.6369960011314838</v>
      </c>
      <c r="F380" s="12">
        <f t="shared" si="149"/>
        <v>6600183</v>
      </c>
      <c r="G380" s="6">
        <v>29214</v>
      </c>
      <c r="H380" s="6">
        <v>4400122</v>
      </c>
      <c r="I380" s="12">
        <f t="shared" si="150"/>
        <v>8800244</v>
      </c>
      <c r="J380" s="6">
        <v>525536.27221700002</v>
      </c>
      <c r="K380" s="12">
        <f t="shared" si="151"/>
        <v>4204290.1777360002</v>
      </c>
      <c r="L380" s="6">
        <f t="shared" si="152"/>
        <v>53.385744000000003</v>
      </c>
      <c r="M380" s="6">
        <f t="shared" si="153"/>
        <v>5242880</v>
      </c>
      <c r="N380" s="13">
        <f t="shared" si="154"/>
        <v>2.0931580904196556</v>
      </c>
      <c r="O380" s="13"/>
      <c r="P380" s="7">
        <f t="shared" si="155"/>
        <v>1.1723874438391449E-3</v>
      </c>
      <c r="Q380" s="7">
        <f t="shared" si="156"/>
        <v>2.6017724789365423E-4</v>
      </c>
      <c r="R380" s="6">
        <f t="shared" si="157"/>
        <v>1.4325646917327992E-3</v>
      </c>
      <c r="S380" s="6">
        <f t="shared" si="158"/>
        <v>1.1723874438391449E-3</v>
      </c>
      <c r="T380" s="7">
        <f t="shared" si="159"/>
        <v>0</v>
      </c>
      <c r="U380" s="7">
        <f t="shared" si="160"/>
        <v>5.8025565035920407E-2</v>
      </c>
      <c r="V380" s="7">
        <f t="shared" si="161"/>
        <v>0.46575509286630629</v>
      </c>
      <c r="W380" s="6">
        <f t="shared" si="162"/>
        <v>0.52378065790222672</v>
      </c>
      <c r="X380" s="6">
        <v>2.1080000000000001E-3</v>
      </c>
      <c r="Y380" s="6">
        <v>0.52352882666596401</v>
      </c>
      <c r="Z380" s="6">
        <f t="shared" si="163"/>
        <v>44.383897351084215</v>
      </c>
      <c r="AA380" s="6">
        <f t="shared" si="165"/>
        <v>32.041523162580688</v>
      </c>
      <c r="AB380" s="6">
        <f t="shared" si="164"/>
        <v>4.8102649450360052E-2</v>
      </c>
    </row>
    <row r="381" spans="5:28">
      <c r="E381" s="12">
        <f t="shared" si="148"/>
        <v>0.63580294768190515</v>
      </c>
      <c r="F381" s="12">
        <f t="shared" si="149"/>
        <v>6600183</v>
      </c>
      <c r="G381" s="6">
        <v>29214</v>
      </c>
      <c r="H381" s="6">
        <v>4400122</v>
      </c>
      <c r="I381" s="12">
        <f t="shared" si="150"/>
        <v>8800244</v>
      </c>
      <c r="J381" s="6">
        <v>524551.97583000001</v>
      </c>
      <c r="K381" s="12">
        <f t="shared" si="151"/>
        <v>4196415.8066400001</v>
      </c>
      <c r="L381" s="6">
        <f t="shared" si="152"/>
        <v>53.385744000000003</v>
      </c>
      <c r="M381" s="6">
        <f t="shared" si="153"/>
        <v>5242880</v>
      </c>
      <c r="N381" s="13">
        <f t="shared" si="154"/>
        <v>2.0970858002382293</v>
      </c>
      <c r="O381" s="13"/>
      <c r="P381" s="7">
        <f t="shared" si="155"/>
        <v>1.1723874438391449E-3</v>
      </c>
      <c r="Q381" s="7">
        <f t="shared" si="156"/>
        <v>2.5968995227084027E-4</v>
      </c>
      <c r="R381" s="6">
        <f t="shared" si="157"/>
        <v>1.4320773961099852E-3</v>
      </c>
      <c r="S381" s="6">
        <f t="shared" si="158"/>
        <v>1.1723874438391449E-3</v>
      </c>
      <c r="T381" s="7">
        <f t="shared" si="159"/>
        <v>0</v>
      </c>
      <c r="U381" s="7">
        <f t="shared" si="160"/>
        <v>5.7916886801823352E-2</v>
      </c>
      <c r="V381" s="7">
        <f t="shared" si="161"/>
        <v>0.46221994984644815</v>
      </c>
      <c r="W381" s="6">
        <f t="shared" si="162"/>
        <v>0.52013683664827148</v>
      </c>
      <c r="X381" s="6">
        <v>2.0920000000000001E-3</v>
      </c>
      <c r="Y381" s="6">
        <v>0.52322314666736403</v>
      </c>
      <c r="Z381" s="6">
        <f t="shared" si="163"/>
        <v>43.958535189333418</v>
      </c>
      <c r="AA381" s="6">
        <f t="shared" si="165"/>
        <v>31.545057547323847</v>
      </c>
      <c r="AB381" s="6">
        <f t="shared" si="164"/>
        <v>0.58986496273159805</v>
      </c>
    </row>
    <row r="382" spans="5:28">
      <c r="E382" s="12">
        <f t="shared" si="148"/>
        <v>0.99643479651643574</v>
      </c>
      <c r="F382" s="12">
        <f t="shared" si="149"/>
        <v>6620173.5</v>
      </c>
      <c r="G382" s="6">
        <v>42138</v>
      </c>
      <c r="H382" s="6">
        <v>4413449</v>
      </c>
      <c r="I382" s="12">
        <f t="shared" si="150"/>
        <v>8826898</v>
      </c>
      <c r="J382" s="6">
        <v>824571.40429700003</v>
      </c>
      <c r="K382" s="12">
        <f t="shared" si="151"/>
        <v>6596571.2343760002</v>
      </c>
      <c r="L382" s="6">
        <f t="shared" si="152"/>
        <v>53.804147999999998</v>
      </c>
      <c r="M382" s="6">
        <f t="shared" si="153"/>
        <v>5242880</v>
      </c>
      <c r="N382" s="13">
        <f t="shared" si="154"/>
        <v>1.3381039461836384</v>
      </c>
      <c r="O382" s="13"/>
      <c r="P382" s="7">
        <f t="shared" si="155"/>
        <v>1.175938347078656E-3</v>
      </c>
      <c r="Q382" s="7">
        <f t="shared" si="156"/>
        <v>4.0822057392304086E-4</v>
      </c>
      <c r="R382" s="6">
        <f t="shared" si="157"/>
        <v>1.5841589210016968E-3</v>
      </c>
      <c r="S382" s="6">
        <f t="shared" si="158"/>
        <v>1.175938347078656E-3</v>
      </c>
      <c r="T382" s="7">
        <f t="shared" si="159"/>
        <v>0</v>
      </c>
      <c r="U382" s="7">
        <f t="shared" si="160"/>
        <v>9.1042662849805223E-2</v>
      </c>
      <c r="V382" s="7">
        <f t="shared" si="161"/>
        <v>0.43305501993261869</v>
      </c>
      <c r="W382" s="6">
        <f t="shared" si="162"/>
        <v>0.52409768278242397</v>
      </c>
      <c r="X382" s="6">
        <v>1.9599999999999999E-3</v>
      </c>
      <c r="Y382" s="6">
        <v>0.51753800000000005</v>
      </c>
      <c r="Z382" s="6">
        <f t="shared" si="163"/>
        <v>40.003145557211425</v>
      </c>
      <c r="AA382" s="6">
        <f t="shared" si="165"/>
        <v>19.175565255015467</v>
      </c>
      <c r="AB382" s="6">
        <f t="shared" si="164"/>
        <v>1.2674784812755613</v>
      </c>
    </row>
    <row r="383" spans="5:28">
      <c r="E383" s="12">
        <f t="shared" si="148"/>
        <v>0.9329090860286382</v>
      </c>
      <c r="F383" s="12">
        <f t="shared" si="149"/>
        <v>6528157.5</v>
      </c>
      <c r="G383" s="6">
        <v>79171</v>
      </c>
      <c r="H383" s="6">
        <v>4352105</v>
      </c>
      <c r="I383" s="12">
        <f t="shared" si="150"/>
        <v>8704210</v>
      </c>
      <c r="J383" s="6">
        <v>761272.18084699998</v>
      </c>
      <c r="K383" s="12">
        <f t="shared" si="151"/>
        <v>6090177.4467759999</v>
      </c>
      <c r="L383" s="6">
        <f t="shared" si="152"/>
        <v>53.808680000000003</v>
      </c>
      <c r="M383" s="6">
        <f t="shared" si="153"/>
        <v>5242880</v>
      </c>
      <c r="N383" s="13">
        <f t="shared" si="154"/>
        <v>1.4292210819912659</v>
      </c>
      <c r="O383" s="13"/>
      <c r="P383" s="7">
        <f t="shared" si="155"/>
        <v>1.1595935876936054E-3</v>
      </c>
      <c r="Q383" s="7">
        <f t="shared" si="156"/>
        <v>3.7688302669428128E-4</v>
      </c>
      <c r="R383" s="6">
        <f t="shared" si="157"/>
        <v>1.5364766143878866E-3</v>
      </c>
      <c r="S383" s="6">
        <f t="shared" si="158"/>
        <v>1.1595935876936054E-3</v>
      </c>
      <c r="T383" s="7">
        <f t="shared" si="159"/>
        <v>0</v>
      </c>
      <c r="U383" s="7">
        <f t="shared" si="160"/>
        <v>8.4053662468296597E-2</v>
      </c>
      <c r="V383" s="7">
        <f t="shared" si="161"/>
        <v>0.23707552876923463</v>
      </c>
      <c r="W383" s="6">
        <f t="shared" si="162"/>
        <v>0.32112919123753125</v>
      </c>
      <c r="X383" s="6">
        <v>1.073E-3</v>
      </c>
      <c r="Y383" s="6">
        <v>0.31825180000000003</v>
      </c>
      <c r="Z383" s="6">
        <f t="shared" si="163"/>
        <v>8.0702318446976165</v>
      </c>
      <c r="AA383" s="6">
        <f t="shared" si="165"/>
        <v>43.194465460194479</v>
      </c>
      <c r="AB383" s="6">
        <f t="shared" si="164"/>
        <v>0.9041241047281503</v>
      </c>
    </row>
    <row r="384" spans="5:28">
      <c r="E384" s="12">
        <f t="shared" si="148"/>
        <v>0.92946592985233589</v>
      </c>
      <c r="F384" s="12">
        <f t="shared" si="149"/>
        <v>6528157.5</v>
      </c>
      <c r="G384" s="6">
        <v>79171</v>
      </c>
      <c r="H384" s="6">
        <v>4352105</v>
      </c>
      <c r="I384" s="12">
        <f t="shared" si="150"/>
        <v>8704210</v>
      </c>
      <c r="J384" s="6">
        <v>758462.49762000004</v>
      </c>
      <c r="K384" s="12">
        <f t="shared" si="151"/>
        <v>6067699.9809600003</v>
      </c>
      <c r="L384" s="6">
        <f t="shared" si="152"/>
        <v>53.808680000000003</v>
      </c>
      <c r="M384" s="6">
        <f t="shared" si="153"/>
        <v>5242880</v>
      </c>
      <c r="N384" s="13">
        <f t="shared" si="154"/>
        <v>1.4345155540506578</v>
      </c>
      <c r="O384" s="13"/>
      <c r="P384" s="7">
        <f t="shared" si="155"/>
        <v>1.1595935876936054E-3</v>
      </c>
      <c r="Q384" s="7">
        <f t="shared" si="156"/>
        <v>3.7549203678911267E-4</v>
      </c>
      <c r="R384" s="6">
        <f t="shared" si="157"/>
        <v>1.535085624482718E-3</v>
      </c>
      <c r="S384" s="6">
        <f t="shared" si="158"/>
        <v>1.1595935876936054E-3</v>
      </c>
      <c r="T384" s="7">
        <f t="shared" si="159"/>
        <v>0</v>
      </c>
      <c r="U384" s="7">
        <f t="shared" si="160"/>
        <v>8.3743439434345285E-2</v>
      </c>
      <c r="V384" s="7">
        <f t="shared" si="161"/>
        <v>0.23972688603412823</v>
      </c>
      <c r="W384" s="6">
        <f t="shared" si="162"/>
        <v>0.32347032546847354</v>
      </c>
      <c r="X384" s="6">
        <v>1.085E-3</v>
      </c>
      <c r="Y384" s="6">
        <v>0.32212926666630498</v>
      </c>
      <c r="Z384" s="6">
        <f t="shared" si="163"/>
        <v>6.8749850408852842</v>
      </c>
      <c r="AA384" s="6">
        <f t="shared" si="165"/>
        <v>41.482546035273543</v>
      </c>
      <c r="AB384" s="6">
        <f t="shared" si="164"/>
        <v>0.41631076121927418</v>
      </c>
    </row>
    <row r="385" spans="5:28">
      <c r="E385" s="12">
        <f t="shared" si="148"/>
        <v>0.93220311501859443</v>
      </c>
      <c r="F385" s="12">
        <f t="shared" si="149"/>
        <v>6528157.5</v>
      </c>
      <c r="G385" s="6">
        <v>79171</v>
      </c>
      <c r="H385" s="6">
        <v>4352105</v>
      </c>
      <c r="I385" s="12">
        <f t="shared" si="150"/>
        <v>8704210</v>
      </c>
      <c r="J385" s="6">
        <v>760696.09460399998</v>
      </c>
      <c r="K385" s="12">
        <f t="shared" si="151"/>
        <v>6085568.7568319999</v>
      </c>
      <c r="L385" s="6">
        <f t="shared" si="152"/>
        <v>53.808680000000003</v>
      </c>
      <c r="M385" s="6">
        <f t="shared" si="153"/>
        <v>5242880</v>
      </c>
      <c r="N385" s="13">
        <f t="shared" si="154"/>
        <v>1.4303034519539635</v>
      </c>
      <c r="O385" s="13"/>
      <c r="P385" s="7">
        <f t="shared" si="155"/>
        <v>1.1595935876936054E-3</v>
      </c>
      <c r="Q385" s="7">
        <f t="shared" si="156"/>
        <v>3.7659782367181278E-4</v>
      </c>
      <c r="R385" s="6">
        <f t="shared" si="157"/>
        <v>1.5361914113654182E-3</v>
      </c>
      <c r="S385" s="6">
        <f t="shared" si="158"/>
        <v>1.1595935876936054E-3</v>
      </c>
      <c r="T385" s="7">
        <f t="shared" si="159"/>
        <v>0</v>
      </c>
      <c r="U385" s="7">
        <f t="shared" si="160"/>
        <v>8.399005557467823E-2</v>
      </c>
      <c r="V385" s="7">
        <f t="shared" si="161"/>
        <v>0.23663363589175235</v>
      </c>
      <c r="W385" s="6">
        <f t="shared" si="162"/>
        <v>0.32062369146643055</v>
      </c>
      <c r="X385" s="6">
        <v>1.0709999999999999E-3</v>
      </c>
      <c r="Y385" s="6">
        <v>0.31812269999964293</v>
      </c>
      <c r="Z385" s="6">
        <f t="shared" si="163"/>
        <v>8.272043668870726</v>
      </c>
      <c r="AA385" s="6">
        <f t="shared" si="165"/>
        <v>43.435239156434953</v>
      </c>
      <c r="AB385" s="6">
        <f t="shared" si="164"/>
        <v>0.78617196031293068</v>
      </c>
    </row>
    <row r="386" spans="5:28">
      <c r="E386" s="12">
        <f t="shared" si="148"/>
        <v>0.93113592423099467</v>
      </c>
      <c r="F386" s="12">
        <f t="shared" si="149"/>
        <v>6528157.5</v>
      </c>
      <c r="G386" s="6">
        <v>79171</v>
      </c>
      <c r="H386" s="6">
        <v>4352105</v>
      </c>
      <c r="I386" s="12">
        <f t="shared" si="150"/>
        <v>8704210</v>
      </c>
      <c r="J386" s="6">
        <v>759825.24591099995</v>
      </c>
      <c r="K386" s="12">
        <f t="shared" si="151"/>
        <v>6078601.9672879996</v>
      </c>
      <c r="L386" s="6">
        <f t="shared" si="152"/>
        <v>53.808680000000003</v>
      </c>
      <c r="M386" s="6">
        <f t="shared" si="153"/>
        <v>5242880</v>
      </c>
      <c r="N386" s="13">
        <f t="shared" si="154"/>
        <v>1.4319427471714239</v>
      </c>
      <c r="O386" s="13"/>
      <c r="P386" s="7">
        <f t="shared" si="155"/>
        <v>1.1595935876936054E-3</v>
      </c>
      <c r="Q386" s="7">
        <f t="shared" si="156"/>
        <v>3.7616669260007776E-4</v>
      </c>
      <c r="R386" s="6">
        <f t="shared" si="157"/>
        <v>1.5357602802936832E-3</v>
      </c>
      <c r="S386" s="6">
        <f t="shared" si="158"/>
        <v>1.1595935876936054E-3</v>
      </c>
      <c r="T386" s="7">
        <f t="shared" si="159"/>
        <v>0</v>
      </c>
      <c r="U386" s="7">
        <f t="shared" si="160"/>
        <v>8.3893903339060036E-2</v>
      </c>
      <c r="V386" s="7">
        <f t="shared" si="161"/>
        <v>0.23552890369804674</v>
      </c>
      <c r="W386" s="6">
        <f t="shared" si="162"/>
        <v>0.31942280703710679</v>
      </c>
      <c r="X386" s="6">
        <v>1.0660000000000001E-3</v>
      </c>
      <c r="Y386" s="6">
        <v>0.31665530000000003</v>
      </c>
      <c r="Z386" s="6">
        <f t="shared" si="163"/>
        <v>8.7798862751974909</v>
      </c>
      <c r="AA386" s="6">
        <f t="shared" si="165"/>
        <v>44.06756850785019</v>
      </c>
      <c r="AB386" s="6">
        <f t="shared" si="164"/>
        <v>0.87398096198192921</v>
      </c>
    </row>
    <row r="387" spans="5:28">
      <c r="E387" s="12">
        <f t="shared" si="148"/>
        <v>0.93121594372021654</v>
      </c>
      <c r="F387" s="12">
        <f t="shared" si="149"/>
        <v>6705072</v>
      </c>
      <c r="G387" s="6">
        <v>29736</v>
      </c>
      <c r="H387" s="6">
        <v>4470048</v>
      </c>
      <c r="I387" s="12">
        <f t="shared" si="150"/>
        <v>8940096</v>
      </c>
      <c r="J387" s="6">
        <v>780483.74377399997</v>
      </c>
      <c r="K387" s="12">
        <f t="shared" si="151"/>
        <v>6243869.9501919998</v>
      </c>
      <c r="L387" s="6">
        <f t="shared" si="152"/>
        <v>54.235295999999998</v>
      </c>
      <c r="M387" s="6">
        <f t="shared" si="153"/>
        <v>5242880</v>
      </c>
      <c r="N387" s="13">
        <f t="shared" si="154"/>
        <v>1.4318197001725013</v>
      </c>
      <c r="O387" s="13"/>
      <c r="P387" s="7">
        <f t="shared" si="155"/>
        <v>1.1910188282411901E-3</v>
      </c>
      <c r="Q387" s="7">
        <f t="shared" si="156"/>
        <v>3.8639409535752805E-4</v>
      </c>
      <c r="R387" s="6">
        <f t="shared" si="157"/>
        <v>1.5774129235987182E-3</v>
      </c>
      <c r="S387" s="6">
        <f t="shared" si="158"/>
        <v>1.1910188282411901E-3</v>
      </c>
      <c r="T387" s="7">
        <f t="shared" si="159"/>
        <v>0</v>
      </c>
      <c r="U387" s="7">
        <f t="shared" si="160"/>
        <v>8.617485153362911E-2</v>
      </c>
      <c r="V387" s="7">
        <f t="shared" si="161"/>
        <v>0.23199376067818858</v>
      </c>
      <c r="W387" s="6">
        <f t="shared" si="162"/>
        <v>0.31816861221181769</v>
      </c>
      <c r="X387" s="6">
        <v>1.0499999999999999E-3</v>
      </c>
      <c r="Y387" s="6">
        <v>0.30950062499999997</v>
      </c>
      <c r="Z387" s="6">
        <f t="shared" si="163"/>
        <v>13.430364594399066</v>
      </c>
      <c r="AA387" s="6">
        <f t="shared" si="165"/>
        <v>50.229802247496977</v>
      </c>
      <c r="AB387" s="6">
        <f t="shared" si="164"/>
        <v>2.8006364161034307</v>
      </c>
    </row>
    <row r="388" spans="5:28">
      <c r="E388" s="12">
        <f t="shared" si="148"/>
        <v>1.1475880537339185</v>
      </c>
      <c r="F388" s="12">
        <f t="shared" si="149"/>
        <v>5511937.5</v>
      </c>
      <c r="G388" s="6">
        <v>525825</v>
      </c>
      <c r="H388" s="6">
        <v>3674625</v>
      </c>
      <c r="I388" s="12">
        <f t="shared" si="150"/>
        <v>7349250</v>
      </c>
      <c r="J388" s="6">
        <v>790679.20349099999</v>
      </c>
      <c r="K388" s="12">
        <f t="shared" si="151"/>
        <v>6325433.6279279999</v>
      </c>
      <c r="L388" s="6">
        <f t="shared" si="152"/>
        <v>54.612000000000002</v>
      </c>
      <c r="M388" s="6">
        <f t="shared" si="153"/>
        <v>5242880</v>
      </c>
      <c r="N388" s="13">
        <f t="shared" si="154"/>
        <v>1.1618571045551178</v>
      </c>
      <c r="O388" s="13"/>
      <c r="P388" s="7">
        <f t="shared" si="155"/>
        <v>9.7908290061444157E-4</v>
      </c>
      <c r="Q388" s="7">
        <f t="shared" si="156"/>
        <v>3.9144156170840317E-4</v>
      </c>
      <c r="R388" s="6">
        <f t="shared" si="157"/>
        <v>1.3705244623228446E-3</v>
      </c>
      <c r="S388" s="6">
        <f t="shared" si="158"/>
        <v>9.7908290061444157E-4</v>
      </c>
      <c r="T388" s="7">
        <f t="shared" si="159"/>
        <v>0</v>
      </c>
      <c r="U388" s="7">
        <f t="shared" si="160"/>
        <v>8.7300553682377491E-2</v>
      </c>
      <c r="V388" s="7">
        <f t="shared" si="161"/>
        <v>0.26115869059201807</v>
      </c>
      <c r="W388" s="6">
        <f t="shared" si="162"/>
        <v>0.34845924427439556</v>
      </c>
      <c r="X388" s="6">
        <v>1.1820000000000001E-3</v>
      </c>
      <c r="Y388" s="6">
        <v>0.36826252941127802</v>
      </c>
      <c r="Z388" s="6">
        <f t="shared" si="163"/>
        <v>17.167267291502412</v>
      </c>
      <c r="AA388" s="6">
        <f t="shared" si="165"/>
        <v>15.949616101763494</v>
      </c>
      <c r="AB388" s="6">
        <f t="shared" si="164"/>
        <v>5.3774912067597338</v>
      </c>
    </row>
    <row r="389" spans="5:28">
      <c r="E389" s="12">
        <f t="shared" si="148"/>
        <v>1.0099131734910201</v>
      </c>
      <c r="F389" s="12">
        <f t="shared" si="149"/>
        <v>6364009.5</v>
      </c>
      <c r="G389" s="6">
        <v>259789</v>
      </c>
      <c r="H389" s="6">
        <v>4242673</v>
      </c>
      <c r="I389" s="12">
        <f t="shared" si="150"/>
        <v>8485346</v>
      </c>
      <c r="J389" s="6">
        <v>803387.12878399994</v>
      </c>
      <c r="K389" s="12">
        <f t="shared" si="151"/>
        <v>6427097.0302719995</v>
      </c>
      <c r="L389" s="6">
        <f t="shared" si="152"/>
        <v>56.107855999999998</v>
      </c>
      <c r="M389" s="6">
        <f t="shared" si="153"/>
        <v>5242880</v>
      </c>
      <c r="N389" s="13">
        <f t="shared" si="154"/>
        <v>1.3202455105366433</v>
      </c>
      <c r="O389" s="13"/>
      <c r="P389" s="7">
        <f t="shared" si="155"/>
        <v>1.1304360546174302E-3</v>
      </c>
      <c r="Q389" s="7">
        <f t="shared" si="156"/>
        <v>3.9773287441879527E-4</v>
      </c>
      <c r="R389" s="6">
        <f t="shared" si="157"/>
        <v>1.5281689290362254E-3</v>
      </c>
      <c r="S389" s="6">
        <f t="shared" si="158"/>
        <v>1.1304360546174302E-3</v>
      </c>
      <c r="T389" s="7">
        <f t="shared" si="159"/>
        <v>0</v>
      </c>
      <c r="U389" s="7">
        <f t="shared" si="160"/>
        <v>8.8703662439171563E-2</v>
      </c>
      <c r="V389" s="7">
        <f t="shared" si="161"/>
        <v>0.29120740626081199</v>
      </c>
      <c r="W389" s="6">
        <f t="shared" si="162"/>
        <v>0.37991106869998353</v>
      </c>
      <c r="X389" s="6">
        <v>1.3179999999999999E-3</v>
      </c>
      <c r="Y389" s="6">
        <v>0.38681835555570199</v>
      </c>
      <c r="Z389" s="6">
        <f t="shared" si="163"/>
        <v>14.230951849967354</v>
      </c>
      <c r="AA389" s="6">
        <f t="shared" si="165"/>
        <v>15.946049244023181</v>
      </c>
      <c r="AB389" s="6">
        <f t="shared" si="164"/>
        <v>1.7856667752478981</v>
      </c>
    </row>
    <row r="390" spans="5:28">
      <c r="E390" s="12">
        <f t="shared" ref="E390:E453" si="166">K390/F390</f>
        <v>0.95105077421000539</v>
      </c>
      <c r="F390" s="12">
        <f t="shared" ref="F390:F453" si="167">H390*1.5</f>
        <v>6966345</v>
      </c>
      <c r="G390" s="6">
        <v>34920</v>
      </c>
      <c r="H390" s="6">
        <v>4644230</v>
      </c>
      <c r="I390" s="12">
        <f t="shared" ref="I390:I453" si="168">2*H390</f>
        <v>9288460</v>
      </c>
      <c r="J390" s="6">
        <v>828168.47570800001</v>
      </c>
      <c r="K390" s="12">
        <f t="shared" ref="K390:K453" si="169">J390*8</f>
        <v>6625347.8056640001</v>
      </c>
      <c r="L390" s="6">
        <f t="shared" ref="L390:L453" si="170">((H390+2*G390)*8+(G390+H390)*4)/1000000</f>
        <v>56.429160000000003</v>
      </c>
      <c r="M390" s="6">
        <f t="shared" ref="M390:M453" si="171">40*2^20/8</f>
        <v>5242880</v>
      </c>
      <c r="N390" s="13">
        <f t="shared" ref="N390:N453" si="172">I390/K390</f>
        <v>1.4019580967597367</v>
      </c>
      <c r="O390" s="13"/>
      <c r="P390" s="7">
        <f t="shared" ref="P390:P453" si="173">$B$32*I390</f>
        <v>1.2374286300018663E-3</v>
      </c>
      <c r="Q390" s="7">
        <f t="shared" ref="Q390:Q453" si="174">$C$32*K390</f>
        <v>4.1000137610486341E-4</v>
      </c>
      <c r="R390" s="6">
        <f t="shared" ref="R390:R453" si="175">P390+Q390</f>
        <v>1.6474300061067298E-3</v>
      </c>
      <c r="S390" s="6">
        <f t="shared" ref="S390:S453" si="176">MAX(P390,Q390)</f>
        <v>1.2374286300018663E-3</v>
      </c>
      <c r="T390" s="7">
        <f t="shared" ref="T390:T453" si="177">$D$32*I390</f>
        <v>0</v>
      </c>
      <c r="U390" s="7">
        <f t="shared" ref="U390:U453" si="178">$E$32*K390</f>
        <v>9.1439823069055792E-2</v>
      </c>
      <c r="V390" s="7">
        <f t="shared" ref="V390:V453" si="179">X390*$F$32</f>
        <v>0.25453029742978406</v>
      </c>
      <c r="W390" s="6">
        <f t="shared" ref="W390:W453" si="180">SUM(T390:V390)</f>
        <v>0.34597012049883985</v>
      </c>
      <c r="X390" s="6">
        <v>1.152E-3</v>
      </c>
      <c r="Y390" s="6">
        <v>0.337888376470656</v>
      </c>
      <c r="Z390" s="6">
        <f t="shared" ref="Z390:Z453" si="181">ABS(S390-X390)/ABS(X390)*100</f>
        <v>7.4156796876619993</v>
      </c>
      <c r="AA390" s="6">
        <f t="shared" si="165"/>
        <v>43.006076918986956</v>
      </c>
      <c r="AB390" s="6">
        <f t="shared" ref="AB390:AB453" si="182">ABS(W390-Y390)/ABS(Y390)*100</f>
        <v>2.3918384268201387</v>
      </c>
    </row>
    <row r="391" spans="5:28">
      <c r="E391" s="12">
        <f t="shared" si="166"/>
        <v>1.4288556781383941</v>
      </c>
      <c r="F391" s="12">
        <f t="shared" si="167"/>
        <v>4433334</v>
      </c>
      <c r="G391" s="6">
        <v>1090920</v>
      </c>
      <c r="H391" s="6">
        <v>2955556</v>
      </c>
      <c r="I391" s="12">
        <f t="shared" si="168"/>
        <v>5911112</v>
      </c>
      <c r="J391" s="6">
        <v>791824.30737299996</v>
      </c>
      <c r="K391" s="12">
        <f t="shared" si="169"/>
        <v>6334594.4589839997</v>
      </c>
      <c r="L391" s="6">
        <f t="shared" si="170"/>
        <v>57.285072</v>
      </c>
      <c r="M391" s="6">
        <f t="shared" si="171"/>
        <v>5242880</v>
      </c>
      <c r="N391" s="13">
        <f t="shared" si="172"/>
        <v>0.93314766056043286</v>
      </c>
      <c r="O391" s="13"/>
      <c r="P391" s="7">
        <f t="shared" si="173"/>
        <v>7.8749106137589999E-4</v>
      </c>
      <c r="Q391" s="7">
        <f t="shared" si="174"/>
        <v>3.9200846829948253E-4</v>
      </c>
      <c r="R391" s="6">
        <f t="shared" si="175"/>
        <v>1.1794995296753826E-3</v>
      </c>
      <c r="S391" s="6">
        <f t="shared" si="176"/>
        <v>7.8749106137589999E-4</v>
      </c>
      <c r="T391" s="7">
        <f t="shared" si="177"/>
        <v>0</v>
      </c>
      <c r="U391" s="7">
        <f t="shared" si="178"/>
        <v>8.7426987010181062E-2</v>
      </c>
      <c r="V391" s="7">
        <f t="shared" si="179"/>
        <v>0.38422585697082856</v>
      </c>
      <c r="W391" s="6">
        <f t="shared" si="180"/>
        <v>0.4716528439810096</v>
      </c>
      <c r="X391" s="6">
        <v>1.7390000000000001E-3</v>
      </c>
      <c r="Y391" s="6">
        <v>0.50265126153819395</v>
      </c>
      <c r="Z391" s="6">
        <f t="shared" si="181"/>
        <v>54.715867660960328</v>
      </c>
      <c r="AA391" s="6">
        <f t="shared" ref="AA391:AA454" si="183">ABS(R391-X391)/ABS(X391)*100</f>
        <v>32.173690070420783</v>
      </c>
      <c r="AB391" s="6">
        <f t="shared" si="182"/>
        <v>6.1669829420748288</v>
      </c>
    </row>
    <row r="392" spans="5:28">
      <c r="E392" s="12">
        <f t="shared" si="166"/>
        <v>1.0202097939843424</v>
      </c>
      <c r="F392" s="12">
        <f t="shared" si="167"/>
        <v>6643563</v>
      </c>
      <c r="G392" s="6">
        <v>259156</v>
      </c>
      <c r="H392" s="6">
        <v>4429042</v>
      </c>
      <c r="I392" s="12">
        <f t="shared" si="168"/>
        <v>8858084</v>
      </c>
      <c r="J392" s="6">
        <v>847228.50494400004</v>
      </c>
      <c r="K392" s="12">
        <f t="shared" si="169"/>
        <v>6777828.0395520004</v>
      </c>
      <c r="L392" s="6">
        <f t="shared" si="170"/>
        <v>58.331623999999998</v>
      </c>
      <c r="M392" s="6">
        <f t="shared" si="171"/>
        <v>5242880</v>
      </c>
      <c r="N392" s="13">
        <f t="shared" si="172"/>
        <v>1.3069207345345251</v>
      </c>
      <c r="O392" s="13"/>
      <c r="P392" s="7">
        <f t="shared" si="173"/>
        <v>1.1800930131110488E-3</v>
      </c>
      <c r="Q392" s="7">
        <f t="shared" si="174"/>
        <v>4.1943742498208998E-4</v>
      </c>
      <c r="R392" s="6">
        <f t="shared" si="175"/>
        <v>1.5995304380931389E-3</v>
      </c>
      <c r="S392" s="6">
        <f t="shared" si="176"/>
        <v>1.1800930131110488E-3</v>
      </c>
      <c r="T392" s="7">
        <f t="shared" si="177"/>
        <v>0</v>
      </c>
      <c r="U392" s="7">
        <f t="shared" si="178"/>
        <v>9.3544280980884562E-2</v>
      </c>
      <c r="V392" s="7">
        <f t="shared" si="179"/>
        <v>0.25651881537845422</v>
      </c>
      <c r="W392" s="6">
        <f t="shared" si="180"/>
        <v>0.3500630963593388</v>
      </c>
      <c r="X392" s="6">
        <v>1.1609999999999999E-3</v>
      </c>
      <c r="Y392" s="6">
        <v>0.35517721764733196</v>
      </c>
      <c r="Z392" s="6">
        <f t="shared" si="181"/>
        <v>1.6445317063780274</v>
      </c>
      <c r="AA392" s="6">
        <f t="shared" si="183"/>
        <v>37.771786226799222</v>
      </c>
      <c r="AB392" s="6">
        <f t="shared" si="182"/>
        <v>1.4398787517591143</v>
      </c>
    </row>
    <row r="393" spans="5:28">
      <c r="E393" s="12">
        <f t="shared" si="166"/>
        <v>1.8481548237843264</v>
      </c>
      <c r="F393" s="12">
        <f t="shared" si="167"/>
        <v>3813040.5</v>
      </c>
      <c r="G393" s="6">
        <v>1441295</v>
      </c>
      <c r="H393" s="6">
        <v>2542027</v>
      </c>
      <c r="I393" s="12">
        <f t="shared" si="168"/>
        <v>5084054</v>
      </c>
      <c r="J393" s="6">
        <v>880886.14916999999</v>
      </c>
      <c r="K393" s="12">
        <f t="shared" si="169"/>
        <v>7047089.1933599999</v>
      </c>
      <c r="L393" s="6">
        <f t="shared" si="170"/>
        <v>59.330224000000001</v>
      </c>
      <c r="M393" s="6">
        <f t="shared" si="171"/>
        <v>5242880</v>
      </c>
      <c r="N393" s="13">
        <f t="shared" si="172"/>
        <v>0.72144027988043113</v>
      </c>
      <c r="O393" s="13"/>
      <c r="P393" s="7">
        <f t="shared" si="173"/>
        <v>6.7730861478388325E-4</v>
      </c>
      <c r="Q393" s="7">
        <f t="shared" si="174"/>
        <v>4.3610031526816441E-4</v>
      </c>
      <c r="R393" s="6">
        <f t="shared" si="175"/>
        <v>1.1134089300520477E-3</v>
      </c>
      <c r="S393" s="6">
        <f t="shared" si="176"/>
        <v>6.7730861478388325E-4</v>
      </c>
      <c r="T393" s="7">
        <f t="shared" si="177"/>
        <v>0</v>
      </c>
      <c r="U393" s="7">
        <f t="shared" si="178"/>
        <v>9.7260492263034112E-2</v>
      </c>
      <c r="V393" s="7">
        <f t="shared" si="179"/>
        <v>0.46708077149875304</v>
      </c>
      <c r="W393" s="6">
        <f t="shared" si="180"/>
        <v>0.56434126376178717</v>
      </c>
      <c r="X393" s="6">
        <v>2.114E-3</v>
      </c>
      <c r="Y393" s="6">
        <v>0.59881163999999998</v>
      </c>
      <c r="Z393" s="6">
        <f t="shared" si="181"/>
        <v>67.960803463392466</v>
      </c>
      <c r="AA393" s="6">
        <f t="shared" si="183"/>
        <v>47.331649477197359</v>
      </c>
      <c r="AB393" s="6">
        <f t="shared" si="182"/>
        <v>5.7564639588857709</v>
      </c>
    </row>
    <row r="394" spans="5:28">
      <c r="E394" s="12">
        <f t="shared" si="166"/>
        <v>0.98807089605856402</v>
      </c>
      <c r="F394" s="12">
        <f t="shared" si="167"/>
        <v>7231336.5</v>
      </c>
      <c r="G394" s="6">
        <v>90449</v>
      </c>
      <c r="H394" s="6">
        <v>4820891</v>
      </c>
      <c r="I394" s="12">
        <f t="shared" si="168"/>
        <v>9641782</v>
      </c>
      <c r="J394" s="6">
        <v>893134.14190699998</v>
      </c>
      <c r="K394" s="12">
        <f t="shared" si="169"/>
        <v>7145073.1352559999</v>
      </c>
      <c r="L394" s="6">
        <f t="shared" si="170"/>
        <v>59.659672</v>
      </c>
      <c r="M394" s="6">
        <f t="shared" si="171"/>
        <v>5242880</v>
      </c>
      <c r="N394" s="13">
        <f t="shared" si="172"/>
        <v>1.3494308340140657</v>
      </c>
      <c r="O394" s="13"/>
      <c r="P394" s="7">
        <f t="shared" si="173"/>
        <v>1.2844989471921776E-3</v>
      </c>
      <c r="Q394" s="7">
        <f t="shared" si="174"/>
        <v>4.4216392916315037E-4</v>
      </c>
      <c r="R394" s="6">
        <f t="shared" si="175"/>
        <v>1.7266628763553281E-3</v>
      </c>
      <c r="S394" s="6">
        <f t="shared" si="176"/>
        <v>1.2844989471921776E-3</v>
      </c>
      <c r="T394" s="7">
        <f t="shared" si="177"/>
        <v>0</v>
      </c>
      <c r="U394" s="7">
        <f t="shared" si="178"/>
        <v>9.8612818899066604E-2</v>
      </c>
      <c r="V394" s="7">
        <f t="shared" si="179"/>
        <v>0.25673976181719538</v>
      </c>
      <c r="W394" s="6">
        <f t="shared" si="180"/>
        <v>0.35535258071626197</v>
      </c>
      <c r="X394" s="6">
        <v>1.1620000000000001E-3</v>
      </c>
      <c r="Y394" s="6">
        <v>0.35123158823488398</v>
      </c>
      <c r="Z394" s="6">
        <f t="shared" si="181"/>
        <v>10.542078071615965</v>
      </c>
      <c r="AA394" s="6">
        <f t="shared" si="183"/>
        <v>48.594051321456796</v>
      </c>
      <c r="AB394" s="6">
        <f t="shared" si="182"/>
        <v>1.1732977953628974</v>
      </c>
    </row>
    <row r="395" spans="5:28">
      <c r="E395" s="12">
        <f t="shared" si="166"/>
        <v>1.1871217838222092</v>
      </c>
      <c r="F395" s="12">
        <f t="shared" si="167"/>
        <v>5807659.5</v>
      </c>
      <c r="G395" s="6">
        <v>682862</v>
      </c>
      <c r="H395" s="6">
        <v>3871773</v>
      </c>
      <c r="I395" s="12">
        <f t="shared" si="168"/>
        <v>7743546</v>
      </c>
      <c r="J395" s="6">
        <v>861799.88818400004</v>
      </c>
      <c r="K395" s="12">
        <f t="shared" si="169"/>
        <v>6894399.1054720003</v>
      </c>
      <c r="L395" s="6">
        <f t="shared" si="170"/>
        <v>60.118516</v>
      </c>
      <c r="M395" s="6">
        <f t="shared" si="171"/>
        <v>5242880</v>
      </c>
      <c r="N395" s="13">
        <f t="shared" si="172"/>
        <v>1.1231647430816765</v>
      </c>
      <c r="O395" s="13"/>
      <c r="P395" s="7">
        <f t="shared" si="173"/>
        <v>1.0316118622609595E-3</v>
      </c>
      <c r="Q395" s="7">
        <f t="shared" si="174"/>
        <v>4.2665127983818545E-4</v>
      </c>
      <c r="R395" s="6">
        <f t="shared" si="175"/>
        <v>1.458263142099145E-3</v>
      </c>
      <c r="S395" s="6">
        <f t="shared" si="176"/>
        <v>1.0316118622609595E-3</v>
      </c>
      <c r="T395" s="7">
        <f t="shared" si="177"/>
        <v>0</v>
      </c>
      <c r="U395" s="7">
        <f t="shared" si="178"/>
        <v>9.5153138048521588E-2</v>
      </c>
      <c r="V395" s="7">
        <f t="shared" si="179"/>
        <v>0.58241481252162397</v>
      </c>
      <c r="W395" s="6">
        <f t="shared" si="180"/>
        <v>0.67756795057014552</v>
      </c>
      <c r="X395" s="6">
        <v>2.6359999999999999E-3</v>
      </c>
      <c r="Y395" s="6">
        <v>0.69200857777719194</v>
      </c>
      <c r="Z395" s="6">
        <f t="shared" si="181"/>
        <v>60.864496879326268</v>
      </c>
      <c r="AA395" s="6">
        <f t="shared" si="183"/>
        <v>44.678939981064303</v>
      </c>
      <c r="AB395" s="6">
        <f t="shared" si="182"/>
        <v>2.0867699723363704</v>
      </c>
    </row>
    <row r="396" spans="5:28">
      <c r="E396" s="12">
        <f t="shared" si="166"/>
        <v>1.0050084960520607</v>
      </c>
      <c r="F396" s="12">
        <f t="shared" si="167"/>
        <v>7713771</v>
      </c>
      <c r="G396" s="6">
        <v>87804</v>
      </c>
      <c r="H396" s="6">
        <v>5142514</v>
      </c>
      <c r="I396" s="12">
        <f t="shared" si="168"/>
        <v>10285028</v>
      </c>
      <c r="J396" s="6">
        <v>969050.67394999997</v>
      </c>
      <c r="K396" s="12">
        <f t="shared" si="169"/>
        <v>7752405.3915999997</v>
      </c>
      <c r="L396" s="6">
        <f t="shared" si="170"/>
        <v>63.466248</v>
      </c>
      <c r="M396" s="6">
        <f t="shared" si="171"/>
        <v>5242880</v>
      </c>
      <c r="N396" s="13">
        <f t="shared" si="172"/>
        <v>1.326688618624638</v>
      </c>
      <c r="O396" s="13"/>
      <c r="P396" s="7">
        <f t="shared" si="173"/>
        <v>1.3701935635800589E-3</v>
      </c>
      <c r="Q396" s="7">
        <f t="shared" si="174"/>
        <v>4.7974792749166614E-4</v>
      </c>
      <c r="R396" s="6">
        <f t="shared" si="175"/>
        <v>1.8499414910717251E-3</v>
      </c>
      <c r="S396" s="6">
        <f t="shared" si="176"/>
        <v>1.3701935635800589E-3</v>
      </c>
      <c r="T396" s="7">
        <f t="shared" si="177"/>
        <v>0</v>
      </c>
      <c r="U396" s="7">
        <f t="shared" si="178"/>
        <v>0.10699492285695233</v>
      </c>
      <c r="V396" s="7">
        <f t="shared" si="179"/>
        <v>0.28590469173102478</v>
      </c>
      <c r="W396" s="6">
        <f t="shared" si="180"/>
        <v>0.39289961458797712</v>
      </c>
      <c r="X396" s="6">
        <v>1.294E-3</v>
      </c>
      <c r="Y396" s="6">
        <v>0.38321809999999995</v>
      </c>
      <c r="Z396" s="6">
        <f t="shared" si="181"/>
        <v>5.8882197511637502</v>
      </c>
      <c r="AA396" s="6">
        <f t="shared" si="183"/>
        <v>42.963020948355876</v>
      </c>
      <c r="AB396" s="6">
        <f t="shared" si="182"/>
        <v>2.5263719505882345</v>
      </c>
    </row>
    <row r="397" spans="5:28">
      <c r="E397" s="12">
        <f t="shared" si="166"/>
        <v>1.0066871082062303</v>
      </c>
      <c r="F397" s="12">
        <f t="shared" si="167"/>
        <v>7734568.5</v>
      </c>
      <c r="G397" s="6">
        <v>97569</v>
      </c>
      <c r="H397" s="6">
        <v>5156379</v>
      </c>
      <c r="I397" s="12">
        <f t="shared" si="168"/>
        <v>10312758</v>
      </c>
      <c r="J397" s="6">
        <v>973286.29956099996</v>
      </c>
      <c r="K397" s="12">
        <f t="shared" si="169"/>
        <v>7786290.3964879997</v>
      </c>
      <c r="L397" s="6">
        <f t="shared" si="170"/>
        <v>63.827928</v>
      </c>
      <c r="M397" s="6">
        <f t="shared" si="171"/>
        <v>5242880</v>
      </c>
      <c r="N397" s="13">
        <f t="shared" si="172"/>
        <v>1.3244764162214604</v>
      </c>
      <c r="O397" s="13"/>
      <c r="P397" s="7">
        <f t="shared" si="173"/>
        <v>1.3738878138551264E-3</v>
      </c>
      <c r="Q397" s="7">
        <f t="shared" si="174"/>
        <v>4.8184485870809572E-4</v>
      </c>
      <c r="R397" s="6">
        <f t="shared" si="175"/>
        <v>1.855732672563222E-3</v>
      </c>
      <c r="S397" s="6">
        <f t="shared" si="176"/>
        <v>1.3738878138551264E-3</v>
      </c>
      <c r="T397" s="7">
        <f t="shared" si="177"/>
        <v>0</v>
      </c>
      <c r="U397" s="7">
        <f t="shared" si="178"/>
        <v>0.10746258718832585</v>
      </c>
      <c r="V397" s="7">
        <f t="shared" si="179"/>
        <v>0.29783579942304594</v>
      </c>
      <c r="W397" s="6">
        <f t="shared" si="180"/>
        <v>0.4052983866113718</v>
      </c>
      <c r="X397" s="6">
        <v>1.348E-3</v>
      </c>
      <c r="Y397" s="6">
        <v>0.40179386666711597</v>
      </c>
      <c r="Z397" s="6">
        <f t="shared" si="181"/>
        <v>1.9204609684811831</v>
      </c>
      <c r="AA397" s="6">
        <f t="shared" si="183"/>
        <v>37.665628528428932</v>
      </c>
      <c r="AB397" s="6">
        <f t="shared" si="182"/>
        <v>0.87221837737988661</v>
      </c>
    </row>
    <row r="398" spans="5:28">
      <c r="E398" s="12">
        <f t="shared" si="166"/>
        <v>0.99557180759454134</v>
      </c>
      <c r="F398" s="12">
        <f t="shared" si="167"/>
        <v>7941427.5</v>
      </c>
      <c r="G398" s="6">
        <v>71505</v>
      </c>
      <c r="H398" s="6">
        <v>5294285</v>
      </c>
      <c r="I398" s="12">
        <f t="shared" si="168"/>
        <v>10588570</v>
      </c>
      <c r="J398" s="6">
        <v>988282.66638199997</v>
      </c>
      <c r="K398" s="12">
        <f t="shared" si="169"/>
        <v>7906261.3310559997</v>
      </c>
      <c r="L398" s="6">
        <f t="shared" si="170"/>
        <v>64.961519999999993</v>
      </c>
      <c r="M398" s="6">
        <f t="shared" si="171"/>
        <v>5242880</v>
      </c>
      <c r="N398" s="13">
        <f t="shared" si="172"/>
        <v>1.3392638513487813</v>
      </c>
      <c r="O398" s="13"/>
      <c r="P398" s="7">
        <f t="shared" si="173"/>
        <v>1.4106320820436178E-3</v>
      </c>
      <c r="Q398" s="7">
        <f t="shared" si="174"/>
        <v>4.8926911019017119E-4</v>
      </c>
      <c r="R398" s="6">
        <f t="shared" si="175"/>
        <v>1.8999011922337891E-3</v>
      </c>
      <c r="S398" s="6">
        <f t="shared" si="176"/>
        <v>1.4106320820436178E-3</v>
      </c>
      <c r="T398" s="7">
        <f t="shared" si="177"/>
        <v>0</v>
      </c>
      <c r="U398" s="7">
        <f t="shared" si="178"/>
        <v>0.10911836758689585</v>
      </c>
      <c r="V398" s="7">
        <f t="shared" si="179"/>
        <v>0.34710685526231833</v>
      </c>
      <c r="W398" s="6">
        <f t="shared" si="180"/>
        <v>0.45622522284921418</v>
      </c>
      <c r="X398" s="6">
        <v>1.5709999999999999E-3</v>
      </c>
      <c r="Y398" s="6">
        <v>0.44869331000000001</v>
      </c>
      <c r="Z398" s="6">
        <f t="shared" si="181"/>
        <v>10.208015146809812</v>
      </c>
      <c r="AA398" s="6">
        <f t="shared" si="183"/>
        <v>20.935785629139986</v>
      </c>
      <c r="AB398" s="6">
        <f t="shared" si="182"/>
        <v>1.6786327501103533</v>
      </c>
    </row>
    <row r="399" spans="5:28">
      <c r="E399" s="12">
        <f t="shared" si="166"/>
        <v>0.73611638601765061</v>
      </c>
      <c r="F399" s="12">
        <f t="shared" si="167"/>
        <v>8066641.5</v>
      </c>
      <c r="G399" s="6">
        <v>68121</v>
      </c>
      <c r="H399" s="6">
        <v>5377761</v>
      </c>
      <c r="I399" s="12">
        <f t="shared" si="168"/>
        <v>10755522</v>
      </c>
      <c r="J399" s="6">
        <v>742248.37353500002</v>
      </c>
      <c r="K399" s="12">
        <f t="shared" si="169"/>
        <v>5937986.9882800002</v>
      </c>
      <c r="L399" s="6">
        <f t="shared" si="170"/>
        <v>65.895551999999995</v>
      </c>
      <c r="M399" s="6">
        <f t="shared" si="171"/>
        <v>5242880</v>
      </c>
      <c r="N399" s="13">
        <f t="shared" si="172"/>
        <v>1.811307775047087</v>
      </c>
      <c r="O399" s="13"/>
      <c r="P399" s="7">
        <f t="shared" si="173"/>
        <v>1.4328737867649679E-3</v>
      </c>
      <c r="Q399" s="7">
        <f t="shared" si="174"/>
        <v>3.6746491020535587E-4</v>
      </c>
      <c r="R399" s="6">
        <f t="shared" si="175"/>
        <v>1.8003386969703238E-3</v>
      </c>
      <c r="S399" s="6">
        <f t="shared" si="176"/>
        <v>1.4328737867649679E-3</v>
      </c>
      <c r="T399" s="7">
        <f t="shared" si="177"/>
        <v>0</v>
      </c>
      <c r="U399" s="7">
        <f t="shared" si="178"/>
        <v>8.1953203895272594E-2</v>
      </c>
      <c r="V399" s="7">
        <f t="shared" si="179"/>
        <v>1.1562127139323437</v>
      </c>
      <c r="W399" s="6">
        <f t="shared" si="180"/>
        <v>1.2381659178276163</v>
      </c>
      <c r="X399" s="6">
        <v>5.2329999999999998E-3</v>
      </c>
      <c r="Y399" s="6">
        <v>1.230103866668411</v>
      </c>
      <c r="Z399" s="6">
        <f t="shared" si="181"/>
        <v>72.618502068317071</v>
      </c>
      <c r="AA399" s="6">
        <f t="shared" si="183"/>
        <v>65.596432314727238</v>
      </c>
      <c r="AB399" s="6">
        <f t="shared" si="182"/>
        <v>0.65539596920709065</v>
      </c>
    </row>
    <row r="400" spans="5:28">
      <c r="E400" s="12">
        <f t="shared" si="166"/>
        <v>1.0144670074356561</v>
      </c>
      <c r="F400" s="12">
        <f t="shared" si="167"/>
        <v>7989342</v>
      </c>
      <c r="G400" s="6">
        <v>153226</v>
      </c>
      <c r="H400" s="6">
        <v>5326228</v>
      </c>
      <c r="I400" s="12">
        <f t="shared" si="168"/>
        <v>10652456</v>
      </c>
      <c r="J400" s="6">
        <v>1013115.483765</v>
      </c>
      <c r="K400" s="12">
        <f t="shared" si="169"/>
        <v>8104923.8701200001</v>
      </c>
      <c r="L400" s="6">
        <f t="shared" si="170"/>
        <v>66.979256000000007</v>
      </c>
      <c r="M400" s="6">
        <f t="shared" si="171"/>
        <v>5242880</v>
      </c>
      <c r="N400" s="13">
        <f t="shared" si="172"/>
        <v>1.314319069580882</v>
      </c>
      <c r="O400" s="13"/>
      <c r="P400" s="7">
        <f t="shared" si="173"/>
        <v>1.419143112446537E-3</v>
      </c>
      <c r="Q400" s="7">
        <f t="shared" si="174"/>
        <v>5.0156309335692561E-4</v>
      </c>
      <c r="R400" s="6">
        <f t="shared" si="175"/>
        <v>1.9207062058034627E-3</v>
      </c>
      <c r="S400" s="6">
        <f t="shared" si="176"/>
        <v>1.419143112446537E-3</v>
      </c>
      <c r="T400" s="7">
        <f t="shared" si="177"/>
        <v>0</v>
      </c>
      <c r="U400" s="7">
        <f t="shared" si="178"/>
        <v>0.11186021117840236</v>
      </c>
      <c r="V400" s="7">
        <f t="shared" si="179"/>
        <v>0.33517574757029722</v>
      </c>
      <c r="W400" s="6">
        <f t="shared" si="180"/>
        <v>0.44703595874869961</v>
      </c>
      <c r="X400" s="6">
        <v>1.5169999999999999E-3</v>
      </c>
      <c r="Y400" s="6">
        <v>0.44688061818209396</v>
      </c>
      <c r="Z400" s="6">
        <f t="shared" si="181"/>
        <v>6.4506847431419194</v>
      </c>
      <c r="AA400" s="6">
        <f t="shared" si="183"/>
        <v>26.61214276885055</v>
      </c>
      <c r="AB400" s="6">
        <f t="shared" si="182"/>
        <v>3.4761088372455937E-2</v>
      </c>
    </row>
    <row r="401" spans="5:28">
      <c r="E401" s="12">
        <f t="shared" si="166"/>
        <v>1.0162343742684659</v>
      </c>
      <c r="F401" s="12">
        <f t="shared" si="167"/>
        <v>8124537</v>
      </c>
      <c r="G401" s="6">
        <v>155924</v>
      </c>
      <c r="H401" s="6">
        <v>5416358</v>
      </c>
      <c r="I401" s="12">
        <f t="shared" si="168"/>
        <v>10832716</v>
      </c>
      <c r="J401" s="6">
        <v>1032054.221802</v>
      </c>
      <c r="K401" s="12">
        <f t="shared" si="169"/>
        <v>8256433.7744159997</v>
      </c>
      <c r="L401" s="6">
        <f t="shared" si="170"/>
        <v>68.114776000000006</v>
      </c>
      <c r="M401" s="6">
        <f t="shared" si="171"/>
        <v>5242880</v>
      </c>
      <c r="N401" s="13">
        <f t="shared" si="172"/>
        <v>1.3120332937892702</v>
      </c>
      <c r="O401" s="13"/>
      <c r="P401" s="7">
        <f t="shared" si="173"/>
        <v>1.4431577375667547E-3</v>
      </c>
      <c r="Q401" s="7">
        <f t="shared" si="174"/>
        <v>5.1093909459896914E-4</v>
      </c>
      <c r="R401" s="6">
        <f t="shared" si="175"/>
        <v>1.9540968321657237E-3</v>
      </c>
      <c r="S401" s="6">
        <f t="shared" si="176"/>
        <v>1.4431577375667547E-3</v>
      </c>
      <c r="T401" s="7">
        <f t="shared" si="177"/>
        <v>0</v>
      </c>
      <c r="U401" s="7">
        <f t="shared" si="178"/>
        <v>0.11395127707387007</v>
      </c>
      <c r="V401" s="7">
        <f t="shared" si="179"/>
        <v>0.37428326722747762</v>
      </c>
      <c r="W401" s="6">
        <f t="shared" si="180"/>
        <v>0.48823454430134772</v>
      </c>
      <c r="X401" s="6">
        <v>1.694E-3</v>
      </c>
      <c r="Y401" s="6">
        <v>0.46960503333389803</v>
      </c>
      <c r="Z401" s="6">
        <f t="shared" si="181"/>
        <v>14.807689635964893</v>
      </c>
      <c r="AA401" s="6">
        <f t="shared" si="183"/>
        <v>15.354004260078142</v>
      </c>
      <c r="AB401" s="6">
        <f t="shared" si="182"/>
        <v>3.9670594744677192</v>
      </c>
    </row>
    <row r="402" spans="5:28">
      <c r="E402" s="12">
        <f t="shared" si="166"/>
        <v>1.0167082922598543</v>
      </c>
      <c r="F402" s="12">
        <f t="shared" si="167"/>
        <v>8124537</v>
      </c>
      <c r="G402" s="6">
        <v>155924</v>
      </c>
      <c r="H402" s="6">
        <v>5416358</v>
      </c>
      <c r="I402" s="12">
        <f t="shared" si="168"/>
        <v>10832716</v>
      </c>
      <c r="J402" s="6">
        <v>1032535.517334</v>
      </c>
      <c r="K402" s="12">
        <f t="shared" si="169"/>
        <v>8260284.1386719998</v>
      </c>
      <c r="L402" s="6">
        <f t="shared" si="170"/>
        <v>68.114776000000006</v>
      </c>
      <c r="M402" s="6">
        <f t="shared" si="171"/>
        <v>5242880</v>
      </c>
      <c r="N402" s="13">
        <f t="shared" si="172"/>
        <v>1.3114217160260504</v>
      </c>
      <c r="O402" s="13"/>
      <c r="P402" s="7">
        <f t="shared" si="173"/>
        <v>1.4431577375667547E-3</v>
      </c>
      <c r="Q402" s="7">
        <f t="shared" si="174"/>
        <v>5.1117736958313149E-4</v>
      </c>
      <c r="R402" s="6">
        <f t="shared" si="175"/>
        <v>1.9543351071498859E-3</v>
      </c>
      <c r="S402" s="6">
        <f t="shared" si="176"/>
        <v>1.4431577375667547E-3</v>
      </c>
      <c r="T402" s="7">
        <f t="shared" si="177"/>
        <v>0</v>
      </c>
      <c r="U402" s="7">
        <f t="shared" si="178"/>
        <v>0.11400441792573886</v>
      </c>
      <c r="V402" s="7">
        <f t="shared" si="179"/>
        <v>0.37848124956355911</v>
      </c>
      <c r="W402" s="6">
        <f t="shared" si="180"/>
        <v>0.49248566748929795</v>
      </c>
      <c r="X402" s="6">
        <v>1.7129999999999999E-3</v>
      </c>
      <c r="Y402" s="6">
        <v>0.48866619230729696</v>
      </c>
      <c r="Z402" s="6">
        <f t="shared" si="181"/>
        <v>15.752613101765631</v>
      </c>
      <c r="AA402" s="6">
        <f t="shared" si="183"/>
        <v>14.088447586099594</v>
      </c>
      <c r="AB402" s="6">
        <f t="shared" si="182"/>
        <v>0.7816123239397571</v>
      </c>
    </row>
    <row r="403" spans="5:28">
      <c r="E403" s="12">
        <f t="shared" si="166"/>
        <v>1.0157333014841339</v>
      </c>
      <c r="F403" s="12">
        <f t="shared" si="167"/>
        <v>8124537</v>
      </c>
      <c r="G403" s="6">
        <v>155924</v>
      </c>
      <c r="H403" s="6">
        <v>5416358</v>
      </c>
      <c r="I403" s="12">
        <f t="shared" si="168"/>
        <v>10832716</v>
      </c>
      <c r="J403" s="6">
        <v>1031545.348755</v>
      </c>
      <c r="K403" s="12">
        <f t="shared" si="169"/>
        <v>8252362.7900400003</v>
      </c>
      <c r="L403" s="6">
        <f t="shared" si="170"/>
        <v>68.114776000000006</v>
      </c>
      <c r="M403" s="6">
        <f t="shared" si="171"/>
        <v>5242880</v>
      </c>
      <c r="N403" s="13">
        <f t="shared" si="172"/>
        <v>1.3126805347281021</v>
      </c>
      <c r="O403" s="13"/>
      <c r="P403" s="7">
        <f t="shared" si="173"/>
        <v>1.4431577375667547E-3</v>
      </c>
      <c r="Q403" s="7">
        <f t="shared" si="174"/>
        <v>5.1068716681416145E-4</v>
      </c>
      <c r="R403" s="6">
        <f t="shared" si="175"/>
        <v>1.9538449043809162E-3</v>
      </c>
      <c r="S403" s="6">
        <f t="shared" si="176"/>
        <v>1.4431577375667547E-3</v>
      </c>
      <c r="T403" s="7">
        <f t="shared" si="177"/>
        <v>0</v>
      </c>
      <c r="U403" s="7">
        <f t="shared" si="178"/>
        <v>0.11389509133057368</v>
      </c>
      <c r="V403" s="7">
        <f t="shared" si="179"/>
        <v>0.37406232078873647</v>
      </c>
      <c r="W403" s="6">
        <f t="shared" si="180"/>
        <v>0.48795741211931015</v>
      </c>
      <c r="X403" s="6">
        <v>1.6930000000000001E-3</v>
      </c>
      <c r="Y403" s="6">
        <v>0.48409924166723101</v>
      </c>
      <c r="Z403" s="6">
        <f t="shared" si="181"/>
        <v>14.757369310882776</v>
      </c>
      <c r="AA403" s="6">
        <f t="shared" si="183"/>
        <v>15.407259561778863</v>
      </c>
      <c r="AB403" s="6">
        <f t="shared" si="182"/>
        <v>0.79697923896589074</v>
      </c>
    </row>
    <row r="404" spans="5:28">
      <c r="E404" s="12">
        <f t="shared" si="166"/>
        <v>1.0164721782038779</v>
      </c>
      <c r="F404" s="12">
        <f t="shared" si="167"/>
        <v>8124537</v>
      </c>
      <c r="G404" s="6">
        <v>155924</v>
      </c>
      <c r="H404" s="6">
        <v>5416358</v>
      </c>
      <c r="I404" s="12">
        <f t="shared" si="168"/>
        <v>10832716</v>
      </c>
      <c r="J404" s="6">
        <v>1032295.727661</v>
      </c>
      <c r="K404" s="12">
        <f t="shared" si="169"/>
        <v>8258365.8212879999</v>
      </c>
      <c r="L404" s="6">
        <f t="shared" si="170"/>
        <v>68.114776000000006</v>
      </c>
      <c r="M404" s="6">
        <f t="shared" si="171"/>
        <v>5242880</v>
      </c>
      <c r="N404" s="13">
        <f t="shared" si="172"/>
        <v>1.3117263432525561</v>
      </c>
      <c r="O404" s="13"/>
      <c r="P404" s="7">
        <f t="shared" si="173"/>
        <v>1.4431577375667547E-3</v>
      </c>
      <c r="Q404" s="7">
        <f t="shared" si="174"/>
        <v>5.1105865690716104E-4</v>
      </c>
      <c r="R404" s="6">
        <f t="shared" si="175"/>
        <v>1.9542163944739157E-3</v>
      </c>
      <c r="S404" s="6">
        <f t="shared" si="176"/>
        <v>1.4431577375667547E-3</v>
      </c>
      <c r="T404" s="7">
        <f t="shared" si="177"/>
        <v>0</v>
      </c>
      <c r="U404" s="7">
        <f t="shared" si="178"/>
        <v>0.11397794224365719</v>
      </c>
      <c r="V404" s="7">
        <f t="shared" si="179"/>
        <v>0.37605083873740663</v>
      </c>
      <c r="W404" s="6">
        <f t="shared" si="180"/>
        <v>0.49002878098106384</v>
      </c>
      <c r="X404" s="6">
        <v>1.702E-3</v>
      </c>
      <c r="Y404" s="6">
        <v>0.48719750000000001</v>
      </c>
      <c r="Z404" s="6">
        <f t="shared" si="181"/>
        <v>15.208123527217701</v>
      </c>
      <c r="AA404" s="6">
        <f t="shared" si="183"/>
        <v>14.81882458718659</v>
      </c>
      <c r="AB404" s="6">
        <f t="shared" si="182"/>
        <v>0.58113618831456093</v>
      </c>
    </row>
    <row r="405" spans="5:28">
      <c r="E405" s="12">
        <f t="shared" si="166"/>
        <v>1.0163166617696491</v>
      </c>
      <c r="F405" s="12">
        <f t="shared" si="167"/>
        <v>8124537</v>
      </c>
      <c r="G405" s="6">
        <v>155924</v>
      </c>
      <c r="H405" s="6">
        <v>5416358</v>
      </c>
      <c r="I405" s="12">
        <f t="shared" si="168"/>
        <v>10832716</v>
      </c>
      <c r="J405" s="6">
        <v>1032137.790283</v>
      </c>
      <c r="K405" s="12">
        <f t="shared" si="169"/>
        <v>8257102.3222639998</v>
      </c>
      <c r="L405" s="6">
        <f t="shared" si="170"/>
        <v>68.114776000000006</v>
      </c>
      <c r="M405" s="6">
        <f t="shared" si="171"/>
        <v>5242880</v>
      </c>
      <c r="N405" s="13">
        <f t="shared" si="172"/>
        <v>1.3119270631770248</v>
      </c>
      <c r="O405" s="13"/>
      <c r="P405" s="7">
        <f t="shared" si="173"/>
        <v>1.4431577375667547E-3</v>
      </c>
      <c r="Q405" s="7">
        <f t="shared" si="174"/>
        <v>5.1098046684774944E-4</v>
      </c>
      <c r="R405" s="6">
        <f t="shared" si="175"/>
        <v>1.9541382044145042E-3</v>
      </c>
      <c r="S405" s="6">
        <f t="shared" si="176"/>
        <v>1.4431577375667547E-3</v>
      </c>
      <c r="T405" s="7">
        <f t="shared" si="177"/>
        <v>0</v>
      </c>
      <c r="U405" s="7">
        <f t="shared" si="178"/>
        <v>0.11396050404560459</v>
      </c>
      <c r="V405" s="7">
        <f t="shared" si="179"/>
        <v>0.37627178517614779</v>
      </c>
      <c r="W405" s="6">
        <f t="shared" si="180"/>
        <v>0.49023228922175238</v>
      </c>
      <c r="X405" s="6">
        <v>1.7030000000000001E-3</v>
      </c>
      <c r="Y405" s="6">
        <v>0.48843459166609904</v>
      </c>
      <c r="Z405" s="6">
        <f t="shared" si="181"/>
        <v>15.257913237418991</v>
      </c>
      <c r="AA405" s="6">
        <f t="shared" si="183"/>
        <v>14.746811768320853</v>
      </c>
      <c r="AB405" s="6">
        <f t="shared" si="182"/>
        <v>0.36805287469939801</v>
      </c>
    </row>
    <row r="406" spans="5:28">
      <c r="E406" s="12">
        <f t="shared" si="166"/>
        <v>1.0162945047379315</v>
      </c>
      <c r="F406" s="12">
        <f t="shared" si="167"/>
        <v>8124537</v>
      </c>
      <c r="G406" s="6">
        <v>155924</v>
      </c>
      <c r="H406" s="6">
        <v>5416358</v>
      </c>
      <c r="I406" s="12">
        <f t="shared" si="168"/>
        <v>10832716</v>
      </c>
      <c r="J406" s="6">
        <v>1032115.28833</v>
      </c>
      <c r="K406" s="12">
        <f t="shared" si="169"/>
        <v>8256922.3066400001</v>
      </c>
      <c r="L406" s="6">
        <f t="shared" si="170"/>
        <v>68.114776000000006</v>
      </c>
      <c r="M406" s="6">
        <f t="shared" si="171"/>
        <v>5242880</v>
      </c>
      <c r="N406" s="13">
        <f t="shared" si="172"/>
        <v>1.3119556655254725</v>
      </c>
      <c r="O406" s="13"/>
      <c r="P406" s="7">
        <f t="shared" si="173"/>
        <v>1.4431577375667547E-3</v>
      </c>
      <c r="Q406" s="7">
        <f t="shared" si="174"/>
        <v>5.1096932680563768E-4</v>
      </c>
      <c r="R406" s="6">
        <f t="shared" si="175"/>
        <v>1.9541270643723923E-3</v>
      </c>
      <c r="S406" s="6">
        <f t="shared" si="176"/>
        <v>1.4431577375667547E-3</v>
      </c>
      <c r="T406" s="7">
        <f t="shared" si="177"/>
        <v>0</v>
      </c>
      <c r="U406" s="7">
        <f t="shared" si="178"/>
        <v>0.1139580195576515</v>
      </c>
      <c r="V406" s="7">
        <f t="shared" si="179"/>
        <v>0.37317853503377196</v>
      </c>
      <c r="W406" s="6">
        <f t="shared" si="180"/>
        <v>0.48713655459142347</v>
      </c>
      <c r="X406" s="6">
        <v>1.689E-3</v>
      </c>
      <c r="Y406" s="6">
        <v>0.48489782500056305</v>
      </c>
      <c r="Z406" s="6">
        <f t="shared" si="181"/>
        <v>14.555492151169053</v>
      </c>
      <c r="AA406" s="6">
        <f t="shared" si="183"/>
        <v>15.697280306239927</v>
      </c>
      <c r="AB406" s="6">
        <f t="shared" si="182"/>
        <v>0.46169099456319718</v>
      </c>
    </row>
    <row r="407" spans="5:28">
      <c r="E407" s="12">
        <f t="shared" si="166"/>
        <v>1.2082332569506693</v>
      </c>
      <c r="F407" s="12">
        <f t="shared" si="167"/>
        <v>7299405</v>
      </c>
      <c r="G407" s="6">
        <v>643994</v>
      </c>
      <c r="H407" s="6">
        <v>4866270</v>
      </c>
      <c r="I407" s="12">
        <f t="shared" si="168"/>
        <v>9732540</v>
      </c>
      <c r="J407" s="6">
        <v>1102422.984619</v>
      </c>
      <c r="K407" s="12">
        <f t="shared" si="169"/>
        <v>8819383.876952</v>
      </c>
      <c r="L407" s="6">
        <f t="shared" si="170"/>
        <v>71.275120000000001</v>
      </c>
      <c r="M407" s="6">
        <f t="shared" si="171"/>
        <v>5242880</v>
      </c>
      <c r="N407" s="13">
        <f t="shared" si="172"/>
        <v>1.1035396730416036</v>
      </c>
      <c r="O407" s="13"/>
      <c r="P407" s="7">
        <f t="shared" si="173"/>
        <v>1.2965899232637449E-3</v>
      </c>
      <c r="Q407" s="7">
        <f t="shared" si="174"/>
        <v>5.4577655875757752E-4</v>
      </c>
      <c r="R407" s="6">
        <f t="shared" si="175"/>
        <v>1.8423664820213224E-3</v>
      </c>
      <c r="S407" s="6">
        <f t="shared" si="176"/>
        <v>1.2965899232637449E-3</v>
      </c>
      <c r="T407" s="7">
        <f t="shared" si="177"/>
        <v>0</v>
      </c>
      <c r="U407" s="7">
        <f t="shared" si="178"/>
        <v>0.12172084016436803</v>
      </c>
      <c r="V407" s="7">
        <f t="shared" si="179"/>
        <v>0.72669283701958309</v>
      </c>
      <c r="W407" s="6">
        <f t="shared" si="180"/>
        <v>0.84841367718395111</v>
      </c>
      <c r="X407" s="6">
        <v>3.2889999999999998E-3</v>
      </c>
      <c r="Y407" s="6">
        <v>0.86440899999940202</v>
      </c>
      <c r="Z407" s="6">
        <f t="shared" si="181"/>
        <v>60.577989563279267</v>
      </c>
      <c r="AA407" s="6">
        <f t="shared" si="183"/>
        <v>43.983992641492172</v>
      </c>
      <c r="AB407" s="6">
        <f t="shared" si="182"/>
        <v>1.8504345530254744</v>
      </c>
    </row>
    <row r="408" spans="5:28">
      <c r="E408" s="12">
        <f t="shared" si="166"/>
        <v>1.3946114487115877</v>
      </c>
      <c r="F408" s="12">
        <f t="shared" si="167"/>
        <v>6291367.5</v>
      </c>
      <c r="G408" s="6">
        <v>1048576</v>
      </c>
      <c r="H408" s="6">
        <v>4194245</v>
      </c>
      <c r="I408" s="12">
        <f t="shared" si="168"/>
        <v>8388490</v>
      </c>
      <c r="J408" s="6">
        <v>1096751.642944</v>
      </c>
      <c r="K408" s="12">
        <f t="shared" si="169"/>
        <v>8774013.1435519997</v>
      </c>
      <c r="L408" s="6">
        <f t="shared" si="170"/>
        <v>71.302459999999996</v>
      </c>
      <c r="M408" s="6">
        <f t="shared" si="171"/>
        <v>5242880</v>
      </c>
      <c r="N408" s="13">
        <f t="shared" si="172"/>
        <v>0.95606079712391134</v>
      </c>
      <c r="O408" s="13"/>
      <c r="P408" s="7">
        <f t="shared" si="173"/>
        <v>1.1175326898629435E-3</v>
      </c>
      <c r="Q408" s="7">
        <f t="shared" si="174"/>
        <v>5.4296884757402508E-4</v>
      </c>
      <c r="R408" s="6">
        <f t="shared" si="175"/>
        <v>1.6605015374369686E-3</v>
      </c>
      <c r="S408" s="6">
        <f t="shared" si="176"/>
        <v>1.1175326898629435E-3</v>
      </c>
      <c r="T408" s="7">
        <f t="shared" si="177"/>
        <v>0</v>
      </c>
      <c r="U408" s="7">
        <f t="shared" si="178"/>
        <v>0.12109465540300914</v>
      </c>
      <c r="V408" s="7">
        <f t="shared" si="179"/>
        <v>0.48851257605664283</v>
      </c>
      <c r="W408" s="6">
        <f t="shared" si="180"/>
        <v>0.60960723145965201</v>
      </c>
      <c r="X408" s="6">
        <v>2.2109999999999999E-3</v>
      </c>
      <c r="Y408" s="6">
        <v>0.62661121874999992</v>
      </c>
      <c r="Z408" s="6">
        <f t="shared" si="181"/>
        <v>49.455780648442172</v>
      </c>
      <c r="AA408" s="6">
        <f t="shared" si="183"/>
        <v>24.898166556446462</v>
      </c>
      <c r="AB408" s="6">
        <f t="shared" si="182"/>
        <v>2.7136423322053571</v>
      </c>
    </row>
    <row r="409" spans="5:28">
      <c r="E409" s="12">
        <f t="shared" si="166"/>
        <v>1.3960067523825306</v>
      </c>
      <c r="F409" s="12">
        <f t="shared" si="167"/>
        <v>6291367.5</v>
      </c>
      <c r="G409" s="6">
        <v>1048576</v>
      </c>
      <c r="H409" s="6">
        <v>4194245</v>
      </c>
      <c r="I409" s="12">
        <f t="shared" si="168"/>
        <v>8388490</v>
      </c>
      <c r="J409" s="6">
        <v>1097848.938965</v>
      </c>
      <c r="K409" s="12">
        <f t="shared" si="169"/>
        <v>8782791.5117199998</v>
      </c>
      <c r="L409" s="6">
        <f t="shared" si="170"/>
        <v>71.302459999999996</v>
      </c>
      <c r="M409" s="6">
        <f t="shared" si="171"/>
        <v>5242880</v>
      </c>
      <c r="N409" s="13">
        <f t="shared" si="172"/>
        <v>0.95510521783491809</v>
      </c>
      <c r="O409" s="13"/>
      <c r="P409" s="7">
        <f t="shared" si="173"/>
        <v>1.1175326898629435E-3</v>
      </c>
      <c r="Q409" s="7">
        <f t="shared" si="174"/>
        <v>5.4351208592684909E-4</v>
      </c>
      <c r="R409" s="6">
        <f t="shared" si="175"/>
        <v>1.6610447757897926E-3</v>
      </c>
      <c r="S409" s="6">
        <f t="shared" si="176"/>
        <v>1.1175326898629435E-3</v>
      </c>
      <c r="T409" s="7">
        <f t="shared" si="177"/>
        <v>0</v>
      </c>
      <c r="U409" s="7">
        <f t="shared" si="178"/>
        <v>0.12121581016433816</v>
      </c>
      <c r="V409" s="7">
        <f t="shared" si="179"/>
        <v>0.48608216523049042</v>
      </c>
      <c r="W409" s="6">
        <f t="shared" si="180"/>
        <v>0.60729797539482855</v>
      </c>
      <c r="X409" s="6">
        <v>2.2000000000000001E-3</v>
      </c>
      <c r="Y409" s="6">
        <v>0.62438749999999998</v>
      </c>
      <c r="Z409" s="6">
        <f t="shared" si="181"/>
        <v>49.203059551684383</v>
      </c>
      <c r="AA409" s="6">
        <f t="shared" si="183"/>
        <v>24.497964736827612</v>
      </c>
      <c r="AB409" s="6">
        <f t="shared" si="182"/>
        <v>2.7370062029062781</v>
      </c>
    </row>
    <row r="410" spans="5:28">
      <c r="E410" s="12">
        <f t="shared" si="166"/>
        <v>1.2144931273059119</v>
      </c>
      <c r="F410" s="12">
        <f t="shared" si="167"/>
        <v>7226805</v>
      </c>
      <c r="G410" s="6">
        <v>715176</v>
      </c>
      <c r="H410" s="6">
        <v>4817870</v>
      </c>
      <c r="I410" s="12">
        <f t="shared" si="168"/>
        <v>9635740</v>
      </c>
      <c r="J410" s="6">
        <v>1097113.12561</v>
      </c>
      <c r="K410" s="12">
        <f t="shared" si="169"/>
        <v>8776905.0048799999</v>
      </c>
      <c r="L410" s="6">
        <f t="shared" si="170"/>
        <v>72.117959999999997</v>
      </c>
      <c r="M410" s="6">
        <f t="shared" si="171"/>
        <v>5242880</v>
      </c>
      <c r="N410" s="13">
        <f t="shared" si="172"/>
        <v>1.0978516908457461</v>
      </c>
      <c r="O410" s="13"/>
      <c r="P410" s="7">
        <f t="shared" si="173"/>
        <v>1.2836940189497703E-3</v>
      </c>
      <c r="Q410" s="7">
        <f t="shared" si="174"/>
        <v>5.4314780680133853E-4</v>
      </c>
      <c r="R410" s="6">
        <f t="shared" si="175"/>
        <v>1.8268418257511088E-3</v>
      </c>
      <c r="S410" s="6">
        <f t="shared" si="176"/>
        <v>1.2836940189497703E-3</v>
      </c>
      <c r="T410" s="7">
        <f t="shared" si="177"/>
        <v>0</v>
      </c>
      <c r="U410" s="7">
        <f t="shared" si="178"/>
        <v>0.1211345674643724</v>
      </c>
      <c r="V410" s="7">
        <f t="shared" si="179"/>
        <v>0.33164060455043914</v>
      </c>
      <c r="W410" s="6">
        <f t="shared" si="180"/>
        <v>0.45277517201481154</v>
      </c>
      <c r="X410" s="6">
        <v>1.5009999999999999E-3</v>
      </c>
      <c r="Y410" s="6">
        <v>0.46804182</v>
      </c>
      <c r="Z410" s="6">
        <f t="shared" si="181"/>
        <v>14.477413794152543</v>
      </c>
      <c r="AA410" s="6">
        <f t="shared" si="183"/>
        <v>21.708316172625509</v>
      </c>
      <c r="AB410" s="6">
        <f t="shared" si="182"/>
        <v>3.2618127980932243</v>
      </c>
    </row>
    <row r="411" spans="5:28">
      <c r="E411" s="12">
        <f t="shared" si="166"/>
        <v>1.5507773618013287</v>
      </c>
      <c r="F411" s="12">
        <f t="shared" si="167"/>
        <v>5554167</v>
      </c>
      <c r="G411" s="6">
        <v>1393383</v>
      </c>
      <c r="H411" s="6">
        <v>3702778</v>
      </c>
      <c r="I411" s="12">
        <f t="shared" si="168"/>
        <v>7405556</v>
      </c>
      <c r="J411" s="6">
        <v>1076659.5559080001</v>
      </c>
      <c r="K411" s="12">
        <f t="shared" si="169"/>
        <v>8613276.4472640008</v>
      </c>
      <c r="L411" s="6">
        <f t="shared" si="170"/>
        <v>72.300995999999998</v>
      </c>
      <c r="M411" s="6">
        <f t="shared" si="171"/>
        <v>5242880</v>
      </c>
      <c r="N411" s="13">
        <f t="shared" si="172"/>
        <v>0.85978385174811933</v>
      </c>
      <c r="O411" s="13"/>
      <c r="P411" s="7">
        <f t="shared" si="173"/>
        <v>9.8658410710517151E-4</v>
      </c>
      <c r="Q411" s="7">
        <f t="shared" si="174"/>
        <v>5.3302185783074107E-4</v>
      </c>
      <c r="R411" s="6">
        <f t="shared" si="175"/>
        <v>1.5196059649359127E-3</v>
      </c>
      <c r="S411" s="6">
        <f t="shared" si="176"/>
        <v>9.8658410710517151E-4</v>
      </c>
      <c r="T411" s="7">
        <f t="shared" si="177"/>
        <v>0</v>
      </c>
      <c r="U411" s="7">
        <f t="shared" si="178"/>
        <v>0.11887624581903015</v>
      </c>
      <c r="V411" s="7">
        <f t="shared" si="179"/>
        <v>0.49204771907650091</v>
      </c>
      <c r="W411" s="6">
        <f t="shared" si="180"/>
        <v>0.61092396489553102</v>
      </c>
      <c r="X411" s="6">
        <v>2.2269999999999998E-3</v>
      </c>
      <c r="Y411" s="6">
        <v>0.65082683124999985</v>
      </c>
      <c r="Z411" s="6">
        <f t="shared" si="181"/>
        <v>55.69896241108345</v>
      </c>
      <c r="AA411" s="6">
        <f t="shared" si="183"/>
        <v>31.764438036106295</v>
      </c>
      <c r="AB411" s="6">
        <f t="shared" si="182"/>
        <v>6.1311034577093322</v>
      </c>
    </row>
    <row r="412" spans="5:28">
      <c r="E412" s="12">
        <f t="shared" si="166"/>
        <v>1.001432233616097</v>
      </c>
      <c r="F412" s="12">
        <f t="shared" si="167"/>
        <v>8956420.5</v>
      </c>
      <c r="G412" s="6">
        <v>61349</v>
      </c>
      <c r="H412" s="6">
        <v>5970947</v>
      </c>
      <c r="I412" s="12">
        <f t="shared" si="168"/>
        <v>11941894</v>
      </c>
      <c r="J412" s="6">
        <v>1121156.0233150001</v>
      </c>
      <c r="K412" s="12">
        <f t="shared" si="169"/>
        <v>8969248.1865200009</v>
      </c>
      <c r="L412" s="6">
        <f t="shared" si="170"/>
        <v>72.878343999999998</v>
      </c>
      <c r="M412" s="6">
        <f t="shared" si="171"/>
        <v>5242880</v>
      </c>
      <c r="N412" s="13">
        <f t="shared" si="172"/>
        <v>1.3314264196577397</v>
      </c>
      <c r="O412" s="13"/>
      <c r="P412" s="7">
        <f t="shared" si="173"/>
        <v>1.5909248176821031E-3</v>
      </c>
      <c r="Q412" s="7">
        <f t="shared" si="174"/>
        <v>5.5505072442467755E-4</v>
      </c>
      <c r="R412" s="6">
        <f t="shared" si="175"/>
        <v>2.1459755421067805E-3</v>
      </c>
      <c r="S412" s="6">
        <f t="shared" si="176"/>
        <v>1.5909248176821031E-3</v>
      </c>
      <c r="T412" s="7">
        <f t="shared" si="177"/>
        <v>0</v>
      </c>
      <c r="U412" s="7">
        <f t="shared" si="178"/>
        <v>0.12378919436300331</v>
      </c>
      <c r="V412" s="7">
        <f t="shared" si="179"/>
        <v>0.36875960625894927</v>
      </c>
      <c r="W412" s="6">
        <f t="shared" si="180"/>
        <v>0.49254880062195261</v>
      </c>
      <c r="X412" s="6">
        <v>1.6689999999999999E-3</v>
      </c>
      <c r="Y412" s="6">
        <v>0.48478886666722304</v>
      </c>
      <c r="Z412" s="6">
        <f t="shared" si="181"/>
        <v>4.6779617925642194</v>
      </c>
      <c r="AA412" s="6">
        <f t="shared" si="183"/>
        <v>28.578522594774153</v>
      </c>
      <c r="AB412" s="6">
        <f t="shared" si="182"/>
        <v>1.6006832021693835</v>
      </c>
    </row>
    <row r="413" spans="5:28">
      <c r="E413" s="12">
        <f t="shared" si="166"/>
        <v>1.3025289282880543</v>
      </c>
      <c r="F413" s="12">
        <f t="shared" si="167"/>
        <v>6877201.5</v>
      </c>
      <c r="G413" s="6">
        <v>917825</v>
      </c>
      <c r="H413" s="6">
        <v>4584801</v>
      </c>
      <c r="I413" s="12">
        <f t="shared" si="168"/>
        <v>9169602</v>
      </c>
      <c r="J413" s="6">
        <v>1119719.237427</v>
      </c>
      <c r="K413" s="12">
        <f t="shared" si="169"/>
        <v>8957753.8994159997</v>
      </c>
      <c r="L413" s="6">
        <f t="shared" si="170"/>
        <v>73.374111999999997</v>
      </c>
      <c r="M413" s="6">
        <f t="shared" si="171"/>
        <v>5242880</v>
      </c>
      <c r="N413" s="13">
        <f t="shared" si="172"/>
        <v>1.0236496897506653</v>
      </c>
      <c r="O413" s="13"/>
      <c r="P413" s="7">
        <f t="shared" si="173"/>
        <v>1.2215941114589904E-3</v>
      </c>
      <c r="Q413" s="7">
        <f t="shared" si="174"/>
        <v>5.5433941481977558E-4</v>
      </c>
      <c r="R413" s="6">
        <f t="shared" si="175"/>
        <v>1.7759335262787659E-3</v>
      </c>
      <c r="S413" s="6">
        <f t="shared" si="176"/>
        <v>1.2215941114589904E-3</v>
      </c>
      <c r="T413" s="7">
        <f t="shared" si="177"/>
        <v>0</v>
      </c>
      <c r="U413" s="7">
        <f t="shared" si="178"/>
        <v>0.1236305558115002</v>
      </c>
      <c r="V413" s="7">
        <f t="shared" si="179"/>
        <v>0.36411973104538553</v>
      </c>
      <c r="W413" s="6">
        <f t="shared" si="180"/>
        <v>0.48775028685688571</v>
      </c>
      <c r="X413" s="6">
        <v>1.6479999999999999E-3</v>
      </c>
      <c r="Y413" s="6">
        <v>0.50974138181803197</v>
      </c>
      <c r="Z413" s="6">
        <f t="shared" si="181"/>
        <v>25.874143722148641</v>
      </c>
      <c r="AA413" s="6">
        <f t="shared" si="183"/>
        <v>7.7629566916726942</v>
      </c>
      <c r="AB413" s="6">
        <f t="shared" si="182"/>
        <v>4.3141670944417596</v>
      </c>
    </row>
    <row r="414" spans="5:28">
      <c r="E414" s="12">
        <f t="shared" si="166"/>
        <v>1.0145919471944558</v>
      </c>
      <c r="F414" s="12">
        <f t="shared" si="167"/>
        <v>9015720</v>
      </c>
      <c r="G414" s="6">
        <v>83334</v>
      </c>
      <c r="H414" s="6">
        <v>6010480</v>
      </c>
      <c r="I414" s="12">
        <f t="shared" si="168"/>
        <v>12020960</v>
      </c>
      <c r="J414" s="6">
        <v>1143409.6137699999</v>
      </c>
      <c r="K414" s="12">
        <f t="shared" si="169"/>
        <v>9147276.9101599995</v>
      </c>
      <c r="L414" s="6">
        <f t="shared" si="170"/>
        <v>73.792439999999999</v>
      </c>
      <c r="M414" s="6">
        <f t="shared" si="171"/>
        <v>5242880</v>
      </c>
      <c r="N414" s="13">
        <f t="shared" si="172"/>
        <v>1.3141572205656269</v>
      </c>
      <c r="O414" s="13"/>
      <c r="P414" s="7">
        <f t="shared" si="173"/>
        <v>1.601458160352441E-3</v>
      </c>
      <c r="Q414" s="7">
        <f t="shared" si="174"/>
        <v>5.6606780968866785E-4</v>
      </c>
      <c r="R414" s="6">
        <f t="shared" si="175"/>
        <v>2.1675259700411091E-3</v>
      </c>
      <c r="S414" s="6">
        <f t="shared" si="176"/>
        <v>1.601458160352441E-3</v>
      </c>
      <c r="T414" s="7">
        <f t="shared" si="177"/>
        <v>0</v>
      </c>
      <c r="U414" s="7">
        <f t="shared" si="178"/>
        <v>0.12624626008518841</v>
      </c>
      <c r="V414" s="7">
        <f t="shared" si="179"/>
        <v>0.3265588364593931</v>
      </c>
      <c r="W414" s="6">
        <f t="shared" si="180"/>
        <v>0.45280509654458151</v>
      </c>
      <c r="X414" s="6">
        <v>1.4779999999999999E-3</v>
      </c>
      <c r="Y414" s="6">
        <v>0.44485112727299597</v>
      </c>
      <c r="Z414" s="6">
        <f t="shared" si="181"/>
        <v>8.3530555042247023</v>
      </c>
      <c r="AA414" s="6">
        <f t="shared" si="183"/>
        <v>46.652636673958675</v>
      </c>
      <c r="AB414" s="6">
        <f t="shared" si="182"/>
        <v>1.78800699468709</v>
      </c>
    </row>
    <row r="415" spans="5:28">
      <c r="E415" s="12">
        <f t="shared" si="166"/>
        <v>1.2232550122734656</v>
      </c>
      <c r="F415" s="12">
        <f t="shared" si="167"/>
        <v>7621441.5</v>
      </c>
      <c r="G415" s="6">
        <v>726713</v>
      </c>
      <c r="H415" s="6">
        <v>5080961</v>
      </c>
      <c r="I415" s="12">
        <f t="shared" si="168"/>
        <v>10161922</v>
      </c>
      <c r="J415" s="6">
        <v>1165370.814453</v>
      </c>
      <c r="K415" s="12">
        <f t="shared" si="169"/>
        <v>9322966.5156239998</v>
      </c>
      <c r="L415" s="6">
        <f t="shared" si="170"/>
        <v>75.505792</v>
      </c>
      <c r="M415" s="6">
        <f t="shared" si="171"/>
        <v>5242880</v>
      </c>
      <c r="N415" s="13">
        <f t="shared" si="172"/>
        <v>1.0899880400696524</v>
      </c>
      <c r="O415" s="13"/>
      <c r="P415" s="7">
        <f t="shared" si="173"/>
        <v>1.3537931173354706E-3</v>
      </c>
      <c r="Q415" s="7">
        <f t="shared" si="174"/>
        <v>5.7694014154511467E-4</v>
      </c>
      <c r="R415" s="6">
        <f t="shared" si="175"/>
        <v>1.9307332588805854E-3</v>
      </c>
      <c r="S415" s="6">
        <f t="shared" si="176"/>
        <v>1.3537931173354706E-3</v>
      </c>
      <c r="T415" s="7">
        <f t="shared" si="177"/>
        <v>0</v>
      </c>
      <c r="U415" s="7">
        <f t="shared" si="178"/>
        <v>0.1286710424377415</v>
      </c>
      <c r="V415" s="7">
        <f t="shared" si="179"/>
        <v>0.383342071215864</v>
      </c>
      <c r="W415" s="6">
        <f t="shared" si="180"/>
        <v>0.51201311365360547</v>
      </c>
      <c r="X415" s="6">
        <v>1.735E-3</v>
      </c>
      <c r="Y415" s="6">
        <v>0.52544475000000002</v>
      </c>
      <c r="Z415" s="6">
        <f t="shared" si="181"/>
        <v>21.97157825155789</v>
      </c>
      <c r="AA415" s="6">
        <f t="shared" si="183"/>
        <v>11.281455843261405</v>
      </c>
      <c r="AB415" s="6">
        <f t="shared" si="182"/>
        <v>2.5562414214614475</v>
      </c>
    </row>
    <row r="416" spans="5:28">
      <c r="E416" s="12">
        <f t="shared" si="166"/>
        <v>1.1932312980874444</v>
      </c>
      <c r="F416" s="12">
        <f t="shared" si="167"/>
        <v>8340150</v>
      </c>
      <c r="G416" s="6">
        <v>440020</v>
      </c>
      <c r="H416" s="6">
        <v>5560100</v>
      </c>
      <c r="I416" s="12">
        <f t="shared" si="168"/>
        <v>11120200</v>
      </c>
      <c r="J416" s="6">
        <v>1243966.001343</v>
      </c>
      <c r="K416" s="12">
        <f t="shared" si="169"/>
        <v>9951728.0107439999</v>
      </c>
      <c r="L416" s="6">
        <f t="shared" si="170"/>
        <v>75.521600000000007</v>
      </c>
      <c r="M416" s="6">
        <f t="shared" si="171"/>
        <v>5242880</v>
      </c>
      <c r="N416" s="13">
        <f t="shared" si="172"/>
        <v>1.1174139795615901</v>
      </c>
      <c r="O416" s="13"/>
      <c r="P416" s="7">
        <f t="shared" si="173"/>
        <v>1.4814569747134351E-3</v>
      </c>
      <c r="Q416" s="7">
        <f t="shared" si="174"/>
        <v>6.1585026155731458E-4</v>
      </c>
      <c r="R416" s="6">
        <f t="shared" si="175"/>
        <v>2.0973072362707496E-3</v>
      </c>
      <c r="S416" s="6">
        <f t="shared" si="176"/>
        <v>1.4814569747134351E-3</v>
      </c>
      <c r="T416" s="7">
        <f t="shared" si="177"/>
        <v>0</v>
      </c>
      <c r="U416" s="7">
        <f t="shared" si="178"/>
        <v>0.13734890231058566</v>
      </c>
      <c r="V416" s="7">
        <f t="shared" si="179"/>
        <v>0.3999130541214489</v>
      </c>
      <c r="W416" s="6">
        <f t="shared" si="180"/>
        <v>0.53726195643203456</v>
      </c>
      <c r="X416" s="6">
        <v>1.81E-3</v>
      </c>
      <c r="Y416" s="6">
        <v>0.55347015384684994</v>
      </c>
      <c r="Z416" s="6">
        <f t="shared" si="181"/>
        <v>18.151548358373752</v>
      </c>
      <c r="AA416" s="6">
        <f t="shared" si="183"/>
        <v>15.873327970759647</v>
      </c>
      <c r="AB416" s="6">
        <f t="shared" si="182"/>
        <v>2.9284681933003265</v>
      </c>
    </row>
    <row r="417" spans="5:28">
      <c r="E417" s="12">
        <f t="shared" si="166"/>
        <v>1.0233232014779174</v>
      </c>
      <c r="F417" s="12">
        <f t="shared" si="167"/>
        <v>9173449.5</v>
      </c>
      <c r="G417" s="6">
        <v>113081</v>
      </c>
      <c r="H417" s="6">
        <v>6115633</v>
      </c>
      <c r="I417" s="12">
        <f t="shared" si="168"/>
        <v>12231266</v>
      </c>
      <c r="J417" s="6">
        <v>1173425.4638670001</v>
      </c>
      <c r="K417" s="12">
        <f t="shared" si="169"/>
        <v>9387403.7109360006</v>
      </c>
      <c r="L417" s="6">
        <f t="shared" si="170"/>
        <v>75.649215999999996</v>
      </c>
      <c r="M417" s="6">
        <f t="shared" si="171"/>
        <v>5242880</v>
      </c>
      <c r="N417" s="13">
        <f t="shared" si="172"/>
        <v>1.302944496330865</v>
      </c>
      <c r="O417" s="13"/>
      <c r="P417" s="7">
        <f t="shared" si="173"/>
        <v>1.629475578251767E-3</v>
      </c>
      <c r="Q417" s="7">
        <f t="shared" si="174"/>
        <v>5.8092775691644246E-4</v>
      </c>
      <c r="R417" s="6">
        <f t="shared" si="175"/>
        <v>2.2104033351682097E-3</v>
      </c>
      <c r="S417" s="6">
        <f t="shared" si="176"/>
        <v>1.629475578251767E-3</v>
      </c>
      <c r="T417" s="7">
        <f t="shared" si="177"/>
        <v>0</v>
      </c>
      <c r="U417" s="7">
        <f t="shared" si="178"/>
        <v>0.12956037321873964</v>
      </c>
      <c r="V417" s="7">
        <f t="shared" si="179"/>
        <v>0.3605845880255274</v>
      </c>
      <c r="W417" s="6">
        <f t="shared" si="180"/>
        <v>0.49014496124426704</v>
      </c>
      <c r="X417" s="6">
        <v>1.632E-3</v>
      </c>
      <c r="Y417" s="6">
        <v>0.48341199999945594</v>
      </c>
      <c r="Z417" s="6">
        <f t="shared" si="181"/>
        <v>0.15468270516133378</v>
      </c>
      <c r="AA417" s="6">
        <f t="shared" si="183"/>
        <v>35.441380831385402</v>
      </c>
      <c r="AB417" s="6">
        <f t="shared" si="182"/>
        <v>1.3927997742750853</v>
      </c>
    </row>
    <row r="418" spans="5:28">
      <c r="E418" s="12">
        <f t="shared" si="166"/>
        <v>1.2960010356155192</v>
      </c>
      <c r="F418" s="12">
        <f t="shared" si="167"/>
        <v>7737582</v>
      </c>
      <c r="G418" s="6">
        <v>735323</v>
      </c>
      <c r="H418" s="6">
        <v>5158388</v>
      </c>
      <c r="I418" s="12">
        <f t="shared" si="168"/>
        <v>10316776</v>
      </c>
      <c r="J418" s="6">
        <v>1253489.2856449999</v>
      </c>
      <c r="K418" s="12">
        <f t="shared" si="169"/>
        <v>10027914.28516</v>
      </c>
      <c r="L418" s="6">
        <f t="shared" si="170"/>
        <v>76.607116000000005</v>
      </c>
      <c r="M418" s="6">
        <f t="shared" si="171"/>
        <v>5242880</v>
      </c>
      <c r="N418" s="13">
        <f t="shared" si="172"/>
        <v>1.0288057622578084</v>
      </c>
      <c r="O418" s="13"/>
      <c r="P418" s="7">
        <f t="shared" si="173"/>
        <v>1.3744231004618778E-3</v>
      </c>
      <c r="Q418" s="7">
        <f t="shared" si="174"/>
        <v>6.2056495401831388E-4</v>
      </c>
      <c r="R418" s="6">
        <f t="shared" si="175"/>
        <v>1.9949880544801917E-3</v>
      </c>
      <c r="S418" s="6">
        <f t="shared" si="176"/>
        <v>1.3744231004618778E-3</v>
      </c>
      <c r="T418" s="7">
        <f t="shared" si="177"/>
        <v>0</v>
      </c>
      <c r="U418" s="7">
        <f t="shared" si="178"/>
        <v>0.13840038815815642</v>
      </c>
      <c r="V418" s="7">
        <f t="shared" si="179"/>
        <v>0.46884834300868217</v>
      </c>
      <c r="W418" s="6">
        <f t="shared" si="180"/>
        <v>0.60724873116683864</v>
      </c>
      <c r="X418" s="6">
        <v>2.1220000000000002E-3</v>
      </c>
      <c r="Y418" s="6">
        <v>0.62756028000000008</v>
      </c>
      <c r="Z418" s="6">
        <f t="shared" si="181"/>
        <v>35.229825614426126</v>
      </c>
      <c r="AA418" s="6">
        <f t="shared" si="183"/>
        <v>5.9854828237421529</v>
      </c>
      <c r="AB418" s="6">
        <f t="shared" si="182"/>
        <v>3.2365892935673748</v>
      </c>
    </row>
    <row r="419" spans="5:28">
      <c r="E419" s="12">
        <f t="shared" si="166"/>
        <v>1.2409118935190635</v>
      </c>
      <c r="F419" s="12">
        <f t="shared" si="167"/>
        <v>7657558.5</v>
      </c>
      <c r="G419" s="6">
        <v>916428</v>
      </c>
      <c r="H419" s="6">
        <v>5105039</v>
      </c>
      <c r="I419" s="12">
        <f t="shared" si="168"/>
        <v>10210078</v>
      </c>
      <c r="J419" s="6">
        <v>1187794.4272459999</v>
      </c>
      <c r="K419" s="12">
        <f t="shared" si="169"/>
        <v>9502355.4179679994</v>
      </c>
      <c r="L419" s="6">
        <f t="shared" si="170"/>
        <v>79.589027999999999</v>
      </c>
      <c r="M419" s="6">
        <f t="shared" si="171"/>
        <v>5242880</v>
      </c>
      <c r="N419" s="13">
        <f t="shared" si="172"/>
        <v>1.0744786477565098</v>
      </c>
      <c r="O419" s="13"/>
      <c r="P419" s="7">
        <f t="shared" si="173"/>
        <v>1.3602085632873689E-3</v>
      </c>
      <c r="Q419" s="7">
        <f t="shared" si="174"/>
        <v>5.8804139976979287E-4</v>
      </c>
      <c r="R419" s="6">
        <f t="shared" si="175"/>
        <v>1.9482499630571618E-3</v>
      </c>
      <c r="S419" s="6">
        <f t="shared" si="176"/>
        <v>1.3602085632873689E-3</v>
      </c>
      <c r="T419" s="7">
        <f t="shared" si="177"/>
        <v>0</v>
      </c>
      <c r="U419" s="7">
        <f t="shared" si="178"/>
        <v>0.13114688068382788</v>
      </c>
      <c r="V419" s="7">
        <f t="shared" si="179"/>
        <v>0.63765142220690696</v>
      </c>
      <c r="W419" s="6">
        <f t="shared" si="180"/>
        <v>0.76879830289073481</v>
      </c>
      <c r="X419" s="6">
        <v>2.8860000000000001E-3</v>
      </c>
      <c r="Y419" s="6">
        <v>0.81191837999999994</v>
      </c>
      <c r="Z419" s="6">
        <f t="shared" si="181"/>
        <v>52.868726150818823</v>
      </c>
      <c r="AA419" s="6">
        <f t="shared" si="183"/>
        <v>32.493071273140622</v>
      </c>
      <c r="AB419" s="6">
        <f t="shared" si="182"/>
        <v>5.3108881596282052</v>
      </c>
    </row>
    <row r="420" spans="5:28">
      <c r="E420" s="12">
        <f t="shared" si="166"/>
        <v>1.3597511837598077</v>
      </c>
      <c r="F420" s="12">
        <f t="shared" si="167"/>
        <v>7494000</v>
      </c>
      <c r="G420" s="6">
        <v>1000000</v>
      </c>
      <c r="H420" s="6">
        <v>4996000</v>
      </c>
      <c r="I420" s="12">
        <f t="shared" si="168"/>
        <v>9992000</v>
      </c>
      <c r="J420" s="6">
        <v>1273746.921387</v>
      </c>
      <c r="K420" s="12">
        <f t="shared" si="169"/>
        <v>10189975.371096</v>
      </c>
      <c r="L420" s="6">
        <f t="shared" si="170"/>
        <v>79.951999999999998</v>
      </c>
      <c r="M420" s="6">
        <f t="shared" si="171"/>
        <v>5242880</v>
      </c>
      <c r="N420" s="13">
        <f t="shared" si="172"/>
        <v>0.98057155548603581</v>
      </c>
      <c r="O420" s="13"/>
      <c r="P420" s="7">
        <f t="shared" si="173"/>
        <v>1.3311557428226689E-3</v>
      </c>
      <c r="Q420" s="7">
        <f t="shared" si="174"/>
        <v>6.305939019612438E-4</v>
      </c>
      <c r="R420" s="6">
        <f t="shared" si="175"/>
        <v>1.9617496447839125E-3</v>
      </c>
      <c r="S420" s="6">
        <f t="shared" si="176"/>
        <v>1.3311557428226689E-3</v>
      </c>
      <c r="T420" s="7">
        <f t="shared" si="177"/>
        <v>0</v>
      </c>
      <c r="U420" s="7">
        <f t="shared" si="178"/>
        <v>0.14063707632291936</v>
      </c>
      <c r="V420" s="7">
        <f t="shared" si="179"/>
        <v>0.39814548261151989</v>
      </c>
      <c r="W420" s="6">
        <f t="shared" si="180"/>
        <v>0.53878255893443927</v>
      </c>
      <c r="X420" s="6">
        <v>1.802E-3</v>
      </c>
      <c r="Y420" s="6">
        <v>0.55744870000000002</v>
      </c>
      <c r="Z420" s="6">
        <f t="shared" si="181"/>
        <v>26.12898208531249</v>
      </c>
      <c r="AA420" s="6">
        <f t="shared" si="183"/>
        <v>8.8651301211938129</v>
      </c>
      <c r="AB420" s="6">
        <f t="shared" si="182"/>
        <v>3.3484948598069648</v>
      </c>
    </row>
    <row r="421" spans="5:28">
      <c r="E421" s="12">
        <f t="shared" si="166"/>
        <v>1.0553002784401646</v>
      </c>
      <c r="F421" s="12">
        <f t="shared" si="167"/>
        <v>9813498</v>
      </c>
      <c r="G421" s="6">
        <v>94893</v>
      </c>
      <c r="H421" s="6">
        <v>6542332</v>
      </c>
      <c r="I421" s="12">
        <f t="shared" si="168"/>
        <v>13084664</v>
      </c>
      <c r="J421" s="6">
        <v>1294523.3964839999</v>
      </c>
      <c r="K421" s="12">
        <f t="shared" si="169"/>
        <v>10356187.171871999</v>
      </c>
      <c r="L421" s="6">
        <f t="shared" si="170"/>
        <v>80.405844000000002</v>
      </c>
      <c r="M421" s="6">
        <f t="shared" si="171"/>
        <v>5242880</v>
      </c>
      <c r="N421" s="13">
        <f t="shared" si="172"/>
        <v>1.263463452605289</v>
      </c>
      <c r="O421" s="13"/>
      <c r="P421" s="7">
        <f t="shared" si="173"/>
        <v>1.7431670963275656E-3</v>
      </c>
      <c r="Q421" s="7">
        <f t="shared" si="174"/>
        <v>6.408797117091891E-4</v>
      </c>
      <c r="R421" s="6">
        <f t="shared" si="175"/>
        <v>2.3840468080367546E-3</v>
      </c>
      <c r="S421" s="6">
        <f t="shared" si="176"/>
        <v>1.7431670963275656E-3</v>
      </c>
      <c r="T421" s="7">
        <f t="shared" si="177"/>
        <v>0</v>
      </c>
      <c r="U421" s="7">
        <f t="shared" si="178"/>
        <v>0.14293105063200445</v>
      </c>
      <c r="V421" s="7">
        <f t="shared" si="179"/>
        <v>0.37826030312481795</v>
      </c>
      <c r="W421" s="6">
        <f t="shared" si="180"/>
        <v>0.52119135375682246</v>
      </c>
      <c r="X421" s="6">
        <v>1.712E-3</v>
      </c>
      <c r="Y421" s="6">
        <v>0.50693746666609607</v>
      </c>
      <c r="Z421" s="6">
        <f t="shared" si="181"/>
        <v>1.82050796305874</v>
      </c>
      <c r="AA421" s="6">
        <f t="shared" si="183"/>
        <v>39.255070562894545</v>
      </c>
      <c r="AB421" s="6">
        <f t="shared" si="182"/>
        <v>2.8117643748977392</v>
      </c>
    </row>
    <row r="422" spans="5:28">
      <c r="E422" s="12">
        <f t="shared" si="166"/>
        <v>1.001276403340285</v>
      </c>
      <c r="F422" s="12">
        <f t="shared" si="167"/>
        <v>10141650</v>
      </c>
      <c r="G422" s="6">
        <v>25626</v>
      </c>
      <c r="H422" s="6">
        <v>6761100</v>
      </c>
      <c r="I422" s="12">
        <f t="shared" si="168"/>
        <v>13522200</v>
      </c>
      <c r="J422" s="6">
        <v>1269324.3544920001</v>
      </c>
      <c r="K422" s="12">
        <f t="shared" si="169"/>
        <v>10154594.835936001</v>
      </c>
      <c r="L422" s="6">
        <f t="shared" si="170"/>
        <v>81.645719999999997</v>
      </c>
      <c r="M422" s="6">
        <f t="shared" si="171"/>
        <v>5242880</v>
      </c>
      <c r="N422" s="13">
        <f t="shared" si="172"/>
        <v>1.331633631717773</v>
      </c>
      <c r="O422" s="13"/>
      <c r="P422" s="7">
        <f t="shared" si="173"/>
        <v>1.801456583826731E-3</v>
      </c>
      <c r="Q422" s="7">
        <f t="shared" si="174"/>
        <v>6.2840442172134973E-4</v>
      </c>
      <c r="R422" s="6">
        <f t="shared" si="175"/>
        <v>2.4298610055480808E-3</v>
      </c>
      <c r="S422" s="6">
        <f t="shared" si="176"/>
        <v>1.801456583826731E-3</v>
      </c>
      <c r="T422" s="7">
        <f t="shared" si="177"/>
        <v>0</v>
      </c>
      <c r="U422" s="7">
        <f t="shared" si="178"/>
        <v>0.14014877141123563</v>
      </c>
      <c r="V422" s="7">
        <f t="shared" si="179"/>
        <v>0.70437724670672874</v>
      </c>
      <c r="W422" s="6">
        <f t="shared" si="180"/>
        <v>0.84452601811796435</v>
      </c>
      <c r="X422" s="6">
        <v>3.1879999999999999E-3</v>
      </c>
      <c r="Y422" s="6">
        <v>0.83977716363578392</v>
      </c>
      <c r="Z422" s="6">
        <f t="shared" si="181"/>
        <v>43.49257892638861</v>
      </c>
      <c r="AA422" s="6">
        <f t="shared" si="183"/>
        <v>23.781022410662455</v>
      </c>
      <c r="AB422" s="6">
        <f t="shared" si="182"/>
        <v>0.56548983323390734</v>
      </c>
    </row>
    <row r="423" spans="5:28">
      <c r="E423" s="12">
        <f t="shared" si="166"/>
        <v>1.0717532016847329</v>
      </c>
      <c r="F423" s="12">
        <f t="shared" si="167"/>
        <v>9980098.5</v>
      </c>
      <c r="G423" s="6">
        <v>114919</v>
      </c>
      <c r="H423" s="6">
        <v>6653399</v>
      </c>
      <c r="I423" s="12">
        <f t="shared" si="168"/>
        <v>13306798</v>
      </c>
      <c r="J423" s="6">
        <v>1337025.315063</v>
      </c>
      <c r="K423" s="12">
        <f t="shared" si="169"/>
        <v>10696202.520504</v>
      </c>
      <c r="L423" s="6">
        <f t="shared" si="170"/>
        <v>82.139167999999998</v>
      </c>
      <c r="M423" s="6">
        <f t="shared" si="171"/>
        <v>5242880</v>
      </c>
      <c r="N423" s="13">
        <f t="shared" si="172"/>
        <v>1.2440675066213116</v>
      </c>
      <c r="O423" s="13"/>
      <c r="P423" s="7">
        <f t="shared" si="173"/>
        <v>1.7727602658407933E-3</v>
      </c>
      <c r="Q423" s="7">
        <f t="shared" si="174"/>
        <v>6.6192113699356687E-4</v>
      </c>
      <c r="R423" s="6">
        <f t="shared" si="175"/>
        <v>2.4346814028343602E-3</v>
      </c>
      <c r="S423" s="6">
        <f t="shared" si="176"/>
        <v>1.7727602658407933E-3</v>
      </c>
      <c r="T423" s="7">
        <f t="shared" si="177"/>
        <v>0</v>
      </c>
      <c r="U423" s="7">
        <f t="shared" si="178"/>
        <v>0.14762377684527495</v>
      </c>
      <c r="V423" s="7">
        <f t="shared" si="179"/>
        <v>0.38113260682845268</v>
      </c>
      <c r="W423" s="6">
        <f t="shared" si="180"/>
        <v>0.52875638367372768</v>
      </c>
      <c r="X423" s="6">
        <v>1.725E-3</v>
      </c>
      <c r="Y423" s="6">
        <v>0.51862124999999992</v>
      </c>
      <c r="Z423" s="6">
        <f t="shared" si="181"/>
        <v>2.7687110632343988</v>
      </c>
      <c r="AA423" s="6">
        <f t="shared" si="183"/>
        <v>41.140950888948417</v>
      </c>
      <c r="AB423" s="6">
        <f t="shared" si="182"/>
        <v>1.9542457378535414</v>
      </c>
    </row>
    <row r="424" spans="5:28">
      <c r="E424" s="12">
        <f t="shared" si="166"/>
        <v>1.0726243538298661</v>
      </c>
      <c r="F424" s="12">
        <f t="shared" si="167"/>
        <v>10072728</v>
      </c>
      <c r="G424" s="6">
        <v>127224</v>
      </c>
      <c r="H424" s="6">
        <v>6715152</v>
      </c>
      <c r="I424" s="12">
        <f t="shared" si="168"/>
        <v>13430304</v>
      </c>
      <c r="J424" s="6">
        <v>1350531.670288</v>
      </c>
      <c r="K424" s="12">
        <f t="shared" si="169"/>
        <v>10804253.362304</v>
      </c>
      <c r="L424" s="6">
        <f t="shared" si="170"/>
        <v>83.126304000000005</v>
      </c>
      <c r="M424" s="6">
        <f t="shared" si="171"/>
        <v>5242880</v>
      </c>
      <c r="N424" s="13">
        <f t="shared" si="172"/>
        <v>1.2430571136787925</v>
      </c>
      <c r="O424" s="13"/>
      <c r="P424" s="7">
        <f t="shared" si="173"/>
        <v>1.7892140009461831E-3</v>
      </c>
      <c r="Q424" s="7">
        <f t="shared" si="174"/>
        <v>6.6860772841891307E-4</v>
      </c>
      <c r="R424" s="6">
        <f t="shared" si="175"/>
        <v>2.4578217293650963E-3</v>
      </c>
      <c r="S424" s="6">
        <f t="shared" si="176"/>
        <v>1.7892140009461831E-3</v>
      </c>
      <c r="T424" s="7">
        <f t="shared" si="177"/>
        <v>0</v>
      </c>
      <c r="U424" s="7">
        <f t="shared" si="178"/>
        <v>0.14911504192998612</v>
      </c>
      <c r="V424" s="7">
        <f t="shared" si="179"/>
        <v>0.37074812420761949</v>
      </c>
      <c r="W424" s="6">
        <f t="shared" si="180"/>
        <v>0.51986316613760564</v>
      </c>
      <c r="X424" s="6">
        <v>1.678E-3</v>
      </c>
      <c r="Y424" s="6">
        <v>0.50731533333277401</v>
      </c>
      <c r="Z424" s="6">
        <f t="shared" si="181"/>
        <v>6.6277712125258113</v>
      </c>
      <c r="AA424" s="6">
        <f t="shared" si="183"/>
        <v>46.473285421042689</v>
      </c>
      <c r="AB424" s="6">
        <f t="shared" si="182"/>
        <v>2.4733793718394992</v>
      </c>
    </row>
    <row r="425" spans="5:28">
      <c r="E425" s="12">
        <f t="shared" si="166"/>
        <v>1.0292038048485332</v>
      </c>
      <c r="F425" s="12">
        <f t="shared" si="167"/>
        <v>10345974</v>
      </c>
      <c r="G425" s="6">
        <v>18000</v>
      </c>
      <c r="H425" s="6">
        <v>6897316</v>
      </c>
      <c r="I425" s="12">
        <f t="shared" si="168"/>
        <v>13794632</v>
      </c>
      <c r="J425" s="6">
        <v>1331014.4757079999</v>
      </c>
      <c r="K425" s="12">
        <f t="shared" si="169"/>
        <v>10648115.805663999</v>
      </c>
      <c r="L425" s="6">
        <f t="shared" si="170"/>
        <v>83.127791999999999</v>
      </c>
      <c r="M425" s="6">
        <f t="shared" si="171"/>
        <v>5242880</v>
      </c>
      <c r="N425" s="13">
        <f t="shared" si="172"/>
        <v>1.2954998097092718</v>
      </c>
      <c r="O425" s="13"/>
      <c r="P425" s="7">
        <f t="shared" si="173"/>
        <v>1.8377505611414493E-3</v>
      </c>
      <c r="Q425" s="7">
        <f t="shared" si="174"/>
        <v>6.5894535068995459E-4</v>
      </c>
      <c r="R425" s="6">
        <f t="shared" si="175"/>
        <v>2.4966959118314039E-3</v>
      </c>
      <c r="S425" s="6">
        <f t="shared" si="176"/>
        <v>1.8377505611414493E-3</v>
      </c>
      <c r="T425" s="7">
        <f t="shared" si="177"/>
        <v>0</v>
      </c>
      <c r="U425" s="7">
        <f t="shared" si="178"/>
        <v>0.14696010743109222</v>
      </c>
      <c r="V425" s="7">
        <f t="shared" si="179"/>
        <v>0.4005758934376723</v>
      </c>
      <c r="W425" s="6">
        <f t="shared" si="180"/>
        <v>0.54753600086876453</v>
      </c>
      <c r="X425" s="6">
        <v>1.8129999999999999E-3</v>
      </c>
      <c r="Y425" s="6">
        <v>0.53183657692279795</v>
      </c>
      <c r="Z425" s="6">
        <f t="shared" si="181"/>
        <v>1.3651716018449702</v>
      </c>
      <c r="AA425" s="6">
        <f t="shared" si="183"/>
        <v>37.710750790480091</v>
      </c>
      <c r="AB425" s="6">
        <f t="shared" si="182"/>
        <v>2.9519263298517959</v>
      </c>
    </row>
    <row r="426" spans="5:28">
      <c r="E426" s="12">
        <f t="shared" si="166"/>
        <v>1.2516792032498769</v>
      </c>
      <c r="F426" s="12">
        <f t="shared" si="167"/>
        <v>8938923</v>
      </c>
      <c r="G426" s="6">
        <v>659033</v>
      </c>
      <c r="H426" s="6">
        <v>5959282</v>
      </c>
      <c r="I426" s="12">
        <f t="shared" si="168"/>
        <v>11918564</v>
      </c>
      <c r="J426" s="6">
        <v>1398583.002319</v>
      </c>
      <c r="K426" s="12">
        <f t="shared" si="169"/>
        <v>11188664.018552</v>
      </c>
      <c r="L426" s="6">
        <f t="shared" si="170"/>
        <v>84.692043999999996</v>
      </c>
      <c r="M426" s="6">
        <f t="shared" si="171"/>
        <v>5242880</v>
      </c>
      <c r="N426" s="13">
        <f t="shared" si="172"/>
        <v>1.0652356689089733</v>
      </c>
      <c r="O426" s="13"/>
      <c r="P426" s="7">
        <f t="shared" si="173"/>
        <v>1.5878167448758528E-3</v>
      </c>
      <c r="Q426" s="7">
        <f t="shared" si="174"/>
        <v>6.9239650188018158E-4</v>
      </c>
      <c r="R426" s="6">
        <f t="shared" si="175"/>
        <v>2.2802132467560346E-3</v>
      </c>
      <c r="S426" s="6">
        <f t="shared" si="176"/>
        <v>1.5878167448758528E-3</v>
      </c>
      <c r="T426" s="7">
        <f t="shared" si="177"/>
        <v>0</v>
      </c>
      <c r="U426" s="7">
        <f t="shared" si="178"/>
        <v>0.15442049055309487</v>
      </c>
      <c r="V426" s="7">
        <f t="shared" si="179"/>
        <v>0.42510094813793797</v>
      </c>
      <c r="W426" s="6">
        <f t="shared" si="180"/>
        <v>0.57952143869103279</v>
      </c>
      <c r="X426" s="6">
        <v>1.9239999999999999E-3</v>
      </c>
      <c r="Y426" s="6">
        <v>0.58976097142939599</v>
      </c>
      <c r="Z426" s="6">
        <f t="shared" si="181"/>
        <v>17.473142158219705</v>
      </c>
      <c r="AA426" s="6">
        <f t="shared" si="183"/>
        <v>18.514202014346914</v>
      </c>
      <c r="AB426" s="6">
        <f t="shared" si="182"/>
        <v>1.7362174227205602</v>
      </c>
    </row>
    <row r="427" spans="5:28">
      <c r="E427" s="12">
        <f t="shared" si="166"/>
        <v>1.1946766426496715</v>
      </c>
      <c r="F427" s="12">
        <f t="shared" si="167"/>
        <v>9263065.5</v>
      </c>
      <c r="G427" s="6">
        <v>643994</v>
      </c>
      <c r="H427" s="6">
        <v>6175377</v>
      </c>
      <c r="I427" s="12">
        <f t="shared" si="168"/>
        <v>12350754</v>
      </c>
      <c r="J427" s="6">
        <v>1383295.999023</v>
      </c>
      <c r="K427" s="12">
        <f t="shared" si="169"/>
        <v>11066367.992184</v>
      </c>
      <c r="L427" s="6">
        <f t="shared" si="170"/>
        <v>86.984403999999998</v>
      </c>
      <c r="M427" s="6">
        <f t="shared" si="171"/>
        <v>5242880</v>
      </c>
      <c r="N427" s="13">
        <f t="shared" si="172"/>
        <v>1.1160621089704537</v>
      </c>
      <c r="O427" s="13"/>
      <c r="P427" s="7">
        <f t="shared" si="173"/>
        <v>1.6453940267504054E-3</v>
      </c>
      <c r="Q427" s="7">
        <f t="shared" si="174"/>
        <v>6.8482836499532689E-4</v>
      </c>
      <c r="R427" s="6">
        <f t="shared" si="175"/>
        <v>2.3302223917457321E-3</v>
      </c>
      <c r="S427" s="6">
        <f t="shared" si="176"/>
        <v>1.6453940267504054E-3</v>
      </c>
      <c r="T427" s="7">
        <f t="shared" si="177"/>
        <v>0</v>
      </c>
      <c r="U427" s="7">
        <f t="shared" si="178"/>
        <v>0.15273262037010185</v>
      </c>
      <c r="V427" s="7">
        <f t="shared" si="179"/>
        <v>0.7993842153654156</v>
      </c>
      <c r="W427" s="6">
        <f t="shared" si="180"/>
        <v>0.95211683573551742</v>
      </c>
      <c r="X427" s="6">
        <v>3.6180000000000001E-3</v>
      </c>
      <c r="Y427" s="6">
        <v>0.96177572307775794</v>
      </c>
      <c r="Z427" s="6">
        <f t="shared" si="181"/>
        <v>54.522000366213227</v>
      </c>
      <c r="AA427" s="6">
        <f t="shared" si="183"/>
        <v>35.593632068940522</v>
      </c>
      <c r="AB427" s="6">
        <f t="shared" si="182"/>
        <v>1.0042764763630463</v>
      </c>
    </row>
    <row r="428" spans="5:28">
      <c r="E428" s="12">
        <f t="shared" si="166"/>
        <v>1.1187614724887265</v>
      </c>
      <c r="F428" s="12">
        <f t="shared" si="167"/>
        <v>9873825</v>
      </c>
      <c r="G428" s="6">
        <v>448695</v>
      </c>
      <c r="H428" s="6">
        <v>6582550</v>
      </c>
      <c r="I428" s="12">
        <f t="shared" si="168"/>
        <v>13165100</v>
      </c>
      <c r="J428" s="6">
        <v>1380806.874512</v>
      </c>
      <c r="K428" s="12">
        <f t="shared" si="169"/>
        <v>11046454.996096</v>
      </c>
      <c r="L428" s="6">
        <f t="shared" si="170"/>
        <v>87.964500000000001</v>
      </c>
      <c r="M428" s="6">
        <f t="shared" si="171"/>
        <v>5242880</v>
      </c>
      <c r="N428" s="13">
        <f t="shared" si="172"/>
        <v>1.1917941099341611</v>
      </c>
      <c r="O428" s="13"/>
      <c r="P428" s="7">
        <f t="shared" si="173"/>
        <v>1.753882953346149E-3</v>
      </c>
      <c r="Q428" s="7">
        <f t="shared" si="174"/>
        <v>6.8359607409710851E-4</v>
      </c>
      <c r="R428" s="6">
        <f t="shared" si="175"/>
        <v>2.4374790274432575E-3</v>
      </c>
      <c r="S428" s="6">
        <f t="shared" si="176"/>
        <v>1.753882953346149E-3</v>
      </c>
      <c r="T428" s="7">
        <f t="shared" si="177"/>
        <v>0</v>
      </c>
      <c r="U428" s="7">
        <f t="shared" si="178"/>
        <v>0.15245779089812986</v>
      </c>
      <c r="V428" s="7">
        <f t="shared" si="179"/>
        <v>0.58860131280637562</v>
      </c>
      <c r="W428" s="6">
        <f t="shared" si="180"/>
        <v>0.74105910370450545</v>
      </c>
      <c r="X428" s="6">
        <v>2.6640000000000001E-3</v>
      </c>
      <c r="Y428" s="6">
        <v>0.74227919999911207</v>
      </c>
      <c r="Z428" s="6">
        <f t="shared" si="181"/>
        <v>34.163552802321739</v>
      </c>
      <c r="AA428" s="6">
        <f t="shared" si="183"/>
        <v>8.5030395103882359</v>
      </c>
      <c r="AB428" s="6">
        <f t="shared" si="182"/>
        <v>0.16437161308144971</v>
      </c>
    </row>
    <row r="429" spans="5:28">
      <c r="E429" s="12">
        <f t="shared" si="166"/>
        <v>1.200202496975229</v>
      </c>
      <c r="F429" s="12">
        <f t="shared" si="167"/>
        <v>9800659.5</v>
      </c>
      <c r="G429" s="6">
        <v>524288</v>
      </c>
      <c r="H429" s="6">
        <v>6533773</v>
      </c>
      <c r="I429" s="12">
        <f t="shared" si="168"/>
        <v>13067546</v>
      </c>
      <c r="J429" s="6">
        <v>1470347.000488</v>
      </c>
      <c r="K429" s="12">
        <f t="shared" si="169"/>
        <v>11762776.003904</v>
      </c>
      <c r="L429" s="6">
        <f t="shared" si="170"/>
        <v>88.891036</v>
      </c>
      <c r="M429" s="6">
        <f t="shared" si="171"/>
        <v>5242880</v>
      </c>
      <c r="N429" s="13">
        <f t="shared" si="172"/>
        <v>1.1109236455461664</v>
      </c>
      <c r="O429" s="13"/>
      <c r="P429" s="7">
        <f t="shared" si="173"/>
        <v>1.7408865995295634E-3</v>
      </c>
      <c r="Q429" s="7">
        <f t="shared" si="174"/>
        <v>7.2792470521939093E-4</v>
      </c>
      <c r="R429" s="6">
        <f t="shared" si="175"/>
        <v>2.4688113047489544E-3</v>
      </c>
      <c r="S429" s="6">
        <f t="shared" si="176"/>
        <v>1.7408865995295634E-3</v>
      </c>
      <c r="T429" s="7">
        <f t="shared" si="177"/>
        <v>0</v>
      </c>
      <c r="U429" s="7">
        <f t="shared" si="178"/>
        <v>0.16234410451303399</v>
      </c>
      <c r="V429" s="7">
        <f t="shared" si="179"/>
        <v>0.45735912819414321</v>
      </c>
      <c r="W429" s="6">
        <f t="shared" si="180"/>
        <v>0.6197032327071772</v>
      </c>
      <c r="X429" s="6">
        <v>2.0699999999999998E-3</v>
      </c>
      <c r="Y429" s="6">
        <v>0.62749092857201993</v>
      </c>
      <c r="Z429" s="6">
        <f t="shared" si="181"/>
        <v>15.899198090359246</v>
      </c>
      <c r="AA429" s="6">
        <f t="shared" si="183"/>
        <v>19.266246606229693</v>
      </c>
      <c r="AB429" s="6">
        <f t="shared" si="182"/>
        <v>1.2410850117889645</v>
      </c>
    </row>
    <row r="430" spans="5:28">
      <c r="E430" s="12">
        <f t="shared" si="166"/>
        <v>1.0888462418566582</v>
      </c>
      <c r="F430" s="12">
        <f t="shared" si="167"/>
        <v>11009500.5</v>
      </c>
      <c r="G430" s="6">
        <v>141347</v>
      </c>
      <c r="H430" s="6">
        <v>7339667</v>
      </c>
      <c r="I430" s="12">
        <f t="shared" si="168"/>
        <v>14679334</v>
      </c>
      <c r="J430" s="6">
        <v>1498456.655518</v>
      </c>
      <c r="K430" s="12">
        <f t="shared" si="169"/>
        <v>11987653.244144</v>
      </c>
      <c r="L430" s="6">
        <f t="shared" si="170"/>
        <v>90.902944000000005</v>
      </c>
      <c r="M430" s="6">
        <f t="shared" si="171"/>
        <v>5242880</v>
      </c>
      <c r="N430" s="13">
        <f t="shared" si="172"/>
        <v>1.224537755725533</v>
      </c>
      <c r="O430" s="13"/>
      <c r="P430" s="7">
        <f t="shared" si="173"/>
        <v>1.9556124654635772E-3</v>
      </c>
      <c r="Q430" s="7">
        <f t="shared" si="174"/>
        <v>7.4184095243500772E-4</v>
      </c>
      <c r="R430" s="6">
        <f t="shared" si="175"/>
        <v>2.6974534178985849E-3</v>
      </c>
      <c r="S430" s="6">
        <f t="shared" si="176"/>
        <v>1.9556124654635772E-3</v>
      </c>
      <c r="T430" s="7">
        <f t="shared" si="177"/>
        <v>0</v>
      </c>
      <c r="U430" s="7">
        <f t="shared" si="178"/>
        <v>0.16544775064044545</v>
      </c>
      <c r="V430" s="7">
        <f t="shared" si="179"/>
        <v>0.42885703759653721</v>
      </c>
      <c r="W430" s="6">
        <f t="shared" si="180"/>
        <v>0.59430478823698263</v>
      </c>
      <c r="X430" s="6">
        <v>1.941E-3</v>
      </c>
      <c r="Y430" s="6">
        <v>0.58687521428543699</v>
      </c>
      <c r="Z430" s="6">
        <f t="shared" si="181"/>
        <v>0.75283181162169954</v>
      </c>
      <c r="AA430" s="6">
        <f t="shared" si="183"/>
        <v>38.972355378597882</v>
      </c>
      <c r="AB430" s="6">
        <f t="shared" si="182"/>
        <v>1.2659546306776113</v>
      </c>
    </row>
    <row r="431" spans="5:28">
      <c r="E431" s="12">
        <f t="shared" si="166"/>
        <v>1.0706273469765202</v>
      </c>
      <c r="F431" s="12">
        <f t="shared" si="167"/>
        <v>11143657.5</v>
      </c>
      <c r="G431" s="6">
        <v>94653</v>
      </c>
      <c r="H431" s="6">
        <v>7429105</v>
      </c>
      <c r="I431" s="12">
        <f t="shared" si="168"/>
        <v>14858210</v>
      </c>
      <c r="J431" s="6">
        <v>1491338.0581050001</v>
      </c>
      <c r="K431" s="12">
        <f t="shared" si="169"/>
        <v>11930704.46484</v>
      </c>
      <c r="L431" s="6">
        <f t="shared" si="170"/>
        <v>91.042320000000004</v>
      </c>
      <c r="M431" s="6">
        <f t="shared" si="171"/>
        <v>5242880</v>
      </c>
      <c r="N431" s="13">
        <f t="shared" si="172"/>
        <v>1.2453757482458316</v>
      </c>
      <c r="O431" s="13"/>
      <c r="P431" s="7">
        <f t="shared" si="173"/>
        <v>1.9794427111254212E-3</v>
      </c>
      <c r="Q431" s="7">
        <f t="shared" si="174"/>
        <v>7.3831674833780224E-4</v>
      </c>
      <c r="R431" s="6">
        <f t="shared" si="175"/>
        <v>2.7177594594632237E-3</v>
      </c>
      <c r="S431" s="6">
        <f t="shared" si="176"/>
        <v>1.9794427111254212E-3</v>
      </c>
      <c r="T431" s="7">
        <f t="shared" si="177"/>
        <v>0</v>
      </c>
      <c r="U431" s="7">
        <f t="shared" si="178"/>
        <v>0.16466177132942655</v>
      </c>
      <c r="V431" s="7">
        <f t="shared" si="179"/>
        <v>0.47989566494573865</v>
      </c>
      <c r="W431" s="6">
        <f t="shared" si="180"/>
        <v>0.64455743627516515</v>
      </c>
      <c r="X431" s="6">
        <v>2.1719999999999999E-3</v>
      </c>
      <c r="Y431" s="6">
        <v>0.62721929999999992</v>
      </c>
      <c r="Z431" s="6">
        <f t="shared" si="181"/>
        <v>8.8654368726785755</v>
      </c>
      <c r="AA431" s="6">
        <f t="shared" si="183"/>
        <v>25.127046936612512</v>
      </c>
      <c r="AB431" s="6">
        <f t="shared" si="182"/>
        <v>2.7642861556022318</v>
      </c>
    </row>
    <row r="432" spans="5:28">
      <c r="E432" s="12">
        <f t="shared" si="166"/>
        <v>1.4744031487528269</v>
      </c>
      <c r="F432" s="12">
        <f t="shared" si="167"/>
        <v>8914099.5</v>
      </c>
      <c r="G432" s="6">
        <v>1048576</v>
      </c>
      <c r="H432" s="6">
        <v>5942733</v>
      </c>
      <c r="I432" s="12">
        <f t="shared" si="168"/>
        <v>11885466</v>
      </c>
      <c r="J432" s="6">
        <v>1642872.046387</v>
      </c>
      <c r="K432" s="12">
        <f t="shared" si="169"/>
        <v>13142976.371096</v>
      </c>
      <c r="L432" s="6">
        <f t="shared" si="170"/>
        <v>92.284316000000004</v>
      </c>
      <c r="M432" s="6">
        <f t="shared" si="171"/>
        <v>5242880</v>
      </c>
      <c r="N432" s="13">
        <f t="shared" si="172"/>
        <v>0.90432073104372968</v>
      </c>
      <c r="O432" s="13"/>
      <c r="P432" s="7">
        <f t="shared" si="173"/>
        <v>1.5834073580888288E-3</v>
      </c>
      <c r="Q432" s="7">
        <f t="shared" si="174"/>
        <v>8.1333668153335656E-4</v>
      </c>
      <c r="R432" s="6">
        <f t="shared" si="175"/>
        <v>2.3967440396221854E-3</v>
      </c>
      <c r="S432" s="6">
        <f t="shared" si="176"/>
        <v>1.5834073580888288E-3</v>
      </c>
      <c r="T432" s="7">
        <f t="shared" si="177"/>
        <v>0</v>
      </c>
      <c r="U432" s="7">
        <f t="shared" si="178"/>
        <v>0.18139295765671193</v>
      </c>
      <c r="V432" s="7">
        <f t="shared" si="179"/>
        <v>0.77441726778766762</v>
      </c>
      <c r="W432" s="6">
        <f t="shared" si="180"/>
        <v>0.95581022544437955</v>
      </c>
      <c r="X432" s="6">
        <v>3.5049999999999999E-3</v>
      </c>
      <c r="Y432" s="6">
        <v>0.98175050000000008</v>
      </c>
      <c r="Z432" s="6">
        <f t="shared" si="181"/>
        <v>54.824326445397176</v>
      </c>
      <c r="AA432" s="6">
        <f t="shared" si="183"/>
        <v>31.619285602790715</v>
      </c>
      <c r="AB432" s="6">
        <f t="shared" si="182"/>
        <v>2.6422471448316585</v>
      </c>
    </row>
    <row r="433" spans="5:28">
      <c r="E433" s="12">
        <f t="shared" si="166"/>
        <v>1.2588733061338526</v>
      </c>
      <c r="F433" s="12">
        <f t="shared" si="167"/>
        <v>9091203</v>
      </c>
      <c r="G433" s="6">
        <v>1039183</v>
      </c>
      <c r="H433" s="6">
        <v>6060802</v>
      </c>
      <c r="I433" s="12">
        <f t="shared" si="168"/>
        <v>12121604</v>
      </c>
      <c r="J433" s="6">
        <v>1430584.0971679999</v>
      </c>
      <c r="K433" s="12">
        <f t="shared" si="169"/>
        <v>11444672.777344</v>
      </c>
      <c r="L433" s="6">
        <f t="shared" si="170"/>
        <v>93.513283999999999</v>
      </c>
      <c r="M433" s="6">
        <f t="shared" si="171"/>
        <v>5242880</v>
      </c>
      <c r="N433" s="13">
        <f t="shared" si="172"/>
        <v>1.0591481500455007</v>
      </c>
      <c r="O433" s="13"/>
      <c r="P433" s="7">
        <f t="shared" si="173"/>
        <v>1.6148661706187185E-3</v>
      </c>
      <c r="Q433" s="7">
        <f t="shared" si="174"/>
        <v>7.0823928424851009E-4</v>
      </c>
      <c r="R433" s="6">
        <f t="shared" si="175"/>
        <v>2.3231054548672287E-3</v>
      </c>
      <c r="S433" s="6">
        <f t="shared" si="176"/>
        <v>1.6148661706187185E-3</v>
      </c>
      <c r="T433" s="7">
        <f t="shared" si="177"/>
        <v>0</v>
      </c>
      <c r="U433" s="7">
        <f t="shared" si="178"/>
        <v>0.15795379873475085</v>
      </c>
      <c r="V433" s="7">
        <f t="shared" si="179"/>
        <v>0.71409889001133864</v>
      </c>
      <c r="W433" s="6">
        <f t="shared" si="180"/>
        <v>0.87205268874608954</v>
      </c>
      <c r="X433" s="6">
        <v>3.2320000000000001E-3</v>
      </c>
      <c r="Y433" s="6">
        <v>0.91113018181788796</v>
      </c>
      <c r="Z433" s="6">
        <f t="shared" si="181"/>
        <v>50.03508135461886</v>
      </c>
      <c r="AA433" s="6">
        <f t="shared" si="183"/>
        <v>28.121737163761491</v>
      </c>
      <c r="AB433" s="6">
        <f t="shared" si="182"/>
        <v>4.288903369859943</v>
      </c>
    </row>
    <row r="434" spans="5:28">
      <c r="E434" s="12">
        <f t="shared" si="166"/>
        <v>1.6354291376877064</v>
      </c>
      <c r="F434" s="12">
        <f t="shared" si="167"/>
        <v>8271363</v>
      </c>
      <c r="G434" s="6">
        <v>1447360</v>
      </c>
      <c r="H434" s="6">
        <v>5514242</v>
      </c>
      <c r="I434" s="12">
        <f t="shared" si="168"/>
        <v>11028484</v>
      </c>
      <c r="J434" s="6">
        <v>1690903.5073239999</v>
      </c>
      <c r="K434" s="12">
        <f t="shared" si="169"/>
        <v>13527228.058591999</v>
      </c>
      <c r="L434" s="6">
        <f t="shared" si="170"/>
        <v>95.118104000000002</v>
      </c>
      <c r="M434" s="6">
        <f t="shared" si="171"/>
        <v>5242880</v>
      </c>
      <c r="N434" s="13">
        <f t="shared" si="172"/>
        <v>0.81528040720767703</v>
      </c>
      <c r="O434" s="13"/>
      <c r="P434" s="7">
        <f t="shared" si="173"/>
        <v>1.4692383718202483E-3</v>
      </c>
      <c r="Q434" s="7">
        <f t="shared" si="174"/>
        <v>8.3711561741190647E-4</v>
      </c>
      <c r="R434" s="6">
        <f t="shared" si="175"/>
        <v>2.3063539892321547E-3</v>
      </c>
      <c r="S434" s="6">
        <f t="shared" si="176"/>
        <v>1.4692383718202483E-3</v>
      </c>
      <c r="T434" s="7">
        <f t="shared" si="177"/>
        <v>0</v>
      </c>
      <c r="U434" s="7">
        <f t="shared" si="178"/>
        <v>0.18669621227054256</v>
      </c>
      <c r="V434" s="7">
        <f t="shared" si="179"/>
        <v>0.65598997662242087</v>
      </c>
      <c r="W434" s="6">
        <f t="shared" si="180"/>
        <v>0.84268618889296343</v>
      </c>
      <c r="X434" s="6">
        <v>2.9689999999999999E-3</v>
      </c>
      <c r="Y434" s="6">
        <v>0.88672154000000003</v>
      </c>
      <c r="Z434" s="6">
        <f t="shared" si="181"/>
        <v>50.514032609624508</v>
      </c>
      <c r="AA434" s="6">
        <f t="shared" si="183"/>
        <v>22.318828250853663</v>
      </c>
      <c r="AB434" s="6">
        <f t="shared" si="182"/>
        <v>4.9660856447714803</v>
      </c>
    </row>
    <row r="435" spans="5:28">
      <c r="E435" s="12">
        <f t="shared" si="166"/>
        <v>2.2122921454690174</v>
      </c>
      <c r="F435" s="12">
        <f t="shared" si="167"/>
        <v>6399754.5</v>
      </c>
      <c r="G435" s="6">
        <v>2216688</v>
      </c>
      <c r="H435" s="6">
        <v>4266503</v>
      </c>
      <c r="I435" s="12">
        <f t="shared" si="168"/>
        <v>8533006</v>
      </c>
      <c r="J435" s="6">
        <v>1769765.82666</v>
      </c>
      <c r="K435" s="12">
        <f t="shared" si="169"/>
        <v>14158126.61328</v>
      </c>
      <c r="L435" s="6">
        <f t="shared" si="170"/>
        <v>95.531796</v>
      </c>
      <c r="M435" s="6">
        <f t="shared" si="171"/>
        <v>5242880</v>
      </c>
      <c r="N435" s="13">
        <f t="shared" si="172"/>
        <v>0.60269315518030719</v>
      </c>
      <c r="O435" s="13"/>
      <c r="P435" s="7">
        <f t="shared" si="173"/>
        <v>1.1367854223819347E-3</v>
      </c>
      <c r="Q435" s="7">
        <f t="shared" si="174"/>
        <v>8.7615798668699775E-4</v>
      </c>
      <c r="R435" s="6">
        <f t="shared" si="175"/>
        <v>2.0129434090689325E-3</v>
      </c>
      <c r="S435" s="6">
        <f t="shared" si="176"/>
        <v>1.1367854223819347E-3</v>
      </c>
      <c r="T435" s="7">
        <f t="shared" si="177"/>
        <v>0</v>
      </c>
      <c r="U435" s="7">
        <f t="shared" si="178"/>
        <v>0.1954035667985381</v>
      </c>
      <c r="V435" s="7">
        <f t="shared" si="179"/>
        <v>0.8678776113751665</v>
      </c>
      <c r="W435" s="6">
        <f t="shared" si="180"/>
        <v>1.0632811781737046</v>
      </c>
      <c r="X435" s="6">
        <v>3.9280000000000001E-3</v>
      </c>
      <c r="Y435" s="6">
        <v>1.1135094400000001</v>
      </c>
      <c r="Z435" s="6">
        <f t="shared" si="181"/>
        <v>71.059434257079062</v>
      </c>
      <c r="AA435" s="6">
        <f t="shared" si="183"/>
        <v>48.753986530831661</v>
      </c>
      <c r="AB435" s="6">
        <f t="shared" si="182"/>
        <v>4.5108070054884735</v>
      </c>
    </row>
    <row r="436" spans="5:28">
      <c r="E436" s="12">
        <f t="shared" si="166"/>
        <v>1.0806132491603788</v>
      </c>
      <c r="F436" s="12">
        <f t="shared" si="167"/>
        <v>11499085.5</v>
      </c>
      <c r="G436" s="6">
        <v>221119</v>
      </c>
      <c r="H436" s="6">
        <v>7666057</v>
      </c>
      <c r="I436" s="12">
        <f t="shared" si="168"/>
        <v>15332114</v>
      </c>
      <c r="J436" s="6">
        <v>1553258.018066</v>
      </c>
      <c r="K436" s="12">
        <f t="shared" si="169"/>
        <v>12426064.144528</v>
      </c>
      <c r="L436" s="6">
        <f t="shared" si="170"/>
        <v>96.415064000000001</v>
      </c>
      <c r="M436" s="6">
        <f t="shared" si="171"/>
        <v>5242880</v>
      </c>
      <c r="N436" s="13">
        <f t="shared" si="172"/>
        <v>1.2338672826465105</v>
      </c>
      <c r="O436" s="13"/>
      <c r="P436" s="7">
        <f t="shared" si="173"/>
        <v>2.0425772218486634E-3</v>
      </c>
      <c r="Q436" s="7">
        <f t="shared" si="174"/>
        <v>7.6897146357634649E-4</v>
      </c>
      <c r="R436" s="6">
        <f t="shared" si="175"/>
        <v>2.8115486854250098E-3</v>
      </c>
      <c r="S436" s="6">
        <f t="shared" si="176"/>
        <v>2.0425772218486634E-3</v>
      </c>
      <c r="T436" s="7">
        <f t="shared" si="177"/>
        <v>0</v>
      </c>
      <c r="U436" s="7">
        <f t="shared" si="178"/>
        <v>0.1714984843284772</v>
      </c>
      <c r="V436" s="7">
        <f t="shared" si="179"/>
        <v>0.44984694927694474</v>
      </c>
      <c r="W436" s="6">
        <f t="shared" si="180"/>
        <v>0.62134543360542194</v>
      </c>
      <c r="X436" s="6">
        <v>2.036E-3</v>
      </c>
      <c r="Y436" s="6">
        <v>0.61783098666598801</v>
      </c>
      <c r="Z436" s="6">
        <f t="shared" si="181"/>
        <v>0.32304625975753287</v>
      </c>
      <c r="AA436" s="6">
        <f t="shared" si="183"/>
        <v>38.091782191798117</v>
      </c>
      <c r="AB436" s="6">
        <f t="shared" si="182"/>
        <v>0.56883630236790073</v>
      </c>
    </row>
    <row r="437" spans="5:28">
      <c r="E437" s="12">
        <f t="shared" si="166"/>
        <v>1.0759338887044196</v>
      </c>
      <c r="F437" s="12">
        <f t="shared" si="167"/>
        <v>11720106</v>
      </c>
      <c r="G437" s="6">
        <v>140874</v>
      </c>
      <c r="H437" s="6">
        <v>7813404</v>
      </c>
      <c r="I437" s="12">
        <f t="shared" si="168"/>
        <v>15626808</v>
      </c>
      <c r="J437" s="6">
        <v>1576257.403076</v>
      </c>
      <c r="K437" s="12">
        <f t="shared" si="169"/>
        <v>12610059.224608</v>
      </c>
      <c r="L437" s="6">
        <f t="shared" si="170"/>
        <v>96.578327999999999</v>
      </c>
      <c r="M437" s="6">
        <f t="shared" si="171"/>
        <v>5242880</v>
      </c>
      <c r="N437" s="13">
        <f t="shared" si="172"/>
        <v>1.2392335136305261</v>
      </c>
      <c r="O437" s="13"/>
      <c r="P437" s="7">
        <f t="shared" si="173"/>
        <v>2.0818369907112918E-3</v>
      </c>
      <c r="Q437" s="7">
        <f t="shared" si="174"/>
        <v>7.8035776935863807E-4</v>
      </c>
      <c r="R437" s="6">
        <f t="shared" si="175"/>
        <v>2.8621947600699299E-3</v>
      </c>
      <c r="S437" s="6">
        <f t="shared" si="176"/>
        <v>2.0818369907112918E-3</v>
      </c>
      <c r="T437" s="7">
        <f t="shared" si="177"/>
        <v>0</v>
      </c>
      <c r="U437" s="7">
        <f t="shared" si="178"/>
        <v>0.17403789479591089</v>
      </c>
      <c r="V437" s="7">
        <f t="shared" si="179"/>
        <v>0.47680241480336288</v>
      </c>
      <c r="W437" s="6">
        <f t="shared" si="180"/>
        <v>0.65084030959927375</v>
      </c>
      <c r="X437" s="6">
        <v>2.1580000000000002E-3</v>
      </c>
      <c r="Y437" s="6">
        <v>0.64114180000000009</v>
      </c>
      <c r="Z437" s="6">
        <f t="shared" si="181"/>
        <v>3.5293331459086392</v>
      </c>
      <c r="AA437" s="6">
        <f t="shared" si="183"/>
        <v>32.631823914269212</v>
      </c>
      <c r="AB437" s="6">
        <f t="shared" si="182"/>
        <v>1.5126933853437183</v>
      </c>
    </row>
    <row r="438" spans="5:28">
      <c r="E438" s="12">
        <f t="shared" si="166"/>
        <v>1.0678136179128874</v>
      </c>
      <c r="F438" s="12">
        <f t="shared" si="167"/>
        <v>11838292.5</v>
      </c>
      <c r="G438" s="6">
        <v>112985</v>
      </c>
      <c r="H438" s="6">
        <v>7892195</v>
      </c>
      <c r="I438" s="12">
        <f t="shared" si="168"/>
        <v>15784390</v>
      </c>
      <c r="J438" s="6">
        <v>1580136.2430420001</v>
      </c>
      <c r="K438" s="12">
        <f t="shared" si="169"/>
        <v>12641089.944336001</v>
      </c>
      <c r="L438" s="6">
        <f t="shared" si="170"/>
        <v>96.966040000000007</v>
      </c>
      <c r="M438" s="6">
        <f t="shared" si="171"/>
        <v>5242880</v>
      </c>
      <c r="N438" s="13">
        <f t="shared" si="172"/>
        <v>1.2486573602043227</v>
      </c>
      <c r="O438" s="13"/>
      <c r="P438" s="7">
        <f t="shared" si="173"/>
        <v>2.1028304038683654E-3</v>
      </c>
      <c r="Q438" s="7">
        <f t="shared" si="174"/>
        <v>7.8227806670199079E-4</v>
      </c>
      <c r="R438" s="6">
        <f t="shared" si="175"/>
        <v>2.8851084705703561E-3</v>
      </c>
      <c r="S438" s="6">
        <f t="shared" si="176"/>
        <v>2.1028304038683654E-3</v>
      </c>
      <c r="T438" s="7">
        <f t="shared" si="177"/>
        <v>0</v>
      </c>
      <c r="U438" s="7">
        <f t="shared" si="178"/>
        <v>0.17446616567388776</v>
      </c>
      <c r="V438" s="7">
        <f t="shared" si="179"/>
        <v>0.46266184272393041</v>
      </c>
      <c r="W438" s="6">
        <f t="shared" si="180"/>
        <v>0.63712800839781814</v>
      </c>
      <c r="X438" s="6">
        <v>2.0939999999999999E-3</v>
      </c>
      <c r="Y438" s="6">
        <v>0.62620372000069802</v>
      </c>
      <c r="Z438" s="6">
        <f t="shared" si="181"/>
        <v>0.42170028024667799</v>
      </c>
      <c r="AA438" s="6">
        <f t="shared" si="183"/>
        <v>37.779774143761038</v>
      </c>
      <c r="AB438" s="6">
        <f t="shared" si="182"/>
        <v>1.7445262696791297</v>
      </c>
    </row>
    <row r="439" spans="5:28">
      <c r="E439" s="12">
        <f t="shared" si="166"/>
        <v>1.1329387694814015</v>
      </c>
      <c r="F439" s="12">
        <f t="shared" si="167"/>
        <v>11219014.5</v>
      </c>
      <c r="G439" s="6">
        <v>445315</v>
      </c>
      <c r="H439" s="6">
        <v>7479343</v>
      </c>
      <c r="I439" s="12">
        <f t="shared" si="168"/>
        <v>14958686</v>
      </c>
      <c r="J439" s="6">
        <v>1588807.060303</v>
      </c>
      <c r="K439" s="12">
        <f t="shared" si="169"/>
        <v>12710456.482424</v>
      </c>
      <c r="L439" s="6">
        <f t="shared" si="170"/>
        <v>98.658416000000003</v>
      </c>
      <c r="M439" s="6">
        <f t="shared" si="171"/>
        <v>5242880</v>
      </c>
      <c r="N439" s="13">
        <f t="shared" si="172"/>
        <v>1.1768803127318714</v>
      </c>
      <c r="O439" s="13"/>
      <c r="P439" s="7">
        <f t="shared" si="173"/>
        <v>1.992828340070162E-3</v>
      </c>
      <c r="Q439" s="7">
        <f t="shared" si="174"/>
        <v>7.8657072829590698E-4</v>
      </c>
      <c r="R439" s="6">
        <f t="shared" si="175"/>
        <v>2.779399068366069E-3</v>
      </c>
      <c r="S439" s="6">
        <f t="shared" si="176"/>
        <v>1.992828340070162E-3</v>
      </c>
      <c r="T439" s="7">
        <f t="shared" si="177"/>
        <v>0</v>
      </c>
      <c r="U439" s="7">
        <f t="shared" si="178"/>
        <v>0.17542352884269485</v>
      </c>
      <c r="V439" s="7">
        <f t="shared" si="179"/>
        <v>0.56076206152499297</v>
      </c>
      <c r="W439" s="6">
        <f t="shared" si="180"/>
        <v>0.73618559036768783</v>
      </c>
      <c r="X439" s="6">
        <v>2.5379999999999999E-3</v>
      </c>
      <c r="Y439" s="6">
        <v>0.74036632499999988</v>
      </c>
      <c r="Z439" s="6">
        <f t="shared" si="181"/>
        <v>21.480364851451451</v>
      </c>
      <c r="AA439" s="6">
        <f t="shared" si="183"/>
        <v>9.511389612532275</v>
      </c>
      <c r="AB439" s="6">
        <f t="shared" si="182"/>
        <v>0.5646846015466811</v>
      </c>
    </row>
    <row r="440" spans="5:28">
      <c r="E440" s="12">
        <f t="shared" si="166"/>
        <v>1.0653863641038364</v>
      </c>
      <c r="F440" s="12">
        <f t="shared" si="167"/>
        <v>12129051</v>
      </c>
      <c r="G440" s="6">
        <v>121728</v>
      </c>
      <c r="H440" s="6">
        <v>8086034</v>
      </c>
      <c r="I440" s="12">
        <f t="shared" si="168"/>
        <v>16172068</v>
      </c>
      <c r="J440" s="6">
        <v>1615265.6931149999</v>
      </c>
      <c r="K440" s="12">
        <f t="shared" si="169"/>
        <v>12922125.544919999</v>
      </c>
      <c r="L440" s="6">
        <f t="shared" si="170"/>
        <v>99.466967999999994</v>
      </c>
      <c r="M440" s="6">
        <f t="shared" si="171"/>
        <v>5242880</v>
      </c>
      <c r="N440" s="13">
        <f t="shared" si="172"/>
        <v>1.251502157581005</v>
      </c>
      <c r="O440" s="13"/>
      <c r="P440" s="7">
        <f t="shared" si="173"/>
        <v>2.1544777013129219E-3</v>
      </c>
      <c r="Q440" s="7">
        <f t="shared" si="174"/>
        <v>7.9966960392444282E-4</v>
      </c>
      <c r="R440" s="6">
        <f t="shared" si="175"/>
        <v>2.9541473052373647E-3</v>
      </c>
      <c r="S440" s="6">
        <f t="shared" si="176"/>
        <v>2.1544777013129219E-3</v>
      </c>
      <c r="T440" s="7">
        <f t="shared" si="177"/>
        <v>0</v>
      </c>
      <c r="U440" s="7">
        <f t="shared" si="178"/>
        <v>0.17834488213486172</v>
      </c>
      <c r="V440" s="7">
        <f t="shared" si="179"/>
        <v>0.51524709514431977</v>
      </c>
      <c r="W440" s="6">
        <f t="shared" si="180"/>
        <v>0.69359197727918143</v>
      </c>
      <c r="X440" s="6">
        <v>2.3319999999999999E-3</v>
      </c>
      <c r="Y440" s="6">
        <v>0.67964082353037203</v>
      </c>
      <c r="Z440" s="6">
        <f t="shared" si="181"/>
        <v>7.6124484857237551</v>
      </c>
      <c r="AA440" s="6">
        <f t="shared" si="183"/>
        <v>26.678700910693177</v>
      </c>
      <c r="AB440" s="6">
        <f t="shared" si="182"/>
        <v>2.0527245076804812</v>
      </c>
    </row>
    <row r="441" spans="5:28">
      <c r="E441" s="12">
        <f t="shared" si="166"/>
        <v>1.0753050891072142</v>
      </c>
      <c r="F441" s="12">
        <f t="shared" si="167"/>
        <v>12277704</v>
      </c>
      <c r="G441" s="6">
        <v>161070</v>
      </c>
      <c r="H441" s="6">
        <v>8185136</v>
      </c>
      <c r="I441" s="12">
        <f t="shared" si="168"/>
        <v>16370272</v>
      </c>
      <c r="J441" s="6">
        <v>1650284.6992190001</v>
      </c>
      <c r="K441" s="12">
        <f t="shared" si="169"/>
        <v>13202277.593752</v>
      </c>
      <c r="L441" s="6">
        <f t="shared" si="170"/>
        <v>101.443032</v>
      </c>
      <c r="M441" s="6">
        <f t="shared" si="171"/>
        <v>5242880</v>
      </c>
      <c r="N441" s="13">
        <f t="shared" si="172"/>
        <v>1.2399581726525171</v>
      </c>
      <c r="O441" s="13"/>
      <c r="P441" s="7">
        <f t="shared" si="173"/>
        <v>2.1808828647286969E-3</v>
      </c>
      <c r="Q441" s="7">
        <f t="shared" si="174"/>
        <v>8.1700646364998375E-4</v>
      </c>
      <c r="R441" s="6">
        <f t="shared" si="175"/>
        <v>2.9978893283786807E-3</v>
      </c>
      <c r="S441" s="6">
        <f t="shared" si="176"/>
        <v>2.1808828647286969E-3</v>
      </c>
      <c r="T441" s="7">
        <f t="shared" si="177"/>
        <v>0</v>
      </c>
      <c r="U441" s="7">
        <f t="shared" si="178"/>
        <v>0.18221140424495105</v>
      </c>
      <c r="V441" s="7">
        <f t="shared" si="179"/>
        <v>0.5362370068247273</v>
      </c>
      <c r="W441" s="6">
        <f t="shared" si="180"/>
        <v>0.71844841106967838</v>
      </c>
      <c r="X441" s="6">
        <v>2.4269999999999999E-3</v>
      </c>
      <c r="Y441" s="6">
        <v>0.71260765000080895</v>
      </c>
      <c r="Z441" s="6">
        <f t="shared" si="181"/>
        <v>10.140796673724886</v>
      </c>
      <c r="AA441" s="6">
        <f t="shared" si="183"/>
        <v>23.522428033732211</v>
      </c>
      <c r="AB441" s="6">
        <f t="shared" si="182"/>
        <v>0.81963210314438906</v>
      </c>
    </row>
    <row r="442" spans="5:28">
      <c r="E442" s="12">
        <f t="shared" si="166"/>
        <v>1.7050004405309478</v>
      </c>
      <c r="F442" s="12">
        <f t="shared" si="167"/>
        <v>7867815</v>
      </c>
      <c r="G442" s="6">
        <v>1971281</v>
      </c>
      <c r="H442" s="6">
        <v>5245210</v>
      </c>
      <c r="I442" s="12">
        <f t="shared" si="168"/>
        <v>10490420</v>
      </c>
      <c r="J442" s="6">
        <v>1676828.5051269999</v>
      </c>
      <c r="K442" s="12">
        <f t="shared" si="169"/>
        <v>13414628.041015999</v>
      </c>
      <c r="L442" s="6">
        <f t="shared" si="170"/>
        <v>102.36814</v>
      </c>
      <c r="M442" s="6">
        <f t="shared" si="171"/>
        <v>5242880</v>
      </c>
      <c r="N442" s="13">
        <f t="shared" si="172"/>
        <v>0.78201348318603658</v>
      </c>
      <c r="O442" s="13"/>
      <c r="P442" s="7">
        <f t="shared" si="173"/>
        <v>1.3975563278244378E-3</v>
      </c>
      <c r="Q442" s="7">
        <f t="shared" si="174"/>
        <v>8.3014750592406517E-4</v>
      </c>
      <c r="R442" s="6">
        <f t="shared" si="175"/>
        <v>2.2277038337485031E-3</v>
      </c>
      <c r="S442" s="6">
        <f t="shared" si="176"/>
        <v>1.3975563278244378E-3</v>
      </c>
      <c r="T442" s="7">
        <f t="shared" si="177"/>
        <v>0</v>
      </c>
      <c r="U442" s="7">
        <f t="shared" si="178"/>
        <v>0.18514216167776917</v>
      </c>
      <c r="V442" s="7">
        <f t="shared" si="179"/>
        <v>0.72846040852951222</v>
      </c>
      <c r="W442" s="6">
        <f t="shared" si="180"/>
        <v>0.91360257020728142</v>
      </c>
      <c r="X442" s="6">
        <v>3.297E-3</v>
      </c>
      <c r="Y442" s="6">
        <v>0.97267494545394606</v>
      </c>
      <c r="Z442" s="6">
        <f t="shared" si="181"/>
        <v>57.611273041418322</v>
      </c>
      <c r="AA442" s="6">
        <f t="shared" si="183"/>
        <v>32.432398127130632</v>
      </c>
      <c r="AB442" s="6">
        <f t="shared" si="182"/>
        <v>6.0731877101137473</v>
      </c>
    </row>
    <row r="443" spans="5:28">
      <c r="E443" s="12">
        <f t="shared" si="166"/>
        <v>1.0679502704785029</v>
      </c>
      <c r="F443" s="12">
        <f t="shared" si="167"/>
        <v>12677092.5</v>
      </c>
      <c r="G443" s="6">
        <v>112985</v>
      </c>
      <c r="H443" s="6">
        <v>8451395</v>
      </c>
      <c r="I443" s="12">
        <f t="shared" si="168"/>
        <v>16902790</v>
      </c>
      <c r="J443" s="6">
        <v>1692313.045532</v>
      </c>
      <c r="K443" s="12">
        <f t="shared" si="169"/>
        <v>13538504.364256</v>
      </c>
      <c r="L443" s="6">
        <f t="shared" si="170"/>
        <v>103.67644</v>
      </c>
      <c r="M443" s="6">
        <f t="shared" si="171"/>
        <v>5242880</v>
      </c>
      <c r="N443" s="13">
        <f t="shared" si="172"/>
        <v>1.2484975847573161</v>
      </c>
      <c r="O443" s="13"/>
      <c r="P443" s="7">
        <f t="shared" si="173"/>
        <v>2.2518260586694939E-3</v>
      </c>
      <c r="Q443" s="7">
        <f t="shared" si="174"/>
        <v>8.3781343750758005E-4</v>
      </c>
      <c r="R443" s="6">
        <f t="shared" si="175"/>
        <v>3.0896394961770742E-3</v>
      </c>
      <c r="S443" s="6">
        <f t="shared" si="176"/>
        <v>2.2518260586694939E-3</v>
      </c>
      <c r="T443" s="7">
        <f t="shared" si="177"/>
        <v>0</v>
      </c>
      <c r="U443" s="7">
        <f t="shared" si="178"/>
        <v>0.18685184234839405</v>
      </c>
      <c r="V443" s="7">
        <f t="shared" si="179"/>
        <v>0.48475648659804366</v>
      </c>
      <c r="W443" s="6">
        <f t="shared" si="180"/>
        <v>0.67160832894643774</v>
      </c>
      <c r="X443" s="6">
        <v>2.1940000000000002E-3</v>
      </c>
      <c r="Y443" s="6">
        <v>0.66147728750000001</v>
      </c>
      <c r="Z443" s="6">
        <f t="shared" si="181"/>
        <v>2.6356453358930589</v>
      </c>
      <c r="AA443" s="6">
        <f t="shared" si="183"/>
        <v>40.822219515819228</v>
      </c>
      <c r="AB443" s="6">
        <f t="shared" si="182"/>
        <v>1.5315781263975337</v>
      </c>
    </row>
    <row r="444" spans="5:28">
      <c r="E444" s="12">
        <f t="shared" si="166"/>
        <v>1.0734099621569111</v>
      </c>
      <c r="F444" s="12">
        <f t="shared" si="167"/>
        <v>12774750</v>
      </c>
      <c r="G444" s="6">
        <v>116158</v>
      </c>
      <c r="H444" s="6">
        <v>8516500</v>
      </c>
      <c r="I444" s="12">
        <f t="shared" si="168"/>
        <v>17033000</v>
      </c>
      <c r="J444" s="6">
        <v>1714067.9892579999</v>
      </c>
      <c r="K444" s="12">
        <f t="shared" si="169"/>
        <v>13712543.914063999</v>
      </c>
      <c r="L444" s="6">
        <f t="shared" si="170"/>
        <v>104.52115999999999</v>
      </c>
      <c r="M444" s="6">
        <f t="shared" si="171"/>
        <v>5242880</v>
      </c>
      <c r="N444" s="13">
        <f t="shared" si="172"/>
        <v>1.2421473438295021</v>
      </c>
      <c r="O444" s="13"/>
      <c r="P444" s="7">
        <f t="shared" si="173"/>
        <v>2.2691729150819176E-3</v>
      </c>
      <c r="Q444" s="7">
        <f t="shared" si="174"/>
        <v>8.4858365773012425E-4</v>
      </c>
      <c r="R444" s="6">
        <f t="shared" si="175"/>
        <v>3.1177565728120419E-3</v>
      </c>
      <c r="S444" s="6">
        <f t="shared" si="176"/>
        <v>2.2691729150819176E-3</v>
      </c>
      <c r="T444" s="7">
        <f t="shared" si="177"/>
        <v>0</v>
      </c>
      <c r="U444" s="7">
        <f t="shared" si="178"/>
        <v>0.18925385143655946</v>
      </c>
      <c r="V444" s="7">
        <f t="shared" si="179"/>
        <v>0.52496873844892966</v>
      </c>
      <c r="W444" s="6">
        <f t="shared" si="180"/>
        <v>0.71422258988548915</v>
      </c>
      <c r="X444" s="6">
        <v>2.3760000000000001E-3</v>
      </c>
      <c r="Y444" s="6">
        <v>0.70539247058781607</v>
      </c>
      <c r="Z444" s="6">
        <f t="shared" si="181"/>
        <v>4.4960894325792262</v>
      </c>
      <c r="AA444" s="6">
        <f t="shared" si="183"/>
        <v>31.218710976937786</v>
      </c>
      <c r="AB444" s="6">
        <f t="shared" si="182"/>
        <v>1.2518023179797741</v>
      </c>
    </row>
    <row r="445" spans="5:28">
      <c r="E445" s="12">
        <f t="shared" si="166"/>
        <v>1.2097115771241376</v>
      </c>
      <c r="F445" s="12">
        <f t="shared" si="167"/>
        <v>11375064</v>
      </c>
      <c r="G445" s="6">
        <v>683446</v>
      </c>
      <c r="H445" s="6">
        <v>7583376</v>
      </c>
      <c r="I445" s="12">
        <f t="shared" si="168"/>
        <v>15166752</v>
      </c>
      <c r="J445" s="6">
        <v>1720068.326416</v>
      </c>
      <c r="K445" s="12">
        <f t="shared" si="169"/>
        <v>13760546.611328</v>
      </c>
      <c r="L445" s="6">
        <f t="shared" si="170"/>
        <v>104.669432</v>
      </c>
      <c r="M445" s="6">
        <f t="shared" si="171"/>
        <v>5242880</v>
      </c>
      <c r="N445" s="13">
        <f t="shared" si="172"/>
        <v>1.1021910995537327</v>
      </c>
      <c r="O445" s="13"/>
      <c r="P445" s="7">
        <f t="shared" si="173"/>
        <v>2.0205473403489991E-3</v>
      </c>
      <c r="Q445" s="7">
        <f t="shared" si="174"/>
        <v>8.5155424471095563E-4</v>
      </c>
      <c r="R445" s="6">
        <f t="shared" si="175"/>
        <v>2.8721015850599546E-3</v>
      </c>
      <c r="S445" s="6">
        <f t="shared" si="176"/>
        <v>2.0205473403489991E-3</v>
      </c>
      <c r="T445" s="7">
        <f t="shared" si="177"/>
        <v>0</v>
      </c>
      <c r="U445" s="7">
        <f t="shared" si="178"/>
        <v>0.18991636128108494</v>
      </c>
      <c r="V445" s="7">
        <f t="shared" si="179"/>
        <v>0.66637445924325411</v>
      </c>
      <c r="W445" s="6">
        <f t="shared" si="180"/>
        <v>0.85629082052433902</v>
      </c>
      <c r="X445" s="6">
        <v>3.016E-3</v>
      </c>
      <c r="Y445" s="6">
        <v>0.85657141818154403</v>
      </c>
      <c r="Z445" s="6">
        <f t="shared" si="181"/>
        <v>33.00572478948942</v>
      </c>
      <c r="AA445" s="6">
        <f t="shared" si="183"/>
        <v>4.7711676041129101</v>
      </c>
      <c r="AB445" s="6">
        <f t="shared" si="182"/>
        <v>3.2758232559370264E-2</v>
      </c>
    </row>
    <row r="446" spans="5:28">
      <c r="E446" s="12">
        <f t="shared" si="166"/>
        <v>1.2087536473636604</v>
      </c>
      <c r="F446" s="12">
        <f t="shared" si="167"/>
        <v>11400892.5</v>
      </c>
      <c r="G446" s="6">
        <v>685230</v>
      </c>
      <c r="H446" s="6">
        <v>7600595</v>
      </c>
      <c r="I446" s="12">
        <f t="shared" si="168"/>
        <v>15201190</v>
      </c>
      <c r="J446" s="6">
        <v>1722608.799072</v>
      </c>
      <c r="K446" s="12">
        <f t="shared" si="169"/>
        <v>13780870.392576</v>
      </c>
      <c r="L446" s="6">
        <f t="shared" si="170"/>
        <v>104.91173999999999</v>
      </c>
      <c r="M446" s="6">
        <f t="shared" si="171"/>
        <v>5242880</v>
      </c>
      <c r="N446" s="13">
        <f t="shared" si="172"/>
        <v>1.1030645791567093</v>
      </c>
      <c r="O446" s="13"/>
      <c r="P446" s="7">
        <f t="shared" si="173"/>
        <v>2.0251352448197087E-3</v>
      </c>
      <c r="Q446" s="7">
        <f t="shared" si="174"/>
        <v>8.5281195653586698E-4</v>
      </c>
      <c r="R446" s="6">
        <f t="shared" si="175"/>
        <v>2.8779472013555759E-3</v>
      </c>
      <c r="S446" s="6">
        <f t="shared" si="176"/>
        <v>2.0251352448197087E-3</v>
      </c>
      <c r="T446" s="7">
        <f t="shared" si="177"/>
        <v>0</v>
      </c>
      <c r="U446" s="7">
        <f t="shared" si="178"/>
        <v>0.19019686020973325</v>
      </c>
      <c r="V446" s="7">
        <f t="shared" si="179"/>
        <v>0.6535595657962685</v>
      </c>
      <c r="W446" s="6">
        <f t="shared" si="180"/>
        <v>0.84375642600600176</v>
      </c>
      <c r="X446" s="6">
        <v>2.9580000000000001E-3</v>
      </c>
      <c r="Y446" s="6">
        <v>0.84060444000000001</v>
      </c>
      <c r="Z446" s="6">
        <f t="shared" si="181"/>
        <v>31.537009979049742</v>
      </c>
      <c r="AA446" s="6">
        <f t="shared" si="183"/>
        <v>2.7063150319277955</v>
      </c>
      <c r="AB446" s="6">
        <f t="shared" si="182"/>
        <v>0.37496661402380294</v>
      </c>
    </row>
    <row r="447" spans="5:28">
      <c r="E447" s="12">
        <f t="shared" si="166"/>
        <v>1.0005999638078822</v>
      </c>
      <c r="F447" s="12">
        <f t="shared" si="167"/>
        <v>13172923.5</v>
      </c>
      <c r="G447" s="6">
        <v>35696</v>
      </c>
      <c r="H447" s="6">
        <v>8781949</v>
      </c>
      <c r="I447" s="12">
        <f t="shared" si="168"/>
        <v>17563898</v>
      </c>
      <c r="J447" s="6">
        <v>1647603.3471679999</v>
      </c>
      <c r="K447" s="12">
        <f t="shared" si="169"/>
        <v>13180826.777344</v>
      </c>
      <c r="L447" s="6">
        <f t="shared" si="170"/>
        <v>106.097308</v>
      </c>
      <c r="M447" s="6">
        <f t="shared" si="171"/>
        <v>5242880</v>
      </c>
      <c r="N447" s="13">
        <f t="shared" si="172"/>
        <v>1.3325338612438096</v>
      </c>
      <c r="O447" s="13"/>
      <c r="P447" s="7">
        <f t="shared" si="173"/>
        <v>2.3399002891364685E-3</v>
      </c>
      <c r="Q447" s="7">
        <f t="shared" si="174"/>
        <v>8.1567900666148661E-4</v>
      </c>
      <c r="R447" s="6">
        <f t="shared" si="175"/>
        <v>3.1555792957979551E-3</v>
      </c>
      <c r="S447" s="6">
        <f t="shared" si="176"/>
        <v>2.3399002891364685E-3</v>
      </c>
      <c r="T447" s="7">
        <f t="shared" si="177"/>
        <v>0</v>
      </c>
      <c r="U447" s="7">
        <f t="shared" si="178"/>
        <v>0.18191535052602667</v>
      </c>
      <c r="V447" s="7">
        <f t="shared" si="179"/>
        <v>0.7993842153654156</v>
      </c>
      <c r="W447" s="6">
        <f t="shared" si="180"/>
        <v>0.98129956589144229</v>
      </c>
      <c r="X447" s="6">
        <v>3.6180000000000001E-3</v>
      </c>
      <c r="Y447" s="6">
        <v>0.9759694153851719</v>
      </c>
      <c r="Z447" s="6">
        <f t="shared" si="181"/>
        <v>35.326139050954438</v>
      </c>
      <c r="AA447" s="6">
        <f t="shared" si="183"/>
        <v>12.781113991211859</v>
      </c>
      <c r="AB447" s="6">
        <f t="shared" si="182"/>
        <v>0.54613909229592172</v>
      </c>
    </row>
    <row r="448" spans="5:28">
      <c r="E448" s="12">
        <f t="shared" si="166"/>
        <v>1.0228399989305919</v>
      </c>
      <c r="F448" s="12">
        <f t="shared" si="167"/>
        <v>13151199</v>
      </c>
      <c r="G448" s="6">
        <v>56814</v>
      </c>
      <c r="H448" s="6">
        <v>8767466</v>
      </c>
      <c r="I448" s="12">
        <f t="shared" si="168"/>
        <v>17534932</v>
      </c>
      <c r="J448" s="6">
        <v>1681446.546387</v>
      </c>
      <c r="K448" s="12">
        <f t="shared" si="169"/>
        <v>13451572.371096</v>
      </c>
      <c r="L448" s="6">
        <f t="shared" si="170"/>
        <v>106.345872</v>
      </c>
      <c r="M448" s="6">
        <f t="shared" si="171"/>
        <v>5242880</v>
      </c>
      <c r="N448" s="13">
        <f t="shared" si="172"/>
        <v>1.3035600237841414</v>
      </c>
      <c r="O448" s="13"/>
      <c r="P448" s="7">
        <f t="shared" si="173"/>
        <v>2.3360413762815242E-3</v>
      </c>
      <c r="Q448" s="7">
        <f t="shared" si="174"/>
        <v>8.324337596599254E-4</v>
      </c>
      <c r="R448" s="6">
        <f t="shared" si="175"/>
        <v>3.1684751359414495E-3</v>
      </c>
      <c r="S448" s="6">
        <f t="shared" si="176"/>
        <v>2.3360413762815242E-3</v>
      </c>
      <c r="T448" s="7">
        <f t="shared" si="177"/>
        <v>0</v>
      </c>
      <c r="U448" s="7">
        <f t="shared" si="178"/>
        <v>0.18565204932518173</v>
      </c>
      <c r="V448" s="7">
        <f t="shared" si="179"/>
        <v>1.0848470142189581</v>
      </c>
      <c r="W448" s="6">
        <f t="shared" si="180"/>
        <v>1.2704990635441398</v>
      </c>
      <c r="X448" s="6">
        <v>4.9100000000000003E-3</v>
      </c>
      <c r="Y448" s="6">
        <v>1.2561621250000001</v>
      </c>
      <c r="Z448" s="6">
        <f t="shared" si="181"/>
        <v>52.422782560457762</v>
      </c>
      <c r="AA448" s="6">
        <f t="shared" si="183"/>
        <v>35.468938168198591</v>
      </c>
      <c r="AB448" s="6">
        <f t="shared" si="182"/>
        <v>1.1413286755592669</v>
      </c>
    </row>
    <row r="449" spans="5:28">
      <c r="E449" s="12">
        <f t="shared" si="166"/>
        <v>2.2643024299113863</v>
      </c>
      <c r="F449" s="12">
        <f t="shared" si="167"/>
        <v>7532115</v>
      </c>
      <c r="G449" s="6">
        <v>2394385</v>
      </c>
      <c r="H449" s="6">
        <v>5021410</v>
      </c>
      <c r="I449" s="12">
        <f t="shared" si="168"/>
        <v>10042820</v>
      </c>
      <c r="J449" s="6">
        <v>2131873.2871090001</v>
      </c>
      <c r="K449" s="12">
        <f t="shared" si="169"/>
        <v>17054986.296872001</v>
      </c>
      <c r="L449" s="6">
        <f t="shared" si="170"/>
        <v>108.14462</v>
      </c>
      <c r="M449" s="6">
        <f t="shared" si="171"/>
        <v>5242880</v>
      </c>
      <c r="N449" s="13">
        <f t="shared" si="172"/>
        <v>0.58884949100439443</v>
      </c>
      <c r="O449" s="13"/>
      <c r="P449" s="7">
        <f t="shared" si="173"/>
        <v>1.3379260925875057E-3</v>
      </c>
      <c r="Q449" s="7">
        <f t="shared" si="174"/>
        <v>1.0554265309949725E-3</v>
      </c>
      <c r="R449" s="6">
        <f t="shared" si="175"/>
        <v>2.3933526235824783E-3</v>
      </c>
      <c r="S449" s="6">
        <f t="shared" si="176"/>
        <v>1.3379260925875057E-3</v>
      </c>
      <c r="T449" s="7">
        <f t="shared" si="177"/>
        <v>0</v>
      </c>
      <c r="U449" s="7">
        <f t="shared" si="178"/>
        <v>0.23538461303087035</v>
      </c>
      <c r="V449" s="7">
        <f t="shared" si="179"/>
        <v>7.4589308254618745</v>
      </c>
      <c r="W449" s="6">
        <f t="shared" si="180"/>
        <v>7.6943154384927448</v>
      </c>
      <c r="X449" s="6">
        <v>3.3758999999999997E-2</v>
      </c>
      <c r="Y449" s="6">
        <v>7.5875462437499994</v>
      </c>
      <c r="Z449" s="6">
        <f t="shared" si="181"/>
        <v>96.036831385445353</v>
      </c>
      <c r="AA449" s="6">
        <f t="shared" si="183"/>
        <v>92.910475358919172</v>
      </c>
      <c r="AB449" s="6">
        <f t="shared" si="182"/>
        <v>1.4071636773310359</v>
      </c>
    </row>
    <row r="450" spans="5:28">
      <c r="E450" s="12">
        <f t="shared" si="166"/>
        <v>1.0687328259350564</v>
      </c>
      <c r="F450" s="12">
        <f t="shared" si="167"/>
        <v>13327258.5</v>
      </c>
      <c r="G450" s="6">
        <v>133123</v>
      </c>
      <c r="H450" s="6">
        <v>8884839</v>
      </c>
      <c r="I450" s="12">
        <f t="shared" si="168"/>
        <v>17769678</v>
      </c>
      <c r="J450" s="6">
        <v>1780409.829834</v>
      </c>
      <c r="K450" s="12">
        <f t="shared" si="169"/>
        <v>14243278.638672</v>
      </c>
      <c r="L450" s="6">
        <f t="shared" si="170"/>
        <v>109.280528</v>
      </c>
      <c r="M450" s="6">
        <f t="shared" si="171"/>
        <v>5242880</v>
      </c>
      <c r="N450" s="13">
        <f t="shared" si="172"/>
        <v>1.2475834006191142</v>
      </c>
      <c r="O450" s="13"/>
      <c r="P450" s="7">
        <f t="shared" si="173"/>
        <v>2.3673147435758247E-3</v>
      </c>
      <c r="Q450" s="7">
        <f t="shared" si="174"/>
        <v>8.8142751345191559E-4</v>
      </c>
      <c r="R450" s="6">
        <f t="shared" si="175"/>
        <v>3.2487422570277404E-3</v>
      </c>
      <c r="S450" s="6">
        <f t="shared" si="176"/>
        <v>2.3673147435758247E-3</v>
      </c>
      <c r="T450" s="7">
        <f t="shared" si="177"/>
        <v>0</v>
      </c>
      <c r="U450" s="7">
        <f t="shared" si="178"/>
        <v>0.1965787935736758</v>
      </c>
      <c r="V450" s="7">
        <f t="shared" si="179"/>
        <v>0.53380659599857494</v>
      </c>
      <c r="W450" s="6">
        <f t="shared" si="180"/>
        <v>0.73038538957225074</v>
      </c>
      <c r="X450" s="6">
        <v>2.4160000000000002E-3</v>
      </c>
      <c r="Y450" s="6">
        <v>0.72314906666747203</v>
      </c>
      <c r="Z450" s="6">
        <f t="shared" si="181"/>
        <v>2.0151182294774599</v>
      </c>
      <c r="AA450" s="6">
        <f t="shared" si="183"/>
        <v>34.467808651810437</v>
      </c>
      <c r="AB450" s="6">
        <f t="shared" si="182"/>
        <v>1.0006682215779192</v>
      </c>
    </row>
    <row r="451" spans="5:28">
      <c r="E451" s="12">
        <f t="shared" si="166"/>
        <v>1.0816981985749119</v>
      </c>
      <c r="F451" s="12">
        <f t="shared" si="167"/>
        <v>13415592</v>
      </c>
      <c r="G451" s="6">
        <v>153746</v>
      </c>
      <c r="H451" s="6">
        <v>8943728</v>
      </c>
      <c r="I451" s="12">
        <f t="shared" si="168"/>
        <v>17887456</v>
      </c>
      <c r="J451" s="6">
        <v>1813952.7124020001</v>
      </c>
      <c r="K451" s="12">
        <f t="shared" si="169"/>
        <v>14511621.699216001</v>
      </c>
      <c r="L451" s="6">
        <f t="shared" si="170"/>
        <v>110.39965599999999</v>
      </c>
      <c r="M451" s="6">
        <f t="shared" si="171"/>
        <v>5242880</v>
      </c>
      <c r="N451" s="13">
        <f t="shared" si="172"/>
        <v>1.2326297067795242</v>
      </c>
      <c r="O451" s="13"/>
      <c r="P451" s="7">
        <f t="shared" si="173"/>
        <v>2.3830053821945365E-3</v>
      </c>
      <c r="Q451" s="7">
        <f t="shared" si="174"/>
        <v>8.9803358868273961E-4</v>
      </c>
      <c r="R451" s="6">
        <f t="shared" si="175"/>
        <v>3.2810389708772762E-3</v>
      </c>
      <c r="S451" s="6">
        <f t="shared" si="176"/>
        <v>2.3830053821945365E-3</v>
      </c>
      <c r="T451" s="7">
        <f t="shared" si="177"/>
        <v>0</v>
      </c>
      <c r="U451" s="7">
        <f t="shared" si="178"/>
        <v>0.20028233377981797</v>
      </c>
      <c r="V451" s="7">
        <f t="shared" si="179"/>
        <v>0.54794716807800736</v>
      </c>
      <c r="W451" s="6">
        <f t="shared" si="180"/>
        <v>0.74822950185782533</v>
      </c>
      <c r="X451" s="6">
        <v>2.48E-3</v>
      </c>
      <c r="Y451" s="6">
        <v>0.72862400000000005</v>
      </c>
      <c r="Z451" s="6">
        <f t="shared" si="181"/>
        <v>3.9110732986073975</v>
      </c>
      <c r="AA451" s="6">
        <f t="shared" si="183"/>
        <v>32.299958503115974</v>
      </c>
      <c r="AB451" s="6">
        <f t="shared" si="182"/>
        <v>2.6907570787985682</v>
      </c>
    </row>
    <row r="452" spans="5:28">
      <c r="E452" s="12">
        <f t="shared" si="166"/>
        <v>1.0188024867618366</v>
      </c>
      <c r="F452" s="12">
        <f t="shared" si="167"/>
        <v>13960603.5</v>
      </c>
      <c r="G452" s="6">
        <v>16783</v>
      </c>
      <c r="H452" s="6">
        <v>9307069</v>
      </c>
      <c r="I452" s="12">
        <f t="shared" si="168"/>
        <v>18614138</v>
      </c>
      <c r="J452" s="6">
        <v>1777887.1953120001</v>
      </c>
      <c r="K452" s="12">
        <f t="shared" si="169"/>
        <v>14223097.562496001</v>
      </c>
      <c r="L452" s="6">
        <f t="shared" si="170"/>
        <v>112.020488</v>
      </c>
      <c r="M452" s="6">
        <f t="shared" si="171"/>
        <v>5242880</v>
      </c>
      <c r="N452" s="13">
        <f t="shared" si="172"/>
        <v>1.3087260294889953</v>
      </c>
      <c r="O452" s="13"/>
      <c r="P452" s="7">
        <f t="shared" si="173"/>
        <v>2.4798155220570129E-3</v>
      </c>
      <c r="Q452" s="7">
        <f t="shared" si="174"/>
        <v>8.8017863275219408E-4</v>
      </c>
      <c r="R452" s="6">
        <f t="shared" si="175"/>
        <v>3.3599941548092069E-3</v>
      </c>
      <c r="S452" s="6">
        <f t="shared" si="176"/>
        <v>2.4798155220570129E-3</v>
      </c>
      <c r="T452" s="7">
        <f t="shared" si="177"/>
        <v>0</v>
      </c>
      <c r="U452" s="7">
        <f t="shared" si="178"/>
        <v>0.19630026419091662</v>
      </c>
      <c r="V452" s="7">
        <f t="shared" si="179"/>
        <v>1.4626654244662938</v>
      </c>
      <c r="W452" s="6">
        <f t="shared" si="180"/>
        <v>1.6589656886572104</v>
      </c>
      <c r="X452" s="6">
        <v>6.62E-3</v>
      </c>
      <c r="Y452" s="6">
        <v>1.62081672727032</v>
      </c>
      <c r="Z452" s="6">
        <f t="shared" si="181"/>
        <v>62.540551026329105</v>
      </c>
      <c r="AA452" s="6">
        <f t="shared" si="183"/>
        <v>49.244801286869986</v>
      </c>
      <c r="AB452" s="6">
        <f t="shared" si="182"/>
        <v>2.3536875419060199</v>
      </c>
    </row>
    <row r="453" spans="5:28">
      <c r="E453" s="12">
        <f t="shared" si="166"/>
        <v>1.026471117081647</v>
      </c>
      <c r="F453" s="12">
        <f t="shared" si="167"/>
        <v>13985121</v>
      </c>
      <c r="G453" s="6">
        <v>19242</v>
      </c>
      <c r="H453" s="6">
        <v>9323414</v>
      </c>
      <c r="I453" s="12">
        <f t="shared" si="168"/>
        <v>18646828</v>
      </c>
      <c r="J453" s="6">
        <v>1794415.346924</v>
      </c>
      <c r="K453" s="12">
        <f t="shared" si="169"/>
        <v>14355322.775392</v>
      </c>
      <c r="L453" s="6">
        <f t="shared" si="170"/>
        <v>112.26580800000001</v>
      </c>
      <c r="M453" s="6">
        <f t="shared" si="171"/>
        <v>5242880</v>
      </c>
      <c r="N453" s="13">
        <f t="shared" si="172"/>
        <v>1.2989487099492134</v>
      </c>
      <c r="O453" s="13"/>
      <c r="P453" s="7">
        <f t="shared" si="173"/>
        <v>2.4841705542060191E-3</v>
      </c>
      <c r="Q453" s="7">
        <f t="shared" si="174"/>
        <v>8.8836122494709313E-4</v>
      </c>
      <c r="R453" s="6">
        <f t="shared" si="175"/>
        <v>3.3725317791531125E-3</v>
      </c>
      <c r="S453" s="6">
        <f t="shared" si="176"/>
        <v>2.4841705542060191E-3</v>
      </c>
      <c r="T453" s="7">
        <f t="shared" si="177"/>
        <v>0</v>
      </c>
      <c r="U453" s="7">
        <f t="shared" si="178"/>
        <v>0.19812517216965581</v>
      </c>
      <c r="V453" s="7">
        <f t="shared" si="179"/>
        <v>0.60473040283447821</v>
      </c>
      <c r="W453" s="6">
        <f t="shared" si="180"/>
        <v>0.80285557500413396</v>
      </c>
      <c r="X453" s="6">
        <v>2.7369999999999998E-3</v>
      </c>
      <c r="Y453" s="6">
        <v>0.78354835999999983</v>
      </c>
      <c r="Z453" s="6">
        <f t="shared" si="181"/>
        <v>9.2374660502002452</v>
      </c>
      <c r="AA453" s="6">
        <f t="shared" si="183"/>
        <v>23.220013852872221</v>
      </c>
      <c r="AB453" s="6">
        <f t="shared" si="182"/>
        <v>2.4640744579101832</v>
      </c>
    </row>
    <row r="454" spans="5:28">
      <c r="E454" s="12">
        <f t="shared" ref="E454:E517" si="184">K454/F454</f>
        <v>1.0706945707069992</v>
      </c>
      <c r="F454" s="12">
        <f t="shared" ref="F454:F517" si="185">H454*1.5</f>
        <v>14630355</v>
      </c>
      <c r="G454" s="6">
        <v>97578</v>
      </c>
      <c r="H454" s="6">
        <v>9753570</v>
      </c>
      <c r="I454" s="12">
        <f t="shared" ref="I454:I517" si="186">2*H454</f>
        <v>19507140</v>
      </c>
      <c r="J454" s="6">
        <v>1958080.2082519999</v>
      </c>
      <c r="K454" s="12">
        <f t="shared" ref="K454:K517" si="187">J454*8</f>
        <v>15664641.666015999</v>
      </c>
      <c r="L454" s="6">
        <f t="shared" ref="L454:L517" si="188">((H454+2*G454)*8+(G454+H454)*4)/1000000</f>
        <v>118.9944</v>
      </c>
      <c r="M454" s="6">
        <f t="shared" ref="M454:M517" si="189">40*2^20/8</f>
        <v>5242880</v>
      </c>
      <c r="N454" s="13">
        <f t="shared" ref="N454:N517" si="190">I454/K454</f>
        <v>1.2452975571295826</v>
      </c>
      <c r="O454" s="13"/>
      <c r="P454" s="7">
        <f t="shared" ref="P454:P517" si="191">$B$32*I454</f>
        <v>2.5987831702407728E-3</v>
      </c>
      <c r="Q454" s="7">
        <f t="shared" ref="Q454:Q517" si="192">$C$32*K454</f>
        <v>9.6938678959096046E-4</v>
      </c>
      <c r="R454" s="6">
        <f t="shared" ref="R454:R517" si="193">P454+Q454</f>
        <v>3.5681699598317331E-3</v>
      </c>
      <c r="S454" s="6">
        <f t="shared" ref="S454:S517" si="194">MAX(P454,Q454)</f>
        <v>2.5987831702407728E-3</v>
      </c>
      <c r="T454" s="7">
        <f t="shared" ref="T454:T517" si="195">$D$32*I454</f>
        <v>0</v>
      </c>
      <c r="U454" s="7">
        <f t="shared" ref="U454:U517" si="196">$E$32*K454</f>
        <v>0.21619575370158373</v>
      </c>
      <c r="V454" s="7">
        <f t="shared" ref="V454:V517" si="197">X454*$F$32</f>
        <v>0.55568029343394698</v>
      </c>
      <c r="W454" s="6">
        <f t="shared" ref="W454:W517" si="198">SUM(T454:V454)</f>
        <v>0.77187604713553071</v>
      </c>
      <c r="X454" s="6">
        <v>2.5149999999999999E-3</v>
      </c>
      <c r="Y454" s="6">
        <v>0.74522244444416497</v>
      </c>
      <c r="Z454" s="6">
        <f t="shared" ref="Z454:Z517" si="199">ABS(S454-X454)/ABS(X454)*100</f>
        <v>3.3313387769691021</v>
      </c>
      <c r="AA454" s="6">
        <f t="shared" si="183"/>
        <v>41.875545122534128</v>
      </c>
      <c r="AB454" s="6">
        <f t="shared" ref="AB454:AB517" si="200">ABS(W454-Y454)/ABS(Y454)*100</f>
        <v>3.5765968792372753</v>
      </c>
    </row>
    <row r="455" spans="5:28">
      <c r="E455" s="12">
        <f t="shared" si="184"/>
        <v>1.255228285072721</v>
      </c>
      <c r="F455" s="12">
        <f t="shared" si="185"/>
        <v>13382683.5</v>
      </c>
      <c r="G455" s="6">
        <v>806529</v>
      </c>
      <c r="H455" s="6">
        <v>8921789</v>
      </c>
      <c r="I455" s="12">
        <f t="shared" si="186"/>
        <v>17843578</v>
      </c>
      <c r="J455" s="6">
        <v>2099790.3574219998</v>
      </c>
      <c r="K455" s="12">
        <f t="shared" si="187"/>
        <v>16798322.859375998</v>
      </c>
      <c r="L455" s="6">
        <f t="shared" si="188"/>
        <v>123.192048</v>
      </c>
      <c r="M455" s="6">
        <f t="shared" si="189"/>
        <v>5242880</v>
      </c>
      <c r="N455" s="13">
        <f t="shared" si="190"/>
        <v>1.0622237796817073</v>
      </c>
      <c r="O455" s="13"/>
      <c r="P455" s="7">
        <f t="shared" si="191"/>
        <v>2.3771598606089107E-3</v>
      </c>
      <c r="Q455" s="7">
        <f t="shared" si="192"/>
        <v>1.039543234652522E-3</v>
      </c>
      <c r="R455" s="6">
        <f t="shared" si="193"/>
        <v>3.4167030952614325E-3</v>
      </c>
      <c r="S455" s="6">
        <f t="shared" si="194"/>
        <v>2.3771598606089107E-3</v>
      </c>
      <c r="T455" s="7">
        <f t="shared" si="195"/>
        <v>0</v>
      </c>
      <c r="U455" s="7">
        <f t="shared" si="196"/>
        <v>0.23184226929264937</v>
      </c>
      <c r="V455" s="7">
        <f t="shared" si="197"/>
        <v>0.63632574357446015</v>
      </c>
      <c r="W455" s="6">
        <f t="shared" si="198"/>
        <v>0.86816801286710954</v>
      </c>
      <c r="X455" s="6">
        <v>2.8800000000000002E-3</v>
      </c>
      <c r="Y455" s="6">
        <v>0.8920224000000001</v>
      </c>
      <c r="Z455" s="6">
        <f t="shared" si="199"/>
        <v>17.459727062190606</v>
      </c>
      <c r="AA455" s="6">
        <f t="shared" ref="AA455:AA518" si="201">ABS(R455-X455)/ABS(X455)*100</f>
        <v>18.635524141021957</v>
      </c>
      <c r="AB455" s="6">
        <f t="shared" si="200"/>
        <v>2.6741914926004728</v>
      </c>
    </row>
    <row r="456" spans="5:28">
      <c r="E456" s="12">
        <f t="shared" si="184"/>
        <v>1.4588252959291856</v>
      </c>
      <c r="F456" s="12">
        <f t="shared" si="185"/>
        <v>11491239</v>
      </c>
      <c r="G456" s="6">
        <v>1585478</v>
      </c>
      <c r="H456" s="6">
        <v>7660826</v>
      </c>
      <c r="I456" s="12">
        <f t="shared" si="186"/>
        <v>15321652</v>
      </c>
      <c r="J456" s="6">
        <v>2095463.766846</v>
      </c>
      <c r="K456" s="12">
        <f t="shared" si="187"/>
        <v>16763710.134768</v>
      </c>
      <c r="L456" s="6">
        <f t="shared" si="188"/>
        <v>123.639472</v>
      </c>
      <c r="M456" s="6">
        <f t="shared" si="189"/>
        <v>5242880</v>
      </c>
      <c r="N456" s="13">
        <f t="shared" si="190"/>
        <v>0.91397738787088867</v>
      </c>
      <c r="O456" s="13"/>
      <c r="P456" s="7">
        <f t="shared" si="191"/>
        <v>2.0411834516943987E-3</v>
      </c>
      <c r="Q456" s="7">
        <f t="shared" si="192"/>
        <v>1.0374012694098994E-3</v>
      </c>
      <c r="R456" s="6">
        <f t="shared" si="193"/>
        <v>3.0785847211042983E-3</v>
      </c>
      <c r="S456" s="6">
        <f t="shared" si="194"/>
        <v>2.0411834516943987E-3</v>
      </c>
      <c r="T456" s="7">
        <f t="shared" si="195"/>
        <v>0</v>
      </c>
      <c r="U456" s="7">
        <f t="shared" si="196"/>
        <v>0.23136456132818783</v>
      </c>
      <c r="V456" s="7">
        <f t="shared" si="197"/>
        <v>0.8177227697809295</v>
      </c>
      <c r="W456" s="6">
        <f t="shared" si="198"/>
        <v>1.0490873311091173</v>
      </c>
      <c r="X456" s="6">
        <v>3.7009999999999999E-3</v>
      </c>
      <c r="Y456" s="6">
        <v>1.0887487923079771</v>
      </c>
      <c r="Z456" s="6">
        <f t="shared" si="199"/>
        <v>44.847785687803331</v>
      </c>
      <c r="AA456" s="6">
        <f t="shared" si="201"/>
        <v>16.817489297371022</v>
      </c>
      <c r="AB456" s="6">
        <f t="shared" si="200"/>
        <v>3.6428477789429849</v>
      </c>
    </row>
    <row r="457" spans="5:28">
      <c r="E457" s="12">
        <f t="shared" si="184"/>
        <v>1.0704617090545441</v>
      </c>
      <c r="F457" s="12">
        <f t="shared" si="185"/>
        <v>15251436</v>
      </c>
      <c r="G457" s="6">
        <v>108384</v>
      </c>
      <c r="H457" s="6">
        <v>10167624</v>
      </c>
      <c r="I457" s="12">
        <f t="shared" si="186"/>
        <v>20335248</v>
      </c>
      <c r="J457" s="6">
        <v>2040759.780762</v>
      </c>
      <c r="K457" s="12">
        <f t="shared" si="187"/>
        <v>16326078.246096</v>
      </c>
      <c r="L457" s="6">
        <f t="shared" si="188"/>
        <v>124.179168</v>
      </c>
      <c r="M457" s="6">
        <f t="shared" si="189"/>
        <v>5242880</v>
      </c>
      <c r="N457" s="13">
        <f t="shared" si="190"/>
        <v>1.24556845149647</v>
      </c>
      <c r="O457" s="13"/>
      <c r="P457" s="7">
        <f t="shared" si="191"/>
        <v>2.7091055000923936E-3</v>
      </c>
      <c r="Q457" s="7">
        <f t="shared" si="192"/>
        <v>1.0103189664356319E-3</v>
      </c>
      <c r="R457" s="6">
        <f t="shared" si="193"/>
        <v>3.7194244665280252E-3</v>
      </c>
      <c r="S457" s="6">
        <f t="shared" si="194"/>
        <v>2.7091055000923936E-3</v>
      </c>
      <c r="T457" s="7">
        <f t="shared" si="195"/>
        <v>0</v>
      </c>
      <c r="U457" s="7">
        <f t="shared" si="196"/>
        <v>0.2253245791803323</v>
      </c>
      <c r="V457" s="7">
        <f t="shared" si="197"/>
        <v>0.57180938346204957</v>
      </c>
      <c r="W457" s="6">
        <f t="shared" si="198"/>
        <v>0.7971339626423819</v>
      </c>
      <c r="X457" s="6">
        <v>2.588E-3</v>
      </c>
      <c r="Y457" s="6">
        <v>0.7782116</v>
      </c>
      <c r="Z457" s="6">
        <f t="shared" si="199"/>
        <v>4.6795015491651295</v>
      </c>
      <c r="AA457" s="6">
        <f t="shared" si="201"/>
        <v>43.718101488718133</v>
      </c>
      <c r="AB457" s="6">
        <f t="shared" si="200"/>
        <v>2.4315189650709264</v>
      </c>
    </row>
    <row r="458" spans="5:28">
      <c r="E458" s="12">
        <f t="shared" si="184"/>
        <v>1.0233129693900582</v>
      </c>
      <c r="F458" s="12">
        <f t="shared" si="185"/>
        <v>15447742.5</v>
      </c>
      <c r="G458" s="6">
        <v>66463</v>
      </c>
      <c r="H458" s="6">
        <v>10298495</v>
      </c>
      <c r="I458" s="12">
        <f t="shared" si="186"/>
        <v>20596990</v>
      </c>
      <c r="J458" s="6">
        <v>1975984.406006</v>
      </c>
      <c r="K458" s="12">
        <f t="shared" si="187"/>
        <v>15807875.248048</v>
      </c>
      <c r="L458" s="6">
        <f t="shared" si="188"/>
        <v>124.91119999999999</v>
      </c>
      <c r="M458" s="6">
        <f t="shared" si="189"/>
        <v>5242880</v>
      </c>
      <c r="N458" s="13">
        <f t="shared" si="190"/>
        <v>1.3029575244493008</v>
      </c>
      <c r="O458" s="13"/>
      <c r="P458" s="7">
        <f t="shared" si="191"/>
        <v>2.7439753326021902E-3</v>
      </c>
      <c r="Q458" s="7">
        <f t="shared" si="192"/>
        <v>9.7825062096406116E-4</v>
      </c>
      <c r="R458" s="6">
        <f t="shared" si="193"/>
        <v>3.7222259535662511E-3</v>
      </c>
      <c r="S458" s="6">
        <f t="shared" si="194"/>
        <v>2.7439753326021902E-3</v>
      </c>
      <c r="T458" s="7">
        <f t="shared" si="195"/>
        <v>0</v>
      </c>
      <c r="U458" s="7">
        <f t="shared" si="196"/>
        <v>0.21817259382873241</v>
      </c>
      <c r="V458" s="7">
        <f t="shared" si="197"/>
        <v>0.92620747120282543</v>
      </c>
      <c r="W458" s="6">
        <f t="shared" si="198"/>
        <v>1.1443800650315579</v>
      </c>
      <c r="X458" s="6">
        <v>4.1920000000000004E-3</v>
      </c>
      <c r="Y458" s="6">
        <v>1.1241826133319361</v>
      </c>
      <c r="Z458" s="6">
        <f t="shared" si="199"/>
        <v>34.542573172657683</v>
      </c>
      <c r="AA458" s="6">
        <f t="shared" si="201"/>
        <v>11.206441947369971</v>
      </c>
      <c r="AB458" s="6">
        <f t="shared" si="200"/>
        <v>1.7966344133146672</v>
      </c>
    </row>
    <row r="459" spans="5:28">
      <c r="E459" s="12">
        <f t="shared" si="184"/>
        <v>1.0860065223790354</v>
      </c>
      <c r="F459" s="12">
        <f t="shared" si="185"/>
        <v>15169644</v>
      </c>
      <c r="G459" s="6">
        <v>179860</v>
      </c>
      <c r="H459" s="6">
        <v>10113096</v>
      </c>
      <c r="I459" s="12">
        <f t="shared" si="186"/>
        <v>20226192</v>
      </c>
      <c r="J459" s="6">
        <v>2059291.5407710001</v>
      </c>
      <c r="K459" s="12">
        <f t="shared" si="187"/>
        <v>16474332.326168001</v>
      </c>
      <c r="L459" s="6">
        <f t="shared" si="188"/>
        <v>124.954352</v>
      </c>
      <c r="M459" s="6">
        <f t="shared" si="189"/>
        <v>5242880</v>
      </c>
      <c r="N459" s="13">
        <f t="shared" si="190"/>
        <v>1.2277397104508148</v>
      </c>
      <c r="O459" s="13"/>
      <c r="P459" s="7">
        <f t="shared" si="191"/>
        <v>2.6945768250834592E-3</v>
      </c>
      <c r="Q459" s="7">
        <f t="shared" si="192"/>
        <v>1.0194934850610113E-3</v>
      </c>
      <c r="R459" s="6">
        <f t="shared" si="193"/>
        <v>3.7140703101444707E-3</v>
      </c>
      <c r="S459" s="6">
        <f t="shared" si="194"/>
        <v>2.6945768250834592E-3</v>
      </c>
      <c r="T459" s="7">
        <f t="shared" si="195"/>
        <v>0</v>
      </c>
      <c r="U459" s="7">
        <f t="shared" si="196"/>
        <v>0.22737070977584009</v>
      </c>
      <c r="V459" s="7">
        <f t="shared" si="197"/>
        <v>0.5799844016954715</v>
      </c>
      <c r="W459" s="6">
        <f t="shared" si="198"/>
        <v>0.80735511147131156</v>
      </c>
      <c r="X459" s="6">
        <v>2.6250000000000002E-3</v>
      </c>
      <c r="Y459" s="6">
        <v>0.79047499999912507</v>
      </c>
      <c r="Z459" s="6">
        <f t="shared" si="199"/>
        <v>2.6505457174651057</v>
      </c>
      <c r="AA459" s="6">
        <f t="shared" si="201"/>
        <v>41.488392767408399</v>
      </c>
      <c r="AB459" s="6">
        <f t="shared" si="200"/>
        <v>2.1354390046750589</v>
      </c>
    </row>
    <row r="460" spans="5:28">
      <c r="E460" s="12">
        <f t="shared" si="184"/>
        <v>1.3510394694738992</v>
      </c>
      <c r="F460" s="12">
        <f t="shared" si="185"/>
        <v>12870469.5</v>
      </c>
      <c r="G460" s="6">
        <v>1228045</v>
      </c>
      <c r="H460" s="6">
        <v>8580313</v>
      </c>
      <c r="I460" s="12">
        <f t="shared" si="186"/>
        <v>17160626</v>
      </c>
      <c r="J460" s="6">
        <v>2173564.0356450002</v>
      </c>
      <c r="K460" s="12">
        <f t="shared" si="187"/>
        <v>17388512.285160001</v>
      </c>
      <c r="L460" s="6">
        <f t="shared" si="188"/>
        <v>127.52465599999999</v>
      </c>
      <c r="M460" s="6">
        <f t="shared" si="189"/>
        <v>5242880</v>
      </c>
      <c r="N460" s="13">
        <f t="shared" si="190"/>
        <v>0.98689443458860548</v>
      </c>
      <c r="O460" s="13"/>
      <c r="P460" s="7">
        <f t="shared" si="191"/>
        <v>2.2861755254535636E-3</v>
      </c>
      <c r="Q460" s="7">
        <f t="shared" si="192"/>
        <v>1.0760663703175074E-3</v>
      </c>
      <c r="R460" s="6">
        <f t="shared" si="193"/>
        <v>3.3622418957710712E-3</v>
      </c>
      <c r="S460" s="6">
        <f t="shared" si="194"/>
        <v>2.2861755254535636E-3</v>
      </c>
      <c r="T460" s="7">
        <f t="shared" si="195"/>
        <v>0</v>
      </c>
      <c r="U460" s="7">
        <f t="shared" si="196"/>
        <v>0.23998777625377535</v>
      </c>
      <c r="V460" s="7">
        <f t="shared" si="197"/>
        <v>1.1224079088049506</v>
      </c>
      <c r="W460" s="6">
        <f t="shared" si="198"/>
        <v>1.362395685058726</v>
      </c>
      <c r="X460" s="6">
        <v>5.0800000000000003E-3</v>
      </c>
      <c r="Y460" s="6">
        <v>1.3869035000000001</v>
      </c>
      <c r="Z460" s="6">
        <f t="shared" si="199"/>
        <v>54.996544774536147</v>
      </c>
      <c r="AA460" s="6">
        <f t="shared" si="201"/>
        <v>33.814135910018287</v>
      </c>
      <c r="AB460" s="6">
        <f t="shared" si="200"/>
        <v>1.7670886937176289</v>
      </c>
    </row>
    <row r="461" spans="5:28">
      <c r="E461" s="12">
        <f t="shared" si="184"/>
        <v>1.0573187493168748</v>
      </c>
      <c r="F461" s="12">
        <f t="shared" si="185"/>
        <v>15921315</v>
      </c>
      <c r="G461" s="6">
        <v>52804</v>
      </c>
      <c r="H461" s="6">
        <v>10614210</v>
      </c>
      <c r="I461" s="12">
        <f t="shared" si="186"/>
        <v>21228420</v>
      </c>
      <c r="J461" s="6">
        <v>2104238.1079099998</v>
      </c>
      <c r="K461" s="12">
        <f t="shared" si="187"/>
        <v>16833904.863279998</v>
      </c>
      <c r="L461" s="6">
        <f t="shared" si="188"/>
        <v>128.42660000000001</v>
      </c>
      <c r="M461" s="6">
        <f t="shared" si="189"/>
        <v>5242880</v>
      </c>
      <c r="N461" s="13">
        <f t="shared" si="190"/>
        <v>1.2610514418615857</v>
      </c>
      <c r="O461" s="13"/>
      <c r="P461" s="7">
        <f t="shared" si="191"/>
        <v>2.8280957960419941E-3</v>
      </c>
      <c r="Q461" s="7">
        <f t="shared" si="192"/>
        <v>1.0417451825340711E-3</v>
      </c>
      <c r="R461" s="6">
        <f t="shared" si="193"/>
        <v>3.8698409785760651E-3</v>
      </c>
      <c r="S461" s="6">
        <f t="shared" si="194"/>
        <v>2.8280957960419941E-3</v>
      </c>
      <c r="T461" s="7">
        <f t="shared" si="195"/>
        <v>0</v>
      </c>
      <c r="U461" s="7">
        <f t="shared" si="196"/>
        <v>0.23233335477779818</v>
      </c>
      <c r="V461" s="7">
        <f t="shared" si="197"/>
        <v>0.6931089783309311</v>
      </c>
      <c r="W461" s="6">
        <f t="shared" si="198"/>
        <v>0.92544233310872925</v>
      </c>
      <c r="X461" s="6">
        <v>3.137E-3</v>
      </c>
      <c r="Y461" s="6">
        <v>0.90308526363693409</v>
      </c>
      <c r="Z461" s="6">
        <f t="shared" si="199"/>
        <v>9.8471215797897962</v>
      </c>
      <c r="AA461" s="6">
        <f t="shared" si="201"/>
        <v>23.361204289960632</v>
      </c>
      <c r="AB461" s="6">
        <f t="shared" si="200"/>
        <v>2.4756321880126864</v>
      </c>
    </row>
    <row r="462" spans="5:28">
      <c r="E462" s="12">
        <f t="shared" si="184"/>
        <v>1.0810063490109578</v>
      </c>
      <c r="F462" s="12">
        <f t="shared" si="185"/>
        <v>15966003</v>
      </c>
      <c r="G462" s="6">
        <v>148770</v>
      </c>
      <c r="H462" s="6">
        <v>10644002</v>
      </c>
      <c r="I462" s="12">
        <f t="shared" si="186"/>
        <v>21288004</v>
      </c>
      <c r="J462" s="6">
        <v>2157418.8264159998</v>
      </c>
      <c r="K462" s="12">
        <f t="shared" si="187"/>
        <v>17259350.611327998</v>
      </c>
      <c r="L462" s="6">
        <f t="shared" si="188"/>
        <v>130.70342400000001</v>
      </c>
      <c r="M462" s="6">
        <f t="shared" si="189"/>
        <v>5242880</v>
      </c>
      <c r="N462" s="13">
        <f t="shared" si="190"/>
        <v>1.2334185960639699</v>
      </c>
      <c r="O462" s="13"/>
      <c r="P462" s="7">
        <f t="shared" si="191"/>
        <v>2.8360337047469925E-3</v>
      </c>
      <c r="Q462" s="7">
        <f t="shared" si="192"/>
        <v>1.0680733614122457E-3</v>
      </c>
      <c r="R462" s="6">
        <f t="shared" si="193"/>
        <v>3.9041070661592382E-3</v>
      </c>
      <c r="S462" s="6">
        <f t="shared" si="194"/>
        <v>2.8360337047469925E-3</v>
      </c>
      <c r="T462" s="7">
        <f t="shared" si="195"/>
        <v>0</v>
      </c>
      <c r="U462" s="7">
        <f t="shared" si="196"/>
        <v>0.23820514974888382</v>
      </c>
      <c r="V462" s="7">
        <f t="shared" si="197"/>
        <v>0.59478781309112738</v>
      </c>
      <c r="W462" s="6">
        <f t="shared" si="198"/>
        <v>0.83299296284001123</v>
      </c>
      <c r="X462" s="6">
        <v>2.6919999999999999E-3</v>
      </c>
      <c r="Y462" s="6">
        <v>0.81041164444324809</v>
      </c>
      <c r="Z462" s="6">
        <f t="shared" si="199"/>
        <v>5.3504347974365727</v>
      </c>
      <c r="AA462" s="6">
        <f t="shared" si="201"/>
        <v>45.026265459109894</v>
      </c>
      <c r="AB462" s="6">
        <f t="shared" si="200"/>
        <v>2.7864010286126231</v>
      </c>
    </row>
    <row r="463" spans="5:28">
      <c r="E463" s="12">
        <f t="shared" si="184"/>
        <v>1.382637687282716</v>
      </c>
      <c r="F463" s="12">
        <f t="shared" si="185"/>
        <v>13222320</v>
      </c>
      <c r="G463" s="6">
        <v>1270432</v>
      </c>
      <c r="H463" s="6">
        <v>8814880</v>
      </c>
      <c r="I463" s="12">
        <f t="shared" si="186"/>
        <v>17629760</v>
      </c>
      <c r="J463" s="6">
        <v>2285209.7431640001</v>
      </c>
      <c r="K463" s="12">
        <f t="shared" si="187"/>
        <v>18281677.945312001</v>
      </c>
      <c r="L463" s="6">
        <f t="shared" si="188"/>
        <v>131.18719999999999</v>
      </c>
      <c r="M463" s="6">
        <f t="shared" si="189"/>
        <v>5242880</v>
      </c>
      <c r="N463" s="13">
        <f t="shared" si="190"/>
        <v>0.96434036595206662</v>
      </c>
      <c r="O463" s="13"/>
      <c r="P463" s="7">
        <f t="shared" si="191"/>
        <v>2.348674566511747E-3</v>
      </c>
      <c r="Q463" s="7">
        <f t="shared" si="192"/>
        <v>1.1313388119301372E-3</v>
      </c>
      <c r="R463" s="6">
        <f t="shared" si="193"/>
        <v>3.4800133784418843E-3</v>
      </c>
      <c r="S463" s="6">
        <f t="shared" si="194"/>
        <v>2.348674566511747E-3</v>
      </c>
      <c r="T463" s="7">
        <f t="shared" si="195"/>
        <v>0</v>
      </c>
      <c r="U463" s="7">
        <f t="shared" si="196"/>
        <v>0.25231481361562297</v>
      </c>
      <c r="V463" s="7">
        <f t="shared" si="197"/>
        <v>0.68073597776142769</v>
      </c>
      <c r="W463" s="6">
        <f t="shared" si="198"/>
        <v>0.93305079137705071</v>
      </c>
      <c r="X463" s="6">
        <v>3.081E-3</v>
      </c>
      <c r="Y463" s="6">
        <v>0.97276413000000006</v>
      </c>
      <c r="Z463" s="6">
        <f t="shared" si="199"/>
        <v>23.769082553984191</v>
      </c>
      <c r="AA463" s="6">
        <f t="shared" si="201"/>
        <v>12.950775022456485</v>
      </c>
      <c r="AB463" s="6">
        <f t="shared" si="200"/>
        <v>4.0825249819757792</v>
      </c>
    </row>
    <row r="464" spans="5:28">
      <c r="E464" s="12">
        <f t="shared" si="184"/>
        <v>1.3771361479704014</v>
      </c>
      <c r="F464" s="12">
        <f t="shared" si="185"/>
        <v>13222320</v>
      </c>
      <c r="G464" s="6">
        <v>1270432</v>
      </c>
      <c r="H464" s="6">
        <v>8814880</v>
      </c>
      <c r="I464" s="12">
        <f t="shared" si="186"/>
        <v>17629760</v>
      </c>
      <c r="J464" s="6">
        <v>2276116.8540039998</v>
      </c>
      <c r="K464" s="12">
        <f t="shared" si="187"/>
        <v>18208934.832031999</v>
      </c>
      <c r="L464" s="6">
        <f t="shared" si="188"/>
        <v>131.18719999999999</v>
      </c>
      <c r="M464" s="6">
        <f t="shared" si="189"/>
        <v>5242880</v>
      </c>
      <c r="N464" s="13">
        <f t="shared" si="190"/>
        <v>0.96819282196489875</v>
      </c>
      <c r="O464" s="13"/>
      <c r="P464" s="7">
        <f t="shared" si="191"/>
        <v>2.348674566511747E-3</v>
      </c>
      <c r="Q464" s="7">
        <f t="shared" si="192"/>
        <v>1.1268371951966797E-3</v>
      </c>
      <c r="R464" s="6">
        <f t="shared" si="193"/>
        <v>3.4755117617084269E-3</v>
      </c>
      <c r="S464" s="6">
        <f t="shared" si="194"/>
        <v>2.348674566511747E-3</v>
      </c>
      <c r="T464" s="7">
        <f t="shared" si="195"/>
        <v>0</v>
      </c>
      <c r="U464" s="7">
        <f t="shared" si="196"/>
        <v>0.25131084860081587</v>
      </c>
      <c r="V464" s="7">
        <f t="shared" si="197"/>
        <v>0.67499137035415824</v>
      </c>
      <c r="W464" s="6">
        <f t="shared" si="198"/>
        <v>0.92630221895497411</v>
      </c>
      <c r="X464" s="6">
        <v>3.055E-3</v>
      </c>
      <c r="Y464" s="6">
        <v>0.9676573636349749</v>
      </c>
      <c r="Z464" s="6">
        <f t="shared" si="199"/>
        <v>23.120308788486184</v>
      </c>
      <c r="AA464" s="6">
        <f t="shared" si="201"/>
        <v>13.764705784236561</v>
      </c>
      <c r="AB464" s="6">
        <f t="shared" si="200"/>
        <v>4.2737384361600332</v>
      </c>
    </row>
    <row r="465" spans="5:28">
      <c r="E465" s="12">
        <f t="shared" si="184"/>
        <v>1.0825133297597713</v>
      </c>
      <c r="F465" s="12">
        <f t="shared" si="185"/>
        <v>15992446.5</v>
      </c>
      <c r="G465" s="6">
        <v>240369</v>
      </c>
      <c r="H465" s="6">
        <v>10661631</v>
      </c>
      <c r="I465" s="12">
        <f t="shared" si="186"/>
        <v>21323262</v>
      </c>
      <c r="J465" s="6">
        <v>2164004.5639650002</v>
      </c>
      <c r="K465" s="12">
        <f t="shared" si="187"/>
        <v>17312036.511720002</v>
      </c>
      <c r="L465" s="6">
        <f t="shared" si="188"/>
        <v>132.74695199999999</v>
      </c>
      <c r="M465" s="6">
        <f t="shared" si="189"/>
        <v>5242880</v>
      </c>
      <c r="N465" s="13">
        <f t="shared" si="190"/>
        <v>1.2317015381503185</v>
      </c>
      <c r="O465" s="13"/>
      <c r="P465" s="7">
        <f t="shared" si="191"/>
        <v>2.8407308513823449E-3</v>
      </c>
      <c r="Q465" s="7">
        <f t="shared" si="192"/>
        <v>1.0713337625708956E-3</v>
      </c>
      <c r="R465" s="6">
        <f t="shared" si="193"/>
        <v>3.9120646139532405E-3</v>
      </c>
      <c r="S465" s="6">
        <f t="shared" si="194"/>
        <v>2.8407308513823449E-3</v>
      </c>
      <c r="T465" s="7">
        <f t="shared" si="195"/>
        <v>0</v>
      </c>
      <c r="U465" s="7">
        <f t="shared" si="196"/>
        <v>0.23893229488169634</v>
      </c>
      <c r="V465" s="7">
        <f t="shared" si="197"/>
        <v>0.61820813559768739</v>
      </c>
      <c r="W465" s="6">
        <f t="shared" si="198"/>
        <v>0.85714043047938371</v>
      </c>
      <c r="X465" s="6">
        <v>2.7980000000000001E-3</v>
      </c>
      <c r="Y465" s="6">
        <v>0.84784996000000001</v>
      </c>
      <c r="Z465" s="6">
        <f t="shared" si="199"/>
        <v>1.5271926870030297</v>
      </c>
      <c r="AA465" s="6">
        <f t="shared" si="201"/>
        <v>39.816462257085071</v>
      </c>
      <c r="AB465" s="6">
        <f t="shared" si="200"/>
        <v>1.0957682275981584</v>
      </c>
    </row>
    <row r="466" spans="5:28">
      <c r="E466" s="12">
        <f t="shared" si="184"/>
        <v>1.0978974804328749</v>
      </c>
      <c r="F466" s="12">
        <f t="shared" si="185"/>
        <v>16152654</v>
      </c>
      <c r="G466" s="6">
        <v>220542</v>
      </c>
      <c r="H466" s="6">
        <v>10768436</v>
      </c>
      <c r="I466" s="12">
        <f t="shared" si="186"/>
        <v>21536872</v>
      </c>
      <c r="J466" s="6">
        <v>2216744.766113</v>
      </c>
      <c r="K466" s="12">
        <f t="shared" si="187"/>
        <v>17733958.128904</v>
      </c>
      <c r="L466" s="6">
        <f t="shared" si="188"/>
        <v>133.63207199999999</v>
      </c>
      <c r="M466" s="6">
        <f t="shared" si="189"/>
        <v>5242880</v>
      </c>
      <c r="N466" s="13">
        <f t="shared" si="190"/>
        <v>1.2144424749090703</v>
      </c>
      <c r="O466" s="13"/>
      <c r="P466" s="7">
        <f t="shared" si="191"/>
        <v>2.8691884352718918E-3</v>
      </c>
      <c r="Q466" s="7">
        <f t="shared" si="192"/>
        <v>1.0974438550110149E-3</v>
      </c>
      <c r="R466" s="6">
        <f t="shared" si="193"/>
        <v>3.9666322902829065E-3</v>
      </c>
      <c r="S466" s="6">
        <f t="shared" si="194"/>
        <v>2.8691884352718918E-3</v>
      </c>
      <c r="T466" s="7">
        <f t="shared" si="195"/>
        <v>0</v>
      </c>
      <c r="U466" s="7">
        <f t="shared" si="196"/>
        <v>0.2447554515152745</v>
      </c>
      <c r="V466" s="7">
        <f t="shared" si="197"/>
        <v>0.62483652875992124</v>
      </c>
      <c r="W466" s="6">
        <f t="shared" si="198"/>
        <v>0.86959198027519569</v>
      </c>
      <c r="X466" s="6">
        <v>2.8279999999999998E-3</v>
      </c>
      <c r="Y466" s="6">
        <v>0.86002307999999994</v>
      </c>
      <c r="Z466" s="6">
        <f t="shared" si="199"/>
        <v>1.4564510350739761</v>
      </c>
      <c r="AA466" s="6">
        <f t="shared" si="201"/>
        <v>40.262810830371535</v>
      </c>
      <c r="AB466" s="6">
        <f t="shared" si="200"/>
        <v>1.1126329627334823</v>
      </c>
    </row>
    <row r="467" spans="5:28">
      <c r="E467" s="12">
        <f t="shared" si="184"/>
        <v>1.0824115138610044</v>
      </c>
      <c r="F467" s="12">
        <f t="shared" si="185"/>
        <v>14755821</v>
      </c>
      <c r="G467" s="6">
        <v>820878</v>
      </c>
      <c r="H467" s="6">
        <v>9837214</v>
      </c>
      <c r="I467" s="12">
        <f t="shared" si="186"/>
        <v>19674428</v>
      </c>
      <c r="J467" s="6">
        <v>1996483.8183589999</v>
      </c>
      <c r="K467" s="12">
        <f t="shared" si="187"/>
        <v>15971870.546871999</v>
      </c>
      <c r="L467" s="6">
        <f t="shared" si="188"/>
        <v>134.46412799999999</v>
      </c>
      <c r="M467" s="6">
        <f t="shared" si="189"/>
        <v>5242880</v>
      </c>
      <c r="N467" s="13">
        <f t="shared" si="190"/>
        <v>1.2318173968579482</v>
      </c>
      <c r="O467" s="13"/>
      <c r="P467" s="7">
        <f t="shared" si="191"/>
        <v>2.6210696376051958E-3</v>
      </c>
      <c r="Q467" s="7">
        <f t="shared" si="192"/>
        <v>9.8839926525637833E-4</v>
      </c>
      <c r="R467" s="6">
        <f t="shared" si="193"/>
        <v>3.6094689028615739E-3</v>
      </c>
      <c r="S467" s="6">
        <f t="shared" si="194"/>
        <v>2.6210696376051958E-3</v>
      </c>
      <c r="T467" s="7">
        <f t="shared" si="195"/>
        <v>0</v>
      </c>
      <c r="U467" s="7">
        <f t="shared" si="196"/>
        <v>0.22043597705758022</v>
      </c>
      <c r="V467" s="7">
        <f t="shared" si="197"/>
        <v>4.8734155993131489</v>
      </c>
      <c r="W467" s="6">
        <f t="shared" si="198"/>
        <v>5.0938515763707288</v>
      </c>
      <c r="X467" s="6">
        <v>2.2057E-2</v>
      </c>
      <c r="Y467" s="6">
        <v>5.0145364111013082</v>
      </c>
      <c r="Z467" s="6">
        <f t="shared" si="199"/>
        <v>88.116835301241352</v>
      </c>
      <c r="AA467" s="6">
        <f t="shared" si="201"/>
        <v>83.635721526673734</v>
      </c>
      <c r="AB467" s="6">
        <f t="shared" si="200"/>
        <v>1.5817048430205969</v>
      </c>
    </row>
    <row r="468" spans="5:28">
      <c r="E468" s="12">
        <f t="shared" si="184"/>
        <v>1.0953232744058075</v>
      </c>
      <c r="F468" s="12">
        <f t="shared" si="185"/>
        <v>16595317.5</v>
      </c>
      <c r="G468" s="6">
        <v>181343</v>
      </c>
      <c r="H468" s="6">
        <v>11063545</v>
      </c>
      <c r="I468" s="12">
        <f t="shared" si="186"/>
        <v>22127090</v>
      </c>
      <c r="J468" s="6">
        <v>2272154.687988</v>
      </c>
      <c r="K468" s="12">
        <f t="shared" si="187"/>
        <v>18177237.503904</v>
      </c>
      <c r="L468" s="6">
        <f t="shared" si="188"/>
        <v>136.38939999999999</v>
      </c>
      <c r="M468" s="6">
        <f t="shared" si="189"/>
        <v>5242880</v>
      </c>
      <c r="N468" s="13">
        <f t="shared" si="190"/>
        <v>1.2172966324089496</v>
      </c>
      <c r="O468" s="13"/>
      <c r="P468" s="7">
        <f t="shared" si="191"/>
        <v>2.9478185473833119E-3</v>
      </c>
      <c r="Q468" s="7">
        <f t="shared" si="192"/>
        <v>1.1248756456248646E-3</v>
      </c>
      <c r="R468" s="6">
        <f t="shared" si="193"/>
        <v>4.0726941930081762E-3</v>
      </c>
      <c r="S468" s="6">
        <f t="shared" si="194"/>
        <v>2.9478185473833119E-3</v>
      </c>
      <c r="T468" s="7">
        <f t="shared" si="195"/>
        <v>0</v>
      </c>
      <c r="U468" s="7">
        <f t="shared" si="196"/>
        <v>0.25087337751842104</v>
      </c>
      <c r="V468" s="7">
        <f t="shared" si="197"/>
        <v>0.64074467234928278</v>
      </c>
      <c r="W468" s="6">
        <f t="shared" si="198"/>
        <v>0.89161804986770377</v>
      </c>
      <c r="X468" s="6">
        <v>2.8999999999999998E-3</v>
      </c>
      <c r="Y468" s="6">
        <v>0.87530699999999995</v>
      </c>
      <c r="Z468" s="6">
        <f t="shared" si="199"/>
        <v>1.6489154270107622</v>
      </c>
      <c r="AA468" s="6">
        <f t="shared" si="201"/>
        <v>40.437730793385398</v>
      </c>
      <c r="AB468" s="6">
        <f t="shared" si="200"/>
        <v>1.8634661744626537</v>
      </c>
    </row>
    <row r="469" spans="5:28">
      <c r="E469" s="12">
        <f t="shared" si="184"/>
        <v>1.0913443506610492</v>
      </c>
      <c r="F469" s="12">
        <f t="shared" si="185"/>
        <v>16650723</v>
      </c>
      <c r="G469" s="6">
        <v>201822</v>
      </c>
      <c r="H469" s="6">
        <v>11100482</v>
      </c>
      <c r="I469" s="12">
        <f t="shared" si="186"/>
        <v>22200964</v>
      </c>
      <c r="J469" s="6">
        <v>2271459.0600589998</v>
      </c>
      <c r="K469" s="12">
        <f t="shared" si="187"/>
        <v>18171672.480471998</v>
      </c>
      <c r="L469" s="6">
        <f t="shared" si="188"/>
        <v>137.24222399999999</v>
      </c>
      <c r="M469" s="6">
        <f t="shared" si="189"/>
        <v>5242880</v>
      </c>
      <c r="N469" s="13">
        <f t="shared" si="190"/>
        <v>1.2217347645825136</v>
      </c>
      <c r="O469" s="13"/>
      <c r="P469" s="7">
        <f t="shared" si="191"/>
        <v>2.9576602006404456E-3</v>
      </c>
      <c r="Q469" s="7">
        <f t="shared" si="192"/>
        <v>1.1245312610986325E-3</v>
      </c>
      <c r="R469" s="6">
        <f t="shared" si="193"/>
        <v>4.0821914617390782E-3</v>
      </c>
      <c r="S469" s="6">
        <f t="shared" si="194"/>
        <v>2.9576602006404456E-3</v>
      </c>
      <c r="T469" s="7">
        <f t="shared" si="195"/>
        <v>0</v>
      </c>
      <c r="U469" s="7">
        <f t="shared" si="196"/>
        <v>0.25079657177585118</v>
      </c>
      <c r="V469" s="7">
        <f t="shared" si="197"/>
        <v>0.64648927975655224</v>
      </c>
      <c r="W469" s="6">
        <f t="shared" si="198"/>
        <v>0.89728585153240337</v>
      </c>
      <c r="X469" s="6">
        <v>2.9260000000000002E-3</v>
      </c>
      <c r="Y469" s="6">
        <v>0.8646330000000001</v>
      </c>
      <c r="Z469" s="6">
        <f t="shared" si="199"/>
        <v>1.0820300970760568</v>
      </c>
      <c r="AA469" s="6">
        <f t="shared" si="201"/>
        <v>39.514404023891927</v>
      </c>
      <c r="AB469" s="6">
        <f t="shared" si="200"/>
        <v>3.7764984140558213</v>
      </c>
    </row>
    <row r="470" spans="5:28">
      <c r="E470" s="12">
        <f t="shared" si="184"/>
        <v>1.0640532748569305</v>
      </c>
      <c r="F470" s="12">
        <f t="shared" si="185"/>
        <v>16925254.5</v>
      </c>
      <c r="G470" s="6">
        <v>155331</v>
      </c>
      <c r="H470" s="6">
        <v>11283503</v>
      </c>
      <c r="I470" s="12">
        <f t="shared" si="186"/>
        <v>22567006</v>
      </c>
      <c r="J470" s="6">
        <v>2251171.559814</v>
      </c>
      <c r="K470" s="12">
        <f t="shared" si="187"/>
        <v>18009372.478512</v>
      </c>
      <c r="L470" s="6">
        <f t="shared" si="188"/>
        <v>138.508656</v>
      </c>
      <c r="M470" s="6">
        <f t="shared" si="189"/>
        <v>5242880</v>
      </c>
      <c r="N470" s="13">
        <f t="shared" si="190"/>
        <v>1.2530700904168632</v>
      </c>
      <c r="O470" s="13"/>
      <c r="P470" s="7">
        <f t="shared" si="191"/>
        <v>3.0064251036042463E-3</v>
      </c>
      <c r="Q470" s="7">
        <f t="shared" si="192"/>
        <v>1.1144875281358839E-3</v>
      </c>
      <c r="R470" s="6">
        <f t="shared" si="193"/>
        <v>4.1209126317401298E-3</v>
      </c>
      <c r="S470" s="6">
        <f t="shared" si="194"/>
        <v>3.0064251036042463E-3</v>
      </c>
      <c r="T470" s="7">
        <f t="shared" si="195"/>
        <v>0</v>
      </c>
      <c r="U470" s="7">
        <f t="shared" si="196"/>
        <v>0.24855658620850599</v>
      </c>
      <c r="V470" s="7">
        <f t="shared" si="197"/>
        <v>0.81705993046470615</v>
      </c>
      <c r="W470" s="6">
        <f t="shared" si="198"/>
        <v>1.0656165166732121</v>
      </c>
      <c r="X470" s="6">
        <v>3.6979999999999999E-3</v>
      </c>
      <c r="Y470" s="6">
        <v>1.060501061538746</v>
      </c>
      <c r="Z470" s="6">
        <f t="shared" si="199"/>
        <v>18.701322238933304</v>
      </c>
      <c r="AA470" s="6">
        <f t="shared" si="201"/>
        <v>11.436252886428608</v>
      </c>
      <c r="AB470" s="6">
        <f t="shared" si="200"/>
        <v>0.48236209467284913</v>
      </c>
    </row>
    <row r="471" spans="5:28">
      <c r="E471" s="12">
        <f t="shared" si="184"/>
        <v>1.094744272578692</v>
      </c>
      <c r="F471" s="12">
        <f t="shared" si="185"/>
        <v>16932945</v>
      </c>
      <c r="G471" s="6">
        <v>227362</v>
      </c>
      <c r="H471" s="6">
        <v>11288630</v>
      </c>
      <c r="I471" s="12">
        <f t="shared" si="186"/>
        <v>22577260</v>
      </c>
      <c r="J471" s="6">
        <v>2317155.5695799999</v>
      </c>
      <c r="K471" s="12">
        <f t="shared" si="187"/>
        <v>18537244.556639999</v>
      </c>
      <c r="L471" s="6">
        <f t="shared" si="188"/>
        <v>140.01079999999999</v>
      </c>
      <c r="M471" s="6">
        <f t="shared" si="189"/>
        <v>5242880</v>
      </c>
      <c r="N471" s="13">
        <f t="shared" si="190"/>
        <v>1.2179404512367442</v>
      </c>
      <c r="O471" s="13"/>
      <c r="P471" s="7">
        <f t="shared" si="191"/>
        <v>3.0077911635508939E-3</v>
      </c>
      <c r="Q471" s="7">
        <f t="shared" si="192"/>
        <v>1.1471542325547507E-3</v>
      </c>
      <c r="R471" s="6">
        <f t="shared" si="193"/>
        <v>4.154945396105645E-3</v>
      </c>
      <c r="S471" s="6">
        <f t="shared" si="194"/>
        <v>3.0077911635508939E-3</v>
      </c>
      <c r="T471" s="7">
        <f t="shared" si="195"/>
        <v>0</v>
      </c>
      <c r="U471" s="7">
        <f t="shared" si="196"/>
        <v>0.25584201949336</v>
      </c>
      <c r="V471" s="7">
        <f t="shared" si="197"/>
        <v>0.66040890539724351</v>
      </c>
      <c r="W471" s="6">
        <f t="shared" si="198"/>
        <v>0.91625092489060345</v>
      </c>
      <c r="X471" s="6">
        <v>2.9889999999999999E-3</v>
      </c>
      <c r="Y471" s="6">
        <v>0.90312634999999986</v>
      </c>
      <c r="Z471" s="6">
        <f t="shared" si="199"/>
        <v>0.62867726834707105</v>
      </c>
      <c r="AA471" s="6">
        <f t="shared" si="201"/>
        <v>39.007875413370527</v>
      </c>
      <c r="AB471" s="6">
        <f t="shared" si="200"/>
        <v>1.4532379539810341</v>
      </c>
    </row>
    <row r="472" spans="5:28">
      <c r="E472" s="12">
        <f t="shared" si="184"/>
        <v>1.1026775941782134</v>
      </c>
      <c r="F472" s="12">
        <f t="shared" si="185"/>
        <v>17274972</v>
      </c>
      <c r="G472" s="6">
        <v>199187</v>
      </c>
      <c r="H472" s="6">
        <v>11516648</v>
      </c>
      <c r="I472" s="12">
        <f t="shared" si="186"/>
        <v>23033296</v>
      </c>
      <c r="J472" s="6">
        <v>2381090.5705570001</v>
      </c>
      <c r="K472" s="12">
        <f t="shared" si="187"/>
        <v>19048724.564456001</v>
      </c>
      <c r="L472" s="6">
        <f t="shared" si="188"/>
        <v>142.183516</v>
      </c>
      <c r="M472" s="6">
        <f t="shared" si="189"/>
        <v>5242880</v>
      </c>
      <c r="N472" s="13">
        <f t="shared" si="190"/>
        <v>1.2091778597596512</v>
      </c>
      <c r="O472" s="13"/>
      <c r="P472" s="7">
        <f t="shared" si="191"/>
        <v>3.0685452608621307E-3</v>
      </c>
      <c r="Q472" s="7">
        <f t="shared" si="192"/>
        <v>1.1788065341705857E-3</v>
      </c>
      <c r="R472" s="6">
        <f t="shared" si="193"/>
        <v>4.2473517950327166E-3</v>
      </c>
      <c r="S472" s="6">
        <f t="shared" si="194"/>
        <v>3.0685452608621307E-3</v>
      </c>
      <c r="T472" s="7">
        <f t="shared" si="195"/>
        <v>0</v>
      </c>
      <c r="U472" s="7">
        <f t="shared" si="196"/>
        <v>0.26290121740868622</v>
      </c>
      <c r="V472" s="7">
        <f t="shared" si="197"/>
        <v>0.659525119642279</v>
      </c>
      <c r="W472" s="6">
        <f t="shared" si="198"/>
        <v>0.92242633705096522</v>
      </c>
      <c r="X472" s="6">
        <v>2.9849999999999998E-3</v>
      </c>
      <c r="Y472" s="6">
        <v>0.89135085000000003</v>
      </c>
      <c r="Z472" s="6">
        <f t="shared" si="199"/>
        <v>2.7988362097866304</v>
      </c>
      <c r="AA472" s="6">
        <f t="shared" si="201"/>
        <v>42.289842379655504</v>
      </c>
      <c r="AB472" s="6">
        <f t="shared" si="200"/>
        <v>3.4863361661645569</v>
      </c>
    </row>
    <row r="473" spans="5:28">
      <c r="E473" s="12">
        <f t="shared" si="184"/>
        <v>1.0885216750328737</v>
      </c>
      <c r="F473" s="12">
        <f t="shared" si="185"/>
        <v>17451636</v>
      </c>
      <c r="G473" s="6">
        <v>217918</v>
      </c>
      <c r="H473" s="6">
        <v>11634424</v>
      </c>
      <c r="I473" s="12">
        <f t="shared" si="186"/>
        <v>23268848</v>
      </c>
      <c r="J473" s="6">
        <v>2374560.5063479999</v>
      </c>
      <c r="K473" s="12">
        <f t="shared" si="187"/>
        <v>18996484.050783999</v>
      </c>
      <c r="L473" s="6">
        <f t="shared" si="188"/>
        <v>143.97144800000001</v>
      </c>
      <c r="M473" s="6">
        <f t="shared" si="189"/>
        <v>5242880</v>
      </c>
      <c r="N473" s="13">
        <f t="shared" si="190"/>
        <v>1.2249028787534859</v>
      </c>
      <c r="O473" s="13"/>
      <c r="P473" s="7">
        <f t="shared" si="191"/>
        <v>3.0999260052109465E-3</v>
      </c>
      <c r="Q473" s="7">
        <f t="shared" si="192"/>
        <v>1.1755736952129637E-3</v>
      </c>
      <c r="R473" s="6">
        <f t="shared" si="193"/>
        <v>4.2754997004239102E-3</v>
      </c>
      <c r="S473" s="6">
        <f t="shared" si="194"/>
        <v>3.0999260052109465E-3</v>
      </c>
      <c r="T473" s="7">
        <f t="shared" si="195"/>
        <v>0</v>
      </c>
      <c r="U473" s="7">
        <f t="shared" si="196"/>
        <v>0.26218021928642604</v>
      </c>
      <c r="V473" s="7">
        <f t="shared" si="197"/>
        <v>0.65333861935752735</v>
      </c>
      <c r="W473" s="6">
        <f t="shared" si="198"/>
        <v>0.91551883864395345</v>
      </c>
      <c r="X473" s="6">
        <v>2.957E-3</v>
      </c>
      <c r="Y473" s="6">
        <v>0.90256511000000006</v>
      </c>
      <c r="Z473" s="6">
        <f t="shared" si="199"/>
        <v>4.8334800544790841</v>
      </c>
      <c r="AA473" s="6">
        <f t="shared" si="201"/>
        <v>44.58910045397058</v>
      </c>
      <c r="AB473" s="6">
        <f t="shared" si="200"/>
        <v>1.4352126511907144</v>
      </c>
    </row>
    <row r="474" spans="5:28">
      <c r="E474" s="12">
        <f t="shared" si="184"/>
        <v>1.0902071376025104</v>
      </c>
      <c r="F474" s="12">
        <f t="shared" si="185"/>
        <v>17677083</v>
      </c>
      <c r="G474" s="6">
        <v>213453</v>
      </c>
      <c r="H474" s="6">
        <v>11784722</v>
      </c>
      <c r="I474" s="12">
        <f t="shared" si="186"/>
        <v>23569444</v>
      </c>
      <c r="J474" s="6">
        <v>2408960.2573239999</v>
      </c>
      <c r="K474" s="12">
        <f t="shared" si="187"/>
        <v>19271682.058591999</v>
      </c>
      <c r="L474" s="6">
        <f t="shared" si="188"/>
        <v>145.68572399999999</v>
      </c>
      <c r="M474" s="6">
        <f t="shared" si="189"/>
        <v>5242880</v>
      </c>
      <c r="N474" s="13">
        <f t="shared" si="190"/>
        <v>1.223009176279551</v>
      </c>
      <c r="O474" s="13"/>
      <c r="P474" s="7">
        <f t="shared" si="191"/>
        <v>3.1399720512147017E-3</v>
      </c>
      <c r="Q474" s="7">
        <f t="shared" si="192"/>
        <v>1.1926039802956786E-3</v>
      </c>
      <c r="R474" s="6">
        <f t="shared" si="193"/>
        <v>4.3325760315103806E-3</v>
      </c>
      <c r="S474" s="6">
        <f t="shared" si="194"/>
        <v>3.1399720512147017E-3</v>
      </c>
      <c r="T474" s="7">
        <f t="shared" si="195"/>
        <v>0</v>
      </c>
      <c r="U474" s="7">
        <f t="shared" si="196"/>
        <v>0.26597836813551851</v>
      </c>
      <c r="V474" s="7">
        <f t="shared" si="197"/>
        <v>0.66814203075318324</v>
      </c>
      <c r="W474" s="6">
        <f t="shared" si="198"/>
        <v>0.93412039888870169</v>
      </c>
      <c r="X474" s="6">
        <v>3.0240000000000002E-3</v>
      </c>
      <c r="Y474" s="6">
        <v>0.90139391999999996</v>
      </c>
      <c r="Z474" s="6">
        <f t="shared" si="199"/>
        <v>3.8350546036607644</v>
      </c>
      <c r="AA474" s="6">
        <f t="shared" si="201"/>
        <v>43.273016915025799</v>
      </c>
      <c r="AB474" s="6">
        <f t="shared" si="200"/>
        <v>3.6306522778300669</v>
      </c>
    </row>
    <row r="475" spans="5:28">
      <c r="E475" s="12">
        <f t="shared" si="184"/>
        <v>1.1038227649093699</v>
      </c>
      <c r="F475" s="12">
        <f t="shared" si="185"/>
        <v>18254770.5</v>
      </c>
      <c r="G475" s="6">
        <v>224617</v>
      </c>
      <c r="H475" s="6">
        <v>12169847</v>
      </c>
      <c r="I475" s="12">
        <f t="shared" si="186"/>
        <v>24339694</v>
      </c>
      <c r="J475" s="6">
        <v>2518753.905762</v>
      </c>
      <c r="K475" s="12">
        <f t="shared" si="187"/>
        <v>20150031.246096</v>
      </c>
      <c r="L475" s="6">
        <f t="shared" si="188"/>
        <v>150.53050400000001</v>
      </c>
      <c r="M475" s="6">
        <f t="shared" si="189"/>
        <v>5242880</v>
      </c>
      <c r="N475" s="13">
        <f t="shared" si="190"/>
        <v>1.2079233874496216</v>
      </c>
      <c r="O475" s="13"/>
      <c r="P475" s="7">
        <f t="shared" si="191"/>
        <v>3.2425864137956826E-3</v>
      </c>
      <c r="Q475" s="7">
        <f t="shared" si="192"/>
        <v>1.2469595229993172E-3</v>
      </c>
      <c r="R475" s="6">
        <f t="shared" si="193"/>
        <v>4.4895459367950002E-3</v>
      </c>
      <c r="S475" s="6">
        <f t="shared" si="194"/>
        <v>3.2425864137956826E-3</v>
      </c>
      <c r="T475" s="7">
        <f t="shared" si="195"/>
        <v>0</v>
      </c>
      <c r="U475" s="7">
        <f t="shared" si="196"/>
        <v>0.27810091575929047</v>
      </c>
      <c r="V475" s="7">
        <f t="shared" si="197"/>
        <v>0.72558810482587754</v>
      </c>
      <c r="W475" s="6">
        <f t="shared" si="198"/>
        <v>1.0036890205851681</v>
      </c>
      <c r="X475" s="6">
        <v>3.284E-3</v>
      </c>
      <c r="Y475" s="6">
        <v>0.97334774545484404</v>
      </c>
      <c r="Z475" s="6">
        <f t="shared" si="199"/>
        <v>1.2610714434932222</v>
      </c>
      <c r="AA475" s="6">
        <f t="shared" si="201"/>
        <v>36.709681388398302</v>
      </c>
      <c r="AB475" s="6">
        <f t="shared" si="200"/>
        <v>3.1172081377910414</v>
      </c>
    </row>
    <row r="476" spans="5:28">
      <c r="E476" s="12">
        <f t="shared" si="184"/>
        <v>1.4111840612691251</v>
      </c>
      <c r="F476" s="12">
        <f t="shared" si="185"/>
        <v>15479640</v>
      </c>
      <c r="G476" s="6">
        <v>1489752</v>
      </c>
      <c r="H476" s="6">
        <v>10319760</v>
      </c>
      <c r="I476" s="12">
        <f t="shared" si="186"/>
        <v>20639520</v>
      </c>
      <c r="J476" s="6">
        <v>2730577.6552729998</v>
      </c>
      <c r="K476" s="12">
        <f t="shared" si="187"/>
        <v>21844621.242183998</v>
      </c>
      <c r="L476" s="6">
        <f t="shared" si="188"/>
        <v>153.63216</v>
      </c>
      <c r="M476" s="6">
        <f t="shared" si="189"/>
        <v>5242880</v>
      </c>
      <c r="N476" s="13">
        <f t="shared" si="190"/>
        <v>0.94483304476541641</v>
      </c>
      <c r="O476" s="13"/>
      <c r="P476" s="7">
        <f t="shared" si="191"/>
        <v>2.749641270726915E-3</v>
      </c>
      <c r="Q476" s="7">
        <f t="shared" si="192"/>
        <v>1.3518271089297713E-3</v>
      </c>
      <c r="R476" s="6">
        <f t="shared" si="193"/>
        <v>4.1014683796566868E-3</v>
      </c>
      <c r="S476" s="6">
        <f t="shared" si="194"/>
        <v>2.749641270726915E-3</v>
      </c>
      <c r="T476" s="7">
        <f t="shared" si="195"/>
        <v>0</v>
      </c>
      <c r="U476" s="7">
        <f t="shared" si="196"/>
        <v>0.30148882141526362</v>
      </c>
      <c r="V476" s="7">
        <f t="shared" si="197"/>
        <v>0.7993842153654156</v>
      </c>
      <c r="W476" s="6">
        <f t="shared" si="198"/>
        <v>1.1008730367806792</v>
      </c>
      <c r="X476" s="6">
        <v>3.6180000000000001E-3</v>
      </c>
      <c r="Y476" s="6">
        <v>1.140544350001206</v>
      </c>
      <c r="Z476" s="6">
        <f t="shared" si="199"/>
        <v>24.001070460837067</v>
      </c>
      <c r="AA476" s="6">
        <f t="shared" si="201"/>
        <v>13.362862898194766</v>
      </c>
      <c r="AB476" s="6">
        <f t="shared" si="200"/>
        <v>3.4782788780186333</v>
      </c>
    </row>
    <row r="477" spans="5:28">
      <c r="E477" s="12">
        <f t="shared" si="184"/>
        <v>1.047124929169994</v>
      </c>
      <c r="F477" s="12">
        <f t="shared" si="185"/>
        <v>19703895</v>
      </c>
      <c r="G477" s="6">
        <v>84414</v>
      </c>
      <c r="H477" s="6">
        <v>13135930</v>
      </c>
      <c r="I477" s="12">
        <f t="shared" si="186"/>
        <v>26271860</v>
      </c>
      <c r="J477" s="6">
        <v>2579054.9570309999</v>
      </c>
      <c r="K477" s="12">
        <f t="shared" si="187"/>
        <v>20632439.656248</v>
      </c>
      <c r="L477" s="6">
        <f t="shared" si="188"/>
        <v>159.31943999999999</v>
      </c>
      <c r="M477" s="6">
        <f t="shared" si="189"/>
        <v>5242880</v>
      </c>
      <c r="N477" s="13">
        <f t="shared" si="190"/>
        <v>1.2733278486552728</v>
      </c>
      <c r="O477" s="13"/>
      <c r="P477" s="7">
        <f t="shared" si="191"/>
        <v>3.499993726344392E-3</v>
      </c>
      <c r="Q477" s="7">
        <f t="shared" si="192"/>
        <v>1.2768127650944403E-3</v>
      </c>
      <c r="R477" s="6">
        <f t="shared" si="193"/>
        <v>4.7768064914388321E-3</v>
      </c>
      <c r="S477" s="6">
        <f t="shared" si="194"/>
        <v>3.499993726344392E-3</v>
      </c>
      <c r="T477" s="7">
        <f t="shared" si="195"/>
        <v>0</v>
      </c>
      <c r="U477" s="7">
        <f t="shared" si="196"/>
        <v>0.28475888164503804</v>
      </c>
      <c r="V477" s="7">
        <f t="shared" si="197"/>
        <v>1.6009778951182425</v>
      </c>
      <c r="W477" s="6">
        <f t="shared" si="198"/>
        <v>1.8857367767632804</v>
      </c>
      <c r="X477" s="6">
        <v>7.2459999999999998E-3</v>
      </c>
      <c r="Y477" s="6">
        <v>1.857205538463768</v>
      </c>
      <c r="Z477" s="6">
        <f t="shared" si="199"/>
        <v>51.697574850339613</v>
      </c>
      <c r="AA477" s="6">
        <f t="shared" si="201"/>
        <v>34.076642403549101</v>
      </c>
      <c r="AB477" s="6">
        <f t="shared" si="200"/>
        <v>1.53624559633355</v>
      </c>
    </row>
    <row r="478" spans="5:28">
      <c r="E478" s="12">
        <f t="shared" si="184"/>
        <v>1.0861557966815345</v>
      </c>
      <c r="F478" s="12">
        <f t="shared" si="185"/>
        <v>19725744</v>
      </c>
      <c r="G478" s="6">
        <v>245874</v>
      </c>
      <c r="H478" s="6">
        <v>13150496</v>
      </c>
      <c r="I478" s="12">
        <f t="shared" si="186"/>
        <v>26300992</v>
      </c>
      <c r="J478" s="6">
        <v>2678153.8986820001</v>
      </c>
      <c r="K478" s="12">
        <f t="shared" si="187"/>
        <v>21425231.189456001</v>
      </c>
      <c r="L478" s="6">
        <f t="shared" si="188"/>
        <v>162.723432</v>
      </c>
      <c r="M478" s="6">
        <f t="shared" si="189"/>
        <v>5242880</v>
      </c>
      <c r="N478" s="13">
        <f t="shared" si="190"/>
        <v>1.2275709777611878</v>
      </c>
      <c r="O478" s="13"/>
      <c r="P478" s="7">
        <f t="shared" si="191"/>
        <v>3.5038747540765687E-3</v>
      </c>
      <c r="Q478" s="7">
        <f t="shared" si="192"/>
        <v>1.3258736791949323E-3</v>
      </c>
      <c r="R478" s="6">
        <f t="shared" si="193"/>
        <v>4.8297484332715012E-3</v>
      </c>
      <c r="S478" s="6">
        <f t="shared" si="194"/>
        <v>3.5038747540765687E-3</v>
      </c>
      <c r="T478" s="7">
        <f t="shared" si="195"/>
        <v>0</v>
      </c>
      <c r="U478" s="7">
        <f t="shared" si="196"/>
        <v>0.29570060420112954</v>
      </c>
      <c r="V478" s="7">
        <f t="shared" si="197"/>
        <v>0.71984349741860809</v>
      </c>
      <c r="W478" s="6">
        <f t="shared" si="198"/>
        <v>1.0155441016197377</v>
      </c>
      <c r="X478" s="6">
        <v>3.258E-3</v>
      </c>
      <c r="Y478" s="6">
        <v>0.99632354999891404</v>
      </c>
      <c r="Z478" s="6">
        <f t="shared" si="199"/>
        <v>7.5468003092869438</v>
      </c>
      <c r="AA478" s="6">
        <f t="shared" si="201"/>
        <v>48.242738897222253</v>
      </c>
      <c r="AB478" s="6">
        <f t="shared" si="200"/>
        <v>1.9291475766927972</v>
      </c>
    </row>
    <row r="479" spans="5:28">
      <c r="E479" s="12">
        <f t="shared" si="184"/>
        <v>1.0572973685955431</v>
      </c>
      <c r="F479" s="12">
        <f t="shared" si="185"/>
        <v>21223287</v>
      </c>
      <c r="G479" s="6">
        <v>63838</v>
      </c>
      <c r="H479" s="6">
        <v>14148858</v>
      </c>
      <c r="I479" s="12">
        <f t="shared" si="186"/>
        <v>28297716</v>
      </c>
      <c r="J479" s="6">
        <v>2804915.687256</v>
      </c>
      <c r="K479" s="12">
        <f t="shared" si="187"/>
        <v>22439325.498048</v>
      </c>
      <c r="L479" s="6">
        <f t="shared" si="188"/>
        <v>171.06305599999999</v>
      </c>
      <c r="M479" s="6">
        <f t="shared" si="189"/>
        <v>5242880</v>
      </c>
      <c r="N479" s="13">
        <f t="shared" si="190"/>
        <v>1.2610769429081825</v>
      </c>
      <c r="O479" s="13"/>
      <c r="P479" s="7">
        <f t="shared" si="191"/>
        <v>3.7698826223143442E-3</v>
      </c>
      <c r="Q479" s="7">
        <f t="shared" si="192"/>
        <v>1.3886296392167413E-3</v>
      </c>
      <c r="R479" s="6">
        <f t="shared" si="193"/>
        <v>5.1585122615310855E-3</v>
      </c>
      <c r="S479" s="6">
        <f t="shared" si="194"/>
        <v>3.7698826223143442E-3</v>
      </c>
      <c r="T479" s="7">
        <f t="shared" si="195"/>
        <v>0</v>
      </c>
      <c r="U479" s="7">
        <f t="shared" si="196"/>
        <v>0.30969663986188611</v>
      </c>
      <c r="V479" s="7">
        <f t="shared" si="197"/>
        <v>0.92775409627401317</v>
      </c>
      <c r="W479" s="6">
        <f t="shared" si="198"/>
        <v>1.2374507361358993</v>
      </c>
      <c r="X479" s="6">
        <v>4.1989999999999996E-3</v>
      </c>
      <c r="Y479" s="6">
        <v>1.2079998125</v>
      </c>
      <c r="Z479" s="6">
        <f t="shared" si="199"/>
        <v>10.21951363862004</v>
      </c>
      <c r="AA479" s="6">
        <f t="shared" si="201"/>
        <v>22.850970743774372</v>
      </c>
      <c r="AB479" s="6">
        <f t="shared" si="200"/>
        <v>2.4379907456235053</v>
      </c>
    </row>
    <row r="480" spans="5:28">
      <c r="E480" s="12">
        <f t="shared" si="184"/>
        <v>1.053840651578219</v>
      </c>
      <c r="F480" s="12">
        <f t="shared" si="185"/>
        <v>21331419</v>
      </c>
      <c r="G480" s="6">
        <v>36000</v>
      </c>
      <c r="H480" s="6">
        <v>14220946</v>
      </c>
      <c r="I480" s="12">
        <f t="shared" si="186"/>
        <v>28441892</v>
      </c>
      <c r="J480" s="6">
        <v>2809989.562256</v>
      </c>
      <c r="K480" s="12">
        <f t="shared" si="187"/>
        <v>22479916.498048</v>
      </c>
      <c r="L480" s="6">
        <f t="shared" si="188"/>
        <v>171.371352</v>
      </c>
      <c r="M480" s="6">
        <f t="shared" si="189"/>
        <v>5242880</v>
      </c>
      <c r="N480" s="13">
        <f t="shared" si="190"/>
        <v>1.2652134184960027</v>
      </c>
      <c r="O480" s="13"/>
      <c r="P480" s="7">
        <f t="shared" si="191"/>
        <v>3.789090059301654E-3</v>
      </c>
      <c r="Q480" s="7">
        <f t="shared" si="192"/>
        <v>1.3911415625671268E-3</v>
      </c>
      <c r="R480" s="6">
        <f t="shared" si="193"/>
        <v>5.1802316218687808E-3</v>
      </c>
      <c r="S480" s="6">
        <f t="shared" si="194"/>
        <v>3.789090059301654E-3</v>
      </c>
      <c r="T480" s="7">
        <f t="shared" si="195"/>
        <v>0</v>
      </c>
      <c r="U480" s="7">
        <f t="shared" si="196"/>
        <v>0.31025685707116574</v>
      </c>
      <c r="V480" s="7">
        <f t="shared" si="197"/>
        <v>0.84379444955238303</v>
      </c>
      <c r="W480" s="6">
        <f t="shared" si="198"/>
        <v>1.1540513066235487</v>
      </c>
      <c r="X480" s="6">
        <v>3.8189999999999999E-3</v>
      </c>
      <c r="Y480" s="6">
        <v>1.122649607141766</v>
      </c>
      <c r="Z480" s="6">
        <f t="shared" si="199"/>
        <v>0.78318776376920352</v>
      </c>
      <c r="AA480" s="6">
        <f t="shared" si="201"/>
        <v>35.643666453751791</v>
      </c>
      <c r="AB480" s="6">
        <f t="shared" si="200"/>
        <v>2.7971059965656218</v>
      </c>
    </row>
    <row r="481" spans="5:28">
      <c r="E481" s="12">
        <f t="shared" si="184"/>
        <v>1.0687360181055447</v>
      </c>
      <c r="F481" s="12">
        <f t="shared" si="185"/>
        <v>22063075.5</v>
      </c>
      <c r="G481" s="6">
        <v>151926</v>
      </c>
      <c r="H481" s="6">
        <v>14708717</v>
      </c>
      <c r="I481" s="12">
        <f t="shared" si="186"/>
        <v>29417434</v>
      </c>
      <c r="J481" s="6">
        <v>2947450.4321289998</v>
      </c>
      <c r="K481" s="12">
        <f t="shared" si="187"/>
        <v>23579603.457031999</v>
      </c>
      <c r="L481" s="6">
        <f t="shared" si="188"/>
        <v>179.54312400000001</v>
      </c>
      <c r="M481" s="6">
        <f t="shared" si="189"/>
        <v>5242880</v>
      </c>
      <c r="N481" s="13">
        <f t="shared" si="190"/>
        <v>1.2475796742555916</v>
      </c>
      <c r="O481" s="13"/>
      <c r="P481" s="7">
        <f t="shared" si="191"/>
        <v>3.9190538639118132E-3</v>
      </c>
      <c r="Q481" s="7">
        <f t="shared" si="192"/>
        <v>1.4591943168817849E-3</v>
      </c>
      <c r="R481" s="6">
        <f t="shared" si="193"/>
        <v>5.3782481807935984E-3</v>
      </c>
      <c r="S481" s="6">
        <f t="shared" si="194"/>
        <v>3.9190538639118132E-3</v>
      </c>
      <c r="T481" s="7">
        <f t="shared" si="195"/>
        <v>0</v>
      </c>
      <c r="U481" s="7">
        <f t="shared" si="196"/>
        <v>0.32543420079867247</v>
      </c>
      <c r="V481" s="7">
        <f t="shared" si="197"/>
        <v>0.90941554185849927</v>
      </c>
      <c r="W481" s="6">
        <f t="shared" si="198"/>
        <v>1.2348497426571718</v>
      </c>
      <c r="X481" s="6">
        <v>4.1159999999999999E-3</v>
      </c>
      <c r="Y481" s="6">
        <v>1.1938869599999999</v>
      </c>
      <c r="Z481" s="6">
        <f t="shared" si="199"/>
        <v>4.7848915473320375</v>
      </c>
      <c r="AA481" s="6">
        <f t="shared" si="201"/>
        <v>30.666865422584998</v>
      </c>
      <c r="AB481" s="6">
        <f t="shared" si="200"/>
        <v>3.431043643962064</v>
      </c>
    </row>
    <row r="482" spans="5:28">
      <c r="E482" s="12">
        <f t="shared" si="184"/>
        <v>1.0718085148609839</v>
      </c>
      <c r="F482" s="12">
        <f t="shared" si="185"/>
        <v>22516897.5</v>
      </c>
      <c r="G482" s="6">
        <v>185639</v>
      </c>
      <c r="H482" s="6">
        <v>15011265</v>
      </c>
      <c r="I482" s="12">
        <f t="shared" si="186"/>
        <v>30022530</v>
      </c>
      <c r="J482" s="6">
        <v>3016725.3085940001</v>
      </c>
      <c r="K482" s="12">
        <f t="shared" si="187"/>
        <v>24133802.468752</v>
      </c>
      <c r="L482" s="6">
        <f t="shared" si="188"/>
        <v>183.84796</v>
      </c>
      <c r="M482" s="6">
        <f t="shared" si="189"/>
        <v>5242880</v>
      </c>
      <c r="N482" s="13">
        <f t="shared" si="190"/>
        <v>1.2440033036183427</v>
      </c>
      <c r="O482" s="13"/>
      <c r="P482" s="7">
        <f t="shared" si="191"/>
        <v>3.9996660552007474E-3</v>
      </c>
      <c r="Q482" s="7">
        <f t="shared" si="192"/>
        <v>1.4934902307124375E-3</v>
      </c>
      <c r="R482" s="6">
        <f t="shared" si="193"/>
        <v>5.4931562859131845E-3</v>
      </c>
      <c r="S482" s="6">
        <f t="shared" si="194"/>
        <v>3.9996660552007474E-3</v>
      </c>
      <c r="T482" s="7">
        <f t="shared" si="195"/>
        <v>0</v>
      </c>
      <c r="U482" s="7">
        <f t="shared" si="196"/>
        <v>0.33308298559656635</v>
      </c>
      <c r="V482" s="7">
        <f t="shared" si="197"/>
        <v>0.90521755952241778</v>
      </c>
      <c r="W482" s="6">
        <f t="shared" si="198"/>
        <v>1.2383005451189841</v>
      </c>
      <c r="X482" s="6">
        <v>4.0969999999999999E-3</v>
      </c>
      <c r="Y482" s="6">
        <v>1.2191033200000001</v>
      </c>
      <c r="Z482" s="6">
        <f t="shared" si="199"/>
        <v>2.375736997785026</v>
      </c>
      <c r="AA482" s="6">
        <f t="shared" si="201"/>
        <v>34.077527115283978</v>
      </c>
      <c r="AB482" s="6">
        <f t="shared" si="200"/>
        <v>1.5747004215347415</v>
      </c>
    </row>
    <row r="483" spans="5:28">
      <c r="E483" s="12">
        <f t="shared" si="184"/>
        <v>1.6041552502632566</v>
      </c>
      <c r="F483" s="12">
        <f t="shared" si="185"/>
        <v>17832414</v>
      </c>
      <c r="G483" s="6">
        <v>2097152</v>
      </c>
      <c r="H483" s="6">
        <v>11888276</v>
      </c>
      <c r="I483" s="12">
        <f t="shared" si="186"/>
        <v>23776552</v>
      </c>
      <c r="J483" s="6">
        <v>3575745.0678710002</v>
      </c>
      <c r="K483" s="12">
        <f t="shared" si="187"/>
        <v>28605960.542968001</v>
      </c>
      <c r="L483" s="6">
        <f t="shared" si="188"/>
        <v>184.602352</v>
      </c>
      <c r="M483" s="6">
        <f t="shared" si="189"/>
        <v>5242880</v>
      </c>
      <c r="N483" s="13">
        <f t="shared" si="190"/>
        <v>0.83117474640594857</v>
      </c>
      <c r="O483" s="13"/>
      <c r="P483" s="7">
        <f t="shared" si="191"/>
        <v>3.1675634246719191E-3</v>
      </c>
      <c r="Q483" s="7">
        <f t="shared" si="192"/>
        <v>1.7702441489021365E-3</v>
      </c>
      <c r="R483" s="6">
        <f t="shared" si="193"/>
        <v>4.9378075735740552E-3</v>
      </c>
      <c r="S483" s="6">
        <f t="shared" si="194"/>
        <v>3.1675634246719191E-3</v>
      </c>
      <c r="T483" s="7">
        <f t="shared" si="195"/>
        <v>0</v>
      </c>
      <c r="U483" s="7">
        <f t="shared" si="196"/>
        <v>0.39480553285567987</v>
      </c>
      <c r="V483" s="7">
        <f t="shared" si="197"/>
        <v>1.7803864033760415</v>
      </c>
      <c r="W483" s="6">
        <f t="shared" si="198"/>
        <v>2.1751919362317214</v>
      </c>
      <c r="X483" s="6">
        <v>8.0579999999999992E-3</v>
      </c>
      <c r="Y483" s="6">
        <v>2.2172162571417058</v>
      </c>
      <c r="Z483" s="6">
        <f t="shared" si="199"/>
        <v>60.690451418814604</v>
      </c>
      <c r="AA483" s="6">
        <f t="shared" si="201"/>
        <v>38.721673199627013</v>
      </c>
      <c r="AB483" s="6">
        <f t="shared" si="200"/>
        <v>1.8953640978692583</v>
      </c>
    </row>
    <row r="484" spans="5:28">
      <c r="E484" s="12">
        <f t="shared" si="184"/>
        <v>1.1907096307182627</v>
      </c>
      <c r="F484" s="12">
        <f t="shared" si="185"/>
        <v>20662405.5</v>
      </c>
      <c r="G484" s="6">
        <v>1048576</v>
      </c>
      <c r="H484" s="6">
        <v>13774937</v>
      </c>
      <c r="I484" s="12">
        <f t="shared" si="186"/>
        <v>27549874</v>
      </c>
      <c r="J484" s="6">
        <v>3075365.6528320001</v>
      </c>
      <c r="K484" s="12">
        <f t="shared" si="187"/>
        <v>24602925.222656</v>
      </c>
      <c r="L484" s="6">
        <f t="shared" si="188"/>
        <v>186.27076400000001</v>
      </c>
      <c r="M484" s="6">
        <f t="shared" si="189"/>
        <v>5242880</v>
      </c>
      <c r="N484" s="13">
        <f t="shared" si="190"/>
        <v>1.1197804224771717</v>
      </c>
      <c r="O484" s="13"/>
      <c r="P484" s="7">
        <f t="shared" si="191"/>
        <v>3.6702535017154661E-3</v>
      </c>
      <c r="Q484" s="7">
        <f t="shared" si="192"/>
        <v>1.5225213065600046E-3</v>
      </c>
      <c r="R484" s="6">
        <f t="shared" si="193"/>
        <v>5.1927748082754707E-3</v>
      </c>
      <c r="S484" s="6">
        <f t="shared" si="194"/>
        <v>3.6702535017154661E-3</v>
      </c>
      <c r="T484" s="7">
        <f t="shared" si="195"/>
        <v>0</v>
      </c>
      <c r="U484" s="7">
        <f t="shared" si="196"/>
        <v>0.33955758932649854</v>
      </c>
      <c r="V484" s="7">
        <f t="shared" si="197"/>
        <v>0.88776279086186838</v>
      </c>
      <c r="W484" s="6">
        <f t="shared" si="198"/>
        <v>1.227320380188367</v>
      </c>
      <c r="X484" s="6">
        <v>4.0179999999999999E-3</v>
      </c>
      <c r="Y484" s="6">
        <v>1.2397252000005738</v>
      </c>
      <c r="Z484" s="6">
        <f t="shared" si="199"/>
        <v>8.6547162340600732</v>
      </c>
      <c r="AA484" s="6">
        <f t="shared" si="201"/>
        <v>29.237800106407935</v>
      </c>
      <c r="AB484" s="6">
        <f t="shared" si="200"/>
        <v>1.0006104427175577</v>
      </c>
    </row>
    <row r="485" spans="5:28">
      <c r="E485" s="12">
        <f t="shared" si="184"/>
        <v>1.3167065486862259</v>
      </c>
      <c r="F485" s="12">
        <f t="shared" si="185"/>
        <v>20316927</v>
      </c>
      <c r="G485" s="6">
        <v>1219574</v>
      </c>
      <c r="H485" s="6">
        <v>13544618</v>
      </c>
      <c r="I485" s="12">
        <f t="shared" si="186"/>
        <v>27089236</v>
      </c>
      <c r="J485" s="6">
        <v>3343928.8537599999</v>
      </c>
      <c r="K485" s="12">
        <f t="shared" si="187"/>
        <v>26751430.830079999</v>
      </c>
      <c r="L485" s="6">
        <f t="shared" si="188"/>
        <v>186.926896</v>
      </c>
      <c r="M485" s="6">
        <f t="shared" si="189"/>
        <v>5242880</v>
      </c>
      <c r="N485" s="13">
        <f t="shared" si="190"/>
        <v>1.0126275552162303</v>
      </c>
      <c r="O485" s="13"/>
      <c r="P485" s="7">
        <f t="shared" si="191"/>
        <v>3.6088863160607075E-3</v>
      </c>
      <c r="Q485" s="7">
        <f t="shared" si="192"/>
        <v>1.6554788933088515E-3</v>
      </c>
      <c r="R485" s="6">
        <f t="shared" si="193"/>
        <v>5.264365209369559E-3</v>
      </c>
      <c r="S485" s="6">
        <f t="shared" si="194"/>
        <v>3.6088863160607075E-3</v>
      </c>
      <c r="T485" s="7">
        <f t="shared" si="195"/>
        <v>0</v>
      </c>
      <c r="U485" s="7">
        <f t="shared" si="196"/>
        <v>0.36921021713839575</v>
      </c>
      <c r="V485" s="7">
        <f t="shared" si="197"/>
        <v>1.0002245281811044</v>
      </c>
      <c r="W485" s="6">
        <f t="shared" si="198"/>
        <v>1.3694347453195002</v>
      </c>
      <c r="X485" s="6">
        <v>4.5269999999999998E-3</v>
      </c>
      <c r="Y485" s="6">
        <v>1.4055003529398449</v>
      </c>
      <c r="Z485" s="6">
        <f t="shared" si="199"/>
        <v>20.280841262188918</v>
      </c>
      <c r="AA485" s="6">
        <f t="shared" si="201"/>
        <v>16.288164554220437</v>
      </c>
      <c r="AB485" s="6">
        <f t="shared" si="200"/>
        <v>2.5660333378719771</v>
      </c>
    </row>
    <row r="486" spans="5:28">
      <c r="E486" s="12">
        <f t="shared" si="184"/>
        <v>1.0024656614253016</v>
      </c>
      <c r="F486" s="12">
        <f t="shared" si="185"/>
        <v>24256753.5</v>
      </c>
      <c r="G486" s="6">
        <v>38120</v>
      </c>
      <c r="H486" s="6">
        <v>16171169</v>
      </c>
      <c r="I486" s="12">
        <f t="shared" si="186"/>
        <v>32342338</v>
      </c>
      <c r="J486" s="6">
        <v>3039570.3051760001</v>
      </c>
      <c r="K486" s="12">
        <f t="shared" si="187"/>
        <v>24316562.441408001</v>
      </c>
      <c r="L486" s="6">
        <f t="shared" si="188"/>
        <v>194.816428</v>
      </c>
      <c r="M486" s="6">
        <f t="shared" si="189"/>
        <v>5242880</v>
      </c>
      <c r="N486" s="13">
        <f t="shared" si="190"/>
        <v>1.3300538708105027</v>
      </c>
      <c r="O486" s="13"/>
      <c r="P486" s="7">
        <f t="shared" si="191"/>
        <v>4.3087158691965406E-3</v>
      </c>
      <c r="Q486" s="7">
        <f t="shared" si="192"/>
        <v>1.5048001034140318E-3</v>
      </c>
      <c r="R486" s="6">
        <f t="shared" si="193"/>
        <v>5.8135159726105719E-3</v>
      </c>
      <c r="S486" s="6">
        <f t="shared" si="194"/>
        <v>4.3087158691965406E-3</v>
      </c>
      <c r="T486" s="7">
        <f t="shared" si="195"/>
        <v>0</v>
      </c>
      <c r="U486" s="7">
        <f t="shared" si="196"/>
        <v>0.33560534971298051</v>
      </c>
      <c r="V486" s="7">
        <f t="shared" si="197"/>
        <v>1.4984587475423572</v>
      </c>
      <c r="W486" s="6">
        <f t="shared" si="198"/>
        <v>1.8340640972553377</v>
      </c>
      <c r="X486" s="6">
        <v>6.7819999999999998E-3</v>
      </c>
      <c r="Y486" s="6">
        <v>1.81842375</v>
      </c>
      <c r="Z486" s="6">
        <f t="shared" si="199"/>
        <v>36.468359345376875</v>
      </c>
      <c r="AA486" s="6">
        <f t="shared" si="201"/>
        <v>14.280212730602004</v>
      </c>
      <c r="AB486" s="6">
        <f t="shared" si="200"/>
        <v>0.86010465136840042</v>
      </c>
    </row>
    <row r="487" spans="5:28">
      <c r="E487" s="12">
        <f t="shared" si="184"/>
        <v>1.0024507044117013</v>
      </c>
      <c r="F487" s="12">
        <f t="shared" si="185"/>
        <v>24256753.5</v>
      </c>
      <c r="G487" s="6">
        <v>38120</v>
      </c>
      <c r="H487" s="6">
        <v>16171169</v>
      </c>
      <c r="I487" s="12">
        <f t="shared" si="186"/>
        <v>32342338</v>
      </c>
      <c r="J487" s="6">
        <v>3039524.9541020002</v>
      </c>
      <c r="K487" s="12">
        <f t="shared" si="187"/>
        <v>24316199.632816002</v>
      </c>
      <c r="L487" s="6">
        <f t="shared" si="188"/>
        <v>194.816428</v>
      </c>
      <c r="M487" s="6">
        <f t="shared" si="189"/>
        <v>5242880</v>
      </c>
      <c r="N487" s="13">
        <f t="shared" si="190"/>
        <v>1.3300737158101095</v>
      </c>
      <c r="O487" s="13"/>
      <c r="P487" s="7">
        <f t="shared" si="191"/>
        <v>4.3087158691965406E-3</v>
      </c>
      <c r="Q487" s="7">
        <f t="shared" si="192"/>
        <v>1.5047776514573428E-3</v>
      </c>
      <c r="R487" s="6">
        <f t="shared" si="193"/>
        <v>5.8134935206538832E-3</v>
      </c>
      <c r="S487" s="6">
        <f t="shared" si="194"/>
        <v>4.3087158691965406E-3</v>
      </c>
      <c r="T487" s="7">
        <f t="shared" si="195"/>
        <v>0</v>
      </c>
      <c r="U487" s="7">
        <f t="shared" si="196"/>
        <v>0.33560034240552539</v>
      </c>
      <c r="V487" s="7">
        <f t="shared" si="197"/>
        <v>1.4960283367162048</v>
      </c>
      <c r="W487" s="6">
        <f t="shared" si="198"/>
        <v>1.8316286791217302</v>
      </c>
      <c r="X487" s="6">
        <v>6.7710000000000001E-3</v>
      </c>
      <c r="Y487" s="6">
        <v>1.819254849997743</v>
      </c>
      <c r="Z487" s="6">
        <f t="shared" si="199"/>
        <v>36.365147405161117</v>
      </c>
      <c r="AA487" s="6">
        <f t="shared" si="201"/>
        <v>14.141286063301092</v>
      </c>
      <c r="AB487" s="6">
        <f t="shared" si="200"/>
        <v>0.68015919396903435</v>
      </c>
    </row>
    <row r="488" spans="5:28">
      <c r="E488" s="12">
        <f t="shared" si="184"/>
        <v>1.4104415992370454</v>
      </c>
      <c r="F488" s="12">
        <f t="shared" si="185"/>
        <v>21918994.5</v>
      </c>
      <c r="G488" s="6">
        <v>2063494</v>
      </c>
      <c r="H488" s="6">
        <v>14612663</v>
      </c>
      <c r="I488" s="12">
        <f t="shared" si="186"/>
        <v>29225326</v>
      </c>
      <c r="J488" s="6">
        <v>3864432.7070309999</v>
      </c>
      <c r="K488" s="12">
        <f t="shared" si="187"/>
        <v>30915461.656248</v>
      </c>
      <c r="L488" s="6">
        <f t="shared" si="188"/>
        <v>216.621836</v>
      </c>
      <c r="M488" s="6">
        <f t="shared" si="189"/>
        <v>5242880</v>
      </c>
      <c r="N488" s="13">
        <f t="shared" si="190"/>
        <v>0.94533040861427908</v>
      </c>
      <c r="O488" s="13"/>
      <c r="P488" s="7">
        <f t="shared" si="191"/>
        <v>3.8934608227346539E-3</v>
      </c>
      <c r="Q488" s="7">
        <f t="shared" si="192"/>
        <v>1.9131647415012165E-3</v>
      </c>
      <c r="R488" s="6">
        <f t="shared" si="193"/>
        <v>5.8066255642358709E-3</v>
      </c>
      <c r="S488" s="6">
        <f t="shared" si="194"/>
        <v>3.8934608227346539E-3</v>
      </c>
      <c r="T488" s="7">
        <f t="shared" si="195"/>
        <v>0</v>
      </c>
      <c r="U488" s="7">
        <f t="shared" si="196"/>
        <v>0.42668014221514217</v>
      </c>
      <c r="V488" s="7">
        <f t="shared" si="197"/>
        <v>1.9823314483854364</v>
      </c>
      <c r="W488" s="6">
        <f t="shared" si="198"/>
        <v>2.4090115906005787</v>
      </c>
      <c r="X488" s="6">
        <v>8.9720000000000008E-3</v>
      </c>
      <c r="Y488" s="6">
        <v>2.4738970588266964</v>
      </c>
      <c r="Z488" s="6">
        <f t="shared" si="199"/>
        <v>56.604315395289184</v>
      </c>
      <c r="AA488" s="6">
        <f t="shared" si="201"/>
        <v>35.280588896167295</v>
      </c>
      <c r="AB488" s="6">
        <f t="shared" si="200"/>
        <v>2.6228038872761825</v>
      </c>
    </row>
    <row r="489" spans="5:28">
      <c r="E489" s="12">
        <f t="shared" si="184"/>
        <v>1.0459239309919623</v>
      </c>
      <c r="F489" s="12">
        <f t="shared" si="185"/>
        <v>27102582</v>
      </c>
      <c r="G489" s="6">
        <v>14340</v>
      </c>
      <c r="H489" s="6">
        <v>18068388</v>
      </c>
      <c r="I489" s="12">
        <f t="shared" si="186"/>
        <v>36136776</v>
      </c>
      <c r="J489" s="6">
        <v>3543404.8881839998</v>
      </c>
      <c r="K489" s="12">
        <f t="shared" si="187"/>
        <v>28347239.105471998</v>
      </c>
      <c r="L489" s="6">
        <f t="shared" si="188"/>
        <v>217.10745600000001</v>
      </c>
      <c r="M489" s="6">
        <f t="shared" si="189"/>
        <v>5242880</v>
      </c>
      <c r="N489" s="13">
        <f t="shared" si="190"/>
        <v>1.274789966865745</v>
      </c>
      <c r="O489" s="13"/>
      <c r="P489" s="7">
        <f t="shared" si="191"/>
        <v>4.8142190652018012E-3</v>
      </c>
      <c r="Q489" s="7">
        <f t="shared" si="192"/>
        <v>1.7542334957994412E-3</v>
      </c>
      <c r="R489" s="6">
        <f t="shared" si="193"/>
        <v>6.5684525610012427E-3</v>
      </c>
      <c r="S489" s="6">
        <f t="shared" si="194"/>
        <v>4.8142190652018012E-3</v>
      </c>
      <c r="T489" s="7">
        <f t="shared" si="195"/>
        <v>0</v>
      </c>
      <c r="U489" s="7">
        <f t="shared" si="196"/>
        <v>0.39123478560395347</v>
      </c>
      <c r="V489" s="7">
        <f t="shared" si="197"/>
        <v>1.151351892280039</v>
      </c>
      <c r="W489" s="6">
        <f t="shared" si="198"/>
        <v>1.5425866778839925</v>
      </c>
      <c r="X489" s="6">
        <v>5.2110000000000004E-3</v>
      </c>
      <c r="Y489" s="6">
        <v>1.5175589999988421</v>
      </c>
      <c r="Z489" s="6">
        <f t="shared" si="199"/>
        <v>7.6142954288658444</v>
      </c>
      <c r="AA489" s="6">
        <f t="shared" si="201"/>
        <v>26.049751698354296</v>
      </c>
      <c r="AB489" s="6">
        <f t="shared" si="200"/>
        <v>1.6492062506412906</v>
      </c>
    </row>
    <row r="490" spans="5:28">
      <c r="E490" s="12">
        <f t="shared" si="184"/>
        <v>1.1014151776451522</v>
      </c>
      <c r="F490" s="12">
        <f t="shared" si="185"/>
        <v>26326012.5</v>
      </c>
      <c r="G490" s="6">
        <v>503625</v>
      </c>
      <c r="H490" s="6">
        <v>17550675</v>
      </c>
      <c r="I490" s="12">
        <f t="shared" si="186"/>
        <v>35101350</v>
      </c>
      <c r="J490" s="6">
        <v>3624483.7167969998</v>
      </c>
      <c r="K490" s="12">
        <f t="shared" si="187"/>
        <v>28995869.734375998</v>
      </c>
      <c r="L490" s="6">
        <f t="shared" si="188"/>
        <v>220.6806</v>
      </c>
      <c r="M490" s="6">
        <f t="shared" si="189"/>
        <v>5242880</v>
      </c>
      <c r="N490" s="13">
        <f t="shared" si="190"/>
        <v>1.2105637913797653</v>
      </c>
      <c r="O490" s="13"/>
      <c r="P490" s="7">
        <f t="shared" si="191"/>
        <v>4.6762773852410426E-3</v>
      </c>
      <c r="Q490" s="7">
        <f t="shared" si="192"/>
        <v>1.7943731923459457E-3</v>
      </c>
      <c r="R490" s="6">
        <f t="shared" si="193"/>
        <v>6.4706505775869883E-3</v>
      </c>
      <c r="S490" s="6">
        <f t="shared" si="194"/>
        <v>4.6762773852410426E-3</v>
      </c>
      <c r="T490" s="7">
        <f t="shared" si="195"/>
        <v>0</v>
      </c>
      <c r="U490" s="7">
        <f t="shared" si="196"/>
        <v>0.40018686958261612</v>
      </c>
      <c r="V490" s="7">
        <f t="shared" si="197"/>
        <v>1.0207725469840299</v>
      </c>
      <c r="W490" s="6">
        <f t="shared" si="198"/>
        <v>1.4209594165666459</v>
      </c>
      <c r="X490" s="6">
        <v>4.62E-3</v>
      </c>
      <c r="Y490" s="6">
        <v>1.4070074117668798</v>
      </c>
      <c r="Z490" s="6">
        <f t="shared" si="199"/>
        <v>1.2181252216675886</v>
      </c>
      <c r="AA490" s="6">
        <f t="shared" si="201"/>
        <v>40.05737180924217</v>
      </c>
      <c r="AB490" s="6">
        <f t="shared" si="200"/>
        <v>0.99160847932176677</v>
      </c>
    </row>
    <row r="491" spans="5:28">
      <c r="E491" s="12">
        <f t="shared" si="184"/>
        <v>1.1012197963154504</v>
      </c>
      <c r="F491" s="12">
        <f t="shared" si="185"/>
        <v>26326012.5</v>
      </c>
      <c r="G491" s="6">
        <v>503625</v>
      </c>
      <c r="H491" s="6">
        <v>17550675</v>
      </c>
      <c r="I491" s="12">
        <f t="shared" si="186"/>
        <v>35101350</v>
      </c>
      <c r="J491" s="6">
        <v>3623840.765381</v>
      </c>
      <c r="K491" s="12">
        <f t="shared" si="187"/>
        <v>28990726.123048</v>
      </c>
      <c r="L491" s="6">
        <f t="shared" si="188"/>
        <v>220.6806</v>
      </c>
      <c r="M491" s="6">
        <f t="shared" si="189"/>
        <v>5242880</v>
      </c>
      <c r="N491" s="13">
        <f t="shared" si="190"/>
        <v>1.2107785728103573</v>
      </c>
      <c r="O491" s="13"/>
      <c r="P491" s="7">
        <f t="shared" si="191"/>
        <v>4.6762773852410426E-3</v>
      </c>
      <c r="Q491" s="7">
        <f t="shared" si="192"/>
        <v>1.7940548863815669E-3</v>
      </c>
      <c r="R491" s="6">
        <f t="shared" si="193"/>
        <v>6.4703322716226095E-3</v>
      </c>
      <c r="S491" s="6">
        <f t="shared" si="194"/>
        <v>4.6762773852410426E-3</v>
      </c>
      <c r="T491" s="7">
        <f t="shared" si="195"/>
        <v>0</v>
      </c>
      <c r="U491" s="7">
        <f t="shared" si="196"/>
        <v>0.40011587996462711</v>
      </c>
      <c r="V491" s="7">
        <f t="shared" si="197"/>
        <v>1.0238657971264058</v>
      </c>
      <c r="W491" s="6">
        <f t="shared" si="198"/>
        <v>1.423981677091033</v>
      </c>
      <c r="X491" s="6">
        <v>4.6340000000000001E-3</v>
      </c>
      <c r="Y491" s="6">
        <v>1.4115436588238022</v>
      </c>
      <c r="Z491" s="6">
        <f t="shared" si="199"/>
        <v>0.91233028142085615</v>
      </c>
      <c r="AA491" s="6">
        <f t="shared" si="201"/>
        <v>39.627368830872015</v>
      </c>
      <c r="AB491" s="6">
        <f t="shared" si="200"/>
        <v>0.8811642622230349</v>
      </c>
    </row>
    <row r="492" spans="5:28">
      <c r="E492" s="12">
        <f t="shared" si="184"/>
        <v>1.1014402091045121</v>
      </c>
      <c r="F492" s="12">
        <f t="shared" si="185"/>
        <v>26326012.5</v>
      </c>
      <c r="G492" s="6">
        <v>503625</v>
      </c>
      <c r="H492" s="6">
        <v>17550675</v>
      </c>
      <c r="I492" s="12">
        <f t="shared" si="186"/>
        <v>35101350</v>
      </c>
      <c r="J492" s="6">
        <v>3624566.0891109998</v>
      </c>
      <c r="K492" s="12">
        <f t="shared" si="187"/>
        <v>28996528.712887999</v>
      </c>
      <c r="L492" s="6">
        <f t="shared" si="188"/>
        <v>220.6806</v>
      </c>
      <c r="M492" s="6">
        <f t="shared" si="189"/>
        <v>5242880</v>
      </c>
      <c r="N492" s="13">
        <f t="shared" si="190"/>
        <v>1.2105362799650776</v>
      </c>
      <c r="O492" s="13"/>
      <c r="P492" s="7">
        <f t="shared" si="191"/>
        <v>4.6762773852410426E-3</v>
      </c>
      <c r="Q492" s="7">
        <f t="shared" si="192"/>
        <v>1.7944139724083168E-3</v>
      </c>
      <c r="R492" s="6">
        <f t="shared" si="193"/>
        <v>6.4706913576493595E-3</v>
      </c>
      <c r="S492" s="6">
        <f t="shared" si="194"/>
        <v>4.6762773852410426E-3</v>
      </c>
      <c r="T492" s="7">
        <f t="shared" si="195"/>
        <v>0</v>
      </c>
      <c r="U492" s="7">
        <f t="shared" si="196"/>
        <v>0.40019596448303657</v>
      </c>
      <c r="V492" s="7">
        <f t="shared" si="197"/>
        <v>1.0223191720552178</v>
      </c>
      <c r="W492" s="6">
        <f t="shared" si="198"/>
        <v>1.4225151365382545</v>
      </c>
      <c r="X492" s="6">
        <v>4.627E-3</v>
      </c>
      <c r="Y492" s="6">
        <v>1.40999149375</v>
      </c>
      <c r="Z492" s="6">
        <f t="shared" si="199"/>
        <v>1.0649964391839752</v>
      </c>
      <c r="AA492" s="6">
        <f t="shared" si="201"/>
        <v>39.846366061148899</v>
      </c>
      <c r="AB492" s="6">
        <f t="shared" si="200"/>
        <v>0.88820697456455588</v>
      </c>
    </row>
    <row r="493" spans="5:28">
      <c r="E493" s="12">
        <f t="shared" si="184"/>
        <v>1.1016426042760559</v>
      </c>
      <c r="F493" s="12">
        <f t="shared" si="185"/>
        <v>26326012.5</v>
      </c>
      <c r="G493" s="6">
        <v>503625</v>
      </c>
      <c r="H493" s="6">
        <v>17550675</v>
      </c>
      <c r="I493" s="12">
        <f t="shared" si="186"/>
        <v>35101350</v>
      </c>
      <c r="J493" s="6">
        <v>3625232.1213380001</v>
      </c>
      <c r="K493" s="12">
        <f t="shared" si="187"/>
        <v>29001856.970704</v>
      </c>
      <c r="L493" s="6">
        <f t="shared" si="188"/>
        <v>220.6806</v>
      </c>
      <c r="M493" s="6">
        <f t="shared" si="189"/>
        <v>5242880</v>
      </c>
      <c r="N493" s="13">
        <f t="shared" si="190"/>
        <v>1.2103138787098136</v>
      </c>
      <c r="O493" s="13"/>
      <c r="P493" s="7">
        <f t="shared" si="191"/>
        <v>4.6762773852410426E-3</v>
      </c>
      <c r="Q493" s="7">
        <f t="shared" si="192"/>
        <v>1.7947437049900439E-3</v>
      </c>
      <c r="R493" s="6">
        <f t="shared" si="193"/>
        <v>6.4710210902310869E-3</v>
      </c>
      <c r="S493" s="6">
        <f t="shared" si="194"/>
        <v>4.6762773852410426E-3</v>
      </c>
      <c r="T493" s="7">
        <f t="shared" si="195"/>
        <v>0</v>
      </c>
      <c r="U493" s="7">
        <f t="shared" si="196"/>
        <v>0.40026950250190785</v>
      </c>
      <c r="V493" s="7">
        <f t="shared" si="197"/>
        <v>1.0139232073830549</v>
      </c>
      <c r="W493" s="6">
        <f t="shared" si="198"/>
        <v>1.4141927098849627</v>
      </c>
      <c r="X493" s="6">
        <v>4.5890000000000002E-3</v>
      </c>
      <c r="Y493" s="6">
        <v>1.3990241352924981</v>
      </c>
      <c r="Z493" s="6">
        <f t="shared" si="199"/>
        <v>1.9018824415132356</v>
      </c>
      <c r="AA493" s="6">
        <f t="shared" si="201"/>
        <v>41.0115731146456</v>
      </c>
      <c r="AB493" s="6">
        <f t="shared" si="200"/>
        <v>1.0842253689421326</v>
      </c>
    </row>
    <row r="494" spans="5:28">
      <c r="E494" s="12">
        <f t="shared" si="184"/>
        <v>1.1014454860118297</v>
      </c>
      <c r="F494" s="12">
        <f t="shared" si="185"/>
        <v>26326012.5</v>
      </c>
      <c r="G494" s="6">
        <v>503625</v>
      </c>
      <c r="H494" s="6">
        <v>17550675</v>
      </c>
      <c r="I494" s="12">
        <f t="shared" si="186"/>
        <v>35101350</v>
      </c>
      <c r="J494" s="6">
        <v>3624583.4541020002</v>
      </c>
      <c r="K494" s="12">
        <f t="shared" si="187"/>
        <v>28996667.632816002</v>
      </c>
      <c r="L494" s="6">
        <f t="shared" si="188"/>
        <v>220.6806</v>
      </c>
      <c r="M494" s="6">
        <f t="shared" si="189"/>
        <v>5242880</v>
      </c>
      <c r="N494" s="13">
        <f t="shared" si="190"/>
        <v>1.210530480415454</v>
      </c>
      <c r="O494" s="13"/>
      <c r="P494" s="7">
        <f t="shared" si="191"/>
        <v>4.6762773852410426E-3</v>
      </c>
      <c r="Q494" s="7">
        <f t="shared" si="192"/>
        <v>1.7944225692945964E-3</v>
      </c>
      <c r="R494" s="6">
        <f t="shared" si="193"/>
        <v>6.4706999545356388E-3</v>
      </c>
      <c r="S494" s="6">
        <f t="shared" si="194"/>
        <v>4.6762773852410426E-3</v>
      </c>
      <c r="T494" s="7">
        <f t="shared" si="195"/>
        <v>0</v>
      </c>
      <c r="U494" s="7">
        <f t="shared" si="196"/>
        <v>0.40019788178821208</v>
      </c>
      <c r="V494" s="7">
        <f t="shared" si="197"/>
        <v>1.0247495828813702</v>
      </c>
      <c r="W494" s="6">
        <f t="shared" si="198"/>
        <v>1.4249474646695823</v>
      </c>
      <c r="X494" s="6">
        <v>4.6379999999999998E-3</v>
      </c>
      <c r="Y494" s="6">
        <v>1.414753694119284</v>
      </c>
      <c r="Z494" s="6">
        <f t="shared" si="199"/>
        <v>0.82529937992761571</v>
      </c>
      <c r="AA494" s="6">
        <f t="shared" si="201"/>
        <v>39.514876121941334</v>
      </c>
      <c r="AB494" s="6">
        <f t="shared" si="200"/>
        <v>0.7205332343482026</v>
      </c>
    </row>
    <row r="495" spans="5:28">
      <c r="E495" s="12">
        <f t="shared" si="184"/>
        <v>1.1016010067247366</v>
      </c>
      <c r="F495" s="12">
        <f t="shared" si="185"/>
        <v>26326012.5</v>
      </c>
      <c r="G495" s="6">
        <v>503625</v>
      </c>
      <c r="H495" s="6">
        <v>17550675</v>
      </c>
      <c r="I495" s="12">
        <f t="shared" si="186"/>
        <v>35101350</v>
      </c>
      <c r="J495" s="6">
        <v>3625095.234131</v>
      </c>
      <c r="K495" s="12">
        <f t="shared" si="187"/>
        <v>29000761.873048</v>
      </c>
      <c r="L495" s="6">
        <f t="shared" si="188"/>
        <v>220.6806</v>
      </c>
      <c r="M495" s="6">
        <f t="shared" si="189"/>
        <v>5242880</v>
      </c>
      <c r="N495" s="13">
        <f t="shared" si="190"/>
        <v>1.2103595813674679</v>
      </c>
      <c r="O495" s="13"/>
      <c r="P495" s="7">
        <f t="shared" si="191"/>
        <v>4.6762773852410426E-3</v>
      </c>
      <c r="Q495" s="7">
        <f t="shared" si="192"/>
        <v>1.794675936239014E-3</v>
      </c>
      <c r="R495" s="6">
        <f t="shared" si="193"/>
        <v>6.4709533214800568E-3</v>
      </c>
      <c r="S495" s="6">
        <f t="shared" si="194"/>
        <v>4.6762773852410426E-3</v>
      </c>
      <c r="T495" s="7">
        <f t="shared" si="195"/>
        <v>0</v>
      </c>
      <c r="U495" s="7">
        <f t="shared" si="196"/>
        <v>0.40025438849750455</v>
      </c>
      <c r="V495" s="7">
        <f t="shared" si="197"/>
        <v>1.0172374039641716</v>
      </c>
      <c r="W495" s="6">
        <f t="shared" si="198"/>
        <v>1.4174917924616761</v>
      </c>
      <c r="X495" s="6">
        <v>4.6039999999999996E-3</v>
      </c>
      <c r="Y495" s="6">
        <v>1.4077407058807279</v>
      </c>
      <c r="Z495" s="6">
        <f t="shared" si="199"/>
        <v>1.5698823901182233</v>
      </c>
      <c r="AA495" s="6">
        <f t="shared" si="201"/>
        <v>40.550680310166321</v>
      </c>
      <c r="AB495" s="6">
        <f t="shared" si="200"/>
        <v>0.69267632456842687</v>
      </c>
    </row>
    <row r="496" spans="5:28">
      <c r="E496" s="12">
        <f t="shared" si="184"/>
        <v>1.1021493178690129</v>
      </c>
      <c r="F496" s="12">
        <f t="shared" si="185"/>
        <v>26383312.5</v>
      </c>
      <c r="G496" s="6">
        <v>504855</v>
      </c>
      <c r="H496" s="6">
        <v>17588875</v>
      </c>
      <c r="I496" s="12">
        <f t="shared" si="186"/>
        <v>35177750</v>
      </c>
      <c r="J496" s="6">
        <v>3634793.734375</v>
      </c>
      <c r="K496" s="12">
        <f t="shared" si="187"/>
        <v>29078349.875</v>
      </c>
      <c r="L496" s="6">
        <f t="shared" si="188"/>
        <v>221.1636</v>
      </c>
      <c r="M496" s="6">
        <f t="shared" si="189"/>
        <v>5242880</v>
      </c>
      <c r="N496" s="13">
        <f t="shared" si="190"/>
        <v>1.2097574364164294</v>
      </c>
      <c r="O496" s="13"/>
      <c r="P496" s="7">
        <f t="shared" si="191"/>
        <v>4.6864555576541381E-3</v>
      </c>
      <c r="Q496" s="7">
        <f t="shared" si="192"/>
        <v>1.7994773728582886E-3</v>
      </c>
      <c r="R496" s="6">
        <f t="shared" si="193"/>
        <v>6.4859329305124265E-3</v>
      </c>
      <c r="S496" s="6">
        <f t="shared" si="194"/>
        <v>4.6864555576541381E-3</v>
      </c>
      <c r="T496" s="7">
        <f t="shared" si="195"/>
        <v>0</v>
      </c>
      <c r="U496" s="7">
        <f t="shared" si="196"/>
        <v>0.40132522030571655</v>
      </c>
      <c r="V496" s="7">
        <f t="shared" si="197"/>
        <v>1.0174583504029129</v>
      </c>
      <c r="W496" s="6">
        <f t="shared" si="198"/>
        <v>1.4187835707086294</v>
      </c>
      <c r="X496" s="6">
        <v>4.6049999999999997E-3</v>
      </c>
      <c r="Y496" s="6">
        <v>1.3975311562499999</v>
      </c>
      <c r="Z496" s="6">
        <f t="shared" si="199"/>
        <v>1.7688503290800954</v>
      </c>
      <c r="AA496" s="6">
        <f t="shared" si="201"/>
        <v>40.845449088217741</v>
      </c>
      <c r="AB496" s="6">
        <f t="shared" si="200"/>
        <v>1.5207113174962155</v>
      </c>
    </row>
    <row r="497" spans="5:28">
      <c r="E497" s="12">
        <f t="shared" si="184"/>
        <v>1.102349505072951</v>
      </c>
      <c r="F497" s="12">
        <f t="shared" si="185"/>
        <v>26383312.5</v>
      </c>
      <c r="G497" s="6">
        <v>504855</v>
      </c>
      <c r="H497" s="6">
        <v>17588875</v>
      </c>
      <c r="I497" s="12">
        <f t="shared" si="186"/>
        <v>35177750</v>
      </c>
      <c r="J497" s="6">
        <v>3635453.93457</v>
      </c>
      <c r="K497" s="12">
        <f t="shared" si="187"/>
        <v>29083631.47656</v>
      </c>
      <c r="L497" s="6">
        <f t="shared" si="188"/>
        <v>221.1636</v>
      </c>
      <c r="M497" s="6">
        <f t="shared" si="189"/>
        <v>5242880</v>
      </c>
      <c r="N497" s="13">
        <f t="shared" si="190"/>
        <v>1.2095377438801467</v>
      </c>
      <c r="O497" s="13"/>
      <c r="P497" s="7">
        <f t="shared" si="191"/>
        <v>4.6864555576541381E-3</v>
      </c>
      <c r="Q497" s="7">
        <f t="shared" si="192"/>
        <v>1.7998042181758714E-3</v>
      </c>
      <c r="R497" s="6">
        <f t="shared" si="193"/>
        <v>6.486259775830009E-3</v>
      </c>
      <c r="S497" s="6">
        <f t="shared" si="194"/>
        <v>4.6864555576541381E-3</v>
      </c>
      <c r="T497" s="7">
        <f t="shared" si="195"/>
        <v>0</v>
      </c>
      <c r="U497" s="7">
        <f t="shared" si="196"/>
        <v>0.4013981143976697</v>
      </c>
      <c r="V497" s="7">
        <f t="shared" si="197"/>
        <v>1.0183421361578775</v>
      </c>
      <c r="W497" s="6">
        <f t="shared" si="198"/>
        <v>1.4197402505555472</v>
      </c>
      <c r="X497" s="6">
        <v>4.6090000000000002E-3</v>
      </c>
      <c r="Y497" s="6">
        <v>1.4005937647050692</v>
      </c>
      <c r="Z497" s="6">
        <f t="shared" si="199"/>
        <v>1.680528480237315</v>
      </c>
      <c r="AA497" s="6">
        <f t="shared" si="201"/>
        <v>40.730305398785177</v>
      </c>
      <c r="AB497" s="6">
        <f t="shared" si="200"/>
        <v>1.3670263521778379</v>
      </c>
    </row>
    <row r="498" spans="5:28">
      <c r="E498" s="12">
        <f t="shared" si="184"/>
        <v>1.1020838319913013</v>
      </c>
      <c r="F498" s="12">
        <f t="shared" si="185"/>
        <v>26383312.5</v>
      </c>
      <c r="G498" s="6">
        <v>504855</v>
      </c>
      <c r="H498" s="6">
        <v>17588875</v>
      </c>
      <c r="I498" s="12">
        <f t="shared" si="186"/>
        <v>35177750</v>
      </c>
      <c r="J498" s="6">
        <v>3634577.7675780002</v>
      </c>
      <c r="K498" s="12">
        <f t="shared" si="187"/>
        <v>29076622.140624002</v>
      </c>
      <c r="L498" s="6">
        <f t="shared" si="188"/>
        <v>221.1636</v>
      </c>
      <c r="M498" s="6">
        <f t="shared" si="189"/>
        <v>5242880</v>
      </c>
      <c r="N498" s="13">
        <f t="shared" si="190"/>
        <v>1.2098293202652275</v>
      </c>
      <c r="O498" s="13"/>
      <c r="P498" s="7">
        <f t="shared" si="191"/>
        <v>4.6864555576541381E-3</v>
      </c>
      <c r="Q498" s="7">
        <f t="shared" si="192"/>
        <v>1.7993704541737936E-3</v>
      </c>
      <c r="R498" s="6">
        <f t="shared" si="193"/>
        <v>6.485826011827932E-3</v>
      </c>
      <c r="S498" s="6">
        <f t="shared" si="194"/>
        <v>4.6864555576541381E-3</v>
      </c>
      <c r="T498" s="7">
        <f t="shared" si="195"/>
        <v>0</v>
      </c>
      <c r="U498" s="7">
        <f t="shared" si="196"/>
        <v>0.40130137495747437</v>
      </c>
      <c r="V498" s="7">
        <f t="shared" si="197"/>
        <v>1.0225401184939589</v>
      </c>
      <c r="W498" s="6">
        <f t="shared" si="198"/>
        <v>1.4238414934514332</v>
      </c>
      <c r="X498" s="6">
        <v>4.6280000000000002E-3</v>
      </c>
      <c r="Y498" s="6">
        <v>1.4069120000000002</v>
      </c>
      <c r="Z498" s="6">
        <f t="shared" si="199"/>
        <v>1.2630846511265761</v>
      </c>
      <c r="AA498" s="6">
        <f t="shared" si="201"/>
        <v>40.143172252116074</v>
      </c>
      <c r="AB498" s="6">
        <f t="shared" si="200"/>
        <v>1.2033086256591043</v>
      </c>
    </row>
    <row r="499" spans="5:28">
      <c r="E499" s="12">
        <f t="shared" si="184"/>
        <v>1.1022579457332358</v>
      </c>
      <c r="F499" s="12">
        <f t="shared" si="185"/>
        <v>26383312.5</v>
      </c>
      <c r="G499" s="6">
        <v>504855</v>
      </c>
      <c r="H499" s="6">
        <v>17588875</v>
      </c>
      <c r="I499" s="12">
        <f t="shared" si="186"/>
        <v>35177750</v>
      </c>
      <c r="J499" s="6">
        <v>3635151.9797359998</v>
      </c>
      <c r="K499" s="12">
        <f t="shared" si="187"/>
        <v>29081215.837887999</v>
      </c>
      <c r="L499" s="6">
        <f t="shared" si="188"/>
        <v>221.1636</v>
      </c>
      <c r="M499" s="6">
        <f t="shared" si="189"/>
        <v>5242880</v>
      </c>
      <c r="N499" s="13">
        <f t="shared" si="190"/>
        <v>1.2096382144438826</v>
      </c>
      <c r="O499" s="13"/>
      <c r="P499" s="7">
        <f t="shared" si="191"/>
        <v>4.6864555576541381E-3</v>
      </c>
      <c r="Q499" s="7">
        <f t="shared" si="192"/>
        <v>1.7996547293929811E-3</v>
      </c>
      <c r="R499" s="6">
        <f t="shared" si="193"/>
        <v>6.4861102870471194E-3</v>
      </c>
      <c r="S499" s="6">
        <f t="shared" si="194"/>
        <v>4.6864555576541381E-3</v>
      </c>
      <c r="T499" s="7">
        <f t="shared" si="195"/>
        <v>0</v>
      </c>
      <c r="U499" s="7">
        <f t="shared" si="196"/>
        <v>0.40136477492942657</v>
      </c>
      <c r="V499" s="7">
        <f t="shared" si="197"/>
        <v>1.0192259219128419</v>
      </c>
      <c r="W499" s="6">
        <f t="shared" si="198"/>
        <v>1.4205906968422686</v>
      </c>
      <c r="X499" s="6">
        <v>4.6129999999999999E-3</v>
      </c>
      <c r="Y499" s="6">
        <v>1.4037630352943891</v>
      </c>
      <c r="Z499" s="6">
        <f t="shared" si="199"/>
        <v>1.5923598017372249</v>
      </c>
      <c r="AA499" s="6">
        <f t="shared" si="201"/>
        <v>40.605035487689563</v>
      </c>
      <c r="AB499" s="6">
        <f t="shared" si="200"/>
        <v>1.1987537158898414</v>
      </c>
    </row>
    <row r="500" spans="5:28">
      <c r="E500" s="12">
        <f t="shared" si="184"/>
        <v>1.1019152451656706</v>
      </c>
      <c r="F500" s="12">
        <f t="shared" si="185"/>
        <v>26383312.5</v>
      </c>
      <c r="G500" s="6">
        <v>504855</v>
      </c>
      <c r="H500" s="6">
        <v>17588875</v>
      </c>
      <c r="I500" s="12">
        <f t="shared" si="186"/>
        <v>35177750</v>
      </c>
      <c r="J500" s="6">
        <v>3634021.7827150002</v>
      </c>
      <c r="K500" s="12">
        <f t="shared" si="187"/>
        <v>29072174.261720002</v>
      </c>
      <c r="L500" s="6">
        <f t="shared" si="188"/>
        <v>221.1636</v>
      </c>
      <c r="M500" s="6">
        <f t="shared" si="189"/>
        <v>5242880</v>
      </c>
      <c r="N500" s="13">
        <f t="shared" si="190"/>
        <v>1.2100144173364891</v>
      </c>
      <c r="O500" s="13"/>
      <c r="P500" s="7">
        <f t="shared" si="191"/>
        <v>4.6864555576541381E-3</v>
      </c>
      <c r="Q500" s="7">
        <f t="shared" si="192"/>
        <v>1.7990952027417363E-3</v>
      </c>
      <c r="R500" s="6">
        <f t="shared" si="193"/>
        <v>6.4855507603958744E-3</v>
      </c>
      <c r="S500" s="6">
        <f t="shared" si="194"/>
        <v>4.6864555576541381E-3</v>
      </c>
      <c r="T500" s="7">
        <f t="shared" si="195"/>
        <v>0</v>
      </c>
      <c r="U500" s="7">
        <f t="shared" si="196"/>
        <v>0.40123998749949569</v>
      </c>
      <c r="V500" s="7">
        <f t="shared" si="197"/>
        <v>1.0254124221975935</v>
      </c>
      <c r="W500" s="6">
        <f t="shared" si="198"/>
        <v>1.4266524096970892</v>
      </c>
      <c r="X500" s="6">
        <v>4.6410000000000002E-3</v>
      </c>
      <c r="Y500" s="6">
        <v>1.4152047000016381</v>
      </c>
      <c r="Z500" s="6">
        <f t="shared" si="199"/>
        <v>0.97943455406459701</v>
      </c>
      <c r="AA500" s="6">
        <f t="shared" si="201"/>
        <v>39.744683481919289</v>
      </c>
      <c r="AB500" s="6">
        <f t="shared" si="200"/>
        <v>0.80890839999597286</v>
      </c>
    </row>
    <row r="501" spans="5:28">
      <c r="E501" s="12">
        <f t="shared" si="184"/>
        <v>1.1020876254491547</v>
      </c>
      <c r="F501" s="12">
        <f t="shared" si="185"/>
        <v>26383312.5</v>
      </c>
      <c r="G501" s="6">
        <v>504855</v>
      </c>
      <c r="H501" s="6">
        <v>17588875</v>
      </c>
      <c r="I501" s="12">
        <f t="shared" si="186"/>
        <v>35177750</v>
      </c>
      <c r="J501" s="6">
        <v>3634590.278076</v>
      </c>
      <c r="K501" s="12">
        <f t="shared" si="187"/>
        <v>29076722.224608</v>
      </c>
      <c r="L501" s="6">
        <f t="shared" si="188"/>
        <v>221.1636</v>
      </c>
      <c r="M501" s="6">
        <f t="shared" si="189"/>
        <v>5242880</v>
      </c>
      <c r="N501" s="13">
        <f t="shared" si="190"/>
        <v>1.2098251559533977</v>
      </c>
      <c r="O501" s="13"/>
      <c r="P501" s="7">
        <f t="shared" si="191"/>
        <v>4.6864555576541381E-3</v>
      </c>
      <c r="Q501" s="7">
        <f t="shared" si="192"/>
        <v>1.7993766477461719E-3</v>
      </c>
      <c r="R501" s="6">
        <f t="shared" si="193"/>
        <v>6.48583220540031E-3</v>
      </c>
      <c r="S501" s="6">
        <f t="shared" si="194"/>
        <v>4.6864555576541381E-3</v>
      </c>
      <c r="T501" s="7">
        <f t="shared" si="195"/>
        <v>0</v>
      </c>
      <c r="U501" s="7">
        <f t="shared" si="196"/>
        <v>0.40130275626786854</v>
      </c>
      <c r="V501" s="7">
        <f t="shared" si="197"/>
        <v>1.0243076900038881</v>
      </c>
      <c r="W501" s="6">
        <f t="shared" si="198"/>
        <v>1.4256104462717567</v>
      </c>
      <c r="X501" s="6">
        <v>4.6360000000000004E-3</v>
      </c>
      <c r="Y501" s="6">
        <v>1.4147708470574603</v>
      </c>
      <c r="Z501" s="6">
        <f t="shared" si="199"/>
        <v>1.0883424860685447</v>
      </c>
      <c r="AA501" s="6">
        <f t="shared" si="201"/>
        <v>39.901471212258613</v>
      </c>
      <c r="AB501" s="6">
        <f t="shared" si="200"/>
        <v>0.7661734928198024</v>
      </c>
    </row>
    <row r="502" spans="5:28">
      <c r="E502" s="12">
        <f t="shared" si="184"/>
        <v>1.1021788908946137</v>
      </c>
      <c r="F502" s="12">
        <f t="shared" si="185"/>
        <v>26383312.5</v>
      </c>
      <c r="G502" s="6">
        <v>504855</v>
      </c>
      <c r="H502" s="6">
        <v>17588875</v>
      </c>
      <c r="I502" s="12">
        <f t="shared" si="186"/>
        <v>35177750</v>
      </c>
      <c r="J502" s="6">
        <v>3634891.2636719998</v>
      </c>
      <c r="K502" s="12">
        <f t="shared" si="187"/>
        <v>29079130.109375998</v>
      </c>
      <c r="L502" s="6">
        <f t="shared" si="188"/>
        <v>221.1636</v>
      </c>
      <c r="M502" s="6">
        <f t="shared" si="189"/>
        <v>5242880</v>
      </c>
      <c r="N502" s="13">
        <f t="shared" si="190"/>
        <v>1.2097249769056062</v>
      </c>
      <c r="O502" s="13"/>
      <c r="P502" s="7">
        <f t="shared" si="191"/>
        <v>4.6864555576541381E-3</v>
      </c>
      <c r="Q502" s="7">
        <f t="shared" si="192"/>
        <v>1.7995256566883948E-3</v>
      </c>
      <c r="R502" s="6">
        <f t="shared" si="193"/>
        <v>6.4859812143425333E-3</v>
      </c>
      <c r="S502" s="6">
        <f t="shared" si="194"/>
        <v>4.6864555576541381E-3</v>
      </c>
      <c r="T502" s="7">
        <f t="shared" si="195"/>
        <v>0</v>
      </c>
      <c r="U502" s="7">
        <f t="shared" si="196"/>
        <v>0.40133598872050569</v>
      </c>
      <c r="V502" s="7">
        <f t="shared" si="197"/>
        <v>1.0194468683515832</v>
      </c>
      <c r="W502" s="6">
        <f t="shared" si="198"/>
        <v>1.4207828570720888</v>
      </c>
      <c r="X502" s="6">
        <v>4.614E-3</v>
      </c>
      <c r="Y502" s="6">
        <v>1.408138517646516</v>
      </c>
      <c r="Z502" s="6">
        <f t="shared" si="199"/>
        <v>1.5703415182951466</v>
      </c>
      <c r="AA502" s="6">
        <f t="shared" si="201"/>
        <v>40.57176450677359</v>
      </c>
      <c r="AB502" s="6">
        <f t="shared" si="200"/>
        <v>0.89794713141615501</v>
      </c>
    </row>
    <row r="503" spans="5:28">
      <c r="E503" s="12">
        <f t="shared" si="184"/>
        <v>1.1023838774598147</v>
      </c>
      <c r="F503" s="12">
        <f t="shared" si="185"/>
        <v>26383312.5</v>
      </c>
      <c r="G503" s="6">
        <v>504855</v>
      </c>
      <c r="H503" s="6">
        <v>17588875</v>
      </c>
      <c r="I503" s="12">
        <f t="shared" si="186"/>
        <v>35177750</v>
      </c>
      <c r="J503" s="6">
        <v>3635567.2917479998</v>
      </c>
      <c r="K503" s="12">
        <f t="shared" si="187"/>
        <v>29084538.333983999</v>
      </c>
      <c r="L503" s="6">
        <f t="shared" si="188"/>
        <v>221.1636</v>
      </c>
      <c r="M503" s="6">
        <f t="shared" si="189"/>
        <v>5242880</v>
      </c>
      <c r="N503" s="13">
        <f t="shared" si="190"/>
        <v>1.2095000304301324</v>
      </c>
      <c r="O503" s="13"/>
      <c r="P503" s="7">
        <f t="shared" si="191"/>
        <v>4.6864555576541381E-3</v>
      </c>
      <c r="Q503" s="7">
        <f t="shared" si="192"/>
        <v>1.7998603379151931E-3</v>
      </c>
      <c r="R503" s="6">
        <f t="shared" si="193"/>
        <v>6.4863158955693317E-3</v>
      </c>
      <c r="S503" s="6">
        <f t="shared" si="194"/>
        <v>4.6864555576541381E-3</v>
      </c>
      <c r="T503" s="7">
        <f t="shared" si="195"/>
        <v>0</v>
      </c>
      <c r="U503" s="7">
        <f t="shared" si="196"/>
        <v>0.40141063040208663</v>
      </c>
      <c r="V503" s="7">
        <f t="shared" si="197"/>
        <v>1.0159117253317249</v>
      </c>
      <c r="W503" s="6">
        <f t="shared" si="198"/>
        <v>1.4173223557338115</v>
      </c>
      <c r="X503" s="6">
        <v>4.5979999999999997E-3</v>
      </c>
      <c r="Y503" s="6">
        <v>1.4040855124999998</v>
      </c>
      <c r="Z503" s="6">
        <f t="shared" si="199"/>
        <v>1.9237833330608622</v>
      </c>
      <c r="AA503" s="6">
        <f t="shared" si="201"/>
        <v>41.068201295548761</v>
      </c>
      <c r="AB503" s="6">
        <f t="shared" si="200"/>
        <v>0.94273768342237574</v>
      </c>
    </row>
    <row r="504" spans="5:28">
      <c r="E504" s="12">
        <f t="shared" si="184"/>
        <v>1.1019857903195438</v>
      </c>
      <c r="F504" s="12">
        <f t="shared" si="185"/>
        <v>26383312.5</v>
      </c>
      <c r="G504" s="6">
        <v>504855</v>
      </c>
      <c r="H504" s="6">
        <v>17588875</v>
      </c>
      <c r="I504" s="12">
        <f t="shared" si="186"/>
        <v>35177750</v>
      </c>
      <c r="J504" s="6">
        <v>3634254.43457</v>
      </c>
      <c r="K504" s="12">
        <f t="shared" si="187"/>
        <v>29074035.47656</v>
      </c>
      <c r="L504" s="6">
        <f t="shared" si="188"/>
        <v>221.1636</v>
      </c>
      <c r="M504" s="6">
        <f t="shared" si="189"/>
        <v>5242880</v>
      </c>
      <c r="N504" s="13">
        <f t="shared" si="190"/>
        <v>1.2099369565797262</v>
      </c>
      <c r="O504" s="13"/>
      <c r="P504" s="7">
        <f t="shared" si="191"/>
        <v>4.6864555576541381E-3</v>
      </c>
      <c r="Q504" s="7">
        <f t="shared" si="192"/>
        <v>1.7992103816980732E-3</v>
      </c>
      <c r="R504" s="6">
        <f t="shared" si="193"/>
        <v>6.4856659393522113E-3</v>
      </c>
      <c r="S504" s="6">
        <f t="shared" si="194"/>
        <v>4.6864555576541381E-3</v>
      </c>
      <c r="T504" s="7">
        <f t="shared" si="195"/>
        <v>0</v>
      </c>
      <c r="U504" s="7">
        <f t="shared" si="196"/>
        <v>0.40126567508008087</v>
      </c>
      <c r="V504" s="7">
        <f t="shared" si="197"/>
        <v>1.0203306541065476</v>
      </c>
      <c r="W504" s="6">
        <f t="shared" si="198"/>
        <v>1.4215963291866285</v>
      </c>
      <c r="X504" s="6">
        <v>4.6179999999999997E-3</v>
      </c>
      <c r="Y504" s="6">
        <v>1.4110978117630759</v>
      </c>
      <c r="Z504" s="6">
        <f t="shared" si="199"/>
        <v>1.4823637430519359</v>
      </c>
      <c r="AA504" s="6">
        <f t="shared" si="201"/>
        <v>40.443177552018447</v>
      </c>
      <c r="AB504" s="6">
        <f t="shared" si="200"/>
        <v>0.74399643568544305</v>
      </c>
    </row>
    <row r="505" spans="5:28">
      <c r="E505" s="12">
        <f t="shared" si="184"/>
        <v>1.0815435451578235</v>
      </c>
      <c r="F505" s="12">
        <f t="shared" si="185"/>
        <v>27732714</v>
      </c>
      <c r="G505" s="6">
        <v>268096</v>
      </c>
      <c r="H505" s="6">
        <v>18488476</v>
      </c>
      <c r="I505" s="12">
        <f t="shared" si="186"/>
        <v>36976952</v>
      </c>
      <c r="J505" s="6">
        <v>3749267.2270510001</v>
      </c>
      <c r="K505" s="12">
        <f t="shared" si="187"/>
        <v>29994137.816408001</v>
      </c>
      <c r="L505" s="6">
        <f t="shared" si="188"/>
        <v>227.22363200000001</v>
      </c>
      <c r="M505" s="6">
        <f t="shared" si="189"/>
        <v>5242880</v>
      </c>
      <c r="N505" s="13">
        <f t="shared" si="190"/>
        <v>1.232805964496573</v>
      </c>
      <c r="O505" s="13"/>
      <c r="P505" s="7">
        <f t="shared" si="191"/>
        <v>4.9261491199838045E-3</v>
      </c>
      <c r="Q505" s="7">
        <f t="shared" si="192"/>
        <v>1.8561497660987655E-3</v>
      </c>
      <c r="R505" s="6">
        <f t="shared" si="193"/>
        <v>6.7822988860825701E-3</v>
      </c>
      <c r="S505" s="6">
        <f t="shared" si="194"/>
        <v>4.9261491199838045E-3</v>
      </c>
      <c r="T505" s="7">
        <f t="shared" si="195"/>
        <v>0</v>
      </c>
      <c r="U505" s="7">
        <f t="shared" si="196"/>
        <v>0.41396447937367575</v>
      </c>
      <c r="V505" s="7">
        <f t="shared" si="197"/>
        <v>1.0894868894325218</v>
      </c>
      <c r="W505" s="6">
        <f t="shared" si="198"/>
        <v>1.5034513688061977</v>
      </c>
      <c r="X505" s="6">
        <v>4.9309999999999996E-3</v>
      </c>
      <c r="Y505" s="6">
        <v>1.480121833334977</v>
      </c>
      <c r="Z505" s="6">
        <f t="shared" si="199"/>
        <v>9.8375177777228789E-2</v>
      </c>
      <c r="AA505" s="6">
        <f t="shared" si="201"/>
        <v>37.54408610996898</v>
      </c>
      <c r="AB505" s="6">
        <f t="shared" si="200"/>
        <v>1.5761902125756126</v>
      </c>
    </row>
    <row r="506" spans="5:28">
      <c r="E506" s="12">
        <f t="shared" si="184"/>
        <v>1.2074080216447469</v>
      </c>
      <c r="F506" s="12">
        <f t="shared" si="185"/>
        <v>25375579.5</v>
      </c>
      <c r="G506" s="6">
        <v>1382908</v>
      </c>
      <c r="H506" s="6">
        <v>16917053</v>
      </c>
      <c r="I506" s="12">
        <f t="shared" si="186"/>
        <v>33834106</v>
      </c>
      <c r="J506" s="6">
        <v>3829834.7802729998</v>
      </c>
      <c r="K506" s="12">
        <f t="shared" si="187"/>
        <v>30638678.242183998</v>
      </c>
      <c r="L506" s="6">
        <f t="shared" si="188"/>
        <v>230.66279599999999</v>
      </c>
      <c r="M506" s="6">
        <f t="shared" si="189"/>
        <v>5242880</v>
      </c>
      <c r="N506" s="13">
        <f t="shared" si="190"/>
        <v>1.1042939167465935</v>
      </c>
      <c r="O506" s="13"/>
      <c r="P506" s="7">
        <f t="shared" si="191"/>
        <v>4.5074524124470499E-3</v>
      </c>
      <c r="Q506" s="7">
        <f t="shared" si="192"/>
        <v>1.8960363455319924E-3</v>
      </c>
      <c r="R506" s="6">
        <f t="shared" si="193"/>
        <v>6.4034887579790421E-3</v>
      </c>
      <c r="S506" s="6">
        <f t="shared" si="194"/>
        <v>4.5074524124470499E-3</v>
      </c>
      <c r="T506" s="7">
        <f t="shared" si="195"/>
        <v>0</v>
      </c>
      <c r="U506" s="7">
        <f t="shared" si="196"/>
        <v>0.4228601123611887</v>
      </c>
      <c r="V506" s="7">
        <f t="shared" si="197"/>
        <v>1.6385387897042349</v>
      </c>
      <c r="W506" s="6">
        <f t="shared" si="198"/>
        <v>2.0613989020654238</v>
      </c>
      <c r="X506" s="6">
        <v>7.4159999999999998E-3</v>
      </c>
      <c r="Y506" s="6">
        <v>2.0632901142825357</v>
      </c>
      <c r="Z506" s="6">
        <f t="shared" si="199"/>
        <v>39.219897351037616</v>
      </c>
      <c r="AA506" s="6">
        <f t="shared" si="201"/>
        <v>13.653064212796087</v>
      </c>
      <c r="AB506" s="6">
        <f t="shared" si="200"/>
        <v>9.1660024153685168E-2</v>
      </c>
    </row>
    <row r="507" spans="5:28">
      <c r="E507" s="12">
        <f t="shared" si="184"/>
        <v>1.5392995664900002</v>
      </c>
      <c r="F507" s="12">
        <f t="shared" si="185"/>
        <v>22215303</v>
      </c>
      <c r="G507" s="6">
        <v>2707524</v>
      </c>
      <c r="H507" s="6">
        <v>14810202</v>
      </c>
      <c r="I507" s="12">
        <f t="shared" si="186"/>
        <v>29620404</v>
      </c>
      <c r="J507" s="6">
        <v>4274500.7846680004</v>
      </c>
      <c r="K507" s="12">
        <f t="shared" si="187"/>
        <v>34196006.277344003</v>
      </c>
      <c r="L507" s="6">
        <f t="shared" si="188"/>
        <v>231.87290400000001</v>
      </c>
      <c r="M507" s="6">
        <f t="shared" si="189"/>
        <v>5242880</v>
      </c>
      <c r="N507" s="13">
        <f t="shared" si="190"/>
        <v>0.8661948345595113</v>
      </c>
      <c r="O507" s="13"/>
      <c r="P507" s="7">
        <f t="shared" si="191"/>
        <v>3.9460939641040391E-3</v>
      </c>
      <c r="Q507" s="7">
        <f t="shared" si="192"/>
        <v>2.1161771490721681E-3</v>
      </c>
      <c r="R507" s="6">
        <f t="shared" si="193"/>
        <v>6.0622711131762073E-3</v>
      </c>
      <c r="S507" s="6">
        <f t="shared" si="194"/>
        <v>3.9460939641040391E-3</v>
      </c>
      <c r="T507" s="7">
        <f t="shared" si="195"/>
        <v>0</v>
      </c>
      <c r="U507" s="7">
        <f t="shared" si="196"/>
        <v>0.47195662105399122</v>
      </c>
      <c r="V507" s="7">
        <f t="shared" si="197"/>
        <v>1.4719451748934214</v>
      </c>
      <c r="W507" s="6">
        <f t="shared" si="198"/>
        <v>1.9439017959474125</v>
      </c>
      <c r="X507" s="6">
        <v>6.6620000000000004E-3</v>
      </c>
      <c r="Y507" s="6">
        <v>2.0234714666644464</v>
      </c>
      <c r="Z507" s="6">
        <f t="shared" si="199"/>
        <v>40.767127527708816</v>
      </c>
      <c r="AA507" s="6">
        <f t="shared" si="201"/>
        <v>9.0022348667636312</v>
      </c>
      <c r="AB507" s="6">
        <f t="shared" si="200"/>
        <v>3.932334704387952</v>
      </c>
    </row>
    <row r="508" spans="5:28">
      <c r="E508" s="12">
        <f t="shared" si="184"/>
        <v>1.1561210912096977</v>
      </c>
      <c r="F508" s="12">
        <f t="shared" si="185"/>
        <v>27734211</v>
      </c>
      <c r="G508" s="6">
        <v>914898</v>
      </c>
      <c r="H508" s="6">
        <v>18489474</v>
      </c>
      <c r="I508" s="12">
        <f t="shared" si="186"/>
        <v>36978948</v>
      </c>
      <c r="J508" s="6">
        <v>4008013.2856450002</v>
      </c>
      <c r="K508" s="12">
        <f t="shared" si="187"/>
        <v>32064106.285160001</v>
      </c>
      <c r="L508" s="6">
        <f t="shared" si="188"/>
        <v>240.171648</v>
      </c>
      <c r="M508" s="6">
        <f t="shared" si="189"/>
        <v>5242880</v>
      </c>
      <c r="N508" s="13">
        <f t="shared" si="190"/>
        <v>1.153281731015054</v>
      </c>
      <c r="O508" s="13"/>
      <c r="P508" s="7">
        <f t="shared" si="191"/>
        <v>4.9264150313992044E-3</v>
      </c>
      <c r="Q508" s="7">
        <f t="shared" si="192"/>
        <v>1.9842471800875757E-3</v>
      </c>
      <c r="R508" s="6">
        <f t="shared" si="193"/>
        <v>6.9106622114867801E-3</v>
      </c>
      <c r="S508" s="6">
        <f t="shared" si="194"/>
        <v>4.9264150313992044E-3</v>
      </c>
      <c r="T508" s="7">
        <f t="shared" si="195"/>
        <v>0</v>
      </c>
      <c r="U508" s="7">
        <f t="shared" si="196"/>
        <v>0.44253317585469587</v>
      </c>
      <c r="V508" s="7">
        <f t="shared" si="197"/>
        <v>1.1237335874373975</v>
      </c>
      <c r="W508" s="6">
        <f t="shared" si="198"/>
        <v>1.5662667632920932</v>
      </c>
      <c r="X508" s="6">
        <v>5.0860000000000002E-3</v>
      </c>
      <c r="Y508" s="6">
        <v>1.5680703111105461</v>
      </c>
      <c r="Z508" s="6">
        <f t="shared" si="199"/>
        <v>3.1377304089814366</v>
      </c>
      <c r="AA508" s="6">
        <f t="shared" si="201"/>
        <v>35.876174036311042</v>
      </c>
      <c r="AB508" s="6">
        <f t="shared" si="200"/>
        <v>0.11501702478988363</v>
      </c>
    </row>
    <row r="509" spans="5:28">
      <c r="E509" s="12">
        <f t="shared" si="184"/>
        <v>2.5426595751857994</v>
      </c>
      <c r="F509" s="12">
        <f t="shared" si="185"/>
        <v>19205059.5</v>
      </c>
      <c r="G509" s="6">
        <v>4588484</v>
      </c>
      <c r="H509" s="6">
        <v>12803373</v>
      </c>
      <c r="I509" s="12">
        <f t="shared" si="186"/>
        <v>25606746</v>
      </c>
      <c r="J509" s="6">
        <v>6103991.0537109999</v>
      </c>
      <c r="K509" s="12">
        <f t="shared" si="187"/>
        <v>48831928.429687999</v>
      </c>
      <c r="L509" s="6">
        <f t="shared" si="188"/>
        <v>245.410156</v>
      </c>
      <c r="M509" s="6">
        <f t="shared" si="189"/>
        <v>5242880</v>
      </c>
      <c r="N509" s="13">
        <f t="shared" si="190"/>
        <v>0.52438531148468936</v>
      </c>
      <c r="O509" s="13"/>
      <c r="P509" s="7">
        <f t="shared" si="191"/>
        <v>3.4113858079364901E-3</v>
      </c>
      <c r="Q509" s="7">
        <f t="shared" si="192"/>
        <v>3.0219029160869445E-3</v>
      </c>
      <c r="R509" s="6">
        <f t="shared" si="193"/>
        <v>6.4332887240234346E-3</v>
      </c>
      <c r="S509" s="6">
        <f t="shared" si="194"/>
        <v>3.4113858079364901E-3</v>
      </c>
      <c r="T509" s="7">
        <f t="shared" si="195"/>
        <v>0</v>
      </c>
      <c r="U509" s="7">
        <f t="shared" si="196"/>
        <v>0.67395448913854572</v>
      </c>
      <c r="V509" s="7">
        <f t="shared" si="197"/>
        <v>2.9723924403844486</v>
      </c>
      <c r="W509" s="6">
        <f t="shared" si="198"/>
        <v>3.6463469295229944</v>
      </c>
      <c r="X509" s="6">
        <v>1.3453E-2</v>
      </c>
      <c r="Y509" s="6">
        <v>3.678661699993885</v>
      </c>
      <c r="Z509" s="6">
        <f t="shared" si="199"/>
        <v>74.64219276045128</v>
      </c>
      <c r="AA509" s="6">
        <f t="shared" si="201"/>
        <v>52.179523347777931</v>
      </c>
      <c r="AB509" s="6">
        <f t="shared" si="200"/>
        <v>0.8784382230892368</v>
      </c>
    </row>
    <row r="510" spans="5:28">
      <c r="E510" s="12">
        <f t="shared" si="184"/>
        <v>1.165746958187567</v>
      </c>
      <c r="F510" s="12">
        <f t="shared" si="185"/>
        <v>28852710</v>
      </c>
      <c r="G510" s="6">
        <v>862664</v>
      </c>
      <c r="H510" s="6">
        <v>19235140</v>
      </c>
      <c r="I510" s="12">
        <f t="shared" si="186"/>
        <v>38470280</v>
      </c>
      <c r="J510" s="6">
        <v>4204369.8647459997</v>
      </c>
      <c r="K510" s="12">
        <f t="shared" si="187"/>
        <v>33634958.917967997</v>
      </c>
      <c r="L510" s="6">
        <f t="shared" si="188"/>
        <v>248.07496</v>
      </c>
      <c r="M510" s="6">
        <f t="shared" si="189"/>
        <v>5242880</v>
      </c>
      <c r="N510" s="13">
        <f t="shared" si="190"/>
        <v>1.1437587925653432</v>
      </c>
      <c r="O510" s="13"/>
      <c r="P510" s="7">
        <f t="shared" si="191"/>
        <v>5.1250934897914399E-3</v>
      </c>
      <c r="Q510" s="7">
        <f t="shared" si="192"/>
        <v>2.0814574337981247E-3</v>
      </c>
      <c r="R510" s="6">
        <f t="shared" si="193"/>
        <v>7.206550923589565E-3</v>
      </c>
      <c r="S510" s="6">
        <f t="shared" si="194"/>
        <v>5.1250934897914399E-3</v>
      </c>
      <c r="T510" s="7">
        <f t="shared" si="195"/>
        <v>0</v>
      </c>
      <c r="U510" s="7">
        <f t="shared" si="196"/>
        <v>0.46421331869772176</v>
      </c>
      <c r="V510" s="7">
        <f t="shared" si="197"/>
        <v>1.4326167087974999</v>
      </c>
      <c r="W510" s="6">
        <f t="shared" si="198"/>
        <v>1.8968300274952217</v>
      </c>
      <c r="X510" s="6">
        <v>6.4840000000000002E-3</v>
      </c>
      <c r="Y510" s="6">
        <v>1.8707961</v>
      </c>
      <c r="Z510" s="6">
        <f t="shared" si="199"/>
        <v>20.957842538688467</v>
      </c>
      <c r="AA510" s="6">
        <f t="shared" si="201"/>
        <v>11.143598451412165</v>
      </c>
      <c r="AB510" s="6">
        <f t="shared" si="200"/>
        <v>1.3915962030935232</v>
      </c>
    </row>
    <row r="511" spans="5:28">
      <c r="E511" s="12">
        <f t="shared" si="184"/>
        <v>1.1103903175513712</v>
      </c>
      <c r="F511" s="12">
        <f t="shared" si="185"/>
        <v>30361402.5</v>
      </c>
      <c r="G511" s="6">
        <v>415863</v>
      </c>
      <c r="H511" s="6">
        <v>20240935</v>
      </c>
      <c r="I511" s="12">
        <f t="shared" si="186"/>
        <v>40481870</v>
      </c>
      <c r="J511" s="6">
        <v>4214125.9204099998</v>
      </c>
      <c r="K511" s="12">
        <f t="shared" si="187"/>
        <v>33713007.363279998</v>
      </c>
      <c r="L511" s="6">
        <f t="shared" si="188"/>
        <v>251.20848000000001</v>
      </c>
      <c r="M511" s="6">
        <f t="shared" si="189"/>
        <v>5242880</v>
      </c>
      <c r="N511" s="13">
        <f t="shared" si="190"/>
        <v>1.2007789623684717</v>
      </c>
      <c r="O511" s="13"/>
      <c r="P511" s="7">
        <f t="shared" si="191"/>
        <v>5.3930818385409043E-3</v>
      </c>
      <c r="Q511" s="7">
        <f t="shared" si="192"/>
        <v>2.0862873643797929E-3</v>
      </c>
      <c r="R511" s="6">
        <f t="shared" si="193"/>
        <v>7.4793692029206972E-3</v>
      </c>
      <c r="S511" s="6">
        <f t="shared" si="194"/>
        <v>5.3930818385409043E-3</v>
      </c>
      <c r="T511" s="7">
        <f t="shared" si="195"/>
        <v>0</v>
      </c>
      <c r="U511" s="7">
        <f t="shared" si="196"/>
        <v>0.46529050532089689</v>
      </c>
      <c r="V511" s="7">
        <f t="shared" si="197"/>
        <v>1.210344591423921</v>
      </c>
      <c r="W511" s="6">
        <f t="shared" si="198"/>
        <v>1.6756350967448179</v>
      </c>
      <c r="X511" s="6">
        <v>5.4780000000000002E-3</v>
      </c>
      <c r="Y511" s="6">
        <v>1.65309606</v>
      </c>
      <c r="Z511" s="6">
        <f t="shared" si="199"/>
        <v>1.550167240947351</v>
      </c>
      <c r="AA511" s="6">
        <f t="shared" si="201"/>
        <v>36.534669640757514</v>
      </c>
      <c r="AB511" s="6">
        <f t="shared" si="200"/>
        <v>1.3634438608980739</v>
      </c>
    </row>
    <row r="512" spans="5:28">
      <c r="E512" s="12">
        <f t="shared" si="184"/>
        <v>2.9648106435528208</v>
      </c>
      <c r="F512" s="12">
        <f t="shared" si="185"/>
        <v>22456150.5</v>
      </c>
      <c r="G512" s="6">
        <v>3774768</v>
      </c>
      <c r="H512" s="6">
        <v>14970767</v>
      </c>
      <c r="I512" s="12">
        <f t="shared" si="186"/>
        <v>29941534</v>
      </c>
      <c r="J512" s="6">
        <v>8322279.2519530002</v>
      </c>
      <c r="K512" s="12">
        <f t="shared" si="187"/>
        <v>66578234.015624002</v>
      </c>
      <c r="L512" s="6">
        <f t="shared" si="188"/>
        <v>255.144564</v>
      </c>
      <c r="M512" s="6">
        <f t="shared" si="189"/>
        <v>5242880</v>
      </c>
      <c r="N512" s="13">
        <f t="shared" si="190"/>
        <v>0.44971955839161459</v>
      </c>
      <c r="O512" s="13"/>
      <c r="P512" s="7">
        <f t="shared" si="191"/>
        <v>3.9888755937770417E-3</v>
      </c>
      <c r="Q512" s="7">
        <f t="shared" si="192"/>
        <v>4.120110878058531E-3</v>
      </c>
      <c r="R512" s="6">
        <f t="shared" si="193"/>
        <v>8.1089864718355727E-3</v>
      </c>
      <c r="S512" s="6">
        <f t="shared" si="194"/>
        <v>4.120110878058531E-3</v>
      </c>
      <c r="T512" s="7">
        <f t="shared" si="195"/>
        <v>0</v>
      </c>
      <c r="U512" s="7">
        <f t="shared" si="196"/>
        <v>0.91888035424107273</v>
      </c>
      <c r="V512" s="7">
        <f t="shared" si="197"/>
        <v>5.3778363189591527</v>
      </c>
      <c r="W512" s="6">
        <f t="shared" si="198"/>
        <v>6.2967166732002253</v>
      </c>
      <c r="X512" s="6">
        <v>2.4340000000000001E-2</v>
      </c>
      <c r="Y512" s="6">
        <v>6.3255234545498809</v>
      </c>
      <c r="Z512" s="6">
        <f t="shared" si="199"/>
        <v>83.072675110688039</v>
      </c>
      <c r="AA512" s="6">
        <f t="shared" si="201"/>
        <v>66.684525588185821</v>
      </c>
      <c r="AB512" s="6">
        <f t="shared" si="200"/>
        <v>0.45540549421147308</v>
      </c>
    </row>
    <row r="513" spans="5:28">
      <c r="E513" s="12">
        <f t="shared" si="184"/>
        <v>1.8222001928007039</v>
      </c>
      <c r="F513" s="12">
        <f t="shared" si="185"/>
        <v>22411080</v>
      </c>
      <c r="G513" s="6">
        <v>4026819</v>
      </c>
      <c r="H513" s="6">
        <v>14940720</v>
      </c>
      <c r="I513" s="12">
        <f t="shared" si="186"/>
        <v>29881440</v>
      </c>
      <c r="J513" s="6">
        <v>5104684.2871089997</v>
      </c>
      <c r="K513" s="12">
        <f t="shared" si="187"/>
        <v>40837474.296871997</v>
      </c>
      <c r="L513" s="6">
        <f t="shared" si="188"/>
        <v>259.82501999999999</v>
      </c>
      <c r="M513" s="6">
        <f t="shared" si="189"/>
        <v>5242880</v>
      </c>
      <c r="N513" s="13">
        <f t="shared" si="190"/>
        <v>0.73171616302159048</v>
      </c>
      <c r="O513" s="13"/>
      <c r="P513" s="7">
        <f t="shared" si="191"/>
        <v>3.9808697417745209E-3</v>
      </c>
      <c r="Q513" s="7">
        <f t="shared" si="192"/>
        <v>2.5271761044832366E-3</v>
      </c>
      <c r="R513" s="6">
        <f t="shared" si="193"/>
        <v>6.5080458462577571E-3</v>
      </c>
      <c r="S513" s="6">
        <f t="shared" si="194"/>
        <v>3.9808697417745209E-3</v>
      </c>
      <c r="T513" s="7">
        <f t="shared" si="195"/>
        <v>0</v>
      </c>
      <c r="U513" s="7">
        <f t="shared" si="196"/>
        <v>0.56361892746230635</v>
      </c>
      <c r="V513" s="7">
        <f t="shared" si="197"/>
        <v>1.8283317805828672</v>
      </c>
      <c r="W513" s="6">
        <f t="shared" si="198"/>
        <v>2.3919507080451736</v>
      </c>
      <c r="X513" s="6">
        <v>8.2749999999999994E-3</v>
      </c>
      <c r="Y513" s="6">
        <v>2.4536478333305749</v>
      </c>
      <c r="Z513" s="6">
        <f t="shared" si="199"/>
        <v>51.89281278822331</v>
      </c>
      <c r="AA513" s="6">
        <f t="shared" si="201"/>
        <v>21.352920286915317</v>
      </c>
      <c r="AB513" s="6">
        <f t="shared" si="200"/>
        <v>2.5145061343890482</v>
      </c>
    </row>
    <row r="514" spans="5:28">
      <c r="E514" s="12">
        <f t="shared" si="184"/>
        <v>2.4198493038419415</v>
      </c>
      <c r="F514" s="12">
        <f t="shared" si="185"/>
        <v>16728678</v>
      </c>
      <c r="G514" s="6">
        <v>6686493</v>
      </c>
      <c r="H514" s="6">
        <v>11152452</v>
      </c>
      <c r="I514" s="12">
        <f t="shared" si="186"/>
        <v>22304904</v>
      </c>
      <c r="J514" s="6">
        <v>5060109.9765619999</v>
      </c>
      <c r="K514" s="12">
        <f t="shared" si="187"/>
        <v>40480879.812495999</v>
      </c>
      <c r="L514" s="6">
        <f t="shared" si="188"/>
        <v>267.55928399999999</v>
      </c>
      <c r="M514" s="6">
        <f t="shared" si="189"/>
        <v>5242880</v>
      </c>
      <c r="N514" s="13">
        <f t="shared" si="190"/>
        <v>0.55099849863230299</v>
      </c>
      <c r="O514" s="13"/>
      <c r="P514" s="7">
        <f t="shared" si="191"/>
        <v>2.971507311119728E-3</v>
      </c>
      <c r="Q514" s="7">
        <f t="shared" si="192"/>
        <v>2.5051087000851498E-3</v>
      </c>
      <c r="R514" s="6">
        <f t="shared" si="193"/>
        <v>5.4766160112048774E-3</v>
      </c>
      <c r="S514" s="6">
        <f t="shared" si="194"/>
        <v>2.971507311119728E-3</v>
      </c>
      <c r="T514" s="7">
        <f t="shared" si="195"/>
        <v>0</v>
      </c>
      <c r="U514" s="7">
        <f t="shared" si="196"/>
        <v>0.55869738409353908</v>
      </c>
      <c r="V514" s="7">
        <f t="shared" si="197"/>
        <v>2.5221035982300215</v>
      </c>
      <c r="W514" s="6">
        <f t="shared" si="198"/>
        <v>3.0808009823235607</v>
      </c>
      <c r="X514" s="6">
        <v>1.1415E-2</v>
      </c>
      <c r="Y514" s="6">
        <v>3.2037339</v>
      </c>
      <c r="Z514" s="6">
        <f t="shared" si="199"/>
        <v>73.968398500922234</v>
      </c>
      <c r="AA514" s="6">
        <f t="shared" si="201"/>
        <v>52.022636783137301</v>
      </c>
      <c r="AB514" s="6">
        <f t="shared" si="200"/>
        <v>3.8371762922145098</v>
      </c>
    </row>
    <row r="515" spans="5:28">
      <c r="E515" s="12">
        <f t="shared" si="184"/>
        <v>1.4181768463923108</v>
      </c>
      <c r="F515" s="12">
        <f t="shared" si="185"/>
        <v>29629617</v>
      </c>
      <c r="G515" s="6">
        <v>1634989</v>
      </c>
      <c r="H515" s="6">
        <v>19753078</v>
      </c>
      <c r="I515" s="12">
        <f t="shared" si="186"/>
        <v>39506156</v>
      </c>
      <c r="J515" s="6">
        <v>5252504.5996089997</v>
      </c>
      <c r="K515" s="12">
        <f t="shared" si="187"/>
        <v>42020036.796871997</v>
      </c>
      <c r="L515" s="6">
        <f t="shared" si="188"/>
        <v>269.736716</v>
      </c>
      <c r="M515" s="6">
        <f t="shared" si="189"/>
        <v>5242880</v>
      </c>
      <c r="N515" s="13">
        <f t="shared" si="190"/>
        <v>0.94017423618583951</v>
      </c>
      <c r="O515" s="13"/>
      <c r="P515" s="7">
        <f t="shared" si="191"/>
        <v>5.2630951197206004E-3</v>
      </c>
      <c r="Q515" s="7">
        <f t="shared" si="192"/>
        <v>2.6003575081697734E-3</v>
      </c>
      <c r="R515" s="6">
        <f t="shared" si="193"/>
        <v>7.8634526278903733E-3</v>
      </c>
      <c r="S515" s="6">
        <f t="shared" si="194"/>
        <v>5.2630951197206004E-3</v>
      </c>
      <c r="T515" s="7">
        <f t="shared" si="195"/>
        <v>0</v>
      </c>
      <c r="U515" s="7">
        <f t="shared" si="196"/>
        <v>0.57994007903651612</v>
      </c>
      <c r="V515" s="7">
        <f t="shared" si="197"/>
        <v>4.7373125930486113</v>
      </c>
      <c r="W515" s="6">
        <f t="shared" si="198"/>
        <v>5.317252672085127</v>
      </c>
      <c r="X515" s="6">
        <v>2.1441000000000002E-2</v>
      </c>
      <c r="Y515" s="6">
        <v>5.2737713000071471</v>
      </c>
      <c r="Z515" s="6">
        <f t="shared" si="199"/>
        <v>75.453126627859717</v>
      </c>
      <c r="AA515" s="6">
        <f t="shared" si="201"/>
        <v>63.325159144207952</v>
      </c>
      <c r="AB515" s="6">
        <f t="shared" si="200"/>
        <v>0.82448345983302185</v>
      </c>
    </row>
    <row r="516" spans="5:28">
      <c r="E516" s="12">
        <f t="shared" si="184"/>
        <v>1.1225144649750758</v>
      </c>
      <c r="F516" s="12">
        <f t="shared" si="185"/>
        <v>32638386</v>
      </c>
      <c r="G516" s="6">
        <v>589446</v>
      </c>
      <c r="H516" s="6">
        <v>21758924</v>
      </c>
      <c r="I516" s="12">
        <f t="shared" si="186"/>
        <v>43517848</v>
      </c>
      <c r="J516" s="6">
        <v>4579632.5498050004</v>
      </c>
      <c r="K516" s="12">
        <f t="shared" si="187"/>
        <v>36637060.398440003</v>
      </c>
      <c r="L516" s="6">
        <f t="shared" si="188"/>
        <v>272.89600799999999</v>
      </c>
      <c r="M516" s="6">
        <f t="shared" si="189"/>
        <v>5242880</v>
      </c>
      <c r="N516" s="13">
        <f t="shared" si="190"/>
        <v>1.1878094892638542</v>
      </c>
      <c r="O516" s="13"/>
      <c r="P516" s="7">
        <f t="shared" si="191"/>
        <v>5.79754136113731E-3</v>
      </c>
      <c r="Q516" s="7">
        <f t="shared" si="192"/>
        <v>2.2672387352941316E-3</v>
      </c>
      <c r="R516" s="6">
        <f t="shared" si="193"/>
        <v>8.0647800964314415E-3</v>
      </c>
      <c r="S516" s="6">
        <f t="shared" si="194"/>
        <v>5.79754136113731E-3</v>
      </c>
      <c r="T516" s="7">
        <f t="shared" si="195"/>
        <v>0</v>
      </c>
      <c r="U516" s="7">
        <f t="shared" si="196"/>
        <v>0.50564686094512357</v>
      </c>
      <c r="V516" s="7">
        <f t="shared" si="197"/>
        <v>2.5519313674600745</v>
      </c>
      <c r="W516" s="6">
        <f t="shared" si="198"/>
        <v>3.0575782284051982</v>
      </c>
      <c r="X516" s="6">
        <v>1.155E-2</v>
      </c>
      <c r="Y516" s="6">
        <v>3.0407684999999995</v>
      </c>
      <c r="Z516" s="6">
        <f t="shared" si="199"/>
        <v>49.804836700109867</v>
      </c>
      <c r="AA516" s="6">
        <f t="shared" si="201"/>
        <v>30.175064100160675</v>
      </c>
      <c r="AB516" s="6">
        <f t="shared" si="200"/>
        <v>0.55281184362435609</v>
      </c>
    </row>
    <row r="517" spans="5:28">
      <c r="E517" s="12">
        <f t="shared" si="184"/>
        <v>2.864626128254979</v>
      </c>
      <c r="F517" s="12">
        <f t="shared" si="185"/>
        <v>24778422</v>
      </c>
      <c r="G517" s="6">
        <v>3774768</v>
      </c>
      <c r="H517" s="6">
        <v>16518948</v>
      </c>
      <c r="I517" s="12">
        <f t="shared" si="186"/>
        <v>33037896</v>
      </c>
      <c r="J517" s="6">
        <v>8872614.3847659994</v>
      </c>
      <c r="K517" s="12">
        <f t="shared" si="187"/>
        <v>70980915.078127995</v>
      </c>
      <c r="L517" s="6">
        <f t="shared" si="188"/>
        <v>273.722736</v>
      </c>
      <c r="M517" s="6">
        <f t="shared" si="189"/>
        <v>5242880</v>
      </c>
      <c r="N517" s="13">
        <f t="shared" si="190"/>
        <v>0.46544759198490909</v>
      </c>
      <c r="O517" s="13"/>
      <c r="P517" s="7">
        <f t="shared" si="191"/>
        <v>4.401379602800049E-3</v>
      </c>
      <c r="Q517" s="7">
        <f t="shared" si="192"/>
        <v>4.3925652981320366E-3</v>
      </c>
      <c r="R517" s="6">
        <f t="shared" si="193"/>
        <v>8.7939449009320856E-3</v>
      </c>
      <c r="S517" s="6">
        <f t="shared" si="194"/>
        <v>4.401379602800049E-3</v>
      </c>
      <c r="T517" s="7">
        <f t="shared" si="195"/>
        <v>0</v>
      </c>
      <c r="U517" s="7">
        <f t="shared" si="196"/>
        <v>0.97964401362823461</v>
      </c>
      <c r="V517" s="7">
        <f t="shared" si="197"/>
        <v>6.4366116534066578</v>
      </c>
      <c r="W517" s="6">
        <f t="shared" si="198"/>
        <v>7.4162556670348927</v>
      </c>
      <c r="X517" s="6">
        <v>2.9132000000000002E-2</v>
      </c>
      <c r="Y517" s="6">
        <v>7.5216583076833441</v>
      </c>
      <c r="Z517" s="6">
        <f t="shared" si="199"/>
        <v>84.891598232870905</v>
      </c>
      <c r="AA517" s="6">
        <f t="shared" si="201"/>
        <v>69.813452900823535</v>
      </c>
      <c r="AB517" s="6">
        <f t="shared" si="200"/>
        <v>1.4013218407007804</v>
      </c>
    </row>
    <row r="518" spans="5:28">
      <c r="E518" s="12">
        <f t="shared" ref="E518:E581" si="202">K518/F518</f>
        <v>1.097776511060969</v>
      </c>
      <c r="F518" s="12">
        <f t="shared" ref="F518:F581" si="203">H518*1.5</f>
        <v>33483504</v>
      </c>
      <c r="G518" s="6">
        <v>416800</v>
      </c>
      <c r="H518" s="6">
        <v>22322336</v>
      </c>
      <c r="I518" s="12">
        <f t="shared" ref="I518:I581" si="204">2*H518</f>
        <v>44644672</v>
      </c>
      <c r="J518" s="6">
        <v>4594675.5249020001</v>
      </c>
      <c r="K518" s="12">
        <f t="shared" ref="K518:K581" si="205">J518*8</f>
        <v>36757404.199216001</v>
      </c>
      <c r="L518" s="6">
        <f t="shared" ref="L518:L581" si="206">((H518+2*G518)*8+(G518+H518)*4)/1000000</f>
        <v>276.20403199999998</v>
      </c>
      <c r="M518" s="6">
        <f t="shared" ref="M518:M581" si="207">40*2^20/8</f>
        <v>5242880</v>
      </c>
      <c r="N518" s="13">
        <f t="shared" ref="N518:N581" si="208">I518/K518</f>
        <v>1.2145763002750947</v>
      </c>
      <c r="O518" s="13"/>
      <c r="P518" s="7">
        <f t="shared" ref="P518:P581" si="209">$B$32*I518</f>
        <v>5.947659279346919E-3</v>
      </c>
      <c r="Q518" s="7">
        <f t="shared" ref="Q518:Q581" si="210">$C$32*K518</f>
        <v>2.2746860611359034E-3</v>
      </c>
      <c r="R518" s="6">
        <f t="shared" ref="R518:R581" si="211">P518+Q518</f>
        <v>8.2223453404828215E-3</v>
      </c>
      <c r="S518" s="6">
        <f t="shared" ref="S518:S581" si="212">MAX(P518,Q518)</f>
        <v>5.947659279346919E-3</v>
      </c>
      <c r="T518" s="7">
        <f t="shared" ref="T518:T581" si="213">$D$32*I518</f>
        <v>0</v>
      </c>
      <c r="U518" s="7">
        <f t="shared" ref="U518:U581" si="214">$E$32*K518</f>
        <v>0.50730778746146554</v>
      </c>
      <c r="V518" s="7">
        <f t="shared" ref="V518:V581" si="215">X518*$F$32</f>
        <v>1.3429124546686002</v>
      </c>
      <c r="W518" s="6">
        <f t="shared" ref="W518:W581" si="216">SUM(T518:V518)</f>
        <v>1.8502202421300658</v>
      </c>
      <c r="X518" s="6">
        <v>6.0780000000000001E-3</v>
      </c>
      <c r="Y518" s="6">
        <v>1.8049836600000002</v>
      </c>
      <c r="Z518" s="6">
        <f t="shared" ref="Z518:Z581" si="217">ABS(S518-X518)/ABS(X518)*100</f>
        <v>2.1444672697117655</v>
      </c>
      <c r="AA518" s="6">
        <f t="shared" si="201"/>
        <v>35.280443245850961</v>
      </c>
      <c r="AB518" s="6">
        <f t="shared" ref="AB518:AB581" si="218">ABS(W518-Y518)/ABS(Y518)*100</f>
        <v>2.5062045232069048</v>
      </c>
    </row>
    <row r="519" spans="5:28">
      <c r="E519" s="12">
        <f t="shared" si="202"/>
        <v>1.2525247300822979</v>
      </c>
      <c r="F519" s="12">
        <f t="shared" si="203"/>
        <v>31508083.5</v>
      </c>
      <c r="G519" s="6">
        <v>1465137</v>
      </c>
      <c r="H519" s="6">
        <v>21005389</v>
      </c>
      <c r="I519" s="12">
        <f t="shared" si="204"/>
        <v>42010778</v>
      </c>
      <c r="J519" s="6">
        <v>4933081.7226560004</v>
      </c>
      <c r="K519" s="12">
        <f t="shared" si="205"/>
        <v>39464653.781248003</v>
      </c>
      <c r="L519" s="6">
        <f t="shared" si="206"/>
        <v>281.36740800000001</v>
      </c>
      <c r="M519" s="6">
        <f t="shared" si="207"/>
        <v>5242880</v>
      </c>
      <c r="N519" s="13">
        <f t="shared" si="208"/>
        <v>1.0645165730545902</v>
      </c>
      <c r="O519" s="13"/>
      <c r="P519" s="7">
        <f t="shared" si="209"/>
        <v>5.5967662525168377E-3</v>
      </c>
      <c r="Q519" s="7">
        <f t="shared" si="210"/>
        <v>2.4422208210685848E-3</v>
      </c>
      <c r="R519" s="6">
        <f t="shared" si="211"/>
        <v>8.0389870735854234E-3</v>
      </c>
      <c r="S519" s="6">
        <f t="shared" si="212"/>
        <v>5.5967662525168377E-3</v>
      </c>
      <c r="T519" s="7">
        <f t="shared" si="213"/>
        <v>0</v>
      </c>
      <c r="U519" s="7">
        <f t="shared" si="214"/>
        <v>0.54467192743509085</v>
      </c>
      <c r="V519" s="7">
        <f t="shared" si="215"/>
        <v>1.3999166358638122</v>
      </c>
      <c r="W519" s="6">
        <f t="shared" si="216"/>
        <v>1.9445885632989031</v>
      </c>
      <c r="X519" s="6">
        <v>6.3359999999999996E-3</v>
      </c>
      <c r="Y519" s="6">
        <v>1.9791360000023039</v>
      </c>
      <c r="Z519" s="6">
        <f t="shared" si="217"/>
        <v>11.66719929739839</v>
      </c>
      <c r="AA519" s="6">
        <f t="shared" ref="AA519:AA582" si="219">ABS(R519-X519)/ABS(X519)*100</f>
        <v>26.877952550274998</v>
      </c>
      <c r="AB519" s="6">
        <f t="shared" si="218"/>
        <v>1.7455817439206127</v>
      </c>
    </row>
    <row r="520" spans="5:28">
      <c r="E520" s="12">
        <f t="shared" si="202"/>
        <v>1.6828357276669397</v>
      </c>
      <c r="F520" s="12">
        <f t="shared" si="203"/>
        <v>28380520.5</v>
      </c>
      <c r="G520" s="6">
        <v>3428755</v>
      </c>
      <c r="H520" s="6">
        <v>18920347</v>
      </c>
      <c r="I520" s="12">
        <f t="shared" si="204"/>
        <v>37840694</v>
      </c>
      <c r="J520" s="6">
        <v>5969969.2333979998</v>
      </c>
      <c r="K520" s="12">
        <f t="shared" si="205"/>
        <v>47759753.867183998</v>
      </c>
      <c r="L520" s="6">
        <f t="shared" si="206"/>
        <v>295.61926399999999</v>
      </c>
      <c r="M520" s="6">
        <f t="shared" si="207"/>
        <v>5242880</v>
      </c>
      <c r="N520" s="13">
        <f t="shared" si="208"/>
        <v>0.79231342157314921</v>
      </c>
      <c r="O520" s="13"/>
      <c r="P520" s="7">
        <f t="shared" si="209"/>
        <v>5.0412186879999314E-3</v>
      </c>
      <c r="Q520" s="7">
        <f t="shared" si="210"/>
        <v>2.955552732074648E-3</v>
      </c>
      <c r="R520" s="6">
        <f t="shared" si="211"/>
        <v>7.996771420074579E-3</v>
      </c>
      <c r="S520" s="6">
        <f t="shared" si="212"/>
        <v>5.0412186879999314E-3</v>
      </c>
      <c r="T520" s="7">
        <f t="shared" si="213"/>
        <v>0</v>
      </c>
      <c r="U520" s="7">
        <f t="shared" si="214"/>
        <v>0.65915685810539537</v>
      </c>
      <c r="V520" s="7">
        <f t="shared" si="215"/>
        <v>2.5583388141835677</v>
      </c>
      <c r="W520" s="6">
        <f t="shared" si="216"/>
        <v>3.2174956722889632</v>
      </c>
      <c r="X520" s="6">
        <v>1.1579000000000001E-2</v>
      </c>
      <c r="Y520" s="6">
        <v>3.2965412999999999</v>
      </c>
      <c r="Z520" s="6">
        <f t="shared" si="217"/>
        <v>56.462400138181792</v>
      </c>
      <c r="AA520" s="6">
        <f t="shared" si="219"/>
        <v>30.937288020774002</v>
      </c>
      <c r="AB520" s="6">
        <f t="shared" si="218"/>
        <v>2.3978352011253956</v>
      </c>
    </row>
    <row r="521" spans="5:28">
      <c r="E521" s="12">
        <f t="shared" si="202"/>
        <v>1.0401311538875533</v>
      </c>
      <c r="F521" s="12">
        <f t="shared" si="203"/>
        <v>37004464.5</v>
      </c>
      <c r="G521" s="6">
        <v>22283</v>
      </c>
      <c r="H521" s="6">
        <v>24669643</v>
      </c>
      <c r="I521" s="12">
        <f t="shared" si="204"/>
        <v>49339286</v>
      </c>
      <c r="J521" s="6">
        <v>4811187.0449219998</v>
      </c>
      <c r="K521" s="12">
        <f t="shared" si="205"/>
        <v>38489496.359375998</v>
      </c>
      <c r="L521" s="6">
        <f t="shared" si="206"/>
        <v>296.48137600000001</v>
      </c>
      <c r="M521" s="6">
        <f t="shared" si="207"/>
        <v>5242880</v>
      </c>
      <c r="N521" s="13">
        <f t="shared" si="208"/>
        <v>1.281889623582487</v>
      </c>
      <c r="O521" s="13"/>
      <c r="P521" s="7">
        <f t="shared" si="209"/>
        <v>6.5730858592544152E-3</v>
      </c>
      <c r="Q521" s="7">
        <f t="shared" si="210"/>
        <v>2.3818744216622637E-3</v>
      </c>
      <c r="R521" s="6">
        <f t="shared" si="211"/>
        <v>8.9549602809166785E-3</v>
      </c>
      <c r="S521" s="6">
        <f t="shared" si="212"/>
        <v>6.5730858592544152E-3</v>
      </c>
      <c r="T521" s="7">
        <f t="shared" si="213"/>
        <v>0</v>
      </c>
      <c r="U521" s="7">
        <f t="shared" si="214"/>
        <v>0.53121327971787624</v>
      </c>
      <c r="V521" s="7">
        <f t="shared" si="215"/>
        <v>1.7085788107851738</v>
      </c>
      <c r="W521" s="6">
        <f t="shared" si="216"/>
        <v>2.2397920905030499</v>
      </c>
      <c r="X521" s="6">
        <v>7.7330000000000003E-3</v>
      </c>
      <c r="Y521" s="6">
        <v>2.2125770071395432</v>
      </c>
      <c r="Z521" s="6">
        <f t="shared" si="217"/>
        <v>14.999536282756823</v>
      </c>
      <c r="AA521" s="6">
        <f t="shared" si="219"/>
        <v>15.801891645114161</v>
      </c>
      <c r="AB521" s="6">
        <f t="shared" si="218"/>
        <v>1.2300174536610082</v>
      </c>
    </row>
    <row r="522" spans="5:28">
      <c r="E522" s="12">
        <f t="shared" si="202"/>
        <v>1.2711368450662293</v>
      </c>
      <c r="F522" s="12">
        <f t="shared" si="203"/>
        <v>33252447</v>
      </c>
      <c r="G522" s="6">
        <v>1696415</v>
      </c>
      <c r="H522" s="6">
        <v>22168298</v>
      </c>
      <c r="I522" s="12">
        <f t="shared" si="204"/>
        <v>44336596</v>
      </c>
      <c r="J522" s="6">
        <v>5283551.3212890001</v>
      </c>
      <c r="K522" s="12">
        <f t="shared" si="205"/>
        <v>42268410.570312001</v>
      </c>
      <c r="L522" s="6">
        <f t="shared" si="206"/>
        <v>299.94787600000001</v>
      </c>
      <c r="M522" s="6">
        <f t="shared" si="207"/>
        <v>5242880</v>
      </c>
      <c r="N522" s="13">
        <f t="shared" si="208"/>
        <v>1.0489298131106124</v>
      </c>
      <c r="O522" s="13"/>
      <c r="P522" s="7">
        <f t="shared" si="209"/>
        <v>5.9066167316461742E-3</v>
      </c>
      <c r="Q522" s="7">
        <f t="shared" si="210"/>
        <v>2.6157278090031427E-3</v>
      </c>
      <c r="R522" s="6">
        <f t="shared" si="211"/>
        <v>8.5223445406493164E-3</v>
      </c>
      <c r="S522" s="6">
        <f t="shared" si="212"/>
        <v>5.9066167316461742E-3</v>
      </c>
      <c r="T522" s="7">
        <f t="shared" si="213"/>
        <v>0</v>
      </c>
      <c r="U522" s="7">
        <f t="shared" si="214"/>
        <v>0.58336801286950402</v>
      </c>
      <c r="V522" s="7">
        <f t="shared" si="215"/>
        <v>3.8022672642961401</v>
      </c>
      <c r="W522" s="6">
        <f t="shared" si="216"/>
        <v>4.3856352771656439</v>
      </c>
      <c r="X522" s="6">
        <v>1.7208999999999999E-2</v>
      </c>
      <c r="Y522" s="6">
        <v>4.3880798875</v>
      </c>
      <c r="Z522" s="6">
        <f t="shared" si="217"/>
        <v>65.67716467170564</v>
      </c>
      <c r="AA522" s="6">
        <f t="shared" si="219"/>
        <v>50.477398218087529</v>
      </c>
      <c r="AB522" s="6">
        <f t="shared" si="218"/>
        <v>5.5710251340679515E-2</v>
      </c>
    </row>
    <row r="523" spans="5:28">
      <c r="E523" s="12">
        <f t="shared" si="202"/>
        <v>1.6039875301846416</v>
      </c>
      <c r="F523" s="12">
        <f t="shared" si="203"/>
        <v>28791289.5</v>
      </c>
      <c r="G523" s="6">
        <v>3523317</v>
      </c>
      <c r="H523" s="6">
        <v>19194193</v>
      </c>
      <c r="I523" s="12">
        <f t="shared" si="204"/>
        <v>38388386</v>
      </c>
      <c r="J523" s="6">
        <v>5772608.6669920003</v>
      </c>
      <c r="K523" s="12">
        <f t="shared" si="205"/>
        <v>46180869.335936002</v>
      </c>
      <c r="L523" s="6">
        <f t="shared" si="206"/>
        <v>300.79665599999998</v>
      </c>
      <c r="M523" s="6">
        <f t="shared" si="207"/>
        <v>5242880</v>
      </c>
      <c r="N523" s="13">
        <f t="shared" si="208"/>
        <v>0.83126165773860339</v>
      </c>
      <c r="O523" s="13"/>
      <c r="P523" s="7">
        <f t="shared" si="209"/>
        <v>5.1141833948752354E-3</v>
      </c>
      <c r="Q523" s="7">
        <f t="shared" si="210"/>
        <v>2.857845434358301E-3</v>
      </c>
      <c r="R523" s="6">
        <f t="shared" si="211"/>
        <v>7.9720288292335368E-3</v>
      </c>
      <c r="S523" s="6">
        <f t="shared" si="212"/>
        <v>5.1141833948752354E-3</v>
      </c>
      <c r="T523" s="7">
        <f t="shared" si="213"/>
        <v>0</v>
      </c>
      <c r="U523" s="7">
        <f t="shared" si="214"/>
        <v>0.63736586291260544</v>
      </c>
      <c r="V523" s="7">
        <f t="shared" si="215"/>
        <v>2.2976220164690315</v>
      </c>
      <c r="W523" s="6">
        <f t="shared" si="216"/>
        <v>2.9349878793816369</v>
      </c>
      <c r="X523" s="6">
        <v>1.0399E-2</v>
      </c>
      <c r="Y523" s="6">
        <v>3.024809125</v>
      </c>
      <c r="Z523" s="6">
        <f t="shared" si="217"/>
        <v>50.820430859936195</v>
      </c>
      <c r="AA523" s="6">
        <f t="shared" si="219"/>
        <v>23.338505344422188</v>
      </c>
      <c r="AB523" s="6">
        <f t="shared" si="218"/>
        <v>2.9694847478471269</v>
      </c>
    </row>
    <row r="524" spans="5:28">
      <c r="E524" s="12">
        <f t="shared" si="202"/>
        <v>1.1628175229528235</v>
      </c>
      <c r="F524" s="12">
        <f t="shared" si="203"/>
        <v>35833162.5</v>
      </c>
      <c r="G524" s="6">
        <v>986703</v>
      </c>
      <c r="H524" s="6">
        <v>23888775</v>
      </c>
      <c r="I524" s="12">
        <f t="shared" si="204"/>
        <v>47777550</v>
      </c>
      <c r="J524" s="6">
        <v>5208428.6572270002</v>
      </c>
      <c r="K524" s="12">
        <f t="shared" si="205"/>
        <v>41667429.257816002</v>
      </c>
      <c r="L524" s="6">
        <f t="shared" si="206"/>
        <v>306.39936</v>
      </c>
      <c r="M524" s="6">
        <f t="shared" si="207"/>
        <v>5242880</v>
      </c>
      <c r="N524" s="13">
        <f t="shared" si="208"/>
        <v>1.1466402139757124</v>
      </c>
      <c r="O524" s="13"/>
      <c r="P524" s="7">
        <f t="shared" si="209"/>
        <v>6.3650280284724987E-3</v>
      </c>
      <c r="Q524" s="7">
        <f t="shared" si="210"/>
        <v>2.5785368309044505E-3</v>
      </c>
      <c r="R524" s="6">
        <f t="shared" si="211"/>
        <v>8.9435648593769491E-3</v>
      </c>
      <c r="S524" s="6">
        <f t="shared" si="212"/>
        <v>6.3650280284724987E-3</v>
      </c>
      <c r="T524" s="7">
        <f t="shared" si="213"/>
        <v>0</v>
      </c>
      <c r="U524" s="7">
        <f t="shared" si="214"/>
        <v>0.57507356154493161</v>
      </c>
      <c r="V524" s="7">
        <f t="shared" si="215"/>
        <v>1.4414545663471452</v>
      </c>
      <c r="W524" s="6">
        <f t="shared" si="216"/>
        <v>2.0165281278920766</v>
      </c>
      <c r="X524" s="6">
        <v>6.5240000000000003E-3</v>
      </c>
      <c r="Y524" s="6">
        <v>2.0095699272709484</v>
      </c>
      <c r="Z524" s="6">
        <f t="shared" si="217"/>
        <v>2.4367254985821827</v>
      </c>
      <c r="AA524" s="6">
        <f t="shared" si="219"/>
        <v>37.087137636066039</v>
      </c>
      <c r="AB524" s="6">
        <f t="shared" si="218"/>
        <v>0.34625322198056591</v>
      </c>
    </row>
    <row r="525" spans="5:28">
      <c r="E525" s="12">
        <f t="shared" si="202"/>
        <v>2.5185926215178358</v>
      </c>
      <c r="F525" s="12">
        <f t="shared" si="203"/>
        <v>24385282.5</v>
      </c>
      <c r="G525" s="6">
        <v>5824554</v>
      </c>
      <c r="H525" s="6">
        <v>16256855</v>
      </c>
      <c r="I525" s="12">
        <f t="shared" si="204"/>
        <v>32513710</v>
      </c>
      <c r="J525" s="6">
        <v>7677074.0722660003</v>
      </c>
      <c r="K525" s="12">
        <f t="shared" si="205"/>
        <v>61416592.578128003</v>
      </c>
      <c r="L525" s="6">
        <f t="shared" si="206"/>
        <v>311.57333999999997</v>
      </c>
      <c r="M525" s="6">
        <f t="shared" si="207"/>
        <v>5242880</v>
      </c>
      <c r="N525" s="13">
        <f t="shared" si="208"/>
        <v>0.52939618814963285</v>
      </c>
      <c r="O525" s="13"/>
      <c r="P525" s="7">
        <f t="shared" si="209"/>
        <v>4.3315464158297477E-3</v>
      </c>
      <c r="Q525" s="7">
        <f t="shared" si="210"/>
        <v>3.8006891428669022E-3</v>
      </c>
      <c r="R525" s="6">
        <f t="shared" si="211"/>
        <v>8.1322355586966495E-3</v>
      </c>
      <c r="S525" s="6">
        <f t="shared" si="212"/>
        <v>4.3315464158297477E-3</v>
      </c>
      <c r="T525" s="7">
        <f t="shared" si="213"/>
        <v>0</v>
      </c>
      <c r="U525" s="7">
        <f t="shared" si="214"/>
        <v>0.8476418934636557</v>
      </c>
      <c r="V525" s="7">
        <f t="shared" si="215"/>
        <v>3.7472516010495984</v>
      </c>
      <c r="W525" s="6">
        <f t="shared" si="216"/>
        <v>4.5948934945132542</v>
      </c>
      <c r="X525" s="6">
        <v>1.6959999999999999E-2</v>
      </c>
      <c r="Y525" s="6">
        <v>4.6072405333276798</v>
      </c>
      <c r="Z525" s="6">
        <f t="shared" si="217"/>
        <v>74.460221604777431</v>
      </c>
      <c r="AA525" s="6">
        <f t="shared" si="219"/>
        <v>52.050497885043335</v>
      </c>
      <c r="AB525" s="6">
        <f t="shared" si="218"/>
        <v>0.26799206000012427</v>
      </c>
    </row>
    <row r="526" spans="5:28">
      <c r="E526" s="12">
        <f t="shared" si="202"/>
        <v>1.2216041721877218</v>
      </c>
      <c r="F526" s="12">
        <f t="shared" si="203"/>
        <v>35251096.5</v>
      </c>
      <c r="G526" s="6">
        <v>1602111</v>
      </c>
      <c r="H526" s="6">
        <v>23500731</v>
      </c>
      <c r="I526" s="12">
        <f t="shared" si="204"/>
        <v>47001462</v>
      </c>
      <c r="J526" s="6">
        <v>5382860.8198239999</v>
      </c>
      <c r="K526" s="12">
        <f t="shared" si="205"/>
        <v>43062886.558591999</v>
      </c>
      <c r="L526" s="6">
        <f t="shared" si="206"/>
        <v>314.05099200000001</v>
      </c>
      <c r="M526" s="6">
        <f t="shared" si="207"/>
        <v>5242880</v>
      </c>
      <c r="N526" s="13">
        <f t="shared" si="208"/>
        <v>1.0914610179707558</v>
      </c>
      <c r="O526" s="13"/>
      <c r="P526" s="7">
        <f t="shared" si="209"/>
        <v>6.2616359149681193E-3</v>
      </c>
      <c r="Q526" s="7">
        <f t="shared" si="210"/>
        <v>2.6648929635024431E-3</v>
      </c>
      <c r="R526" s="6">
        <f t="shared" si="211"/>
        <v>8.9265288784705632E-3</v>
      </c>
      <c r="S526" s="6">
        <f t="shared" si="212"/>
        <v>6.2616359149681193E-3</v>
      </c>
      <c r="T526" s="7">
        <f t="shared" si="213"/>
        <v>0</v>
      </c>
      <c r="U526" s="7">
        <f t="shared" si="214"/>
        <v>0.59433298345396612</v>
      </c>
      <c r="V526" s="7">
        <f t="shared" si="215"/>
        <v>1.4686309783123044</v>
      </c>
      <c r="W526" s="6">
        <f t="shared" si="216"/>
        <v>2.0629639617662705</v>
      </c>
      <c r="X526" s="6">
        <v>6.6470000000000001E-3</v>
      </c>
      <c r="Y526" s="6">
        <v>2.0927525583355493</v>
      </c>
      <c r="Z526" s="6">
        <f t="shared" si="217"/>
        <v>5.7975640895423624</v>
      </c>
      <c r="AA526" s="6">
        <f t="shared" si="219"/>
        <v>34.294100774342759</v>
      </c>
      <c r="AB526" s="6">
        <f t="shared" si="218"/>
        <v>1.4234170423363794</v>
      </c>
    </row>
    <row r="527" spans="5:28">
      <c r="E527" s="12">
        <f t="shared" si="202"/>
        <v>2.7457095992807186</v>
      </c>
      <c r="F527" s="12">
        <f t="shared" si="203"/>
        <v>30634465.5</v>
      </c>
      <c r="G527" s="6">
        <v>3501776</v>
      </c>
      <c r="H527" s="6">
        <v>20422977</v>
      </c>
      <c r="I527" s="12">
        <f t="shared" si="204"/>
        <v>40845954</v>
      </c>
      <c r="J527" s="6">
        <v>10514168.249023</v>
      </c>
      <c r="K527" s="12">
        <f t="shared" si="205"/>
        <v>84113345.992183998</v>
      </c>
      <c r="L527" s="6">
        <f t="shared" si="206"/>
        <v>315.111244</v>
      </c>
      <c r="M527" s="6">
        <f t="shared" si="207"/>
        <v>5242880</v>
      </c>
      <c r="N527" s="13">
        <f t="shared" si="208"/>
        <v>0.48560610112687108</v>
      </c>
      <c r="O527" s="13"/>
      <c r="P527" s="7">
        <f t="shared" si="209"/>
        <v>5.4415858925310817E-3</v>
      </c>
      <c r="Q527" s="7">
        <f t="shared" si="210"/>
        <v>5.2052493872242304E-3</v>
      </c>
      <c r="R527" s="6">
        <f t="shared" si="211"/>
        <v>1.0646835279755313E-2</v>
      </c>
      <c r="S527" s="6">
        <f t="shared" si="212"/>
        <v>5.4415858925310817E-3</v>
      </c>
      <c r="T527" s="7">
        <f t="shared" si="213"/>
        <v>0</v>
      </c>
      <c r="U527" s="7">
        <f t="shared" si="214"/>
        <v>1.1608914280237921</v>
      </c>
      <c r="V527" s="7">
        <f t="shared" si="215"/>
        <v>4.2472533919207809</v>
      </c>
      <c r="W527" s="6">
        <f t="shared" si="216"/>
        <v>5.4081448199445727</v>
      </c>
      <c r="X527" s="6">
        <v>1.9223000000000001E-2</v>
      </c>
      <c r="Y527" s="6">
        <v>5.3944009777735058</v>
      </c>
      <c r="Z527" s="6">
        <f t="shared" si="217"/>
        <v>71.692317054928566</v>
      </c>
      <c r="AA527" s="6">
        <f t="shared" si="219"/>
        <v>44.614080633848445</v>
      </c>
      <c r="AB527" s="6">
        <f t="shared" si="218"/>
        <v>0.25477976568103772</v>
      </c>
    </row>
    <row r="528" spans="5:28">
      <c r="E528" s="12">
        <f t="shared" si="202"/>
        <v>2.5546255654031143</v>
      </c>
      <c r="F528" s="12">
        <f t="shared" si="203"/>
        <v>20111752.5</v>
      </c>
      <c r="G528" s="6">
        <v>7733822</v>
      </c>
      <c r="H528" s="6">
        <v>13407835</v>
      </c>
      <c r="I528" s="12">
        <f t="shared" si="204"/>
        <v>26815670</v>
      </c>
      <c r="J528" s="6">
        <v>6422249.6376949996</v>
      </c>
      <c r="K528" s="12">
        <f t="shared" si="205"/>
        <v>51377997.101559997</v>
      </c>
      <c r="L528" s="6">
        <f t="shared" si="206"/>
        <v>315.57046000000003</v>
      </c>
      <c r="M528" s="6">
        <f t="shared" si="207"/>
        <v>5242880</v>
      </c>
      <c r="N528" s="13">
        <f t="shared" si="208"/>
        <v>0.52192906521818838</v>
      </c>
      <c r="O528" s="13"/>
      <c r="P528" s="7">
        <f t="shared" si="209"/>
        <v>3.5724412648256167E-3</v>
      </c>
      <c r="Q528" s="7">
        <f t="shared" si="210"/>
        <v>3.1794631966555477E-3</v>
      </c>
      <c r="R528" s="6">
        <f t="shared" si="211"/>
        <v>6.7519044614811645E-3</v>
      </c>
      <c r="S528" s="6">
        <f t="shared" si="212"/>
        <v>3.5724412648256167E-3</v>
      </c>
      <c r="T528" s="7">
        <f t="shared" si="213"/>
        <v>0</v>
      </c>
      <c r="U528" s="7">
        <f t="shared" si="214"/>
        <v>0.70909408870471646</v>
      </c>
      <c r="V528" s="7">
        <f t="shared" si="215"/>
        <v>3.4810111423665351</v>
      </c>
      <c r="W528" s="6">
        <f t="shared" si="216"/>
        <v>4.1901052310712519</v>
      </c>
      <c r="X528" s="6">
        <v>1.5755000000000002E-2</v>
      </c>
      <c r="Y528" s="6">
        <v>4.3425281428638947</v>
      </c>
      <c r="Z528" s="6">
        <f t="shared" si="217"/>
        <v>77.325031641855816</v>
      </c>
      <c r="AA528" s="6">
        <f t="shared" si="219"/>
        <v>57.144370285743165</v>
      </c>
      <c r="AB528" s="6">
        <f t="shared" si="218"/>
        <v>3.5100040063786428</v>
      </c>
    </row>
    <row r="529" spans="5:28">
      <c r="E529" s="12">
        <f t="shared" si="202"/>
        <v>1.921634371577952</v>
      </c>
      <c r="F529" s="12">
        <f t="shared" si="203"/>
        <v>31751983.5</v>
      </c>
      <c r="G529" s="6">
        <v>3712815</v>
      </c>
      <c r="H529" s="6">
        <v>21167989</v>
      </c>
      <c r="I529" s="12">
        <f t="shared" si="204"/>
        <v>42335978</v>
      </c>
      <c r="J529" s="6">
        <v>7626962.8574219998</v>
      </c>
      <c r="K529" s="12">
        <f t="shared" si="205"/>
        <v>61015702.859375998</v>
      </c>
      <c r="L529" s="6">
        <f t="shared" si="206"/>
        <v>328.27216800000002</v>
      </c>
      <c r="M529" s="6">
        <f t="shared" si="207"/>
        <v>5242880</v>
      </c>
      <c r="N529" s="13">
        <f t="shared" si="208"/>
        <v>0.69385381165849225</v>
      </c>
      <c r="O529" s="13"/>
      <c r="P529" s="7">
        <f t="shared" si="209"/>
        <v>5.6400900963484964E-3</v>
      </c>
      <c r="Q529" s="7">
        <f t="shared" si="210"/>
        <v>3.7758805831994238E-3</v>
      </c>
      <c r="R529" s="6">
        <f t="shared" si="211"/>
        <v>9.4159706795479206E-3</v>
      </c>
      <c r="S529" s="6">
        <f t="shared" si="212"/>
        <v>5.6400900963484964E-3</v>
      </c>
      <c r="T529" s="7">
        <f t="shared" si="213"/>
        <v>0</v>
      </c>
      <c r="U529" s="7">
        <f t="shared" si="214"/>
        <v>0.84210900884716078</v>
      </c>
      <c r="V529" s="7">
        <f t="shared" si="215"/>
        <v>4.1056267246877152</v>
      </c>
      <c r="W529" s="6">
        <f t="shared" si="216"/>
        <v>4.9477357335348762</v>
      </c>
      <c r="X529" s="6">
        <v>1.8582000000000001E-2</v>
      </c>
      <c r="Y529" s="6">
        <v>5.0267589176503389</v>
      </c>
      <c r="Z529" s="6">
        <f t="shared" si="217"/>
        <v>69.647561638421621</v>
      </c>
      <c r="AA529" s="6">
        <f t="shared" si="219"/>
        <v>49.327463784587664</v>
      </c>
      <c r="AB529" s="6">
        <f t="shared" si="218"/>
        <v>1.5720504088228799</v>
      </c>
    </row>
    <row r="530" spans="5:28">
      <c r="E530" s="12">
        <f t="shared" si="202"/>
        <v>1.1006807929640816</v>
      </c>
      <c r="F530" s="12">
        <f t="shared" si="203"/>
        <v>40255669.5</v>
      </c>
      <c r="G530" s="6">
        <v>343791</v>
      </c>
      <c r="H530" s="6">
        <v>26837113</v>
      </c>
      <c r="I530" s="12">
        <f t="shared" si="204"/>
        <v>53674226</v>
      </c>
      <c r="J530" s="6">
        <v>5538580.2783199996</v>
      </c>
      <c r="K530" s="12">
        <f t="shared" si="205"/>
        <v>44308642.226559997</v>
      </c>
      <c r="L530" s="6">
        <f t="shared" si="206"/>
        <v>328.921176</v>
      </c>
      <c r="M530" s="6">
        <f t="shared" si="207"/>
        <v>5242880</v>
      </c>
      <c r="N530" s="13">
        <f t="shared" si="208"/>
        <v>1.2113714910412212</v>
      </c>
      <c r="O530" s="13"/>
      <c r="P530" s="7">
        <f t="shared" si="209"/>
        <v>7.1505958948620708E-3</v>
      </c>
      <c r="Q530" s="7">
        <f t="shared" si="210"/>
        <v>2.7419849974814987E-3</v>
      </c>
      <c r="R530" s="6">
        <f t="shared" si="211"/>
        <v>9.8925808923435686E-3</v>
      </c>
      <c r="S530" s="6">
        <f t="shared" si="212"/>
        <v>7.1505958948620708E-3</v>
      </c>
      <c r="T530" s="7">
        <f t="shared" si="213"/>
        <v>0</v>
      </c>
      <c r="U530" s="7">
        <f t="shared" si="214"/>
        <v>0.61152629634976374</v>
      </c>
      <c r="V530" s="7">
        <f t="shared" si="215"/>
        <v>2.3508701082056445</v>
      </c>
      <c r="W530" s="6">
        <f t="shared" si="216"/>
        <v>2.9623964045554083</v>
      </c>
      <c r="X530" s="6">
        <v>1.064E-2</v>
      </c>
      <c r="Y530" s="6">
        <v>2.9009368888841598</v>
      </c>
      <c r="Z530" s="6">
        <f t="shared" si="217"/>
        <v>32.795151364078286</v>
      </c>
      <c r="AA530" s="6">
        <f t="shared" si="219"/>
        <v>7.0246156734627032</v>
      </c>
      <c r="AB530" s="6">
        <f t="shared" si="218"/>
        <v>2.1186091950758987</v>
      </c>
    </row>
    <row r="531" spans="5:28">
      <c r="E531" s="12">
        <f t="shared" si="202"/>
        <v>1.5843282472024083</v>
      </c>
      <c r="F531" s="12">
        <f t="shared" si="203"/>
        <v>30474379.5</v>
      </c>
      <c r="G531" s="6">
        <v>4690002</v>
      </c>
      <c r="H531" s="6">
        <v>20316253</v>
      </c>
      <c r="I531" s="12">
        <f t="shared" si="204"/>
        <v>40632506</v>
      </c>
      <c r="J531" s="6">
        <v>6035177.5322270002</v>
      </c>
      <c r="K531" s="12">
        <f t="shared" si="205"/>
        <v>48281420.257816002</v>
      </c>
      <c r="L531" s="6">
        <f t="shared" si="206"/>
        <v>337.59507600000001</v>
      </c>
      <c r="M531" s="6">
        <f t="shared" si="207"/>
        <v>5242880</v>
      </c>
      <c r="N531" s="13">
        <f t="shared" si="208"/>
        <v>0.84157644458319836</v>
      </c>
      <c r="O531" s="13"/>
      <c r="P531" s="7">
        <f t="shared" si="209"/>
        <v>5.4131498906301598E-3</v>
      </c>
      <c r="Q531" s="7">
        <f t="shared" si="210"/>
        <v>2.9878354052716581E-3</v>
      </c>
      <c r="R531" s="6">
        <f t="shared" si="211"/>
        <v>8.4009852959018184E-3</v>
      </c>
      <c r="S531" s="6">
        <f t="shared" si="212"/>
        <v>5.4131498906301598E-3</v>
      </c>
      <c r="T531" s="7">
        <f t="shared" si="213"/>
        <v>0</v>
      </c>
      <c r="U531" s="7">
        <f t="shared" si="214"/>
        <v>0.66635664351434909</v>
      </c>
      <c r="V531" s="7">
        <f t="shared" si="215"/>
        <v>1.8639041572201898</v>
      </c>
      <c r="W531" s="6">
        <f t="shared" si="216"/>
        <v>2.5302608007345389</v>
      </c>
      <c r="X531" s="6">
        <v>8.4360000000000008E-3</v>
      </c>
      <c r="Y531" s="6">
        <v>2.647441760002812</v>
      </c>
      <c r="Z531" s="6">
        <f t="shared" si="217"/>
        <v>35.832741931837845</v>
      </c>
      <c r="AA531" s="6">
        <f t="shared" si="219"/>
        <v>0.41506287456356583</v>
      </c>
      <c r="AB531" s="6">
        <f t="shared" si="218"/>
        <v>4.4261959238774207</v>
      </c>
    </row>
    <row r="532" spans="5:28">
      <c r="E532" s="12">
        <f t="shared" si="202"/>
        <v>1.0792585869963323</v>
      </c>
      <c r="F532" s="12">
        <f t="shared" si="203"/>
        <v>41534958</v>
      </c>
      <c r="G532" s="6">
        <v>377002</v>
      </c>
      <c r="H532" s="6">
        <v>27689972</v>
      </c>
      <c r="I532" s="12">
        <f t="shared" si="204"/>
        <v>55379944</v>
      </c>
      <c r="J532" s="6">
        <v>5603370.0102540003</v>
      </c>
      <c r="K532" s="12">
        <f t="shared" si="205"/>
        <v>44826960.082032003</v>
      </c>
      <c r="L532" s="6">
        <f t="shared" si="206"/>
        <v>339.819704</v>
      </c>
      <c r="M532" s="6">
        <f t="shared" si="207"/>
        <v>5242880</v>
      </c>
      <c r="N532" s="13">
        <f t="shared" si="208"/>
        <v>1.2354160063197761</v>
      </c>
      <c r="O532" s="13"/>
      <c r="P532" s="7">
        <f t="shared" si="209"/>
        <v>7.3778353175338084E-3</v>
      </c>
      <c r="Q532" s="7">
        <f t="shared" si="210"/>
        <v>2.7740604507613354E-3</v>
      </c>
      <c r="R532" s="6">
        <f t="shared" si="211"/>
        <v>1.0151895768295144E-2</v>
      </c>
      <c r="S532" s="6">
        <f t="shared" si="212"/>
        <v>7.3778353175338084E-3</v>
      </c>
      <c r="T532" s="7">
        <f t="shared" si="213"/>
        <v>0</v>
      </c>
      <c r="U532" s="7">
        <f t="shared" si="214"/>
        <v>0.61867986690758037</v>
      </c>
      <c r="V532" s="7">
        <f t="shared" si="215"/>
        <v>1.5428689817293246</v>
      </c>
      <c r="W532" s="6">
        <f t="shared" si="216"/>
        <v>2.161548848636905</v>
      </c>
      <c r="X532" s="6">
        <v>6.9829999999999996E-3</v>
      </c>
      <c r="Y532" s="6">
        <v>2.1116010083356609</v>
      </c>
      <c r="Z532" s="6">
        <f t="shared" si="217"/>
        <v>5.6542362528112386</v>
      </c>
      <c r="AA532" s="6">
        <f t="shared" si="219"/>
        <v>45.380148479094153</v>
      </c>
      <c r="AB532" s="6">
        <f t="shared" si="218"/>
        <v>2.3654014230942431</v>
      </c>
    </row>
    <row r="533" spans="5:28">
      <c r="E533" s="12">
        <f t="shared" si="202"/>
        <v>2.8417247181959433</v>
      </c>
      <c r="F533" s="12">
        <f t="shared" si="203"/>
        <v>33165631.5</v>
      </c>
      <c r="G533" s="6">
        <v>3799275</v>
      </c>
      <c r="H533" s="6">
        <v>22110421</v>
      </c>
      <c r="I533" s="12">
        <f t="shared" si="204"/>
        <v>44220842</v>
      </c>
      <c r="J533" s="6">
        <v>11780949.353515999</v>
      </c>
      <c r="K533" s="12">
        <f t="shared" si="205"/>
        <v>94247594.828127995</v>
      </c>
      <c r="L533" s="6">
        <f t="shared" si="206"/>
        <v>341.31055199999997</v>
      </c>
      <c r="M533" s="6">
        <f t="shared" si="207"/>
        <v>5242880</v>
      </c>
      <c r="N533" s="13">
        <f t="shared" si="208"/>
        <v>0.46919862603010831</v>
      </c>
      <c r="O533" s="13"/>
      <c r="P533" s="7">
        <f t="shared" si="209"/>
        <v>5.8911957346631186E-3</v>
      </c>
      <c r="Q533" s="7">
        <f t="shared" si="210"/>
        <v>5.8323947221414398E-3</v>
      </c>
      <c r="R533" s="6">
        <f t="shared" si="211"/>
        <v>1.1723590456804558E-2</v>
      </c>
      <c r="S533" s="6">
        <f t="shared" si="212"/>
        <v>5.8911957346631186E-3</v>
      </c>
      <c r="T533" s="7">
        <f t="shared" si="213"/>
        <v>0</v>
      </c>
      <c r="U533" s="7">
        <f t="shared" si="214"/>
        <v>1.3007593938540978</v>
      </c>
      <c r="V533" s="7">
        <f t="shared" si="215"/>
        <v>4.7485808614244087</v>
      </c>
      <c r="W533" s="6">
        <f t="shared" si="216"/>
        <v>6.0493402552785067</v>
      </c>
      <c r="X533" s="6">
        <v>2.1492000000000001E-2</v>
      </c>
      <c r="Y533" s="6">
        <v>6.0471324000071647</v>
      </c>
      <c r="Z533" s="6">
        <f t="shared" si="217"/>
        <v>72.588890123473305</v>
      </c>
      <c r="AA533" s="6">
        <f t="shared" si="219"/>
        <v>45.45137513119041</v>
      </c>
      <c r="AB533" s="6">
        <f t="shared" si="218"/>
        <v>3.6510781066070669E-2</v>
      </c>
    </row>
    <row r="534" spans="5:28">
      <c r="E534" s="12">
        <f t="shared" si="202"/>
        <v>1.0602058034904145</v>
      </c>
      <c r="F534" s="12">
        <f t="shared" si="203"/>
        <v>43073451</v>
      </c>
      <c r="G534" s="6">
        <v>72000</v>
      </c>
      <c r="H534" s="6">
        <v>28715634</v>
      </c>
      <c r="I534" s="12">
        <f t="shared" si="204"/>
        <v>57431268</v>
      </c>
      <c r="J534" s="6">
        <v>5708340.3408199996</v>
      </c>
      <c r="K534" s="12">
        <f t="shared" si="205"/>
        <v>45666722.726559997</v>
      </c>
      <c r="L534" s="6">
        <f t="shared" si="206"/>
        <v>346.02760799999999</v>
      </c>
      <c r="M534" s="6">
        <f t="shared" si="207"/>
        <v>5242880</v>
      </c>
      <c r="N534" s="13">
        <f t="shared" si="208"/>
        <v>1.2576174634620252</v>
      </c>
      <c r="O534" s="13"/>
      <c r="P534" s="7">
        <f t="shared" si="209"/>
        <v>7.6511171152709948E-3</v>
      </c>
      <c r="Q534" s="7">
        <f t="shared" si="210"/>
        <v>2.8260281134346206E-3</v>
      </c>
      <c r="R534" s="6">
        <f t="shared" si="211"/>
        <v>1.0477145228705615E-2</v>
      </c>
      <c r="S534" s="6">
        <f t="shared" si="212"/>
        <v>7.6511171152709948E-3</v>
      </c>
      <c r="T534" s="7">
        <f t="shared" si="213"/>
        <v>0</v>
      </c>
      <c r="U534" s="7">
        <f t="shared" si="214"/>
        <v>0.63026986186150502</v>
      </c>
      <c r="V534" s="7">
        <f t="shared" si="215"/>
        <v>1.6330151287357066</v>
      </c>
      <c r="W534" s="6">
        <f t="shared" si="216"/>
        <v>2.2632849905972119</v>
      </c>
      <c r="X534" s="6">
        <v>7.391E-3</v>
      </c>
      <c r="Y534" s="6">
        <v>2.2077485538484281</v>
      </c>
      <c r="Z534" s="6">
        <f t="shared" si="217"/>
        <v>3.5193764750506675</v>
      </c>
      <c r="AA534" s="6">
        <f t="shared" si="219"/>
        <v>41.75544890685449</v>
      </c>
      <c r="AB534" s="6">
        <f t="shared" si="218"/>
        <v>2.5155236384132476</v>
      </c>
    </row>
    <row r="535" spans="5:28">
      <c r="E535" s="12">
        <f t="shared" si="202"/>
        <v>1.0267752268052497</v>
      </c>
      <c r="F535" s="12">
        <f t="shared" si="203"/>
        <v>43450936.5</v>
      </c>
      <c r="G535" s="6">
        <v>45101</v>
      </c>
      <c r="H535" s="6">
        <v>28967291</v>
      </c>
      <c r="I535" s="12">
        <f t="shared" si="204"/>
        <v>57934582</v>
      </c>
      <c r="J535" s="6">
        <v>5576793.1474609999</v>
      </c>
      <c r="K535" s="12">
        <f t="shared" si="205"/>
        <v>44614345.179687999</v>
      </c>
      <c r="L535" s="6">
        <f t="shared" si="206"/>
        <v>348.50951199999997</v>
      </c>
      <c r="M535" s="6">
        <f t="shared" si="207"/>
        <v>5242880</v>
      </c>
      <c r="N535" s="13">
        <f t="shared" si="208"/>
        <v>1.2985639880326303</v>
      </c>
      <c r="O535" s="13"/>
      <c r="P535" s="7">
        <f t="shared" si="209"/>
        <v>7.7181696894846703E-3</v>
      </c>
      <c r="Q535" s="7">
        <f t="shared" si="210"/>
        <v>2.7609030430148442E-3</v>
      </c>
      <c r="R535" s="6">
        <f t="shared" si="211"/>
        <v>1.0479072732499515E-2</v>
      </c>
      <c r="S535" s="6">
        <f t="shared" si="212"/>
        <v>7.7181696894846703E-3</v>
      </c>
      <c r="T535" s="7">
        <f t="shared" si="213"/>
        <v>0</v>
      </c>
      <c r="U535" s="7">
        <f t="shared" si="214"/>
        <v>0.61574545959456961</v>
      </c>
      <c r="V535" s="7">
        <f t="shared" si="215"/>
        <v>1.8066790295862365</v>
      </c>
      <c r="W535" s="6">
        <f t="shared" si="216"/>
        <v>2.422424489180806</v>
      </c>
      <c r="X535" s="6">
        <v>8.1770000000000002E-3</v>
      </c>
      <c r="Y535" s="6">
        <v>2.4082900399999998</v>
      </c>
      <c r="Z535" s="6">
        <f t="shared" si="217"/>
        <v>5.611230408650238</v>
      </c>
      <c r="AA535" s="6">
        <f t="shared" si="219"/>
        <v>28.153023511061694</v>
      </c>
      <c r="AB535" s="6">
        <f t="shared" si="218"/>
        <v>0.58690809437580027</v>
      </c>
    </row>
    <row r="536" spans="5:28">
      <c r="E536" s="12">
        <f t="shared" si="202"/>
        <v>1.2442958731151843</v>
      </c>
      <c r="F536" s="12">
        <f t="shared" si="203"/>
        <v>40695523.5</v>
      </c>
      <c r="G536" s="6">
        <v>1505785</v>
      </c>
      <c r="H536" s="6">
        <v>27130349</v>
      </c>
      <c r="I536" s="12">
        <f t="shared" si="204"/>
        <v>54260698</v>
      </c>
      <c r="J536" s="6">
        <v>6329658.9931640001</v>
      </c>
      <c r="K536" s="12">
        <f t="shared" si="205"/>
        <v>50637271.945312001</v>
      </c>
      <c r="L536" s="6">
        <f t="shared" si="206"/>
        <v>355.67988800000001</v>
      </c>
      <c r="M536" s="6">
        <f t="shared" si="207"/>
        <v>5242880</v>
      </c>
      <c r="N536" s="13">
        <f t="shared" si="208"/>
        <v>1.0715565020683042</v>
      </c>
      <c r="O536" s="13"/>
      <c r="P536" s="7">
        <f t="shared" si="209"/>
        <v>7.2287269567920852E-3</v>
      </c>
      <c r="Q536" s="7">
        <f t="shared" si="210"/>
        <v>3.1336243452796944E-3</v>
      </c>
      <c r="R536" s="6">
        <f t="shared" si="211"/>
        <v>1.036235130207178E-2</v>
      </c>
      <c r="S536" s="6">
        <f t="shared" si="212"/>
        <v>7.2287269567920852E-3</v>
      </c>
      <c r="T536" s="7">
        <f t="shared" si="213"/>
        <v>0</v>
      </c>
      <c r="U536" s="7">
        <f t="shared" si="214"/>
        <v>0.6988709609208118</v>
      </c>
      <c r="V536" s="7">
        <f t="shared" si="215"/>
        <v>2.0380099509482013</v>
      </c>
      <c r="W536" s="6">
        <f t="shared" si="216"/>
        <v>2.7368809118690129</v>
      </c>
      <c r="X536" s="6">
        <v>9.2239999999999996E-3</v>
      </c>
      <c r="Y536" s="6">
        <v>2.7530384470555678</v>
      </c>
      <c r="Z536" s="6">
        <f t="shared" si="217"/>
        <v>21.631320936772706</v>
      </c>
      <c r="AA536" s="6">
        <f t="shared" si="219"/>
        <v>12.341189311272551</v>
      </c>
      <c r="AB536" s="6">
        <f t="shared" si="218"/>
        <v>0.58689827611509204</v>
      </c>
    </row>
    <row r="537" spans="5:28">
      <c r="E537" s="12">
        <f t="shared" si="202"/>
        <v>1.1241034147563924</v>
      </c>
      <c r="F537" s="12">
        <f t="shared" si="203"/>
        <v>42921846</v>
      </c>
      <c r="G537" s="6">
        <v>638802</v>
      </c>
      <c r="H537" s="6">
        <v>28614564</v>
      </c>
      <c r="I537" s="12">
        <f t="shared" si="204"/>
        <v>57229128</v>
      </c>
      <c r="J537" s="6">
        <v>6031074.2070310004</v>
      </c>
      <c r="K537" s="12">
        <f t="shared" si="205"/>
        <v>48248593.656248003</v>
      </c>
      <c r="L537" s="6">
        <f t="shared" si="206"/>
        <v>356.15080799999998</v>
      </c>
      <c r="M537" s="6">
        <f t="shared" si="207"/>
        <v>5242880</v>
      </c>
      <c r="N537" s="13">
        <f t="shared" si="208"/>
        <v>1.1861304892684483</v>
      </c>
      <c r="O537" s="13"/>
      <c r="P537" s="7">
        <f t="shared" si="209"/>
        <v>7.6241875894649327E-3</v>
      </c>
      <c r="Q537" s="7">
        <f t="shared" si="210"/>
        <v>2.9858039720230944E-3</v>
      </c>
      <c r="R537" s="6">
        <f t="shared" si="211"/>
        <v>1.0609991561488027E-2</v>
      </c>
      <c r="S537" s="6">
        <f t="shared" si="212"/>
        <v>7.6241875894649327E-3</v>
      </c>
      <c r="T537" s="7">
        <f t="shared" si="213"/>
        <v>0</v>
      </c>
      <c r="U537" s="7">
        <f t="shared" si="214"/>
        <v>0.66590358675002803</v>
      </c>
      <c r="V537" s="7">
        <f t="shared" si="215"/>
        <v>1.6087110204741821</v>
      </c>
      <c r="W537" s="6">
        <f t="shared" si="216"/>
        <v>2.2746146072242102</v>
      </c>
      <c r="X537" s="6">
        <v>7.2810000000000001E-3</v>
      </c>
      <c r="Y537" s="6">
        <v>2.2329706846181847</v>
      </c>
      <c r="Z537" s="6">
        <f t="shared" si="217"/>
        <v>4.7134677855367748</v>
      </c>
      <c r="AA537" s="6">
        <f t="shared" si="219"/>
        <v>45.721625621316129</v>
      </c>
      <c r="AB537" s="6">
        <f t="shared" si="218"/>
        <v>1.8649560826252469</v>
      </c>
    </row>
    <row r="538" spans="5:28">
      <c r="E538" s="12">
        <f t="shared" si="202"/>
        <v>3.1842871635582073</v>
      </c>
      <c r="F538" s="12">
        <f t="shared" si="203"/>
        <v>28311373.5</v>
      </c>
      <c r="G538" s="6">
        <v>6592765</v>
      </c>
      <c r="H538" s="6">
        <v>18874249</v>
      </c>
      <c r="I538" s="12">
        <f t="shared" si="204"/>
        <v>37748498</v>
      </c>
      <c r="J538" s="6">
        <v>11268942.902344</v>
      </c>
      <c r="K538" s="12">
        <f t="shared" si="205"/>
        <v>90151543.218751997</v>
      </c>
      <c r="L538" s="6">
        <f t="shared" si="206"/>
        <v>358.34628800000002</v>
      </c>
      <c r="M538" s="6">
        <f t="shared" si="207"/>
        <v>5242880</v>
      </c>
      <c r="N538" s="13">
        <f t="shared" si="208"/>
        <v>0.41872270459534533</v>
      </c>
      <c r="O538" s="13"/>
      <c r="P538" s="7">
        <f t="shared" si="209"/>
        <v>5.0289361384737823E-3</v>
      </c>
      <c r="Q538" s="7">
        <f t="shared" si="210"/>
        <v>5.5789156828968895E-3</v>
      </c>
      <c r="R538" s="6">
        <f t="shared" si="211"/>
        <v>1.0607851821370671E-2</v>
      </c>
      <c r="S538" s="6">
        <f t="shared" si="212"/>
        <v>5.5789156828968895E-3</v>
      </c>
      <c r="T538" s="7">
        <f t="shared" si="213"/>
        <v>0</v>
      </c>
      <c r="U538" s="7">
        <f t="shared" si="214"/>
        <v>1.2442276848134242</v>
      </c>
      <c r="V538" s="7">
        <f t="shared" si="215"/>
        <v>5.1747865417560526</v>
      </c>
      <c r="W538" s="6">
        <f t="shared" si="216"/>
        <v>6.4190142265694767</v>
      </c>
      <c r="X538" s="6">
        <v>2.3421000000000001E-2</v>
      </c>
      <c r="Y538" s="6">
        <v>6.4344513300000008</v>
      </c>
      <c r="Z538" s="6">
        <f t="shared" si="217"/>
        <v>76.179857038995394</v>
      </c>
      <c r="AA538" s="6">
        <f t="shared" si="219"/>
        <v>54.707946623241234</v>
      </c>
      <c r="AB538" s="6">
        <f t="shared" si="218"/>
        <v>0.2399132830261701</v>
      </c>
    </row>
    <row r="539" spans="5:28">
      <c r="E539" s="12">
        <f t="shared" si="202"/>
        <v>1.1634613157441873</v>
      </c>
      <c r="F539" s="12">
        <f t="shared" si="203"/>
        <v>43057008</v>
      </c>
      <c r="G539" s="6">
        <v>1062400</v>
      </c>
      <c r="H539" s="6">
        <v>28704672</v>
      </c>
      <c r="I539" s="12">
        <f t="shared" si="204"/>
        <v>57409344</v>
      </c>
      <c r="J539" s="6">
        <v>6261895.3974609999</v>
      </c>
      <c r="K539" s="12">
        <f t="shared" si="205"/>
        <v>50095163.179687999</v>
      </c>
      <c r="L539" s="6">
        <f t="shared" si="206"/>
        <v>365.70406400000002</v>
      </c>
      <c r="M539" s="6">
        <f t="shared" si="207"/>
        <v>5242880</v>
      </c>
      <c r="N539" s="13">
        <f t="shared" si="208"/>
        <v>1.1460057290177201</v>
      </c>
      <c r="O539" s="13"/>
      <c r="P539" s="7">
        <f t="shared" si="209"/>
        <v>7.6481963528104617E-3</v>
      </c>
      <c r="Q539" s="7">
        <f t="shared" si="210"/>
        <v>3.1000766212320096E-3</v>
      </c>
      <c r="R539" s="6">
        <f t="shared" si="211"/>
        <v>1.0748272974042471E-2</v>
      </c>
      <c r="S539" s="6">
        <f t="shared" si="212"/>
        <v>7.6481963528104617E-3</v>
      </c>
      <c r="T539" s="7">
        <f t="shared" si="213"/>
        <v>0</v>
      </c>
      <c r="U539" s="7">
        <f t="shared" si="214"/>
        <v>0.69138903981012456</v>
      </c>
      <c r="V539" s="7">
        <f t="shared" si="215"/>
        <v>1.7514424199009533</v>
      </c>
      <c r="W539" s="6">
        <f t="shared" si="216"/>
        <v>2.4428314597110781</v>
      </c>
      <c r="X539" s="6">
        <v>7.927E-3</v>
      </c>
      <c r="Y539" s="6">
        <v>2.4121861</v>
      </c>
      <c r="Z539" s="6">
        <f t="shared" si="217"/>
        <v>3.5171394876944402</v>
      </c>
      <c r="AA539" s="6">
        <f t="shared" si="219"/>
        <v>35.590677104105858</v>
      </c>
      <c r="AB539" s="6">
        <f t="shared" si="218"/>
        <v>1.2704392795845258</v>
      </c>
    </row>
    <row r="540" spans="5:28">
      <c r="E540" s="12">
        <f t="shared" si="202"/>
        <v>1.3305089143064415</v>
      </c>
      <c r="F540" s="12">
        <f t="shared" si="203"/>
        <v>39773800.5</v>
      </c>
      <c r="G540" s="6">
        <v>2380515</v>
      </c>
      <c r="H540" s="6">
        <v>26515867</v>
      </c>
      <c r="I540" s="12">
        <f t="shared" si="204"/>
        <v>53031734</v>
      </c>
      <c r="J540" s="6">
        <v>6614924.515137</v>
      </c>
      <c r="K540" s="12">
        <f t="shared" si="205"/>
        <v>52919396.121096</v>
      </c>
      <c r="L540" s="6">
        <f t="shared" si="206"/>
        <v>365.800704</v>
      </c>
      <c r="M540" s="6">
        <f t="shared" si="207"/>
        <v>5242880</v>
      </c>
      <c r="N540" s="13">
        <f t="shared" si="208"/>
        <v>1.0021228110511113</v>
      </c>
      <c r="O540" s="13"/>
      <c r="P540" s="7">
        <f t="shared" si="209"/>
        <v>7.0650017279768008E-3</v>
      </c>
      <c r="Q540" s="7">
        <f t="shared" si="210"/>
        <v>3.2748507502864945E-3</v>
      </c>
      <c r="R540" s="6">
        <f t="shared" si="211"/>
        <v>1.0339852478263295E-2</v>
      </c>
      <c r="S540" s="6">
        <f t="shared" si="212"/>
        <v>7.0650017279768008E-3</v>
      </c>
      <c r="T540" s="7">
        <f t="shared" si="213"/>
        <v>0</v>
      </c>
      <c r="U540" s="7">
        <f t="shared" si="214"/>
        <v>0.73036772712483</v>
      </c>
      <c r="V540" s="7">
        <f t="shared" si="215"/>
        <v>1.8718582290148704</v>
      </c>
      <c r="W540" s="6">
        <f t="shared" si="216"/>
        <v>2.6022259561397005</v>
      </c>
      <c r="X540" s="6">
        <v>8.4720000000000004E-3</v>
      </c>
      <c r="Y540" s="6">
        <v>2.6725982999999998</v>
      </c>
      <c r="Z540" s="6">
        <f t="shared" si="217"/>
        <v>16.607628328885735</v>
      </c>
      <c r="AA540" s="6">
        <f t="shared" si="219"/>
        <v>22.047361641445878</v>
      </c>
      <c r="AB540" s="6">
        <f t="shared" si="218"/>
        <v>2.6331059127104597</v>
      </c>
    </row>
    <row r="541" spans="5:28">
      <c r="E541" s="12">
        <f t="shared" si="202"/>
        <v>1.6572750408579497</v>
      </c>
      <c r="F541" s="12">
        <f t="shared" si="203"/>
        <v>35657100</v>
      </c>
      <c r="G541" s="6">
        <v>4194304</v>
      </c>
      <c r="H541" s="6">
        <v>23771400</v>
      </c>
      <c r="I541" s="12">
        <f t="shared" si="204"/>
        <v>47542800</v>
      </c>
      <c r="J541" s="6">
        <v>7386702.7324219998</v>
      </c>
      <c r="K541" s="12">
        <f t="shared" si="205"/>
        <v>59093621.859375998</v>
      </c>
      <c r="L541" s="6">
        <f t="shared" si="206"/>
        <v>369.14287999999999</v>
      </c>
      <c r="M541" s="6">
        <f t="shared" si="207"/>
        <v>5242880</v>
      </c>
      <c r="N541" s="13">
        <f t="shared" si="208"/>
        <v>0.80453352670000033</v>
      </c>
      <c r="O541" s="13"/>
      <c r="P541" s="7">
        <f t="shared" si="209"/>
        <v>6.3337541282895904E-3</v>
      </c>
      <c r="Q541" s="7">
        <f t="shared" si="210"/>
        <v>3.6569350005522297E-3</v>
      </c>
      <c r="R541" s="6">
        <f t="shared" si="211"/>
        <v>9.9906891288418197E-3</v>
      </c>
      <c r="S541" s="6">
        <f t="shared" si="212"/>
        <v>6.3337541282895904E-3</v>
      </c>
      <c r="T541" s="7">
        <f t="shared" si="213"/>
        <v>0</v>
      </c>
      <c r="U541" s="7">
        <f t="shared" si="214"/>
        <v>0.81558138317079387</v>
      </c>
      <c r="V541" s="7">
        <f t="shared" si="215"/>
        <v>3.8570619811039415</v>
      </c>
      <c r="W541" s="6">
        <f t="shared" si="216"/>
        <v>4.6726433642747356</v>
      </c>
      <c r="X541" s="6">
        <v>1.7457E-2</v>
      </c>
      <c r="Y541" s="6">
        <v>4.7652154687500001</v>
      </c>
      <c r="Z541" s="6">
        <f t="shared" si="217"/>
        <v>63.717969133931426</v>
      </c>
      <c r="AA541" s="6">
        <f t="shared" si="219"/>
        <v>42.76972487345008</v>
      </c>
      <c r="AB541" s="6">
        <f t="shared" si="218"/>
        <v>1.9426635601757547</v>
      </c>
    </row>
    <row r="542" spans="5:28">
      <c r="E542" s="12">
        <f t="shared" si="202"/>
        <v>1.1208465300445427</v>
      </c>
      <c r="F542" s="12">
        <f t="shared" si="203"/>
        <v>45192841.5</v>
      </c>
      <c r="G542" s="6">
        <v>540486</v>
      </c>
      <c r="H542" s="6">
        <v>30128561</v>
      </c>
      <c r="I542" s="12">
        <f t="shared" si="204"/>
        <v>60257122</v>
      </c>
      <c r="J542" s="6">
        <v>6331779.9472660003</v>
      </c>
      <c r="K542" s="12">
        <f t="shared" si="205"/>
        <v>50654239.578128003</v>
      </c>
      <c r="L542" s="6">
        <f t="shared" si="206"/>
        <v>372.35245200000003</v>
      </c>
      <c r="M542" s="6">
        <f t="shared" si="207"/>
        <v>5242880</v>
      </c>
      <c r="N542" s="13">
        <f t="shared" si="208"/>
        <v>1.1895770719657279</v>
      </c>
      <c r="O542" s="13"/>
      <c r="P542" s="7">
        <f t="shared" si="209"/>
        <v>8.0275834663997396E-3</v>
      </c>
      <c r="Q542" s="7">
        <f t="shared" si="210"/>
        <v>3.1346743660496013E-3</v>
      </c>
      <c r="R542" s="6">
        <f t="shared" si="211"/>
        <v>1.116225783244934E-2</v>
      </c>
      <c r="S542" s="6">
        <f t="shared" si="212"/>
        <v>8.0275834663997396E-3</v>
      </c>
      <c r="T542" s="7">
        <f t="shared" si="213"/>
        <v>0</v>
      </c>
      <c r="U542" s="7">
        <f t="shared" si="214"/>
        <v>0.69910513992365142</v>
      </c>
      <c r="V542" s="7">
        <f t="shared" si="215"/>
        <v>2.8630239532075885</v>
      </c>
      <c r="W542" s="6">
        <f t="shared" si="216"/>
        <v>3.5621290931312402</v>
      </c>
      <c r="X542" s="6">
        <v>1.2958000000000001E-2</v>
      </c>
      <c r="Y542" s="6">
        <v>3.513267199996466</v>
      </c>
      <c r="Z542" s="6">
        <f t="shared" si="217"/>
        <v>38.049209242169013</v>
      </c>
      <c r="AA542" s="6">
        <f t="shared" si="219"/>
        <v>13.858173850522151</v>
      </c>
      <c r="AB542" s="6">
        <f t="shared" si="218"/>
        <v>1.3907821510081364</v>
      </c>
    </row>
    <row r="543" spans="5:28">
      <c r="E543" s="12">
        <f t="shared" si="202"/>
        <v>2.9589437308451836</v>
      </c>
      <c r="F543" s="12">
        <f t="shared" si="203"/>
        <v>36426262.5</v>
      </c>
      <c r="G543" s="6">
        <v>4163763</v>
      </c>
      <c r="H543" s="6">
        <v>24284175</v>
      </c>
      <c r="I543" s="12">
        <f t="shared" si="204"/>
        <v>48568350</v>
      </c>
      <c r="J543" s="6">
        <v>13472907.632812001</v>
      </c>
      <c r="K543" s="12">
        <f t="shared" si="205"/>
        <v>107783261.06249601</v>
      </c>
      <c r="L543" s="6">
        <f t="shared" si="206"/>
        <v>374.68536</v>
      </c>
      <c r="M543" s="6">
        <f t="shared" si="207"/>
        <v>5242880</v>
      </c>
      <c r="N543" s="13">
        <f t="shared" si="208"/>
        <v>0.45061125003295827</v>
      </c>
      <c r="O543" s="13"/>
      <c r="P543" s="7">
        <f t="shared" si="209"/>
        <v>6.4703801062771594E-3</v>
      </c>
      <c r="Q543" s="7">
        <f t="shared" si="210"/>
        <v>6.6700325255247793E-3</v>
      </c>
      <c r="R543" s="6">
        <f t="shared" si="211"/>
        <v>1.3140412631801938E-2</v>
      </c>
      <c r="S543" s="6">
        <f t="shared" si="212"/>
        <v>6.6700325255247793E-3</v>
      </c>
      <c r="T543" s="7">
        <f t="shared" si="213"/>
        <v>0</v>
      </c>
      <c r="U543" s="7">
        <f t="shared" si="214"/>
        <v>1.4875720657162899</v>
      </c>
      <c r="V543" s="7">
        <f t="shared" si="215"/>
        <v>5.297411815257381</v>
      </c>
      <c r="W543" s="6">
        <f t="shared" si="216"/>
        <v>6.7849838809736713</v>
      </c>
      <c r="X543" s="6">
        <v>2.3976000000000001E-2</v>
      </c>
      <c r="Y543" s="6">
        <v>6.7362969599999998</v>
      </c>
      <c r="Z543" s="6">
        <f t="shared" si="217"/>
        <v>72.180378188501919</v>
      </c>
      <c r="AA543" s="6">
        <f t="shared" si="219"/>
        <v>45.193474175000262</v>
      </c>
      <c r="AB543" s="6">
        <f t="shared" si="218"/>
        <v>0.72275496853499099</v>
      </c>
    </row>
    <row r="544" spans="5:28">
      <c r="E544" s="12">
        <f t="shared" si="202"/>
        <v>1.5075725204051738</v>
      </c>
      <c r="F544" s="12">
        <f t="shared" si="203"/>
        <v>39932985</v>
      </c>
      <c r="G544" s="6">
        <v>2987012</v>
      </c>
      <c r="H544" s="6">
        <v>26621990</v>
      </c>
      <c r="I544" s="12">
        <f t="shared" si="204"/>
        <v>53243980</v>
      </c>
      <c r="J544" s="6">
        <v>7525233.8554689996</v>
      </c>
      <c r="K544" s="12">
        <f t="shared" si="205"/>
        <v>60201870.843751997</v>
      </c>
      <c r="L544" s="6">
        <f t="shared" si="206"/>
        <v>379.20411999999999</v>
      </c>
      <c r="M544" s="6">
        <f t="shared" si="207"/>
        <v>5242880</v>
      </c>
      <c r="N544" s="13">
        <f t="shared" si="208"/>
        <v>0.88442400964896062</v>
      </c>
      <c r="O544" s="13"/>
      <c r="P544" s="7">
        <f t="shared" si="209"/>
        <v>7.0932775968510142E-3</v>
      </c>
      <c r="Q544" s="7">
        <f t="shared" si="210"/>
        <v>3.7255176051171593E-3</v>
      </c>
      <c r="R544" s="6">
        <f t="shared" si="211"/>
        <v>1.0818795201968174E-2</v>
      </c>
      <c r="S544" s="6">
        <f t="shared" si="212"/>
        <v>7.0932775968510142E-3</v>
      </c>
      <c r="T544" s="7">
        <f t="shared" si="213"/>
        <v>0</v>
      </c>
      <c r="U544" s="7">
        <f t="shared" si="214"/>
        <v>0.83087689580202029</v>
      </c>
      <c r="V544" s="7">
        <f t="shared" si="215"/>
        <v>5.3723126579906246</v>
      </c>
      <c r="W544" s="6">
        <f t="shared" si="216"/>
        <v>6.2031895537926447</v>
      </c>
      <c r="X544" s="6">
        <v>2.4315E-2</v>
      </c>
      <c r="Y544" s="6">
        <v>6.1901127000000002</v>
      </c>
      <c r="Z544" s="6">
        <f t="shared" si="217"/>
        <v>70.827564890598339</v>
      </c>
      <c r="AA544" s="6">
        <f t="shared" si="219"/>
        <v>55.505674678313078</v>
      </c>
      <c r="AB544" s="6">
        <f t="shared" si="218"/>
        <v>0.21125388868355252</v>
      </c>
    </row>
    <row r="545" spans="5:28">
      <c r="E545" s="12">
        <f t="shared" si="202"/>
        <v>3.2366960997730181</v>
      </c>
      <c r="F545" s="12">
        <f t="shared" si="203"/>
        <v>30589873.5</v>
      </c>
      <c r="G545" s="6">
        <v>7122792</v>
      </c>
      <c r="H545" s="6">
        <v>20393249</v>
      </c>
      <c r="I545" s="12">
        <f t="shared" si="204"/>
        <v>40786498</v>
      </c>
      <c r="J545" s="6">
        <v>12376265.53125</v>
      </c>
      <c r="K545" s="12">
        <f t="shared" si="205"/>
        <v>99010124.25</v>
      </c>
      <c r="L545" s="6">
        <f t="shared" si="206"/>
        <v>387.17482799999999</v>
      </c>
      <c r="M545" s="6">
        <f t="shared" si="207"/>
        <v>5242880</v>
      </c>
      <c r="N545" s="13">
        <f t="shared" si="208"/>
        <v>0.41194270090010515</v>
      </c>
      <c r="O545" s="13"/>
      <c r="P545" s="7">
        <f t="shared" si="209"/>
        <v>5.4336650362615396E-3</v>
      </c>
      <c r="Q545" s="7">
        <f t="shared" si="210"/>
        <v>6.1271179086039088E-3</v>
      </c>
      <c r="R545" s="6">
        <f t="shared" si="211"/>
        <v>1.1560782944865448E-2</v>
      </c>
      <c r="S545" s="6">
        <f t="shared" si="212"/>
        <v>6.1271179086039088E-3</v>
      </c>
      <c r="T545" s="7">
        <f t="shared" si="213"/>
        <v>0</v>
      </c>
      <c r="U545" s="7">
        <f t="shared" si="214"/>
        <v>1.3664895050076364</v>
      </c>
      <c r="V545" s="7">
        <f t="shared" si="215"/>
        <v>5.7094769235095919</v>
      </c>
      <c r="W545" s="6">
        <f t="shared" si="216"/>
        <v>7.0759664285172281</v>
      </c>
      <c r="X545" s="6">
        <v>2.5840999999999999E-2</v>
      </c>
      <c r="Y545" s="6">
        <v>7.0642833749999996</v>
      </c>
      <c r="Z545" s="6">
        <f t="shared" si="217"/>
        <v>76.289160989884635</v>
      </c>
      <c r="AA545" s="6">
        <f t="shared" si="219"/>
        <v>55.261859274542587</v>
      </c>
      <c r="AB545" s="6">
        <f t="shared" si="218"/>
        <v>0.16538200546390933</v>
      </c>
    </row>
    <row r="546" spans="5:28">
      <c r="E546" s="12">
        <f t="shared" si="202"/>
        <v>1.1808218181692298</v>
      </c>
      <c r="F546" s="12">
        <f t="shared" si="203"/>
        <v>43445809.5</v>
      </c>
      <c r="G546" s="6">
        <v>2097152</v>
      </c>
      <c r="H546" s="6">
        <v>28963873</v>
      </c>
      <c r="I546" s="12">
        <f t="shared" si="204"/>
        <v>57927746</v>
      </c>
      <c r="J546" s="6">
        <v>6412719.9707030002</v>
      </c>
      <c r="K546" s="12">
        <f t="shared" si="205"/>
        <v>51301759.765624002</v>
      </c>
      <c r="L546" s="6">
        <f t="shared" si="206"/>
        <v>389.50951600000002</v>
      </c>
      <c r="M546" s="6">
        <f t="shared" si="207"/>
        <v>5242880</v>
      </c>
      <c r="N546" s="13">
        <f t="shared" si="208"/>
        <v>1.1291570945060623</v>
      </c>
      <c r="O546" s="13"/>
      <c r="P546" s="7">
        <f t="shared" si="209"/>
        <v>7.7172589828535722E-3</v>
      </c>
      <c r="Q546" s="7">
        <f t="shared" si="210"/>
        <v>3.1747453443161425E-3</v>
      </c>
      <c r="R546" s="6">
        <f t="shared" si="211"/>
        <v>1.0892004327169715E-2</v>
      </c>
      <c r="S546" s="6">
        <f t="shared" si="212"/>
        <v>7.7172589828535722E-3</v>
      </c>
      <c r="T546" s="7">
        <f t="shared" si="213"/>
        <v>0</v>
      </c>
      <c r="U546" s="7">
        <f t="shared" si="214"/>
        <v>0.70804189813091989</v>
      </c>
      <c r="V546" s="7">
        <f t="shared" si="215"/>
        <v>1.8161797264521049</v>
      </c>
      <c r="W546" s="6">
        <f t="shared" si="216"/>
        <v>2.5242216245830247</v>
      </c>
      <c r="X546" s="6">
        <v>8.2199999999999999E-3</v>
      </c>
      <c r="Y546" s="6">
        <v>2.5434323999999999</v>
      </c>
      <c r="Z546" s="6">
        <f t="shared" si="217"/>
        <v>6.1160707682047155</v>
      </c>
      <c r="AA546" s="6">
        <f t="shared" si="219"/>
        <v>32.506135367028165</v>
      </c>
      <c r="AB546" s="6">
        <f t="shared" si="218"/>
        <v>0.75530906254773067</v>
      </c>
    </row>
    <row r="547" spans="5:28">
      <c r="E547" s="12">
        <f t="shared" si="202"/>
        <v>2.1693291501484153</v>
      </c>
      <c r="F547" s="12">
        <f t="shared" si="203"/>
        <v>37678080</v>
      </c>
      <c r="G547" s="6">
        <v>6815744</v>
      </c>
      <c r="H547" s="6">
        <v>25118720</v>
      </c>
      <c r="I547" s="12">
        <f t="shared" si="204"/>
        <v>50237440</v>
      </c>
      <c r="J547" s="6">
        <v>10217019.658203</v>
      </c>
      <c r="K547" s="12">
        <f t="shared" si="205"/>
        <v>81736157.265624002</v>
      </c>
      <c r="L547" s="6">
        <f t="shared" si="206"/>
        <v>437.73952000000003</v>
      </c>
      <c r="M547" s="6">
        <f t="shared" si="207"/>
        <v>5242880</v>
      </c>
      <c r="N547" s="13">
        <f t="shared" si="208"/>
        <v>0.61462933517585971</v>
      </c>
      <c r="O547" s="13"/>
      <c r="P547" s="7">
        <f t="shared" si="209"/>
        <v>6.6927398679652991E-3</v>
      </c>
      <c r="Q547" s="7">
        <f t="shared" si="210"/>
        <v>5.0581400311965601E-3</v>
      </c>
      <c r="R547" s="6">
        <f t="shared" si="211"/>
        <v>1.1750879899161858E-2</v>
      </c>
      <c r="S547" s="6">
        <f t="shared" si="212"/>
        <v>6.6927398679652991E-3</v>
      </c>
      <c r="T547" s="7">
        <f t="shared" si="213"/>
        <v>0</v>
      </c>
      <c r="U547" s="7">
        <f t="shared" si="214"/>
        <v>1.1280826271978834</v>
      </c>
      <c r="V547" s="7">
        <f t="shared" si="215"/>
        <v>4.7620585941876179</v>
      </c>
      <c r="W547" s="6">
        <f t="shared" si="216"/>
        <v>5.8901412213855018</v>
      </c>
      <c r="X547" s="6">
        <v>2.1552999999999999E-2</v>
      </c>
      <c r="Y547" s="6">
        <v>6.0025104999999996</v>
      </c>
      <c r="Z547" s="6">
        <f t="shared" si="217"/>
        <v>68.947525319142116</v>
      </c>
      <c r="AA547" s="6">
        <f t="shared" si="219"/>
        <v>45.479144902510747</v>
      </c>
      <c r="AB547" s="6">
        <f t="shared" si="218"/>
        <v>1.8720380183341263</v>
      </c>
    </row>
    <row r="548" spans="5:28">
      <c r="E548" s="12">
        <f t="shared" si="202"/>
        <v>1.1869428261620611</v>
      </c>
      <c r="F548" s="12">
        <f t="shared" si="203"/>
        <v>51064684.5</v>
      </c>
      <c r="G548" s="6">
        <v>2145852</v>
      </c>
      <c r="H548" s="6">
        <v>34043123</v>
      </c>
      <c r="I548" s="12">
        <f t="shared" si="204"/>
        <v>68086246</v>
      </c>
      <c r="J548" s="6">
        <v>7576357.6171880001</v>
      </c>
      <c r="K548" s="12">
        <f t="shared" si="205"/>
        <v>60610860.937504001</v>
      </c>
      <c r="L548" s="6">
        <f t="shared" si="206"/>
        <v>451.43451599999997</v>
      </c>
      <c r="M548" s="6">
        <f t="shared" si="207"/>
        <v>5242880</v>
      </c>
      <c r="N548" s="13">
        <f t="shared" si="208"/>
        <v>1.1233340847971767</v>
      </c>
      <c r="O548" s="13"/>
      <c r="P548" s="7">
        <f t="shared" si="209"/>
        <v>9.0705962139848856E-3</v>
      </c>
      <c r="Q548" s="7">
        <f t="shared" si="210"/>
        <v>3.7508274463768474E-3</v>
      </c>
      <c r="R548" s="6">
        <f t="shared" si="211"/>
        <v>1.2821423660361733E-2</v>
      </c>
      <c r="S548" s="6">
        <f t="shared" si="212"/>
        <v>9.0705962139848856E-3</v>
      </c>
      <c r="T548" s="7">
        <f t="shared" si="213"/>
        <v>0</v>
      </c>
      <c r="U548" s="7">
        <f t="shared" si="214"/>
        <v>0.83652157784840409</v>
      </c>
      <c r="V548" s="7">
        <f t="shared" si="215"/>
        <v>2.1526811526548491</v>
      </c>
      <c r="W548" s="6">
        <f t="shared" si="216"/>
        <v>2.9892027305032531</v>
      </c>
      <c r="X548" s="6">
        <v>9.7429999999999999E-3</v>
      </c>
      <c r="Y548" s="6">
        <v>3.0017100444455269</v>
      </c>
      <c r="Z548" s="6">
        <f t="shared" si="217"/>
        <v>6.901403941446314</v>
      </c>
      <c r="AA548" s="6">
        <f t="shared" si="219"/>
        <v>31.596260498426897</v>
      </c>
      <c r="AB548" s="6">
        <f t="shared" si="218"/>
        <v>0.41667295498503487</v>
      </c>
    </row>
    <row r="549" spans="5:28">
      <c r="E549" s="12">
        <f t="shared" si="202"/>
        <v>1.0953079815694164</v>
      </c>
      <c r="F549" s="12">
        <f t="shared" si="203"/>
        <v>55224513</v>
      </c>
      <c r="G549" s="6">
        <v>503712</v>
      </c>
      <c r="H549" s="6">
        <v>36816342</v>
      </c>
      <c r="I549" s="12">
        <f t="shared" si="204"/>
        <v>73632684</v>
      </c>
      <c r="J549" s="6">
        <v>7560981.2333979998</v>
      </c>
      <c r="K549" s="12">
        <f t="shared" si="205"/>
        <v>60487849.867183998</v>
      </c>
      <c r="L549" s="6">
        <f t="shared" si="206"/>
        <v>451.87034399999999</v>
      </c>
      <c r="M549" s="6">
        <f t="shared" si="207"/>
        <v>5242880</v>
      </c>
      <c r="N549" s="13">
        <f t="shared" si="208"/>
        <v>1.2173136284671835</v>
      </c>
      <c r="O549" s="13"/>
      <c r="P549" s="7">
        <f t="shared" si="209"/>
        <v>9.8095046203009271E-3</v>
      </c>
      <c r="Q549" s="7">
        <f t="shared" si="210"/>
        <v>3.7432150598898741E-3</v>
      </c>
      <c r="R549" s="6">
        <f t="shared" si="211"/>
        <v>1.3552719680190801E-2</v>
      </c>
      <c r="S549" s="6">
        <f t="shared" si="212"/>
        <v>9.8095046203009271E-3</v>
      </c>
      <c r="T549" s="7">
        <f t="shared" si="213"/>
        <v>0</v>
      </c>
      <c r="U549" s="7">
        <f t="shared" si="214"/>
        <v>0.83482383897709822</v>
      </c>
      <c r="V549" s="7">
        <f t="shared" si="215"/>
        <v>2.4582500774338349</v>
      </c>
      <c r="W549" s="6">
        <f t="shared" si="216"/>
        <v>3.2930739164109331</v>
      </c>
      <c r="X549" s="6">
        <v>1.1126E-2</v>
      </c>
      <c r="Y549" s="6">
        <v>3.2229796800000003</v>
      </c>
      <c r="Z549" s="6">
        <f t="shared" si="217"/>
        <v>11.832602729633951</v>
      </c>
      <c r="AA549" s="6">
        <f t="shared" si="219"/>
        <v>21.811250046654685</v>
      </c>
      <c r="AB549" s="6">
        <f t="shared" si="218"/>
        <v>2.1748271280113283</v>
      </c>
    </row>
    <row r="550" spans="5:28">
      <c r="E550" s="12">
        <f t="shared" si="202"/>
        <v>1.100076620840418</v>
      </c>
      <c r="F550" s="12">
        <f t="shared" si="203"/>
        <v>56197443</v>
      </c>
      <c r="G550" s="6">
        <v>381689</v>
      </c>
      <c r="H550" s="6">
        <v>37464962</v>
      </c>
      <c r="I550" s="12">
        <f t="shared" si="204"/>
        <v>74929924</v>
      </c>
      <c r="J550" s="6">
        <v>7727686.6494140001</v>
      </c>
      <c r="K550" s="12">
        <f t="shared" si="205"/>
        <v>61821493.195312001</v>
      </c>
      <c r="L550" s="6">
        <f t="shared" si="206"/>
        <v>457.213324</v>
      </c>
      <c r="M550" s="6">
        <f t="shared" si="207"/>
        <v>5242880</v>
      </c>
      <c r="N550" s="13">
        <f t="shared" si="208"/>
        <v>1.212036787323701</v>
      </c>
      <c r="O550" s="13"/>
      <c r="P550" s="7">
        <f t="shared" si="209"/>
        <v>9.9823257247664259E-3</v>
      </c>
      <c r="Q550" s="7">
        <f t="shared" si="210"/>
        <v>3.8257459119755712E-3</v>
      </c>
      <c r="R550" s="6">
        <f t="shared" si="211"/>
        <v>1.3808071636741998E-2</v>
      </c>
      <c r="S550" s="6">
        <f t="shared" si="212"/>
        <v>9.9823257247664259E-3</v>
      </c>
      <c r="T550" s="7">
        <f t="shared" si="213"/>
        <v>0</v>
      </c>
      <c r="U550" s="7">
        <f t="shared" si="214"/>
        <v>0.85323013454651697</v>
      </c>
      <c r="V550" s="7">
        <f t="shared" si="215"/>
        <v>2.1900211008021007</v>
      </c>
      <c r="W550" s="6">
        <f t="shared" si="216"/>
        <v>3.0432512353486176</v>
      </c>
      <c r="X550" s="6">
        <v>9.9120000000000007E-3</v>
      </c>
      <c r="Y550" s="6">
        <v>2.9672811000000001</v>
      </c>
      <c r="Z550" s="6">
        <f t="shared" si="217"/>
        <v>0.70950085518992378</v>
      </c>
      <c r="AA550" s="6">
        <f t="shared" si="219"/>
        <v>39.306614575686005</v>
      </c>
      <c r="AB550" s="6">
        <f t="shared" si="218"/>
        <v>2.5602608175079036</v>
      </c>
    </row>
    <row r="551" spans="5:28">
      <c r="E551" s="12">
        <f t="shared" si="202"/>
        <v>2.7036314377621595</v>
      </c>
      <c r="F551" s="12">
        <f t="shared" si="203"/>
        <v>30577764</v>
      </c>
      <c r="G551" s="6">
        <v>11548845</v>
      </c>
      <c r="H551" s="6">
        <v>20385176</v>
      </c>
      <c r="I551" s="12">
        <f t="shared" si="204"/>
        <v>40770352</v>
      </c>
      <c r="J551" s="6">
        <v>10333875.505859001</v>
      </c>
      <c r="K551" s="12">
        <f t="shared" si="205"/>
        <v>82671004.046872005</v>
      </c>
      <c r="L551" s="6">
        <f t="shared" si="206"/>
        <v>475.59901200000002</v>
      </c>
      <c r="M551" s="6">
        <f t="shared" si="207"/>
        <v>5242880</v>
      </c>
      <c r="N551" s="13">
        <f t="shared" si="208"/>
        <v>0.49316386646138255</v>
      </c>
      <c r="O551" s="13"/>
      <c r="P551" s="7">
        <f t="shared" si="209"/>
        <v>5.4315140313952849E-3</v>
      </c>
      <c r="Q551" s="7">
        <f t="shared" si="210"/>
        <v>5.1159918569424045E-3</v>
      </c>
      <c r="R551" s="6">
        <f t="shared" si="211"/>
        <v>1.054750588833769E-2</v>
      </c>
      <c r="S551" s="6">
        <f t="shared" si="212"/>
        <v>5.4315140313952849E-3</v>
      </c>
      <c r="T551" s="7">
        <f t="shared" si="213"/>
        <v>0</v>
      </c>
      <c r="U551" s="7">
        <f t="shared" si="214"/>
        <v>1.1409849270893571</v>
      </c>
      <c r="V551" s="7">
        <f t="shared" si="215"/>
        <v>5.549732648299754</v>
      </c>
      <c r="W551" s="6">
        <f t="shared" si="216"/>
        <v>6.6907175753891108</v>
      </c>
      <c r="X551" s="6">
        <v>2.5118000000000001E-2</v>
      </c>
      <c r="Y551" s="6">
        <v>6.9332530363567866</v>
      </c>
      <c r="Z551" s="6">
        <f t="shared" si="217"/>
        <v>78.376009111412998</v>
      </c>
      <c r="AA551" s="6">
        <f t="shared" si="219"/>
        <v>58.008177847210405</v>
      </c>
      <c r="AB551" s="6">
        <f t="shared" si="218"/>
        <v>3.4981481231950067</v>
      </c>
    </row>
    <row r="552" spans="5:28">
      <c r="E552" s="12">
        <f t="shared" si="202"/>
        <v>2.4191240907579759</v>
      </c>
      <c r="F552" s="12">
        <f t="shared" si="203"/>
        <v>30544401</v>
      </c>
      <c r="G552" s="6">
        <v>11950757</v>
      </c>
      <c r="H552" s="6">
        <v>20362934</v>
      </c>
      <c r="I552" s="12">
        <f t="shared" si="204"/>
        <v>40725868</v>
      </c>
      <c r="J552" s="6">
        <v>9236337.0371090006</v>
      </c>
      <c r="K552" s="12">
        <f t="shared" si="205"/>
        <v>73890696.296872005</v>
      </c>
      <c r="L552" s="6">
        <f t="shared" si="206"/>
        <v>483.37034799999998</v>
      </c>
      <c r="M552" s="6">
        <f t="shared" si="207"/>
        <v>5242880</v>
      </c>
      <c r="N552" s="13">
        <f t="shared" si="208"/>
        <v>0.55116367879895101</v>
      </c>
      <c r="O552" s="13"/>
      <c r="P552" s="7">
        <f t="shared" si="209"/>
        <v>5.425587777185545E-3</v>
      </c>
      <c r="Q552" s="7">
        <f t="shared" si="210"/>
        <v>4.5726334755082079E-3</v>
      </c>
      <c r="R552" s="6">
        <f t="shared" si="211"/>
        <v>9.9982212526937529E-3</v>
      </c>
      <c r="S552" s="6">
        <f t="shared" si="212"/>
        <v>5.425587777185545E-3</v>
      </c>
      <c r="T552" s="7">
        <f t="shared" si="213"/>
        <v>0</v>
      </c>
      <c r="U552" s="7">
        <f t="shared" si="214"/>
        <v>1.0198033965943865</v>
      </c>
      <c r="V552" s="7">
        <f t="shared" si="215"/>
        <v>4.4423490973291999</v>
      </c>
      <c r="W552" s="6">
        <f t="shared" si="216"/>
        <v>5.4621524939235861</v>
      </c>
      <c r="X552" s="6">
        <v>2.0105999999999999E-2</v>
      </c>
      <c r="Y552" s="6">
        <v>5.6849714999999996</v>
      </c>
      <c r="Z552" s="6">
        <f t="shared" si="217"/>
        <v>73.015081183798145</v>
      </c>
      <c r="AA552" s="6">
        <f t="shared" si="219"/>
        <v>50.272449752841176</v>
      </c>
      <c r="AB552" s="6">
        <f t="shared" si="218"/>
        <v>3.9194392808550313</v>
      </c>
    </row>
    <row r="553" spans="5:28">
      <c r="E553" s="12">
        <f t="shared" si="202"/>
        <v>1.819055172525927</v>
      </c>
      <c r="F553" s="12">
        <f t="shared" si="203"/>
        <v>55903644</v>
      </c>
      <c r="G553" s="6">
        <v>2983494</v>
      </c>
      <c r="H553" s="6">
        <v>37269096</v>
      </c>
      <c r="I553" s="12">
        <f t="shared" si="204"/>
        <v>74538192</v>
      </c>
      <c r="J553" s="6">
        <v>12711476.597656</v>
      </c>
      <c r="K553" s="12">
        <f t="shared" si="205"/>
        <v>101691812.781248</v>
      </c>
      <c r="L553" s="6">
        <f t="shared" si="206"/>
        <v>506.89903199999998</v>
      </c>
      <c r="M553" s="6">
        <f t="shared" si="207"/>
        <v>5242880</v>
      </c>
      <c r="N553" s="13">
        <f t="shared" si="208"/>
        <v>0.73298124953619537</v>
      </c>
      <c r="O553" s="13"/>
      <c r="P553" s="7">
        <f t="shared" si="209"/>
        <v>9.9301383447176466E-3</v>
      </c>
      <c r="Q553" s="7">
        <f t="shared" si="210"/>
        <v>6.2930708548260455E-3</v>
      </c>
      <c r="R553" s="6">
        <f t="shared" si="211"/>
        <v>1.6223209199543693E-2</v>
      </c>
      <c r="S553" s="6">
        <f t="shared" si="212"/>
        <v>9.9301383447176466E-3</v>
      </c>
      <c r="T553" s="7">
        <f t="shared" si="213"/>
        <v>0</v>
      </c>
      <c r="U553" s="7">
        <f t="shared" si="214"/>
        <v>1.4035008638096607</v>
      </c>
      <c r="V553" s="7">
        <f t="shared" si="215"/>
        <v>11.10432611825181</v>
      </c>
      <c r="W553" s="6">
        <f t="shared" si="216"/>
        <v>12.507826982061472</v>
      </c>
      <c r="X553" s="6">
        <v>5.0257999999999997E-2</v>
      </c>
      <c r="Y553" s="6">
        <v>12.493225018190955</v>
      </c>
      <c r="Z553" s="6">
        <f t="shared" si="217"/>
        <v>80.241676261057648</v>
      </c>
      <c r="AA553" s="6">
        <f t="shared" si="219"/>
        <v>67.720145649361911</v>
      </c>
      <c r="AB553" s="6">
        <f t="shared" si="218"/>
        <v>0.11687905924415178</v>
      </c>
    </row>
    <row r="554" spans="5:28">
      <c r="E554" s="12">
        <f t="shared" si="202"/>
        <v>1.1186918685601044</v>
      </c>
      <c r="F554" s="12">
        <f t="shared" si="203"/>
        <v>61507809</v>
      </c>
      <c r="G554" s="6">
        <v>923136</v>
      </c>
      <c r="H554" s="6">
        <v>41005206</v>
      </c>
      <c r="I554" s="12">
        <f t="shared" si="204"/>
        <v>82010412</v>
      </c>
      <c r="J554" s="6">
        <v>8601035.7226560004</v>
      </c>
      <c r="K554" s="12">
        <f t="shared" si="205"/>
        <v>68808285.781248003</v>
      </c>
      <c r="L554" s="6">
        <f t="shared" si="206"/>
        <v>510.525192</v>
      </c>
      <c r="M554" s="6">
        <f t="shared" si="207"/>
        <v>5242880</v>
      </c>
      <c r="N554" s="13">
        <f t="shared" si="208"/>
        <v>1.1918682622137045</v>
      </c>
      <c r="O554" s="13"/>
      <c r="P554" s="7">
        <f t="shared" si="209"/>
        <v>1.0925603573364005E-2</v>
      </c>
      <c r="Q554" s="7">
        <f t="shared" si="210"/>
        <v>4.2581148469836442E-3</v>
      </c>
      <c r="R554" s="6">
        <f t="shared" si="211"/>
        <v>1.5183718420347648E-2</v>
      </c>
      <c r="S554" s="6">
        <f t="shared" si="212"/>
        <v>1.0925603573364005E-2</v>
      </c>
      <c r="T554" s="7">
        <f t="shared" si="213"/>
        <v>0</v>
      </c>
      <c r="U554" s="7">
        <f t="shared" si="214"/>
        <v>0.9496584424056167</v>
      </c>
      <c r="V554" s="7">
        <f t="shared" si="215"/>
        <v>2.3904195207403074</v>
      </c>
      <c r="W554" s="6">
        <f t="shared" si="216"/>
        <v>3.3400779631459239</v>
      </c>
      <c r="X554" s="6">
        <v>1.0819E-2</v>
      </c>
      <c r="Y554" s="6">
        <v>3.2624093444396363</v>
      </c>
      <c r="Z554" s="6">
        <f t="shared" si="217"/>
        <v>0.9853366610962575</v>
      </c>
      <c r="AA554" s="6">
        <f t="shared" si="219"/>
        <v>40.343085500948767</v>
      </c>
      <c r="AB554" s="6">
        <f t="shared" si="218"/>
        <v>2.3807134698980659</v>
      </c>
    </row>
    <row r="555" spans="5:28">
      <c r="E555" s="12">
        <f t="shared" si="202"/>
        <v>1.8628448469252803</v>
      </c>
      <c r="F555" s="12">
        <f t="shared" si="203"/>
        <v>59074852.5</v>
      </c>
      <c r="G555" s="6">
        <v>3148440</v>
      </c>
      <c r="H555" s="6">
        <v>39383235</v>
      </c>
      <c r="I555" s="12">
        <f t="shared" si="204"/>
        <v>78766470</v>
      </c>
      <c r="J555" s="6">
        <v>13755910.570312001</v>
      </c>
      <c r="K555" s="12">
        <f t="shared" si="205"/>
        <v>110047284.56249601</v>
      </c>
      <c r="L555" s="6">
        <f t="shared" si="206"/>
        <v>535.56762000000003</v>
      </c>
      <c r="M555" s="6">
        <f t="shared" si="207"/>
        <v>5242880</v>
      </c>
      <c r="N555" s="13">
        <f t="shared" si="208"/>
        <v>0.71575114563838615</v>
      </c>
      <c r="O555" s="13"/>
      <c r="P555" s="7">
        <f t="shared" si="209"/>
        <v>1.0493438639148266E-2</v>
      </c>
      <c r="Q555" s="7">
        <f t="shared" si="210"/>
        <v>6.8101387928123898E-3</v>
      </c>
      <c r="R555" s="6">
        <f t="shared" si="211"/>
        <v>1.7303577431960655E-2</v>
      </c>
      <c r="S555" s="6">
        <f t="shared" si="212"/>
        <v>1.0493438639148266E-2</v>
      </c>
      <c r="T555" s="7">
        <f t="shared" si="213"/>
        <v>0</v>
      </c>
      <c r="U555" s="7">
        <f t="shared" si="214"/>
        <v>1.5188190152103529</v>
      </c>
      <c r="V555" s="7">
        <f t="shared" si="215"/>
        <v>11.96292397919985</v>
      </c>
      <c r="W555" s="6">
        <f t="shared" si="216"/>
        <v>13.481742994410203</v>
      </c>
      <c r="X555" s="6">
        <v>5.4143999999999998E-2</v>
      </c>
      <c r="Y555" s="6">
        <v>13.4710272</v>
      </c>
      <c r="Z555" s="6">
        <f t="shared" si="217"/>
        <v>80.61938785618301</v>
      </c>
      <c r="AA555" s="6">
        <f t="shared" si="219"/>
        <v>68.041560594044299</v>
      </c>
      <c r="AB555" s="6">
        <f t="shared" si="218"/>
        <v>7.9546973301358653E-2</v>
      </c>
    </row>
    <row r="556" spans="5:28">
      <c r="E556" s="12">
        <f t="shared" si="202"/>
        <v>1.1662065874029846</v>
      </c>
      <c r="F556" s="12">
        <f t="shared" si="203"/>
        <v>69783712.5</v>
      </c>
      <c r="G556" s="6">
        <v>952203</v>
      </c>
      <c r="H556" s="6">
        <v>46522475</v>
      </c>
      <c r="I556" s="12">
        <f t="shared" si="204"/>
        <v>93044950</v>
      </c>
      <c r="J556" s="6">
        <v>10172778.151366999</v>
      </c>
      <c r="K556" s="12">
        <f t="shared" si="205"/>
        <v>81382225.210935995</v>
      </c>
      <c r="L556" s="6">
        <f t="shared" si="206"/>
        <v>577.31376</v>
      </c>
      <c r="M556" s="6">
        <f t="shared" si="207"/>
        <v>5242880</v>
      </c>
      <c r="N556" s="13">
        <f t="shared" si="208"/>
        <v>1.1433080105494189</v>
      </c>
      <c r="O556" s="13"/>
      <c r="P556" s="7">
        <f t="shared" si="209"/>
        <v>1.2395648472092484E-2</v>
      </c>
      <c r="Q556" s="7">
        <f t="shared" si="210"/>
        <v>5.0362373879352289E-3</v>
      </c>
      <c r="R556" s="6">
        <f t="shared" si="211"/>
        <v>1.7431885860027713E-2</v>
      </c>
      <c r="S556" s="6">
        <f t="shared" si="212"/>
        <v>1.2395648472092484E-2</v>
      </c>
      <c r="T556" s="7">
        <f t="shared" si="213"/>
        <v>0</v>
      </c>
      <c r="U556" s="7">
        <f t="shared" si="214"/>
        <v>1.1231978293867451</v>
      </c>
      <c r="V556" s="7">
        <f t="shared" si="215"/>
        <v>2.9310754563398569</v>
      </c>
      <c r="W556" s="6">
        <f t="shared" si="216"/>
        <v>4.0542732857266017</v>
      </c>
      <c r="X556" s="6">
        <v>1.3266E-2</v>
      </c>
      <c r="Y556" s="6">
        <v>3.9911364000060301</v>
      </c>
      <c r="Z556" s="6">
        <f t="shared" si="217"/>
        <v>6.5607683394204459</v>
      </c>
      <c r="AA556" s="6">
        <f t="shared" si="219"/>
        <v>31.402727725220213</v>
      </c>
      <c r="AB556" s="6">
        <f t="shared" si="218"/>
        <v>1.5819275362394591</v>
      </c>
    </row>
    <row r="557" spans="5:28">
      <c r="E557" s="12">
        <f t="shared" si="202"/>
        <v>1.126714282136458</v>
      </c>
      <c r="F557" s="12">
        <f t="shared" si="203"/>
        <v>72808428</v>
      </c>
      <c r="G557" s="6">
        <v>1157456</v>
      </c>
      <c r="H557" s="6">
        <v>48538952</v>
      </c>
      <c r="I557" s="12">
        <f t="shared" si="204"/>
        <v>97077904</v>
      </c>
      <c r="J557" s="6">
        <v>10254286.960937999</v>
      </c>
      <c r="K557" s="12">
        <f t="shared" si="205"/>
        <v>82034295.687503994</v>
      </c>
      <c r="L557" s="6">
        <f t="shared" si="206"/>
        <v>605.61654399999998</v>
      </c>
      <c r="M557" s="6">
        <f t="shared" si="207"/>
        <v>5242880</v>
      </c>
      <c r="N557" s="13">
        <f t="shared" si="208"/>
        <v>1.183381940277785</v>
      </c>
      <c r="O557" s="13"/>
      <c r="P557" s="7">
        <f t="shared" si="209"/>
        <v>1.2932927282905099E-2</v>
      </c>
      <c r="Q557" s="7">
        <f t="shared" si="210"/>
        <v>5.0765899551591977E-3</v>
      </c>
      <c r="R557" s="6">
        <f t="shared" si="211"/>
        <v>1.8009517238064297E-2</v>
      </c>
      <c r="S557" s="6">
        <f t="shared" si="212"/>
        <v>1.2932927282905099E-2</v>
      </c>
      <c r="T557" s="7">
        <f t="shared" si="213"/>
        <v>0</v>
      </c>
      <c r="U557" s="7">
        <f t="shared" si="214"/>
        <v>1.1321973884672447</v>
      </c>
      <c r="V557" s="7">
        <f t="shared" si="215"/>
        <v>3.2598437571866614</v>
      </c>
      <c r="W557" s="6">
        <f t="shared" si="216"/>
        <v>4.3920411456539057</v>
      </c>
      <c r="X557" s="6">
        <v>1.4754E-2</v>
      </c>
      <c r="Y557" s="6">
        <v>4.3659355846097094</v>
      </c>
      <c r="Z557" s="6">
        <f t="shared" si="217"/>
        <v>12.342908479699748</v>
      </c>
      <c r="AA557" s="6">
        <f t="shared" si="219"/>
        <v>22.065319493454634</v>
      </c>
      <c r="AB557" s="6">
        <f t="shared" si="218"/>
        <v>0.59793738451434231</v>
      </c>
    </row>
    <row r="558" spans="5:28">
      <c r="E558" s="12">
        <f t="shared" si="202"/>
        <v>1.9631849921393603</v>
      </c>
      <c r="F558" s="12">
        <f t="shared" si="203"/>
        <v>67545583.5</v>
      </c>
      <c r="G558" s="6">
        <v>3566907</v>
      </c>
      <c r="H558" s="6">
        <v>45030389</v>
      </c>
      <c r="I558" s="12">
        <f t="shared" si="204"/>
        <v>90060778</v>
      </c>
      <c r="J558" s="6">
        <v>16575559.476562001</v>
      </c>
      <c r="K558" s="12">
        <f t="shared" si="205"/>
        <v>132604475.81249601</v>
      </c>
      <c r="L558" s="6">
        <f t="shared" si="206"/>
        <v>611.702808</v>
      </c>
      <c r="M558" s="6">
        <f t="shared" si="207"/>
        <v>5242880</v>
      </c>
      <c r="N558" s="13">
        <f t="shared" si="208"/>
        <v>0.67916846281528842</v>
      </c>
      <c r="O558" s="13"/>
      <c r="P558" s="7">
        <f t="shared" si="209"/>
        <v>1.1998090656302791E-2</v>
      </c>
      <c r="Q558" s="7">
        <f t="shared" si="210"/>
        <v>8.2060624069136869E-3</v>
      </c>
      <c r="R558" s="6">
        <f t="shared" si="211"/>
        <v>2.0204153063216476E-2</v>
      </c>
      <c r="S558" s="6">
        <f t="shared" si="212"/>
        <v>1.1998090656302791E-2</v>
      </c>
      <c r="T558" s="7">
        <f t="shared" si="213"/>
        <v>0</v>
      </c>
      <c r="U558" s="7">
        <f t="shared" si="214"/>
        <v>1.8301423807658213</v>
      </c>
      <c r="V558" s="7">
        <f t="shared" si="215"/>
        <v>14.251708138119238</v>
      </c>
      <c r="W558" s="6">
        <f t="shared" si="216"/>
        <v>16.081850518885059</v>
      </c>
      <c r="X558" s="6">
        <v>6.4503000000000005E-2</v>
      </c>
      <c r="Y558" s="6">
        <v>15.984273420021502</v>
      </c>
      <c r="Z558" s="6">
        <f t="shared" si="217"/>
        <v>81.399174214683356</v>
      </c>
      <c r="AA558" s="6">
        <f t="shared" si="219"/>
        <v>68.677188559886403</v>
      </c>
      <c r="AB558" s="6">
        <f t="shared" si="218"/>
        <v>0.61045689284402549</v>
      </c>
    </row>
    <row r="559" spans="5:28">
      <c r="E559" s="12">
        <f t="shared" si="202"/>
        <v>2.8554083910291128</v>
      </c>
      <c r="F559" s="12">
        <f t="shared" si="203"/>
        <v>50786193</v>
      </c>
      <c r="G559" s="6">
        <v>12057441</v>
      </c>
      <c r="H559" s="6">
        <v>33857462</v>
      </c>
      <c r="I559" s="12">
        <f t="shared" si="204"/>
        <v>67714924</v>
      </c>
      <c r="J559" s="6">
        <v>18126915.205077998</v>
      </c>
      <c r="K559" s="12">
        <f t="shared" si="205"/>
        <v>145015321.64062399</v>
      </c>
      <c r="L559" s="6">
        <f t="shared" si="206"/>
        <v>647.43836399999998</v>
      </c>
      <c r="M559" s="6">
        <f t="shared" si="207"/>
        <v>5242880</v>
      </c>
      <c r="N559" s="13">
        <f t="shared" si="208"/>
        <v>0.46695013488168291</v>
      </c>
      <c r="O559" s="13"/>
      <c r="P559" s="7">
        <f t="shared" si="209"/>
        <v>9.0211278980585046E-3</v>
      </c>
      <c r="Q559" s="7">
        <f t="shared" si="210"/>
        <v>8.9740921039822164E-3</v>
      </c>
      <c r="R559" s="6">
        <f t="shared" si="211"/>
        <v>1.7995220002040721E-2</v>
      </c>
      <c r="S559" s="6">
        <f t="shared" si="212"/>
        <v>9.0211278980585046E-3</v>
      </c>
      <c r="T559" s="7">
        <f t="shared" si="213"/>
        <v>0</v>
      </c>
      <c r="U559" s="7">
        <f t="shared" si="214"/>
        <v>2.0014308293045038</v>
      </c>
      <c r="V559" s="7">
        <f t="shared" si="215"/>
        <v>8.2770954881202883</v>
      </c>
      <c r="W559" s="6">
        <f t="shared" si="216"/>
        <v>10.278526317424792</v>
      </c>
      <c r="X559" s="6">
        <v>3.7462000000000002E-2</v>
      </c>
      <c r="Y559" s="6">
        <v>10.290603277761129</v>
      </c>
      <c r="Z559" s="6">
        <f t="shared" si="217"/>
        <v>75.91925711905796</v>
      </c>
      <c r="AA559" s="6">
        <f t="shared" si="219"/>
        <v>51.964070252413862</v>
      </c>
      <c r="AB559" s="6">
        <f t="shared" si="218"/>
        <v>0.11735910918300033</v>
      </c>
    </row>
    <row r="560" spans="5:28">
      <c r="E560" s="12">
        <f t="shared" si="202"/>
        <v>1.105235110124289</v>
      </c>
      <c r="F560" s="12">
        <f t="shared" si="203"/>
        <v>79008487.5</v>
      </c>
      <c r="G560" s="6">
        <v>1508065</v>
      </c>
      <c r="H560" s="6">
        <v>52672325</v>
      </c>
      <c r="I560" s="12">
        <f t="shared" si="204"/>
        <v>105344650</v>
      </c>
      <c r="J560" s="6">
        <v>10915369.297852</v>
      </c>
      <c r="K560" s="12">
        <f t="shared" si="205"/>
        <v>87322954.382816002</v>
      </c>
      <c r="L560" s="6">
        <f t="shared" si="206"/>
        <v>662.22919999999999</v>
      </c>
      <c r="M560" s="6">
        <f t="shared" si="207"/>
        <v>5242880</v>
      </c>
      <c r="N560" s="13">
        <f t="shared" si="208"/>
        <v>1.2063798201121152</v>
      </c>
      <c r="O560" s="13"/>
      <c r="P560" s="7">
        <f t="shared" si="209"/>
        <v>1.4034240975094484E-2</v>
      </c>
      <c r="Q560" s="7">
        <f t="shared" si="210"/>
        <v>5.4038719947485988E-3</v>
      </c>
      <c r="R560" s="6">
        <f t="shared" si="211"/>
        <v>1.9438112969843081E-2</v>
      </c>
      <c r="S560" s="6">
        <f t="shared" si="212"/>
        <v>1.4034240975094484E-2</v>
      </c>
      <c r="T560" s="7">
        <f t="shared" si="213"/>
        <v>0</v>
      </c>
      <c r="U560" s="7">
        <f t="shared" si="214"/>
        <v>1.2051888795642902</v>
      </c>
      <c r="V560" s="7">
        <f t="shared" si="215"/>
        <v>2.971508654629484</v>
      </c>
      <c r="W560" s="6">
        <f t="shared" si="216"/>
        <v>4.1766975341937744</v>
      </c>
      <c r="X560" s="6">
        <v>1.3448999999999999E-2</v>
      </c>
      <c r="Y560" s="6">
        <v>4.1303101636351407</v>
      </c>
      <c r="Z560" s="6">
        <f t="shared" si="217"/>
        <v>4.3515575514498108</v>
      </c>
      <c r="AA560" s="6">
        <f t="shared" si="219"/>
        <v>44.532031897115644</v>
      </c>
      <c r="AB560" s="6">
        <f t="shared" si="218"/>
        <v>1.1230965404740354</v>
      </c>
    </row>
    <row r="561" spans="5:28">
      <c r="E561" s="12">
        <f t="shared" si="202"/>
        <v>1.1045969061121419</v>
      </c>
      <c r="F561" s="12">
        <f t="shared" si="203"/>
        <v>83202633</v>
      </c>
      <c r="G561" s="6">
        <v>914898</v>
      </c>
      <c r="H561" s="6">
        <v>55468422</v>
      </c>
      <c r="I561" s="12">
        <f t="shared" si="204"/>
        <v>110936844</v>
      </c>
      <c r="J561" s="6">
        <v>11488171.374023</v>
      </c>
      <c r="K561" s="12">
        <f t="shared" si="205"/>
        <v>91905370.992183998</v>
      </c>
      <c r="L561" s="6">
        <f t="shared" si="206"/>
        <v>683.91902400000004</v>
      </c>
      <c r="M561" s="6">
        <f t="shared" si="207"/>
        <v>5242880</v>
      </c>
      <c r="N561" s="13">
        <f t="shared" si="208"/>
        <v>1.2070768313359457</v>
      </c>
      <c r="O561" s="13"/>
      <c r="P561" s="7">
        <f t="shared" si="209"/>
        <v>1.4779245094197613E-2</v>
      </c>
      <c r="Q561" s="7">
        <f t="shared" si="210"/>
        <v>5.6874491247100598E-3</v>
      </c>
      <c r="R561" s="6">
        <f t="shared" si="211"/>
        <v>2.0466694218907674E-2</v>
      </c>
      <c r="S561" s="6">
        <f t="shared" si="212"/>
        <v>1.4779245094197613E-2</v>
      </c>
      <c r="T561" s="7">
        <f t="shared" si="213"/>
        <v>0</v>
      </c>
      <c r="U561" s="7">
        <f t="shared" si="214"/>
        <v>1.2684331614163458</v>
      </c>
      <c r="V561" s="7">
        <f t="shared" si="215"/>
        <v>3.1230779116059009</v>
      </c>
      <c r="W561" s="6">
        <f t="shared" si="216"/>
        <v>4.3915110730222464</v>
      </c>
      <c r="X561" s="6">
        <v>1.4135E-2</v>
      </c>
      <c r="Y561" s="6">
        <v>4.3098792916619546</v>
      </c>
      <c r="Z561" s="6">
        <f t="shared" si="217"/>
        <v>4.5578004541748367</v>
      </c>
      <c r="AA561" s="6">
        <f t="shared" si="219"/>
        <v>44.794440883676508</v>
      </c>
      <c r="AB561" s="6">
        <f t="shared" si="218"/>
        <v>1.8940618944530432</v>
      </c>
    </row>
    <row r="562" spans="5:28">
      <c r="E562" s="12">
        <f t="shared" si="202"/>
        <v>3.6417011020459169</v>
      </c>
      <c r="F562" s="12">
        <f t="shared" si="203"/>
        <v>50518719</v>
      </c>
      <c r="G562" s="6">
        <v>14081816</v>
      </c>
      <c r="H562" s="6">
        <v>33679146</v>
      </c>
      <c r="I562" s="12">
        <f t="shared" si="204"/>
        <v>67358292</v>
      </c>
      <c r="J562" s="6">
        <v>22996759.332031</v>
      </c>
      <c r="K562" s="12">
        <f t="shared" si="205"/>
        <v>183974074.656248</v>
      </c>
      <c r="L562" s="6">
        <f t="shared" si="206"/>
        <v>685.78607199999999</v>
      </c>
      <c r="M562" s="6">
        <f t="shared" si="207"/>
        <v>5242880</v>
      </c>
      <c r="N562" s="13">
        <f t="shared" si="208"/>
        <v>0.36612926101602994</v>
      </c>
      <c r="O562" s="13"/>
      <c r="P562" s="7">
        <f t="shared" si="209"/>
        <v>8.9736166155450596E-3</v>
      </c>
      <c r="Q562" s="7">
        <f t="shared" si="210"/>
        <v>1.1385005887871408E-2</v>
      </c>
      <c r="R562" s="6">
        <f t="shared" si="211"/>
        <v>2.0358622503416468E-2</v>
      </c>
      <c r="S562" s="6">
        <f t="shared" si="212"/>
        <v>1.1385005887871408E-2</v>
      </c>
      <c r="T562" s="7">
        <f t="shared" si="213"/>
        <v>0</v>
      </c>
      <c r="U562" s="7">
        <f t="shared" si="214"/>
        <v>2.5391205608072376</v>
      </c>
      <c r="V562" s="7">
        <f t="shared" si="215"/>
        <v>10.218109952461132</v>
      </c>
      <c r="W562" s="6">
        <f t="shared" si="216"/>
        <v>12.75723051326837</v>
      </c>
      <c r="X562" s="6">
        <v>4.6247000000000003E-2</v>
      </c>
      <c r="Y562" s="6">
        <v>12.801169600000001</v>
      </c>
      <c r="Z562" s="6">
        <f t="shared" si="217"/>
        <v>75.382174221308603</v>
      </c>
      <c r="AA562" s="6">
        <f t="shared" si="219"/>
        <v>55.978501300805526</v>
      </c>
      <c r="AB562" s="6">
        <f t="shared" si="218"/>
        <v>0.34324275128447324</v>
      </c>
    </row>
    <row r="563" spans="5:28">
      <c r="E563" s="12">
        <f t="shared" si="202"/>
        <v>1.6822666603956056</v>
      </c>
      <c r="F563" s="12">
        <f t="shared" si="203"/>
        <v>71332107</v>
      </c>
      <c r="G563" s="6">
        <v>8388608</v>
      </c>
      <c r="H563" s="6">
        <v>47554738</v>
      </c>
      <c r="I563" s="12">
        <f t="shared" si="204"/>
        <v>95109476</v>
      </c>
      <c r="J563" s="6">
        <v>14999953.177734001</v>
      </c>
      <c r="K563" s="12">
        <f t="shared" si="205"/>
        <v>119999625.421872</v>
      </c>
      <c r="L563" s="6">
        <f t="shared" si="206"/>
        <v>738.42901600000005</v>
      </c>
      <c r="M563" s="6">
        <f t="shared" si="207"/>
        <v>5242880</v>
      </c>
      <c r="N563" s="13">
        <f t="shared" si="208"/>
        <v>0.79258144069726955</v>
      </c>
      <c r="O563" s="13"/>
      <c r="P563" s="7">
        <f t="shared" si="209"/>
        <v>1.2670689068680425E-2</v>
      </c>
      <c r="Q563" s="7">
        <f t="shared" si="210"/>
        <v>7.4260269797420527E-3</v>
      </c>
      <c r="R563" s="6">
        <f t="shared" si="211"/>
        <v>2.0096716048422478E-2</v>
      </c>
      <c r="S563" s="6">
        <f t="shared" si="212"/>
        <v>1.2670689068680425E-2</v>
      </c>
      <c r="T563" s="7">
        <f t="shared" si="213"/>
        <v>0</v>
      </c>
      <c r="U563" s="7">
        <f t="shared" si="214"/>
        <v>1.656176375759226</v>
      </c>
      <c r="V563" s="7">
        <f t="shared" si="215"/>
        <v>7.9308724186129336</v>
      </c>
      <c r="W563" s="6">
        <f t="shared" si="216"/>
        <v>9.5870487943721603</v>
      </c>
      <c r="X563" s="6">
        <v>3.5895000000000003E-2</v>
      </c>
      <c r="Y563" s="6">
        <v>9.7495306875000018</v>
      </c>
      <c r="Z563" s="6">
        <f t="shared" si="217"/>
        <v>64.700685140881959</v>
      </c>
      <c r="AA563" s="6">
        <f t="shared" si="219"/>
        <v>44.012491855627587</v>
      </c>
      <c r="AB563" s="6">
        <f t="shared" si="218"/>
        <v>1.6665611744384956</v>
      </c>
    </row>
    <row r="564" spans="5:28">
      <c r="E564" s="12">
        <f t="shared" si="202"/>
        <v>1.1317871716590873</v>
      </c>
      <c r="F564" s="12">
        <f t="shared" si="203"/>
        <v>91376167.5</v>
      </c>
      <c r="G564" s="6">
        <v>1498023</v>
      </c>
      <c r="H564" s="6">
        <v>60917445</v>
      </c>
      <c r="I564" s="12">
        <f t="shared" si="204"/>
        <v>121834890</v>
      </c>
      <c r="J564" s="6">
        <v>12927296.771484001</v>
      </c>
      <c r="K564" s="12">
        <f t="shared" si="205"/>
        <v>103418374.171872</v>
      </c>
      <c r="L564" s="6">
        <f t="shared" si="206"/>
        <v>760.96979999999996</v>
      </c>
      <c r="M564" s="6">
        <f t="shared" si="207"/>
        <v>5242880</v>
      </c>
      <c r="N564" s="13">
        <f t="shared" si="208"/>
        <v>1.1780777929995438</v>
      </c>
      <c r="O564" s="13"/>
      <c r="P564" s="7">
        <f t="shared" si="209"/>
        <v>1.623110623495478E-2</v>
      </c>
      <c r="Q564" s="7">
        <f t="shared" si="210"/>
        <v>6.3999169505857571E-3</v>
      </c>
      <c r="R564" s="6">
        <f t="shared" si="211"/>
        <v>2.2631023185540538E-2</v>
      </c>
      <c r="S564" s="6">
        <f t="shared" si="212"/>
        <v>1.623110623495478E-2</v>
      </c>
      <c r="T564" s="7">
        <f t="shared" si="213"/>
        <v>0</v>
      </c>
      <c r="U564" s="7">
        <f t="shared" si="214"/>
        <v>1.4273300230790884</v>
      </c>
      <c r="V564" s="7">
        <f t="shared" si="215"/>
        <v>3.5837512363811608</v>
      </c>
      <c r="W564" s="6">
        <f t="shared" si="216"/>
        <v>5.0110812594602496</v>
      </c>
      <c r="X564" s="6">
        <v>1.6219999999999998E-2</v>
      </c>
      <c r="Y564" s="6">
        <v>4.9708507142810801</v>
      </c>
      <c r="Z564" s="6">
        <f t="shared" si="217"/>
        <v>6.8472471977691962E-2</v>
      </c>
      <c r="AA564" s="6">
        <f t="shared" si="219"/>
        <v>39.525420379411472</v>
      </c>
      <c r="AB564" s="6">
        <f t="shared" si="218"/>
        <v>0.80932917706799412</v>
      </c>
    </row>
    <row r="565" spans="5:28">
      <c r="E565" s="12">
        <f t="shared" si="202"/>
        <v>1.133576650127379</v>
      </c>
      <c r="F565" s="12">
        <f t="shared" si="203"/>
        <v>94735035</v>
      </c>
      <c r="G565" s="6">
        <v>1437960</v>
      </c>
      <c r="H565" s="6">
        <v>63156690</v>
      </c>
      <c r="I565" s="12">
        <f t="shared" si="204"/>
        <v>126313380</v>
      </c>
      <c r="J565" s="6">
        <v>13423677.953125</v>
      </c>
      <c r="K565" s="12">
        <f t="shared" si="205"/>
        <v>107389423.625</v>
      </c>
      <c r="L565" s="6">
        <f t="shared" si="206"/>
        <v>786.63948000000005</v>
      </c>
      <c r="M565" s="6">
        <f t="shared" si="207"/>
        <v>5242880</v>
      </c>
      <c r="N565" s="13">
        <f t="shared" si="208"/>
        <v>1.1762180644630498</v>
      </c>
      <c r="O565" s="13"/>
      <c r="P565" s="7">
        <f t="shared" si="209"/>
        <v>1.6827740310482592E-2</v>
      </c>
      <c r="Q565" s="7">
        <f t="shared" si="210"/>
        <v>6.6456603874768816E-3</v>
      </c>
      <c r="R565" s="6">
        <f t="shared" si="211"/>
        <v>2.3473400697959473E-2</v>
      </c>
      <c r="S565" s="6">
        <f t="shared" si="212"/>
        <v>1.6827740310482592E-2</v>
      </c>
      <c r="T565" s="7">
        <f t="shared" si="213"/>
        <v>0</v>
      </c>
      <c r="U565" s="7">
        <f t="shared" si="214"/>
        <v>1.4821365132503774</v>
      </c>
      <c r="V565" s="7">
        <f t="shared" si="215"/>
        <v>5.3338679776496676</v>
      </c>
      <c r="W565" s="6">
        <f t="shared" si="216"/>
        <v>6.8160044909000455</v>
      </c>
      <c r="X565" s="6">
        <v>2.4140999999999999E-2</v>
      </c>
      <c r="Y565" s="6">
        <v>6.7194059399999988</v>
      </c>
      <c r="Z565" s="6">
        <f t="shared" si="217"/>
        <v>30.29393848439339</v>
      </c>
      <c r="AA565" s="6">
        <f t="shared" si="219"/>
        <v>2.765416934014854</v>
      </c>
      <c r="AB565" s="6">
        <f t="shared" si="218"/>
        <v>1.4376055229079772</v>
      </c>
    </row>
    <row r="566" spans="5:28">
      <c r="E566" s="12">
        <f t="shared" si="202"/>
        <v>1.133681250385264</v>
      </c>
      <c r="F566" s="12">
        <f t="shared" si="203"/>
        <v>96797551.5</v>
      </c>
      <c r="G566" s="6">
        <v>1391349</v>
      </c>
      <c r="H566" s="6">
        <v>64531701</v>
      </c>
      <c r="I566" s="12">
        <f t="shared" si="204"/>
        <v>129063402</v>
      </c>
      <c r="J566" s="6">
        <v>13717196.152344</v>
      </c>
      <c r="K566" s="12">
        <f t="shared" si="205"/>
        <v>109737569.218752</v>
      </c>
      <c r="L566" s="6">
        <f t="shared" si="206"/>
        <v>802.20739200000003</v>
      </c>
      <c r="M566" s="6">
        <f t="shared" si="207"/>
        <v>5242880</v>
      </c>
      <c r="N566" s="13">
        <f t="shared" si="208"/>
        <v>1.17610953950259</v>
      </c>
      <c r="O566" s="13"/>
      <c r="P566" s="7">
        <f t="shared" si="209"/>
        <v>1.719410415938058E-2</v>
      </c>
      <c r="Q566" s="7">
        <f t="shared" si="210"/>
        <v>6.7909724454959103E-3</v>
      </c>
      <c r="R566" s="6">
        <f t="shared" si="211"/>
        <v>2.398507660487649E-2</v>
      </c>
      <c r="S566" s="6">
        <f t="shared" si="212"/>
        <v>1.719410415938058E-2</v>
      </c>
      <c r="T566" s="7">
        <f t="shared" si="213"/>
        <v>0</v>
      </c>
      <c r="U566" s="7">
        <f t="shared" si="214"/>
        <v>1.5145444749047838</v>
      </c>
      <c r="V566" s="7">
        <f t="shared" si="215"/>
        <v>3.8086747110196333</v>
      </c>
      <c r="W566" s="6">
        <f t="shared" si="216"/>
        <v>5.3232191859244171</v>
      </c>
      <c r="X566" s="6">
        <v>1.7238E-2</v>
      </c>
      <c r="Y566" s="6">
        <v>5.2505870625000002</v>
      </c>
      <c r="Z566" s="6">
        <f t="shared" si="217"/>
        <v>0.2546457861667244</v>
      </c>
      <c r="AA566" s="6">
        <f t="shared" si="219"/>
        <v>39.140715888597811</v>
      </c>
      <c r="AB566" s="6">
        <f t="shared" si="218"/>
        <v>1.3833143334230149</v>
      </c>
    </row>
    <row r="567" spans="5:28">
      <c r="E567" s="12">
        <f t="shared" si="202"/>
        <v>1.1730492496713485</v>
      </c>
      <c r="F567" s="12">
        <f t="shared" si="203"/>
        <v>91051581</v>
      </c>
      <c r="G567" s="6">
        <v>4194304</v>
      </c>
      <c r="H567" s="6">
        <v>60701054</v>
      </c>
      <c r="I567" s="12">
        <f t="shared" si="204"/>
        <v>121402108</v>
      </c>
      <c r="J567" s="6">
        <v>13350998.59668</v>
      </c>
      <c r="K567" s="12">
        <f t="shared" si="205"/>
        <v>106807988.77344</v>
      </c>
      <c r="L567" s="6">
        <f t="shared" si="206"/>
        <v>812.29872799999998</v>
      </c>
      <c r="M567" s="6">
        <f t="shared" si="207"/>
        <v>5242880</v>
      </c>
      <c r="N567" s="13">
        <f t="shared" si="208"/>
        <v>1.1366388356728343</v>
      </c>
      <c r="O567" s="13"/>
      <c r="P567" s="7">
        <f t="shared" si="209"/>
        <v>1.6173450085566241E-2</v>
      </c>
      <c r="Q567" s="7">
        <f t="shared" si="210"/>
        <v>6.6096790177062065E-3</v>
      </c>
      <c r="R567" s="6">
        <f t="shared" si="211"/>
        <v>2.2783129103272445E-2</v>
      </c>
      <c r="S567" s="6">
        <f t="shared" si="212"/>
        <v>1.6173450085566241E-2</v>
      </c>
      <c r="T567" s="7">
        <f t="shared" si="213"/>
        <v>0</v>
      </c>
      <c r="U567" s="7">
        <f t="shared" si="214"/>
        <v>1.4741118326581559</v>
      </c>
      <c r="V567" s="7">
        <f t="shared" si="215"/>
        <v>3.7472516010495984</v>
      </c>
      <c r="W567" s="6">
        <f t="shared" si="216"/>
        <v>5.2213634337077544</v>
      </c>
      <c r="X567" s="6">
        <v>1.6959999999999999E-2</v>
      </c>
      <c r="Y567" s="6">
        <v>5.2897109333276795</v>
      </c>
      <c r="Z567" s="6">
        <f t="shared" si="217"/>
        <v>4.6376763822745213</v>
      </c>
      <c r="AA567" s="6">
        <f t="shared" si="219"/>
        <v>34.33448763721961</v>
      </c>
      <c r="AB567" s="6">
        <f t="shared" si="218"/>
        <v>1.2920838299367852</v>
      </c>
    </row>
    <row r="568" spans="5:28">
      <c r="E568" s="12">
        <f t="shared" si="202"/>
        <v>1.3510834009065644</v>
      </c>
      <c r="F568" s="12">
        <f t="shared" si="203"/>
        <v>89286436.5</v>
      </c>
      <c r="G568" s="6">
        <v>5558326</v>
      </c>
      <c r="H568" s="6">
        <v>59524291</v>
      </c>
      <c r="I568" s="12">
        <f t="shared" si="204"/>
        <v>119048582</v>
      </c>
      <c r="J568" s="6">
        <v>15079177.785156</v>
      </c>
      <c r="K568" s="12">
        <f t="shared" si="205"/>
        <v>120633422.281248</v>
      </c>
      <c r="L568" s="6">
        <f t="shared" si="206"/>
        <v>825.45801200000005</v>
      </c>
      <c r="M568" s="6">
        <f t="shared" si="207"/>
        <v>5242880</v>
      </c>
      <c r="N568" s="13">
        <f t="shared" si="208"/>
        <v>0.98686234501784209</v>
      </c>
      <c r="O568" s="13"/>
      <c r="P568" s="7">
        <f t="shared" si="209"/>
        <v>1.5859908287049182E-2</v>
      </c>
      <c r="Q568" s="7">
        <f t="shared" si="210"/>
        <v>7.4652487069837448E-3</v>
      </c>
      <c r="R568" s="6">
        <f t="shared" si="211"/>
        <v>2.3325156994032925E-2</v>
      </c>
      <c r="S568" s="6">
        <f t="shared" si="212"/>
        <v>1.5859908287049182E-2</v>
      </c>
      <c r="T568" s="7">
        <f t="shared" si="213"/>
        <v>0</v>
      </c>
      <c r="U568" s="7">
        <f t="shared" si="214"/>
        <v>1.6649237312767009</v>
      </c>
      <c r="V568" s="7">
        <f t="shared" si="215"/>
        <v>11.007551578083197</v>
      </c>
      <c r="W568" s="6">
        <f t="shared" si="216"/>
        <v>12.672475309359898</v>
      </c>
      <c r="X568" s="6">
        <v>4.9820000000000003E-2</v>
      </c>
      <c r="Y568" s="6">
        <v>12.669724200000001</v>
      </c>
      <c r="Z568" s="6">
        <f t="shared" si="217"/>
        <v>68.165579512145356</v>
      </c>
      <c r="AA568" s="6">
        <f t="shared" si="219"/>
        <v>53.181138109127012</v>
      </c>
      <c r="AB568" s="6">
        <f t="shared" si="218"/>
        <v>2.1714042993114923E-2</v>
      </c>
    </row>
    <row r="569" spans="5:28">
      <c r="E569" s="12">
        <f t="shared" si="202"/>
        <v>3.1558523325677066</v>
      </c>
      <c r="F569" s="12">
        <f t="shared" si="203"/>
        <v>68134390.5</v>
      </c>
      <c r="G569" s="6">
        <v>16002413</v>
      </c>
      <c r="H569" s="6">
        <v>45422927</v>
      </c>
      <c r="I569" s="12">
        <f t="shared" si="204"/>
        <v>90845854</v>
      </c>
      <c r="J569" s="6">
        <v>26877759.398437999</v>
      </c>
      <c r="K569" s="12">
        <f t="shared" si="205"/>
        <v>215022075.18750399</v>
      </c>
      <c r="L569" s="6">
        <f t="shared" si="206"/>
        <v>865.12338399999999</v>
      </c>
      <c r="M569" s="6">
        <f t="shared" si="207"/>
        <v>5242880</v>
      </c>
      <c r="N569" s="13">
        <f t="shared" si="208"/>
        <v>0.42249547596813214</v>
      </c>
      <c r="O569" s="13"/>
      <c r="P569" s="7">
        <f t="shared" si="209"/>
        <v>1.2102680170509382E-2</v>
      </c>
      <c r="Q569" s="7">
        <f t="shared" si="210"/>
        <v>1.3306372632155665E-2</v>
      </c>
      <c r="R569" s="6">
        <f t="shared" si="211"/>
        <v>2.5409052802665047E-2</v>
      </c>
      <c r="S569" s="6">
        <f t="shared" si="212"/>
        <v>1.3306372632155665E-2</v>
      </c>
      <c r="T569" s="7">
        <f t="shared" si="213"/>
        <v>0</v>
      </c>
      <c r="U569" s="7">
        <f t="shared" si="214"/>
        <v>2.9676299400127975</v>
      </c>
      <c r="V569" s="7">
        <f t="shared" si="215"/>
        <v>12.546001631037699</v>
      </c>
      <c r="W569" s="6">
        <f t="shared" si="216"/>
        <v>15.513631571050496</v>
      </c>
      <c r="X569" s="6">
        <v>5.6783E-2</v>
      </c>
      <c r="Y569" s="6">
        <v>15.392560923081291</v>
      </c>
      <c r="Z569" s="6">
        <f t="shared" si="217"/>
        <v>76.566274004269474</v>
      </c>
      <c r="AA569" s="6">
        <f t="shared" si="219"/>
        <v>55.25235932820555</v>
      </c>
      <c r="AB569" s="6">
        <f t="shared" si="218"/>
        <v>0.78655298864309442</v>
      </c>
    </row>
    <row r="570" spans="5:28">
      <c r="E570" s="12">
        <f t="shared" si="202"/>
        <v>1.0970322861422759</v>
      </c>
      <c r="F570" s="12">
        <f t="shared" si="203"/>
        <v>107499487.5</v>
      </c>
      <c r="G570" s="6">
        <v>986703</v>
      </c>
      <c r="H570" s="6">
        <v>71666325</v>
      </c>
      <c r="I570" s="12">
        <f t="shared" si="204"/>
        <v>143332650</v>
      </c>
      <c r="J570" s="6">
        <v>14741301.066406</v>
      </c>
      <c r="K570" s="12">
        <f t="shared" si="205"/>
        <v>117930408.531248</v>
      </c>
      <c r="L570" s="6">
        <f t="shared" si="206"/>
        <v>879.72996000000001</v>
      </c>
      <c r="M570" s="6">
        <f t="shared" si="207"/>
        <v>5242880</v>
      </c>
      <c r="N570" s="13">
        <f t="shared" si="208"/>
        <v>1.2154002668618007</v>
      </c>
      <c r="O570" s="13"/>
      <c r="P570" s="7">
        <f t="shared" si="209"/>
        <v>1.9095084085417498E-2</v>
      </c>
      <c r="Q570" s="7">
        <f t="shared" si="210"/>
        <v>7.2979760762272227E-3</v>
      </c>
      <c r="R570" s="6">
        <f t="shared" si="211"/>
        <v>2.6393060161644721E-2</v>
      </c>
      <c r="S570" s="6">
        <f t="shared" si="212"/>
        <v>1.9095084085417498E-2</v>
      </c>
      <c r="T570" s="7">
        <f t="shared" si="213"/>
        <v>0</v>
      </c>
      <c r="U570" s="7">
        <f t="shared" si="214"/>
        <v>1.6276180521934194</v>
      </c>
      <c r="V570" s="7">
        <f t="shared" si="215"/>
        <v>3.9865365942062447</v>
      </c>
      <c r="W570" s="6">
        <f t="shared" si="216"/>
        <v>5.6141546463996637</v>
      </c>
      <c r="X570" s="6">
        <v>1.8043E-2</v>
      </c>
      <c r="Y570" s="6">
        <v>5.4744584705903581</v>
      </c>
      <c r="Z570" s="6">
        <f t="shared" si="217"/>
        <v>5.8309820174998483</v>
      </c>
      <c r="AA570" s="6">
        <f t="shared" si="219"/>
        <v>46.278668523220759</v>
      </c>
      <c r="AB570" s="6">
        <f t="shared" si="218"/>
        <v>2.5517807205913638</v>
      </c>
    </row>
    <row r="571" spans="5:28">
      <c r="E571" s="12">
        <f t="shared" si="202"/>
        <v>1.3968515079182398</v>
      </c>
      <c r="F571" s="12">
        <f t="shared" si="203"/>
        <v>85734805.5</v>
      </c>
      <c r="G571" s="6">
        <v>9845725</v>
      </c>
      <c r="H571" s="6">
        <v>57156537</v>
      </c>
      <c r="I571" s="12">
        <f t="shared" si="204"/>
        <v>114313074</v>
      </c>
      <c r="J571" s="6">
        <v>14969849.042969</v>
      </c>
      <c r="K571" s="12">
        <f t="shared" si="205"/>
        <v>119758792.343752</v>
      </c>
      <c r="L571" s="6">
        <f t="shared" si="206"/>
        <v>882.79294400000003</v>
      </c>
      <c r="M571" s="6">
        <f t="shared" si="207"/>
        <v>5242880</v>
      </c>
      <c r="N571" s="13">
        <f t="shared" si="208"/>
        <v>0.95452761139974784</v>
      </c>
      <c r="O571" s="13"/>
      <c r="P571" s="7">
        <f t="shared" si="209"/>
        <v>1.5229033720457639E-2</v>
      </c>
      <c r="Q571" s="7">
        <f t="shared" si="210"/>
        <v>7.411123325422749E-3</v>
      </c>
      <c r="R571" s="6">
        <f t="shared" si="211"/>
        <v>2.2640157045880387E-2</v>
      </c>
      <c r="S571" s="6">
        <f t="shared" si="212"/>
        <v>1.5229033720457639E-2</v>
      </c>
      <c r="T571" s="7">
        <f t="shared" si="213"/>
        <v>0</v>
      </c>
      <c r="U571" s="7">
        <f t="shared" si="214"/>
        <v>1.6528525149298152</v>
      </c>
      <c r="V571" s="7">
        <f t="shared" si="215"/>
        <v>4.9732833896241404</v>
      </c>
      <c r="W571" s="6">
        <f t="shared" si="216"/>
        <v>6.6261359045539558</v>
      </c>
      <c r="X571" s="6">
        <v>2.2509000000000001E-2</v>
      </c>
      <c r="Y571" s="6">
        <v>6.7634543000050025</v>
      </c>
      <c r="Z571" s="6">
        <f t="shared" si="217"/>
        <v>32.342468699375196</v>
      </c>
      <c r="AA571" s="6">
        <f t="shared" si="219"/>
        <v>0.58268712906120257</v>
      </c>
      <c r="AB571" s="6">
        <f t="shared" si="218"/>
        <v>2.0302997456631751</v>
      </c>
    </row>
    <row r="572" spans="5:28">
      <c r="E572" s="12">
        <f t="shared" si="202"/>
        <v>1.9798486693381252</v>
      </c>
      <c r="F572" s="12">
        <f t="shared" si="203"/>
        <v>103490659.5</v>
      </c>
      <c r="G572" s="6">
        <v>4847571</v>
      </c>
      <c r="H572" s="6">
        <v>68993773</v>
      </c>
      <c r="I572" s="12">
        <f t="shared" si="204"/>
        <v>137987546</v>
      </c>
      <c r="J572" s="6">
        <v>25611980.5625</v>
      </c>
      <c r="K572" s="12">
        <f t="shared" si="205"/>
        <v>204895844.5</v>
      </c>
      <c r="L572" s="6">
        <f t="shared" si="206"/>
        <v>924.87669600000004</v>
      </c>
      <c r="M572" s="6">
        <f t="shared" si="207"/>
        <v>5242880</v>
      </c>
      <c r="N572" s="13">
        <f t="shared" si="208"/>
        <v>0.67345214509706663</v>
      </c>
      <c r="O572" s="13"/>
      <c r="P572" s="7">
        <f t="shared" si="209"/>
        <v>1.8382997827853003E-2</v>
      </c>
      <c r="Q572" s="7">
        <f t="shared" si="210"/>
        <v>1.2679723490342673E-2</v>
      </c>
      <c r="R572" s="6">
        <f t="shared" si="211"/>
        <v>3.1062721318195676E-2</v>
      </c>
      <c r="S572" s="6">
        <f t="shared" si="212"/>
        <v>1.8382997827853003E-2</v>
      </c>
      <c r="T572" s="7">
        <f t="shared" si="213"/>
        <v>0</v>
      </c>
      <c r="U572" s="7">
        <f t="shared" si="214"/>
        <v>2.827872636761454</v>
      </c>
      <c r="V572" s="7">
        <f t="shared" si="215"/>
        <v>25.657405198813954</v>
      </c>
      <c r="W572" s="6">
        <f t="shared" si="216"/>
        <v>28.48527783557541</v>
      </c>
      <c r="X572" s="6">
        <v>0.11612500000000001</v>
      </c>
      <c r="Y572" s="6">
        <v>28.169245192316627</v>
      </c>
      <c r="Z572" s="6">
        <f t="shared" si="217"/>
        <v>84.169646649857484</v>
      </c>
      <c r="AA572" s="6">
        <f t="shared" si="219"/>
        <v>73.250616733523628</v>
      </c>
      <c r="AB572" s="6">
        <f t="shared" si="218"/>
        <v>1.1219066790791516</v>
      </c>
    </row>
    <row r="573" spans="5:28">
      <c r="E573" s="12">
        <f t="shared" si="202"/>
        <v>1.1194870086820559</v>
      </c>
      <c r="F573" s="12">
        <f t="shared" si="203"/>
        <v>116477770.5</v>
      </c>
      <c r="G573" s="6">
        <v>943695</v>
      </c>
      <c r="H573" s="6">
        <v>77651847</v>
      </c>
      <c r="I573" s="12">
        <f t="shared" si="204"/>
        <v>155303694</v>
      </c>
      <c r="J573" s="6">
        <v>16299418.859375</v>
      </c>
      <c r="K573" s="12">
        <f t="shared" si="205"/>
        <v>130395350.875</v>
      </c>
      <c r="L573" s="6">
        <f t="shared" si="206"/>
        <v>950.69606399999998</v>
      </c>
      <c r="M573" s="6">
        <f t="shared" si="207"/>
        <v>5242880</v>
      </c>
      <c r="N573" s="13">
        <f t="shared" si="208"/>
        <v>1.1910217117240454</v>
      </c>
      <c r="O573" s="13"/>
      <c r="P573" s="7">
        <f t="shared" si="209"/>
        <v>2.0689892328830513E-2</v>
      </c>
      <c r="Q573" s="7">
        <f t="shared" si="210"/>
        <v>8.0693534686166486E-3</v>
      </c>
      <c r="R573" s="6">
        <f t="shared" si="211"/>
        <v>2.875924579744716E-2</v>
      </c>
      <c r="S573" s="6">
        <f t="shared" si="212"/>
        <v>2.0689892328830513E-2</v>
      </c>
      <c r="T573" s="7">
        <f t="shared" si="213"/>
        <v>0</v>
      </c>
      <c r="U573" s="7">
        <f t="shared" si="214"/>
        <v>1.7996531144892067</v>
      </c>
      <c r="V573" s="7">
        <f t="shared" si="215"/>
        <v>6.0718290830450483</v>
      </c>
      <c r="W573" s="6">
        <f t="shared" si="216"/>
        <v>7.871482197534255</v>
      </c>
      <c r="X573" s="6">
        <v>2.7480999999999998E-2</v>
      </c>
      <c r="Y573" s="6">
        <v>7.7610924166758268</v>
      </c>
      <c r="Z573" s="6">
        <f t="shared" si="217"/>
        <v>24.71201073894504</v>
      </c>
      <c r="AA573" s="6">
        <f t="shared" si="219"/>
        <v>4.6513802170487288</v>
      </c>
      <c r="AB573" s="6">
        <f t="shared" si="218"/>
        <v>1.422348490803174</v>
      </c>
    </row>
    <row r="574" spans="5:28">
      <c r="E574" s="12">
        <f t="shared" si="202"/>
        <v>2.8079379137047908</v>
      </c>
      <c r="F574" s="12">
        <f t="shared" si="203"/>
        <v>76696749</v>
      </c>
      <c r="G574" s="6">
        <v>18318143</v>
      </c>
      <c r="H574" s="6">
        <v>51131166</v>
      </c>
      <c r="I574" s="12">
        <f t="shared" si="204"/>
        <v>102262332</v>
      </c>
      <c r="J574" s="6">
        <v>26919963.671875</v>
      </c>
      <c r="K574" s="12">
        <f t="shared" si="205"/>
        <v>215359709.375</v>
      </c>
      <c r="L574" s="6">
        <f t="shared" si="206"/>
        <v>979.93685200000004</v>
      </c>
      <c r="M574" s="6">
        <f t="shared" si="207"/>
        <v>5242880</v>
      </c>
      <c r="N574" s="13">
        <f t="shared" si="208"/>
        <v>0.47484430721409165</v>
      </c>
      <c r="O574" s="13"/>
      <c r="P574" s="7">
        <f t="shared" si="209"/>
        <v>1.3623607937974219E-2</v>
      </c>
      <c r="Q574" s="7">
        <f t="shared" si="210"/>
        <v>1.3327266702256417E-2</v>
      </c>
      <c r="R574" s="6">
        <f t="shared" si="211"/>
        <v>2.6950874640230636E-2</v>
      </c>
      <c r="S574" s="6">
        <f t="shared" si="212"/>
        <v>1.3623607937974219E-2</v>
      </c>
      <c r="T574" s="7">
        <f t="shared" si="213"/>
        <v>0</v>
      </c>
      <c r="U574" s="7">
        <f t="shared" si="214"/>
        <v>2.972289802599982</v>
      </c>
      <c r="V574" s="7">
        <f t="shared" si="215"/>
        <v>13.182769267489642</v>
      </c>
      <c r="W574" s="6">
        <f t="shared" si="216"/>
        <v>16.155059070089624</v>
      </c>
      <c r="X574" s="6">
        <v>5.9665000000000003E-2</v>
      </c>
      <c r="Y574" s="6">
        <v>16.221536615389205</v>
      </c>
      <c r="Z574" s="6">
        <f t="shared" si="217"/>
        <v>77.166499726851228</v>
      </c>
      <c r="AA574" s="6">
        <f t="shared" si="219"/>
        <v>54.829674616222846</v>
      </c>
      <c r="AB574" s="6">
        <f t="shared" si="218"/>
        <v>0.40981040745864933</v>
      </c>
    </row>
    <row r="575" spans="5:28">
      <c r="E575" s="12">
        <f t="shared" si="202"/>
        <v>1.7827506260760593</v>
      </c>
      <c r="F575" s="12">
        <f t="shared" si="203"/>
        <v>118534713</v>
      </c>
      <c r="G575" s="6">
        <v>5363260</v>
      </c>
      <c r="H575" s="6">
        <v>79023142</v>
      </c>
      <c r="I575" s="12">
        <f t="shared" si="204"/>
        <v>158046284</v>
      </c>
      <c r="J575" s="6">
        <v>26414729.226562001</v>
      </c>
      <c r="K575" s="12">
        <f t="shared" si="205"/>
        <v>211317833.81249601</v>
      </c>
      <c r="L575" s="6">
        <f t="shared" si="206"/>
        <v>1055.5429039999999</v>
      </c>
      <c r="M575" s="6">
        <f t="shared" si="207"/>
        <v>5242880</v>
      </c>
      <c r="N575" s="13">
        <f t="shared" si="208"/>
        <v>0.74790793161468672</v>
      </c>
      <c r="O575" s="13"/>
      <c r="P575" s="7">
        <f t="shared" si="209"/>
        <v>2.1055266070694807E-2</v>
      </c>
      <c r="Q575" s="7">
        <f t="shared" si="210"/>
        <v>1.3077140280024735E-2</v>
      </c>
      <c r="R575" s="6">
        <f t="shared" si="211"/>
        <v>3.4132406350719541E-2</v>
      </c>
      <c r="S575" s="6">
        <f t="shared" si="212"/>
        <v>2.1055266070694807E-2</v>
      </c>
      <c r="T575" s="7">
        <f t="shared" si="213"/>
        <v>0</v>
      </c>
      <c r="U575" s="7">
        <f t="shared" si="214"/>
        <v>2.9165058049679566</v>
      </c>
      <c r="V575" s="7">
        <f t="shared" si="215"/>
        <v>17.000060889620176</v>
      </c>
      <c r="W575" s="6">
        <f t="shared" si="216"/>
        <v>19.916566694588134</v>
      </c>
      <c r="X575" s="6">
        <v>7.6941999999999997E-2</v>
      </c>
      <c r="Y575" s="6">
        <v>19.821541566692314</v>
      </c>
      <c r="Z575" s="6">
        <f t="shared" si="217"/>
        <v>72.634885926158915</v>
      </c>
      <c r="AA575" s="6">
        <f t="shared" si="219"/>
        <v>55.638784603052251</v>
      </c>
      <c r="AB575" s="6">
        <f t="shared" si="218"/>
        <v>0.47940331772932337</v>
      </c>
    </row>
    <row r="576" spans="5:28">
      <c r="E576" s="12">
        <f t="shared" si="202"/>
        <v>3.7090143402194111</v>
      </c>
      <c r="F576" s="12">
        <f t="shared" si="203"/>
        <v>83839093.5</v>
      </c>
      <c r="G576" s="6">
        <v>19458087</v>
      </c>
      <c r="H576" s="6">
        <v>55892729</v>
      </c>
      <c r="I576" s="12">
        <f t="shared" si="204"/>
        <v>111785458</v>
      </c>
      <c r="J576" s="6">
        <v>38870050.007812001</v>
      </c>
      <c r="K576" s="12">
        <f t="shared" si="205"/>
        <v>310960400.06249601</v>
      </c>
      <c r="L576" s="6">
        <f t="shared" si="206"/>
        <v>1059.8744879999999</v>
      </c>
      <c r="M576" s="6">
        <f t="shared" si="207"/>
        <v>5242880</v>
      </c>
      <c r="N576" s="13">
        <f t="shared" si="208"/>
        <v>0.35948454522676732</v>
      </c>
      <c r="O576" s="13"/>
      <c r="P576" s="7">
        <f t="shared" si="209"/>
        <v>1.4892299277498225E-2</v>
      </c>
      <c r="Q576" s="7">
        <f t="shared" si="210"/>
        <v>1.9243396072089622E-2</v>
      </c>
      <c r="R576" s="6">
        <f t="shared" si="211"/>
        <v>3.4135695349587845E-2</v>
      </c>
      <c r="S576" s="6">
        <f t="shared" si="212"/>
        <v>1.9243396072089622E-2</v>
      </c>
      <c r="T576" s="7">
        <f t="shared" si="213"/>
        <v>0</v>
      </c>
      <c r="U576" s="7">
        <f t="shared" si="214"/>
        <v>4.2917239663839402</v>
      </c>
      <c r="V576" s="7">
        <f t="shared" si="215"/>
        <v>17.332143387048099</v>
      </c>
      <c r="W576" s="6">
        <f t="shared" si="216"/>
        <v>21.62386735343204</v>
      </c>
      <c r="X576" s="6">
        <v>7.8445000000000001E-2</v>
      </c>
      <c r="Y576" s="6">
        <v>21.634150437500001</v>
      </c>
      <c r="Z576" s="6">
        <f t="shared" si="217"/>
        <v>75.468932281101885</v>
      </c>
      <c r="AA576" s="6">
        <f t="shared" si="219"/>
        <v>56.484549238845247</v>
      </c>
      <c r="AB576" s="6">
        <f t="shared" si="218"/>
        <v>4.7531721190846775E-2</v>
      </c>
    </row>
    <row r="577" spans="5:28">
      <c r="E577" s="12">
        <f t="shared" si="202"/>
        <v>1.1155853978843771</v>
      </c>
      <c r="F577" s="12">
        <f t="shared" si="203"/>
        <v>130633488</v>
      </c>
      <c r="G577" s="6">
        <v>1470152</v>
      </c>
      <c r="H577" s="6">
        <v>87088992</v>
      </c>
      <c r="I577" s="12">
        <f t="shared" si="204"/>
        <v>174177984</v>
      </c>
      <c r="J577" s="6">
        <v>18216601.460937999</v>
      </c>
      <c r="K577" s="12">
        <f t="shared" si="205"/>
        <v>145732811.68750399</v>
      </c>
      <c r="L577" s="6">
        <f t="shared" si="206"/>
        <v>1074.4709439999999</v>
      </c>
      <c r="M577" s="6">
        <f t="shared" si="207"/>
        <v>5242880</v>
      </c>
      <c r="N577" s="13">
        <f t="shared" si="208"/>
        <v>1.1951871509450542</v>
      </c>
      <c r="O577" s="13"/>
      <c r="P577" s="7">
        <f t="shared" si="209"/>
        <v>2.3204365860175637E-2</v>
      </c>
      <c r="Q577" s="7">
        <f t="shared" si="210"/>
        <v>9.0184930796277304E-3</v>
      </c>
      <c r="R577" s="6">
        <f t="shared" si="211"/>
        <v>3.2222858939803367E-2</v>
      </c>
      <c r="S577" s="6">
        <f t="shared" si="212"/>
        <v>2.3204365860175637E-2</v>
      </c>
      <c r="T577" s="7">
        <f t="shared" si="213"/>
        <v>0</v>
      </c>
      <c r="U577" s="7">
        <f t="shared" si="214"/>
        <v>2.0113332774272168</v>
      </c>
      <c r="V577" s="7">
        <f t="shared" si="215"/>
        <v>4.8840210283727226</v>
      </c>
      <c r="W577" s="6">
        <f t="shared" si="216"/>
        <v>6.8953543057999394</v>
      </c>
      <c r="X577" s="6">
        <v>2.2105E-2</v>
      </c>
      <c r="Y577" s="6">
        <v>6.7366215555653799</v>
      </c>
      <c r="Z577" s="6">
        <f t="shared" si="217"/>
        <v>4.9733809553297306</v>
      </c>
      <c r="AA577" s="6">
        <f t="shared" si="219"/>
        <v>45.771811534962083</v>
      </c>
      <c r="AB577" s="6">
        <f t="shared" si="218"/>
        <v>2.3562664003802367</v>
      </c>
    </row>
    <row r="578" spans="5:28">
      <c r="E578" s="12">
        <f t="shared" si="202"/>
        <v>1.1155182438748019</v>
      </c>
      <c r="F578" s="12">
        <f t="shared" si="203"/>
        <v>130633488</v>
      </c>
      <c r="G578" s="6">
        <v>1470152</v>
      </c>
      <c r="H578" s="6">
        <v>87088992</v>
      </c>
      <c r="I578" s="12">
        <f t="shared" si="204"/>
        <v>174177984</v>
      </c>
      <c r="J578" s="6">
        <v>18215504.890625</v>
      </c>
      <c r="K578" s="12">
        <f t="shared" si="205"/>
        <v>145724039.125</v>
      </c>
      <c r="L578" s="6">
        <f t="shared" si="206"/>
        <v>1074.4709439999999</v>
      </c>
      <c r="M578" s="6">
        <f t="shared" si="207"/>
        <v>5242880</v>
      </c>
      <c r="N578" s="13">
        <f t="shared" si="208"/>
        <v>1.1952591010093578</v>
      </c>
      <c r="O578" s="13"/>
      <c r="P578" s="7">
        <f t="shared" si="209"/>
        <v>2.3204365860175637E-2</v>
      </c>
      <c r="Q578" s="7">
        <f t="shared" si="210"/>
        <v>9.0179502005511749E-3</v>
      </c>
      <c r="R578" s="6">
        <f t="shared" si="211"/>
        <v>3.2222316060726813E-2</v>
      </c>
      <c r="S578" s="6">
        <f t="shared" si="212"/>
        <v>2.3204365860175637E-2</v>
      </c>
      <c r="T578" s="7">
        <f t="shared" si="213"/>
        <v>0</v>
      </c>
      <c r="U578" s="7">
        <f t="shared" si="214"/>
        <v>2.0112122027928341</v>
      </c>
      <c r="V578" s="7">
        <f t="shared" si="215"/>
        <v>4.8994872790846022</v>
      </c>
      <c r="W578" s="6">
        <f t="shared" si="216"/>
        <v>6.9106994818774368</v>
      </c>
      <c r="X578" s="6">
        <v>2.2175E-2</v>
      </c>
      <c r="Y578" s="6">
        <v>6.7584472222271499</v>
      </c>
      <c r="Z578" s="6">
        <f t="shared" si="217"/>
        <v>4.6420106434076045</v>
      </c>
      <c r="AA578" s="6">
        <f t="shared" si="219"/>
        <v>45.309204332477172</v>
      </c>
      <c r="AB578" s="6">
        <f t="shared" si="218"/>
        <v>2.2527698248432029</v>
      </c>
    </row>
    <row r="579" spans="5:28">
      <c r="E579" s="12">
        <f t="shared" si="202"/>
        <v>1.1758597674467135</v>
      </c>
      <c r="F579" s="12">
        <f t="shared" si="203"/>
        <v>124516116</v>
      </c>
      <c r="G579" s="6">
        <v>4802000</v>
      </c>
      <c r="H579" s="6">
        <v>83010744</v>
      </c>
      <c r="I579" s="12">
        <f t="shared" si="204"/>
        <v>166021488</v>
      </c>
      <c r="J579" s="6">
        <v>18301686.400391001</v>
      </c>
      <c r="K579" s="12">
        <f t="shared" si="205"/>
        <v>146413491.20312801</v>
      </c>
      <c r="L579" s="6">
        <f t="shared" si="206"/>
        <v>1092.1689280000001</v>
      </c>
      <c r="M579" s="6">
        <f t="shared" si="207"/>
        <v>5242880</v>
      </c>
      <c r="N579" s="13">
        <f t="shared" si="208"/>
        <v>1.1339220630267512</v>
      </c>
      <c r="O579" s="13"/>
      <c r="P579" s="7">
        <f t="shared" si="209"/>
        <v>2.2117739910244679E-2</v>
      </c>
      <c r="Q579" s="7">
        <f t="shared" si="210"/>
        <v>9.0606160815105384E-3</v>
      </c>
      <c r="R579" s="6">
        <f t="shared" si="211"/>
        <v>3.1178355991755217E-2</v>
      </c>
      <c r="S579" s="6">
        <f t="shared" si="212"/>
        <v>2.2117739910244679E-2</v>
      </c>
      <c r="T579" s="7">
        <f t="shared" si="213"/>
        <v>0</v>
      </c>
      <c r="U579" s="7">
        <f t="shared" si="214"/>
        <v>2.0207276845287097</v>
      </c>
      <c r="V579" s="7">
        <f t="shared" si="215"/>
        <v>5.2947604579924867</v>
      </c>
      <c r="W579" s="6">
        <f t="shared" si="216"/>
        <v>7.3154881425211968</v>
      </c>
      <c r="X579" s="6">
        <v>2.3963999999999999E-2</v>
      </c>
      <c r="Y579" s="6">
        <v>7.2824199599999995</v>
      </c>
      <c r="Z579" s="6">
        <f t="shared" si="217"/>
        <v>7.7043068342318488</v>
      </c>
      <c r="AA579" s="6">
        <f t="shared" si="219"/>
        <v>30.104974093453592</v>
      </c>
      <c r="AB579" s="6">
        <f t="shared" si="218"/>
        <v>0.45408233393336689</v>
      </c>
    </row>
    <row r="580" spans="5:28">
      <c r="E580" s="12">
        <f t="shared" si="202"/>
        <v>1.1180765760527827</v>
      </c>
      <c r="F580" s="12">
        <f t="shared" si="203"/>
        <v>133959030</v>
      </c>
      <c r="G580" s="6">
        <v>1102824</v>
      </c>
      <c r="H580" s="6">
        <v>89306020</v>
      </c>
      <c r="I580" s="12">
        <f t="shared" si="204"/>
        <v>178612040</v>
      </c>
      <c r="J580" s="6">
        <v>18722056.699219</v>
      </c>
      <c r="K580" s="12">
        <f t="shared" si="205"/>
        <v>149776453.593752</v>
      </c>
      <c r="L580" s="6">
        <f t="shared" si="206"/>
        <v>1093.7287200000001</v>
      </c>
      <c r="M580" s="6">
        <f t="shared" si="207"/>
        <v>5242880</v>
      </c>
      <c r="N580" s="13">
        <f t="shared" si="208"/>
        <v>1.1925241632737584</v>
      </c>
      <c r="O580" s="13"/>
      <c r="P580" s="7">
        <f t="shared" si="209"/>
        <v>2.3795080342601308E-2</v>
      </c>
      <c r="Q580" s="7">
        <f t="shared" si="210"/>
        <v>9.2687288098364361E-3</v>
      </c>
      <c r="R580" s="6">
        <f t="shared" si="211"/>
        <v>3.3063809152437743E-2</v>
      </c>
      <c r="S580" s="6">
        <f t="shared" si="212"/>
        <v>2.3795080342601308E-2</v>
      </c>
      <c r="T580" s="7">
        <f t="shared" si="213"/>
        <v>0</v>
      </c>
      <c r="U580" s="7">
        <f t="shared" si="214"/>
        <v>2.0671416532751739</v>
      </c>
      <c r="V580" s="7">
        <f t="shared" si="215"/>
        <v>6.808243563369242</v>
      </c>
      <c r="W580" s="6">
        <f t="shared" si="216"/>
        <v>8.8753852166444158</v>
      </c>
      <c r="X580" s="6">
        <v>3.0814000000000001E-2</v>
      </c>
      <c r="Y580" s="6">
        <v>8.6845703538319317</v>
      </c>
      <c r="Z580" s="6">
        <f t="shared" si="217"/>
        <v>22.778346392544599</v>
      </c>
      <c r="AA580" s="6">
        <f t="shared" si="219"/>
        <v>7.301256417335436</v>
      </c>
      <c r="AB580" s="6">
        <f t="shared" si="218"/>
        <v>2.1971710175425092</v>
      </c>
    </row>
    <row r="581" spans="5:28">
      <c r="E581" s="12">
        <f t="shared" si="202"/>
        <v>3.6816672697918498</v>
      </c>
      <c r="F581" s="12">
        <f t="shared" si="203"/>
        <v>91183392</v>
      </c>
      <c r="G581" s="6">
        <v>21198119</v>
      </c>
      <c r="H581" s="6">
        <v>60788928</v>
      </c>
      <c r="I581" s="12">
        <f t="shared" si="204"/>
        <v>121577856</v>
      </c>
      <c r="J581" s="6">
        <v>41963363.734375</v>
      </c>
      <c r="K581" s="12">
        <f t="shared" si="205"/>
        <v>335706909.875</v>
      </c>
      <c r="L581" s="6">
        <f t="shared" si="206"/>
        <v>1153.4295159999999</v>
      </c>
      <c r="M581" s="6">
        <f t="shared" si="207"/>
        <v>5242880</v>
      </c>
      <c r="N581" s="13">
        <f t="shared" si="208"/>
        <v>0.36215476185840006</v>
      </c>
      <c r="O581" s="13"/>
      <c r="P581" s="7">
        <f t="shared" si="209"/>
        <v>1.6196863612336618E-2</v>
      </c>
      <c r="Q581" s="7">
        <f t="shared" si="210"/>
        <v>2.0774802931703126E-2</v>
      </c>
      <c r="R581" s="6">
        <f t="shared" si="211"/>
        <v>3.6971666544039744E-2</v>
      </c>
      <c r="S581" s="6">
        <f t="shared" si="212"/>
        <v>2.0774802931703126E-2</v>
      </c>
      <c r="T581" s="7">
        <f t="shared" si="213"/>
        <v>0</v>
      </c>
      <c r="U581" s="7">
        <f t="shared" si="214"/>
        <v>4.6332632402764808</v>
      </c>
      <c r="V581" s="7">
        <f t="shared" si="215"/>
        <v>18.506473708957216</v>
      </c>
      <c r="W581" s="6">
        <f t="shared" si="216"/>
        <v>23.139736949233697</v>
      </c>
      <c r="X581" s="6">
        <v>8.3760000000000001E-2</v>
      </c>
      <c r="Y581" s="6">
        <v>23.082394666685278</v>
      </c>
      <c r="Z581" s="6">
        <f t="shared" si="217"/>
        <v>75.197226681347757</v>
      </c>
      <c r="AA581" s="6">
        <f t="shared" si="219"/>
        <v>55.859996962703264</v>
      </c>
      <c r="AB581" s="6">
        <f t="shared" si="218"/>
        <v>0.24842432241738133</v>
      </c>
    </row>
    <row r="582" spans="5:28">
      <c r="E582" s="12">
        <f t="shared" ref="E582:E602" si="220">K582/F582</f>
        <v>2.408995087316939</v>
      </c>
      <c r="F582" s="12">
        <f t="shared" ref="F582:F602" si="221">H582*1.5</f>
        <v>85394272.5</v>
      </c>
      <c r="G582" s="6">
        <v>23947347</v>
      </c>
      <c r="H582" s="6">
        <v>56929515</v>
      </c>
      <c r="I582" s="12">
        <f t="shared" ref="I582:I602" si="222">2*H582</f>
        <v>113859030</v>
      </c>
      <c r="J582" s="6">
        <v>25714297.867187999</v>
      </c>
      <c r="K582" s="12">
        <f t="shared" ref="K582:K602" si="223">J582*8</f>
        <v>205714382.93750399</v>
      </c>
      <c r="L582" s="6">
        <f t="shared" ref="L582:L602" si="224">((H582+2*G582)*8+(G582+H582)*4)/1000000</f>
        <v>1162.10112</v>
      </c>
      <c r="M582" s="6">
        <f t="shared" ref="M582:M602" si="225">40*2^20/8</f>
        <v>5242880</v>
      </c>
      <c r="N582" s="13">
        <f t="shared" ref="N582:N602" si="226">I582/K582</f>
        <v>0.55348113425102785</v>
      </c>
      <c r="O582" s="13"/>
      <c r="P582" s="7">
        <f t="shared" ref="P582:P602" si="227">$B$32*I582</f>
        <v>1.5168545001673195E-2</v>
      </c>
      <c r="Q582" s="7">
        <f t="shared" ref="Q582:Q602" si="228">$C$32*K582</f>
        <v>1.2730377719466231E-2</v>
      </c>
      <c r="R582" s="6">
        <f t="shared" ref="R582:R602" si="229">P582+Q582</f>
        <v>2.7898922721139426E-2</v>
      </c>
      <c r="S582" s="6">
        <f t="shared" ref="S582:S602" si="230">MAX(P582,Q582)</f>
        <v>1.5168545001673195E-2</v>
      </c>
      <c r="T582" s="7">
        <f t="shared" ref="T582:T602" si="231">$D$32*I582</f>
        <v>0</v>
      </c>
      <c r="U582" s="7">
        <f t="shared" ref="U582:U602" si="232">$E$32*K582</f>
        <v>2.8391697055487861</v>
      </c>
      <c r="V582" s="7">
        <f t="shared" ref="V582:V602" si="233">X582*$F$32</f>
        <v>10.2587640971895</v>
      </c>
      <c r="W582" s="6">
        <f t="shared" ref="W582:W602" si="234">SUM(T582:V582)</f>
        <v>13.097933802738286</v>
      </c>
      <c r="X582" s="6">
        <v>4.6431E-2</v>
      </c>
      <c r="Y582" s="6">
        <v>13.67160795</v>
      </c>
      <c r="Z582" s="6">
        <f t="shared" ref="Z582:Z602" si="235">ABS(S582-X582)/ABS(X582)*100</f>
        <v>67.33099652888545</v>
      </c>
      <c r="AA582" s="6">
        <f t="shared" si="219"/>
        <v>39.913155604791143</v>
      </c>
      <c r="AB582" s="6">
        <f t="shared" ref="AB582:AB602" si="236">ABS(W582-Y582)/ABS(Y582)*100</f>
        <v>4.1960985815257699</v>
      </c>
    </row>
    <row r="583" spans="5:28">
      <c r="E583" s="12">
        <f t="shared" si="220"/>
        <v>1.188732679827383</v>
      </c>
      <c r="F583" s="12">
        <f t="shared" si="221"/>
        <v>145268688</v>
      </c>
      <c r="G583" s="6">
        <v>3542400</v>
      </c>
      <c r="H583" s="6">
        <v>96845792</v>
      </c>
      <c r="I583" s="12">
        <f t="shared" si="222"/>
        <v>193691584</v>
      </c>
      <c r="J583" s="6">
        <v>21585704.597656</v>
      </c>
      <c r="K583" s="12">
        <f t="shared" si="223"/>
        <v>172685636.781248</v>
      </c>
      <c r="L583" s="6">
        <f t="shared" si="224"/>
        <v>1232.9975039999999</v>
      </c>
      <c r="M583" s="6">
        <f t="shared" si="225"/>
        <v>5242880</v>
      </c>
      <c r="N583" s="13">
        <f t="shared" si="226"/>
        <v>1.1216427006338783</v>
      </c>
      <c r="O583" s="13"/>
      <c r="P583" s="7">
        <f t="shared" si="227"/>
        <v>2.5804009645518353E-2</v>
      </c>
      <c r="Q583" s="7">
        <f t="shared" si="228"/>
        <v>1.0686435005469196E-2</v>
      </c>
      <c r="R583" s="6">
        <f t="shared" si="229"/>
        <v>3.6490444650987552E-2</v>
      </c>
      <c r="S583" s="6">
        <f t="shared" si="230"/>
        <v>2.5804009645518353E-2</v>
      </c>
      <c r="T583" s="7">
        <f t="shared" si="231"/>
        <v>0</v>
      </c>
      <c r="U583" s="7">
        <f t="shared" si="232"/>
        <v>2.3833230400893681</v>
      </c>
      <c r="V583" s="7">
        <f t="shared" si="233"/>
        <v>6.1498231759206687</v>
      </c>
      <c r="W583" s="6">
        <f t="shared" si="234"/>
        <v>8.5331462160100369</v>
      </c>
      <c r="X583" s="6">
        <v>2.7834000000000001E-2</v>
      </c>
      <c r="Y583" s="6">
        <v>8.4536497000092794</v>
      </c>
      <c r="Z583" s="6">
        <f t="shared" si="235"/>
        <v>7.2932038315788166</v>
      </c>
      <c r="AA583" s="6">
        <f t="shared" ref="AA583:AA602" si="237">ABS(R583-X583)/ABS(X583)*100</f>
        <v>31.100253829803659</v>
      </c>
      <c r="AB583" s="6">
        <f t="shared" si="236"/>
        <v>0.94038100491282728</v>
      </c>
    </row>
    <row r="584" spans="5:28">
      <c r="E584" s="12">
        <f t="shared" si="220"/>
        <v>1.3259373679230195</v>
      </c>
      <c r="F584" s="12">
        <f t="shared" si="221"/>
        <v>148799326.5</v>
      </c>
      <c r="G584" s="6">
        <v>5154859</v>
      </c>
      <c r="H584" s="6">
        <v>99199551</v>
      </c>
      <c r="I584" s="12">
        <f t="shared" si="222"/>
        <v>198399102</v>
      </c>
      <c r="J584" s="6">
        <v>24662323.416016001</v>
      </c>
      <c r="K584" s="12">
        <f t="shared" si="223"/>
        <v>197298587.32812801</v>
      </c>
      <c r="L584" s="6">
        <f t="shared" si="224"/>
        <v>1293.491792</v>
      </c>
      <c r="M584" s="6">
        <f t="shared" si="225"/>
        <v>5242880</v>
      </c>
      <c r="N584" s="13">
        <f t="shared" si="226"/>
        <v>1.0055779146053474</v>
      </c>
      <c r="O584" s="13"/>
      <c r="P584" s="7">
        <f t="shared" si="227"/>
        <v>2.643115532407531E-2</v>
      </c>
      <c r="Q584" s="7">
        <f t="shared" si="228"/>
        <v>1.2209576716700518E-2</v>
      </c>
      <c r="R584" s="6">
        <f t="shared" si="229"/>
        <v>3.8640732040775824E-2</v>
      </c>
      <c r="S584" s="6">
        <f t="shared" si="230"/>
        <v>2.643115532407531E-2</v>
      </c>
      <c r="T584" s="7">
        <f t="shared" si="231"/>
        <v>0</v>
      </c>
      <c r="U584" s="7">
        <f t="shared" si="232"/>
        <v>2.7230189940572624</v>
      </c>
      <c r="V584" s="7">
        <f t="shared" si="233"/>
        <v>8.1734716083506953</v>
      </c>
      <c r="W584" s="6">
        <f t="shared" si="234"/>
        <v>10.896490602407958</v>
      </c>
      <c r="X584" s="6">
        <v>3.6992999999999998E-2</v>
      </c>
      <c r="Y584" s="6">
        <v>10.998236505884529</v>
      </c>
      <c r="Z584" s="6">
        <f t="shared" si="235"/>
        <v>28.550927678005809</v>
      </c>
      <c r="AA584" s="6">
        <f t="shared" si="237"/>
        <v>4.4541725212224641</v>
      </c>
      <c r="AB584" s="6">
        <f t="shared" si="236"/>
        <v>0.92511107050782782</v>
      </c>
    </row>
    <row r="585" spans="5:28">
      <c r="E585" s="12">
        <f t="shared" si="220"/>
        <v>1.0855381234148218</v>
      </c>
      <c r="F585" s="12">
        <f t="shared" si="221"/>
        <v>166319958</v>
      </c>
      <c r="G585" s="6">
        <v>1504002</v>
      </c>
      <c r="H585" s="6">
        <v>110879972</v>
      </c>
      <c r="I585" s="12">
        <f t="shared" si="222"/>
        <v>221759944</v>
      </c>
      <c r="J585" s="6">
        <v>22568331.886719</v>
      </c>
      <c r="K585" s="12">
        <f t="shared" si="223"/>
        <v>180546655.093752</v>
      </c>
      <c r="L585" s="6">
        <f t="shared" si="224"/>
        <v>1360.6397039999999</v>
      </c>
      <c r="M585" s="6">
        <f t="shared" si="225"/>
        <v>5242880</v>
      </c>
      <c r="N585" s="13">
        <f t="shared" si="226"/>
        <v>1.2282694679934518</v>
      </c>
      <c r="O585" s="13"/>
      <c r="P585" s="7">
        <f t="shared" si="227"/>
        <v>2.9543336967937699E-2</v>
      </c>
      <c r="Q585" s="7">
        <f t="shared" si="228"/>
        <v>1.117290430794971E-2</v>
      </c>
      <c r="R585" s="6">
        <f t="shared" si="229"/>
        <v>4.071624127588741E-2</v>
      </c>
      <c r="S585" s="6">
        <f t="shared" si="230"/>
        <v>2.9543336967937699E-2</v>
      </c>
      <c r="T585" s="7">
        <f t="shared" si="231"/>
        <v>0</v>
      </c>
      <c r="U585" s="7">
        <f t="shared" si="232"/>
        <v>2.4918169855730246</v>
      </c>
      <c r="V585" s="7">
        <f t="shared" si="233"/>
        <v>6.1078433525598523</v>
      </c>
      <c r="W585" s="6">
        <f t="shared" si="234"/>
        <v>8.5996603381328764</v>
      </c>
      <c r="X585" s="6">
        <v>2.7643999999999998E-2</v>
      </c>
      <c r="Y585" s="6">
        <v>8.352404233342547</v>
      </c>
      <c r="Z585" s="6">
        <f t="shared" si="235"/>
        <v>6.8707023872728268</v>
      </c>
      <c r="AA585" s="6">
        <f t="shared" si="237"/>
        <v>47.287806670117973</v>
      </c>
      <c r="AB585" s="6">
        <f t="shared" si="236"/>
        <v>2.9602985904739922</v>
      </c>
    </row>
    <row r="586" spans="5:28">
      <c r="E586" s="12">
        <f t="shared" si="220"/>
        <v>1.1449589349518605</v>
      </c>
      <c r="F586" s="12">
        <f t="shared" si="221"/>
        <v>169586280</v>
      </c>
      <c r="G586" s="6">
        <v>1139905</v>
      </c>
      <c r="H586" s="6">
        <v>113057520</v>
      </c>
      <c r="I586" s="12">
        <f t="shared" si="222"/>
        <v>226115040</v>
      </c>
      <c r="J586" s="6">
        <v>24271165.816406</v>
      </c>
      <c r="K586" s="12">
        <f t="shared" si="223"/>
        <v>194169326.531248</v>
      </c>
      <c r="L586" s="6">
        <f t="shared" si="224"/>
        <v>1379.4883400000001</v>
      </c>
      <c r="M586" s="6">
        <f t="shared" si="225"/>
        <v>5242880</v>
      </c>
      <c r="N586" s="13">
        <f t="shared" si="226"/>
        <v>1.1645250258598951</v>
      </c>
      <c r="O586" s="13"/>
      <c r="P586" s="7">
        <f t="shared" si="227"/>
        <v>3.0123532229241145E-2</v>
      </c>
      <c r="Q586" s="7">
        <f t="shared" si="228"/>
        <v>1.2015926319688158E-2</v>
      </c>
      <c r="R586" s="6">
        <f t="shared" si="229"/>
        <v>4.2139458548929302E-2</v>
      </c>
      <c r="S586" s="6">
        <f t="shared" si="230"/>
        <v>3.0123532229241145E-2</v>
      </c>
      <c r="T586" s="7">
        <f t="shared" si="231"/>
        <v>0</v>
      </c>
      <c r="U586" s="7">
        <f t="shared" si="232"/>
        <v>2.6798304608667456</v>
      </c>
      <c r="V586" s="7">
        <f t="shared" si="233"/>
        <v>16.730948127233479</v>
      </c>
      <c r="W586" s="6">
        <f t="shared" si="234"/>
        <v>19.410778588100225</v>
      </c>
      <c r="X586" s="6">
        <v>7.5724E-2</v>
      </c>
      <c r="Y586" s="6">
        <v>19.084551444461272</v>
      </c>
      <c r="Z586" s="6">
        <f t="shared" si="235"/>
        <v>60.219306654110781</v>
      </c>
      <c r="AA586" s="6">
        <f t="shared" si="237"/>
        <v>44.351251189940704</v>
      </c>
      <c r="AB586" s="6">
        <f t="shared" si="236"/>
        <v>1.709378104003751</v>
      </c>
    </row>
    <row r="587" spans="5:28">
      <c r="E587" s="12">
        <f t="shared" si="220"/>
        <v>1.0932306874926701</v>
      </c>
      <c r="F587" s="12">
        <f t="shared" si="221"/>
        <v>176109066</v>
      </c>
      <c r="G587" s="6">
        <v>1564794</v>
      </c>
      <c r="H587" s="6">
        <v>117406044</v>
      </c>
      <c r="I587" s="12">
        <f t="shared" si="222"/>
        <v>234812088</v>
      </c>
      <c r="J587" s="6">
        <v>24065979.412108999</v>
      </c>
      <c r="K587" s="12">
        <f t="shared" si="223"/>
        <v>192527835.29687199</v>
      </c>
      <c r="L587" s="6">
        <f t="shared" si="224"/>
        <v>1440.168408</v>
      </c>
      <c r="M587" s="6">
        <f t="shared" si="225"/>
        <v>5242880</v>
      </c>
      <c r="N587" s="13">
        <f t="shared" si="226"/>
        <v>1.2196266978119137</v>
      </c>
      <c r="O587" s="13"/>
      <c r="P587" s="7">
        <f t="shared" si="227"/>
        <v>3.12821716798821E-2</v>
      </c>
      <c r="Q587" s="7">
        <f t="shared" si="228"/>
        <v>1.1914344684323615E-2</v>
      </c>
      <c r="R587" s="6">
        <f t="shared" si="229"/>
        <v>4.3196516364205712E-2</v>
      </c>
      <c r="S587" s="6">
        <f t="shared" si="230"/>
        <v>3.12821716798821E-2</v>
      </c>
      <c r="T587" s="7">
        <f t="shared" si="231"/>
        <v>0</v>
      </c>
      <c r="U587" s="7">
        <f t="shared" si="232"/>
        <v>2.65717539845441</v>
      </c>
      <c r="V587" s="7">
        <f t="shared" si="233"/>
        <v>6.8106739741953941</v>
      </c>
      <c r="W587" s="6">
        <f t="shared" si="234"/>
        <v>9.4678493726498036</v>
      </c>
      <c r="X587" s="6">
        <v>3.0825000000000002E-2</v>
      </c>
      <c r="Y587" s="6">
        <v>9.2734810714329754</v>
      </c>
      <c r="Z587" s="6">
        <f t="shared" si="235"/>
        <v>1.4831198049703092</v>
      </c>
      <c r="AA587" s="6">
        <f t="shared" si="237"/>
        <v>40.134684068793867</v>
      </c>
      <c r="AB587" s="6">
        <f t="shared" si="236"/>
        <v>2.0959583539301243</v>
      </c>
    </row>
    <row r="588" spans="5:28">
      <c r="E588" s="12">
        <f t="shared" si="220"/>
        <v>1.6957808666998604</v>
      </c>
      <c r="F588" s="12">
        <f t="shared" si="221"/>
        <v>142638511.5</v>
      </c>
      <c r="G588" s="6">
        <v>16777216</v>
      </c>
      <c r="H588" s="6">
        <v>95092341</v>
      </c>
      <c r="I588" s="12">
        <f t="shared" si="222"/>
        <v>190184682</v>
      </c>
      <c r="J588" s="6">
        <v>30235457.332031</v>
      </c>
      <c r="K588" s="12">
        <f t="shared" si="223"/>
        <v>241883658.656248</v>
      </c>
      <c r="L588" s="6">
        <f t="shared" si="224"/>
        <v>1476.6524119999999</v>
      </c>
      <c r="M588" s="6">
        <f t="shared" si="225"/>
        <v>5242880</v>
      </c>
      <c r="N588" s="13">
        <f t="shared" si="226"/>
        <v>0.78626511214748984</v>
      </c>
      <c r="O588" s="13"/>
      <c r="P588" s="7">
        <f t="shared" si="227"/>
        <v>2.5336812614211678E-2</v>
      </c>
      <c r="Q588" s="7">
        <f t="shared" si="228"/>
        <v>1.4968668183964348E-2</v>
      </c>
      <c r="R588" s="6">
        <f t="shared" si="229"/>
        <v>4.030548079817603E-2</v>
      </c>
      <c r="S588" s="6">
        <f t="shared" si="230"/>
        <v>2.5336812614211678E-2</v>
      </c>
      <c r="T588" s="7">
        <f t="shared" si="231"/>
        <v>0</v>
      </c>
      <c r="U588" s="7">
        <f t="shared" si="232"/>
        <v>3.3383604302123926</v>
      </c>
      <c r="V588" s="7">
        <f t="shared" si="233"/>
        <v>16.14764952895689</v>
      </c>
      <c r="W588" s="6">
        <f t="shared" si="234"/>
        <v>19.486009959169284</v>
      </c>
      <c r="X588" s="6">
        <v>7.3083999999999996E-2</v>
      </c>
      <c r="Y588" s="6">
        <v>19.751864549999997</v>
      </c>
      <c r="Z588" s="6">
        <f t="shared" si="235"/>
        <v>65.331929541060035</v>
      </c>
      <c r="AA588" s="6">
        <f t="shared" si="237"/>
        <v>44.85047233570134</v>
      </c>
      <c r="AB588" s="6">
        <f t="shared" si="236"/>
        <v>1.3459721240884741</v>
      </c>
    </row>
    <row r="589" spans="5:28">
      <c r="E589" s="12">
        <f t="shared" si="220"/>
        <v>1.1095978612708939</v>
      </c>
      <c r="F589" s="12">
        <f t="shared" si="221"/>
        <v>190809216</v>
      </c>
      <c r="G589" s="6">
        <v>2164760</v>
      </c>
      <c r="H589" s="6">
        <v>127206144</v>
      </c>
      <c r="I589" s="12">
        <f t="shared" si="222"/>
        <v>254412288</v>
      </c>
      <c r="J589" s="6">
        <v>26465187.248047002</v>
      </c>
      <c r="K589" s="12">
        <f t="shared" si="223"/>
        <v>211721497.98437601</v>
      </c>
      <c r="L589" s="6">
        <f t="shared" si="224"/>
        <v>1569.768928</v>
      </c>
      <c r="M589" s="6">
        <f t="shared" si="225"/>
        <v>5242880</v>
      </c>
      <c r="N589" s="13">
        <f t="shared" si="226"/>
        <v>1.2016365386701275</v>
      </c>
      <c r="O589" s="13"/>
      <c r="P589" s="7">
        <f t="shared" si="227"/>
        <v>3.3893352503588353E-2</v>
      </c>
      <c r="Q589" s="7">
        <f t="shared" si="228"/>
        <v>1.3102120533259674E-2</v>
      </c>
      <c r="R589" s="6">
        <f t="shared" si="229"/>
        <v>4.6995473036848028E-2</v>
      </c>
      <c r="S589" s="6">
        <f t="shared" si="230"/>
        <v>3.3893352503588353E-2</v>
      </c>
      <c r="T589" s="7">
        <f t="shared" si="231"/>
        <v>0</v>
      </c>
      <c r="U589" s="7">
        <f t="shared" si="232"/>
        <v>2.9220769812350302</v>
      </c>
      <c r="V589" s="7">
        <f t="shared" si="233"/>
        <v>7.1617578653550522</v>
      </c>
      <c r="W589" s="6">
        <f t="shared" si="234"/>
        <v>10.083834846590083</v>
      </c>
      <c r="X589" s="6">
        <v>3.2413999999999998E-2</v>
      </c>
      <c r="Y589" s="6">
        <v>9.8207474142996052</v>
      </c>
      <c r="Z589" s="6">
        <f t="shared" si="235"/>
        <v>4.5639307200233077</v>
      </c>
      <c r="AA589" s="6">
        <f t="shared" si="237"/>
        <v>44.985108400222217</v>
      </c>
      <c r="AB589" s="6">
        <f t="shared" si="236"/>
        <v>2.6788941940142603</v>
      </c>
    </row>
    <row r="590" spans="5:28">
      <c r="E590" s="12">
        <f t="shared" si="220"/>
        <v>1.1097526899264236</v>
      </c>
      <c r="F590" s="12">
        <f t="shared" si="221"/>
        <v>190809216</v>
      </c>
      <c r="G590" s="6">
        <v>2164760</v>
      </c>
      <c r="H590" s="6">
        <v>127206144</v>
      </c>
      <c r="I590" s="12">
        <f t="shared" si="222"/>
        <v>254412288</v>
      </c>
      <c r="J590" s="6">
        <v>26468880.089844</v>
      </c>
      <c r="K590" s="12">
        <f t="shared" si="223"/>
        <v>211751040.718752</v>
      </c>
      <c r="L590" s="6">
        <f t="shared" si="224"/>
        <v>1569.768928</v>
      </c>
      <c r="M590" s="6">
        <f t="shared" si="225"/>
        <v>5242880</v>
      </c>
      <c r="N590" s="13">
        <f t="shared" si="226"/>
        <v>1.2014688907145006</v>
      </c>
      <c r="O590" s="13"/>
      <c r="P590" s="7">
        <f t="shared" si="227"/>
        <v>3.3893352503588353E-2</v>
      </c>
      <c r="Q590" s="7">
        <f t="shared" si="228"/>
        <v>1.3103948748487516E-2</v>
      </c>
      <c r="R590" s="6">
        <f t="shared" si="229"/>
        <v>4.6997301252075865E-2</v>
      </c>
      <c r="S590" s="6">
        <f t="shared" si="230"/>
        <v>3.3893352503588353E-2</v>
      </c>
      <c r="T590" s="7">
        <f t="shared" si="231"/>
        <v>0</v>
      </c>
      <c r="U590" s="7">
        <f t="shared" si="232"/>
        <v>2.9224847156640075</v>
      </c>
      <c r="V590" s="7">
        <f t="shared" si="233"/>
        <v>7.1626416511100173</v>
      </c>
      <c r="W590" s="6">
        <f t="shared" si="234"/>
        <v>10.085126366774025</v>
      </c>
      <c r="X590" s="6">
        <v>3.2418000000000002E-2</v>
      </c>
      <c r="Y590" s="6">
        <v>9.878629080010807</v>
      </c>
      <c r="Z590" s="6">
        <f t="shared" si="235"/>
        <v>4.5510287605291833</v>
      </c>
      <c r="AA590" s="6">
        <f t="shared" si="237"/>
        <v>44.972858449243816</v>
      </c>
      <c r="AB590" s="6">
        <f t="shared" si="236"/>
        <v>2.0903435597259241</v>
      </c>
    </row>
    <row r="591" spans="5:28">
      <c r="E591" s="12">
        <f t="shared" si="220"/>
        <v>1.1668400189578574</v>
      </c>
      <c r="F591" s="12">
        <f t="shared" si="221"/>
        <v>190465827</v>
      </c>
      <c r="G591" s="6">
        <v>8388608</v>
      </c>
      <c r="H591" s="6">
        <v>126977218</v>
      </c>
      <c r="I591" s="12">
        <f t="shared" si="222"/>
        <v>253954436</v>
      </c>
      <c r="J591" s="6">
        <v>27780393.648437999</v>
      </c>
      <c r="K591" s="12">
        <f t="shared" si="223"/>
        <v>222243149.18750399</v>
      </c>
      <c r="L591" s="6">
        <f t="shared" si="224"/>
        <v>1691.4987759999999</v>
      </c>
      <c r="M591" s="6">
        <f t="shared" si="225"/>
        <v>5242880</v>
      </c>
      <c r="N591" s="13">
        <f t="shared" si="226"/>
        <v>1.1426873535964051</v>
      </c>
      <c r="O591" s="13"/>
      <c r="P591" s="7">
        <f t="shared" si="227"/>
        <v>3.3832356474849078E-2</v>
      </c>
      <c r="Q591" s="7">
        <f t="shared" si="228"/>
        <v>1.3753239779933778E-2</v>
      </c>
      <c r="R591" s="6">
        <f t="shared" si="229"/>
        <v>4.7585596254782855E-2</v>
      </c>
      <c r="S591" s="6">
        <f t="shared" si="230"/>
        <v>3.3832356474849078E-2</v>
      </c>
      <c r="T591" s="7">
        <f t="shared" si="231"/>
        <v>0</v>
      </c>
      <c r="U591" s="7">
        <f t="shared" si="232"/>
        <v>3.0672916858254586</v>
      </c>
      <c r="V591" s="7">
        <f t="shared" si="233"/>
        <v>7.7910133228897971</v>
      </c>
      <c r="W591" s="6">
        <f t="shared" si="234"/>
        <v>10.858305008715256</v>
      </c>
      <c r="X591" s="6">
        <v>3.5262000000000002E-2</v>
      </c>
      <c r="Y591" s="6">
        <v>10.922404500000001</v>
      </c>
      <c r="Z591" s="6">
        <f t="shared" si="235"/>
        <v>4.054346109553979</v>
      </c>
      <c r="AA591" s="6">
        <f t="shared" si="237"/>
        <v>34.948659335213129</v>
      </c>
      <c r="AB591" s="6">
        <f t="shared" si="236"/>
        <v>0.586862455833283</v>
      </c>
    </row>
    <row r="592" spans="5:28">
      <c r="E592" s="12">
        <f t="shared" si="220"/>
        <v>2.6194541662604385</v>
      </c>
      <c r="F592" s="12">
        <f t="shared" si="221"/>
        <v>131489494.5</v>
      </c>
      <c r="G592" s="6">
        <v>50912018</v>
      </c>
      <c r="H592" s="6">
        <v>87659663</v>
      </c>
      <c r="I592" s="12">
        <f t="shared" si="222"/>
        <v>175319326</v>
      </c>
      <c r="J592" s="6">
        <v>43053838.023437999</v>
      </c>
      <c r="K592" s="12">
        <f t="shared" si="223"/>
        <v>344430704.18750399</v>
      </c>
      <c r="L592" s="6">
        <f t="shared" si="224"/>
        <v>2070.1563160000001</v>
      </c>
      <c r="M592" s="6">
        <f t="shared" si="225"/>
        <v>5242880</v>
      </c>
      <c r="N592" s="13">
        <f t="shared" si="226"/>
        <v>0.50901189664135815</v>
      </c>
      <c r="O592" s="13"/>
      <c r="P592" s="7">
        <f t="shared" si="227"/>
        <v>2.3356417897588036E-2</v>
      </c>
      <c r="Q592" s="7">
        <f t="shared" si="228"/>
        <v>2.1314664049624309E-2</v>
      </c>
      <c r="R592" s="6">
        <f t="shared" si="229"/>
        <v>4.4671081947212345E-2</v>
      </c>
      <c r="S592" s="6">
        <f t="shared" si="230"/>
        <v>2.3356417897588036E-2</v>
      </c>
      <c r="T592" s="7">
        <f t="shared" si="231"/>
        <v>0</v>
      </c>
      <c r="U592" s="7">
        <f t="shared" si="232"/>
        <v>4.7536647998360024</v>
      </c>
      <c r="V592" s="7">
        <f t="shared" si="233"/>
        <v>23.494339563538272</v>
      </c>
      <c r="W592" s="6">
        <f t="shared" si="234"/>
        <v>28.248004363374275</v>
      </c>
      <c r="X592" s="6">
        <v>0.106335</v>
      </c>
      <c r="Y592" s="6">
        <v>29.215541250000001</v>
      </c>
      <c r="Z592" s="6">
        <f t="shared" si="235"/>
        <v>78.035060988773182</v>
      </c>
      <c r="AA592" s="6">
        <f t="shared" si="237"/>
        <v>57.9902365663118</v>
      </c>
      <c r="AB592" s="6">
        <f t="shared" si="236"/>
        <v>3.3117198765767402</v>
      </c>
    </row>
    <row r="593" spans="5:28">
      <c r="E593" s="12">
        <f t="shared" si="220"/>
        <v>1.1171062815477339</v>
      </c>
      <c r="F593" s="12">
        <f t="shared" si="221"/>
        <v>291163966.5</v>
      </c>
      <c r="G593" s="6">
        <v>7414866</v>
      </c>
      <c r="H593" s="6">
        <v>194109311</v>
      </c>
      <c r="I593" s="12">
        <f t="shared" si="222"/>
        <v>388218622</v>
      </c>
      <c r="J593" s="6">
        <v>40657636.992187999</v>
      </c>
      <c r="K593" s="12">
        <f t="shared" si="223"/>
        <v>325261095.93750399</v>
      </c>
      <c r="L593" s="6">
        <f t="shared" si="224"/>
        <v>2477.6090519999998</v>
      </c>
      <c r="M593" s="6">
        <f t="shared" si="225"/>
        <v>5242880</v>
      </c>
      <c r="N593" s="13">
        <f t="shared" si="226"/>
        <v>1.1935599641298409</v>
      </c>
      <c r="O593" s="13"/>
      <c r="P593" s="7">
        <f t="shared" si="227"/>
        <v>5.1719320270816951E-2</v>
      </c>
      <c r="Q593" s="7">
        <f t="shared" si="228"/>
        <v>2.0128376779517222E-2</v>
      </c>
      <c r="R593" s="6">
        <f t="shared" si="229"/>
        <v>7.1847697050334169E-2</v>
      </c>
      <c r="S593" s="6">
        <f t="shared" si="230"/>
        <v>5.1719320270816951E-2</v>
      </c>
      <c r="T593" s="7">
        <f t="shared" si="231"/>
        <v>0</v>
      </c>
      <c r="U593" s="7">
        <f t="shared" si="232"/>
        <v>4.4890952046843955</v>
      </c>
      <c r="V593" s="7">
        <f t="shared" si="233"/>
        <v>25.22545491107504</v>
      </c>
      <c r="W593" s="6">
        <f t="shared" si="234"/>
        <v>29.714550115759437</v>
      </c>
      <c r="X593" s="6">
        <v>0.11416999999999999</v>
      </c>
      <c r="Y593" s="6">
        <v>29.27509083337139</v>
      </c>
      <c r="Z593" s="6">
        <f t="shared" si="235"/>
        <v>54.699728237876009</v>
      </c>
      <c r="AA593" s="6">
        <f t="shared" si="237"/>
        <v>37.069547998305886</v>
      </c>
      <c r="AB593" s="6">
        <f t="shared" si="236"/>
        <v>1.501137212141785</v>
      </c>
    </row>
    <row r="594" spans="5:28">
      <c r="E594" s="12">
        <f t="shared" si="220"/>
        <v>1.1908694571237091</v>
      </c>
      <c r="F594" s="12">
        <f t="shared" si="221"/>
        <v>344277168</v>
      </c>
      <c r="G594" s="6">
        <v>8345600</v>
      </c>
      <c r="H594" s="6">
        <v>229518112</v>
      </c>
      <c r="I594" s="12">
        <f t="shared" si="222"/>
        <v>459036224</v>
      </c>
      <c r="J594" s="6">
        <v>51248645.519530997</v>
      </c>
      <c r="K594" s="12">
        <f t="shared" si="223"/>
        <v>409989164.15624797</v>
      </c>
      <c r="L594" s="6">
        <f t="shared" si="224"/>
        <v>2921.1293439999999</v>
      </c>
      <c r="M594" s="6">
        <f t="shared" si="225"/>
        <v>5242880</v>
      </c>
      <c r="N594" s="13">
        <f t="shared" si="226"/>
        <v>1.1196301369200579</v>
      </c>
      <c r="O594" s="13"/>
      <c r="P594" s="7">
        <f t="shared" si="227"/>
        <v>6.1153793609010521E-2</v>
      </c>
      <c r="Q594" s="7">
        <f t="shared" si="228"/>
        <v>2.5371667484149176E-2</v>
      </c>
      <c r="R594" s="6">
        <f t="shared" si="229"/>
        <v>8.65254610931597E-2</v>
      </c>
      <c r="S594" s="6">
        <f t="shared" si="230"/>
        <v>6.1153793609010521E-2</v>
      </c>
      <c r="T594" s="7">
        <f t="shared" si="231"/>
        <v>0</v>
      </c>
      <c r="U594" s="7">
        <f t="shared" si="232"/>
        <v>5.6584707294351864</v>
      </c>
      <c r="V594" s="7">
        <f t="shared" si="233"/>
        <v>14.431558539254519</v>
      </c>
      <c r="W594" s="6">
        <f t="shared" si="234"/>
        <v>20.090029268689705</v>
      </c>
      <c r="X594" s="6">
        <v>6.5317E-2</v>
      </c>
      <c r="Y594" s="6">
        <v>19.885107479999999</v>
      </c>
      <c r="Z594" s="6">
        <f t="shared" si="235"/>
        <v>6.373848142121469</v>
      </c>
      <c r="AA594" s="6">
        <f t="shared" si="237"/>
        <v>32.470047756571333</v>
      </c>
      <c r="AB594" s="6">
        <f t="shared" si="236"/>
        <v>1.0305289468302443</v>
      </c>
    </row>
    <row r="595" spans="5:28">
      <c r="E595" s="12">
        <f t="shared" si="220"/>
        <v>1.1031956217527112</v>
      </c>
      <c r="F595" s="12">
        <f t="shared" si="221"/>
        <v>424610187</v>
      </c>
      <c r="G595" s="6">
        <v>2017169</v>
      </c>
      <c r="H595" s="6">
        <v>283073458</v>
      </c>
      <c r="I595" s="12">
        <f t="shared" si="222"/>
        <v>566146916</v>
      </c>
      <c r="J595" s="6">
        <v>58553512.40625</v>
      </c>
      <c r="K595" s="12">
        <f t="shared" si="223"/>
        <v>468428099.25</v>
      </c>
      <c r="L595" s="6">
        <f t="shared" si="224"/>
        <v>3437.2248760000002</v>
      </c>
      <c r="M595" s="6">
        <f t="shared" si="225"/>
        <v>5242880</v>
      </c>
      <c r="N595" s="13">
        <f t="shared" si="226"/>
        <v>1.2086100661050385</v>
      </c>
      <c r="O595" s="13"/>
      <c r="P595" s="7">
        <f t="shared" si="227"/>
        <v>7.5423310499874219E-2</v>
      </c>
      <c r="Q595" s="7">
        <f t="shared" si="228"/>
        <v>2.898808801169608E-2</v>
      </c>
      <c r="R595" s="6">
        <f t="shared" si="229"/>
        <v>0.1044113985115703</v>
      </c>
      <c r="S595" s="6">
        <f t="shared" si="230"/>
        <v>7.5423310499874219E-2</v>
      </c>
      <c r="T595" s="7">
        <f t="shared" si="231"/>
        <v>0</v>
      </c>
      <c r="U595" s="7">
        <f t="shared" si="232"/>
        <v>6.4650164447783789</v>
      </c>
      <c r="V595" s="7">
        <f t="shared" si="233"/>
        <v>15.99740595061292</v>
      </c>
      <c r="W595" s="6">
        <f t="shared" si="234"/>
        <v>22.4624223953913</v>
      </c>
      <c r="X595" s="6">
        <v>7.2403999999999996E-2</v>
      </c>
      <c r="Y595" s="6">
        <v>21.789344941206284</v>
      </c>
      <c r="Z595" s="6">
        <f t="shared" si="235"/>
        <v>4.1700879783910043</v>
      </c>
      <c r="AA595" s="6">
        <f t="shared" si="237"/>
        <v>44.20667160870989</v>
      </c>
      <c r="AB595" s="6">
        <f t="shared" si="236"/>
        <v>3.0890210605282822</v>
      </c>
    </row>
    <row r="596" spans="5:28">
      <c r="E596" s="12">
        <f t="shared" si="220"/>
        <v>1.1604969002010963</v>
      </c>
      <c r="F596" s="12">
        <f t="shared" si="221"/>
        <v>397616356.5</v>
      </c>
      <c r="G596" s="6">
        <v>16777216</v>
      </c>
      <c r="H596" s="6">
        <v>265077571</v>
      </c>
      <c r="I596" s="12">
        <f t="shared" si="222"/>
        <v>530155142</v>
      </c>
      <c r="J596" s="6">
        <v>57679068.648437999</v>
      </c>
      <c r="K596" s="12">
        <f t="shared" si="223"/>
        <v>461432549.18750399</v>
      </c>
      <c r="L596" s="6">
        <f t="shared" si="224"/>
        <v>3516.4751719999999</v>
      </c>
      <c r="M596" s="6">
        <f t="shared" si="225"/>
        <v>5242880</v>
      </c>
      <c r="N596" s="13">
        <f t="shared" si="226"/>
        <v>1.1489331277854229</v>
      </c>
      <c r="O596" s="13"/>
      <c r="P596" s="7">
        <f t="shared" si="227"/>
        <v>7.062840891315729E-2</v>
      </c>
      <c r="Q596" s="7">
        <f t="shared" si="228"/>
        <v>2.8555177131186257E-2</v>
      </c>
      <c r="R596" s="6">
        <f t="shared" si="229"/>
        <v>9.9183586044343547E-2</v>
      </c>
      <c r="S596" s="6">
        <f t="shared" si="230"/>
        <v>7.062840891315729E-2</v>
      </c>
      <c r="T596" s="7">
        <f t="shared" si="231"/>
        <v>0</v>
      </c>
      <c r="U596" s="7">
        <f t="shared" si="232"/>
        <v>6.3684672704937464</v>
      </c>
      <c r="V596" s="7">
        <f t="shared" si="233"/>
        <v>16.834351060564327</v>
      </c>
      <c r="W596" s="6">
        <f t="shared" si="234"/>
        <v>23.202818331058072</v>
      </c>
      <c r="X596" s="6">
        <v>7.6191999999999996E-2</v>
      </c>
      <c r="Y596" s="6">
        <v>23.423113955538625</v>
      </c>
      <c r="Z596" s="6">
        <f t="shared" si="235"/>
        <v>7.3020672601358498</v>
      </c>
      <c r="AA596" s="6">
        <f t="shared" si="237"/>
        <v>30.175853166137589</v>
      </c>
      <c r="AB596" s="6">
        <f t="shared" si="236"/>
        <v>0.94050528421931556</v>
      </c>
    </row>
    <row r="597" spans="5:28">
      <c r="E597" s="12">
        <f t="shared" si="220"/>
        <v>1.2075036008680919</v>
      </c>
      <c r="F597" s="12">
        <f t="shared" si="221"/>
        <v>447170643</v>
      </c>
      <c r="G597" s="6">
        <v>18520486</v>
      </c>
      <c r="H597" s="6">
        <v>298113762</v>
      </c>
      <c r="I597" s="12">
        <f t="shared" si="222"/>
        <v>596227524</v>
      </c>
      <c r="J597" s="6">
        <v>67495020.203125</v>
      </c>
      <c r="K597" s="12">
        <f t="shared" si="223"/>
        <v>539960161.625</v>
      </c>
      <c r="L597" s="6">
        <f t="shared" si="224"/>
        <v>3947.774864</v>
      </c>
      <c r="M597" s="6">
        <f t="shared" si="225"/>
        <v>5242880</v>
      </c>
      <c r="N597" s="13">
        <f t="shared" si="226"/>
        <v>1.1042065070238967</v>
      </c>
      <c r="O597" s="13"/>
      <c r="P597" s="7">
        <f t="shared" si="227"/>
        <v>7.9430713831219052E-2</v>
      </c>
      <c r="Q597" s="7">
        <f t="shared" si="228"/>
        <v>3.3414760372095974E-2</v>
      </c>
      <c r="R597" s="6">
        <f t="shared" si="229"/>
        <v>0.11284547420331503</v>
      </c>
      <c r="S597" s="6">
        <f t="shared" si="230"/>
        <v>7.9430713831219052E-2</v>
      </c>
      <c r="T597" s="7">
        <f t="shared" si="231"/>
        <v>0</v>
      </c>
      <c r="U597" s="7">
        <f t="shared" si="232"/>
        <v>7.452267124922729</v>
      </c>
      <c r="V597" s="7">
        <f t="shared" si="233"/>
        <v>21.938213795484479</v>
      </c>
      <c r="W597" s="6">
        <f t="shared" si="234"/>
        <v>29.390480920407207</v>
      </c>
      <c r="X597" s="6">
        <v>9.9292000000000005E-2</v>
      </c>
      <c r="Y597" s="6">
        <v>28.576237600000002</v>
      </c>
      <c r="Z597" s="6">
        <f t="shared" si="235"/>
        <v>20.002906748560761</v>
      </c>
      <c r="AA597" s="6">
        <f t="shared" si="237"/>
        <v>13.650117031900885</v>
      </c>
      <c r="AB597" s="6">
        <f t="shared" si="236"/>
        <v>2.8493720265231981</v>
      </c>
    </row>
    <row r="598" spans="5:28">
      <c r="E598" s="12">
        <f t="shared" si="220"/>
        <v>1.1904504710475816</v>
      </c>
      <c r="F598" s="12">
        <f t="shared" si="221"/>
        <v>672338448</v>
      </c>
      <c r="G598" s="6">
        <v>16240000</v>
      </c>
      <c r="H598" s="6">
        <v>448225632</v>
      </c>
      <c r="I598" s="12">
        <f t="shared" si="222"/>
        <v>896451264</v>
      </c>
      <c r="J598" s="6">
        <v>100048202.765625</v>
      </c>
      <c r="K598" s="12">
        <f t="shared" si="223"/>
        <v>800385622.125</v>
      </c>
      <c r="L598" s="6">
        <f t="shared" si="224"/>
        <v>5703.507584</v>
      </c>
      <c r="M598" s="6">
        <f t="shared" si="225"/>
        <v>5242880</v>
      </c>
      <c r="N598" s="13">
        <f t="shared" si="226"/>
        <v>1.1200241973612026</v>
      </c>
      <c r="O598" s="13"/>
      <c r="P598" s="7">
        <f t="shared" si="227"/>
        <v>0.11942716655666939</v>
      </c>
      <c r="Q598" s="7">
        <f t="shared" si="228"/>
        <v>4.9530864810637468E-2</v>
      </c>
      <c r="R598" s="6">
        <f t="shared" si="229"/>
        <v>0.16895803136730686</v>
      </c>
      <c r="S598" s="6">
        <f t="shared" si="230"/>
        <v>0.11942716655666939</v>
      </c>
      <c r="T598" s="7">
        <f t="shared" si="231"/>
        <v>0</v>
      </c>
      <c r="U598" s="7">
        <f t="shared" si="232"/>
        <v>11.046532472085252</v>
      </c>
      <c r="V598" s="7">
        <f t="shared" si="233"/>
        <v>28.044731469411882</v>
      </c>
      <c r="W598" s="6">
        <f t="shared" si="234"/>
        <v>39.091263941497132</v>
      </c>
      <c r="X598" s="6">
        <v>0.12692999999999999</v>
      </c>
      <c r="Y598" s="6">
        <v>38.787994714321975</v>
      </c>
      <c r="Z598" s="6">
        <f t="shared" si="235"/>
        <v>5.9110009007567914</v>
      </c>
      <c r="AA598" s="6">
        <f t="shared" si="237"/>
        <v>33.111188345786559</v>
      </c>
      <c r="AB598" s="6">
        <f t="shared" si="236"/>
        <v>0.78186363953272076</v>
      </c>
    </row>
    <row r="599" spans="5:28">
      <c r="E599" s="12">
        <f t="shared" si="220"/>
        <v>1.1367206389623745</v>
      </c>
      <c r="F599" s="12">
        <f t="shared" si="221"/>
        <v>959999187</v>
      </c>
      <c r="G599" s="6">
        <v>22744080</v>
      </c>
      <c r="H599" s="6">
        <v>639999458</v>
      </c>
      <c r="I599" s="12">
        <f t="shared" si="222"/>
        <v>1279998916</v>
      </c>
      <c r="J599" s="6">
        <v>136406361.15625</v>
      </c>
      <c r="K599" s="12">
        <f t="shared" si="223"/>
        <v>1091250889.25</v>
      </c>
      <c r="L599" s="6">
        <f t="shared" si="224"/>
        <v>8134.8750959999998</v>
      </c>
      <c r="M599" s="6">
        <f t="shared" si="225"/>
        <v>5242880</v>
      </c>
      <c r="N599" s="13">
        <f t="shared" si="226"/>
        <v>1.1729648320192652</v>
      </c>
      <c r="O599" s="13"/>
      <c r="P599" s="7">
        <f t="shared" si="227"/>
        <v>0.17052421015214084</v>
      </c>
      <c r="Q599" s="7">
        <f t="shared" si="228"/>
        <v>6.7530698673005818E-2</v>
      </c>
      <c r="R599" s="6">
        <f t="shared" si="229"/>
        <v>0.23805490882514665</v>
      </c>
      <c r="S599" s="6">
        <f t="shared" si="230"/>
        <v>0.17052421015214084</v>
      </c>
      <c r="T599" s="7">
        <f t="shared" si="231"/>
        <v>0</v>
      </c>
      <c r="U599" s="7">
        <f t="shared" si="232"/>
        <v>15.060913202423091</v>
      </c>
      <c r="V599" s="7">
        <f t="shared" si="233"/>
        <v>39.927893784226193</v>
      </c>
      <c r="W599" s="6">
        <f t="shared" si="234"/>
        <v>54.98880698664928</v>
      </c>
      <c r="X599" s="6">
        <v>0.18071300000000001</v>
      </c>
      <c r="Y599" s="6">
        <v>53.3464776</v>
      </c>
      <c r="Z599" s="6">
        <f t="shared" si="235"/>
        <v>5.6381056414641861</v>
      </c>
      <c r="AA599" s="6">
        <f t="shared" si="237"/>
        <v>31.730926289280042</v>
      </c>
      <c r="AB599" s="6">
        <f t="shared" si="236"/>
        <v>3.0786088614204581</v>
      </c>
    </row>
    <row r="600" spans="5:28">
      <c r="E600" s="12">
        <f t="shared" si="220"/>
        <v>1.190612904754367</v>
      </c>
      <c r="F600" s="12">
        <f t="shared" si="221"/>
        <v>1161708528</v>
      </c>
      <c r="G600" s="6">
        <v>27993600</v>
      </c>
      <c r="H600" s="6">
        <v>774472352</v>
      </c>
      <c r="I600" s="12">
        <f t="shared" si="222"/>
        <v>1548944704</v>
      </c>
      <c r="J600" s="6">
        <v>172893145.625</v>
      </c>
      <c r="K600" s="12">
        <f t="shared" si="223"/>
        <v>1383145165</v>
      </c>
      <c r="L600" s="6">
        <f t="shared" si="224"/>
        <v>9853.5402240000003</v>
      </c>
      <c r="M600" s="6">
        <f t="shared" si="225"/>
        <v>5242880</v>
      </c>
      <c r="N600" s="13">
        <f t="shared" si="226"/>
        <v>1.1198713939762064</v>
      </c>
      <c r="O600" s="13"/>
      <c r="P600" s="7">
        <f t="shared" si="227"/>
        <v>0.20635374680187743</v>
      </c>
      <c r="Q600" s="7">
        <f t="shared" si="228"/>
        <v>8.5594211449243868E-2</v>
      </c>
      <c r="R600" s="6">
        <f t="shared" si="229"/>
        <v>0.2919479582511213</v>
      </c>
      <c r="S600" s="6">
        <f t="shared" si="230"/>
        <v>0.20635374680187743</v>
      </c>
      <c r="T600" s="7">
        <f t="shared" si="231"/>
        <v>0</v>
      </c>
      <c r="U600" s="7">
        <f t="shared" si="232"/>
        <v>19.089495808551675</v>
      </c>
      <c r="V600" s="7">
        <f t="shared" si="233"/>
        <v>48.733714100253998</v>
      </c>
      <c r="W600" s="6">
        <f t="shared" si="234"/>
        <v>67.823209908805666</v>
      </c>
      <c r="X600" s="6">
        <v>0.22056799999999999</v>
      </c>
      <c r="Y600" s="6">
        <v>66.723658066593146</v>
      </c>
      <c r="Z600" s="6">
        <f t="shared" si="235"/>
        <v>6.4443859481532026</v>
      </c>
      <c r="AA600" s="6">
        <f t="shared" si="237"/>
        <v>32.361883070582003</v>
      </c>
      <c r="AB600" s="6">
        <f t="shared" si="236"/>
        <v>1.6479190051527437</v>
      </c>
    </row>
    <row r="601" spans="5:28">
      <c r="E601" s="12">
        <f t="shared" si="220"/>
        <v>1.160361185690763</v>
      </c>
      <c r="F601" s="12">
        <f t="shared" si="221"/>
        <v>1404546423</v>
      </c>
      <c r="G601" s="6">
        <v>39459925</v>
      </c>
      <c r="H601" s="6">
        <v>936364282</v>
      </c>
      <c r="I601" s="12">
        <f t="shared" si="222"/>
        <v>1872728564</v>
      </c>
      <c r="J601" s="6">
        <v>203722644.09375</v>
      </c>
      <c r="K601" s="12">
        <f t="shared" si="223"/>
        <v>1629781152.75</v>
      </c>
      <c r="L601" s="6">
        <f t="shared" si="224"/>
        <v>12025.569884</v>
      </c>
      <c r="M601" s="6">
        <f t="shared" si="225"/>
        <v>5242880</v>
      </c>
      <c r="N601" s="13">
        <f t="shared" si="226"/>
        <v>1.1490675056832411</v>
      </c>
      <c r="O601" s="13"/>
      <c r="P601" s="7">
        <f t="shared" si="227"/>
        <v>0.24948892941519718</v>
      </c>
      <c r="Q601" s="7">
        <f t="shared" si="228"/>
        <v>0.10085697158510179</v>
      </c>
      <c r="R601" s="6">
        <f t="shared" si="229"/>
        <v>0.35034590100029894</v>
      </c>
      <c r="S601" s="6">
        <f t="shared" si="230"/>
        <v>0.24948892941519718</v>
      </c>
      <c r="T601" s="7">
        <f t="shared" si="231"/>
        <v>0</v>
      </c>
      <c r="U601" s="7">
        <f t="shared" si="232"/>
        <v>22.493445569957686</v>
      </c>
      <c r="V601" s="7">
        <f t="shared" si="233"/>
        <v>90.986406312914369</v>
      </c>
      <c r="W601" s="6">
        <f t="shared" si="234"/>
        <v>113.47985188287205</v>
      </c>
      <c r="X601" s="6">
        <v>0.41180299999999997</v>
      </c>
      <c r="Y601" s="6">
        <v>112.80032902719785</v>
      </c>
      <c r="Z601" s="6">
        <f t="shared" si="235"/>
        <v>39.415465789419407</v>
      </c>
      <c r="AA601" s="6">
        <f t="shared" si="237"/>
        <v>14.923907547954007</v>
      </c>
      <c r="AB601" s="6">
        <f t="shared" si="236"/>
        <v>0.60241212196319427</v>
      </c>
    </row>
    <row r="602" spans="5:28">
      <c r="E602" s="12">
        <f t="shared" si="220"/>
        <v>1.3412160381941087</v>
      </c>
      <c r="F602" s="12">
        <f t="shared" si="221"/>
        <v>1529854785</v>
      </c>
      <c r="G602" s="6">
        <v>118142155</v>
      </c>
      <c r="H602" s="6">
        <v>1019903190</v>
      </c>
      <c r="I602" s="12">
        <f t="shared" si="222"/>
        <v>2039806380</v>
      </c>
      <c r="J602" s="6">
        <v>256483221.71875</v>
      </c>
      <c r="K602" s="12">
        <f t="shared" si="223"/>
        <v>2051865773.75</v>
      </c>
      <c r="L602" s="6">
        <f t="shared" si="224"/>
        <v>14601.68138</v>
      </c>
      <c r="M602" s="6">
        <f t="shared" si="225"/>
        <v>5242880</v>
      </c>
      <c r="N602" s="13">
        <f t="shared" si="226"/>
        <v>0.99412271801387853</v>
      </c>
      <c r="O602" s="13"/>
      <c r="P602" s="7">
        <f t="shared" si="227"/>
        <v>0.27174739561482381</v>
      </c>
      <c r="Q602" s="7">
        <f t="shared" si="228"/>
        <v>0.12697715131283699</v>
      </c>
      <c r="R602" s="6">
        <f t="shared" si="229"/>
        <v>0.39872454692766079</v>
      </c>
      <c r="S602" s="6">
        <f t="shared" si="230"/>
        <v>0.27174739561482381</v>
      </c>
      <c r="T602" s="7">
        <f t="shared" si="231"/>
        <v>0</v>
      </c>
      <c r="U602" s="7">
        <f t="shared" si="232"/>
        <v>28.318851902801732</v>
      </c>
      <c r="V602" s="7">
        <f t="shared" si="233"/>
        <v>88.389622818389853</v>
      </c>
      <c r="W602" s="6">
        <f t="shared" si="234"/>
        <v>116.70847472119158</v>
      </c>
      <c r="X602" s="6">
        <v>0.40005000000000002</v>
      </c>
      <c r="Y602" s="6">
        <v>117.72380454556365</v>
      </c>
      <c r="Z602" s="6">
        <f t="shared" si="235"/>
        <v>32.071642141026423</v>
      </c>
      <c r="AA602" s="6">
        <f t="shared" si="237"/>
        <v>0.33132185285319887</v>
      </c>
      <c r="AB602" s="6">
        <f t="shared" si="236"/>
        <v>0.86246772969276775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602"/>
  <sheetViews>
    <sheetView topLeftCell="E1" zoomScale="75" zoomScaleNormal="75" zoomScalePageLayoutView="75" workbookViewId="0">
      <selection activeCell="P27" sqref="P27"/>
    </sheetView>
  </sheetViews>
  <sheetFormatPr baseColWidth="10" defaultRowHeight="15" x14ac:dyDescent="0"/>
  <cols>
    <col min="1" max="1" width="18.33203125" customWidth="1"/>
    <col min="2" max="3" width="15" customWidth="1"/>
    <col min="4" max="5" width="12.1640625" bestFit="1" customWidth="1"/>
    <col min="7" max="7" width="11.83203125" customWidth="1"/>
    <col min="8" max="9" width="13" customWidth="1"/>
    <col min="10" max="10" width="12.6640625" customWidth="1"/>
    <col min="11" max="11" width="12" customWidth="1"/>
    <col min="12" max="12" width="12.6640625" customWidth="1"/>
    <col min="13" max="15" width="12" customWidth="1"/>
    <col min="16" max="16" width="13.33203125" customWidth="1"/>
    <col min="18" max="19" width="13.33203125" customWidth="1"/>
    <col min="23" max="23" width="11.1640625" bestFit="1" customWidth="1"/>
    <col min="26" max="26" width="12.5" customWidth="1"/>
    <col min="30" max="30" width="11.1640625" bestFit="1" customWidth="1"/>
    <col min="37" max="37" width="16" bestFit="1" customWidth="1"/>
    <col min="38" max="38" width="12.5" customWidth="1"/>
    <col min="39" max="39" width="13.6640625" customWidth="1"/>
    <col min="44" max="44" width="13.1640625" customWidth="1"/>
    <col min="47" max="47" width="13.1640625" customWidth="1"/>
    <col min="53" max="53" width="12.1640625" bestFit="1" customWidth="1"/>
    <col min="54" max="54" width="12.83203125" customWidth="1"/>
  </cols>
  <sheetData>
    <row r="1" spans="1:47">
      <c r="A1" t="s">
        <v>1</v>
      </c>
      <c r="B1" t="s">
        <v>0</v>
      </c>
      <c r="C1" t="s">
        <v>2</v>
      </c>
      <c r="D1" t="s">
        <v>3</v>
      </c>
      <c r="E1" t="s">
        <v>55</v>
      </c>
      <c r="H1" s="4" t="s">
        <v>31</v>
      </c>
      <c r="I1" s="4"/>
    </row>
    <row r="2" spans="1:47">
      <c r="A2" t="s">
        <v>4</v>
      </c>
      <c r="B2" t="s">
        <v>5</v>
      </c>
      <c r="C2" s="1"/>
      <c r="D2" s="1"/>
      <c r="H2" t="s">
        <v>32</v>
      </c>
      <c r="I2" t="s">
        <v>72</v>
      </c>
      <c r="J2" t="s">
        <v>33</v>
      </c>
      <c r="K2" t="s">
        <v>74</v>
      </c>
      <c r="L2" t="s">
        <v>63</v>
      </c>
      <c r="M2" t="s">
        <v>61</v>
      </c>
      <c r="N2" t="s">
        <v>62</v>
      </c>
      <c r="O2" t="s">
        <v>69</v>
      </c>
      <c r="P2" t="s">
        <v>59</v>
      </c>
      <c r="Q2" t="s">
        <v>66</v>
      </c>
      <c r="R2" t="s">
        <v>70</v>
      </c>
      <c r="S2" t="s">
        <v>67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25</v>
      </c>
      <c r="AE2" t="s">
        <v>97</v>
      </c>
      <c r="AF2" t="s">
        <v>44</v>
      </c>
      <c r="AG2" t="s">
        <v>77</v>
      </c>
      <c r="AH2" t="s">
        <v>45</v>
      </c>
      <c r="AK2" s="10"/>
      <c r="AM2" s="10"/>
    </row>
    <row r="3" spans="1:47">
      <c r="A3" t="s">
        <v>4</v>
      </c>
      <c r="B3" t="s">
        <v>6</v>
      </c>
      <c r="D3" s="1"/>
      <c r="H3">
        <v>2000</v>
      </c>
      <c r="I3">
        <v>256</v>
      </c>
      <c r="J3">
        <f>2*H3^3</f>
        <v>16000000000</v>
      </c>
      <c r="K3">
        <v>5848391.7851560004</v>
      </c>
      <c r="L3" s="1">
        <f>K3*8</f>
        <v>46787134.281248003</v>
      </c>
      <c r="M3" s="10">
        <f>(3*H3^2)*8/1000000</f>
        <v>96</v>
      </c>
      <c r="N3">
        <f t="shared" ref="N3:N18" si="0">40*2^20/8</f>
        <v>5242880</v>
      </c>
      <c r="O3">
        <f>SQRT(N3/3)</f>
        <v>1321.9783155054649</v>
      </c>
      <c r="P3" s="10">
        <f>J3/L3</f>
        <v>341.97435354386948</v>
      </c>
      <c r="Q3" s="10">
        <f t="shared" ref="Q3:Q18" si="1">SQRT(N3/3)</f>
        <v>1321.9783155054649</v>
      </c>
      <c r="R3">
        <f t="shared" ref="R3:R18" si="2">H3/(1+H3/O3)</f>
        <v>795.89822084935292</v>
      </c>
      <c r="S3" s="10">
        <f t="shared" ref="S3:S18" si="3">0.5*SQRT(N3/3)</f>
        <v>660.98915775273247</v>
      </c>
      <c r="T3" s="1">
        <f t="shared" ref="T3:T18" si="4">$B$27*J3</f>
        <v>4.8478173554038398E-2</v>
      </c>
      <c r="U3" s="1">
        <f>$C$27*L3</f>
        <v>2.0981511215727774E-2</v>
      </c>
      <c r="V3">
        <f>T3+U3</f>
        <v>6.9459684769766175E-2</v>
      </c>
      <c r="W3">
        <f t="shared" ref="W3:W18" si="5">MAX(T3,U3)</f>
        <v>4.8478173554038398E-2</v>
      </c>
      <c r="X3" s="1">
        <f t="shared" ref="X3:X18" si="6">$D$27*J3</f>
        <v>0.73130314664413587</v>
      </c>
      <c r="Y3" s="1">
        <f>$E$27*L3</f>
        <v>0.22483154309196429</v>
      </c>
      <c r="Z3" s="1">
        <f>AB3*$F$27</f>
        <v>20.764632494002242</v>
      </c>
      <c r="AA3">
        <f>SUM(X3:Z3)</f>
        <v>21.720767183738342</v>
      </c>
      <c r="AB3">
        <v>7.492E-2</v>
      </c>
      <c r="AC3">
        <v>21.16005223532056</v>
      </c>
      <c r="AD3">
        <f>J3/(AB3*1000000000)</f>
        <v>213.56113187399893</v>
      </c>
      <c r="AE3" s="1">
        <f>(L3*8)/AB3/1000000000</f>
        <v>4.9959566771220505</v>
      </c>
      <c r="AF3">
        <f t="shared" ref="AF3:AF18" si="7">ABS(W3-AB3)/ABS(AB3)*100</f>
        <v>35.293414903846241</v>
      </c>
      <c r="AG3">
        <f>ABS(V3-AB3)/ABS(AB3)*100</f>
        <v>7.2881943809848178</v>
      </c>
      <c r="AH3">
        <f t="shared" ref="AH3:AH18" si="8">ABS(AA3-AC3)/ABS(AC3)*100</f>
        <v>2.6498750673300879</v>
      </c>
      <c r="AM3" s="10"/>
      <c r="AU3" s="1"/>
    </row>
    <row r="4" spans="1:47">
      <c r="A4" t="s">
        <v>7</v>
      </c>
      <c r="B4" t="s">
        <v>5</v>
      </c>
      <c r="C4" s="1"/>
      <c r="D4" s="1"/>
      <c r="H4">
        <v>2500</v>
      </c>
      <c r="I4">
        <v>128</v>
      </c>
      <c r="J4">
        <f t="shared" ref="J4:J18" si="9">2*H4^3</f>
        <v>31250000000</v>
      </c>
      <c r="K4">
        <v>12153690.796875</v>
      </c>
      <c r="L4" s="1">
        <f t="shared" ref="L4:L18" si="10">K4*8</f>
        <v>97229526.375</v>
      </c>
      <c r="M4" s="10">
        <f t="shared" ref="M4:M18" si="11">(3*H4^2)*8/1000000</f>
        <v>150</v>
      </c>
      <c r="N4">
        <f t="shared" si="0"/>
        <v>5242880</v>
      </c>
      <c r="O4">
        <f t="shared" ref="O4:O18" si="12">SQRT(N4/3)</f>
        <v>1321.9783155054649</v>
      </c>
      <c r="P4" s="10">
        <f t="shared" ref="P4:P18" si="13">J4/L4</f>
        <v>321.40442481919888</v>
      </c>
      <c r="Q4" s="10">
        <f t="shared" si="1"/>
        <v>1321.9783155054649</v>
      </c>
      <c r="R4">
        <f t="shared" si="2"/>
        <v>864.72122967201506</v>
      </c>
      <c r="S4" s="10">
        <f t="shared" si="3"/>
        <v>660.98915775273247</v>
      </c>
      <c r="T4" s="1">
        <f t="shared" si="4"/>
        <v>9.4683932722731248E-2</v>
      </c>
      <c r="U4" s="1">
        <f t="shared" ref="U4:U18" si="14">$C$27*L4</f>
        <v>4.3602208801118862E-2</v>
      </c>
      <c r="V4">
        <f t="shared" ref="V4:V18" si="15">T4+U4</f>
        <v>0.1382861415238501</v>
      </c>
      <c r="W4">
        <f t="shared" si="5"/>
        <v>9.4683932722731248E-2</v>
      </c>
      <c r="X4" s="1">
        <f t="shared" si="6"/>
        <v>1.428326458289328</v>
      </c>
      <c r="Y4" s="1">
        <f t="shared" ref="Y4:Y18" si="16">$E$27*L4</f>
        <v>0.46722811270263137</v>
      </c>
      <c r="Z4" s="1">
        <f t="shared" ref="Z4:Z18" si="17">AB4*$F$27</f>
        <v>38.692281829854366</v>
      </c>
      <c r="AA4">
        <f t="shared" ref="AA4:AA18" si="18">SUM(X4:Z4)</f>
        <v>40.587836400846328</v>
      </c>
      <c r="AB4">
        <v>0.13960400000000001</v>
      </c>
      <c r="AC4">
        <v>40.00876135</v>
      </c>
      <c r="AD4">
        <f t="shared" ref="AD4:AD18" si="19">J4/(AB4*1000000000)</f>
        <v>223.84745422767256</v>
      </c>
      <c r="AE4" s="1">
        <f t="shared" ref="AE4:AE18" si="20">(L4*8)/AB4/1000000000</f>
        <v>5.5717329804303599</v>
      </c>
      <c r="AF4">
        <f t="shared" si="7"/>
        <v>32.176776652007646</v>
      </c>
      <c r="AG4">
        <f t="shared" ref="AG4:AG18" si="21">ABS(V4-AB4)/ABS(AB4)*100</f>
        <v>0.94399764773924977</v>
      </c>
      <c r="AH4">
        <f t="shared" si="8"/>
        <v>1.447370604104762</v>
      </c>
      <c r="AK4" s="10"/>
      <c r="AM4" s="10"/>
      <c r="AU4" s="1"/>
    </row>
    <row r="5" spans="1:47">
      <c r="A5" t="s">
        <v>7</v>
      </c>
      <c r="B5" t="s">
        <v>6</v>
      </c>
      <c r="D5" s="1"/>
      <c r="H5">
        <v>3000</v>
      </c>
      <c r="I5">
        <v>64</v>
      </c>
      <c r="J5">
        <f t="shared" si="9"/>
        <v>54000000000</v>
      </c>
      <c r="K5">
        <v>21540762.21875</v>
      </c>
      <c r="L5" s="1">
        <f t="shared" si="10"/>
        <v>172326097.75</v>
      </c>
      <c r="M5" s="10">
        <f t="shared" si="11"/>
        <v>216</v>
      </c>
      <c r="N5">
        <f t="shared" si="0"/>
        <v>5242880</v>
      </c>
      <c r="O5">
        <f t="shared" si="12"/>
        <v>1321.9783155054649</v>
      </c>
      <c r="P5" s="10">
        <f t="shared" si="13"/>
        <v>313.35938493970798</v>
      </c>
      <c r="Q5" s="10">
        <f t="shared" si="1"/>
        <v>1321.9783155054649</v>
      </c>
      <c r="R5">
        <f t="shared" si="2"/>
        <v>917.62027872473709</v>
      </c>
      <c r="S5" s="10">
        <f t="shared" si="3"/>
        <v>660.98915775273247</v>
      </c>
      <c r="T5" s="1">
        <f t="shared" si="4"/>
        <v>0.16361383574487959</v>
      </c>
      <c r="U5" s="1">
        <f t="shared" si="14"/>
        <v>7.7278978681824512E-2</v>
      </c>
      <c r="V5">
        <f t="shared" si="15"/>
        <v>0.2408928144267041</v>
      </c>
      <c r="W5">
        <f t="shared" si="5"/>
        <v>0.16361383574487959</v>
      </c>
      <c r="X5" s="1">
        <f t="shared" si="6"/>
        <v>2.4681481199239586</v>
      </c>
      <c r="Y5" s="1">
        <f t="shared" si="16"/>
        <v>0.82809821689971874</v>
      </c>
      <c r="Z5" s="1">
        <f t="shared" si="17"/>
        <v>67.134174335654023</v>
      </c>
      <c r="AA5">
        <f t="shared" si="18"/>
        <v>70.430420672477695</v>
      </c>
      <c r="AB5">
        <v>0.24222399999999999</v>
      </c>
      <c r="AC5">
        <v>69.628220430806493</v>
      </c>
      <c r="AD5">
        <f t="shared" si="19"/>
        <v>222.93414360261576</v>
      </c>
      <c r="AE5" s="1">
        <f t="shared" si="20"/>
        <v>5.6914623736706522</v>
      </c>
      <c r="AF5">
        <f t="shared" si="7"/>
        <v>32.453499345696713</v>
      </c>
      <c r="AG5">
        <f t="shared" si="21"/>
        <v>0.54956799214606955</v>
      </c>
      <c r="AH5">
        <f t="shared" si="8"/>
        <v>1.1521194089232729</v>
      </c>
      <c r="AK5" s="10"/>
      <c r="AM5" s="10"/>
      <c r="AU5" s="1"/>
    </row>
    <row r="6" spans="1:47">
      <c r="A6" t="s">
        <v>8</v>
      </c>
      <c r="B6" t="s">
        <v>5</v>
      </c>
      <c r="D6" s="1"/>
      <c r="H6">
        <v>3500</v>
      </c>
      <c r="I6">
        <v>32</v>
      </c>
      <c r="J6">
        <f t="shared" si="9"/>
        <v>85750000000</v>
      </c>
      <c r="K6">
        <v>32949447.6875</v>
      </c>
      <c r="L6" s="1">
        <f t="shared" si="10"/>
        <v>263595581.5</v>
      </c>
      <c r="M6" s="10">
        <f t="shared" si="11"/>
        <v>294</v>
      </c>
      <c r="N6">
        <f t="shared" si="0"/>
        <v>5242880</v>
      </c>
      <c r="O6">
        <f t="shared" si="12"/>
        <v>1321.9783155054649</v>
      </c>
      <c r="P6" s="10">
        <f t="shared" si="13"/>
        <v>325.30894301048824</v>
      </c>
      <c r="Q6" s="10">
        <f t="shared" si="1"/>
        <v>1321.9783155054649</v>
      </c>
      <c r="R6">
        <f t="shared" si="2"/>
        <v>959.54892401545544</v>
      </c>
      <c r="S6" s="10">
        <f t="shared" si="3"/>
        <v>660.98915775273247</v>
      </c>
      <c r="T6" s="1">
        <f t="shared" si="4"/>
        <v>0.25981271139117451</v>
      </c>
      <c r="U6" s="1">
        <f t="shared" si="14"/>
        <v>0.1182084291893718</v>
      </c>
      <c r="V6">
        <f t="shared" si="15"/>
        <v>0.37802114058054631</v>
      </c>
      <c r="W6">
        <f t="shared" si="5"/>
        <v>0.25981271139117451</v>
      </c>
      <c r="X6" s="1">
        <f t="shared" si="6"/>
        <v>3.9193278015459159</v>
      </c>
      <c r="Y6" s="1">
        <f t="shared" si="16"/>
        <v>1.2666858582236682</v>
      </c>
      <c r="Z6" s="1">
        <f t="shared" si="17"/>
        <v>104.94675857426488</v>
      </c>
      <c r="AA6">
        <f t="shared" si="18"/>
        <v>110.13277223403446</v>
      </c>
      <c r="AB6">
        <v>0.37865399999999999</v>
      </c>
      <c r="AC6">
        <v>109.23410592</v>
      </c>
      <c r="AD6">
        <f t="shared" si="19"/>
        <v>226.46004003655051</v>
      </c>
      <c r="AE6" s="1">
        <f t="shared" si="20"/>
        <v>5.5691070264674352</v>
      </c>
      <c r="AF6">
        <f t="shared" si="7"/>
        <v>31.38519297533513</v>
      </c>
      <c r="AG6">
        <f t="shared" si="21"/>
        <v>0.1671339585620856</v>
      </c>
      <c r="AH6">
        <f t="shared" si="8"/>
        <v>0.82269755079298723</v>
      </c>
      <c r="AK6" s="10"/>
      <c r="AM6" s="10"/>
      <c r="AU6" s="1"/>
    </row>
    <row r="7" spans="1:47">
      <c r="A7" t="s">
        <v>8</v>
      </c>
      <c r="B7" t="s">
        <v>6</v>
      </c>
      <c r="D7" s="1"/>
      <c r="H7">
        <v>4000</v>
      </c>
      <c r="I7">
        <v>32</v>
      </c>
      <c r="J7">
        <f t="shared" si="9"/>
        <v>128000000000</v>
      </c>
      <c r="K7">
        <v>51817186.71875</v>
      </c>
      <c r="L7" s="1">
        <f t="shared" si="10"/>
        <v>414537493.75</v>
      </c>
      <c r="M7" s="10">
        <f t="shared" si="11"/>
        <v>384</v>
      </c>
      <c r="N7">
        <f t="shared" si="0"/>
        <v>5242880</v>
      </c>
      <c r="O7">
        <f t="shared" si="12"/>
        <v>1321.9783155054649</v>
      </c>
      <c r="P7" s="10">
        <f t="shared" si="13"/>
        <v>308.77785949368058</v>
      </c>
      <c r="Q7" s="10">
        <f t="shared" si="1"/>
        <v>1321.9783155054649</v>
      </c>
      <c r="R7">
        <f t="shared" si="2"/>
        <v>993.59917469329832</v>
      </c>
      <c r="S7" s="10">
        <f t="shared" si="3"/>
        <v>660.98915775273247</v>
      </c>
      <c r="T7" s="1">
        <f t="shared" si="4"/>
        <v>0.38782538843230718</v>
      </c>
      <c r="U7" s="1">
        <f t="shared" si="14"/>
        <v>0.1858977517659435</v>
      </c>
      <c r="V7">
        <f t="shared" si="15"/>
        <v>0.57372314019825066</v>
      </c>
      <c r="W7">
        <f t="shared" si="5"/>
        <v>0.38782538843230718</v>
      </c>
      <c r="X7" s="1">
        <f t="shared" si="6"/>
        <v>5.850425173153087</v>
      </c>
      <c r="Y7" s="1">
        <f t="shared" si="16"/>
        <v>1.9920242139438413</v>
      </c>
      <c r="Z7" s="1">
        <f t="shared" si="17"/>
        <v>154.88276185388813</v>
      </c>
      <c r="AA7">
        <f t="shared" si="18"/>
        <v>162.72521124098506</v>
      </c>
      <c r="AB7">
        <v>0.55882600000000004</v>
      </c>
      <c r="AC7">
        <v>162.46468885000002</v>
      </c>
      <c r="AD7">
        <f t="shared" si="19"/>
        <v>229.05161892968474</v>
      </c>
      <c r="AE7" s="1">
        <f t="shared" si="20"/>
        <v>5.934405253155723</v>
      </c>
      <c r="AF7">
        <f t="shared" si="7"/>
        <v>30.599974154332987</v>
      </c>
      <c r="AG7">
        <f t="shared" si="21"/>
        <v>2.6657922498685838</v>
      </c>
      <c r="AH7">
        <f t="shared" si="8"/>
        <v>0.16035631670435144</v>
      </c>
      <c r="AK7" s="10"/>
      <c r="AM7" s="10"/>
      <c r="AU7" s="1"/>
    </row>
    <row r="8" spans="1:47">
      <c r="H8">
        <v>4500</v>
      </c>
      <c r="I8">
        <v>16</v>
      </c>
      <c r="J8">
        <f t="shared" si="9"/>
        <v>182250000000</v>
      </c>
      <c r="K8">
        <v>69177495</v>
      </c>
      <c r="L8" s="1">
        <f t="shared" si="10"/>
        <v>553419960</v>
      </c>
      <c r="M8" s="10">
        <f t="shared" si="11"/>
        <v>486</v>
      </c>
      <c r="N8">
        <f t="shared" si="0"/>
        <v>5242880</v>
      </c>
      <c r="O8">
        <f t="shared" si="12"/>
        <v>1321.9783155054649</v>
      </c>
      <c r="P8" s="10">
        <f t="shared" si="13"/>
        <v>329.31591408448656</v>
      </c>
      <c r="Q8" s="10">
        <f t="shared" si="1"/>
        <v>1321.9783155054649</v>
      </c>
      <c r="R8">
        <f t="shared" si="2"/>
        <v>1021.8008548625293</v>
      </c>
      <c r="S8" s="10">
        <f t="shared" si="3"/>
        <v>660.98915775273247</v>
      </c>
      <c r="T8" s="1">
        <f t="shared" si="4"/>
        <v>0.55219669563896856</v>
      </c>
      <c r="U8" s="1">
        <f t="shared" si="14"/>
        <v>0.248179061960661</v>
      </c>
      <c r="V8">
        <f t="shared" si="15"/>
        <v>0.80037575759962953</v>
      </c>
      <c r="W8">
        <f t="shared" si="5"/>
        <v>0.55219669563896856</v>
      </c>
      <c r="X8" s="1">
        <f t="shared" si="6"/>
        <v>8.3299999047433602</v>
      </c>
      <c r="Y8" s="1">
        <f t="shared" si="16"/>
        <v>2.6594119408284094</v>
      </c>
      <c r="Z8" s="1">
        <f t="shared" si="17"/>
        <v>219.31409721354757</v>
      </c>
      <c r="AA8">
        <f t="shared" si="18"/>
        <v>230.30350905911934</v>
      </c>
      <c r="AB8">
        <v>0.79129799999999995</v>
      </c>
      <c r="AC8">
        <v>229.00955418000001</v>
      </c>
      <c r="AD8">
        <f t="shared" si="19"/>
        <v>230.31778167011669</v>
      </c>
      <c r="AE8" s="1">
        <f t="shared" si="20"/>
        <v>5.5950598636670392</v>
      </c>
      <c r="AF8">
        <f t="shared" si="7"/>
        <v>30.216341297593495</v>
      </c>
      <c r="AG8">
        <f t="shared" si="21"/>
        <v>1.1471983500058875</v>
      </c>
      <c r="AH8">
        <f t="shared" si="8"/>
        <v>0.56502222527462154</v>
      </c>
      <c r="AK8" s="10"/>
      <c r="AM8" s="10"/>
      <c r="AU8" s="1"/>
    </row>
    <row r="9" spans="1:47">
      <c r="A9" s="4" t="s">
        <v>1</v>
      </c>
      <c r="B9" s="4" t="s">
        <v>0</v>
      </c>
      <c r="C9" s="4" t="s">
        <v>2</v>
      </c>
      <c r="D9" s="4" t="s">
        <v>3</v>
      </c>
      <c r="E9" t="s">
        <v>56</v>
      </c>
      <c r="H9">
        <v>5000</v>
      </c>
      <c r="I9">
        <v>16</v>
      </c>
      <c r="J9">
        <f t="shared" si="9"/>
        <v>250000000000</v>
      </c>
      <c r="K9">
        <v>96080003.625</v>
      </c>
      <c r="L9" s="1">
        <f t="shared" si="10"/>
        <v>768640029</v>
      </c>
      <c r="M9" s="10">
        <f t="shared" si="11"/>
        <v>600</v>
      </c>
      <c r="N9">
        <f t="shared" si="0"/>
        <v>5242880</v>
      </c>
      <c r="O9">
        <f t="shared" si="12"/>
        <v>1321.9783155054649</v>
      </c>
      <c r="P9" s="10">
        <f t="shared" si="13"/>
        <v>325.24977956879212</v>
      </c>
      <c r="Q9" s="10">
        <f t="shared" si="1"/>
        <v>1321.9783155054649</v>
      </c>
      <c r="R9">
        <f t="shared" si="2"/>
        <v>1045.5416402355756</v>
      </c>
      <c r="S9" s="10">
        <f t="shared" si="3"/>
        <v>660.98915775273247</v>
      </c>
      <c r="T9" s="1">
        <f t="shared" si="4"/>
        <v>0.75747146178184999</v>
      </c>
      <c r="U9" s="1">
        <f t="shared" si="14"/>
        <v>0.34469367780416754</v>
      </c>
      <c r="V9">
        <f t="shared" si="15"/>
        <v>1.1021651395860175</v>
      </c>
      <c r="W9">
        <f t="shared" si="5"/>
        <v>0.75747146178184999</v>
      </c>
      <c r="X9" s="1">
        <f t="shared" si="6"/>
        <v>11.426611666314624</v>
      </c>
      <c r="Y9" s="1">
        <f t="shared" si="16"/>
        <v>3.6936334412681733</v>
      </c>
      <c r="Z9" s="1">
        <f t="shared" si="17"/>
        <v>301.26870926078436</v>
      </c>
      <c r="AA9">
        <f t="shared" si="18"/>
        <v>316.38895436836714</v>
      </c>
      <c r="AB9">
        <v>1.0869949999999999</v>
      </c>
      <c r="AC9">
        <v>315.77204749999999</v>
      </c>
      <c r="AD9">
        <f t="shared" si="19"/>
        <v>229.9918582882166</v>
      </c>
      <c r="AE9" s="1">
        <f t="shared" si="20"/>
        <v>5.6569903559813985</v>
      </c>
      <c r="AF9">
        <f t="shared" si="7"/>
        <v>30.31509236180019</v>
      </c>
      <c r="AG9">
        <f t="shared" si="21"/>
        <v>1.3956034375519244</v>
      </c>
      <c r="AH9">
        <f t="shared" si="8"/>
        <v>0.19536462243927802</v>
      </c>
      <c r="AK9" s="10"/>
      <c r="AM9" s="10"/>
      <c r="AU9" s="1"/>
    </row>
    <row r="10" spans="1:47">
      <c r="A10" s="4" t="s">
        <v>4</v>
      </c>
      <c r="B10" s="4" t="s">
        <v>5</v>
      </c>
      <c r="C10" s="5">
        <v>22347</v>
      </c>
      <c r="D10" s="5">
        <v>23009</v>
      </c>
      <c r="H10">
        <v>5500</v>
      </c>
      <c r="I10">
        <v>8</v>
      </c>
      <c r="J10">
        <f t="shared" si="9"/>
        <v>332750000000</v>
      </c>
      <c r="K10">
        <v>124086783.125</v>
      </c>
      <c r="L10" s="1">
        <f t="shared" si="10"/>
        <v>992694265</v>
      </c>
      <c r="M10" s="10">
        <f t="shared" si="11"/>
        <v>726</v>
      </c>
      <c r="N10">
        <f t="shared" si="0"/>
        <v>5242880</v>
      </c>
      <c r="O10">
        <f t="shared" si="12"/>
        <v>1321.9783155054649</v>
      </c>
      <c r="P10" s="10">
        <f t="shared" si="13"/>
        <v>335.198874146815</v>
      </c>
      <c r="Q10" s="10">
        <f t="shared" si="1"/>
        <v>1321.9783155054649</v>
      </c>
      <c r="R10">
        <f t="shared" si="2"/>
        <v>1065.8023815106969</v>
      </c>
      <c r="S10" s="10">
        <f t="shared" si="3"/>
        <v>660.98915775273247</v>
      </c>
      <c r="T10" s="1">
        <f t="shared" si="4"/>
        <v>1.0081945156316423</v>
      </c>
      <c r="U10" s="1">
        <f t="shared" si="14"/>
        <v>0.44516994201189969</v>
      </c>
      <c r="V10">
        <f t="shared" si="15"/>
        <v>1.4533644576435421</v>
      </c>
      <c r="W10">
        <f t="shared" si="5"/>
        <v>1.0081945156316423</v>
      </c>
      <c r="X10" s="1">
        <f t="shared" si="6"/>
        <v>15.208820127864763</v>
      </c>
      <c r="Y10" s="1">
        <f t="shared" si="16"/>
        <v>4.7703067701657913</v>
      </c>
      <c r="Z10" s="1">
        <f t="shared" si="17"/>
        <v>400.14211770369485</v>
      </c>
      <c r="AA10">
        <f t="shared" si="18"/>
        <v>420.12124460172538</v>
      </c>
      <c r="AB10">
        <v>1.4437359999999999</v>
      </c>
      <c r="AC10">
        <v>418.98662455999994</v>
      </c>
      <c r="AD10">
        <f t="shared" si="19"/>
        <v>230.47842541849755</v>
      </c>
      <c r="AE10" s="1">
        <f t="shared" si="20"/>
        <v>5.5006968864113661</v>
      </c>
      <c r="AF10">
        <f t="shared" si="7"/>
        <v>30.167668075628622</v>
      </c>
      <c r="AG10">
        <f t="shared" si="21"/>
        <v>0.66691262415996722</v>
      </c>
      <c r="AH10">
        <f t="shared" si="8"/>
        <v>0.27080101731575934</v>
      </c>
      <c r="AK10" s="10"/>
      <c r="AM10" s="10"/>
      <c r="AU10" s="1"/>
    </row>
    <row r="11" spans="1:47">
      <c r="A11" s="4" t="s">
        <v>4</v>
      </c>
      <c r="B11" s="4" t="s">
        <v>6</v>
      </c>
      <c r="C11" s="5">
        <v>78.900000000000006</v>
      </c>
      <c r="D11" s="5">
        <v>860.64</v>
      </c>
      <c r="H11">
        <v>6000</v>
      </c>
      <c r="I11">
        <v>8</v>
      </c>
      <c r="J11">
        <f t="shared" si="9"/>
        <v>432000000000</v>
      </c>
      <c r="K11">
        <v>162678466.875</v>
      </c>
      <c r="L11" s="1">
        <f t="shared" si="10"/>
        <v>1301427735</v>
      </c>
      <c r="M11" s="10">
        <f t="shared" si="11"/>
        <v>864</v>
      </c>
      <c r="N11">
        <f t="shared" si="0"/>
        <v>5242880</v>
      </c>
      <c r="O11">
        <f t="shared" si="12"/>
        <v>1321.9783155054649</v>
      </c>
      <c r="P11" s="10">
        <f t="shared" si="13"/>
        <v>331.94313320823767</v>
      </c>
      <c r="Q11" s="10">
        <f t="shared" si="1"/>
        <v>1321.9783155054649</v>
      </c>
      <c r="R11">
        <f t="shared" si="2"/>
        <v>1083.2960098004908</v>
      </c>
      <c r="S11" s="10">
        <f t="shared" si="3"/>
        <v>660.98915775273247</v>
      </c>
      <c r="T11" s="1">
        <f t="shared" si="4"/>
        <v>1.3089106859590367</v>
      </c>
      <c r="U11" s="1">
        <f t="shared" si="14"/>
        <v>0.58362028446152847</v>
      </c>
      <c r="V11">
        <f t="shared" si="15"/>
        <v>1.8925309704205651</v>
      </c>
      <c r="W11">
        <f t="shared" si="5"/>
        <v>1.3089106859590367</v>
      </c>
      <c r="X11" s="1">
        <f t="shared" si="6"/>
        <v>19.745184959391668</v>
      </c>
      <c r="Y11" s="1">
        <f t="shared" si="16"/>
        <v>6.2538988629616297</v>
      </c>
      <c r="Z11" s="1">
        <f t="shared" si="17"/>
        <v>515.21121888268408</v>
      </c>
      <c r="AA11">
        <f t="shared" si="18"/>
        <v>541.21030270503741</v>
      </c>
      <c r="AB11">
        <v>1.8589119999999999</v>
      </c>
      <c r="AC11">
        <v>540.68600418547328</v>
      </c>
      <c r="AD11">
        <f t="shared" si="19"/>
        <v>232.39400251329809</v>
      </c>
      <c r="AE11" s="1">
        <f t="shared" si="20"/>
        <v>5.6008148207123307</v>
      </c>
      <c r="AF11">
        <f t="shared" si="7"/>
        <v>29.587270082766864</v>
      </c>
      <c r="AG11">
        <f t="shared" si="21"/>
        <v>1.8085294204655822</v>
      </c>
      <c r="AH11">
        <f t="shared" si="8"/>
        <v>9.6969130975373824E-2</v>
      </c>
      <c r="AK11" s="10"/>
      <c r="AM11" s="10"/>
      <c r="AU11" s="1"/>
    </row>
    <row r="12" spans="1:47">
      <c r="A12" s="4" t="s">
        <v>7</v>
      </c>
      <c r="B12" s="4" t="s">
        <v>5</v>
      </c>
      <c r="C12" s="5">
        <v>1100</v>
      </c>
      <c r="D12" s="5">
        <v>1630</v>
      </c>
      <c r="H12">
        <v>6500</v>
      </c>
      <c r="I12">
        <v>8</v>
      </c>
      <c r="J12">
        <f t="shared" si="9"/>
        <v>549250000000</v>
      </c>
      <c r="K12">
        <v>202150105.5</v>
      </c>
      <c r="L12" s="1">
        <f t="shared" si="10"/>
        <v>1617200844</v>
      </c>
      <c r="M12" s="10">
        <f t="shared" si="11"/>
        <v>1014</v>
      </c>
      <c r="N12">
        <f t="shared" si="0"/>
        <v>5242880</v>
      </c>
      <c r="O12">
        <f t="shared" si="12"/>
        <v>1321.9783155054649</v>
      </c>
      <c r="P12" s="10">
        <f t="shared" si="13"/>
        <v>339.63004783096687</v>
      </c>
      <c r="Q12" s="10">
        <f t="shared" si="1"/>
        <v>1321.9783155054649</v>
      </c>
      <c r="R12">
        <f t="shared" si="2"/>
        <v>1098.553167010441</v>
      </c>
      <c r="S12" s="10">
        <f t="shared" si="3"/>
        <v>660.98915775273247</v>
      </c>
      <c r="T12" s="1">
        <f t="shared" si="4"/>
        <v>1.6641648015347243</v>
      </c>
      <c r="U12" s="1">
        <f t="shared" si="14"/>
        <v>0.72522752606521323</v>
      </c>
      <c r="V12">
        <f t="shared" si="15"/>
        <v>2.3893923275999374</v>
      </c>
      <c r="W12">
        <f t="shared" si="5"/>
        <v>1.6641648015347243</v>
      </c>
      <c r="X12" s="1">
        <f t="shared" si="6"/>
        <v>25.10426583089323</v>
      </c>
      <c r="Y12" s="1">
        <f t="shared" si="16"/>
        <v>7.7713193345093323</v>
      </c>
      <c r="Z12" s="1">
        <f t="shared" si="17"/>
        <v>651.9681638588994</v>
      </c>
      <c r="AA12">
        <f t="shared" si="18"/>
        <v>684.84374902430193</v>
      </c>
      <c r="AB12">
        <v>2.3523390000000002</v>
      </c>
      <c r="AC12">
        <v>682.67818203750005</v>
      </c>
      <c r="AD12">
        <f t="shared" si="19"/>
        <v>233.4910061857581</v>
      </c>
      <c r="AE12" s="1">
        <f t="shared" si="20"/>
        <v>5.4998904290580555</v>
      </c>
      <c r="AF12">
        <f t="shared" si="7"/>
        <v>29.254890492623549</v>
      </c>
      <c r="AG12">
        <f t="shared" si="21"/>
        <v>1.5751695482639696</v>
      </c>
      <c r="AH12">
        <f t="shared" si="8"/>
        <v>0.31721637570701233</v>
      </c>
      <c r="AK12" s="10"/>
      <c r="AM12" s="10"/>
      <c r="AU12" s="1"/>
    </row>
    <row r="13" spans="1:47">
      <c r="A13" s="4" t="s">
        <v>7</v>
      </c>
      <c r="B13" s="4" t="s">
        <v>6</v>
      </c>
      <c r="C13" s="5">
        <v>26.73</v>
      </c>
      <c r="D13" s="5">
        <v>1150</v>
      </c>
      <c r="H13">
        <v>7500</v>
      </c>
      <c r="I13">
        <v>4</v>
      </c>
      <c r="J13">
        <f t="shared" si="9"/>
        <v>843750000000</v>
      </c>
      <c r="K13">
        <v>306042928.5</v>
      </c>
      <c r="L13" s="1">
        <f t="shared" si="10"/>
        <v>2448343428</v>
      </c>
      <c r="M13" s="10">
        <f t="shared" si="11"/>
        <v>1350</v>
      </c>
      <c r="N13">
        <f t="shared" si="0"/>
        <v>5242880</v>
      </c>
      <c r="O13">
        <f t="shared" si="12"/>
        <v>1321.9783155054649</v>
      </c>
      <c r="P13" s="10">
        <f t="shared" si="13"/>
        <v>344.6207710693763</v>
      </c>
      <c r="Q13" s="10">
        <f t="shared" si="1"/>
        <v>1321.9783155054649</v>
      </c>
      <c r="R13">
        <f t="shared" si="2"/>
        <v>1123.8791359149816</v>
      </c>
      <c r="S13" s="10">
        <f t="shared" si="3"/>
        <v>660.98915775273247</v>
      </c>
      <c r="T13" s="1">
        <f t="shared" si="4"/>
        <v>2.5564661835137437</v>
      </c>
      <c r="U13" s="1">
        <f t="shared" si="14"/>
        <v>1.097950235330488</v>
      </c>
      <c r="V13">
        <f t="shared" si="15"/>
        <v>3.6544164188442316</v>
      </c>
      <c r="W13">
        <f t="shared" si="5"/>
        <v>2.5564661835137437</v>
      </c>
      <c r="X13" s="1">
        <f t="shared" si="6"/>
        <v>38.564814373811856</v>
      </c>
      <c r="Y13" s="1">
        <f t="shared" si="16"/>
        <v>11.765303419254991</v>
      </c>
      <c r="Z13" s="1">
        <f t="shared" si="17"/>
        <v>998.46314068160041</v>
      </c>
      <c r="AA13">
        <f t="shared" si="18"/>
        <v>1048.7932584746673</v>
      </c>
      <c r="AB13">
        <v>3.6025130000000001</v>
      </c>
      <c r="AC13">
        <v>1054.27542945</v>
      </c>
      <c r="AD13">
        <f t="shared" si="19"/>
        <v>234.21150735611502</v>
      </c>
      <c r="AE13" s="1">
        <f t="shared" si="20"/>
        <v>5.436967867707903</v>
      </c>
      <c r="AF13">
        <f t="shared" si="7"/>
        <v>29.03658686273322</v>
      </c>
      <c r="AG13">
        <f t="shared" si="21"/>
        <v>1.4407559068969786</v>
      </c>
      <c r="AH13">
        <f t="shared" si="8"/>
        <v>0.51999418958220056</v>
      </c>
      <c r="AK13" s="10"/>
      <c r="AM13" s="10"/>
      <c r="AU13" s="1"/>
    </row>
    <row r="14" spans="1:47">
      <c r="A14" s="4" t="s">
        <v>8</v>
      </c>
      <c r="B14" s="4" t="s">
        <v>5</v>
      </c>
      <c r="C14" s="11">
        <v>6.7511000000000001</v>
      </c>
      <c r="D14" s="11">
        <v>21.844899999999999</v>
      </c>
      <c r="H14">
        <v>8000</v>
      </c>
      <c r="I14">
        <v>4</v>
      </c>
      <c r="J14">
        <f t="shared" si="9"/>
        <v>1024000000000</v>
      </c>
      <c r="K14">
        <v>368630466.75</v>
      </c>
      <c r="L14" s="1">
        <f t="shared" si="10"/>
        <v>2949043734</v>
      </c>
      <c r="M14" s="10">
        <f t="shared" si="11"/>
        <v>1536</v>
      </c>
      <c r="N14">
        <f t="shared" si="0"/>
        <v>5242880</v>
      </c>
      <c r="O14">
        <f t="shared" si="12"/>
        <v>1321.9783155054649</v>
      </c>
      <c r="P14" s="10">
        <f t="shared" si="13"/>
        <v>347.23120182794821</v>
      </c>
      <c r="Q14" s="10">
        <f t="shared" si="1"/>
        <v>1321.9783155054649</v>
      </c>
      <c r="R14">
        <f t="shared" si="2"/>
        <v>1134.5045189016048</v>
      </c>
      <c r="S14" s="10">
        <f t="shared" si="3"/>
        <v>660.98915775273247</v>
      </c>
      <c r="T14" s="1">
        <f t="shared" si="4"/>
        <v>3.1026031074584575</v>
      </c>
      <c r="U14" s="1">
        <f t="shared" si="14"/>
        <v>1.3224873703237685</v>
      </c>
      <c r="V14">
        <f t="shared" si="15"/>
        <v>4.4250904777822262</v>
      </c>
      <c r="W14">
        <f t="shared" si="5"/>
        <v>3.1026031074584575</v>
      </c>
      <c r="X14" s="1">
        <f t="shared" si="6"/>
        <v>46.803401385224696</v>
      </c>
      <c r="Y14" s="1">
        <f t="shared" si="16"/>
        <v>14.17137560456764</v>
      </c>
      <c r="Z14" s="1">
        <f t="shared" si="17"/>
        <v>1208.5282182614405</v>
      </c>
      <c r="AA14">
        <f t="shared" si="18"/>
        <v>1269.502995251233</v>
      </c>
      <c r="AB14">
        <v>4.3604399999999996</v>
      </c>
      <c r="AC14">
        <v>1271.2045237499999</v>
      </c>
      <c r="AD14">
        <f t="shared" si="19"/>
        <v>234.83868600416471</v>
      </c>
      <c r="AE14" s="1">
        <f t="shared" si="20"/>
        <v>5.4105434020419958</v>
      </c>
      <c r="AF14">
        <f t="shared" si="7"/>
        <v>28.846558891798583</v>
      </c>
      <c r="AG14">
        <f t="shared" si="21"/>
        <v>1.4826594972577665</v>
      </c>
      <c r="AH14">
        <f t="shared" si="8"/>
        <v>0.13385167114946303</v>
      </c>
      <c r="AK14" s="10"/>
      <c r="AM14" s="10"/>
    </row>
    <row r="15" spans="1:47">
      <c r="A15" s="4" t="s">
        <v>8</v>
      </c>
      <c r="B15" s="4" t="s">
        <v>6</v>
      </c>
      <c r="C15" s="5">
        <v>13.1629</v>
      </c>
      <c r="D15" s="5">
        <v>46.174599999999998</v>
      </c>
      <c r="H15">
        <v>8500</v>
      </c>
      <c r="I15">
        <v>2</v>
      </c>
      <c r="J15">
        <f t="shared" si="9"/>
        <v>1228250000000</v>
      </c>
      <c r="K15">
        <v>439253229.5</v>
      </c>
      <c r="L15" s="1">
        <f t="shared" si="10"/>
        <v>3514025836</v>
      </c>
      <c r="M15" s="10">
        <f t="shared" si="11"/>
        <v>1734</v>
      </c>
      <c r="N15">
        <f t="shared" si="0"/>
        <v>5242880</v>
      </c>
      <c r="O15">
        <f t="shared" si="12"/>
        <v>1321.9783155054649</v>
      </c>
      <c r="P15" s="10">
        <f t="shared" si="13"/>
        <v>349.52787979445009</v>
      </c>
      <c r="Q15" s="10">
        <f t="shared" si="1"/>
        <v>1321.9783155054649</v>
      </c>
      <c r="R15">
        <f t="shared" si="2"/>
        <v>1144.0481052638299</v>
      </c>
      <c r="S15" s="10">
        <f t="shared" si="3"/>
        <v>660.98915775273247</v>
      </c>
      <c r="T15" s="1">
        <f t="shared" si="4"/>
        <v>3.7214572917342288</v>
      </c>
      <c r="U15" s="1">
        <f t="shared" si="14"/>
        <v>1.5758514305917113</v>
      </c>
      <c r="V15">
        <f t="shared" si="15"/>
        <v>5.2973087223259405</v>
      </c>
      <c r="W15">
        <f t="shared" si="5"/>
        <v>3.7214572917342288</v>
      </c>
      <c r="X15" s="1">
        <f t="shared" si="6"/>
        <v>56.138943116603748</v>
      </c>
      <c r="Y15" s="1">
        <f t="shared" si="16"/>
        <v>16.886348422702234</v>
      </c>
      <c r="Z15" s="1">
        <f t="shared" si="17"/>
        <v>1550.1061456303764</v>
      </c>
      <c r="AA15">
        <f t="shared" si="18"/>
        <v>1623.1314371696824</v>
      </c>
      <c r="AB15">
        <v>5.592873</v>
      </c>
      <c r="AC15">
        <v>1624.4188913308476</v>
      </c>
      <c r="AD15">
        <f t="shared" si="19"/>
        <v>219.60984989289048</v>
      </c>
      <c r="AE15" s="1">
        <f t="shared" si="20"/>
        <v>5.0264339433418206</v>
      </c>
      <c r="AF15">
        <f t="shared" si="7"/>
        <v>33.460722391975843</v>
      </c>
      <c r="AG15">
        <f t="shared" si="21"/>
        <v>5.2846592024181387</v>
      </c>
      <c r="AH15">
        <f t="shared" si="8"/>
        <v>7.9256290851827907E-2</v>
      </c>
      <c r="AK15" s="10"/>
      <c r="AM15" s="10"/>
    </row>
    <row r="16" spans="1:47">
      <c r="H16">
        <v>9000</v>
      </c>
      <c r="I16">
        <v>2</v>
      </c>
      <c r="J16">
        <f t="shared" si="9"/>
        <v>1458000000000</v>
      </c>
      <c r="K16">
        <v>517835428</v>
      </c>
      <c r="L16" s="1">
        <f t="shared" si="10"/>
        <v>4142683424</v>
      </c>
      <c r="M16" s="10">
        <f t="shared" si="11"/>
        <v>1944</v>
      </c>
      <c r="N16">
        <f t="shared" si="0"/>
        <v>5242880</v>
      </c>
      <c r="O16">
        <f t="shared" si="12"/>
        <v>1321.9783155054649</v>
      </c>
      <c r="P16" s="10">
        <f t="shared" si="13"/>
        <v>351.94579232226653</v>
      </c>
      <c r="Q16" s="10">
        <f t="shared" si="1"/>
        <v>1321.9783155054649</v>
      </c>
      <c r="R16">
        <f t="shared" si="2"/>
        <v>1152.6671027468199</v>
      </c>
      <c r="S16" s="10">
        <f t="shared" si="3"/>
        <v>660.98915775273247</v>
      </c>
      <c r="T16" s="1">
        <f t="shared" si="4"/>
        <v>4.4175735651117485</v>
      </c>
      <c r="U16" s="1">
        <f t="shared" si="14"/>
        <v>1.8577705187364391</v>
      </c>
      <c r="V16">
        <f t="shared" si="15"/>
        <v>6.2753440838481875</v>
      </c>
      <c r="W16">
        <f t="shared" si="5"/>
        <v>4.4175735651117485</v>
      </c>
      <c r="X16" s="1">
        <f t="shared" si="6"/>
        <v>66.639999237946881</v>
      </c>
      <c r="Y16" s="1">
        <f t="shared" si="16"/>
        <v>19.907308303187186</v>
      </c>
      <c r="Z16" s="1">
        <f t="shared" si="17"/>
        <v>1720.9534509477858</v>
      </c>
      <c r="AA16">
        <f t="shared" si="18"/>
        <v>1807.5007584889199</v>
      </c>
      <c r="AB16">
        <v>6.2092999999999998</v>
      </c>
      <c r="AC16">
        <v>1806.1724736374927</v>
      </c>
      <c r="AD16">
        <f t="shared" si="19"/>
        <v>234.80907670751935</v>
      </c>
      <c r="AE16" s="1">
        <f t="shared" si="20"/>
        <v>5.337391878633662</v>
      </c>
      <c r="AF16">
        <f t="shared" si="7"/>
        <v>28.855530170683512</v>
      </c>
      <c r="AG16">
        <f t="shared" si="21"/>
        <v>1.063631711274825</v>
      </c>
      <c r="AH16">
        <f t="shared" si="8"/>
        <v>7.3541418154391774E-2</v>
      </c>
      <c r="AK16" s="10"/>
      <c r="AM16" s="10"/>
    </row>
    <row r="17" spans="1:55">
      <c r="A17" t="s">
        <v>57</v>
      </c>
      <c r="H17">
        <v>9500</v>
      </c>
      <c r="I17">
        <v>2</v>
      </c>
      <c r="J17">
        <f t="shared" si="9"/>
        <v>1714750000000</v>
      </c>
      <c r="K17">
        <v>608405696.5</v>
      </c>
      <c r="L17" s="1">
        <f t="shared" si="10"/>
        <v>4867245572</v>
      </c>
      <c r="M17" s="10">
        <f t="shared" si="11"/>
        <v>2166</v>
      </c>
      <c r="N17">
        <f t="shared" si="0"/>
        <v>5242880</v>
      </c>
      <c r="O17">
        <f t="shared" si="12"/>
        <v>1321.9783155054649</v>
      </c>
      <c r="P17" s="10">
        <f t="shared" si="13"/>
        <v>352.3039827422129</v>
      </c>
      <c r="Q17" s="10">
        <f t="shared" si="1"/>
        <v>1321.9783155054649</v>
      </c>
      <c r="R17">
        <f t="shared" si="2"/>
        <v>1160.4896656748965</v>
      </c>
      <c r="S17" s="10">
        <f t="shared" si="3"/>
        <v>660.98915775273247</v>
      </c>
      <c r="T17" s="1">
        <f t="shared" si="4"/>
        <v>5.1954967563617087</v>
      </c>
      <c r="U17" s="1">
        <f t="shared" si="14"/>
        <v>2.1826976395848479</v>
      </c>
      <c r="V17">
        <f t="shared" si="15"/>
        <v>7.3781943959465561</v>
      </c>
      <c r="W17">
        <f t="shared" si="5"/>
        <v>5.1954967563617087</v>
      </c>
      <c r="X17" s="1">
        <f t="shared" si="6"/>
        <v>78.375129419252005</v>
      </c>
      <c r="Y17" s="1">
        <f t="shared" si="16"/>
        <v>23.389129284605133</v>
      </c>
      <c r="Z17" s="1">
        <f t="shared" si="17"/>
        <v>2056.8180556494585</v>
      </c>
      <c r="AA17">
        <f t="shared" si="18"/>
        <v>2158.5823143533157</v>
      </c>
      <c r="AB17">
        <v>7.421119</v>
      </c>
      <c r="AC17">
        <v>2155.5496418495791</v>
      </c>
      <c r="AD17">
        <f t="shared" si="19"/>
        <v>231.06353637503994</v>
      </c>
      <c r="AE17" s="1">
        <f t="shared" si="20"/>
        <v>5.2469128410418966</v>
      </c>
      <c r="AF17">
        <f t="shared" si="7"/>
        <v>29.990386135005938</v>
      </c>
      <c r="AG17">
        <f t="shared" si="21"/>
        <v>0.57841147747993116</v>
      </c>
      <c r="AH17">
        <f t="shared" si="8"/>
        <v>0.14069137842422644</v>
      </c>
      <c r="AK17" s="10"/>
      <c r="AM17" s="10"/>
    </row>
    <row r="18" spans="1:55">
      <c r="B18" t="s">
        <v>29</v>
      </c>
      <c r="C18" t="s">
        <v>26</v>
      </c>
      <c r="D18" t="s">
        <v>30</v>
      </c>
      <c r="E18" t="s">
        <v>27</v>
      </c>
      <c r="F18" t="s">
        <v>28</v>
      </c>
      <c r="H18">
        <v>10000</v>
      </c>
      <c r="I18">
        <v>2</v>
      </c>
      <c r="J18">
        <f t="shared" si="9"/>
        <v>2000000000000</v>
      </c>
      <c r="K18">
        <v>703284608</v>
      </c>
      <c r="L18" s="1">
        <f t="shared" si="10"/>
        <v>5626276864</v>
      </c>
      <c r="M18" s="10">
        <f t="shared" si="11"/>
        <v>2400</v>
      </c>
      <c r="N18">
        <f t="shared" si="0"/>
        <v>5242880</v>
      </c>
      <c r="O18">
        <f t="shared" si="12"/>
        <v>1321.9783155054649</v>
      </c>
      <c r="P18" s="10">
        <f t="shared" si="13"/>
        <v>355.47486345670171</v>
      </c>
      <c r="Q18" s="10">
        <f t="shared" si="1"/>
        <v>1321.9783155054649</v>
      </c>
      <c r="R18">
        <f t="shared" si="2"/>
        <v>1167.6213102219194</v>
      </c>
      <c r="S18" s="10">
        <f t="shared" si="3"/>
        <v>660.98915775273247</v>
      </c>
      <c r="T18" s="1">
        <f t="shared" si="4"/>
        <v>6.0597716942547999</v>
      </c>
      <c r="U18" s="1">
        <f t="shared" si="14"/>
        <v>2.5230823160741971</v>
      </c>
      <c r="V18">
        <f t="shared" si="15"/>
        <v>8.5828540103289974</v>
      </c>
      <c r="W18">
        <f t="shared" si="5"/>
        <v>6.0597716942547999</v>
      </c>
      <c r="X18" s="1">
        <f t="shared" si="6"/>
        <v>91.412893330516994</v>
      </c>
      <c r="Y18" s="1">
        <f t="shared" si="16"/>
        <v>27.036588768009409</v>
      </c>
      <c r="Z18" s="1">
        <f t="shared" si="17"/>
        <v>2353.1414454015603</v>
      </c>
      <c r="AA18">
        <f t="shared" si="18"/>
        <v>2471.5909275000868</v>
      </c>
      <c r="AB18">
        <v>8.4902709999999999</v>
      </c>
      <c r="AC18">
        <v>2472.3669151999998</v>
      </c>
      <c r="AD18">
        <f t="shared" si="19"/>
        <v>235.56374113382248</v>
      </c>
      <c r="AE18" s="1">
        <f t="shared" si="20"/>
        <v>5.3013873069540418</v>
      </c>
      <c r="AF18">
        <f t="shared" si="7"/>
        <v>28.626875464224877</v>
      </c>
      <c r="AG18">
        <f t="shared" si="21"/>
        <v>1.0904600139264993</v>
      </c>
      <c r="AH18">
        <f t="shared" si="8"/>
        <v>3.13864295441856E-2</v>
      </c>
      <c r="AK18" s="10"/>
      <c r="AM18" s="10"/>
    </row>
    <row r="19" spans="1:55">
      <c r="A19" t="s">
        <v>14</v>
      </c>
      <c r="B19">
        <v>3.0298858471273999E-3</v>
      </c>
      <c r="C19">
        <v>0.44844617089824701</v>
      </c>
      <c r="D19">
        <v>4.5706446665258497E-3</v>
      </c>
      <c r="E19">
        <v>0.48054138503215699</v>
      </c>
      <c r="F19">
        <v>27.715740114792101</v>
      </c>
      <c r="L19" s="1"/>
      <c r="M19" s="10"/>
      <c r="P19" s="10"/>
      <c r="Q19" s="10"/>
      <c r="S19" s="10"/>
      <c r="AK19" s="10"/>
      <c r="AM19" s="10"/>
    </row>
    <row r="20" spans="1:55">
      <c r="A20" t="s">
        <v>13</v>
      </c>
      <c r="B20">
        <v>2.22794884933827</v>
      </c>
      <c r="C20">
        <v>32.4268568840859</v>
      </c>
      <c r="D20">
        <v>1.1572145049026199</v>
      </c>
      <c r="E20">
        <v>18.9224814307209</v>
      </c>
      <c r="F20">
        <v>25.231674422133398</v>
      </c>
      <c r="O20" s="9"/>
      <c r="AK20" s="10"/>
      <c r="AM20" s="10"/>
    </row>
    <row r="21" spans="1:55">
      <c r="A21" t="s">
        <v>16</v>
      </c>
      <c r="B21">
        <v>1.4690299293355901E-2</v>
      </c>
      <c r="C21">
        <v>0.20297601544562199</v>
      </c>
      <c r="D21">
        <v>4.4839321567073096</v>
      </c>
      <c r="E21">
        <v>-10.993415594144199</v>
      </c>
      <c r="F21">
        <v>36.125662825848202</v>
      </c>
      <c r="H21" s="4" t="s">
        <v>46</v>
      </c>
      <c r="I21" s="4"/>
      <c r="O21" s="9"/>
      <c r="P21" s="9"/>
      <c r="AK21" s="10"/>
      <c r="AM21" s="10"/>
    </row>
    <row r="22" spans="1:55">
      <c r="A22" t="s">
        <v>15</v>
      </c>
      <c r="B22">
        <v>9.5109402312521601E-2</v>
      </c>
      <c r="C22">
        <v>0.142604128545642</v>
      </c>
      <c r="D22">
        <v>1.74941689909489</v>
      </c>
      <c r="E22">
        <v>2.6774867996974798</v>
      </c>
      <c r="F22">
        <v>9.7766132997495792</v>
      </c>
      <c r="H22" t="s">
        <v>32</v>
      </c>
      <c r="I22" t="s">
        <v>72</v>
      </c>
      <c r="J22" t="s">
        <v>33</v>
      </c>
      <c r="K22" t="s">
        <v>74</v>
      </c>
      <c r="L22" t="s">
        <v>73</v>
      </c>
      <c r="M22" t="s">
        <v>61</v>
      </c>
      <c r="N22" t="s">
        <v>71</v>
      </c>
      <c r="O22" t="s">
        <v>69</v>
      </c>
      <c r="P22" s="9" t="s">
        <v>59</v>
      </c>
      <c r="Q22" t="s">
        <v>66</v>
      </c>
      <c r="R22" t="s">
        <v>70</v>
      </c>
      <c r="S22" t="s">
        <v>67</v>
      </c>
      <c r="T22" t="s">
        <v>34</v>
      </c>
      <c r="U22" t="s">
        <v>35</v>
      </c>
      <c r="V22" t="s">
        <v>36</v>
      </c>
      <c r="W22" t="s">
        <v>37</v>
      </c>
      <c r="X22" t="s">
        <v>38</v>
      </c>
      <c r="Y22" t="s">
        <v>39</v>
      </c>
      <c r="Z22" t="s">
        <v>40</v>
      </c>
      <c r="AA22" t="s">
        <v>41</v>
      </c>
      <c r="AB22" t="s">
        <v>42</v>
      </c>
      <c r="AC22" t="s">
        <v>43</v>
      </c>
      <c r="AD22" t="s">
        <v>25</v>
      </c>
      <c r="AE22" t="s">
        <v>97</v>
      </c>
      <c r="AF22" t="s">
        <v>44</v>
      </c>
      <c r="AG22" t="s">
        <v>45</v>
      </c>
      <c r="AK22" s="10"/>
      <c r="AM22" s="10"/>
    </row>
    <row r="23" spans="1:55">
      <c r="A23" t="s">
        <v>18</v>
      </c>
      <c r="B23">
        <v>3.3210740465872197E-2</v>
      </c>
      <c r="C23">
        <v>0.16775700143344199</v>
      </c>
      <c r="D23">
        <v>-9.3308313320403902E-2</v>
      </c>
      <c r="E23">
        <v>1.40042131974523</v>
      </c>
      <c r="F23">
        <v>22.097872519190599</v>
      </c>
      <c r="H23">
        <v>1400</v>
      </c>
      <c r="I23">
        <v>4</v>
      </c>
      <c r="J23">
        <f t="shared" ref="J23:J39" si="22">2*H23^3</f>
        <v>5488000000</v>
      </c>
      <c r="K23" s="6">
        <v>634130.75</v>
      </c>
      <c r="L23">
        <f>K23*8</f>
        <v>5073046</v>
      </c>
      <c r="M23" s="10">
        <f>(3*H23^2)*8/1000000</f>
        <v>47.04</v>
      </c>
      <c r="N23">
        <f t="shared" ref="N23:N39" si="23">40*2^20/8</f>
        <v>5242880</v>
      </c>
      <c r="O23">
        <f t="shared" ref="O23:O39" si="24">SQRT(N23/3)</f>
        <v>1321.9783155054649</v>
      </c>
      <c r="P23" s="10">
        <f>J23/L23</f>
        <v>1081.7958283839728</v>
      </c>
      <c r="Q23" s="10">
        <f>SQRT(N23/3)</f>
        <v>1321.9783155054649</v>
      </c>
      <c r="R23">
        <f t="shared" ref="R23:R39" si="25">H23/(1+H23/O23)</f>
        <v>679.93548338167682</v>
      </c>
      <c r="S23" s="10">
        <f t="shared" ref="S23:S39" si="26">0.5*SQRT(N23/3)</f>
        <v>660.98915775273247</v>
      </c>
      <c r="T23" s="1">
        <f t="shared" ref="T23:T39" si="27">$B$28*J23</f>
        <v>12.226983285168426</v>
      </c>
      <c r="U23" s="1">
        <f>$C$28*L23</f>
        <v>0.16450293660838441</v>
      </c>
      <c r="V23">
        <f t="shared" ref="V23:V39" si="28">T23+U23</f>
        <v>12.391486221776811</v>
      </c>
      <c r="W23">
        <f t="shared" ref="W23:W39" si="29">MAX(T23,U23)</f>
        <v>12.226983285168426</v>
      </c>
      <c r="X23" s="1">
        <f t="shared" ref="X23:X39" si="30">$D$28*J23</f>
        <v>63.50793202905578</v>
      </c>
      <c r="Y23" s="1">
        <f>$E$28*L23</f>
        <v>0.95994618732192938</v>
      </c>
      <c r="Z23" s="1">
        <f t="shared" ref="Z23:Z39" si="31">AB23*$F$28</f>
        <v>5775.0719655151515</v>
      </c>
      <c r="AA23">
        <f t="shared" ref="AA23:AA39" si="32">SUM(X23:Z23)</f>
        <v>5839.5398437315289</v>
      </c>
      <c r="AB23">
        <v>22.88818359375</v>
      </c>
      <c r="AC23">
        <v>5587.2917175292969</v>
      </c>
      <c r="AD23">
        <f>J23/(AB23*1000000000)</f>
        <v>0.23977437866666668</v>
      </c>
      <c r="AE23">
        <f>(L23*8)/AB23/1000000000</f>
        <v>1.7731580941653332E-3</v>
      </c>
      <c r="AF23">
        <f>ABS(V23-AB23)/ABS(AB23)*100</f>
        <v>45.860770597975666</v>
      </c>
      <c r="AG23">
        <f t="shared" ref="AG23:AG39" si="33">ABS(AA23-AC23)/ABS(AC23)*100</f>
        <v>4.5146761428411022</v>
      </c>
      <c r="AK23" s="10"/>
      <c r="AM23" s="10"/>
    </row>
    <row r="24" spans="1:55">
      <c r="A24" t="s">
        <v>17</v>
      </c>
      <c r="B24">
        <v>-0.112946625300351</v>
      </c>
      <c r="C24">
        <v>0.32223879087735402</v>
      </c>
      <c r="D24">
        <v>-0.286915286089448</v>
      </c>
      <c r="E24">
        <v>1.6682349855713501</v>
      </c>
      <c r="F24">
        <v>22.042687895957101</v>
      </c>
      <c r="H24">
        <v>1500</v>
      </c>
      <c r="I24">
        <v>4</v>
      </c>
      <c r="J24">
        <f t="shared" si="22"/>
        <v>6750000000</v>
      </c>
      <c r="K24">
        <v>2563328.5</v>
      </c>
      <c r="L24">
        <f t="shared" ref="L24:L38" si="34">K24*8</f>
        <v>20506628</v>
      </c>
      <c r="M24" s="10">
        <f t="shared" ref="M24:M39" si="35">(3*H24^2)*8/1000000</f>
        <v>54</v>
      </c>
      <c r="N24">
        <f t="shared" si="23"/>
        <v>5242880</v>
      </c>
      <c r="O24">
        <f t="shared" si="24"/>
        <v>1321.9783155054649</v>
      </c>
      <c r="P24" s="10">
        <f t="shared" ref="P24:P27" si="36">J24/L24</f>
        <v>329.16186903083235</v>
      </c>
      <c r="Q24" s="10">
        <f t="shared" ref="Q24:Q39" si="37">SQRT(N24/3)</f>
        <v>1321.9783155054649</v>
      </c>
      <c r="R24">
        <f t="shared" si="25"/>
        <v>702.68699882019246</v>
      </c>
      <c r="S24" s="10">
        <f t="shared" si="26"/>
        <v>660.98915775273247</v>
      </c>
      <c r="T24" s="1">
        <f t="shared" si="27"/>
        <v>15.038654733033322</v>
      </c>
      <c r="U24" s="1">
        <f t="shared" ref="U24:U39" si="38">$C$28*L24</f>
        <v>0.66496549133118865</v>
      </c>
      <c r="V24">
        <f t="shared" si="28"/>
        <v>15.70362022436451</v>
      </c>
      <c r="W24">
        <f t="shared" si="29"/>
        <v>15.038654733033322</v>
      </c>
      <c r="X24" s="1">
        <f t="shared" si="30"/>
        <v>78.111979080926844</v>
      </c>
      <c r="Y24" s="1">
        <f t="shared" ref="Y24:Y39" si="39">$E$28*L24</f>
        <v>3.8803628753670125</v>
      </c>
      <c r="Z24" s="1">
        <f t="shared" si="31"/>
        <v>8316.1036303418186</v>
      </c>
      <c r="AA24">
        <f t="shared" si="32"/>
        <v>8398.0959722981133</v>
      </c>
      <c r="AB24">
        <v>32.958984375</v>
      </c>
      <c r="AC24">
        <v>8105.0537109265133</v>
      </c>
      <c r="AD24">
        <f t="shared" ref="AD24:AD39" si="40">J24/(AB24*1000000000)</f>
        <v>0.20480000000000001</v>
      </c>
      <c r="AE24">
        <f t="shared" ref="AE24:AE39" si="41">(L24*8)/AB24/1000000000</f>
        <v>4.9774902689185187E-3</v>
      </c>
      <c r="AF24">
        <f t="shared" ref="AF24:AF39" si="42">ABS(V24-AB24)/ABS(AB24)*100</f>
        <v>52.354053008150345</v>
      </c>
      <c r="AG24">
        <f t="shared" si="33"/>
        <v>3.6155499003855645</v>
      </c>
      <c r="AK24" s="10"/>
      <c r="AM24" s="10"/>
    </row>
    <row r="25" spans="1:55">
      <c r="H25">
        <v>1600</v>
      </c>
      <c r="I25">
        <v>2</v>
      </c>
      <c r="J25">
        <f t="shared" si="22"/>
        <v>8192000000</v>
      </c>
      <c r="K25">
        <v>38865307</v>
      </c>
      <c r="L25">
        <f t="shared" si="34"/>
        <v>310922456</v>
      </c>
      <c r="M25" s="10">
        <f t="shared" si="35"/>
        <v>61.44</v>
      </c>
      <c r="N25">
        <f t="shared" si="23"/>
        <v>5242880</v>
      </c>
      <c r="O25">
        <f t="shared" si="24"/>
        <v>1321.9783155054649</v>
      </c>
      <c r="P25" s="10">
        <f t="shared" si="36"/>
        <v>26.347405412235648</v>
      </c>
      <c r="Q25" s="10">
        <f t="shared" si="37"/>
        <v>1321.9783155054649</v>
      </c>
      <c r="R25">
        <f t="shared" si="25"/>
        <v>723.88124634075098</v>
      </c>
      <c r="S25" s="10">
        <f t="shared" si="26"/>
        <v>660.98915775273247</v>
      </c>
      <c r="T25" s="1">
        <f t="shared" si="27"/>
        <v>18.251356973779107</v>
      </c>
      <c r="U25" s="1">
        <f t="shared" si="38"/>
        <v>10.082237982760494</v>
      </c>
      <c r="V25">
        <f t="shared" si="28"/>
        <v>28.333594956539599</v>
      </c>
      <c r="W25">
        <f t="shared" si="29"/>
        <v>18.251356973779107</v>
      </c>
      <c r="X25" s="1">
        <f t="shared" si="30"/>
        <v>94.79901224162262</v>
      </c>
      <c r="Y25" s="1">
        <f t="shared" si="39"/>
        <v>58.834244000541361</v>
      </c>
      <c r="Z25" s="1">
        <f t="shared" si="31"/>
        <v>11319.141052409697</v>
      </c>
      <c r="AA25">
        <f t="shared" si="32"/>
        <v>11472.774308651862</v>
      </c>
      <c r="AB25" s="6">
        <v>44.86083984375</v>
      </c>
      <c r="AC25">
        <v>10979.078813016356</v>
      </c>
      <c r="AD25">
        <f t="shared" si="40"/>
        <v>0.18260915374149661</v>
      </c>
      <c r="AE25">
        <f t="shared" si="41"/>
        <v>5.5446568915417688E-2</v>
      </c>
      <c r="AF25">
        <f t="shared" si="42"/>
        <v>36.841140167626556</v>
      </c>
      <c r="AG25">
        <f t="shared" si="33"/>
        <v>4.4966932476174604</v>
      </c>
      <c r="AK25" s="10"/>
      <c r="AM25" s="10"/>
    </row>
    <row r="26" spans="1:55">
      <c r="A26" s="4" t="s">
        <v>58</v>
      </c>
      <c r="B26" s="4" t="s">
        <v>29</v>
      </c>
      <c r="C26" s="4" t="s">
        <v>26</v>
      </c>
      <c r="D26" s="4" t="s">
        <v>30</v>
      </c>
      <c r="E26" s="4" t="s">
        <v>27</v>
      </c>
      <c r="F26" s="4" t="s">
        <v>28</v>
      </c>
      <c r="H26">
        <v>1700</v>
      </c>
      <c r="I26">
        <v>2</v>
      </c>
      <c r="J26">
        <f t="shared" si="22"/>
        <v>9826000000</v>
      </c>
      <c r="K26">
        <v>91828457</v>
      </c>
      <c r="L26">
        <f t="shared" si="34"/>
        <v>734627656</v>
      </c>
      <c r="M26" s="10">
        <f t="shared" si="35"/>
        <v>69.36</v>
      </c>
      <c r="N26">
        <f t="shared" si="23"/>
        <v>5242880</v>
      </c>
      <c r="O26">
        <f t="shared" si="24"/>
        <v>1321.9783155054649</v>
      </c>
      <c r="P26" s="10">
        <f t="shared" si="36"/>
        <v>13.375483375485663</v>
      </c>
      <c r="Q26" s="10">
        <f t="shared" si="37"/>
        <v>1321.9783155054649</v>
      </c>
      <c r="R26">
        <f t="shared" si="25"/>
        <v>743.67282016164631</v>
      </c>
      <c r="S26" s="10">
        <f t="shared" si="26"/>
        <v>660.98915775273247</v>
      </c>
      <c r="T26" s="1">
        <f t="shared" si="27"/>
        <v>21.891825393597841</v>
      </c>
      <c r="U26" s="1">
        <f t="shared" si="38"/>
        <v>23.821665864203485</v>
      </c>
      <c r="V26">
        <f t="shared" si="28"/>
        <v>45.713491257801323</v>
      </c>
      <c r="W26">
        <f t="shared" si="29"/>
        <v>23.821665864203485</v>
      </c>
      <c r="X26" s="1">
        <f t="shared" si="30"/>
        <v>113.70789725173142</v>
      </c>
      <c r="Y26" s="1">
        <f t="shared" si="39"/>
        <v>139.00978179154021</v>
      </c>
      <c r="Z26" s="1">
        <f t="shared" si="31"/>
        <v>14784.184231718787</v>
      </c>
      <c r="AA26">
        <f t="shared" si="32"/>
        <v>15036.901910762059</v>
      </c>
      <c r="AB26">
        <v>58.59375</v>
      </c>
      <c r="AC26">
        <v>14327.9296875</v>
      </c>
      <c r="AD26">
        <f t="shared" si="40"/>
        <v>0.16769706666666667</v>
      </c>
      <c r="AE26">
        <f t="shared" si="41"/>
        <v>0.10030116263253333</v>
      </c>
      <c r="AF26">
        <f t="shared" si="42"/>
        <v>21.982308253352407</v>
      </c>
      <c r="AG26">
        <f t="shared" si="33"/>
        <v>4.9481832946219839</v>
      </c>
      <c r="AK26" s="10"/>
      <c r="AM26" s="10"/>
      <c r="BB26" s="1"/>
      <c r="BC26" s="8"/>
    </row>
    <row r="27" spans="1:55">
      <c r="A27" s="4" t="s">
        <v>14</v>
      </c>
      <c r="B27" s="4">
        <f>B19/1000000000</f>
        <v>3.0298858471273998E-12</v>
      </c>
      <c r="C27" s="4">
        <f>C19/1000000000</f>
        <v>4.4844617089824699E-10</v>
      </c>
      <c r="D27" s="4">
        <f>D19/100000000</f>
        <v>4.5706446665258495E-11</v>
      </c>
      <c r="E27" s="4">
        <f>E19/100000000</f>
        <v>4.80541385032157E-9</v>
      </c>
      <c r="F27" s="4">
        <f>F19*10</f>
        <v>277.15740114792101</v>
      </c>
      <c r="H27">
        <v>1800</v>
      </c>
      <c r="I27">
        <v>2</v>
      </c>
      <c r="J27">
        <f t="shared" si="22"/>
        <v>11664000000</v>
      </c>
      <c r="K27">
        <v>120013856</v>
      </c>
      <c r="L27">
        <f t="shared" si="34"/>
        <v>960110848</v>
      </c>
      <c r="M27" s="10">
        <f t="shared" si="35"/>
        <v>77.760000000000005</v>
      </c>
      <c r="N27">
        <f t="shared" si="23"/>
        <v>5242880</v>
      </c>
      <c r="O27">
        <f t="shared" si="24"/>
        <v>1321.9783155054649</v>
      </c>
      <c r="P27" s="10">
        <f t="shared" si="36"/>
        <v>12.148597241971794</v>
      </c>
      <c r="Q27" s="10">
        <f t="shared" si="37"/>
        <v>1321.9783155054649</v>
      </c>
      <c r="R27">
        <f t="shared" si="25"/>
        <v>762.19650728886427</v>
      </c>
      <c r="S27" s="10">
        <f t="shared" si="26"/>
        <v>660.98915775273247</v>
      </c>
      <c r="T27" s="1">
        <f t="shared" si="27"/>
        <v>25.986795378681581</v>
      </c>
      <c r="U27" s="1">
        <f t="shared" si="38"/>
        <v>31.133377060954349</v>
      </c>
      <c r="V27">
        <f t="shared" si="28"/>
        <v>57.12017243963593</v>
      </c>
      <c r="W27">
        <f t="shared" si="29"/>
        <v>31.133377060954349</v>
      </c>
      <c r="X27" s="1">
        <f t="shared" si="30"/>
        <v>134.97749985184157</v>
      </c>
      <c r="Y27" s="1">
        <f t="shared" si="39"/>
        <v>181.67679692713696</v>
      </c>
      <c r="Z27" s="1">
        <f t="shared" si="31"/>
        <v>18711.233168269089</v>
      </c>
      <c r="AA27">
        <f t="shared" si="32"/>
        <v>19027.887465048068</v>
      </c>
      <c r="AB27">
        <v>74.15771484375</v>
      </c>
      <c r="AC27">
        <v>20944.161154986876</v>
      </c>
      <c r="AD27">
        <f t="shared" si="40"/>
        <v>0.15728639999999999</v>
      </c>
      <c r="AE27">
        <f t="shared" si="41"/>
        <v>0.10357501980992263</v>
      </c>
      <c r="AF27">
        <f t="shared" si="42"/>
        <v>22.974740308560076</v>
      </c>
      <c r="AG27">
        <f t="shared" si="33"/>
        <v>9.1494411056063534</v>
      </c>
      <c r="AK27" s="10"/>
      <c r="AM27" s="10"/>
    </row>
    <row r="28" spans="1:55">
      <c r="A28" s="4" t="s">
        <v>13</v>
      </c>
      <c r="B28" s="4">
        <f t="shared" ref="B28:C32" si="43">B20/1000000000</f>
        <v>2.22794884933827E-9</v>
      </c>
      <c r="C28" s="4">
        <f t="shared" si="43"/>
        <v>3.2426856884085898E-8</v>
      </c>
      <c r="D28" s="4">
        <f t="shared" ref="D28:E32" si="44">D20/100000000</f>
        <v>1.1572145049026198E-8</v>
      </c>
      <c r="E28" s="4">
        <f t="shared" si="44"/>
        <v>1.8922481430720899E-7</v>
      </c>
      <c r="F28" s="4">
        <f t="shared" ref="F28:F32" si="45">F20*10</f>
        <v>252.31674422133398</v>
      </c>
      <c r="H28">
        <v>1900</v>
      </c>
      <c r="I28">
        <v>2</v>
      </c>
      <c r="J28">
        <f t="shared" si="22"/>
        <v>13718000000</v>
      </c>
      <c r="K28">
        <v>207866148</v>
      </c>
      <c r="L28">
        <f>K28*8</f>
        <v>1662929184</v>
      </c>
      <c r="M28" s="10">
        <f t="shared" si="35"/>
        <v>86.64</v>
      </c>
      <c r="N28">
        <f t="shared" si="23"/>
        <v>5242880</v>
      </c>
      <c r="O28">
        <f t="shared" si="24"/>
        <v>1321.9783155054649</v>
      </c>
      <c r="P28" s="10">
        <f>J28/L28</f>
        <v>8.2492989671411046</v>
      </c>
      <c r="Q28" s="10">
        <f t="shared" si="37"/>
        <v>1321.9783155054649</v>
      </c>
      <c r="R28">
        <f t="shared" si="25"/>
        <v>779.57036128169534</v>
      </c>
      <c r="S28" s="10">
        <f t="shared" si="26"/>
        <v>660.98915775273247</v>
      </c>
      <c r="T28" s="1">
        <f t="shared" si="27"/>
        <v>30.563002315222388</v>
      </c>
      <c r="U28" s="1">
        <f t="shared" si="38"/>
        <v>53.923566657937741</v>
      </c>
      <c r="V28">
        <f t="shared" si="28"/>
        <v>84.486568973160132</v>
      </c>
      <c r="W28">
        <f t="shared" si="29"/>
        <v>53.923566657937741</v>
      </c>
      <c r="X28" s="1">
        <f t="shared" si="30"/>
        <v>158.74668578254139</v>
      </c>
      <c r="Y28" s="1">
        <f t="shared" si="39"/>
        <v>314.6674660484386</v>
      </c>
      <c r="Z28" s="1">
        <f t="shared" si="31"/>
        <v>23100.287862060606</v>
      </c>
      <c r="AA28">
        <f t="shared" si="32"/>
        <v>23573.702013891587</v>
      </c>
      <c r="AB28">
        <v>91.552734375</v>
      </c>
      <c r="AC28">
        <v>24387.535682098391</v>
      </c>
      <c r="AD28">
        <f t="shared" si="40"/>
        <v>0.14983714133333334</v>
      </c>
      <c r="AE28">
        <f t="shared" si="41"/>
        <v>0.14530896933683199</v>
      </c>
      <c r="AF28">
        <f>ABS(V28-AB28)/ABS(AB28)*100</f>
        <v>7.7181369295829594</v>
      </c>
      <c r="AG28">
        <f t="shared" si="33"/>
        <v>3.3370885800659082</v>
      </c>
      <c r="AK28" s="10"/>
      <c r="AM28" s="10"/>
    </row>
    <row r="29" spans="1:55">
      <c r="A29" s="4" t="s">
        <v>16</v>
      </c>
      <c r="B29" s="4">
        <f t="shared" si="43"/>
        <v>1.4690299293355899E-11</v>
      </c>
      <c r="C29" s="4">
        <f t="shared" si="43"/>
        <v>2.0297601544562198E-10</v>
      </c>
      <c r="D29" s="4">
        <f t="shared" si="44"/>
        <v>4.4839321567073095E-8</v>
      </c>
      <c r="E29" s="4">
        <f t="shared" si="44"/>
        <v>-1.09934155941442E-7</v>
      </c>
      <c r="F29" s="4">
        <f t="shared" si="45"/>
        <v>361.25662825848201</v>
      </c>
      <c r="H29">
        <v>2000</v>
      </c>
      <c r="I29">
        <v>2</v>
      </c>
      <c r="J29">
        <f t="shared" si="22"/>
        <v>16000000000</v>
      </c>
      <c r="K29">
        <v>225001979</v>
      </c>
      <c r="L29">
        <f t="shared" si="34"/>
        <v>1800015832</v>
      </c>
      <c r="M29" s="10">
        <f t="shared" si="35"/>
        <v>96</v>
      </c>
      <c r="N29">
        <f t="shared" si="23"/>
        <v>5242880</v>
      </c>
      <c r="O29">
        <f t="shared" si="24"/>
        <v>1321.9783155054649</v>
      </c>
      <c r="P29" s="10">
        <f t="shared" ref="P29:P31" si="46">J29/L29</f>
        <v>8.8888107068604931</v>
      </c>
      <c r="Q29" s="10">
        <f t="shared" si="37"/>
        <v>1321.9783155054649</v>
      </c>
      <c r="R29">
        <f t="shared" si="25"/>
        <v>795.89822084935292</v>
      </c>
      <c r="S29" s="10">
        <f t="shared" si="26"/>
        <v>660.98915775273247</v>
      </c>
      <c r="T29" s="1">
        <f t="shared" si="27"/>
        <v>35.64718158941232</v>
      </c>
      <c r="U29" s="1">
        <f t="shared" si="38"/>
        <v>58.368855773352806</v>
      </c>
      <c r="V29">
        <f t="shared" si="28"/>
        <v>94.016037362765132</v>
      </c>
      <c r="W29">
        <f t="shared" si="29"/>
        <v>58.368855773352806</v>
      </c>
      <c r="X29" s="1">
        <f t="shared" si="30"/>
        <v>185.15432078441918</v>
      </c>
      <c r="Y29" s="1">
        <f t="shared" si="39"/>
        <v>340.60766156023629</v>
      </c>
      <c r="Z29" s="1">
        <f t="shared" si="31"/>
        <v>27951.348313093335</v>
      </c>
      <c r="AA29">
        <f t="shared" si="32"/>
        <v>28477.110295437989</v>
      </c>
      <c r="AB29">
        <v>110.77880859375</v>
      </c>
      <c r="AC29">
        <v>28257.117638229676</v>
      </c>
      <c r="AD29">
        <f t="shared" si="40"/>
        <v>0.14443195592286501</v>
      </c>
      <c r="AE29">
        <f t="shared" si="41"/>
        <v>0.12998990365394161</v>
      </c>
      <c r="AF29">
        <f t="shared" si="42"/>
        <v>15.131748972366726</v>
      </c>
      <c r="AG29">
        <f t="shared" si="33"/>
        <v>0.77853891548612963</v>
      </c>
      <c r="AK29" s="10"/>
      <c r="AM29" s="10"/>
    </row>
    <row r="30" spans="1:55">
      <c r="A30" s="4" t="s">
        <v>15</v>
      </c>
      <c r="B30" s="4">
        <f t="shared" si="43"/>
        <v>9.5109402312521604E-11</v>
      </c>
      <c r="C30" s="4">
        <f t="shared" si="43"/>
        <v>1.42604128545642E-10</v>
      </c>
      <c r="D30" s="4">
        <f t="shared" si="44"/>
        <v>1.7494168990948899E-8</v>
      </c>
      <c r="E30" s="4">
        <f t="shared" si="44"/>
        <v>2.6774867996974799E-8</v>
      </c>
      <c r="F30" s="4">
        <f t="shared" si="45"/>
        <v>97.766132997495788</v>
      </c>
      <c r="H30">
        <v>2100</v>
      </c>
      <c r="I30">
        <v>2</v>
      </c>
      <c r="J30">
        <f t="shared" si="22"/>
        <v>18522000000</v>
      </c>
      <c r="K30">
        <v>311932339</v>
      </c>
      <c r="L30">
        <f t="shared" si="34"/>
        <v>2495458712</v>
      </c>
      <c r="M30" s="10">
        <f t="shared" si="35"/>
        <v>105.84</v>
      </c>
      <c r="N30">
        <f t="shared" si="23"/>
        <v>5242880</v>
      </c>
      <c r="O30">
        <f t="shared" si="24"/>
        <v>1321.9783155054649</v>
      </c>
      <c r="P30" s="10">
        <f t="shared" si="46"/>
        <v>7.422282689323854</v>
      </c>
      <c r="Q30" s="10">
        <f t="shared" si="37"/>
        <v>1321.9783155054649</v>
      </c>
      <c r="R30">
        <f t="shared" si="25"/>
        <v>811.27178684398143</v>
      </c>
      <c r="S30" s="10">
        <f t="shared" si="26"/>
        <v>660.98915775273247</v>
      </c>
      <c r="T30" s="1">
        <f t="shared" si="27"/>
        <v>41.266068587443435</v>
      </c>
      <c r="U30" s="1">
        <f t="shared" si="38"/>
        <v>80.919882514169331</v>
      </c>
      <c r="V30">
        <f t="shared" si="28"/>
        <v>122.18595110161277</v>
      </c>
      <c r="W30">
        <f t="shared" si="29"/>
        <v>80.919882514169331</v>
      </c>
      <c r="X30" s="1">
        <f t="shared" si="30"/>
        <v>214.33927059806325</v>
      </c>
      <c r="Y30" s="1">
        <f t="shared" si="39"/>
        <v>472.20271138950693</v>
      </c>
      <c r="Z30" s="1">
        <f t="shared" si="31"/>
        <v>33264.414521367275</v>
      </c>
      <c r="AA30">
        <f t="shared" si="32"/>
        <v>33950.956503354842</v>
      </c>
      <c r="AB30">
        <v>131.8359375</v>
      </c>
      <c r="AC30">
        <v>33555.841619282226</v>
      </c>
      <c r="AD30">
        <f t="shared" si="40"/>
        <v>0.1404928</v>
      </c>
      <c r="AE30">
        <f t="shared" si="41"/>
        <v>0.15142813162002963</v>
      </c>
      <c r="AF30">
        <f t="shared" si="42"/>
        <v>7.3196933866285345</v>
      </c>
      <c r="AG30">
        <f t="shared" si="33"/>
        <v>1.1774846494852065</v>
      </c>
      <c r="AK30" s="10"/>
      <c r="AM30" s="10"/>
    </row>
    <row r="31" spans="1:55">
      <c r="A31" s="4" t="s">
        <v>18</v>
      </c>
      <c r="B31" s="4">
        <f t="shared" si="43"/>
        <v>3.32107404658722E-11</v>
      </c>
      <c r="C31" s="4">
        <f t="shared" si="43"/>
        <v>1.6775700143344199E-10</v>
      </c>
      <c r="D31" s="4">
        <f t="shared" si="44"/>
        <v>-9.3308313320403895E-10</v>
      </c>
      <c r="E31" s="4">
        <f t="shared" si="44"/>
        <v>1.40042131974523E-8</v>
      </c>
      <c r="F31" s="4">
        <f t="shared" si="45"/>
        <v>220.97872519190599</v>
      </c>
      <c r="H31">
        <v>2200</v>
      </c>
      <c r="I31">
        <v>2</v>
      </c>
      <c r="J31">
        <f t="shared" si="22"/>
        <v>21296000000</v>
      </c>
      <c r="K31">
        <v>325919839</v>
      </c>
      <c r="L31">
        <f t="shared" si="34"/>
        <v>2607358712</v>
      </c>
      <c r="M31" s="10">
        <f t="shared" si="35"/>
        <v>116.16</v>
      </c>
      <c r="N31">
        <f t="shared" si="23"/>
        <v>5242880</v>
      </c>
      <c r="O31">
        <f t="shared" si="24"/>
        <v>1321.9783155054649</v>
      </c>
      <c r="P31" s="10">
        <f t="shared" si="46"/>
        <v>8.1676525374081326</v>
      </c>
      <c r="Q31" s="10">
        <f t="shared" si="37"/>
        <v>1321.9783155054649</v>
      </c>
      <c r="R31">
        <f t="shared" si="25"/>
        <v>825.77234541962923</v>
      </c>
      <c r="S31" s="10">
        <f t="shared" si="26"/>
        <v>660.98915775273247</v>
      </c>
      <c r="T31" s="1">
        <f t="shared" si="27"/>
        <v>47.446398695507796</v>
      </c>
      <c r="U31" s="1">
        <f t="shared" si="38"/>
        <v>84.548447799498533</v>
      </c>
      <c r="V31">
        <f t="shared" si="28"/>
        <v>131.99484649500633</v>
      </c>
      <c r="W31">
        <f t="shared" si="29"/>
        <v>84.548447799498533</v>
      </c>
      <c r="X31" s="1">
        <f t="shared" si="30"/>
        <v>246.44040096406192</v>
      </c>
      <c r="Y31" s="1">
        <f t="shared" si="39"/>
        <v>493.37696811048363</v>
      </c>
      <c r="Z31" s="1">
        <f t="shared" si="31"/>
        <v>39039.486486882422</v>
      </c>
      <c r="AA31">
        <f t="shared" si="32"/>
        <v>39779.303855956969</v>
      </c>
      <c r="AB31">
        <v>154.72412109375</v>
      </c>
      <c r="AC31">
        <v>39304.568481445312</v>
      </c>
      <c r="AD31">
        <f t="shared" si="40"/>
        <v>0.13763852623274161</v>
      </c>
      <c r="AE31">
        <f t="shared" si="41"/>
        <v>0.13481330220878265</v>
      </c>
      <c r="AF31">
        <f t="shared" si="42"/>
        <v>14.690194675574608</v>
      </c>
      <c r="AG31">
        <f t="shared" si="33"/>
        <v>1.2078376454782009</v>
      </c>
      <c r="AK31" s="10"/>
      <c r="AM31" s="10"/>
    </row>
    <row r="32" spans="1:55">
      <c r="A32" s="4" t="s">
        <v>17</v>
      </c>
      <c r="B32" s="4">
        <f t="shared" si="43"/>
        <v>-1.12946625300351E-10</v>
      </c>
      <c r="C32" s="4">
        <f t="shared" si="43"/>
        <v>3.2223879087735403E-10</v>
      </c>
      <c r="D32" s="4">
        <f t="shared" si="44"/>
        <v>-2.8691528608944801E-9</v>
      </c>
      <c r="E32" s="4">
        <f t="shared" si="44"/>
        <v>1.6682349855713502E-8</v>
      </c>
      <c r="F32" s="4">
        <f t="shared" si="45"/>
        <v>220.42687895957101</v>
      </c>
      <c r="H32">
        <v>2300</v>
      </c>
      <c r="I32">
        <v>2</v>
      </c>
      <c r="J32">
        <f t="shared" si="22"/>
        <v>24334000000</v>
      </c>
      <c r="K32" s="6">
        <v>373644006.54166698</v>
      </c>
      <c r="L32">
        <f>K32*8</f>
        <v>2989152052.3333359</v>
      </c>
      <c r="M32" s="10">
        <f t="shared" si="35"/>
        <v>126.96</v>
      </c>
      <c r="N32">
        <f t="shared" si="23"/>
        <v>5242880</v>
      </c>
      <c r="O32">
        <f t="shared" si="24"/>
        <v>1321.9783155054649</v>
      </c>
      <c r="P32" s="10">
        <f>J32/L32</f>
        <v>8.1407702164247038</v>
      </c>
      <c r="Q32" s="10">
        <f t="shared" si="37"/>
        <v>1321.9783155054649</v>
      </c>
      <c r="R32">
        <f t="shared" si="25"/>
        <v>839.47220574075845</v>
      </c>
      <c r="S32" s="10">
        <f t="shared" si="26"/>
        <v>660.98915775273247</v>
      </c>
      <c r="T32" s="1">
        <f t="shared" si="27"/>
        <v>54.21490729979746</v>
      </c>
      <c r="U32" s="1">
        <f t="shared" si="38"/>
        <v>96.928805805784719</v>
      </c>
      <c r="V32">
        <f t="shared" si="28"/>
        <v>151.14371310558218</v>
      </c>
      <c r="W32">
        <f t="shared" si="29"/>
        <v>96.928805805784719</v>
      </c>
      <c r="X32" s="1">
        <f t="shared" si="30"/>
        <v>281.5965776230035</v>
      </c>
      <c r="Y32" s="1">
        <f t="shared" si="39"/>
        <v>565.62174203878817</v>
      </c>
      <c r="Z32" s="1">
        <f t="shared" si="31"/>
        <v>41041.511434927677</v>
      </c>
      <c r="AA32">
        <f t="shared" si="32"/>
        <v>41888.729754589469</v>
      </c>
      <c r="AB32">
        <v>162.65869140625</v>
      </c>
      <c r="AC32">
        <v>41925.160480481303</v>
      </c>
      <c r="AD32">
        <f t="shared" si="40"/>
        <v>0.14960159699812384</v>
      </c>
      <c r="AE32">
        <f t="shared" si="41"/>
        <v>0.14701468585494748</v>
      </c>
      <c r="AF32">
        <f t="shared" si="42"/>
        <v>7.0792271849208843</v>
      </c>
      <c r="AG32">
        <f t="shared" si="33"/>
        <v>8.6894660567357895E-2</v>
      </c>
      <c r="AK32" s="10"/>
      <c r="AM32" s="10"/>
    </row>
    <row r="33" spans="1:39">
      <c r="B33" t="s">
        <v>25</v>
      </c>
      <c r="C33" t="s">
        <v>85</v>
      </c>
      <c r="H33">
        <v>2400</v>
      </c>
      <c r="I33">
        <v>2</v>
      </c>
      <c r="J33">
        <f t="shared" si="22"/>
        <v>27648000000</v>
      </c>
      <c r="K33">
        <v>418936688.19999999</v>
      </c>
      <c r="L33">
        <f t="shared" si="34"/>
        <v>3351493505.5999999</v>
      </c>
      <c r="M33" s="10">
        <f t="shared" si="35"/>
        <v>138.24</v>
      </c>
      <c r="N33">
        <f t="shared" si="23"/>
        <v>5242880</v>
      </c>
      <c r="O33">
        <f t="shared" si="24"/>
        <v>1321.9783155054649</v>
      </c>
      <c r="P33" s="10">
        <f t="shared" ref="P33" si="47">J33/L33</f>
        <v>8.2494565344683028</v>
      </c>
      <c r="Q33" s="10">
        <f t="shared" si="37"/>
        <v>1321.9783155054649</v>
      </c>
      <c r="R33">
        <f t="shared" si="25"/>
        <v>852.43590592553983</v>
      </c>
      <c r="S33" s="10">
        <f t="shared" si="26"/>
        <v>660.98915775273247</v>
      </c>
      <c r="T33" s="1">
        <f t="shared" si="27"/>
        <v>61.598329786504486</v>
      </c>
      <c r="U33" s="1">
        <f t="shared" si="38"/>
        <v>108.67840025403453</v>
      </c>
      <c r="V33">
        <f t="shared" si="28"/>
        <v>170.27673004053901</v>
      </c>
      <c r="W33">
        <f t="shared" si="29"/>
        <v>108.67840025403453</v>
      </c>
      <c r="X33" s="1">
        <f t="shared" si="30"/>
        <v>319.94666631547631</v>
      </c>
      <c r="Y33" s="1">
        <f t="shared" si="39"/>
        <v>634.18573624897692</v>
      </c>
      <c r="Z33" s="1">
        <f t="shared" si="31"/>
        <v>45199.563250098588</v>
      </c>
      <c r="AA33">
        <f t="shared" si="32"/>
        <v>46153.695652663038</v>
      </c>
      <c r="AB33">
        <v>179.13818359375</v>
      </c>
      <c r="AC33">
        <v>46189.113054243899</v>
      </c>
      <c r="AD33">
        <f t="shared" si="40"/>
        <v>0.15433895468483816</v>
      </c>
      <c r="AE33">
        <f t="shared" si="41"/>
        <v>0.14967187624054623</v>
      </c>
      <c r="AF33">
        <f t="shared" si="42"/>
        <v>4.9467139698742386</v>
      </c>
      <c r="AG33">
        <f t="shared" si="33"/>
        <v>7.6679111675659536E-2</v>
      </c>
      <c r="AK33" s="10"/>
      <c r="AM33" s="10"/>
    </row>
    <row r="34" spans="1:39">
      <c r="A34" s="1" t="s">
        <v>84</v>
      </c>
      <c r="B34" s="4">
        <f>1/B27/1000000000</f>
        <v>330.04543750322762</v>
      </c>
      <c r="C34" s="4">
        <f>8/C27/1000000000</f>
        <v>17.839376315725552</v>
      </c>
      <c r="H34">
        <v>2500</v>
      </c>
      <c r="I34">
        <v>2</v>
      </c>
      <c r="J34">
        <f t="shared" si="22"/>
        <v>31250000000</v>
      </c>
      <c r="K34" s="6">
        <v>464229369.858334</v>
      </c>
      <c r="L34">
        <f>K34*8</f>
        <v>3713834958.866672</v>
      </c>
      <c r="M34" s="10">
        <f t="shared" si="35"/>
        <v>150</v>
      </c>
      <c r="N34">
        <f t="shared" si="23"/>
        <v>5242880</v>
      </c>
      <c r="O34">
        <f t="shared" si="24"/>
        <v>1321.9783155054649</v>
      </c>
      <c r="P34" s="10">
        <f>J34/L34</f>
        <v>8.4144826967583857</v>
      </c>
      <c r="Q34" s="10">
        <f t="shared" si="37"/>
        <v>1321.9783155054649</v>
      </c>
      <c r="R34">
        <f t="shared" si="25"/>
        <v>864.72122967201506</v>
      </c>
      <c r="S34" s="10">
        <f t="shared" si="26"/>
        <v>660.98915775273247</v>
      </c>
      <c r="T34" s="1">
        <f t="shared" si="27"/>
        <v>69.62340154182094</v>
      </c>
      <c r="U34" s="1">
        <f t="shared" si="38"/>
        <v>120.42799470228461</v>
      </c>
      <c r="V34">
        <f t="shared" si="28"/>
        <v>190.05139624410555</v>
      </c>
      <c r="W34">
        <f t="shared" si="29"/>
        <v>120.42799470228461</v>
      </c>
      <c r="X34" s="1">
        <f t="shared" si="30"/>
        <v>361.62953278206868</v>
      </c>
      <c r="Y34" s="1">
        <f t="shared" si="39"/>
        <v>702.74973045916715</v>
      </c>
      <c r="Z34" s="1">
        <f t="shared" si="31"/>
        <v>49357.615065269492</v>
      </c>
      <c r="AA34">
        <f t="shared" si="32"/>
        <v>50421.994328510729</v>
      </c>
      <c r="AB34">
        <v>195.61767578125</v>
      </c>
      <c r="AC34">
        <v>50453.065628006501</v>
      </c>
      <c r="AD34">
        <f t="shared" si="40"/>
        <v>0.15975039001560062</v>
      </c>
      <c r="AE34">
        <f t="shared" si="41"/>
        <v>0.15188136528192589</v>
      </c>
      <c r="AF34">
        <f t="shared" si="42"/>
        <v>2.8454890463829865</v>
      </c>
      <c r="AG34">
        <f t="shared" si="33"/>
        <v>6.1584562026146594E-2</v>
      </c>
      <c r="AK34" s="10"/>
      <c r="AM34" s="10"/>
    </row>
    <row r="35" spans="1:39">
      <c r="B35" s="4">
        <f t="shared" ref="B35:B39" si="48">1/B28/1000000000</f>
        <v>0.4488433387045726</v>
      </c>
      <c r="C35" s="4">
        <f t="shared" ref="C35:C39" si="49">8/C28/1000000000</f>
        <v>0.24670907910060669</v>
      </c>
      <c r="H35">
        <v>2600</v>
      </c>
      <c r="I35">
        <v>2</v>
      </c>
      <c r="J35">
        <f t="shared" si="22"/>
        <v>35152000000</v>
      </c>
      <c r="K35">
        <v>509522051.51666701</v>
      </c>
      <c r="L35">
        <f t="shared" si="34"/>
        <v>4076176412.1333361</v>
      </c>
      <c r="M35" s="10">
        <f t="shared" si="35"/>
        <v>162.24</v>
      </c>
      <c r="N35">
        <f t="shared" si="23"/>
        <v>5242880</v>
      </c>
      <c r="O35">
        <f t="shared" si="24"/>
        <v>1321.9783155054649</v>
      </c>
      <c r="P35" s="10">
        <f t="shared" ref="P35:P38" si="50">J35/L35</f>
        <v>8.6237680722956256</v>
      </c>
      <c r="Q35" s="10">
        <f t="shared" si="37"/>
        <v>1321.9783155054649</v>
      </c>
      <c r="R35">
        <f t="shared" si="25"/>
        <v>876.38006735670331</v>
      </c>
      <c r="S35" s="10">
        <f t="shared" si="26"/>
        <v>660.98915775273247</v>
      </c>
      <c r="T35" s="1">
        <f t="shared" si="27"/>
        <v>78.316857951938871</v>
      </c>
      <c r="U35" s="1">
        <f t="shared" si="38"/>
        <v>132.17758915053443</v>
      </c>
      <c r="V35">
        <f t="shared" si="28"/>
        <v>210.49444710247332</v>
      </c>
      <c r="W35">
        <f t="shared" si="29"/>
        <v>132.17758915053443</v>
      </c>
      <c r="X35" s="1">
        <f t="shared" si="30"/>
        <v>406.78404276336892</v>
      </c>
      <c r="Y35" s="1">
        <f t="shared" si="39"/>
        <v>771.31372466935591</v>
      </c>
      <c r="Z35" s="1">
        <f t="shared" si="31"/>
        <v>53515.666880440403</v>
      </c>
      <c r="AA35">
        <f t="shared" si="32"/>
        <v>54693.764647873126</v>
      </c>
      <c r="AB35">
        <v>212.09716796875</v>
      </c>
      <c r="AC35">
        <v>54717.018201769097</v>
      </c>
      <c r="AD35">
        <f t="shared" si="40"/>
        <v>0.16573535769784173</v>
      </c>
      <c r="AE35">
        <f t="shared" si="41"/>
        <v>0.15374750926363762</v>
      </c>
      <c r="AF35">
        <f t="shared" si="42"/>
        <v>0.75565406253459533</v>
      </c>
      <c r="AG35">
        <f t="shared" si="33"/>
        <v>4.2497845570135896E-2</v>
      </c>
      <c r="AK35" s="10"/>
      <c r="AM35" s="10"/>
    </row>
    <row r="36" spans="1:39">
      <c r="B36" s="4">
        <f t="shared" si="48"/>
        <v>68.072132502588161</v>
      </c>
      <c r="C36" s="4">
        <f t="shared" si="49"/>
        <v>39.41352372316733</v>
      </c>
      <c r="H36">
        <v>2700</v>
      </c>
      <c r="I36">
        <v>2</v>
      </c>
      <c r="J36">
        <f t="shared" si="22"/>
        <v>39366000000</v>
      </c>
      <c r="K36">
        <v>554814733.17499995</v>
      </c>
      <c r="L36">
        <f t="shared" si="34"/>
        <v>4438517865.3999996</v>
      </c>
      <c r="M36" s="10">
        <f t="shared" si="35"/>
        <v>174.96</v>
      </c>
      <c r="N36">
        <f t="shared" si="23"/>
        <v>5242880</v>
      </c>
      <c r="O36">
        <f t="shared" si="24"/>
        <v>1321.9783155054649</v>
      </c>
      <c r="P36" s="10">
        <f t="shared" si="50"/>
        <v>8.8691768725036617</v>
      </c>
      <c r="Q36" s="10">
        <f t="shared" si="37"/>
        <v>1321.9783155054649</v>
      </c>
      <c r="R36">
        <f t="shared" si="25"/>
        <v>887.4591486742454</v>
      </c>
      <c r="S36" s="10">
        <f t="shared" si="26"/>
        <v>660.98915775273247</v>
      </c>
      <c r="T36" s="1">
        <f t="shared" si="27"/>
        <v>87.705434403050333</v>
      </c>
      <c r="U36" s="1">
        <f t="shared" si="38"/>
        <v>143.92718359878421</v>
      </c>
      <c r="V36">
        <f t="shared" si="28"/>
        <v>231.63261800183454</v>
      </c>
      <c r="W36">
        <f t="shared" si="29"/>
        <v>143.92718359878421</v>
      </c>
      <c r="X36" s="1">
        <f t="shared" si="30"/>
        <v>455.54906199996532</v>
      </c>
      <c r="Y36" s="1">
        <f t="shared" si="39"/>
        <v>839.87771887954455</v>
      </c>
      <c r="Z36" s="1">
        <f t="shared" si="31"/>
        <v>57673.718695611315</v>
      </c>
      <c r="AA36">
        <f t="shared" si="32"/>
        <v>58969.145476490827</v>
      </c>
      <c r="AB36" s="6">
        <v>228.57666015625</v>
      </c>
      <c r="AC36">
        <v>58980.970775531699</v>
      </c>
      <c r="AD36">
        <f t="shared" si="40"/>
        <v>0.17222230814419226</v>
      </c>
      <c r="AE36">
        <f t="shared" si="41"/>
        <v>0.15534456973396762</v>
      </c>
      <c r="AF36">
        <f t="shared" si="42"/>
        <v>1.3369509570642768</v>
      </c>
      <c r="AG36">
        <f t="shared" si="33"/>
        <v>2.0049346230459997E-2</v>
      </c>
      <c r="AK36" s="10"/>
      <c r="AL36" s="1"/>
      <c r="AM36" s="10"/>
    </row>
    <row r="37" spans="1:39">
      <c r="B37" s="4">
        <f t="shared" si="48"/>
        <v>10.514207593420501</v>
      </c>
      <c r="C37" s="4">
        <f t="shared" si="49"/>
        <v>56.099357582340353</v>
      </c>
      <c r="H37">
        <v>2800</v>
      </c>
      <c r="I37">
        <v>2</v>
      </c>
      <c r="J37">
        <f t="shared" si="22"/>
        <v>43904000000</v>
      </c>
      <c r="K37">
        <v>600107414.83333397</v>
      </c>
      <c r="L37">
        <f t="shared" si="34"/>
        <v>4800859318.6666718</v>
      </c>
      <c r="M37" s="10">
        <f t="shared" si="35"/>
        <v>188.16</v>
      </c>
      <c r="N37">
        <f t="shared" si="23"/>
        <v>5242880</v>
      </c>
      <c r="O37">
        <f t="shared" si="24"/>
        <v>1321.9783155054649</v>
      </c>
      <c r="P37" s="10">
        <f t="shared" si="50"/>
        <v>9.1450294803042311</v>
      </c>
      <c r="Q37" s="10">
        <f t="shared" si="37"/>
        <v>1321.9783155054649</v>
      </c>
      <c r="R37">
        <f t="shared" si="25"/>
        <v>898.00066863316192</v>
      </c>
      <c r="S37" s="10">
        <f t="shared" si="26"/>
        <v>660.98915775273247</v>
      </c>
      <c r="T37" s="1">
        <f t="shared" si="27"/>
        <v>97.815866281347411</v>
      </c>
      <c r="U37" s="1">
        <f t="shared" si="38"/>
        <v>155.6767780470343</v>
      </c>
      <c r="V37">
        <f t="shared" si="28"/>
        <v>253.49264432838172</v>
      </c>
      <c r="W37">
        <f t="shared" si="29"/>
        <v>155.6767780470343</v>
      </c>
      <c r="X37" s="1">
        <f t="shared" si="30"/>
        <v>508.06345623244624</v>
      </c>
      <c r="Y37" s="1">
        <f t="shared" si="39"/>
        <v>908.44171308973489</v>
      </c>
      <c r="Z37" s="1">
        <f t="shared" si="31"/>
        <v>61831.770510782218</v>
      </c>
      <c r="AA37">
        <f t="shared" si="32"/>
        <v>63248.275680104402</v>
      </c>
      <c r="AB37">
        <v>245.05615234375</v>
      </c>
      <c r="AC37">
        <v>63244.923349294302</v>
      </c>
      <c r="AD37">
        <f t="shared" si="40"/>
        <v>0.17915893798256538</v>
      </c>
      <c r="AE37">
        <f t="shared" si="41"/>
        <v>0.1567268325320742</v>
      </c>
      <c r="AF37">
        <f t="shared" si="42"/>
        <v>3.4426770778631632</v>
      </c>
      <c r="AG37">
        <f t="shared" si="33"/>
        <v>5.3005532026418065E-3</v>
      </c>
      <c r="AK37" s="10"/>
      <c r="AL37" s="1"/>
      <c r="AM37" s="10"/>
    </row>
    <row r="38" spans="1:39">
      <c r="B38" s="4">
        <f t="shared" si="48"/>
        <v>30.110740861909218</v>
      </c>
      <c r="C38" s="4">
        <f t="shared" si="49"/>
        <v>47.688024533354692</v>
      </c>
      <c r="H38">
        <v>2900</v>
      </c>
      <c r="I38">
        <v>2</v>
      </c>
      <c r="J38">
        <f t="shared" si="22"/>
        <v>48778000000</v>
      </c>
      <c r="K38">
        <v>645400096.49166703</v>
      </c>
      <c r="L38">
        <f t="shared" si="34"/>
        <v>5163200771.9333363</v>
      </c>
      <c r="M38" s="10">
        <f t="shared" si="35"/>
        <v>201.84</v>
      </c>
      <c r="N38">
        <f t="shared" si="23"/>
        <v>5242880</v>
      </c>
      <c r="O38">
        <f t="shared" si="24"/>
        <v>1321.9783155054649</v>
      </c>
      <c r="P38" s="10">
        <f t="shared" si="50"/>
        <v>9.4472406080260374</v>
      </c>
      <c r="Q38" s="10">
        <f t="shared" si="37"/>
        <v>1321.9783155054649</v>
      </c>
      <c r="R38">
        <f t="shared" si="25"/>
        <v>908.04282458917953</v>
      </c>
      <c r="S38" s="10">
        <f t="shared" si="26"/>
        <v>660.98915775273247</v>
      </c>
      <c r="T38" s="1">
        <f t="shared" si="27"/>
        <v>108.67488897302214</v>
      </c>
      <c r="U38" s="1">
        <f t="shared" si="38"/>
        <v>167.42637249528411</v>
      </c>
      <c r="V38">
        <f t="shared" si="28"/>
        <v>276.10126146830623</v>
      </c>
      <c r="W38">
        <f t="shared" si="29"/>
        <v>167.42637249528411</v>
      </c>
      <c r="X38" s="1">
        <f t="shared" si="30"/>
        <v>564.46609120139988</v>
      </c>
      <c r="Y38" s="1">
        <f t="shared" si="39"/>
        <v>977.00570729992364</v>
      </c>
      <c r="Z38" s="1">
        <f t="shared" si="31"/>
        <v>65989.822325953137</v>
      </c>
      <c r="AA38">
        <f t="shared" si="32"/>
        <v>67531.294124454464</v>
      </c>
      <c r="AB38">
        <v>261.53564453125</v>
      </c>
      <c r="AC38">
        <v>67508.875923056898</v>
      </c>
      <c r="AD38">
        <f t="shared" si="40"/>
        <v>0.18650612648774795</v>
      </c>
      <c r="AE38">
        <f t="shared" si="41"/>
        <v>0.15793490118526166</v>
      </c>
      <c r="AF38">
        <f t="shared" si="42"/>
        <v>5.5692664620006846</v>
      </c>
      <c r="AG38">
        <f t="shared" si="33"/>
        <v>3.3207783555923978E-2</v>
      </c>
      <c r="AK38" s="10"/>
      <c r="AL38" s="1"/>
      <c r="AM38" s="10"/>
    </row>
    <row r="39" spans="1:39">
      <c r="B39" s="4">
        <f t="shared" si="48"/>
        <v>-8.8537395193594364</v>
      </c>
      <c r="C39" s="4">
        <f t="shared" si="49"/>
        <v>24.826309638943645</v>
      </c>
      <c r="H39">
        <v>3000</v>
      </c>
      <c r="I39">
        <v>2</v>
      </c>
      <c r="J39">
        <f t="shared" si="22"/>
        <v>54000000000</v>
      </c>
      <c r="K39">
        <v>690692778.14999998</v>
      </c>
      <c r="L39">
        <f>K39*8</f>
        <v>5525542225.1999998</v>
      </c>
      <c r="M39" s="10">
        <f t="shared" si="35"/>
        <v>216</v>
      </c>
      <c r="N39">
        <f t="shared" si="23"/>
        <v>5242880</v>
      </c>
      <c r="O39">
        <f t="shared" si="24"/>
        <v>1321.9783155054649</v>
      </c>
      <c r="P39" s="10">
        <f>J39/L39</f>
        <v>9.7727965508480832</v>
      </c>
      <c r="Q39" s="10">
        <f t="shared" si="37"/>
        <v>1321.9783155054649</v>
      </c>
      <c r="R39">
        <f t="shared" si="25"/>
        <v>917.62027872473709</v>
      </c>
      <c r="S39" s="10">
        <f t="shared" si="26"/>
        <v>660.98915775273247</v>
      </c>
      <c r="T39" s="1">
        <f t="shared" si="27"/>
        <v>120.30923786426658</v>
      </c>
      <c r="U39" s="1">
        <f t="shared" si="38"/>
        <v>179.17596694353392</v>
      </c>
      <c r="V39">
        <f t="shared" si="28"/>
        <v>299.48520480780053</v>
      </c>
      <c r="W39">
        <f t="shared" si="29"/>
        <v>179.17596694353392</v>
      </c>
      <c r="X39" s="1">
        <f t="shared" si="30"/>
        <v>624.89583264741475</v>
      </c>
      <c r="Y39" s="1">
        <f t="shared" si="39"/>
        <v>1045.5697015101123</v>
      </c>
      <c r="Z39" s="1">
        <f t="shared" si="31"/>
        <v>70147.874141124033</v>
      </c>
      <c r="AA39">
        <f t="shared" si="32"/>
        <v>71818.339675281561</v>
      </c>
      <c r="AB39">
        <v>278.01513671875</v>
      </c>
      <c r="AC39">
        <v>71772.828496819493</v>
      </c>
      <c r="AD39">
        <f t="shared" si="40"/>
        <v>0.19423402854006586</v>
      </c>
      <c r="AE39">
        <f t="shared" si="41"/>
        <v>0.15899975203982752</v>
      </c>
      <c r="AF39">
        <f t="shared" si="42"/>
        <v>7.7226255888255508</v>
      </c>
      <c r="AG39">
        <f t="shared" si="33"/>
        <v>6.3410038889695403E-2</v>
      </c>
      <c r="AK39" s="10"/>
      <c r="AM39" s="10"/>
    </row>
    <row r="40" spans="1:39">
      <c r="AK40" s="10"/>
      <c r="AM40" s="10"/>
    </row>
    <row r="41" spans="1:39">
      <c r="G41" s="4" t="s">
        <v>47</v>
      </c>
      <c r="H41" s="4"/>
      <c r="M41" s="9"/>
      <c r="N41" s="9"/>
      <c r="AK41" s="10"/>
      <c r="AM41" s="10"/>
    </row>
    <row r="42" spans="1:39">
      <c r="G42" t="s">
        <v>32</v>
      </c>
      <c r="I42" t="s">
        <v>33</v>
      </c>
      <c r="J42" t="s">
        <v>75</v>
      </c>
      <c r="K42" t="s">
        <v>63</v>
      </c>
      <c r="L42" t="s">
        <v>61</v>
      </c>
      <c r="M42" t="s">
        <v>68</v>
      </c>
      <c r="N42" t="s">
        <v>62</v>
      </c>
      <c r="O42" s="9" t="s">
        <v>59</v>
      </c>
      <c r="P42" t="s">
        <v>60</v>
      </c>
      <c r="Q42" t="s">
        <v>34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40</v>
      </c>
      <c r="X42" t="s">
        <v>41</v>
      </c>
      <c r="Y42" t="s">
        <v>42</v>
      </c>
      <c r="Z42" t="s">
        <v>43</v>
      </c>
      <c r="AA42" t="s">
        <v>25</v>
      </c>
      <c r="AB42" t="s">
        <v>97</v>
      </c>
      <c r="AC42" t="s">
        <v>44</v>
      </c>
      <c r="AD42" t="s">
        <v>77</v>
      </c>
      <c r="AE42" t="s">
        <v>45</v>
      </c>
      <c r="AK42" s="10"/>
      <c r="AM42" s="10"/>
    </row>
    <row r="43" spans="1:39">
      <c r="G43">
        <v>2500</v>
      </c>
      <c r="I43">
        <f>2*G43^2</f>
        <v>12500000</v>
      </c>
      <c r="J43" s="3">
        <v>41498102.369999997</v>
      </c>
      <c r="K43" s="3">
        <f>J43/8</f>
        <v>5187262.7962499997</v>
      </c>
      <c r="L43" s="10">
        <f>(G43^2+2*G43)*8/1000000</f>
        <v>50.04</v>
      </c>
      <c r="M43" s="10">
        <f t="shared" ref="M43:M65" si="51">G43/2^17</f>
        <v>1.9073486328125E-2</v>
      </c>
      <c r="N43">
        <f>40*2^20/8</f>
        <v>5242880</v>
      </c>
      <c r="O43" s="10">
        <f>I43/K43</f>
        <v>2.409748742445931</v>
      </c>
      <c r="P43" s="10">
        <f>2</f>
        <v>2</v>
      </c>
      <c r="Q43" s="1">
        <f t="shared" ref="Q43:Q65" si="52">$B$29*I43</f>
        <v>1.8362874116694875E-4</v>
      </c>
      <c r="R43" s="1">
        <f>$C$29*K43</f>
        <v>1.0528899334521402E-3</v>
      </c>
      <c r="S43">
        <f t="shared" ref="S43:S65" si="53">Q43+R43</f>
        <v>1.2365186746190889E-3</v>
      </c>
      <c r="T43">
        <f t="shared" ref="T43:T65" si="54">MAX(Q43,R43)</f>
        <v>1.0528899334521402E-3</v>
      </c>
      <c r="U43" s="1">
        <f t="shared" ref="U43:U65" si="55">$D$29*I43</f>
        <v>0.5604915195884137</v>
      </c>
      <c r="V43" s="1">
        <f>$E$29*K43</f>
        <v>-0.57025735715218795</v>
      </c>
      <c r="W43" s="1">
        <f t="shared" ref="W43:W65" si="56">Y43*$F$29</f>
        <v>0.48552890837939977</v>
      </c>
      <c r="X43">
        <f t="shared" ref="X43:X65" si="57">SUM(U43:W43)</f>
        <v>0.47576307081562552</v>
      </c>
      <c r="Y43">
        <v>1.3439999999999999E-3</v>
      </c>
      <c r="Z43">
        <v>0.32956373300000003</v>
      </c>
      <c r="AA43">
        <f>I43/(Y43*1000000000)</f>
        <v>9.3005952380952372</v>
      </c>
      <c r="AB43">
        <f>(K43*8)/Y43/1000000000</f>
        <v>30.876564263392858</v>
      </c>
      <c r="AC43">
        <f t="shared" ref="AC43:AC65" si="58">ABS(T43-Y43)/ABS(Y43)*100</f>
        <v>21.659975189572894</v>
      </c>
      <c r="AD43">
        <f t="shared" ref="AD43:AD65" si="59">ABS(S43-Y43)/ABS(Y43)*100</f>
        <v>7.9971224241749264</v>
      </c>
      <c r="AE43">
        <f t="shared" ref="AE43:AE65" si="60">ABS(X43-Z43)/ABS(Z43)*100</f>
        <v>44.361476453971797</v>
      </c>
      <c r="AK43" s="10"/>
      <c r="AM43" s="10"/>
    </row>
    <row r="44" spans="1:39">
      <c r="G44">
        <v>3500</v>
      </c>
      <c r="I44">
        <f t="shared" ref="I44:I65" si="61">2*G44^2</f>
        <v>24500000</v>
      </c>
      <c r="J44" s="3">
        <v>107601192.7</v>
      </c>
      <c r="K44" s="3">
        <f t="shared" ref="K44:K65" si="62">J44/8</f>
        <v>13450149.0875</v>
      </c>
      <c r="L44" s="10">
        <f t="shared" ref="L44:L65" si="63">(G44^2+2*G44)*8/1000000</f>
        <v>98.055999999999997</v>
      </c>
      <c r="M44" s="10">
        <f t="shared" si="51"/>
        <v>2.6702880859375E-2</v>
      </c>
      <c r="N44">
        <f t="shared" ref="N44:N65" si="64">40*2^20/8</f>
        <v>5242880</v>
      </c>
      <c r="O44" s="10">
        <f t="shared" ref="O44:O65" si="65">I44/K44</f>
        <v>1.8215411472850709</v>
      </c>
      <c r="P44" s="10">
        <f>2</f>
        <v>2</v>
      </c>
      <c r="Q44" s="1">
        <f t="shared" si="52"/>
        <v>3.5991233268721951E-4</v>
      </c>
      <c r="R44" s="1">
        <f t="shared" ref="R44:R65" si="66">$C$29*K44</f>
        <v>2.7300576689303184E-3</v>
      </c>
      <c r="S44">
        <f t="shared" si="53"/>
        <v>3.0899700016175377E-3</v>
      </c>
      <c r="T44">
        <f t="shared" si="54"/>
        <v>2.7300576689303184E-3</v>
      </c>
      <c r="U44" s="1">
        <f t="shared" si="55"/>
        <v>1.0985633783932909</v>
      </c>
      <c r="V44" s="1">
        <f t="shared" ref="V44:V65" si="67">$E$29*K44</f>
        <v>-1.4786307872208688</v>
      </c>
      <c r="W44" s="1">
        <f t="shared" si="56"/>
        <v>1.1285657066794978</v>
      </c>
      <c r="X44">
        <f t="shared" si="57"/>
        <v>0.7484982978519199</v>
      </c>
      <c r="Y44">
        <v>3.124E-3</v>
      </c>
      <c r="Z44">
        <v>0.77612656000000002</v>
      </c>
      <c r="AA44">
        <f t="shared" ref="AA44:AA91" si="68">I44/(Y44*1000000000)</f>
        <v>7.8425096030729833</v>
      </c>
      <c r="AB44">
        <f t="shared" ref="AB44:AB65" si="69">(K44*8)/Y44/1000000000</f>
        <v>34.443403553137003</v>
      </c>
      <c r="AC44">
        <f t="shared" si="58"/>
        <v>12.610189854983405</v>
      </c>
      <c r="AD44">
        <f t="shared" si="59"/>
        <v>1.0893085269674232</v>
      </c>
      <c r="AE44">
        <f t="shared" si="60"/>
        <v>3.5597624887466957</v>
      </c>
      <c r="AK44" s="10"/>
      <c r="AM44" s="10"/>
    </row>
    <row r="45" spans="1:39">
      <c r="B45" t="s">
        <v>99</v>
      </c>
      <c r="C45" t="s">
        <v>100</v>
      </c>
      <c r="G45">
        <v>4500</v>
      </c>
      <c r="I45">
        <f t="shared" si="61"/>
        <v>40500000</v>
      </c>
      <c r="J45" s="3">
        <v>177003884.80000001</v>
      </c>
      <c r="K45" s="3">
        <f t="shared" si="62"/>
        <v>22125485.600000001</v>
      </c>
      <c r="L45" s="10">
        <f t="shared" si="63"/>
        <v>162.072</v>
      </c>
      <c r="M45" s="10">
        <f t="shared" si="51"/>
        <v>3.4332275390625E-2</v>
      </c>
      <c r="N45">
        <f t="shared" si="64"/>
        <v>5242880</v>
      </c>
      <c r="O45" s="10">
        <f t="shared" si="65"/>
        <v>1.830468299416669</v>
      </c>
      <c r="P45" s="10">
        <f>2</f>
        <v>2</v>
      </c>
      <c r="Q45" s="1">
        <f t="shared" si="52"/>
        <v>5.9495712138091391E-4</v>
      </c>
      <c r="R45" s="1">
        <f t="shared" si="66"/>
        <v>4.4909429068874874E-3</v>
      </c>
      <c r="S45">
        <f t="shared" si="53"/>
        <v>5.0859000282684015E-3</v>
      </c>
      <c r="T45">
        <f t="shared" si="54"/>
        <v>4.4909429068874874E-3</v>
      </c>
      <c r="U45" s="1">
        <f t="shared" si="55"/>
        <v>1.8159925234664605</v>
      </c>
      <c r="V45" s="1">
        <f t="shared" si="67"/>
        <v>-2.4323465842305296</v>
      </c>
      <c r="W45" s="1">
        <f t="shared" si="56"/>
        <v>1.8485501667986524</v>
      </c>
      <c r="X45">
        <f t="shared" si="57"/>
        <v>1.2321961060345832</v>
      </c>
      <c r="Y45">
        <v>5.117E-3</v>
      </c>
      <c r="Z45">
        <v>1.10706295</v>
      </c>
      <c r="AA45">
        <f t="shared" si="68"/>
        <v>7.914793824506547</v>
      </c>
      <c r="AB45">
        <f t="shared" si="69"/>
        <v>34.591339613054529</v>
      </c>
      <c r="AC45">
        <f t="shared" si="58"/>
        <v>12.234846455198605</v>
      </c>
      <c r="AD45">
        <f>ABS(S45-Y45)/ABS(Y45)*100</f>
        <v>0.60777744247798604</v>
      </c>
      <c r="AE45">
        <f t="shared" si="60"/>
        <v>11.303165374162615</v>
      </c>
      <c r="AK45" s="10"/>
      <c r="AM45" s="10"/>
    </row>
    <row r="46" spans="1:39">
      <c r="A46" s="4" t="s">
        <v>14</v>
      </c>
      <c r="B46">
        <f>AVERAGE(AG3:AG18)</f>
        <v>1.8217923386876427</v>
      </c>
      <c r="C46">
        <f>AVERAGE(AH3:AH18)</f>
        <v>0.54103210607961261</v>
      </c>
      <c r="G46">
        <v>5500</v>
      </c>
      <c r="I46">
        <f t="shared" si="61"/>
        <v>60500000</v>
      </c>
      <c r="J46" s="3">
        <v>262299575.80000001</v>
      </c>
      <c r="K46" s="3">
        <f t="shared" si="62"/>
        <v>32787446.975000001</v>
      </c>
      <c r="L46" s="10">
        <f t="shared" si="63"/>
        <v>242.08799999999999</v>
      </c>
      <c r="M46" s="10">
        <f t="shared" si="51"/>
        <v>4.1961669921875E-2</v>
      </c>
      <c r="N46">
        <f t="shared" si="64"/>
        <v>5242880</v>
      </c>
      <c r="O46" s="10">
        <f t="shared" si="65"/>
        <v>1.8452183863577563</v>
      </c>
      <c r="P46" s="10">
        <f>2</f>
        <v>2</v>
      </c>
      <c r="Q46" s="1">
        <f t="shared" si="52"/>
        <v>8.8876310724803195E-4</v>
      </c>
      <c r="R46" s="1">
        <f t="shared" si="66"/>
        <v>6.6550653436201123E-3</v>
      </c>
      <c r="S46">
        <f t="shared" si="53"/>
        <v>7.5438284508681439E-3</v>
      </c>
      <c r="T46">
        <f t="shared" si="54"/>
        <v>6.6550653436201123E-3</v>
      </c>
      <c r="U46" s="1">
        <f t="shared" si="55"/>
        <v>2.7127789548079222</v>
      </c>
      <c r="V46" s="1">
        <f t="shared" si="67"/>
        <v>-3.6044603086714111</v>
      </c>
      <c r="W46" s="1">
        <f t="shared" si="56"/>
        <v>2.7889011701554813</v>
      </c>
      <c r="X46">
        <f t="shared" si="57"/>
        <v>1.8972198162919924</v>
      </c>
      <c r="Y46">
        <v>7.7200000000000003E-3</v>
      </c>
      <c r="Z46">
        <v>1.9037520000000001</v>
      </c>
      <c r="AA46">
        <f t="shared" si="68"/>
        <v>7.8367875647668397</v>
      </c>
      <c r="AB46">
        <f t="shared" si="69"/>
        <v>33.976628989637305</v>
      </c>
      <c r="AC46">
        <f t="shared" si="58"/>
        <v>13.794490367615127</v>
      </c>
      <c r="AD46">
        <f t="shared" si="59"/>
        <v>2.282014885127674</v>
      </c>
      <c r="AE46">
        <f t="shared" si="60"/>
        <v>0.34312156772561114</v>
      </c>
      <c r="AK46" s="10"/>
      <c r="AM46" s="10"/>
    </row>
    <row r="47" spans="1:39">
      <c r="A47" s="4" t="s">
        <v>13</v>
      </c>
      <c r="B47">
        <f>AVERAGE(AF24:AF39)</f>
        <v>13.294413753206786</v>
      </c>
      <c r="C47">
        <f>AVERAGE(AG24:AG39)</f>
        <v>1.8187775775290518</v>
      </c>
      <c r="G47">
        <v>6500</v>
      </c>
      <c r="I47">
        <f t="shared" si="61"/>
        <v>84500000</v>
      </c>
      <c r="J47" s="3">
        <v>364624018.60000002</v>
      </c>
      <c r="K47" s="3">
        <f t="shared" si="62"/>
        <v>45578002.325000003</v>
      </c>
      <c r="L47" s="10">
        <f t="shared" si="63"/>
        <v>338.10399999999998</v>
      </c>
      <c r="M47" s="10">
        <f t="shared" si="51"/>
        <v>4.9591064453125E-2</v>
      </c>
      <c r="N47">
        <f t="shared" si="64"/>
        <v>5242880</v>
      </c>
      <c r="O47" s="10">
        <f t="shared" si="65"/>
        <v>1.8539645374859022</v>
      </c>
      <c r="P47" s="10">
        <f>2</f>
        <v>2</v>
      </c>
      <c r="Q47" s="1">
        <f t="shared" si="52"/>
        <v>1.2413302902885735E-3</v>
      </c>
      <c r="R47" s="1">
        <f t="shared" si="66"/>
        <v>9.2512413038997945E-3</v>
      </c>
      <c r="S47">
        <f t="shared" si="53"/>
        <v>1.0492571594188368E-2</v>
      </c>
      <c r="T47">
        <f t="shared" si="54"/>
        <v>9.2512413038997945E-3</v>
      </c>
      <c r="U47" s="1">
        <f t="shared" si="55"/>
        <v>3.7889226724176766</v>
      </c>
      <c r="V47" s="1">
        <f t="shared" si="67"/>
        <v>-5.0105792150959561</v>
      </c>
      <c r="W47" s="1">
        <f t="shared" si="56"/>
        <v>3.8423254981572144</v>
      </c>
      <c r="X47">
        <f t="shared" si="57"/>
        <v>2.6206689554789349</v>
      </c>
      <c r="Y47">
        <v>1.0636E-2</v>
      </c>
      <c r="Z47">
        <v>2.6418642220000002</v>
      </c>
      <c r="AA47">
        <f t="shared" si="68"/>
        <v>7.9447160586686723</v>
      </c>
      <c r="AB47">
        <f t="shared" si="69"/>
        <v>34.282062673937574</v>
      </c>
      <c r="AC47">
        <f t="shared" si="58"/>
        <v>13.019543964838334</v>
      </c>
      <c r="AD47">
        <f t="shared" si="59"/>
        <v>1.3485182945809688</v>
      </c>
      <c r="AE47">
        <f t="shared" si="60"/>
        <v>0.80228447565785965</v>
      </c>
      <c r="AK47" s="10"/>
      <c r="AM47" s="10"/>
    </row>
    <row r="48" spans="1:39">
      <c r="A48" s="4" t="s">
        <v>16</v>
      </c>
      <c r="B48">
        <f>AVERAGE(AD43:AD65)</f>
        <v>1.0016103275515236</v>
      </c>
      <c r="C48">
        <f>AVERAGE(AE43:AE65)</f>
        <v>3.44095881878971</v>
      </c>
      <c r="G48">
        <v>7500</v>
      </c>
      <c r="I48">
        <f t="shared" si="61"/>
        <v>112500000</v>
      </c>
      <c r="J48" s="3">
        <v>483401687.39999998</v>
      </c>
      <c r="K48" s="3">
        <f t="shared" si="62"/>
        <v>60425210.924999997</v>
      </c>
      <c r="L48" s="10">
        <f t="shared" si="63"/>
        <v>450.12</v>
      </c>
      <c r="M48" s="10">
        <f t="shared" si="51"/>
        <v>5.7220458984375E-2</v>
      </c>
      <c r="N48">
        <f t="shared" si="64"/>
        <v>5242880</v>
      </c>
      <c r="O48" s="10">
        <f t="shared" si="65"/>
        <v>1.8618056648513057</v>
      </c>
      <c r="P48" s="10">
        <f>2</f>
        <v>2</v>
      </c>
      <c r="Q48" s="1">
        <f t="shared" si="52"/>
        <v>1.6526586705025387E-3</v>
      </c>
      <c r="R48" s="1">
        <f t="shared" si="66"/>
        <v>1.2264868546017766E-2</v>
      </c>
      <c r="S48">
        <f t="shared" si="53"/>
        <v>1.3917527216520304E-2</v>
      </c>
      <c r="T48">
        <f t="shared" si="54"/>
        <v>1.2264868546017766E-2</v>
      </c>
      <c r="U48" s="1">
        <f t="shared" si="55"/>
        <v>5.0444236762957235</v>
      </c>
      <c r="V48" s="1">
        <f t="shared" si="67"/>
        <v>-6.6427945606234742</v>
      </c>
      <c r="W48" s="1">
        <f t="shared" si="56"/>
        <v>5.0297760352428451</v>
      </c>
      <c r="X48">
        <f t="shared" si="57"/>
        <v>3.4314051509150945</v>
      </c>
      <c r="Y48">
        <v>1.3923E-2</v>
      </c>
      <c r="Z48">
        <v>3.4679872500000002</v>
      </c>
      <c r="AA48">
        <f t="shared" si="68"/>
        <v>8.0801551389786681</v>
      </c>
      <c r="AB48">
        <f t="shared" si="69"/>
        <v>34.719650032320615</v>
      </c>
      <c r="AC48">
        <f t="shared" si="58"/>
        <v>11.90929723466375</v>
      </c>
      <c r="AD48">
        <f t="shared" si="59"/>
        <v>3.9307501829314605E-2</v>
      </c>
      <c r="AE48">
        <f t="shared" si="60"/>
        <v>1.0548510259057535</v>
      </c>
      <c r="AK48" s="10"/>
      <c r="AM48" s="10"/>
    </row>
    <row r="49" spans="1:39">
      <c r="A49" s="4" t="s">
        <v>15</v>
      </c>
      <c r="B49">
        <f>AVERAGE(AD69:AD91)</f>
        <v>4.5309000940094135</v>
      </c>
      <c r="C49">
        <f>AVERAGE(AE69:AE91)</f>
        <v>2.4234055417199887</v>
      </c>
      <c r="G49">
        <v>8500</v>
      </c>
      <c r="I49">
        <f t="shared" si="61"/>
        <v>144500000</v>
      </c>
      <c r="J49" s="3">
        <v>619952069.60000002</v>
      </c>
      <c r="K49" s="3">
        <f t="shared" si="62"/>
        <v>77494008.700000003</v>
      </c>
      <c r="L49" s="10">
        <f t="shared" si="63"/>
        <v>578.13599999999997</v>
      </c>
      <c r="M49" s="10">
        <f t="shared" si="51"/>
        <v>6.4849853515625E-2</v>
      </c>
      <c r="N49">
        <f t="shared" si="64"/>
        <v>5242880</v>
      </c>
      <c r="O49" s="10">
        <f t="shared" si="65"/>
        <v>1.8646602805050141</v>
      </c>
      <c r="P49" s="10">
        <f>2</f>
        <v>2</v>
      </c>
      <c r="Q49" s="1">
        <f t="shared" si="52"/>
        <v>2.1227482478899276E-3</v>
      </c>
      <c r="R49" s="1">
        <f t="shared" si="66"/>
        <v>1.5729425106834366E-2</v>
      </c>
      <c r="S49">
        <f t="shared" si="53"/>
        <v>1.7852173354724294E-2</v>
      </c>
      <c r="T49">
        <f t="shared" si="54"/>
        <v>1.5729425106834366E-2</v>
      </c>
      <c r="U49" s="1">
        <f t="shared" si="55"/>
        <v>6.4792819664420627</v>
      </c>
      <c r="V49" s="1">
        <f t="shared" si="67"/>
        <v>-8.5192384369532625</v>
      </c>
      <c r="W49" s="1">
        <f t="shared" si="56"/>
        <v>6.4170014877554165</v>
      </c>
      <c r="X49">
        <f t="shared" si="57"/>
        <v>4.3770450172442166</v>
      </c>
      <c r="Y49">
        <v>1.7763000000000001E-2</v>
      </c>
      <c r="Z49">
        <v>3.9877935</v>
      </c>
      <c r="AA49">
        <f t="shared" si="68"/>
        <v>8.1348871249225922</v>
      </c>
      <c r="AB49">
        <f t="shared" si="69"/>
        <v>34.901315633620442</v>
      </c>
      <c r="AC49">
        <f t="shared" si="58"/>
        <v>11.448375235971596</v>
      </c>
      <c r="AD49">
        <f t="shared" si="59"/>
        <v>0.50201742230644042</v>
      </c>
      <c r="AE49">
        <f t="shared" si="60"/>
        <v>9.7610750718214625</v>
      </c>
      <c r="AK49" s="10"/>
      <c r="AM49" s="10"/>
    </row>
    <row r="50" spans="1:39">
      <c r="A50" s="4" t="s">
        <v>18</v>
      </c>
      <c r="B50">
        <f>AVERAGE(AA131:AA322)</f>
        <v>22.590755022907544</v>
      </c>
      <c r="C50">
        <f>AVERAGE(AB131:AB322)</f>
        <v>1.4359729467645872</v>
      </c>
      <c r="G50">
        <v>9500</v>
      </c>
      <c r="I50">
        <f t="shared" si="61"/>
        <v>180500000</v>
      </c>
      <c r="J50" s="3">
        <v>771499838.60000002</v>
      </c>
      <c r="K50" s="3">
        <f t="shared" si="62"/>
        <v>96437479.825000003</v>
      </c>
      <c r="L50" s="10">
        <f t="shared" si="63"/>
        <v>722.15200000000004</v>
      </c>
      <c r="M50" s="10">
        <f t="shared" si="51"/>
        <v>7.2479248046875E-2</v>
      </c>
      <c r="N50">
        <f t="shared" si="64"/>
        <v>5242880</v>
      </c>
      <c r="O50" s="10">
        <f t="shared" si="65"/>
        <v>1.8716789398431379</v>
      </c>
      <c r="P50" s="10">
        <f>2</f>
        <v>2</v>
      </c>
      <c r="Q50" s="1">
        <f t="shared" si="52"/>
        <v>2.6515990224507398E-3</v>
      </c>
      <c r="R50" s="1">
        <f t="shared" si="66"/>
        <v>1.9574495394496058E-2</v>
      </c>
      <c r="S50">
        <f t="shared" si="53"/>
        <v>2.2226094416946798E-2</v>
      </c>
      <c r="T50">
        <f t="shared" si="54"/>
        <v>1.9574495394496058E-2</v>
      </c>
      <c r="U50" s="1">
        <f t="shared" si="55"/>
        <v>8.093497542856694</v>
      </c>
      <c r="V50" s="1">
        <f t="shared" si="67"/>
        <v>-10.601772945681217</v>
      </c>
      <c r="W50" s="1">
        <f t="shared" si="56"/>
        <v>7.9877453074232951</v>
      </c>
      <c r="X50">
        <f t="shared" si="57"/>
        <v>5.4794699045987718</v>
      </c>
      <c r="Y50">
        <v>2.2110999999999999E-2</v>
      </c>
      <c r="Z50">
        <v>5.4803341889999997</v>
      </c>
      <c r="AA50">
        <f t="shared" si="68"/>
        <v>8.1633576048120844</v>
      </c>
      <c r="AB50">
        <f t="shared" si="69"/>
        <v>34.892127836823306</v>
      </c>
      <c r="AC50">
        <f t="shared" si="58"/>
        <v>11.471686515779208</v>
      </c>
      <c r="AD50">
        <f t="shared" si="59"/>
        <v>0.52053012955904132</v>
      </c>
      <c r="AE50">
        <f t="shared" si="60"/>
        <v>1.5770651413241348E-2</v>
      </c>
      <c r="AK50" s="10"/>
      <c r="AM50" s="10"/>
    </row>
    <row r="51" spans="1:39">
      <c r="A51" s="4" t="s">
        <v>17</v>
      </c>
      <c r="B51">
        <f>AVERAGE(AA375:AA602)</f>
        <v>19.291315302912476</v>
      </c>
      <c r="C51">
        <f>AVERAGE(AB375:AB602)</f>
        <v>1.412836308480113</v>
      </c>
      <c r="G51">
        <v>10500</v>
      </c>
      <c r="I51">
        <f t="shared" si="61"/>
        <v>220500000</v>
      </c>
      <c r="J51" s="3">
        <v>940169429.20000005</v>
      </c>
      <c r="K51" s="3">
        <f t="shared" si="62"/>
        <v>117521178.65000001</v>
      </c>
      <c r="L51" s="10">
        <f t="shared" si="63"/>
        <v>882.16800000000001</v>
      </c>
      <c r="M51" s="10">
        <f t="shared" si="51"/>
        <v>8.0108642578125E-2</v>
      </c>
      <c r="N51">
        <f t="shared" si="64"/>
        <v>5242880</v>
      </c>
      <c r="O51" s="10">
        <f t="shared" si="65"/>
        <v>1.8762575608324192</v>
      </c>
      <c r="P51" s="10">
        <f>2</f>
        <v>2</v>
      </c>
      <c r="Q51" s="1">
        <f t="shared" si="52"/>
        <v>3.2392109941849758E-3</v>
      </c>
      <c r="R51" s="1">
        <f t="shared" si="66"/>
        <v>2.3853980572850101E-2</v>
      </c>
      <c r="S51">
        <f t="shared" si="53"/>
        <v>2.7093191567035078E-2</v>
      </c>
      <c r="T51">
        <f t="shared" si="54"/>
        <v>2.3853980572850101E-2</v>
      </c>
      <c r="U51" s="1">
        <f t="shared" si="55"/>
        <v>9.8870704055396175</v>
      </c>
      <c r="V51" s="1">
        <f t="shared" si="67"/>
        <v>-12.919591580131165</v>
      </c>
      <c r="W51" s="1">
        <f t="shared" si="56"/>
        <v>9.7373111580791232</v>
      </c>
      <c r="X51">
        <f t="shared" si="57"/>
        <v>6.7047899834875757</v>
      </c>
      <c r="Y51">
        <v>2.6953999999999999E-2</v>
      </c>
      <c r="Z51">
        <v>6.7003151670000003</v>
      </c>
      <c r="AA51">
        <f t="shared" si="68"/>
        <v>8.1806039919863469</v>
      </c>
      <c r="AB51">
        <f t="shared" si="69"/>
        <v>34.880516034725829</v>
      </c>
      <c r="AC51">
        <f t="shared" si="58"/>
        <v>11.501147982302804</v>
      </c>
      <c r="AD51">
        <f t="shared" si="59"/>
        <v>0.51640412196734786</v>
      </c>
      <c r="AE51">
        <f t="shared" si="60"/>
        <v>6.6785164220550711E-2</v>
      </c>
      <c r="AK51" s="10"/>
      <c r="AM51" s="10"/>
    </row>
    <row r="52" spans="1:39">
      <c r="A52" s="6"/>
      <c r="G52">
        <v>11500</v>
      </c>
      <c r="I52">
        <f t="shared" si="61"/>
        <v>264500000</v>
      </c>
      <c r="J52" s="3">
        <v>1132250846</v>
      </c>
      <c r="K52" s="3">
        <f t="shared" si="62"/>
        <v>141531355.75</v>
      </c>
      <c r="L52" s="10">
        <f t="shared" si="63"/>
        <v>1058.184</v>
      </c>
      <c r="M52" s="10">
        <f t="shared" si="51"/>
        <v>8.7738037109375E-2</v>
      </c>
      <c r="N52">
        <f t="shared" si="64"/>
        <v>5242880</v>
      </c>
      <c r="O52" s="10">
        <f t="shared" si="65"/>
        <v>1.8688438233235818</v>
      </c>
      <c r="P52" s="10">
        <f>2</f>
        <v>2</v>
      </c>
      <c r="Q52" s="1">
        <f t="shared" si="52"/>
        <v>3.8855841630926354E-3</v>
      </c>
      <c r="R52" s="1">
        <f t="shared" si="66"/>
        <v>2.8727470650751818E-2</v>
      </c>
      <c r="S52">
        <f t="shared" si="53"/>
        <v>3.2613054813844453E-2</v>
      </c>
      <c r="T52">
        <f t="shared" si="54"/>
        <v>2.8727470650751818E-2</v>
      </c>
      <c r="U52" s="1">
        <f t="shared" si="55"/>
        <v>11.860000554490833</v>
      </c>
      <c r="V52" s="1">
        <f t="shared" si="67"/>
        <v>-15.559130133624203</v>
      </c>
      <c r="W52" s="1">
        <f t="shared" si="56"/>
        <v>11.810924204282811</v>
      </c>
      <c r="X52">
        <f t="shared" si="57"/>
        <v>8.1117946251494413</v>
      </c>
      <c r="Y52">
        <v>3.2694000000000001E-2</v>
      </c>
      <c r="Z52">
        <v>8.1148687600000002</v>
      </c>
      <c r="AA52">
        <f t="shared" si="68"/>
        <v>8.0901694500519969</v>
      </c>
      <c r="AB52">
        <f t="shared" si="69"/>
        <v>34.631762586407291</v>
      </c>
      <c r="AC52">
        <f t="shared" si="58"/>
        <v>12.132285279403506</v>
      </c>
      <c r="AD52">
        <f t="shared" si="59"/>
        <v>0.24758422388067611</v>
      </c>
      <c r="AE52">
        <f t="shared" si="60"/>
        <v>3.7882742672463908E-2</v>
      </c>
      <c r="AK52" s="10"/>
      <c r="AM52" s="10"/>
    </row>
    <row r="53" spans="1:39">
      <c r="A53" s="6"/>
      <c r="G53">
        <v>12500</v>
      </c>
      <c r="I53">
        <f t="shared" si="61"/>
        <v>312500000</v>
      </c>
      <c r="J53" s="3">
        <v>1330818035</v>
      </c>
      <c r="K53" s="3">
        <f t="shared" si="62"/>
        <v>166352254.375</v>
      </c>
      <c r="L53" s="10">
        <f t="shared" si="63"/>
        <v>1250.2</v>
      </c>
      <c r="M53" s="10">
        <f t="shared" si="51"/>
        <v>9.5367431640625E-2</v>
      </c>
      <c r="N53">
        <f t="shared" si="64"/>
        <v>5242880</v>
      </c>
      <c r="O53" s="10">
        <f t="shared" si="65"/>
        <v>1.8785438236114678</v>
      </c>
      <c r="P53" s="10">
        <f>2</f>
        <v>2</v>
      </c>
      <c r="Q53" s="1">
        <f t="shared" si="52"/>
        <v>4.5907185291737184E-3</v>
      </c>
      <c r="R53" s="1">
        <f t="shared" si="66"/>
        <v>3.3765517753434039E-2</v>
      </c>
      <c r="S53">
        <f t="shared" si="53"/>
        <v>3.8356236282607759E-2</v>
      </c>
      <c r="T53">
        <f t="shared" si="54"/>
        <v>3.3765517753434039E-2</v>
      </c>
      <c r="U53" s="1">
        <f t="shared" si="55"/>
        <v>14.012287989710343</v>
      </c>
      <c r="V53" s="1">
        <f t="shared" si="67"/>
        <v>-18.287794673671677</v>
      </c>
      <c r="W53" s="1">
        <f t="shared" si="56"/>
        <v>13.749066014889568</v>
      </c>
      <c r="X53">
        <f t="shared" si="57"/>
        <v>9.473559330928234</v>
      </c>
      <c r="Y53">
        <v>3.8059000000000003E-2</v>
      </c>
      <c r="Z53">
        <v>8.9971475999999999</v>
      </c>
      <c r="AA53">
        <f t="shared" si="68"/>
        <v>8.2109356525394777</v>
      </c>
      <c r="AB53">
        <f t="shared" si="69"/>
        <v>34.967236001996895</v>
      </c>
      <c r="AC53">
        <f t="shared" si="58"/>
        <v>11.281122064599604</v>
      </c>
      <c r="AD53">
        <f t="shared" si="59"/>
        <v>0.78098815682954348</v>
      </c>
      <c r="AE53">
        <f t="shared" si="60"/>
        <v>5.2951418839481308</v>
      </c>
      <c r="AK53" s="10"/>
      <c r="AM53" s="10"/>
    </row>
    <row r="54" spans="1:39">
      <c r="A54" s="6"/>
      <c r="G54">
        <v>13500</v>
      </c>
      <c r="I54">
        <f t="shared" si="61"/>
        <v>364500000</v>
      </c>
      <c r="J54" s="3">
        <v>1549205384</v>
      </c>
      <c r="K54" s="3">
        <f t="shared" si="62"/>
        <v>193650673</v>
      </c>
      <c r="L54" s="10">
        <f t="shared" si="63"/>
        <v>1458.2159999999999</v>
      </c>
      <c r="M54" s="10">
        <f t="shared" si="51"/>
        <v>0.102996826171875</v>
      </c>
      <c r="N54">
        <f t="shared" si="64"/>
        <v>5242880</v>
      </c>
      <c r="O54" s="10">
        <f t="shared" si="65"/>
        <v>1.882255271067403</v>
      </c>
      <c r="P54" s="10">
        <f>2</f>
        <v>2</v>
      </c>
      <c r="Q54" s="1">
        <f t="shared" si="52"/>
        <v>5.3546140924282254E-3</v>
      </c>
      <c r="R54" s="1">
        <f t="shared" si="66"/>
        <v>3.9306441993903089E-2</v>
      </c>
      <c r="S54">
        <f t="shared" si="53"/>
        <v>4.4661056086331315E-2</v>
      </c>
      <c r="T54">
        <f t="shared" si="54"/>
        <v>3.9306441993903089E-2</v>
      </c>
      <c r="U54" s="1">
        <f t="shared" si="55"/>
        <v>16.343932711198143</v>
      </c>
      <c r="V54" s="1">
        <f t="shared" si="67"/>
        <v>-21.288823283747192</v>
      </c>
      <c r="W54" s="1">
        <f t="shared" si="56"/>
        <v>15.939003695392485</v>
      </c>
      <c r="X54">
        <f t="shared" si="57"/>
        <v>10.994113122843435</v>
      </c>
      <c r="Y54">
        <v>4.4121E-2</v>
      </c>
      <c r="Z54">
        <v>10.98514853</v>
      </c>
      <c r="AA54">
        <f t="shared" si="68"/>
        <v>8.2613721357176857</v>
      </c>
      <c r="AB54">
        <f t="shared" si="69"/>
        <v>35.112653475669184</v>
      </c>
      <c r="AC54">
        <f t="shared" si="58"/>
        <v>10.912168822322501</v>
      </c>
      <c r="AD54">
        <f t="shared" si="59"/>
        <v>1.2240341024258612</v>
      </c>
      <c r="AE54">
        <f t="shared" si="60"/>
        <v>8.1606478227886331E-2</v>
      </c>
      <c r="AK54" s="10"/>
      <c r="AM54" s="10"/>
    </row>
    <row r="55" spans="1:39">
      <c r="A55" s="6"/>
      <c r="G55">
        <v>14500</v>
      </c>
      <c r="I55">
        <f t="shared" si="61"/>
        <v>420500000</v>
      </c>
      <c r="J55" s="3">
        <v>1787231216</v>
      </c>
      <c r="K55" s="3">
        <f t="shared" si="62"/>
        <v>223403902</v>
      </c>
      <c r="L55" s="10">
        <f t="shared" si="63"/>
        <v>1682.232</v>
      </c>
      <c r="M55" s="10">
        <f t="shared" si="51"/>
        <v>0.110626220703125</v>
      </c>
      <c r="N55">
        <f t="shared" si="64"/>
        <v>5242880</v>
      </c>
      <c r="O55" s="10">
        <f t="shared" si="65"/>
        <v>1.8822410720471658</v>
      </c>
      <c r="P55" s="10">
        <f>2</f>
        <v>2</v>
      </c>
      <c r="Q55" s="1">
        <f t="shared" si="52"/>
        <v>6.1772708528561558E-3</v>
      </c>
      <c r="R55" s="1">
        <f t="shared" si="66"/>
        <v>4.5345633862964217E-2</v>
      </c>
      <c r="S55">
        <f t="shared" si="53"/>
        <v>5.152290471582037E-2</v>
      </c>
      <c r="T55">
        <f t="shared" si="54"/>
        <v>4.5345633862964217E-2</v>
      </c>
      <c r="U55" s="1">
        <f t="shared" si="55"/>
        <v>18.854934718954237</v>
      </c>
      <c r="V55" s="1">
        <f t="shared" si="67"/>
        <v>-24.559719400394627</v>
      </c>
      <c r="W55" s="1">
        <f t="shared" si="56"/>
        <v>18.426255580952134</v>
      </c>
      <c r="X55">
        <f t="shared" si="57"/>
        <v>12.721470899511743</v>
      </c>
      <c r="Y55">
        <v>5.1006000000000003E-2</v>
      </c>
      <c r="Z55">
        <v>12.687974349999999</v>
      </c>
      <c r="AA55">
        <f t="shared" si="68"/>
        <v>8.2441281417872414</v>
      </c>
      <c r="AB55">
        <f t="shared" si="69"/>
        <v>35.039627024271653</v>
      </c>
      <c r="AC55">
        <f t="shared" si="58"/>
        <v>11.09745154890755</v>
      </c>
      <c r="AD55">
        <f t="shared" si="59"/>
        <v>1.0134194326557009</v>
      </c>
      <c r="AE55">
        <f t="shared" si="60"/>
        <v>0.26400234259414374</v>
      </c>
      <c r="AK55" s="10"/>
      <c r="AM55" s="10"/>
    </row>
    <row r="56" spans="1:39">
      <c r="A56" s="6"/>
      <c r="G56">
        <v>15500</v>
      </c>
      <c r="I56">
        <f t="shared" si="61"/>
        <v>480500000</v>
      </c>
      <c r="J56" s="3">
        <v>2042016654</v>
      </c>
      <c r="K56" s="3">
        <f t="shared" si="62"/>
        <v>255252081.75</v>
      </c>
      <c r="L56" s="10">
        <f t="shared" si="63"/>
        <v>1922.248</v>
      </c>
      <c r="M56" s="10">
        <f t="shared" si="51"/>
        <v>0.118255615234375</v>
      </c>
      <c r="N56">
        <f t="shared" si="64"/>
        <v>5242880</v>
      </c>
      <c r="O56" s="10">
        <f t="shared" si="65"/>
        <v>1.8824528156859979</v>
      </c>
      <c r="P56" s="10">
        <f>2</f>
        <v>2</v>
      </c>
      <c r="Q56" s="1">
        <f t="shared" si="52"/>
        <v>7.0586888104575097E-3</v>
      </c>
      <c r="R56" s="1">
        <f t="shared" si="66"/>
        <v>5.1810050487815167E-2</v>
      </c>
      <c r="S56">
        <f t="shared" si="53"/>
        <v>5.8868739298272674E-2</v>
      </c>
      <c r="T56">
        <f t="shared" si="54"/>
        <v>5.1810050487815167E-2</v>
      </c>
      <c r="U56" s="1">
        <f t="shared" si="55"/>
        <v>21.545294012978623</v>
      </c>
      <c r="V56" s="1">
        <f t="shared" si="67"/>
        <v>-28.0609221594822</v>
      </c>
      <c r="W56" s="1">
        <f t="shared" si="56"/>
        <v>21.077517975741134</v>
      </c>
      <c r="X56">
        <f t="shared" si="57"/>
        <v>14.561889829237558</v>
      </c>
      <c r="Y56">
        <v>5.8345000000000001E-2</v>
      </c>
      <c r="Z56">
        <v>14.551242999999999</v>
      </c>
      <c r="AA56">
        <f t="shared" si="68"/>
        <v>8.2354957579912593</v>
      </c>
      <c r="AB56">
        <f t="shared" si="69"/>
        <v>34.998999982860575</v>
      </c>
      <c r="AC56">
        <f t="shared" si="58"/>
        <v>11.200530486219614</v>
      </c>
      <c r="AD56">
        <f t="shared" si="59"/>
        <v>0.89765926518583017</v>
      </c>
      <c r="AE56">
        <f t="shared" si="60"/>
        <v>7.3167833411606889E-2</v>
      </c>
    </row>
    <row r="57" spans="1:39">
      <c r="A57" s="6"/>
      <c r="G57">
        <v>16500</v>
      </c>
      <c r="I57">
        <f t="shared" si="61"/>
        <v>544500000</v>
      </c>
      <c r="J57" s="3">
        <v>2325672860</v>
      </c>
      <c r="K57" s="3">
        <f t="shared" si="62"/>
        <v>290709107.5</v>
      </c>
      <c r="L57" s="10">
        <f t="shared" si="63"/>
        <v>2178.2640000000001</v>
      </c>
      <c r="M57" s="10">
        <f t="shared" si="51"/>
        <v>0.125885009765625</v>
      </c>
      <c r="N57">
        <f t="shared" si="64"/>
        <v>5242880</v>
      </c>
      <c r="O57" s="10">
        <f t="shared" si="65"/>
        <v>1.8730063350354442</v>
      </c>
      <c r="P57" s="10">
        <f>2</f>
        <v>2</v>
      </c>
      <c r="Q57" s="1">
        <f t="shared" si="52"/>
        <v>7.998867965232288E-3</v>
      </c>
      <c r="R57" s="1">
        <f t="shared" si="66"/>
        <v>5.9006976294102981E-2</v>
      </c>
      <c r="S57">
        <f t="shared" si="53"/>
        <v>6.700584425933527E-2</v>
      </c>
      <c r="T57">
        <f t="shared" si="54"/>
        <v>5.9006976294102981E-2</v>
      </c>
      <c r="U57" s="1">
        <f t="shared" si="55"/>
        <v>24.415010593271301</v>
      </c>
      <c r="V57" s="1">
        <f t="shared" si="67"/>
        <v>-31.958860357502427</v>
      </c>
      <c r="W57" s="1">
        <f t="shared" si="56"/>
        <v>24.226592004270319</v>
      </c>
      <c r="X57">
        <f t="shared" si="57"/>
        <v>16.682742240039193</v>
      </c>
      <c r="Y57">
        <v>6.7061999999999997E-2</v>
      </c>
      <c r="Z57">
        <v>16.715622639999999</v>
      </c>
      <c r="AA57">
        <f t="shared" si="68"/>
        <v>8.1193522412096275</v>
      </c>
      <c r="AB57">
        <f t="shared" si="69"/>
        <v>34.679443798276225</v>
      </c>
      <c r="AC57">
        <f t="shared" si="58"/>
        <v>12.011308499443823</v>
      </c>
      <c r="AD57">
        <f t="shared" si="59"/>
        <v>8.3737050288876222E-2</v>
      </c>
      <c r="AE57">
        <f t="shared" si="60"/>
        <v>0.19670460783270155</v>
      </c>
    </row>
    <row r="58" spans="1:39">
      <c r="G58">
        <v>17500</v>
      </c>
      <c r="I58">
        <f t="shared" si="61"/>
        <v>612500000</v>
      </c>
      <c r="J58" s="3">
        <v>2602143633</v>
      </c>
      <c r="K58" s="3">
        <f t="shared" si="62"/>
        <v>325267954.125</v>
      </c>
      <c r="L58" s="10">
        <f t="shared" si="63"/>
        <v>2450.2800000000002</v>
      </c>
      <c r="M58" s="10">
        <f t="shared" si="51"/>
        <v>0.133514404296875</v>
      </c>
      <c r="N58">
        <f t="shared" si="64"/>
        <v>5242880</v>
      </c>
      <c r="O58" s="10">
        <f t="shared" si="65"/>
        <v>1.883062847822436</v>
      </c>
      <c r="P58" s="10">
        <f>2</f>
        <v>2</v>
      </c>
      <c r="Q58" s="1">
        <f t="shared" si="52"/>
        <v>8.997808317180488E-3</v>
      </c>
      <c r="R58" s="1">
        <f t="shared" si="66"/>
        <v>6.6021593280441868E-2</v>
      </c>
      <c r="S58">
        <f t="shared" si="53"/>
        <v>7.5019401597622354E-2</v>
      </c>
      <c r="T58">
        <f t="shared" si="54"/>
        <v>6.6021593280441868E-2</v>
      </c>
      <c r="U58" s="1">
        <f t="shared" si="55"/>
        <v>27.464084459832272</v>
      </c>
      <c r="V58" s="1">
        <f t="shared" si="67"/>
        <v>-35.758057991531551</v>
      </c>
      <c r="W58" s="1">
        <f t="shared" si="56"/>
        <v>26.94468687528714</v>
      </c>
      <c r="X58">
        <f t="shared" si="57"/>
        <v>18.65071334358786</v>
      </c>
      <c r="Y58">
        <v>7.4586E-2</v>
      </c>
      <c r="Z58">
        <v>18.643185070000001</v>
      </c>
      <c r="AA58">
        <f t="shared" si="68"/>
        <v>8.2119968894966888</v>
      </c>
      <c r="AB58">
        <f t="shared" si="69"/>
        <v>34.887829257501409</v>
      </c>
      <c r="AC58">
        <f t="shared" si="58"/>
        <v>11.48259287206464</v>
      </c>
      <c r="AD58">
        <f t="shared" si="59"/>
        <v>0.5810763382167623</v>
      </c>
      <c r="AE58">
        <f t="shared" si="60"/>
        <v>4.0380833852113829E-2</v>
      </c>
    </row>
    <row r="59" spans="1:39">
      <c r="G59">
        <v>18500</v>
      </c>
      <c r="I59">
        <f t="shared" si="61"/>
        <v>684500000</v>
      </c>
      <c r="J59" s="3">
        <v>2903084060</v>
      </c>
      <c r="K59" s="3">
        <f t="shared" si="62"/>
        <v>362885507.5</v>
      </c>
      <c r="L59" s="10">
        <f t="shared" si="63"/>
        <v>2738.2959999999998</v>
      </c>
      <c r="M59" s="10">
        <f t="shared" si="51"/>
        <v>0.141143798828125</v>
      </c>
      <c r="N59">
        <f t="shared" si="64"/>
        <v>5242880</v>
      </c>
      <c r="O59" s="10">
        <f t="shared" si="65"/>
        <v>1.8862698725988665</v>
      </c>
      <c r="P59" s="10">
        <f>2</f>
        <v>2</v>
      </c>
      <c r="Q59" s="1">
        <f t="shared" si="52"/>
        <v>1.0055509866302112E-2</v>
      </c>
      <c r="R59" s="1">
        <f t="shared" si="66"/>
        <v>7.3657054375312378E-2</v>
      </c>
      <c r="S59">
        <f t="shared" si="53"/>
        <v>8.3712564241614495E-2</v>
      </c>
      <c r="T59">
        <f t="shared" si="54"/>
        <v>7.3657054375312378E-2</v>
      </c>
      <c r="U59" s="1">
        <f t="shared" si="55"/>
        <v>30.692515612661534</v>
      </c>
      <c r="V59" s="1">
        <f t="shared" si="67"/>
        <v>-39.893511970394322</v>
      </c>
      <c r="W59" s="1">
        <f t="shared" si="56"/>
        <v>30.148310654683357</v>
      </c>
      <c r="X59">
        <f t="shared" si="57"/>
        <v>20.947314296950569</v>
      </c>
      <c r="Y59">
        <v>8.3454E-2</v>
      </c>
      <c r="Z59">
        <v>20.921917799999999</v>
      </c>
      <c r="AA59">
        <f t="shared" si="68"/>
        <v>8.2021233254247843</v>
      </c>
      <c r="AB59">
        <f t="shared" si="69"/>
        <v>34.786637668655786</v>
      </c>
      <c r="AC59">
        <f t="shared" si="58"/>
        <v>11.739336190820838</v>
      </c>
      <c r="AD59">
        <f t="shared" si="59"/>
        <v>0.30982845832973266</v>
      </c>
      <c r="AE59">
        <f t="shared" si="60"/>
        <v>0.12138704106069199</v>
      </c>
    </row>
    <row r="60" spans="1:39">
      <c r="G60">
        <v>19500</v>
      </c>
      <c r="I60">
        <f>2*G60^2</f>
        <v>760500000</v>
      </c>
      <c r="J60" s="3">
        <v>3229331195</v>
      </c>
      <c r="K60" s="3">
        <f t="shared" si="62"/>
        <v>403666399.375</v>
      </c>
      <c r="L60" s="10">
        <f t="shared" si="63"/>
        <v>3042.3119999999999</v>
      </c>
      <c r="M60" s="10">
        <f t="shared" si="51"/>
        <v>0.148773193359375</v>
      </c>
      <c r="N60">
        <f t="shared" si="64"/>
        <v>5242880</v>
      </c>
      <c r="O60" s="10">
        <f t="shared" si="65"/>
        <v>1.8839814291640038</v>
      </c>
      <c r="P60" s="10">
        <f>2</f>
        <v>2</v>
      </c>
      <c r="Q60" s="1">
        <f t="shared" si="52"/>
        <v>1.1171972612597161E-2</v>
      </c>
      <c r="R60" s="1">
        <f t="shared" si="66"/>
        <v>8.1934597314418614E-2</v>
      </c>
      <c r="S60">
        <f t="shared" si="53"/>
        <v>9.310656992701577E-2</v>
      </c>
      <c r="T60">
        <f t="shared" si="54"/>
        <v>8.1934597314418614E-2</v>
      </c>
      <c r="U60" s="1">
        <f t="shared" si="55"/>
        <v>34.100304051759089</v>
      </c>
      <c r="V60" s="1">
        <f t="shared" si="67"/>
        <v>-44.376724897211652</v>
      </c>
      <c r="W60" s="1">
        <f t="shared" si="56"/>
        <v>33.714274832222834</v>
      </c>
      <c r="X60">
        <f t="shared" si="57"/>
        <v>23.437853986770271</v>
      </c>
      <c r="Y60">
        <v>9.3325000000000005E-2</v>
      </c>
      <c r="Z60">
        <v>23.40383611</v>
      </c>
      <c r="AA60">
        <f t="shared" si="68"/>
        <v>8.1489418698098053</v>
      </c>
      <c r="AB60">
        <f t="shared" si="69"/>
        <v>34.603066648807932</v>
      </c>
      <c r="AC60">
        <f t="shared" si="58"/>
        <v>12.205092617820938</v>
      </c>
      <c r="AD60">
        <f t="shared" si="59"/>
        <v>0.23405311865441772</v>
      </c>
      <c r="AE60">
        <f t="shared" si="60"/>
        <v>0.14535171332761063</v>
      </c>
    </row>
    <row r="61" spans="1:39">
      <c r="G61">
        <v>20500</v>
      </c>
      <c r="I61">
        <f t="shared" si="61"/>
        <v>840500000</v>
      </c>
      <c r="J61" s="3">
        <v>3563693528</v>
      </c>
      <c r="K61" s="3">
        <f t="shared" si="62"/>
        <v>445461691</v>
      </c>
      <c r="L61" s="10">
        <f t="shared" si="63"/>
        <v>3362.328</v>
      </c>
      <c r="M61" s="10">
        <f t="shared" si="51"/>
        <v>0.156402587890625</v>
      </c>
      <c r="N61">
        <f t="shared" si="64"/>
        <v>5242880</v>
      </c>
      <c r="O61" s="10">
        <f t="shared" si="65"/>
        <v>1.8868064683928119</v>
      </c>
      <c r="P61" s="10">
        <f>2</f>
        <v>2</v>
      </c>
      <c r="Q61" s="1">
        <f t="shared" si="52"/>
        <v>1.2347196556065634E-2</v>
      </c>
      <c r="R61" s="1">
        <f t="shared" si="66"/>
        <v>9.0418039072848885E-2</v>
      </c>
      <c r="S61">
        <f t="shared" si="53"/>
        <v>0.10276523562891451</v>
      </c>
      <c r="T61">
        <f t="shared" si="54"/>
        <v>9.0418039072848885E-2</v>
      </c>
      <c r="U61" s="1">
        <f t="shared" si="55"/>
        <v>37.687449777124939</v>
      </c>
      <c r="V61" s="1">
        <f t="shared" si="67"/>
        <v>-48.971455004332448</v>
      </c>
      <c r="W61" s="1">
        <f t="shared" si="56"/>
        <v>37.341291379937992</v>
      </c>
      <c r="X61">
        <f t="shared" si="57"/>
        <v>26.057286152730484</v>
      </c>
      <c r="Y61">
        <v>0.103365</v>
      </c>
      <c r="Z61">
        <v>25.971865770000001</v>
      </c>
      <c r="AA61">
        <f t="shared" si="68"/>
        <v>8.1313790935036039</v>
      </c>
      <c r="AB61">
        <f t="shared" si="69"/>
        <v>34.47679125429304</v>
      </c>
      <c r="AC61">
        <f t="shared" si="58"/>
        <v>12.52547857316414</v>
      </c>
      <c r="AD61">
        <f t="shared" si="59"/>
        <v>0.58023931803365203</v>
      </c>
      <c r="AE61">
        <f t="shared" si="60"/>
        <v>0.32889582707281528</v>
      </c>
    </row>
    <row r="62" spans="1:39">
      <c r="A62" t="s">
        <v>96</v>
      </c>
      <c r="G62">
        <v>21500</v>
      </c>
      <c r="I62">
        <f t="shared" si="61"/>
        <v>924500000</v>
      </c>
      <c r="J62" s="3">
        <v>3929649283</v>
      </c>
      <c r="K62" s="3">
        <f t="shared" si="62"/>
        <v>491206160.375</v>
      </c>
      <c r="L62" s="10">
        <f t="shared" si="63"/>
        <v>3698.3440000000001</v>
      </c>
      <c r="M62" s="10">
        <f t="shared" si="51"/>
        <v>0.164031982421875</v>
      </c>
      <c r="N62">
        <f t="shared" si="64"/>
        <v>5242880</v>
      </c>
      <c r="O62" s="10">
        <f t="shared" si="65"/>
        <v>1.8821018028239138</v>
      </c>
      <c r="P62" s="10">
        <f>2</f>
        <v>2</v>
      </c>
      <c r="Q62" s="1">
        <f t="shared" si="52"/>
        <v>1.358118169670753E-2</v>
      </c>
      <c r="R62" s="1">
        <f t="shared" si="66"/>
        <v>9.9703069195260674E-2</v>
      </c>
      <c r="S62">
        <f t="shared" si="53"/>
        <v>0.1132842508919682</v>
      </c>
      <c r="T62">
        <f t="shared" si="54"/>
        <v>9.9703069195260674E-2</v>
      </c>
      <c r="U62" s="1">
        <f t="shared" si="55"/>
        <v>41.453952788759075</v>
      </c>
      <c r="V62" s="1">
        <f t="shared" si="67"/>
        <v>-54.00033463406222</v>
      </c>
      <c r="W62" s="1">
        <f t="shared" si="56"/>
        <v>41.390616926087318</v>
      </c>
      <c r="X62">
        <f t="shared" si="57"/>
        <v>28.844235080784173</v>
      </c>
      <c r="Y62">
        <v>0.114574</v>
      </c>
      <c r="Z62">
        <v>28.77658211</v>
      </c>
      <c r="AA62">
        <f t="shared" si="68"/>
        <v>8.0690208947928852</v>
      </c>
      <c r="AB62">
        <f t="shared" si="69"/>
        <v>34.297914736327613</v>
      </c>
      <c r="AC62">
        <f t="shared" si="58"/>
        <v>12.979324109081746</v>
      </c>
      <c r="AD62">
        <f t="shared" si="59"/>
        <v>1.1256909141967624</v>
      </c>
      <c r="AE62">
        <f t="shared" si="60"/>
        <v>0.23509731115935423</v>
      </c>
    </row>
    <row r="63" spans="1:39">
      <c r="A63" t="s">
        <v>86</v>
      </c>
      <c r="B63" t="s">
        <v>87</v>
      </c>
      <c r="C63" t="s">
        <v>88</v>
      </c>
      <c r="D63" t="s">
        <v>89</v>
      </c>
      <c r="E63" t="s">
        <v>90</v>
      </c>
      <c r="G63">
        <v>22500</v>
      </c>
      <c r="I63">
        <f t="shared" si="61"/>
        <v>1012500000</v>
      </c>
      <c r="J63" s="3">
        <v>4309490478</v>
      </c>
      <c r="K63" s="3">
        <f t="shared" si="62"/>
        <v>538686309.75</v>
      </c>
      <c r="L63" s="10">
        <f t="shared" si="63"/>
        <v>4050.36</v>
      </c>
      <c r="M63" s="10">
        <f t="shared" si="51"/>
        <v>0.171661376953125</v>
      </c>
      <c r="N63">
        <f t="shared" si="64"/>
        <v>5242880</v>
      </c>
      <c r="O63" s="10">
        <f t="shared" si="65"/>
        <v>1.8795725483907195</v>
      </c>
      <c r="P63" s="10">
        <f>2</f>
        <v>2</v>
      </c>
      <c r="Q63" s="1">
        <f t="shared" si="52"/>
        <v>1.4873928034522848E-2</v>
      </c>
      <c r="R63" s="1">
        <f t="shared" si="66"/>
        <v>0.10934040072816111</v>
      </c>
      <c r="S63">
        <f t="shared" si="53"/>
        <v>0.12421432876268396</v>
      </c>
      <c r="T63">
        <f t="shared" si="54"/>
        <v>0.10934040072816111</v>
      </c>
      <c r="U63" s="1">
        <f t="shared" si="55"/>
        <v>45.39981308666151</v>
      </c>
      <c r="V63" s="1">
        <f t="shared" si="67"/>
        <v>-59.220024779576427</v>
      </c>
      <c r="W63" s="1">
        <f t="shared" si="56"/>
        <v>45.033167508817591</v>
      </c>
      <c r="X63">
        <f t="shared" si="57"/>
        <v>31.212955815902674</v>
      </c>
      <c r="Y63">
        <v>0.124657</v>
      </c>
      <c r="Z63">
        <v>31.339660210000002</v>
      </c>
      <c r="AA63">
        <f t="shared" si="68"/>
        <v>8.1222875570565627</v>
      </c>
      <c r="AB63">
        <f t="shared" si="69"/>
        <v>34.570786060951249</v>
      </c>
      <c r="AC63">
        <f t="shared" si="58"/>
        <v>12.28699493156333</v>
      </c>
      <c r="AD63">
        <f t="shared" si="59"/>
        <v>0.35511141557718173</v>
      </c>
      <c r="AE63">
        <f t="shared" si="60"/>
        <v>0.40429409013470397</v>
      </c>
    </row>
    <row r="64" spans="1:39">
      <c r="A64" t="s">
        <v>91</v>
      </c>
      <c r="B64">
        <v>48840.901599999997</v>
      </c>
      <c r="C64">
        <v>6.5600000000000006E-2</v>
      </c>
      <c r="D64">
        <v>6.5500000000000003E-2</v>
      </c>
      <c r="E64">
        <v>6.5699999999999995E-2</v>
      </c>
      <c r="G64">
        <v>23500</v>
      </c>
      <c r="I64">
        <f t="shared" si="61"/>
        <v>1104500000</v>
      </c>
      <c r="J64" s="3">
        <v>4694565134</v>
      </c>
      <c r="K64" s="3">
        <f t="shared" si="62"/>
        <v>586820641.75</v>
      </c>
      <c r="L64" s="10">
        <f t="shared" si="63"/>
        <v>4418.3760000000002</v>
      </c>
      <c r="M64" s="10">
        <f t="shared" si="51"/>
        <v>0.179290771484375</v>
      </c>
      <c r="N64">
        <f t="shared" si="64"/>
        <v>5242880</v>
      </c>
      <c r="O64" s="10">
        <f t="shared" si="65"/>
        <v>1.882176463162903</v>
      </c>
      <c r="P64" s="10">
        <f>2</f>
        <v>2</v>
      </c>
      <c r="Q64" s="1">
        <f t="shared" si="52"/>
        <v>1.6225435569511591E-2</v>
      </c>
      <c r="R64" s="1">
        <f t="shared" si="66"/>
        <v>0.11911051564365781</v>
      </c>
      <c r="S64">
        <f t="shared" si="53"/>
        <v>0.13533595121316941</v>
      </c>
      <c r="T64">
        <f t="shared" si="54"/>
        <v>0.11911051564365781</v>
      </c>
      <c r="U64" s="1">
        <f t="shared" si="55"/>
        <v>49.52503067083223</v>
      </c>
      <c r="V64" s="1">
        <f t="shared" si="67"/>
        <v>-64.511631939801575</v>
      </c>
      <c r="W64" s="1">
        <f t="shared" si="56"/>
        <v>48.695225949473823</v>
      </c>
      <c r="X64">
        <f t="shared" si="57"/>
        <v>33.708624680504478</v>
      </c>
      <c r="Y64">
        <v>0.134794</v>
      </c>
      <c r="Z64">
        <v>33.825711839999997</v>
      </c>
      <c r="AA64">
        <f t="shared" si="68"/>
        <v>8.1939848954701251</v>
      </c>
      <c r="AB64">
        <f t="shared" si="69"/>
        <v>34.827701040105644</v>
      </c>
      <c r="AC64">
        <f t="shared" si="58"/>
        <v>11.635150196850148</v>
      </c>
      <c r="AD64">
        <f t="shared" si="59"/>
        <v>0.40205885511922751</v>
      </c>
      <c r="AE64">
        <f t="shared" si="60"/>
        <v>0.34614839755436982</v>
      </c>
    </row>
    <row r="65" spans="1:31">
      <c r="A65" t="s">
        <v>92</v>
      </c>
      <c r="B65">
        <v>49661.711499999998</v>
      </c>
      <c r="C65">
        <v>3.2300000000000002E-2</v>
      </c>
      <c r="D65">
        <v>3.2199999999999999E-2</v>
      </c>
      <c r="E65">
        <v>3.2300000000000002E-2</v>
      </c>
      <c r="G65">
        <v>24500</v>
      </c>
      <c r="I65">
        <f t="shared" si="61"/>
        <v>1200500000</v>
      </c>
      <c r="J65" s="3">
        <v>5100622812</v>
      </c>
      <c r="K65" s="3">
        <f t="shared" si="62"/>
        <v>637577851.5</v>
      </c>
      <c r="L65" s="10">
        <f t="shared" si="63"/>
        <v>4802.3919999999998</v>
      </c>
      <c r="M65" s="10">
        <f t="shared" si="51"/>
        <v>0.186920166015625</v>
      </c>
      <c r="N65">
        <f t="shared" si="64"/>
        <v>5242880</v>
      </c>
      <c r="O65" s="10">
        <f t="shared" si="65"/>
        <v>1.8829073142607433</v>
      </c>
      <c r="P65" s="10">
        <f>2</f>
        <v>2</v>
      </c>
      <c r="Q65" s="1">
        <f t="shared" si="52"/>
        <v>1.7635704301673757E-2</v>
      </c>
      <c r="R65" s="1">
        <f t="shared" si="66"/>
        <v>0.12941301183385048</v>
      </c>
      <c r="S65">
        <f t="shared" si="53"/>
        <v>0.14704871613552423</v>
      </c>
      <c r="T65">
        <f t="shared" si="54"/>
        <v>0.12941301183385048</v>
      </c>
      <c r="U65" s="1">
        <f t="shared" si="55"/>
        <v>53.829605541271249</v>
      </c>
      <c r="V65" s="1">
        <f t="shared" si="67"/>
        <v>-70.091582951610548</v>
      </c>
      <c r="W65" s="1">
        <f t="shared" si="56"/>
        <v>52.964195525604303</v>
      </c>
      <c r="X65">
        <f t="shared" si="57"/>
        <v>36.702218115265005</v>
      </c>
      <c r="Y65">
        <v>0.14661099999999999</v>
      </c>
      <c r="Z65">
        <v>36.814022100000003</v>
      </c>
      <c r="AA65">
        <f t="shared" si="68"/>
        <v>8.1883351181016426</v>
      </c>
      <c r="AB65">
        <f t="shared" si="69"/>
        <v>34.790178172169888</v>
      </c>
      <c r="AC65">
        <f t="shared" si="58"/>
        <v>11.730353224621282</v>
      </c>
      <c r="AD65">
        <f t="shared" si="59"/>
        <v>0.29855613529969471</v>
      </c>
      <c r="AE65">
        <f t="shared" si="60"/>
        <v>0.30369945568918871</v>
      </c>
    </row>
    <row r="66" spans="1:31">
      <c r="A66" t="s">
        <v>93</v>
      </c>
      <c r="B66">
        <v>53779.735800000002</v>
      </c>
      <c r="C66">
        <v>8.9499999999999996E-2</v>
      </c>
      <c r="D66">
        <v>8.9300000000000004E-2</v>
      </c>
      <c r="E66">
        <v>9.0399999999999994E-2</v>
      </c>
    </row>
    <row r="67" spans="1:31">
      <c r="A67" t="s">
        <v>94</v>
      </c>
      <c r="B67">
        <v>53631.314599999998</v>
      </c>
      <c r="C67">
        <v>8.9700000000000002E-2</v>
      </c>
      <c r="D67">
        <v>8.9499999999999996E-2</v>
      </c>
      <c r="E67">
        <v>8.9899999999999994E-2</v>
      </c>
      <c r="G67" s="4" t="s">
        <v>48</v>
      </c>
      <c r="H67" s="4"/>
      <c r="K67" s="10"/>
      <c r="L67" s="10"/>
      <c r="N67" s="9"/>
      <c r="O67" s="9"/>
    </row>
    <row r="68" spans="1:31">
      <c r="A68" t="s">
        <v>95</v>
      </c>
      <c r="B68">
        <v>59412.034899999999</v>
      </c>
      <c r="C68">
        <v>5.45E-2</v>
      </c>
      <c r="D68">
        <v>5.3900000000000003E-2</v>
      </c>
      <c r="E68">
        <v>5.5599999999999997E-2</v>
      </c>
      <c r="G68" t="s">
        <v>32</v>
      </c>
      <c r="H68" t="s">
        <v>72</v>
      </c>
      <c r="I68" t="s">
        <v>33</v>
      </c>
      <c r="J68" t="s">
        <v>75</v>
      </c>
      <c r="K68" t="s">
        <v>63</v>
      </c>
      <c r="L68" t="s">
        <v>61</v>
      </c>
      <c r="M68" t="s">
        <v>68</v>
      </c>
      <c r="N68" t="s">
        <v>62</v>
      </c>
      <c r="O68" s="9" t="s">
        <v>59</v>
      </c>
      <c r="P68" t="s">
        <v>60</v>
      </c>
      <c r="Q68" t="s">
        <v>34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40</v>
      </c>
      <c r="X68" t="s">
        <v>41</v>
      </c>
      <c r="Y68" t="s">
        <v>42</v>
      </c>
      <c r="Z68" t="s">
        <v>43</v>
      </c>
      <c r="AA68" t="s">
        <v>25</v>
      </c>
      <c r="AB68" t="s">
        <v>98</v>
      </c>
      <c r="AC68" t="s">
        <v>44</v>
      </c>
      <c r="AD68" t="s">
        <v>76</v>
      </c>
      <c r="AE68" t="s">
        <v>45</v>
      </c>
    </row>
    <row r="69" spans="1:31">
      <c r="G69">
        <v>2500</v>
      </c>
      <c r="H69">
        <v>8192</v>
      </c>
      <c r="I69">
        <f>2*G69^2</f>
        <v>12500000</v>
      </c>
      <c r="J69">
        <v>571093.70556599996</v>
      </c>
      <c r="K69" s="3">
        <f>J69*8</f>
        <v>4568749.6445279997</v>
      </c>
      <c r="L69" s="10">
        <f>(G69^2+2*G69)*8/1000000</f>
        <v>50.04</v>
      </c>
      <c r="M69" s="10">
        <f t="shared" ref="M69:M91" si="70">G69/2^17</f>
        <v>1.9073486328125E-2</v>
      </c>
      <c r="N69">
        <f>40*2^20/8</f>
        <v>5242880</v>
      </c>
      <c r="O69" s="9">
        <f>I69/K69</f>
        <v>2.7359783250481398</v>
      </c>
      <c r="P69" s="9">
        <f>2</f>
        <v>2</v>
      </c>
      <c r="Q69" s="1">
        <f t="shared" ref="Q69:Q91" si="71">$B$30*I69</f>
        <v>1.1888675289065201E-3</v>
      </c>
      <c r="R69" s="1">
        <f>$C$30*K69</f>
        <v>6.5152256160112701E-4</v>
      </c>
      <c r="S69">
        <f t="shared" ref="S69:S91" si="72">Q69+R69</f>
        <v>1.8403900905076471E-3</v>
      </c>
      <c r="T69">
        <f t="shared" ref="T69:T91" si="73">MAX(Q69,R69)</f>
        <v>1.1888675289065201E-3</v>
      </c>
      <c r="U69" s="1">
        <f t="shared" ref="U69:U91" si="74">$D$30*I69</f>
        <v>0.21867711238686124</v>
      </c>
      <c r="V69" s="1">
        <f>$E$30*K69</f>
        <v>0.12232766864346273</v>
      </c>
      <c r="W69" s="1">
        <f t="shared" ref="W69:W91" si="75">Y69*$F$30</f>
        <v>0.12514065023679463</v>
      </c>
      <c r="X69">
        <f t="shared" ref="X69:X91" si="76">SUM(U69:W69)</f>
        <v>0.4661454312671186</v>
      </c>
      <c r="Y69">
        <v>1.2800000000000001E-3</v>
      </c>
      <c r="Z69">
        <v>0.36294400000000004</v>
      </c>
      <c r="AA69">
        <f t="shared" si="68"/>
        <v>9.765625</v>
      </c>
      <c r="AB69">
        <f>(K69*8)/Y69/1000000000</f>
        <v>28.554685278299996</v>
      </c>
      <c r="AC69">
        <f t="shared" ref="AC69:AC91" si="77">ABS(T69-Y69)/ABS(Y69)*100</f>
        <v>7.1197243041781277</v>
      </c>
      <c r="AD69">
        <f t="shared" ref="AD69:AD91" si="78">ABS(S69-Y69)/ABS(Y69)*100</f>
        <v>43.780475820909913</v>
      </c>
      <c r="AE69">
        <f t="shared" ref="AE69:AE91" si="79">ABS(X69-Z69)/ABS(Z69)*100</f>
        <v>28.434532949192864</v>
      </c>
    </row>
    <row r="70" spans="1:31">
      <c r="G70">
        <v>3500</v>
      </c>
      <c r="H70">
        <v>4096</v>
      </c>
      <c r="I70">
        <f t="shared" ref="I70:I91" si="80">2*G70^2</f>
        <v>24500000</v>
      </c>
      <c r="J70">
        <v>1577478.033447</v>
      </c>
      <c r="K70" s="3">
        <f t="shared" ref="K70:K91" si="81">J70*8</f>
        <v>12619824.267576</v>
      </c>
      <c r="L70" s="10">
        <f t="shared" ref="L70:L91" si="82">(G70^2+2*G70)*8/1000000</f>
        <v>98.055999999999997</v>
      </c>
      <c r="M70" s="10">
        <f t="shared" si="70"/>
        <v>2.6702880859375E-2</v>
      </c>
      <c r="N70">
        <f t="shared" ref="N70:N91" si="83">40*2^20/8</f>
        <v>5242880</v>
      </c>
      <c r="O70" s="9">
        <f t="shared" ref="O70:O91" si="84">I70/K70</f>
        <v>1.9413899496958629</v>
      </c>
      <c r="P70" s="9">
        <f>2</f>
        <v>2</v>
      </c>
      <c r="Q70" s="1">
        <f t="shared" si="71"/>
        <v>2.3301803566567795E-3</v>
      </c>
      <c r="R70" s="1">
        <f t="shared" ref="R70:R91" si="85">$C$30*K70</f>
        <v>1.7996390420768201E-3</v>
      </c>
      <c r="S70">
        <f t="shared" si="72"/>
        <v>4.1298193987335998E-3</v>
      </c>
      <c r="T70">
        <f t="shared" si="73"/>
        <v>2.3301803566567795E-3</v>
      </c>
      <c r="U70" s="1">
        <f t="shared" si="74"/>
        <v>0.42860714027824803</v>
      </c>
      <c r="V70" s="1">
        <f t="shared" ref="V70:V91" si="86">$E$30*K70</f>
        <v>0.3378941289093666</v>
      </c>
      <c r="W70" s="1">
        <f t="shared" si="75"/>
        <v>0.30131522189828203</v>
      </c>
      <c r="X70">
        <f t="shared" si="76"/>
        <v>1.0678164910858967</v>
      </c>
      <c r="Y70">
        <v>3.0820000000000001E-3</v>
      </c>
      <c r="Z70">
        <v>0.90142336000000012</v>
      </c>
      <c r="AA70">
        <f t="shared" si="68"/>
        <v>7.9493835171966252</v>
      </c>
      <c r="AB70">
        <f t="shared" ref="AB70:AB91" si="87">(K70*8)/Y70/1000000000</f>
        <v>32.75749323186502</v>
      </c>
      <c r="AC70">
        <f t="shared" si="77"/>
        <v>24.39388849264181</v>
      </c>
      <c r="AD70">
        <f t="shared" si="78"/>
        <v>33.998033703231656</v>
      </c>
      <c r="AE70">
        <f t="shared" si="79"/>
        <v>18.458932669095304</v>
      </c>
    </row>
    <row r="71" spans="1:31">
      <c r="G71">
        <v>4500</v>
      </c>
      <c r="H71">
        <v>2048</v>
      </c>
      <c r="I71">
        <f t="shared" si="80"/>
        <v>40500000</v>
      </c>
      <c r="J71">
        <v>2573448.6806640001</v>
      </c>
      <c r="K71" s="3">
        <f t="shared" si="81"/>
        <v>20587589.445312001</v>
      </c>
      <c r="L71" s="10">
        <f t="shared" si="82"/>
        <v>162.072</v>
      </c>
      <c r="M71" s="10">
        <f t="shared" si="70"/>
        <v>3.4332275390625E-2</v>
      </c>
      <c r="N71">
        <f t="shared" si="83"/>
        <v>5242880</v>
      </c>
      <c r="O71" s="9">
        <f t="shared" si="84"/>
        <v>1.9672045679550043</v>
      </c>
      <c r="P71" s="9">
        <f>2</f>
        <v>2</v>
      </c>
      <c r="Q71" s="1">
        <f t="shared" si="71"/>
        <v>3.8519307936571248E-3</v>
      </c>
      <c r="R71" s="1">
        <f t="shared" si="85"/>
        <v>2.935875251704175E-3</v>
      </c>
      <c r="S71">
        <f t="shared" si="72"/>
        <v>6.7878060453613002E-3</v>
      </c>
      <c r="T71">
        <f t="shared" si="73"/>
        <v>3.8519307936571248E-3</v>
      </c>
      <c r="U71" s="1">
        <f t="shared" si="74"/>
        <v>0.70851384413343044</v>
      </c>
      <c r="V71" s="1">
        <f t="shared" si="86"/>
        <v>0.55122998977414051</v>
      </c>
      <c r="W71" s="1">
        <f t="shared" si="75"/>
        <v>0.66647172864392878</v>
      </c>
      <c r="X71">
        <f t="shared" si="76"/>
        <v>1.9262155625514996</v>
      </c>
      <c r="Y71">
        <v>6.8170000000000001E-3</v>
      </c>
      <c r="Z71">
        <v>1.9159746583310611</v>
      </c>
      <c r="AA71">
        <f t="shared" si="68"/>
        <v>5.9410297784949391</v>
      </c>
      <c r="AB71">
        <f t="shared" si="87"/>
        <v>24.160292733239842</v>
      </c>
      <c r="AC71">
        <f t="shared" si="77"/>
        <v>43.495220864645376</v>
      </c>
      <c r="AD71">
        <f t="shared" si="78"/>
        <v>0.42825223175443689</v>
      </c>
      <c r="AE71">
        <f t="shared" si="79"/>
        <v>0.53450102671812194</v>
      </c>
    </row>
    <row r="72" spans="1:31">
      <c r="G72">
        <v>5500</v>
      </c>
      <c r="H72">
        <v>1024</v>
      </c>
      <c r="I72">
        <f t="shared" si="80"/>
        <v>60500000</v>
      </c>
      <c r="J72">
        <v>3843387.1015619999</v>
      </c>
      <c r="K72" s="3">
        <f t="shared" si="81"/>
        <v>30747096.812495999</v>
      </c>
      <c r="L72" s="10">
        <f t="shared" si="82"/>
        <v>242.08799999999999</v>
      </c>
      <c r="M72" s="10">
        <f t="shared" si="70"/>
        <v>4.1961669921875E-2</v>
      </c>
      <c r="N72">
        <f t="shared" si="83"/>
        <v>5242880</v>
      </c>
      <c r="O72" s="9">
        <f t="shared" si="84"/>
        <v>1.9676654472110049</v>
      </c>
      <c r="P72" s="9">
        <f>2</f>
        <v>2</v>
      </c>
      <c r="Q72" s="1">
        <f t="shared" si="71"/>
        <v>5.7541188399075575E-3</v>
      </c>
      <c r="R72" s="1">
        <f t="shared" si="85"/>
        <v>4.3846629462544785E-3</v>
      </c>
      <c r="S72">
        <f t="shared" si="72"/>
        <v>1.0138781786162036E-2</v>
      </c>
      <c r="T72">
        <f t="shared" si="73"/>
        <v>5.7541188399075575E-3</v>
      </c>
      <c r="U72" s="1">
        <f t="shared" si="74"/>
        <v>1.0583972239524084</v>
      </c>
      <c r="V72" s="1">
        <f t="shared" si="86"/>
        <v>0.82324945844478503</v>
      </c>
      <c r="W72" s="1">
        <f t="shared" si="75"/>
        <v>1.0189186380999011</v>
      </c>
      <c r="X72">
        <f t="shared" si="76"/>
        <v>2.9005653204970945</v>
      </c>
      <c r="Y72">
        <v>1.0422000000000001E-2</v>
      </c>
      <c r="Z72">
        <v>2.890715400003474</v>
      </c>
      <c r="AA72">
        <f t="shared" si="68"/>
        <v>5.8050278257532142</v>
      </c>
      <c r="AB72">
        <f t="shared" si="87"/>
        <v>23.601686288617152</v>
      </c>
      <c r="AC72">
        <f t="shared" si="77"/>
        <v>44.7887273085055</v>
      </c>
      <c r="AD72">
        <f t="shared" si="78"/>
        <v>2.7175034910570397</v>
      </c>
      <c r="AE72">
        <f t="shared" si="79"/>
        <v>0.34074335002361689</v>
      </c>
    </row>
    <row r="73" spans="1:31">
      <c r="G73">
        <v>6500</v>
      </c>
      <c r="H73">
        <v>1024</v>
      </c>
      <c r="I73">
        <f t="shared" si="80"/>
        <v>84500000</v>
      </c>
      <c r="J73">
        <v>5357566.1953119999</v>
      </c>
      <c r="K73" s="3">
        <f t="shared" si="81"/>
        <v>42860529.562495999</v>
      </c>
      <c r="L73" s="10">
        <f t="shared" si="82"/>
        <v>338.10399999999998</v>
      </c>
      <c r="M73" s="10">
        <f t="shared" si="70"/>
        <v>4.9591064453125E-2</v>
      </c>
      <c r="N73">
        <f t="shared" si="83"/>
        <v>5242880</v>
      </c>
      <c r="O73" s="9">
        <f t="shared" si="84"/>
        <v>1.9715108717167962</v>
      </c>
      <c r="P73" s="9">
        <f>2</f>
        <v>2</v>
      </c>
      <c r="Q73" s="1">
        <f t="shared" si="71"/>
        <v>8.0367444954080759E-3</v>
      </c>
      <c r="R73" s="1">
        <f t="shared" si="85"/>
        <v>6.1120884672644683E-3</v>
      </c>
      <c r="S73">
        <f t="shared" si="72"/>
        <v>1.4148832962672544E-2</v>
      </c>
      <c r="T73">
        <f t="shared" si="73"/>
        <v>8.0367444954080759E-3</v>
      </c>
      <c r="U73" s="1">
        <f t="shared" si="74"/>
        <v>1.4782572797351821</v>
      </c>
      <c r="V73" s="1">
        <f t="shared" si="86"/>
        <v>1.1475850213162664</v>
      </c>
      <c r="W73" s="1">
        <f t="shared" si="75"/>
        <v>1.4081256135629316</v>
      </c>
      <c r="X73">
        <f t="shared" si="76"/>
        <v>4.0339679146143794</v>
      </c>
      <c r="Y73">
        <v>1.4402999999999999E-2</v>
      </c>
      <c r="Z73">
        <v>4.0342802999999998</v>
      </c>
      <c r="AA73">
        <f t="shared" si="68"/>
        <v>5.8668332986183431</v>
      </c>
      <c r="AB73">
        <f t="shared" si="87"/>
        <v>23.806445636323545</v>
      </c>
      <c r="AC73">
        <f t="shared" si="77"/>
        <v>44.200899150120968</v>
      </c>
      <c r="AD73">
        <f t="shared" si="78"/>
        <v>1.7646812284069637</v>
      </c>
      <c r="AE73">
        <f t="shared" si="79"/>
        <v>7.7432741998714142E-3</v>
      </c>
    </row>
    <row r="74" spans="1:31">
      <c r="G74">
        <v>7500</v>
      </c>
      <c r="H74">
        <v>1024</v>
      </c>
      <c r="I74">
        <f t="shared" si="80"/>
        <v>112500000</v>
      </c>
      <c r="J74">
        <v>7128307.1367189996</v>
      </c>
      <c r="K74" s="3">
        <f t="shared" si="81"/>
        <v>57026457.093751997</v>
      </c>
      <c r="L74" s="10">
        <f t="shared" si="82"/>
        <v>450.12</v>
      </c>
      <c r="M74" s="10">
        <f t="shared" si="70"/>
        <v>5.7220458984375E-2</v>
      </c>
      <c r="N74">
        <f t="shared" si="83"/>
        <v>5242880</v>
      </c>
      <c r="O74" s="9">
        <f t="shared" si="84"/>
        <v>1.9727685311933199</v>
      </c>
      <c r="P74" s="9">
        <f>2</f>
        <v>2</v>
      </c>
      <c r="Q74" s="1">
        <f t="shared" si="71"/>
        <v>1.0699807760158681E-2</v>
      </c>
      <c r="R74" s="1">
        <f t="shared" si="85"/>
        <v>8.1322082178999482E-3</v>
      </c>
      <c r="S74">
        <f t="shared" si="72"/>
        <v>1.8832015978058628E-2</v>
      </c>
      <c r="T74">
        <f t="shared" si="73"/>
        <v>1.0699807760158681E-2</v>
      </c>
      <c r="U74" s="1">
        <f t="shared" si="74"/>
        <v>1.9680940114817511</v>
      </c>
      <c r="V74" s="1">
        <f t="shared" si="86"/>
        <v>1.5268758610203568</v>
      </c>
      <c r="W74" s="1">
        <f t="shared" si="75"/>
        <v>1.8453357603277329</v>
      </c>
      <c r="X74">
        <f t="shared" si="76"/>
        <v>5.3403056328298408</v>
      </c>
      <c r="Y74">
        <v>1.8874999999999999E-2</v>
      </c>
      <c r="Z74">
        <v>5.3261919117613745</v>
      </c>
      <c r="AA74">
        <f t="shared" si="68"/>
        <v>5.9602649006622519</v>
      </c>
      <c r="AB74">
        <f t="shared" si="87"/>
        <v>24.170154000000846</v>
      </c>
      <c r="AC74">
        <f t="shared" si="77"/>
        <v>43.312276767371223</v>
      </c>
      <c r="AD74">
        <f t="shared" si="78"/>
        <v>0.22772991757018129</v>
      </c>
      <c r="AE74">
        <f t="shared" si="79"/>
        <v>0.26498709213425425</v>
      </c>
    </row>
    <row r="75" spans="1:31">
      <c r="G75">
        <v>8500</v>
      </c>
      <c r="H75">
        <v>512</v>
      </c>
      <c r="I75">
        <f t="shared" si="80"/>
        <v>144500000</v>
      </c>
      <c r="J75">
        <v>9154988.9140620008</v>
      </c>
      <c r="K75" s="3">
        <f t="shared" si="81"/>
        <v>73239911.312496006</v>
      </c>
      <c r="L75" s="10">
        <f t="shared" si="82"/>
        <v>578.13599999999997</v>
      </c>
      <c r="M75" s="10">
        <f t="shared" si="70"/>
        <v>6.4849853515625E-2</v>
      </c>
      <c r="N75">
        <f t="shared" si="83"/>
        <v>5242880</v>
      </c>
      <c r="O75" s="9">
        <f t="shared" si="84"/>
        <v>1.9729679816712964</v>
      </c>
      <c r="P75" s="9">
        <f>2</f>
        <v>2</v>
      </c>
      <c r="Q75" s="1">
        <f t="shared" si="71"/>
        <v>1.3743308634159372E-2</v>
      </c>
      <c r="R75" s="1">
        <f t="shared" si="85"/>
        <v>1.04443137274786E-2</v>
      </c>
      <c r="S75">
        <f t="shared" si="72"/>
        <v>2.4187622361637972E-2</v>
      </c>
      <c r="T75">
        <f t="shared" si="73"/>
        <v>1.3743308634159372E-2</v>
      </c>
      <c r="U75" s="1">
        <f t="shared" si="74"/>
        <v>2.527907419192116</v>
      </c>
      <c r="V75" s="1">
        <f t="shared" si="86"/>
        <v>1.9609889575022219</v>
      </c>
      <c r="W75" s="1">
        <f t="shared" si="75"/>
        <v>2.3845159838089223</v>
      </c>
      <c r="X75">
        <f t="shared" si="76"/>
        <v>6.8734123605032611</v>
      </c>
      <c r="Y75">
        <v>2.4389999999999998E-2</v>
      </c>
      <c r="Z75">
        <v>6.8464947272705095</v>
      </c>
      <c r="AA75">
        <f t="shared" si="68"/>
        <v>5.9245592455924561</v>
      </c>
      <c r="AB75">
        <f t="shared" si="87"/>
        <v>24.02293113981009</v>
      </c>
      <c r="AC75">
        <f t="shared" si="77"/>
        <v>43.651871118657759</v>
      </c>
      <c r="AD75">
        <f t="shared" si="78"/>
        <v>0.82975661485045737</v>
      </c>
      <c r="AE75">
        <f t="shared" si="79"/>
        <v>0.39315933634674538</v>
      </c>
    </row>
    <row r="76" spans="1:31">
      <c r="G76">
        <v>9500</v>
      </c>
      <c r="H76">
        <v>512</v>
      </c>
      <c r="I76">
        <f t="shared" si="80"/>
        <v>180500000</v>
      </c>
      <c r="J76">
        <v>13062606.646484001</v>
      </c>
      <c r="K76" s="3">
        <f t="shared" si="81"/>
        <v>104500853.171872</v>
      </c>
      <c r="L76" s="10">
        <f t="shared" si="82"/>
        <v>722.15200000000004</v>
      </c>
      <c r="M76" s="10">
        <f t="shared" si="70"/>
        <v>7.2479248046875E-2</v>
      </c>
      <c r="N76">
        <f t="shared" si="83"/>
        <v>5242880</v>
      </c>
      <c r="O76" s="9">
        <f t="shared" si="84"/>
        <v>1.7272586253734465</v>
      </c>
      <c r="P76" s="9">
        <f>2</f>
        <v>2</v>
      </c>
      <c r="Q76" s="1">
        <f t="shared" si="71"/>
        <v>1.7167247117410151E-2</v>
      </c>
      <c r="R76" s="1">
        <f t="shared" si="85"/>
        <v>1.4902253098850895E-2</v>
      </c>
      <c r="S76">
        <f t="shared" si="72"/>
        <v>3.2069500216261045E-2</v>
      </c>
      <c r="T76">
        <f t="shared" si="73"/>
        <v>1.7167247117410151E-2</v>
      </c>
      <c r="U76" s="1">
        <f t="shared" si="74"/>
        <v>3.1576975028662764</v>
      </c>
      <c r="V76" s="1">
        <f t="shared" si="86"/>
        <v>2.797996549248118</v>
      </c>
      <c r="W76" s="1">
        <f t="shared" si="75"/>
        <v>3.1038791904044962</v>
      </c>
      <c r="X76">
        <f t="shared" si="76"/>
        <v>9.0595732425188906</v>
      </c>
      <c r="Y76">
        <v>3.1747999999999998E-2</v>
      </c>
      <c r="Z76">
        <v>9.1075941142721089</v>
      </c>
      <c r="AA76">
        <f t="shared" si="68"/>
        <v>5.6853975053546684</v>
      </c>
      <c r="AB76">
        <f t="shared" si="87"/>
        <v>26.332582379204236</v>
      </c>
      <c r="AC76">
        <f t="shared" si="77"/>
        <v>45.926524135661609</v>
      </c>
      <c r="AD76">
        <f t="shared" si="78"/>
        <v>1.0126628961227357</v>
      </c>
      <c r="AE76">
        <f t="shared" si="79"/>
        <v>0.52726187784287448</v>
      </c>
    </row>
    <row r="77" spans="1:31">
      <c r="G77">
        <v>10500</v>
      </c>
      <c r="H77">
        <v>256</v>
      </c>
      <c r="I77">
        <f t="shared" si="80"/>
        <v>220500000</v>
      </c>
      <c r="J77">
        <v>16076408.382812001</v>
      </c>
      <c r="K77" s="3">
        <f t="shared" si="81"/>
        <v>128611267.06249601</v>
      </c>
      <c r="L77" s="10">
        <f t="shared" si="82"/>
        <v>882.16800000000001</v>
      </c>
      <c r="M77" s="10">
        <f t="shared" si="70"/>
        <v>8.0108642578125E-2</v>
      </c>
      <c r="N77">
        <f t="shared" si="83"/>
        <v>5242880</v>
      </c>
      <c r="O77" s="9">
        <f t="shared" si="84"/>
        <v>1.7144687634004301</v>
      </c>
      <c r="P77" s="9">
        <f>2</f>
        <v>2</v>
      </c>
      <c r="Q77" s="1">
        <f t="shared" si="71"/>
        <v>2.0971623209911014E-2</v>
      </c>
      <c r="R77" s="1">
        <f t="shared" si="85"/>
        <v>1.8340497660598074E-2</v>
      </c>
      <c r="S77">
        <f t="shared" si="72"/>
        <v>3.9312120870509087E-2</v>
      </c>
      <c r="T77">
        <f t="shared" si="73"/>
        <v>2.0971623209911014E-2</v>
      </c>
      <c r="U77" s="1">
        <f t="shared" si="74"/>
        <v>3.8574642625042324</v>
      </c>
      <c r="V77" s="1">
        <f t="shared" si="86"/>
        <v>3.4435496985220033</v>
      </c>
      <c r="W77" s="1">
        <f t="shared" si="75"/>
        <v>3.782962750205102</v>
      </c>
      <c r="X77">
        <f t="shared" si="76"/>
        <v>11.083976711231337</v>
      </c>
      <c r="Y77">
        <v>3.8693999999999999E-2</v>
      </c>
      <c r="Z77">
        <v>11.141722333316135</v>
      </c>
      <c r="AA77">
        <f t="shared" si="68"/>
        <v>5.6985579159559618</v>
      </c>
      <c r="AB77">
        <f t="shared" si="87"/>
        <v>26.590430984131082</v>
      </c>
      <c r="AC77">
        <f t="shared" si="77"/>
        <v>45.801356257013971</v>
      </c>
      <c r="AD77">
        <f t="shared" si="78"/>
        <v>1.5974592197991633</v>
      </c>
      <c r="AE77">
        <f t="shared" si="79"/>
        <v>0.51828272467468273</v>
      </c>
    </row>
    <row r="78" spans="1:31">
      <c r="G78">
        <v>11500</v>
      </c>
      <c r="H78">
        <v>256</v>
      </c>
      <c r="I78">
        <f t="shared" si="80"/>
        <v>264500000</v>
      </c>
      <c r="J78">
        <v>18587183.265625</v>
      </c>
      <c r="K78" s="3">
        <f t="shared" si="81"/>
        <v>148697466.125</v>
      </c>
      <c r="L78" s="10">
        <f t="shared" si="82"/>
        <v>1058.184</v>
      </c>
      <c r="M78" s="10">
        <f t="shared" si="70"/>
        <v>8.7738037109375E-2</v>
      </c>
      <c r="N78">
        <f t="shared" si="83"/>
        <v>5242880</v>
      </c>
      <c r="O78" s="9">
        <f t="shared" si="84"/>
        <v>1.7787794701064548</v>
      </c>
      <c r="P78" s="9">
        <f>2</f>
        <v>2</v>
      </c>
      <c r="Q78" s="1">
        <f t="shared" si="71"/>
        <v>2.5156436911661965E-2</v>
      </c>
      <c r="R78" s="1">
        <f t="shared" si="85"/>
        <v>2.1204872573700746E-2</v>
      </c>
      <c r="S78">
        <f t="shared" si="72"/>
        <v>4.6361309485362712E-2</v>
      </c>
      <c r="T78">
        <f t="shared" si="73"/>
        <v>2.5156436911661965E-2</v>
      </c>
      <c r="U78" s="1">
        <f t="shared" si="74"/>
        <v>4.627207698105984</v>
      </c>
      <c r="V78" s="1">
        <f t="shared" si="86"/>
        <v>3.981355026981507</v>
      </c>
      <c r="W78" s="1">
        <f t="shared" si="75"/>
        <v>4.3915569281145137</v>
      </c>
      <c r="X78">
        <f t="shared" si="76"/>
        <v>13.000119653202006</v>
      </c>
      <c r="Y78">
        <v>4.4919000000000001E-2</v>
      </c>
      <c r="Z78">
        <v>12.970111699980036</v>
      </c>
      <c r="AA78">
        <f t="shared" si="68"/>
        <v>5.8883768561187919</v>
      </c>
      <c r="AB78">
        <f t="shared" si="87"/>
        <v>26.482774082236915</v>
      </c>
      <c r="AC78">
        <f t="shared" si="77"/>
        <v>43.995999662365669</v>
      </c>
      <c r="AD78">
        <f t="shared" si="78"/>
        <v>3.2109118309906965</v>
      </c>
      <c r="AE78">
        <f t="shared" si="79"/>
        <v>0.23136233454347455</v>
      </c>
    </row>
    <row r="79" spans="1:31">
      <c r="G79">
        <v>12500</v>
      </c>
      <c r="H79">
        <v>256</v>
      </c>
      <c r="I79">
        <f t="shared" si="80"/>
        <v>312500000</v>
      </c>
      <c r="J79">
        <v>20656987.890625</v>
      </c>
      <c r="K79" s="3">
        <f t="shared" si="81"/>
        <v>165255903.125</v>
      </c>
      <c r="L79" s="10">
        <f t="shared" si="82"/>
        <v>1250.2</v>
      </c>
      <c r="M79" s="10">
        <f t="shared" si="70"/>
        <v>9.5367431640625E-2</v>
      </c>
      <c r="N79">
        <f t="shared" si="83"/>
        <v>5242880</v>
      </c>
      <c r="O79" s="9">
        <f t="shared" si="84"/>
        <v>1.8910065788307979</v>
      </c>
      <c r="P79" s="9">
        <f>2</f>
        <v>2</v>
      </c>
      <c r="Q79" s="1">
        <f t="shared" si="71"/>
        <v>2.9721688222663002E-2</v>
      </c>
      <c r="R79" s="1">
        <f t="shared" si="85"/>
        <v>2.3566174052163661E-2</v>
      </c>
      <c r="S79">
        <f t="shared" si="72"/>
        <v>5.3287862274826667E-2</v>
      </c>
      <c r="T79">
        <f t="shared" si="73"/>
        <v>2.9721688222663002E-2</v>
      </c>
      <c r="U79" s="1">
        <f t="shared" si="74"/>
        <v>5.4669278096715308</v>
      </c>
      <c r="V79" s="1">
        <f t="shared" si="86"/>
        <v>4.4247049918927299</v>
      </c>
      <c r="W79" s="1">
        <f t="shared" si="75"/>
        <v>5.1292024015806188</v>
      </c>
      <c r="X79">
        <f t="shared" si="76"/>
        <v>15.020835203144879</v>
      </c>
      <c r="Y79">
        <v>5.2463999999999997E-2</v>
      </c>
      <c r="Z79">
        <v>14.923384799999999</v>
      </c>
      <c r="AA79">
        <f t="shared" si="68"/>
        <v>5.9564653857883503</v>
      </c>
      <c r="AB79">
        <f t="shared" si="87"/>
        <v>25.199131309088138</v>
      </c>
      <c r="AC79">
        <f t="shared" si="77"/>
        <v>43.348413726244658</v>
      </c>
      <c r="AD79">
        <f t="shared" si="78"/>
        <v>1.5703382792518108</v>
      </c>
      <c r="AE79">
        <f t="shared" si="79"/>
        <v>0.6530046933111282</v>
      </c>
    </row>
    <row r="80" spans="1:31">
      <c r="G80">
        <v>13500</v>
      </c>
      <c r="H80">
        <v>256</v>
      </c>
      <c r="I80">
        <f t="shared" si="80"/>
        <v>364500000</v>
      </c>
      <c r="J80">
        <v>23155467.019531</v>
      </c>
      <c r="K80" s="3">
        <f t="shared" si="81"/>
        <v>185243736.156248</v>
      </c>
      <c r="L80" s="10">
        <f t="shared" si="82"/>
        <v>1458.2159999999999</v>
      </c>
      <c r="M80" s="10">
        <f t="shared" si="70"/>
        <v>0.102996826171875</v>
      </c>
      <c r="N80">
        <f t="shared" si="83"/>
        <v>5242880</v>
      </c>
      <c r="O80" s="9">
        <f t="shared" si="84"/>
        <v>1.9676778689701782</v>
      </c>
      <c r="P80" s="9">
        <f>2</f>
        <v>2</v>
      </c>
      <c r="Q80" s="1">
        <f t="shared" si="71"/>
        <v>3.4667377142914124E-2</v>
      </c>
      <c r="R80" s="1">
        <f t="shared" si="85"/>
        <v>2.6416521563100582E-2</v>
      </c>
      <c r="S80">
        <f t="shared" si="72"/>
        <v>6.1083898706014703E-2</v>
      </c>
      <c r="T80">
        <f t="shared" si="73"/>
        <v>3.4667377142914124E-2</v>
      </c>
      <c r="U80" s="1">
        <f t="shared" si="74"/>
        <v>6.3766245972008733</v>
      </c>
      <c r="V80" s="1">
        <f t="shared" si="86"/>
        <v>4.9598765828499678</v>
      </c>
      <c r="W80" s="1">
        <f t="shared" si="75"/>
        <v>6.0029383321792382</v>
      </c>
      <c r="X80">
        <f t="shared" si="76"/>
        <v>17.339439512230079</v>
      </c>
      <c r="Y80">
        <v>6.1400999999999997E-2</v>
      </c>
      <c r="Z80">
        <v>17.376483</v>
      </c>
      <c r="AA80">
        <f t="shared" si="68"/>
        <v>5.9363854008892361</v>
      </c>
      <c r="AB80">
        <f t="shared" si="87"/>
        <v>24.135598593670853</v>
      </c>
      <c r="AC80">
        <f t="shared" si="77"/>
        <v>43.539393262464579</v>
      </c>
      <c r="AD80">
        <f t="shared" si="78"/>
        <v>0.51644320774139618</v>
      </c>
      <c r="AE80">
        <f t="shared" si="79"/>
        <v>0.21318173401326987</v>
      </c>
    </row>
    <row r="81" spans="7:32">
      <c r="G81">
        <v>14500</v>
      </c>
      <c r="H81">
        <v>256</v>
      </c>
      <c r="I81">
        <f t="shared" si="80"/>
        <v>420500000</v>
      </c>
      <c r="J81">
        <v>26748943.976562001</v>
      </c>
      <c r="K81" s="3">
        <f t="shared" si="81"/>
        <v>213991551.81249601</v>
      </c>
      <c r="L81" s="10">
        <f t="shared" si="82"/>
        <v>1682.232</v>
      </c>
      <c r="M81" s="10">
        <f t="shared" si="70"/>
        <v>0.110626220703125</v>
      </c>
      <c r="N81">
        <f t="shared" si="83"/>
        <v>5242880</v>
      </c>
      <c r="O81" s="9">
        <f t="shared" si="84"/>
        <v>1.9650308455562355</v>
      </c>
      <c r="P81" s="9">
        <f>2</f>
        <v>2</v>
      </c>
      <c r="Q81" s="1">
        <f t="shared" si="71"/>
        <v>3.9993503672415331E-2</v>
      </c>
      <c r="R81" s="1">
        <f t="shared" si="85"/>
        <v>3.0516078762350591E-2</v>
      </c>
      <c r="S81">
        <f t="shared" si="72"/>
        <v>7.0509582434765919E-2</v>
      </c>
      <c r="T81">
        <f t="shared" si="73"/>
        <v>3.9993503672415331E-2</v>
      </c>
      <c r="U81" s="1">
        <f t="shared" si="74"/>
        <v>7.3562980606940123</v>
      </c>
      <c r="V81" s="1">
        <f t="shared" si="86"/>
        <v>5.7295955522473738</v>
      </c>
      <c r="W81" s="1">
        <f t="shared" si="75"/>
        <v>6.8737412787879331</v>
      </c>
      <c r="X81">
        <f t="shared" si="76"/>
        <v>19.959634891729319</v>
      </c>
      <c r="Y81">
        <v>7.0307999999999995E-2</v>
      </c>
      <c r="Z81">
        <v>20.002625999999999</v>
      </c>
      <c r="AA81">
        <f t="shared" si="68"/>
        <v>5.9808272173863575</v>
      </c>
      <c r="AB81">
        <f t="shared" si="87"/>
        <v>24.349041567104287</v>
      </c>
      <c r="AC81">
        <f t="shared" si="77"/>
        <v>43.116709801992187</v>
      </c>
      <c r="AD81">
        <f t="shared" si="78"/>
        <v>0.28671336798930908</v>
      </c>
      <c r="AE81">
        <f t="shared" si="79"/>
        <v>0.21492732139610171</v>
      </c>
    </row>
    <row r="82" spans="7:32">
      <c r="G82">
        <v>15500</v>
      </c>
      <c r="H82">
        <v>128</v>
      </c>
      <c r="I82">
        <f t="shared" si="80"/>
        <v>480500000</v>
      </c>
      <c r="J82">
        <v>30700464.359375</v>
      </c>
      <c r="K82" s="3">
        <f t="shared" si="81"/>
        <v>245603714.875</v>
      </c>
      <c r="L82" s="10">
        <f t="shared" si="82"/>
        <v>1922.248</v>
      </c>
      <c r="M82" s="10">
        <f t="shared" si="70"/>
        <v>0.118255615234375</v>
      </c>
      <c r="N82">
        <f t="shared" si="83"/>
        <v>5242880</v>
      </c>
      <c r="O82" s="9">
        <f t="shared" si="84"/>
        <v>1.9564036327567376</v>
      </c>
      <c r="P82" s="9">
        <f>2</f>
        <v>2</v>
      </c>
      <c r="Q82" s="1">
        <f t="shared" si="71"/>
        <v>4.5700067811166631E-2</v>
      </c>
      <c r="R82" s="1">
        <f t="shared" si="85"/>
        <v>3.5024103727321704E-2</v>
      </c>
      <c r="S82">
        <f t="shared" si="72"/>
        <v>8.0724171538488335E-2</v>
      </c>
      <c r="T82">
        <f t="shared" si="73"/>
        <v>4.5700067811166631E-2</v>
      </c>
      <c r="U82" s="1">
        <f t="shared" si="74"/>
        <v>8.4059482001509451</v>
      </c>
      <c r="V82" s="1">
        <f t="shared" si="86"/>
        <v>6.5760070453447614</v>
      </c>
      <c r="W82" s="1">
        <f t="shared" si="75"/>
        <v>7.7264574907920922</v>
      </c>
      <c r="X82">
        <f t="shared" si="76"/>
        <v>22.708412736287798</v>
      </c>
      <c r="Y82">
        <v>7.9030000000000003E-2</v>
      </c>
      <c r="Z82">
        <v>22.592042666693011</v>
      </c>
      <c r="AA82">
        <f t="shared" si="68"/>
        <v>6.0799696317853975</v>
      </c>
      <c r="AB82">
        <f t="shared" si="87"/>
        <v>24.861821067948878</v>
      </c>
      <c r="AC82">
        <f t="shared" si="77"/>
        <v>42.173772224260873</v>
      </c>
      <c r="AD82">
        <f t="shared" si="78"/>
        <v>2.1437068688957757</v>
      </c>
      <c r="AE82">
        <f t="shared" si="79"/>
        <v>0.51509317378524921</v>
      </c>
    </row>
    <row r="83" spans="7:32">
      <c r="G83">
        <v>16500</v>
      </c>
      <c r="H83">
        <v>128</v>
      </c>
      <c r="I83">
        <f t="shared" si="80"/>
        <v>544500000</v>
      </c>
      <c r="J83">
        <v>35042469.898437999</v>
      </c>
      <c r="K83" s="3">
        <f t="shared" si="81"/>
        <v>280339759.18750399</v>
      </c>
      <c r="L83" s="10">
        <f t="shared" si="82"/>
        <v>2178.2640000000001</v>
      </c>
      <c r="M83" s="10">
        <f t="shared" si="70"/>
        <v>0.125885009765625</v>
      </c>
      <c r="N83">
        <f t="shared" si="83"/>
        <v>5242880</v>
      </c>
      <c r="O83" s="9">
        <f t="shared" si="84"/>
        <v>1.9422860374072506</v>
      </c>
      <c r="P83" s="9">
        <f>2</f>
        <v>2</v>
      </c>
      <c r="Q83" s="1">
        <f t="shared" si="71"/>
        <v>5.1787069559168016E-2</v>
      </c>
      <c r="R83" s="1">
        <f t="shared" si="85"/>
        <v>3.9977607055629139E-2</v>
      </c>
      <c r="S83">
        <f t="shared" si="72"/>
        <v>9.1764676614797147E-2</v>
      </c>
      <c r="T83">
        <f t="shared" si="73"/>
        <v>5.1787069559168016E-2</v>
      </c>
      <c r="U83" s="1">
        <f t="shared" si="74"/>
        <v>9.5255750155716754</v>
      </c>
      <c r="V83" s="1">
        <f t="shared" si="86"/>
        <v>7.5060600465491225</v>
      </c>
      <c r="W83" s="1">
        <f t="shared" si="75"/>
        <v>9.0622361659368771</v>
      </c>
      <c r="X83">
        <f t="shared" si="76"/>
        <v>26.093871228057676</v>
      </c>
      <c r="Y83">
        <v>9.2692999999999998E-2</v>
      </c>
      <c r="Z83">
        <v>26.206370944423849</v>
      </c>
      <c r="AA83">
        <f t="shared" si="68"/>
        <v>5.874229985004261</v>
      </c>
      <c r="AB83">
        <f t="shared" si="87"/>
        <v>24.195118007832654</v>
      </c>
      <c r="AC83">
        <f t="shared" si="77"/>
        <v>44.130549707995193</v>
      </c>
      <c r="AD83">
        <f t="shared" si="78"/>
        <v>1.00150322592089</v>
      </c>
      <c r="AE83">
        <f t="shared" si="79"/>
        <v>0.42928384324847046</v>
      </c>
    </row>
    <row r="84" spans="7:32">
      <c r="G84">
        <v>17500</v>
      </c>
      <c r="H84">
        <v>128</v>
      </c>
      <c r="I84">
        <f t="shared" si="80"/>
        <v>612500000</v>
      </c>
      <c r="J84">
        <v>39545132.257812001</v>
      </c>
      <c r="K84" s="3">
        <f t="shared" si="81"/>
        <v>316361058.06249601</v>
      </c>
      <c r="L84" s="10">
        <f t="shared" si="82"/>
        <v>2450.2800000000002</v>
      </c>
      <c r="M84" s="10">
        <f t="shared" si="70"/>
        <v>0.133514404296875</v>
      </c>
      <c r="N84">
        <f t="shared" si="83"/>
        <v>5242880</v>
      </c>
      <c r="O84" s="9">
        <f t="shared" si="84"/>
        <v>1.9360789970521681</v>
      </c>
      <c r="P84" s="9">
        <f>2</f>
        <v>2</v>
      </c>
      <c r="Q84" s="1">
        <f t="shared" si="71"/>
        <v>5.8254508916419485E-2</v>
      </c>
      <c r="R84" s="1">
        <f t="shared" si="85"/>
        <v>4.5114392990779489E-2</v>
      </c>
      <c r="S84">
        <f t="shared" si="72"/>
        <v>0.10336890190719897</v>
      </c>
      <c r="T84">
        <f t="shared" si="73"/>
        <v>5.8254508916419485E-2</v>
      </c>
      <c r="U84" s="1">
        <f t="shared" si="74"/>
        <v>10.715178506956201</v>
      </c>
      <c r="V84" s="1">
        <f t="shared" si="86"/>
        <v>8.470525569006611</v>
      </c>
      <c r="W84" s="1">
        <f t="shared" si="75"/>
        <v>10.050162939876571</v>
      </c>
      <c r="X84">
        <f t="shared" si="76"/>
        <v>29.235867015839382</v>
      </c>
      <c r="Y84">
        <v>0.102798</v>
      </c>
      <c r="Z84">
        <v>29.106786436316909</v>
      </c>
      <c r="AA84">
        <f t="shared" si="68"/>
        <v>5.9582871262086812</v>
      </c>
      <c r="AB84">
        <f t="shared" si="87"/>
        <v>24.620016581061577</v>
      </c>
      <c r="AC84">
        <f t="shared" si="77"/>
        <v>43.331087261990028</v>
      </c>
      <c r="AD84">
        <f t="shared" si="78"/>
        <v>0.55536285452923928</v>
      </c>
      <c r="AE84">
        <f t="shared" si="79"/>
        <v>0.44347245205131014</v>
      </c>
    </row>
    <row r="85" spans="7:32">
      <c r="G85">
        <v>18500</v>
      </c>
      <c r="H85">
        <v>128</v>
      </c>
      <c r="I85">
        <f t="shared" si="80"/>
        <v>684500000</v>
      </c>
      <c r="J85">
        <v>44578586.46875</v>
      </c>
      <c r="K85" s="3">
        <f t="shared" si="81"/>
        <v>356628691.75</v>
      </c>
      <c r="L85" s="10">
        <f t="shared" si="82"/>
        <v>2738.2959999999998</v>
      </c>
      <c r="M85" s="10">
        <f t="shared" si="70"/>
        <v>0.141143798828125</v>
      </c>
      <c r="N85">
        <f t="shared" si="83"/>
        <v>5242880</v>
      </c>
      <c r="O85" s="9">
        <f t="shared" si="84"/>
        <v>1.9193632364269806</v>
      </c>
      <c r="P85" s="9">
        <f>2</f>
        <v>2</v>
      </c>
      <c r="Q85" s="1">
        <f t="shared" si="71"/>
        <v>6.5102385882921041E-2</v>
      </c>
      <c r="R85" s="1">
        <f t="shared" si="85"/>
        <v>5.0856723801381135E-2</v>
      </c>
      <c r="S85">
        <f t="shared" si="72"/>
        <v>0.11595910968430218</v>
      </c>
      <c r="T85">
        <f t="shared" si="73"/>
        <v>6.5102385882921041E-2</v>
      </c>
      <c r="U85" s="1">
        <f t="shared" si="74"/>
        <v>11.974758674304521</v>
      </c>
      <c r="V85" s="1">
        <f t="shared" si="86"/>
        <v>9.5486861455400653</v>
      </c>
      <c r="W85" s="1">
        <f t="shared" si="75"/>
        <v>11.313692442736208</v>
      </c>
      <c r="X85">
        <f t="shared" si="76"/>
        <v>32.837137262580796</v>
      </c>
      <c r="Y85">
        <v>0.11572200000000001</v>
      </c>
      <c r="Z85">
        <v>33.028839138417034</v>
      </c>
      <c r="AA85">
        <f t="shared" si="68"/>
        <v>5.9150377629145714</v>
      </c>
      <c r="AB85">
        <f t="shared" si="87"/>
        <v>24.654167176509219</v>
      </c>
      <c r="AC85">
        <f t="shared" si="77"/>
        <v>43.742429371320029</v>
      </c>
      <c r="AD85">
        <f t="shared" si="78"/>
        <v>0.20489594398832522</v>
      </c>
      <c r="AE85">
        <f t="shared" si="79"/>
        <v>0.58040754939298511</v>
      </c>
    </row>
    <row r="86" spans="7:32">
      <c r="G86">
        <v>19500</v>
      </c>
      <c r="H86">
        <v>128</v>
      </c>
      <c r="I86">
        <f>2*G86^2</f>
        <v>760500000</v>
      </c>
      <c r="J86">
        <v>52321785.257812001</v>
      </c>
      <c r="K86" s="3">
        <f t="shared" si="81"/>
        <v>418574282.06249601</v>
      </c>
      <c r="L86" s="10">
        <f t="shared" si="82"/>
        <v>3042.3119999999999</v>
      </c>
      <c r="M86" s="10">
        <f t="shared" si="70"/>
        <v>0.148773193359375</v>
      </c>
      <c r="N86">
        <f t="shared" si="83"/>
        <v>5242880</v>
      </c>
      <c r="O86" s="9">
        <f t="shared" si="84"/>
        <v>1.8168818118798138</v>
      </c>
      <c r="P86" s="9">
        <f>2</f>
        <v>2</v>
      </c>
      <c r="Q86" s="1">
        <f t="shared" si="71"/>
        <v>7.2330700458672681E-2</v>
      </c>
      <c r="R86" s="1">
        <f t="shared" si="85"/>
        <v>5.9690420725139991E-2</v>
      </c>
      <c r="S86">
        <f t="shared" si="72"/>
        <v>0.13202112118381268</v>
      </c>
      <c r="T86">
        <f t="shared" si="73"/>
        <v>7.2330700458672681E-2</v>
      </c>
      <c r="U86" s="1">
        <f t="shared" si="74"/>
        <v>13.304315517616638</v>
      </c>
      <c r="V86" s="1">
        <f t="shared" si="86"/>
        <v>11.207271149151827</v>
      </c>
      <c r="W86" s="1">
        <f t="shared" si="75"/>
        <v>12.725044338688056</v>
      </c>
      <c r="X86">
        <f t="shared" si="76"/>
        <v>37.236631005456523</v>
      </c>
      <c r="Y86">
        <v>0.130158</v>
      </c>
      <c r="Z86">
        <v>37.345801080043387</v>
      </c>
      <c r="AA86">
        <f t="shared" si="68"/>
        <v>5.8428986308947586</v>
      </c>
      <c r="AB86">
        <f t="shared" si="87"/>
        <v>25.727148976628161</v>
      </c>
      <c r="AC86">
        <f t="shared" si="77"/>
        <v>44.428540344294873</v>
      </c>
      <c r="AD86">
        <f t="shared" si="78"/>
        <v>1.4314304029046871</v>
      </c>
      <c r="AE86">
        <f t="shared" si="79"/>
        <v>0.2923222194454444</v>
      </c>
    </row>
    <row r="87" spans="7:32">
      <c r="G87">
        <v>20500</v>
      </c>
      <c r="H87">
        <v>128</v>
      </c>
      <c r="I87">
        <f t="shared" si="80"/>
        <v>840500000</v>
      </c>
      <c r="J87">
        <v>63007385.203125</v>
      </c>
      <c r="K87" s="3">
        <f t="shared" si="81"/>
        <v>504059081.625</v>
      </c>
      <c r="L87" s="10">
        <f t="shared" si="82"/>
        <v>3362.328</v>
      </c>
      <c r="M87" s="10">
        <f t="shared" si="70"/>
        <v>0.156402587890625</v>
      </c>
      <c r="N87">
        <f t="shared" si="83"/>
        <v>5242880</v>
      </c>
      <c r="O87" s="9">
        <f t="shared" si="84"/>
        <v>1.6674632610335522</v>
      </c>
      <c r="P87" s="9">
        <f>2</f>
        <v>2</v>
      </c>
      <c r="Q87" s="1">
        <f t="shared" si="71"/>
        <v>7.9939452643674414E-2</v>
      </c>
      <c r="R87" s="1">
        <f t="shared" si="85"/>
        <v>7.1880906070649758E-2</v>
      </c>
      <c r="S87">
        <f t="shared" si="72"/>
        <v>0.15182035871432417</v>
      </c>
      <c r="T87">
        <f t="shared" si="73"/>
        <v>7.9939452643674414E-2</v>
      </c>
      <c r="U87" s="1">
        <f t="shared" si="74"/>
        <v>14.703849036892549</v>
      </c>
      <c r="V87" s="1">
        <f t="shared" si="86"/>
        <v>13.49611537318572</v>
      </c>
      <c r="W87" s="1">
        <f t="shared" si="75"/>
        <v>14.621414020440483</v>
      </c>
      <c r="X87">
        <f t="shared" si="76"/>
        <v>42.821378430518749</v>
      </c>
      <c r="Y87">
        <v>0.14955499999999999</v>
      </c>
      <c r="Z87">
        <v>43.200281352879593</v>
      </c>
      <c r="AA87">
        <f t="shared" si="68"/>
        <v>5.6200060178529636</v>
      </c>
      <c r="AB87">
        <f t="shared" si="87"/>
        <v>26.963141673631775</v>
      </c>
      <c r="AC87">
        <f t="shared" si="77"/>
        <v>46.54845866492299</v>
      </c>
      <c r="AD87">
        <f t="shared" si="78"/>
        <v>1.5147328503387907</v>
      </c>
      <c r="AE87">
        <f t="shared" si="79"/>
        <v>0.87708438578395365</v>
      </c>
    </row>
    <row r="88" spans="7:32">
      <c r="G88">
        <v>21500</v>
      </c>
      <c r="H88">
        <v>64</v>
      </c>
      <c r="I88">
        <f t="shared" si="80"/>
        <v>924500000</v>
      </c>
      <c r="J88">
        <v>75350466.53125</v>
      </c>
      <c r="K88" s="3">
        <f t="shared" si="81"/>
        <v>602803732.25</v>
      </c>
      <c r="L88" s="10">
        <f t="shared" si="82"/>
        <v>3698.3440000000001</v>
      </c>
      <c r="M88" s="10">
        <f t="shared" si="70"/>
        <v>0.164031982421875</v>
      </c>
      <c r="N88">
        <f t="shared" si="83"/>
        <v>5242880</v>
      </c>
      <c r="O88" s="9">
        <f t="shared" si="84"/>
        <v>1.5336666821043889</v>
      </c>
      <c r="P88" s="9">
        <f>2</f>
        <v>2</v>
      </c>
      <c r="Q88" s="1">
        <f t="shared" si="71"/>
        <v>8.7928642437926224E-2</v>
      </c>
      <c r="R88" s="1">
        <f t="shared" si="85"/>
        <v>8.5962300921571755E-2</v>
      </c>
      <c r="S88">
        <f t="shared" si="72"/>
        <v>0.17389094335949798</v>
      </c>
      <c r="T88">
        <f t="shared" si="73"/>
        <v>8.7928642437926224E-2</v>
      </c>
      <c r="U88" s="1">
        <f t="shared" si="74"/>
        <v>16.173359232132256</v>
      </c>
      <c r="V88" s="1">
        <f t="shared" si="86"/>
        <v>16.13999035907749</v>
      </c>
      <c r="W88" s="1">
        <f t="shared" si="75"/>
        <v>16.68760347520956</v>
      </c>
      <c r="X88">
        <f t="shared" si="76"/>
        <v>49.000953066419299</v>
      </c>
      <c r="Y88">
        <v>0.17068900000000001</v>
      </c>
      <c r="Z88">
        <v>49.332914088850956</v>
      </c>
      <c r="AA88">
        <f t="shared" si="68"/>
        <v>5.4162834160373547</v>
      </c>
      <c r="AB88">
        <f t="shared" si="87"/>
        <v>28.252727814914845</v>
      </c>
      <c r="AC88">
        <f t="shared" si="77"/>
        <v>48.486052154546442</v>
      </c>
      <c r="AD88">
        <f t="shared" si="78"/>
        <v>1.8758932089929472</v>
      </c>
      <c r="AE88">
        <f t="shared" si="79"/>
        <v>0.67289968282388202</v>
      </c>
    </row>
    <row r="89" spans="7:32">
      <c r="G89">
        <v>22500</v>
      </c>
      <c r="H89">
        <v>64</v>
      </c>
      <c r="I89">
        <f t="shared" si="80"/>
        <v>1012500000</v>
      </c>
      <c r="J89">
        <v>83576939.015625</v>
      </c>
      <c r="K89" s="3">
        <f t="shared" si="81"/>
        <v>668615512.125</v>
      </c>
      <c r="L89" s="10">
        <f t="shared" si="82"/>
        <v>4050.36</v>
      </c>
      <c r="M89" s="10">
        <f t="shared" si="70"/>
        <v>0.171661376953125</v>
      </c>
      <c r="N89">
        <f t="shared" si="83"/>
        <v>5242880</v>
      </c>
      <c r="O89" s="9">
        <f t="shared" si="84"/>
        <v>1.5143232270846712</v>
      </c>
      <c r="P89" s="9">
        <f>2</f>
        <v>2</v>
      </c>
      <c r="Q89" s="1">
        <f t="shared" si="71"/>
        <v>9.6298269841428127E-2</v>
      </c>
      <c r="R89" s="1">
        <f t="shared" si="85"/>
        <v>9.5347332438683749E-2</v>
      </c>
      <c r="S89">
        <f t="shared" si="72"/>
        <v>0.19164560228011188</v>
      </c>
      <c r="T89">
        <f t="shared" si="73"/>
        <v>9.6298269841428127E-2</v>
      </c>
      <c r="U89" s="1">
        <f t="shared" si="74"/>
        <v>17.71284610333576</v>
      </c>
      <c r="V89" s="1">
        <f t="shared" si="86"/>
        <v>17.902092077876578</v>
      </c>
      <c r="W89" s="1">
        <f t="shared" si="75"/>
        <v>18.366541277175553</v>
      </c>
      <c r="X89">
        <f t="shared" si="76"/>
        <v>53.981479458387895</v>
      </c>
      <c r="Y89">
        <v>0.187862</v>
      </c>
      <c r="Z89">
        <v>54.215094579999999</v>
      </c>
      <c r="AA89">
        <f t="shared" si="68"/>
        <v>5.3895944895721328</v>
      </c>
      <c r="AB89">
        <f t="shared" si="87"/>
        <v>28.472624037857575</v>
      </c>
      <c r="AC89">
        <f t="shared" si="77"/>
        <v>48.739888938993445</v>
      </c>
      <c r="AD89">
        <f t="shared" si="78"/>
        <v>2.0140327900862736</v>
      </c>
      <c r="AE89">
        <f t="shared" si="79"/>
        <v>0.43090420374971494</v>
      </c>
    </row>
    <row r="90" spans="7:32">
      <c r="G90">
        <v>23500</v>
      </c>
      <c r="H90">
        <v>64</v>
      </c>
      <c r="I90">
        <f t="shared" si="80"/>
        <v>1104500000</v>
      </c>
      <c r="J90">
        <v>78582892.25</v>
      </c>
      <c r="K90" s="3">
        <f t="shared" si="81"/>
        <v>628663138</v>
      </c>
      <c r="L90" s="10">
        <f t="shared" si="82"/>
        <v>4418.3760000000002</v>
      </c>
      <c r="M90" s="10">
        <f t="shared" si="70"/>
        <v>0.179290771484375</v>
      </c>
      <c r="N90">
        <f t="shared" si="83"/>
        <v>5242880</v>
      </c>
      <c r="O90" s="9">
        <f t="shared" si="84"/>
        <v>1.7569027564011555</v>
      </c>
      <c r="P90" s="9">
        <f>2</f>
        <v>2</v>
      </c>
      <c r="Q90" s="1">
        <f t="shared" si="71"/>
        <v>0.10504833485418011</v>
      </c>
      <c r="R90" s="1">
        <f t="shared" si="85"/>
        <v>8.9649958943258667E-2</v>
      </c>
      <c r="S90">
        <f t="shared" si="72"/>
        <v>0.19469829379743878</v>
      </c>
      <c r="T90">
        <f t="shared" si="73"/>
        <v>0.10504833485418011</v>
      </c>
      <c r="U90" s="1">
        <f t="shared" si="74"/>
        <v>19.322309650503058</v>
      </c>
      <c r="V90" s="1">
        <f t="shared" si="86"/>
        <v>16.832372534513951</v>
      </c>
      <c r="W90" s="1">
        <f t="shared" si="75"/>
        <v>18.870330160511649</v>
      </c>
      <c r="X90">
        <f t="shared" si="76"/>
        <v>55.025012345528658</v>
      </c>
      <c r="Y90">
        <v>0.19301499999999999</v>
      </c>
      <c r="Z90">
        <v>55.165617149999996</v>
      </c>
      <c r="AA90">
        <f t="shared" si="68"/>
        <v>5.7223531849856233</v>
      </c>
      <c r="AB90">
        <f t="shared" si="87"/>
        <v>26.056550547884878</v>
      </c>
      <c r="AC90">
        <f t="shared" si="77"/>
        <v>45.575040875486302</v>
      </c>
      <c r="AD90">
        <f t="shared" si="78"/>
        <v>0.87210517184611769</v>
      </c>
      <c r="AE90">
        <f t="shared" si="79"/>
        <v>0.2548776062615612</v>
      </c>
    </row>
    <row r="91" spans="7:32">
      <c r="G91">
        <v>24500</v>
      </c>
      <c r="H91">
        <v>64</v>
      </c>
      <c r="I91">
        <f t="shared" si="80"/>
        <v>1200500000</v>
      </c>
      <c r="J91">
        <v>87781575.9375</v>
      </c>
      <c r="K91" s="3">
        <f t="shared" si="81"/>
        <v>702252607.5</v>
      </c>
      <c r="L91" s="10">
        <f t="shared" si="82"/>
        <v>4802.3919999999998</v>
      </c>
      <c r="M91" s="10">
        <f t="shared" si="70"/>
        <v>0.186920166015625</v>
      </c>
      <c r="N91">
        <f t="shared" si="83"/>
        <v>5242880</v>
      </c>
      <c r="O91" s="9">
        <f t="shared" si="84"/>
        <v>1.7094988144988839</v>
      </c>
      <c r="P91" s="9">
        <f>2</f>
        <v>2</v>
      </c>
      <c r="Q91" s="1">
        <f t="shared" si="71"/>
        <v>0.11417883747618218</v>
      </c>
      <c r="R91" s="1">
        <f t="shared" si="85"/>
        <v>0.10014412111144227</v>
      </c>
      <c r="S91">
        <f t="shared" si="72"/>
        <v>0.21432295858762446</v>
      </c>
      <c r="T91">
        <f t="shared" si="73"/>
        <v>0.11417883747618218</v>
      </c>
      <c r="U91" s="1">
        <f t="shared" si="74"/>
        <v>21.001749873634154</v>
      </c>
      <c r="V91" s="1">
        <f t="shared" si="86"/>
        <v>18.802720866343854</v>
      </c>
      <c r="W91" s="1">
        <f t="shared" si="75"/>
        <v>20.81695163462479</v>
      </c>
      <c r="X91">
        <f t="shared" si="76"/>
        <v>60.621422374602801</v>
      </c>
      <c r="Y91">
        <v>0.212926</v>
      </c>
      <c r="Z91">
        <v>60.895061616737642</v>
      </c>
      <c r="AA91">
        <f t="shared" si="68"/>
        <v>5.6381090143993688</v>
      </c>
      <c r="AB91">
        <f t="shared" si="87"/>
        <v>26.384851356809406</v>
      </c>
      <c r="AC91">
        <f t="shared" si="77"/>
        <v>46.376282146763579</v>
      </c>
      <c r="AD91">
        <f t="shared" si="78"/>
        <v>0.6560770350377374</v>
      </c>
      <c r="AE91">
        <f t="shared" si="79"/>
        <v>0.44936195952485691</v>
      </c>
    </row>
    <row r="93" spans="7:32">
      <c r="G93" s="4" t="s">
        <v>49</v>
      </c>
      <c r="H93" s="4"/>
      <c r="M93" s="9"/>
      <c r="N93" s="9"/>
    </row>
    <row r="94" spans="7:32">
      <c r="G94" t="s">
        <v>32</v>
      </c>
      <c r="H94" t="s">
        <v>79</v>
      </c>
      <c r="I94" t="s">
        <v>33</v>
      </c>
      <c r="J94" t="s">
        <v>75</v>
      </c>
      <c r="K94" t="s">
        <v>63</v>
      </c>
      <c r="L94" t="s">
        <v>61</v>
      </c>
      <c r="M94" t="s">
        <v>65</v>
      </c>
      <c r="N94" s="9" t="s">
        <v>59</v>
      </c>
      <c r="O94" t="s">
        <v>64</v>
      </c>
      <c r="P94" t="s">
        <v>34</v>
      </c>
      <c r="Q94" t="s">
        <v>35</v>
      </c>
      <c r="R94" t="s">
        <v>36</v>
      </c>
      <c r="S94" t="s">
        <v>37</v>
      </c>
      <c r="T94" t="s">
        <v>38</v>
      </c>
      <c r="U94" t="s">
        <v>39</v>
      </c>
      <c r="V94" t="s">
        <v>40</v>
      </c>
      <c r="W94" t="s">
        <v>41</v>
      </c>
      <c r="X94" t="s">
        <v>42</v>
      </c>
      <c r="Y94" t="s">
        <v>43</v>
      </c>
      <c r="Z94" t="s">
        <v>44</v>
      </c>
      <c r="AA94" t="s">
        <v>77</v>
      </c>
      <c r="AB94" t="s">
        <v>45</v>
      </c>
    </row>
    <row r="95" spans="7:32">
      <c r="G95" s="6">
        <v>87804</v>
      </c>
      <c r="H95" s="6">
        <v>2652858</v>
      </c>
      <c r="I95" s="12">
        <f t="shared" ref="I95:I158" si="88">2*H95</f>
        <v>5305716</v>
      </c>
      <c r="J95" s="6">
        <v>973804.50390600006</v>
      </c>
      <c r="K95" s="12">
        <f t="shared" ref="K95:K158" si="89">J95*8</f>
        <v>7790436.0312480005</v>
      </c>
      <c r="L95" s="6">
        <f t="shared" ref="L95:L158" si="90">((H95+2*G95)*8+(G95+H95)*4)/1000000</f>
        <v>33.590375999999999</v>
      </c>
      <c r="M95" s="6">
        <f t="shared" ref="M95:M158" si="91">40*2^20/8</f>
        <v>5242880</v>
      </c>
      <c r="N95" s="13">
        <f t="shared" ref="N95:N158" si="92">I95/K95</f>
        <v>0.68105507557194367</v>
      </c>
      <c r="O95" s="13"/>
      <c r="P95" s="7">
        <f t="shared" ref="P95:P158" si="93">$B$31*I95</f>
        <v>1.7620675706162559E-4</v>
      </c>
      <c r="Q95" s="7">
        <f t="shared" ref="Q95:Q158" si="94">$C$31*K95</f>
        <v>1.3069001884612088E-3</v>
      </c>
      <c r="R95" s="6">
        <f t="shared" ref="R95:R158" si="95">P95+Q95</f>
        <v>1.4831069455228344E-3</v>
      </c>
      <c r="S95" s="6">
        <f t="shared" ref="S95:S158" si="96">MAX(P95,Q95)</f>
        <v>1.3069001884612088E-3</v>
      </c>
      <c r="T95" s="7">
        <f t="shared" ref="T95:T158" si="97">$D$31*I95</f>
        <v>-4.9506741091708004E-3</v>
      </c>
      <c r="U95" s="7">
        <f t="shared" ref="U95:U158" si="98">$E$31*K95</f>
        <v>0.10909892708271117</v>
      </c>
      <c r="V95" s="7">
        <f t="shared" ref="V95:V158" si="99">X95*$F$31</f>
        <v>0.29124995980293211</v>
      </c>
      <c r="W95" s="6">
        <f t="shared" ref="W95:W158" si="100">SUM(T95:V95)</f>
        <v>0.39539821277647247</v>
      </c>
      <c r="X95" s="6">
        <v>1.3179999999999999E-3</v>
      </c>
      <c r="Y95" s="6">
        <v>0.38870748888859602</v>
      </c>
      <c r="Z95" s="6">
        <f t="shared" ref="Z95:Z158" si="101">ABS(S95-X95)/ABS(X95)*100</f>
        <v>0.84217082995380277</v>
      </c>
      <c r="AA95" s="6">
        <f>ABS(R95-X95)/ABS(X95)*100</f>
        <v>12.527082361368318</v>
      </c>
      <c r="AB95" s="6">
        <f t="shared" ref="AB95:AB158" si="102">ABS(W95-Y95)/ABS(Y95)*100</f>
        <v>1.7212747577894021</v>
      </c>
    </row>
    <row r="96" spans="7:32">
      <c r="G96" s="6">
        <v>71505</v>
      </c>
      <c r="H96" s="6">
        <v>2682895</v>
      </c>
      <c r="I96" s="12">
        <f t="shared" si="88"/>
        <v>5365790</v>
      </c>
      <c r="J96" s="6">
        <v>988155.00292999996</v>
      </c>
      <c r="K96" s="12">
        <f t="shared" si="89"/>
        <v>7905240.0234399997</v>
      </c>
      <c r="L96" s="6">
        <f t="shared" si="90"/>
        <v>33.624839999999999</v>
      </c>
      <c r="M96" s="6">
        <f t="shared" si="91"/>
        <v>5242880</v>
      </c>
      <c r="N96" s="13">
        <f t="shared" si="92"/>
        <v>0.67876370408612252</v>
      </c>
      <c r="O96" s="13"/>
      <c r="P96" s="7">
        <f t="shared" si="93"/>
        <v>1.7820185908437239E-4</v>
      </c>
      <c r="Q96" s="7">
        <f t="shared" si="94"/>
        <v>1.326159361943927E-3</v>
      </c>
      <c r="R96" s="6">
        <f t="shared" si="95"/>
        <v>1.5043612210282995E-3</v>
      </c>
      <c r="S96" s="6">
        <f t="shared" si="96"/>
        <v>1.326159361943927E-3</v>
      </c>
      <c r="T96" s="7">
        <f t="shared" si="97"/>
        <v>-5.0067281453149001E-3</v>
      </c>
      <c r="U96" s="7">
        <f t="shared" si="98"/>
        <v>0.11070666666528657</v>
      </c>
      <c r="V96" s="7">
        <f t="shared" si="99"/>
        <v>0.33986527934515143</v>
      </c>
      <c r="W96" s="6">
        <f t="shared" si="100"/>
        <v>0.4455652178651231</v>
      </c>
      <c r="X96" s="6">
        <v>1.5380000000000001E-3</v>
      </c>
      <c r="Y96" s="6">
        <v>0.44241269090979002</v>
      </c>
      <c r="Z96" s="6">
        <f t="shared" si="101"/>
        <v>13.773773605726467</v>
      </c>
      <c r="AA96" s="6">
        <f t="shared" ref="AA96:AA159" si="103">ABS(R96-X96)/ABS(X96)*100</f>
        <v>2.1871767861963995</v>
      </c>
      <c r="AB96" s="6">
        <f t="shared" si="102"/>
        <v>0.71257606757395076</v>
      </c>
      <c r="AF96">
        <f>MEDIAN(AB108:AB322)</f>
        <v>1.1840062222675503</v>
      </c>
    </row>
    <row r="97" spans="7:28">
      <c r="G97" s="6">
        <v>125329</v>
      </c>
      <c r="H97" s="6">
        <v>2678750</v>
      </c>
      <c r="I97" s="12">
        <f t="shared" si="88"/>
        <v>5357500</v>
      </c>
      <c r="J97" s="6">
        <v>468.52999899999998</v>
      </c>
      <c r="K97" s="12">
        <f t="shared" si="89"/>
        <v>3748.2399919999998</v>
      </c>
      <c r="L97" s="6">
        <f t="shared" si="90"/>
        <v>34.651580000000003</v>
      </c>
      <c r="M97" s="6">
        <f t="shared" si="91"/>
        <v>5242880</v>
      </c>
      <c r="N97" s="13">
        <f t="shared" si="92"/>
        <v>1429.3375054518121</v>
      </c>
      <c r="O97" s="13"/>
      <c r="P97" s="7">
        <f t="shared" si="93"/>
        <v>1.7792654204591032E-4</v>
      </c>
      <c r="Q97" s="7">
        <f t="shared" si="94"/>
        <v>6.2879350171082852E-7</v>
      </c>
      <c r="R97" s="6">
        <f t="shared" si="95"/>
        <v>1.7855533554762116E-4</v>
      </c>
      <c r="S97" s="6">
        <f t="shared" si="96"/>
        <v>1.7792654204591032E-4</v>
      </c>
      <c r="T97" s="7">
        <f t="shared" si="97"/>
        <v>-4.998992886140639E-3</v>
      </c>
      <c r="U97" s="7">
        <f t="shared" si="98"/>
        <v>5.2491151963184897E-5</v>
      </c>
      <c r="V97" s="7">
        <f t="shared" si="99"/>
        <v>6.1432085603349861E-2</v>
      </c>
      <c r="W97" s="6">
        <f t="shared" si="100"/>
        <v>5.6485583869172407E-2</v>
      </c>
      <c r="X97" s="6">
        <v>2.7799999999999998E-4</v>
      </c>
      <c r="Y97" s="6">
        <v>6.8115212499999994E-2</v>
      </c>
      <c r="Z97" s="6">
        <f t="shared" si="101"/>
        <v>35.997646746075425</v>
      </c>
      <c r="AA97" s="6">
        <f t="shared" si="103"/>
        <v>35.771462033229795</v>
      </c>
      <c r="AB97" s="6">
        <f t="shared" si="102"/>
        <v>17.073467444335712</v>
      </c>
    </row>
    <row r="98" spans="7:28">
      <c r="G98" s="6">
        <v>28338</v>
      </c>
      <c r="H98" s="6">
        <v>2943887</v>
      </c>
      <c r="I98" s="12">
        <f t="shared" si="88"/>
        <v>5887774</v>
      </c>
      <c r="J98" s="6">
        <v>520035.12439000001</v>
      </c>
      <c r="K98" s="12">
        <f t="shared" si="89"/>
        <v>4160280.9951200001</v>
      </c>
      <c r="L98" s="6">
        <f t="shared" si="90"/>
        <v>35.893403999999997</v>
      </c>
      <c r="M98" s="6">
        <f t="shared" si="91"/>
        <v>5242880</v>
      </c>
      <c r="N98" s="13">
        <f t="shared" si="92"/>
        <v>1.4152346937397606</v>
      </c>
      <c r="O98" s="13"/>
      <c r="P98" s="7">
        <f t="shared" si="93"/>
        <v>1.9553733423571023E-4</v>
      </c>
      <c r="Q98" s="7">
        <f t="shared" si="94"/>
        <v>6.9791626486186728E-4</v>
      </c>
      <c r="R98" s="6">
        <f t="shared" si="95"/>
        <v>8.9345359909757754E-4</v>
      </c>
      <c r="S98" s="6">
        <f t="shared" si="96"/>
        <v>6.9791626486186728E-4</v>
      </c>
      <c r="T98" s="7">
        <f t="shared" si="97"/>
        <v>-5.4937826115172769E-3</v>
      </c>
      <c r="U98" s="7">
        <f t="shared" si="98"/>
        <v>5.8261462016969488E-2</v>
      </c>
      <c r="V98" s="7">
        <f t="shared" si="99"/>
        <v>0.28815625765024544</v>
      </c>
      <c r="W98" s="6">
        <f t="shared" si="100"/>
        <v>0.34092393705569768</v>
      </c>
      <c r="X98" s="6">
        <v>1.304E-3</v>
      </c>
      <c r="Y98" s="6">
        <v>0.34212613333376801</v>
      </c>
      <c r="Z98" s="6">
        <f t="shared" si="101"/>
        <v>46.47881404433533</v>
      </c>
      <c r="AA98" s="6">
        <f t="shared" si="103"/>
        <v>31.483619701106019</v>
      </c>
      <c r="AB98" s="6">
        <f t="shared" si="102"/>
        <v>0.35138978316441749</v>
      </c>
    </row>
    <row r="99" spans="7:28">
      <c r="G99" s="6">
        <v>61349</v>
      </c>
      <c r="H99" s="6">
        <v>3016148</v>
      </c>
      <c r="I99" s="12">
        <f t="shared" si="88"/>
        <v>6032296</v>
      </c>
      <c r="J99" s="6">
        <v>1122641.0837399999</v>
      </c>
      <c r="K99" s="12">
        <f t="shared" si="89"/>
        <v>8981128.6699199993</v>
      </c>
      <c r="L99" s="6">
        <f t="shared" si="90"/>
        <v>37.420755999999997</v>
      </c>
      <c r="M99" s="6">
        <f t="shared" si="91"/>
        <v>5242880</v>
      </c>
      <c r="N99" s="13">
        <f t="shared" si="92"/>
        <v>0.67166346477182071</v>
      </c>
      <c r="O99" s="13"/>
      <c r="P99" s="7">
        <f t="shared" si="93"/>
        <v>2.0033701686931901E-4</v>
      </c>
      <c r="Q99" s="7">
        <f t="shared" si="94"/>
        <v>1.5066472151536964E-3</v>
      </c>
      <c r="R99" s="6">
        <f t="shared" si="95"/>
        <v>1.7069842320230153E-3</v>
      </c>
      <c r="S99" s="6">
        <f t="shared" si="96"/>
        <v>1.5066472151536964E-3</v>
      </c>
      <c r="T99" s="7">
        <f t="shared" si="97"/>
        <v>-5.6286336520941912E-3</v>
      </c>
      <c r="U99" s="7">
        <f t="shared" si="98"/>
        <v>0.12577364064731086</v>
      </c>
      <c r="V99" s="7">
        <f t="shared" si="99"/>
        <v>0.37588481155143211</v>
      </c>
      <c r="W99" s="6">
        <f t="shared" si="100"/>
        <v>0.49602981854664879</v>
      </c>
      <c r="X99" s="6">
        <v>1.701E-3</v>
      </c>
      <c r="Y99" s="6">
        <v>0.49351679999943299</v>
      </c>
      <c r="Z99" s="6">
        <f t="shared" si="101"/>
        <v>11.425795699371175</v>
      </c>
      <c r="AA99" s="6">
        <f t="shared" si="103"/>
        <v>0.35180670329307923</v>
      </c>
      <c r="AB99" s="6">
        <f t="shared" si="102"/>
        <v>0.50920628177575589</v>
      </c>
    </row>
    <row r="100" spans="7:28">
      <c r="G100" s="6">
        <v>321821</v>
      </c>
      <c r="H100" s="6">
        <v>2635364</v>
      </c>
      <c r="I100" s="12">
        <f t="shared" si="88"/>
        <v>5270728</v>
      </c>
      <c r="J100" s="6">
        <v>168012.46582000001</v>
      </c>
      <c r="K100" s="12">
        <f t="shared" si="89"/>
        <v>1344099.7265600001</v>
      </c>
      <c r="L100" s="6">
        <f t="shared" si="90"/>
        <v>38.060788000000002</v>
      </c>
      <c r="M100" s="6">
        <f t="shared" si="91"/>
        <v>5242880</v>
      </c>
      <c r="N100" s="13">
        <f t="shared" si="92"/>
        <v>3.9213816473942393</v>
      </c>
      <c r="O100" s="13"/>
      <c r="P100" s="7">
        <f t="shared" si="93"/>
        <v>1.7504477967420566E-4</v>
      </c>
      <c r="Q100" s="7">
        <f t="shared" si="94"/>
        <v>2.2548213975521491E-4</v>
      </c>
      <c r="R100" s="6">
        <f t="shared" si="95"/>
        <v>4.0052691942942057E-4</v>
      </c>
      <c r="S100" s="6">
        <f t="shared" si="96"/>
        <v>2.2548213975521491E-4</v>
      </c>
      <c r="T100" s="7">
        <f t="shared" si="97"/>
        <v>-4.9180273965062577E-3</v>
      </c>
      <c r="U100" s="7">
        <f t="shared" si="98"/>
        <v>1.882305912938358E-2</v>
      </c>
      <c r="V100" s="7">
        <f t="shared" si="99"/>
        <v>0.20926685275673498</v>
      </c>
      <c r="W100" s="6">
        <f t="shared" si="100"/>
        <v>0.22317188448961231</v>
      </c>
      <c r="X100" s="6">
        <v>9.4700000000000003E-4</v>
      </c>
      <c r="Y100" s="6">
        <v>0.235681242856737</v>
      </c>
      <c r="Z100" s="6">
        <f t="shared" si="101"/>
        <v>76.189847966714368</v>
      </c>
      <c r="AA100" s="6">
        <f t="shared" si="103"/>
        <v>57.705710725509974</v>
      </c>
      <c r="AB100" s="6">
        <f t="shared" si="102"/>
        <v>5.3077445686794533</v>
      </c>
    </row>
    <row r="101" spans="7:28">
      <c r="G101" s="6">
        <v>83334</v>
      </c>
      <c r="H101" s="6">
        <v>3046907</v>
      </c>
      <c r="I101" s="12">
        <f t="shared" si="88"/>
        <v>6093814</v>
      </c>
      <c r="J101" s="6">
        <v>1144864.283569</v>
      </c>
      <c r="K101" s="12">
        <f t="shared" si="89"/>
        <v>9158914.2685519997</v>
      </c>
      <c r="L101" s="6">
        <f t="shared" si="90"/>
        <v>38.229564000000003</v>
      </c>
      <c r="M101" s="6">
        <f t="shared" si="91"/>
        <v>5242880</v>
      </c>
      <c r="N101" s="13">
        <f t="shared" si="92"/>
        <v>0.6653423999090905</v>
      </c>
      <c r="O101" s="13"/>
      <c r="P101" s="7">
        <f t="shared" si="93"/>
        <v>2.0238007520129853E-4</v>
      </c>
      <c r="Q101" s="7">
        <f t="shared" si="94"/>
        <v>1.53647199407825E-3</v>
      </c>
      <c r="R101" s="6">
        <f t="shared" si="95"/>
        <v>1.7388520692795486E-3</v>
      </c>
      <c r="S101" s="6">
        <f t="shared" si="96"/>
        <v>1.53647199407825E-3</v>
      </c>
      <c r="T101" s="7">
        <f t="shared" si="97"/>
        <v>-5.6860350602826373E-3</v>
      </c>
      <c r="U101" s="7">
        <f t="shared" si="98"/>
        <v>0.1282633880739901</v>
      </c>
      <c r="V101" s="7">
        <f t="shared" si="99"/>
        <v>0.33257298141381852</v>
      </c>
      <c r="W101" s="6">
        <f t="shared" si="100"/>
        <v>0.455150334427526</v>
      </c>
      <c r="X101" s="6">
        <v>1.505E-3</v>
      </c>
      <c r="Y101" s="6">
        <v>0.45025085000000004</v>
      </c>
      <c r="Z101" s="6">
        <f t="shared" si="101"/>
        <v>2.0911623972259124</v>
      </c>
      <c r="AA101" s="6">
        <f t="shared" si="103"/>
        <v>15.538343473724156</v>
      </c>
      <c r="AB101" s="6">
        <f t="shared" si="102"/>
        <v>1.0881677241755274</v>
      </c>
    </row>
    <row r="102" spans="7:28">
      <c r="G102" s="6">
        <v>204316</v>
      </c>
      <c r="H102" s="6">
        <v>2846228</v>
      </c>
      <c r="I102" s="12">
        <f t="shared" si="88"/>
        <v>5692456</v>
      </c>
      <c r="J102" s="6">
        <v>47455.706116000001</v>
      </c>
      <c r="K102" s="12">
        <f t="shared" si="89"/>
        <v>379645.64892800001</v>
      </c>
      <c r="L102" s="6">
        <f t="shared" si="90"/>
        <v>38.241056</v>
      </c>
      <c r="M102" s="6">
        <f t="shared" si="91"/>
        <v>5242880</v>
      </c>
      <c r="N102" s="13">
        <f t="shared" si="92"/>
        <v>14.994129436419742</v>
      </c>
      <c r="O102" s="13"/>
      <c r="P102" s="7">
        <f t="shared" si="93"/>
        <v>1.8905067882939701E-4</v>
      </c>
      <c r="Q102" s="7">
        <f t="shared" si="94"/>
        <v>6.3688215671414515E-5</v>
      </c>
      <c r="R102" s="6">
        <f t="shared" si="95"/>
        <v>2.5273889450081149E-4</v>
      </c>
      <c r="S102" s="6">
        <f t="shared" si="96"/>
        <v>1.8905067882939701E-4</v>
      </c>
      <c r="T102" s="7">
        <f t="shared" si="97"/>
        <v>-5.3115346801061308E-3</v>
      </c>
      <c r="U102" s="7">
        <f t="shared" si="98"/>
        <v>5.3166386070728402E-3</v>
      </c>
      <c r="V102" s="7">
        <f t="shared" si="99"/>
        <v>0.10872153279441775</v>
      </c>
      <c r="W102" s="6">
        <f t="shared" si="100"/>
        <v>0.10872663672138445</v>
      </c>
      <c r="X102" s="6">
        <v>4.9200000000000003E-4</v>
      </c>
      <c r="Y102" s="6">
        <v>0.12406834285693201</v>
      </c>
      <c r="Z102" s="6">
        <f t="shared" si="101"/>
        <v>61.575065278577846</v>
      </c>
      <c r="AA102" s="6">
        <f t="shared" si="103"/>
        <v>48.630305995770023</v>
      </c>
      <c r="AB102" s="6">
        <f t="shared" si="102"/>
        <v>12.365528371116126</v>
      </c>
    </row>
    <row r="103" spans="7:28">
      <c r="G103" s="6">
        <v>42930</v>
      </c>
      <c r="H103" s="6">
        <v>3148656</v>
      </c>
      <c r="I103" s="12">
        <f t="shared" si="88"/>
        <v>6297312</v>
      </c>
      <c r="J103" s="6">
        <v>26895.963379000001</v>
      </c>
      <c r="K103" s="12">
        <f t="shared" si="89"/>
        <v>215167.70703200001</v>
      </c>
      <c r="L103" s="6">
        <f t="shared" si="90"/>
        <v>38.642471999999998</v>
      </c>
      <c r="M103" s="6">
        <f t="shared" si="91"/>
        <v>5242880</v>
      </c>
      <c r="N103" s="13">
        <f t="shared" si="92"/>
        <v>29.266994043225342</v>
      </c>
      <c r="O103" s="13"/>
      <c r="P103" s="7">
        <f t="shared" si="93"/>
        <v>2.091383944646226E-4</v>
      </c>
      <c r="Q103" s="7">
        <f t="shared" si="94"/>
        <v>3.6095889336997653E-5</v>
      </c>
      <c r="R103" s="6">
        <f t="shared" si="95"/>
        <v>2.4523428380162027E-4</v>
      </c>
      <c r="S103" s="6">
        <f t="shared" si="96"/>
        <v>2.091383944646226E-4</v>
      </c>
      <c r="T103" s="7">
        <f t="shared" si="97"/>
        <v>-5.8759156117233931E-3</v>
      </c>
      <c r="U103" s="7">
        <f t="shared" si="98"/>
        <v>3.0132544424830844E-3</v>
      </c>
      <c r="V103" s="7">
        <f t="shared" si="99"/>
        <v>0.14010051177166841</v>
      </c>
      <c r="W103" s="6">
        <f t="shared" si="100"/>
        <v>0.1372378506024281</v>
      </c>
      <c r="X103" s="6">
        <v>6.3400000000000001E-4</v>
      </c>
      <c r="Y103" s="6">
        <v>0.15192225000000001</v>
      </c>
      <c r="Z103" s="6">
        <f t="shared" si="101"/>
        <v>67.012871535548484</v>
      </c>
      <c r="AA103" s="6">
        <f t="shared" si="103"/>
        <v>61.319513595958952</v>
      </c>
      <c r="AB103" s="6">
        <f t="shared" si="102"/>
        <v>9.6657332270762879</v>
      </c>
    </row>
    <row r="104" spans="7:28">
      <c r="G104" s="6">
        <v>113081</v>
      </c>
      <c r="H104" s="6">
        <v>3114357</v>
      </c>
      <c r="I104" s="12">
        <f t="shared" si="88"/>
        <v>6228714</v>
      </c>
      <c r="J104" s="6">
        <v>1173576.9621580001</v>
      </c>
      <c r="K104" s="12">
        <f t="shared" si="89"/>
        <v>9388615.6972640008</v>
      </c>
      <c r="L104" s="6">
        <f t="shared" si="90"/>
        <v>39.633904000000001</v>
      </c>
      <c r="M104" s="6">
        <f t="shared" si="91"/>
        <v>5242880</v>
      </c>
      <c r="N104" s="13">
        <f t="shared" si="92"/>
        <v>0.66343262956381854</v>
      </c>
      <c r="O104" s="13"/>
      <c r="P104" s="7">
        <f t="shared" si="93"/>
        <v>2.0686020409014469E-4</v>
      </c>
      <c r="Q104" s="7">
        <f t="shared" si="94"/>
        <v>1.575006016983953E-3</v>
      </c>
      <c r="R104" s="6">
        <f t="shared" si="95"/>
        <v>1.7818662210740976E-3</v>
      </c>
      <c r="S104" s="6">
        <f t="shared" si="96"/>
        <v>1.575006016983953E-3</v>
      </c>
      <c r="T104" s="7">
        <f t="shared" si="97"/>
        <v>-5.8119079749518621E-3</v>
      </c>
      <c r="U104" s="7">
        <f t="shared" si="98"/>
        <v>0.13148017585343236</v>
      </c>
      <c r="V104" s="7">
        <f t="shared" si="99"/>
        <v>0.36262608803991775</v>
      </c>
      <c r="W104" s="6">
        <f t="shared" si="100"/>
        <v>0.4882943559183982</v>
      </c>
      <c r="X104" s="6">
        <v>1.6410000000000001E-3</v>
      </c>
      <c r="Y104" s="6">
        <v>0.48525861818166904</v>
      </c>
      <c r="Z104" s="6">
        <f t="shared" si="101"/>
        <v>4.0215711770900127</v>
      </c>
      <c r="AA104" s="6">
        <f t="shared" si="103"/>
        <v>8.5841694743508548</v>
      </c>
      <c r="AB104" s="6">
        <f t="shared" si="102"/>
        <v>0.6255917201644946</v>
      </c>
    </row>
    <row r="105" spans="7:28">
      <c r="G105" s="6">
        <v>213360</v>
      </c>
      <c r="H105" s="6">
        <v>3021648</v>
      </c>
      <c r="I105" s="12">
        <f t="shared" si="88"/>
        <v>6043296</v>
      </c>
      <c r="J105" s="6">
        <v>117328.906464</v>
      </c>
      <c r="K105" s="12">
        <f t="shared" si="89"/>
        <v>938631.251712</v>
      </c>
      <c r="L105" s="6">
        <f t="shared" si="90"/>
        <v>40.526975999999998</v>
      </c>
      <c r="M105" s="6">
        <f t="shared" si="91"/>
        <v>5242880</v>
      </c>
      <c r="N105" s="13">
        <f t="shared" si="92"/>
        <v>6.4384133694434702</v>
      </c>
      <c r="O105" s="13"/>
      <c r="P105" s="7">
        <f t="shared" si="93"/>
        <v>2.007023350144436E-4</v>
      </c>
      <c r="Q105" s="7">
        <f t="shared" si="94"/>
        <v>1.5746196423892342E-4</v>
      </c>
      <c r="R105" s="6">
        <f t="shared" si="95"/>
        <v>3.58164299253367E-4</v>
      </c>
      <c r="S105" s="6">
        <f t="shared" si="96"/>
        <v>2.007023350144436E-4</v>
      </c>
      <c r="T105" s="7">
        <f t="shared" si="97"/>
        <v>-5.638897566559436E-3</v>
      </c>
      <c r="U105" s="7">
        <f t="shared" si="98"/>
        <v>1.3144792162766362E-2</v>
      </c>
      <c r="V105" s="7">
        <f t="shared" si="99"/>
        <v>8.0878213420237599E-2</v>
      </c>
      <c r="W105" s="6">
        <f t="shared" si="100"/>
        <v>8.8384108016444529E-2</v>
      </c>
      <c r="X105" s="6">
        <v>3.6600000000000001E-4</v>
      </c>
      <c r="Y105" s="6">
        <v>0.10139297999999999</v>
      </c>
      <c r="Z105" s="6">
        <f t="shared" si="101"/>
        <v>45.163296444141096</v>
      </c>
      <c r="AA105" s="6">
        <f t="shared" si="103"/>
        <v>2.1409018433423523</v>
      </c>
      <c r="AB105" s="6">
        <f t="shared" si="102"/>
        <v>12.830150552390773</v>
      </c>
    </row>
    <row r="106" spans="7:28">
      <c r="G106" s="6">
        <v>18000</v>
      </c>
      <c r="H106" s="6">
        <v>3457658</v>
      </c>
      <c r="I106" s="12">
        <f t="shared" si="88"/>
        <v>6915316</v>
      </c>
      <c r="J106" s="6">
        <v>1330625.170044</v>
      </c>
      <c r="K106" s="12">
        <f t="shared" si="89"/>
        <v>10645001.360352</v>
      </c>
      <c r="L106" s="6">
        <f t="shared" si="90"/>
        <v>41.851896000000004</v>
      </c>
      <c r="M106" s="6">
        <f t="shared" si="91"/>
        <v>5242880</v>
      </c>
      <c r="N106" s="13">
        <f t="shared" si="92"/>
        <v>0.64963035380686229</v>
      </c>
      <c r="O106" s="13"/>
      <c r="P106" s="7">
        <f t="shared" si="93"/>
        <v>2.2966276491549349E-4</v>
      </c>
      <c r="Q106" s="7">
        <f t="shared" si="94"/>
        <v>1.7857735084675624E-3</v>
      </c>
      <c r="R106" s="6">
        <f t="shared" si="95"/>
        <v>2.015436273383056E-3</v>
      </c>
      <c r="S106" s="6">
        <f t="shared" si="96"/>
        <v>1.7857735084675624E-3</v>
      </c>
      <c r="T106" s="7">
        <f t="shared" si="97"/>
        <v>-6.4525647203760219E-3</v>
      </c>
      <c r="U106" s="7">
        <f t="shared" si="98"/>
        <v>0.14907486853753915</v>
      </c>
      <c r="V106" s="7">
        <f t="shared" si="99"/>
        <v>0.39820366279581459</v>
      </c>
      <c r="W106" s="6">
        <f t="shared" si="100"/>
        <v>0.54082596661297777</v>
      </c>
      <c r="X106" s="6">
        <v>1.802E-3</v>
      </c>
      <c r="Y106" s="6">
        <v>0.52777807692376999</v>
      </c>
      <c r="Z106" s="6">
        <f t="shared" si="101"/>
        <v>0.90047122821518455</v>
      </c>
      <c r="AA106" s="6">
        <f t="shared" si="103"/>
        <v>11.844410287627968</v>
      </c>
      <c r="AB106" s="6">
        <f t="shared" si="102"/>
        <v>2.4722303293193368</v>
      </c>
    </row>
    <row r="107" spans="7:28">
      <c r="G107" s="6">
        <v>94893</v>
      </c>
      <c r="H107" s="6">
        <v>3355860</v>
      </c>
      <c r="I107" s="12">
        <f t="shared" si="88"/>
        <v>6711720</v>
      </c>
      <c r="J107" s="6">
        <v>1293757.0212399999</v>
      </c>
      <c r="K107" s="12">
        <f t="shared" si="89"/>
        <v>10350056.169919999</v>
      </c>
      <c r="L107" s="6">
        <f t="shared" si="90"/>
        <v>42.16818</v>
      </c>
      <c r="M107" s="6">
        <f t="shared" si="91"/>
        <v>5242880</v>
      </c>
      <c r="N107" s="13">
        <f t="shared" si="92"/>
        <v>0.648471843032701</v>
      </c>
      <c r="O107" s="13"/>
      <c r="P107" s="7">
        <f t="shared" si="93"/>
        <v>2.2290119099960376E-4</v>
      </c>
      <c r="Q107" s="7">
        <f t="shared" si="94"/>
        <v>1.7362943877334744E-3</v>
      </c>
      <c r="R107" s="6">
        <f t="shared" si="95"/>
        <v>1.9591955787330783E-3</v>
      </c>
      <c r="S107" s="6">
        <f t="shared" si="96"/>
        <v>1.7362943877334744E-3</v>
      </c>
      <c r="T107" s="7">
        <f t="shared" si="97"/>
        <v>-6.2625927267882121E-3</v>
      </c>
      <c r="U107" s="7">
        <f t="shared" si="98"/>
        <v>0.14494439320916624</v>
      </c>
      <c r="V107" s="7">
        <f t="shared" si="99"/>
        <v>0.38140927968122978</v>
      </c>
      <c r="W107" s="6">
        <f t="shared" si="100"/>
        <v>0.52009108016360783</v>
      </c>
      <c r="X107" s="6">
        <v>1.7260000000000001E-3</v>
      </c>
      <c r="Y107" s="6">
        <v>0.50859466666724207</v>
      </c>
      <c r="Z107" s="6">
        <f t="shared" si="101"/>
        <v>0.59643034377023962</v>
      </c>
      <c r="AA107" s="6">
        <f t="shared" si="103"/>
        <v>13.510751954407777</v>
      </c>
      <c r="AB107" s="6">
        <f t="shared" si="102"/>
        <v>2.2604274582154664</v>
      </c>
    </row>
    <row r="108" spans="7:28">
      <c r="G108" s="6">
        <v>114919</v>
      </c>
      <c r="H108" s="6">
        <v>3384159</v>
      </c>
      <c r="I108" s="12">
        <f t="shared" si="88"/>
        <v>6768318</v>
      </c>
      <c r="J108" s="6">
        <v>1328542.090454</v>
      </c>
      <c r="K108" s="12">
        <f t="shared" si="89"/>
        <v>10628336.723632</v>
      </c>
      <c r="L108" s="6">
        <f t="shared" si="90"/>
        <v>42.908287999999999</v>
      </c>
      <c r="M108" s="6">
        <f t="shared" si="91"/>
        <v>5242880</v>
      </c>
      <c r="N108" s="13">
        <f t="shared" si="92"/>
        <v>0.63681817541127694</v>
      </c>
      <c r="O108" s="13"/>
      <c r="P108" s="7">
        <f t="shared" si="93"/>
        <v>2.247808524884912E-4</v>
      </c>
      <c r="Q108" s="7">
        <f t="shared" si="94"/>
        <v>1.7829778989814375E-3</v>
      </c>
      <c r="R108" s="6">
        <f t="shared" si="95"/>
        <v>2.0077587514699289E-3</v>
      </c>
      <c r="S108" s="6">
        <f t="shared" si="96"/>
        <v>1.7829778989814375E-3</v>
      </c>
      <c r="T108" s="7">
        <f t="shared" si="97"/>
        <v>-6.3154033659612949E-3</v>
      </c>
      <c r="U108" s="7">
        <f t="shared" si="98"/>
        <v>0.14884149341205419</v>
      </c>
      <c r="V108" s="7">
        <f t="shared" si="99"/>
        <v>0.38207221585680545</v>
      </c>
      <c r="W108" s="6">
        <f t="shared" si="100"/>
        <v>0.52459830590289835</v>
      </c>
      <c r="X108" s="6">
        <v>1.7290000000000001E-3</v>
      </c>
      <c r="Y108" s="6">
        <v>0.5191034333327571</v>
      </c>
      <c r="Z108" s="6">
        <f t="shared" si="101"/>
        <v>3.1219143424775848</v>
      </c>
      <c r="AA108" s="6">
        <f t="shared" si="103"/>
        <v>16.122542016768588</v>
      </c>
      <c r="AB108" s="6">
        <f t="shared" si="102"/>
        <v>1.0585313479556422</v>
      </c>
    </row>
    <row r="109" spans="7:28">
      <c r="G109" s="6">
        <v>127224</v>
      </c>
      <c r="H109" s="6">
        <v>3421188</v>
      </c>
      <c r="I109" s="12">
        <f t="shared" si="88"/>
        <v>6842376</v>
      </c>
      <c r="J109" s="6">
        <v>1355398.7561039999</v>
      </c>
      <c r="K109" s="12">
        <f t="shared" si="89"/>
        <v>10843190.048831999</v>
      </c>
      <c r="L109" s="6">
        <f t="shared" si="90"/>
        <v>43.598736000000002</v>
      </c>
      <c r="M109" s="6">
        <f t="shared" si="91"/>
        <v>5242880</v>
      </c>
      <c r="N109" s="13">
        <f t="shared" si="92"/>
        <v>0.631029795584653</v>
      </c>
      <c r="O109" s="13"/>
      <c r="P109" s="7">
        <f t="shared" si="93"/>
        <v>2.2724037350591275E-4</v>
      </c>
      <c r="Q109" s="7">
        <f t="shared" si="94"/>
        <v>1.8190210485649937E-3</v>
      </c>
      <c r="R109" s="6">
        <f t="shared" si="95"/>
        <v>2.0462614220709066E-3</v>
      </c>
      <c r="S109" s="6">
        <f t="shared" si="96"/>
        <v>1.8190210485649937E-3</v>
      </c>
      <c r="T109" s="7">
        <f t="shared" si="97"/>
        <v>-6.3845056366401195E-3</v>
      </c>
      <c r="U109" s="7">
        <f t="shared" si="98"/>
        <v>0.15185034518433652</v>
      </c>
      <c r="V109" s="7">
        <f t="shared" si="99"/>
        <v>0.37301208812393732</v>
      </c>
      <c r="W109" s="6">
        <f t="shared" si="100"/>
        <v>0.5184779276716337</v>
      </c>
      <c r="X109" s="6">
        <v>1.688E-3</v>
      </c>
      <c r="Y109" s="6">
        <v>0.51187193333389602</v>
      </c>
      <c r="Z109" s="6">
        <f t="shared" si="101"/>
        <v>7.7619104600114719</v>
      </c>
      <c r="AA109" s="6">
        <f t="shared" si="103"/>
        <v>21.224017895195885</v>
      </c>
      <c r="AB109" s="6">
        <f t="shared" si="102"/>
        <v>1.2905560761481643</v>
      </c>
    </row>
    <row r="110" spans="7:28">
      <c r="G110" s="6">
        <v>147900</v>
      </c>
      <c r="H110" s="6">
        <v>3489300</v>
      </c>
      <c r="I110" s="12">
        <f t="shared" si="88"/>
        <v>6978600</v>
      </c>
      <c r="J110" s="6">
        <v>434943.36486799998</v>
      </c>
      <c r="K110" s="12">
        <f t="shared" si="89"/>
        <v>3479546.9189439998</v>
      </c>
      <c r="L110" s="6">
        <f t="shared" si="90"/>
        <v>44.829599999999999</v>
      </c>
      <c r="M110" s="6">
        <f t="shared" si="91"/>
        <v>5242880</v>
      </c>
      <c r="N110" s="13">
        <f t="shared" si="92"/>
        <v>2.0056059488681703</v>
      </c>
      <c r="O110" s="13"/>
      <c r="P110" s="7">
        <f t="shared" si="93"/>
        <v>2.3176447341513573E-4</v>
      </c>
      <c r="Q110" s="7">
        <f t="shared" si="94"/>
        <v>5.8371835746901727E-4</v>
      </c>
      <c r="R110" s="6">
        <f t="shared" si="95"/>
        <v>8.1548283088415301E-4</v>
      </c>
      <c r="S110" s="6">
        <f t="shared" si="96"/>
        <v>5.8371835746901727E-4</v>
      </c>
      <c r="T110" s="7">
        <f t="shared" si="97"/>
        <v>-6.5116139533777061E-3</v>
      </c>
      <c r="U110" s="7">
        <f t="shared" si="98"/>
        <v>4.8728316883430052E-2</v>
      </c>
      <c r="V110" s="7">
        <f t="shared" si="99"/>
        <v>0.15755783106182897</v>
      </c>
      <c r="W110" s="6">
        <f t="shared" si="100"/>
        <v>0.19977453399188133</v>
      </c>
      <c r="X110" s="6">
        <v>7.1299999999999998E-4</v>
      </c>
      <c r="Y110" s="6">
        <v>0.20920212222214302</v>
      </c>
      <c r="Z110" s="6">
        <f t="shared" si="101"/>
        <v>18.132067676154659</v>
      </c>
      <c r="AA110" s="6">
        <f t="shared" si="103"/>
        <v>14.373468567202389</v>
      </c>
      <c r="AB110" s="6">
        <f t="shared" si="102"/>
        <v>4.5064496144312161</v>
      </c>
    </row>
    <row r="111" spans="7:28">
      <c r="G111" s="6">
        <v>325557</v>
      </c>
      <c r="H111" s="6">
        <v>3216152</v>
      </c>
      <c r="I111" s="12">
        <f t="shared" si="88"/>
        <v>6432304</v>
      </c>
      <c r="J111" s="6">
        <v>354003.39562999998</v>
      </c>
      <c r="K111" s="12">
        <f t="shared" si="89"/>
        <v>2832027.1650399999</v>
      </c>
      <c r="L111" s="6">
        <f t="shared" si="90"/>
        <v>45.104964000000002</v>
      </c>
      <c r="M111" s="6">
        <f t="shared" si="91"/>
        <v>5242880</v>
      </c>
      <c r="N111" s="13">
        <f t="shared" si="92"/>
        <v>2.2712719988719279</v>
      </c>
      <c r="O111" s="13">
        <f>MAX(N111:N325)</f>
        <v>2.3376087561760088</v>
      </c>
      <c r="P111" s="7">
        <f t="shared" si="93"/>
        <v>2.1362157874159162E-4</v>
      </c>
      <c r="Q111" s="7">
        <f t="shared" si="94"/>
        <v>4.7509238518516191E-4</v>
      </c>
      <c r="R111" s="6">
        <f t="shared" si="95"/>
        <v>6.887139639267535E-4</v>
      </c>
      <c r="S111" s="6">
        <f t="shared" si="96"/>
        <v>4.7509238518516191E-4</v>
      </c>
      <c r="T111" s="7">
        <f t="shared" si="97"/>
        <v>-6.0018743700408729E-3</v>
      </c>
      <c r="U111" s="7">
        <f t="shared" si="98"/>
        <v>3.9660312200196585E-2</v>
      </c>
      <c r="V111" s="7">
        <f t="shared" si="99"/>
        <v>0.25081085309281331</v>
      </c>
      <c r="W111" s="6">
        <f t="shared" si="100"/>
        <v>0.28446929092296902</v>
      </c>
      <c r="X111" s="6">
        <v>1.1349999999999999E-3</v>
      </c>
      <c r="Y111" s="6">
        <v>0.29546052941196499</v>
      </c>
      <c r="Z111" s="6">
        <f t="shared" si="101"/>
        <v>58.141640071791898</v>
      </c>
      <c r="AA111" s="6">
        <f t="shared" si="103"/>
        <v>39.320355601167087</v>
      </c>
      <c r="AB111" s="6">
        <f t="shared" si="102"/>
        <v>3.7200361452242312</v>
      </c>
    </row>
    <row r="112" spans="7:28">
      <c r="G112" s="6">
        <v>400727</v>
      </c>
      <c r="H112" s="6">
        <v>3200440</v>
      </c>
      <c r="I112" s="12">
        <f t="shared" si="88"/>
        <v>6400880</v>
      </c>
      <c r="J112" s="6">
        <v>530030.62719699997</v>
      </c>
      <c r="K112" s="12">
        <f t="shared" si="89"/>
        <v>4240245.0175759997</v>
      </c>
      <c r="L112" s="6">
        <f t="shared" si="90"/>
        <v>46.419820000000001</v>
      </c>
      <c r="M112" s="6">
        <f t="shared" si="91"/>
        <v>5242880</v>
      </c>
      <c r="N112" s="13">
        <f t="shared" si="92"/>
        <v>1.5095542765731873</v>
      </c>
      <c r="O112" s="13">
        <f>MIN(N111:N325)</f>
        <v>0.18294684965111693</v>
      </c>
      <c r="P112" s="7">
        <f t="shared" si="93"/>
        <v>2.1257796443319206E-4</v>
      </c>
      <c r="Q112" s="7">
        <f t="shared" si="94"/>
        <v>7.1133078949164224E-4</v>
      </c>
      <c r="R112" s="6">
        <f t="shared" si="95"/>
        <v>9.2390875392483432E-4</v>
      </c>
      <c r="S112" s="6">
        <f t="shared" si="96"/>
        <v>7.1133078949164224E-4</v>
      </c>
      <c r="T112" s="7">
        <f t="shared" si="97"/>
        <v>-5.9725531656630686E-3</v>
      </c>
      <c r="U112" s="7">
        <f t="shared" si="98"/>
        <v>5.9381295235569176E-2</v>
      </c>
      <c r="V112" s="7">
        <f t="shared" si="99"/>
        <v>0.29102898107774022</v>
      </c>
      <c r="W112" s="6">
        <f t="shared" si="100"/>
        <v>0.34443772314764631</v>
      </c>
      <c r="X112" s="6">
        <v>1.317E-3</v>
      </c>
      <c r="Y112" s="6">
        <v>0.35965623749999998</v>
      </c>
      <c r="Z112" s="6">
        <f t="shared" si="101"/>
        <v>45.988550532145617</v>
      </c>
      <c r="AA112" s="6">
        <f t="shared" si="103"/>
        <v>29.847475024689878</v>
      </c>
      <c r="AB112" s="6">
        <f t="shared" si="102"/>
        <v>4.2314056494998686</v>
      </c>
    </row>
    <row r="113" spans="7:28">
      <c r="G113" s="6">
        <v>67173</v>
      </c>
      <c r="H113" s="6">
        <v>3833077</v>
      </c>
      <c r="I113" s="12">
        <f t="shared" si="88"/>
        <v>7666154</v>
      </c>
      <c r="J113" s="6">
        <v>409935.68640100001</v>
      </c>
      <c r="K113" s="12">
        <f t="shared" si="89"/>
        <v>3279485.4912080001</v>
      </c>
      <c r="L113" s="6">
        <f t="shared" si="90"/>
        <v>47.340384</v>
      </c>
      <c r="M113" s="6">
        <f t="shared" si="91"/>
        <v>5242880</v>
      </c>
      <c r="N113" s="13">
        <f t="shared" si="92"/>
        <v>2.3376087561760088</v>
      </c>
      <c r="O113" s="13"/>
      <c r="P113" s="7">
        <f t="shared" si="93"/>
        <v>2.5459865086540804E-4</v>
      </c>
      <c r="Q113" s="7">
        <f t="shared" si="94"/>
        <v>5.501566522495327E-4</v>
      </c>
      <c r="R113" s="6">
        <f t="shared" si="95"/>
        <v>8.047553031149408E-4</v>
      </c>
      <c r="S113" s="6">
        <f t="shared" si="96"/>
        <v>5.501566522495327E-4</v>
      </c>
      <c r="T113" s="7">
        <f t="shared" si="97"/>
        <v>-7.1531589939446763E-3</v>
      </c>
      <c r="U113" s="7">
        <f t="shared" si="98"/>
        <v>4.592661399682841E-2</v>
      </c>
      <c r="V113" s="7">
        <f t="shared" si="99"/>
        <v>0.22296753371863312</v>
      </c>
      <c r="W113" s="6">
        <f t="shared" si="100"/>
        <v>0.26174098872151685</v>
      </c>
      <c r="X113" s="6">
        <v>1.0089999999999999E-3</v>
      </c>
      <c r="Y113" s="6">
        <v>0.27274711428542597</v>
      </c>
      <c r="Z113" s="6">
        <f t="shared" si="101"/>
        <v>45.4750592418699</v>
      </c>
      <c r="AA113" s="6">
        <f t="shared" si="103"/>
        <v>20.242289086725386</v>
      </c>
      <c r="AB113" s="6">
        <f t="shared" si="102"/>
        <v>4.0352857967880702</v>
      </c>
    </row>
    <row r="114" spans="7:28">
      <c r="G114" s="6">
        <v>715176</v>
      </c>
      <c r="H114" s="6">
        <v>2766523</v>
      </c>
      <c r="I114" s="12">
        <f t="shared" si="88"/>
        <v>5533046</v>
      </c>
      <c r="J114" s="6">
        <v>1099826.0881350001</v>
      </c>
      <c r="K114" s="12">
        <f t="shared" si="89"/>
        <v>8798608.7050800007</v>
      </c>
      <c r="L114" s="6">
        <f t="shared" si="90"/>
        <v>47.501795999999999</v>
      </c>
      <c r="M114" s="6">
        <f t="shared" si="91"/>
        <v>5242880</v>
      </c>
      <c r="N114" s="13">
        <f t="shared" si="92"/>
        <v>0.62885465025912768</v>
      </c>
      <c r="O114" s="13"/>
      <c r="P114" s="7">
        <f t="shared" si="93"/>
        <v>1.8375655469173231E-4</v>
      </c>
      <c r="Q114" s="7">
        <f t="shared" si="94"/>
        <v>1.4760282131504009E-3</v>
      </c>
      <c r="R114" s="6">
        <f t="shared" si="95"/>
        <v>1.6597847678421333E-3</v>
      </c>
      <c r="S114" s="6">
        <f t="shared" si="96"/>
        <v>1.4760282131504009E-3</v>
      </c>
      <c r="T114" s="7">
        <f t="shared" si="97"/>
        <v>-5.1627918978420749E-3</v>
      </c>
      <c r="U114" s="7">
        <f t="shared" si="98"/>
        <v>0.12321759214690003</v>
      </c>
      <c r="V114" s="7">
        <f t="shared" si="99"/>
        <v>0.33235200268862658</v>
      </c>
      <c r="W114" s="6">
        <f t="shared" si="100"/>
        <v>0.45040680293768454</v>
      </c>
      <c r="X114" s="6">
        <v>1.5039999999999999E-3</v>
      </c>
      <c r="Y114" s="6">
        <v>0.45912607999999994</v>
      </c>
      <c r="Z114" s="6">
        <f t="shared" si="101"/>
        <v>1.8598262532978089</v>
      </c>
      <c r="AA114" s="6">
        <f t="shared" si="103"/>
        <v>10.358029776737592</v>
      </c>
      <c r="AB114" s="6">
        <f t="shared" si="102"/>
        <v>1.8991029789280107</v>
      </c>
    </row>
    <row r="115" spans="7:28">
      <c r="G115" s="6">
        <v>94653</v>
      </c>
      <c r="H115" s="6">
        <v>3803485</v>
      </c>
      <c r="I115" s="12">
        <f t="shared" si="88"/>
        <v>7606970</v>
      </c>
      <c r="J115" s="6">
        <v>1491302.062622</v>
      </c>
      <c r="K115" s="12">
        <f t="shared" si="89"/>
        <v>11930416.500976</v>
      </c>
      <c r="L115" s="6">
        <f t="shared" si="90"/>
        <v>47.534880000000001</v>
      </c>
      <c r="M115" s="6">
        <f t="shared" si="91"/>
        <v>5242880</v>
      </c>
      <c r="N115" s="13">
        <f t="shared" si="92"/>
        <v>0.63761143622921224</v>
      </c>
      <c r="O115" s="13"/>
      <c r="P115" s="7">
        <f t="shared" si="93"/>
        <v>2.5263310640167587E-4</v>
      </c>
      <c r="Q115" s="7">
        <f t="shared" si="94"/>
        <v>2.0014108980557907E-3</v>
      </c>
      <c r="R115" s="6">
        <f t="shared" si="95"/>
        <v>2.2540440044574667E-3</v>
      </c>
      <c r="S115" s="6">
        <f t="shared" si="96"/>
        <v>2.0014108980557907E-3</v>
      </c>
      <c r="T115" s="7">
        <f t="shared" si="97"/>
        <v>-7.0979354017891285E-3</v>
      </c>
      <c r="U115" s="7">
        <f t="shared" si="98"/>
        <v>0.1670760962140708</v>
      </c>
      <c r="V115" s="7">
        <f t="shared" si="99"/>
        <v>0.48283851454431459</v>
      </c>
      <c r="W115" s="6">
        <f t="shared" si="100"/>
        <v>0.64281667535659626</v>
      </c>
      <c r="X115" s="6">
        <v>2.1849999999999999E-3</v>
      </c>
      <c r="Y115" s="6">
        <v>0.62105893749999996</v>
      </c>
      <c r="Z115" s="6">
        <f t="shared" si="101"/>
        <v>8.4022472285679264</v>
      </c>
      <c r="AA115" s="6">
        <f t="shared" si="103"/>
        <v>3.1599086708222806</v>
      </c>
      <c r="AB115" s="6">
        <f t="shared" si="102"/>
        <v>3.5033289987226524</v>
      </c>
    </row>
    <row r="116" spans="7:28">
      <c r="G116" s="6">
        <v>141347</v>
      </c>
      <c r="H116" s="6">
        <v>3740507</v>
      </c>
      <c r="I116" s="12">
        <f t="shared" si="88"/>
        <v>7481014</v>
      </c>
      <c r="J116" s="6">
        <v>1499416.1829830001</v>
      </c>
      <c r="K116" s="12">
        <f t="shared" si="89"/>
        <v>11995329.463864001</v>
      </c>
      <c r="L116" s="6">
        <f t="shared" si="90"/>
        <v>47.713023999999997</v>
      </c>
      <c r="M116" s="6">
        <f t="shared" si="91"/>
        <v>5242880</v>
      </c>
      <c r="N116" s="13">
        <f t="shared" si="92"/>
        <v>0.62366056910204914</v>
      </c>
      <c r="O116" s="13"/>
      <c r="P116" s="7">
        <f t="shared" si="93"/>
        <v>2.4845001437555646E-4</v>
      </c>
      <c r="Q116" s="7">
        <f t="shared" si="94"/>
        <v>2.0123005020640421E-3</v>
      </c>
      <c r="R116" s="6">
        <f t="shared" si="95"/>
        <v>2.2607505164395987E-3</v>
      </c>
      <c r="S116" s="6">
        <f t="shared" si="96"/>
        <v>2.0123005020640421E-3</v>
      </c>
      <c r="T116" s="7">
        <f t="shared" si="97"/>
        <v>-6.9804079826632798E-3</v>
      </c>
      <c r="U116" s="7">
        <f t="shared" si="98"/>
        <v>0.16798515118563265</v>
      </c>
      <c r="V116" s="7">
        <f t="shared" si="99"/>
        <v>0.4311294928494086</v>
      </c>
      <c r="W116" s="6">
        <f t="shared" si="100"/>
        <v>0.59213423605237803</v>
      </c>
      <c r="X116" s="6">
        <v>1.951E-3</v>
      </c>
      <c r="Y116" s="6">
        <v>0.58815682142801406</v>
      </c>
      <c r="Z116" s="6">
        <f t="shared" si="101"/>
        <v>3.142004206255359</v>
      </c>
      <c r="AA116" s="6">
        <f t="shared" si="103"/>
        <v>15.876500073787733</v>
      </c>
      <c r="AB116" s="6">
        <f t="shared" si="102"/>
        <v>0.67625070040112889</v>
      </c>
    </row>
    <row r="117" spans="7:28">
      <c r="G117" s="6">
        <v>113076</v>
      </c>
      <c r="H117" s="6">
        <v>3805068</v>
      </c>
      <c r="I117" s="12">
        <f t="shared" si="88"/>
        <v>7610136</v>
      </c>
      <c r="J117" s="6">
        <v>593722.33941699995</v>
      </c>
      <c r="K117" s="12">
        <f t="shared" si="89"/>
        <v>4749778.7153359996</v>
      </c>
      <c r="L117" s="6">
        <f t="shared" si="90"/>
        <v>47.922336000000001</v>
      </c>
      <c r="M117" s="6">
        <f t="shared" si="91"/>
        <v>5242880</v>
      </c>
      <c r="N117" s="13">
        <f t="shared" si="92"/>
        <v>1.6022085356163078</v>
      </c>
      <c r="O117" s="13"/>
      <c r="P117" s="7">
        <f t="shared" si="93"/>
        <v>2.5273825160599078E-4</v>
      </c>
      <c r="Q117" s="7">
        <f t="shared" si="94"/>
        <v>7.968086347571535E-4</v>
      </c>
      <c r="R117" s="6">
        <f t="shared" si="95"/>
        <v>1.0495468863631443E-3</v>
      </c>
      <c r="S117" s="6">
        <f t="shared" si="96"/>
        <v>7.968086347571535E-4</v>
      </c>
      <c r="T117" s="7">
        <f t="shared" si="97"/>
        <v>-7.1008895429888518E-3</v>
      </c>
      <c r="U117" s="7">
        <f t="shared" si="98"/>
        <v>6.6516913770286429E-2</v>
      </c>
      <c r="V117" s="7">
        <f t="shared" si="99"/>
        <v>0.24815910839051045</v>
      </c>
      <c r="W117" s="6">
        <f t="shared" si="100"/>
        <v>0.307575132617808</v>
      </c>
      <c r="X117" s="6">
        <v>1.1230000000000001E-3</v>
      </c>
      <c r="Y117" s="6">
        <v>0.31451720625000007</v>
      </c>
      <c r="Z117" s="6">
        <f t="shared" si="101"/>
        <v>29.046426112452945</v>
      </c>
      <c r="AA117" s="6">
        <f t="shared" si="103"/>
        <v>6.5407937343593767</v>
      </c>
      <c r="AB117" s="6">
        <f t="shared" si="102"/>
        <v>2.2072158515467764</v>
      </c>
    </row>
    <row r="118" spans="7:28">
      <c r="G118" s="6">
        <v>113076</v>
      </c>
      <c r="H118" s="6">
        <v>3805068</v>
      </c>
      <c r="I118" s="12">
        <f t="shared" si="88"/>
        <v>7610136</v>
      </c>
      <c r="J118" s="6">
        <v>607256.77960200002</v>
      </c>
      <c r="K118" s="12">
        <f t="shared" si="89"/>
        <v>4858054.2368160002</v>
      </c>
      <c r="L118" s="6">
        <f t="shared" si="90"/>
        <v>47.922336000000001</v>
      </c>
      <c r="M118" s="6">
        <f t="shared" si="91"/>
        <v>5242880</v>
      </c>
      <c r="N118" s="13">
        <f t="shared" si="92"/>
        <v>1.5664987727653967</v>
      </c>
      <c r="O118" s="13"/>
      <c r="P118" s="7">
        <f t="shared" si="93"/>
        <v>2.5273825160599078E-4</v>
      </c>
      <c r="Q118" s="7">
        <f t="shared" si="94"/>
        <v>8.1497261156928064E-4</v>
      </c>
      <c r="R118" s="6">
        <f t="shared" si="95"/>
        <v>1.0677108631752714E-3</v>
      </c>
      <c r="S118" s="6">
        <f t="shared" si="96"/>
        <v>8.1497261156928064E-4</v>
      </c>
      <c r="T118" s="7">
        <f t="shared" si="97"/>
        <v>-7.1008895429888518E-3</v>
      </c>
      <c r="U118" s="7">
        <f t="shared" si="98"/>
        <v>6.8033227257157686E-2</v>
      </c>
      <c r="V118" s="7">
        <f t="shared" si="99"/>
        <v>0.24528638496301566</v>
      </c>
      <c r="W118" s="6">
        <f t="shared" si="100"/>
        <v>0.30621872267718447</v>
      </c>
      <c r="X118" s="6">
        <v>1.1100000000000001E-3</v>
      </c>
      <c r="Y118" s="6">
        <v>0.31382964705915006</v>
      </c>
      <c r="Z118" s="6">
        <f t="shared" si="101"/>
        <v>26.579044002767517</v>
      </c>
      <c r="AA118" s="6">
        <f t="shared" si="103"/>
        <v>3.809832146371952</v>
      </c>
      <c r="AB118" s="6">
        <f t="shared" si="102"/>
        <v>2.4251769879889951</v>
      </c>
    </row>
    <row r="119" spans="7:28">
      <c r="G119" s="6">
        <v>113076</v>
      </c>
      <c r="H119" s="6">
        <v>3805068</v>
      </c>
      <c r="I119" s="12">
        <f t="shared" si="88"/>
        <v>7610136</v>
      </c>
      <c r="J119" s="6">
        <v>607829.88470499997</v>
      </c>
      <c r="K119" s="12">
        <f t="shared" si="89"/>
        <v>4862639.0776399998</v>
      </c>
      <c r="L119" s="6">
        <f t="shared" si="90"/>
        <v>47.922336000000001</v>
      </c>
      <c r="M119" s="6">
        <f t="shared" si="91"/>
        <v>5242880</v>
      </c>
      <c r="N119" s="13">
        <f t="shared" si="92"/>
        <v>1.5650217666768416</v>
      </c>
      <c r="O119" s="13"/>
      <c r="P119" s="7">
        <f t="shared" si="93"/>
        <v>2.5273825160599078E-4</v>
      </c>
      <c r="Q119" s="7">
        <f t="shared" si="94"/>
        <v>8.157417507179645E-4</v>
      </c>
      <c r="R119" s="6">
        <f t="shared" si="95"/>
        <v>1.0684800023239554E-3</v>
      </c>
      <c r="S119" s="6">
        <f t="shared" si="96"/>
        <v>8.157417507179645E-4</v>
      </c>
      <c r="T119" s="7">
        <f t="shared" si="97"/>
        <v>-7.1008895429888518E-3</v>
      </c>
      <c r="U119" s="7">
        <f t="shared" si="98"/>
        <v>6.8097434345533364E-2</v>
      </c>
      <c r="V119" s="7">
        <f t="shared" si="99"/>
        <v>0.24550736368820755</v>
      </c>
      <c r="W119" s="6">
        <f t="shared" si="100"/>
        <v>0.30650390849075204</v>
      </c>
      <c r="X119" s="6">
        <v>1.111E-3</v>
      </c>
      <c r="Y119" s="6">
        <v>0.31238542499999999</v>
      </c>
      <c r="Z119" s="6">
        <f t="shared" si="101"/>
        <v>26.575900025385735</v>
      </c>
      <c r="AA119" s="6">
        <f t="shared" si="103"/>
        <v>3.827182509094925</v>
      </c>
      <c r="AB119" s="6">
        <f t="shared" si="102"/>
        <v>1.8827755837993891</v>
      </c>
    </row>
    <row r="120" spans="7:28">
      <c r="G120" s="6">
        <v>113076</v>
      </c>
      <c r="H120" s="6">
        <v>3805068</v>
      </c>
      <c r="I120" s="12">
        <f t="shared" si="88"/>
        <v>7610136</v>
      </c>
      <c r="J120" s="6">
        <v>606250.68548600003</v>
      </c>
      <c r="K120" s="12">
        <f t="shared" si="89"/>
        <v>4850005.4838880002</v>
      </c>
      <c r="L120" s="6">
        <f t="shared" si="90"/>
        <v>47.922336000000001</v>
      </c>
      <c r="M120" s="6">
        <f t="shared" si="91"/>
        <v>5242880</v>
      </c>
      <c r="N120" s="13">
        <f t="shared" si="92"/>
        <v>1.5690984320082346</v>
      </c>
      <c r="O120" s="13"/>
      <c r="P120" s="7">
        <f t="shared" si="93"/>
        <v>2.5273825160599078E-4</v>
      </c>
      <c r="Q120" s="7">
        <f t="shared" si="94"/>
        <v>8.1362237691280073E-4</v>
      </c>
      <c r="R120" s="6">
        <f t="shared" si="95"/>
        <v>1.0663606285187914E-3</v>
      </c>
      <c r="S120" s="6">
        <f t="shared" si="96"/>
        <v>8.1362237691280073E-4</v>
      </c>
      <c r="T120" s="7">
        <f t="shared" si="97"/>
        <v>-7.1008895429888518E-3</v>
      </c>
      <c r="U120" s="7">
        <f t="shared" si="98"/>
        <v>6.7920510805180356E-2</v>
      </c>
      <c r="V120" s="7">
        <f t="shared" si="99"/>
        <v>0.24838008711570234</v>
      </c>
      <c r="W120" s="6">
        <f t="shared" si="100"/>
        <v>0.30919970837789384</v>
      </c>
      <c r="X120" s="6">
        <v>1.124E-3</v>
      </c>
      <c r="Y120" s="6">
        <v>0.31538034999999998</v>
      </c>
      <c r="Z120" s="6">
        <f t="shared" si="101"/>
        <v>27.613667534448332</v>
      </c>
      <c r="AA120" s="6">
        <f t="shared" si="103"/>
        <v>5.1280579609616188</v>
      </c>
      <c r="AB120" s="6">
        <f t="shared" si="102"/>
        <v>1.9597421405950408</v>
      </c>
    </row>
    <row r="121" spans="7:28">
      <c r="G121" s="6">
        <v>410236</v>
      </c>
      <c r="H121" s="6">
        <v>3356824</v>
      </c>
      <c r="I121" s="12">
        <f t="shared" si="88"/>
        <v>6713648</v>
      </c>
      <c r="J121" s="6">
        <v>583503.43115199998</v>
      </c>
      <c r="K121" s="12">
        <f t="shared" si="89"/>
        <v>4668027.4492159998</v>
      </c>
      <c r="L121" s="6">
        <f t="shared" si="90"/>
        <v>48.486607999999997</v>
      </c>
      <c r="M121" s="6">
        <f t="shared" si="91"/>
        <v>5242880</v>
      </c>
      <c r="N121" s="13">
        <f t="shared" si="92"/>
        <v>1.4382194777212727</v>
      </c>
      <c r="O121" s="13"/>
      <c r="P121" s="7">
        <f t="shared" si="93"/>
        <v>2.2296522130722197E-4</v>
      </c>
      <c r="Q121" s="7">
        <f t="shared" si="94"/>
        <v>7.8309428748947506E-4</v>
      </c>
      <c r="R121" s="6">
        <f t="shared" si="95"/>
        <v>1.006059508796697E-3</v>
      </c>
      <c r="S121" s="6">
        <f t="shared" si="96"/>
        <v>7.8309428748947506E-4</v>
      </c>
      <c r="T121" s="7">
        <f t="shared" si="97"/>
        <v>-6.2643917110690294E-3</v>
      </c>
      <c r="U121" s="7">
        <f t="shared" si="98"/>
        <v>6.5372051610380302E-2</v>
      </c>
      <c r="V121" s="7">
        <f t="shared" si="99"/>
        <v>0.2830737469708316</v>
      </c>
      <c r="W121" s="6">
        <f t="shared" si="100"/>
        <v>0.34218140687014287</v>
      </c>
      <c r="X121" s="6">
        <v>1.281E-3</v>
      </c>
      <c r="Y121" s="6">
        <v>0.35855189999999998</v>
      </c>
      <c r="Z121" s="6">
        <f t="shared" si="101"/>
        <v>38.868517760384464</v>
      </c>
      <c r="AA121" s="6">
        <f t="shared" si="103"/>
        <v>21.462957939367922</v>
      </c>
      <c r="AB121" s="6">
        <f t="shared" si="102"/>
        <v>4.5657248308702627</v>
      </c>
    </row>
    <row r="122" spans="7:28">
      <c r="G122" s="6">
        <v>403394</v>
      </c>
      <c r="H122" s="6">
        <v>3387388</v>
      </c>
      <c r="I122" s="12">
        <f t="shared" si="88"/>
        <v>6774776</v>
      </c>
      <c r="J122" s="6">
        <v>604866.11254899995</v>
      </c>
      <c r="K122" s="12">
        <f t="shared" si="89"/>
        <v>4838928.9003919996</v>
      </c>
      <c r="L122" s="6">
        <f t="shared" si="90"/>
        <v>48.716535999999998</v>
      </c>
      <c r="M122" s="6">
        <f t="shared" si="91"/>
        <v>5242880</v>
      </c>
      <c r="N122" s="13">
        <f t="shared" si="92"/>
        <v>1.400056942240085</v>
      </c>
      <c r="O122" s="13"/>
      <c r="P122" s="7">
        <f t="shared" si="93"/>
        <v>2.249953274504198E-4</v>
      </c>
      <c r="Q122" s="7">
        <f t="shared" si="94"/>
        <v>8.1176420247938458E-4</v>
      </c>
      <c r="R122" s="6">
        <f t="shared" si="95"/>
        <v>1.0367595299298044E-3</v>
      </c>
      <c r="S122" s="6">
        <f t="shared" si="96"/>
        <v>8.1176420247938458E-4</v>
      </c>
      <c r="T122" s="7">
        <f t="shared" si="97"/>
        <v>-6.321429216835526E-3</v>
      </c>
      <c r="U122" s="7">
        <f t="shared" si="98"/>
        <v>6.7765391968402991E-2</v>
      </c>
      <c r="V122" s="7">
        <f t="shared" si="99"/>
        <v>0.28439961932198299</v>
      </c>
      <c r="W122" s="6">
        <f t="shared" si="100"/>
        <v>0.34584358207355048</v>
      </c>
      <c r="X122" s="6">
        <v>1.2869999999999999E-3</v>
      </c>
      <c r="Y122" s="6">
        <v>0.36275703749999999</v>
      </c>
      <c r="Z122" s="6">
        <f t="shared" si="101"/>
        <v>36.925858393210206</v>
      </c>
      <c r="AA122" s="6">
        <f t="shared" si="103"/>
        <v>19.443703968158164</v>
      </c>
      <c r="AB122" s="6">
        <f t="shared" si="102"/>
        <v>4.6624747911195268</v>
      </c>
    </row>
    <row r="123" spans="7:28">
      <c r="G123" s="6">
        <v>448695</v>
      </c>
      <c r="H123" s="6">
        <v>3314611</v>
      </c>
      <c r="I123" s="12">
        <f t="shared" si="88"/>
        <v>6629222</v>
      </c>
      <c r="J123" s="6">
        <v>1381872.4582519999</v>
      </c>
      <c r="K123" s="12">
        <f t="shared" si="89"/>
        <v>11054979.666015999</v>
      </c>
      <c r="L123" s="6">
        <f t="shared" si="90"/>
        <v>48.749231999999999</v>
      </c>
      <c r="M123" s="6">
        <f t="shared" si="91"/>
        <v>5242880</v>
      </c>
      <c r="N123" s="13">
        <f t="shared" si="92"/>
        <v>0.59965935716542507</v>
      </c>
      <c r="O123" s="13"/>
      <c r="P123" s="7">
        <f t="shared" si="93"/>
        <v>2.2016137133265025E-4</v>
      </c>
      <c r="Q123" s="7">
        <f t="shared" si="94"/>
        <v>1.8545502396785181E-3</v>
      </c>
      <c r="R123" s="6">
        <f t="shared" si="95"/>
        <v>2.0747116110111682E-3</v>
      </c>
      <c r="S123" s="6">
        <f t="shared" si="96"/>
        <v>1.8545502396785181E-3</v>
      </c>
      <c r="T123" s="7">
        <f t="shared" si="97"/>
        <v>-6.1856152344651454E-3</v>
      </c>
      <c r="U123" s="7">
        <f t="shared" si="98"/>
        <v>0.15481629213638806</v>
      </c>
      <c r="V123" s="7">
        <f t="shared" si="99"/>
        <v>0.5855936217585509</v>
      </c>
      <c r="W123" s="6">
        <f t="shared" si="100"/>
        <v>0.73422429866047378</v>
      </c>
      <c r="X123" s="6">
        <v>2.65E-3</v>
      </c>
      <c r="Y123" s="6">
        <v>0.74350166666755002</v>
      </c>
      <c r="Z123" s="6">
        <f t="shared" si="101"/>
        <v>30.01697208760309</v>
      </c>
      <c r="AA123" s="6">
        <f t="shared" si="103"/>
        <v>21.70899581089931</v>
      </c>
      <c r="AB123" s="6">
        <f t="shared" si="102"/>
        <v>1.2477938413586001</v>
      </c>
    </row>
    <row r="124" spans="7:28">
      <c r="G124" s="6">
        <v>115625</v>
      </c>
      <c r="H124" s="6">
        <v>3897557</v>
      </c>
      <c r="I124" s="12">
        <f t="shared" si="88"/>
        <v>7795114</v>
      </c>
      <c r="J124" s="6">
        <v>638147.69671599998</v>
      </c>
      <c r="K124" s="12">
        <f t="shared" si="89"/>
        <v>5105181.5737279998</v>
      </c>
      <c r="L124" s="6">
        <f t="shared" si="90"/>
        <v>49.083184000000003</v>
      </c>
      <c r="M124" s="6">
        <f t="shared" si="91"/>
        <v>5242880</v>
      </c>
      <c r="N124" s="13">
        <f t="shared" si="92"/>
        <v>1.5269024005169141</v>
      </c>
      <c r="O124" s="13"/>
      <c r="P124" s="7">
        <f t="shared" si="93"/>
        <v>2.5888150795588691E-4</v>
      </c>
      <c r="Q124" s="7">
        <f t="shared" si="94"/>
        <v>8.5642995258186964E-4</v>
      </c>
      <c r="R124" s="6">
        <f t="shared" si="95"/>
        <v>1.1153114605377565E-3</v>
      </c>
      <c r="S124" s="6">
        <f t="shared" si="96"/>
        <v>8.5642995258186964E-4</v>
      </c>
      <c r="T124" s="7">
        <f t="shared" si="97"/>
        <v>-7.273489394802669E-3</v>
      </c>
      <c r="U124" s="7">
        <f t="shared" si="98"/>
        <v>7.1494051170191961E-2</v>
      </c>
      <c r="V124" s="7">
        <f t="shared" si="99"/>
        <v>0.22738710822247127</v>
      </c>
      <c r="W124" s="6">
        <f t="shared" si="100"/>
        <v>0.29160766999786059</v>
      </c>
      <c r="X124" s="6">
        <v>1.029E-3</v>
      </c>
      <c r="Y124" s="6">
        <v>0.29696939999999999</v>
      </c>
      <c r="Z124" s="6">
        <f t="shared" si="101"/>
        <v>16.770655725765824</v>
      </c>
      <c r="AA124" s="6">
        <f t="shared" si="103"/>
        <v>8.3878970396264858</v>
      </c>
      <c r="AB124" s="6">
        <f t="shared" si="102"/>
        <v>1.805482316406811</v>
      </c>
    </row>
    <row r="125" spans="7:28">
      <c r="G125" s="6">
        <v>115625</v>
      </c>
      <c r="H125" s="6">
        <v>3897557</v>
      </c>
      <c r="I125" s="12">
        <f t="shared" si="88"/>
        <v>7795114</v>
      </c>
      <c r="J125" s="6">
        <v>641830.18023699999</v>
      </c>
      <c r="K125" s="12">
        <f t="shared" si="89"/>
        <v>5134641.4418959999</v>
      </c>
      <c r="L125" s="6">
        <f t="shared" si="90"/>
        <v>49.083184000000003</v>
      </c>
      <c r="M125" s="6">
        <f t="shared" si="91"/>
        <v>5242880</v>
      </c>
      <c r="N125" s="13">
        <f t="shared" si="92"/>
        <v>1.5181418387652017</v>
      </c>
      <c r="O125" s="13"/>
      <c r="P125" s="7">
        <f t="shared" si="93"/>
        <v>2.5888150795588691E-4</v>
      </c>
      <c r="Q125" s="7">
        <f t="shared" si="94"/>
        <v>8.6137205172835793E-4</v>
      </c>
      <c r="R125" s="6">
        <f t="shared" si="95"/>
        <v>1.1202535596842448E-3</v>
      </c>
      <c r="S125" s="6">
        <f t="shared" si="96"/>
        <v>8.6137205172835793E-4</v>
      </c>
      <c r="T125" s="7">
        <f t="shared" si="97"/>
        <v>-7.273489394802669E-3</v>
      </c>
      <c r="U125" s="7">
        <f t="shared" si="98"/>
        <v>7.1906613444785467E-2</v>
      </c>
      <c r="V125" s="7">
        <f t="shared" si="99"/>
        <v>0.22628221459651174</v>
      </c>
      <c r="W125" s="6">
        <f t="shared" si="100"/>
        <v>0.29091533864649455</v>
      </c>
      <c r="X125" s="6">
        <v>1.024E-3</v>
      </c>
      <c r="Y125" s="6">
        <v>0.29773141333299197</v>
      </c>
      <c r="Z125" s="6">
        <f t="shared" si="101"/>
        <v>15.881635573402541</v>
      </c>
      <c r="AA125" s="6">
        <f t="shared" si="103"/>
        <v>9.399761687914534</v>
      </c>
      <c r="AB125" s="6">
        <f t="shared" si="102"/>
        <v>2.2893367583198594</v>
      </c>
    </row>
    <row r="126" spans="7:28">
      <c r="G126" s="6">
        <v>115625</v>
      </c>
      <c r="H126" s="6">
        <v>3897557</v>
      </c>
      <c r="I126" s="12">
        <f t="shared" si="88"/>
        <v>7795114</v>
      </c>
      <c r="J126" s="6">
        <v>641059.28997799999</v>
      </c>
      <c r="K126" s="12">
        <f t="shared" si="89"/>
        <v>5128474.3198239999</v>
      </c>
      <c r="L126" s="6">
        <f t="shared" si="90"/>
        <v>49.083184000000003</v>
      </c>
      <c r="M126" s="6">
        <f t="shared" si="91"/>
        <v>5242880</v>
      </c>
      <c r="N126" s="13">
        <f t="shared" si="92"/>
        <v>1.519967443313144</v>
      </c>
      <c r="O126" s="13"/>
      <c r="P126" s="7">
        <f t="shared" si="93"/>
        <v>2.5888150795588691E-4</v>
      </c>
      <c r="Q126" s="7">
        <f t="shared" si="94"/>
        <v>8.6033747382208516E-4</v>
      </c>
      <c r="R126" s="6">
        <f t="shared" si="95"/>
        <v>1.119218981777972E-3</v>
      </c>
      <c r="S126" s="6">
        <f t="shared" si="96"/>
        <v>8.6033747382208516E-4</v>
      </c>
      <c r="T126" s="7">
        <f t="shared" si="97"/>
        <v>-7.273489394802669E-3</v>
      </c>
      <c r="U126" s="7">
        <f t="shared" si="98"/>
        <v>7.1820247752474461E-2</v>
      </c>
      <c r="V126" s="7">
        <f t="shared" si="99"/>
        <v>0.22650319332170366</v>
      </c>
      <c r="W126" s="6">
        <f t="shared" si="100"/>
        <v>0.29104995167937542</v>
      </c>
      <c r="X126" s="6">
        <v>1.0250000000000001E-3</v>
      </c>
      <c r="Y126" s="6">
        <v>0.29566466666632502</v>
      </c>
      <c r="Z126" s="6">
        <f t="shared" si="101"/>
        <v>16.064636700284382</v>
      </c>
      <c r="AA126" s="6">
        <f t="shared" si="103"/>
        <v>9.1920957832167733</v>
      </c>
      <c r="AB126" s="6">
        <f t="shared" si="102"/>
        <v>1.5607935297042357</v>
      </c>
    </row>
    <row r="127" spans="7:28">
      <c r="G127" s="6">
        <v>115625</v>
      </c>
      <c r="H127" s="6">
        <v>3897557</v>
      </c>
      <c r="I127" s="12">
        <f t="shared" si="88"/>
        <v>7795114</v>
      </c>
      <c r="J127" s="6">
        <v>640929.117065</v>
      </c>
      <c r="K127" s="12">
        <f t="shared" si="89"/>
        <v>5127432.93652</v>
      </c>
      <c r="L127" s="6">
        <f t="shared" si="90"/>
        <v>49.083184000000003</v>
      </c>
      <c r="M127" s="6">
        <f t="shared" si="91"/>
        <v>5242880</v>
      </c>
      <c r="N127" s="13">
        <f t="shared" si="92"/>
        <v>1.5202761491972943</v>
      </c>
      <c r="O127" s="13"/>
      <c r="P127" s="7">
        <f t="shared" si="93"/>
        <v>2.5888150795588691E-4</v>
      </c>
      <c r="Q127" s="7">
        <f t="shared" si="94"/>
        <v>8.601627744816633E-4</v>
      </c>
      <c r="R127" s="6">
        <f t="shared" si="95"/>
        <v>1.1190442824375502E-3</v>
      </c>
      <c r="S127" s="6">
        <f t="shared" si="96"/>
        <v>8.601627744816633E-4</v>
      </c>
      <c r="T127" s="7">
        <f t="shared" si="97"/>
        <v>-7.273489394802669E-3</v>
      </c>
      <c r="U127" s="7">
        <f t="shared" si="98"/>
        <v>7.180566399866499E-2</v>
      </c>
      <c r="V127" s="7">
        <f t="shared" si="99"/>
        <v>0.22694515077208743</v>
      </c>
      <c r="W127" s="6">
        <f t="shared" si="100"/>
        <v>0.29147732537594973</v>
      </c>
      <c r="X127" s="6">
        <v>1.0269999999999999E-3</v>
      </c>
      <c r="Y127" s="6">
        <v>0.29742653571413896</v>
      </c>
      <c r="Z127" s="6">
        <f t="shared" si="101"/>
        <v>16.245104724278153</v>
      </c>
      <c r="AA127" s="6">
        <f t="shared" si="103"/>
        <v>8.9624423016115138</v>
      </c>
      <c r="AB127" s="6">
        <f t="shared" si="102"/>
        <v>2.0002285014364389</v>
      </c>
    </row>
    <row r="128" spans="7:28">
      <c r="G128" s="6">
        <v>726713</v>
      </c>
      <c r="H128" s="6">
        <v>2903837</v>
      </c>
      <c r="I128" s="12">
        <f t="shared" si="88"/>
        <v>5807674</v>
      </c>
      <c r="J128" s="6">
        <v>1172773.2286380001</v>
      </c>
      <c r="K128" s="12">
        <f t="shared" si="89"/>
        <v>9382185.8291040007</v>
      </c>
      <c r="L128" s="6">
        <f t="shared" si="90"/>
        <v>49.380304000000002</v>
      </c>
      <c r="M128" s="6">
        <f t="shared" si="91"/>
        <v>5242880</v>
      </c>
      <c r="N128" s="13">
        <f t="shared" si="92"/>
        <v>0.61901076207468742</v>
      </c>
      <c r="O128" s="13"/>
      <c r="P128" s="7">
        <f t="shared" si="93"/>
        <v>1.9287715392439386E-4</v>
      </c>
      <c r="Q128" s="7">
        <f t="shared" si="94"/>
        <v>1.5739273615818189E-3</v>
      </c>
      <c r="R128" s="6">
        <f t="shared" si="95"/>
        <v>1.7668045155062127E-3</v>
      </c>
      <c r="S128" s="6">
        <f t="shared" si="96"/>
        <v>1.5739273615818189E-3</v>
      </c>
      <c r="T128" s="7">
        <f t="shared" si="97"/>
        <v>-5.4190426525476338E-3</v>
      </c>
      <c r="U128" s="7">
        <f t="shared" si="98"/>
        <v>0.13139013060888818</v>
      </c>
      <c r="V128" s="7">
        <f t="shared" si="99"/>
        <v>0.39400506701716842</v>
      </c>
      <c r="W128" s="6">
        <f t="shared" si="100"/>
        <v>0.51997615497350891</v>
      </c>
      <c r="X128" s="6">
        <v>1.7830000000000001E-3</v>
      </c>
      <c r="Y128" s="6">
        <v>0.53343245384629112</v>
      </c>
      <c r="Z128" s="6">
        <f t="shared" si="101"/>
        <v>11.725891105899114</v>
      </c>
      <c r="AA128" s="6">
        <f t="shared" si="103"/>
        <v>0.90832778989273244</v>
      </c>
      <c r="AB128" s="6">
        <f t="shared" si="102"/>
        <v>2.522587213386843</v>
      </c>
    </row>
    <row r="129" spans="7:28">
      <c r="G129" s="6">
        <v>157464</v>
      </c>
      <c r="H129" s="6">
        <v>3866688</v>
      </c>
      <c r="I129" s="12">
        <f t="shared" si="88"/>
        <v>7733376</v>
      </c>
      <c r="J129" s="6">
        <v>634512.92456099996</v>
      </c>
      <c r="K129" s="12">
        <f t="shared" si="89"/>
        <v>5076103.3964879997</v>
      </c>
      <c r="L129" s="6">
        <f t="shared" si="90"/>
        <v>49.549536000000003</v>
      </c>
      <c r="M129" s="6">
        <f t="shared" si="91"/>
        <v>5242880</v>
      </c>
      <c r="N129" s="13">
        <f t="shared" si="92"/>
        <v>1.5234866975622454</v>
      </c>
      <c r="O129" s="13"/>
      <c r="P129" s="7">
        <f t="shared" si="93"/>
        <v>2.568311432610049E-4</v>
      </c>
      <c r="Q129" s="7">
        <f t="shared" si="94"/>
        <v>8.5155188476093713E-4</v>
      </c>
      <c r="R129" s="6">
        <f t="shared" si="95"/>
        <v>1.1083830280219421E-3</v>
      </c>
      <c r="S129" s="6">
        <f t="shared" si="96"/>
        <v>8.5155188476093713E-4</v>
      </c>
      <c r="T129" s="7">
        <f t="shared" si="97"/>
        <v>-7.2158827083249177E-3</v>
      </c>
      <c r="U129" s="7">
        <f t="shared" si="98"/>
        <v>7.1086834176729688E-2</v>
      </c>
      <c r="V129" s="7">
        <f t="shared" si="99"/>
        <v>0.18915778876427153</v>
      </c>
      <c r="W129" s="6">
        <f t="shared" si="100"/>
        <v>0.2530287402326763</v>
      </c>
      <c r="X129" s="6">
        <v>8.5599999999999999E-4</v>
      </c>
      <c r="Y129" s="6">
        <v>0.26033813333304801</v>
      </c>
      <c r="Z129" s="6">
        <f t="shared" si="101"/>
        <v>0.51963963073164288</v>
      </c>
      <c r="AA129" s="6">
        <f t="shared" si="103"/>
        <v>29.483998600694171</v>
      </c>
      <c r="AB129" s="6">
        <f t="shared" si="102"/>
        <v>2.8076536490414465</v>
      </c>
    </row>
    <row r="130" spans="7:28">
      <c r="G130" s="15">
        <v>524288</v>
      </c>
      <c r="H130" s="15">
        <v>3269766</v>
      </c>
      <c r="I130" s="16">
        <f t="shared" si="88"/>
        <v>6539532</v>
      </c>
      <c r="J130" s="15">
        <v>1470118.8090820001</v>
      </c>
      <c r="K130" s="16">
        <f t="shared" si="89"/>
        <v>11760950.472656</v>
      </c>
      <c r="L130" s="15">
        <f t="shared" si="90"/>
        <v>49.722951999999999</v>
      </c>
      <c r="M130" s="15">
        <f t="shared" si="91"/>
        <v>5242880</v>
      </c>
      <c r="N130" s="17">
        <f t="shared" si="92"/>
        <v>0.55603771270054192</v>
      </c>
      <c r="O130" s="17"/>
      <c r="P130" s="18">
        <f t="shared" si="93"/>
        <v>2.1718270002026615E-4</v>
      </c>
      <c r="Q130" s="18">
        <f t="shared" si="94"/>
        <v>1.972981785299993E-3</v>
      </c>
      <c r="R130" s="15">
        <f t="shared" si="95"/>
        <v>2.1901644853202593E-3</v>
      </c>
      <c r="S130" s="15">
        <f t="shared" si="96"/>
        <v>1.972981785299993E-3</v>
      </c>
      <c r="T130" s="18">
        <f t="shared" si="97"/>
        <v>-6.101927008248075E-3</v>
      </c>
      <c r="U130" s="18">
        <f t="shared" si="98"/>
        <v>0.16470285782375202</v>
      </c>
      <c r="V130" s="18">
        <f t="shared" si="99"/>
        <v>0.45521617389532637</v>
      </c>
      <c r="W130" s="15">
        <f t="shared" si="100"/>
        <v>0.61381710471083029</v>
      </c>
      <c r="X130" s="15">
        <v>2.0600000000000002E-3</v>
      </c>
      <c r="Y130" s="15">
        <v>0.62275173333402012</v>
      </c>
      <c r="Z130" s="15">
        <f t="shared" si="101"/>
        <v>4.2241851796120011</v>
      </c>
      <c r="AA130" s="15">
        <f t="shared" si="103"/>
        <v>6.3186643359349075</v>
      </c>
      <c r="AB130" s="15">
        <f t="shared" si="102"/>
        <v>1.4347015262979028</v>
      </c>
    </row>
    <row r="131" spans="7:28">
      <c r="G131" s="6">
        <v>112985</v>
      </c>
      <c r="H131" s="6">
        <v>4002590</v>
      </c>
      <c r="I131" s="12">
        <f t="shared" si="88"/>
        <v>8005180</v>
      </c>
      <c r="J131" s="6">
        <v>1582096.0561520001</v>
      </c>
      <c r="K131" s="12">
        <f t="shared" si="89"/>
        <v>12656768.449216001</v>
      </c>
      <c r="L131" s="6">
        <f t="shared" si="90"/>
        <v>50.290779999999998</v>
      </c>
      <c r="M131" s="6">
        <f t="shared" si="91"/>
        <v>5242880</v>
      </c>
      <c r="N131" s="13">
        <f t="shared" si="92"/>
        <v>0.63248214045472761</v>
      </c>
      <c r="O131" s="13"/>
      <c r="P131" s="7">
        <f t="shared" si="93"/>
        <v>2.6585795536259084E-4</v>
      </c>
      <c r="Q131" s="7">
        <f t="shared" si="94"/>
        <v>2.1232615228778721E-3</v>
      </c>
      <c r="R131" s="6">
        <f t="shared" si="95"/>
        <v>2.3891194782404627E-3</v>
      </c>
      <c r="S131" s="6">
        <f t="shared" si="96"/>
        <v>2.1232615228778721E-3</v>
      </c>
      <c r="T131" s="7">
        <f t="shared" si="97"/>
        <v>-7.4694984362623082E-3</v>
      </c>
      <c r="U131" s="7">
        <f t="shared" si="98"/>
        <v>0.17724808375360859</v>
      </c>
      <c r="V131" s="7">
        <f t="shared" si="99"/>
        <v>0.46118259947550777</v>
      </c>
      <c r="W131" s="6">
        <f t="shared" si="100"/>
        <v>0.63096118479285401</v>
      </c>
      <c r="X131" s="6">
        <v>2.0869999999999999E-3</v>
      </c>
      <c r="Y131" s="6">
        <v>0.62647565999999999</v>
      </c>
      <c r="Z131" s="6">
        <f t="shared" si="101"/>
        <v>1.7374951067499849</v>
      </c>
      <c r="AA131" s="6">
        <f t="shared" si="103"/>
        <v>14.476256743673352</v>
      </c>
      <c r="AB131" s="6">
        <f t="shared" si="102"/>
        <v>0.71599346618734128</v>
      </c>
    </row>
    <row r="132" spans="7:28">
      <c r="G132" s="6">
        <v>140874</v>
      </c>
      <c r="H132" s="6">
        <v>3977139</v>
      </c>
      <c r="I132" s="12">
        <f t="shared" si="88"/>
        <v>7954278</v>
      </c>
      <c r="J132" s="6">
        <v>1576503.080811</v>
      </c>
      <c r="K132" s="12">
        <f t="shared" si="89"/>
        <v>12612024.646488</v>
      </c>
      <c r="L132" s="6">
        <f t="shared" si="90"/>
        <v>50.543148000000002</v>
      </c>
      <c r="M132" s="6">
        <f t="shared" si="91"/>
        <v>5242880</v>
      </c>
      <c r="N132" s="13">
        <f t="shared" si="92"/>
        <v>0.63069001393166346</v>
      </c>
      <c r="O132" s="13"/>
      <c r="P132" s="7">
        <f t="shared" si="93"/>
        <v>2.6416746225139698E-4</v>
      </c>
      <c r="Q132" s="7">
        <f t="shared" si="94"/>
        <v>2.115755436699493E-3</v>
      </c>
      <c r="R132" s="6">
        <f t="shared" si="95"/>
        <v>2.3799228989508899E-3</v>
      </c>
      <c r="S132" s="6">
        <f t="shared" si="96"/>
        <v>2.115755436699493E-3</v>
      </c>
      <c r="T132" s="7">
        <f t="shared" si="97"/>
        <v>-7.4220026386159566E-3</v>
      </c>
      <c r="U132" s="7">
        <f t="shared" si="98"/>
        <v>0.17662148200094091</v>
      </c>
      <c r="V132" s="7">
        <f t="shared" si="99"/>
        <v>0.47488328043740596</v>
      </c>
      <c r="W132" s="6">
        <f t="shared" si="100"/>
        <v>0.64408275979973095</v>
      </c>
      <c r="X132" s="6">
        <v>2.1489999999999999E-3</v>
      </c>
      <c r="Y132" s="6">
        <v>0.63864250624999996</v>
      </c>
      <c r="Z132" s="6">
        <f t="shared" si="101"/>
        <v>1.5469782829458778</v>
      </c>
      <c r="AA132" s="6">
        <f t="shared" si="103"/>
        <v>10.745597903717545</v>
      </c>
      <c r="AB132" s="6">
        <f t="shared" si="102"/>
        <v>0.8518464550183531</v>
      </c>
    </row>
    <row r="133" spans="7:28">
      <c r="G133" s="6">
        <v>121728</v>
      </c>
      <c r="H133" s="6">
        <v>4103881</v>
      </c>
      <c r="I133" s="12">
        <f t="shared" si="88"/>
        <v>8207762</v>
      </c>
      <c r="J133" s="6">
        <v>1615629.4003910001</v>
      </c>
      <c r="K133" s="12">
        <f t="shared" si="89"/>
        <v>12925035.203128001</v>
      </c>
      <c r="L133" s="6">
        <f t="shared" si="90"/>
        <v>51.681131999999998</v>
      </c>
      <c r="M133" s="6">
        <f t="shared" si="91"/>
        <v>5242880</v>
      </c>
      <c r="N133" s="13">
        <f t="shared" si="92"/>
        <v>0.63502821238070062</v>
      </c>
      <c r="O133" s="13"/>
      <c r="P133" s="7">
        <f t="shared" si="93"/>
        <v>2.7258585358764815E-4</v>
      </c>
      <c r="Q133" s="7">
        <f t="shared" si="94"/>
        <v>2.1682651490984323E-3</v>
      </c>
      <c r="R133" s="6">
        <f t="shared" si="95"/>
        <v>2.4408510026860805E-3</v>
      </c>
      <c r="S133" s="6">
        <f t="shared" si="96"/>
        <v>2.1682651490984323E-3</v>
      </c>
      <c r="T133" s="7">
        <f t="shared" si="97"/>
        <v>-7.658524283553049E-3</v>
      </c>
      <c r="U133" s="7">
        <f t="shared" si="98"/>
        <v>0.1810049485691807</v>
      </c>
      <c r="V133" s="7">
        <f t="shared" si="99"/>
        <v>0.51664825949867621</v>
      </c>
      <c r="W133" s="6">
        <f t="shared" si="100"/>
        <v>0.68999468378430384</v>
      </c>
      <c r="X133" s="6">
        <v>2.3379999999999998E-3</v>
      </c>
      <c r="Y133" s="6">
        <v>0.67826755294131402</v>
      </c>
      <c r="Z133" s="6">
        <f t="shared" si="101"/>
        <v>7.2598310907428356</v>
      </c>
      <c r="AA133" s="6">
        <f t="shared" si="103"/>
        <v>4.3991019112951539</v>
      </c>
      <c r="AB133" s="6">
        <f t="shared" si="102"/>
        <v>1.7289830233121133</v>
      </c>
    </row>
    <row r="134" spans="7:28">
      <c r="G134" s="6">
        <v>221119</v>
      </c>
      <c r="H134" s="6">
        <v>3943588</v>
      </c>
      <c r="I134" s="12">
        <f t="shared" si="88"/>
        <v>7887176</v>
      </c>
      <c r="J134" s="6">
        <v>1555329.781738</v>
      </c>
      <c r="K134" s="12">
        <f t="shared" si="89"/>
        <v>12442638.253904</v>
      </c>
      <c r="L134" s="6">
        <f t="shared" si="90"/>
        <v>51.745435999999998</v>
      </c>
      <c r="M134" s="6">
        <f t="shared" si="91"/>
        <v>5242880</v>
      </c>
      <c r="N134" s="13">
        <f t="shared" si="92"/>
        <v>0.6338829305372855</v>
      </c>
      <c r="O134" s="13"/>
      <c r="P134" s="7">
        <f t="shared" si="93"/>
        <v>2.6193895514465605E-4</v>
      </c>
      <c r="Q134" s="7">
        <f t="shared" si="94"/>
        <v>2.0873396833959736E-3</v>
      </c>
      <c r="R134" s="6">
        <f t="shared" si="95"/>
        <v>2.3492786385406299E-3</v>
      </c>
      <c r="S134" s="6">
        <f t="shared" si="96"/>
        <v>2.0873396833959736E-3</v>
      </c>
      <c r="T134" s="7">
        <f t="shared" si="97"/>
        <v>-7.359390894211699E-3</v>
      </c>
      <c r="U134" s="7">
        <f t="shared" si="98"/>
        <v>0.17424935884644724</v>
      </c>
      <c r="V134" s="7">
        <f t="shared" si="99"/>
        <v>0.44770289723880152</v>
      </c>
      <c r="W134" s="6">
        <f t="shared" si="100"/>
        <v>0.61459286519103706</v>
      </c>
      <c r="X134" s="6">
        <v>2.026E-3</v>
      </c>
      <c r="Y134" s="6">
        <v>0.61519489999999999</v>
      </c>
      <c r="Z134" s="6">
        <f t="shared" si="101"/>
        <v>3.0276250442237704</v>
      </c>
      <c r="AA134" s="6">
        <f t="shared" si="103"/>
        <v>15.95649746005083</v>
      </c>
      <c r="AB134" s="6">
        <f t="shared" si="102"/>
        <v>9.786082572578636E-2</v>
      </c>
    </row>
    <row r="135" spans="7:28">
      <c r="G135" s="6">
        <v>18696</v>
      </c>
      <c r="H135" s="6">
        <v>4396289</v>
      </c>
      <c r="I135" s="12">
        <f t="shared" si="88"/>
        <v>8792578</v>
      </c>
      <c r="J135" s="6">
        <v>824493.36584500002</v>
      </c>
      <c r="K135" s="12">
        <f t="shared" si="89"/>
        <v>6595946.9267600002</v>
      </c>
      <c r="L135" s="6">
        <f t="shared" si="90"/>
        <v>53.129387999999999</v>
      </c>
      <c r="M135" s="6">
        <f t="shared" si="91"/>
        <v>5242880</v>
      </c>
      <c r="N135" s="13">
        <f t="shared" si="92"/>
        <v>1.3330274026809079</v>
      </c>
      <c r="O135" s="13"/>
      <c r="P135" s="7">
        <f t="shared" si="93"/>
        <v>2.9200802598393767E-4</v>
      </c>
      <c r="Q135" s="7">
        <f t="shared" si="94"/>
        <v>1.1065162780473847E-3</v>
      </c>
      <c r="R135" s="6">
        <f t="shared" si="95"/>
        <v>1.3985243040313224E-3</v>
      </c>
      <c r="S135" s="6">
        <f t="shared" si="96"/>
        <v>1.1065162780473847E-3</v>
      </c>
      <c r="T135" s="7">
        <f t="shared" si="97"/>
        <v>-8.204206229180902E-3</v>
      </c>
      <c r="U135" s="7">
        <f t="shared" si="98"/>
        <v>9.2371047001427328E-2</v>
      </c>
      <c r="V135" s="7">
        <f t="shared" si="99"/>
        <v>0.40637987562791511</v>
      </c>
      <c r="W135" s="6">
        <f t="shared" si="100"/>
        <v>0.49054671640016156</v>
      </c>
      <c r="X135" s="6">
        <v>1.8389999999999999E-3</v>
      </c>
      <c r="Y135" s="6">
        <v>0.49287827142804597</v>
      </c>
      <c r="Z135" s="6">
        <f t="shared" si="101"/>
        <v>39.830544967515785</v>
      </c>
      <c r="AA135" s="6">
        <f t="shared" si="103"/>
        <v>23.951913864528411</v>
      </c>
      <c r="AB135" s="6">
        <f t="shared" si="102"/>
        <v>0.47304885669417868</v>
      </c>
    </row>
    <row r="136" spans="7:28">
      <c r="G136" s="6">
        <v>112985</v>
      </c>
      <c r="H136" s="6">
        <v>4282190</v>
      </c>
      <c r="I136" s="12">
        <f t="shared" si="88"/>
        <v>8564380</v>
      </c>
      <c r="J136" s="6">
        <v>1692948.8852540001</v>
      </c>
      <c r="K136" s="12">
        <f t="shared" si="89"/>
        <v>13543591.082032001</v>
      </c>
      <c r="L136" s="6">
        <f t="shared" si="90"/>
        <v>53.645980000000002</v>
      </c>
      <c r="M136" s="6">
        <f t="shared" si="91"/>
        <v>5242880</v>
      </c>
      <c r="N136" s="13">
        <f t="shared" si="92"/>
        <v>0.63235665844653155</v>
      </c>
      <c r="O136" s="13"/>
      <c r="P136" s="7">
        <f t="shared" si="93"/>
        <v>2.8442940143110656E-4</v>
      </c>
      <c r="Q136" s="7">
        <f t="shared" si="94"/>
        <v>2.2720322285623945E-3</v>
      </c>
      <c r="R136" s="6">
        <f t="shared" si="95"/>
        <v>2.5564616299935013E-3</v>
      </c>
      <c r="S136" s="6">
        <f t="shared" si="96"/>
        <v>2.2720322285623945E-3</v>
      </c>
      <c r="T136" s="7">
        <f t="shared" si="97"/>
        <v>-7.9912785243500071E-3</v>
      </c>
      <c r="U136" s="7">
        <f t="shared" si="98"/>
        <v>0.18966733697188981</v>
      </c>
      <c r="V136" s="7">
        <f t="shared" si="99"/>
        <v>0.48792102522372843</v>
      </c>
      <c r="W136" s="6">
        <f t="shared" si="100"/>
        <v>0.66959708367126825</v>
      </c>
      <c r="X136" s="6">
        <v>2.2079999999999999E-3</v>
      </c>
      <c r="Y136" s="6">
        <v>0.66321419999999986</v>
      </c>
      <c r="Z136" s="6">
        <f t="shared" si="101"/>
        <v>2.9000103515577265</v>
      </c>
      <c r="AA136" s="6">
        <f t="shared" si="103"/>
        <v>15.781776720720172</v>
      </c>
      <c r="AB136" s="6">
        <f t="shared" si="102"/>
        <v>0.96241661762796715</v>
      </c>
    </row>
    <row r="137" spans="7:28">
      <c r="G137" s="6">
        <v>42138</v>
      </c>
      <c r="H137" s="6">
        <v>4413449</v>
      </c>
      <c r="I137" s="12">
        <f t="shared" si="88"/>
        <v>8826898</v>
      </c>
      <c r="J137" s="6">
        <v>824593.547119</v>
      </c>
      <c r="K137" s="12">
        <f t="shared" si="89"/>
        <v>6596748.376952</v>
      </c>
      <c r="L137" s="6">
        <f t="shared" si="90"/>
        <v>53.804147999999998</v>
      </c>
      <c r="M137" s="6">
        <f t="shared" si="91"/>
        <v>5242880</v>
      </c>
      <c r="N137" s="13">
        <f t="shared" si="92"/>
        <v>1.3380680140597436</v>
      </c>
      <c r="O137" s="13"/>
      <c r="P137" s="7">
        <f t="shared" si="93"/>
        <v>2.9314781859672638E-4</v>
      </c>
      <c r="Q137" s="7">
        <f t="shared" si="94"/>
        <v>1.1066507269283927E-3</v>
      </c>
      <c r="R137" s="6">
        <f t="shared" si="95"/>
        <v>1.3997985455251191E-3</v>
      </c>
      <c r="S137" s="6">
        <f t="shared" si="96"/>
        <v>1.1066507269283927E-3</v>
      </c>
      <c r="T137" s="7">
        <f t="shared" si="97"/>
        <v>-8.2362296423124648E-3</v>
      </c>
      <c r="U137" s="7">
        <f t="shared" si="98"/>
        <v>9.2382270680783238E-2</v>
      </c>
      <c r="V137" s="7">
        <f t="shared" si="99"/>
        <v>0.44770289723880152</v>
      </c>
      <c r="W137" s="6">
        <f t="shared" si="100"/>
        <v>0.53184893827727231</v>
      </c>
      <c r="X137" s="6">
        <v>2.026E-3</v>
      </c>
      <c r="Y137" s="6">
        <v>0.52959639999999997</v>
      </c>
      <c r="Z137" s="6">
        <f t="shared" si="101"/>
        <v>45.377555432951986</v>
      </c>
      <c r="AA137" s="6">
        <f t="shared" si="103"/>
        <v>30.90826527516688</v>
      </c>
      <c r="AB137" s="6">
        <f t="shared" si="102"/>
        <v>0.42533111578408439</v>
      </c>
    </row>
    <row r="138" spans="7:28">
      <c r="G138" s="6">
        <v>56814</v>
      </c>
      <c r="H138" s="6">
        <v>4391071</v>
      </c>
      <c r="I138" s="12">
        <f t="shared" si="88"/>
        <v>8782142</v>
      </c>
      <c r="J138" s="6">
        <v>1682597.4301760001</v>
      </c>
      <c r="K138" s="12">
        <f t="shared" si="89"/>
        <v>13460779.441408001</v>
      </c>
      <c r="L138" s="6">
        <f t="shared" si="90"/>
        <v>53.829132000000001</v>
      </c>
      <c r="M138" s="6">
        <f t="shared" si="91"/>
        <v>5242880</v>
      </c>
      <c r="N138" s="13">
        <f t="shared" si="92"/>
        <v>0.65242447796034797</v>
      </c>
      <c r="O138" s="13"/>
      <c r="P138" s="7">
        <f t="shared" si="93"/>
        <v>2.9166143869643581E-4</v>
      </c>
      <c r="Q138" s="7">
        <f t="shared" si="94"/>
        <v>2.2581399960475285E-3</v>
      </c>
      <c r="R138" s="6">
        <f t="shared" si="95"/>
        <v>2.5498014347439643E-3</v>
      </c>
      <c r="S138" s="6">
        <f t="shared" si="96"/>
        <v>2.2581399960475285E-3</v>
      </c>
      <c r="T138" s="7">
        <f t="shared" si="97"/>
        <v>-8.194468573602785E-3</v>
      </c>
      <c r="U138" s="7">
        <f t="shared" si="98"/>
        <v>0.18850762510136052</v>
      </c>
      <c r="V138" s="7">
        <f t="shared" si="99"/>
        <v>1.0896460939212884</v>
      </c>
      <c r="W138" s="6">
        <f t="shared" si="100"/>
        <v>1.2699592504490462</v>
      </c>
      <c r="X138" s="6">
        <v>4.9309999999999996E-3</v>
      </c>
      <c r="Y138" s="6">
        <v>1.2551244124999998</v>
      </c>
      <c r="Z138" s="6">
        <f t="shared" si="101"/>
        <v>54.205232284576589</v>
      </c>
      <c r="AA138" s="6">
        <f t="shared" si="103"/>
        <v>48.290378528818408</v>
      </c>
      <c r="AB138" s="6">
        <f t="shared" si="102"/>
        <v>1.1819416307502018</v>
      </c>
    </row>
    <row r="139" spans="7:28">
      <c r="G139" s="6">
        <v>999999</v>
      </c>
      <c r="H139" s="6">
        <v>2997995</v>
      </c>
      <c r="I139" s="12">
        <f t="shared" si="88"/>
        <v>5995990</v>
      </c>
      <c r="J139" s="6">
        <v>1275591.8044429999</v>
      </c>
      <c r="K139" s="12">
        <f t="shared" si="89"/>
        <v>10204734.435543999</v>
      </c>
      <c r="L139" s="6">
        <f t="shared" si="90"/>
        <v>55.975920000000002</v>
      </c>
      <c r="M139" s="6">
        <f t="shared" si="91"/>
        <v>5242880</v>
      </c>
      <c r="N139" s="13">
        <f t="shared" si="92"/>
        <v>0.58756943043176435</v>
      </c>
      <c r="O139" s="13"/>
      <c r="P139" s="7">
        <f t="shared" si="93"/>
        <v>1.9913126772596506E-4</v>
      </c>
      <c r="Q139" s="7">
        <f t="shared" si="94"/>
        <v>1.7119156493314496E-3</v>
      </c>
      <c r="R139" s="6">
        <f t="shared" si="95"/>
        <v>1.9110469170574146E-3</v>
      </c>
      <c r="S139" s="6">
        <f t="shared" si="96"/>
        <v>1.7119156493314496E-3</v>
      </c>
      <c r="T139" s="7">
        <f t="shared" si="97"/>
        <v>-5.5947571358600859E-3</v>
      </c>
      <c r="U139" s="7">
        <f t="shared" si="98"/>
        <v>0.1429092766587412</v>
      </c>
      <c r="V139" s="7">
        <f t="shared" si="99"/>
        <v>0.39179527976524936</v>
      </c>
      <c r="W139" s="6">
        <f t="shared" si="100"/>
        <v>0.52910979928813051</v>
      </c>
      <c r="X139" s="6">
        <v>1.7730000000000001E-3</v>
      </c>
      <c r="Y139" s="6">
        <v>0.54677956153791596</v>
      </c>
      <c r="Z139" s="6">
        <f t="shared" si="101"/>
        <v>3.445253844813903</v>
      </c>
      <c r="AA139" s="6">
        <f t="shared" si="103"/>
        <v>7.7860641318338724</v>
      </c>
      <c r="AB139" s="6">
        <f t="shared" si="102"/>
        <v>3.2316062070948774</v>
      </c>
    </row>
    <row r="140" spans="7:28">
      <c r="G140" s="6">
        <v>1000000</v>
      </c>
      <c r="H140" s="6">
        <v>2998000</v>
      </c>
      <c r="I140" s="12">
        <f t="shared" si="88"/>
        <v>5996000</v>
      </c>
      <c r="J140" s="6">
        <v>1281687.498291</v>
      </c>
      <c r="K140" s="12">
        <f t="shared" si="89"/>
        <v>10253499.986328</v>
      </c>
      <c r="L140" s="6">
        <f t="shared" si="90"/>
        <v>55.975999999999999</v>
      </c>
      <c r="M140" s="6">
        <f t="shared" si="91"/>
        <v>5242880</v>
      </c>
      <c r="N140" s="13">
        <f t="shared" si="92"/>
        <v>0.58477593094992508</v>
      </c>
      <c r="O140" s="13"/>
      <c r="P140" s="7">
        <f t="shared" si="93"/>
        <v>1.991315998333697E-4</v>
      </c>
      <c r="Q140" s="7">
        <f t="shared" si="94"/>
        <v>1.7200964119042238E-3</v>
      </c>
      <c r="R140" s="6">
        <f t="shared" si="95"/>
        <v>1.9192280117375936E-3</v>
      </c>
      <c r="S140" s="6">
        <f t="shared" si="96"/>
        <v>1.7200964119042238E-3</v>
      </c>
      <c r="T140" s="7">
        <f t="shared" si="97"/>
        <v>-5.5947664666914174E-3</v>
      </c>
      <c r="U140" s="7">
        <f t="shared" si="98"/>
        <v>0.14359219982861154</v>
      </c>
      <c r="V140" s="7">
        <f t="shared" si="99"/>
        <v>0.40240225857446082</v>
      </c>
      <c r="W140" s="6">
        <f t="shared" si="100"/>
        <v>0.54039969193638093</v>
      </c>
      <c r="X140" s="6">
        <v>1.8209999999999999E-3</v>
      </c>
      <c r="Y140" s="6">
        <v>0.55752016153930195</v>
      </c>
      <c r="Z140" s="6">
        <f t="shared" si="101"/>
        <v>5.5411086268959986</v>
      </c>
      <c r="AA140" s="6">
        <f t="shared" si="103"/>
        <v>5.3941796670836712</v>
      </c>
      <c r="AB140" s="6">
        <f t="shared" si="102"/>
        <v>3.0708251977205179</v>
      </c>
    </row>
    <row r="141" spans="7:28">
      <c r="G141" s="6">
        <v>16783</v>
      </c>
      <c r="H141" s="6">
        <v>4670105</v>
      </c>
      <c r="I141" s="12">
        <f t="shared" si="88"/>
        <v>9340210</v>
      </c>
      <c r="J141" s="6">
        <v>1780756.3701170001</v>
      </c>
      <c r="K141" s="12">
        <f t="shared" si="89"/>
        <v>14246050.960936001</v>
      </c>
      <c r="L141" s="6">
        <f t="shared" si="90"/>
        <v>56.376919999999998</v>
      </c>
      <c r="M141" s="6">
        <f t="shared" si="91"/>
        <v>5242880</v>
      </c>
      <c r="N141" s="13">
        <f t="shared" si="92"/>
        <v>0.65563502654958394</v>
      </c>
      <c r="O141" s="13"/>
      <c r="P141" s="7">
        <f t="shared" si="93"/>
        <v>3.101952902067442E-4</v>
      </c>
      <c r="Q141" s="7">
        <f t="shared" si="94"/>
        <v>2.3898747914746282E-3</v>
      </c>
      <c r="R141" s="6">
        <f t="shared" si="95"/>
        <v>2.7000700816813723E-3</v>
      </c>
      <c r="S141" s="6">
        <f t="shared" si="96"/>
        <v>2.3898747914746282E-3</v>
      </c>
      <c r="T141" s="7">
        <f t="shared" si="97"/>
        <v>-8.715192411583696E-3</v>
      </c>
      <c r="U141" s="7">
        <f t="shared" si="98"/>
        <v>0.19950473487871795</v>
      </c>
      <c r="V141" s="7">
        <f t="shared" si="99"/>
        <v>1.4838721396636487</v>
      </c>
      <c r="W141" s="6">
        <f t="shared" si="100"/>
        <v>1.6746616821307829</v>
      </c>
      <c r="X141" s="6">
        <v>6.7149999999999996E-3</v>
      </c>
      <c r="Y141" s="6">
        <v>1.637005083331095</v>
      </c>
      <c r="Z141" s="6">
        <f t="shared" si="101"/>
        <v>64.409906307153705</v>
      </c>
      <c r="AA141" s="6">
        <f t="shared" si="103"/>
        <v>59.790467882630338</v>
      </c>
      <c r="AB141" s="6">
        <f t="shared" si="102"/>
        <v>2.3003348726970128</v>
      </c>
    </row>
    <row r="142" spans="7:28">
      <c r="G142" s="6">
        <v>19242</v>
      </c>
      <c r="H142" s="6">
        <v>4671337</v>
      </c>
      <c r="I142" s="12">
        <f t="shared" si="88"/>
        <v>9342674</v>
      </c>
      <c r="J142" s="6">
        <v>1792864.720215</v>
      </c>
      <c r="K142" s="12">
        <f t="shared" si="89"/>
        <v>14342917.76172</v>
      </c>
      <c r="L142" s="6">
        <f t="shared" si="90"/>
        <v>56.440883999999997</v>
      </c>
      <c r="M142" s="6">
        <f t="shared" si="91"/>
        <v>5242880</v>
      </c>
      <c r="N142" s="13">
        <f t="shared" si="92"/>
        <v>0.65137890038906754</v>
      </c>
      <c r="O142" s="13"/>
      <c r="P142" s="7">
        <f t="shared" si="93"/>
        <v>3.1027712147125208E-4</v>
      </c>
      <c r="Q142" s="7">
        <f t="shared" si="94"/>
        <v>2.4061248755126025E-3</v>
      </c>
      <c r="R142" s="6">
        <f t="shared" si="95"/>
        <v>2.7164019969838546E-3</v>
      </c>
      <c r="S142" s="6">
        <f t="shared" si="96"/>
        <v>2.4061248755126025E-3</v>
      </c>
      <c r="T142" s="7">
        <f t="shared" si="97"/>
        <v>-8.7174915284239114E-3</v>
      </c>
      <c r="U142" s="7">
        <f t="shared" si="98"/>
        <v>0.20086127820865221</v>
      </c>
      <c r="V142" s="7">
        <f t="shared" si="99"/>
        <v>0.60857540917850905</v>
      </c>
      <c r="W142" s="6">
        <f t="shared" si="100"/>
        <v>0.80071919585873741</v>
      </c>
      <c r="X142" s="6">
        <v>2.7539999999999999E-3</v>
      </c>
      <c r="Y142" s="6">
        <v>0.79026029999999992</v>
      </c>
      <c r="Z142" s="6">
        <f t="shared" si="101"/>
        <v>12.631631245003542</v>
      </c>
      <c r="AA142" s="6">
        <f t="shared" si="103"/>
        <v>1.3652143433603956</v>
      </c>
      <c r="AB142" s="6">
        <f t="shared" si="102"/>
        <v>1.3234747916272012</v>
      </c>
    </row>
    <row r="143" spans="7:28">
      <c r="G143" s="6">
        <v>133123</v>
      </c>
      <c r="H143" s="6">
        <v>4508981</v>
      </c>
      <c r="I143" s="12">
        <f t="shared" si="88"/>
        <v>9017962</v>
      </c>
      <c r="J143" s="6">
        <v>1781575.4166260001</v>
      </c>
      <c r="K143" s="12">
        <f t="shared" si="89"/>
        <v>14252603.333008001</v>
      </c>
      <c r="L143" s="6">
        <f t="shared" si="90"/>
        <v>56.770232</v>
      </c>
      <c r="M143" s="6">
        <f t="shared" si="91"/>
        <v>5242880</v>
      </c>
      <c r="N143" s="13">
        <f t="shared" si="92"/>
        <v>0.63272384625446287</v>
      </c>
      <c r="O143" s="13"/>
      <c r="P143" s="7">
        <f t="shared" si="93"/>
        <v>2.994931955130978E-4</v>
      </c>
      <c r="Q143" s="7">
        <f t="shared" si="94"/>
        <v>2.3909739977657032E-3</v>
      </c>
      <c r="R143" s="6">
        <f t="shared" si="95"/>
        <v>2.6904671932788012E-3</v>
      </c>
      <c r="S143" s="6">
        <f t="shared" si="96"/>
        <v>2.3909739977657032E-3</v>
      </c>
      <c r="T143" s="7">
        <f t="shared" si="97"/>
        <v>-8.4145082380749619E-3</v>
      </c>
      <c r="U143" s="7">
        <f t="shared" si="98"/>
        <v>0.19959649569416327</v>
      </c>
      <c r="V143" s="7">
        <f t="shared" si="99"/>
        <v>0.53454753623922058</v>
      </c>
      <c r="W143" s="6">
        <f t="shared" si="100"/>
        <v>0.72572952369530885</v>
      </c>
      <c r="X143" s="6">
        <v>2.4190000000000001E-3</v>
      </c>
      <c r="Y143" s="6">
        <v>0.71928965000000011</v>
      </c>
      <c r="Z143" s="6">
        <f t="shared" si="101"/>
        <v>1.1585780171267859</v>
      </c>
      <c r="AA143" s="6">
        <f t="shared" si="103"/>
        <v>11.222289924712731</v>
      </c>
      <c r="AB143" s="6">
        <f t="shared" si="102"/>
        <v>0.89531021269508593</v>
      </c>
    </row>
    <row r="144" spans="7:28">
      <c r="G144" s="6">
        <v>1000005</v>
      </c>
      <c r="H144" s="6">
        <v>3105536</v>
      </c>
      <c r="I144" s="12">
        <f t="shared" si="88"/>
        <v>6211072</v>
      </c>
      <c r="J144" s="6">
        <v>803512.92907700001</v>
      </c>
      <c r="K144" s="12">
        <f t="shared" si="89"/>
        <v>6428103.4326160001</v>
      </c>
      <c r="L144" s="6">
        <f t="shared" si="90"/>
        <v>57.266531999999998</v>
      </c>
      <c r="M144" s="6">
        <f t="shared" si="91"/>
        <v>5242880</v>
      </c>
      <c r="N144" s="13">
        <f t="shared" si="92"/>
        <v>0.96623709700830429</v>
      </c>
      <c r="O144" s="13"/>
      <c r="P144" s="7">
        <f t="shared" si="93"/>
        <v>2.0627430020684579E-4</v>
      </c>
      <c r="Q144" s="7">
        <f t="shared" si="94"/>
        <v>1.0783593567596757E-3</v>
      </c>
      <c r="R144" s="6">
        <f t="shared" si="95"/>
        <v>1.2846336569665214E-3</v>
      </c>
      <c r="S144" s="6">
        <f t="shared" si="96"/>
        <v>1.0783593567596757E-3</v>
      </c>
      <c r="T144" s="7">
        <f t="shared" si="97"/>
        <v>-5.7954465223158764E-3</v>
      </c>
      <c r="U144" s="7">
        <f t="shared" si="98"/>
        <v>9.0020530925629422E-2</v>
      </c>
      <c r="V144" s="7">
        <f t="shared" si="99"/>
        <v>0.50449442961312141</v>
      </c>
      <c r="W144" s="6">
        <f t="shared" si="100"/>
        <v>0.58871951401643496</v>
      </c>
      <c r="X144" s="6">
        <v>2.2829999999999999E-3</v>
      </c>
      <c r="Y144" s="6">
        <v>0.60958953749999989</v>
      </c>
      <c r="Z144" s="6">
        <f t="shared" si="101"/>
        <v>52.765687395546401</v>
      </c>
      <c r="AA144" s="6">
        <f t="shared" si="103"/>
        <v>43.73045742590795</v>
      </c>
      <c r="AB144" s="6">
        <f t="shared" si="102"/>
        <v>3.4236190419467185</v>
      </c>
    </row>
    <row r="145" spans="7:28">
      <c r="G145" s="6">
        <v>1039183</v>
      </c>
      <c r="H145" s="6">
        <v>3114818</v>
      </c>
      <c r="I145" s="12">
        <f t="shared" si="88"/>
        <v>6229636</v>
      </c>
      <c r="J145" s="6">
        <v>1431476.2241209999</v>
      </c>
      <c r="K145" s="12">
        <f t="shared" si="89"/>
        <v>11451809.792967999</v>
      </c>
      <c r="L145" s="6">
        <f t="shared" si="90"/>
        <v>58.161476</v>
      </c>
      <c r="M145" s="6">
        <f t="shared" si="91"/>
        <v>5242880</v>
      </c>
      <c r="N145" s="13">
        <f t="shared" si="92"/>
        <v>0.54398703022690065</v>
      </c>
      <c r="O145" s="13"/>
      <c r="P145" s="7">
        <f t="shared" si="93"/>
        <v>2.0689082439285424E-4</v>
      </c>
      <c r="Q145" s="7">
        <f t="shared" si="94"/>
        <v>1.9211212718544376E-3</v>
      </c>
      <c r="R145" s="6">
        <f t="shared" si="95"/>
        <v>2.1280120962472917E-3</v>
      </c>
      <c r="S145" s="6">
        <f t="shared" si="96"/>
        <v>1.9211212718544376E-3</v>
      </c>
      <c r="T145" s="7">
        <f t="shared" si="97"/>
        <v>-5.8127682776006762E-3</v>
      </c>
      <c r="U145" s="7">
        <f t="shared" si="98"/>
        <v>0.16037358583739594</v>
      </c>
      <c r="V145" s="7">
        <f t="shared" si="99"/>
        <v>0.68989558004913054</v>
      </c>
      <c r="W145" s="6">
        <f t="shared" si="100"/>
        <v>0.84445639760892577</v>
      </c>
      <c r="X145" s="6">
        <v>3.1220000000000002E-3</v>
      </c>
      <c r="Y145" s="6">
        <v>0.87299634545369398</v>
      </c>
      <c r="Z145" s="6">
        <f t="shared" si="101"/>
        <v>38.465045744572791</v>
      </c>
      <c r="AA145" s="6">
        <f t="shared" si="103"/>
        <v>31.838177570554404</v>
      </c>
      <c r="AB145" s="6">
        <f t="shared" si="102"/>
        <v>3.2691944237104531</v>
      </c>
    </row>
    <row r="146" spans="7:28">
      <c r="G146" s="6">
        <v>259156</v>
      </c>
      <c r="H146" s="6">
        <v>4429042</v>
      </c>
      <c r="I146" s="12">
        <f t="shared" si="88"/>
        <v>8858084</v>
      </c>
      <c r="J146" s="6">
        <v>849100.65838599997</v>
      </c>
      <c r="K146" s="12">
        <f t="shared" si="89"/>
        <v>6792805.2670879997</v>
      </c>
      <c r="L146" s="6">
        <f t="shared" si="90"/>
        <v>58.331623999999998</v>
      </c>
      <c r="M146" s="6">
        <f t="shared" si="91"/>
        <v>5242880</v>
      </c>
      <c r="N146" s="13">
        <f t="shared" si="92"/>
        <v>1.3040391490270651</v>
      </c>
      <c r="O146" s="13"/>
      <c r="P146" s="7">
        <f t="shared" si="93"/>
        <v>2.9418352874889509E-4</v>
      </c>
      <c r="Q146" s="7">
        <f t="shared" si="94"/>
        <v>1.1395406429279737E-3</v>
      </c>
      <c r="R146" s="6">
        <f t="shared" si="95"/>
        <v>1.4337241716768688E-3</v>
      </c>
      <c r="S146" s="6">
        <f t="shared" si="96"/>
        <v>1.1395406429279737E-3</v>
      </c>
      <c r="T146" s="7">
        <f t="shared" si="97"/>
        <v>-8.2653287729045656E-3</v>
      </c>
      <c r="U146" s="7">
        <f t="shared" si="98"/>
        <v>9.5127893169077257E-2</v>
      </c>
      <c r="V146" s="7">
        <f t="shared" si="99"/>
        <v>0.25279966161954048</v>
      </c>
      <c r="W146" s="6">
        <f t="shared" si="100"/>
        <v>0.33966222601571316</v>
      </c>
      <c r="X146" s="6">
        <v>1.1440000000000001E-3</v>
      </c>
      <c r="Y146" s="6">
        <v>0.34759430588282397</v>
      </c>
      <c r="Z146" s="6">
        <f t="shared" si="101"/>
        <v>0.38980393986243911</v>
      </c>
      <c r="AA146" s="6">
        <f t="shared" si="103"/>
        <v>25.325539482243776</v>
      </c>
      <c r="AB146" s="6">
        <f t="shared" si="102"/>
        <v>2.2819936152189899</v>
      </c>
    </row>
    <row r="147" spans="7:28">
      <c r="G147" s="6">
        <v>153746</v>
      </c>
      <c r="H147" s="6">
        <v>4617075</v>
      </c>
      <c r="I147" s="12">
        <f t="shared" si="88"/>
        <v>9234150</v>
      </c>
      <c r="J147" s="6">
        <v>1814393.20166</v>
      </c>
      <c r="K147" s="12">
        <f t="shared" si="89"/>
        <v>14515145.61328</v>
      </c>
      <c r="L147" s="6">
        <f t="shared" si="90"/>
        <v>58.479819999999997</v>
      </c>
      <c r="M147" s="6">
        <f t="shared" si="91"/>
        <v>5242880</v>
      </c>
      <c r="N147" s="13">
        <f t="shared" si="92"/>
        <v>0.63617343194625731</v>
      </c>
      <c r="O147" s="13"/>
      <c r="P147" s="7">
        <f t="shared" si="93"/>
        <v>3.0667295907293378E-4</v>
      </c>
      <c r="Q147" s="7">
        <f t="shared" si="94"/>
        <v>2.4350173034536323E-3</v>
      </c>
      <c r="R147" s="6">
        <f t="shared" si="95"/>
        <v>2.7416902625265662E-3</v>
      </c>
      <c r="S147" s="6">
        <f t="shared" si="96"/>
        <v>2.4350173034536323E-3</v>
      </c>
      <c r="T147" s="7">
        <f t="shared" si="97"/>
        <v>-8.6162296144760755E-3</v>
      </c>
      <c r="U147" s="7">
        <f t="shared" si="98"/>
        <v>0.20327319376043762</v>
      </c>
      <c r="V147" s="7">
        <f t="shared" si="99"/>
        <v>0.54957408955227027</v>
      </c>
      <c r="W147" s="6">
        <f t="shared" si="100"/>
        <v>0.74423105369823184</v>
      </c>
      <c r="X147" s="6">
        <v>2.4870000000000001E-3</v>
      </c>
      <c r="Y147" s="6">
        <v>0.72297089999999997</v>
      </c>
      <c r="Z147" s="6">
        <f t="shared" si="101"/>
        <v>2.0901767811165173</v>
      </c>
      <c r="AA147" s="6">
        <f t="shared" si="103"/>
        <v>10.240862988603382</v>
      </c>
      <c r="AB147" s="6">
        <f t="shared" si="102"/>
        <v>2.9406652049524906</v>
      </c>
    </row>
    <row r="148" spans="7:28">
      <c r="G148" s="6">
        <v>1048576</v>
      </c>
      <c r="H148" s="6">
        <v>3145686</v>
      </c>
      <c r="I148" s="12">
        <f t="shared" si="88"/>
        <v>6291372</v>
      </c>
      <c r="J148" s="6">
        <v>1645707.2749020001</v>
      </c>
      <c r="K148" s="12">
        <f t="shared" si="89"/>
        <v>13165658.199216001</v>
      </c>
      <c r="L148" s="6">
        <f t="shared" si="90"/>
        <v>58.719752</v>
      </c>
      <c r="M148" s="6">
        <f t="shared" si="91"/>
        <v>5242880</v>
      </c>
      <c r="N148" s="13">
        <f t="shared" si="92"/>
        <v>0.4778623221719856</v>
      </c>
      <c r="O148" s="13"/>
      <c r="P148" s="7">
        <f t="shared" si="93"/>
        <v>2.089411226662553E-4</v>
      </c>
      <c r="Q148" s="7">
        <f t="shared" si="94"/>
        <v>2.208631341398086E-3</v>
      </c>
      <c r="R148" s="6">
        <f t="shared" si="95"/>
        <v>2.4175724640643414E-3</v>
      </c>
      <c r="S148" s="6">
        <f t="shared" si="96"/>
        <v>2.208631341398086E-3</v>
      </c>
      <c r="T148" s="7">
        <f t="shared" si="97"/>
        <v>-5.8703730979121609E-3</v>
      </c>
      <c r="U148" s="7">
        <f t="shared" si="98"/>
        <v>0.18437468430660681</v>
      </c>
      <c r="V148" s="7">
        <f t="shared" si="99"/>
        <v>0.72967175058367351</v>
      </c>
      <c r="W148" s="6">
        <f t="shared" si="100"/>
        <v>0.90817606179236821</v>
      </c>
      <c r="X148" s="6">
        <v>3.3019999999999998E-3</v>
      </c>
      <c r="Y148" s="6">
        <v>0.93023343636303601</v>
      </c>
      <c r="Z148" s="6">
        <f t="shared" si="101"/>
        <v>33.112315523982858</v>
      </c>
      <c r="AA148" s="6">
        <f t="shared" si="103"/>
        <v>26.784601330577178</v>
      </c>
      <c r="AB148" s="6">
        <f t="shared" si="102"/>
        <v>2.3711655277525012</v>
      </c>
    </row>
    <row r="149" spans="7:28">
      <c r="G149" s="6">
        <v>682862</v>
      </c>
      <c r="H149" s="6">
        <v>3871773</v>
      </c>
      <c r="I149" s="12">
        <f t="shared" si="88"/>
        <v>7743546</v>
      </c>
      <c r="J149" s="6">
        <v>861626.56738300005</v>
      </c>
      <c r="K149" s="12">
        <f t="shared" si="89"/>
        <v>6893012.5390640004</v>
      </c>
      <c r="L149" s="6">
        <f t="shared" si="90"/>
        <v>60.118516</v>
      </c>
      <c r="M149" s="6">
        <f t="shared" si="91"/>
        <v>5242880</v>
      </c>
      <c r="N149" s="13">
        <f t="shared" si="92"/>
        <v>1.123390673688154</v>
      </c>
      <c r="O149" s="13"/>
      <c r="P149" s="7">
        <f t="shared" si="93"/>
        <v>2.5716889649154279E-4</v>
      </c>
      <c r="Q149" s="7">
        <f t="shared" si="94"/>
        <v>1.1563511143964931E-3</v>
      </c>
      <c r="R149" s="6">
        <f t="shared" si="95"/>
        <v>1.4135200108880358E-3</v>
      </c>
      <c r="S149" s="6">
        <f t="shared" si="96"/>
        <v>1.1563511143964931E-3</v>
      </c>
      <c r="T149" s="7">
        <f t="shared" si="97"/>
        <v>-7.2253721637896033E-3</v>
      </c>
      <c r="U149" s="7">
        <f t="shared" si="98"/>
        <v>9.6531217169764261E-2</v>
      </c>
      <c r="V149" s="7">
        <f t="shared" si="99"/>
        <v>0.55752932365917884</v>
      </c>
      <c r="W149" s="6">
        <f t="shared" si="100"/>
        <v>0.64683516866515345</v>
      </c>
      <c r="X149" s="6">
        <v>2.5230000000000001E-3</v>
      </c>
      <c r="Y149" s="6">
        <v>0.66392744999999997</v>
      </c>
      <c r="Z149" s="6">
        <f t="shared" si="101"/>
        <v>54.167613381034762</v>
      </c>
      <c r="AA149" s="6">
        <f t="shared" si="103"/>
        <v>43.974632941417525</v>
      </c>
      <c r="AB149" s="6">
        <f t="shared" si="102"/>
        <v>2.5744200416546308</v>
      </c>
    </row>
    <row r="150" spans="7:28">
      <c r="G150" s="6">
        <v>97578</v>
      </c>
      <c r="H150" s="6">
        <v>4925574</v>
      </c>
      <c r="I150" s="12">
        <f t="shared" si="88"/>
        <v>9851148</v>
      </c>
      <c r="J150" s="6">
        <v>1958537.5036619999</v>
      </c>
      <c r="K150" s="12">
        <f t="shared" si="89"/>
        <v>15668300.029296</v>
      </c>
      <c r="L150" s="6">
        <f t="shared" si="90"/>
        <v>61.058447999999999</v>
      </c>
      <c r="M150" s="6">
        <f t="shared" si="91"/>
        <v>5242880</v>
      </c>
      <c r="N150" s="13">
        <f t="shared" si="92"/>
        <v>0.62873113111063061</v>
      </c>
      <c r="O150" s="13"/>
      <c r="P150" s="7">
        <f t="shared" si="93"/>
        <v>3.2716391951889597E-4</v>
      </c>
      <c r="Q150" s="7">
        <f t="shared" si="94"/>
        <v>2.628467030474208E-3</v>
      </c>
      <c r="R150" s="6">
        <f t="shared" si="95"/>
        <v>2.955630949993104E-3</v>
      </c>
      <c r="S150" s="6">
        <f t="shared" si="96"/>
        <v>2.628467030474208E-3</v>
      </c>
      <c r="T150" s="7">
        <f t="shared" si="97"/>
        <v>-9.191940041496701E-3</v>
      </c>
      <c r="U150" s="7">
        <f t="shared" si="98"/>
        <v>0.21942221405190929</v>
      </c>
      <c r="V150" s="7">
        <f t="shared" si="99"/>
        <v>0.55023702572784594</v>
      </c>
      <c r="W150" s="6">
        <f t="shared" si="100"/>
        <v>0.76046729973825855</v>
      </c>
      <c r="X150" s="6">
        <v>2.49E-3</v>
      </c>
      <c r="Y150" s="6">
        <v>0.74091333333443998</v>
      </c>
      <c r="Z150" s="6">
        <f t="shared" si="101"/>
        <v>5.5609249186428906</v>
      </c>
      <c r="AA150" s="6">
        <f t="shared" si="103"/>
        <v>18.700038152333494</v>
      </c>
      <c r="AB150" s="6">
        <f t="shared" si="102"/>
        <v>2.6391705377762618</v>
      </c>
    </row>
    <row r="151" spans="7:28">
      <c r="G151" s="6">
        <v>108384</v>
      </c>
      <c r="H151" s="6">
        <v>5138004</v>
      </c>
      <c r="I151" s="12">
        <f t="shared" si="88"/>
        <v>10276008</v>
      </c>
      <c r="J151" s="6">
        <v>2041684.341064</v>
      </c>
      <c r="K151" s="12">
        <f t="shared" si="89"/>
        <v>16333474.728512</v>
      </c>
      <c r="L151" s="6">
        <f t="shared" si="90"/>
        <v>63.823728000000003</v>
      </c>
      <c r="M151" s="6">
        <f t="shared" si="91"/>
        <v>5242880</v>
      </c>
      <c r="N151" s="13">
        <f t="shared" si="92"/>
        <v>0.6291379005878045</v>
      </c>
      <c r="O151" s="13"/>
      <c r="P151" s="7">
        <f t="shared" si="93"/>
        <v>3.4127383471322645E-4</v>
      </c>
      <c r="Q151" s="7">
        <f t="shared" si="94"/>
        <v>2.7400547434440763E-3</v>
      </c>
      <c r="R151" s="6">
        <f t="shared" si="95"/>
        <v>3.0813285781573028E-3</v>
      </c>
      <c r="S151" s="6">
        <f t="shared" si="96"/>
        <v>2.7400547434440763E-3</v>
      </c>
      <c r="T151" s="7">
        <f t="shared" si="97"/>
        <v>-9.5883697414697704E-3</v>
      </c>
      <c r="U151" s="7">
        <f t="shared" si="98"/>
        <v>0.22873746235328138</v>
      </c>
      <c r="V151" s="7">
        <f t="shared" si="99"/>
        <v>0.57233489824703654</v>
      </c>
      <c r="W151" s="6">
        <f t="shared" si="100"/>
        <v>0.79148399085884813</v>
      </c>
      <c r="X151" s="6">
        <v>2.5899999999999999E-3</v>
      </c>
      <c r="Y151" s="6">
        <v>0.77780937499999991</v>
      </c>
      <c r="Z151" s="6">
        <f t="shared" si="101"/>
        <v>5.793619437995229</v>
      </c>
      <c r="AA151" s="6">
        <f t="shared" si="103"/>
        <v>18.970215372868839</v>
      </c>
      <c r="AB151" s="6">
        <f t="shared" si="102"/>
        <v>1.7580934735902634</v>
      </c>
    </row>
    <row r="152" spans="7:28">
      <c r="G152" s="6">
        <v>66463</v>
      </c>
      <c r="H152" s="6">
        <v>5209641</v>
      </c>
      <c r="I152" s="12">
        <f t="shared" si="88"/>
        <v>10419282</v>
      </c>
      <c r="J152" s="6">
        <v>1976696.7250979999</v>
      </c>
      <c r="K152" s="12">
        <f t="shared" si="89"/>
        <v>15813573.800783999</v>
      </c>
      <c r="L152" s="6">
        <f t="shared" si="90"/>
        <v>63.844951999999999</v>
      </c>
      <c r="M152" s="6">
        <f t="shared" si="91"/>
        <v>5242880</v>
      </c>
      <c r="N152" s="13">
        <f t="shared" si="92"/>
        <v>0.658882181299425</v>
      </c>
      <c r="O152" s="13"/>
      <c r="P152" s="7">
        <f t="shared" si="93"/>
        <v>3.4603207034273383E-4</v>
      </c>
      <c r="Q152" s="7">
        <f t="shared" si="94"/>
        <v>2.652837722765962E-3</v>
      </c>
      <c r="R152" s="6">
        <f t="shared" si="95"/>
        <v>2.9988697931086958E-3</v>
      </c>
      <c r="S152" s="6">
        <f t="shared" si="96"/>
        <v>2.652837722765962E-3</v>
      </c>
      <c r="T152" s="7">
        <f t="shared" si="97"/>
        <v>-9.7220562942964446E-3</v>
      </c>
      <c r="U152" s="7">
        <f t="shared" si="98"/>
        <v>0.22145665891982522</v>
      </c>
      <c r="V152" s="7">
        <f t="shared" si="99"/>
        <v>0.94181132676790336</v>
      </c>
      <c r="W152" s="6">
        <f t="shared" si="100"/>
        <v>1.153545929393432</v>
      </c>
      <c r="X152" s="6">
        <v>4.2620000000000002E-3</v>
      </c>
      <c r="Y152" s="6">
        <v>1.1389928624999999</v>
      </c>
      <c r="Z152" s="6">
        <f t="shared" si="101"/>
        <v>37.756036537635808</v>
      </c>
      <c r="AA152" s="6">
        <f t="shared" si="103"/>
        <v>29.637029725276964</v>
      </c>
      <c r="AB152" s="6">
        <f t="shared" si="102"/>
        <v>1.2777136163513199</v>
      </c>
    </row>
    <row r="153" spans="7:28">
      <c r="G153" s="6">
        <v>52804</v>
      </c>
      <c r="H153" s="6">
        <v>5333507</v>
      </c>
      <c r="I153" s="12">
        <f t="shared" si="88"/>
        <v>10667014</v>
      </c>
      <c r="J153" s="6">
        <v>2104464.9956049998</v>
      </c>
      <c r="K153" s="12">
        <f t="shared" si="89"/>
        <v>16835719.964839999</v>
      </c>
      <c r="L153" s="6">
        <f t="shared" si="90"/>
        <v>65.058164000000005</v>
      </c>
      <c r="M153" s="6">
        <f t="shared" si="91"/>
        <v>5242880</v>
      </c>
      <c r="N153" s="13">
        <f t="shared" si="92"/>
        <v>0.63359416896201481</v>
      </c>
      <c r="O153" s="13"/>
      <c r="P153" s="7">
        <f t="shared" si="93"/>
        <v>3.5425943349982528E-4</v>
      </c>
      <c r="Q153" s="7">
        <f t="shared" si="94"/>
        <v>2.8243098982746917E-3</v>
      </c>
      <c r="R153" s="6">
        <f t="shared" si="95"/>
        <v>3.1785693317745172E-3</v>
      </c>
      <c r="S153" s="6">
        <f t="shared" si="96"/>
        <v>2.8243098982746917E-3</v>
      </c>
      <c r="T153" s="7">
        <f t="shared" si="97"/>
        <v>-9.9532108450513489E-3</v>
      </c>
      <c r="U153" s="7">
        <f t="shared" si="98"/>
        <v>0.23577101172022347</v>
      </c>
      <c r="V153" s="7">
        <f t="shared" si="99"/>
        <v>0.69608298435450389</v>
      </c>
      <c r="W153" s="6">
        <f t="shared" si="100"/>
        <v>0.921900785229676</v>
      </c>
      <c r="X153" s="6">
        <v>3.15E-3</v>
      </c>
      <c r="Y153" s="6">
        <v>0.89900999999999998</v>
      </c>
      <c r="Z153" s="6">
        <f t="shared" si="101"/>
        <v>10.339368308739946</v>
      </c>
      <c r="AA153" s="6">
        <f t="shared" si="103"/>
        <v>0.90696291347673452</v>
      </c>
      <c r="AB153" s="6">
        <f t="shared" si="102"/>
        <v>2.5462214246422201</v>
      </c>
    </row>
    <row r="154" spans="7:28">
      <c r="G154" s="6">
        <v>179860</v>
      </c>
      <c r="H154" s="6">
        <v>5146478</v>
      </c>
      <c r="I154" s="12">
        <f t="shared" si="88"/>
        <v>10292956</v>
      </c>
      <c r="J154" s="6">
        <v>2059853.7307130001</v>
      </c>
      <c r="K154" s="12">
        <f t="shared" si="89"/>
        <v>16478829.845704</v>
      </c>
      <c r="L154" s="6">
        <f t="shared" si="90"/>
        <v>65.354935999999995</v>
      </c>
      <c r="M154" s="6">
        <f t="shared" si="91"/>
        <v>5242880</v>
      </c>
      <c r="N154" s="13">
        <f t="shared" si="92"/>
        <v>0.62461692343302844</v>
      </c>
      <c r="O154" s="13"/>
      <c r="P154" s="7">
        <f t="shared" si="93"/>
        <v>3.4183669034264209E-4</v>
      </c>
      <c r="Q154" s="7">
        <f t="shared" si="94"/>
        <v>2.7644390820472124E-3</v>
      </c>
      <c r="R154" s="6">
        <f t="shared" si="95"/>
        <v>3.1062757723898547E-3</v>
      </c>
      <c r="S154" s="6">
        <f t="shared" si="96"/>
        <v>2.7644390820472124E-3</v>
      </c>
      <c r="T154" s="7">
        <f t="shared" si="97"/>
        <v>-9.6041836344113122E-3</v>
      </c>
      <c r="U154" s="7">
        <f t="shared" si="98"/>
        <v>0.2307730464037788</v>
      </c>
      <c r="V154" s="7">
        <f t="shared" si="99"/>
        <v>0.58691949410970234</v>
      </c>
      <c r="W154" s="6">
        <f t="shared" si="100"/>
        <v>0.80808835687906977</v>
      </c>
      <c r="X154" s="6">
        <v>2.6559999999999999E-3</v>
      </c>
      <c r="Y154" s="6">
        <v>0.79042560000000006</v>
      </c>
      <c r="Z154" s="6">
        <f t="shared" si="101"/>
        <v>4.0827967638257698</v>
      </c>
      <c r="AA154" s="6">
        <f t="shared" si="103"/>
        <v>16.953154080943328</v>
      </c>
      <c r="AB154" s="6">
        <f t="shared" si="102"/>
        <v>2.2345881609944955</v>
      </c>
    </row>
    <row r="155" spans="7:28">
      <c r="G155" s="6">
        <v>68121</v>
      </c>
      <c r="H155" s="6">
        <v>5377761</v>
      </c>
      <c r="I155" s="12">
        <f t="shared" si="88"/>
        <v>10755522</v>
      </c>
      <c r="J155" s="6">
        <v>744772.41210900003</v>
      </c>
      <c r="K155" s="12">
        <f t="shared" si="89"/>
        <v>5958179.2968720002</v>
      </c>
      <c r="L155" s="6">
        <f t="shared" si="90"/>
        <v>65.895551999999995</v>
      </c>
      <c r="M155" s="6">
        <f t="shared" si="91"/>
        <v>5242880</v>
      </c>
      <c r="N155" s="13">
        <f t="shared" si="92"/>
        <v>1.8051692411550235</v>
      </c>
      <c r="O155" s="13"/>
      <c r="P155" s="7">
        <f t="shared" si="93"/>
        <v>3.5719884971697872E-4</v>
      </c>
      <c r="Q155" s="7">
        <f t="shared" si="94"/>
        <v>9.9952629284606048E-4</v>
      </c>
      <c r="R155" s="6">
        <f t="shared" si="95"/>
        <v>1.3567251425630391E-3</v>
      </c>
      <c r="S155" s="6">
        <f t="shared" si="96"/>
        <v>9.9952629284606048E-4</v>
      </c>
      <c r="T155" s="7">
        <f t="shared" si="97"/>
        <v>-1.0035796167004972E-2</v>
      </c>
      <c r="U155" s="7">
        <f t="shared" si="98"/>
        <v>8.343961314204193E-2</v>
      </c>
      <c r="V155" s="7">
        <f t="shared" si="99"/>
        <v>1.1243397537764177</v>
      </c>
      <c r="W155" s="6">
        <f t="shared" si="100"/>
        <v>1.1977435707514545</v>
      </c>
      <c r="X155" s="6">
        <v>5.0879999999999996E-3</v>
      </c>
      <c r="Y155" s="6">
        <v>1.1910372</v>
      </c>
      <c r="Z155" s="6">
        <f t="shared" si="101"/>
        <v>80.355222231799132</v>
      </c>
      <c r="AA155" s="6">
        <f t="shared" si="103"/>
        <v>73.33480458799059</v>
      </c>
      <c r="AB155" s="6">
        <f t="shared" si="102"/>
        <v>0.56306979760619791</v>
      </c>
    </row>
    <row r="156" spans="7:28">
      <c r="G156" s="6">
        <v>153226</v>
      </c>
      <c r="H156" s="6">
        <v>5326228</v>
      </c>
      <c r="I156" s="12">
        <f t="shared" si="88"/>
        <v>10652456</v>
      </c>
      <c r="J156" s="6">
        <v>1014018.212524</v>
      </c>
      <c r="K156" s="12">
        <f t="shared" si="89"/>
        <v>8112145.7001919998</v>
      </c>
      <c r="L156" s="6">
        <f t="shared" si="90"/>
        <v>66.979256000000007</v>
      </c>
      <c r="M156" s="6">
        <f t="shared" si="91"/>
        <v>5242880</v>
      </c>
      <c r="N156" s="13">
        <f t="shared" si="92"/>
        <v>1.3131489982666209</v>
      </c>
      <c r="O156" s="13"/>
      <c r="P156" s="7">
        <f t="shared" si="93"/>
        <v>3.5377595154012314E-4</v>
      </c>
      <c r="Q156" s="7">
        <f t="shared" si="94"/>
        <v>1.3608692378553994E-3</v>
      </c>
      <c r="R156" s="6">
        <f t="shared" si="95"/>
        <v>1.7146451893955226E-3</v>
      </c>
      <c r="S156" s="6">
        <f t="shared" si="96"/>
        <v>1.3608692378553994E-3</v>
      </c>
      <c r="T156" s="7">
        <f t="shared" si="97"/>
        <v>-9.9396270207981648E-3</v>
      </c>
      <c r="U156" s="7">
        <f t="shared" si="98"/>
        <v>0.11360421787428474</v>
      </c>
      <c r="V156" s="7">
        <f t="shared" si="99"/>
        <v>0.33367787503977808</v>
      </c>
      <c r="W156" s="6">
        <f t="shared" si="100"/>
        <v>0.43734246589326464</v>
      </c>
      <c r="X156" s="6">
        <v>1.5100000000000001E-3</v>
      </c>
      <c r="Y156" s="6">
        <v>0.43993850000000007</v>
      </c>
      <c r="Z156" s="6">
        <f t="shared" si="101"/>
        <v>9.8762094135497076</v>
      </c>
      <c r="AA156" s="6">
        <f t="shared" si="103"/>
        <v>13.552661549372353</v>
      </c>
      <c r="AB156" s="6">
        <f t="shared" si="102"/>
        <v>0.59009023005156913</v>
      </c>
    </row>
    <row r="157" spans="7:28">
      <c r="G157" s="6">
        <v>155924</v>
      </c>
      <c r="H157" s="6">
        <v>5416358</v>
      </c>
      <c r="I157" s="12">
        <f t="shared" si="88"/>
        <v>10832716</v>
      </c>
      <c r="J157" s="6">
        <v>1032432.688843</v>
      </c>
      <c r="K157" s="12">
        <f t="shared" si="89"/>
        <v>8259461.5107439999</v>
      </c>
      <c r="L157" s="6">
        <f t="shared" si="90"/>
        <v>68.114776000000006</v>
      </c>
      <c r="M157" s="6">
        <f t="shared" si="91"/>
        <v>5242880</v>
      </c>
      <c r="N157" s="13">
        <f t="shared" si="92"/>
        <v>1.3115523313364537</v>
      </c>
      <c r="O157" s="13"/>
      <c r="P157" s="7">
        <f t="shared" si="93"/>
        <v>3.5976251961650126E-4</v>
      </c>
      <c r="Q157" s="7">
        <f t="shared" si="94"/>
        <v>1.3855824964973402E-3</v>
      </c>
      <c r="R157" s="6">
        <f t="shared" si="95"/>
        <v>1.7453450161138415E-3</v>
      </c>
      <c r="S157" s="6">
        <f t="shared" si="96"/>
        <v>1.3855824964973402E-3</v>
      </c>
      <c r="T157" s="7">
        <f t="shared" si="97"/>
        <v>-1.0107824586389523E-2</v>
      </c>
      <c r="U157" s="7">
        <f t="shared" si="98"/>
        <v>0.11566725989261042</v>
      </c>
      <c r="V157" s="7">
        <f t="shared" si="99"/>
        <v>0.36417293911626109</v>
      </c>
      <c r="W157" s="6">
        <f t="shared" si="100"/>
        <v>0.469732374422482</v>
      </c>
      <c r="X157" s="6">
        <v>1.6479999999999999E-3</v>
      </c>
      <c r="Y157" s="6">
        <v>0.47459403636393593</v>
      </c>
      <c r="Z157" s="6">
        <f t="shared" si="101"/>
        <v>15.923392202831296</v>
      </c>
      <c r="AA157" s="6">
        <f t="shared" si="103"/>
        <v>5.9068577738981549</v>
      </c>
      <c r="AB157" s="6">
        <f t="shared" si="102"/>
        <v>1.0243832768530268</v>
      </c>
    </row>
    <row r="158" spans="7:28">
      <c r="G158" s="6">
        <v>155924</v>
      </c>
      <c r="H158" s="6">
        <v>5416358</v>
      </c>
      <c r="I158" s="12">
        <f t="shared" si="88"/>
        <v>10832716</v>
      </c>
      <c r="J158" s="6">
        <v>1032082.485596</v>
      </c>
      <c r="K158" s="12">
        <f t="shared" si="89"/>
        <v>8256659.8847679999</v>
      </c>
      <c r="L158" s="6">
        <f t="shared" si="90"/>
        <v>68.114776000000006</v>
      </c>
      <c r="M158" s="6">
        <f t="shared" si="91"/>
        <v>5242880</v>
      </c>
      <c r="N158" s="13">
        <f t="shared" si="92"/>
        <v>1.3119973634840336</v>
      </c>
      <c r="O158" s="13"/>
      <c r="P158" s="7">
        <f t="shared" si="93"/>
        <v>3.5976251961650126E-4</v>
      </c>
      <c r="Q158" s="7">
        <f t="shared" si="94"/>
        <v>1.3851125041244683E-3</v>
      </c>
      <c r="R158" s="6">
        <f t="shared" si="95"/>
        <v>1.7448750237409696E-3</v>
      </c>
      <c r="S158" s="6">
        <f t="shared" si="96"/>
        <v>1.3851125041244683E-3</v>
      </c>
      <c r="T158" s="7">
        <f t="shared" si="97"/>
        <v>-1.0107824586389523E-2</v>
      </c>
      <c r="U158" s="7">
        <f t="shared" si="98"/>
        <v>0.11562802532514301</v>
      </c>
      <c r="V158" s="7">
        <f t="shared" si="99"/>
        <v>0.3650568540170287</v>
      </c>
      <c r="W158" s="6">
        <f t="shared" si="100"/>
        <v>0.47057705475578215</v>
      </c>
      <c r="X158" s="6">
        <v>1.652E-3</v>
      </c>
      <c r="Y158" s="6">
        <v>0.47485989090834002</v>
      </c>
      <c r="Z158" s="6">
        <f t="shared" si="101"/>
        <v>16.155417425879644</v>
      </c>
      <c r="AA158" s="6">
        <f t="shared" si="103"/>
        <v>5.6219748027221277</v>
      </c>
      <c r="AB158" s="6">
        <f t="shared" si="102"/>
        <v>0.90191575126831736</v>
      </c>
    </row>
    <row r="159" spans="7:28">
      <c r="G159" s="6">
        <v>155924</v>
      </c>
      <c r="H159" s="6">
        <v>5416358</v>
      </c>
      <c r="I159" s="12">
        <f t="shared" ref="I159:I222" si="104">2*H159</f>
        <v>10832716</v>
      </c>
      <c r="J159" s="6">
        <v>1032402.177979</v>
      </c>
      <c r="K159" s="12">
        <f t="shared" ref="K159:K222" si="105">J159*8</f>
        <v>8259217.4238320002</v>
      </c>
      <c r="L159" s="6">
        <f t="shared" ref="L159:L222" si="106">((H159+2*G159)*8+(G159+H159)*4)/1000000</f>
        <v>68.114776000000006</v>
      </c>
      <c r="M159" s="6">
        <f t="shared" ref="M159:M222" si="107">40*2^20/8</f>
        <v>5242880</v>
      </c>
      <c r="N159" s="13">
        <f t="shared" ref="N159:N222" si="108">I159/K159</f>
        <v>1.3115910920013027</v>
      </c>
      <c r="O159" s="13"/>
      <c r="P159" s="7">
        <f t="shared" ref="P159:P222" si="109">$B$31*I159</f>
        <v>3.5976251961650126E-4</v>
      </c>
      <c r="Q159" s="7">
        <f t="shared" ref="Q159:Q222" si="110">$C$31*K159</f>
        <v>1.385541549208894E-3</v>
      </c>
      <c r="R159" s="6">
        <f t="shared" ref="R159:R222" si="111">P159+Q159</f>
        <v>1.7453040688253953E-3</v>
      </c>
      <c r="S159" s="6">
        <f t="shared" ref="S159:S222" si="112">MAX(P159,Q159)</f>
        <v>1.385541549208894E-3</v>
      </c>
      <c r="T159" s="7">
        <f t="shared" ref="T159:T222" si="113">$D$31*I159</f>
        <v>-1.0107824586389523E-2</v>
      </c>
      <c r="U159" s="7">
        <f t="shared" ref="U159:U222" si="114">$E$31*K159</f>
        <v>0.11566384164745608</v>
      </c>
      <c r="V159" s="7">
        <f t="shared" ref="V159:V222" si="115">X159*$F$31</f>
        <v>0.36085825823838247</v>
      </c>
      <c r="W159" s="6">
        <f t="shared" ref="W159:W222" si="116">SUM(T159:V159)</f>
        <v>0.46641427529944901</v>
      </c>
      <c r="X159" s="6">
        <v>1.6329999999999999E-3</v>
      </c>
      <c r="Y159" s="6">
        <v>0.47052668181758794</v>
      </c>
      <c r="Z159" s="6">
        <f t="shared" ref="Z159:Z222" si="117">ABS(S159-X159)/ABS(X159)*100</f>
        <v>15.153609968836863</v>
      </c>
      <c r="AA159" s="6">
        <f t="shared" si="103"/>
        <v>6.8771628184565463</v>
      </c>
      <c r="AB159" s="6">
        <f t="shared" ref="AB159:AB222" si="118">ABS(W159-Y159)/ABS(Y159)*100</f>
        <v>0.87400070539107411</v>
      </c>
    </row>
    <row r="160" spans="7:28">
      <c r="G160" s="6">
        <v>155924</v>
      </c>
      <c r="H160" s="6">
        <v>5416358</v>
      </c>
      <c r="I160" s="12">
        <f t="shared" si="104"/>
        <v>10832716</v>
      </c>
      <c r="J160" s="6">
        <v>1031527.518433</v>
      </c>
      <c r="K160" s="12">
        <f t="shared" si="105"/>
        <v>8252220.1474639997</v>
      </c>
      <c r="L160" s="6">
        <f t="shared" si="106"/>
        <v>68.114776000000006</v>
      </c>
      <c r="M160" s="6">
        <f t="shared" si="107"/>
        <v>5242880</v>
      </c>
      <c r="N160" s="13">
        <f t="shared" si="108"/>
        <v>1.3127032248805208</v>
      </c>
      <c r="O160" s="13"/>
      <c r="P160" s="7">
        <f t="shared" si="109"/>
        <v>3.5976251961650126E-4</v>
      </c>
      <c r="Q160" s="7">
        <f t="shared" si="110"/>
        <v>1.3843677071071971E-3</v>
      </c>
      <c r="R160" s="6">
        <f t="shared" si="111"/>
        <v>1.7441302267236984E-3</v>
      </c>
      <c r="S160" s="6">
        <f t="shared" si="112"/>
        <v>1.3843677071071971E-3</v>
      </c>
      <c r="T160" s="7">
        <f t="shared" si="113"/>
        <v>-1.0107824586389523E-2</v>
      </c>
      <c r="U160" s="7">
        <f t="shared" si="114"/>
        <v>0.1155658502973971</v>
      </c>
      <c r="V160" s="7">
        <f t="shared" si="115"/>
        <v>0.36284706676510964</v>
      </c>
      <c r="W160" s="6">
        <f t="shared" si="116"/>
        <v>0.46830509247611724</v>
      </c>
      <c r="X160" s="6">
        <v>1.642E-3</v>
      </c>
      <c r="Y160" s="6">
        <v>0.47311990909031199</v>
      </c>
      <c r="Z160" s="6">
        <f t="shared" si="117"/>
        <v>15.690151820511749</v>
      </c>
      <c r="AA160" s="6">
        <f t="shared" ref="AA160:AA223" si="119">ABS(R160-X160)/ABS(X160)*100</f>
        <v>6.2198676445614121</v>
      </c>
      <c r="AB160" s="6">
        <f t="shared" si="118"/>
        <v>1.0176736429148385</v>
      </c>
    </row>
    <row r="161" spans="7:28">
      <c r="G161" s="6">
        <v>155924</v>
      </c>
      <c r="H161" s="6">
        <v>5416358</v>
      </c>
      <c r="I161" s="12">
        <f t="shared" si="104"/>
        <v>10832716</v>
      </c>
      <c r="J161" s="6">
        <v>1031787.022949</v>
      </c>
      <c r="K161" s="12">
        <f t="shared" si="105"/>
        <v>8254296.183592</v>
      </c>
      <c r="L161" s="6">
        <f t="shared" si="106"/>
        <v>68.114776000000006</v>
      </c>
      <c r="M161" s="6">
        <f t="shared" si="107"/>
        <v>5242880</v>
      </c>
      <c r="N161" s="13">
        <f t="shared" si="108"/>
        <v>1.3123730671954099</v>
      </c>
      <c r="O161" s="13"/>
      <c r="P161" s="7">
        <f t="shared" si="109"/>
        <v>3.5976251961650126E-4</v>
      </c>
      <c r="Q161" s="7">
        <f t="shared" si="110"/>
        <v>1.3847159767028979E-3</v>
      </c>
      <c r="R161" s="6">
        <f t="shared" si="111"/>
        <v>1.7444784963193993E-3</v>
      </c>
      <c r="S161" s="6">
        <f t="shared" si="112"/>
        <v>1.3847159767028979E-3</v>
      </c>
      <c r="T161" s="7">
        <f t="shared" si="113"/>
        <v>-1.0107824586389523E-2</v>
      </c>
      <c r="U161" s="7">
        <f t="shared" si="114"/>
        <v>0.11559492354993924</v>
      </c>
      <c r="V161" s="7">
        <f t="shared" si="115"/>
        <v>0.36594076891779631</v>
      </c>
      <c r="W161" s="6">
        <f t="shared" si="116"/>
        <v>0.47142786788134605</v>
      </c>
      <c r="X161" s="6">
        <v>1.6559999999999999E-3</v>
      </c>
      <c r="Y161" s="6">
        <v>0.47455440000055199</v>
      </c>
      <c r="Z161" s="6">
        <f t="shared" si="117"/>
        <v>16.381885464800845</v>
      </c>
      <c r="AA161" s="6">
        <f t="shared" si="119"/>
        <v>5.3429043671134862</v>
      </c>
      <c r="AB161" s="6">
        <f t="shared" si="118"/>
        <v>0.65883534515796316</v>
      </c>
    </row>
    <row r="162" spans="7:28">
      <c r="G162" s="6">
        <v>155924</v>
      </c>
      <c r="H162" s="6">
        <v>5416358</v>
      </c>
      <c r="I162" s="12">
        <f t="shared" si="104"/>
        <v>10832716</v>
      </c>
      <c r="J162" s="6">
        <v>1032283.9097899999</v>
      </c>
      <c r="K162" s="12">
        <f t="shared" si="105"/>
        <v>8258271.2783199996</v>
      </c>
      <c r="L162" s="6">
        <f t="shared" si="106"/>
        <v>68.114776000000006</v>
      </c>
      <c r="M162" s="6">
        <f t="shared" si="107"/>
        <v>5242880</v>
      </c>
      <c r="N162" s="13">
        <f t="shared" si="108"/>
        <v>1.3117413602576309</v>
      </c>
      <c r="O162" s="13"/>
      <c r="P162" s="7">
        <f t="shared" si="109"/>
        <v>3.5976251961650126E-4</v>
      </c>
      <c r="Q162" s="7">
        <f t="shared" si="110"/>
        <v>1.385382826674881E-3</v>
      </c>
      <c r="R162" s="6">
        <f t="shared" si="111"/>
        <v>1.7451453462913823E-3</v>
      </c>
      <c r="S162" s="6">
        <f t="shared" si="112"/>
        <v>1.385382826674881E-3</v>
      </c>
      <c r="T162" s="7">
        <f t="shared" si="113"/>
        <v>-1.0107824586389523E-2</v>
      </c>
      <c r="U162" s="7">
        <f t="shared" si="114"/>
        <v>0.11565059162399022</v>
      </c>
      <c r="V162" s="7">
        <f t="shared" si="115"/>
        <v>0.3639519603910692</v>
      </c>
      <c r="W162" s="6">
        <f t="shared" si="116"/>
        <v>0.46949472742866988</v>
      </c>
      <c r="X162" s="6">
        <v>1.647E-3</v>
      </c>
      <c r="Y162" s="6">
        <v>0.47321304545424603</v>
      </c>
      <c r="Z162" s="6">
        <f t="shared" si="117"/>
        <v>15.884467111421921</v>
      </c>
      <c r="AA162" s="6">
        <f t="shared" si="119"/>
        <v>5.959037419027462</v>
      </c>
      <c r="AB162" s="6">
        <f t="shared" si="118"/>
        <v>0.78575983086156631</v>
      </c>
    </row>
    <row r="163" spans="7:28">
      <c r="G163" s="6">
        <v>240369</v>
      </c>
      <c r="H163" s="6">
        <v>5451000</v>
      </c>
      <c r="I163" s="12">
        <f t="shared" si="104"/>
        <v>10902000</v>
      </c>
      <c r="J163" s="6">
        <v>2161304.9414059999</v>
      </c>
      <c r="K163" s="12">
        <f t="shared" si="105"/>
        <v>17290439.531248</v>
      </c>
      <c r="L163" s="6">
        <f t="shared" si="106"/>
        <v>70.219380000000001</v>
      </c>
      <c r="M163" s="6">
        <f t="shared" si="107"/>
        <v>5242880</v>
      </c>
      <c r="N163" s="13">
        <f t="shared" si="108"/>
        <v>0.63052185459469978</v>
      </c>
      <c r="O163" s="13"/>
      <c r="P163" s="7">
        <f t="shared" si="109"/>
        <v>3.6206349255893871E-4</v>
      </c>
      <c r="Q163" s="7">
        <f t="shared" si="110"/>
        <v>2.9005922892284125E-3</v>
      </c>
      <c r="R163" s="6">
        <f t="shared" si="111"/>
        <v>3.2626557817873512E-3</v>
      </c>
      <c r="S163" s="6">
        <f t="shared" si="112"/>
        <v>2.9005922892284125E-3</v>
      </c>
      <c r="T163" s="7">
        <f t="shared" si="113"/>
        <v>-1.0172472318190432E-2</v>
      </c>
      <c r="U163" s="7">
        <f t="shared" si="114"/>
        <v>0.24213900147325418</v>
      </c>
      <c r="V163" s="7">
        <f t="shared" si="115"/>
        <v>0.62072923906406385</v>
      </c>
      <c r="W163" s="6">
        <f t="shared" si="116"/>
        <v>0.85269576821912763</v>
      </c>
      <c r="X163" s="6">
        <v>2.8089999999999999E-3</v>
      </c>
      <c r="Y163" s="6">
        <v>0.84494720000000001</v>
      </c>
      <c r="Z163" s="6">
        <f t="shared" si="117"/>
        <v>3.2606724538416745</v>
      </c>
      <c r="AA163" s="6">
        <f t="shared" si="119"/>
        <v>16.150081231304782</v>
      </c>
      <c r="AB163" s="6">
        <f t="shared" si="118"/>
        <v>0.91704762370093851</v>
      </c>
    </row>
    <row r="164" spans="7:28">
      <c r="G164" s="6">
        <v>220542</v>
      </c>
      <c r="H164" s="6">
        <v>5494489</v>
      </c>
      <c r="I164" s="12">
        <f t="shared" si="104"/>
        <v>10988978</v>
      </c>
      <c r="J164" s="6">
        <v>2218486.7946779998</v>
      </c>
      <c r="K164" s="12">
        <f t="shared" si="105"/>
        <v>17747894.357423998</v>
      </c>
      <c r="L164" s="6">
        <f t="shared" si="106"/>
        <v>70.344707999999997</v>
      </c>
      <c r="M164" s="6">
        <f t="shared" si="107"/>
        <v>5242880</v>
      </c>
      <c r="N164" s="13">
        <f t="shared" si="108"/>
        <v>0.61917080295236693</v>
      </c>
      <c r="O164" s="13"/>
      <c r="P164" s="7">
        <f t="shared" si="109"/>
        <v>3.6495209634317935E-4</v>
      </c>
      <c r="Q164" s="7">
        <f t="shared" si="110"/>
        <v>2.9773335391589544E-3</v>
      </c>
      <c r="R164" s="6">
        <f t="shared" si="111"/>
        <v>3.342285635502134E-3</v>
      </c>
      <c r="S164" s="6">
        <f t="shared" si="112"/>
        <v>2.9773335391589544E-3</v>
      </c>
      <c r="T164" s="7">
        <f t="shared" si="113"/>
        <v>-1.0253630022950254E-2</v>
      </c>
      <c r="U164" s="7">
        <f t="shared" si="114"/>
        <v>0.24854529638722636</v>
      </c>
      <c r="V164" s="7">
        <f t="shared" si="115"/>
        <v>0.6222760901404073</v>
      </c>
      <c r="W164" s="6">
        <f t="shared" si="116"/>
        <v>0.86056775650468342</v>
      </c>
      <c r="X164" s="6">
        <v>2.8159999999999999E-3</v>
      </c>
      <c r="Y164" s="6">
        <v>0.85133937777715196</v>
      </c>
      <c r="Z164" s="6">
        <f t="shared" si="117"/>
        <v>5.7291739758151463</v>
      </c>
      <c r="AA164" s="6">
        <f t="shared" si="119"/>
        <v>18.689120578911009</v>
      </c>
      <c r="AB164" s="6">
        <f t="shared" si="118"/>
        <v>1.0839835403393143</v>
      </c>
    </row>
    <row r="165" spans="7:28">
      <c r="G165" s="6">
        <v>643994</v>
      </c>
      <c r="H165" s="6">
        <v>4866270</v>
      </c>
      <c r="I165" s="12">
        <f t="shared" si="104"/>
        <v>9732540</v>
      </c>
      <c r="J165" s="6">
        <v>1106465.2609860001</v>
      </c>
      <c r="K165" s="12">
        <f t="shared" si="105"/>
        <v>8851722.0878880005</v>
      </c>
      <c r="L165" s="6">
        <f t="shared" si="106"/>
        <v>71.275120000000001</v>
      </c>
      <c r="M165" s="6">
        <f t="shared" si="107"/>
        <v>5242880</v>
      </c>
      <c r="N165" s="13">
        <f t="shared" si="108"/>
        <v>1.0995080847959791</v>
      </c>
      <c r="O165" s="13"/>
      <c r="P165" s="7">
        <f t="shared" si="109"/>
        <v>3.2322486001371985E-4</v>
      </c>
      <c r="Q165" s="7">
        <f t="shared" si="110"/>
        <v>1.4849383549862575E-3</v>
      </c>
      <c r="R165" s="6">
        <f t="shared" si="111"/>
        <v>1.8081632149999772E-3</v>
      </c>
      <c r="S165" s="6">
        <f t="shared" si="112"/>
        <v>1.4849383549862575E-3</v>
      </c>
      <c r="T165" s="7">
        <f t="shared" si="113"/>
        <v>-9.081268917233638E-3</v>
      </c>
      <c r="U165" s="7">
        <f t="shared" si="114"/>
        <v>0.12396140328338116</v>
      </c>
      <c r="V165" s="7">
        <f t="shared" si="115"/>
        <v>0.69762983543084722</v>
      </c>
      <c r="W165" s="6">
        <f t="shared" si="116"/>
        <v>0.81250996979699475</v>
      </c>
      <c r="X165" s="6">
        <v>3.1570000000000001E-3</v>
      </c>
      <c r="Y165" s="6">
        <v>0.830319699999713</v>
      </c>
      <c r="Z165" s="6">
        <f t="shared" si="117"/>
        <v>52.96362511921896</v>
      </c>
      <c r="AA165" s="6">
        <f t="shared" si="119"/>
        <v>42.725270351600344</v>
      </c>
      <c r="AB165" s="6">
        <f t="shared" si="118"/>
        <v>2.1449244432866532</v>
      </c>
    </row>
    <row r="166" spans="7:28">
      <c r="G166" s="6">
        <v>155331</v>
      </c>
      <c r="H166" s="6">
        <v>5719417</v>
      </c>
      <c r="I166" s="12">
        <f t="shared" si="104"/>
        <v>11438834</v>
      </c>
      <c r="J166" s="6">
        <v>2248737.6804200001</v>
      </c>
      <c r="K166" s="12">
        <f t="shared" si="105"/>
        <v>17989901.443360001</v>
      </c>
      <c r="L166" s="6">
        <f t="shared" si="106"/>
        <v>71.739624000000006</v>
      </c>
      <c r="M166" s="6">
        <f t="shared" si="107"/>
        <v>5242880</v>
      </c>
      <c r="N166" s="13">
        <f t="shared" si="108"/>
        <v>0.63584750789293665</v>
      </c>
      <c r="O166" s="13"/>
      <c r="P166" s="7">
        <f t="shared" si="109"/>
        <v>3.7989214720619477E-4</v>
      </c>
      <c r="Q166" s="7">
        <f t="shared" si="110"/>
        <v>3.0179319222212236E-3</v>
      </c>
      <c r="R166" s="6">
        <f t="shared" si="111"/>
        <v>3.3978240694274185E-3</v>
      </c>
      <c r="S166" s="6">
        <f t="shared" si="112"/>
        <v>3.0179319222212236E-3</v>
      </c>
      <c r="T166" s="7">
        <f t="shared" si="113"/>
        <v>-1.067338306892089E-2</v>
      </c>
      <c r="U166" s="7">
        <f t="shared" si="114"/>
        <v>0.25193441521396831</v>
      </c>
      <c r="V166" s="7">
        <f t="shared" si="115"/>
        <v>0.82778630456887992</v>
      </c>
      <c r="W166" s="6">
        <f t="shared" si="116"/>
        <v>1.0690473367139273</v>
      </c>
      <c r="X166" s="6">
        <v>3.7460000000000002E-3</v>
      </c>
      <c r="Y166" s="6">
        <v>1.069454184614232</v>
      </c>
      <c r="Z166" s="6">
        <f t="shared" si="117"/>
        <v>19.435880346470277</v>
      </c>
      <c r="AA166" s="6">
        <f t="shared" si="119"/>
        <v>9.2946057280454273</v>
      </c>
      <c r="AB166" s="6">
        <f t="shared" si="118"/>
        <v>3.8042574067959647E-2</v>
      </c>
    </row>
    <row r="167" spans="7:28">
      <c r="G167" s="6">
        <v>1971281</v>
      </c>
      <c r="H167" s="6">
        <v>2766607</v>
      </c>
      <c r="I167" s="12">
        <f t="shared" si="104"/>
        <v>5533214</v>
      </c>
      <c r="J167" s="6">
        <v>1681943.170898</v>
      </c>
      <c r="K167" s="12">
        <f t="shared" si="105"/>
        <v>13455545.367184</v>
      </c>
      <c r="L167" s="6">
        <f t="shared" si="106"/>
        <v>72.624904000000001</v>
      </c>
      <c r="M167" s="6">
        <f t="shared" si="107"/>
        <v>5242880</v>
      </c>
      <c r="N167" s="13">
        <f t="shared" si="108"/>
        <v>0.41122183077726865</v>
      </c>
      <c r="O167" s="13"/>
      <c r="P167" s="7">
        <f t="shared" si="109"/>
        <v>1.8376213409613057E-4</v>
      </c>
      <c r="Q167" s="7">
        <f t="shared" si="110"/>
        <v>2.2572619434504302E-3</v>
      </c>
      <c r="R167" s="6">
        <f t="shared" si="111"/>
        <v>2.4410240775465607E-3</v>
      </c>
      <c r="S167" s="6">
        <f t="shared" si="112"/>
        <v>2.2572619434504302E-3</v>
      </c>
      <c r="T167" s="7">
        <f t="shared" si="113"/>
        <v>-5.1629486558084532E-3</v>
      </c>
      <c r="U167" s="7">
        <f t="shared" si="114"/>
        <v>0.18843432601003632</v>
      </c>
      <c r="V167" s="7">
        <f t="shared" si="115"/>
        <v>0.65343409039246603</v>
      </c>
      <c r="W167" s="6">
        <f t="shared" si="116"/>
        <v>0.83670546774669385</v>
      </c>
      <c r="X167" s="6">
        <v>2.957E-3</v>
      </c>
      <c r="Y167" s="6">
        <v>0.88443870000000002</v>
      </c>
      <c r="Z167" s="6">
        <f t="shared" si="117"/>
        <v>23.663782771375374</v>
      </c>
      <c r="AA167" s="6">
        <f t="shared" si="119"/>
        <v>17.449304107319556</v>
      </c>
      <c r="AB167" s="6">
        <f t="shared" si="118"/>
        <v>5.397008549411753</v>
      </c>
    </row>
    <row r="168" spans="7:28">
      <c r="G168" s="6">
        <v>201822</v>
      </c>
      <c r="H168" s="6">
        <v>5748069</v>
      </c>
      <c r="I168" s="12">
        <f t="shared" si="104"/>
        <v>11496138</v>
      </c>
      <c r="J168" s="6">
        <v>2271624.1816409999</v>
      </c>
      <c r="K168" s="12">
        <f t="shared" si="105"/>
        <v>18172993.453127999</v>
      </c>
      <c r="L168" s="6">
        <f t="shared" si="106"/>
        <v>73.013267999999997</v>
      </c>
      <c r="M168" s="6">
        <f t="shared" si="107"/>
        <v>5242880</v>
      </c>
      <c r="N168" s="13">
        <f t="shared" si="108"/>
        <v>0.6325946261770784</v>
      </c>
      <c r="O168" s="13"/>
      <c r="P168" s="7">
        <f t="shared" si="109"/>
        <v>3.817952554778511E-4</v>
      </c>
      <c r="Q168" s="7">
        <f t="shared" si="110"/>
        <v>3.0486468887663256E-3</v>
      </c>
      <c r="R168" s="6">
        <f t="shared" si="111"/>
        <v>3.4304421442441766E-3</v>
      </c>
      <c r="S168" s="6">
        <f t="shared" si="112"/>
        <v>3.0486468887663256E-3</v>
      </c>
      <c r="T168" s="7">
        <f t="shared" si="113"/>
        <v>-1.0726852464786014E-2</v>
      </c>
      <c r="U168" s="7">
        <f t="shared" si="114"/>
        <v>0.25449847475350934</v>
      </c>
      <c r="V168" s="7">
        <f t="shared" si="115"/>
        <v>0.64724668608709268</v>
      </c>
      <c r="W168" s="6">
        <f t="shared" si="116"/>
        <v>0.89101830837581597</v>
      </c>
      <c r="X168" s="6">
        <v>2.9290000000000002E-3</v>
      </c>
      <c r="Y168" s="6">
        <v>0.86590027000000003</v>
      </c>
      <c r="Z168" s="6">
        <f t="shared" si="117"/>
        <v>4.0849057277680245</v>
      </c>
      <c r="AA168" s="6">
        <f t="shared" si="119"/>
        <v>17.119909328923743</v>
      </c>
      <c r="AB168" s="6">
        <f t="shared" si="118"/>
        <v>2.9008003861479272</v>
      </c>
    </row>
    <row r="169" spans="7:28">
      <c r="G169" s="6">
        <v>917825</v>
      </c>
      <c r="H169" s="6">
        <v>4584801</v>
      </c>
      <c r="I169" s="12">
        <f t="shared" si="104"/>
        <v>9169602</v>
      </c>
      <c r="J169" s="6">
        <v>1127595.078613</v>
      </c>
      <c r="K169" s="12">
        <f t="shared" si="105"/>
        <v>9020760.6289039999</v>
      </c>
      <c r="L169" s="6">
        <f t="shared" si="106"/>
        <v>73.374111999999997</v>
      </c>
      <c r="M169" s="6">
        <f t="shared" si="107"/>
        <v>5242880</v>
      </c>
      <c r="N169" s="13">
        <f t="shared" si="108"/>
        <v>1.016499869270346</v>
      </c>
      <c r="O169" s="13"/>
      <c r="P169" s="7">
        <f t="shared" si="109"/>
        <v>3.0452927219734268E-4</v>
      </c>
      <c r="Q169" s="7">
        <f t="shared" si="110"/>
        <v>1.5132957537537853E-3</v>
      </c>
      <c r="R169" s="6">
        <f t="shared" si="111"/>
        <v>1.8178250259511279E-3</v>
      </c>
      <c r="S169" s="6">
        <f t="shared" si="112"/>
        <v>1.5132957537537853E-3</v>
      </c>
      <c r="T169" s="7">
        <f t="shared" si="113"/>
        <v>-8.5560009643940223E-3</v>
      </c>
      <c r="U169" s="7">
        <f t="shared" si="114"/>
        <v>0.12632865505035551</v>
      </c>
      <c r="V169" s="7">
        <f t="shared" si="115"/>
        <v>0.37257013067355349</v>
      </c>
      <c r="W169" s="6">
        <f t="shared" si="116"/>
        <v>0.49034278475951498</v>
      </c>
      <c r="X169" s="6">
        <v>1.686E-3</v>
      </c>
      <c r="Y169" s="6">
        <v>0.51179934999943799</v>
      </c>
      <c r="Z169" s="6">
        <f t="shared" si="117"/>
        <v>10.243430975457574</v>
      </c>
      <c r="AA169" s="6">
        <f t="shared" si="119"/>
        <v>7.8188034371961965</v>
      </c>
      <c r="AB169" s="6">
        <f t="shared" si="118"/>
        <v>4.1923783685826432</v>
      </c>
    </row>
    <row r="170" spans="7:28">
      <c r="G170" s="6">
        <v>2216688</v>
      </c>
      <c r="H170" s="6">
        <v>2441238</v>
      </c>
      <c r="I170" s="12">
        <f t="shared" si="104"/>
        <v>4882476</v>
      </c>
      <c r="J170" s="6">
        <v>1777212.4096679999</v>
      </c>
      <c r="K170" s="12">
        <f t="shared" si="105"/>
        <v>14217699.277344</v>
      </c>
      <c r="L170" s="6">
        <f t="shared" si="106"/>
        <v>73.628615999999994</v>
      </c>
      <c r="M170" s="6">
        <f t="shared" si="107"/>
        <v>5242880</v>
      </c>
      <c r="N170" s="13">
        <f t="shared" si="108"/>
        <v>0.3434083043084375</v>
      </c>
      <c r="O170" s="13"/>
      <c r="P170" s="7">
        <f t="shared" si="109"/>
        <v>1.6215064326684985E-4</v>
      </c>
      <c r="Q170" s="7">
        <f t="shared" si="110"/>
        <v>2.3851185980496444E-3</v>
      </c>
      <c r="R170" s="6">
        <f t="shared" si="111"/>
        <v>2.5472692413164941E-3</v>
      </c>
      <c r="S170" s="6">
        <f t="shared" si="112"/>
        <v>2.3851185980496444E-3</v>
      </c>
      <c r="T170" s="7">
        <f t="shared" si="113"/>
        <v>-4.5557560038735232E-3</v>
      </c>
      <c r="U170" s="7">
        <f t="shared" si="114"/>
        <v>0.19910769185718885</v>
      </c>
      <c r="V170" s="7">
        <f t="shared" si="115"/>
        <v>0.77430945307243859</v>
      </c>
      <c r="W170" s="6">
        <f t="shared" si="116"/>
        <v>0.96886138892575391</v>
      </c>
      <c r="X170" s="6">
        <v>3.5040000000000002E-3</v>
      </c>
      <c r="Y170" s="6">
        <v>1.0127727999988319</v>
      </c>
      <c r="Z170" s="6">
        <f t="shared" si="117"/>
        <v>31.931546859313801</v>
      </c>
      <c r="AA170" s="6">
        <f t="shared" si="119"/>
        <v>27.303960008090922</v>
      </c>
      <c r="AB170" s="6">
        <f t="shared" si="118"/>
        <v>4.3357612954384823</v>
      </c>
    </row>
    <row r="171" spans="7:28">
      <c r="G171" s="6">
        <v>227362</v>
      </c>
      <c r="H171" s="6">
        <v>5757996</v>
      </c>
      <c r="I171" s="12">
        <f t="shared" si="104"/>
        <v>11515992</v>
      </c>
      <c r="J171" s="6">
        <v>2316293.0388179999</v>
      </c>
      <c r="K171" s="12">
        <f t="shared" si="105"/>
        <v>18530344.310543999</v>
      </c>
      <c r="L171" s="6">
        <f t="shared" si="106"/>
        <v>73.643191999999999</v>
      </c>
      <c r="M171" s="6">
        <f t="shared" si="107"/>
        <v>5242880</v>
      </c>
      <c r="N171" s="13">
        <f t="shared" si="108"/>
        <v>0.62146670385650937</v>
      </c>
      <c r="O171" s="13"/>
      <c r="P171" s="7">
        <f t="shared" si="109"/>
        <v>3.8245462151906051E-4</v>
      </c>
      <c r="Q171" s="7">
        <f t="shared" si="110"/>
        <v>3.1085949970661034E-3</v>
      </c>
      <c r="R171" s="6">
        <f t="shared" si="111"/>
        <v>3.491049618585164E-3</v>
      </c>
      <c r="S171" s="6">
        <f t="shared" si="112"/>
        <v>3.1085949970661034E-3</v>
      </c>
      <c r="T171" s="7">
        <f t="shared" si="113"/>
        <v>-1.0745377897312646E-2</v>
      </c>
      <c r="U171" s="7">
        <f t="shared" si="114"/>
        <v>0.25950289234705542</v>
      </c>
      <c r="V171" s="7">
        <f t="shared" si="115"/>
        <v>0.66426204792686938</v>
      </c>
      <c r="W171" s="6">
        <f t="shared" si="116"/>
        <v>0.91301956237661219</v>
      </c>
      <c r="X171" s="6">
        <v>3.006E-3</v>
      </c>
      <c r="Y171" s="6">
        <v>0.90195029999999998</v>
      </c>
      <c r="Z171" s="6">
        <f t="shared" si="117"/>
        <v>3.413007221094591</v>
      </c>
      <c r="AA171" s="6">
        <f t="shared" si="119"/>
        <v>16.136048522460545</v>
      </c>
      <c r="AB171" s="6">
        <f t="shared" si="118"/>
        <v>1.2272585725191523</v>
      </c>
    </row>
    <row r="172" spans="7:28">
      <c r="G172" s="6">
        <v>806529</v>
      </c>
      <c r="H172" s="6">
        <v>4864159</v>
      </c>
      <c r="I172" s="12">
        <f t="shared" si="104"/>
        <v>9728318</v>
      </c>
      <c r="J172" s="6">
        <v>2092578.2143550001</v>
      </c>
      <c r="K172" s="12">
        <f t="shared" si="105"/>
        <v>16740625.71484</v>
      </c>
      <c r="L172" s="6">
        <f t="shared" si="106"/>
        <v>74.500488000000004</v>
      </c>
      <c r="M172" s="6">
        <f t="shared" si="107"/>
        <v>5242880</v>
      </c>
      <c r="N172" s="13">
        <f t="shared" si="108"/>
        <v>0.58112033359518778</v>
      </c>
      <c r="O172" s="13"/>
      <c r="P172" s="7">
        <f t="shared" si="109"/>
        <v>3.2308464426747293E-4</v>
      </c>
      <c r="Q172" s="7">
        <f t="shared" si="110"/>
        <v>2.8083571720411296E-3</v>
      </c>
      <c r="R172" s="6">
        <f t="shared" si="111"/>
        <v>3.1314418163086027E-3</v>
      </c>
      <c r="S172" s="6">
        <f t="shared" si="112"/>
        <v>2.8083571720411296E-3</v>
      </c>
      <c r="T172" s="7">
        <f t="shared" si="113"/>
        <v>-9.0773294402452503E-3</v>
      </c>
      <c r="U172" s="7">
        <f t="shared" si="114"/>
        <v>0.23443929156937168</v>
      </c>
      <c r="V172" s="7">
        <f t="shared" si="115"/>
        <v>0.62338098376636686</v>
      </c>
      <c r="W172" s="6">
        <f t="shared" si="116"/>
        <v>0.84874294589549326</v>
      </c>
      <c r="X172" s="6">
        <v>2.8210000000000002E-3</v>
      </c>
      <c r="Y172" s="6">
        <v>0.86842917777652395</v>
      </c>
      <c r="Z172" s="6">
        <f t="shared" si="117"/>
        <v>0.448168307652269</v>
      </c>
      <c r="AA172" s="6">
        <f t="shared" si="119"/>
        <v>11.004672680205692</v>
      </c>
      <c r="AB172" s="6">
        <f t="shared" si="118"/>
        <v>2.2668782192963834</v>
      </c>
    </row>
    <row r="173" spans="7:28">
      <c r="G173" s="6">
        <v>199187</v>
      </c>
      <c r="H173" s="6">
        <v>5953632</v>
      </c>
      <c r="I173" s="12">
        <f t="shared" si="104"/>
        <v>11907264</v>
      </c>
      <c r="J173" s="6">
        <v>2383285.7143549998</v>
      </c>
      <c r="K173" s="12">
        <f t="shared" si="105"/>
        <v>19066285.714839999</v>
      </c>
      <c r="L173" s="6">
        <f t="shared" si="106"/>
        <v>75.427323999999999</v>
      </c>
      <c r="M173" s="6">
        <f t="shared" si="107"/>
        <v>5242880</v>
      </c>
      <c r="N173" s="13">
        <f t="shared" si="108"/>
        <v>0.62451933103740986</v>
      </c>
      <c r="O173" s="13"/>
      <c r="P173" s="7">
        <f t="shared" si="109"/>
        <v>3.9544905436262326E-4</v>
      </c>
      <c r="Q173" s="7">
        <f t="shared" si="110"/>
        <v>3.1985029199948279E-3</v>
      </c>
      <c r="R173" s="6">
        <f t="shared" si="111"/>
        <v>3.5939519743574512E-3</v>
      </c>
      <c r="S173" s="6">
        <f t="shared" si="112"/>
        <v>3.1985029199948279E-3</v>
      </c>
      <c r="T173" s="7">
        <f t="shared" si="113"/>
        <v>-1.1110467201007657E-2</v>
      </c>
      <c r="U173" s="7">
        <f t="shared" si="114"/>
        <v>0.26700833003415858</v>
      </c>
      <c r="V173" s="7">
        <f t="shared" si="115"/>
        <v>0.66404106920167749</v>
      </c>
      <c r="W173" s="6">
        <f t="shared" si="116"/>
        <v>0.91993893203482835</v>
      </c>
      <c r="X173" s="6">
        <v>3.0049999999999999E-3</v>
      </c>
      <c r="Y173" s="6">
        <v>0.89450654545536501</v>
      </c>
      <c r="Z173" s="6">
        <f t="shared" si="117"/>
        <v>6.4393650580641619</v>
      </c>
      <c r="AA173" s="6">
        <f t="shared" si="119"/>
        <v>19.599067366304538</v>
      </c>
      <c r="AB173" s="6">
        <f t="shared" si="118"/>
        <v>2.8431750118179977</v>
      </c>
    </row>
    <row r="174" spans="7:28">
      <c r="G174" s="6">
        <v>217918</v>
      </c>
      <c r="H174" s="6">
        <v>5926171</v>
      </c>
      <c r="I174" s="12">
        <f t="shared" si="104"/>
        <v>11852342</v>
      </c>
      <c r="J174" s="6">
        <v>2374401.5605469998</v>
      </c>
      <c r="K174" s="12">
        <f t="shared" si="105"/>
        <v>18995212.484375998</v>
      </c>
      <c r="L174" s="6">
        <f t="shared" si="106"/>
        <v>75.472412000000006</v>
      </c>
      <c r="M174" s="6">
        <f t="shared" si="107"/>
        <v>5242880</v>
      </c>
      <c r="N174" s="13">
        <f t="shared" si="108"/>
        <v>0.62396469688079692</v>
      </c>
      <c r="O174" s="13"/>
      <c r="P174" s="7">
        <f t="shared" si="109"/>
        <v>3.9362505407475665E-4</v>
      </c>
      <c r="Q174" s="7">
        <f t="shared" si="110"/>
        <v>3.1865798879699993E-3</v>
      </c>
      <c r="R174" s="6">
        <f t="shared" si="111"/>
        <v>3.580204942044756E-3</v>
      </c>
      <c r="S174" s="6">
        <f t="shared" si="112"/>
        <v>3.1865798879699993E-3</v>
      </c>
      <c r="T174" s="7">
        <f t="shared" si="113"/>
        <v>-1.1059220409165826E-2</v>
      </c>
      <c r="U174" s="7">
        <f t="shared" si="114"/>
        <v>0.26601300536210903</v>
      </c>
      <c r="V174" s="7">
        <f t="shared" si="115"/>
        <v>0.65520192019400136</v>
      </c>
      <c r="W174" s="6">
        <f t="shared" si="116"/>
        <v>0.91015570514694455</v>
      </c>
      <c r="X174" s="6">
        <v>2.9650000000000002E-3</v>
      </c>
      <c r="Y174" s="6">
        <v>0.90245705000000009</v>
      </c>
      <c r="Z174" s="6">
        <f t="shared" si="117"/>
        <v>7.4731834053962611</v>
      </c>
      <c r="AA174" s="6">
        <f t="shared" si="119"/>
        <v>20.748901923937801</v>
      </c>
      <c r="AB174" s="6">
        <f t="shared" si="118"/>
        <v>0.85307717934548288</v>
      </c>
    </row>
    <row r="175" spans="7:28">
      <c r="G175" s="6">
        <v>440020</v>
      </c>
      <c r="H175" s="6">
        <v>5560100</v>
      </c>
      <c r="I175" s="12">
        <f t="shared" si="104"/>
        <v>11120200</v>
      </c>
      <c r="J175" s="6">
        <v>1241295.282104</v>
      </c>
      <c r="K175" s="12">
        <f t="shared" si="105"/>
        <v>9930362.2568319999</v>
      </c>
      <c r="L175" s="6">
        <f t="shared" si="106"/>
        <v>75.521600000000007</v>
      </c>
      <c r="M175" s="6">
        <f t="shared" si="107"/>
        <v>5242880</v>
      </c>
      <c r="N175" s="13">
        <f t="shared" si="108"/>
        <v>1.1198181609487008</v>
      </c>
      <c r="O175" s="13"/>
      <c r="P175" s="7">
        <f t="shared" si="109"/>
        <v>3.6931007612859206E-4</v>
      </c>
      <c r="Q175" s="7">
        <f t="shared" si="110"/>
        <v>1.6658877953539639E-3</v>
      </c>
      <c r="R175" s="6">
        <f t="shared" si="111"/>
        <v>2.0351978714825561E-3</v>
      </c>
      <c r="S175" s="6">
        <f t="shared" si="112"/>
        <v>1.6658877953539639E-3</v>
      </c>
      <c r="T175" s="7">
        <f t="shared" si="113"/>
        <v>-1.0376071057855554E-2</v>
      </c>
      <c r="U175" s="7">
        <f t="shared" si="114"/>
        <v>0.13906691017260889</v>
      </c>
      <c r="V175" s="7">
        <f t="shared" si="115"/>
        <v>0.39731974789504698</v>
      </c>
      <c r="W175" s="6">
        <f t="shared" si="116"/>
        <v>0.5260105870098003</v>
      </c>
      <c r="X175" s="6">
        <v>1.7979999999999999E-3</v>
      </c>
      <c r="Y175" s="6">
        <v>0.54561594285688597</v>
      </c>
      <c r="Z175" s="6">
        <f t="shared" si="117"/>
        <v>7.3477310704135714</v>
      </c>
      <c r="AA175" s="6">
        <f t="shared" si="119"/>
        <v>13.192317657539279</v>
      </c>
      <c r="AB175" s="6">
        <f t="shared" si="118"/>
        <v>3.5932520124742982</v>
      </c>
    </row>
    <row r="176" spans="7:28">
      <c r="G176" s="6">
        <v>735323</v>
      </c>
      <c r="H176" s="6">
        <v>5158388</v>
      </c>
      <c r="I176" s="12">
        <f t="shared" si="104"/>
        <v>10316776</v>
      </c>
      <c r="J176" s="6">
        <v>1255705.8558350001</v>
      </c>
      <c r="K176" s="12">
        <f t="shared" si="105"/>
        <v>10045646.84668</v>
      </c>
      <c r="L176" s="6">
        <f t="shared" si="106"/>
        <v>76.607116000000005</v>
      </c>
      <c r="M176" s="6">
        <f t="shared" si="107"/>
        <v>5242880</v>
      </c>
      <c r="N176" s="13">
        <f t="shared" si="108"/>
        <v>1.0269897157901391</v>
      </c>
      <c r="O176" s="13"/>
      <c r="P176" s="7">
        <f t="shared" si="109"/>
        <v>3.4262777018053916E-4</v>
      </c>
      <c r="Q176" s="7">
        <f t="shared" si="110"/>
        <v>1.6852275924583487E-3</v>
      </c>
      <c r="R176" s="6">
        <f t="shared" si="111"/>
        <v>2.027855362638888E-3</v>
      </c>
      <c r="S176" s="6">
        <f t="shared" si="112"/>
        <v>1.6852275924583487E-3</v>
      </c>
      <c r="T176" s="7">
        <f t="shared" si="113"/>
        <v>-9.6264096746442318E-3</v>
      </c>
      <c r="U176" s="7">
        <f t="shared" si="114"/>
        <v>0.14068138014722115</v>
      </c>
      <c r="V176" s="7">
        <f t="shared" si="115"/>
        <v>0.45300638664340731</v>
      </c>
      <c r="W176" s="6">
        <f t="shared" si="116"/>
        <v>0.58406135711598428</v>
      </c>
      <c r="X176" s="6">
        <v>2.0500000000000002E-3</v>
      </c>
      <c r="Y176" s="6">
        <v>0.60205766666735006</v>
      </c>
      <c r="Z176" s="6">
        <f t="shared" si="117"/>
        <v>17.793775977641531</v>
      </c>
      <c r="AA176" s="6">
        <f t="shared" si="119"/>
        <v>1.0802262127371813</v>
      </c>
      <c r="AB176" s="6">
        <f t="shared" si="118"/>
        <v>2.9891338567255765</v>
      </c>
    </row>
    <row r="177" spans="7:28">
      <c r="G177" s="6">
        <v>213453</v>
      </c>
      <c r="H177" s="6">
        <v>6099282</v>
      </c>
      <c r="I177" s="12">
        <f t="shared" si="104"/>
        <v>12198564</v>
      </c>
      <c r="J177" s="6">
        <v>2409435.1818849999</v>
      </c>
      <c r="K177" s="12">
        <f t="shared" si="105"/>
        <v>19275481.455079999</v>
      </c>
      <c r="L177" s="6">
        <f t="shared" si="106"/>
        <v>77.460443999999995</v>
      </c>
      <c r="M177" s="6">
        <f t="shared" si="107"/>
        <v>5242880</v>
      </c>
      <c r="N177" s="13">
        <f t="shared" si="108"/>
        <v>0.632853920065644</v>
      </c>
      <c r="O177" s="13"/>
      <c r="P177" s="7">
        <f t="shared" si="109"/>
        <v>4.0512334306033184E-4</v>
      </c>
      <c r="Q177" s="7">
        <f t="shared" si="110"/>
        <v>3.2335969700901398E-3</v>
      </c>
      <c r="R177" s="6">
        <f t="shared" si="111"/>
        <v>3.6387203131504715E-3</v>
      </c>
      <c r="S177" s="6">
        <f t="shared" si="112"/>
        <v>3.2335969700901398E-3</v>
      </c>
      <c r="T177" s="7">
        <f t="shared" si="113"/>
        <v>-1.1382274317709995E-2</v>
      </c>
      <c r="U177" s="7">
        <f t="shared" si="114"/>
        <v>0.26993795178047836</v>
      </c>
      <c r="V177" s="7">
        <f t="shared" si="115"/>
        <v>0.6689026011558995</v>
      </c>
      <c r="W177" s="6">
        <f t="shared" si="116"/>
        <v>0.92745827861866781</v>
      </c>
      <c r="X177" s="6">
        <v>3.0270000000000002E-3</v>
      </c>
      <c r="Y177" s="6">
        <v>0.90746708181845703</v>
      </c>
      <c r="Z177" s="6">
        <f t="shared" si="117"/>
        <v>6.8251394149368867</v>
      </c>
      <c r="AA177" s="6">
        <f t="shared" si="119"/>
        <v>20.208797923702388</v>
      </c>
      <c r="AB177" s="6">
        <f t="shared" si="118"/>
        <v>2.2029666090091968</v>
      </c>
    </row>
    <row r="178" spans="7:28">
      <c r="G178" s="6">
        <v>916428</v>
      </c>
      <c r="H178" s="6">
        <v>5105039</v>
      </c>
      <c r="I178" s="12">
        <f t="shared" si="104"/>
        <v>10210078</v>
      </c>
      <c r="J178" s="6">
        <v>1191143.9777830001</v>
      </c>
      <c r="K178" s="12">
        <f t="shared" si="105"/>
        <v>9529151.8222640008</v>
      </c>
      <c r="L178" s="6">
        <f t="shared" si="106"/>
        <v>79.589027999999999</v>
      </c>
      <c r="M178" s="6">
        <f t="shared" si="107"/>
        <v>5242880</v>
      </c>
      <c r="N178" s="13">
        <f t="shared" si="108"/>
        <v>1.0714571653843394</v>
      </c>
      <c r="O178" s="13"/>
      <c r="P178" s="7">
        <f t="shared" si="109"/>
        <v>3.3908425059431149E-4</v>
      </c>
      <c r="Q178" s="7">
        <f t="shared" si="110"/>
        <v>1.5985819359070283E-3</v>
      </c>
      <c r="R178" s="6">
        <f t="shared" si="111"/>
        <v>1.9376661865013398E-3</v>
      </c>
      <c r="S178" s="6">
        <f t="shared" si="112"/>
        <v>1.5985819359070283E-3</v>
      </c>
      <c r="T178" s="7">
        <f t="shared" si="113"/>
        <v>-9.5268515704976277E-3</v>
      </c>
      <c r="U178" s="7">
        <f t="shared" si="114"/>
        <v>0.13344827370987614</v>
      </c>
      <c r="V178" s="7">
        <f t="shared" si="115"/>
        <v>0.60437681339986293</v>
      </c>
      <c r="W178" s="6">
        <f t="shared" si="116"/>
        <v>0.72829823553924145</v>
      </c>
      <c r="X178" s="6">
        <v>2.735E-3</v>
      </c>
      <c r="Y178" s="6">
        <v>0.76842559999999993</v>
      </c>
      <c r="Z178" s="6">
        <f t="shared" si="117"/>
        <v>41.550934701753995</v>
      </c>
      <c r="AA178" s="6">
        <f t="shared" si="119"/>
        <v>29.152973071249004</v>
      </c>
      <c r="AB178" s="6">
        <f t="shared" si="118"/>
        <v>5.2220233762069466</v>
      </c>
    </row>
    <row r="179" spans="7:28">
      <c r="G179" s="6">
        <v>224617</v>
      </c>
      <c r="H179" s="6">
        <v>6306219</v>
      </c>
      <c r="I179" s="12">
        <f t="shared" si="104"/>
        <v>12612438</v>
      </c>
      <c r="J179" s="6">
        <v>2518690.7822270002</v>
      </c>
      <c r="K179" s="12">
        <f t="shared" si="105"/>
        <v>20149526.257816002</v>
      </c>
      <c r="L179" s="6">
        <f t="shared" si="106"/>
        <v>80.166967999999997</v>
      </c>
      <c r="M179" s="6">
        <f t="shared" si="107"/>
        <v>5242880</v>
      </c>
      <c r="N179" s="13">
        <f t="shared" si="108"/>
        <v>0.62594216055613883</v>
      </c>
      <c r="O179" s="13"/>
      <c r="P179" s="7">
        <f t="shared" si="109"/>
        <v>4.1886840505990427E-4</v>
      </c>
      <c r="Q179" s="7">
        <f t="shared" si="110"/>
        <v>3.3802241053156159E-3</v>
      </c>
      <c r="R179" s="6">
        <f t="shared" si="111"/>
        <v>3.7990925103755201E-3</v>
      </c>
      <c r="S179" s="6">
        <f t="shared" si="112"/>
        <v>3.3802241053156159E-3</v>
      </c>
      <c r="T179" s="7">
        <f t="shared" si="113"/>
        <v>-1.1768453166381683E-2</v>
      </c>
      <c r="U179" s="7">
        <f t="shared" si="114"/>
        <v>0.2821782615421185</v>
      </c>
      <c r="V179" s="7">
        <f t="shared" si="115"/>
        <v>0.72989272930886551</v>
      </c>
      <c r="W179" s="6">
        <f t="shared" si="116"/>
        <v>1.0003025376846022</v>
      </c>
      <c r="X179" s="6">
        <v>3.3029999999999999E-3</v>
      </c>
      <c r="Y179" s="6">
        <v>0.97597644545514595</v>
      </c>
      <c r="Z179" s="6">
        <f t="shared" si="117"/>
        <v>2.3379989499126825</v>
      </c>
      <c r="AA179" s="6">
        <f t="shared" si="119"/>
        <v>15.019452327445357</v>
      </c>
      <c r="AB179" s="6">
        <f t="shared" si="118"/>
        <v>2.4924876356121275</v>
      </c>
    </row>
    <row r="180" spans="7:28">
      <c r="G180" s="6">
        <v>84414</v>
      </c>
      <c r="H180" s="6">
        <v>6578753</v>
      </c>
      <c r="I180" s="12">
        <f t="shared" si="104"/>
        <v>13157506</v>
      </c>
      <c r="J180" s="6">
        <v>2582283.6147460002</v>
      </c>
      <c r="K180" s="12">
        <f t="shared" si="105"/>
        <v>20658268.917968001</v>
      </c>
      <c r="L180" s="6">
        <f t="shared" si="106"/>
        <v>80.633315999999994</v>
      </c>
      <c r="M180" s="6">
        <f t="shared" si="107"/>
        <v>5242880</v>
      </c>
      <c r="N180" s="13">
        <f t="shared" si="108"/>
        <v>0.63691232078772864</v>
      </c>
      <c r="O180" s="13"/>
      <c r="P180" s="7">
        <f t="shared" si="109"/>
        <v>4.3697051694415628E-4</v>
      </c>
      <c r="Q180" s="7">
        <f t="shared" si="110"/>
        <v>3.4655692484839881E-3</v>
      </c>
      <c r="R180" s="6">
        <f t="shared" si="111"/>
        <v>3.9025397654281445E-3</v>
      </c>
      <c r="S180" s="6">
        <f t="shared" si="112"/>
        <v>3.4655692484839881E-3</v>
      </c>
      <c r="T180" s="7">
        <f t="shared" si="113"/>
        <v>-1.2277046923630942E-2</v>
      </c>
      <c r="U180" s="7">
        <f t="shared" si="114"/>
        <v>0.28930280221752613</v>
      </c>
      <c r="V180" s="7">
        <f t="shared" si="115"/>
        <v>1.6007698852901668</v>
      </c>
      <c r="W180" s="6">
        <f t="shared" si="116"/>
        <v>1.8777956405840621</v>
      </c>
      <c r="X180" s="6">
        <v>7.2439999999999996E-3</v>
      </c>
      <c r="Y180" s="6">
        <v>1.853981066664252</v>
      </c>
      <c r="Z180" s="6">
        <f t="shared" si="117"/>
        <v>52.159452671397176</v>
      </c>
      <c r="AA180" s="6">
        <f t="shared" si="119"/>
        <v>46.127280985254764</v>
      </c>
      <c r="AB180" s="6">
        <f t="shared" si="118"/>
        <v>1.284510092794968</v>
      </c>
    </row>
    <row r="181" spans="7:28">
      <c r="G181" s="6">
        <v>25626</v>
      </c>
      <c r="H181" s="6">
        <v>6761100</v>
      </c>
      <c r="I181" s="12">
        <f t="shared" si="104"/>
        <v>13522200</v>
      </c>
      <c r="J181" s="6">
        <v>1269544.189453</v>
      </c>
      <c r="K181" s="12">
        <f t="shared" si="105"/>
        <v>10156353.515624</v>
      </c>
      <c r="L181" s="6">
        <f t="shared" si="106"/>
        <v>81.645719999999997</v>
      </c>
      <c r="M181" s="6">
        <f t="shared" si="107"/>
        <v>5242880</v>
      </c>
      <c r="N181" s="13">
        <f t="shared" si="108"/>
        <v>1.3314030453152461</v>
      </c>
      <c r="O181" s="13"/>
      <c r="P181" s="7">
        <f t="shared" si="109"/>
        <v>4.4908227472761707E-4</v>
      </c>
      <c r="Q181" s="7">
        <f t="shared" si="110"/>
        <v>1.7037994112790789E-3</v>
      </c>
      <c r="R181" s="6">
        <f t="shared" si="111"/>
        <v>2.152881686006696E-3</v>
      </c>
      <c r="S181" s="6">
        <f t="shared" si="112"/>
        <v>1.7037994112790789E-3</v>
      </c>
      <c r="T181" s="7">
        <f t="shared" si="113"/>
        <v>-1.2617336743811656E-2</v>
      </c>
      <c r="U181" s="7">
        <f t="shared" si="114"/>
        <v>0.14223173994149269</v>
      </c>
      <c r="V181" s="7">
        <f t="shared" si="115"/>
        <v>0.70713192061409924</v>
      </c>
      <c r="W181" s="6">
        <f t="shared" si="116"/>
        <v>0.83674632381178027</v>
      </c>
      <c r="X181" s="6">
        <v>3.2000000000000002E-3</v>
      </c>
      <c r="Y181" s="6">
        <v>0.84334545454400001</v>
      </c>
      <c r="Z181" s="6">
        <f t="shared" si="117"/>
        <v>46.756268397528785</v>
      </c>
      <c r="AA181" s="6">
        <f t="shared" si="119"/>
        <v>32.722447312290754</v>
      </c>
      <c r="AB181" s="6">
        <f t="shared" si="118"/>
        <v>0.78249437364761898</v>
      </c>
    </row>
    <row r="182" spans="7:28">
      <c r="G182" s="6">
        <v>1228045</v>
      </c>
      <c r="H182" s="6">
        <v>4904179</v>
      </c>
      <c r="I182" s="12">
        <f t="shared" si="104"/>
        <v>9808358</v>
      </c>
      <c r="J182" s="6">
        <v>2177308.624268</v>
      </c>
      <c r="K182" s="12">
        <f t="shared" si="105"/>
        <v>17418468.994144</v>
      </c>
      <c r="L182" s="6">
        <f t="shared" si="106"/>
        <v>83.411047999999994</v>
      </c>
      <c r="M182" s="6">
        <f t="shared" si="107"/>
        <v>5242880</v>
      </c>
      <c r="N182" s="13">
        <f t="shared" si="108"/>
        <v>0.56310103966643221</v>
      </c>
      <c r="O182" s="13"/>
      <c r="P182" s="7">
        <f t="shared" si="109"/>
        <v>3.2574283193436131E-4</v>
      </c>
      <c r="Q182" s="7">
        <f t="shared" si="110"/>
        <v>2.9220701280189797E-3</v>
      </c>
      <c r="R182" s="6">
        <f t="shared" si="111"/>
        <v>3.2478129599533409E-3</v>
      </c>
      <c r="S182" s="6">
        <f t="shared" si="112"/>
        <v>2.9220701280189797E-3</v>
      </c>
      <c r="T182" s="7">
        <f t="shared" si="113"/>
        <v>-9.1520134142269016E-3</v>
      </c>
      <c r="U182" s="7">
        <f t="shared" si="114"/>
        <v>0.24393195336720508</v>
      </c>
      <c r="V182" s="7">
        <f t="shared" si="115"/>
        <v>1.0664433277761385</v>
      </c>
      <c r="W182" s="6">
        <f t="shared" si="116"/>
        <v>1.3012232677291167</v>
      </c>
      <c r="X182" s="6">
        <v>4.8260000000000004E-3</v>
      </c>
      <c r="Y182" s="6">
        <v>1.3375258999999999</v>
      </c>
      <c r="Z182" s="6">
        <f t="shared" si="117"/>
        <v>39.45150998717407</v>
      </c>
      <c r="AA182" s="6">
        <f t="shared" si="119"/>
        <v>32.701762122806869</v>
      </c>
      <c r="AB182" s="6">
        <f t="shared" si="118"/>
        <v>2.7141629385182946</v>
      </c>
    </row>
    <row r="183" spans="7:28">
      <c r="G183" s="6">
        <v>659033</v>
      </c>
      <c r="H183" s="6">
        <v>5959282</v>
      </c>
      <c r="I183" s="12">
        <f t="shared" si="104"/>
        <v>11918564</v>
      </c>
      <c r="J183" s="6">
        <v>1396787.6008299999</v>
      </c>
      <c r="K183" s="12">
        <f t="shared" si="105"/>
        <v>11174300.806639999</v>
      </c>
      <c r="L183" s="6">
        <f t="shared" si="106"/>
        <v>84.692043999999996</v>
      </c>
      <c r="M183" s="6">
        <f t="shared" si="107"/>
        <v>5242880</v>
      </c>
      <c r="N183" s="13">
        <f t="shared" si="108"/>
        <v>1.0666049004979126</v>
      </c>
      <c r="O183" s="13"/>
      <c r="P183" s="7">
        <f t="shared" si="109"/>
        <v>3.9582433572988765E-4</v>
      </c>
      <c r="Q183" s="7">
        <f t="shared" si="110"/>
        <v>1.8745671964372182E-3</v>
      </c>
      <c r="R183" s="6">
        <f t="shared" si="111"/>
        <v>2.270391532167106E-3</v>
      </c>
      <c r="S183" s="6">
        <f t="shared" si="112"/>
        <v>1.8745671964372182E-3</v>
      </c>
      <c r="T183" s="7">
        <f t="shared" si="113"/>
        <v>-1.1121011040412864E-2</v>
      </c>
      <c r="U183" s="7">
        <f t="shared" si="114"/>
        <v>0.15648729082864976</v>
      </c>
      <c r="V183" s="7">
        <f t="shared" si="115"/>
        <v>0.43311830137613572</v>
      </c>
      <c r="W183" s="6">
        <f t="shared" si="116"/>
        <v>0.57848458116437262</v>
      </c>
      <c r="X183" s="6">
        <v>1.9599999999999999E-3</v>
      </c>
      <c r="Y183" s="6">
        <v>0.59421599999915997</v>
      </c>
      <c r="Z183" s="6">
        <f t="shared" si="117"/>
        <v>4.35881650830519</v>
      </c>
      <c r="AA183" s="6">
        <f t="shared" si="119"/>
        <v>15.836302661587046</v>
      </c>
      <c r="AB183" s="6">
        <f t="shared" si="118"/>
        <v>2.6474243094783021</v>
      </c>
    </row>
    <row r="184" spans="7:28">
      <c r="G184" s="6">
        <v>245874</v>
      </c>
      <c r="H184" s="6">
        <v>6698185</v>
      </c>
      <c r="I184" s="12">
        <f t="shared" si="104"/>
        <v>13396370</v>
      </c>
      <c r="J184" s="6">
        <v>2677887.3715820001</v>
      </c>
      <c r="K184" s="12">
        <f t="shared" si="105"/>
        <v>21423098.972656</v>
      </c>
      <c r="L184" s="6">
        <f t="shared" si="106"/>
        <v>85.295699999999997</v>
      </c>
      <c r="M184" s="6">
        <f t="shared" si="107"/>
        <v>5242880</v>
      </c>
      <c r="N184" s="13">
        <f t="shared" si="108"/>
        <v>0.62532362927972507</v>
      </c>
      <c r="O184" s="13"/>
      <c r="P184" s="7">
        <f t="shared" si="109"/>
        <v>4.4490336725479636E-4</v>
      </c>
      <c r="Q184" s="7">
        <f t="shared" si="110"/>
        <v>3.5938748450646224E-3</v>
      </c>
      <c r="R184" s="6">
        <f t="shared" si="111"/>
        <v>4.0387782123194188E-3</v>
      </c>
      <c r="S184" s="6">
        <f t="shared" si="112"/>
        <v>3.5938748450646224E-3</v>
      </c>
      <c r="T184" s="7">
        <f t="shared" si="113"/>
        <v>-1.2499926893160592E-2</v>
      </c>
      <c r="U184" s="7">
        <f t="shared" si="114"/>
        <v>0.30001364536319597</v>
      </c>
      <c r="V184" s="7">
        <f t="shared" si="115"/>
        <v>0.72436826117906783</v>
      </c>
      <c r="W184" s="6">
        <f t="shared" si="116"/>
        <v>1.0118819796491032</v>
      </c>
      <c r="X184" s="6">
        <v>3.2780000000000001E-3</v>
      </c>
      <c r="Y184" s="6">
        <v>1.0016475333344259</v>
      </c>
      <c r="Z184" s="6">
        <f t="shared" si="117"/>
        <v>9.6362063778103195</v>
      </c>
      <c r="AA184" s="6">
        <f t="shared" si="119"/>
        <v>23.208609283691846</v>
      </c>
      <c r="AB184" s="6">
        <f t="shared" si="118"/>
        <v>1.0217612457555225</v>
      </c>
    </row>
    <row r="185" spans="7:28">
      <c r="G185" s="6">
        <v>36000</v>
      </c>
      <c r="H185" s="6">
        <v>7128473</v>
      </c>
      <c r="I185" s="12">
        <f t="shared" si="104"/>
        <v>14256946</v>
      </c>
      <c r="J185" s="6">
        <v>2809634.8352049999</v>
      </c>
      <c r="K185" s="12">
        <f t="shared" si="105"/>
        <v>22477078.681639999</v>
      </c>
      <c r="L185" s="6">
        <f t="shared" si="106"/>
        <v>86.261675999999994</v>
      </c>
      <c r="M185" s="6">
        <f t="shared" si="107"/>
        <v>5242880</v>
      </c>
      <c r="N185" s="13">
        <f t="shared" si="108"/>
        <v>0.63428820986623724</v>
      </c>
      <c r="O185" s="13"/>
      <c r="P185" s="7">
        <f t="shared" si="109"/>
        <v>4.7348373344195481E-4</v>
      </c>
      <c r="Q185" s="7">
        <f t="shared" si="110"/>
        <v>3.7706873206154695E-3</v>
      </c>
      <c r="R185" s="6">
        <f t="shared" si="111"/>
        <v>4.244171054057424E-3</v>
      </c>
      <c r="S185" s="6">
        <f t="shared" si="112"/>
        <v>3.7706873206154695E-3</v>
      </c>
      <c r="T185" s="7">
        <f t="shared" si="113"/>
        <v>-1.330291584360079E-2</v>
      </c>
      <c r="U185" s="7">
        <f t="shared" si="114"/>
        <v>0.31477380191359661</v>
      </c>
      <c r="V185" s="7">
        <f t="shared" si="115"/>
        <v>0.84391775150788895</v>
      </c>
      <c r="W185" s="6">
        <f t="shared" si="116"/>
        <v>1.1453886375778848</v>
      </c>
      <c r="X185" s="6">
        <v>3.8189999999999999E-3</v>
      </c>
      <c r="Y185" s="6">
        <v>1.122676885712649</v>
      </c>
      <c r="Z185" s="6">
        <f t="shared" si="117"/>
        <v>1.2650609946198066</v>
      </c>
      <c r="AA185" s="6">
        <f t="shared" si="119"/>
        <v>11.133046715303067</v>
      </c>
      <c r="AB185" s="6">
        <f t="shared" si="118"/>
        <v>2.0229998634753121</v>
      </c>
    </row>
    <row r="186" spans="7:28">
      <c r="G186" s="6">
        <v>63838</v>
      </c>
      <c r="H186" s="6">
        <v>7106348</v>
      </c>
      <c r="I186" s="12">
        <f t="shared" si="104"/>
        <v>14212696</v>
      </c>
      <c r="J186" s="6">
        <v>2803576.3583979998</v>
      </c>
      <c r="K186" s="12">
        <f t="shared" si="105"/>
        <v>22428610.867183998</v>
      </c>
      <c r="L186" s="6">
        <f t="shared" si="106"/>
        <v>86.552936000000003</v>
      </c>
      <c r="M186" s="6">
        <f t="shared" si="107"/>
        <v>5242880</v>
      </c>
      <c r="N186" s="13">
        <f t="shared" si="108"/>
        <v>0.63368596852313486</v>
      </c>
      <c r="O186" s="13"/>
      <c r="P186" s="7">
        <f t="shared" si="109"/>
        <v>4.7201415817633996E-4</v>
      </c>
      <c r="Q186" s="7">
        <f t="shared" si="110"/>
        <v>3.7625565053962984E-3</v>
      </c>
      <c r="R186" s="6">
        <f t="shared" si="111"/>
        <v>4.2345706635726387E-3</v>
      </c>
      <c r="S186" s="6">
        <f t="shared" si="112"/>
        <v>3.7625565053962984E-3</v>
      </c>
      <c r="T186" s="7">
        <f t="shared" si="113"/>
        <v>-1.3261626914956512E-2</v>
      </c>
      <c r="U186" s="7">
        <f t="shared" si="114"/>
        <v>0.31409504830674023</v>
      </c>
      <c r="V186" s="7">
        <f t="shared" si="115"/>
        <v>0.94070643314194391</v>
      </c>
      <c r="W186" s="6">
        <f t="shared" si="116"/>
        <v>1.2415398545337277</v>
      </c>
      <c r="X186" s="6">
        <v>4.2570000000000004E-3</v>
      </c>
      <c r="Y186" s="6">
        <v>1.2254838750000001</v>
      </c>
      <c r="Z186" s="6">
        <f t="shared" si="117"/>
        <v>11.614834263652853</v>
      </c>
      <c r="AA186" s="6">
        <f t="shared" si="119"/>
        <v>0.52688128793426559</v>
      </c>
      <c r="AB186" s="6">
        <f t="shared" si="118"/>
        <v>1.3101746878332132</v>
      </c>
    </row>
    <row r="187" spans="7:28">
      <c r="G187" s="6">
        <v>643994</v>
      </c>
      <c r="H187" s="6">
        <v>6175377</v>
      </c>
      <c r="I187" s="12">
        <f t="shared" si="104"/>
        <v>12350754</v>
      </c>
      <c r="J187" s="6">
        <v>1380653.638916</v>
      </c>
      <c r="K187" s="12">
        <f t="shared" si="105"/>
        <v>11045229.111328</v>
      </c>
      <c r="L187" s="6">
        <f t="shared" si="106"/>
        <v>86.984403999999998</v>
      </c>
      <c r="M187" s="6">
        <f t="shared" si="107"/>
        <v>5242880</v>
      </c>
      <c r="N187" s="13">
        <f t="shared" si="108"/>
        <v>1.1181980813175756</v>
      </c>
      <c r="O187" s="13"/>
      <c r="P187" s="7">
        <f t="shared" si="109"/>
        <v>4.1017768565183296E-4</v>
      </c>
      <c r="Q187" s="7">
        <f t="shared" si="110"/>
        <v>1.8529145158617465E-3</v>
      </c>
      <c r="R187" s="6">
        <f t="shared" si="111"/>
        <v>2.2630922015135797E-3</v>
      </c>
      <c r="S187" s="6">
        <f t="shared" si="112"/>
        <v>1.8529145158617465E-3</v>
      </c>
      <c r="T187" s="7">
        <f t="shared" si="113"/>
        <v>-1.1524280239752317E-2</v>
      </c>
      <c r="U187" s="7">
        <f t="shared" si="114"/>
        <v>0.1546797432897439</v>
      </c>
      <c r="V187" s="7">
        <f t="shared" si="115"/>
        <v>0.78580034678241772</v>
      </c>
      <c r="W187" s="6">
        <f t="shared" si="116"/>
        <v>0.92895580983240933</v>
      </c>
      <c r="X187" s="6">
        <v>3.5560000000000001E-3</v>
      </c>
      <c r="Y187" s="6">
        <v>0.94573187692362415</v>
      </c>
      <c r="Z187" s="6">
        <f t="shared" si="117"/>
        <v>47.893292579815906</v>
      </c>
      <c r="AA187" s="6">
        <f t="shared" si="119"/>
        <v>36.358487021552882</v>
      </c>
      <c r="AB187" s="6">
        <f t="shared" si="118"/>
        <v>1.773871379463889</v>
      </c>
    </row>
    <row r="188" spans="7:28">
      <c r="G188" s="6">
        <v>1585478</v>
      </c>
      <c r="H188" s="6">
        <v>4623152</v>
      </c>
      <c r="I188" s="12">
        <f t="shared" si="104"/>
        <v>9246304</v>
      </c>
      <c r="J188" s="6">
        <v>2095108.84668</v>
      </c>
      <c r="K188" s="12">
        <f t="shared" si="105"/>
        <v>16760870.77344</v>
      </c>
      <c r="L188" s="6">
        <f t="shared" si="106"/>
        <v>87.187383999999994</v>
      </c>
      <c r="M188" s="6">
        <f t="shared" si="107"/>
        <v>5242880</v>
      </c>
      <c r="N188" s="13">
        <f t="shared" si="108"/>
        <v>0.55166012106316653</v>
      </c>
      <c r="O188" s="13"/>
      <c r="P188" s="7">
        <f t="shared" si="109"/>
        <v>3.0707660241255597E-4</v>
      </c>
      <c r="Q188" s="7">
        <f t="shared" si="110"/>
        <v>2.8117534223657099E-3</v>
      </c>
      <c r="R188" s="6">
        <f t="shared" si="111"/>
        <v>3.1188300247782658E-3</v>
      </c>
      <c r="S188" s="6">
        <f t="shared" si="112"/>
        <v>2.8117534223657099E-3</v>
      </c>
      <c r="T188" s="7">
        <f t="shared" si="113"/>
        <v>-8.6275703068770387E-3</v>
      </c>
      <c r="U188" s="7">
        <f t="shared" si="114"/>
        <v>0.23472280768620096</v>
      </c>
      <c r="V188" s="7">
        <f t="shared" si="115"/>
        <v>0.78911502766029629</v>
      </c>
      <c r="W188" s="6">
        <f t="shared" si="116"/>
        <v>1.0152102650396202</v>
      </c>
      <c r="X188" s="6">
        <v>3.571E-3</v>
      </c>
      <c r="Y188" s="6">
        <v>1.0503135076920329</v>
      </c>
      <c r="Z188" s="6">
        <f t="shared" si="117"/>
        <v>21.261455548425936</v>
      </c>
      <c r="AA188" s="6">
        <f t="shared" si="119"/>
        <v>12.662278779662117</v>
      </c>
      <c r="AB188" s="6">
        <f t="shared" si="118"/>
        <v>3.3421680665184299</v>
      </c>
    </row>
    <row r="189" spans="7:28">
      <c r="G189" s="6">
        <v>151926</v>
      </c>
      <c r="H189" s="6">
        <v>7494215</v>
      </c>
      <c r="I189" s="12">
        <f t="shared" si="104"/>
        <v>14988430</v>
      </c>
      <c r="J189" s="6">
        <v>2946869.9807130001</v>
      </c>
      <c r="K189" s="12">
        <f t="shared" si="105"/>
        <v>23574959.845704</v>
      </c>
      <c r="L189" s="6">
        <f t="shared" si="106"/>
        <v>92.969099999999997</v>
      </c>
      <c r="M189" s="6">
        <f t="shared" si="107"/>
        <v>5242880</v>
      </c>
      <c r="N189" s="13">
        <f t="shared" si="108"/>
        <v>0.63577754100528405</v>
      </c>
      <c r="O189" s="13"/>
      <c r="P189" s="7">
        <f t="shared" si="109"/>
        <v>4.9777685872089291E-4</v>
      </c>
      <c r="Q189" s="7">
        <f t="shared" si="110"/>
        <v>3.9548645726291036E-3</v>
      </c>
      <c r="R189" s="6">
        <f t="shared" si="111"/>
        <v>4.4526414313499968E-3</v>
      </c>
      <c r="S189" s="6">
        <f t="shared" si="112"/>
        <v>3.9548645726291036E-3</v>
      </c>
      <c r="T189" s="7">
        <f t="shared" si="113"/>
        <v>-1.3985451226209413E-2</v>
      </c>
      <c r="U189" s="7">
        <f t="shared" si="114"/>
        <v>0.33014876380061597</v>
      </c>
      <c r="V189" s="7">
        <f t="shared" si="115"/>
        <v>0.91021136906546085</v>
      </c>
      <c r="W189" s="6">
        <f t="shared" si="116"/>
        <v>1.2263746816398675</v>
      </c>
      <c r="X189" s="6">
        <v>4.1190000000000003E-3</v>
      </c>
      <c r="Y189" s="6">
        <v>1.19426286</v>
      </c>
      <c r="Z189" s="6">
        <f t="shared" si="117"/>
        <v>3.9848367897765629</v>
      </c>
      <c r="AA189" s="6">
        <f t="shared" si="119"/>
        <v>8.1000590276765347</v>
      </c>
      <c r="AB189" s="6">
        <f t="shared" si="118"/>
        <v>2.6888403479169969</v>
      </c>
    </row>
    <row r="190" spans="7:28">
      <c r="G190" s="6">
        <v>185639</v>
      </c>
      <c r="H190" s="6">
        <v>7598452</v>
      </c>
      <c r="I190" s="12">
        <f t="shared" si="104"/>
        <v>15196904</v>
      </c>
      <c r="J190" s="6">
        <v>3015421.452881</v>
      </c>
      <c r="K190" s="12">
        <f t="shared" si="105"/>
        <v>24123371.623048</v>
      </c>
      <c r="L190" s="6">
        <f t="shared" si="106"/>
        <v>94.894204000000002</v>
      </c>
      <c r="M190" s="6">
        <f t="shared" si="107"/>
        <v>5242880</v>
      </c>
      <c r="N190" s="13">
        <f t="shared" si="108"/>
        <v>0.62996600298942229</v>
      </c>
      <c r="O190" s="13"/>
      <c r="P190" s="7">
        <f t="shared" si="109"/>
        <v>5.047004346287751E-4</v>
      </c>
      <c r="Q190" s="7">
        <f t="shared" si="110"/>
        <v>4.0468644879471175E-3</v>
      </c>
      <c r="R190" s="6">
        <f t="shared" si="111"/>
        <v>4.5515649225758925E-3</v>
      </c>
      <c r="S190" s="6">
        <f t="shared" si="112"/>
        <v>4.0468644879471175E-3</v>
      </c>
      <c r="T190" s="7">
        <f t="shared" si="113"/>
        <v>-1.4179974799320993E-2</v>
      </c>
      <c r="U190" s="7">
        <f t="shared" si="114"/>
        <v>0.33782883925053508</v>
      </c>
      <c r="V190" s="7">
        <f t="shared" si="115"/>
        <v>0.9115372414166123</v>
      </c>
      <c r="W190" s="6">
        <f t="shared" si="116"/>
        <v>1.2351861058678264</v>
      </c>
      <c r="X190" s="6">
        <v>4.1250000000000002E-3</v>
      </c>
      <c r="Y190" s="6">
        <v>1.216682499998625</v>
      </c>
      <c r="Z190" s="6">
        <f t="shared" si="117"/>
        <v>1.8941942315850362</v>
      </c>
      <c r="AA190" s="6">
        <f t="shared" si="119"/>
        <v>10.340967820021632</v>
      </c>
      <c r="AB190" s="6">
        <f t="shared" si="118"/>
        <v>1.5208245264662164</v>
      </c>
    </row>
    <row r="191" spans="7:28">
      <c r="G191" s="6">
        <v>1447360</v>
      </c>
      <c r="H191" s="6">
        <v>5514242</v>
      </c>
      <c r="I191" s="12">
        <f t="shared" si="104"/>
        <v>11028484</v>
      </c>
      <c r="J191" s="6">
        <v>1686973.766357</v>
      </c>
      <c r="K191" s="12">
        <f t="shared" si="105"/>
        <v>13495790.130856</v>
      </c>
      <c r="L191" s="6">
        <f t="shared" si="106"/>
        <v>95.118104000000002</v>
      </c>
      <c r="M191" s="6">
        <f t="shared" si="107"/>
        <v>5242880</v>
      </c>
      <c r="N191" s="13">
        <f t="shared" si="108"/>
        <v>0.81717957178254474</v>
      </c>
      <c r="O191" s="13"/>
      <c r="P191" s="7">
        <f t="shared" si="109"/>
        <v>3.6626411985602413E-4</v>
      </c>
      <c r="Q191" s="7">
        <f t="shared" si="110"/>
        <v>2.2640132843274423E-3</v>
      </c>
      <c r="R191" s="6">
        <f t="shared" si="111"/>
        <v>2.6302774041834665E-3</v>
      </c>
      <c r="S191" s="6">
        <f t="shared" si="112"/>
        <v>2.2640132843274423E-3</v>
      </c>
      <c r="T191" s="7">
        <f t="shared" si="113"/>
        <v>-1.0290492405210612E-2</v>
      </c>
      <c r="U191" s="7">
        <f t="shared" si="114"/>
        <v>0.1889979222605801</v>
      </c>
      <c r="V191" s="7">
        <f t="shared" si="115"/>
        <v>0.6149837922090744</v>
      </c>
      <c r="W191" s="6">
        <f t="shared" si="116"/>
        <v>0.79369122206444387</v>
      </c>
      <c r="X191" s="6">
        <v>2.7829999999999999E-3</v>
      </c>
      <c r="Y191" s="6">
        <v>0.832117</v>
      </c>
      <c r="Z191" s="6">
        <f t="shared" si="117"/>
        <v>18.64846265442176</v>
      </c>
      <c r="AA191" s="6">
        <f t="shared" si="119"/>
        <v>5.4876965798251298</v>
      </c>
      <c r="AB191" s="6">
        <f t="shared" si="118"/>
        <v>4.6178335421047914</v>
      </c>
    </row>
    <row r="192" spans="7:28">
      <c r="G192" s="6">
        <v>445315</v>
      </c>
      <c r="H192" s="6">
        <v>7479343</v>
      </c>
      <c r="I192" s="12">
        <f t="shared" si="104"/>
        <v>14958686</v>
      </c>
      <c r="J192" s="6">
        <v>1590929.6821290001</v>
      </c>
      <c r="K192" s="12">
        <f t="shared" si="105"/>
        <v>12727437.457032001</v>
      </c>
      <c r="L192" s="6">
        <f t="shared" si="106"/>
        <v>98.658416000000003</v>
      </c>
      <c r="M192" s="6">
        <f t="shared" si="107"/>
        <v>5242880</v>
      </c>
      <c r="N192" s="13">
        <f t="shared" si="108"/>
        <v>1.1753101164708704</v>
      </c>
      <c r="O192" s="13"/>
      <c r="P192" s="7">
        <f t="shared" si="109"/>
        <v>4.9678903845647594E-4</v>
      </c>
      <c r="Q192" s="7">
        <f t="shared" si="110"/>
        <v>2.1351167437233605E-3</v>
      </c>
      <c r="R192" s="6">
        <f t="shared" si="111"/>
        <v>2.6319057821798364E-3</v>
      </c>
      <c r="S192" s="6">
        <f t="shared" si="112"/>
        <v>2.1351167437233605E-3</v>
      </c>
      <c r="T192" s="7">
        <f t="shared" si="113"/>
        <v>-1.3957697601495393E-2</v>
      </c>
      <c r="U192" s="7">
        <f t="shared" si="114"/>
        <v>0.17823774760551628</v>
      </c>
      <c r="V192" s="7">
        <f t="shared" si="115"/>
        <v>0.55863421728513829</v>
      </c>
      <c r="W192" s="6">
        <f t="shared" si="116"/>
        <v>0.7229142672891592</v>
      </c>
      <c r="X192" s="6">
        <v>2.5279999999999999E-3</v>
      </c>
      <c r="Y192" s="6">
        <v>0.732951466665824</v>
      </c>
      <c r="Z192" s="6">
        <f t="shared" si="117"/>
        <v>15.541268048917697</v>
      </c>
      <c r="AA192" s="6">
        <f t="shared" si="119"/>
        <v>4.1101970798985992</v>
      </c>
      <c r="AB192" s="6">
        <f t="shared" si="118"/>
        <v>1.3694221013464574</v>
      </c>
    </row>
    <row r="193" spans="7:28">
      <c r="G193" s="6">
        <v>161070</v>
      </c>
      <c r="H193" s="6">
        <v>8185136</v>
      </c>
      <c r="I193" s="12">
        <f t="shared" si="104"/>
        <v>16370272</v>
      </c>
      <c r="J193" s="6">
        <v>1654328.924072</v>
      </c>
      <c r="K193" s="12">
        <f t="shared" si="105"/>
        <v>13234631.392576</v>
      </c>
      <c r="L193" s="6">
        <f t="shared" si="106"/>
        <v>101.443032</v>
      </c>
      <c r="M193" s="6">
        <f t="shared" si="107"/>
        <v>5242880</v>
      </c>
      <c r="N193" s="13">
        <f t="shared" si="108"/>
        <v>1.2369269316547</v>
      </c>
      <c r="O193" s="13"/>
      <c r="P193" s="7">
        <f t="shared" si="109"/>
        <v>5.4366885474773459E-4</v>
      </c>
      <c r="Q193" s="7">
        <f t="shared" si="110"/>
        <v>2.2202020774954481E-3</v>
      </c>
      <c r="R193" s="6">
        <f t="shared" si="111"/>
        <v>2.7638709322431827E-3</v>
      </c>
      <c r="S193" s="6">
        <f t="shared" si="112"/>
        <v>2.2202020774954481E-3</v>
      </c>
      <c r="T193" s="7">
        <f t="shared" si="113"/>
        <v>-1.527482468916235E-2</v>
      </c>
      <c r="U193" s="7">
        <f t="shared" si="114"/>
        <v>0.18534059961132932</v>
      </c>
      <c r="V193" s="7">
        <f t="shared" si="115"/>
        <v>0.53521047241479636</v>
      </c>
      <c r="W193" s="6">
        <f t="shared" si="116"/>
        <v>0.70527624733696337</v>
      </c>
      <c r="X193" s="6">
        <v>2.4220000000000001E-3</v>
      </c>
      <c r="Y193" s="6">
        <v>0.705414623528272</v>
      </c>
      <c r="Z193" s="6">
        <f t="shared" si="117"/>
        <v>8.3318712842507008</v>
      </c>
      <c r="AA193" s="6">
        <f t="shared" si="119"/>
        <v>14.11523254513553</v>
      </c>
      <c r="AB193" s="6">
        <f t="shared" si="118"/>
        <v>1.961629185067288E-2</v>
      </c>
    </row>
    <row r="194" spans="7:28">
      <c r="G194" s="6">
        <v>1048576</v>
      </c>
      <c r="H194" s="6">
        <v>6891620</v>
      </c>
      <c r="I194" s="12">
        <f t="shared" si="104"/>
        <v>13783240</v>
      </c>
      <c r="J194" s="6">
        <v>3076562.106201</v>
      </c>
      <c r="K194" s="12">
        <f t="shared" si="105"/>
        <v>24612496.849608</v>
      </c>
      <c r="L194" s="6">
        <f t="shared" si="106"/>
        <v>103.67095999999999</v>
      </c>
      <c r="M194" s="6">
        <f t="shared" si="107"/>
        <v>5242880</v>
      </c>
      <c r="N194" s="13">
        <f t="shared" si="108"/>
        <v>0.56000982282378731</v>
      </c>
      <c r="O194" s="13"/>
      <c r="P194" s="7">
        <f t="shared" si="109"/>
        <v>4.5775160641882835E-4</v>
      </c>
      <c r="Q194" s="7">
        <f t="shared" si="110"/>
        <v>4.1289186692802758E-3</v>
      </c>
      <c r="R194" s="6">
        <f t="shared" si="111"/>
        <v>4.5866702756991043E-3</v>
      </c>
      <c r="S194" s="6">
        <f t="shared" si="112"/>
        <v>4.1289186692802758E-3</v>
      </c>
      <c r="T194" s="7">
        <f t="shared" si="113"/>
        <v>-1.2860908764903237E-2</v>
      </c>
      <c r="U194" s="7">
        <f t="shared" si="114"/>
        <v>0.34467865320353352</v>
      </c>
      <c r="V194" s="7">
        <f t="shared" si="115"/>
        <v>0.88325196459204813</v>
      </c>
      <c r="W194" s="6">
        <f t="shared" si="116"/>
        <v>1.2150697090306783</v>
      </c>
      <c r="X194" s="6">
        <v>3.9969999999999997E-3</v>
      </c>
      <c r="Y194" s="6">
        <v>1.2216259500011419</v>
      </c>
      <c r="Z194" s="6">
        <f t="shared" si="117"/>
        <v>3.300442063554569</v>
      </c>
      <c r="AA194" s="6">
        <f t="shared" si="119"/>
        <v>14.752821508609074</v>
      </c>
      <c r="AB194" s="6">
        <f t="shared" si="118"/>
        <v>0.53668154073327112</v>
      </c>
    </row>
    <row r="195" spans="7:28">
      <c r="G195" s="6">
        <v>116158</v>
      </c>
      <c r="H195" s="6">
        <v>8516500</v>
      </c>
      <c r="I195" s="12">
        <f t="shared" si="104"/>
        <v>17033000</v>
      </c>
      <c r="J195" s="6">
        <v>1715466.611938</v>
      </c>
      <c r="K195" s="12">
        <f t="shared" si="105"/>
        <v>13723732.895504</v>
      </c>
      <c r="L195" s="6">
        <f t="shared" si="106"/>
        <v>104.52115999999999</v>
      </c>
      <c r="M195" s="6">
        <f t="shared" si="107"/>
        <v>5242880</v>
      </c>
      <c r="N195" s="13">
        <f t="shared" si="108"/>
        <v>1.2411346191079062</v>
      </c>
      <c r="O195" s="13"/>
      <c r="P195" s="7">
        <f t="shared" si="109"/>
        <v>5.6567854235520124E-4</v>
      </c>
      <c r="Q195" s="7">
        <f t="shared" si="110"/>
        <v>2.3022522790232393E-3</v>
      </c>
      <c r="R195" s="6">
        <f t="shared" si="111"/>
        <v>2.8679308213784404E-3</v>
      </c>
      <c r="S195" s="6">
        <f t="shared" si="112"/>
        <v>2.3022522790232393E-3</v>
      </c>
      <c r="T195" s="7">
        <f t="shared" si="113"/>
        <v>-1.5893205007864397E-2</v>
      </c>
      <c r="U195" s="7">
        <f t="shared" si="114"/>
        <v>0.19219008133352738</v>
      </c>
      <c r="V195" s="7">
        <f t="shared" si="115"/>
        <v>0.53255872771249335</v>
      </c>
      <c r="W195" s="6">
        <f t="shared" si="116"/>
        <v>0.70885560403815639</v>
      </c>
      <c r="X195" s="6">
        <v>2.4099999999999998E-3</v>
      </c>
      <c r="Y195" s="6">
        <v>0.70995922222248986</v>
      </c>
      <c r="Z195" s="6">
        <f t="shared" si="117"/>
        <v>4.470859791566828</v>
      </c>
      <c r="AA195" s="6">
        <f t="shared" si="119"/>
        <v>19.00127889537098</v>
      </c>
      <c r="AB195" s="6">
        <f t="shared" si="118"/>
        <v>0.15544810881935547</v>
      </c>
    </row>
    <row r="196" spans="7:28">
      <c r="G196" s="6">
        <v>683446</v>
      </c>
      <c r="H196" s="6">
        <v>7583376</v>
      </c>
      <c r="I196" s="12">
        <f t="shared" si="104"/>
        <v>15166752</v>
      </c>
      <c r="J196" s="6">
        <v>1723263.4804690001</v>
      </c>
      <c r="K196" s="12">
        <f t="shared" si="105"/>
        <v>13786107.843752</v>
      </c>
      <c r="L196" s="6">
        <f t="shared" si="106"/>
        <v>104.669432</v>
      </c>
      <c r="M196" s="6">
        <f t="shared" si="107"/>
        <v>5242880</v>
      </c>
      <c r="N196" s="13">
        <f t="shared" si="108"/>
        <v>1.1001474942671163</v>
      </c>
      <c r="O196" s="13"/>
      <c r="P196" s="7">
        <f t="shared" si="109"/>
        <v>5.0369906438224815E-4</v>
      </c>
      <c r="Q196" s="7">
        <f t="shared" si="110"/>
        <v>2.3127161133058901E-3</v>
      </c>
      <c r="R196" s="6">
        <f t="shared" si="111"/>
        <v>2.8164151776881381E-3</v>
      </c>
      <c r="S196" s="6">
        <f t="shared" si="112"/>
        <v>2.3127161133058901E-3</v>
      </c>
      <c r="T196" s="7">
        <f t="shared" si="113"/>
        <v>-1.4151840476688625E-2</v>
      </c>
      <c r="U196" s="7">
        <f t="shared" si="114"/>
        <v>0.19306359340697243</v>
      </c>
      <c r="V196" s="7">
        <f t="shared" si="115"/>
        <v>0.6492354946138198</v>
      </c>
      <c r="W196" s="6">
        <f t="shared" si="116"/>
        <v>0.82814724754410363</v>
      </c>
      <c r="X196" s="6">
        <v>2.9380000000000001E-3</v>
      </c>
      <c r="Y196" s="6">
        <v>0.83859334000000008</v>
      </c>
      <c r="Z196" s="6">
        <f t="shared" si="117"/>
        <v>21.282637395987404</v>
      </c>
      <c r="AA196" s="6">
        <f t="shared" si="119"/>
        <v>4.1383533802539798</v>
      </c>
      <c r="AB196" s="6">
        <f t="shared" si="118"/>
        <v>1.2456684256395893</v>
      </c>
    </row>
    <row r="197" spans="7:28">
      <c r="G197" s="6">
        <v>685230</v>
      </c>
      <c r="H197" s="6">
        <v>7600595</v>
      </c>
      <c r="I197" s="12">
        <f t="shared" si="104"/>
        <v>15201190</v>
      </c>
      <c r="J197" s="6">
        <v>1722470.2250979999</v>
      </c>
      <c r="K197" s="12">
        <f t="shared" si="105"/>
        <v>13779761.800783999</v>
      </c>
      <c r="L197" s="6">
        <f t="shared" si="106"/>
        <v>104.91173999999999</v>
      </c>
      <c r="M197" s="6">
        <f t="shared" si="107"/>
        <v>5242880</v>
      </c>
      <c r="N197" s="13">
        <f t="shared" si="108"/>
        <v>1.1031533214990066</v>
      </c>
      <c r="O197" s="13"/>
      <c r="P197" s="7">
        <f t="shared" si="109"/>
        <v>5.0484277586241178E-4</v>
      </c>
      <c r="Q197" s="7">
        <f t="shared" si="110"/>
        <v>2.3116515201666104E-3</v>
      </c>
      <c r="R197" s="6">
        <f t="shared" si="111"/>
        <v>2.8164942960290222E-3</v>
      </c>
      <c r="S197" s="6">
        <f t="shared" si="112"/>
        <v>2.3116515201666104E-3</v>
      </c>
      <c r="T197" s="7">
        <f t="shared" si="113"/>
        <v>-1.4183973993629905E-2</v>
      </c>
      <c r="U197" s="7">
        <f t="shared" si="114"/>
        <v>0.19297472206828833</v>
      </c>
      <c r="V197" s="7">
        <f t="shared" si="115"/>
        <v>0.64349004775883023</v>
      </c>
      <c r="W197" s="6">
        <f t="shared" si="116"/>
        <v>0.82228079583348868</v>
      </c>
      <c r="X197" s="6">
        <v>2.9120000000000001E-3</v>
      </c>
      <c r="Y197" s="6">
        <v>0.82779424000000001</v>
      </c>
      <c r="Z197" s="6">
        <f t="shared" si="117"/>
        <v>20.616362631641131</v>
      </c>
      <c r="AA197" s="6">
        <f t="shared" si="119"/>
        <v>3.2797288451572095</v>
      </c>
      <c r="AB197" s="6">
        <f t="shared" si="118"/>
        <v>0.66604041198829056</v>
      </c>
    </row>
    <row r="198" spans="7:28">
      <c r="G198" s="6">
        <v>35696</v>
      </c>
      <c r="H198" s="6">
        <v>8781949</v>
      </c>
      <c r="I198" s="12">
        <f t="shared" si="104"/>
        <v>17563898</v>
      </c>
      <c r="J198" s="6">
        <v>1647745.263672</v>
      </c>
      <c r="K198" s="12">
        <f t="shared" si="105"/>
        <v>13181962.109376</v>
      </c>
      <c r="L198" s="6">
        <f t="shared" si="106"/>
        <v>106.097308</v>
      </c>
      <c r="M198" s="6">
        <f t="shared" si="107"/>
        <v>5242880</v>
      </c>
      <c r="N198" s="13">
        <f t="shared" si="108"/>
        <v>1.3324190931718154</v>
      </c>
      <c r="O198" s="13"/>
      <c r="P198" s="7">
        <f t="shared" si="109"/>
        <v>5.8331005804705184E-4</v>
      </c>
      <c r="Q198" s="7">
        <f t="shared" si="110"/>
        <v>2.2113664364781676E-3</v>
      </c>
      <c r="R198" s="6">
        <f t="shared" si="111"/>
        <v>2.7946764945252197E-3</v>
      </c>
      <c r="S198" s="6">
        <f t="shared" si="112"/>
        <v>2.2113664364781676E-3</v>
      </c>
      <c r="T198" s="7">
        <f t="shared" si="113"/>
        <v>-1.6388576977116154E-2</v>
      </c>
      <c r="U198" s="7">
        <f t="shared" si="114"/>
        <v>0.18460300774043953</v>
      </c>
      <c r="V198" s="7">
        <f t="shared" si="115"/>
        <v>0.81010800655352733</v>
      </c>
      <c r="W198" s="6">
        <f t="shared" si="116"/>
        <v>0.97832243731685065</v>
      </c>
      <c r="X198" s="6">
        <v>3.666E-3</v>
      </c>
      <c r="Y198" s="6">
        <v>0.98406720000084602</v>
      </c>
      <c r="Z198" s="6">
        <f t="shared" si="117"/>
        <v>39.679038830382773</v>
      </c>
      <c r="AA198" s="6">
        <f t="shared" si="119"/>
        <v>23.767689729262965</v>
      </c>
      <c r="AB198" s="6">
        <f t="shared" si="118"/>
        <v>0.58377747820376857</v>
      </c>
    </row>
    <row r="199" spans="7:28">
      <c r="G199" s="6">
        <v>2394385</v>
      </c>
      <c r="H199" s="6">
        <v>5021410</v>
      </c>
      <c r="I199" s="12">
        <f t="shared" si="104"/>
        <v>10042820</v>
      </c>
      <c r="J199" s="6">
        <v>2131585.5273440001</v>
      </c>
      <c r="K199" s="12">
        <f t="shared" si="105"/>
        <v>17052684.218752</v>
      </c>
      <c r="L199" s="6">
        <f t="shared" si="106"/>
        <v>108.14462</v>
      </c>
      <c r="M199" s="6">
        <f t="shared" si="107"/>
        <v>5242880</v>
      </c>
      <c r="N199" s="13">
        <f t="shared" si="108"/>
        <v>0.58892898450300291</v>
      </c>
      <c r="O199" s="13"/>
      <c r="P199" s="7">
        <f t="shared" si="109"/>
        <v>3.3352948856547063E-4</v>
      </c>
      <c r="Q199" s="7">
        <f t="shared" si="110"/>
        <v>2.8607071709292127E-3</v>
      </c>
      <c r="R199" s="6">
        <f t="shared" si="111"/>
        <v>3.1942366594946833E-3</v>
      </c>
      <c r="S199" s="6">
        <f t="shared" si="112"/>
        <v>2.8607071709292127E-3</v>
      </c>
      <c r="T199" s="7">
        <f t="shared" si="113"/>
        <v>-9.3707859518041871E-3</v>
      </c>
      <c r="U199" s="7">
        <f t="shared" si="114"/>
        <v>0.23880942538823333</v>
      </c>
      <c r="V199" s="7">
        <f t="shared" si="115"/>
        <v>7.3977047832494369</v>
      </c>
      <c r="W199" s="6">
        <f t="shared" si="116"/>
        <v>7.6271434226858661</v>
      </c>
      <c r="X199" s="6">
        <v>3.3477E-2</v>
      </c>
      <c r="Y199" s="6">
        <v>7.5414753799888414</v>
      </c>
      <c r="Z199" s="6">
        <f t="shared" si="117"/>
        <v>91.454708692746621</v>
      </c>
      <c r="AA199" s="6">
        <f t="shared" si="119"/>
        <v>90.458414256072274</v>
      </c>
      <c r="AB199" s="6">
        <f t="shared" si="118"/>
        <v>1.1359586603483869</v>
      </c>
    </row>
    <row r="200" spans="7:28">
      <c r="G200" s="6">
        <v>14340</v>
      </c>
      <c r="H200" s="6">
        <v>9041364</v>
      </c>
      <c r="I200" s="12">
        <f t="shared" si="104"/>
        <v>18082728</v>
      </c>
      <c r="J200" s="6">
        <v>3543965.9887700002</v>
      </c>
      <c r="K200" s="12">
        <f t="shared" si="105"/>
        <v>28351727.910160001</v>
      </c>
      <c r="L200" s="6">
        <f t="shared" si="106"/>
        <v>108.783168</v>
      </c>
      <c r="M200" s="6">
        <f t="shared" si="107"/>
        <v>5242880</v>
      </c>
      <c r="N200" s="13">
        <f t="shared" si="108"/>
        <v>0.63779985676005135</v>
      </c>
      <c r="O200" s="13"/>
      <c r="P200" s="7">
        <f t="shared" si="109"/>
        <v>6.0054078652296025E-4</v>
      </c>
      <c r="Q200" s="7">
        <f t="shared" si="110"/>
        <v>4.7562008596652681E-3</v>
      </c>
      <c r="R200" s="6">
        <f t="shared" si="111"/>
        <v>5.3567416461882287E-3</v>
      </c>
      <c r="S200" s="6">
        <f t="shared" si="112"/>
        <v>4.7562008596652681E-3</v>
      </c>
      <c r="T200" s="7">
        <f t="shared" si="113"/>
        <v>-1.6872688499116405E-2</v>
      </c>
      <c r="U200" s="7">
        <f t="shared" si="114"/>
        <v>0.3970436421700394</v>
      </c>
      <c r="V200" s="7">
        <f t="shared" si="115"/>
        <v>1.1333998815092858</v>
      </c>
      <c r="W200" s="6">
        <f t="shared" si="116"/>
        <v>1.5135708351802089</v>
      </c>
      <c r="X200" s="6">
        <v>5.1289999999999999E-3</v>
      </c>
      <c r="Y200" s="6">
        <v>1.501714211111681</v>
      </c>
      <c r="Z200" s="6">
        <f t="shared" si="117"/>
        <v>7.2684566257502778</v>
      </c>
      <c r="AA200" s="6">
        <f t="shared" si="119"/>
        <v>4.4402738582224384</v>
      </c>
      <c r="AB200" s="6">
        <f t="shared" si="118"/>
        <v>0.78953931319266624</v>
      </c>
    </row>
    <row r="201" spans="7:28">
      <c r="G201" s="6">
        <v>1219574</v>
      </c>
      <c r="H201" s="6">
        <v>7382096</v>
      </c>
      <c r="I201" s="12">
        <f t="shared" si="104"/>
        <v>14764192</v>
      </c>
      <c r="J201" s="6">
        <v>3338871.8269039998</v>
      </c>
      <c r="K201" s="12">
        <f t="shared" si="105"/>
        <v>26710974.615231998</v>
      </c>
      <c r="L201" s="6">
        <f t="shared" si="106"/>
        <v>112.976632</v>
      </c>
      <c r="M201" s="6">
        <f t="shared" si="107"/>
        <v>5242880</v>
      </c>
      <c r="N201" s="13">
        <f t="shared" si="108"/>
        <v>0.55273879791644454</v>
      </c>
      <c r="O201" s="13"/>
      <c r="P201" s="7">
        <f t="shared" si="109"/>
        <v>4.9032974870030657E-4</v>
      </c>
      <c r="Q201" s="7">
        <f t="shared" si="110"/>
        <v>4.4809530068161069E-3</v>
      </c>
      <c r="R201" s="6">
        <f t="shared" si="111"/>
        <v>4.9712827555164138E-3</v>
      </c>
      <c r="S201" s="6">
        <f t="shared" si="112"/>
        <v>4.4809530068161069E-3</v>
      </c>
      <c r="T201" s="7">
        <f t="shared" si="113"/>
        <v>-1.3776218530586005E-2</v>
      </c>
      <c r="U201" s="7">
        <f t="shared" si="114"/>
        <v>0.37406618322344531</v>
      </c>
      <c r="V201" s="7">
        <f t="shared" si="115"/>
        <v>0.98755392288262789</v>
      </c>
      <c r="W201" s="6">
        <f t="shared" si="116"/>
        <v>1.3478438875754872</v>
      </c>
      <c r="X201" s="6">
        <v>4.4689999999999999E-3</v>
      </c>
      <c r="Y201" s="6">
        <v>1.380585825</v>
      </c>
      <c r="Z201" s="6">
        <f t="shared" si="117"/>
        <v>0.26746490973611586</v>
      </c>
      <c r="AA201" s="6">
        <f t="shared" si="119"/>
        <v>11.239265059664666</v>
      </c>
      <c r="AB201" s="6">
        <f t="shared" si="118"/>
        <v>2.371597392325306</v>
      </c>
    </row>
    <row r="202" spans="7:28">
      <c r="G202" s="6">
        <v>2097152</v>
      </c>
      <c r="H202" s="6">
        <v>6291408</v>
      </c>
      <c r="I202" s="12">
        <f t="shared" si="104"/>
        <v>12582816</v>
      </c>
      <c r="J202" s="6">
        <v>3570239.2705080002</v>
      </c>
      <c r="K202" s="12">
        <f t="shared" si="105"/>
        <v>28561914.164064001</v>
      </c>
      <c r="L202" s="6">
        <f t="shared" si="106"/>
        <v>117.439936</v>
      </c>
      <c r="M202" s="6">
        <f t="shared" si="107"/>
        <v>5242880</v>
      </c>
      <c r="N202" s="13">
        <f t="shared" si="108"/>
        <v>0.44054526344846434</v>
      </c>
      <c r="O202" s="13"/>
      <c r="P202" s="7">
        <f t="shared" si="109"/>
        <v>4.1788463650582416E-4</v>
      </c>
      <c r="Q202" s="7">
        <f t="shared" si="110"/>
        <v>4.791461075362732E-3</v>
      </c>
      <c r="R202" s="6">
        <f t="shared" si="111"/>
        <v>5.2093457118685561E-3</v>
      </c>
      <c r="S202" s="6">
        <f t="shared" si="112"/>
        <v>4.791461075362732E-3</v>
      </c>
      <c r="T202" s="7">
        <f t="shared" si="113"/>
        <v>-1.1740813377809913E-2</v>
      </c>
      <c r="U202" s="7">
        <f t="shared" si="114"/>
        <v>0.39998713528088486</v>
      </c>
      <c r="V202" s="7">
        <f t="shared" si="115"/>
        <v>1.6686103539240822</v>
      </c>
      <c r="W202" s="6">
        <f t="shared" si="116"/>
        <v>2.0568566758271571</v>
      </c>
      <c r="X202" s="6">
        <v>7.5510000000000004E-3</v>
      </c>
      <c r="Y202" s="6">
        <v>2.0891293615367195</v>
      </c>
      <c r="Z202" s="6">
        <f t="shared" si="117"/>
        <v>36.545343989369201</v>
      </c>
      <c r="AA202" s="6">
        <f t="shared" si="119"/>
        <v>31.011181143311404</v>
      </c>
      <c r="AB202" s="6">
        <f t="shared" si="118"/>
        <v>1.5447911605542328</v>
      </c>
    </row>
    <row r="203" spans="7:28">
      <c r="G203" s="6">
        <v>268096</v>
      </c>
      <c r="H203" s="6">
        <v>9378286</v>
      </c>
      <c r="I203" s="12">
        <f t="shared" si="104"/>
        <v>18756572</v>
      </c>
      <c r="J203" s="6">
        <v>3749624.1425780002</v>
      </c>
      <c r="K203" s="12">
        <f t="shared" si="105"/>
        <v>29996993.140624002</v>
      </c>
      <c r="L203" s="6">
        <f t="shared" si="106"/>
        <v>117.901352</v>
      </c>
      <c r="M203" s="6">
        <f t="shared" si="107"/>
        <v>5242880</v>
      </c>
      <c r="N203" s="13">
        <f t="shared" si="108"/>
        <v>0.62528173780853236</v>
      </c>
      <c r="O203" s="13"/>
      <c r="P203" s="7">
        <f t="shared" si="109"/>
        <v>6.2291964472144549E-4</v>
      </c>
      <c r="Q203" s="7">
        <f t="shared" si="110"/>
        <v>5.0322056212906098E-3</v>
      </c>
      <c r="R203" s="6">
        <f t="shared" si="111"/>
        <v>5.6551252660120548E-3</v>
      </c>
      <c r="S203" s="6">
        <f t="shared" si="112"/>
        <v>5.0322056212906098E-3</v>
      </c>
      <c r="T203" s="7">
        <f t="shared" si="113"/>
        <v>-1.7501440969927146E-2</v>
      </c>
      <c r="U203" s="7">
        <f t="shared" si="114"/>
        <v>0.42008428722381275</v>
      </c>
      <c r="V203" s="7">
        <f t="shared" si="115"/>
        <v>1.0856684768678342</v>
      </c>
      <c r="W203" s="6">
        <f t="shared" si="116"/>
        <v>1.4882513231217198</v>
      </c>
      <c r="X203" s="6">
        <v>4.9129999999999998E-3</v>
      </c>
      <c r="Y203" s="6">
        <v>1.4692940624999999</v>
      </c>
      <c r="Z203" s="6">
        <f t="shared" si="117"/>
        <v>2.4263305778670863</v>
      </c>
      <c r="AA203" s="6">
        <f t="shared" si="119"/>
        <v>15.105338205008245</v>
      </c>
      <c r="AB203" s="6">
        <f t="shared" si="118"/>
        <v>1.2902291723321977</v>
      </c>
    </row>
    <row r="204" spans="7:28">
      <c r="G204" s="6">
        <v>503625</v>
      </c>
      <c r="H204" s="6">
        <v>9027150</v>
      </c>
      <c r="I204" s="12">
        <f t="shared" si="104"/>
        <v>18054300</v>
      </c>
      <c r="J204" s="6">
        <v>3623266.5947270002</v>
      </c>
      <c r="K204" s="12">
        <f t="shared" si="105"/>
        <v>28986132.757816002</v>
      </c>
      <c r="L204" s="6">
        <f t="shared" si="106"/>
        <v>118.39830000000001</v>
      </c>
      <c r="M204" s="6">
        <f t="shared" si="107"/>
        <v>5242880</v>
      </c>
      <c r="N204" s="13">
        <f t="shared" si="108"/>
        <v>0.62285990859307461</v>
      </c>
      <c r="O204" s="13"/>
      <c r="P204" s="7">
        <f t="shared" si="109"/>
        <v>5.9959667159299648E-4</v>
      </c>
      <c r="Q204" s="7">
        <f t="shared" si="110"/>
        <v>4.8626267146028787E-3</v>
      </c>
      <c r="R204" s="6">
        <f t="shared" si="111"/>
        <v>5.4622233861958752E-3</v>
      </c>
      <c r="S204" s="6">
        <f t="shared" si="112"/>
        <v>4.8626267146028787E-3</v>
      </c>
      <c r="T204" s="7">
        <f t="shared" si="113"/>
        <v>-1.684616281180568E-2</v>
      </c>
      <c r="U204" s="7">
        <f t="shared" si="114"/>
        <v>0.40592798291011128</v>
      </c>
      <c r="V204" s="7">
        <f t="shared" si="115"/>
        <v>1.0220266040125652</v>
      </c>
      <c r="W204" s="6">
        <f t="shared" si="116"/>
        <v>1.4111084241108709</v>
      </c>
      <c r="X204" s="6">
        <v>4.6249999999999998E-3</v>
      </c>
      <c r="Y204" s="6">
        <v>1.4102713235305</v>
      </c>
      <c r="Z204" s="6">
        <f t="shared" si="117"/>
        <v>5.1378749103325179</v>
      </c>
      <c r="AA204" s="6">
        <f t="shared" si="119"/>
        <v>18.102127269100009</v>
      </c>
      <c r="AB204" s="6">
        <f t="shared" si="118"/>
        <v>5.9357413456815104E-2</v>
      </c>
    </row>
    <row r="205" spans="7:28">
      <c r="G205" s="6">
        <v>503625</v>
      </c>
      <c r="H205" s="6">
        <v>9027150</v>
      </c>
      <c r="I205" s="12">
        <f t="shared" si="104"/>
        <v>18054300</v>
      </c>
      <c r="J205" s="6">
        <v>3622845.0297849998</v>
      </c>
      <c r="K205" s="12">
        <f t="shared" si="105"/>
        <v>28982760.238279998</v>
      </c>
      <c r="L205" s="6">
        <f t="shared" si="106"/>
        <v>118.39830000000001</v>
      </c>
      <c r="M205" s="6">
        <f t="shared" si="107"/>
        <v>5242880</v>
      </c>
      <c r="N205" s="13">
        <f t="shared" si="108"/>
        <v>0.62293238641066873</v>
      </c>
      <c r="O205" s="13"/>
      <c r="P205" s="7">
        <f t="shared" si="109"/>
        <v>5.9959667159299648E-4</v>
      </c>
      <c r="Q205" s="7">
        <f t="shared" si="110"/>
        <v>4.8620609508382429E-3</v>
      </c>
      <c r="R205" s="6">
        <f t="shared" si="111"/>
        <v>5.4616576224312393E-3</v>
      </c>
      <c r="S205" s="6">
        <f t="shared" si="112"/>
        <v>4.8620609508382429E-3</v>
      </c>
      <c r="T205" s="7">
        <f t="shared" si="113"/>
        <v>-1.684616281180568E-2</v>
      </c>
      <c r="U205" s="7">
        <f t="shared" si="114"/>
        <v>0.40588075342751651</v>
      </c>
      <c r="V205" s="7">
        <f t="shared" si="115"/>
        <v>1.0147343060812322</v>
      </c>
      <c r="W205" s="6">
        <f t="shared" si="116"/>
        <v>1.403768896696943</v>
      </c>
      <c r="X205" s="6">
        <v>4.5919999999999997E-3</v>
      </c>
      <c r="Y205" s="6">
        <v>1.4019375999999999</v>
      </c>
      <c r="Z205" s="6">
        <f t="shared" si="117"/>
        <v>5.8811182673833438</v>
      </c>
      <c r="AA205" s="6">
        <f t="shared" si="119"/>
        <v>18.938537073851037</v>
      </c>
      <c r="AB205" s="6">
        <f t="shared" si="118"/>
        <v>0.13062612037391338</v>
      </c>
    </row>
    <row r="206" spans="7:28">
      <c r="G206" s="6">
        <v>503625</v>
      </c>
      <c r="H206" s="6">
        <v>9027150</v>
      </c>
      <c r="I206" s="12">
        <f t="shared" si="104"/>
        <v>18054300</v>
      </c>
      <c r="J206" s="6">
        <v>3623498.6892090002</v>
      </c>
      <c r="K206" s="12">
        <f t="shared" si="105"/>
        <v>28987989.513672002</v>
      </c>
      <c r="L206" s="6">
        <f t="shared" si="106"/>
        <v>118.39830000000001</v>
      </c>
      <c r="M206" s="6">
        <f t="shared" si="107"/>
        <v>5242880</v>
      </c>
      <c r="N206" s="13">
        <f t="shared" si="108"/>
        <v>0.62282001280167443</v>
      </c>
      <c r="O206" s="13"/>
      <c r="P206" s="7">
        <f t="shared" si="109"/>
        <v>5.9959667159299648E-4</v>
      </c>
      <c r="Q206" s="7">
        <f t="shared" si="110"/>
        <v>4.8629381983976748E-3</v>
      </c>
      <c r="R206" s="6">
        <f t="shared" si="111"/>
        <v>5.4625348699906713E-3</v>
      </c>
      <c r="S206" s="6">
        <f t="shared" si="112"/>
        <v>4.8629381983976748E-3</v>
      </c>
      <c r="T206" s="7">
        <f t="shared" si="113"/>
        <v>-1.684616281180568E-2</v>
      </c>
      <c r="U206" s="7">
        <f t="shared" si="114"/>
        <v>0.40595398531497429</v>
      </c>
      <c r="V206" s="7">
        <f t="shared" si="115"/>
        <v>1.0134084337300808</v>
      </c>
      <c r="W206" s="6">
        <f t="shared" si="116"/>
        <v>1.4025162562332494</v>
      </c>
      <c r="X206" s="6">
        <v>4.5859999999999998E-3</v>
      </c>
      <c r="Y206" s="6">
        <v>1.3939012117668639</v>
      </c>
      <c r="Z206" s="6">
        <f t="shared" si="117"/>
        <v>6.0387744962423691</v>
      </c>
      <c r="AA206" s="6">
        <f t="shared" si="119"/>
        <v>19.113276711527945</v>
      </c>
      <c r="AB206" s="6">
        <f t="shared" si="118"/>
        <v>0.61805272810297307</v>
      </c>
    </row>
    <row r="207" spans="7:28">
      <c r="G207" s="6">
        <v>503625</v>
      </c>
      <c r="H207" s="6">
        <v>9027150</v>
      </c>
      <c r="I207" s="12">
        <f t="shared" si="104"/>
        <v>18054300</v>
      </c>
      <c r="J207" s="6">
        <v>3622756.8063960001</v>
      </c>
      <c r="K207" s="12">
        <f t="shared" si="105"/>
        <v>28982054.451168001</v>
      </c>
      <c r="L207" s="6">
        <f t="shared" si="106"/>
        <v>118.39830000000001</v>
      </c>
      <c r="M207" s="6">
        <f t="shared" si="107"/>
        <v>5242880</v>
      </c>
      <c r="N207" s="13">
        <f t="shared" si="108"/>
        <v>0.62294755640666455</v>
      </c>
      <c r="O207" s="13"/>
      <c r="P207" s="7">
        <f t="shared" si="109"/>
        <v>5.9959667159299648E-4</v>
      </c>
      <c r="Q207" s="7">
        <f t="shared" si="110"/>
        <v>4.8619425501086836E-3</v>
      </c>
      <c r="R207" s="6">
        <f t="shared" si="111"/>
        <v>5.4615392217016801E-3</v>
      </c>
      <c r="S207" s="6">
        <f t="shared" si="112"/>
        <v>4.8619425501086836E-3</v>
      </c>
      <c r="T207" s="7">
        <f t="shared" si="113"/>
        <v>-1.684616281180568E-2</v>
      </c>
      <c r="U207" s="7">
        <f t="shared" si="114"/>
        <v>0.4058708694343281</v>
      </c>
      <c r="V207" s="7">
        <f t="shared" si="115"/>
        <v>1.0189329018598785</v>
      </c>
      <c r="W207" s="6">
        <f t="shared" si="116"/>
        <v>1.407957608482401</v>
      </c>
      <c r="X207" s="6">
        <v>4.6109999999999996E-3</v>
      </c>
      <c r="Y207" s="6">
        <v>1.4001708352922189</v>
      </c>
      <c r="Z207" s="6">
        <f t="shared" si="117"/>
        <v>5.4422587314830615</v>
      </c>
      <c r="AA207" s="6">
        <f t="shared" si="119"/>
        <v>18.4458733832505</v>
      </c>
      <c r="AB207" s="6">
        <f t="shared" si="118"/>
        <v>0.55613022310645799</v>
      </c>
    </row>
    <row r="208" spans="7:28">
      <c r="G208" s="6">
        <v>503625</v>
      </c>
      <c r="H208" s="6">
        <v>9027150</v>
      </c>
      <c r="I208" s="12">
        <f t="shared" si="104"/>
        <v>18054300</v>
      </c>
      <c r="J208" s="6">
        <v>3622658.1455080002</v>
      </c>
      <c r="K208" s="12">
        <f t="shared" si="105"/>
        <v>28981265.164064001</v>
      </c>
      <c r="L208" s="6">
        <f t="shared" si="106"/>
        <v>118.39830000000001</v>
      </c>
      <c r="M208" s="6">
        <f t="shared" si="107"/>
        <v>5242880</v>
      </c>
      <c r="N208" s="13">
        <f t="shared" si="108"/>
        <v>0.62296452200392038</v>
      </c>
      <c r="O208" s="13"/>
      <c r="P208" s="7">
        <f t="shared" si="109"/>
        <v>5.9959667159299648E-4</v>
      </c>
      <c r="Q208" s="7">
        <f t="shared" si="110"/>
        <v>4.8618101416708472E-3</v>
      </c>
      <c r="R208" s="6">
        <f t="shared" si="111"/>
        <v>5.4614068132638437E-3</v>
      </c>
      <c r="S208" s="6">
        <f t="shared" si="112"/>
        <v>4.8618101416708472E-3</v>
      </c>
      <c r="T208" s="7">
        <f t="shared" si="113"/>
        <v>-1.684616281180568E-2</v>
      </c>
      <c r="U208" s="7">
        <f t="shared" si="114"/>
        <v>0.40585981608944965</v>
      </c>
      <c r="V208" s="7">
        <f t="shared" si="115"/>
        <v>1.0220266040125652</v>
      </c>
      <c r="W208" s="6">
        <f t="shared" si="116"/>
        <v>1.4110402572902092</v>
      </c>
      <c r="X208" s="6">
        <v>4.6249999999999998E-3</v>
      </c>
      <c r="Y208" s="6">
        <v>1.401755882352125</v>
      </c>
      <c r="Z208" s="6">
        <f t="shared" si="117"/>
        <v>5.1202192793696737</v>
      </c>
      <c r="AA208" s="6">
        <f t="shared" si="119"/>
        <v>18.084471638137167</v>
      </c>
      <c r="AB208" s="6">
        <f t="shared" si="118"/>
        <v>0.66233893183349202</v>
      </c>
    </row>
    <row r="209" spans="7:28">
      <c r="G209" s="6">
        <v>504855</v>
      </c>
      <c r="H209" s="6">
        <v>9046865</v>
      </c>
      <c r="I209" s="12">
        <f t="shared" si="104"/>
        <v>18093730</v>
      </c>
      <c r="J209" s="6">
        <v>3634238.471924</v>
      </c>
      <c r="K209" s="12">
        <f t="shared" si="105"/>
        <v>29073907.775392</v>
      </c>
      <c r="L209" s="6">
        <f t="shared" si="106"/>
        <v>118.65948</v>
      </c>
      <c r="M209" s="6">
        <f t="shared" si="107"/>
        <v>5242880</v>
      </c>
      <c r="N209" s="13">
        <f t="shared" si="108"/>
        <v>0.62233567430224968</v>
      </c>
      <c r="O209" s="13"/>
      <c r="P209" s="7">
        <f t="shared" si="109"/>
        <v>6.0090617108956581E-4</v>
      </c>
      <c r="Q209" s="7">
        <f t="shared" si="110"/>
        <v>4.8773515883521962E-3</v>
      </c>
      <c r="R209" s="6">
        <f t="shared" si="111"/>
        <v>5.4782577594417623E-3</v>
      </c>
      <c r="S209" s="6">
        <f t="shared" si="112"/>
        <v>4.8773515883521962E-3</v>
      </c>
      <c r="T209" s="7">
        <f t="shared" si="113"/>
        <v>-1.6882954279747914E-2</v>
      </c>
      <c r="U209" s="7">
        <f t="shared" si="114"/>
        <v>0.40715720296965568</v>
      </c>
      <c r="V209" s="7">
        <f t="shared" si="115"/>
        <v>1.0167231146079594</v>
      </c>
      <c r="W209" s="6">
        <f t="shared" si="116"/>
        <v>1.4069973632978672</v>
      </c>
      <c r="X209" s="6">
        <v>4.6010000000000001E-3</v>
      </c>
      <c r="Y209" s="6">
        <v>1.393426382350776</v>
      </c>
      <c r="Z209" s="6">
        <f t="shared" si="117"/>
        <v>6.0063374995043715</v>
      </c>
      <c r="AA209" s="6">
        <f t="shared" si="119"/>
        <v>19.066675927880077</v>
      </c>
      <c r="AB209" s="6">
        <f t="shared" si="118"/>
        <v>0.97392880736162823</v>
      </c>
    </row>
    <row r="210" spans="7:28">
      <c r="G210" s="6">
        <v>504855</v>
      </c>
      <c r="H210" s="6">
        <v>9046865</v>
      </c>
      <c r="I210" s="12">
        <f t="shared" si="104"/>
        <v>18093730</v>
      </c>
      <c r="J210" s="6">
        <v>3635232.4228520002</v>
      </c>
      <c r="K210" s="12">
        <f t="shared" si="105"/>
        <v>29081859.382816002</v>
      </c>
      <c r="L210" s="6">
        <f t="shared" si="106"/>
        <v>118.65948</v>
      </c>
      <c r="M210" s="6">
        <f t="shared" si="107"/>
        <v>5242880</v>
      </c>
      <c r="N210" s="13">
        <f t="shared" si="108"/>
        <v>0.62216551430997191</v>
      </c>
      <c r="O210" s="13"/>
      <c r="P210" s="7">
        <f t="shared" si="109"/>
        <v>6.0090617108956581E-4</v>
      </c>
      <c r="Q210" s="7">
        <f t="shared" si="110"/>
        <v>4.8786855261702226E-3</v>
      </c>
      <c r="R210" s="6">
        <f t="shared" si="111"/>
        <v>5.4795916972597888E-3</v>
      </c>
      <c r="S210" s="6">
        <f t="shared" si="112"/>
        <v>4.8786855261702226E-3</v>
      </c>
      <c r="T210" s="7">
        <f t="shared" si="113"/>
        <v>-1.6882954279747914E-2</v>
      </c>
      <c r="U210" s="7">
        <f t="shared" si="114"/>
        <v>0.40726855897528386</v>
      </c>
      <c r="V210" s="7">
        <f t="shared" si="115"/>
        <v>1.0162811571575756</v>
      </c>
      <c r="W210" s="6">
        <f t="shared" si="116"/>
        <v>1.4066667618531117</v>
      </c>
      <c r="X210" s="6">
        <v>4.5989999999999998E-3</v>
      </c>
      <c r="Y210" s="6">
        <v>1.3924419352927648</v>
      </c>
      <c r="Z210" s="6">
        <f t="shared" si="117"/>
        <v>6.0814421867845798</v>
      </c>
      <c r="AA210" s="6">
        <f t="shared" si="119"/>
        <v>19.147460257877562</v>
      </c>
      <c r="AB210" s="6">
        <f t="shared" si="118"/>
        <v>1.0215741281417268</v>
      </c>
    </row>
    <row r="211" spans="7:28">
      <c r="G211" s="6">
        <v>504855</v>
      </c>
      <c r="H211" s="6">
        <v>9046865</v>
      </c>
      <c r="I211" s="12">
        <f t="shared" si="104"/>
        <v>18093730</v>
      </c>
      <c r="J211" s="6">
        <v>3635627.1918950002</v>
      </c>
      <c r="K211" s="12">
        <f t="shared" si="105"/>
        <v>29085017.535160001</v>
      </c>
      <c r="L211" s="6">
        <f t="shared" si="106"/>
        <v>118.65948</v>
      </c>
      <c r="M211" s="6">
        <f t="shared" si="107"/>
        <v>5242880</v>
      </c>
      <c r="N211" s="13">
        <f t="shared" si="108"/>
        <v>0.62209795741491425</v>
      </c>
      <c r="O211" s="13"/>
      <c r="P211" s="7">
        <f t="shared" si="109"/>
        <v>6.0090617108956581E-4</v>
      </c>
      <c r="Q211" s="7">
        <f t="shared" si="110"/>
        <v>4.8792153283375213E-3</v>
      </c>
      <c r="R211" s="6">
        <f t="shared" si="111"/>
        <v>5.4801214994270875E-3</v>
      </c>
      <c r="S211" s="6">
        <f t="shared" si="112"/>
        <v>4.8792153283375213E-3</v>
      </c>
      <c r="T211" s="7">
        <f t="shared" si="113"/>
        <v>-1.6882954279747914E-2</v>
      </c>
      <c r="U211" s="7">
        <f t="shared" si="114"/>
        <v>0.40731278641401925</v>
      </c>
      <c r="V211" s="7">
        <f t="shared" si="115"/>
        <v>1.0226895401881411</v>
      </c>
      <c r="W211" s="6">
        <f t="shared" si="116"/>
        <v>1.4131193723224125</v>
      </c>
      <c r="X211" s="6">
        <v>4.6280000000000002E-3</v>
      </c>
      <c r="Y211" s="6">
        <v>1.4066397647077882</v>
      </c>
      <c r="Z211" s="6">
        <f t="shared" si="117"/>
        <v>5.4281618050458338</v>
      </c>
      <c r="AA211" s="6">
        <f t="shared" si="119"/>
        <v>18.41230551916783</v>
      </c>
      <c r="AB211" s="6">
        <f t="shared" si="118"/>
        <v>0.46064442206141898</v>
      </c>
    </row>
    <row r="212" spans="7:28">
      <c r="G212" s="6">
        <v>504855</v>
      </c>
      <c r="H212" s="6">
        <v>9046865</v>
      </c>
      <c r="I212" s="12">
        <f t="shared" si="104"/>
        <v>18093730</v>
      </c>
      <c r="J212" s="6">
        <v>3635561.9770510001</v>
      </c>
      <c r="K212" s="12">
        <f t="shared" si="105"/>
        <v>29084495.816408001</v>
      </c>
      <c r="L212" s="6">
        <f t="shared" si="106"/>
        <v>118.65948</v>
      </c>
      <c r="M212" s="6">
        <f t="shared" si="107"/>
        <v>5242880</v>
      </c>
      <c r="N212" s="13">
        <f t="shared" si="108"/>
        <v>0.62210911663087631</v>
      </c>
      <c r="O212" s="13"/>
      <c r="P212" s="7">
        <f t="shared" si="109"/>
        <v>6.0090617108956581E-4</v>
      </c>
      <c r="Q212" s="7">
        <f t="shared" si="110"/>
        <v>4.8791278063640949E-3</v>
      </c>
      <c r="R212" s="6">
        <f t="shared" si="111"/>
        <v>5.480033977453661E-3</v>
      </c>
      <c r="S212" s="6">
        <f t="shared" si="112"/>
        <v>4.8791278063640949E-3</v>
      </c>
      <c r="T212" s="7">
        <f t="shared" si="113"/>
        <v>-1.6882954279747914E-2</v>
      </c>
      <c r="U212" s="7">
        <f t="shared" si="114"/>
        <v>0.40730548015338713</v>
      </c>
      <c r="V212" s="7">
        <f t="shared" si="115"/>
        <v>1.0167231146079594</v>
      </c>
      <c r="W212" s="6">
        <f t="shared" si="116"/>
        <v>1.4071456404815987</v>
      </c>
      <c r="X212" s="6">
        <v>4.6010000000000001E-3</v>
      </c>
      <c r="Y212" s="6">
        <v>1.4004361411753881</v>
      </c>
      <c r="Z212" s="6">
        <f t="shared" si="117"/>
        <v>6.0449425421450735</v>
      </c>
      <c r="AA212" s="6">
        <f t="shared" si="119"/>
        <v>19.105280970520777</v>
      </c>
      <c r="AB212" s="6">
        <f t="shared" si="118"/>
        <v>0.47910069648583786</v>
      </c>
    </row>
    <row r="213" spans="7:28">
      <c r="G213" s="6">
        <v>504855</v>
      </c>
      <c r="H213" s="6">
        <v>9046865</v>
      </c>
      <c r="I213" s="12">
        <f t="shared" si="104"/>
        <v>18093730</v>
      </c>
      <c r="J213" s="6">
        <v>3635378.140869</v>
      </c>
      <c r="K213" s="12">
        <f t="shared" si="105"/>
        <v>29083025.126952</v>
      </c>
      <c r="L213" s="6">
        <f t="shared" si="106"/>
        <v>118.65948</v>
      </c>
      <c r="M213" s="6">
        <f t="shared" si="107"/>
        <v>5242880</v>
      </c>
      <c r="N213" s="13">
        <f t="shared" si="108"/>
        <v>0.62214057585199645</v>
      </c>
      <c r="O213" s="13"/>
      <c r="P213" s="7">
        <f t="shared" si="109"/>
        <v>6.0090617108956581E-4</v>
      </c>
      <c r="Q213" s="7">
        <f t="shared" si="110"/>
        <v>4.8788810879109162E-3</v>
      </c>
      <c r="R213" s="6">
        <f t="shared" si="111"/>
        <v>5.4797872590004824E-3</v>
      </c>
      <c r="S213" s="6">
        <f t="shared" si="112"/>
        <v>4.8788810879109162E-3</v>
      </c>
      <c r="T213" s="7">
        <f t="shared" si="113"/>
        <v>-1.6882954279747914E-2</v>
      </c>
      <c r="U213" s="7">
        <f t="shared" si="114"/>
        <v>0.40728488430469806</v>
      </c>
      <c r="V213" s="7">
        <f t="shared" si="115"/>
        <v>1.0198168167606463</v>
      </c>
      <c r="W213" s="6">
        <f t="shared" si="116"/>
        <v>1.4102187467855964</v>
      </c>
      <c r="X213" s="6">
        <v>4.6150000000000002E-3</v>
      </c>
      <c r="Y213" s="6">
        <v>1.400978264704525</v>
      </c>
      <c r="Z213" s="6">
        <f t="shared" si="117"/>
        <v>5.7179000630751045</v>
      </c>
      <c r="AA213" s="6">
        <f t="shared" si="119"/>
        <v>18.738618829912941</v>
      </c>
      <c r="AB213" s="6">
        <f t="shared" si="118"/>
        <v>0.65957355041623689</v>
      </c>
    </row>
    <row r="214" spans="7:28">
      <c r="G214" s="6">
        <v>504855</v>
      </c>
      <c r="H214" s="6">
        <v>9046865</v>
      </c>
      <c r="I214" s="12">
        <f t="shared" si="104"/>
        <v>18093730</v>
      </c>
      <c r="J214" s="6">
        <v>3636247.2927250001</v>
      </c>
      <c r="K214" s="12">
        <f t="shared" si="105"/>
        <v>29089978.341800001</v>
      </c>
      <c r="L214" s="6">
        <f t="shared" si="106"/>
        <v>118.65948</v>
      </c>
      <c r="M214" s="6">
        <f t="shared" si="107"/>
        <v>5242880</v>
      </c>
      <c r="N214" s="13">
        <f t="shared" si="108"/>
        <v>0.62199186906924364</v>
      </c>
      <c r="O214" s="13"/>
      <c r="P214" s="7">
        <f t="shared" si="109"/>
        <v>6.0090617108956581E-4</v>
      </c>
      <c r="Q214" s="7">
        <f t="shared" si="110"/>
        <v>4.8800475383841387E-3</v>
      </c>
      <c r="R214" s="6">
        <f t="shared" si="111"/>
        <v>5.4809537094737048E-3</v>
      </c>
      <c r="S214" s="6">
        <f t="shared" si="112"/>
        <v>4.8800475383841387E-3</v>
      </c>
      <c r="T214" s="7">
        <f t="shared" si="113"/>
        <v>-1.6882954279747914E-2</v>
      </c>
      <c r="U214" s="7">
        <f t="shared" si="114"/>
        <v>0.40738225860783711</v>
      </c>
      <c r="V214" s="7">
        <f t="shared" si="115"/>
        <v>1.0218056252873733</v>
      </c>
      <c r="W214" s="6">
        <f t="shared" si="116"/>
        <v>1.4123049296154626</v>
      </c>
      <c r="X214" s="6">
        <v>4.6239999999999996E-3</v>
      </c>
      <c r="Y214" s="6">
        <v>1.4056959999999998</v>
      </c>
      <c r="Z214" s="6">
        <f t="shared" si="117"/>
        <v>5.5373602591725577</v>
      </c>
      <c r="AA214" s="6">
        <f t="shared" si="119"/>
        <v>18.532735931524769</v>
      </c>
      <c r="AB214" s="6">
        <f t="shared" si="118"/>
        <v>0.47015354781281149</v>
      </c>
    </row>
    <row r="215" spans="7:28">
      <c r="G215" s="6">
        <v>504855</v>
      </c>
      <c r="H215" s="6">
        <v>9046865</v>
      </c>
      <c r="I215" s="12">
        <f t="shared" si="104"/>
        <v>18093730</v>
      </c>
      <c r="J215" s="6">
        <v>3634713.827393</v>
      </c>
      <c r="K215" s="12">
        <f t="shared" si="105"/>
        <v>29077710.619144</v>
      </c>
      <c r="L215" s="6">
        <f t="shared" si="106"/>
        <v>118.65948</v>
      </c>
      <c r="M215" s="6">
        <f t="shared" si="107"/>
        <v>5242880</v>
      </c>
      <c r="N215" s="13">
        <f t="shared" si="108"/>
        <v>0.62225428394240789</v>
      </c>
      <c r="O215" s="13"/>
      <c r="P215" s="7">
        <f t="shared" si="109"/>
        <v>6.0090617108956581E-4</v>
      </c>
      <c r="Q215" s="7">
        <f t="shared" si="110"/>
        <v>4.8779895420169514E-3</v>
      </c>
      <c r="R215" s="6">
        <f t="shared" si="111"/>
        <v>5.4788957131065175E-3</v>
      </c>
      <c r="S215" s="6">
        <f t="shared" si="112"/>
        <v>4.8779895420169514E-3</v>
      </c>
      <c r="T215" s="7">
        <f t="shared" si="113"/>
        <v>-1.6882954279747914E-2</v>
      </c>
      <c r="U215" s="7">
        <f t="shared" si="114"/>
        <v>0.40721045880431528</v>
      </c>
      <c r="V215" s="7">
        <f t="shared" si="115"/>
        <v>1.0277720508675547</v>
      </c>
      <c r="W215" s="6">
        <f t="shared" si="116"/>
        <v>1.4180995553921221</v>
      </c>
      <c r="X215" s="6">
        <v>4.6509999999999998E-3</v>
      </c>
      <c r="Y215" s="6">
        <v>1.409909611766621</v>
      </c>
      <c r="Z215" s="6">
        <f t="shared" si="117"/>
        <v>4.8804459689733743</v>
      </c>
      <c r="AA215" s="6">
        <f t="shared" si="119"/>
        <v>17.800380845119712</v>
      </c>
      <c r="AB215" s="6">
        <f t="shared" si="118"/>
        <v>0.58088430330218466</v>
      </c>
    </row>
    <row r="216" spans="7:28">
      <c r="G216" s="6">
        <v>504855</v>
      </c>
      <c r="H216" s="6">
        <v>9046865</v>
      </c>
      <c r="I216" s="12">
        <f t="shared" si="104"/>
        <v>18093730</v>
      </c>
      <c r="J216" s="6">
        <v>3635067.1350099999</v>
      </c>
      <c r="K216" s="12">
        <f t="shared" si="105"/>
        <v>29080537.080079999</v>
      </c>
      <c r="L216" s="6">
        <f t="shared" si="106"/>
        <v>118.65948</v>
      </c>
      <c r="M216" s="6">
        <f t="shared" si="107"/>
        <v>5242880</v>
      </c>
      <c r="N216" s="13">
        <f t="shared" si="108"/>
        <v>0.62219380440514982</v>
      </c>
      <c r="O216" s="13"/>
      <c r="P216" s="7">
        <f t="shared" si="109"/>
        <v>6.0090617108956581E-4</v>
      </c>
      <c r="Q216" s="7">
        <f t="shared" si="110"/>
        <v>4.8784637006282433E-3</v>
      </c>
      <c r="R216" s="6">
        <f t="shared" si="111"/>
        <v>5.4793698717178095E-3</v>
      </c>
      <c r="S216" s="6">
        <f t="shared" si="112"/>
        <v>4.8784637006282433E-3</v>
      </c>
      <c r="T216" s="7">
        <f t="shared" si="113"/>
        <v>-1.6882954279747914E-2</v>
      </c>
      <c r="U216" s="7">
        <f t="shared" si="114"/>
        <v>0.40725004116585728</v>
      </c>
      <c r="V216" s="7">
        <f t="shared" si="115"/>
        <v>1.0171650720583434</v>
      </c>
      <c r="W216" s="6">
        <f t="shared" si="116"/>
        <v>1.4075321589444527</v>
      </c>
      <c r="X216" s="6">
        <v>4.6030000000000003E-3</v>
      </c>
      <c r="Y216" s="6">
        <v>1.3921485812500003</v>
      </c>
      <c r="Z216" s="6">
        <f t="shared" si="117"/>
        <v>5.9844384233813388</v>
      </c>
      <c r="AA216" s="6">
        <f t="shared" si="119"/>
        <v>19.039102144640648</v>
      </c>
      <c r="AB216" s="6">
        <f t="shared" si="118"/>
        <v>1.105024126134555</v>
      </c>
    </row>
    <row r="217" spans="7:28">
      <c r="G217" s="6">
        <v>504855</v>
      </c>
      <c r="H217" s="6">
        <v>9046865</v>
      </c>
      <c r="I217" s="12">
        <f t="shared" si="104"/>
        <v>18093730</v>
      </c>
      <c r="J217" s="6">
        <v>3635965.280762</v>
      </c>
      <c r="K217" s="12">
        <f t="shared" si="105"/>
        <v>29087722.246096</v>
      </c>
      <c r="L217" s="6">
        <f t="shared" si="106"/>
        <v>118.65948</v>
      </c>
      <c r="M217" s="6">
        <f t="shared" si="107"/>
        <v>5242880</v>
      </c>
      <c r="N217" s="13">
        <f t="shared" si="108"/>
        <v>0.62204011186982666</v>
      </c>
      <c r="O217" s="13"/>
      <c r="P217" s="7">
        <f t="shared" si="109"/>
        <v>6.0090617108956581E-4</v>
      </c>
      <c r="Q217" s="7">
        <f t="shared" si="110"/>
        <v>4.8796690625338892E-3</v>
      </c>
      <c r="R217" s="6">
        <f t="shared" si="111"/>
        <v>5.4805752336234553E-3</v>
      </c>
      <c r="S217" s="6">
        <f t="shared" si="112"/>
        <v>4.8796690625338892E-3</v>
      </c>
      <c r="T217" s="7">
        <f t="shared" si="113"/>
        <v>-1.6882954279747914E-2</v>
      </c>
      <c r="U217" s="7">
        <f t="shared" si="114"/>
        <v>0.40735066376260443</v>
      </c>
      <c r="V217" s="7">
        <f t="shared" si="115"/>
        <v>1.0255622636156358</v>
      </c>
      <c r="W217" s="6">
        <f t="shared" si="116"/>
        <v>1.4160299730984924</v>
      </c>
      <c r="X217" s="6">
        <v>4.6410000000000002E-3</v>
      </c>
      <c r="Y217" s="6">
        <v>1.4059500000019112</v>
      </c>
      <c r="Z217" s="6">
        <f t="shared" si="117"/>
        <v>5.142621472395799</v>
      </c>
      <c r="AA217" s="6">
        <f t="shared" si="119"/>
        <v>18.090395036058069</v>
      </c>
      <c r="AB217" s="6">
        <f t="shared" si="118"/>
        <v>0.71695103642146307</v>
      </c>
    </row>
    <row r="218" spans="7:28">
      <c r="G218" s="6">
        <v>1270432</v>
      </c>
      <c r="H218" s="6">
        <v>8814880</v>
      </c>
      <c r="I218" s="12">
        <f t="shared" si="104"/>
        <v>17629760</v>
      </c>
      <c r="J218" s="6">
        <v>2281565.109619</v>
      </c>
      <c r="K218" s="12">
        <f t="shared" si="105"/>
        <v>18252520.876952</v>
      </c>
      <c r="L218" s="6">
        <f t="shared" si="106"/>
        <v>131.18719999999999</v>
      </c>
      <c r="M218" s="6">
        <f t="shared" si="107"/>
        <v>5242880</v>
      </c>
      <c r="N218" s="13">
        <f t="shared" si="108"/>
        <v>0.96588082922078022</v>
      </c>
      <c r="O218" s="13"/>
      <c r="P218" s="7">
        <f t="shared" si="109"/>
        <v>5.8549738383561513E-4</v>
      </c>
      <c r="Q218" s="7">
        <f t="shared" si="110"/>
        <v>3.0619881709187664E-3</v>
      </c>
      <c r="R218" s="6">
        <f t="shared" si="111"/>
        <v>3.6474855547543815E-3</v>
      </c>
      <c r="S218" s="6">
        <f t="shared" si="112"/>
        <v>3.0619881709187664E-3</v>
      </c>
      <c r="T218" s="7">
        <f t="shared" si="113"/>
        <v>-1.6450031698435237E-2</v>
      </c>
      <c r="U218" s="7">
        <f t="shared" si="114"/>
        <v>0.25561219375178484</v>
      </c>
      <c r="V218" s="7">
        <f t="shared" si="115"/>
        <v>0.67752077143838385</v>
      </c>
      <c r="W218" s="6">
        <f t="shared" si="116"/>
        <v>0.91668293349173346</v>
      </c>
      <c r="X218" s="6">
        <v>3.0660000000000001E-3</v>
      </c>
      <c r="Y218" s="6">
        <v>0.95330301818098206</v>
      </c>
      <c r="Z218" s="6">
        <f t="shared" si="117"/>
        <v>0.13084895894434875</v>
      </c>
      <c r="AA218" s="6">
        <f t="shared" si="119"/>
        <v>18.965608439477542</v>
      </c>
      <c r="AB218" s="6">
        <f t="shared" si="118"/>
        <v>3.8413897775257411</v>
      </c>
    </row>
    <row r="219" spans="7:28">
      <c r="G219" s="6">
        <v>1270432</v>
      </c>
      <c r="H219" s="6">
        <v>8814880</v>
      </c>
      <c r="I219" s="12">
        <f t="shared" si="104"/>
        <v>17629760</v>
      </c>
      <c r="J219" s="6">
        <v>2279063.250244</v>
      </c>
      <c r="K219" s="12">
        <f t="shared" si="105"/>
        <v>18232506.001952</v>
      </c>
      <c r="L219" s="6">
        <f t="shared" si="106"/>
        <v>131.18719999999999</v>
      </c>
      <c r="M219" s="6">
        <f t="shared" si="107"/>
        <v>5242880</v>
      </c>
      <c r="N219" s="13">
        <f t="shared" si="108"/>
        <v>0.9669411323990531</v>
      </c>
      <c r="O219" s="13"/>
      <c r="P219" s="7">
        <f t="shared" si="109"/>
        <v>5.8549738383561513E-4</v>
      </c>
      <c r="Q219" s="7">
        <f t="shared" si="110"/>
        <v>3.0586305355047015E-3</v>
      </c>
      <c r="R219" s="6">
        <f t="shared" si="111"/>
        <v>3.6441279193403166E-3</v>
      </c>
      <c r="S219" s="6">
        <f t="shared" si="112"/>
        <v>3.0586305355047015E-3</v>
      </c>
      <c r="T219" s="7">
        <f t="shared" si="113"/>
        <v>-1.6450031698435237E-2</v>
      </c>
      <c r="U219" s="7">
        <f t="shared" si="114"/>
        <v>0.25533190117516447</v>
      </c>
      <c r="V219" s="7">
        <f t="shared" si="115"/>
        <v>0.67685783526280807</v>
      </c>
      <c r="W219" s="6">
        <f t="shared" si="116"/>
        <v>0.91573970473953725</v>
      </c>
      <c r="X219" s="6">
        <v>3.0630000000000002E-3</v>
      </c>
      <c r="Y219" s="6">
        <v>0.95743254</v>
      </c>
      <c r="Z219" s="6">
        <f t="shared" si="117"/>
        <v>0.1426531013809573</v>
      </c>
      <c r="AA219" s="6">
        <f t="shared" si="119"/>
        <v>18.972507977156916</v>
      </c>
      <c r="AB219" s="6">
        <f t="shared" si="118"/>
        <v>4.3546499119888642</v>
      </c>
    </row>
    <row r="220" spans="7:28">
      <c r="G220" s="6">
        <v>415863</v>
      </c>
      <c r="H220" s="6">
        <v>10328399</v>
      </c>
      <c r="I220" s="12">
        <f t="shared" si="104"/>
        <v>20656798</v>
      </c>
      <c r="J220" s="6">
        <v>4222652.8027339997</v>
      </c>
      <c r="K220" s="12">
        <f t="shared" si="105"/>
        <v>33781222.421871997</v>
      </c>
      <c r="L220" s="6">
        <f t="shared" si="106"/>
        <v>132.258048</v>
      </c>
      <c r="M220" s="6">
        <f t="shared" si="107"/>
        <v>5242880</v>
      </c>
      <c r="N220" s="13">
        <f t="shared" si="108"/>
        <v>0.61148758153362581</v>
      </c>
      <c r="O220" s="13"/>
      <c r="P220" s="7">
        <f t="shared" si="109"/>
        <v>6.8602755723394797E-4</v>
      </c>
      <c r="Q220" s="7">
        <f t="shared" si="110"/>
        <v>5.6670365782494035E-3</v>
      </c>
      <c r="R220" s="6">
        <f t="shared" si="111"/>
        <v>6.3530641354833514E-3</v>
      </c>
      <c r="S220" s="6">
        <f t="shared" si="112"/>
        <v>5.6670365782494035E-3</v>
      </c>
      <c r="T220" s="7">
        <f t="shared" si="113"/>
        <v>-1.9274509799802924E-2</v>
      </c>
      <c r="U220" s="7">
        <f t="shared" si="114"/>
        <v>0.47307944086645137</v>
      </c>
      <c r="V220" s="7">
        <f t="shared" si="115"/>
        <v>1.2127312438531801</v>
      </c>
      <c r="W220" s="6">
        <f t="shared" si="116"/>
        <v>1.6665361749198286</v>
      </c>
      <c r="X220" s="6">
        <v>5.4879999999999998E-3</v>
      </c>
      <c r="Y220" s="6">
        <v>1.6399973333315039</v>
      </c>
      <c r="Z220" s="6">
        <f t="shared" si="117"/>
        <v>3.2623283208710587</v>
      </c>
      <c r="AA220" s="6">
        <f t="shared" si="119"/>
        <v>15.762830457058156</v>
      </c>
      <c r="AB220" s="6">
        <f t="shared" si="118"/>
        <v>1.618224679330029</v>
      </c>
    </row>
    <row r="221" spans="7:28">
      <c r="G221" s="6">
        <v>820878</v>
      </c>
      <c r="H221" s="6">
        <v>9837214</v>
      </c>
      <c r="I221" s="12">
        <f t="shared" si="104"/>
        <v>19674428</v>
      </c>
      <c r="J221" s="6">
        <v>1995896.0214839999</v>
      </c>
      <c r="K221" s="12">
        <f t="shared" si="105"/>
        <v>15967168.171871999</v>
      </c>
      <c r="L221" s="6">
        <f t="shared" si="106"/>
        <v>134.46412799999999</v>
      </c>
      <c r="M221" s="6">
        <f t="shared" si="107"/>
        <v>5242880</v>
      </c>
      <c r="N221" s="13">
        <f t="shared" si="108"/>
        <v>1.2321801704737327</v>
      </c>
      <c r="O221" s="13"/>
      <c r="P221" s="7">
        <f t="shared" si="109"/>
        <v>6.5340232212248903E-4</v>
      </c>
      <c r="Q221" s="7">
        <f t="shared" si="110"/>
        <v>2.6786042538967402E-3</v>
      </c>
      <c r="R221" s="6">
        <f t="shared" si="111"/>
        <v>3.332006576019229E-3</v>
      </c>
      <c r="S221" s="6">
        <f t="shared" si="112"/>
        <v>2.6786042538967402E-3</v>
      </c>
      <c r="T221" s="7">
        <f t="shared" si="113"/>
        <v>-1.8357876922237275E-2</v>
      </c>
      <c r="U221" s="7">
        <f t="shared" si="114"/>
        <v>0.22360762723847016</v>
      </c>
      <c r="V221" s="7">
        <f t="shared" si="115"/>
        <v>4.8054033580231881</v>
      </c>
      <c r="W221" s="6">
        <f t="shared" si="116"/>
        <v>5.0106531083394206</v>
      </c>
      <c r="X221" s="6">
        <v>2.1746000000000001E-2</v>
      </c>
      <c r="Y221" s="6">
        <v>4.9426483399999999</v>
      </c>
      <c r="Z221" s="6">
        <f t="shared" si="117"/>
        <v>87.682312821223491</v>
      </c>
      <c r="AA221" s="6">
        <f t="shared" si="119"/>
        <v>84.677611625038026</v>
      </c>
      <c r="AB221" s="6">
        <f t="shared" si="118"/>
        <v>1.3758771343101603</v>
      </c>
    </row>
    <row r="222" spans="7:28">
      <c r="G222" s="6">
        <v>914898</v>
      </c>
      <c r="H222" s="6">
        <v>9702186</v>
      </c>
      <c r="I222" s="12">
        <f t="shared" si="104"/>
        <v>19404372</v>
      </c>
      <c r="J222" s="6">
        <v>4013523.9799799998</v>
      </c>
      <c r="K222" s="12">
        <f t="shared" si="105"/>
        <v>32108191.839839999</v>
      </c>
      <c r="L222" s="6">
        <f t="shared" si="106"/>
        <v>134.72419199999999</v>
      </c>
      <c r="M222" s="6">
        <f t="shared" si="107"/>
        <v>5242880</v>
      </c>
      <c r="N222" s="13">
        <f t="shared" si="108"/>
        <v>0.60434334318144201</v>
      </c>
      <c r="O222" s="13"/>
      <c r="P222" s="7">
        <f t="shared" si="109"/>
        <v>6.444335623952375E-4</v>
      </c>
      <c r="Q222" s="7">
        <f t="shared" si="110"/>
        <v>5.3863739845012686E-3</v>
      </c>
      <c r="R222" s="6">
        <f t="shared" si="111"/>
        <v>6.0308075468965064E-3</v>
      </c>
      <c r="S222" s="6">
        <f t="shared" si="112"/>
        <v>5.3863739845012686E-3</v>
      </c>
      <c r="T222" s="7">
        <f t="shared" si="113"/>
        <v>-1.8105892223616724E-2</v>
      </c>
      <c r="U222" s="7">
        <f t="shared" si="114"/>
        <v>0.44964996390981754</v>
      </c>
      <c r="V222" s="7">
        <f t="shared" si="115"/>
        <v>1.1316320517077505</v>
      </c>
      <c r="W222" s="6">
        <f t="shared" si="116"/>
        <v>1.5631761233939514</v>
      </c>
      <c r="X222" s="6">
        <v>5.1209999999999997E-3</v>
      </c>
      <c r="Y222" s="6">
        <v>1.563042999998862</v>
      </c>
      <c r="Z222" s="6">
        <f t="shared" si="117"/>
        <v>5.18207351105778</v>
      </c>
      <c r="AA222" s="6">
        <f t="shared" si="119"/>
        <v>17.766208687688085</v>
      </c>
      <c r="AB222" s="6">
        <f t="shared" si="118"/>
        <v>8.5169374796160643E-3</v>
      </c>
    </row>
    <row r="223" spans="7:28">
      <c r="G223" s="6">
        <v>181343</v>
      </c>
      <c r="H223" s="6">
        <v>11063545</v>
      </c>
      <c r="I223" s="12">
        <f t="shared" ref="I223:I286" si="120">2*H223</f>
        <v>22127090</v>
      </c>
      <c r="J223" s="6">
        <v>2274086.7304690001</v>
      </c>
      <c r="K223" s="12">
        <f t="shared" ref="K223:K286" si="121">J223*8</f>
        <v>18192693.843752</v>
      </c>
      <c r="L223" s="6">
        <f t="shared" ref="L223:L286" si="122">((H223+2*G223)*8+(G223+H223)*4)/1000000</f>
        <v>136.38939999999999</v>
      </c>
      <c r="M223" s="6">
        <f t="shared" ref="M223:M286" si="123">40*2^20/8</f>
        <v>5242880</v>
      </c>
      <c r="N223" s="13">
        <f t="shared" ref="N223:N286" si="124">I223/K223</f>
        <v>1.2162624287551129</v>
      </c>
      <c r="O223" s="13"/>
      <c r="P223" s="7">
        <f t="shared" ref="P223:P286" si="125">$B$31*I223</f>
        <v>7.3485704325499616E-4</v>
      </c>
      <c r="Q223" s="7">
        <f t="shared" ref="Q223:Q286" si="126">$C$31*K223</f>
        <v>3.0519517672244756E-3</v>
      </c>
      <c r="R223" s="6">
        <f t="shared" ref="R223:R286" si="127">P223+Q223</f>
        <v>3.7868088104794717E-3</v>
      </c>
      <c r="S223" s="6">
        <f t="shared" ref="S223:S286" si="128">MAX(P223,Q223)</f>
        <v>3.0519517672244756E-3</v>
      </c>
      <c r="T223" s="7">
        <f t="shared" ref="T223:T286" si="129">$D$31*I223</f>
        <v>-2.0646414465887757E-2</v>
      </c>
      <c r="U223" s="7">
        <f t="shared" ref="U223:U286" si="130">$E$31*K223</f>
        <v>0.25477436322388097</v>
      </c>
      <c r="V223" s="7">
        <f t="shared" ref="V223:V286" si="131">X223*$F$31</f>
        <v>0.63951243070537589</v>
      </c>
      <c r="W223" s="6">
        <f t="shared" ref="W223:W286" si="132">SUM(T223:V223)</f>
        <v>0.87364037946336914</v>
      </c>
      <c r="X223" s="6">
        <v>2.8939999999999999E-3</v>
      </c>
      <c r="Y223" s="6">
        <v>0.87028368</v>
      </c>
      <c r="Z223" s="6">
        <f t="shared" ref="Z223:Z286" si="133">ABS(S223-X223)/ABS(X223)*100</f>
        <v>5.4579048799058647</v>
      </c>
      <c r="AA223" s="6">
        <f t="shared" si="119"/>
        <v>30.850338993761987</v>
      </c>
      <c r="AB223" s="6">
        <f t="shared" ref="AB223:AB286" si="134">ABS(W223-Y223)/ABS(Y223)*100</f>
        <v>0.38570175915158372</v>
      </c>
    </row>
    <row r="224" spans="7:28">
      <c r="G224" s="6">
        <v>2063494</v>
      </c>
      <c r="H224" s="6">
        <v>8130343</v>
      </c>
      <c r="I224" s="12">
        <f t="shared" si="120"/>
        <v>16260686</v>
      </c>
      <c r="J224" s="6">
        <v>3853114.0849609999</v>
      </c>
      <c r="K224" s="12">
        <f t="shared" si="121"/>
        <v>30824912.679687999</v>
      </c>
      <c r="L224" s="6">
        <f t="shared" si="122"/>
        <v>138.83399600000001</v>
      </c>
      <c r="M224" s="6">
        <f t="shared" si="123"/>
        <v>5242880</v>
      </c>
      <c r="N224" s="13">
        <f t="shared" si="124"/>
        <v>0.52751766627760599</v>
      </c>
      <c r="O224" s="13"/>
      <c r="P224" s="7">
        <f t="shared" si="125"/>
        <v>5.400294225430416E-4</v>
      </c>
      <c r="Q224" s="7">
        <f t="shared" si="126"/>
        <v>5.1710949205921435E-3</v>
      </c>
      <c r="R224" s="6">
        <f t="shared" si="127"/>
        <v>5.7111243431351849E-3</v>
      </c>
      <c r="S224" s="6">
        <f t="shared" si="128"/>
        <v>5.1710949205921435E-3</v>
      </c>
      <c r="T224" s="7">
        <f t="shared" si="129"/>
        <v>-1.5172571840927051E-2</v>
      </c>
      <c r="U224" s="7">
        <f t="shared" si="130"/>
        <v>0.43167864895920138</v>
      </c>
      <c r="V224" s="7">
        <f t="shared" si="131"/>
        <v>1.8920198450930992</v>
      </c>
      <c r="W224" s="6">
        <f t="shared" si="132"/>
        <v>2.3085259222113734</v>
      </c>
      <c r="X224" s="6">
        <v>8.5620000000000002E-3</v>
      </c>
      <c r="Y224" s="6">
        <v>2.345880975</v>
      </c>
      <c r="Z224" s="6">
        <f t="shared" si="133"/>
        <v>39.604123795933852</v>
      </c>
      <c r="AA224" s="6">
        <f t="shared" ref="AA224:AA287" si="135">ABS(R224-X224)/ABS(X224)*100</f>
        <v>33.296842523532064</v>
      </c>
      <c r="AB224" s="6">
        <f t="shared" si="134"/>
        <v>1.5923677793851672</v>
      </c>
    </row>
    <row r="225" spans="7:28">
      <c r="G225" s="6">
        <v>589446</v>
      </c>
      <c r="H225" s="6">
        <v>11174185</v>
      </c>
      <c r="I225" s="12">
        <f t="shared" si="120"/>
        <v>22348370</v>
      </c>
      <c r="J225" s="6">
        <v>4587775.4472660003</v>
      </c>
      <c r="K225" s="12">
        <f t="shared" si="121"/>
        <v>36702203.578128003</v>
      </c>
      <c r="L225" s="6">
        <f t="shared" si="122"/>
        <v>145.87914000000001</v>
      </c>
      <c r="M225" s="6">
        <f t="shared" si="123"/>
        <v>5242880</v>
      </c>
      <c r="N225" s="13">
        <f t="shared" si="124"/>
        <v>0.60891085060947392</v>
      </c>
      <c r="O225" s="13"/>
      <c r="P225" s="7">
        <f t="shared" si="125"/>
        <v>7.4220591590528435E-4</v>
      </c>
      <c r="Q225" s="7">
        <f t="shared" si="126"/>
        <v>6.157051618266499E-3</v>
      </c>
      <c r="R225" s="6">
        <f t="shared" si="127"/>
        <v>6.899257534171783E-3</v>
      </c>
      <c r="S225" s="6">
        <f t="shared" si="128"/>
        <v>6.157051618266499E-3</v>
      </c>
      <c r="T225" s="7">
        <f t="shared" si="129"/>
        <v>-2.0852887101603147E-2</v>
      </c>
      <c r="U225" s="7">
        <f t="shared" si="130"/>
        <v>0.51398548372440123</v>
      </c>
      <c r="V225" s="7">
        <f t="shared" si="131"/>
        <v>2.5012581904471838</v>
      </c>
      <c r="W225" s="6">
        <f t="shared" si="132"/>
        <v>2.9943907870699817</v>
      </c>
      <c r="X225" s="6">
        <v>1.1318999999999999E-2</v>
      </c>
      <c r="Y225" s="6">
        <v>2.9731617300000002</v>
      </c>
      <c r="Z225" s="6">
        <f t="shared" si="133"/>
        <v>45.604279368614726</v>
      </c>
      <c r="AA225" s="6">
        <f t="shared" si="135"/>
        <v>39.047110750315547</v>
      </c>
      <c r="AB225" s="6">
        <f t="shared" si="134"/>
        <v>0.71402294923194676</v>
      </c>
    </row>
    <row r="226" spans="7:28">
      <c r="G226" s="6">
        <v>22283</v>
      </c>
      <c r="H226" s="6">
        <v>12345963</v>
      </c>
      <c r="I226" s="12">
        <f t="shared" si="120"/>
        <v>24691926</v>
      </c>
      <c r="J226" s="6">
        <v>4811502.3681640001</v>
      </c>
      <c r="K226" s="12">
        <f t="shared" si="121"/>
        <v>38492018.945312001</v>
      </c>
      <c r="L226" s="6">
        <f t="shared" si="122"/>
        <v>148.597216</v>
      </c>
      <c r="M226" s="6">
        <f t="shared" si="123"/>
        <v>5242880</v>
      </c>
      <c r="N226" s="13">
        <f t="shared" si="124"/>
        <v>0.64148170650859726</v>
      </c>
      <c r="O226" s="13"/>
      <c r="P226" s="7">
        <f t="shared" si="125"/>
        <v>8.2003714598852186E-4</v>
      </c>
      <c r="Q226" s="7">
        <f t="shared" si="126"/>
        <v>6.4573056773847811E-3</v>
      </c>
      <c r="R226" s="6">
        <f t="shared" si="127"/>
        <v>7.2773428233733027E-3</v>
      </c>
      <c r="S226" s="6">
        <f t="shared" si="128"/>
        <v>6.4573056773847811E-3</v>
      </c>
      <c r="T226" s="7">
        <f t="shared" si="129"/>
        <v>-2.3039619676922272E-2</v>
      </c>
      <c r="U226" s="7">
        <f t="shared" si="130"/>
        <v>0.53905043971052224</v>
      </c>
      <c r="V226" s="7">
        <f t="shared" si="131"/>
        <v>1.7176676309166854</v>
      </c>
      <c r="W226" s="6">
        <f t="shared" si="132"/>
        <v>2.2336784509502854</v>
      </c>
      <c r="X226" s="6">
        <v>7.7730000000000004E-3</v>
      </c>
      <c r="Y226" s="6">
        <v>2.2129731000000001</v>
      </c>
      <c r="Z226" s="6">
        <f t="shared" si="133"/>
        <v>16.926467549404599</v>
      </c>
      <c r="AA226" s="6">
        <f t="shared" si="135"/>
        <v>6.3766522144178275</v>
      </c>
      <c r="AB226" s="6">
        <f t="shared" si="134"/>
        <v>0.93563500389070475</v>
      </c>
    </row>
    <row r="227" spans="7:28">
      <c r="G227" s="6">
        <v>1489752</v>
      </c>
      <c r="H227" s="6">
        <v>10319760</v>
      </c>
      <c r="I227" s="12">
        <f t="shared" si="120"/>
        <v>20639520</v>
      </c>
      <c r="J227" s="6">
        <v>2737644.4697270002</v>
      </c>
      <c r="K227" s="12">
        <f t="shared" si="121"/>
        <v>21901155.757816002</v>
      </c>
      <c r="L227" s="6">
        <f t="shared" si="122"/>
        <v>153.63216</v>
      </c>
      <c r="M227" s="6">
        <f t="shared" si="123"/>
        <v>5242880</v>
      </c>
      <c r="N227" s="13">
        <f t="shared" si="124"/>
        <v>0.94239410139961433</v>
      </c>
      <c r="O227" s="13"/>
      <c r="P227" s="7">
        <f t="shared" si="125"/>
        <v>6.8545374206017864E-4</v>
      </c>
      <c r="Q227" s="7">
        <f t="shared" si="126"/>
        <v>3.6740722178579752E-3</v>
      </c>
      <c r="R227" s="6">
        <f t="shared" si="127"/>
        <v>4.359525959918154E-3</v>
      </c>
      <c r="S227" s="6">
        <f t="shared" si="128"/>
        <v>3.6740722178579752E-3</v>
      </c>
      <c r="T227" s="7">
        <f t="shared" si="129"/>
        <v>-1.9258387989427427E-2</v>
      </c>
      <c r="U227" s="7">
        <f t="shared" si="130"/>
        <v>0.30670845450306528</v>
      </c>
      <c r="V227" s="7">
        <f t="shared" si="131"/>
        <v>0.7913248149122154</v>
      </c>
      <c r="W227" s="6">
        <f t="shared" si="132"/>
        <v>1.0787748814258533</v>
      </c>
      <c r="X227" s="6">
        <v>3.581E-3</v>
      </c>
      <c r="Y227" s="6">
        <v>1.1189729750000001</v>
      </c>
      <c r="Z227" s="6">
        <f t="shared" si="133"/>
        <v>2.5990566282595697</v>
      </c>
      <c r="AA227" s="6">
        <f t="shared" si="135"/>
        <v>21.740462438373473</v>
      </c>
      <c r="AB227" s="6">
        <f t="shared" si="134"/>
        <v>3.5924096892641062</v>
      </c>
    </row>
    <row r="228" spans="7:28">
      <c r="G228" s="6">
        <v>1465137</v>
      </c>
      <c r="H228" s="6">
        <v>11235263</v>
      </c>
      <c r="I228" s="12">
        <f t="shared" si="120"/>
        <v>22470526</v>
      </c>
      <c r="J228" s="6">
        <v>4932390.6455079997</v>
      </c>
      <c r="K228" s="12">
        <f t="shared" si="121"/>
        <v>39459125.164063998</v>
      </c>
      <c r="L228" s="6">
        <f t="shared" si="122"/>
        <v>164.12589600000001</v>
      </c>
      <c r="M228" s="6">
        <f t="shared" si="123"/>
        <v>5242880</v>
      </c>
      <c r="N228" s="13">
        <f t="shared" si="124"/>
        <v>0.5694633600357728</v>
      </c>
      <c r="O228" s="13"/>
      <c r="P228" s="7">
        <f t="shared" si="125"/>
        <v>7.4626280711763339E-4</v>
      </c>
      <c r="Q228" s="7">
        <f t="shared" si="126"/>
        <v>6.6195445167102508E-3</v>
      </c>
      <c r="R228" s="6">
        <f t="shared" si="127"/>
        <v>7.365807323827884E-3</v>
      </c>
      <c r="S228" s="6">
        <f t="shared" si="128"/>
        <v>6.6195445167102508E-3</v>
      </c>
      <c r="T228" s="7">
        <f t="shared" si="129"/>
        <v>-2.0966868804822819E-2</v>
      </c>
      <c r="U228" s="7">
        <f t="shared" si="130"/>
        <v>0.55259400138250714</v>
      </c>
      <c r="V228" s="7">
        <f t="shared" si="131"/>
        <v>1.3915030325334319</v>
      </c>
      <c r="W228" s="6">
        <f t="shared" si="132"/>
        <v>1.9231301651111163</v>
      </c>
      <c r="X228" s="6">
        <v>6.2969999999999996E-3</v>
      </c>
      <c r="Y228" s="6">
        <v>1.9632328636380809</v>
      </c>
      <c r="Z228" s="6">
        <f t="shared" si="133"/>
        <v>5.1221933731975717</v>
      </c>
      <c r="AA228" s="6">
        <f t="shared" si="135"/>
        <v>16.973278129710724</v>
      </c>
      <c r="AB228" s="6">
        <f t="shared" si="134"/>
        <v>2.042686798378567</v>
      </c>
    </row>
    <row r="229" spans="7:28">
      <c r="G229" s="6">
        <v>1696415</v>
      </c>
      <c r="H229" s="6">
        <v>11095298</v>
      </c>
      <c r="I229" s="12">
        <f t="shared" si="120"/>
        <v>22190596</v>
      </c>
      <c r="J229" s="6">
        <v>5283441.1601560004</v>
      </c>
      <c r="K229" s="12">
        <f t="shared" si="121"/>
        <v>42267529.281248003</v>
      </c>
      <c r="L229" s="6">
        <f t="shared" si="122"/>
        <v>167.071876</v>
      </c>
      <c r="M229" s="6">
        <f t="shared" si="123"/>
        <v>5242880</v>
      </c>
      <c r="N229" s="13">
        <f t="shared" si="124"/>
        <v>0.52500338622453768</v>
      </c>
      <c r="O229" s="13"/>
      <c r="P229" s="7">
        <f t="shared" si="125"/>
        <v>7.3696612453902181E-4</v>
      </c>
      <c r="Q229" s="7">
        <f t="shared" si="126"/>
        <v>7.0906739702223725E-3</v>
      </c>
      <c r="R229" s="6">
        <f t="shared" si="127"/>
        <v>7.8276400947613935E-3</v>
      </c>
      <c r="S229" s="6">
        <f t="shared" si="128"/>
        <v>7.0906739702223725E-3</v>
      </c>
      <c r="T229" s="7">
        <f t="shared" si="129"/>
        <v>-2.0705670843345014E-2</v>
      </c>
      <c r="U229" s="7">
        <f t="shared" si="130"/>
        <v>0.59192349138415479</v>
      </c>
      <c r="V229" s="7">
        <f t="shared" si="131"/>
        <v>3.7760844560792894</v>
      </c>
      <c r="W229" s="6">
        <f t="shared" si="132"/>
        <v>4.3473022766200993</v>
      </c>
      <c r="X229" s="6">
        <v>1.7087999999999999E-2</v>
      </c>
      <c r="Y229" s="6">
        <v>4.3221959999999999</v>
      </c>
      <c r="Z229" s="6">
        <f t="shared" si="133"/>
        <v>58.504951016957087</v>
      </c>
      <c r="AA229" s="6">
        <f t="shared" si="135"/>
        <v>54.192181093390722</v>
      </c>
      <c r="AB229" s="6">
        <f t="shared" si="134"/>
        <v>0.5808685358114104</v>
      </c>
    </row>
    <row r="230" spans="7:28">
      <c r="G230" s="6">
        <v>986703</v>
      </c>
      <c r="H230" s="6">
        <v>12437739</v>
      </c>
      <c r="I230" s="12">
        <f t="shared" si="120"/>
        <v>24875478</v>
      </c>
      <c r="J230" s="6">
        <v>5211530.3056640001</v>
      </c>
      <c r="K230" s="12">
        <f t="shared" si="121"/>
        <v>41692242.445312001</v>
      </c>
      <c r="L230" s="6">
        <f t="shared" si="122"/>
        <v>168.98692800000001</v>
      </c>
      <c r="M230" s="6">
        <f t="shared" si="123"/>
        <v>5242880</v>
      </c>
      <c r="N230" s="13">
        <f t="shared" si="124"/>
        <v>0.59664524000188601</v>
      </c>
      <c r="O230" s="13"/>
      <c r="P230" s="7">
        <f t="shared" si="125"/>
        <v>8.2613304382251371E-4</v>
      </c>
      <c r="Q230" s="7">
        <f t="shared" si="126"/>
        <v>6.9941655756616166E-3</v>
      </c>
      <c r="R230" s="6">
        <f t="shared" si="127"/>
        <v>7.8202986194841305E-3</v>
      </c>
      <c r="S230" s="6">
        <f t="shared" si="128"/>
        <v>6.9941655756616166E-3</v>
      </c>
      <c r="T230" s="7">
        <f t="shared" si="129"/>
        <v>-2.321088895218814E-2</v>
      </c>
      <c r="U230" s="7">
        <f t="shared" si="130"/>
        <v>0.58386705188401922</v>
      </c>
      <c r="V230" s="7">
        <f t="shared" si="131"/>
        <v>1.4401183520756513</v>
      </c>
      <c r="W230" s="6">
        <f t="shared" si="132"/>
        <v>2.0007745150074823</v>
      </c>
      <c r="X230" s="6">
        <v>6.5170000000000002E-3</v>
      </c>
      <c r="Y230" s="6">
        <v>1.9883959454539528</v>
      </c>
      <c r="Z230" s="6">
        <f t="shared" si="133"/>
        <v>7.3218593779594343</v>
      </c>
      <c r="AA230" s="6">
        <f t="shared" si="135"/>
        <v>19.998444368330983</v>
      </c>
      <c r="AB230" s="6">
        <f t="shared" si="134"/>
        <v>0.62254047448801297</v>
      </c>
    </row>
    <row r="231" spans="7:28">
      <c r="G231" s="6">
        <v>343791</v>
      </c>
      <c r="H231" s="6">
        <v>13590452</v>
      </c>
      <c r="I231" s="12">
        <f t="shared" si="120"/>
        <v>27180904</v>
      </c>
      <c r="J231" s="6">
        <v>5537771.9697270002</v>
      </c>
      <c r="K231" s="12">
        <f t="shared" si="121"/>
        <v>44302175.757816002</v>
      </c>
      <c r="L231" s="6">
        <f t="shared" si="122"/>
        <v>169.96124399999999</v>
      </c>
      <c r="M231" s="6">
        <f t="shared" si="123"/>
        <v>5242880</v>
      </c>
      <c r="N231" s="13">
        <f t="shared" si="124"/>
        <v>0.61353429115057889</v>
      </c>
      <c r="O231" s="13"/>
      <c r="P231" s="7">
        <f t="shared" si="125"/>
        <v>9.0269794837178751E-4</v>
      </c>
      <c r="Q231" s="7">
        <f t="shared" si="126"/>
        <v>7.4320001621085378E-3</v>
      </c>
      <c r="R231" s="6">
        <f t="shared" si="127"/>
        <v>8.334698110480326E-3</v>
      </c>
      <c r="S231" s="6">
        <f t="shared" si="128"/>
        <v>7.4320001621085378E-3</v>
      </c>
      <c r="T231" s="7">
        <f t="shared" si="129"/>
        <v>-2.5362043067638194E-2</v>
      </c>
      <c r="U231" s="7">
        <f t="shared" si="130"/>
        <v>0.62041711442345815</v>
      </c>
      <c r="V231" s="7">
        <f t="shared" si="131"/>
        <v>2.2771857631025911</v>
      </c>
      <c r="W231" s="6">
        <f t="shared" si="132"/>
        <v>2.8722408344584109</v>
      </c>
      <c r="X231" s="6">
        <v>1.0305E-2</v>
      </c>
      <c r="Y231" s="6">
        <v>2.8258599999977103</v>
      </c>
      <c r="Z231" s="6">
        <f t="shared" si="133"/>
        <v>27.87966848997052</v>
      </c>
      <c r="AA231" s="6">
        <f t="shared" si="135"/>
        <v>19.119863071515518</v>
      </c>
      <c r="AB231" s="6">
        <f t="shared" si="134"/>
        <v>1.6412997976098676</v>
      </c>
    </row>
    <row r="232" spans="7:28">
      <c r="G232" s="6">
        <v>72000</v>
      </c>
      <c r="H232" s="6">
        <v>14393817</v>
      </c>
      <c r="I232" s="12">
        <f t="shared" si="120"/>
        <v>28787634</v>
      </c>
      <c r="J232" s="6">
        <v>5714927.5654300004</v>
      </c>
      <c r="K232" s="12">
        <f t="shared" si="121"/>
        <v>45719420.523440003</v>
      </c>
      <c r="L232" s="6">
        <f t="shared" si="122"/>
        <v>174.16580400000001</v>
      </c>
      <c r="M232" s="6">
        <f t="shared" si="123"/>
        <v>5242880</v>
      </c>
      <c r="N232" s="13">
        <f t="shared" si="124"/>
        <v>0.62965876798986975</v>
      </c>
      <c r="O232" s="13"/>
      <c r="P232" s="7">
        <f t="shared" si="125"/>
        <v>9.5605864140051839E-4</v>
      </c>
      <c r="Q232" s="7">
        <f t="shared" si="126"/>
        <v>7.6697528942868617E-3</v>
      </c>
      <c r="R232" s="6">
        <f t="shared" si="127"/>
        <v>8.6258115356873805E-3</v>
      </c>
      <c r="S232" s="6">
        <f t="shared" si="128"/>
        <v>7.6697528942868617E-3</v>
      </c>
      <c r="T232" s="7">
        <f t="shared" si="129"/>
        <v>-2.6861255730251121E-2</v>
      </c>
      <c r="U232" s="7">
        <f t="shared" si="130"/>
        <v>0.64026451227422998</v>
      </c>
      <c r="V232" s="7">
        <f t="shared" si="131"/>
        <v>1.6299390770154984</v>
      </c>
      <c r="W232" s="6">
        <f t="shared" si="132"/>
        <v>2.2433423335594771</v>
      </c>
      <c r="X232" s="6">
        <v>7.3759999999999997E-3</v>
      </c>
      <c r="Y232" s="6">
        <v>2.2033246769202401</v>
      </c>
      <c r="Z232" s="6">
        <f t="shared" si="133"/>
        <v>3.9825500852340294</v>
      </c>
      <c r="AA232" s="6">
        <f t="shared" si="135"/>
        <v>16.94429956192219</v>
      </c>
      <c r="AB232" s="6">
        <f t="shared" si="134"/>
        <v>1.8162396608371298</v>
      </c>
    </row>
    <row r="233" spans="7:28">
      <c r="G233" s="6">
        <v>4588484</v>
      </c>
      <c r="H233" s="6">
        <v>6879133</v>
      </c>
      <c r="I233" s="12">
        <f t="shared" si="120"/>
        <v>13758266</v>
      </c>
      <c r="J233" s="6">
        <v>6137087.5234380001</v>
      </c>
      <c r="K233" s="12">
        <f t="shared" si="121"/>
        <v>49096700.187504001</v>
      </c>
      <c r="L233" s="6">
        <f t="shared" si="122"/>
        <v>174.319276</v>
      </c>
      <c r="M233" s="6">
        <f t="shared" si="123"/>
        <v>5242880</v>
      </c>
      <c r="N233" s="13">
        <f t="shared" si="124"/>
        <v>0.28022791648840234</v>
      </c>
      <c r="O233" s="13"/>
      <c r="P233" s="7">
        <f t="shared" si="125"/>
        <v>4.5692220138643364E-4</v>
      </c>
      <c r="Q233" s="7">
        <f t="shared" si="126"/>
        <v>8.2363152037323809E-3</v>
      </c>
      <c r="R233" s="6">
        <f t="shared" si="127"/>
        <v>8.6932374051188147E-3</v>
      </c>
      <c r="S233" s="6">
        <f t="shared" si="128"/>
        <v>8.2363152037323809E-3</v>
      </c>
      <c r="T233" s="7">
        <f t="shared" si="129"/>
        <v>-1.2837605946734601E-2</v>
      </c>
      <c r="U233" s="7">
        <f t="shared" si="130"/>
        <v>0.68756065671720235</v>
      </c>
      <c r="V233" s="7">
        <f t="shared" si="131"/>
        <v>2.6499768725013366</v>
      </c>
      <c r="W233" s="6">
        <f t="shared" si="132"/>
        <v>3.3246999232718046</v>
      </c>
      <c r="X233" s="6">
        <v>1.1991999999999999E-2</v>
      </c>
      <c r="Y233" s="6">
        <v>3.3373735999999998</v>
      </c>
      <c r="Z233" s="6">
        <f t="shared" si="133"/>
        <v>31.318252136988146</v>
      </c>
      <c r="AA233" s="6">
        <f t="shared" si="135"/>
        <v>27.508026975326754</v>
      </c>
      <c r="AB233" s="6">
        <f t="shared" si="134"/>
        <v>0.37975001444834328</v>
      </c>
    </row>
    <row r="234" spans="7:28">
      <c r="G234" s="6">
        <v>45101</v>
      </c>
      <c r="H234" s="6">
        <v>14506196</v>
      </c>
      <c r="I234" s="12">
        <f t="shared" si="120"/>
        <v>29012392</v>
      </c>
      <c r="J234" s="6">
        <v>5575408.765137</v>
      </c>
      <c r="K234" s="12">
        <f t="shared" si="121"/>
        <v>44603270.121096</v>
      </c>
      <c r="L234" s="6">
        <f t="shared" si="122"/>
        <v>174.976372</v>
      </c>
      <c r="M234" s="6">
        <f t="shared" si="123"/>
        <v>5242880</v>
      </c>
      <c r="N234" s="13">
        <f t="shared" si="124"/>
        <v>0.65045437074978085</v>
      </c>
      <c r="O234" s="13"/>
      <c r="P234" s="7">
        <f t="shared" si="125"/>
        <v>9.6352302100614689E-4</v>
      </c>
      <c r="Q234" s="7">
        <f t="shared" si="126"/>
        <v>7.4825108496409014E-3</v>
      </c>
      <c r="R234" s="6">
        <f t="shared" si="127"/>
        <v>8.4460338706470479E-3</v>
      </c>
      <c r="S234" s="6">
        <f t="shared" si="128"/>
        <v>7.4825108496409014E-3</v>
      </c>
      <c r="T234" s="7">
        <f t="shared" si="129"/>
        <v>-2.7070973629103795E-2</v>
      </c>
      <c r="U234" s="7">
        <f t="shared" si="130"/>
        <v>0.62463370407938246</v>
      </c>
      <c r="V234" s="7">
        <f t="shared" si="131"/>
        <v>1.826610142436295</v>
      </c>
      <c r="W234" s="6">
        <f t="shared" si="132"/>
        <v>2.4241728728865737</v>
      </c>
      <c r="X234" s="6">
        <v>8.2660000000000008E-3</v>
      </c>
      <c r="Y234" s="6">
        <v>2.4300937866694223</v>
      </c>
      <c r="Z234" s="6">
        <f t="shared" si="133"/>
        <v>9.4784557265799574</v>
      </c>
      <c r="AA234" s="6">
        <f t="shared" si="135"/>
        <v>2.1780047259502431</v>
      </c>
      <c r="AB234" s="6">
        <f t="shared" si="134"/>
        <v>0.24364959967094874</v>
      </c>
    </row>
    <row r="235" spans="7:28">
      <c r="G235" s="6">
        <v>4026819</v>
      </c>
      <c r="H235" s="6">
        <v>8054237</v>
      </c>
      <c r="I235" s="12">
        <f t="shared" si="120"/>
        <v>16108474</v>
      </c>
      <c r="J235" s="6">
        <v>5098340.4042969998</v>
      </c>
      <c r="K235" s="12">
        <f t="shared" si="121"/>
        <v>40786723.234375998</v>
      </c>
      <c r="L235" s="6">
        <f t="shared" si="122"/>
        <v>177.18722399999999</v>
      </c>
      <c r="M235" s="6">
        <f t="shared" si="123"/>
        <v>5242880</v>
      </c>
      <c r="N235" s="13">
        <f t="shared" si="124"/>
        <v>0.39494405832590651</v>
      </c>
      <c r="O235" s="13"/>
      <c r="P235" s="7">
        <f t="shared" si="125"/>
        <v>5.3497434931525025E-4</v>
      </c>
      <c r="Q235" s="7">
        <f t="shared" si="126"/>
        <v>6.8422583880946158E-3</v>
      </c>
      <c r="R235" s="6">
        <f t="shared" si="127"/>
        <v>7.3772327374098659E-3</v>
      </c>
      <c r="S235" s="6">
        <f t="shared" si="128"/>
        <v>6.8422583880946158E-3</v>
      </c>
      <c r="T235" s="7">
        <f t="shared" si="129"/>
        <v>-1.5030545391055798E-2</v>
      </c>
      <c r="U235" s="7">
        <f t="shared" si="130"/>
        <v>0.57118596779968267</v>
      </c>
      <c r="V235" s="7">
        <f t="shared" si="131"/>
        <v>1.743964099214522</v>
      </c>
      <c r="W235" s="6">
        <f t="shared" si="132"/>
        <v>2.3001195216231487</v>
      </c>
      <c r="X235" s="6">
        <v>7.8919999999999997E-3</v>
      </c>
      <c r="Y235" s="6">
        <v>2.3575095142823317</v>
      </c>
      <c r="Z235" s="6">
        <f t="shared" si="133"/>
        <v>13.301338214715964</v>
      </c>
      <c r="AA235" s="6">
        <f t="shared" si="135"/>
        <v>6.522646510265254</v>
      </c>
      <c r="AB235" s="6">
        <f t="shared" si="134"/>
        <v>2.4343482947365125</v>
      </c>
    </row>
    <row r="236" spans="7:28">
      <c r="G236" s="6">
        <v>638802</v>
      </c>
      <c r="H236" s="6">
        <v>14626683</v>
      </c>
      <c r="I236" s="12">
        <f t="shared" si="120"/>
        <v>29253366</v>
      </c>
      <c r="J236" s="6">
        <v>6028239.9321290003</v>
      </c>
      <c r="K236" s="12">
        <f t="shared" si="121"/>
        <v>48225919.457032003</v>
      </c>
      <c r="L236" s="6">
        <f t="shared" si="122"/>
        <v>188.29623599999999</v>
      </c>
      <c r="M236" s="6">
        <f t="shared" si="123"/>
        <v>5242880</v>
      </c>
      <c r="N236" s="13">
        <f t="shared" si="124"/>
        <v>0.60659011438991772</v>
      </c>
      <c r="O236" s="13"/>
      <c r="P236" s="7">
        <f t="shared" si="125"/>
        <v>9.7152594597916999E-4</v>
      </c>
      <c r="Q236" s="7">
        <f t="shared" si="126"/>
        <v>8.0902356394823762E-3</v>
      </c>
      <c r="R236" s="6">
        <f t="shared" si="127"/>
        <v>9.0617615854615453E-3</v>
      </c>
      <c r="S236" s="6">
        <f t="shared" si="128"/>
        <v>8.0902356394823762E-3</v>
      </c>
      <c r="T236" s="7">
        <f t="shared" si="129"/>
        <v>-2.7295822404044504E-2</v>
      </c>
      <c r="U236" s="7">
        <f t="shared" si="130"/>
        <v>0.67536605771943925</v>
      </c>
      <c r="V236" s="7">
        <f t="shared" si="131"/>
        <v>1.6069572895955404</v>
      </c>
      <c r="W236" s="6">
        <f t="shared" si="132"/>
        <v>2.2550275249109353</v>
      </c>
      <c r="X236" s="6">
        <v>7.2719999999999998E-3</v>
      </c>
      <c r="Y236" s="6">
        <v>2.2403913230797201</v>
      </c>
      <c r="Z236" s="6">
        <f t="shared" si="133"/>
        <v>11.251865229405617</v>
      </c>
      <c r="AA236" s="6">
        <f t="shared" si="135"/>
        <v>24.611682968393094</v>
      </c>
      <c r="AB236" s="6">
        <f t="shared" si="134"/>
        <v>0.65328773953184816</v>
      </c>
    </row>
    <row r="237" spans="7:28">
      <c r="G237" s="6">
        <v>540486</v>
      </c>
      <c r="H237" s="6">
        <v>15245729</v>
      </c>
      <c r="I237" s="12">
        <f t="shared" si="120"/>
        <v>30491458</v>
      </c>
      <c r="J237" s="6">
        <v>6333244.8476560004</v>
      </c>
      <c r="K237" s="12">
        <f t="shared" si="121"/>
        <v>50665958.781248003</v>
      </c>
      <c r="L237" s="6">
        <f t="shared" si="122"/>
        <v>193.75846799999999</v>
      </c>
      <c r="M237" s="6">
        <f t="shared" si="123"/>
        <v>5242880</v>
      </c>
      <c r="N237" s="13">
        <f t="shared" si="124"/>
        <v>0.60181350029608449</v>
      </c>
      <c r="O237" s="13"/>
      <c r="P237" s="7">
        <f t="shared" si="125"/>
        <v>1.0126438980640425E-3</v>
      </c>
      <c r="Q237" s="7">
        <f t="shared" si="126"/>
        <v>8.4995693198925346E-3</v>
      </c>
      <c r="R237" s="6">
        <f t="shared" si="127"/>
        <v>9.5122132179565767E-3</v>
      </c>
      <c r="S237" s="6">
        <f t="shared" si="128"/>
        <v>8.4995693198925346E-3</v>
      </c>
      <c r="T237" s="7">
        <f t="shared" si="129"/>
        <v>-2.845106516659936E-2</v>
      </c>
      <c r="U237" s="7">
        <f t="shared" si="130"/>
        <v>0.70953688862592756</v>
      </c>
      <c r="V237" s="7">
        <f t="shared" si="131"/>
        <v>2.8740492998459293</v>
      </c>
      <c r="W237" s="6">
        <f t="shared" si="132"/>
        <v>3.5551351233052575</v>
      </c>
      <c r="X237" s="6">
        <v>1.3006E-2</v>
      </c>
      <c r="Y237" s="6">
        <v>3.5121619166710021</v>
      </c>
      <c r="Z237" s="6">
        <f t="shared" si="133"/>
        <v>34.648859604086311</v>
      </c>
      <c r="AA237" s="6">
        <f t="shared" si="135"/>
        <v>26.862884684325877</v>
      </c>
      <c r="AB237" s="6">
        <f t="shared" si="134"/>
        <v>1.2235542567179678</v>
      </c>
    </row>
    <row r="238" spans="7:28">
      <c r="G238" s="6">
        <v>38120</v>
      </c>
      <c r="H238" s="6">
        <v>16171169</v>
      </c>
      <c r="I238" s="12">
        <f t="shared" si="120"/>
        <v>32342338</v>
      </c>
      <c r="J238" s="6">
        <v>3039653.56543</v>
      </c>
      <c r="K238" s="12">
        <f t="shared" si="121"/>
        <v>24317228.52344</v>
      </c>
      <c r="L238" s="6">
        <f t="shared" si="122"/>
        <v>194.816428</v>
      </c>
      <c r="M238" s="6">
        <f t="shared" si="123"/>
        <v>5242880</v>
      </c>
      <c r="N238" s="13">
        <f t="shared" si="124"/>
        <v>1.3300174388222075</v>
      </c>
      <c r="O238" s="13"/>
      <c r="P238" s="7">
        <f t="shared" si="125"/>
        <v>1.0741129933775162E-3</v>
      </c>
      <c r="Q238" s="7">
        <f t="shared" si="126"/>
        <v>4.0793853402640605E-3</v>
      </c>
      <c r="R238" s="6">
        <f t="shared" si="127"/>
        <v>5.1534983336415765E-3</v>
      </c>
      <c r="S238" s="6">
        <f t="shared" si="128"/>
        <v>4.0793853402640605E-3</v>
      </c>
      <c r="T238" s="7">
        <f t="shared" si="129"/>
        <v>-3.017809007618405E-2</v>
      </c>
      <c r="U238" s="7">
        <f t="shared" si="130"/>
        <v>0.34054365261342195</v>
      </c>
      <c r="V238" s="7">
        <f t="shared" si="131"/>
        <v>1.4944791184728603</v>
      </c>
      <c r="W238" s="6">
        <f t="shared" si="132"/>
        <v>1.8048446810100982</v>
      </c>
      <c r="X238" s="6">
        <v>6.7629999999999999E-3</v>
      </c>
      <c r="Y238" s="6">
        <v>1.8104551</v>
      </c>
      <c r="Z238" s="6">
        <f t="shared" si="133"/>
        <v>39.680831875438997</v>
      </c>
      <c r="AA238" s="6">
        <f t="shared" si="135"/>
        <v>23.798634723620044</v>
      </c>
      <c r="AB238" s="6">
        <f t="shared" si="134"/>
        <v>0.30988998235315407</v>
      </c>
    </row>
    <row r="239" spans="7:28">
      <c r="G239" s="6">
        <v>38120</v>
      </c>
      <c r="H239" s="6">
        <v>16171169</v>
      </c>
      <c r="I239" s="12">
        <f t="shared" si="120"/>
        <v>32342338</v>
      </c>
      <c r="J239" s="6">
        <v>3039706.4462890001</v>
      </c>
      <c r="K239" s="12">
        <f t="shared" si="121"/>
        <v>24317651.570312001</v>
      </c>
      <c r="L239" s="6">
        <f t="shared" si="122"/>
        <v>194.816428</v>
      </c>
      <c r="M239" s="6">
        <f t="shared" si="123"/>
        <v>5242880</v>
      </c>
      <c r="N239" s="13">
        <f t="shared" si="124"/>
        <v>1.3299943009087634</v>
      </c>
      <c r="O239" s="13"/>
      <c r="P239" s="7">
        <f t="shared" si="125"/>
        <v>1.0741129933775162E-3</v>
      </c>
      <c r="Q239" s="7">
        <f t="shared" si="126"/>
        <v>4.0794563093387729E-3</v>
      </c>
      <c r="R239" s="6">
        <f t="shared" si="127"/>
        <v>5.1535693027162889E-3</v>
      </c>
      <c r="S239" s="6">
        <f t="shared" si="128"/>
        <v>4.0794563093387729E-3</v>
      </c>
      <c r="T239" s="7">
        <f t="shared" si="129"/>
        <v>-3.017809007618405E-2</v>
      </c>
      <c r="U239" s="7">
        <f t="shared" si="130"/>
        <v>0.34054957705200994</v>
      </c>
      <c r="V239" s="7">
        <f t="shared" si="131"/>
        <v>1.4991196717018902</v>
      </c>
      <c r="W239" s="6">
        <f t="shared" si="132"/>
        <v>1.809491158677716</v>
      </c>
      <c r="X239" s="6">
        <v>6.7840000000000001E-3</v>
      </c>
      <c r="Y239" s="6">
        <v>1.8235392000000001</v>
      </c>
      <c r="Z239" s="6">
        <f t="shared" si="133"/>
        <v>39.866504874133653</v>
      </c>
      <c r="AA239" s="6">
        <f t="shared" si="135"/>
        <v>24.033471363262251</v>
      </c>
      <c r="AB239" s="6">
        <f t="shared" si="134"/>
        <v>0.77037232444929604</v>
      </c>
    </row>
    <row r="240" spans="7:28">
      <c r="G240" s="6">
        <v>3501776</v>
      </c>
      <c r="H240" s="6">
        <v>10501936</v>
      </c>
      <c r="I240" s="12">
        <f t="shared" si="120"/>
        <v>21003872</v>
      </c>
      <c r="J240" s="6">
        <v>10547433.670898</v>
      </c>
      <c r="K240" s="12">
        <f t="shared" si="121"/>
        <v>84379469.367183998</v>
      </c>
      <c r="L240" s="6">
        <f t="shared" si="122"/>
        <v>196.058752</v>
      </c>
      <c r="M240" s="6">
        <f t="shared" si="123"/>
        <v>5242880</v>
      </c>
      <c r="N240" s="13">
        <f t="shared" si="124"/>
        <v>0.24892159381330042</v>
      </c>
      <c r="O240" s="13"/>
      <c r="P240" s="7">
        <f t="shared" si="125"/>
        <v>6.9755414177040008E-4</v>
      </c>
      <c r="Q240" s="7">
        <f t="shared" si="126"/>
        <v>1.415524676358376E-2</v>
      </c>
      <c r="R240" s="6">
        <f t="shared" si="127"/>
        <v>1.4852800905354161E-2</v>
      </c>
      <c r="S240" s="6">
        <f t="shared" si="128"/>
        <v>1.415524676358376E-2</v>
      </c>
      <c r="T240" s="7">
        <f t="shared" si="129"/>
        <v>-1.9598358695176583E-2</v>
      </c>
      <c r="U240" s="7">
        <f t="shared" si="130"/>
        <v>1.1816680785059401</v>
      </c>
      <c r="V240" s="7">
        <f t="shared" si="131"/>
        <v>3.9630324575916416</v>
      </c>
      <c r="W240" s="6">
        <f t="shared" si="132"/>
        <v>5.1251021774024048</v>
      </c>
      <c r="X240" s="6">
        <v>1.7933999999999999E-2</v>
      </c>
      <c r="Y240" s="6">
        <v>5.1501964500000001</v>
      </c>
      <c r="Z240" s="6">
        <f t="shared" si="133"/>
        <v>21.070331417509973</v>
      </c>
      <c r="AA240" s="6">
        <f t="shared" si="135"/>
        <v>17.180768900668216</v>
      </c>
      <c r="AB240" s="6">
        <f t="shared" si="134"/>
        <v>0.48724884266493046</v>
      </c>
    </row>
    <row r="241" spans="7:28">
      <c r="G241" s="6">
        <v>1062400</v>
      </c>
      <c r="H241" s="6">
        <v>14883536</v>
      </c>
      <c r="I241" s="12">
        <f t="shared" si="120"/>
        <v>29767072</v>
      </c>
      <c r="J241" s="6">
        <v>6256325.5341800004</v>
      </c>
      <c r="K241" s="12">
        <f t="shared" si="121"/>
        <v>50050604.273440003</v>
      </c>
      <c r="L241" s="6">
        <f t="shared" si="122"/>
        <v>199.85043200000001</v>
      </c>
      <c r="M241" s="6">
        <f t="shared" si="123"/>
        <v>5242880</v>
      </c>
      <c r="N241" s="13">
        <f t="shared" si="124"/>
        <v>0.5947395127813927</v>
      </c>
      <c r="O241" s="13"/>
      <c r="P241" s="7">
        <f t="shared" si="125"/>
        <v>9.8858650262093127E-4</v>
      </c>
      <c r="Q241" s="7">
        <f t="shared" si="126"/>
        <v>8.3963392928441127E-3</v>
      </c>
      <c r="R241" s="6">
        <f t="shared" si="127"/>
        <v>9.3849257954650434E-3</v>
      </c>
      <c r="S241" s="6">
        <f t="shared" si="128"/>
        <v>8.3963392928441127E-3</v>
      </c>
      <c r="T241" s="7">
        <f t="shared" si="129"/>
        <v>-2.7775152808070219E-2</v>
      </c>
      <c r="U241" s="7">
        <f t="shared" si="130"/>
        <v>0.70091933290657094</v>
      </c>
      <c r="V241" s="7">
        <f t="shared" si="131"/>
        <v>1.7494885673443199</v>
      </c>
      <c r="W241" s="6">
        <f t="shared" si="132"/>
        <v>2.4226327474428206</v>
      </c>
      <c r="X241" s="6">
        <v>7.9170000000000004E-3</v>
      </c>
      <c r="Y241" s="6">
        <v>2.4078990000011311</v>
      </c>
      <c r="Z241" s="6">
        <f t="shared" si="133"/>
        <v>6.0545571914123064</v>
      </c>
      <c r="AA241" s="6">
        <f t="shared" si="135"/>
        <v>18.541439882089715</v>
      </c>
      <c r="AB241" s="6">
        <f t="shared" si="134"/>
        <v>0.61189225302567163</v>
      </c>
    </row>
    <row r="242" spans="7:28">
      <c r="G242" s="6">
        <v>434102</v>
      </c>
      <c r="H242" s="6">
        <v>16036720</v>
      </c>
      <c r="I242" s="12">
        <f t="shared" si="120"/>
        <v>32073440</v>
      </c>
      <c r="J242" s="6">
        <v>6544206.3974609999</v>
      </c>
      <c r="K242" s="12">
        <f t="shared" si="121"/>
        <v>52353651.179687999</v>
      </c>
      <c r="L242" s="6">
        <f t="shared" si="122"/>
        <v>201.12268</v>
      </c>
      <c r="M242" s="6">
        <f t="shared" si="123"/>
        <v>5242880</v>
      </c>
      <c r="N242" s="13">
        <f t="shared" si="124"/>
        <v>0.61263043316535204</v>
      </c>
      <c r="O242" s="13"/>
      <c r="P242" s="7">
        <f t="shared" si="125"/>
        <v>1.065182691687724E-3</v>
      </c>
      <c r="Q242" s="7">
        <f t="shared" si="126"/>
        <v>8.7826915359968411E-3</v>
      </c>
      <c r="R242" s="6">
        <f t="shared" si="127"/>
        <v>9.8478742276845652E-3</v>
      </c>
      <c r="S242" s="6">
        <f t="shared" si="128"/>
        <v>8.7826915359968411E-3</v>
      </c>
      <c r="T242" s="7">
        <f t="shared" si="129"/>
        <v>-2.9927185887831751E-2</v>
      </c>
      <c r="U242" s="7">
        <f t="shared" si="130"/>
        <v>0.73317169278540084</v>
      </c>
      <c r="V242" s="7">
        <f t="shared" si="131"/>
        <v>3.1102755570760769</v>
      </c>
      <c r="W242" s="6">
        <f t="shared" si="132"/>
        <v>3.813520063973646</v>
      </c>
      <c r="X242" s="6">
        <v>1.4075000000000001E-2</v>
      </c>
      <c r="Y242" s="6">
        <v>3.738789166661975</v>
      </c>
      <c r="Z242" s="6">
        <f t="shared" si="133"/>
        <v>37.600770614587276</v>
      </c>
      <c r="AA242" s="6">
        <f t="shared" si="135"/>
        <v>30.032865167427602</v>
      </c>
      <c r="AB242" s="6">
        <f t="shared" si="134"/>
        <v>1.9987994503148556</v>
      </c>
    </row>
    <row r="243" spans="7:28">
      <c r="G243" s="6">
        <v>3712815</v>
      </c>
      <c r="H243" s="6">
        <v>11108633</v>
      </c>
      <c r="I243" s="12">
        <f t="shared" si="120"/>
        <v>22217266</v>
      </c>
      <c r="J243" s="6">
        <v>7610084.7705079997</v>
      </c>
      <c r="K243" s="12">
        <f t="shared" si="121"/>
        <v>60880678.164063998</v>
      </c>
      <c r="L243" s="6">
        <f t="shared" si="122"/>
        <v>207.55989600000001</v>
      </c>
      <c r="M243" s="6">
        <f t="shared" si="123"/>
        <v>5242880</v>
      </c>
      <c r="N243" s="13">
        <f t="shared" si="124"/>
        <v>0.36493131597726147</v>
      </c>
      <c r="O243" s="13"/>
      <c r="P243" s="7">
        <f t="shared" si="125"/>
        <v>7.3785185498724656E-4</v>
      </c>
      <c r="Q243" s="7">
        <f t="shared" si="126"/>
        <v>1.0213160014037805E-2</v>
      </c>
      <c r="R243" s="6">
        <f t="shared" si="127"/>
        <v>1.0951011869025052E-2</v>
      </c>
      <c r="S243" s="6">
        <f t="shared" si="128"/>
        <v>1.0213160014037805E-2</v>
      </c>
      <c r="T243" s="7">
        <f t="shared" si="129"/>
        <v>-2.0730556170507567E-2</v>
      </c>
      <c r="U243" s="7">
        <f t="shared" si="130"/>
        <v>0.85258599661503109</v>
      </c>
      <c r="V243" s="7">
        <f t="shared" si="131"/>
        <v>4.003250585576569</v>
      </c>
      <c r="W243" s="6">
        <f t="shared" si="132"/>
        <v>4.8351060260210925</v>
      </c>
      <c r="X243" s="6">
        <v>1.8116E-2</v>
      </c>
      <c r="Y243" s="6">
        <v>4.9018699058791562</v>
      </c>
      <c r="Z243" s="6">
        <f t="shared" si="133"/>
        <v>43.623537127192513</v>
      </c>
      <c r="AA243" s="6">
        <f t="shared" si="135"/>
        <v>39.550607921036367</v>
      </c>
      <c r="AB243" s="6">
        <f t="shared" si="134"/>
        <v>1.3620083996515093</v>
      </c>
    </row>
    <row r="244" spans="7:28">
      <c r="G244" s="6">
        <v>3799275</v>
      </c>
      <c r="H244" s="6">
        <v>11368076</v>
      </c>
      <c r="I244" s="12">
        <f t="shared" si="120"/>
        <v>22736152</v>
      </c>
      <c r="J244" s="6">
        <v>11798447.90625</v>
      </c>
      <c r="K244" s="12">
        <f t="shared" si="121"/>
        <v>94387583.25</v>
      </c>
      <c r="L244" s="6">
        <f t="shared" si="122"/>
        <v>212.402412</v>
      </c>
      <c r="M244" s="6">
        <f t="shared" si="123"/>
        <v>5242880</v>
      </c>
      <c r="N244" s="13">
        <f t="shared" si="124"/>
        <v>0.24088075165331665</v>
      </c>
      <c r="O244" s="13"/>
      <c r="P244" s="7">
        <f t="shared" si="125"/>
        <v>7.5508444326462113E-4</v>
      </c>
      <c r="Q244" s="7">
        <f t="shared" si="126"/>
        <v>1.5834177938569376E-2</v>
      </c>
      <c r="R244" s="6">
        <f t="shared" si="127"/>
        <v>1.6589262381833999E-2</v>
      </c>
      <c r="S244" s="6">
        <f t="shared" si="128"/>
        <v>1.5834177938569376E-2</v>
      </c>
      <c r="T244" s="7">
        <f t="shared" si="129"/>
        <v>-2.1214719945163277E-2</v>
      </c>
      <c r="U244" s="7">
        <f t="shared" si="130"/>
        <v>1.3218238390252777</v>
      </c>
      <c r="V244" s="7">
        <f t="shared" si="131"/>
        <v>4.4913925895254891</v>
      </c>
      <c r="W244" s="6">
        <f t="shared" si="132"/>
        <v>5.7920017086056035</v>
      </c>
      <c r="X244" s="6">
        <v>2.0324999999999999E-2</v>
      </c>
      <c r="Y244" s="6">
        <v>5.7796678124999996</v>
      </c>
      <c r="Z244" s="6">
        <f t="shared" si="133"/>
        <v>22.095065492893596</v>
      </c>
      <c r="AA244" s="6">
        <f t="shared" si="135"/>
        <v>18.380012881505536</v>
      </c>
      <c r="AB244" s="6">
        <f t="shared" si="134"/>
        <v>0.21340147056425435</v>
      </c>
    </row>
    <row r="245" spans="7:28">
      <c r="G245" s="6">
        <v>2097152</v>
      </c>
      <c r="H245" s="6">
        <v>14487995</v>
      </c>
      <c r="I245" s="12">
        <f t="shared" si="120"/>
        <v>28975990</v>
      </c>
      <c r="J245" s="6">
        <v>6414980.0512699997</v>
      </c>
      <c r="K245" s="12">
        <f t="shared" si="121"/>
        <v>51319840.410159998</v>
      </c>
      <c r="L245" s="6">
        <f t="shared" si="122"/>
        <v>215.79898</v>
      </c>
      <c r="M245" s="6">
        <f t="shared" si="123"/>
        <v>5242880</v>
      </c>
      <c r="N245" s="13">
        <f t="shared" si="124"/>
        <v>0.56461574643290402</v>
      </c>
      <c r="O245" s="13"/>
      <c r="P245" s="7">
        <f t="shared" si="125"/>
        <v>9.6231408363170825E-4</v>
      </c>
      <c r="Q245" s="7">
        <f t="shared" si="126"/>
        <v>8.6092625412512239E-3</v>
      </c>
      <c r="R245" s="6">
        <f t="shared" si="127"/>
        <v>9.5715766248829319E-3</v>
      </c>
      <c r="S245" s="6">
        <f t="shared" si="128"/>
        <v>8.6092625412512239E-3</v>
      </c>
      <c r="T245" s="7">
        <f t="shared" si="129"/>
        <v>-2.70370075368889E-2</v>
      </c>
      <c r="U245" s="7">
        <f t="shared" si="130"/>
        <v>0.71869398636310844</v>
      </c>
      <c r="V245" s="7">
        <f t="shared" si="131"/>
        <v>1.8023024826651852</v>
      </c>
      <c r="W245" s="6">
        <f t="shared" si="132"/>
        <v>2.4939594614914049</v>
      </c>
      <c r="X245" s="6">
        <v>8.1560000000000001E-3</v>
      </c>
      <c r="Y245" s="6">
        <v>2.5177028266639478</v>
      </c>
      <c r="Z245" s="6">
        <f t="shared" si="133"/>
        <v>5.5574122272097082</v>
      </c>
      <c r="AA245" s="6">
        <f t="shared" si="135"/>
        <v>17.356260726862825</v>
      </c>
      <c r="AB245" s="6">
        <f t="shared" si="134"/>
        <v>0.94305669918970558</v>
      </c>
    </row>
    <row r="246" spans="7:28">
      <c r="G246" s="6">
        <v>6686493</v>
      </c>
      <c r="H246" s="6">
        <v>7013978</v>
      </c>
      <c r="I246" s="12">
        <f t="shared" si="120"/>
        <v>14027956</v>
      </c>
      <c r="J246" s="6">
        <v>5078879.9140619999</v>
      </c>
      <c r="K246" s="12">
        <f t="shared" si="121"/>
        <v>40631039.312495999</v>
      </c>
      <c r="L246" s="6">
        <f t="shared" si="122"/>
        <v>217.89759599999999</v>
      </c>
      <c r="M246" s="6">
        <f t="shared" si="123"/>
        <v>5242880</v>
      </c>
      <c r="N246" s="13">
        <f t="shared" si="124"/>
        <v>0.34525220711461663</v>
      </c>
      <c r="O246" s="13"/>
      <c r="P246" s="7">
        <f t="shared" si="125"/>
        <v>4.6587880598267473E-4</v>
      </c>
      <c r="Q246" s="7">
        <f t="shared" si="126"/>
        <v>6.8161413201886286E-3</v>
      </c>
      <c r="R246" s="6">
        <f t="shared" si="127"/>
        <v>7.2820201261713036E-3</v>
      </c>
      <c r="S246" s="6">
        <f t="shared" si="128"/>
        <v>6.8161413201886286E-3</v>
      </c>
      <c r="T246" s="7">
        <f t="shared" si="129"/>
        <v>-1.3089249136928398E-2</v>
      </c>
      <c r="U246" s="7">
        <f t="shared" si="130"/>
        <v>0.56900573696625967</v>
      </c>
      <c r="V246" s="7">
        <f t="shared" si="131"/>
        <v>2.2555298480337846</v>
      </c>
      <c r="W246" s="6">
        <f t="shared" si="132"/>
        <v>2.8114463358631161</v>
      </c>
      <c r="X246" s="6">
        <v>1.0207000000000001E-2</v>
      </c>
      <c r="Y246" s="6">
        <v>2.9113766333299314</v>
      </c>
      <c r="Z246" s="6">
        <f t="shared" si="133"/>
        <v>33.220913880781545</v>
      </c>
      <c r="AA246" s="6">
        <f t="shared" si="135"/>
        <v>28.656606973926685</v>
      </c>
      <c r="AB246" s="6">
        <f t="shared" si="134"/>
        <v>3.4324070724067894</v>
      </c>
    </row>
    <row r="247" spans="7:28">
      <c r="G247" s="6">
        <v>2380515</v>
      </c>
      <c r="H247" s="6">
        <v>14448191</v>
      </c>
      <c r="I247" s="12">
        <f t="shared" si="120"/>
        <v>28896382</v>
      </c>
      <c r="J247" s="6">
        <v>6614612.4243160002</v>
      </c>
      <c r="K247" s="12">
        <f t="shared" si="121"/>
        <v>52916899.394528002</v>
      </c>
      <c r="L247" s="6">
        <f t="shared" si="122"/>
        <v>220.98859200000001</v>
      </c>
      <c r="M247" s="6">
        <f t="shared" si="123"/>
        <v>5242880</v>
      </c>
      <c r="N247" s="13">
        <f t="shared" si="124"/>
        <v>0.5460709590061148</v>
      </c>
      <c r="O247" s="13"/>
      <c r="P247" s="7">
        <f t="shared" si="125"/>
        <v>9.5967024300470103E-4</v>
      </c>
      <c r="Q247" s="7">
        <f t="shared" si="126"/>
        <v>8.8771803675811393E-3</v>
      </c>
      <c r="R247" s="6">
        <f t="shared" si="127"/>
        <v>9.83685061058584E-3</v>
      </c>
      <c r="S247" s="6">
        <f t="shared" si="128"/>
        <v>8.8771803675811393E-3</v>
      </c>
      <c r="T247" s="7">
        <f t="shared" si="129"/>
        <v>-2.6962726654820794E-2</v>
      </c>
      <c r="U247" s="7">
        <f t="shared" si="130"/>
        <v>0.74105954086910464</v>
      </c>
      <c r="V247" s="7">
        <f t="shared" si="131"/>
        <v>1.866828270421222</v>
      </c>
      <c r="W247" s="6">
        <f t="shared" si="132"/>
        <v>2.5809250846355059</v>
      </c>
      <c r="X247" s="6">
        <v>8.4480000000000006E-3</v>
      </c>
      <c r="Y247" s="6">
        <v>2.6350896000000001</v>
      </c>
      <c r="Z247" s="6">
        <f t="shared" si="133"/>
        <v>5.0802600329206751</v>
      </c>
      <c r="AA247" s="6">
        <f t="shared" si="135"/>
        <v>16.439993023033132</v>
      </c>
      <c r="AB247" s="6">
        <f t="shared" si="134"/>
        <v>2.0555094355992409</v>
      </c>
    </row>
    <row r="248" spans="7:28">
      <c r="G248" s="6">
        <v>5824554</v>
      </c>
      <c r="H248" s="6">
        <v>8733523</v>
      </c>
      <c r="I248" s="12">
        <f t="shared" si="120"/>
        <v>17467046</v>
      </c>
      <c r="J248" s="6">
        <v>7715217.28125</v>
      </c>
      <c r="K248" s="12">
        <f t="shared" si="121"/>
        <v>61721738.25</v>
      </c>
      <c r="L248" s="6">
        <f t="shared" si="122"/>
        <v>221.29335599999999</v>
      </c>
      <c r="M248" s="6">
        <f t="shared" si="123"/>
        <v>5242880</v>
      </c>
      <c r="N248" s="13">
        <f t="shared" si="124"/>
        <v>0.28299666365925785</v>
      </c>
      <c r="O248" s="13"/>
      <c r="P248" s="7">
        <f t="shared" si="125"/>
        <v>5.8009353141145114E-4</v>
      </c>
      <c r="Q248" s="7">
        <f t="shared" si="126"/>
        <v>1.0354253732079781E-2</v>
      </c>
      <c r="R248" s="6">
        <f t="shared" si="127"/>
        <v>1.0934347263491233E-2</v>
      </c>
      <c r="S248" s="6">
        <f t="shared" si="128"/>
        <v>1.0354253732079781E-2</v>
      </c>
      <c r="T248" s="7">
        <f t="shared" si="129"/>
        <v>-1.6298206009499074E-2</v>
      </c>
      <c r="U248" s="7">
        <f t="shared" si="130"/>
        <v>0.86436438137034644</v>
      </c>
      <c r="V248" s="7">
        <f t="shared" si="131"/>
        <v>3.3427451759779618</v>
      </c>
      <c r="W248" s="6">
        <f t="shared" si="132"/>
        <v>4.1908113513388088</v>
      </c>
      <c r="X248" s="6">
        <v>1.5127E-2</v>
      </c>
      <c r="Y248" s="6">
        <v>4.2188039384568832</v>
      </c>
      <c r="Z248" s="6">
        <f t="shared" si="133"/>
        <v>31.551175169698016</v>
      </c>
      <c r="AA248" s="6">
        <f t="shared" si="135"/>
        <v>27.716353120306518</v>
      </c>
      <c r="AB248" s="6">
        <f t="shared" si="134"/>
        <v>0.663519507576673</v>
      </c>
    </row>
    <row r="249" spans="7:28">
      <c r="G249" s="6">
        <v>1382908</v>
      </c>
      <c r="H249" s="6">
        <v>16917053</v>
      </c>
      <c r="I249" s="12">
        <f t="shared" si="120"/>
        <v>33834106</v>
      </c>
      <c r="J249" s="6">
        <v>3830059.0429690001</v>
      </c>
      <c r="K249" s="12">
        <f t="shared" si="121"/>
        <v>30640472.343752</v>
      </c>
      <c r="L249" s="6">
        <f t="shared" si="122"/>
        <v>230.66279599999999</v>
      </c>
      <c r="M249" s="6">
        <f t="shared" si="123"/>
        <v>5242880</v>
      </c>
      <c r="N249" s="13">
        <f t="shared" si="124"/>
        <v>1.104229256664812</v>
      </c>
      <c r="O249" s="13"/>
      <c r="P249" s="7">
        <f t="shared" si="125"/>
        <v>1.1236557132608095E-3</v>
      </c>
      <c r="Q249" s="7">
        <f t="shared" si="126"/>
        <v>5.1401537628921442E-3</v>
      </c>
      <c r="R249" s="6">
        <f t="shared" si="127"/>
        <v>6.2638094761529534E-3</v>
      </c>
      <c r="S249" s="6">
        <f t="shared" si="128"/>
        <v>5.1401537628921442E-3</v>
      </c>
      <c r="T249" s="7">
        <f t="shared" si="129"/>
        <v>-3.1570033635637575E-2</v>
      </c>
      <c r="U249" s="7">
        <f t="shared" si="130"/>
        <v>0.42909570717254397</v>
      </c>
      <c r="V249" s="7">
        <f t="shared" si="131"/>
        <v>1.568065033961765</v>
      </c>
      <c r="W249" s="6">
        <f t="shared" si="132"/>
        <v>1.9655907074986714</v>
      </c>
      <c r="X249" s="6">
        <v>7.0959999999999999E-3</v>
      </c>
      <c r="Y249" s="6">
        <v>1.9743255384631759</v>
      </c>
      <c r="Z249" s="6">
        <f t="shared" si="133"/>
        <v>27.562658358340698</v>
      </c>
      <c r="AA249" s="6">
        <f t="shared" si="135"/>
        <v>11.727600392433011</v>
      </c>
      <c r="AB249" s="6">
        <f t="shared" si="134"/>
        <v>0.44242100881214308</v>
      </c>
    </row>
    <row r="250" spans="7:28">
      <c r="G250" s="6">
        <v>2707524</v>
      </c>
      <c r="H250" s="6">
        <v>14810202</v>
      </c>
      <c r="I250" s="12">
        <f t="shared" si="120"/>
        <v>29620404</v>
      </c>
      <c r="J250" s="6">
        <v>4268855.8583979998</v>
      </c>
      <c r="K250" s="12">
        <f t="shared" si="121"/>
        <v>34150846.867183998</v>
      </c>
      <c r="L250" s="6">
        <f t="shared" si="122"/>
        <v>231.87290400000001</v>
      </c>
      <c r="M250" s="6">
        <f t="shared" si="123"/>
        <v>5242880</v>
      </c>
      <c r="N250" s="13">
        <f t="shared" si="124"/>
        <v>0.86734024825787381</v>
      </c>
      <c r="O250" s="13"/>
      <c r="P250" s="7">
        <f t="shared" si="125"/>
        <v>9.837155497382827E-4</v>
      </c>
      <c r="Q250" s="7">
        <f t="shared" si="126"/>
        <v>5.7290436668514435E-3</v>
      </c>
      <c r="R250" s="6">
        <f t="shared" si="127"/>
        <v>6.7127592165897258E-3</v>
      </c>
      <c r="S250" s="6">
        <f t="shared" si="128"/>
        <v>5.7290436668514435E-3</v>
      </c>
      <c r="T250" s="7">
        <f t="shared" si="129"/>
        <v>-2.7638299371089449E-2</v>
      </c>
      <c r="U250" s="7">
        <f t="shared" si="130"/>
        <v>0.47825574040159069</v>
      </c>
      <c r="V250" s="7">
        <f t="shared" si="131"/>
        <v>1.4507253308848629</v>
      </c>
      <c r="W250" s="6">
        <f t="shared" si="132"/>
        <v>1.9013427719153642</v>
      </c>
      <c r="X250" s="6">
        <v>6.5649999999999997E-3</v>
      </c>
      <c r="Y250" s="6">
        <v>1.9877178749999997</v>
      </c>
      <c r="Z250" s="6">
        <f t="shared" si="133"/>
        <v>12.733531350320733</v>
      </c>
      <c r="AA250" s="6">
        <f t="shared" si="135"/>
        <v>2.2507116007574428</v>
      </c>
      <c r="AB250" s="6">
        <f t="shared" si="134"/>
        <v>4.3454407776372985</v>
      </c>
    </row>
    <row r="251" spans="7:28">
      <c r="G251" s="6">
        <v>4163763</v>
      </c>
      <c r="H251" s="6">
        <v>12487976</v>
      </c>
      <c r="I251" s="12">
        <f t="shared" si="120"/>
        <v>24975952</v>
      </c>
      <c r="J251" s="6">
        <v>13507234.986328</v>
      </c>
      <c r="K251" s="12">
        <f t="shared" si="121"/>
        <v>108057879.890624</v>
      </c>
      <c r="L251" s="6">
        <f t="shared" si="122"/>
        <v>233.13097200000001</v>
      </c>
      <c r="M251" s="6">
        <f t="shared" si="123"/>
        <v>5242880</v>
      </c>
      <c r="N251" s="13">
        <f t="shared" si="124"/>
        <v>0.23113494384010325</v>
      </c>
      <c r="O251" s="13"/>
      <c r="P251" s="7">
        <f t="shared" si="125"/>
        <v>8.294698597600817E-4</v>
      </c>
      <c r="Q251" s="7">
        <f t="shared" si="126"/>
        <v>1.8127465911706112E-2</v>
      </c>
      <c r="R251" s="6">
        <f t="shared" si="127"/>
        <v>1.8956935771466194E-2</v>
      </c>
      <c r="S251" s="6">
        <f t="shared" si="128"/>
        <v>1.8127465911706112E-2</v>
      </c>
      <c r="T251" s="7">
        <f t="shared" si="129"/>
        <v>-2.3304639546913683E-2</v>
      </c>
      <c r="U251" s="7">
        <f t="shared" si="130"/>
        <v>1.5132655876529921</v>
      </c>
      <c r="V251" s="7">
        <f t="shared" si="131"/>
        <v>5.0034002957951351</v>
      </c>
      <c r="W251" s="6">
        <f t="shared" si="132"/>
        <v>6.4933612439012141</v>
      </c>
      <c r="X251" s="6">
        <v>2.2641999999999999E-2</v>
      </c>
      <c r="Y251" s="6">
        <v>6.452064319999999</v>
      </c>
      <c r="Z251" s="6">
        <f t="shared" si="133"/>
        <v>19.938760216826637</v>
      </c>
      <c r="AA251" s="6">
        <f t="shared" si="135"/>
        <v>16.275347710157252</v>
      </c>
      <c r="AB251" s="6">
        <f t="shared" si="134"/>
        <v>0.64005753589907011</v>
      </c>
    </row>
    <row r="252" spans="7:28">
      <c r="G252" s="6">
        <v>503712</v>
      </c>
      <c r="H252" s="6">
        <v>18660027</v>
      </c>
      <c r="I252" s="12">
        <f t="shared" si="120"/>
        <v>37320054</v>
      </c>
      <c r="J252" s="6">
        <v>7561680.6542969998</v>
      </c>
      <c r="K252" s="12">
        <f t="shared" si="121"/>
        <v>60493445.234375998</v>
      </c>
      <c r="L252" s="6">
        <f t="shared" si="122"/>
        <v>233.994564</v>
      </c>
      <c r="M252" s="6">
        <f t="shared" si="123"/>
        <v>5242880</v>
      </c>
      <c r="N252" s="13">
        <f t="shared" si="124"/>
        <v>0.61692723658583282</v>
      </c>
      <c r="O252" s="13"/>
      <c r="P252" s="7">
        <f t="shared" si="125"/>
        <v>1.2394266275663358E-3</v>
      </c>
      <c r="Q252" s="7">
        <f t="shared" si="126"/>
        <v>1.014819897889706E-2</v>
      </c>
      <c r="R252" s="6">
        <f t="shared" si="127"/>
        <v>1.1387625606463395E-2</v>
      </c>
      <c r="S252" s="6">
        <f t="shared" si="128"/>
        <v>1.014819897889706E-2</v>
      </c>
      <c r="T252" s="7">
        <f t="shared" si="129"/>
        <v>-3.482271291766393E-2</v>
      </c>
      <c r="U252" s="7">
        <f t="shared" si="130"/>
        <v>0.84716310411060625</v>
      </c>
      <c r="V252" s="7">
        <f t="shared" si="131"/>
        <v>2.4457925304240153</v>
      </c>
      <c r="W252" s="6">
        <f t="shared" si="132"/>
        <v>3.2581329216169577</v>
      </c>
      <c r="X252" s="6">
        <v>1.1068E-2</v>
      </c>
      <c r="Y252" s="6">
        <v>3.20872388</v>
      </c>
      <c r="Z252" s="6">
        <f t="shared" si="133"/>
        <v>8.3104537504783185</v>
      </c>
      <c r="AA252" s="6">
        <f t="shared" si="135"/>
        <v>2.8878352589753851</v>
      </c>
      <c r="AB252" s="6">
        <f t="shared" si="134"/>
        <v>1.5398346341025047</v>
      </c>
    </row>
    <row r="253" spans="7:28">
      <c r="G253" s="6">
        <v>4194304</v>
      </c>
      <c r="H253" s="6">
        <v>12582869</v>
      </c>
      <c r="I253" s="12">
        <f t="shared" si="120"/>
        <v>25165738</v>
      </c>
      <c r="J253" s="6">
        <v>7388940.6601560004</v>
      </c>
      <c r="K253" s="12">
        <f t="shared" si="121"/>
        <v>59111525.281248003</v>
      </c>
      <c r="L253" s="6">
        <f t="shared" si="122"/>
        <v>234.88050799999999</v>
      </c>
      <c r="M253" s="6">
        <f t="shared" si="123"/>
        <v>5242880</v>
      </c>
      <c r="N253" s="13">
        <f t="shared" si="124"/>
        <v>0.42573318621475914</v>
      </c>
      <c r="O253" s="13"/>
      <c r="P253" s="7">
        <f t="shared" si="125"/>
        <v>8.3577279335013768E-4</v>
      </c>
      <c r="Q253" s="7">
        <f t="shared" si="126"/>
        <v>9.9163722313392634E-3</v>
      </c>
      <c r="R253" s="6">
        <f t="shared" si="127"/>
        <v>1.0752145024689401E-2</v>
      </c>
      <c r="S253" s="6">
        <f t="shared" si="128"/>
        <v>9.9163722313392634E-3</v>
      </c>
      <c r="T253" s="7">
        <f t="shared" si="129"/>
        <v>-2.3481725662431945E-2</v>
      </c>
      <c r="U253" s="7">
        <f t="shared" si="130"/>
        <v>0.82781040246518856</v>
      </c>
      <c r="V253" s="7">
        <f t="shared" si="131"/>
        <v>3.6476958167427926</v>
      </c>
      <c r="W253" s="6">
        <f t="shared" si="132"/>
        <v>4.4520244935455491</v>
      </c>
      <c r="X253" s="6">
        <v>1.6507000000000001E-2</v>
      </c>
      <c r="Y253" s="6">
        <v>4.5175257133278315</v>
      </c>
      <c r="Z253" s="6">
        <f t="shared" si="133"/>
        <v>39.926260184532239</v>
      </c>
      <c r="AA253" s="6">
        <f t="shared" si="135"/>
        <v>34.863118527355667</v>
      </c>
      <c r="AB253" s="6">
        <f t="shared" si="134"/>
        <v>1.4499357378096911</v>
      </c>
    </row>
    <row r="254" spans="7:28">
      <c r="G254" s="6">
        <v>862664</v>
      </c>
      <c r="H254" s="6">
        <v>19235140</v>
      </c>
      <c r="I254" s="12">
        <f t="shared" si="120"/>
        <v>38470280</v>
      </c>
      <c r="J254" s="6">
        <v>4204977.5136719998</v>
      </c>
      <c r="K254" s="12">
        <f t="shared" si="121"/>
        <v>33639820.109375998</v>
      </c>
      <c r="L254" s="6">
        <f t="shared" si="122"/>
        <v>248.07496</v>
      </c>
      <c r="M254" s="6">
        <f t="shared" si="123"/>
        <v>5242880</v>
      </c>
      <c r="N254" s="13">
        <f t="shared" si="124"/>
        <v>1.1435935113481082</v>
      </c>
      <c r="O254" s="13"/>
      <c r="P254" s="7">
        <f t="shared" si="125"/>
        <v>1.2776264847294339E-3</v>
      </c>
      <c r="Q254" s="7">
        <f t="shared" si="126"/>
        <v>5.6433153503093201E-3</v>
      </c>
      <c r="R254" s="6">
        <f t="shared" si="127"/>
        <v>6.9209418350387542E-3</v>
      </c>
      <c r="S254" s="6">
        <f t="shared" si="128"/>
        <v>5.6433153503093201E-3</v>
      </c>
      <c r="T254" s="7">
        <f t="shared" si="129"/>
        <v>-3.5895969397636673E-2</v>
      </c>
      <c r="U254" s="7">
        <f t="shared" si="130"/>
        <v>0.47109921273564459</v>
      </c>
      <c r="V254" s="7">
        <f t="shared" si="131"/>
        <v>1.3959226070372701</v>
      </c>
      <c r="W254" s="6">
        <f t="shared" si="132"/>
        <v>1.8311258503752781</v>
      </c>
      <c r="X254" s="6">
        <v>6.3169999999999997E-3</v>
      </c>
      <c r="Y254" s="6">
        <v>1.8189514363607651</v>
      </c>
      <c r="Z254" s="6">
        <f t="shared" si="133"/>
        <v>10.664629566102258</v>
      </c>
      <c r="AA254" s="6">
        <f t="shared" si="135"/>
        <v>9.5605799436244183</v>
      </c>
      <c r="AB254" s="6">
        <f t="shared" si="134"/>
        <v>0.66930945879845849</v>
      </c>
    </row>
    <row r="255" spans="7:28">
      <c r="G255" s="6">
        <v>6592765</v>
      </c>
      <c r="H255" s="6">
        <v>9885854</v>
      </c>
      <c r="I255" s="12">
        <f t="shared" si="120"/>
        <v>19771708</v>
      </c>
      <c r="J255" s="6">
        <v>11309137.597656</v>
      </c>
      <c r="K255" s="12">
        <f t="shared" si="121"/>
        <v>90473100.781248003</v>
      </c>
      <c r="L255" s="6">
        <f t="shared" si="122"/>
        <v>250.48554799999999</v>
      </c>
      <c r="M255" s="6">
        <f t="shared" si="123"/>
        <v>5242880</v>
      </c>
      <c r="N255" s="13">
        <f t="shared" si="124"/>
        <v>0.21853686708279599</v>
      </c>
      <c r="O255" s="13"/>
      <c r="P255" s="7">
        <f t="shared" si="125"/>
        <v>6.5663306295500915E-4</v>
      </c>
      <c r="Q255" s="7">
        <f t="shared" si="126"/>
        <v>1.5177496097447762E-2</v>
      </c>
      <c r="R255" s="6">
        <f t="shared" si="127"/>
        <v>1.583412916040277E-2</v>
      </c>
      <c r="S255" s="6">
        <f t="shared" si="128"/>
        <v>1.5177496097447762E-2</v>
      </c>
      <c r="T255" s="7">
        <f t="shared" si="129"/>
        <v>-1.8448647249435363E-2</v>
      </c>
      <c r="U255" s="7">
        <f t="shared" si="130"/>
        <v>1.2670045919751853</v>
      </c>
      <c r="V255" s="7">
        <f t="shared" si="131"/>
        <v>4.7391097404656159</v>
      </c>
      <c r="W255" s="6">
        <f t="shared" si="132"/>
        <v>5.9876656851913657</v>
      </c>
      <c r="X255" s="6">
        <v>2.1446E-2</v>
      </c>
      <c r="Y255" s="6">
        <v>5.9858168888865064</v>
      </c>
      <c r="Z255" s="6">
        <f t="shared" si="133"/>
        <v>29.22924509256849</v>
      </c>
      <c r="AA255" s="6">
        <f t="shared" si="135"/>
        <v>26.1674477273022</v>
      </c>
      <c r="AB255" s="6">
        <f t="shared" si="134"/>
        <v>3.0886282343380398E-2</v>
      </c>
    </row>
    <row r="256" spans="7:28">
      <c r="G256" s="6">
        <v>7733822</v>
      </c>
      <c r="H256" s="6">
        <v>8156517</v>
      </c>
      <c r="I256" s="12">
        <f t="shared" si="120"/>
        <v>16313034</v>
      </c>
      <c r="J256" s="6">
        <v>6449701.875</v>
      </c>
      <c r="K256" s="12">
        <f t="shared" si="121"/>
        <v>51597615</v>
      </c>
      <c r="L256" s="6">
        <f t="shared" si="122"/>
        <v>252.554644</v>
      </c>
      <c r="M256" s="6">
        <f t="shared" si="123"/>
        <v>5242880</v>
      </c>
      <c r="N256" s="13">
        <f t="shared" si="124"/>
        <v>0.31615868291586735</v>
      </c>
      <c r="O256" s="13"/>
      <c r="P256" s="7">
        <f t="shared" si="125"/>
        <v>5.4176793838494903E-4</v>
      </c>
      <c r="Q256" s="7">
        <f t="shared" si="126"/>
        <v>8.6558611735171875E-3</v>
      </c>
      <c r="R256" s="6">
        <f t="shared" si="127"/>
        <v>9.1976291119021357E-3</v>
      </c>
      <c r="S256" s="6">
        <f t="shared" si="128"/>
        <v>8.6558611735171875E-3</v>
      </c>
      <c r="T256" s="7">
        <f t="shared" si="129"/>
        <v>-1.5221416876784017E-2</v>
      </c>
      <c r="U256" s="7">
        <f t="shared" si="130"/>
        <v>0.7225840009400627</v>
      </c>
      <c r="V256" s="7">
        <f t="shared" si="131"/>
        <v>3.0541469608773326</v>
      </c>
      <c r="W256" s="6">
        <f t="shared" si="132"/>
        <v>3.7615095449406111</v>
      </c>
      <c r="X256" s="6">
        <v>1.3821E-2</v>
      </c>
      <c r="Y256" s="6">
        <v>3.8478815749953927</v>
      </c>
      <c r="Z256" s="6">
        <f t="shared" si="133"/>
        <v>37.371672284804376</v>
      </c>
      <c r="AA256" s="6">
        <f t="shared" si="135"/>
        <v>33.451782708182215</v>
      </c>
      <c r="AB256" s="6">
        <f t="shared" si="134"/>
        <v>2.2446644568286924</v>
      </c>
    </row>
    <row r="257" spans="7:28">
      <c r="G257" s="6">
        <v>2145852</v>
      </c>
      <c r="H257" s="6">
        <v>17488243</v>
      </c>
      <c r="I257" s="12">
        <f t="shared" si="120"/>
        <v>34976486</v>
      </c>
      <c r="J257" s="6">
        <v>7592519.2167969998</v>
      </c>
      <c r="K257" s="12">
        <f t="shared" si="121"/>
        <v>60740153.734375998</v>
      </c>
      <c r="L257" s="6">
        <f t="shared" si="122"/>
        <v>252.77595600000001</v>
      </c>
      <c r="M257" s="6">
        <f t="shared" si="123"/>
        <v>5242880</v>
      </c>
      <c r="N257" s="13">
        <f t="shared" si="124"/>
        <v>0.57583795643580982</v>
      </c>
      <c r="O257" s="13"/>
      <c r="P257" s="7">
        <f t="shared" si="125"/>
        <v>1.1615949989542125E-3</v>
      </c>
      <c r="Q257" s="7">
        <f t="shared" si="126"/>
        <v>1.0189586057085202E-2</v>
      </c>
      <c r="R257" s="6">
        <f t="shared" si="127"/>
        <v>1.1351181056039415E-2</v>
      </c>
      <c r="S257" s="6">
        <f t="shared" si="128"/>
        <v>1.0189586057085202E-2</v>
      </c>
      <c r="T257" s="7">
        <f t="shared" si="129"/>
        <v>-3.26359691453472E-2</v>
      </c>
      <c r="U257" s="7">
        <f t="shared" si="130"/>
        <v>0.85061806254222994</v>
      </c>
      <c r="V257" s="7">
        <f t="shared" si="131"/>
        <v>2.162718783453184</v>
      </c>
      <c r="W257" s="6">
        <f t="shared" si="132"/>
        <v>2.9807008768500669</v>
      </c>
      <c r="X257" s="6">
        <v>9.7870000000000006E-3</v>
      </c>
      <c r="Y257" s="6">
        <v>2.9748809874999997</v>
      </c>
      <c r="Z257" s="6">
        <f t="shared" si="133"/>
        <v>4.1134776446837744</v>
      </c>
      <c r="AA257" s="6">
        <f t="shared" si="135"/>
        <v>15.982232104213894</v>
      </c>
      <c r="AB257" s="6">
        <f t="shared" si="134"/>
        <v>0.19563435897171885</v>
      </c>
    </row>
    <row r="258" spans="7:28">
      <c r="G258" s="6">
        <v>3774768</v>
      </c>
      <c r="H258" s="6">
        <v>14970767</v>
      </c>
      <c r="I258" s="12">
        <f t="shared" si="120"/>
        <v>29941534</v>
      </c>
      <c r="J258" s="6">
        <v>8318702.6796880001</v>
      </c>
      <c r="K258" s="12">
        <f t="shared" si="121"/>
        <v>66549621.437504001</v>
      </c>
      <c r="L258" s="6">
        <f t="shared" si="122"/>
        <v>255.144564</v>
      </c>
      <c r="M258" s="6">
        <f t="shared" si="123"/>
        <v>5242880</v>
      </c>
      <c r="N258" s="13">
        <f t="shared" si="124"/>
        <v>0.44991291239902481</v>
      </c>
      <c r="O258" s="13"/>
      <c r="P258" s="7">
        <f t="shared" si="125"/>
        <v>9.9438051482408831E-4</v>
      </c>
      <c r="Q258" s="7">
        <f t="shared" si="126"/>
        <v>1.1164164938886381E-2</v>
      </c>
      <c r="R258" s="6">
        <f t="shared" si="127"/>
        <v>1.2158545453710468E-2</v>
      </c>
      <c r="S258" s="6">
        <f t="shared" si="128"/>
        <v>1.1164164938886381E-2</v>
      </c>
      <c r="T258" s="7">
        <f t="shared" si="129"/>
        <v>-2.7937940357655261E-2</v>
      </c>
      <c r="U258" s="7">
        <f t="shared" si="130"/>
        <v>0.93197508682054797</v>
      </c>
      <c r="V258" s="7">
        <f t="shared" si="131"/>
        <v>5.3578501710029531</v>
      </c>
      <c r="W258" s="6">
        <f t="shared" si="132"/>
        <v>6.2618873174658454</v>
      </c>
      <c r="X258" s="6">
        <v>2.4246E-2</v>
      </c>
      <c r="Y258" s="6">
        <v>6.2307811636407715</v>
      </c>
      <c r="Z258" s="6">
        <f t="shared" si="133"/>
        <v>53.954611321923693</v>
      </c>
      <c r="AA258" s="6">
        <f t="shared" si="135"/>
        <v>49.853396627441768</v>
      </c>
      <c r="AB258" s="6">
        <f t="shared" si="134"/>
        <v>0.49923361145455336</v>
      </c>
    </row>
    <row r="259" spans="7:28">
      <c r="G259" s="6">
        <v>923136</v>
      </c>
      <c r="H259" s="6">
        <v>20964171</v>
      </c>
      <c r="I259" s="12">
        <f t="shared" si="120"/>
        <v>41928342</v>
      </c>
      <c r="J259" s="6">
        <v>8597880.3632810004</v>
      </c>
      <c r="K259" s="12">
        <f t="shared" si="121"/>
        <v>68783042.906248003</v>
      </c>
      <c r="L259" s="6">
        <f t="shared" si="122"/>
        <v>270.03277200000002</v>
      </c>
      <c r="M259" s="6">
        <f t="shared" si="123"/>
        <v>5242880</v>
      </c>
      <c r="N259" s="13">
        <f t="shared" si="124"/>
        <v>0.60957381686571732</v>
      </c>
      <c r="O259" s="13"/>
      <c r="P259" s="7">
        <f t="shared" si="125"/>
        <v>1.3924712843263289E-3</v>
      </c>
      <c r="Q259" s="7">
        <f t="shared" si="126"/>
        <v>1.1538837027419948E-2</v>
      </c>
      <c r="R259" s="6">
        <f t="shared" si="127"/>
        <v>1.2931308311746277E-2</v>
      </c>
      <c r="S259" s="6">
        <f t="shared" si="128"/>
        <v>1.1538837027419948E-2</v>
      </c>
      <c r="T259" s="7">
        <f t="shared" si="129"/>
        <v>-3.9122628723410498E-2</v>
      </c>
      <c r="U259" s="7">
        <f t="shared" si="130"/>
        <v>0.96325239722860612</v>
      </c>
      <c r="V259" s="7">
        <f t="shared" si="131"/>
        <v>2.3982821045077558</v>
      </c>
      <c r="W259" s="6">
        <f t="shared" si="132"/>
        <v>3.3224118730129515</v>
      </c>
      <c r="X259" s="6">
        <v>1.0853E-2</v>
      </c>
      <c r="Y259" s="6">
        <v>3.2887001777753659</v>
      </c>
      <c r="Z259" s="6">
        <f t="shared" si="133"/>
        <v>6.3193313131848168</v>
      </c>
      <c r="AA259" s="6">
        <f t="shared" si="135"/>
        <v>19.149620489692044</v>
      </c>
      <c r="AB259" s="6">
        <f t="shared" si="134"/>
        <v>1.0250765778347648</v>
      </c>
    </row>
    <row r="260" spans="7:28">
      <c r="G260" s="6">
        <v>7122792</v>
      </c>
      <c r="H260" s="6">
        <v>10680777</v>
      </c>
      <c r="I260" s="12">
        <f t="shared" si="120"/>
        <v>21361554</v>
      </c>
      <c r="J260" s="6">
        <v>12430456.640625</v>
      </c>
      <c r="K260" s="12">
        <f t="shared" si="121"/>
        <v>99443653.125</v>
      </c>
      <c r="L260" s="6">
        <f t="shared" si="122"/>
        <v>270.62516399999998</v>
      </c>
      <c r="M260" s="6">
        <f t="shared" si="123"/>
        <v>5242880</v>
      </c>
      <c r="N260" s="13">
        <f t="shared" si="124"/>
        <v>0.21481063223963295</v>
      </c>
      <c r="O260" s="13"/>
      <c r="P260" s="7">
        <f t="shared" si="125"/>
        <v>7.0943302584171417E-4</v>
      </c>
      <c r="Q260" s="7">
        <f t="shared" si="126"/>
        <v>1.6682369059837332E-2</v>
      </c>
      <c r="R260" s="6">
        <f t="shared" si="127"/>
        <v>1.7391802085679045E-2</v>
      </c>
      <c r="S260" s="6">
        <f t="shared" si="128"/>
        <v>1.6682369059837332E-2</v>
      </c>
      <c r="T260" s="7">
        <f t="shared" si="129"/>
        <v>-1.9932105736427272E-2</v>
      </c>
      <c r="U260" s="7">
        <f t="shared" si="130"/>
        <v>1.3926301194959936</v>
      </c>
      <c r="V260" s="7">
        <f t="shared" si="131"/>
        <v>5.1686923822386817</v>
      </c>
      <c r="W260" s="6">
        <f t="shared" si="132"/>
        <v>6.5413903959982482</v>
      </c>
      <c r="X260" s="6">
        <v>2.3390000000000001E-2</v>
      </c>
      <c r="Y260" s="6">
        <v>6.484643600000001</v>
      </c>
      <c r="Z260" s="6">
        <f t="shared" si="133"/>
        <v>28.677344763414574</v>
      </c>
      <c r="AA260" s="6">
        <f t="shared" si="135"/>
        <v>25.644283515694553</v>
      </c>
      <c r="AB260" s="6">
        <f t="shared" si="134"/>
        <v>0.87509506302315931</v>
      </c>
    </row>
    <row r="261" spans="7:28">
      <c r="G261" s="6">
        <v>3774768</v>
      </c>
      <c r="H261" s="6">
        <v>16518948</v>
      </c>
      <c r="I261" s="12">
        <f t="shared" si="120"/>
        <v>33037896</v>
      </c>
      <c r="J261" s="6">
        <v>8871919.6445310004</v>
      </c>
      <c r="K261" s="12">
        <f t="shared" si="121"/>
        <v>70975357.156248003</v>
      </c>
      <c r="L261" s="6">
        <f t="shared" si="122"/>
        <v>273.722736</v>
      </c>
      <c r="M261" s="6">
        <f t="shared" si="123"/>
        <v>5242880</v>
      </c>
      <c r="N261" s="13">
        <f t="shared" si="124"/>
        <v>0.46548404014747047</v>
      </c>
      <c r="O261" s="13"/>
      <c r="P261" s="7">
        <f t="shared" si="125"/>
        <v>1.0972129895944773E-3</v>
      </c>
      <c r="Q261" s="7">
        <f t="shared" si="126"/>
        <v>1.1906613092199753E-2</v>
      </c>
      <c r="R261" s="6">
        <f t="shared" si="127"/>
        <v>1.3003826081794231E-2</v>
      </c>
      <c r="S261" s="6">
        <f t="shared" si="128"/>
        <v>1.1906613092199753E-2</v>
      </c>
      <c r="T261" s="7">
        <f t="shared" si="129"/>
        <v>-3.0827103514149187E-2</v>
      </c>
      <c r="U261" s="7">
        <f t="shared" si="130"/>
        <v>0.99395403338141886</v>
      </c>
      <c r="V261" s="7">
        <f t="shared" si="131"/>
        <v>6.4344585201379187</v>
      </c>
      <c r="W261" s="6">
        <f t="shared" si="132"/>
        <v>7.3975854500051881</v>
      </c>
      <c r="X261" s="6">
        <v>2.9118000000000002E-2</v>
      </c>
      <c r="Y261" s="6">
        <v>7.461599492312172</v>
      </c>
      <c r="Z261" s="6">
        <f t="shared" si="133"/>
        <v>59.109097148843482</v>
      </c>
      <c r="AA261" s="6">
        <f t="shared" si="135"/>
        <v>55.340936596626719</v>
      </c>
      <c r="AB261" s="6">
        <f t="shared" si="134"/>
        <v>0.85791313743037034</v>
      </c>
    </row>
    <row r="262" spans="7:28">
      <c r="G262" s="6">
        <v>416800</v>
      </c>
      <c r="H262" s="6">
        <v>22322336</v>
      </c>
      <c r="I262" s="12">
        <f t="shared" si="120"/>
        <v>44644672</v>
      </c>
      <c r="J262" s="6">
        <v>4594542.937988</v>
      </c>
      <c r="K262" s="12">
        <f t="shared" si="121"/>
        <v>36756343.503904</v>
      </c>
      <c r="L262" s="6">
        <f t="shared" si="122"/>
        <v>276.20403199999998</v>
      </c>
      <c r="M262" s="6">
        <f t="shared" si="123"/>
        <v>5242880</v>
      </c>
      <c r="N262" s="13">
        <f t="shared" si="124"/>
        <v>1.2146113498819098</v>
      </c>
      <c r="O262" s="13"/>
      <c r="P262" s="7">
        <f t="shared" si="125"/>
        <v>1.4826826149759915E-3</v>
      </c>
      <c r="Q262" s="7">
        <f t="shared" si="126"/>
        <v>6.1661339698725094E-3</v>
      </c>
      <c r="R262" s="6">
        <f t="shared" si="127"/>
        <v>7.6488165848485005E-3</v>
      </c>
      <c r="S262" s="6">
        <f t="shared" si="128"/>
        <v>6.1661339698725094E-3</v>
      </c>
      <c r="T262" s="7">
        <f t="shared" si="129"/>
        <v>-4.1657190430626628E-2</v>
      </c>
      <c r="U262" s="7">
        <f t="shared" si="130"/>
        <v>0.51474367078746253</v>
      </c>
      <c r="V262" s="7">
        <f t="shared" si="131"/>
        <v>1.351505883273697</v>
      </c>
      <c r="W262" s="6">
        <f t="shared" si="132"/>
        <v>1.8245923636305328</v>
      </c>
      <c r="X262" s="6">
        <v>6.1159999999999999E-3</v>
      </c>
      <c r="Y262" s="6">
        <v>1.8155067999972199</v>
      </c>
      <c r="Z262" s="6">
        <f t="shared" si="133"/>
        <v>0.81971827783697693</v>
      </c>
      <c r="AA262" s="6">
        <f t="shared" si="135"/>
        <v>25.06240328398464</v>
      </c>
      <c r="AB262" s="6">
        <f t="shared" si="134"/>
        <v>0.50044228054264694</v>
      </c>
    </row>
    <row r="263" spans="7:28">
      <c r="G263" s="6">
        <v>3428755</v>
      </c>
      <c r="H263" s="6">
        <v>18920347</v>
      </c>
      <c r="I263" s="12">
        <f t="shared" si="120"/>
        <v>37840694</v>
      </c>
      <c r="J263" s="6">
        <v>5961099.5292969998</v>
      </c>
      <c r="K263" s="12">
        <f t="shared" si="121"/>
        <v>47688796.234375998</v>
      </c>
      <c r="L263" s="6">
        <f t="shared" si="122"/>
        <v>295.61926399999999</v>
      </c>
      <c r="M263" s="6">
        <f t="shared" si="123"/>
        <v>5242880</v>
      </c>
      <c r="N263" s="13">
        <f t="shared" si="124"/>
        <v>0.79349232918408008</v>
      </c>
      <c r="O263" s="13"/>
      <c r="P263" s="7">
        <f t="shared" si="125"/>
        <v>1.2567174674824875E-3</v>
      </c>
      <c r="Q263" s="7">
        <f t="shared" si="126"/>
        <v>8.0001294582493377E-3</v>
      </c>
      <c r="R263" s="6">
        <f t="shared" si="127"/>
        <v>9.2568469257318254E-3</v>
      </c>
      <c r="S263" s="6">
        <f t="shared" si="128"/>
        <v>8.0001294582493377E-3</v>
      </c>
      <c r="T263" s="7">
        <f t="shared" si="129"/>
        <v>-3.5308513320135279E-2</v>
      </c>
      <c r="U263" s="7">
        <f t="shared" si="130"/>
        <v>0.66784406959606191</v>
      </c>
      <c r="V263" s="7">
        <f t="shared" si="131"/>
        <v>2.5381616375542322</v>
      </c>
      <c r="W263" s="6">
        <f t="shared" si="132"/>
        <v>3.1706971938301587</v>
      </c>
      <c r="X263" s="6">
        <v>1.1486E-2</v>
      </c>
      <c r="Y263" s="6">
        <v>3.26960476</v>
      </c>
      <c r="Z263" s="6">
        <f t="shared" si="133"/>
        <v>30.34886419772473</v>
      </c>
      <c r="AA263" s="6">
        <f t="shared" si="135"/>
        <v>19.407566378793089</v>
      </c>
      <c r="AB263" s="6">
        <f t="shared" si="134"/>
        <v>3.0250618478375748</v>
      </c>
    </row>
    <row r="264" spans="7:28">
      <c r="G264" s="6">
        <v>6815744</v>
      </c>
      <c r="H264" s="6">
        <v>13624320</v>
      </c>
      <c r="I264" s="12">
        <f t="shared" si="120"/>
        <v>27248640</v>
      </c>
      <c r="J264" s="6">
        <v>10178664.167969</v>
      </c>
      <c r="K264" s="12">
        <f t="shared" si="121"/>
        <v>81429313.343751997</v>
      </c>
      <c r="L264" s="6">
        <f t="shared" si="122"/>
        <v>299.80671999999998</v>
      </c>
      <c r="M264" s="6">
        <f t="shared" si="123"/>
        <v>5242880</v>
      </c>
      <c r="N264" s="13">
        <f t="shared" si="124"/>
        <v>0.3346293721644254</v>
      </c>
      <c r="O264" s="13"/>
      <c r="P264" s="7">
        <f t="shared" si="125"/>
        <v>9.0494751108798391E-4</v>
      </c>
      <c r="Q264" s="7">
        <f t="shared" si="126"/>
        <v>1.3660337435332001E-2</v>
      </c>
      <c r="R264" s="6">
        <f t="shared" si="127"/>
        <v>1.4565284946419985E-2</v>
      </c>
      <c r="S264" s="6">
        <f t="shared" si="128"/>
        <v>1.3660337435332001E-2</v>
      </c>
      <c r="T264" s="7">
        <f t="shared" si="129"/>
        <v>-2.5425246386748902E-2</v>
      </c>
      <c r="U264" s="7">
        <f t="shared" si="130"/>
        <v>1.1403534645880504</v>
      </c>
      <c r="V264" s="7">
        <f t="shared" si="131"/>
        <v>4.6308301651215817</v>
      </c>
      <c r="W264" s="6">
        <f t="shared" si="132"/>
        <v>5.7457583833228831</v>
      </c>
      <c r="X264" s="6">
        <v>2.0955999999999999E-2</v>
      </c>
      <c r="Y264" s="6">
        <v>5.7652575500000003</v>
      </c>
      <c r="Z264" s="6">
        <f t="shared" si="133"/>
        <v>34.814194334166814</v>
      </c>
      <c r="AA264" s="6">
        <f t="shared" si="135"/>
        <v>30.495872559553415</v>
      </c>
      <c r="AB264" s="6">
        <f t="shared" si="134"/>
        <v>0.33821848387531539</v>
      </c>
    </row>
    <row r="265" spans="7:28">
      <c r="G265" s="6">
        <v>3523317</v>
      </c>
      <c r="H265" s="6">
        <v>19194193</v>
      </c>
      <c r="I265" s="12">
        <f t="shared" si="120"/>
        <v>38388386</v>
      </c>
      <c r="J265" s="6">
        <v>5764030.8125</v>
      </c>
      <c r="K265" s="12">
        <f t="shared" si="121"/>
        <v>46112246.5</v>
      </c>
      <c r="L265" s="6">
        <f t="shared" si="122"/>
        <v>300.79665599999998</v>
      </c>
      <c r="M265" s="6">
        <f t="shared" si="123"/>
        <v>5242880</v>
      </c>
      <c r="N265" s="13">
        <f t="shared" si="124"/>
        <v>0.83249871593221991</v>
      </c>
      <c r="O265" s="13"/>
      <c r="P265" s="7">
        <f t="shared" si="125"/>
        <v>1.2749067243497218E-3</v>
      </c>
      <c r="Q265" s="7">
        <f t="shared" si="126"/>
        <v>7.73565220219973E-3</v>
      </c>
      <c r="R265" s="6">
        <f t="shared" si="127"/>
        <v>9.0105589265494519E-3</v>
      </c>
      <c r="S265" s="6">
        <f t="shared" si="128"/>
        <v>7.73565220219973E-3</v>
      </c>
      <c r="T265" s="7">
        <f t="shared" si="129"/>
        <v>-3.5819555487526064E-2</v>
      </c>
      <c r="U265" s="7">
        <f t="shared" si="130"/>
        <v>0.64576573099947365</v>
      </c>
      <c r="V265" s="7">
        <f t="shared" si="131"/>
        <v>2.2210571669038468</v>
      </c>
      <c r="W265" s="6">
        <f t="shared" si="132"/>
        <v>2.8310033424157943</v>
      </c>
      <c r="X265" s="6">
        <v>1.0050999999999999E-2</v>
      </c>
      <c r="Y265" s="6">
        <v>2.9307599222233387</v>
      </c>
      <c r="Z265" s="6">
        <f t="shared" si="133"/>
        <v>23.035994406529394</v>
      </c>
      <c r="AA265" s="6">
        <f t="shared" si="135"/>
        <v>10.351617485330289</v>
      </c>
      <c r="AB265" s="6">
        <f t="shared" si="134"/>
        <v>3.4037786258475533</v>
      </c>
    </row>
    <row r="266" spans="7:28">
      <c r="G266" s="6">
        <v>952203</v>
      </c>
      <c r="H266" s="6">
        <v>23737339</v>
      </c>
      <c r="I266" s="12">
        <f t="shared" si="120"/>
        <v>47474678</v>
      </c>
      <c r="J266" s="6">
        <v>10145413.211913999</v>
      </c>
      <c r="K266" s="12">
        <f t="shared" si="121"/>
        <v>81163305.695311993</v>
      </c>
      <c r="L266" s="6">
        <f t="shared" si="122"/>
        <v>303.89212800000001</v>
      </c>
      <c r="M266" s="6">
        <f t="shared" si="123"/>
        <v>5242880</v>
      </c>
      <c r="N266" s="13">
        <f t="shared" si="124"/>
        <v>0.58492785124130475</v>
      </c>
      <c r="O266" s="13"/>
      <c r="P266" s="7">
        <f t="shared" si="125"/>
        <v>1.5766692097588526E-3</v>
      </c>
      <c r="Q266" s="7">
        <f t="shared" si="126"/>
        <v>1.3615712789871344E-2</v>
      </c>
      <c r="R266" s="6">
        <f t="shared" si="127"/>
        <v>1.5192381999630196E-2</v>
      </c>
      <c r="S266" s="6">
        <f t="shared" si="128"/>
        <v>1.3615712789871344E-2</v>
      </c>
      <c r="T266" s="7">
        <f t="shared" si="129"/>
        <v>-4.429782129609286E-2</v>
      </c>
      <c r="U266" s="7">
        <f t="shared" si="130"/>
        <v>1.1366282367671436</v>
      </c>
      <c r="V266" s="7">
        <f t="shared" si="131"/>
        <v>2.9138254703804725</v>
      </c>
      <c r="W266" s="6">
        <f t="shared" si="132"/>
        <v>4.0061558858515234</v>
      </c>
      <c r="X266" s="6">
        <v>1.3186E-2</v>
      </c>
      <c r="Y266" s="6">
        <v>3.9604151000000001</v>
      </c>
      <c r="Z266" s="6">
        <f t="shared" si="133"/>
        <v>3.2588562859953298</v>
      </c>
      <c r="AA266" s="6">
        <f t="shared" si="135"/>
        <v>15.216001817307722</v>
      </c>
      <c r="AB266" s="6">
        <f t="shared" si="134"/>
        <v>1.1549492842687956</v>
      </c>
    </row>
    <row r="267" spans="7:28">
      <c r="G267" s="6">
        <v>1602111</v>
      </c>
      <c r="H267" s="6">
        <v>23500731</v>
      </c>
      <c r="I267" s="12">
        <f t="shared" si="120"/>
        <v>47001462</v>
      </c>
      <c r="J267" s="6">
        <v>5383505.2451170003</v>
      </c>
      <c r="K267" s="12">
        <f t="shared" si="121"/>
        <v>43068041.960936002</v>
      </c>
      <c r="L267" s="6">
        <f t="shared" si="122"/>
        <v>314.05099200000001</v>
      </c>
      <c r="M267" s="6">
        <f t="shared" si="123"/>
        <v>5242880</v>
      </c>
      <c r="N267" s="13">
        <f t="shared" si="124"/>
        <v>1.0913303660898197</v>
      </c>
      <c r="O267" s="13"/>
      <c r="P267" s="7">
        <f t="shared" si="125"/>
        <v>1.5609533559985545E-3</v>
      </c>
      <c r="Q267" s="7">
        <f t="shared" si="126"/>
        <v>7.2249655769762808E-3</v>
      </c>
      <c r="R267" s="6">
        <f t="shared" si="127"/>
        <v>8.7859189329748347E-3</v>
      </c>
      <c r="S267" s="6">
        <f t="shared" si="128"/>
        <v>7.2249655769762808E-3</v>
      </c>
      <c r="T267" s="7">
        <f t="shared" si="129"/>
        <v>-4.3856271428130575E-2</v>
      </c>
      <c r="U267" s="7">
        <f t="shared" si="130"/>
        <v>0.6031340416177694</v>
      </c>
      <c r="V267" s="7">
        <f t="shared" si="131"/>
        <v>1.4726022246788615</v>
      </c>
      <c r="W267" s="6">
        <f t="shared" si="132"/>
        <v>2.0318799948685005</v>
      </c>
      <c r="X267" s="6">
        <v>6.6639999999999998E-3</v>
      </c>
      <c r="Y267" s="6">
        <v>2.0914661090878801</v>
      </c>
      <c r="Z267" s="6">
        <f t="shared" si="133"/>
        <v>8.4178507949622006</v>
      </c>
      <c r="AA267" s="6">
        <f t="shared" si="135"/>
        <v>31.841520602863671</v>
      </c>
      <c r="AB267" s="6">
        <f t="shared" si="134"/>
        <v>2.8490117033436442</v>
      </c>
    </row>
    <row r="268" spans="7:28">
      <c r="G268" s="6">
        <v>1157456</v>
      </c>
      <c r="H268" s="6">
        <v>24848204</v>
      </c>
      <c r="I268" s="12">
        <f t="shared" si="120"/>
        <v>49696408</v>
      </c>
      <c r="J268" s="6">
        <v>10256470.704102</v>
      </c>
      <c r="K268" s="12">
        <f t="shared" si="121"/>
        <v>82051765.632816002</v>
      </c>
      <c r="L268" s="6">
        <f t="shared" si="122"/>
        <v>321.32756799999999</v>
      </c>
      <c r="M268" s="6">
        <f t="shared" si="123"/>
        <v>5242880</v>
      </c>
      <c r="N268" s="13">
        <f t="shared" si="124"/>
        <v>0.60567140288476973</v>
      </c>
      <c r="O268" s="13"/>
      <c r="P268" s="7">
        <f t="shared" si="125"/>
        <v>1.650454508174095E-3</v>
      </c>
      <c r="Q268" s="7">
        <f t="shared" si="126"/>
        <v>1.376475816488076E-2</v>
      </c>
      <c r="R268" s="6">
        <f t="shared" si="127"/>
        <v>1.5415212673054856E-2</v>
      </c>
      <c r="S268" s="6">
        <f t="shared" si="128"/>
        <v>1.376475816488076E-2</v>
      </c>
      <c r="T268" s="7">
        <f t="shared" si="129"/>
        <v>-4.6370880085626266E-2</v>
      </c>
      <c r="U268" s="7">
        <f t="shared" si="130"/>
        <v>1.1490704191493448</v>
      </c>
      <c r="V268" s="7">
        <f t="shared" si="131"/>
        <v>3.2466194305194831</v>
      </c>
      <c r="W268" s="6">
        <f t="shared" si="132"/>
        <v>4.3493189695832015</v>
      </c>
      <c r="X268" s="6">
        <v>1.4692E-2</v>
      </c>
      <c r="Y268" s="6">
        <v>4.3361742769162959</v>
      </c>
      <c r="Z268" s="6">
        <f t="shared" si="133"/>
        <v>6.3112022537383599</v>
      </c>
      <c r="AA268" s="6">
        <f t="shared" si="135"/>
        <v>4.922493010174624</v>
      </c>
      <c r="AB268" s="6">
        <f t="shared" si="134"/>
        <v>0.30314032203183505</v>
      </c>
    </row>
    <row r="269" spans="7:28">
      <c r="G269" s="6">
        <v>4690002</v>
      </c>
      <c r="H269" s="6">
        <v>20316253</v>
      </c>
      <c r="I269" s="12">
        <f t="shared" si="120"/>
        <v>40632506</v>
      </c>
      <c r="J269" s="6">
        <v>5978137.6816410003</v>
      </c>
      <c r="K269" s="12">
        <f t="shared" si="121"/>
        <v>47825101.453128003</v>
      </c>
      <c r="L269" s="6">
        <f t="shared" si="122"/>
        <v>337.59507600000001</v>
      </c>
      <c r="M269" s="6">
        <f t="shared" si="123"/>
        <v>5242880</v>
      </c>
      <c r="N269" s="13">
        <f t="shared" si="124"/>
        <v>0.84960626878800749</v>
      </c>
      <c r="O269" s="13"/>
      <c r="P269" s="7">
        <f t="shared" si="125"/>
        <v>1.349435611243995E-3</v>
      </c>
      <c r="Q269" s="7">
        <f t="shared" si="126"/>
        <v>8.0229956130269033E-3</v>
      </c>
      <c r="R269" s="6">
        <f t="shared" si="127"/>
        <v>9.3724312242708975E-3</v>
      </c>
      <c r="S269" s="6">
        <f t="shared" si="128"/>
        <v>8.0229956130269033E-3</v>
      </c>
      <c r="T269" s="7">
        <f t="shared" si="129"/>
        <v>-3.791350600841191E-2</v>
      </c>
      <c r="U269" s="7">
        <f t="shared" si="130"/>
        <v>0.66975291693939032</v>
      </c>
      <c r="V269" s="7">
        <f t="shared" si="131"/>
        <v>1.8129094614743966</v>
      </c>
      <c r="W269" s="6">
        <f t="shared" si="132"/>
        <v>2.4447488724053752</v>
      </c>
      <c r="X269" s="6">
        <v>8.2039999999999995E-3</v>
      </c>
      <c r="Y269" s="6">
        <v>2.56112472</v>
      </c>
      <c r="Z269" s="6">
        <f t="shared" si="133"/>
        <v>2.206294331705219</v>
      </c>
      <c r="AA269" s="6">
        <f t="shared" si="135"/>
        <v>14.242213850205973</v>
      </c>
      <c r="AB269" s="6">
        <f t="shared" si="134"/>
        <v>4.5439351971357658</v>
      </c>
    </row>
    <row r="270" spans="7:28">
      <c r="G270" s="6">
        <v>377002</v>
      </c>
      <c r="H270" s="6">
        <v>27689972</v>
      </c>
      <c r="I270" s="12">
        <f t="shared" si="120"/>
        <v>55379944</v>
      </c>
      <c r="J270" s="6">
        <v>5599638.5434569996</v>
      </c>
      <c r="K270" s="12">
        <f t="shared" si="121"/>
        <v>44797108.347655997</v>
      </c>
      <c r="L270" s="6">
        <f t="shared" si="122"/>
        <v>339.819704</v>
      </c>
      <c r="M270" s="6">
        <f t="shared" si="123"/>
        <v>5242880</v>
      </c>
      <c r="N270" s="13">
        <f t="shared" si="124"/>
        <v>1.2362392583515438</v>
      </c>
      <c r="O270" s="13"/>
      <c r="P270" s="7">
        <f t="shared" si="125"/>
        <v>1.8392089471985363E-3</v>
      </c>
      <c r="Q270" s="7">
        <f t="shared" si="126"/>
        <v>7.515028569291783E-3</v>
      </c>
      <c r="R270" s="6">
        <f t="shared" si="127"/>
        <v>9.3542375164903189E-3</v>
      </c>
      <c r="S270" s="6">
        <f t="shared" si="128"/>
        <v>7.515028569291783E-3</v>
      </c>
      <c r="T270" s="7">
        <f t="shared" si="129"/>
        <v>-5.167409166418422E-2</v>
      </c>
      <c r="U270" s="7">
        <f t="shared" si="130"/>
        <v>0.6273482559299447</v>
      </c>
      <c r="V270" s="7">
        <f t="shared" si="131"/>
        <v>1.5415475869387363</v>
      </c>
      <c r="W270" s="6">
        <f t="shared" si="132"/>
        <v>2.1172217512044966</v>
      </c>
      <c r="X270" s="6">
        <v>6.9760000000000004E-3</v>
      </c>
      <c r="Y270" s="6">
        <v>2.1062153846148481</v>
      </c>
      <c r="Z270" s="6">
        <f t="shared" si="133"/>
        <v>7.7269003625542219</v>
      </c>
      <c r="AA270" s="6">
        <f t="shared" si="135"/>
        <v>34.091707518496534</v>
      </c>
      <c r="AB270" s="6">
        <f t="shared" si="134"/>
        <v>0.52256605236321352</v>
      </c>
    </row>
    <row r="271" spans="7:28">
      <c r="G271" s="6">
        <v>1508065</v>
      </c>
      <c r="H271" s="6">
        <v>27090195</v>
      </c>
      <c r="I271" s="12">
        <f t="shared" si="120"/>
        <v>54180390</v>
      </c>
      <c r="J271" s="6">
        <v>10911625.985352</v>
      </c>
      <c r="K271" s="12">
        <f t="shared" si="121"/>
        <v>87293007.882816002</v>
      </c>
      <c r="L271" s="6">
        <f t="shared" si="122"/>
        <v>355.24364000000003</v>
      </c>
      <c r="M271" s="6">
        <f t="shared" si="123"/>
        <v>5242880</v>
      </c>
      <c r="N271" s="13">
        <f t="shared" si="124"/>
        <v>0.62067273558419378</v>
      </c>
      <c r="O271" s="13"/>
      <c r="P271" s="7">
        <f t="shared" si="125"/>
        <v>1.7993708706297376E-3</v>
      </c>
      <c r="Q271" s="7">
        <f t="shared" si="126"/>
        <v>1.4644013248527026E-2</v>
      </c>
      <c r="R271" s="6">
        <f t="shared" si="127"/>
        <v>1.6443384119156763E-2</v>
      </c>
      <c r="S271" s="6">
        <f t="shared" si="128"/>
        <v>1.4644013248527026E-2</v>
      </c>
      <c r="T271" s="7">
        <f t="shared" si="129"/>
        <v>-5.0554808059416777E-2</v>
      </c>
      <c r="U271" s="7">
        <f t="shared" si="130"/>
        <v>1.2224698930378395</v>
      </c>
      <c r="V271" s="7">
        <f t="shared" si="131"/>
        <v>2.9818869177395797</v>
      </c>
      <c r="W271" s="6">
        <f t="shared" si="132"/>
        <v>4.1538020027180025</v>
      </c>
      <c r="X271" s="6">
        <v>1.3494000000000001E-2</v>
      </c>
      <c r="Y271" s="6">
        <v>4.1127462999955018</v>
      </c>
      <c r="Z271" s="6">
        <f t="shared" si="133"/>
        <v>8.5224043910406504</v>
      </c>
      <c r="AA271" s="6">
        <f t="shared" si="135"/>
        <v>21.857003995529581</v>
      </c>
      <c r="AB271" s="6">
        <f t="shared" si="134"/>
        <v>0.99825517373988282</v>
      </c>
    </row>
    <row r="272" spans="7:28">
      <c r="G272" s="6">
        <v>1505785</v>
      </c>
      <c r="H272" s="6">
        <v>27130349</v>
      </c>
      <c r="I272" s="12">
        <f t="shared" si="120"/>
        <v>54260698</v>
      </c>
      <c r="J272" s="6">
        <v>6322222.5903319996</v>
      </c>
      <c r="K272" s="12">
        <f t="shared" si="121"/>
        <v>50577780.722655997</v>
      </c>
      <c r="L272" s="6">
        <f t="shared" si="122"/>
        <v>355.67988800000001</v>
      </c>
      <c r="M272" s="6">
        <f t="shared" si="123"/>
        <v>5242880</v>
      </c>
      <c r="N272" s="13">
        <f t="shared" si="124"/>
        <v>1.0728169015073898</v>
      </c>
      <c r="O272" s="13"/>
      <c r="P272" s="7">
        <f t="shared" si="125"/>
        <v>1.8020379587750707E-3</v>
      </c>
      <c r="Q272" s="7">
        <f t="shared" si="126"/>
        <v>8.4847768331909167E-3</v>
      </c>
      <c r="R272" s="6">
        <f t="shared" si="127"/>
        <v>1.0286814791965988E-2</v>
      </c>
      <c r="S272" s="6">
        <f t="shared" si="128"/>
        <v>8.4847768331909167E-3</v>
      </c>
      <c r="T272" s="7">
        <f t="shared" si="129"/>
        <v>-5.0629742099678132E-2</v>
      </c>
      <c r="U272" s="7">
        <f t="shared" si="130"/>
        <v>0.70830202429406763</v>
      </c>
      <c r="V272" s="7">
        <f t="shared" si="131"/>
        <v>2.0157679312005663</v>
      </c>
      <c r="W272" s="6">
        <f t="shared" si="132"/>
        <v>2.6734402133949557</v>
      </c>
      <c r="X272" s="6">
        <v>9.1219999999999999E-3</v>
      </c>
      <c r="Y272" s="6">
        <v>2.7347755999999999</v>
      </c>
      <c r="Z272" s="6">
        <f t="shared" si="133"/>
        <v>6.9855642053177274</v>
      </c>
      <c r="AA272" s="6">
        <f t="shared" si="135"/>
        <v>12.76929173389594</v>
      </c>
      <c r="AB272" s="6">
        <f t="shared" si="134"/>
        <v>2.2427941292530225</v>
      </c>
    </row>
    <row r="273" spans="7:28">
      <c r="G273" s="6">
        <v>914898</v>
      </c>
      <c r="H273" s="6">
        <v>28191660</v>
      </c>
      <c r="I273" s="12">
        <f t="shared" si="120"/>
        <v>56383320</v>
      </c>
      <c r="J273" s="6">
        <v>11490497.983398</v>
      </c>
      <c r="K273" s="12">
        <f t="shared" si="121"/>
        <v>91923983.867183998</v>
      </c>
      <c r="L273" s="6">
        <f t="shared" si="122"/>
        <v>356.59787999999998</v>
      </c>
      <c r="M273" s="6">
        <f t="shared" si="123"/>
        <v>5242880</v>
      </c>
      <c r="N273" s="13">
        <f t="shared" si="124"/>
        <v>0.61336897758331732</v>
      </c>
      <c r="O273" s="13"/>
      <c r="P273" s="7">
        <f t="shared" si="125"/>
        <v>1.8725318071242214E-3</v>
      </c>
      <c r="Q273" s="7">
        <f t="shared" si="126"/>
        <v>1.5420891893374884E-2</v>
      </c>
      <c r="R273" s="6">
        <f t="shared" si="127"/>
        <v>1.7293423700499105E-2</v>
      </c>
      <c r="S273" s="6">
        <f t="shared" si="128"/>
        <v>1.5420891893374884E-2</v>
      </c>
      <c r="T273" s="7">
        <f t="shared" si="129"/>
        <v>-5.2610324886045952E-2</v>
      </c>
      <c r="U273" s="7">
        <f t="shared" si="130"/>
        <v>1.2873230680352103</v>
      </c>
      <c r="V273" s="7">
        <f t="shared" si="131"/>
        <v>3.1208825358852885</v>
      </c>
      <c r="W273" s="6">
        <f t="shared" si="132"/>
        <v>4.3555952790344534</v>
      </c>
      <c r="X273" s="6">
        <v>1.4123E-2</v>
      </c>
      <c r="Y273" s="6">
        <v>4.2931747230823545</v>
      </c>
      <c r="Z273" s="6">
        <f t="shared" si="133"/>
        <v>9.1899164014365464</v>
      </c>
      <c r="AA273" s="6">
        <f t="shared" si="135"/>
        <v>22.448656096432099</v>
      </c>
      <c r="AB273" s="6">
        <f t="shared" si="134"/>
        <v>1.4539486505520811</v>
      </c>
    </row>
    <row r="274" spans="7:28">
      <c r="G274" s="6">
        <v>2987012</v>
      </c>
      <c r="H274" s="6">
        <v>26621990</v>
      </c>
      <c r="I274" s="12">
        <f t="shared" si="120"/>
        <v>53243980</v>
      </c>
      <c r="J274" s="6">
        <v>7533399.3105469998</v>
      </c>
      <c r="K274" s="12">
        <f t="shared" si="121"/>
        <v>60267194.484375998</v>
      </c>
      <c r="L274" s="6">
        <f t="shared" si="122"/>
        <v>379.20411999999999</v>
      </c>
      <c r="M274" s="6">
        <f t="shared" si="123"/>
        <v>5242880</v>
      </c>
      <c r="N274" s="13">
        <f t="shared" si="124"/>
        <v>0.88346538204633474</v>
      </c>
      <c r="O274" s="13"/>
      <c r="P274" s="7">
        <f t="shared" si="125"/>
        <v>1.7682720011500902E-3</v>
      </c>
      <c r="Q274" s="7">
        <f t="shared" si="126"/>
        <v>1.0110243831504991E-2</v>
      </c>
      <c r="R274" s="6">
        <f t="shared" si="127"/>
        <v>1.1878515832655081E-2</v>
      </c>
      <c r="S274" s="6">
        <f t="shared" si="128"/>
        <v>1.0110243831504991E-2</v>
      </c>
      <c r="T274" s="7">
        <f t="shared" si="129"/>
        <v>-4.9681059682653184E-2</v>
      </c>
      <c r="U274" s="7">
        <f t="shared" si="130"/>
        <v>0.84399464037152283</v>
      </c>
      <c r="V274" s="7">
        <f t="shared" si="131"/>
        <v>5.2966390641247951</v>
      </c>
      <c r="W274" s="6">
        <f t="shared" si="132"/>
        <v>6.0909526448136653</v>
      </c>
      <c r="X274" s="6">
        <v>2.3969000000000001E-2</v>
      </c>
      <c r="Y274" s="6">
        <v>6.1308344000043578</v>
      </c>
      <c r="Z274" s="6">
        <f t="shared" si="133"/>
        <v>57.819500890713037</v>
      </c>
      <c r="AA274" s="6">
        <f t="shared" si="135"/>
        <v>50.442171835891855</v>
      </c>
      <c r="AB274" s="6">
        <f t="shared" si="134"/>
        <v>0.65051104937142212</v>
      </c>
    </row>
    <row r="275" spans="7:28">
      <c r="G275" s="6">
        <v>11548845</v>
      </c>
      <c r="H275" s="6">
        <v>12369181</v>
      </c>
      <c r="I275" s="12">
        <f t="shared" si="120"/>
        <v>24738362</v>
      </c>
      <c r="J275" s="6">
        <v>10389264.279297</v>
      </c>
      <c r="K275" s="12">
        <f t="shared" si="121"/>
        <v>83114114.234375998</v>
      </c>
      <c r="L275" s="6">
        <f t="shared" si="122"/>
        <v>379.40707200000003</v>
      </c>
      <c r="M275" s="6">
        <f t="shared" si="123"/>
        <v>5242880</v>
      </c>
      <c r="N275" s="13">
        <f t="shared" si="124"/>
        <v>0.29764333323988207</v>
      </c>
      <c r="O275" s="13"/>
      <c r="P275" s="7">
        <f t="shared" si="125"/>
        <v>8.2157931993279512E-4</v>
      </c>
      <c r="Q275" s="7">
        <f t="shared" si="126"/>
        <v>1.3942974580755475E-2</v>
      </c>
      <c r="R275" s="6">
        <f t="shared" si="127"/>
        <v>1.476455390068827E-2</v>
      </c>
      <c r="S275" s="6">
        <f t="shared" si="128"/>
        <v>1.3942974580755475E-2</v>
      </c>
      <c r="T275" s="7">
        <f t="shared" si="129"/>
        <v>-2.3082948325295734E-2</v>
      </c>
      <c r="U275" s="7">
        <f t="shared" si="130"/>
        <v>1.1639477754556065</v>
      </c>
      <c r="V275" s="7">
        <f t="shared" si="131"/>
        <v>4.8805361245884358</v>
      </c>
      <c r="W275" s="6">
        <f t="shared" si="132"/>
        <v>6.0214009517187463</v>
      </c>
      <c r="X275" s="6">
        <v>2.2086000000000001E-2</v>
      </c>
      <c r="Y275" s="6">
        <v>6.2073930000098168</v>
      </c>
      <c r="Z275" s="6">
        <f t="shared" si="133"/>
        <v>36.869625189008993</v>
      </c>
      <c r="AA275" s="6">
        <f t="shared" si="135"/>
        <v>33.149715201085442</v>
      </c>
      <c r="AB275" s="6">
        <f t="shared" si="134"/>
        <v>2.996298901822009</v>
      </c>
    </row>
    <row r="276" spans="7:28">
      <c r="G276" s="6">
        <v>11950757</v>
      </c>
      <c r="H276" s="6">
        <v>12711603</v>
      </c>
      <c r="I276" s="12">
        <f t="shared" si="120"/>
        <v>25423206</v>
      </c>
      <c r="J276" s="6">
        <v>9267489.3046879992</v>
      </c>
      <c r="K276" s="12">
        <f t="shared" si="121"/>
        <v>74139914.437503994</v>
      </c>
      <c r="L276" s="6">
        <f t="shared" si="122"/>
        <v>391.55437599999999</v>
      </c>
      <c r="M276" s="6">
        <f t="shared" si="123"/>
        <v>5242880</v>
      </c>
      <c r="N276" s="13">
        <f t="shared" si="124"/>
        <v>0.34290848853663586</v>
      </c>
      <c r="O276" s="13"/>
      <c r="P276" s="7">
        <f t="shared" si="125"/>
        <v>8.4432349627640497E-4</v>
      </c>
      <c r="Q276" s="7">
        <f t="shared" si="126"/>
        <v>1.2437489732567624E-2</v>
      </c>
      <c r="R276" s="6">
        <f t="shared" si="127"/>
        <v>1.3281813228844029E-2</v>
      </c>
      <c r="S276" s="6">
        <f t="shared" si="128"/>
        <v>1.2437489732567624E-2</v>
      </c>
      <c r="T276" s="7">
        <f t="shared" si="129"/>
        <v>-2.3721964710571721E-2</v>
      </c>
      <c r="U276" s="7">
        <f t="shared" si="130"/>
        <v>1.0382711682236778</v>
      </c>
      <c r="V276" s="7">
        <f t="shared" si="131"/>
        <v>3.9486688404541681</v>
      </c>
      <c r="W276" s="6">
        <f t="shared" si="132"/>
        <v>4.9632180439672737</v>
      </c>
      <c r="X276" s="6">
        <v>1.7868999999999999E-2</v>
      </c>
      <c r="Y276" s="6">
        <v>5.1573087352972706</v>
      </c>
      <c r="Z276" s="6">
        <f t="shared" si="133"/>
        <v>30.396274371438668</v>
      </c>
      <c r="AA276" s="6">
        <f t="shared" si="135"/>
        <v>25.67120024151307</v>
      </c>
      <c r="AB276" s="6">
        <f t="shared" si="134"/>
        <v>3.7634103617186181</v>
      </c>
    </row>
    <row r="277" spans="7:28">
      <c r="G277" s="6">
        <v>1498023</v>
      </c>
      <c r="H277" s="6">
        <v>31207734</v>
      </c>
      <c r="I277" s="12">
        <f t="shared" si="120"/>
        <v>62415468</v>
      </c>
      <c r="J277" s="6">
        <v>12925174.310547</v>
      </c>
      <c r="K277" s="12">
        <f t="shared" si="121"/>
        <v>103401394.484376</v>
      </c>
      <c r="L277" s="6">
        <f t="shared" si="122"/>
        <v>404.45326799999998</v>
      </c>
      <c r="M277" s="6">
        <f t="shared" si="123"/>
        <v>5242880</v>
      </c>
      <c r="N277" s="13">
        <f t="shared" si="124"/>
        <v>0.60362307792116876</v>
      </c>
      <c r="O277" s="13"/>
      <c r="P277" s="7">
        <f t="shared" si="125"/>
        <v>2.0728639088039512E-3</v>
      </c>
      <c r="Q277" s="7">
        <f t="shared" si="126"/>
        <v>1.7346307882735366E-2</v>
      </c>
      <c r="R277" s="6">
        <f t="shared" si="127"/>
        <v>1.9419171791539316E-2</v>
      </c>
      <c r="S277" s="6">
        <f t="shared" si="128"/>
        <v>1.7346307882735366E-2</v>
      </c>
      <c r="T277" s="7">
        <f t="shared" si="129"/>
        <v>-5.8238820441836432E-2</v>
      </c>
      <c r="U277" s="7">
        <f t="shared" si="130"/>
        <v>1.4480551732730698</v>
      </c>
      <c r="V277" s="7">
        <f t="shared" si="131"/>
        <v>3.5599672628416053</v>
      </c>
      <c r="W277" s="6">
        <f t="shared" si="132"/>
        <v>4.949783615672839</v>
      </c>
      <c r="X277" s="6">
        <v>1.6109999999999999E-2</v>
      </c>
      <c r="Y277" s="6">
        <v>4.9249509230818793</v>
      </c>
      <c r="Z277" s="6">
        <f t="shared" si="133"/>
        <v>7.6741643869358569</v>
      </c>
      <c r="AA277" s="6">
        <f t="shared" si="135"/>
        <v>20.541103609803329</v>
      </c>
      <c r="AB277" s="6">
        <f t="shared" si="134"/>
        <v>0.50422213294706586</v>
      </c>
    </row>
    <row r="278" spans="7:28">
      <c r="G278" s="6">
        <v>1437960</v>
      </c>
      <c r="H278" s="6">
        <v>32297325</v>
      </c>
      <c r="I278" s="12">
        <f t="shared" si="120"/>
        <v>64594650</v>
      </c>
      <c r="J278" s="6">
        <v>13382476.367187999</v>
      </c>
      <c r="K278" s="12">
        <f t="shared" si="121"/>
        <v>107059810.93750399</v>
      </c>
      <c r="L278" s="6">
        <f t="shared" si="122"/>
        <v>416.32709999999997</v>
      </c>
      <c r="M278" s="6">
        <f t="shared" si="123"/>
        <v>5242880</v>
      </c>
      <c r="N278" s="13">
        <f t="shared" si="124"/>
        <v>0.60335105614661544</v>
      </c>
      <c r="O278" s="13"/>
      <c r="P278" s="7">
        <f t="shared" si="125"/>
        <v>2.1452361566338517E-3</v>
      </c>
      <c r="Q278" s="7">
        <f t="shared" si="126"/>
        <v>1.7960032856906887E-2</v>
      </c>
      <c r="R278" s="6">
        <f t="shared" si="127"/>
        <v>2.010526901354074E-2</v>
      </c>
      <c r="S278" s="6">
        <f t="shared" si="128"/>
        <v>1.7960032856906887E-2</v>
      </c>
      <c r="T278" s="7">
        <f t="shared" si="129"/>
        <v>-6.0272178410218272E-2</v>
      </c>
      <c r="U278" s="7">
        <f t="shared" si="130"/>
        <v>1.4992884172477414</v>
      </c>
      <c r="V278" s="7">
        <f t="shared" si="131"/>
        <v>3.6050469227807542</v>
      </c>
      <c r="W278" s="6">
        <f t="shared" si="132"/>
        <v>5.0440631616182774</v>
      </c>
      <c r="X278" s="6">
        <v>1.6313999999999999E-2</v>
      </c>
      <c r="Y278" s="6">
        <v>4.9858846799999998</v>
      </c>
      <c r="Z278" s="6">
        <f t="shared" si="133"/>
        <v>10.089695089535908</v>
      </c>
      <c r="AA278" s="6">
        <f t="shared" si="135"/>
        <v>23.239358915905001</v>
      </c>
      <c r="AB278" s="6">
        <f t="shared" si="134"/>
        <v>1.1668637634490486</v>
      </c>
    </row>
    <row r="279" spans="7:28">
      <c r="G279" s="6">
        <v>1391349</v>
      </c>
      <c r="H279" s="6">
        <v>32961525</v>
      </c>
      <c r="I279" s="12">
        <f t="shared" si="120"/>
        <v>65923050</v>
      </c>
      <c r="J279" s="6">
        <v>13718179.478515999</v>
      </c>
      <c r="K279" s="12">
        <f t="shared" si="121"/>
        <v>109745435.828128</v>
      </c>
      <c r="L279" s="6">
        <f t="shared" si="122"/>
        <v>423.36527999999998</v>
      </c>
      <c r="M279" s="6">
        <f t="shared" si="123"/>
        <v>5242880</v>
      </c>
      <c r="N279" s="13">
        <f t="shared" si="124"/>
        <v>0.60069058455644475</v>
      </c>
      <c r="O279" s="13"/>
      <c r="P279" s="7">
        <f t="shared" si="125"/>
        <v>2.1893533042687163E-3</v>
      </c>
      <c r="Q279" s="7">
        <f t="shared" si="126"/>
        <v>1.8410565235532982E-2</v>
      </c>
      <c r="R279" s="6">
        <f t="shared" si="127"/>
        <v>2.0599918539801698E-2</v>
      </c>
      <c r="S279" s="6">
        <f t="shared" si="128"/>
        <v>1.8410565235532982E-2</v>
      </c>
      <c r="T279" s="7">
        <f t="shared" si="129"/>
        <v>-6.151168604436652E-2</v>
      </c>
      <c r="U279" s="7">
        <f t="shared" si="130"/>
        <v>1.5368984807844246</v>
      </c>
      <c r="V279" s="7">
        <f t="shared" si="131"/>
        <v>3.8039277754534697</v>
      </c>
      <c r="W279" s="6">
        <f t="shared" si="132"/>
        <v>5.2793145701935273</v>
      </c>
      <c r="X279" s="6">
        <v>1.7214E-2</v>
      </c>
      <c r="Y279" s="6">
        <v>5.2277842125000005</v>
      </c>
      <c r="Z279" s="6">
        <f t="shared" si="133"/>
        <v>6.95111673947358</v>
      </c>
      <c r="AA279" s="6">
        <f t="shared" si="135"/>
        <v>19.669562796570801</v>
      </c>
      <c r="AB279" s="6">
        <f t="shared" si="134"/>
        <v>0.98570169691232012</v>
      </c>
    </row>
    <row r="280" spans="7:28">
      <c r="G280" s="6">
        <v>4194304</v>
      </c>
      <c r="H280" s="6">
        <v>30359198</v>
      </c>
      <c r="I280" s="12">
        <f t="shared" si="120"/>
        <v>60718396</v>
      </c>
      <c r="J280" s="6">
        <v>13354266.863281</v>
      </c>
      <c r="K280" s="12">
        <f t="shared" si="121"/>
        <v>106834134.906248</v>
      </c>
      <c r="L280" s="6">
        <f t="shared" si="122"/>
        <v>448.19645600000001</v>
      </c>
      <c r="M280" s="6">
        <f t="shared" si="123"/>
        <v>5242880</v>
      </c>
      <c r="N280" s="13">
        <f t="shared" si="124"/>
        <v>0.56834265614902257</v>
      </c>
      <c r="O280" s="13"/>
      <c r="P280" s="7">
        <f t="shared" si="125"/>
        <v>2.0165028910600529E-3</v>
      </c>
      <c r="Q280" s="7">
        <f t="shared" si="126"/>
        <v>1.7922174122607982E-2</v>
      </c>
      <c r="R280" s="6">
        <f t="shared" si="127"/>
        <v>1.9938677013668034E-2</v>
      </c>
      <c r="S280" s="6">
        <f t="shared" si="128"/>
        <v>1.7922174122607982E-2</v>
      </c>
      <c r="T280" s="7">
        <f t="shared" si="129"/>
        <v>-5.6655311182803585E-2</v>
      </c>
      <c r="U280" s="7">
        <f t="shared" si="130"/>
        <v>1.4961280019924776</v>
      </c>
      <c r="V280" s="7">
        <f t="shared" si="131"/>
        <v>3.7219446684072728</v>
      </c>
      <c r="W280" s="6">
        <f t="shared" si="132"/>
        <v>5.161417359216947</v>
      </c>
      <c r="X280" s="6">
        <v>1.6843E-2</v>
      </c>
      <c r="Y280" s="6">
        <v>5.2113364866722813</v>
      </c>
      <c r="Z280" s="6">
        <f t="shared" si="133"/>
        <v>6.4072559675116159</v>
      </c>
      <c r="AA280" s="6">
        <f t="shared" si="135"/>
        <v>18.379605852093057</v>
      </c>
      <c r="AB280" s="6">
        <f t="shared" si="134"/>
        <v>0.95789491971972773</v>
      </c>
    </row>
    <row r="281" spans="7:28">
      <c r="G281" s="6">
        <v>986703</v>
      </c>
      <c r="H281" s="6">
        <v>36326514</v>
      </c>
      <c r="I281" s="12">
        <f t="shared" si="120"/>
        <v>72653028</v>
      </c>
      <c r="J281" s="6">
        <v>14745207.863281</v>
      </c>
      <c r="K281" s="12">
        <f t="shared" si="121"/>
        <v>117961662.906248</v>
      </c>
      <c r="L281" s="6">
        <f t="shared" si="122"/>
        <v>455.65222799999998</v>
      </c>
      <c r="M281" s="6">
        <f t="shared" si="123"/>
        <v>5242880</v>
      </c>
      <c r="N281" s="13">
        <f t="shared" si="124"/>
        <v>0.61590372846593566</v>
      </c>
      <c r="O281" s="13"/>
      <c r="P281" s="7">
        <f t="shared" si="125"/>
        <v>2.4128608569677461E-3</v>
      </c>
      <c r="Q281" s="7">
        <f t="shared" si="126"/>
        <v>1.9788894853254645E-2</v>
      </c>
      <c r="R281" s="6">
        <f t="shared" si="127"/>
        <v>2.2201755710222391E-2</v>
      </c>
      <c r="S281" s="6">
        <f t="shared" si="128"/>
        <v>1.9788894853254645E-2</v>
      </c>
      <c r="T281" s="7">
        <f t="shared" si="129"/>
        <v>-6.7791315003000771E-2</v>
      </c>
      <c r="U281" s="7">
        <f t="shared" si="130"/>
        <v>1.6519602764650976</v>
      </c>
      <c r="V281" s="7">
        <f t="shared" si="131"/>
        <v>4.0078911388055989</v>
      </c>
      <c r="W281" s="6">
        <f t="shared" si="132"/>
        <v>5.5920601002676955</v>
      </c>
      <c r="X281" s="6">
        <v>1.8137E-2</v>
      </c>
      <c r="Y281" s="6">
        <v>5.4263770235272775</v>
      </c>
      <c r="Z281" s="6">
        <f t="shared" si="133"/>
        <v>9.10787259885673</v>
      </c>
      <c r="AA281" s="6">
        <f t="shared" si="135"/>
        <v>22.411400508476547</v>
      </c>
      <c r="AB281" s="6">
        <f t="shared" si="134"/>
        <v>3.0532909162423074</v>
      </c>
    </row>
    <row r="282" spans="7:28">
      <c r="G282" s="6">
        <v>381689</v>
      </c>
      <c r="H282" s="6">
        <v>37464962</v>
      </c>
      <c r="I282" s="12">
        <f t="shared" si="120"/>
        <v>74929924</v>
      </c>
      <c r="J282" s="6">
        <v>7728083.0068359999</v>
      </c>
      <c r="K282" s="12">
        <f t="shared" si="121"/>
        <v>61824664.054687999</v>
      </c>
      <c r="L282" s="6">
        <f t="shared" si="122"/>
        <v>457.213324</v>
      </c>
      <c r="M282" s="6">
        <f t="shared" si="123"/>
        <v>5242880</v>
      </c>
      <c r="N282" s="13">
        <f t="shared" si="124"/>
        <v>1.2119746244592535</v>
      </c>
      <c r="O282" s="13"/>
      <c r="P282" s="7">
        <f t="shared" si="125"/>
        <v>2.4884782590915287E-3</v>
      </c>
      <c r="Q282" s="7">
        <f t="shared" si="126"/>
        <v>1.0371520256444364E-2</v>
      </c>
      <c r="R282" s="6">
        <f t="shared" si="127"/>
        <v>1.2859998515535893E-2</v>
      </c>
      <c r="S282" s="6">
        <f t="shared" si="128"/>
        <v>1.0371520256444364E-2</v>
      </c>
      <c r="T282" s="7">
        <f t="shared" si="129"/>
        <v>-6.9915848256660515E-2</v>
      </c>
      <c r="U282" s="7">
        <f t="shared" si="130"/>
        <v>0.86580577628271649</v>
      </c>
      <c r="V282" s="7">
        <f t="shared" si="131"/>
        <v>2.1801761027433444</v>
      </c>
      <c r="W282" s="6">
        <f t="shared" si="132"/>
        <v>2.9760660307694002</v>
      </c>
      <c r="X282" s="6">
        <v>9.8659999999999998E-3</v>
      </c>
      <c r="Y282" s="6">
        <v>2.9604166250000001</v>
      </c>
      <c r="Z282" s="6">
        <f t="shared" si="133"/>
        <v>5.1238623195252853</v>
      </c>
      <c r="AA282" s="6">
        <f t="shared" si="135"/>
        <v>30.34662999732306</v>
      </c>
      <c r="AB282" s="6">
        <f t="shared" si="134"/>
        <v>0.52862173645576338</v>
      </c>
    </row>
    <row r="283" spans="7:28">
      <c r="G283" s="6">
        <v>12057441</v>
      </c>
      <c r="H283" s="6">
        <v>18082179</v>
      </c>
      <c r="I283" s="12">
        <f t="shared" si="120"/>
        <v>36164358</v>
      </c>
      <c r="J283" s="6">
        <v>18188200.917969</v>
      </c>
      <c r="K283" s="12">
        <f t="shared" si="121"/>
        <v>145505607.343752</v>
      </c>
      <c r="L283" s="6">
        <f t="shared" si="122"/>
        <v>458.13496800000001</v>
      </c>
      <c r="M283" s="6">
        <f t="shared" si="123"/>
        <v>5242880</v>
      </c>
      <c r="N283" s="13">
        <f t="shared" si="124"/>
        <v>0.24854271021021854</v>
      </c>
      <c r="O283" s="13"/>
      <c r="P283" s="7">
        <f t="shared" si="125"/>
        <v>1.201045107652889E-3</v>
      </c>
      <c r="Q283" s="7">
        <f t="shared" si="126"/>
        <v>2.4409584379739651E-2</v>
      </c>
      <c r="R283" s="6">
        <f t="shared" si="127"/>
        <v>2.5610629487392539E-2</v>
      </c>
      <c r="S283" s="6">
        <f t="shared" si="128"/>
        <v>2.4409584379739651E-2</v>
      </c>
      <c r="T283" s="7">
        <f t="shared" si="129"/>
        <v>-3.374435247295255E-2</v>
      </c>
      <c r="U283" s="7">
        <f t="shared" si="130"/>
        <v>2.0376915466666841</v>
      </c>
      <c r="V283" s="7">
        <f t="shared" si="131"/>
        <v>7.4472040176924246</v>
      </c>
      <c r="W283" s="6">
        <f t="shared" si="132"/>
        <v>9.451151211886156</v>
      </c>
      <c r="X283" s="6">
        <v>3.3701000000000002E-2</v>
      </c>
      <c r="Y283" s="6">
        <v>9.5137923000000004</v>
      </c>
      <c r="Z283" s="6">
        <f t="shared" si="133"/>
        <v>27.570148126940889</v>
      </c>
      <c r="AA283" s="6">
        <f t="shared" si="135"/>
        <v>24.006321808277093</v>
      </c>
      <c r="AB283" s="6">
        <f t="shared" si="134"/>
        <v>0.65842396111426971</v>
      </c>
    </row>
    <row r="284" spans="7:28">
      <c r="G284" s="6">
        <v>8388608</v>
      </c>
      <c r="H284" s="6">
        <v>25165784</v>
      </c>
      <c r="I284" s="12">
        <f t="shared" si="120"/>
        <v>50331568</v>
      </c>
      <c r="J284" s="6">
        <v>14993623.005859001</v>
      </c>
      <c r="K284" s="12">
        <f t="shared" si="121"/>
        <v>119948984.046872</v>
      </c>
      <c r="L284" s="6">
        <f t="shared" si="122"/>
        <v>469.76156800000001</v>
      </c>
      <c r="M284" s="6">
        <f t="shared" si="123"/>
        <v>5242880</v>
      </c>
      <c r="N284" s="13">
        <f t="shared" si="124"/>
        <v>0.41960812256927599</v>
      </c>
      <c r="O284" s="13"/>
      <c r="P284" s="7">
        <f t="shared" si="125"/>
        <v>1.6715486420883984E-3</v>
      </c>
      <c r="Q284" s="7">
        <f t="shared" si="126"/>
        <v>2.0122281888691015E-2</v>
      </c>
      <c r="R284" s="6">
        <f t="shared" si="127"/>
        <v>2.1793830530779414E-2</v>
      </c>
      <c r="S284" s="6">
        <f t="shared" si="128"/>
        <v>2.0122281888691015E-2</v>
      </c>
      <c r="T284" s="7">
        <f t="shared" si="129"/>
        <v>-4.6963537168512141E-2</v>
      </c>
      <c r="U284" s="7">
        <f t="shared" si="130"/>
        <v>1.6797911454102004</v>
      </c>
      <c r="V284" s="7">
        <f t="shared" si="131"/>
        <v>7.5289661460134285</v>
      </c>
      <c r="W284" s="6">
        <f t="shared" si="132"/>
        <v>9.1617937542551164</v>
      </c>
      <c r="X284" s="6">
        <v>3.4070999999999997E-2</v>
      </c>
      <c r="Y284" s="6">
        <v>9.2759433199886416</v>
      </c>
      <c r="Z284" s="6">
        <f t="shared" si="133"/>
        <v>40.940148840095631</v>
      </c>
      <c r="AA284" s="6">
        <f t="shared" si="135"/>
        <v>36.034074342463043</v>
      </c>
      <c r="AB284" s="6">
        <f t="shared" si="134"/>
        <v>1.2305979219121077</v>
      </c>
    </row>
    <row r="285" spans="7:28">
      <c r="G285" s="6">
        <v>14081816</v>
      </c>
      <c r="H285" s="6">
        <v>16933413</v>
      </c>
      <c r="I285" s="12">
        <f t="shared" si="120"/>
        <v>33866826</v>
      </c>
      <c r="J285" s="6">
        <v>23139798.570312001</v>
      </c>
      <c r="K285" s="12">
        <f t="shared" si="121"/>
        <v>185118388.56249601</v>
      </c>
      <c r="L285" s="6">
        <f t="shared" si="122"/>
        <v>484.83727599999997</v>
      </c>
      <c r="M285" s="6">
        <f t="shared" si="123"/>
        <v>5242880</v>
      </c>
      <c r="N285" s="13">
        <f t="shared" si="124"/>
        <v>0.18294684965111693</v>
      </c>
      <c r="O285" s="13"/>
      <c r="P285" s="7">
        <f t="shared" si="125"/>
        <v>1.1247423686888526E-3</v>
      </c>
      <c r="Q285" s="7">
        <f t="shared" si="126"/>
        <v>3.1054905775435113E-2</v>
      </c>
      <c r="R285" s="6">
        <f t="shared" si="127"/>
        <v>3.2179648144123968E-2</v>
      </c>
      <c r="S285" s="6">
        <f t="shared" si="128"/>
        <v>3.1054905775435113E-2</v>
      </c>
      <c r="T285" s="7">
        <f t="shared" si="129"/>
        <v>-3.1600564115756007E-2</v>
      </c>
      <c r="U285" s="7">
        <f t="shared" si="130"/>
        <v>2.5924373801980094</v>
      </c>
      <c r="V285" s="7">
        <f t="shared" si="131"/>
        <v>9.1237696057234139</v>
      </c>
      <c r="W285" s="6">
        <f t="shared" si="132"/>
        <v>11.684606421805668</v>
      </c>
      <c r="X285" s="6">
        <v>4.1287999999999998E-2</v>
      </c>
      <c r="Y285" s="6">
        <v>11.723727599999998</v>
      </c>
      <c r="Z285" s="6">
        <f t="shared" si="133"/>
        <v>24.784669212761301</v>
      </c>
      <c r="AA285" s="6">
        <f t="shared" si="135"/>
        <v>22.060530555793527</v>
      </c>
      <c r="AB285" s="6">
        <f t="shared" si="134"/>
        <v>0.33369231637836883</v>
      </c>
    </row>
    <row r="286" spans="7:28">
      <c r="G286" s="6">
        <v>943695</v>
      </c>
      <c r="H286" s="6">
        <v>39297771</v>
      </c>
      <c r="I286" s="12">
        <f t="shared" si="120"/>
        <v>78595542</v>
      </c>
      <c r="J286" s="6">
        <v>16304191.115234001</v>
      </c>
      <c r="K286" s="12">
        <f t="shared" si="121"/>
        <v>130433528.921872</v>
      </c>
      <c r="L286" s="6">
        <f t="shared" si="122"/>
        <v>490.44715200000002</v>
      </c>
      <c r="M286" s="6">
        <f t="shared" si="123"/>
        <v>5242880</v>
      </c>
      <c r="N286" s="13">
        <f t="shared" si="124"/>
        <v>0.6025716136767082</v>
      </c>
      <c r="O286" s="13"/>
      <c r="P286" s="7">
        <f t="shared" si="125"/>
        <v>2.610216147136558E-3</v>
      </c>
      <c r="Q286" s="7">
        <f t="shared" si="126"/>
        <v>2.188113769831538E-2</v>
      </c>
      <c r="R286" s="6">
        <f t="shared" si="127"/>
        <v>2.4491353845451938E-2</v>
      </c>
      <c r="S286" s="6">
        <f t="shared" si="128"/>
        <v>2.188113769831538E-2</v>
      </c>
      <c r="T286" s="7">
        <f t="shared" si="129"/>
        <v>-7.3336174585229633E-2</v>
      </c>
      <c r="U286" s="7">
        <f t="shared" si="130"/>
        <v>1.8266189471179561</v>
      </c>
      <c r="V286" s="7">
        <f t="shared" si="131"/>
        <v>6.0618883894643654</v>
      </c>
      <c r="W286" s="6">
        <f t="shared" si="132"/>
        <v>7.8151711619970916</v>
      </c>
      <c r="X286" s="6">
        <v>2.7432000000000002E-2</v>
      </c>
      <c r="Y286" s="6">
        <v>7.7330807999999998</v>
      </c>
      <c r="Z286" s="6">
        <f t="shared" si="133"/>
        <v>20.234989434545863</v>
      </c>
      <c r="AA286" s="6">
        <f t="shared" si="135"/>
        <v>10.71976580106468</v>
      </c>
      <c r="AB286" s="6">
        <f t="shared" si="134"/>
        <v>1.0615479667184113</v>
      </c>
    </row>
    <row r="287" spans="7:28">
      <c r="G287" s="6">
        <v>2983494</v>
      </c>
      <c r="H287" s="6">
        <v>37269096</v>
      </c>
      <c r="I287" s="12">
        <f t="shared" ref="I287:I322" si="136">2*H287</f>
        <v>74538192</v>
      </c>
      <c r="J287" s="6">
        <v>12708274.914062001</v>
      </c>
      <c r="K287" s="12">
        <f t="shared" ref="K287:K322" si="137">J287*8</f>
        <v>101666199.31249601</v>
      </c>
      <c r="L287" s="6">
        <f t="shared" ref="L287:L322" si="138">((H287+2*G287)*8+(G287+H287)*4)/1000000</f>
        <v>506.89903199999998</v>
      </c>
      <c r="M287" s="6">
        <f t="shared" ref="M287:M322" si="139">40*2^20/8</f>
        <v>5242880</v>
      </c>
      <c r="N287" s="13">
        <f t="shared" ref="N287:N322" si="140">I287/K287</f>
        <v>0.73316591457194713</v>
      </c>
      <c r="O287" s="13"/>
      <c r="P287" s="7">
        <f t="shared" ref="P287:P322" si="141">$B$31*I287</f>
        <v>2.4754685493073515E-3</v>
      </c>
      <c r="Q287" s="7">
        <f t="shared" ref="Q287:Q322" si="142">$C$31*K287</f>
        <v>1.7055216743798993E-2</v>
      </c>
      <c r="R287" s="6">
        <f t="shared" ref="R287:R322" si="143">P287+Q287</f>
        <v>1.9530685293106344E-2</v>
      </c>
      <c r="S287" s="6">
        <f t="shared" ref="S287:S322" si="144">MAX(P287,Q287)</f>
        <v>1.7055216743798993E-2</v>
      </c>
      <c r="T287" s="7">
        <f t="shared" ref="T287:T322" si="145">$D$31*I287</f>
        <v>-6.9550329734724234E-2</v>
      </c>
      <c r="U287" s="7">
        <f t="shared" ref="U287:U322" si="146">$E$31*K287</f>
        <v>1.4237551301468725</v>
      </c>
      <c r="V287" s="7">
        <f t="shared" ref="V287:V322" si="147">X287*$F$31</f>
        <v>10.894693109411349</v>
      </c>
      <c r="W287" s="6">
        <f t="shared" ref="W287:W322" si="148">SUM(T287:V287)</f>
        <v>12.248897909823498</v>
      </c>
      <c r="X287" s="6">
        <v>4.9301999999999999E-2</v>
      </c>
      <c r="Y287" s="6">
        <v>12.195970200013447</v>
      </c>
      <c r="Z287" s="6">
        <f t="shared" ref="Z287:Z322" si="149">ABS(S287-X287)/ABS(X287)*100</f>
        <v>65.40664325220277</v>
      </c>
      <c r="AA287" s="6">
        <f t="shared" si="135"/>
        <v>60.385612565197469</v>
      </c>
      <c r="AB287" s="6">
        <f t="shared" ref="AB287:AB322" si="150">ABS(W287-Y287)/ABS(Y287)*100</f>
        <v>0.43397703456173392</v>
      </c>
    </row>
    <row r="288" spans="7:28">
      <c r="G288" s="6">
        <v>3148440</v>
      </c>
      <c r="H288" s="6">
        <v>39383235</v>
      </c>
      <c r="I288" s="12">
        <f t="shared" si="136"/>
        <v>78766470</v>
      </c>
      <c r="J288" s="6">
        <v>13747212.785156</v>
      </c>
      <c r="K288" s="12">
        <f t="shared" si="137"/>
        <v>109977702.281248</v>
      </c>
      <c r="L288" s="6">
        <f t="shared" si="138"/>
        <v>535.56762000000003</v>
      </c>
      <c r="M288" s="6">
        <f t="shared" si="139"/>
        <v>5242880</v>
      </c>
      <c r="N288" s="13">
        <f t="shared" si="140"/>
        <v>0.71620399741184859</v>
      </c>
      <c r="O288" s="13"/>
      <c r="P288" s="7">
        <f t="shared" si="141"/>
        <v>2.6158927925829089E-3</v>
      </c>
      <c r="Q288" s="7">
        <f t="shared" si="142"/>
        <v>1.8449529559241978E-2</v>
      </c>
      <c r="R288" s="6">
        <f t="shared" si="143"/>
        <v>2.1065422351824889E-2</v>
      </c>
      <c r="S288" s="6">
        <f t="shared" si="144"/>
        <v>1.8449529559241978E-2</v>
      </c>
      <c r="T288" s="7">
        <f t="shared" si="145"/>
        <v>-7.3495664619021933E-2</v>
      </c>
      <c r="U288" s="7">
        <f t="shared" si="146"/>
        <v>1.5401511897125331</v>
      </c>
      <c r="V288" s="7">
        <f t="shared" si="147"/>
        <v>11.747229031201723</v>
      </c>
      <c r="W288" s="6">
        <f t="shared" si="148"/>
        <v>13.213884556295234</v>
      </c>
      <c r="X288" s="6">
        <v>5.3159999999999999E-2</v>
      </c>
      <c r="Y288" s="6">
        <v>13.17526300001772</v>
      </c>
      <c r="Z288" s="6">
        <f t="shared" si="149"/>
        <v>65.294338677121928</v>
      </c>
      <c r="AA288" s="6">
        <f t="shared" ref="AA288:AA322" si="151">ABS(R288-X288)/ABS(X288)*100</f>
        <v>60.373547118463335</v>
      </c>
      <c r="AB288" s="6">
        <f t="shared" si="150"/>
        <v>0.2931368905308524</v>
      </c>
    </row>
    <row r="289" spans="7:28">
      <c r="G289" s="6">
        <v>1470152</v>
      </c>
      <c r="H289" s="6">
        <v>44279572</v>
      </c>
      <c r="I289" s="12">
        <f t="shared" si="136"/>
        <v>88559144</v>
      </c>
      <c r="J289" s="6">
        <v>18211464.568358999</v>
      </c>
      <c r="K289" s="12">
        <f t="shared" si="137"/>
        <v>145691716.54687199</v>
      </c>
      <c r="L289" s="6">
        <f t="shared" si="138"/>
        <v>560.75790400000005</v>
      </c>
      <c r="M289" s="6">
        <f t="shared" si="139"/>
        <v>5242880</v>
      </c>
      <c r="N289" s="13">
        <f t="shared" si="140"/>
        <v>0.60785297955844131</v>
      </c>
      <c r="O289" s="13"/>
      <c r="P289" s="7">
        <f t="shared" si="141"/>
        <v>2.9411147472638032E-3</v>
      </c>
      <c r="Q289" s="7">
        <f t="shared" si="142"/>
        <v>2.4440805501594227E-2</v>
      </c>
      <c r="R289" s="6">
        <f t="shared" si="143"/>
        <v>2.7381920248858032E-2</v>
      </c>
      <c r="S289" s="6">
        <f t="shared" si="144"/>
        <v>2.4440805501594227E-2</v>
      </c>
      <c r="T289" s="7">
        <f t="shared" si="145"/>
        <v>-8.2633043557387667E-2</v>
      </c>
      <c r="U289" s="7">
        <f t="shared" si="146"/>
        <v>2.0402978596251842</v>
      </c>
      <c r="V289" s="7">
        <f t="shared" si="147"/>
        <v>4.9028549758328177</v>
      </c>
      <c r="W289" s="6">
        <f t="shared" si="148"/>
        <v>6.8605197919006145</v>
      </c>
      <c r="X289" s="6">
        <v>2.2186999999999998E-2</v>
      </c>
      <c r="Y289" s="6">
        <v>6.7423827777802421</v>
      </c>
      <c r="Z289" s="6">
        <f t="shared" si="149"/>
        <v>10.15822554466232</v>
      </c>
      <c r="AA289" s="6">
        <f t="shared" si="151"/>
        <v>23.414252710407148</v>
      </c>
      <c r="AB289" s="6">
        <f t="shared" si="150"/>
        <v>1.7521552545147245</v>
      </c>
    </row>
    <row r="290" spans="7:28">
      <c r="G290" s="6">
        <v>1470152</v>
      </c>
      <c r="H290" s="6">
        <v>44279572</v>
      </c>
      <c r="I290" s="12">
        <f t="shared" si="136"/>
        <v>88559144</v>
      </c>
      <c r="J290" s="6">
        <v>18212380.072266001</v>
      </c>
      <c r="K290" s="12">
        <f t="shared" si="137"/>
        <v>145699040.57812801</v>
      </c>
      <c r="L290" s="6">
        <f t="shared" si="138"/>
        <v>560.75790400000005</v>
      </c>
      <c r="M290" s="6">
        <f t="shared" si="139"/>
        <v>5242880</v>
      </c>
      <c r="N290" s="13">
        <f t="shared" si="140"/>
        <v>0.60782242387184449</v>
      </c>
      <c r="O290" s="13"/>
      <c r="P290" s="7">
        <f t="shared" si="141"/>
        <v>2.9411147472638032E-3</v>
      </c>
      <c r="Q290" s="7">
        <f t="shared" si="142"/>
        <v>2.4442034159116142E-2</v>
      </c>
      <c r="R290" s="6">
        <f t="shared" si="143"/>
        <v>2.7383148906379946E-2</v>
      </c>
      <c r="S290" s="6">
        <f t="shared" si="144"/>
        <v>2.4442034159116142E-2</v>
      </c>
      <c r="T290" s="7">
        <f t="shared" si="145"/>
        <v>-8.2633043557387667E-2</v>
      </c>
      <c r="U290" s="7">
        <f t="shared" si="146"/>
        <v>2.0404004269203586</v>
      </c>
      <c r="V290" s="7">
        <f t="shared" si="147"/>
        <v>4.8990983375045554</v>
      </c>
      <c r="W290" s="6">
        <f t="shared" si="148"/>
        <v>6.8568657208675265</v>
      </c>
      <c r="X290" s="6">
        <v>2.2169999999999999E-2</v>
      </c>
      <c r="Y290" s="6">
        <v>6.7766300000073896</v>
      </c>
      <c r="Z290" s="6">
        <f t="shared" si="149"/>
        <v>10.248237073144534</v>
      </c>
      <c r="AA290" s="6">
        <f t="shared" si="151"/>
        <v>23.514428986828815</v>
      </c>
      <c r="AB290" s="6">
        <f t="shared" si="150"/>
        <v>1.1840062222675503</v>
      </c>
    </row>
    <row r="291" spans="7:28">
      <c r="G291" s="6">
        <v>1102824</v>
      </c>
      <c r="H291" s="6">
        <v>45204422</v>
      </c>
      <c r="I291" s="12">
        <f t="shared" si="136"/>
        <v>90408844</v>
      </c>
      <c r="J291" s="6">
        <v>18733101.697266001</v>
      </c>
      <c r="K291" s="12">
        <f t="shared" si="137"/>
        <v>149864813.57812801</v>
      </c>
      <c r="L291" s="6">
        <f t="shared" si="138"/>
        <v>564.50954400000001</v>
      </c>
      <c r="M291" s="6">
        <f t="shared" si="139"/>
        <v>5242880</v>
      </c>
      <c r="N291" s="13">
        <f t="shared" si="140"/>
        <v>0.60326931880422863</v>
      </c>
      <c r="O291" s="13"/>
      <c r="P291" s="7">
        <f t="shared" si="141"/>
        <v>3.002544653903527E-3</v>
      </c>
      <c r="Q291" s="7">
        <f t="shared" si="142"/>
        <v>2.5140871746248537E-2</v>
      </c>
      <c r="R291" s="6">
        <f t="shared" si="143"/>
        <v>2.8143416400152065E-2</v>
      </c>
      <c r="S291" s="6">
        <f t="shared" si="144"/>
        <v>2.5140871746248537E-2</v>
      </c>
      <c r="T291" s="7">
        <f t="shared" si="145"/>
        <v>-8.4358967428875178E-2</v>
      </c>
      <c r="U291" s="7">
        <f t="shared" si="146"/>
        <v>2.0987388001445488</v>
      </c>
      <c r="V291" s="7">
        <f t="shared" si="147"/>
        <v>6.8076915869870485</v>
      </c>
      <c r="W291" s="6">
        <f t="shared" si="148"/>
        <v>8.8220714197027217</v>
      </c>
      <c r="X291" s="6">
        <v>3.0807000000000001E-2</v>
      </c>
      <c r="Y291" s="6">
        <v>8.6926351499911991</v>
      </c>
      <c r="Z291" s="6">
        <f t="shared" si="149"/>
        <v>18.392340227063535</v>
      </c>
      <c r="AA291" s="6">
        <f t="shared" si="151"/>
        <v>8.6460336931474515</v>
      </c>
      <c r="AB291" s="6">
        <f t="shared" si="150"/>
        <v>1.4890337334778581</v>
      </c>
    </row>
    <row r="292" spans="7:28">
      <c r="G292" s="6">
        <v>16002413</v>
      </c>
      <c r="H292" s="6">
        <v>23998813</v>
      </c>
      <c r="I292" s="12">
        <f t="shared" si="136"/>
        <v>47997626</v>
      </c>
      <c r="J292" s="6">
        <v>26978087.253906</v>
      </c>
      <c r="K292" s="12">
        <f t="shared" si="137"/>
        <v>215824698.031248</v>
      </c>
      <c r="L292" s="6">
        <f t="shared" si="138"/>
        <v>608.03401599999995</v>
      </c>
      <c r="M292" s="6">
        <f t="shared" si="139"/>
        <v>5242880</v>
      </c>
      <c r="N292" s="13">
        <f t="shared" si="140"/>
        <v>0.2223917208634329</v>
      </c>
      <c r="O292" s="13"/>
      <c r="P292" s="7">
        <f t="shared" si="141"/>
        <v>1.5940367000639997E-3</v>
      </c>
      <c r="Q292" s="7">
        <f t="shared" si="142"/>
        <v>3.6206104177000258E-2</v>
      </c>
      <c r="R292" s="6">
        <f t="shared" si="143"/>
        <v>3.7800140877064257E-2</v>
      </c>
      <c r="S292" s="6">
        <f t="shared" si="144"/>
        <v>3.6206104177000258E-2</v>
      </c>
      <c r="T292" s="7">
        <f t="shared" si="145"/>
        <v>-4.4785775254435646E-2</v>
      </c>
      <c r="U292" s="7">
        <f t="shared" si="146"/>
        <v>3.0224550845053608</v>
      </c>
      <c r="V292" s="7">
        <f t="shared" si="147"/>
        <v>11.57884324260549</v>
      </c>
      <c r="W292" s="6">
        <f t="shared" si="148"/>
        <v>14.556512551856414</v>
      </c>
      <c r="X292" s="6">
        <v>5.2398E-2</v>
      </c>
      <c r="Y292" s="6">
        <v>14.601576000017467</v>
      </c>
      <c r="Z292" s="6">
        <f t="shared" si="149"/>
        <v>30.901744003587435</v>
      </c>
      <c r="AA292" s="6">
        <f t="shared" si="151"/>
        <v>27.859573119080387</v>
      </c>
      <c r="AB292" s="6">
        <f t="shared" si="150"/>
        <v>0.30862044043052761</v>
      </c>
    </row>
    <row r="293" spans="7:28">
      <c r="G293" s="6">
        <v>4802000</v>
      </c>
      <c r="H293" s="6">
        <v>42681372</v>
      </c>
      <c r="I293" s="12">
        <f t="shared" si="136"/>
        <v>85362744</v>
      </c>
      <c r="J293" s="6">
        <v>18331119.820312001</v>
      </c>
      <c r="K293" s="12">
        <f t="shared" si="137"/>
        <v>146648958.56249601</v>
      </c>
      <c r="L293" s="6">
        <f t="shared" si="138"/>
        <v>608.21646399999997</v>
      </c>
      <c r="M293" s="6">
        <f t="shared" si="139"/>
        <v>5242880</v>
      </c>
      <c r="N293" s="13">
        <f t="shared" si="140"/>
        <v>0.58208898881216231</v>
      </c>
      <c r="O293" s="13"/>
      <c r="P293" s="7">
        <f t="shared" si="141"/>
        <v>2.8349599364386894E-3</v>
      </c>
      <c r="Q293" s="7">
        <f t="shared" si="142"/>
        <v>2.4601389551781417E-2</v>
      </c>
      <c r="R293" s="6">
        <f t="shared" si="143"/>
        <v>2.7436349488220105E-2</v>
      </c>
      <c r="S293" s="6">
        <f t="shared" si="144"/>
        <v>2.4601389551781417E-2</v>
      </c>
      <c r="T293" s="7">
        <f t="shared" si="145"/>
        <v>-7.965053663041427E-2</v>
      </c>
      <c r="U293" s="7">
        <f t="shared" si="146"/>
        <v>2.0537032808935418</v>
      </c>
      <c r="V293" s="7">
        <f t="shared" si="147"/>
        <v>5.2553160425139085</v>
      </c>
      <c r="W293" s="6">
        <f t="shared" si="148"/>
        <v>7.2293687867770355</v>
      </c>
      <c r="X293" s="6">
        <v>2.3782000000000001E-2</v>
      </c>
      <c r="Y293" s="6">
        <v>7.181450540000001</v>
      </c>
      <c r="Z293" s="6">
        <f t="shared" si="149"/>
        <v>3.4454190218712299</v>
      </c>
      <c r="AA293" s="6">
        <f t="shared" si="151"/>
        <v>15.366030982340023</v>
      </c>
      <c r="AB293" s="6">
        <f t="shared" si="150"/>
        <v>0.66725025132644689</v>
      </c>
    </row>
    <row r="294" spans="7:28">
      <c r="G294" s="6">
        <v>3566907</v>
      </c>
      <c r="H294" s="6">
        <v>45030389</v>
      </c>
      <c r="I294" s="12">
        <f t="shared" si="136"/>
        <v>90060778</v>
      </c>
      <c r="J294" s="6">
        <v>16563088.847656</v>
      </c>
      <c r="K294" s="12">
        <f t="shared" si="137"/>
        <v>132504710.781248</v>
      </c>
      <c r="L294" s="6">
        <f t="shared" si="138"/>
        <v>611.702808</v>
      </c>
      <c r="M294" s="6">
        <f t="shared" si="139"/>
        <v>5242880</v>
      </c>
      <c r="N294" s="13">
        <f t="shared" si="140"/>
        <v>0.67967982020413842</v>
      </c>
      <c r="O294" s="13"/>
      <c r="P294" s="7">
        <f t="shared" si="141"/>
        <v>2.9909851243125327E-3</v>
      </c>
      <c r="Q294" s="7">
        <f t="shared" si="142"/>
        <v>2.2228592956467636E-2</v>
      </c>
      <c r="R294" s="6">
        <f t="shared" si="143"/>
        <v>2.521957808078017E-2</v>
      </c>
      <c r="S294" s="6">
        <f t="shared" si="144"/>
        <v>2.2228592956467636E-2</v>
      </c>
      <c r="T294" s="7">
        <f t="shared" si="145"/>
        <v>-8.4034192915033376E-2</v>
      </c>
      <c r="U294" s="7">
        <f t="shared" si="146"/>
        <v>1.8556242194473533</v>
      </c>
      <c r="V294" s="7">
        <f t="shared" si="147"/>
        <v>14.023530879403546</v>
      </c>
      <c r="W294" s="6">
        <f t="shared" si="148"/>
        <v>15.795120905935866</v>
      </c>
      <c r="X294" s="6">
        <v>6.3461000000000004E-2</v>
      </c>
      <c r="Y294" s="6">
        <v>15.814027907151925</v>
      </c>
      <c r="Z294" s="6">
        <f t="shared" si="149"/>
        <v>64.972829050176287</v>
      </c>
      <c r="AA294" s="6">
        <f t="shared" si="151"/>
        <v>60.259721591559909</v>
      </c>
      <c r="AB294" s="6">
        <f t="shared" si="150"/>
        <v>0.11955841564885621</v>
      </c>
    </row>
    <row r="295" spans="7:28">
      <c r="G295" s="6">
        <v>3542400</v>
      </c>
      <c r="H295" s="6">
        <v>50194096</v>
      </c>
      <c r="I295" s="12">
        <f t="shared" si="136"/>
        <v>100388192</v>
      </c>
      <c r="J295" s="6">
        <v>21592601.132812001</v>
      </c>
      <c r="K295" s="12">
        <f t="shared" si="137"/>
        <v>172740809.06249601</v>
      </c>
      <c r="L295" s="6">
        <f t="shared" si="138"/>
        <v>673.17715199999998</v>
      </c>
      <c r="M295" s="6">
        <f t="shared" si="139"/>
        <v>5242880</v>
      </c>
      <c r="N295" s="13">
        <f t="shared" si="140"/>
        <v>0.58114925213578505</v>
      </c>
      <c r="O295" s="13"/>
      <c r="P295" s="7">
        <f t="shared" si="141"/>
        <v>3.3339661903501478E-3</v>
      </c>
      <c r="Q295" s="7">
        <f t="shared" si="142"/>
        <v>2.8978480153511069E-2</v>
      </c>
      <c r="R295" s="6">
        <f t="shared" si="143"/>
        <v>3.2312446343861219E-2</v>
      </c>
      <c r="S295" s="6">
        <f t="shared" si="144"/>
        <v>2.8978480153511069E-2</v>
      </c>
      <c r="T295" s="7">
        <f t="shared" si="145"/>
        <v>-9.3670528728048638E-2</v>
      </c>
      <c r="U295" s="7">
        <f t="shared" si="146"/>
        <v>2.4190991180115944</v>
      </c>
      <c r="V295" s="7">
        <f t="shared" si="147"/>
        <v>6.1228785176173313</v>
      </c>
      <c r="W295" s="6">
        <f t="shared" si="148"/>
        <v>8.4483071069008773</v>
      </c>
      <c r="X295" s="6">
        <v>2.7708E-2</v>
      </c>
      <c r="Y295" s="6">
        <v>8.3814391000092368</v>
      </c>
      <c r="Z295" s="6">
        <f t="shared" si="149"/>
        <v>4.5852466923309851</v>
      </c>
      <c r="AA295" s="6">
        <f t="shared" si="151"/>
        <v>16.61775062747661</v>
      </c>
      <c r="AB295" s="6">
        <f t="shared" si="150"/>
        <v>0.79781056801530459</v>
      </c>
    </row>
    <row r="296" spans="7:28">
      <c r="G296" s="6">
        <v>18318143</v>
      </c>
      <c r="H296" s="6">
        <v>27470081</v>
      </c>
      <c r="I296" s="12">
        <f t="shared" si="136"/>
        <v>54940162</v>
      </c>
      <c r="J296" s="6">
        <v>27030438.128906</v>
      </c>
      <c r="K296" s="12">
        <f t="shared" si="137"/>
        <v>216243505.031248</v>
      </c>
      <c r="L296" s="6">
        <f t="shared" si="138"/>
        <v>696.00383199999999</v>
      </c>
      <c r="M296" s="6">
        <f t="shared" si="139"/>
        <v>5242880</v>
      </c>
      <c r="N296" s="13">
        <f t="shared" si="140"/>
        <v>0.25406618336148845</v>
      </c>
      <c r="O296" s="13"/>
      <c r="P296" s="7">
        <f t="shared" si="141"/>
        <v>1.8246034613349741E-3</v>
      </c>
      <c r="Q296" s="7">
        <f t="shared" si="142"/>
        <v>3.6276361983499587E-2</v>
      </c>
      <c r="R296" s="6">
        <f t="shared" si="143"/>
        <v>3.8100965444834559E-2</v>
      </c>
      <c r="S296" s="6">
        <f t="shared" si="144"/>
        <v>3.6276361983499587E-2</v>
      </c>
      <c r="T296" s="7">
        <f t="shared" si="145"/>
        <v>-5.1263738497697477E-2</v>
      </c>
      <c r="U296" s="7">
        <f t="shared" si="146"/>
        <v>3.0283201470219461</v>
      </c>
      <c r="V296" s="7">
        <f t="shared" si="147"/>
        <v>11.715629073499281</v>
      </c>
      <c r="W296" s="6">
        <f t="shared" si="148"/>
        <v>14.69268548202353</v>
      </c>
      <c r="X296" s="6">
        <v>5.3017000000000002E-2</v>
      </c>
      <c r="Y296" s="6">
        <v>14.706915799999999</v>
      </c>
      <c r="Z296" s="6">
        <f t="shared" si="149"/>
        <v>31.575981320143377</v>
      </c>
      <c r="AA296" s="6">
        <f t="shared" si="151"/>
        <v>28.134437171408116</v>
      </c>
      <c r="AB296" s="6">
        <f t="shared" si="150"/>
        <v>9.6759362533846593E-2</v>
      </c>
    </row>
    <row r="297" spans="7:28">
      <c r="G297" s="6">
        <v>1139905</v>
      </c>
      <c r="H297" s="6">
        <v>57515616</v>
      </c>
      <c r="I297" s="12">
        <f t="shared" si="136"/>
        <v>115031232</v>
      </c>
      <c r="J297" s="6">
        <v>24255732.007812001</v>
      </c>
      <c r="K297" s="12">
        <f t="shared" si="137"/>
        <v>194045856.06249601</v>
      </c>
      <c r="L297" s="6">
        <f t="shared" si="138"/>
        <v>712.98549200000002</v>
      </c>
      <c r="M297" s="6">
        <f t="shared" si="139"/>
        <v>5242880</v>
      </c>
      <c r="N297" s="13">
        <f t="shared" si="140"/>
        <v>0.59280437281253817</v>
      </c>
      <c r="O297" s="13"/>
      <c r="P297" s="7">
        <f t="shared" si="141"/>
        <v>3.8202723914215332E-3</v>
      </c>
      <c r="Q297" s="7">
        <f t="shared" si="142"/>
        <v>3.2552550953629619E-2</v>
      </c>
      <c r="R297" s="6">
        <f t="shared" si="143"/>
        <v>3.6372823345051153E-2</v>
      </c>
      <c r="S297" s="6">
        <f t="shared" si="144"/>
        <v>3.2552550953629619E-2</v>
      </c>
      <c r="T297" s="7">
        <f t="shared" si="145"/>
        <v>-0.1073337023708807</v>
      </c>
      <c r="U297" s="7">
        <f t="shared" si="146"/>
        <v>2.7174595383813358</v>
      </c>
      <c r="V297" s="7">
        <f t="shared" si="147"/>
        <v>16.72168111399672</v>
      </c>
      <c r="W297" s="6">
        <f t="shared" si="148"/>
        <v>19.331806950007174</v>
      </c>
      <c r="X297" s="6">
        <v>7.5671000000000002E-2</v>
      </c>
      <c r="Y297" s="6">
        <v>18.993866123533863</v>
      </c>
      <c r="Z297" s="6">
        <f t="shared" si="149"/>
        <v>56.981471166457929</v>
      </c>
      <c r="AA297" s="6">
        <f t="shared" si="151"/>
        <v>51.932942150822434</v>
      </c>
      <c r="AB297" s="6">
        <f t="shared" si="150"/>
        <v>1.7792103212446775</v>
      </c>
    </row>
    <row r="298" spans="7:28">
      <c r="G298" s="6">
        <v>19458087</v>
      </c>
      <c r="H298" s="6">
        <v>29179764</v>
      </c>
      <c r="I298" s="12">
        <f t="shared" si="136"/>
        <v>58359528</v>
      </c>
      <c r="J298" s="6">
        <v>38989455.371094003</v>
      </c>
      <c r="K298" s="12">
        <f t="shared" si="137"/>
        <v>311915642.96875203</v>
      </c>
      <c r="L298" s="6">
        <f t="shared" si="138"/>
        <v>739.31890799999996</v>
      </c>
      <c r="M298" s="6">
        <f t="shared" si="139"/>
        <v>5242880</v>
      </c>
      <c r="N298" s="13">
        <f t="shared" si="140"/>
        <v>0.18710035650839899</v>
      </c>
      <c r="O298" s="13"/>
      <c r="P298" s="7">
        <f t="shared" si="141"/>
        <v>1.9381631381188017E-3</v>
      </c>
      <c r="Q298" s="7">
        <f t="shared" si="142"/>
        <v>5.2326032964621912E-2</v>
      </c>
      <c r="R298" s="6">
        <f t="shared" si="143"/>
        <v>5.4264196102740712E-2</v>
      </c>
      <c r="S298" s="6">
        <f t="shared" si="144"/>
        <v>5.2326032964621912E-2</v>
      </c>
      <c r="T298" s="7">
        <f t="shared" si="145"/>
        <v>-5.4454291238548842E-2</v>
      </c>
      <c r="U298" s="7">
        <f t="shared" si="146"/>
        <v>4.3681331637548171</v>
      </c>
      <c r="V298" s="7">
        <f t="shared" si="147"/>
        <v>15.758213872160008</v>
      </c>
      <c r="W298" s="6">
        <f t="shared" si="148"/>
        <v>20.071892744676276</v>
      </c>
      <c r="X298" s="6">
        <v>7.1310999999999999E-2</v>
      </c>
      <c r="Y298" s="6">
        <v>20.000061337499996</v>
      </c>
      <c r="Z298" s="6">
        <f t="shared" si="149"/>
        <v>26.62277493707575</v>
      </c>
      <c r="AA298" s="6">
        <f t="shared" si="151"/>
        <v>23.904872876918411</v>
      </c>
      <c r="AB298" s="6">
        <f t="shared" si="150"/>
        <v>0.35915593439504268</v>
      </c>
    </row>
    <row r="299" spans="7:28">
      <c r="G299" s="6">
        <v>1564794</v>
      </c>
      <c r="H299" s="6">
        <v>59485419</v>
      </c>
      <c r="I299" s="12">
        <f t="shared" si="136"/>
        <v>118970838</v>
      </c>
      <c r="J299" s="6">
        <v>24081503.091797002</v>
      </c>
      <c r="K299" s="12">
        <f t="shared" si="137"/>
        <v>192652024.73437601</v>
      </c>
      <c r="L299" s="6">
        <f t="shared" si="138"/>
        <v>745.12090799999999</v>
      </c>
      <c r="M299" s="6">
        <f t="shared" si="139"/>
        <v>5242880</v>
      </c>
      <c r="N299" s="13">
        <f t="shared" si="140"/>
        <v>0.61754262984795583</v>
      </c>
      <c r="O299" s="13"/>
      <c r="P299" s="7">
        <f t="shared" si="141"/>
        <v>3.951109623825326E-3</v>
      </c>
      <c r="Q299" s="7">
        <f t="shared" si="142"/>
        <v>3.2318725989520215E-2</v>
      </c>
      <c r="R299" s="6">
        <f t="shared" si="143"/>
        <v>3.6269835613345541E-2</v>
      </c>
      <c r="S299" s="6">
        <f t="shared" si="144"/>
        <v>3.2318725989520215E-2</v>
      </c>
      <c r="T299" s="7">
        <f t="shared" si="145"/>
        <v>-0.11100968228095014</v>
      </c>
      <c r="U299" s="7">
        <f t="shared" si="146"/>
        <v>2.6979400273010552</v>
      </c>
      <c r="V299" s="7">
        <f t="shared" si="147"/>
        <v>6.8194034594222188</v>
      </c>
      <c r="W299" s="6">
        <f t="shared" si="148"/>
        <v>9.4063338044423244</v>
      </c>
      <c r="X299" s="6">
        <v>3.0859999999999999E-2</v>
      </c>
      <c r="Y299" s="6">
        <v>9.2255969999999987</v>
      </c>
      <c r="Z299" s="6">
        <f t="shared" si="149"/>
        <v>4.7269150664945458</v>
      </c>
      <c r="AA299" s="6">
        <f t="shared" si="151"/>
        <v>17.530251501443754</v>
      </c>
      <c r="AB299" s="6">
        <f t="shared" si="150"/>
        <v>1.9590797694970383</v>
      </c>
    </row>
    <row r="300" spans="7:28">
      <c r="G300" s="6">
        <v>21198119</v>
      </c>
      <c r="H300" s="6">
        <v>31790179</v>
      </c>
      <c r="I300" s="12">
        <f t="shared" si="136"/>
        <v>63580358</v>
      </c>
      <c r="J300" s="6">
        <v>42101072.351562001</v>
      </c>
      <c r="K300" s="12">
        <f t="shared" si="137"/>
        <v>336808578.81249601</v>
      </c>
      <c r="L300" s="6">
        <f t="shared" si="138"/>
        <v>805.44452799999999</v>
      </c>
      <c r="M300" s="6">
        <f t="shared" si="139"/>
        <v>5242880</v>
      </c>
      <c r="N300" s="13">
        <f t="shared" si="140"/>
        <v>0.18877297669842219</v>
      </c>
      <c r="O300" s="13"/>
      <c r="P300" s="7">
        <f t="shared" si="141"/>
        <v>2.1115507682652412E-3</v>
      </c>
      <c r="Q300" s="7">
        <f t="shared" si="142"/>
        <v>5.650199723864345E-2</v>
      </c>
      <c r="R300" s="6">
        <f t="shared" si="143"/>
        <v>5.861354800690869E-2</v>
      </c>
      <c r="S300" s="6">
        <f t="shared" si="144"/>
        <v>5.650199723864345E-2</v>
      </c>
      <c r="T300" s="7">
        <f t="shared" si="145"/>
        <v>-5.9325759652874482E-2</v>
      </c>
      <c r="U300" s="7">
        <f t="shared" si="146"/>
        <v>4.7167391444211093</v>
      </c>
      <c r="V300" s="7">
        <f t="shared" si="147"/>
        <v>16.848743880982063</v>
      </c>
      <c r="W300" s="6">
        <f t="shared" si="148"/>
        <v>21.506157265750296</v>
      </c>
      <c r="X300" s="6">
        <v>7.6245999999999994E-2</v>
      </c>
      <c r="Y300" s="6">
        <v>21.353539477769303</v>
      </c>
      <c r="Z300" s="6">
        <f t="shared" si="149"/>
        <v>25.895132546437249</v>
      </c>
      <c r="AA300" s="6">
        <f t="shared" si="151"/>
        <v>23.125740357646706</v>
      </c>
      <c r="AB300" s="6">
        <f t="shared" si="150"/>
        <v>0.7147189258243607</v>
      </c>
    </row>
    <row r="301" spans="7:28">
      <c r="G301" s="6">
        <v>2164760</v>
      </c>
      <c r="H301" s="6">
        <v>64685452</v>
      </c>
      <c r="I301" s="12">
        <f t="shared" si="136"/>
        <v>129370904</v>
      </c>
      <c r="J301" s="6">
        <v>26464242.808594</v>
      </c>
      <c r="K301" s="12">
        <f t="shared" si="137"/>
        <v>211713942.468752</v>
      </c>
      <c r="L301" s="6">
        <f t="shared" si="138"/>
        <v>819.520624</v>
      </c>
      <c r="M301" s="6">
        <f t="shared" si="139"/>
        <v>5242880</v>
      </c>
      <c r="N301" s="13">
        <f t="shared" si="140"/>
        <v>0.61106463982217207</v>
      </c>
      <c r="O301" s="13"/>
      <c r="P301" s="7">
        <f t="shared" si="141"/>
        <v>4.2965035165792673E-3</v>
      </c>
      <c r="Q301" s="7">
        <f t="shared" si="142"/>
        <v>3.5516496150210082E-2</v>
      </c>
      <c r="R301" s="6">
        <f t="shared" si="143"/>
        <v>3.9812999666789348E-2</v>
      </c>
      <c r="S301" s="6">
        <f t="shared" si="144"/>
        <v>3.5516496150210082E-2</v>
      </c>
      <c r="T301" s="7">
        <f t="shared" si="145"/>
        <v>-0.12071380844975893</v>
      </c>
      <c r="U301" s="7">
        <f t="shared" si="146"/>
        <v>2.9648871872055538</v>
      </c>
      <c r="V301" s="7">
        <f t="shared" si="147"/>
        <v>7.1464519727062399</v>
      </c>
      <c r="W301" s="6">
        <f t="shared" si="148"/>
        <v>9.9906253514620342</v>
      </c>
      <c r="X301" s="6">
        <v>3.2340000000000001E-2</v>
      </c>
      <c r="Y301" s="6">
        <v>9.8050568000107798</v>
      </c>
      <c r="Z301" s="6">
        <f t="shared" si="149"/>
        <v>9.8221897038035912</v>
      </c>
      <c r="AA301" s="6">
        <f t="shared" si="151"/>
        <v>23.107605648699277</v>
      </c>
      <c r="AB301" s="6">
        <f t="shared" si="150"/>
        <v>1.8925800761404092</v>
      </c>
    </row>
    <row r="302" spans="7:28">
      <c r="G302" s="6">
        <v>2164760</v>
      </c>
      <c r="H302" s="6">
        <v>64685452</v>
      </c>
      <c r="I302" s="12">
        <f t="shared" si="136"/>
        <v>129370904</v>
      </c>
      <c r="J302" s="6">
        <v>26464868.0625</v>
      </c>
      <c r="K302" s="12">
        <f t="shared" si="137"/>
        <v>211718944.5</v>
      </c>
      <c r="L302" s="6">
        <f t="shared" si="138"/>
        <v>819.520624</v>
      </c>
      <c r="M302" s="6">
        <f t="shared" si="139"/>
        <v>5242880</v>
      </c>
      <c r="N302" s="13">
        <f t="shared" si="140"/>
        <v>0.61105020292598333</v>
      </c>
      <c r="O302" s="13"/>
      <c r="P302" s="7">
        <f t="shared" si="141"/>
        <v>4.2965035165792673E-3</v>
      </c>
      <c r="Q302" s="7">
        <f t="shared" si="142"/>
        <v>3.5517335275973325E-2</v>
      </c>
      <c r="R302" s="6">
        <f t="shared" si="143"/>
        <v>3.981383879255259E-2</v>
      </c>
      <c r="S302" s="6">
        <f t="shared" si="144"/>
        <v>3.5517335275973325E-2</v>
      </c>
      <c r="T302" s="7">
        <f t="shared" si="145"/>
        <v>-0.12071380844975893</v>
      </c>
      <c r="U302" s="7">
        <f t="shared" si="146"/>
        <v>2.9649572367175709</v>
      </c>
      <c r="V302" s="7">
        <f t="shared" si="147"/>
        <v>7.1563960153398751</v>
      </c>
      <c r="W302" s="6">
        <f t="shared" si="148"/>
        <v>10.000639443607687</v>
      </c>
      <c r="X302" s="6">
        <v>3.2384999999999997E-2</v>
      </c>
      <c r="Y302" s="6">
        <v>9.8381003571521077</v>
      </c>
      <c r="Z302" s="6">
        <f t="shared" si="149"/>
        <v>9.6721793298543393</v>
      </c>
      <c r="AA302" s="6">
        <f t="shared" si="151"/>
        <v>22.939134761626043</v>
      </c>
      <c r="AB302" s="6">
        <f t="shared" si="150"/>
        <v>1.6521389349054221</v>
      </c>
    </row>
    <row r="303" spans="7:28">
      <c r="G303" s="6">
        <v>23947347</v>
      </c>
      <c r="H303" s="6">
        <v>28854312</v>
      </c>
      <c r="I303" s="12">
        <f t="shared" si="136"/>
        <v>57708624</v>
      </c>
      <c r="J303" s="6">
        <v>25757851.445312001</v>
      </c>
      <c r="K303" s="12">
        <f t="shared" si="137"/>
        <v>206062811.56249601</v>
      </c>
      <c r="L303" s="6">
        <f t="shared" si="138"/>
        <v>825.19868399999996</v>
      </c>
      <c r="M303" s="6">
        <f t="shared" si="139"/>
        <v>5242880</v>
      </c>
      <c r="N303" s="13">
        <f t="shared" si="140"/>
        <v>0.2800535601859328</v>
      </c>
      <c r="O303" s="13"/>
      <c r="P303" s="7">
        <f t="shared" si="141"/>
        <v>1.9165461343066037E-3</v>
      </c>
      <c r="Q303" s="7">
        <f t="shared" si="142"/>
        <v>3.4568479374668726E-2</v>
      </c>
      <c r="R303" s="6">
        <f t="shared" si="143"/>
        <v>3.6485025508975331E-2</v>
      </c>
      <c r="S303" s="6">
        <f t="shared" si="144"/>
        <v>3.4568479374668726E-2</v>
      </c>
      <c r="T303" s="7">
        <f t="shared" si="145"/>
        <v>-5.3846943694813798E-2</v>
      </c>
      <c r="U303" s="7">
        <f t="shared" si="146"/>
        <v>2.8857475451876331</v>
      </c>
      <c r="V303" s="7">
        <f t="shared" si="147"/>
        <v>9.3111595646861502</v>
      </c>
      <c r="W303" s="6">
        <f t="shared" si="148"/>
        <v>12.143060166178969</v>
      </c>
      <c r="X303" s="6">
        <v>4.2136E-2</v>
      </c>
      <c r="Y303" s="6">
        <v>12.539205422226903</v>
      </c>
      <c r="Z303" s="6">
        <f t="shared" si="149"/>
        <v>17.959750867028845</v>
      </c>
      <c r="AA303" s="6">
        <f t="shared" si="151"/>
        <v>13.411274186027789</v>
      </c>
      <c r="AB303" s="6">
        <f t="shared" si="150"/>
        <v>3.1592532597458653</v>
      </c>
    </row>
    <row r="304" spans="7:28">
      <c r="G304" s="6">
        <v>5558326</v>
      </c>
      <c r="H304" s="6">
        <v>59524291</v>
      </c>
      <c r="I304" s="12">
        <f t="shared" si="136"/>
        <v>119048582</v>
      </c>
      <c r="J304" s="6">
        <v>15077972.765625</v>
      </c>
      <c r="K304" s="12">
        <f t="shared" si="137"/>
        <v>120623782.125</v>
      </c>
      <c r="L304" s="6">
        <f t="shared" si="138"/>
        <v>825.45801200000005</v>
      </c>
      <c r="M304" s="6">
        <f t="shared" si="139"/>
        <v>5242880</v>
      </c>
      <c r="N304" s="13">
        <f t="shared" si="140"/>
        <v>0.98694121426761716</v>
      </c>
      <c r="O304" s="13"/>
      <c r="P304" s="7">
        <f t="shared" si="141"/>
        <v>3.953691559632105E-3</v>
      </c>
      <c r="Q304" s="7">
        <f t="shared" si="142"/>
        <v>2.023548399085082E-2</v>
      </c>
      <c r="R304" s="6">
        <f t="shared" si="143"/>
        <v>2.4189175550482923E-2</v>
      </c>
      <c r="S304" s="6">
        <f t="shared" si="144"/>
        <v>2.023548399085082E-2</v>
      </c>
      <c r="T304" s="7">
        <f t="shared" si="145"/>
        <v>-0.11108222389605796</v>
      </c>
      <c r="U304" s="7">
        <f t="shared" si="146"/>
        <v>1.6892411615615357</v>
      </c>
      <c r="V304" s="7">
        <f t="shared" si="147"/>
        <v>11.167159877572969</v>
      </c>
      <c r="W304" s="6">
        <f t="shared" si="148"/>
        <v>12.745318815238447</v>
      </c>
      <c r="X304" s="6">
        <v>5.0534999999999997E-2</v>
      </c>
      <c r="Y304" s="6">
        <v>12.776626227258944</v>
      </c>
      <c r="Z304" s="6">
        <f t="shared" si="149"/>
        <v>59.957486908378712</v>
      </c>
      <c r="AA304" s="6">
        <f t="shared" si="151"/>
        <v>52.133817056529288</v>
      </c>
      <c r="AB304" s="6">
        <f t="shared" si="150"/>
        <v>0.24503661188509449</v>
      </c>
    </row>
    <row r="305" spans="7:28">
      <c r="G305" s="6">
        <v>9845725</v>
      </c>
      <c r="H305" s="6">
        <v>57156537</v>
      </c>
      <c r="I305" s="12">
        <f t="shared" si="136"/>
        <v>114313074</v>
      </c>
      <c r="J305" s="6">
        <v>14970860.091797</v>
      </c>
      <c r="K305" s="12">
        <f t="shared" si="137"/>
        <v>119766880.734376</v>
      </c>
      <c r="L305" s="6">
        <f t="shared" si="138"/>
        <v>882.79294400000003</v>
      </c>
      <c r="M305" s="6">
        <f t="shared" si="139"/>
        <v>5242880</v>
      </c>
      <c r="N305" s="13">
        <f t="shared" si="140"/>
        <v>0.95446314790086517</v>
      </c>
      <c r="O305" s="13"/>
      <c r="P305" s="7">
        <f t="shared" si="141"/>
        <v>3.7964218324700433E-3</v>
      </c>
      <c r="Q305" s="7">
        <f t="shared" si="142"/>
        <v>2.0091732783035589E-2</v>
      </c>
      <c r="R305" s="6">
        <f t="shared" si="143"/>
        <v>2.3888154615505631E-2</v>
      </c>
      <c r="S305" s="6">
        <f t="shared" si="144"/>
        <v>2.0091732783035589E-2</v>
      </c>
      <c r="T305" s="7">
        <f t="shared" si="145"/>
        <v>-0.10666360125410516</v>
      </c>
      <c r="U305" s="7">
        <f t="shared" si="146"/>
        <v>1.6772409317980439</v>
      </c>
      <c r="V305" s="7">
        <f t="shared" si="147"/>
        <v>4.7897138685345624</v>
      </c>
      <c r="W305" s="6">
        <f t="shared" si="148"/>
        <v>6.3602911990785014</v>
      </c>
      <c r="X305" s="6">
        <v>2.1675E-2</v>
      </c>
      <c r="Y305" s="6">
        <v>6.5427191666763003</v>
      </c>
      <c r="Z305" s="6">
        <f t="shared" si="149"/>
        <v>7.3045777022579514</v>
      </c>
      <c r="AA305" s="6">
        <f t="shared" si="151"/>
        <v>10.210632597488493</v>
      </c>
      <c r="AB305" s="6">
        <f t="shared" si="150"/>
        <v>2.7882591771162977</v>
      </c>
    </row>
    <row r="306" spans="7:28">
      <c r="G306" s="6">
        <v>4847571</v>
      </c>
      <c r="H306" s="6">
        <v>68993773</v>
      </c>
      <c r="I306" s="12">
        <f t="shared" si="136"/>
        <v>137987546</v>
      </c>
      <c r="J306" s="6">
        <v>25598153.890625</v>
      </c>
      <c r="K306" s="12">
        <f t="shared" si="137"/>
        <v>204785231.125</v>
      </c>
      <c r="L306" s="6">
        <f t="shared" si="138"/>
        <v>924.87669600000004</v>
      </c>
      <c r="M306" s="6">
        <f t="shared" si="139"/>
        <v>5242880</v>
      </c>
      <c r="N306" s="13">
        <f t="shared" si="140"/>
        <v>0.67381590577580774</v>
      </c>
      <c r="O306" s="13"/>
      <c r="P306" s="7">
        <f t="shared" si="141"/>
        <v>4.5826685777286017E-3</v>
      </c>
      <c r="Q306" s="7">
        <f t="shared" si="142"/>
        <v>3.4354156311384373E-2</v>
      </c>
      <c r="R306" s="6">
        <f t="shared" si="143"/>
        <v>3.8936824889112973E-2</v>
      </c>
      <c r="S306" s="6">
        <f t="shared" si="144"/>
        <v>3.4354156311384373E-2</v>
      </c>
      <c r="T306" s="7">
        <f t="shared" si="145"/>
        <v>-0.12875385176481646</v>
      </c>
      <c r="U306" s="7">
        <f t="shared" si="146"/>
        <v>2.8678560363640444</v>
      </c>
      <c r="V306" s="7">
        <f t="shared" si="147"/>
        <v>25.306704587702267</v>
      </c>
      <c r="W306" s="6">
        <f t="shared" si="148"/>
        <v>28.045806772301496</v>
      </c>
      <c r="X306" s="6">
        <v>0.114521</v>
      </c>
      <c r="Y306" s="6">
        <v>28.013598461494414</v>
      </c>
      <c r="Z306" s="6">
        <f t="shared" si="149"/>
        <v>70.001871873818445</v>
      </c>
      <c r="AA306" s="6">
        <f t="shared" si="151"/>
        <v>66.000275155549659</v>
      </c>
      <c r="AB306" s="6">
        <f t="shared" si="150"/>
        <v>0.11497384333309923</v>
      </c>
    </row>
    <row r="307" spans="7:28">
      <c r="G307" s="6">
        <v>8388608</v>
      </c>
      <c r="H307" s="6">
        <v>63501393</v>
      </c>
      <c r="I307" s="12">
        <f t="shared" si="136"/>
        <v>127002786</v>
      </c>
      <c r="J307" s="6">
        <v>27799744.667969</v>
      </c>
      <c r="K307" s="12">
        <f t="shared" si="137"/>
        <v>222397957.343752</v>
      </c>
      <c r="L307" s="6">
        <f t="shared" si="138"/>
        <v>929.78887599999996</v>
      </c>
      <c r="M307" s="6">
        <f t="shared" si="139"/>
        <v>5242880</v>
      </c>
      <c r="N307" s="13">
        <f t="shared" si="140"/>
        <v>0.57106093741543074</v>
      </c>
      <c r="O307" s="13"/>
      <c r="P307" s="7">
        <f t="shared" si="141"/>
        <v>4.2178565642887076E-3</v>
      </c>
      <c r="Q307" s="7">
        <f t="shared" si="142"/>
        <v>3.7308814448910377E-2</v>
      </c>
      <c r="R307" s="6">
        <f t="shared" si="143"/>
        <v>4.1526671013199082E-2</v>
      </c>
      <c r="S307" s="6">
        <f t="shared" si="144"/>
        <v>3.7308814448910377E-2</v>
      </c>
      <c r="T307" s="7">
        <f t="shared" si="145"/>
        <v>-0.11850415748652206</v>
      </c>
      <c r="U307" s="7">
        <f t="shared" si="146"/>
        <v>3.1145084093198054</v>
      </c>
      <c r="V307" s="7">
        <f t="shared" si="147"/>
        <v>7.7543644457091725</v>
      </c>
      <c r="W307" s="6">
        <f t="shared" si="148"/>
        <v>10.750368697542456</v>
      </c>
      <c r="X307" s="6">
        <v>3.5090999999999997E-2</v>
      </c>
      <c r="Y307" s="6">
        <v>10.80824731875</v>
      </c>
      <c r="Z307" s="6">
        <f t="shared" si="149"/>
        <v>6.3201802425419045</v>
      </c>
      <c r="AA307" s="6">
        <f t="shared" si="151"/>
        <v>18.339947602516556</v>
      </c>
      <c r="AB307" s="6">
        <f t="shared" si="150"/>
        <v>0.53550422654686636</v>
      </c>
    </row>
    <row r="308" spans="7:28">
      <c r="G308" s="6">
        <v>16777216</v>
      </c>
      <c r="H308" s="6">
        <v>50331601</v>
      </c>
      <c r="I308" s="12">
        <f t="shared" si="136"/>
        <v>100663202</v>
      </c>
      <c r="J308" s="6">
        <v>30181275.949219</v>
      </c>
      <c r="K308" s="12">
        <f t="shared" si="137"/>
        <v>241450207.593752</v>
      </c>
      <c r="L308" s="6">
        <f t="shared" si="138"/>
        <v>939.52353200000005</v>
      </c>
      <c r="M308" s="6">
        <f t="shared" si="139"/>
        <v>5242880</v>
      </c>
      <c r="N308" s="13">
        <f t="shared" si="140"/>
        <v>0.41691081156314092</v>
      </c>
      <c r="O308" s="13"/>
      <c r="P308" s="7">
        <f t="shared" si="141"/>
        <v>3.3430994760856674E-3</v>
      </c>
      <c r="Q308" s="7">
        <f t="shared" si="142"/>
        <v>4.0504962821409918E-2</v>
      </c>
      <c r="R308" s="6">
        <f t="shared" si="143"/>
        <v>4.3848062297495584E-2</v>
      </c>
      <c r="S308" s="6">
        <f t="shared" si="144"/>
        <v>4.0504962821409918E-2</v>
      </c>
      <c r="T308" s="7">
        <f t="shared" si="145"/>
        <v>-9.3927135920511079E-2</v>
      </c>
      <c r="U308" s="7">
        <f t="shared" si="146"/>
        <v>3.381320183712019</v>
      </c>
      <c r="V308" s="7">
        <f t="shared" si="147"/>
        <v>15.206650974081011</v>
      </c>
      <c r="W308" s="6">
        <f t="shared" si="148"/>
        <v>18.494044021872519</v>
      </c>
      <c r="X308" s="6">
        <v>6.8815000000000001E-2</v>
      </c>
      <c r="Y308" s="6">
        <v>18.725020266689608</v>
      </c>
      <c r="Z308" s="6">
        <f t="shared" si="149"/>
        <v>41.139340519639731</v>
      </c>
      <c r="AA308" s="6">
        <f t="shared" si="151"/>
        <v>36.281243482532034</v>
      </c>
      <c r="AB308" s="6">
        <f t="shared" si="150"/>
        <v>1.2335166612768831</v>
      </c>
    </row>
    <row r="309" spans="7:28">
      <c r="G309" s="6">
        <v>5363260</v>
      </c>
      <c r="H309" s="6">
        <v>79023142</v>
      </c>
      <c r="I309" s="12">
        <f t="shared" si="136"/>
        <v>158046284</v>
      </c>
      <c r="J309" s="6">
        <v>26415756.738281</v>
      </c>
      <c r="K309" s="12">
        <f t="shared" si="137"/>
        <v>211326053.906248</v>
      </c>
      <c r="L309" s="6">
        <f t="shared" si="138"/>
        <v>1055.5429039999999</v>
      </c>
      <c r="M309" s="6">
        <f t="shared" si="139"/>
        <v>5242880</v>
      </c>
      <c r="N309" s="13">
        <f t="shared" si="140"/>
        <v>0.74787883972941238</v>
      </c>
      <c r="O309" s="13"/>
      <c r="P309" s="7">
        <f t="shared" si="141"/>
        <v>5.2488341195195297E-3</v>
      </c>
      <c r="Q309" s="7">
        <f t="shared" si="142"/>
        <v>3.5451425128074088E-2</v>
      </c>
      <c r="R309" s="6">
        <f t="shared" si="143"/>
        <v>4.0700259247593615E-2</v>
      </c>
      <c r="S309" s="6">
        <f t="shared" si="144"/>
        <v>3.5451425128074088E-2</v>
      </c>
      <c r="T309" s="7">
        <f t="shared" si="145"/>
        <v>-0.14747032186597536</v>
      </c>
      <c r="U309" s="7">
        <f t="shared" si="146"/>
        <v>2.9594551130793945</v>
      </c>
      <c r="V309" s="7">
        <f t="shared" si="147"/>
        <v>16.755490858951081</v>
      </c>
      <c r="W309" s="6">
        <f t="shared" si="148"/>
        <v>19.5674756501645</v>
      </c>
      <c r="X309" s="6">
        <v>7.5824000000000003E-2</v>
      </c>
      <c r="Y309" s="6">
        <v>19.531419911119535</v>
      </c>
      <c r="Z309" s="6">
        <f t="shared" si="149"/>
        <v>53.245113515411887</v>
      </c>
      <c r="AA309" s="6">
        <f t="shared" si="151"/>
        <v>46.322722030500088</v>
      </c>
      <c r="AB309" s="6">
        <f t="shared" si="150"/>
        <v>0.1846037779590099</v>
      </c>
    </row>
    <row r="310" spans="7:28">
      <c r="G310" s="6">
        <v>5154859</v>
      </c>
      <c r="H310" s="6">
        <v>99199551</v>
      </c>
      <c r="I310" s="12">
        <f t="shared" si="136"/>
        <v>198399102</v>
      </c>
      <c r="J310" s="6">
        <v>24642035.410156</v>
      </c>
      <c r="K310" s="12">
        <f t="shared" si="137"/>
        <v>197136283.281248</v>
      </c>
      <c r="L310" s="6">
        <f t="shared" si="138"/>
        <v>1293.491792</v>
      </c>
      <c r="M310" s="6">
        <f t="shared" si="139"/>
        <v>5242880</v>
      </c>
      <c r="N310" s="13">
        <f t="shared" si="140"/>
        <v>1.0064058158028188</v>
      </c>
      <c r="O310" s="13"/>
      <c r="P310" s="7">
        <f t="shared" si="141"/>
        <v>6.5889810851841061E-3</v>
      </c>
      <c r="Q310" s="7">
        <f t="shared" si="142"/>
        <v>3.3070991756995745E-2</v>
      </c>
      <c r="R310" s="6">
        <f t="shared" si="143"/>
        <v>3.9659972842179848E-2</v>
      </c>
      <c r="S310" s="6">
        <f t="shared" si="144"/>
        <v>3.3070991756995745E-2</v>
      </c>
      <c r="T310" s="7">
        <f t="shared" si="145"/>
        <v>-0.1851228557190277</v>
      </c>
      <c r="U310" s="7">
        <f t="shared" si="146"/>
        <v>2.7607385400239486</v>
      </c>
      <c r="V310" s="7">
        <f t="shared" si="147"/>
        <v>8.1603023638867054</v>
      </c>
      <c r="W310" s="6">
        <f t="shared" si="148"/>
        <v>10.735918048191627</v>
      </c>
      <c r="X310" s="6">
        <v>3.6928000000000002E-2</v>
      </c>
      <c r="Y310" s="6">
        <v>10.939811388252673</v>
      </c>
      <c r="Z310" s="6">
        <f t="shared" si="149"/>
        <v>10.444671368620714</v>
      </c>
      <c r="AA310" s="6">
        <f t="shared" si="151"/>
        <v>7.3981067000104135</v>
      </c>
      <c r="AB310" s="6">
        <f t="shared" si="150"/>
        <v>1.8637738149671426</v>
      </c>
    </row>
    <row r="311" spans="7:28">
      <c r="G311" s="6">
        <v>1504002</v>
      </c>
      <c r="H311" s="6">
        <v>110879972</v>
      </c>
      <c r="I311" s="12">
        <f t="shared" si="136"/>
        <v>221759944</v>
      </c>
      <c r="J311" s="6">
        <v>22565924.630858999</v>
      </c>
      <c r="K311" s="12">
        <f t="shared" si="137"/>
        <v>180527397.04687199</v>
      </c>
      <c r="L311" s="6">
        <f t="shared" si="138"/>
        <v>1360.6397039999999</v>
      </c>
      <c r="M311" s="6">
        <f t="shared" si="139"/>
        <v>5242880</v>
      </c>
      <c r="N311" s="13">
        <f t="shared" si="140"/>
        <v>1.2284004955902756</v>
      </c>
      <c r="O311" s="13"/>
      <c r="P311" s="7">
        <f t="shared" si="141"/>
        <v>7.3648119459103533E-3</v>
      </c>
      <c r="Q311" s="7">
        <f t="shared" si="142"/>
        <v>3.0284734805167655E-2</v>
      </c>
      <c r="R311" s="6">
        <f t="shared" si="143"/>
        <v>3.7649546751078011E-2</v>
      </c>
      <c r="S311" s="6">
        <f t="shared" si="144"/>
        <v>3.0284734805167655E-2</v>
      </c>
      <c r="T311" s="7">
        <f t="shared" si="145"/>
        <v>-0.20692046336667222</v>
      </c>
      <c r="U311" s="7">
        <f t="shared" si="146"/>
        <v>2.5281441562255158</v>
      </c>
      <c r="V311" s="7">
        <f t="shared" si="147"/>
        <v>6.119342858014261</v>
      </c>
      <c r="W311" s="6">
        <f t="shared" si="148"/>
        <v>8.440566550873104</v>
      </c>
      <c r="X311" s="6">
        <v>2.7692000000000001E-2</v>
      </c>
      <c r="Y311" s="6">
        <v>8.3942972615448515</v>
      </c>
      <c r="Z311" s="6">
        <f t="shared" si="149"/>
        <v>9.3627574937442368</v>
      </c>
      <c r="AA311" s="6">
        <f t="shared" si="151"/>
        <v>35.958207247862234</v>
      </c>
      <c r="AB311" s="6">
        <f t="shared" si="150"/>
        <v>0.55119908059745526</v>
      </c>
    </row>
    <row r="312" spans="7:28">
      <c r="G312" s="6">
        <v>8345600</v>
      </c>
      <c r="H312" s="6">
        <v>118931856</v>
      </c>
      <c r="I312" s="12">
        <f t="shared" si="136"/>
        <v>237863712</v>
      </c>
      <c r="J312" s="6">
        <v>51290427.792969003</v>
      </c>
      <c r="K312" s="12">
        <f t="shared" si="137"/>
        <v>410323422.34375203</v>
      </c>
      <c r="L312" s="6">
        <f t="shared" si="138"/>
        <v>1594.094272</v>
      </c>
      <c r="M312" s="6">
        <f t="shared" si="139"/>
        <v>5242880</v>
      </c>
      <c r="N312" s="13">
        <f t="shared" si="140"/>
        <v>0.57969810897299345</v>
      </c>
      <c r="O312" s="13"/>
      <c r="P312" s="7">
        <f t="shared" si="141"/>
        <v>7.8996300054809711E-3</v>
      </c>
      <c r="Q312" s="7">
        <f t="shared" si="142"/>
        <v>6.883462695029563E-2</v>
      </c>
      <c r="R312" s="6">
        <f t="shared" si="143"/>
        <v>7.6734256955776597E-2</v>
      </c>
      <c r="S312" s="6">
        <f t="shared" si="144"/>
        <v>6.883462695029563E-2</v>
      </c>
      <c r="T312" s="7">
        <f t="shared" si="145"/>
        <v>-0.22194661766850315</v>
      </c>
      <c r="U312" s="7">
        <f t="shared" si="146"/>
        <v>5.7462566864101658</v>
      </c>
      <c r="V312" s="7">
        <f t="shared" si="147"/>
        <v>14.326050754191265</v>
      </c>
      <c r="W312" s="6">
        <f t="shared" si="148"/>
        <v>19.850360822932927</v>
      </c>
      <c r="X312" s="6">
        <v>6.4829999999999999E-2</v>
      </c>
      <c r="Y312" s="6">
        <v>19.461966</v>
      </c>
      <c r="Z312" s="6">
        <f t="shared" si="149"/>
        <v>6.17712008375078</v>
      </c>
      <c r="AA312" s="6">
        <f t="shared" si="151"/>
        <v>18.362265858054293</v>
      </c>
      <c r="AB312" s="6">
        <f t="shared" si="150"/>
        <v>1.995660782332715</v>
      </c>
    </row>
    <row r="313" spans="7:28">
      <c r="G313" s="6">
        <v>50912018</v>
      </c>
      <c r="H313" s="6">
        <v>54054660</v>
      </c>
      <c r="I313" s="12">
        <f t="shared" si="136"/>
        <v>108109320</v>
      </c>
      <c r="J313" s="6">
        <v>43239123.6875</v>
      </c>
      <c r="K313" s="12">
        <f t="shared" si="137"/>
        <v>345912989.5</v>
      </c>
      <c r="L313" s="6">
        <f t="shared" si="138"/>
        <v>1666.8962799999999</v>
      </c>
      <c r="M313" s="6">
        <f t="shared" si="139"/>
        <v>5242880</v>
      </c>
      <c r="N313" s="13">
        <f t="shared" si="140"/>
        <v>0.31253327652212959</v>
      </c>
      <c r="O313" s="13"/>
      <c r="P313" s="7">
        <f t="shared" si="141"/>
        <v>3.5903905684619266E-3</v>
      </c>
      <c r="Q313" s="7">
        <f t="shared" si="142"/>
        <v>5.8029325875397705E-2</v>
      </c>
      <c r="R313" s="6">
        <f t="shared" si="143"/>
        <v>6.1619716443859635E-2</v>
      </c>
      <c r="S313" s="6">
        <f t="shared" si="144"/>
        <v>5.8029325875397705E-2</v>
      </c>
      <c r="T313" s="7">
        <f t="shared" si="145"/>
        <v>-0.10087498303415807</v>
      </c>
      <c r="U313" s="7">
        <f t="shared" si="146"/>
        <v>4.8442392527260791</v>
      </c>
      <c r="V313" s="7">
        <f t="shared" si="147"/>
        <v>20.833211274917321</v>
      </c>
      <c r="W313" s="6">
        <f t="shared" si="148"/>
        <v>25.576575544609241</v>
      </c>
      <c r="X313" s="6">
        <v>9.4277E-2</v>
      </c>
      <c r="Y313" s="6">
        <v>26.138298249999998</v>
      </c>
      <c r="Z313" s="6">
        <f t="shared" si="149"/>
        <v>38.448056391911386</v>
      </c>
      <c r="AA313" s="6">
        <f t="shared" si="151"/>
        <v>34.639714411935429</v>
      </c>
      <c r="AB313" s="6">
        <f t="shared" si="150"/>
        <v>2.1490408442743858</v>
      </c>
    </row>
    <row r="314" spans="7:28">
      <c r="G314" s="6">
        <v>16777216</v>
      </c>
      <c r="H314" s="6">
        <v>132557200</v>
      </c>
      <c r="I314" s="12">
        <f t="shared" si="136"/>
        <v>265114400</v>
      </c>
      <c r="J314" s="6">
        <v>57788100.308594003</v>
      </c>
      <c r="K314" s="12">
        <f t="shared" si="137"/>
        <v>462304802.46875203</v>
      </c>
      <c r="L314" s="6">
        <f t="shared" si="138"/>
        <v>1926.23072</v>
      </c>
      <c r="M314" s="6">
        <f t="shared" si="139"/>
        <v>5242880</v>
      </c>
      <c r="N314" s="13">
        <f t="shared" si="140"/>
        <v>0.5734623533743618</v>
      </c>
      <c r="O314" s="13"/>
      <c r="P314" s="7">
        <f t="shared" si="141"/>
        <v>8.8046455321654296E-3</v>
      </c>
      <c r="Q314" s="7">
        <f t="shared" si="142"/>
        <v>7.7554867410437545E-2</v>
      </c>
      <c r="R314" s="6">
        <f t="shared" si="143"/>
        <v>8.6359512942602967E-2</v>
      </c>
      <c r="S314" s="6">
        <f t="shared" si="144"/>
        <v>7.7554867410437545E-2</v>
      </c>
      <c r="T314" s="7">
        <f t="shared" si="145"/>
        <v>-0.24737377500950886</v>
      </c>
      <c r="U314" s="7">
        <f t="shared" si="146"/>
        <v>6.4742150159784755</v>
      </c>
      <c r="V314" s="7">
        <f t="shared" si="147"/>
        <v>16.423801792438031</v>
      </c>
      <c r="W314" s="6">
        <f t="shared" si="148"/>
        <v>22.650643033406997</v>
      </c>
      <c r="X314" s="6">
        <v>7.4323E-2</v>
      </c>
      <c r="Y314" s="6">
        <v>22.828528047023848</v>
      </c>
      <c r="Z314" s="6">
        <f t="shared" si="149"/>
        <v>4.3484081784071478</v>
      </c>
      <c r="AA314" s="6">
        <f t="shared" si="151"/>
        <v>16.194869613178916</v>
      </c>
      <c r="AB314" s="6">
        <f t="shared" si="150"/>
        <v>0.77922244154520659</v>
      </c>
    </row>
    <row r="315" spans="7:28">
      <c r="G315" s="6">
        <v>7414866</v>
      </c>
      <c r="H315" s="6">
        <v>194109311</v>
      </c>
      <c r="I315" s="12">
        <f t="shared" si="136"/>
        <v>388218622</v>
      </c>
      <c r="J315" s="6">
        <v>40629328.234375</v>
      </c>
      <c r="K315" s="12">
        <f t="shared" si="137"/>
        <v>325034625.875</v>
      </c>
      <c r="L315" s="6">
        <f t="shared" si="138"/>
        <v>2477.6090519999998</v>
      </c>
      <c r="M315" s="6">
        <f t="shared" si="139"/>
        <v>5242880</v>
      </c>
      <c r="N315" s="13">
        <f t="shared" si="140"/>
        <v>1.1943915850654598</v>
      </c>
      <c r="O315" s="13"/>
      <c r="P315" s="7">
        <f t="shared" si="141"/>
        <v>1.2893027899260544E-2</v>
      </c>
      <c r="Q315" s="7">
        <f t="shared" si="142"/>
        <v>5.4526834198830657E-2</v>
      </c>
      <c r="R315" s="6">
        <f t="shared" si="143"/>
        <v>6.7419862098091199E-2</v>
      </c>
      <c r="S315" s="6">
        <f t="shared" si="144"/>
        <v>5.4526834198830657E-2</v>
      </c>
      <c r="T315" s="7">
        <f t="shared" si="145"/>
        <v>-0.36224024818391443</v>
      </c>
      <c r="U315" s="7">
        <f t="shared" si="146"/>
        <v>4.5518541973076454</v>
      </c>
      <c r="V315" s="7">
        <f t="shared" si="147"/>
        <v>24.403122580392562</v>
      </c>
      <c r="W315" s="6">
        <f t="shared" si="148"/>
        <v>28.592736529516294</v>
      </c>
      <c r="X315" s="6">
        <v>0.110432</v>
      </c>
      <c r="Y315" s="6">
        <v>28.410472533370143</v>
      </c>
      <c r="Z315" s="6">
        <f t="shared" si="149"/>
        <v>50.624063497146977</v>
      </c>
      <c r="AA315" s="6">
        <f t="shared" si="151"/>
        <v>38.948980279184298</v>
      </c>
      <c r="AB315" s="6">
        <f t="shared" si="150"/>
        <v>0.64153806640163769</v>
      </c>
    </row>
    <row r="316" spans="7:28">
      <c r="G316" s="6">
        <v>16240000</v>
      </c>
      <c r="H316" s="6">
        <v>232232816</v>
      </c>
      <c r="I316" s="12">
        <f t="shared" si="136"/>
        <v>464465632</v>
      </c>
      <c r="J316" s="6">
        <v>100084853.85156199</v>
      </c>
      <c r="K316" s="12">
        <f t="shared" si="137"/>
        <v>800678830.81249595</v>
      </c>
      <c r="L316" s="6">
        <f t="shared" si="138"/>
        <v>3111.5937920000001</v>
      </c>
      <c r="M316" s="6">
        <f t="shared" si="139"/>
        <v>5242880</v>
      </c>
      <c r="N316" s="13">
        <f t="shared" si="140"/>
        <v>0.58008981145246385</v>
      </c>
      <c r="O316" s="13"/>
      <c r="P316" s="7">
        <f t="shared" si="141"/>
        <v>1.5425247559669305E-2</v>
      </c>
      <c r="Q316" s="7">
        <f t="shared" si="142"/>
        <v>0.13431947976833852</v>
      </c>
      <c r="R316" s="6">
        <f t="shared" si="143"/>
        <v>0.14974472732800784</v>
      </c>
      <c r="S316" s="6">
        <f t="shared" si="144"/>
        <v>0.13431947976833852</v>
      </c>
      <c r="T316" s="7">
        <f t="shared" si="145"/>
        <v>-0.43338504717215415</v>
      </c>
      <c r="U316" s="7">
        <f t="shared" si="146"/>
        <v>11.212877049385032</v>
      </c>
      <c r="V316" s="7">
        <f t="shared" si="147"/>
        <v>27.817906820783087</v>
      </c>
      <c r="W316" s="6">
        <f t="shared" si="148"/>
        <v>38.597398822995963</v>
      </c>
      <c r="X316" s="6">
        <v>0.125885</v>
      </c>
      <c r="Y316" s="6">
        <v>38.384134857106893</v>
      </c>
      <c r="Z316" s="6">
        <f t="shared" si="149"/>
        <v>6.7001467755002793</v>
      </c>
      <c r="AA316" s="6">
        <f t="shared" si="151"/>
        <v>18.953590442076372</v>
      </c>
      <c r="AB316" s="6">
        <f t="shared" si="150"/>
        <v>0.55560446179910028</v>
      </c>
    </row>
    <row r="317" spans="7:28">
      <c r="G317" s="6">
        <v>2017169</v>
      </c>
      <c r="H317" s="6">
        <v>283073458</v>
      </c>
      <c r="I317" s="12">
        <f t="shared" si="136"/>
        <v>566146916</v>
      </c>
      <c r="J317" s="6">
        <v>58558108.859375</v>
      </c>
      <c r="K317" s="12">
        <f t="shared" si="137"/>
        <v>468464870.875</v>
      </c>
      <c r="L317" s="6">
        <f t="shared" si="138"/>
        <v>3437.2248760000002</v>
      </c>
      <c r="M317" s="6">
        <f t="shared" si="139"/>
        <v>5242880</v>
      </c>
      <c r="N317" s="13">
        <f t="shared" si="140"/>
        <v>1.2085151976124682</v>
      </c>
      <c r="O317" s="13"/>
      <c r="P317" s="7">
        <f t="shared" si="141"/>
        <v>1.8802158292829951E-2</v>
      </c>
      <c r="Q317" s="7">
        <f t="shared" si="142"/>
        <v>7.8588262014894592E-2</v>
      </c>
      <c r="R317" s="6">
        <f t="shared" si="143"/>
        <v>9.7390420307724546E-2</v>
      </c>
      <c r="S317" s="6">
        <f t="shared" si="144"/>
        <v>7.8588262014894592E-2</v>
      </c>
      <c r="T317" s="7">
        <f t="shared" si="145"/>
        <v>-0.52826213823508383</v>
      </c>
      <c r="U317" s="7">
        <f t="shared" si="146"/>
        <v>6.5604819272504624</v>
      </c>
      <c r="V317" s="7">
        <f t="shared" si="147"/>
        <v>15.944277958771591</v>
      </c>
      <c r="W317" s="6">
        <f t="shared" si="148"/>
        <v>21.976497747786972</v>
      </c>
      <c r="X317" s="6">
        <v>7.2152999999999995E-2</v>
      </c>
      <c r="Y317" s="6">
        <v>21.73654220625</v>
      </c>
      <c r="Z317" s="6">
        <f t="shared" si="149"/>
        <v>8.9189112232264733</v>
      </c>
      <c r="AA317" s="6">
        <f t="shared" si="151"/>
        <v>34.97764515366589</v>
      </c>
      <c r="AB317" s="6">
        <f t="shared" si="150"/>
        <v>1.1039269229674278</v>
      </c>
    </row>
    <row r="318" spans="7:28">
      <c r="G318" s="6">
        <v>18520486</v>
      </c>
      <c r="H318" s="6">
        <v>298113762</v>
      </c>
      <c r="I318" s="12">
        <f t="shared" si="136"/>
        <v>596227524</v>
      </c>
      <c r="J318" s="6">
        <v>67469649.703125</v>
      </c>
      <c r="K318" s="12">
        <f t="shared" si="137"/>
        <v>539757197.625</v>
      </c>
      <c r="L318" s="6">
        <f t="shared" si="138"/>
        <v>3947.774864</v>
      </c>
      <c r="M318" s="6">
        <f t="shared" si="139"/>
        <v>5242880</v>
      </c>
      <c r="N318" s="13">
        <f t="shared" si="140"/>
        <v>1.1046217199575599</v>
      </c>
      <c r="O318" s="13"/>
      <c r="P318" s="7">
        <f t="shared" si="141"/>
        <v>1.9801157558173587E-2</v>
      </c>
      <c r="Q318" s="7">
        <f t="shared" si="142"/>
        <v>9.0548048975687759E-2</v>
      </c>
      <c r="R318" s="6">
        <f t="shared" si="143"/>
        <v>0.11034920653386135</v>
      </c>
      <c r="S318" s="6">
        <f t="shared" si="144"/>
        <v>9.0548048975687759E-2</v>
      </c>
      <c r="T318" s="7">
        <f t="shared" si="145"/>
        <v>-0.55632984619640635</v>
      </c>
      <c r="U318" s="7">
        <f t="shared" si="146"/>
        <v>7.5588748703998938</v>
      </c>
      <c r="V318" s="7">
        <f t="shared" si="147"/>
        <v>21.430737747836236</v>
      </c>
      <c r="W318" s="6">
        <f t="shared" si="148"/>
        <v>28.433282772039725</v>
      </c>
      <c r="X318" s="6">
        <v>9.6980999999999998E-2</v>
      </c>
      <c r="Y318" s="6">
        <v>28.44276400910854</v>
      </c>
      <c r="Z318" s="6">
        <f t="shared" si="149"/>
        <v>6.6332075605657179</v>
      </c>
      <c r="AA318" s="6">
        <f t="shared" si="151"/>
        <v>13.784356249019242</v>
      </c>
      <c r="AB318" s="6">
        <f t="shared" si="150"/>
        <v>3.3334443395793167E-2</v>
      </c>
    </row>
    <row r="319" spans="7:28">
      <c r="G319" s="6">
        <v>27993600</v>
      </c>
      <c r="H319" s="6">
        <v>401232976</v>
      </c>
      <c r="I319" s="12">
        <f t="shared" si="136"/>
        <v>802465952</v>
      </c>
      <c r="J319" s="6">
        <v>172940450.078125</v>
      </c>
      <c r="K319" s="12">
        <f t="shared" si="137"/>
        <v>1383523600.625</v>
      </c>
      <c r="L319" s="6">
        <f t="shared" si="138"/>
        <v>5374.6677120000004</v>
      </c>
      <c r="M319" s="6">
        <f t="shared" si="139"/>
        <v>5242880</v>
      </c>
      <c r="N319" s="13">
        <f t="shared" si="140"/>
        <v>0.58001609198244974</v>
      </c>
      <c r="O319" s="13"/>
      <c r="P319" s="7">
        <f t="shared" si="141"/>
        <v>2.6650488464571059E-2</v>
      </c>
      <c r="Q319" s="7">
        <f t="shared" si="142"/>
        <v>0.23209577065324893</v>
      </c>
      <c r="R319" s="6">
        <f t="shared" si="143"/>
        <v>0.25874625911782001</v>
      </c>
      <c r="S319" s="6">
        <f t="shared" si="144"/>
        <v>0.23209577065324893</v>
      </c>
      <c r="T319" s="7">
        <f t="shared" si="145"/>
        <v>-0.74876744478172197</v>
      </c>
      <c r="U319" s="7">
        <f t="shared" si="146"/>
        <v>19.375159466859351</v>
      </c>
      <c r="V319" s="7">
        <f t="shared" si="147"/>
        <v>48.184852985545483</v>
      </c>
      <c r="W319" s="6">
        <f t="shared" si="148"/>
        <v>66.811245007623114</v>
      </c>
      <c r="X319" s="6">
        <v>0.218052</v>
      </c>
      <c r="Y319" s="6">
        <v>66.273271199927322</v>
      </c>
      <c r="Z319" s="6">
        <f t="shared" si="149"/>
        <v>6.4405603494803705</v>
      </c>
      <c r="AA319" s="6">
        <f t="shared" si="151"/>
        <v>18.662639699622115</v>
      </c>
      <c r="AB319" s="6">
        <f t="shared" si="150"/>
        <v>0.81175079780335635</v>
      </c>
    </row>
    <row r="320" spans="7:28">
      <c r="G320" s="6">
        <v>22744080</v>
      </c>
      <c r="H320" s="6">
        <v>639999458</v>
      </c>
      <c r="I320" s="12">
        <f t="shared" si="136"/>
        <v>1279998916</v>
      </c>
      <c r="J320" s="6">
        <v>136422747.765625</v>
      </c>
      <c r="K320" s="12">
        <f t="shared" si="137"/>
        <v>1091381982.125</v>
      </c>
      <c r="L320" s="6">
        <f t="shared" si="138"/>
        <v>8134.8750959999998</v>
      </c>
      <c r="M320" s="6">
        <f t="shared" si="139"/>
        <v>5242880</v>
      </c>
      <c r="N320" s="13">
        <f t="shared" si="140"/>
        <v>1.172823939706013</v>
      </c>
      <c r="O320" s="13"/>
      <c r="P320" s="7">
        <f t="shared" si="141"/>
        <v>4.2509711795873754E-2</v>
      </c>
      <c r="Q320" s="7">
        <f t="shared" si="142"/>
        <v>0.18308696873977637</v>
      </c>
      <c r="R320" s="6">
        <f t="shared" si="143"/>
        <v>0.22559668053565013</v>
      </c>
      <c r="S320" s="6">
        <f t="shared" si="144"/>
        <v>0.18308696873977637</v>
      </c>
      <c r="T320" s="7">
        <f t="shared" si="145"/>
        <v>-1.1943453990390536</v>
      </c>
      <c r="U320" s="7">
        <f t="shared" si="146"/>
        <v>15.283945957536575</v>
      </c>
      <c r="V320" s="7">
        <f t="shared" si="147"/>
        <v>39.69462938494727</v>
      </c>
      <c r="W320" s="6">
        <f t="shared" si="148"/>
        <v>53.784229943444792</v>
      </c>
      <c r="X320" s="6">
        <v>0.17963100000000001</v>
      </c>
      <c r="Y320" s="6">
        <v>53.120479320000008</v>
      </c>
      <c r="Z320" s="6">
        <f t="shared" si="149"/>
        <v>1.9239266829090496</v>
      </c>
      <c r="AA320" s="6">
        <f t="shared" si="151"/>
        <v>25.588946526852329</v>
      </c>
      <c r="AB320" s="6">
        <f t="shared" si="150"/>
        <v>1.2495192662820724</v>
      </c>
    </row>
    <row r="321" spans="5:28">
      <c r="G321" s="6">
        <v>39459925</v>
      </c>
      <c r="H321" s="6">
        <v>936364282</v>
      </c>
      <c r="I321" s="12">
        <f t="shared" si="136"/>
        <v>1872728564</v>
      </c>
      <c r="J321" s="6">
        <v>203614990.46875</v>
      </c>
      <c r="K321" s="12">
        <f t="shared" si="137"/>
        <v>1628919923.75</v>
      </c>
      <c r="L321" s="6">
        <f t="shared" si="138"/>
        <v>12025.569884</v>
      </c>
      <c r="M321" s="6">
        <f t="shared" si="139"/>
        <v>5242880</v>
      </c>
      <c r="N321" s="13">
        <f t="shared" si="140"/>
        <v>1.1496750311020314</v>
      </c>
      <c r="O321" s="13"/>
      <c r="P321" s="7">
        <f t="shared" si="141"/>
        <v>6.2194702302029538E-2</v>
      </c>
      <c r="Q321" s="7">
        <f t="shared" si="142"/>
        <v>0.27326272198349094</v>
      </c>
      <c r="R321" s="6">
        <f t="shared" si="143"/>
        <v>0.3354574242855205</v>
      </c>
      <c r="S321" s="6">
        <f t="shared" si="144"/>
        <v>0.27326272198349094</v>
      </c>
      <c r="T321" s="7">
        <f t="shared" si="145"/>
        <v>-1.7474114361378206</v>
      </c>
      <c r="U321" s="7">
        <f t="shared" si="146"/>
        <v>22.811741893772744</v>
      </c>
      <c r="V321" s="7">
        <f t="shared" si="147"/>
        <v>89.371530722988496</v>
      </c>
      <c r="W321" s="6">
        <f t="shared" si="148"/>
        <v>110.43586118062342</v>
      </c>
      <c r="X321" s="6">
        <v>0.40443499999999999</v>
      </c>
      <c r="Y321" s="6">
        <v>109.88866618178142</v>
      </c>
      <c r="Z321" s="6">
        <f t="shared" si="149"/>
        <v>32.433463477816964</v>
      </c>
      <c r="AA321" s="6">
        <f t="shared" si="151"/>
        <v>17.055293363452591</v>
      </c>
      <c r="AB321" s="6">
        <f t="shared" si="150"/>
        <v>0.49795399093916964</v>
      </c>
    </row>
    <row r="322" spans="5:28">
      <c r="G322" s="6">
        <v>118142155</v>
      </c>
      <c r="H322" s="6">
        <v>1019903190</v>
      </c>
      <c r="I322" s="12">
        <f t="shared" si="136"/>
        <v>2039806380</v>
      </c>
      <c r="J322" s="6">
        <v>256599293.5</v>
      </c>
      <c r="K322" s="12">
        <f t="shared" si="137"/>
        <v>2052794348</v>
      </c>
      <c r="L322" s="6">
        <f t="shared" si="138"/>
        <v>14601.68138</v>
      </c>
      <c r="M322" s="6">
        <f t="shared" si="139"/>
        <v>5242880</v>
      </c>
      <c r="N322" s="13">
        <f t="shared" si="140"/>
        <v>0.99367303012469133</v>
      </c>
      <c r="O322" s="13"/>
      <c r="P322" s="7">
        <f t="shared" si="141"/>
        <v>6.7743480286810293E-2</v>
      </c>
      <c r="Q322" s="7">
        <f t="shared" si="142"/>
        <v>0.3443706243799976</v>
      </c>
      <c r="R322" s="6">
        <f t="shared" si="143"/>
        <v>0.41211410466680787</v>
      </c>
      <c r="S322" s="6">
        <f t="shared" si="144"/>
        <v>0.3443706243799976</v>
      </c>
      <c r="T322" s="7">
        <f t="shared" si="145"/>
        <v>-1.9033089281799884</v>
      </c>
      <c r="U322" s="7">
        <f t="shared" si="146"/>
        <v>28.74776969991709</v>
      </c>
      <c r="V322" s="7">
        <f t="shared" si="147"/>
        <v>85.41402273352665</v>
      </c>
      <c r="W322" s="6">
        <f t="shared" si="148"/>
        <v>112.25848350526375</v>
      </c>
      <c r="X322" s="6">
        <v>0.38652599999999998</v>
      </c>
      <c r="Y322" s="6">
        <v>113.55782492730786</v>
      </c>
      <c r="Z322" s="6">
        <f t="shared" si="149"/>
        <v>10.906219923110575</v>
      </c>
      <c r="AA322" s="6">
        <f t="shared" si="151"/>
        <v>6.620021594099204</v>
      </c>
      <c r="AB322" s="6">
        <f t="shared" si="150"/>
        <v>1.1442112623025844</v>
      </c>
    </row>
    <row r="324" spans="5:28">
      <c r="E324" s="6"/>
      <c r="F324" s="6"/>
      <c r="G324" s="4" t="s">
        <v>50</v>
      </c>
      <c r="K324" s="9"/>
      <c r="L324" s="9"/>
    </row>
    <row r="325" spans="5:28">
      <c r="E325" s="6"/>
      <c r="F325" s="6"/>
      <c r="G325" t="s">
        <v>32</v>
      </c>
      <c r="H325" t="s">
        <v>79</v>
      </c>
      <c r="I325" t="s">
        <v>33</v>
      </c>
      <c r="J325" t="s">
        <v>75</v>
      </c>
      <c r="K325" t="s">
        <v>63</v>
      </c>
      <c r="L325" t="s">
        <v>61</v>
      </c>
      <c r="M325" t="s">
        <v>65</v>
      </c>
      <c r="N325" s="9" t="s">
        <v>59</v>
      </c>
      <c r="O325" t="s">
        <v>64</v>
      </c>
      <c r="P325" t="s">
        <v>34</v>
      </c>
      <c r="Q325" t="s">
        <v>35</v>
      </c>
      <c r="R325" t="s">
        <v>36</v>
      </c>
      <c r="S325" t="s">
        <v>37</v>
      </c>
      <c r="T325" t="s">
        <v>38</v>
      </c>
      <c r="U325" t="s">
        <v>39</v>
      </c>
      <c r="V325" t="s">
        <v>40</v>
      </c>
      <c r="W325" t="s">
        <v>41</v>
      </c>
      <c r="X325" t="s">
        <v>42</v>
      </c>
      <c r="Y325" t="s">
        <v>43</v>
      </c>
      <c r="Z325" t="s">
        <v>44</v>
      </c>
      <c r="AA325" t="s">
        <v>77</v>
      </c>
      <c r="AB325" t="s">
        <v>45</v>
      </c>
    </row>
    <row r="326" spans="5:28">
      <c r="E326" s="12">
        <f t="shared" ref="E326:E389" si="152">K326/F326</f>
        <v>6.0033112659400071E-5</v>
      </c>
      <c r="F326" s="12">
        <f t="shared" ref="F326:F389" si="153">H326*1.5</f>
        <v>3976002</v>
      </c>
      <c r="G326" s="6">
        <v>52329</v>
      </c>
      <c r="H326" s="6">
        <v>2650668</v>
      </c>
      <c r="I326" s="12">
        <f t="shared" ref="I326:I389" si="154">2*H326</f>
        <v>5301336</v>
      </c>
      <c r="J326" s="6">
        <v>29.836472000000001</v>
      </c>
      <c r="K326" s="12">
        <f t="shared" ref="K326:K389" si="155">J326*8</f>
        <v>238.691776</v>
      </c>
      <c r="L326" s="6">
        <f t="shared" ref="L326:L389" si="156">((H326+2*G326)*8+(G326+H326)*4)/1000000</f>
        <v>32.854596000000001</v>
      </c>
      <c r="M326" s="6">
        <f t="shared" ref="M326:M389" si="157">40*2^20/8</f>
        <v>5242880</v>
      </c>
      <c r="N326" s="13">
        <f t="shared" ref="N326:N389" si="158">I326/K326</f>
        <v>22209.965038761955</v>
      </c>
      <c r="O326" s="13"/>
      <c r="P326" s="7">
        <f t="shared" ref="P326:P389" si="159">$B$32*I326</f>
        <v>-5.9876801078326161E-4</v>
      </c>
      <c r="Q326" s="7">
        <f t="shared" ref="Q326:Q389" si="160">$C$32*K326</f>
        <v>7.6915749290608231E-8</v>
      </c>
      <c r="R326" s="6">
        <f t="shared" ref="R326:R389" si="161">P326+Q326</f>
        <v>-5.9869109503397097E-4</v>
      </c>
      <c r="S326" s="6">
        <f t="shared" ref="S326:S389" si="162">MAX(P326,Q326)</f>
        <v>7.6915749290608231E-8</v>
      </c>
      <c r="T326" s="7">
        <f t="shared" ref="T326:T389" si="163">$D$32*I326</f>
        <v>-1.5210343350962899E-2</v>
      </c>
      <c r="U326" s="7">
        <f t="shared" ref="U326:U389" si="164">$E$32*K326</f>
        <v>3.9819397149135994E-6</v>
      </c>
      <c r="V326" s="7">
        <f t="shared" ref="V326:V389" si="165">X326*$F$32</f>
        <v>5.9074403561165036E-2</v>
      </c>
      <c r="W326" s="6">
        <f t="shared" ref="W326:W389" si="166">SUM(T326:V326)</f>
        <v>4.3868042149917047E-2</v>
      </c>
      <c r="X326" s="6">
        <v>2.6800000000000001E-4</v>
      </c>
      <c r="Y326" s="6">
        <v>6.4171706666755993E-2</v>
      </c>
      <c r="Z326" s="6">
        <f t="shared" ref="Z326:Z389" si="167">ABS(S326-X326)/ABS(X326)*100</f>
        <v>99.971300093548294</v>
      </c>
      <c r="AA326" s="6">
        <f>ABS(R326-X326)/ABS(X326)*100</f>
        <v>323.39219963954139</v>
      </c>
      <c r="AB326" s="6">
        <f t="shared" ref="AB326:AB389" si="168">ABS(W326-Y326)/ABS(Y326)*100</f>
        <v>31.63958942571994</v>
      </c>
    </row>
    <row r="327" spans="5:28">
      <c r="E327" s="12">
        <f t="shared" si="152"/>
        <v>2.8930126748449822E-5</v>
      </c>
      <c r="F327" s="12">
        <f t="shared" si="153"/>
        <v>4015986</v>
      </c>
      <c r="G327" s="6">
        <v>54870</v>
      </c>
      <c r="H327" s="6">
        <v>2677324</v>
      </c>
      <c r="I327" s="12">
        <f t="shared" si="154"/>
        <v>5354648</v>
      </c>
      <c r="J327" s="6">
        <v>14.522873000000001</v>
      </c>
      <c r="K327" s="12">
        <f t="shared" si="155"/>
        <v>116.182984</v>
      </c>
      <c r="L327" s="6">
        <f t="shared" si="156"/>
        <v>33.225287999999999</v>
      </c>
      <c r="M327" s="6">
        <f t="shared" si="157"/>
        <v>5242880</v>
      </c>
      <c r="N327" s="13">
        <f t="shared" si="158"/>
        <v>46088.057094488118</v>
      </c>
      <c r="O327" s="13"/>
      <c r="P327" s="7">
        <f t="shared" si="159"/>
        <v>-6.0478942127127394E-4</v>
      </c>
      <c r="Q327" s="7">
        <f t="shared" si="160"/>
        <v>3.743866428468297E-8</v>
      </c>
      <c r="R327" s="6">
        <f t="shared" si="161"/>
        <v>-6.0475198260698921E-4</v>
      </c>
      <c r="S327" s="6">
        <f t="shared" si="162"/>
        <v>3.743866428468297E-8</v>
      </c>
      <c r="T327" s="7">
        <f t="shared" si="163"/>
        <v>-1.5363303628282907E-2</v>
      </c>
      <c r="U327" s="7">
        <f t="shared" si="164"/>
        <v>1.9382051863687642E-6</v>
      </c>
      <c r="V327" s="7">
        <f t="shared" si="165"/>
        <v>4.8934767129024767E-2</v>
      </c>
      <c r="W327" s="6">
        <f t="shared" si="166"/>
        <v>3.3573401705928228E-2</v>
      </c>
      <c r="X327" s="6">
        <v>2.22E-4</v>
      </c>
      <c r="Y327" s="6">
        <v>5.5549950000000001E-2</v>
      </c>
      <c r="Z327" s="6">
        <f t="shared" si="167"/>
        <v>99.983135736808705</v>
      </c>
      <c r="AA327" s="6">
        <f t="shared" ref="AA327:AA390" si="169">ABS(R327-X327)/ABS(X327)*100</f>
        <v>372.41080297612126</v>
      </c>
      <c r="AB327" s="6">
        <f t="shared" si="168"/>
        <v>39.561778712801313</v>
      </c>
    </row>
    <row r="328" spans="5:28">
      <c r="E328" s="12">
        <f t="shared" si="152"/>
        <v>2.7830693250194646E-5</v>
      </c>
      <c r="F328" s="12">
        <f t="shared" si="153"/>
        <v>4047694.5</v>
      </c>
      <c r="G328" s="6">
        <v>52329</v>
      </c>
      <c r="H328" s="6">
        <v>2698463</v>
      </c>
      <c r="I328" s="12">
        <f t="shared" si="154"/>
        <v>5396926</v>
      </c>
      <c r="J328" s="6">
        <v>14.081268</v>
      </c>
      <c r="K328" s="12">
        <f t="shared" si="155"/>
        <v>112.650144</v>
      </c>
      <c r="L328" s="6">
        <f t="shared" si="156"/>
        <v>33.428136000000002</v>
      </c>
      <c r="M328" s="6">
        <f t="shared" si="157"/>
        <v>5242880</v>
      </c>
      <c r="N328" s="13">
        <f t="shared" si="158"/>
        <v>47908.735917816492</v>
      </c>
      <c r="O328" s="13"/>
      <c r="P328" s="7">
        <f t="shared" si="159"/>
        <v>-6.0956457869572214E-4</v>
      </c>
      <c r="Q328" s="7">
        <f t="shared" si="160"/>
        <v>3.6300246194719818E-8</v>
      </c>
      <c r="R328" s="6">
        <f t="shared" si="161"/>
        <v>-6.0952827844952746E-4</v>
      </c>
      <c r="S328" s="6">
        <f t="shared" si="162"/>
        <v>3.6300246194719818E-8</v>
      </c>
      <c r="T328" s="7">
        <f t="shared" si="163"/>
        <v>-1.5484605672935803E-2</v>
      </c>
      <c r="U328" s="7">
        <f t="shared" si="164"/>
        <v>1.8792691135045051E-6</v>
      </c>
      <c r="V328" s="7">
        <f t="shared" si="165"/>
        <v>5.8192696045326751E-2</v>
      </c>
      <c r="W328" s="6">
        <f t="shared" si="166"/>
        <v>4.2709969641504454E-2</v>
      </c>
      <c r="X328" s="6">
        <v>2.6400000000000002E-4</v>
      </c>
      <c r="Y328" s="6">
        <v>6.4711680000000008E-2</v>
      </c>
      <c r="Z328" s="6">
        <f t="shared" si="167"/>
        <v>99.986249906744419</v>
      </c>
      <c r="AA328" s="6">
        <f t="shared" si="169"/>
        <v>330.88192365512401</v>
      </c>
      <c r="AB328" s="6">
        <f t="shared" si="168"/>
        <v>33.999596917427503</v>
      </c>
    </row>
    <row r="329" spans="5:28">
      <c r="E329" s="12">
        <f t="shared" si="152"/>
        <v>1.1349457569694271E-4</v>
      </c>
      <c r="F329" s="12">
        <f t="shared" si="153"/>
        <v>3936496.5</v>
      </c>
      <c r="G329" s="6">
        <v>121192</v>
      </c>
      <c r="H329" s="6">
        <v>2624331</v>
      </c>
      <c r="I329" s="12">
        <f t="shared" si="154"/>
        <v>5248662</v>
      </c>
      <c r="J329" s="6">
        <v>55.846375000000002</v>
      </c>
      <c r="K329" s="12">
        <f t="shared" si="155"/>
        <v>446.77100000000002</v>
      </c>
      <c r="L329" s="6">
        <f t="shared" si="156"/>
        <v>33.915812000000003</v>
      </c>
      <c r="M329" s="6">
        <f t="shared" si="157"/>
        <v>5242880</v>
      </c>
      <c r="N329" s="13">
        <f t="shared" si="158"/>
        <v>11747.991700446089</v>
      </c>
      <c r="O329" s="13"/>
      <c r="P329" s="7">
        <f t="shared" si="159"/>
        <v>-5.9281866024219095E-4</v>
      </c>
      <c r="Q329" s="7">
        <f t="shared" si="160"/>
        <v>1.4396694683906634E-7</v>
      </c>
      <c r="R329" s="6">
        <f t="shared" si="161"/>
        <v>-5.9267469329535186E-4</v>
      </c>
      <c r="S329" s="6">
        <f t="shared" si="162"/>
        <v>1.4396694683906634E-7</v>
      </c>
      <c r="T329" s="7">
        <f t="shared" si="163"/>
        <v>-1.5059213593168143E-2</v>
      </c>
      <c r="U329" s="7">
        <f t="shared" si="164"/>
        <v>7.4531901273869775E-6</v>
      </c>
      <c r="V329" s="7">
        <f t="shared" si="165"/>
        <v>0.13512167680221704</v>
      </c>
      <c r="W329" s="6">
        <f t="shared" si="166"/>
        <v>0.12006991639917629</v>
      </c>
      <c r="X329" s="6">
        <v>6.1300000000000005E-4</v>
      </c>
      <c r="Y329" s="6">
        <v>0.1426834125</v>
      </c>
      <c r="Z329" s="6">
        <f t="shared" si="167"/>
        <v>99.976514364300314</v>
      </c>
      <c r="AA329" s="6">
        <f t="shared" si="169"/>
        <v>196.68428928146037</v>
      </c>
      <c r="AB329" s="6">
        <f t="shared" si="168"/>
        <v>15.848721098413391</v>
      </c>
    </row>
    <row r="330" spans="5:28">
      <c r="E330" s="12">
        <f t="shared" si="152"/>
        <v>2.4093158666564675E-4</v>
      </c>
      <c r="F330" s="12">
        <f t="shared" si="153"/>
        <v>4274883</v>
      </c>
      <c r="G330" s="6">
        <v>16830</v>
      </c>
      <c r="H330" s="6">
        <v>2849922</v>
      </c>
      <c r="I330" s="12">
        <f t="shared" si="154"/>
        <v>5699844</v>
      </c>
      <c r="J330" s="6">
        <v>128.744293</v>
      </c>
      <c r="K330" s="12">
        <f t="shared" si="155"/>
        <v>1029.954344</v>
      </c>
      <c r="L330" s="6">
        <f t="shared" si="156"/>
        <v>34.535663999999997</v>
      </c>
      <c r="M330" s="6">
        <f t="shared" si="157"/>
        <v>5242880</v>
      </c>
      <c r="N330" s="13">
        <f t="shared" si="158"/>
        <v>5534.0744307788464</v>
      </c>
      <c r="O330" s="13"/>
      <c r="P330" s="7">
        <f t="shared" si="159"/>
        <v>-6.4377814453845392E-4</v>
      </c>
      <c r="Q330" s="7">
        <f t="shared" si="160"/>
        <v>3.3189124246943836E-7</v>
      </c>
      <c r="R330" s="6">
        <f t="shared" si="161"/>
        <v>-6.4344625329598444E-4</v>
      </c>
      <c r="S330" s="6">
        <f t="shared" si="162"/>
        <v>3.3189124246943836E-7</v>
      </c>
      <c r="T330" s="7">
        <f t="shared" si="163"/>
        <v>-1.6353723719252238E-2</v>
      </c>
      <c r="U330" s="7">
        <f t="shared" si="164"/>
        <v>1.7182058702019895E-5</v>
      </c>
      <c r="V330" s="7">
        <f t="shared" si="165"/>
        <v>4.8934767129024767E-2</v>
      </c>
      <c r="W330" s="6">
        <f t="shared" si="166"/>
        <v>3.2598225468474545E-2</v>
      </c>
      <c r="X330" s="6">
        <v>2.22E-4</v>
      </c>
      <c r="Y330" s="6">
        <v>5.4145800000000001E-2</v>
      </c>
      <c r="Z330" s="6">
        <f t="shared" si="167"/>
        <v>99.850499440329088</v>
      </c>
      <c r="AA330" s="6">
        <f t="shared" si="169"/>
        <v>389.84065463783082</v>
      </c>
      <c r="AB330" s="6">
        <f t="shared" si="168"/>
        <v>39.795468035425564</v>
      </c>
    </row>
    <row r="331" spans="5:28">
      <c r="E331" s="12">
        <f t="shared" si="152"/>
        <v>3.2176016184331956E-5</v>
      </c>
      <c r="F331" s="12">
        <f t="shared" si="153"/>
        <v>4060717.5</v>
      </c>
      <c r="G331" s="6">
        <v>106437</v>
      </c>
      <c r="H331" s="6">
        <v>2707145</v>
      </c>
      <c r="I331" s="12">
        <f t="shared" si="154"/>
        <v>5414290</v>
      </c>
      <c r="J331" s="6">
        <v>16.332214</v>
      </c>
      <c r="K331" s="12">
        <f t="shared" si="155"/>
        <v>130.657712</v>
      </c>
      <c r="L331" s="6">
        <f t="shared" si="156"/>
        <v>34.61448</v>
      </c>
      <c r="M331" s="6">
        <f t="shared" si="157"/>
        <v>5242880</v>
      </c>
      <c r="N331" s="13">
        <f t="shared" si="158"/>
        <v>41438.732678863991</v>
      </c>
      <c r="O331" s="13"/>
      <c r="P331" s="7">
        <f t="shared" si="159"/>
        <v>-6.1152578389743744E-4</v>
      </c>
      <c r="Q331" s="7">
        <f t="shared" si="160"/>
        <v>4.2102983133681553E-8</v>
      </c>
      <c r="R331" s="6">
        <f t="shared" si="161"/>
        <v>-6.114836809143038E-4</v>
      </c>
      <c r="S331" s="6">
        <f t="shared" si="162"/>
        <v>4.2102983133681553E-8</v>
      </c>
      <c r="T331" s="7">
        <f t="shared" si="163"/>
        <v>-1.5534425643212375E-2</v>
      </c>
      <c r="U331" s="7">
        <f t="shared" si="164"/>
        <v>2.1796776629310562E-6</v>
      </c>
      <c r="V331" s="7">
        <f t="shared" si="165"/>
        <v>7.8471968909607281E-2</v>
      </c>
      <c r="W331" s="6">
        <f t="shared" si="166"/>
        <v>6.2939722944057835E-2</v>
      </c>
      <c r="X331" s="6">
        <v>3.5599999999999998E-4</v>
      </c>
      <c r="Y331" s="6">
        <v>8.7252040000000003E-2</v>
      </c>
      <c r="Z331" s="6">
        <f t="shared" si="167"/>
        <v>99.988173319344469</v>
      </c>
      <c r="AA331" s="6">
        <f t="shared" si="169"/>
        <v>271.76507890851229</v>
      </c>
      <c r="AB331" s="6">
        <f t="shared" si="168"/>
        <v>27.864468333281568</v>
      </c>
    </row>
    <row r="332" spans="5:28">
      <c r="E332" s="12">
        <f t="shared" si="152"/>
        <v>1.4321849472581359E-4</v>
      </c>
      <c r="F332" s="12">
        <f t="shared" si="153"/>
        <v>4060768.5</v>
      </c>
      <c r="G332" s="6">
        <v>106437</v>
      </c>
      <c r="H332" s="6">
        <v>2707179</v>
      </c>
      <c r="I332" s="12">
        <f t="shared" si="154"/>
        <v>5414358</v>
      </c>
      <c r="J332" s="6">
        <v>72.697143999999994</v>
      </c>
      <c r="K332" s="12">
        <f t="shared" si="155"/>
        <v>581.57715199999996</v>
      </c>
      <c r="L332" s="6">
        <f t="shared" si="156"/>
        <v>34.614888000000001</v>
      </c>
      <c r="M332" s="6">
        <f t="shared" si="157"/>
        <v>5242880</v>
      </c>
      <c r="N332" s="13">
        <f t="shared" si="158"/>
        <v>9309.7845769566957</v>
      </c>
      <c r="O332" s="13"/>
      <c r="P332" s="7">
        <f t="shared" si="159"/>
        <v>-6.1153346426795789E-4</v>
      </c>
      <c r="Q332" s="7">
        <f t="shared" si="160"/>
        <v>1.8740671826237511E-7</v>
      </c>
      <c r="R332" s="6">
        <f t="shared" si="161"/>
        <v>-6.113460575496955E-4</v>
      </c>
      <c r="S332" s="6">
        <f t="shared" si="162"/>
        <v>1.8740671826237511E-7</v>
      </c>
      <c r="T332" s="7">
        <f t="shared" si="163"/>
        <v>-1.5534620745606915E-2</v>
      </c>
      <c r="U332" s="7">
        <f t="shared" si="164"/>
        <v>9.7020735177534691E-6</v>
      </c>
      <c r="V332" s="7">
        <f t="shared" si="165"/>
        <v>7.8471968909607281E-2</v>
      </c>
      <c r="W332" s="6">
        <f t="shared" si="166"/>
        <v>6.2947050237518121E-2</v>
      </c>
      <c r="X332" s="6">
        <v>3.5599999999999998E-4</v>
      </c>
      <c r="Y332" s="6">
        <v>8.7291199999999985E-2</v>
      </c>
      <c r="Z332" s="6">
        <f t="shared" si="167"/>
        <v>99.947357663409448</v>
      </c>
      <c r="AA332" s="6">
        <f t="shared" si="169"/>
        <v>271.72642066002686</v>
      </c>
      <c r="AB332" s="6">
        <f t="shared" si="168"/>
        <v>27.888435217389464</v>
      </c>
    </row>
    <row r="333" spans="5:28">
      <c r="E333" s="12">
        <f t="shared" si="152"/>
        <v>9.3077838245450312E-4</v>
      </c>
      <c r="F333" s="12">
        <f t="shared" si="153"/>
        <v>4018125</v>
      </c>
      <c r="G333" s="6">
        <v>125329</v>
      </c>
      <c r="H333" s="6">
        <v>2678750</v>
      </c>
      <c r="I333" s="12">
        <f t="shared" si="154"/>
        <v>5357500</v>
      </c>
      <c r="J333" s="6">
        <v>467.49798600000003</v>
      </c>
      <c r="K333" s="12">
        <f t="shared" si="155"/>
        <v>3739.9838880000002</v>
      </c>
      <c r="L333" s="6">
        <f t="shared" si="156"/>
        <v>34.651580000000003</v>
      </c>
      <c r="M333" s="6">
        <f t="shared" si="157"/>
        <v>5242880</v>
      </c>
      <c r="N333" s="13">
        <f t="shared" si="158"/>
        <v>1432.4928022256763</v>
      </c>
      <c r="O333" s="13"/>
      <c r="P333" s="7">
        <f t="shared" si="159"/>
        <v>-6.0511154504663052E-4</v>
      </c>
      <c r="Q333" s="7">
        <f t="shared" si="160"/>
        <v>1.2051678859699054E-6</v>
      </c>
      <c r="R333" s="6">
        <f t="shared" si="161"/>
        <v>-6.0390637716066064E-4</v>
      </c>
      <c r="S333" s="6">
        <f t="shared" si="162"/>
        <v>1.2051678859699054E-6</v>
      </c>
      <c r="T333" s="7">
        <f t="shared" si="163"/>
        <v>-1.5371486452242178E-2</v>
      </c>
      <c r="U333" s="7">
        <f t="shared" si="164"/>
        <v>6.2391719674347628E-5</v>
      </c>
      <c r="V333" s="7">
        <f t="shared" si="165"/>
        <v>7.4724711967294577E-2</v>
      </c>
      <c r="W333" s="6">
        <f t="shared" si="166"/>
        <v>5.9415617234726749E-2</v>
      </c>
      <c r="X333" s="6">
        <v>3.39E-4</v>
      </c>
      <c r="Y333" s="6">
        <v>8.2603000000112989E-2</v>
      </c>
      <c r="Z333" s="6">
        <f t="shared" si="167"/>
        <v>99.644493248976445</v>
      </c>
      <c r="AA333" s="6">
        <f t="shared" si="169"/>
        <v>278.14347408869048</v>
      </c>
      <c r="AB333" s="6">
        <f t="shared" si="168"/>
        <v>28.070872444529282</v>
      </c>
    </row>
    <row r="334" spans="5:28">
      <c r="E334" s="12">
        <f t="shared" si="152"/>
        <v>0.94243185756880843</v>
      </c>
      <c r="F334" s="12">
        <f t="shared" si="153"/>
        <v>4415830.5</v>
      </c>
      <c r="G334" s="6">
        <v>28338</v>
      </c>
      <c r="H334" s="6">
        <v>2943887</v>
      </c>
      <c r="I334" s="12">
        <f t="shared" si="154"/>
        <v>5887774</v>
      </c>
      <c r="J334" s="6">
        <v>520202.41760300001</v>
      </c>
      <c r="K334" s="12">
        <f t="shared" si="155"/>
        <v>4161619.3408240001</v>
      </c>
      <c r="L334" s="6">
        <f t="shared" si="156"/>
        <v>35.893403999999997</v>
      </c>
      <c r="M334" s="6">
        <f t="shared" si="157"/>
        <v>5242880</v>
      </c>
      <c r="N334" s="13">
        <f t="shared" si="158"/>
        <v>1.4147795648302186</v>
      </c>
      <c r="O334" s="13"/>
      <c r="P334" s="7">
        <f t="shared" si="159"/>
        <v>-6.6500420383114886E-4</v>
      </c>
      <c r="Q334" s="7">
        <f t="shared" si="160"/>
        <v>1.3410351844789369E-3</v>
      </c>
      <c r="R334" s="6">
        <f t="shared" si="161"/>
        <v>6.7603098064778801E-4</v>
      </c>
      <c r="S334" s="6">
        <f t="shared" si="162"/>
        <v>1.3410351844789369E-3</v>
      </c>
      <c r="T334" s="7">
        <f t="shared" si="163"/>
        <v>-1.6892923616400136E-2</v>
      </c>
      <c r="U334" s="7">
        <f t="shared" si="164"/>
        <v>6.9425589809929772E-2</v>
      </c>
      <c r="V334" s="7">
        <f t="shared" si="165"/>
        <v>0.28060341691553392</v>
      </c>
      <c r="W334" s="6">
        <f t="shared" si="166"/>
        <v>0.33313608310906356</v>
      </c>
      <c r="X334" s="6">
        <v>1.273E-3</v>
      </c>
      <c r="Y334" s="6">
        <v>0.33485557777721203</v>
      </c>
      <c r="Z334" s="6">
        <f t="shared" si="167"/>
        <v>5.3444763926894598</v>
      </c>
      <c r="AA334" s="6">
        <f t="shared" si="169"/>
        <v>46.894659807715009</v>
      </c>
      <c r="AB334" s="6">
        <f t="shared" si="168"/>
        <v>0.51350336750026981</v>
      </c>
    </row>
    <row r="335" spans="5:28">
      <c r="E335" s="12">
        <f t="shared" si="152"/>
        <v>2.0898466481755178E-3</v>
      </c>
      <c r="F335" s="12">
        <f t="shared" si="153"/>
        <v>4362087</v>
      </c>
      <c r="G335" s="6">
        <v>54924</v>
      </c>
      <c r="H335" s="6">
        <v>2908058</v>
      </c>
      <c r="I335" s="12">
        <f t="shared" si="154"/>
        <v>5816116</v>
      </c>
      <c r="J335" s="6">
        <v>1139.511612</v>
      </c>
      <c r="K335" s="12">
        <f t="shared" si="155"/>
        <v>9116.0928960000001</v>
      </c>
      <c r="L335" s="6">
        <f t="shared" si="156"/>
        <v>35.995176000000001</v>
      </c>
      <c r="M335" s="6">
        <f t="shared" si="157"/>
        <v>5242880</v>
      </c>
      <c r="N335" s="13">
        <f t="shared" si="158"/>
        <v>638.00534574982464</v>
      </c>
      <c r="O335" s="13"/>
      <c r="P335" s="7">
        <f t="shared" si="159"/>
        <v>-6.5691067455537632E-4</v>
      </c>
      <c r="Q335" s="7">
        <f t="shared" si="160"/>
        <v>2.9375587523326768E-6</v>
      </c>
      <c r="R335" s="6">
        <f t="shared" si="161"/>
        <v>-6.5397311580304366E-4</v>
      </c>
      <c r="S335" s="6">
        <f t="shared" si="162"/>
        <v>2.9375587523326768E-6</v>
      </c>
      <c r="T335" s="7">
        <f t="shared" si="163"/>
        <v>-1.6687325860694161E-2</v>
      </c>
      <c r="U335" s="7">
        <f t="shared" si="164"/>
        <v>1.5207785100825649E-4</v>
      </c>
      <c r="V335" s="7">
        <f t="shared" si="165"/>
        <v>5.0698182160701336E-2</v>
      </c>
      <c r="W335" s="6">
        <f t="shared" si="166"/>
        <v>3.4162934151015428E-2</v>
      </c>
      <c r="X335" s="6">
        <v>2.3000000000000001E-4</v>
      </c>
      <c r="Y335" s="6">
        <v>5.636415384626E-2</v>
      </c>
      <c r="Z335" s="6">
        <f t="shared" si="167"/>
        <v>98.722800542464057</v>
      </c>
      <c r="AA335" s="6">
        <f t="shared" si="169"/>
        <v>384.33613730567117</v>
      </c>
      <c r="AB335" s="6">
        <f t="shared" si="168"/>
        <v>39.388899114499374</v>
      </c>
    </row>
    <row r="336" spans="5:28">
      <c r="E336" s="12">
        <f t="shared" si="152"/>
        <v>0.37596004722434295</v>
      </c>
      <c r="F336" s="12">
        <f t="shared" si="153"/>
        <v>3953046</v>
      </c>
      <c r="G336" s="6">
        <v>321821</v>
      </c>
      <c r="H336" s="6">
        <v>2635364</v>
      </c>
      <c r="I336" s="12">
        <f t="shared" si="154"/>
        <v>5270728</v>
      </c>
      <c r="J336" s="6">
        <v>185773.420105</v>
      </c>
      <c r="K336" s="12">
        <f t="shared" si="155"/>
        <v>1486187.36084</v>
      </c>
      <c r="L336" s="6">
        <f t="shared" si="156"/>
        <v>38.060788000000002</v>
      </c>
      <c r="M336" s="6">
        <f t="shared" si="157"/>
        <v>5242880</v>
      </c>
      <c r="N336" s="13">
        <f t="shared" si="158"/>
        <v>3.5464761300492826</v>
      </c>
      <c r="O336" s="13"/>
      <c r="P336" s="7">
        <f t="shared" si="159"/>
        <v>-5.9531094047606849E-4</v>
      </c>
      <c r="Q336" s="7">
        <f t="shared" si="160"/>
        <v>4.7890721817428743E-4</v>
      </c>
      <c r="R336" s="6">
        <f t="shared" si="161"/>
        <v>-1.1640372230178105E-4</v>
      </c>
      <c r="S336" s="6">
        <f t="shared" si="162"/>
        <v>4.7890721817428743E-4</v>
      </c>
      <c r="T336" s="7">
        <f t="shared" si="163"/>
        <v>-1.5122524320196642E-2</v>
      </c>
      <c r="U336" s="7">
        <f t="shared" si="164"/>
        <v>2.4793097504672405E-2</v>
      </c>
      <c r="V336" s="7">
        <f t="shared" si="165"/>
        <v>0.23673846800257928</v>
      </c>
      <c r="W336" s="6">
        <f t="shared" si="166"/>
        <v>0.24640904118705503</v>
      </c>
      <c r="X336" s="6">
        <v>1.0740000000000001E-3</v>
      </c>
      <c r="Y336" s="6">
        <v>0.2670299625</v>
      </c>
      <c r="Z336" s="6">
        <f t="shared" si="167"/>
        <v>55.409011343176218</v>
      </c>
      <c r="AA336" s="6">
        <f t="shared" si="169"/>
        <v>110.83833540984926</v>
      </c>
      <c r="AB336" s="6">
        <f t="shared" si="168"/>
        <v>7.7223249106155887</v>
      </c>
    </row>
    <row r="337" spans="5:28">
      <c r="E337" s="12">
        <f t="shared" si="152"/>
        <v>2.5682715894695757E-2</v>
      </c>
      <c r="F337" s="12">
        <f t="shared" si="153"/>
        <v>4612900.5</v>
      </c>
      <c r="G337" s="6">
        <v>63336</v>
      </c>
      <c r="H337" s="6">
        <v>3075267</v>
      </c>
      <c r="I337" s="12">
        <f t="shared" si="154"/>
        <v>6150534</v>
      </c>
      <c r="J337" s="6">
        <v>14808.976624000001</v>
      </c>
      <c r="K337" s="12">
        <f t="shared" si="155"/>
        <v>118471.81299200001</v>
      </c>
      <c r="L337" s="6">
        <f t="shared" si="156"/>
        <v>38.169924000000002</v>
      </c>
      <c r="M337" s="6">
        <f t="shared" si="157"/>
        <v>5242880</v>
      </c>
      <c r="N337" s="13">
        <f t="shared" si="158"/>
        <v>51.915589410413801</v>
      </c>
      <c r="O337" s="13"/>
      <c r="P337" s="7">
        <f t="shared" si="159"/>
        <v>-6.9468205909506908E-4</v>
      </c>
      <c r="Q337" s="7">
        <f t="shared" si="160"/>
        <v>3.8176213771590085E-5</v>
      </c>
      <c r="R337" s="6">
        <f t="shared" si="161"/>
        <v>-6.5650584532347901E-4</v>
      </c>
      <c r="S337" s="6">
        <f t="shared" si="162"/>
        <v>3.8176213771590085E-5</v>
      </c>
      <c r="T337" s="7">
        <f t="shared" si="163"/>
        <v>-1.764682222212877E-2</v>
      </c>
      <c r="U337" s="7">
        <f t="shared" si="164"/>
        <v>1.9763882323732083E-3</v>
      </c>
      <c r="V337" s="7">
        <f t="shared" si="165"/>
        <v>6.2821660503477733E-2</v>
      </c>
      <c r="W337" s="6">
        <f t="shared" si="166"/>
        <v>4.7151226513722173E-2</v>
      </c>
      <c r="X337" s="6">
        <v>2.8499999999999999E-4</v>
      </c>
      <c r="Y337" s="6">
        <v>7.0721911764839995E-2</v>
      </c>
      <c r="Z337" s="6">
        <f t="shared" si="167"/>
        <v>86.604837273126293</v>
      </c>
      <c r="AA337" s="6">
        <f t="shared" si="169"/>
        <v>330.35292818367685</v>
      </c>
      <c r="AB337" s="6">
        <f t="shared" si="168"/>
        <v>33.328687902970678</v>
      </c>
    </row>
    <row r="338" spans="5:28">
      <c r="E338" s="12">
        <f t="shared" si="152"/>
        <v>0.1067061359900425</v>
      </c>
      <c r="F338" s="12">
        <f t="shared" si="153"/>
        <v>4269342</v>
      </c>
      <c r="G338" s="6">
        <v>204316</v>
      </c>
      <c r="H338" s="6">
        <v>2846228</v>
      </c>
      <c r="I338" s="12">
        <f t="shared" si="154"/>
        <v>5692456</v>
      </c>
      <c r="J338" s="6">
        <v>56945.623505000003</v>
      </c>
      <c r="K338" s="12">
        <f t="shared" si="155"/>
        <v>455564.98804000003</v>
      </c>
      <c r="L338" s="6">
        <f t="shared" si="156"/>
        <v>38.241056</v>
      </c>
      <c r="M338" s="6">
        <f t="shared" si="157"/>
        <v>5242880</v>
      </c>
      <c r="N338" s="13">
        <f t="shared" si="158"/>
        <v>12.495376399514234</v>
      </c>
      <c r="O338" s="13"/>
      <c r="P338" s="7">
        <f t="shared" si="159"/>
        <v>-6.4294369487073483E-4</v>
      </c>
      <c r="Q338" s="7">
        <f t="shared" si="160"/>
        <v>1.4680071091206586E-4</v>
      </c>
      <c r="R338" s="6">
        <f t="shared" si="161"/>
        <v>-4.9614298395866897E-4</v>
      </c>
      <c r="S338" s="6">
        <f t="shared" si="162"/>
        <v>1.4680071091206586E-4</v>
      </c>
      <c r="T338" s="7">
        <f t="shared" si="163"/>
        <v>-1.6332526417915948E-2</v>
      </c>
      <c r="U338" s="7">
        <f t="shared" si="164"/>
        <v>7.5998945124972177E-3</v>
      </c>
      <c r="V338" s="7">
        <f t="shared" si="165"/>
        <v>0.1163853920906535</v>
      </c>
      <c r="W338" s="6">
        <f t="shared" si="166"/>
        <v>0.10765276018523477</v>
      </c>
      <c r="X338" s="6">
        <v>5.2800000000000004E-4</v>
      </c>
      <c r="Y338" s="6">
        <v>0.1345905</v>
      </c>
      <c r="Z338" s="6">
        <f t="shared" si="167"/>
        <v>72.196835054532983</v>
      </c>
      <c r="AA338" s="6">
        <f t="shared" si="169"/>
        <v>193.96647423459638</v>
      </c>
      <c r="AB338" s="6">
        <f t="shared" si="168"/>
        <v>20.014592274168852</v>
      </c>
    </row>
    <row r="339" spans="5:28">
      <c r="E339" s="12">
        <f t="shared" si="152"/>
        <v>0.63386508848904266</v>
      </c>
      <c r="F339" s="12">
        <f t="shared" si="153"/>
        <v>4681800</v>
      </c>
      <c r="G339" s="6">
        <v>43520</v>
      </c>
      <c r="H339" s="6">
        <v>3121200</v>
      </c>
      <c r="I339" s="12">
        <f t="shared" si="154"/>
        <v>6242400</v>
      </c>
      <c r="J339" s="6">
        <v>370953.69641099998</v>
      </c>
      <c r="K339" s="12">
        <f t="shared" si="155"/>
        <v>2967629.5712879999</v>
      </c>
      <c r="L339" s="6">
        <f t="shared" si="156"/>
        <v>38.324800000000003</v>
      </c>
      <c r="M339" s="6">
        <f t="shared" si="157"/>
        <v>5242880</v>
      </c>
      <c r="N339" s="13">
        <f t="shared" si="158"/>
        <v>2.1034970335905827</v>
      </c>
      <c r="O339" s="13"/>
      <c r="P339" s="7">
        <f t="shared" si="159"/>
        <v>-7.0505801377491106E-4</v>
      </c>
      <c r="Q339" s="7">
        <f t="shared" si="160"/>
        <v>9.5628536482372556E-4</v>
      </c>
      <c r="R339" s="6">
        <f t="shared" si="161"/>
        <v>2.512273510488145E-4</v>
      </c>
      <c r="S339" s="6">
        <f t="shared" si="162"/>
        <v>9.5628536482372556E-4</v>
      </c>
      <c r="T339" s="7">
        <f t="shared" si="163"/>
        <v>-1.7910399818847702E-2</v>
      </c>
      <c r="U339" s="7">
        <f t="shared" si="164"/>
        <v>4.9507034750387487E-2</v>
      </c>
      <c r="V339" s="7">
        <f t="shared" si="165"/>
        <v>0.32645220773912464</v>
      </c>
      <c r="W339" s="6">
        <f t="shared" si="166"/>
        <v>0.35804884267066445</v>
      </c>
      <c r="X339" s="6">
        <v>1.4809999999999999E-3</v>
      </c>
      <c r="Y339" s="6">
        <v>0.36764343999999999</v>
      </c>
      <c r="Z339" s="6">
        <f t="shared" si="167"/>
        <v>35.429752543975312</v>
      </c>
      <c r="AA339" s="6">
        <f t="shared" si="169"/>
        <v>83.036640712436565</v>
      </c>
      <c r="AB339" s="6">
        <f t="shared" si="168"/>
        <v>2.6097561619311205</v>
      </c>
    </row>
    <row r="340" spans="5:28">
      <c r="E340" s="12">
        <f t="shared" si="152"/>
        <v>4.0996298797539861E-2</v>
      </c>
      <c r="F340" s="12">
        <f t="shared" si="153"/>
        <v>4722984</v>
      </c>
      <c r="G340" s="6">
        <v>42930</v>
      </c>
      <c r="H340" s="6">
        <v>3148656</v>
      </c>
      <c r="I340" s="12">
        <f t="shared" si="154"/>
        <v>6297312</v>
      </c>
      <c r="J340" s="6">
        <v>24203.107909999999</v>
      </c>
      <c r="K340" s="12">
        <f t="shared" si="155"/>
        <v>193624.86327999999</v>
      </c>
      <c r="L340" s="6">
        <f t="shared" si="156"/>
        <v>38.642471999999998</v>
      </c>
      <c r="M340" s="6">
        <f t="shared" si="157"/>
        <v>5242880</v>
      </c>
      <c r="N340" s="13">
        <f t="shared" si="158"/>
        <v>32.523261183113078</v>
      </c>
      <c r="O340" s="13"/>
      <c r="P340" s="7">
        <f t="shared" si="159"/>
        <v>-7.1126013886340397E-4</v>
      </c>
      <c r="Q340" s="7">
        <f t="shared" si="160"/>
        <v>6.2393441827140179E-5</v>
      </c>
      <c r="R340" s="6">
        <f t="shared" si="161"/>
        <v>-6.4886669703626378E-4</v>
      </c>
      <c r="S340" s="6">
        <f t="shared" si="162"/>
        <v>6.2393441827140179E-5</v>
      </c>
      <c r="T340" s="7">
        <f t="shared" si="163"/>
        <v>-1.8067950740745142E-2</v>
      </c>
      <c r="U340" s="7">
        <f t="shared" si="164"/>
        <v>3.2301177100016545E-3</v>
      </c>
      <c r="V340" s="7">
        <f t="shared" si="165"/>
        <v>0.14349789820268072</v>
      </c>
      <c r="W340" s="6">
        <f t="shared" si="166"/>
        <v>0.12866006517193723</v>
      </c>
      <c r="X340" s="6">
        <v>6.5099999999999999E-4</v>
      </c>
      <c r="Y340" s="6">
        <v>0.15473546666673899</v>
      </c>
      <c r="Z340" s="6">
        <f t="shared" si="167"/>
        <v>90.415753943603661</v>
      </c>
      <c r="AA340" s="6">
        <f t="shared" si="169"/>
        <v>199.67230369220641</v>
      </c>
      <c r="AB340" s="6">
        <f t="shared" si="168"/>
        <v>16.851599737609973</v>
      </c>
    </row>
    <row r="341" spans="5:28">
      <c r="E341" s="12">
        <f t="shared" si="152"/>
        <v>3.5336329216362754E-2</v>
      </c>
      <c r="F341" s="12">
        <f t="shared" si="153"/>
        <v>4813005</v>
      </c>
      <c r="G341" s="6">
        <v>22209</v>
      </c>
      <c r="H341" s="6">
        <v>3208670</v>
      </c>
      <c r="I341" s="12">
        <f t="shared" si="154"/>
        <v>6417340</v>
      </c>
      <c r="J341" s="6">
        <v>21259.241150000002</v>
      </c>
      <c r="K341" s="12">
        <f t="shared" si="155"/>
        <v>170073.92920000001</v>
      </c>
      <c r="L341" s="6">
        <f t="shared" si="156"/>
        <v>38.948219999999999</v>
      </c>
      <c r="M341" s="6">
        <f t="shared" si="157"/>
        <v>5242880</v>
      </c>
      <c r="N341" s="13">
        <f t="shared" si="158"/>
        <v>37.73264973759423</v>
      </c>
      <c r="O341" s="13"/>
      <c r="P341" s="7">
        <f t="shared" si="159"/>
        <v>-7.2481689640495448E-4</v>
      </c>
      <c r="Q341" s="7">
        <f t="shared" si="160"/>
        <v>5.4804417305168718E-5</v>
      </c>
      <c r="R341" s="6">
        <f t="shared" si="161"/>
        <v>-6.7001247909978577E-4</v>
      </c>
      <c r="S341" s="6">
        <f t="shared" si="162"/>
        <v>5.4804417305168718E-5</v>
      </c>
      <c r="T341" s="7">
        <f t="shared" si="163"/>
        <v>-1.8412329420332583E-2</v>
      </c>
      <c r="U341" s="7">
        <f t="shared" si="164"/>
        <v>2.8372327882502484E-3</v>
      </c>
      <c r="V341" s="7">
        <f t="shared" si="165"/>
        <v>7.0757028146022291E-2</v>
      </c>
      <c r="W341" s="6">
        <f t="shared" si="166"/>
        <v>5.5181931513939957E-2</v>
      </c>
      <c r="X341" s="6">
        <v>3.21E-4</v>
      </c>
      <c r="Y341" s="6">
        <v>7.8876833333261995E-2</v>
      </c>
      <c r="Z341" s="6">
        <f t="shared" si="167"/>
        <v>82.926972802128134</v>
      </c>
      <c r="AA341" s="6">
        <f t="shared" si="169"/>
        <v>308.72662900304857</v>
      </c>
      <c r="AB341" s="6">
        <f t="shared" si="168"/>
        <v>30.04038171665546</v>
      </c>
    </row>
    <row r="342" spans="5:28">
      <c r="E342" s="12">
        <f t="shared" si="152"/>
        <v>2.2173358028896147E-2</v>
      </c>
      <c r="F342" s="12">
        <f t="shared" si="153"/>
        <v>4756482</v>
      </c>
      <c r="G342" s="6">
        <v>45330</v>
      </c>
      <c r="H342" s="6">
        <v>3170988</v>
      </c>
      <c r="I342" s="12">
        <f t="shared" si="154"/>
        <v>6341976</v>
      </c>
      <c r="J342" s="6">
        <v>13183.397293</v>
      </c>
      <c r="K342" s="12">
        <f t="shared" si="155"/>
        <v>105467.178344</v>
      </c>
      <c r="L342" s="6">
        <f t="shared" si="156"/>
        <v>38.958455999999998</v>
      </c>
      <c r="M342" s="6">
        <f t="shared" si="157"/>
        <v>5242880</v>
      </c>
      <c r="N342" s="13">
        <f t="shared" si="158"/>
        <v>60.132224067989334</v>
      </c>
      <c r="O342" s="13"/>
      <c r="P342" s="7">
        <f t="shared" si="159"/>
        <v>-7.1630478693581888E-4</v>
      </c>
      <c r="Q342" s="7">
        <f t="shared" si="160"/>
        <v>3.3985616026816818E-5</v>
      </c>
      <c r="R342" s="6">
        <f t="shared" si="161"/>
        <v>-6.8231917090900204E-4</v>
      </c>
      <c r="S342" s="6">
        <f t="shared" si="162"/>
        <v>3.3985616026816818E-5</v>
      </c>
      <c r="T342" s="7">
        <f t="shared" si="163"/>
        <v>-1.8196098584124132E-2</v>
      </c>
      <c r="U342" s="7">
        <f t="shared" si="164"/>
        <v>1.7594403674295385E-3</v>
      </c>
      <c r="V342" s="7">
        <f t="shared" si="165"/>
        <v>5.731098852948846E-2</v>
      </c>
      <c r="W342" s="6">
        <f t="shared" si="166"/>
        <v>4.0874330312793868E-2</v>
      </c>
      <c r="X342" s="6">
        <v>2.5999999999999998E-4</v>
      </c>
      <c r="Y342" s="6">
        <v>6.4868266666579993E-2</v>
      </c>
      <c r="Z342" s="6">
        <f t="shared" si="167"/>
        <v>86.928609220455073</v>
      </c>
      <c r="AA342" s="6">
        <f t="shared" si="169"/>
        <v>362.43045034961619</v>
      </c>
      <c r="AB342" s="6">
        <f t="shared" si="168"/>
        <v>36.988712026350093</v>
      </c>
    </row>
    <row r="343" spans="5:28">
      <c r="E343" s="12">
        <f t="shared" si="152"/>
        <v>0.64779523272787753</v>
      </c>
      <c r="F343" s="12">
        <f t="shared" si="153"/>
        <v>4127221.5</v>
      </c>
      <c r="G343" s="6">
        <v>309412</v>
      </c>
      <c r="H343" s="6">
        <v>2751481</v>
      </c>
      <c r="I343" s="12">
        <f t="shared" si="154"/>
        <v>5502962</v>
      </c>
      <c r="J343" s="6">
        <v>334199.30151399999</v>
      </c>
      <c r="K343" s="12">
        <f t="shared" si="155"/>
        <v>2673594.4121119999</v>
      </c>
      <c r="L343" s="6">
        <f t="shared" si="156"/>
        <v>39.206012000000001</v>
      </c>
      <c r="M343" s="6">
        <f t="shared" si="157"/>
        <v>5242880</v>
      </c>
      <c r="N343" s="13">
        <f t="shared" si="158"/>
        <v>2.0582635777028528</v>
      </c>
      <c r="O343" s="13"/>
      <c r="P343" s="7">
        <f t="shared" si="159"/>
        <v>-6.2154098705607019E-4</v>
      </c>
      <c r="Q343" s="7">
        <f t="shared" si="160"/>
        <v>8.6153583065542104E-4</v>
      </c>
      <c r="R343" s="6">
        <f t="shared" si="161"/>
        <v>2.3999484359935085E-4</v>
      </c>
      <c r="S343" s="6">
        <f t="shared" si="162"/>
        <v>8.6153583065542104E-4</v>
      </c>
      <c r="T343" s="7">
        <f t="shared" si="163"/>
        <v>-1.5788839165693611E-2</v>
      </c>
      <c r="U343" s="7">
        <f t="shared" si="164"/>
        <v>4.4601837355133046E-2</v>
      </c>
      <c r="V343" s="7">
        <f t="shared" si="165"/>
        <v>0.61895867611847544</v>
      </c>
      <c r="W343" s="6">
        <f t="shared" si="166"/>
        <v>0.64777167430791482</v>
      </c>
      <c r="X343" s="6">
        <v>2.8080000000000002E-3</v>
      </c>
      <c r="Y343" s="6">
        <v>0.65586456000000004</v>
      </c>
      <c r="Z343" s="6">
        <f t="shared" si="167"/>
        <v>69.318524549308364</v>
      </c>
      <c r="AA343" s="6">
        <f t="shared" si="169"/>
        <v>91.4531750854932</v>
      </c>
      <c r="AB343" s="6">
        <f t="shared" si="168"/>
        <v>1.2339263600529378</v>
      </c>
    </row>
    <row r="344" spans="5:28">
      <c r="E344" s="12">
        <f t="shared" si="152"/>
        <v>6.5189873767419346E-2</v>
      </c>
      <c r="F344" s="12">
        <f t="shared" si="153"/>
        <v>4631847</v>
      </c>
      <c r="G344" s="6">
        <v>123440</v>
      </c>
      <c r="H344" s="6">
        <v>3087898</v>
      </c>
      <c r="I344" s="12">
        <f t="shared" si="154"/>
        <v>6175796</v>
      </c>
      <c r="J344" s="6">
        <v>37743.690154999997</v>
      </c>
      <c r="K344" s="12">
        <f t="shared" si="155"/>
        <v>301949.52123999997</v>
      </c>
      <c r="L344" s="6">
        <f t="shared" si="156"/>
        <v>39.523575999999998</v>
      </c>
      <c r="M344" s="6">
        <f t="shared" si="157"/>
        <v>5242880</v>
      </c>
      <c r="N344" s="13">
        <f t="shared" si="158"/>
        <v>20.453074323940598</v>
      </c>
      <c r="O344" s="13"/>
      <c r="P344" s="7">
        <f t="shared" si="159"/>
        <v>-6.9753531674340656E-4</v>
      </c>
      <c r="Q344" s="7">
        <f t="shared" si="160"/>
        <v>9.7299848630373525E-5</v>
      </c>
      <c r="R344" s="6">
        <f t="shared" si="161"/>
        <v>-6.00235468113033E-4</v>
      </c>
      <c r="S344" s="6">
        <f t="shared" si="162"/>
        <v>9.7299848630373525E-5</v>
      </c>
      <c r="T344" s="7">
        <f t="shared" si="163"/>
        <v>-1.7719302761700688E-2</v>
      </c>
      <c r="U344" s="7">
        <f t="shared" si="164"/>
        <v>5.0372275520908748E-3</v>
      </c>
      <c r="V344" s="7">
        <f t="shared" si="165"/>
        <v>7.4724711967294577E-2</v>
      </c>
      <c r="W344" s="6">
        <f t="shared" si="166"/>
        <v>6.204263675768476E-2</v>
      </c>
      <c r="X344" s="6">
        <v>3.39E-4</v>
      </c>
      <c r="Y344" s="6">
        <v>8.7819833333484004E-2</v>
      </c>
      <c r="Z344" s="6">
        <f t="shared" si="167"/>
        <v>71.297979755052069</v>
      </c>
      <c r="AA344" s="6">
        <f t="shared" si="169"/>
        <v>277.06061006284159</v>
      </c>
      <c r="AB344" s="6">
        <f t="shared" si="168"/>
        <v>29.352363352722165</v>
      </c>
    </row>
    <row r="345" spans="5:28">
      <c r="E345" s="12">
        <f t="shared" si="152"/>
        <v>0.33310587236395311</v>
      </c>
      <c r="F345" s="12">
        <f t="shared" si="153"/>
        <v>4919535</v>
      </c>
      <c r="G345" s="6">
        <v>9000</v>
      </c>
      <c r="H345" s="6">
        <v>3279690</v>
      </c>
      <c r="I345" s="12">
        <f t="shared" si="154"/>
        <v>6559380</v>
      </c>
      <c r="J345" s="6">
        <v>204840.749725</v>
      </c>
      <c r="K345" s="12">
        <f t="shared" si="155"/>
        <v>1638725.9978</v>
      </c>
      <c r="L345" s="6">
        <f t="shared" si="156"/>
        <v>39.536279999999998</v>
      </c>
      <c r="M345" s="6">
        <f t="shared" si="157"/>
        <v>5242880</v>
      </c>
      <c r="N345" s="13">
        <f t="shared" si="158"/>
        <v>4.0027313954901604</v>
      </c>
      <c r="O345" s="13"/>
      <c r="P345" s="7">
        <f t="shared" si="159"/>
        <v>-7.4085983506261635E-4</v>
      </c>
      <c r="Q345" s="7">
        <f t="shared" si="160"/>
        <v>5.2806108411035748E-4</v>
      </c>
      <c r="R345" s="6">
        <f t="shared" si="161"/>
        <v>-2.1279875095225886E-4</v>
      </c>
      <c r="S345" s="6">
        <f t="shared" si="162"/>
        <v>5.2806108411035748E-4</v>
      </c>
      <c r="T345" s="7">
        <f t="shared" si="163"/>
        <v>-1.8819863892694036E-2</v>
      </c>
      <c r="U345" s="7">
        <f t="shared" si="164"/>
        <v>2.7337800412952796E-2</v>
      </c>
      <c r="V345" s="7">
        <f t="shared" si="165"/>
        <v>0.11682624584857264</v>
      </c>
      <c r="W345" s="6">
        <f t="shared" si="166"/>
        <v>0.12534418236883141</v>
      </c>
      <c r="X345" s="6">
        <v>5.2999999999999998E-4</v>
      </c>
      <c r="Y345" s="6">
        <v>0.14414675000000002</v>
      </c>
      <c r="Z345" s="6">
        <f t="shared" si="167"/>
        <v>0.36583318672499932</v>
      </c>
      <c r="AA345" s="6">
        <f t="shared" si="169"/>
        <v>140.15070772684132</v>
      </c>
      <c r="AB345" s="6">
        <f t="shared" si="168"/>
        <v>13.044045482238486</v>
      </c>
    </row>
    <row r="346" spans="5:28">
      <c r="E346" s="12">
        <f t="shared" si="152"/>
        <v>0.56414508731710866</v>
      </c>
      <c r="F346" s="12">
        <f t="shared" si="153"/>
        <v>4681740</v>
      </c>
      <c r="G346" s="6">
        <v>120216</v>
      </c>
      <c r="H346" s="6">
        <v>3121160</v>
      </c>
      <c r="I346" s="12">
        <f t="shared" si="154"/>
        <v>6242320</v>
      </c>
      <c r="J346" s="6">
        <v>330147.57763700001</v>
      </c>
      <c r="K346" s="12">
        <f t="shared" si="155"/>
        <v>2641180.6210960001</v>
      </c>
      <c r="L346" s="6">
        <f t="shared" si="156"/>
        <v>39.858240000000002</v>
      </c>
      <c r="M346" s="6">
        <f t="shared" si="157"/>
        <v>5242880</v>
      </c>
      <c r="N346" s="13">
        <f t="shared" si="158"/>
        <v>2.3634582012833523</v>
      </c>
      <c r="O346" s="13"/>
      <c r="P346" s="7">
        <f t="shared" si="159"/>
        <v>-7.0504897804488705E-4</v>
      </c>
      <c r="Q346" s="7">
        <f t="shared" si="160"/>
        <v>8.5109084983067402E-4</v>
      </c>
      <c r="R346" s="6">
        <f t="shared" si="161"/>
        <v>1.4604187178578697E-4</v>
      </c>
      <c r="S346" s="6">
        <f t="shared" si="162"/>
        <v>8.5109084983067402E-4</v>
      </c>
      <c r="T346" s="7">
        <f t="shared" si="163"/>
        <v>-1.7910170286618832E-2</v>
      </c>
      <c r="U346" s="7">
        <f t="shared" si="164"/>
        <v>4.4061099153254152E-2</v>
      </c>
      <c r="V346" s="7">
        <f t="shared" si="165"/>
        <v>0.37538697486814948</v>
      </c>
      <c r="W346" s="6">
        <f t="shared" si="166"/>
        <v>0.40153790373478482</v>
      </c>
      <c r="X346" s="6">
        <v>1.7030000000000001E-3</v>
      </c>
      <c r="Y346" s="6">
        <v>0.41696535833390103</v>
      </c>
      <c r="Z346" s="6">
        <f t="shared" si="167"/>
        <v>50.024025259502416</v>
      </c>
      <c r="AA346" s="6">
        <f t="shared" si="169"/>
        <v>91.424435009642579</v>
      </c>
      <c r="AB346" s="6">
        <f t="shared" si="168"/>
        <v>3.6999367671119767</v>
      </c>
    </row>
    <row r="347" spans="5:28">
      <c r="E347" s="12">
        <f t="shared" si="152"/>
        <v>0.11535945215237954</v>
      </c>
      <c r="F347" s="12">
        <f t="shared" si="153"/>
        <v>4532472</v>
      </c>
      <c r="G347" s="6">
        <v>213360</v>
      </c>
      <c r="H347" s="6">
        <v>3021648</v>
      </c>
      <c r="I347" s="12">
        <f t="shared" si="154"/>
        <v>6043296</v>
      </c>
      <c r="J347" s="6">
        <v>65357.935852000002</v>
      </c>
      <c r="K347" s="12">
        <f t="shared" si="155"/>
        <v>522863.48681600002</v>
      </c>
      <c r="L347" s="6">
        <f t="shared" si="156"/>
        <v>40.526975999999998</v>
      </c>
      <c r="M347" s="6">
        <f t="shared" si="157"/>
        <v>5242880</v>
      </c>
      <c r="N347" s="13">
        <f t="shared" si="158"/>
        <v>11.558076156361413</v>
      </c>
      <c r="O347" s="13"/>
      <c r="P347" s="7">
        <f t="shared" si="159"/>
        <v>-6.8256988889110997E-4</v>
      </c>
      <c r="Q347" s="7">
        <f t="shared" si="160"/>
        <v>1.684868977855052E-4</v>
      </c>
      <c r="R347" s="6">
        <f t="shared" si="161"/>
        <v>-5.1408299110560483E-4</v>
      </c>
      <c r="S347" s="6">
        <f t="shared" si="162"/>
        <v>1.684868977855052E-4</v>
      </c>
      <c r="T347" s="7">
        <f t="shared" si="163"/>
        <v>-1.7339140007632169E-2</v>
      </c>
      <c r="U347" s="7">
        <f t="shared" si="164"/>
        <v>8.7225916138427562E-3</v>
      </c>
      <c r="V347" s="7">
        <f t="shared" si="165"/>
        <v>9.3020142920938964E-2</v>
      </c>
      <c r="W347" s="6">
        <f t="shared" si="166"/>
        <v>8.4403594527149545E-2</v>
      </c>
      <c r="X347" s="6">
        <v>4.2200000000000001E-4</v>
      </c>
      <c r="Y347" s="6">
        <v>0.11090543636359801</v>
      </c>
      <c r="Z347" s="6">
        <f t="shared" si="167"/>
        <v>60.074194837558018</v>
      </c>
      <c r="AA347" s="6">
        <f t="shared" si="169"/>
        <v>221.8206140060675</v>
      </c>
      <c r="AB347" s="6">
        <f t="shared" si="168"/>
        <v>23.89589068435156</v>
      </c>
    </row>
    <row r="348" spans="5:28">
      <c r="E348" s="12">
        <f t="shared" si="152"/>
        <v>0.45409256879393567</v>
      </c>
      <c r="F348" s="12">
        <f t="shared" si="153"/>
        <v>4112902.5</v>
      </c>
      <c r="G348" s="6">
        <v>392257</v>
      </c>
      <c r="H348" s="6">
        <v>2741935</v>
      </c>
      <c r="I348" s="12">
        <f t="shared" si="154"/>
        <v>5483870</v>
      </c>
      <c r="J348" s="6">
        <v>233454.80767800001</v>
      </c>
      <c r="K348" s="12">
        <f t="shared" si="155"/>
        <v>1867638.4614240001</v>
      </c>
      <c r="L348" s="6">
        <f t="shared" si="156"/>
        <v>40.748359999999998</v>
      </c>
      <c r="M348" s="6">
        <f t="shared" si="157"/>
        <v>5242880</v>
      </c>
      <c r="N348" s="13">
        <f t="shared" si="158"/>
        <v>2.9362588709052218</v>
      </c>
      <c r="O348" s="13"/>
      <c r="P348" s="7">
        <f t="shared" si="159"/>
        <v>-6.1938461008583586E-4</v>
      </c>
      <c r="Q348" s="7">
        <f t="shared" si="160"/>
        <v>6.0182555960531159E-4</v>
      </c>
      <c r="R348" s="6">
        <f t="shared" si="161"/>
        <v>-1.7559050480524274E-5</v>
      </c>
      <c r="S348" s="6">
        <f t="shared" si="162"/>
        <v>6.0182555960531159E-4</v>
      </c>
      <c r="T348" s="7">
        <f t="shared" si="163"/>
        <v>-1.5734061299273412E-2</v>
      </c>
      <c r="U348" s="7">
        <f t="shared" si="164"/>
        <v>3.1156598217461653E-2</v>
      </c>
      <c r="V348" s="7">
        <f t="shared" si="165"/>
        <v>0.14482045947643815</v>
      </c>
      <c r="W348" s="6">
        <f t="shared" si="166"/>
        <v>0.16024299639462639</v>
      </c>
      <c r="X348" s="6">
        <v>6.5700000000000003E-4</v>
      </c>
      <c r="Y348" s="6">
        <v>0.182536499999781</v>
      </c>
      <c r="Z348" s="6">
        <f t="shared" si="167"/>
        <v>8.3979361331337063</v>
      </c>
      <c r="AA348" s="6">
        <f t="shared" si="169"/>
        <v>102.67261042321527</v>
      </c>
      <c r="AB348" s="6">
        <f t="shared" si="168"/>
        <v>12.213175778642277</v>
      </c>
    </row>
    <row r="349" spans="5:28">
      <c r="E349" s="12">
        <f t="shared" si="152"/>
        <v>0.50630912372787629</v>
      </c>
      <c r="F349" s="12">
        <f t="shared" si="153"/>
        <v>3493764</v>
      </c>
      <c r="G349" s="6">
        <v>682712</v>
      </c>
      <c r="H349" s="6">
        <v>2329176</v>
      </c>
      <c r="I349" s="12">
        <f t="shared" si="154"/>
        <v>4658352</v>
      </c>
      <c r="J349" s="6">
        <v>221115.573669</v>
      </c>
      <c r="K349" s="12">
        <f t="shared" si="155"/>
        <v>1768924.589352</v>
      </c>
      <c r="L349" s="6">
        <f t="shared" si="156"/>
        <v>41.604351999999999</v>
      </c>
      <c r="M349" s="6">
        <f t="shared" si="157"/>
        <v>5242880</v>
      </c>
      <c r="N349" s="13">
        <f t="shared" si="158"/>
        <v>2.6334373031167297</v>
      </c>
      <c r="O349" s="13"/>
      <c r="P349" s="7">
        <f t="shared" si="159"/>
        <v>-5.2614513786114069E-4</v>
      </c>
      <c r="Q349" s="7">
        <f t="shared" si="160"/>
        <v>5.700161208260085E-4</v>
      </c>
      <c r="R349" s="6">
        <f t="shared" si="161"/>
        <v>4.3870982964867812E-5</v>
      </c>
      <c r="S349" s="6">
        <f t="shared" si="162"/>
        <v>5.700161208260085E-4</v>
      </c>
      <c r="T349" s="7">
        <f t="shared" si="163"/>
        <v>-1.3365523967853524E-2</v>
      </c>
      <c r="U349" s="7">
        <f t="shared" si="164"/>
        <v>2.9509818867944404E-2</v>
      </c>
      <c r="V349" s="7">
        <f t="shared" si="165"/>
        <v>0.15848692597193156</v>
      </c>
      <c r="W349" s="6">
        <f t="shared" si="166"/>
        <v>0.17463122087202243</v>
      </c>
      <c r="X349" s="6">
        <v>7.1900000000000002E-4</v>
      </c>
      <c r="Y349" s="6">
        <v>0.19864531999999999</v>
      </c>
      <c r="Z349" s="6">
        <f t="shared" si="167"/>
        <v>20.720984586090616</v>
      </c>
      <c r="AA349" s="6">
        <f t="shared" si="169"/>
        <v>93.898333384580283</v>
      </c>
      <c r="AB349" s="6">
        <f t="shared" si="168"/>
        <v>12.088932741016782</v>
      </c>
    </row>
    <row r="350" spans="5:28">
      <c r="E350" s="12">
        <f t="shared" si="152"/>
        <v>0.29641079166327844</v>
      </c>
      <c r="F350" s="12">
        <f t="shared" si="153"/>
        <v>5072713.5</v>
      </c>
      <c r="G350" s="6">
        <v>61349</v>
      </c>
      <c r="H350" s="6">
        <v>3381809</v>
      </c>
      <c r="I350" s="12">
        <f t="shared" si="154"/>
        <v>6763618</v>
      </c>
      <c r="J350" s="6">
        <v>187950.87805199999</v>
      </c>
      <c r="K350" s="12">
        <f t="shared" si="155"/>
        <v>1503607.0244159999</v>
      </c>
      <c r="L350" s="6">
        <f t="shared" si="156"/>
        <v>41.808687999999997</v>
      </c>
      <c r="M350" s="6">
        <f t="shared" si="157"/>
        <v>5242880</v>
      </c>
      <c r="N350" s="13">
        <f t="shared" si="158"/>
        <v>4.498261773302759</v>
      </c>
      <c r="O350" s="13"/>
      <c r="P350" s="7">
        <f t="shared" si="159"/>
        <v>-7.6392782792070949E-4</v>
      </c>
      <c r="Q350" s="7">
        <f t="shared" si="160"/>
        <v>4.8452050950250795E-4</v>
      </c>
      <c r="R350" s="6">
        <f t="shared" si="161"/>
        <v>-2.7940731841820155E-4</v>
      </c>
      <c r="S350" s="6">
        <f t="shared" si="162"/>
        <v>4.8452050950250795E-4</v>
      </c>
      <c r="T350" s="7">
        <f t="shared" si="163"/>
        <v>-1.9405853934697403E-2</v>
      </c>
      <c r="U350" s="7">
        <f t="shared" si="164"/>
        <v>2.5083698426816063E-2</v>
      </c>
      <c r="V350" s="7">
        <f t="shared" si="165"/>
        <v>0.15650308406129543</v>
      </c>
      <c r="W350" s="6">
        <f t="shared" si="166"/>
        <v>0.16218092855341409</v>
      </c>
      <c r="X350" s="6">
        <v>7.1000000000000002E-4</v>
      </c>
      <c r="Y350" s="6">
        <v>0.18493133333357004</v>
      </c>
      <c r="Z350" s="6">
        <f t="shared" si="167"/>
        <v>31.757674717956629</v>
      </c>
      <c r="AA350" s="6">
        <f t="shared" si="169"/>
        <v>139.35314343918333</v>
      </c>
      <c r="AB350" s="6">
        <f t="shared" si="168"/>
        <v>12.302082275651948</v>
      </c>
    </row>
    <row r="351" spans="5:28">
      <c r="E351" s="12">
        <f t="shared" si="152"/>
        <v>0.43183621816920537</v>
      </c>
      <c r="F351" s="12">
        <f t="shared" si="153"/>
        <v>4635970.5</v>
      </c>
      <c r="G351" s="6">
        <v>262144</v>
      </c>
      <c r="H351" s="6">
        <v>3090647</v>
      </c>
      <c r="I351" s="12">
        <f t="shared" si="154"/>
        <v>6181294</v>
      </c>
      <c r="J351" s="6">
        <v>250247.496033</v>
      </c>
      <c r="K351" s="12">
        <f t="shared" si="155"/>
        <v>2001979.968264</v>
      </c>
      <c r="L351" s="6">
        <f t="shared" si="156"/>
        <v>42.330643999999999</v>
      </c>
      <c r="M351" s="6">
        <f t="shared" si="157"/>
        <v>5242880</v>
      </c>
      <c r="N351" s="13">
        <f t="shared" si="158"/>
        <v>3.0875903345626665</v>
      </c>
      <c r="O351" s="13"/>
      <c r="P351" s="7">
        <f t="shared" si="159"/>
        <v>-6.9815629728930788E-4</v>
      </c>
      <c r="Q351" s="7">
        <f t="shared" si="160"/>
        <v>6.45115604334075E-4</v>
      </c>
      <c r="R351" s="6">
        <f t="shared" si="161"/>
        <v>-5.3040692955232875E-5</v>
      </c>
      <c r="S351" s="6">
        <f t="shared" si="162"/>
        <v>6.45115604334075E-4</v>
      </c>
      <c r="T351" s="7">
        <f t="shared" si="163"/>
        <v>-1.7735077364129884E-2</v>
      </c>
      <c r="U351" s="7">
        <f t="shared" si="164"/>
        <v>3.3397730234710259E-2</v>
      </c>
      <c r="V351" s="7">
        <f t="shared" si="165"/>
        <v>0.13710551871285317</v>
      </c>
      <c r="W351" s="6">
        <f t="shared" si="166"/>
        <v>0.15276817158343356</v>
      </c>
      <c r="X351" s="6">
        <v>6.2200000000000005E-4</v>
      </c>
      <c r="Y351" s="6">
        <v>0.17352245000000002</v>
      </c>
      <c r="Z351" s="6">
        <f t="shared" si="167"/>
        <v>3.7163351019413109</v>
      </c>
      <c r="AA351" s="6">
        <f t="shared" si="169"/>
        <v>108.52744259730432</v>
      </c>
      <c r="AB351" s="6">
        <f t="shared" si="168"/>
        <v>11.960572488785434</v>
      </c>
    </row>
    <row r="352" spans="5:28">
      <c r="E352" s="12">
        <f t="shared" si="152"/>
        <v>0.69096986852253917</v>
      </c>
      <c r="F352" s="12">
        <f t="shared" si="153"/>
        <v>4977066</v>
      </c>
      <c r="G352" s="6">
        <v>214765</v>
      </c>
      <c r="H352" s="6">
        <v>3318044</v>
      </c>
      <c r="I352" s="12">
        <f t="shared" si="154"/>
        <v>6636088</v>
      </c>
      <c r="J352" s="6">
        <v>429875.32995599997</v>
      </c>
      <c r="K352" s="12">
        <f t="shared" si="155"/>
        <v>3439002.6396479998</v>
      </c>
      <c r="L352" s="6">
        <f t="shared" si="156"/>
        <v>44.111828000000003</v>
      </c>
      <c r="M352" s="6">
        <f t="shared" si="157"/>
        <v>5242880</v>
      </c>
      <c r="N352" s="13">
        <f t="shared" si="158"/>
        <v>1.9296548143037304</v>
      </c>
      <c r="O352" s="13"/>
      <c r="P352" s="7">
        <f t="shared" si="159"/>
        <v>-7.4952374479615573E-4</v>
      </c>
      <c r="Q352" s="7">
        <f t="shared" si="160"/>
        <v>1.1081800524242002E-3</v>
      </c>
      <c r="R352" s="6">
        <f t="shared" si="161"/>
        <v>3.5865630762804451E-4</v>
      </c>
      <c r="S352" s="6">
        <f t="shared" si="162"/>
        <v>1.1081800524242002E-3</v>
      </c>
      <c r="T352" s="7">
        <f t="shared" si="163"/>
        <v>-1.903995087034753E-2</v>
      </c>
      <c r="U352" s="7">
        <f t="shared" si="164"/>
        <v>5.7370645189330161E-2</v>
      </c>
      <c r="V352" s="7">
        <f t="shared" si="165"/>
        <v>0.24842109258743653</v>
      </c>
      <c r="W352" s="6">
        <f t="shared" si="166"/>
        <v>0.28675178690641917</v>
      </c>
      <c r="X352" s="6">
        <v>1.127E-3</v>
      </c>
      <c r="Y352" s="6">
        <v>0.30298400588281699</v>
      </c>
      <c r="Z352" s="6">
        <f t="shared" si="167"/>
        <v>1.6699154903105344</v>
      </c>
      <c r="AA352" s="6">
        <f t="shared" si="169"/>
        <v>68.176015294760916</v>
      </c>
      <c r="AB352" s="6">
        <f t="shared" si="168"/>
        <v>5.3574507766841784</v>
      </c>
    </row>
    <row r="353" spans="5:32">
      <c r="E353" s="12">
        <f t="shared" si="152"/>
        <v>0.57123735897410233</v>
      </c>
      <c r="F353" s="12">
        <f t="shared" si="153"/>
        <v>5395782</v>
      </c>
      <c r="G353" s="6">
        <v>73752</v>
      </c>
      <c r="H353" s="6">
        <v>3597188</v>
      </c>
      <c r="I353" s="12">
        <f t="shared" si="154"/>
        <v>7194376</v>
      </c>
      <c r="J353" s="6">
        <v>385284.03240999999</v>
      </c>
      <c r="K353" s="12">
        <f t="shared" si="155"/>
        <v>3082272.2592799999</v>
      </c>
      <c r="L353" s="6">
        <f t="shared" si="156"/>
        <v>44.641295999999997</v>
      </c>
      <c r="M353" s="6">
        <f t="shared" si="157"/>
        <v>5242880</v>
      </c>
      <c r="N353" s="13">
        <f t="shared" si="158"/>
        <v>2.3341143788772776</v>
      </c>
      <c r="O353" s="13"/>
      <c r="P353" s="7">
        <f t="shared" si="159"/>
        <v>-8.1258049034183802E-4</v>
      </c>
      <c r="Q353" s="7">
        <f t="shared" si="160"/>
        <v>9.9322768598519742E-4</v>
      </c>
      <c r="R353" s="6">
        <f t="shared" si="161"/>
        <v>1.806471956433594E-4</v>
      </c>
      <c r="S353" s="6">
        <f t="shared" si="162"/>
        <v>9.9322768598519742E-4</v>
      </c>
      <c r="T353" s="7">
        <f t="shared" si="163"/>
        <v>-2.0641764482750586E-2</v>
      </c>
      <c r="U353" s="7">
        <f t="shared" si="164"/>
        <v>5.1419544179869436E-2</v>
      </c>
      <c r="V353" s="7">
        <f t="shared" si="165"/>
        <v>0.14702472826603386</v>
      </c>
      <c r="W353" s="6">
        <f t="shared" si="166"/>
        <v>0.1778025079631527</v>
      </c>
      <c r="X353" s="6">
        <v>6.6699999999999995E-4</v>
      </c>
      <c r="Y353" s="6">
        <v>0.19139194444414798</v>
      </c>
      <c r="Z353" s="6">
        <f t="shared" si="167"/>
        <v>48.909698048755246</v>
      </c>
      <c r="AA353" s="6">
        <f t="shared" si="169"/>
        <v>72.916462422284951</v>
      </c>
      <c r="AB353" s="6">
        <f t="shared" si="168"/>
        <v>7.1003178950203694</v>
      </c>
    </row>
    <row r="354" spans="5:32">
      <c r="E354" s="12">
        <f t="shared" si="152"/>
        <v>0.66278648268172224</v>
      </c>
      <c r="F354" s="12">
        <f t="shared" si="153"/>
        <v>5233950</v>
      </c>
      <c r="G354" s="6">
        <v>147900</v>
      </c>
      <c r="H354" s="6">
        <v>3489300</v>
      </c>
      <c r="I354" s="12">
        <f t="shared" si="154"/>
        <v>6978600</v>
      </c>
      <c r="J354" s="6">
        <v>433623.913879</v>
      </c>
      <c r="K354" s="12">
        <f t="shared" si="155"/>
        <v>3468991.311032</v>
      </c>
      <c r="L354" s="6">
        <f t="shared" si="156"/>
        <v>44.829599999999999</v>
      </c>
      <c r="M354" s="6">
        <f t="shared" si="157"/>
        <v>5242880</v>
      </c>
      <c r="N354" s="13">
        <f t="shared" si="158"/>
        <v>2.0117086998191174</v>
      </c>
      <c r="O354" s="13"/>
      <c r="P354" s="7">
        <f t="shared" si="159"/>
        <v>-7.8820931932102947E-4</v>
      </c>
      <c r="Q354" s="7">
        <f t="shared" si="160"/>
        <v>1.1178435656309989E-3</v>
      </c>
      <c r="R354" s="6">
        <f t="shared" si="161"/>
        <v>3.2963424630996947E-4</v>
      </c>
      <c r="S354" s="6">
        <f t="shared" si="162"/>
        <v>1.1178435656309989E-3</v>
      </c>
      <c r="T354" s="7">
        <f t="shared" si="163"/>
        <v>-2.0022670155038218E-2</v>
      </c>
      <c r="U354" s="7">
        <f t="shared" si="164"/>
        <v>5.7870926697066075E-2</v>
      </c>
      <c r="V354" s="7">
        <f t="shared" si="165"/>
        <v>0.15253540024002316</v>
      </c>
      <c r="W354" s="6">
        <f t="shared" si="166"/>
        <v>0.19038365678205102</v>
      </c>
      <c r="X354" s="6">
        <v>6.9200000000000002E-4</v>
      </c>
      <c r="Y354" s="6">
        <v>0.20162804000000001</v>
      </c>
      <c r="Z354" s="6">
        <f t="shared" si="167"/>
        <v>61.538087518930482</v>
      </c>
      <c r="AA354" s="6">
        <f t="shared" si="169"/>
        <v>52.364993307807886</v>
      </c>
      <c r="AB354" s="6">
        <f t="shared" si="168"/>
        <v>5.5767953792284981</v>
      </c>
      <c r="AF354" s="2">
        <v>27.228912900000001</v>
      </c>
    </row>
    <row r="355" spans="5:32">
      <c r="E355" s="12">
        <f t="shared" si="152"/>
        <v>0.5807841708128223</v>
      </c>
      <c r="F355" s="12">
        <f t="shared" si="153"/>
        <v>4824228</v>
      </c>
      <c r="G355" s="6">
        <v>325557</v>
      </c>
      <c r="H355" s="6">
        <v>3216152</v>
      </c>
      <c r="I355" s="12">
        <f t="shared" si="154"/>
        <v>6432304</v>
      </c>
      <c r="J355" s="6">
        <v>350229.40734899999</v>
      </c>
      <c r="K355" s="12">
        <f t="shared" si="155"/>
        <v>2801835.2587919999</v>
      </c>
      <c r="L355" s="6">
        <f t="shared" si="156"/>
        <v>45.104964000000002</v>
      </c>
      <c r="M355" s="6">
        <f t="shared" si="157"/>
        <v>5242880</v>
      </c>
      <c r="N355" s="13">
        <f t="shared" si="158"/>
        <v>2.2957466823989012</v>
      </c>
      <c r="O355" s="13"/>
      <c r="P355" s="7">
        <f t="shared" si="159"/>
        <v>-7.2650702970594901E-4</v>
      </c>
      <c r="Q355" s="7">
        <f t="shared" si="160"/>
        <v>9.0286000603067239E-4</v>
      </c>
      <c r="R355" s="6">
        <f t="shared" si="161"/>
        <v>1.7635297632472339E-4</v>
      </c>
      <c r="S355" s="6">
        <f t="shared" si="162"/>
        <v>9.0286000603067239E-4</v>
      </c>
      <c r="T355" s="7">
        <f t="shared" si="163"/>
        <v>-1.8455263423743009E-2</v>
      </c>
      <c r="U355" s="7">
        <f t="shared" si="164"/>
        <v>4.6741196025241724E-2</v>
      </c>
      <c r="V355" s="7">
        <f t="shared" si="165"/>
        <v>0.2563564602299811</v>
      </c>
      <c r="W355" s="6">
        <f t="shared" si="166"/>
        <v>0.2846423928314798</v>
      </c>
      <c r="X355" s="6">
        <v>1.163E-3</v>
      </c>
      <c r="Y355" s="6">
        <v>0.30451444705923397</v>
      </c>
      <c r="Z355" s="6">
        <f t="shared" si="167"/>
        <v>22.368013238979156</v>
      </c>
      <c r="AA355" s="6">
        <f t="shared" si="169"/>
        <v>84.836373488845794</v>
      </c>
      <c r="AB355" s="6">
        <f t="shared" si="168"/>
        <v>6.5258165645877151</v>
      </c>
    </row>
    <row r="356" spans="5:32">
      <c r="E356" s="12">
        <f t="shared" si="152"/>
        <v>0.60347503472393926</v>
      </c>
      <c r="F356" s="12">
        <f t="shared" si="153"/>
        <v>5629776</v>
      </c>
      <c r="G356" s="6">
        <v>25710</v>
      </c>
      <c r="H356" s="6">
        <v>3753184</v>
      </c>
      <c r="I356" s="12">
        <f t="shared" si="154"/>
        <v>7506368</v>
      </c>
      <c r="J356" s="6">
        <v>424678.65838600002</v>
      </c>
      <c r="K356" s="12">
        <f t="shared" si="155"/>
        <v>3397429.2670880002</v>
      </c>
      <c r="L356" s="6">
        <f t="shared" si="156"/>
        <v>45.552408</v>
      </c>
      <c r="M356" s="6">
        <f t="shared" si="157"/>
        <v>5242880</v>
      </c>
      <c r="N356" s="13">
        <f t="shared" si="158"/>
        <v>2.2094258363865356</v>
      </c>
      <c r="O356" s="13"/>
      <c r="P356" s="7">
        <f t="shared" si="159"/>
        <v>-8.478189338625452E-4</v>
      </c>
      <c r="Q356" s="7">
        <f t="shared" si="160"/>
        <v>1.0947834991177723E-3</v>
      </c>
      <c r="R356" s="6">
        <f t="shared" si="161"/>
        <v>2.4696456525522708E-4</v>
      </c>
      <c r="S356" s="6">
        <f t="shared" si="162"/>
        <v>1.0947834991177723E-3</v>
      </c>
      <c r="T356" s="7">
        <f t="shared" si="163"/>
        <v>-2.1536917222126778E-2</v>
      </c>
      <c r="U356" s="7">
        <f t="shared" si="164"/>
        <v>5.6677103643602331E-2</v>
      </c>
      <c r="V356" s="7">
        <f t="shared" si="165"/>
        <v>0.16774485488823354</v>
      </c>
      <c r="W356" s="6">
        <f t="shared" si="166"/>
        <v>0.20288504130970908</v>
      </c>
      <c r="X356" s="6">
        <v>7.6099999999999996E-4</v>
      </c>
      <c r="Y356" s="6">
        <v>0.21496866363650197</v>
      </c>
      <c r="Z356" s="6">
        <f t="shared" si="167"/>
        <v>43.861169397867592</v>
      </c>
      <c r="AA356" s="6">
        <f t="shared" si="169"/>
        <v>67.54736330417515</v>
      </c>
      <c r="AB356" s="6">
        <f t="shared" si="168"/>
        <v>5.621108733887608</v>
      </c>
    </row>
    <row r="357" spans="5:32">
      <c r="E357" s="12">
        <f t="shared" si="152"/>
        <v>0.66775220501262611</v>
      </c>
      <c r="F357" s="12">
        <f t="shared" si="153"/>
        <v>5494744.5</v>
      </c>
      <c r="G357" s="6">
        <v>90449</v>
      </c>
      <c r="H357" s="6">
        <v>3663163</v>
      </c>
      <c r="I357" s="12">
        <f t="shared" si="154"/>
        <v>7326326</v>
      </c>
      <c r="J357" s="6">
        <v>458640.96948199999</v>
      </c>
      <c r="K357" s="12">
        <f t="shared" si="155"/>
        <v>3669127.7558559999</v>
      </c>
      <c r="L357" s="6">
        <f t="shared" si="156"/>
        <v>45.766936000000001</v>
      </c>
      <c r="M357" s="6">
        <f t="shared" si="157"/>
        <v>5242880</v>
      </c>
      <c r="N357" s="13">
        <f t="shared" si="158"/>
        <v>1.9967486791123694</v>
      </c>
      <c r="O357" s="13"/>
      <c r="P357" s="7">
        <f t="shared" si="159"/>
        <v>-8.2748379755021939E-4</v>
      </c>
      <c r="Q357" s="7">
        <f t="shared" si="160"/>
        <v>1.1823352916215768E-3</v>
      </c>
      <c r="R357" s="6">
        <f t="shared" si="161"/>
        <v>3.5485149407135739E-4</v>
      </c>
      <c r="S357" s="6">
        <f t="shared" si="162"/>
        <v>1.1823352916215768E-3</v>
      </c>
      <c r="T357" s="7">
        <f t="shared" si="163"/>
        <v>-2.1020349202745613E-2</v>
      </c>
      <c r="U357" s="7">
        <f t="shared" si="164"/>
        <v>6.1209672888498746E-2</v>
      </c>
      <c r="V357" s="7">
        <f t="shared" si="165"/>
        <v>0.15187411960314445</v>
      </c>
      <c r="W357" s="6">
        <f t="shared" si="166"/>
        <v>0.19206344328889757</v>
      </c>
      <c r="X357" s="6">
        <v>6.8900000000000005E-4</v>
      </c>
      <c r="Y357" s="6">
        <v>0.200690388889042</v>
      </c>
      <c r="Z357" s="6">
        <f t="shared" si="167"/>
        <v>71.601638842028549</v>
      </c>
      <c r="AA357" s="6">
        <f t="shared" si="169"/>
        <v>48.497606085434349</v>
      </c>
      <c r="AB357" s="6">
        <f t="shared" si="168"/>
        <v>4.2986341537830741</v>
      </c>
    </row>
    <row r="358" spans="5:32">
      <c r="E358" s="12">
        <f t="shared" si="152"/>
        <v>0.97455738160731253</v>
      </c>
      <c r="F358" s="12">
        <f t="shared" si="153"/>
        <v>4457391</v>
      </c>
      <c r="G358" s="6">
        <v>524288</v>
      </c>
      <c r="H358" s="6">
        <v>2971594</v>
      </c>
      <c r="I358" s="12">
        <f t="shared" si="154"/>
        <v>5943188</v>
      </c>
      <c r="J358" s="6">
        <v>542997.91272000002</v>
      </c>
      <c r="K358" s="12">
        <f t="shared" si="155"/>
        <v>4343983.3017600002</v>
      </c>
      <c r="L358" s="6">
        <f t="shared" si="156"/>
        <v>46.144888000000002</v>
      </c>
      <c r="M358" s="6">
        <f t="shared" si="157"/>
        <v>5242880</v>
      </c>
      <c r="N358" s="13">
        <f t="shared" si="158"/>
        <v>1.3681424598460286</v>
      </c>
      <c r="O358" s="13"/>
      <c r="P358" s="7">
        <f t="shared" si="159"/>
        <v>-6.7126302812554244E-4</v>
      </c>
      <c r="Q358" s="7">
        <f t="shared" si="160"/>
        <v>1.3997999267505586E-3</v>
      </c>
      <c r="R358" s="6">
        <f t="shared" si="161"/>
        <v>7.285368986250162E-4</v>
      </c>
      <c r="S358" s="6">
        <f t="shared" si="162"/>
        <v>1.3997999267505586E-3</v>
      </c>
      <c r="T358" s="7">
        <f t="shared" si="163"/>
        <v>-1.7051914853033742E-2</v>
      </c>
      <c r="U358" s="7">
        <f t="shared" si="164"/>
        <v>7.2467849207337801E-2</v>
      </c>
      <c r="V358" s="7">
        <f t="shared" si="165"/>
        <v>0.23717932176049838</v>
      </c>
      <c r="W358" s="6">
        <f t="shared" si="166"/>
        <v>0.29259525611480242</v>
      </c>
      <c r="X358" s="6">
        <v>1.0759999999999999E-3</v>
      </c>
      <c r="Y358" s="6">
        <v>0.31206689999999992</v>
      </c>
      <c r="Z358" s="6">
        <f t="shared" si="167"/>
        <v>30.092929995405086</v>
      </c>
      <c r="AA358" s="6">
        <f t="shared" si="169"/>
        <v>32.292109793214102</v>
      </c>
      <c r="AB358" s="6">
        <f t="shared" si="168"/>
        <v>6.2395735930973499</v>
      </c>
    </row>
    <row r="359" spans="5:32">
      <c r="E359" s="12">
        <f t="shared" si="152"/>
        <v>0.89802651850537218</v>
      </c>
      <c r="F359" s="12">
        <f t="shared" si="153"/>
        <v>4800660</v>
      </c>
      <c r="G359" s="6">
        <v>400727</v>
      </c>
      <c r="H359" s="6">
        <v>3200440</v>
      </c>
      <c r="I359" s="12">
        <f t="shared" si="154"/>
        <v>6400880</v>
      </c>
      <c r="J359" s="6">
        <v>538889.99829100003</v>
      </c>
      <c r="K359" s="12">
        <f t="shared" si="155"/>
        <v>4311119.9863280002</v>
      </c>
      <c r="L359" s="6">
        <f t="shared" si="156"/>
        <v>46.419820000000001</v>
      </c>
      <c r="M359" s="6">
        <f t="shared" si="157"/>
        <v>5242880</v>
      </c>
      <c r="N359" s="13">
        <f t="shared" si="158"/>
        <v>1.4847371495804631</v>
      </c>
      <c r="O359" s="13"/>
      <c r="P359" s="7">
        <f t="shared" si="159"/>
        <v>-7.229577949525107E-4</v>
      </c>
      <c r="Q359" s="7">
        <f t="shared" si="160"/>
        <v>1.3892100917215298E-3</v>
      </c>
      <c r="R359" s="6">
        <f t="shared" si="161"/>
        <v>6.6625229676901907E-4</v>
      </c>
      <c r="S359" s="6">
        <f t="shared" si="162"/>
        <v>1.3892100917215298E-3</v>
      </c>
      <c r="T359" s="7">
        <f t="shared" si="163"/>
        <v>-1.8365103164242259E-2</v>
      </c>
      <c r="U359" s="7">
        <f t="shared" si="164"/>
        <v>7.1919611881882506E-2</v>
      </c>
      <c r="V359" s="7">
        <f t="shared" si="165"/>
        <v>0.29867842099021874</v>
      </c>
      <c r="W359" s="6">
        <f t="shared" si="166"/>
        <v>0.35223292970785897</v>
      </c>
      <c r="X359" s="6">
        <v>1.3550000000000001E-3</v>
      </c>
      <c r="Y359" s="6">
        <v>0.37331755555540502</v>
      </c>
      <c r="Z359" s="6">
        <f t="shared" si="167"/>
        <v>2.5247300163490545</v>
      </c>
      <c r="AA359" s="6">
        <f t="shared" si="169"/>
        <v>50.830088799334391</v>
      </c>
      <c r="AB359" s="6">
        <f t="shared" si="168"/>
        <v>5.6479063290172089</v>
      </c>
    </row>
    <row r="360" spans="5:32">
      <c r="E360" s="12">
        <f t="shared" si="152"/>
        <v>0.63484751181871002</v>
      </c>
      <c r="F360" s="12">
        <f t="shared" si="153"/>
        <v>5454973.5</v>
      </c>
      <c r="G360" s="6">
        <v>146689</v>
      </c>
      <c r="H360" s="6">
        <v>3636649</v>
      </c>
      <c r="I360" s="12">
        <f t="shared" si="154"/>
        <v>7273298</v>
      </c>
      <c r="J360" s="6">
        <v>432884.54418899998</v>
      </c>
      <c r="K360" s="12">
        <f t="shared" si="155"/>
        <v>3463076.3535119998</v>
      </c>
      <c r="L360" s="6">
        <f t="shared" si="156"/>
        <v>46.573568000000002</v>
      </c>
      <c r="M360" s="6">
        <f t="shared" si="157"/>
        <v>5242880</v>
      </c>
      <c r="N360" s="13">
        <f t="shared" si="158"/>
        <v>2.1002418825169564</v>
      </c>
      <c r="O360" s="13"/>
      <c r="P360" s="7">
        <f t="shared" si="159"/>
        <v>-8.2149446390379231E-4</v>
      </c>
      <c r="Q360" s="7">
        <f t="shared" si="160"/>
        <v>1.115937536871663E-3</v>
      </c>
      <c r="R360" s="6">
        <f t="shared" si="161"/>
        <v>2.944430729678707E-4</v>
      </c>
      <c r="S360" s="6">
        <f t="shared" si="162"/>
        <v>1.115937536871663E-3</v>
      </c>
      <c r="T360" s="7">
        <f t="shared" si="163"/>
        <v>-2.0868203764838101E-2</v>
      </c>
      <c r="U360" s="7">
        <f t="shared" si="164"/>
        <v>5.7772251306335752E-2</v>
      </c>
      <c r="V360" s="7">
        <f t="shared" si="165"/>
        <v>0.27200676863611062</v>
      </c>
      <c r="W360" s="6">
        <f t="shared" si="166"/>
        <v>0.30891081617760829</v>
      </c>
      <c r="X360" s="6">
        <v>1.2340000000000001E-3</v>
      </c>
      <c r="Y360" s="6">
        <v>0.32660895000000001</v>
      </c>
      <c r="Z360" s="6">
        <f t="shared" si="167"/>
        <v>9.5674605452461137</v>
      </c>
      <c r="AA360" s="6">
        <f t="shared" si="169"/>
        <v>76.139135091744677</v>
      </c>
      <c r="AB360" s="6">
        <f t="shared" si="168"/>
        <v>5.4187534733483922</v>
      </c>
    </row>
    <row r="361" spans="5:32">
      <c r="E361" s="12">
        <f t="shared" si="152"/>
        <v>0.76348436515951545</v>
      </c>
      <c r="F361" s="12">
        <f t="shared" si="153"/>
        <v>5630191.5</v>
      </c>
      <c r="G361" s="6">
        <v>90449</v>
      </c>
      <c r="H361" s="6">
        <v>3753461</v>
      </c>
      <c r="I361" s="12">
        <f t="shared" si="154"/>
        <v>7506922</v>
      </c>
      <c r="J361" s="6">
        <v>537320.39788800001</v>
      </c>
      <c r="K361" s="12">
        <f t="shared" si="155"/>
        <v>4298563.1831040001</v>
      </c>
      <c r="L361" s="6">
        <f t="shared" si="156"/>
        <v>46.850512000000002</v>
      </c>
      <c r="M361" s="6">
        <f t="shared" si="157"/>
        <v>5242880</v>
      </c>
      <c r="N361" s="13">
        <f t="shared" si="158"/>
        <v>1.7463793552010183</v>
      </c>
      <c r="O361" s="13"/>
      <c r="P361" s="7">
        <f t="shared" si="159"/>
        <v>-8.4788150629296153E-4</v>
      </c>
      <c r="Q361" s="7">
        <f t="shared" si="160"/>
        <v>1.3851638026333431E-3</v>
      </c>
      <c r="R361" s="6">
        <f t="shared" si="161"/>
        <v>5.3728229634038152E-4</v>
      </c>
      <c r="S361" s="6">
        <f t="shared" si="162"/>
        <v>1.3851638026333431E-3</v>
      </c>
      <c r="T361" s="7">
        <f t="shared" si="163"/>
        <v>-2.1538506732811713E-2</v>
      </c>
      <c r="U361" s="7">
        <f t="shared" si="164"/>
        <v>7.1710134897430389E-2</v>
      </c>
      <c r="V361" s="7">
        <f t="shared" si="165"/>
        <v>0.16774485488823354</v>
      </c>
      <c r="W361" s="6">
        <f t="shared" si="166"/>
        <v>0.21791648305285222</v>
      </c>
      <c r="X361" s="6">
        <v>7.6099999999999996E-4</v>
      </c>
      <c r="Y361" s="6">
        <v>0.22803364999999998</v>
      </c>
      <c r="Z361" s="6">
        <f t="shared" si="167"/>
        <v>82.018896535261916</v>
      </c>
      <c r="AA361" s="6">
        <f t="shared" si="169"/>
        <v>29.397858562367734</v>
      </c>
      <c r="AB361" s="6">
        <f t="shared" si="168"/>
        <v>4.4366991218830032</v>
      </c>
    </row>
    <row r="362" spans="5:32">
      <c r="E362" s="12">
        <f t="shared" si="152"/>
        <v>0.57756921164554398</v>
      </c>
      <c r="F362" s="12">
        <f t="shared" si="153"/>
        <v>5749615.5</v>
      </c>
      <c r="G362" s="6">
        <v>67173</v>
      </c>
      <c r="H362" s="6">
        <v>3833077</v>
      </c>
      <c r="I362" s="12">
        <f t="shared" si="154"/>
        <v>7666154</v>
      </c>
      <c r="J362" s="6">
        <v>415100.11145000003</v>
      </c>
      <c r="K362" s="12">
        <f t="shared" si="155"/>
        <v>3320800.8916000002</v>
      </c>
      <c r="L362" s="6">
        <f t="shared" si="156"/>
        <v>47.340384</v>
      </c>
      <c r="M362" s="6">
        <f t="shared" si="157"/>
        <v>5242880</v>
      </c>
      <c r="N362" s="13">
        <f t="shared" si="158"/>
        <v>2.3085256389178932</v>
      </c>
      <c r="O362" s="13"/>
      <c r="P362" s="7">
        <f t="shared" si="159"/>
        <v>-8.6586622333278702E-4</v>
      </c>
      <c r="Q362" s="7">
        <f t="shared" si="160"/>
        <v>1.0700908640536232E-3</v>
      </c>
      <c r="R362" s="6">
        <f t="shared" si="161"/>
        <v>2.0422464072083622E-4</v>
      </c>
      <c r="S362" s="6">
        <f t="shared" si="162"/>
        <v>1.0700908640536232E-3</v>
      </c>
      <c r="T362" s="7">
        <f t="shared" si="163"/>
        <v>-2.1995367681157663E-2</v>
      </c>
      <c r="U362" s="7">
        <f t="shared" si="164"/>
        <v>5.5398762274836533E-2</v>
      </c>
      <c r="V362" s="7">
        <f t="shared" si="165"/>
        <v>0.22329242838604543</v>
      </c>
      <c r="W362" s="6">
        <f t="shared" si="166"/>
        <v>0.25669582297972432</v>
      </c>
      <c r="X362" s="6">
        <v>1.013E-3</v>
      </c>
      <c r="Y362" s="6">
        <v>0.27450129285757702</v>
      </c>
      <c r="Z362" s="6">
        <f t="shared" si="167"/>
        <v>5.6358207357969627</v>
      </c>
      <c r="AA362" s="6">
        <f t="shared" si="169"/>
        <v>79.839620856778254</v>
      </c>
      <c r="AB362" s="6">
        <f t="shared" si="168"/>
        <v>6.4864794232830576</v>
      </c>
    </row>
    <row r="363" spans="5:32">
      <c r="E363" s="12">
        <f t="shared" si="152"/>
        <v>0.831749091103409</v>
      </c>
      <c r="F363" s="12">
        <f t="shared" si="153"/>
        <v>5707602</v>
      </c>
      <c r="G363" s="6">
        <v>113076</v>
      </c>
      <c r="H363" s="6">
        <v>3805068</v>
      </c>
      <c r="I363" s="12">
        <f t="shared" si="154"/>
        <v>7610136</v>
      </c>
      <c r="J363" s="6">
        <v>593411.59698499995</v>
      </c>
      <c r="K363" s="12">
        <f t="shared" si="155"/>
        <v>4747292.7758799996</v>
      </c>
      <c r="L363" s="6">
        <f t="shared" si="156"/>
        <v>47.922336000000001</v>
      </c>
      <c r="M363" s="6">
        <f t="shared" si="157"/>
        <v>5242880</v>
      </c>
      <c r="N363" s="13">
        <f t="shared" si="158"/>
        <v>1.6030475387289167</v>
      </c>
      <c r="O363" s="13"/>
      <c r="P363" s="7">
        <f t="shared" si="159"/>
        <v>-8.5953917927671195E-4</v>
      </c>
      <c r="Q363" s="7">
        <f t="shared" si="160"/>
        <v>1.5297618840403686E-3</v>
      </c>
      <c r="R363" s="6">
        <f t="shared" si="161"/>
        <v>6.7022270476365666E-4</v>
      </c>
      <c r="S363" s="6">
        <f t="shared" si="162"/>
        <v>1.5297618840403686E-3</v>
      </c>
      <c r="T363" s="7">
        <f t="shared" si="163"/>
        <v>-2.1834643476196076E-2</v>
      </c>
      <c r="U363" s="7">
        <f t="shared" si="164"/>
        <v>7.9195998954731464E-2</v>
      </c>
      <c r="V363" s="7">
        <f t="shared" si="165"/>
        <v>0.2570177408668598</v>
      </c>
      <c r="W363" s="6">
        <f t="shared" si="166"/>
        <v>0.31437909634539518</v>
      </c>
      <c r="X363" s="6">
        <v>1.1659999999999999E-3</v>
      </c>
      <c r="Y363" s="6">
        <v>0.32445664705841198</v>
      </c>
      <c r="Z363" s="6">
        <f t="shared" si="167"/>
        <v>31.197417156120817</v>
      </c>
      <c r="AA363" s="6">
        <f t="shared" si="169"/>
        <v>42.519493588022584</v>
      </c>
      <c r="AB363" s="6">
        <f t="shared" si="168"/>
        <v>3.105977579557043</v>
      </c>
    </row>
    <row r="364" spans="5:32">
      <c r="E364" s="12">
        <f t="shared" si="152"/>
        <v>0.83898796186980107</v>
      </c>
      <c r="F364" s="12">
        <f t="shared" si="153"/>
        <v>5707602</v>
      </c>
      <c r="G364" s="6">
        <v>113076</v>
      </c>
      <c r="H364" s="6">
        <v>3805068</v>
      </c>
      <c r="I364" s="12">
        <f t="shared" si="154"/>
        <v>7610136</v>
      </c>
      <c r="J364" s="6">
        <v>598576.17114300001</v>
      </c>
      <c r="K364" s="12">
        <f t="shared" si="155"/>
        <v>4788609.3691440001</v>
      </c>
      <c r="L364" s="6">
        <f t="shared" si="156"/>
        <v>47.922336000000001</v>
      </c>
      <c r="M364" s="6">
        <f t="shared" si="157"/>
        <v>5242880</v>
      </c>
      <c r="N364" s="13">
        <f t="shared" si="158"/>
        <v>1.5892162866816528</v>
      </c>
      <c r="O364" s="13"/>
      <c r="P364" s="7">
        <f t="shared" si="159"/>
        <v>-8.5953917927671195E-4</v>
      </c>
      <c r="Q364" s="7">
        <f t="shared" si="160"/>
        <v>1.5430756930969317E-3</v>
      </c>
      <c r="R364" s="6">
        <f t="shared" si="161"/>
        <v>6.8353651382021977E-4</v>
      </c>
      <c r="S364" s="6">
        <f t="shared" si="162"/>
        <v>1.5430756930969317E-3</v>
      </c>
      <c r="T364" s="7">
        <f t="shared" si="163"/>
        <v>-2.1834643476196076E-2</v>
      </c>
      <c r="U364" s="7">
        <f t="shared" si="164"/>
        <v>7.9885256818407732E-2</v>
      </c>
      <c r="V364" s="7">
        <f t="shared" si="165"/>
        <v>0.25856072901957677</v>
      </c>
      <c r="W364" s="6">
        <f t="shared" si="166"/>
        <v>0.31661134236178845</v>
      </c>
      <c r="X364" s="6">
        <v>1.173E-3</v>
      </c>
      <c r="Y364" s="6">
        <v>0.32652179999958603</v>
      </c>
      <c r="Z364" s="6">
        <f t="shared" si="167"/>
        <v>31.549504952850103</v>
      </c>
      <c r="AA364" s="6">
        <f t="shared" si="169"/>
        <v>41.727492427943751</v>
      </c>
      <c r="AB364" s="6">
        <f t="shared" si="168"/>
        <v>3.0351595629480608</v>
      </c>
    </row>
    <row r="365" spans="5:32">
      <c r="E365" s="12">
        <f t="shared" si="152"/>
        <v>0.83031081416959351</v>
      </c>
      <c r="F365" s="12">
        <f t="shared" si="153"/>
        <v>5707602</v>
      </c>
      <c r="G365" s="6">
        <v>113076</v>
      </c>
      <c r="H365" s="6">
        <v>3805068</v>
      </c>
      <c r="I365" s="12">
        <f t="shared" si="154"/>
        <v>7610136</v>
      </c>
      <c r="J365" s="6">
        <v>592385.45794700005</v>
      </c>
      <c r="K365" s="12">
        <f t="shared" si="155"/>
        <v>4739083.6635760004</v>
      </c>
      <c r="L365" s="6">
        <f t="shared" si="156"/>
        <v>47.922336000000001</v>
      </c>
      <c r="M365" s="6">
        <f t="shared" si="157"/>
        <v>5242880</v>
      </c>
      <c r="N365" s="13">
        <f t="shared" si="158"/>
        <v>1.6058243618888912</v>
      </c>
      <c r="O365" s="13"/>
      <c r="P365" s="7">
        <f t="shared" si="159"/>
        <v>-8.5953917927671195E-4</v>
      </c>
      <c r="Q365" s="7">
        <f t="shared" si="160"/>
        <v>1.5271165896173515E-3</v>
      </c>
      <c r="R365" s="6">
        <f t="shared" si="161"/>
        <v>6.6757741034063954E-4</v>
      </c>
      <c r="S365" s="6">
        <f t="shared" si="162"/>
        <v>1.5271165896173515E-3</v>
      </c>
      <c r="T365" s="7">
        <f t="shared" si="163"/>
        <v>-2.1834643476196076E-2</v>
      </c>
      <c r="U365" s="7">
        <f t="shared" si="164"/>
        <v>7.9059051671271308E-2</v>
      </c>
      <c r="V365" s="7">
        <f t="shared" si="165"/>
        <v>0.2556951795931024</v>
      </c>
      <c r="W365" s="6">
        <f t="shared" si="166"/>
        <v>0.31291958778817763</v>
      </c>
      <c r="X365" s="6">
        <v>1.16E-3</v>
      </c>
      <c r="Y365" s="6">
        <v>0.32488188235260002</v>
      </c>
      <c r="Z365" s="6">
        <f t="shared" si="167"/>
        <v>31.647981863564784</v>
      </c>
      <c r="AA365" s="6">
        <f t="shared" si="169"/>
        <v>42.450223246496591</v>
      </c>
      <c r="AB365" s="6">
        <f t="shared" si="168"/>
        <v>3.6820442179781185</v>
      </c>
    </row>
    <row r="366" spans="5:32">
      <c r="E366" s="12">
        <f t="shared" si="152"/>
        <v>0.84591501080839193</v>
      </c>
      <c r="F366" s="12">
        <f t="shared" si="153"/>
        <v>5707602</v>
      </c>
      <c r="G366" s="6">
        <v>113076</v>
      </c>
      <c r="H366" s="6">
        <v>3805068</v>
      </c>
      <c r="I366" s="12">
        <f t="shared" si="154"/>
        <v>7610136</v>
      </c>
      <c r="J366" s="6">
        <v>603518.27593999996</v>
      </c>
      <c r="K366" s="12">
        <f t="shared" si="155"/>
        <v>4828146.2075199997</v>
      </c>
      <c r="L366" s="6">
        <f t="shared" si="156"/>
        <v>47.922336000000001</v>
      </c>
      <c r="M366" s="6">
        <f t="shared" si="157"/>
        <v>5242880</v>
      </c>
      <c r="N366" s="13">
        <f t="shared" si="158"/>
        <v>1.576202474595106</v>
      </c>
      <c r="O366" s="13"/>
      <c r="P366" s="7">
        <f t="shared" si="159"/>
        <v>-8.5953917927671195E-4</v>
      </c>
      <c r="Q366" s="7">
        <f t="shared" si="160"/>
        <v>1.5558159960903271E-3</v>
      </c>
      <c r="R366" s="6">
        <f t="shared" si="161"/>
        <v>6.9627681681361513E-4</v>
      </c>
      <c r="S366" s="6">
        <f t="shared" si="162"/>
        <v>1.5558159960903271E-3</v>
      </c>
      <c r="T366" s="7">
        <f t="shared" si="163"/>
        <v>-2.1834643476196076E-2</v>
      </c>
      <c r="U366" s="7">
        <f t="shared" si="164"/>
        <v>8.0544824188384961E-2</v>
      </c>
      <c r="V366" s="7">
        <f t="shared" si="165"/>
        <v>0.25679731398790023</v>
      </c>
      <c r="W366" s="6">
        <f t="shared" si="166"/>
        <v>0.3155074947000891</v>
      </c>
      <c r="X366" s="6">
        <v>1.165E-3</v>
      </c>
      <c r="Y366" s="6">
        <v>0.326748235293775</v>
      </c>
      <c r="Z366" s="6">
        <f t="shared" si="167"/>
        <v>33.546437432646101</v>
      </c>
      <c r="AA366" s="6">
        <f t="shared" si="169"/>
        <v>40.233749629732607</v>
      </c>
      <c r="AB366" s="6">
        <f t="shared" si="168"/>
        <v>3.4401840253489064</v>
      </c>
    </row>
    <row r="367" spans="5:32">
      <c r="E367" s="12">
        <f t="shared" si="152"/>
        <v>0.92785855999917377</v>
      </c>
      <c r="F367" s="12">
        <f t="shared" si="153"/>
        <v>5035236</v>
      </c>
      <c r="G367" s="6">
        <v>410236</v>
      </c>
      <c r="H367" s="6">
        <v>3356824</v>
      </c>
      <c r="I367" s="12">
        <f t="shared" si="154"/>
        <v>6713648</v>
      </c>
      <c r="J367" s="6">
        <v>583998.35302699998</v>
      </c>
      <c r="K367" s="12">
        <f t="shared" si="155"/>
        <v>4671986.8242159998</v>
      </c>
      <c r="L367" s="6">
        <f t="shared" si="156"/>
        <v>48.486607999999997</v>
      </c>
      <c r="M367" s="6">
        <f t="shared" si="157"/>
        <v>5242880</v>
      </c>
      <c r="N367" s="13">
        <f t="shared" si="158"/>
        <v>1.437000627913074</v>
      </c>
      <c r="O367" s="13"/>
      <c r="P367" s="7">
        <f t="shared" si="159"/>
        <v>-7.5828388505445096E-4</v>
      </c>
      <c r="Q367" s="7">
        <f t="shared" si="160"/>
        <v>1.5054953852302929E-3</v>
      </c>
      <c r="R367" s="6">
        <f t="shared" si="161"/>
        <v>7.4721150017584195E-4</v>
      </c>
      <c r="S367" s="6">
        <f t="shared" si="162"/>
        <v>1.5054953852302929E-3</v>
      </c>
      <c r="T367" s="7">
        <f t="shared" si="163"/>
        <v>-1.9262482366238506E-2</v>
      </c>
      <c r="U367" s="7">
        <f t="shared" si="164"/>
        <v>7.793971872285517E-2</v>
      </c>
      <c r="V367" s="7">
        <f t="shared" si="165"/>
        <v>0.29603329844270387</v>
      </c>
      <c r="W367" s="6">
        <f t="shared" si="166"/>
        <v>0.35471053479932052</v>
      </c>
      <c r="X367" s="6">
        <v>1.343E-3</v>
      </c>
      <c r="Y367" s="6">
        <v>0.37812911111170799</v>
      </c>
      <c r="Z367" s="6">
        <f t="shared" si="167"/>
        <v>12.099433003000215</v>
      </c>
      <c r="AA367" s="6">
        <f t="shared" si="169"/>
        <v>44.362509294427255</v>
      </c>
      <c r="AB367" s="6">
        <f t="shared" si="168"/>
        <v>6.1932751603113383</v>
      </c>
    </row>
    <row r="368" spans="5:32">
      <c r="E368" s="12">
        <f t="shared" si="152"/>
        <v>0.9490387330934632</v>
      </c>
      <c r="F368" s="12">
        <f t="shared" si="153"/>
        <v>5081082</v>
      </c>
      <c r="G368" s="6">
        <v>403394</v>
      </c>
      <c r="H368" s="6">
        <v>3387388</v>
      </c>
      <c r="I368" s="12">
        <f t="shared" si="154"/>
        <v>6774776</v>
      </c>
      <c r="J368" s="6">
        <v>602767.953003</v>
      </c>
      <c r="K368" s="12">
        <f t="shared" si="155"/>
        <v>4822143.624024</v>
      </c>
      <c r="L368" s="6">
        <f t="shared" si="156"/>
        <v>48.716535999999998</v>
      </c>
      <c r="M368" s="6">
        <f t="shared" si="157"/>
        <v>5242880</v>
      </c>
      <c r="N368" s="13">
        <f t="shared" si="158"/>
        <v>1.4049303646303593</v>
      </c>
      <c r="O368" s="13"/>
      <c r="P368" s="7">
        <f t="shared" si="159"/>
        <v>-7.6518808636581075E-4</v>
      </c>
      <c r="Q368" s="7">
        <f t="shared" si="160"/>
        <v>1.5538817308424358E-3</v>
      </c>
      <c r="R368" s="6">
        <f t="shared" si="161"/>
        <v>7.8869364447662509E-4</v>
      </c>
      <c r="S368" s="6">
        <f t="shared" si="162"/>
        <v>1.5538817308424358E-3</v>
      </c>
      <c r="T368" s="7">
        <f t="shared" si="163"/>
        <v>-1.9437867942319262E-2</v>
      </c>
      <c r="U368" s="7">
        <f t="shared" si="164"/>
        <v>8.0444686990466557E-2</v>
      </c>
      <c r="V368" s="7">
        <f t="shared" si="165"/>
        <v>0.29713543283750171</v>
      </c>
      <c r="W368" s="6">
        <f t="shared" si="166"/>
        <v>0.35814225188564902</v>
      </c>
      <c r="X368" s="6">
        <v>1.348E-3</v>
      </c>
      <c r="Y368" s="6">
        <v>0.37876104000000005</v>
      </c>
      <c r="Z368" s="6">
        <f t="shared" si="167"/>
        <v>15.273125433415119</v>
      </c>
      <c r="AA368" s="6">
        <f t="shared" si="169"/>
        <v>41.491569400843836</v>
      </c>
      <c r="AB368" s="6">
        <f t="shared" si="168"/>
        <v>5.4437457755293481</v>
      </c>
    </row>
    <row r="369" spans="5:28">
      <c r="E369" s="12">
        <f t="shared" si="152"/>
        <v>0.87885666431835807</v>
      </c>
      <c r="F369" s="12">
        <f t="shared" si="153"/>
        <v>5846335.5</v>
      </c>
      <c r="G369" s="6">
        <v>115625</v>
      </c>
      <c r="H369" s="6">
        <v>3897557</v>
      </c>
      <c r="I369" s="12">
        <f t="shared" si="154"/>
        <v>7795114</v>
      </c>
      <c r="J369" s="6">
        <v>642261.36450200004</v>
      </c>
      <c r="K369" s="12">
        <f t="shared" si="155"/>
        <v>5138090.9160160003</v>
      </c>
      <c r="L369" s="6">
        <f t="shared" si="156"/>
        <v>49.083184000000003</v>
      </c>
      <c r="M369" s="6">
        <f t="shared" si="157"/>
        <v>5242880</v>
      </c>
      <c r="N369" s="13">
        <f t="shared" si="158"/>
        <v>1.5171226292827484</v>
      </c>
      <c r="O369" s="13"/>
      <c r="P369" s="7">
        <f t="shared" si="159"/>
        <v>-8.804318201315203E-4</v>
      </c>
      <c r="Q369" s="7">
        <f t="shared" si="160"/>
        <v>1.6556922041949123E-3</v>
      </c>
      <c r="R369" s="6">
        <f t="shared" si="161"/>
        <v>7.7526038406339204E-4</v>
      </c>
      <c r="S369" s="6">
        <f t="shared" si="162"/>
        <v>1.6556922041949123E-3</v>
      </c>
      <c r="T369" s="7">
        <f t="shared" si="163"/>
        <v>-2.2365373634098615E-2</v>
      </c>
      <c r="U369" s="7">
        <f t="shared" si="164"/>
        <v>8.5715430251442376E-2</v>
      </c>
      <c r="V369" s="7">
        <f t="shared" si="165"/>
        <v>0.226598831570439</v>
      </c>
      <c r="W369" s="6">
        <f t="shared" si="166"/>
        <v>0.28994888818778275</v>
      </c>
      <c r="X369" s="6">
        <v>1.0280000000000001E-3</v>
      </c>
      <c r="Y369" s="6">
        <v>0.29801034666632398</v>
      </c>
      <c r="Z369" s="6">
        <f t="shared" si="167"/>
        <v>61.05955293724827</v>
      </c>
      <c r="AA369" s="6">
        <f t="shared" si="169"/>
        <v>24.585565752588327</v>
      </c>
      <c r="AB369" s="6">
        <f t="shared" si="168"/>
        <v>2.7050934870954251</v>
      </c>
    </row>
    <row r="370" spans="5:28">
      <c r="E370" s="12">
        <f t="shared" si="152"/>
        <v>0.87597919009745506</v>
      </c>
      <c r="F370" s="12">
        <f t="shared" si="153"/>
        <v>5846335.5</v>
      </c>
      <c r="G370" s="6">
        <v>115625</v>
      </c>
      <c r="H370" s="6">
        <v>3897557</v>
      </c>
      <c r="I370" s="12">
        <f t="shared" si="154"/>
        <v>7795114</v>
      </c>
      <c r="J370" s="6">
        <v>640158.52954100003</v>
      </c>
      <c r="K370" s="12">
        <f t="shared" si="155"/>
        <v>5121268.2363280002</v>
      </c>
      <c r="L370" s="6">
        <f t="shared" si="156"/>
        <v>49.083184000000003</v>
      </c>
      <c r="M370" s="6">
        <f t="shared" si="157"/>
        <v>5242880</v>
      </c>
      <c r="N370" s="13">
        <f t="shared" si="158"/>
        <v>1.522106173760813</v>
      </c>
      <c r="O370" s="13"/>
      <c r="P370" s="7">
        <f t="shared" si="159"/>
        <v>-8.804318201315203E-4</v>
      </c>
      <c r="Q370" s="7">
        <f t="shared" si="160"/>
        <v>1.6502712842329341E-3</v>
      </c>
      <c r="R370" s="6">
        <f t="shared" si="161"/>
        <v>7.6983946410141379E-4</v>
      </c>
      <c r="S370" s="6">
        <f t="shared" si="162"/>
        <v>1.6502712842329341E-3</v>
      </c>
      <c r="T370" s="7">
        <f t="shared" si="163"/>
        <v>-2.2365373634098615E-2</v>
      </c>
      <c r="U370" s="7">
        <f t="shared" si="164"/>
        <v>8.5434788423376554E-2</v>
      </c>
      <c r="V370" s="7">
        <f t="shared" si="165"/>
        <v>0.22703968532835817</v>
      </c>
      <c r="W370" s="6">
        <f t="shared" si="166"/>
        <v>0.29010910011763613</v>
      </c>
      <c r="X370" s="6">
        <v>1.0300000000000001E-3</v>
      </c>
      <c r="Y370" s="6">
        <v>0.30041666666701006</v>
      </c>
      <c r="Z370" s="6">
        <f t="shared" si="167"/>
        <v>60.220513032323687</v>
      </c>
      <c r="AA370" s="6">
        <f t="shared" si="169"/>
        <v>25.258304456173423</v>
      </c>
      <c r="AB370" s="6">
        <f t="shared" si="168"/>
        <v>3.4310901135186054</v>
      </c>
    </row>
    <row r="371" spans="5:28">
      <c r="E371" s="12">
        <f t="shared" si="152"/>
        <v>0.8783328329959853</v>
      </c>
      <c r="F371" s="12">
        <f t="shared" si="153"/>
        <v>5846335.5</v>
      </c>
      <c r="G371" s="6">
        <v>115625</v>
      </c>
      <c r="H371" s="6">
        <v>3897557</v>
      </c>
      <c r="I371" s="12">
        <f t="shared" si="154"/>
        <v>7795114</v>
      </c>
      <c r="J371" s="6">
        <v>641878.55279500003</v>
      </c>
      <c r="K371" s="12">
        <f t="shared" si="155"/>
        <v>5135028.4223600002</v>
      </c>
      <c r="L371" s="6">
        <f t="shared" si="156"/>
        <v>49.083184000000003</v>
      </c>
      <c r="M371" s="6">
        <f t="shared" si="157"/>
        <v>5242880</v>
      </c>
      <c r="N371" s="13">
        <f t="shared" si="158"/>
        <v>1.5180274302001731</v>
      </c>
      <c r="O371" s="13"/>
      <c r="P371" s="7">
        <f t="shared" si="159"/>
        <v>-8.804318201315203E-4</v>
      </c>
      <c r="Q371" s="7">
        <f t="shared" si="160"/>
        <v>1.6547053499421332E-3</v>
      </c>
      <c r="R371" s="6">
        <f t="shared" si="161"/>
        <v>7.7427352981061293E-4</v>
      </c>
      <c r="S371" s="6">
        <f t="shared" si="162"/>
        <v>1.6547053499421332E-3</v>
      </c>
      <c r="T371" s="7">
        <f t="shared" si="163"/>
        <v>-2.2365373634098615E-2</v>
      </c>
      <c r="U371" s="7">
        <f t="shared" si="164"/>
        <v>8.5664340660842081E-2</v>
      </c>
      <c r="V371" s="7">
        <f t="shared" si="165"/>
        <v>0.22792139284419644</v>
      </c>
      <c r="W371" s="6">
        <f t="shared" si="166"/>
        <v>0.29122035987093992</v>
      </c>
      <c r="X371" s="6">
        <v>1.034E-3</v>
      </c>
      <c r="Y371" s="6">
        <v>0.30205208</v>
      </c>
      <c r="Z371" s="6">
        <f t="shared" si="167"/>
        <v>60.029530942179235</v>
      </c>
      <c r="AA371" s="6">
        <f t="shared" si="169"/>
        <v>25.118614138238591</v>
      </c>
      <c r="AB371" s="6">
        <f t="shared" si="168"/>
        <v>3.5860438799362302</v>
      </c>
    </row>
    <row r="372" spans="5:28">
      <c r="E372" s="12">
        <f t="shared" si="152"/>
        <v>0.88071981041252256</v>
      </c>
      <c r="F372" s="12">
        <f t="shared" si="153"/>
        <v>5846335.5</v>
      </c>
      <c r="G372" s="6">
        <v>115625</v>
      </c>
      <c r="H372" s="6">
        <v>3897557</v>
      </c>
      <c r="I372" s="12">
        <f t="shared" si="154"/>
        <v>7795114</v>
      </c>
      <c r="J372" s="6">
        <v>643622.93664600002</v>
      </c>
      <c r="K372" s="12">
        <f t="shared" si="155"/>
        <v>5148983.4931680001</v>
      </c>
      <c r="L372" s="6">
        <f t="shared" si="156"/>
        <v>49.083184000000003</v>
      </c>
      <c r="M372" s="6">
        <f t="shared" si="157"/>
        <v>5242880</v>
      </c>
      <c r="N372" s="13">
        <f t="shared" si="158"/>
        <v>1.5139131850671215</v>
      </c>
      <c r="O372" s="13"/>
      <c r="P372" s="7">
        <f t="shared" si="159"/>
        <v>-8.804318201315203E-4</v>
      </c>
      <c r="Q372" s="7">
        <f t="shared" si="160"/>
        <v>1.6592022150859111E-3</v>
      </c>
      <c r="R372" s="6">
        <f t="shared" si="161"/>
        <v>7.7877039495439083E-4</v>
      </c>
      <c r="S372" s="6">
        <f t="shared" si="162"/>
        <v>1.6592022150859111E-3</v>
      </c>
      <c r="T372" s="7">
        <f t="shared" si="163"/>
        <v>-2.2365373634098615E-2</v>
      </c>
      <c r="U372" s="7">
        <f t="shared" si="164"/>
        <v>8.5897144034322387E-2</v>
      </c>
      <c r="V372" s="7">
        <f t="shared" si="165"/>
        <v>0.226598831570439</v>
      </c>
      <c r="W372" s="6">
        <f t="shared" si="166"/>
        <v>0.29013060197066276</v>
      </c>
      <c r="X372" s="6">
        <v>1.0280000000000001E-3</v>
      </c>
      <c r="Y372" s="6">
        <v>0.30075168000000002</v>
      </c>
      <c r="Z372" s="6">
        <f t="shared" si="167"/>
        <v>61.400993685399911</v>
      </c>
      <c r="AA372" s="6">
        <f t="shared" si="169"/>
        <v>24.244125004436693</v>
      </c>
      <c r="AB372" s="6">
        <f t="shared" si="168"/>
        <v>3.5315107896778031</v>
      </c>
    </row>
    <row r="373" spans="5:28">
      <c r="E373" s="12">
        <f t="shared" si="152"/>
        <v>0.86803403483886288</v>
      </c>
      <c r="F373" s="12">
        <f t="shared" si="153"/>
        <v>6011074.5</v>
      </c>
      <c r="G373" s="6">
        <v>62451</v>
      </c>
      <c r="H373" s="6">
        <v>4007383</v>
      </c>
      <c r="I373" s="12">
        <f t="shared" si="154"/>
        <v>8014766</v>
      </c>
      <c r="J373" s="6">
        <v>652227.156494</v>
      </c>
      <c r="K373" s="12">
        <f t="shared" si="155"/>
        <v>5217817.251952</v>
      </c>
      <c r="L373" s="6">
        <f t="shared" si="156"/>
        <v>49.337615999999997</v>
      </c>
      <c r="M373" s="6">
        <f t="shared" si="157"/>
        <v>5242880</v>
      </c>
      <c r="N373" s="13">
        <f t="shared" si="158"/>
        <v>1.536038081249713</v>
      </c>
      <c r="O373" s="13"/>
      <c r="P373" s="7">
        <f t="shared" si="159"/>
        <v>-9.0524077227199296E-4</v>
      </c>
      <c r="Q373" s="7">
        <f t="shared" si="160"/>
        <v>1.6813831222880105E-3</v>
      </c>
      <c r="R373" s="6">
        <f t="shared" si="161"/>
        <v>7.7614235001601754E-4</v>
      </c>
      <c r="S373" s="6">
        <f t="shared" si="162"/>
        <v>1.6813831222880105E-3</v>
      </c>
      <c r="T373" s="7">
        <f t="shared" si="163"/>
        <v>-2.2995588798299809E-2</v>
      </c>
      <c r="U373" s="7">
        <f t="shared" si="164"/>
        <v>8.7045452880240862E-2</v>
      </c>
      <c r="V373" s="7">
        <f t="shared" si="165"/>
        <v>0.19066925030002893</v>
      </c>
      <c r="W373" s="6">
        <f t="shared" si="166"/>
        <v>0.25471911438196998</v>
      </c>
      <c r="X373" s="6">
        <v>8.6499999999999999E-4</v>
      </c>
      <c r="Y373" s="6">
        <v>0.25869488461518497</v>
      </c>
      <c r="Z373" s="6">
        <f t="shared" si="167"/>
        <v>94.379551709596583</v>
      </c>
      <c r="AA373" s="6">
        <f t="shared" si="169"/>
        <v>10.272560691789879</v>
      </c>
      <c r="AB373" s="6">
        <f t="shared" si="168"/>
        <v>1.5368569189642265</v>
      </c>
    </row>
    <row r="374" spans="5:28">
      <c r="E374" s="16">
        <f t="shared" si="152"/>
        <v>0.88359507296511464</v>
      </c>
      <c r="F374" s="16">
        <f t="shared" si="153"/>
        <v>5800032</v>
      </c>
      <c r="G374" s="15">
        <v>157464</v>
      </c>
      <c r="H374" s="15">
        <v>3866688</v>
      </c>
      <c r="I374" s="16">
        <f t="shared" si="154"/>
        <v>7733376</v>
      </c>
      <c r="J374" s="15">
        <v>640609.96227999998</v>
      </c>
      <c r="K374" s="16">
        <f t="shared" si="155"/>
        <v>5124879.6982399998</v>
      </c>
      <c r="L374" s="15">
        <f t="shared" si="156"/>
        <v>49.549536000000003</v>
      </c>
      <c r="M374" s="15">
        <f t="shared" si="157"/>
        <v>5242880</v>
      </c>
      <c r="N374" s="17">
        <f t="shared" si="158"/>
        <v>1.5089868358579845</v>
      </c>
      <c r="O374" s="17"/>
      <c r="P374" s="18">
        <f t="shared" si="159"/>
        <v>-8.7345872137872729E-4</v>
      </c>
      <c r="Q374" s="18">
        <f t="shared" si="160"/>
        <v>1.6514350373527564E-3</v>
      </c>
      <c r="R374" s="15">
        <f t="shared" si="161"/>
        <v>7.7797631597402916E-4</v>
      </c>
      <c r="S374" s="15">
        <f t="shared" si="162"/>
        <v>1.6514350373527564E-3</v>
      </c>
      <c r="T374" s="18">
        <f t="shared" si="163"/>
        <v>-2.2188237874772712E-2</v>
      </c>
      <c r="U374" s="18">
        <f t="shared" si="164"/>
        <v>8.5495036094483112E-2</v>
      </c>
      <c r="V374" s="18">
        <f t="shared" si="165"/>
        <v>0.19044882342106934</v>
      </c>
      <c r="W374" s="15">
        <f t="shared" si="166"/>
        <v>0.25375562164077975</v>
      </c>
      <c r="X374" s="15">
        <v>8.6399999999999997E-4</v>
      </c>
      <c r="Y374" s="15">
        <v>0.26182079999971197</v>
      </c>
      <c r="Z374" s="15">
        <f t="shared" si="167"/>
        <v>91.138314508420891</v>
      </c>
      <c r="AA374" s="15">
        <f t="shared" si="169"/>
        <v>9.9564449104132891</v>
      </c>
      <c r="AB374" s="15">
        <f t="shared" si="168"/>
        <v>3.0804192634584786</v>
      </c>
    </row>
    <row r="375" spans="5:28">
      <c r="E375" s="12">
        <f t="shared" si="152"/>
        <v>0.88870646321581814</v>
      </c>
      <c r="F375" s="12">
        <f t="shared" si="153"/>
        <v>6255997.5</v>
      </c>
      <c r="G375" s="6">
        <v>55590</v>
      </c>
      <c r="H375" s="6">
        <v>4170665</v>
      </c>
      <c r="I375" s="12">
        <f t="shared" si="154"/>
        <v>8341330</v>
      </c>
      <c r="J375" s="6">
        <v>694968.17651400005</v>
      </c>
      <c r="K375" s="12">
        <f t="shared" si="155"/>
        <v>5559745.4121120004</v>
      </c>
      <c r="L375" s="6">
        <f t="shared" si="156"/>
        <v>51.159779999999998</v>
      </c>
      <c r="M375" s="6">
        <f t="shared" si="157"/>
        <v>5242880</v>
      </c>
      <c r="N375" s="13">
        <f t="shared" si="158"/>
        <v>1.5003079065146168</v>
      </c>
      <c r="O375" s="13"/>
      <c r="P375" s="7">
        <f t="shared" si="159"/>
        <v>-9.4212507401657687E-4</v>
      </c>
      <c r="Q375" s="7">
        <f t="shared" si="160"/>
        <v>1.7915656391848875E-3</v>
      </c>
      <c r="R375" s="6">
        <f t="shared" si="161"/>
        <v>8.4944056516831061E-4</v>
      </c>
      <c r="S375" s="6">
        <f t="shared" si="162"/>
        <v>1.7915656391848875E-3</v>
      </c>
      <c r="T375" s="7">
        <f t="shared" si="163"/>
        <v>-2.3932550833164954E-2</v>
      </c>
      <c r="U375" s="7">
        <f t="shared" si="164"/>
        <v>9.2749618073550436E-2</v>
      </c>
      <c r="V375" s="7">
        <f t="shared" si="165"/>
        <v>0.22703968532835817</v>
      </c>
      <c r="W375" s="6">
        <f t="shared" si="166"/>
        <v>0.29585675256874366</v>
      </c>
      <c r="X375" s="6">
        <v>1.0300000000000001E-3</v>
      </c>
      <c r="Y375" s="6">
        <v>0.29707260000000002</v>
      </c>
      <c r="Z375" s="6">
        <f t="shared" si="167"/>
        <v>73.938411571348283</v>
      </c>
      <c r="AA375" s="6">
        <f t="shared" si="169"/>
        <v>17.530042216668882</v>
      </c>
      <c r="AB375" s="6">
        <f t="shared" si="168"/>
        <v>0.40927619418834188</v>
      </c>
    </row>
    <row r="376" spans="5:28">
      <c r="E376" s="12">
        <f t="shared" si="152"/>
        <v>0.90801440421402635</v>
      </c>
      <c r="F376" s="12">
        <f t="shared" si="153"/>
        <v>6372243</v>
      </c>
      <c r="G376" s="6">
        <v>62064</v>
      </c>
      <c r="H376" s="6">
        <v>4248162</v>
      </c>
      <c r="I376" s="12">
        <f t="shared" si="154"/>
        <v>8496324</v>
      </c>
      <c r="J376" s="6">
        <v>723261.05389400001</v>
      </c>
      <c r="K376" s="12">
        <f t="shared" si="155"/>
        <v>5786088.4311520001</v>
      </c>
      <c r="L376" s="6">
        <f t="shared" si="156"/>
        <v>52.219223999999997</v>
      </c>
      <c r="M376" s="6">
        <f t="shared" si="157"/>
        <v>5242880</v>
      </c>
      <c r="N376" s="13">
        <f t="shared" si="158"/>
        <v>1.4684054869013463</v>
      </c>
      <c r="O376" s="13"/>
      <c r="P376" s="7">
        <f t="shared" si="159"/>
        <v>-9.5963112325837948E-4</v>
      </c>
      <c r="Q376" s="7">
        <f t="shared" si="160"/>
        <v>1.8645021399638668E-3</v>
      </c>
      <c r="R376" s="6">
        <f t="shared" si="161"/>
        <v>9.0487101670548727E-4</v>
      </c>
      <c r="S376" s="6">
        <f t="shared" si="162"/>
        <v>1.8645021399638668E-3</v>
      </c>
      <c r="T376" s="7">
        <f t="shared" si="163"/>
        <v>-2.4377252311686432E-2</v>
      </c>
      <c r="U376" s="7">
        <f t="shared" si="164"/>
        <v>9.6525551504574134E-2</v>
      </c>
      <c r="V376" s="7">
        <f t="shared" si="165"/>
        <v>0.2625284128408491</v>
      </c>
      <c r="W376" s="6">
        <f t="shared" si="166"/>
        <v>0.33467671203373683</v>
      </c>
      <c r="X376" s="6">
        <v>1.191E-3</v>
      </c>
      <c r="Y376" s="6">
        <v>0.33942838333280401</v>
      </c>
      <c r="Z376" s="6">
        <f t="shared" si="167"/>
        <v>56.549298065815847</v>
      </c>
      <c r="AA376" s="6">
        <f t="shared" si="169"/>
        <v>24.024263920614001</v>
      </c>
      <c r="AB376" s="6">
        <f t="shared" si="168"/>
        <v>1.3999039362622294</v>
      </c>
    </row>
    <row r="377" spans="5:28">
      <c r="E377" s="12">
        <f t="shared" si="152"/>
        <v>0.91802955086231519</v>
      </c>
      <c r="F377" s="12">
        <f t="shared" si="153"/>
        <v>6356376</v>
      </c>
      <c r="G377" s="6">
        <v>80676</v>
      </c>
      <c r="H377" s="6">
        <v>4237584</v>
      </c>
      <c r="I377" s="12">
        <f t="shared" si="154"/>
        <v>8475168</v>
      </c>
      <c r="J377" s="6">
        <v>729417.62554899999</v>
      </c>
      <c r="K377" s="12">
        <f t="shared" si="155"/>
        <v>5835341.0043919999</v>
      </c>
      <c r="L377" s="6">
        <f t="shared" si="156"/>
        <v>52.464528000000001</v>
      </c>
      <c r="M377" s="6">
        <f t="shared" si="157"/>
        <v>5242880</v>
      </c>
      <c r="N377" s="13">
        <f t="shared" si="158"/>
        <v>1.452386071974392</v>
      </c>
      <c r="O377" s="13"/>
      <c r="P377" s="7">
        <f t="shared" si="159"/>
        <v>-9.5724162445352519E-4</v>
      </c>
      <c r="Q377" s="7">
        <f t="shared" si="160"/>
        <v>1.8803732296123227E-3</v>
      </c>
      <c r="R377" s="6">
        <f t="shared" si="161"/>
        <v>9.2313160515879753E-4</v>
      </c>
      <c r="S377" s="6">
        <f t="shared" si="162"/>
        <v>1.8803732296123227E-3</v>
      </c>
      <c r="T377" s="7">
        <f t="shared" si="163"/>
        <v>-2.4316552513761348E-2</v>
      </c>
      <c r="U377" s="7">
        <f t="shared" si="164"/>
        <v>9.7347200162657965E-2</v>
      </c>
      <c r="V377" s="7">
        <f t="shared" si="165"/>
        <v>0.22174944023332843</v>
      </c>
      <c r="W377" s="6">
        <f t="shared" si="166"/>
        <v>0.29478008788222504</v>
      </c>
      <c r="X377" s="6">
        <v>1.0059999999999999E-3</v>
      </c>
      <c r="Y377" s="6">
        <v>0.29471105333299796</v>
      </c>
      <c r="Z377" s="6">
        <f t="shared" si="167"/>
        <v>86.915827993272643</v>
      </c>
      <c r="AA377" s="6">
        <f t="shared" si="169"/>
        <v>8.2374149941553103</v>
      </c>
      <c r="AB377" s="6">
        <f t="shared" si="168"/>
        <v>2.3424485931673903E-2</v>
      </c>
    </row>
    <row r="378" spans="5:28">
      <c r="E378" s="12">
        <f t="shared" si="152"/>
        <v>0.91871003474326773</v>
      </c>
      <c r="F378" s="12">
        <f t="shared" si="153"/>
        <v>6517147.5</v>
      </c>
      <c r="G378" s="6">
        <v>36417</v>
      </c>
      <c r="H378" s="6">
        <v>4344765</v>
      </c>
      <c r="I378" s="12">
        <f t="shared" si="154"/>
        <v>8689530</v>
      </c>
      <c r="J378" s="6">
        <v>748421.10076900001</v>
      </c>
      <c r="K378" s="12">
        <f t="shared" si="155"/>
        <v>5987368.8061520001</v>
      </c>
      <c r="L378" s="6">
        <f t="shared" si="156"/>
        <v>52.865519999999997</v>
      </c>
      <c r="M378" s="6">
        <f t="shared" si="157"/>
        <v>5242880</v>
      </c>
      <c r="N378" s="13">
        <f t="shared" si="158"/>
        <v>1.4513102969490603</v>
      </c>
      <c r="O378" s="13"/>
      <c r="P378" s="7">
        <f t="shared" si="159"/>
        <v>-9.81453088946159E-4</v>
      </c>
      <c r="Q378" s="7">
        <f t="shared" si="160"/>
        <v>1.9293624846312071E-3</v>
      </c>
      <c r="R378" s="6">
        <f t="shared" si="161"/>
        <v>9.4790939568504813E-4</v>
      </c>
      <c r="S378" s="6">
        <f t="shared" si="162"/>
        <v>1.9293624846312071E-3</v>
      </c>
      <c r="T378" s="7">
        <f t="shared" si="163"/>
        <v>-2.4931589859328411E-2</v>
      </c>
      <c r="U378" s="7">
        <f t="shared" si="164"/>
        <v>9.9883381139413335E-2</v>
      </c>
      <c r="V378" s="7">
        <f t="shared" si="165"/>
        <v>0.21601834138037959</v>
      </c>
      <c r="W378" s="6">
        <f t="shared" si="166"/>
        <v>0.29097013266046451</v>
      </c>
      <c r="X378" s="6">
        <v>9.7999999999999997E-4</v>
      </c>
      <c r="Y378" s="6">
        <v>0.29397900000041999</v>
      </c>
      <c r="Z378" s="6">
        <f t="shared" si="167"/>
        <v>96.873722921551746</v>
      </c>
      <c r="AA378" s="6">
        <f t="shared" si="169"/>
        <v>3.2745514607093713</v>
      </c>
      <c r="AB378" s="6">
        <f t="shared" si="168"/>
        <v>1.0234973722446774</v>
      </c>
    </row>
    <row r="379" spans="5:28">
      <c r="E379" s="12">
        <f t="shared" si="152"/>
        <v>1.0000060877866157</v>
      </c>
      <c r="F379" s="12">
        <f t="shared" si="153"/>
        <v>6594433.5</v>
      </c>
      <c r="G379" s="6">
        <v>18696</v>
      </c>
      <c r="H379" s="6">
        <v>4396289</v>
      </c>
      <c r="I379" s="12">
        <f t="shared" si="154"/>
        <v>8792578</v>
      </c>
      <c r="J379" s="6">
        <v>824309.20568799996</v>
      </c>
      <c r="K379" s="12">
        <f t="shared" si="155"/>
        <v>6594473.6455039997</v>
      </c>
      <c r="L379" s="6">
        <f t="shared" si="156"/>
        <v>53.129387999999999</v>
      </c>
      <c r="M379" s="6">
        <f t="shared" si="157"/>
        <v>5242880</v>
      </c>
      <c r="N379" s="13">
        <f t="shared" si="158"/>
        <v>1.3333252163339269</v>
      </c>
      <c r="O379" s="13"/>
      <c r="P379" s="7">
        <f t="shared" si="159"/>
        <v>-9.9309201279010957E-4</v>
      </c>
      <c r="Q379" s="7">
        <f t="shared" si="160"/>
        <v>2.124995213999786E-3</v>
      </c>
      <c r="R379" s="6">
        <f t="shared" si="161"/>
        <v>1.1319032012096764E-3</v>
      </c>
      <c r="S379" s="6">
        <f t="shared" si="162"/>
        <v>2.124995213999786E-3</v>
      </c>
      <c r="T379" s="7">
        <f t="shared" si="163"/>
        <v>-2.5227250323337867E-2</v>
      </c>
      <c r="U379" s="7">
        <f t="shared" si="164"/>
        <v>0.11001131646858014</v>
      </c>
      <c r="V379" s="7">
        <f t="shared" si="165"/>
        <v>0.40977356798584252</v>
      </c>
      <c r="W379" s="6">
        <f t="shared" si="166"/>
        <v>0.49455763413108478</v>
      </c>
      <c r="X379" s="6">
        <v>1.859E-3</v>
      </c>
      <c r="Y379" s="6">
        <v>0.50048569999985704</v>
      </c>
      <c r="Z379" s="6">
        <f t="shared" si="167"/>
        <v>14.308510704668423</v>
      </c>
      <c r="AA379" s="6">
        <f t="shared" si="169"/>
        <v>39.112253834874856</v>
      </c>
      <c r="AB379" s="6">
        <f t="shared" si="168"/>
        <v>1.1844625867979748</v>
      </c>
    </row>
    <row r="380" spans="5:28">
      <c r="E380" s="12">
        <f t="shared" si="152"/>
        <v>0.6369960011314838</v>
      </c>
      <c r="F380" s="12">
        <f t="shared" si="153"/>
        <v>6600183</v>
      </c>
      <c r="G380" s="6">
        <v>29214</v>
      </c>
      <c r="H380" s="6">
        <v>4400122</v>
      </c>
      <c r="I380" s="12">
        <f t="shared" si="154"/>
        <v>8800244</v>
      </c>
      <c r="J380" s="6">
        <v>525536.27221700002</v>
      </c>
      <c r="K380" s="12">
        <f t="shared" si="155"/>
        <v>4204290.1777360002</v>
      </c>
      <c r="L380" s="6">
        <f t="shared" si="156"/>
        <v>53.385744000000003</v>
      </c>
      <c r="M380" s="6">
        <f t="shared" si="157"/>
        <v>5242880</v>
      </c>
      <c r="N380" s="13">
        <f t="shared" si="158"/>
        <v>2.0931580904196556</v>
      </c>
      <c r="O380" s="13"/>
      <c r="P380" s="7">
        <f t="shared" si="159"/>
        <v>-9.9395786161966208E-4</v>
      </c>
      <c r="Q380" s="7">
        <f t="shared" si="160"/>
        <v>1.3547853833711845E-3</v>
      </c>
      <c r="R380" s="6">
        <f t="shared" si="161"/>
        <v>3.6082752175152239E-4</v>
      </c>
      <c r="S380" s="6">
        <f t="shared" si="162"/>
        <v>1.3547853833711845E-3</v>
      </c>
      <c r="T380" s="7">
        <f t="shared" si="163"/>
        <v>-2.5249245249169484E-2</v>
      </c>
      <c r="U380" s="7">
        <f t="shared" si="164"/>
        <v>7.0137439639931853E-2</v>
      </c>
      <c r="V380" s="7">
        <f t="shared" si="165"/>
        <v>0.46465986084677569</v>
      </c>
      <c r="W380" s="6">
        <f t="shared" si="166"/>
        <v>0.5095480552375381</v>
      </c>
      <c r="X380" s="6">
        <v>2.1080000000000001E-3</v>
      </c>
      <c r="Y380" s="6">
        <v>0.52352882666596401</v>
      </c>
      <c r="Z380" s="6">
        <f t="shared" si="167"/>
        <v>35.731243673093715</v>
      </c>
      <c r="AA380" s="6">
        <f t="shared" si="169"/>
        <v>82.88294488844771</v>
      </c>
      <c r="AB380" s="6">
        <f t="shared" si="168"/>
        <v>2.6704874146970892</v>
      </c>
    </row>
    <row r="381" spans="5:28">
      <c r="E381" s="12">
        <f t="shared" si="152"/>
        <v>0.63580294768190515</v>
      </c>
      <c r="F381" s="12">
        <f t="shared" si="153"/>
        <v>6600183</v>
      </c>
      <c r="G381" s="6">
        <v>29214</v>
      </c>
      <c r="H381" s="6">
        <v>4400122</v>
      </c>
      <c r="I381" s="12">
        <f t="shared" si="154"/>
        <v>8800244</v>
      </c>
      <c r="J381" s="6">
        <v>524551.97583000001</v>
      </c>
      <c r="K381" s="12">
        <f t="shared" si="155"/>
        <v>4196415.8066400001</v>
      </c>
      <c r="L381" s="6">
        <f t="shared" si="156"/>
        <v>53.385744000000003</v>
      </c>
      <c r="M381" s="6">
        <f t="shared" si="157"/>
        <v>5242880</v>
      </c>
      <c r="N381" s="13">
        <f t="shared" si="158"/>
        <v>2.0970858002382293</v>
      </c>
      <c r="O381" s="13"/>
      <c r="P381" s="7">
        <f t="shared" si="159"/>
        <v>-9.9395786161966208E-4</v>
      </c>
      <c r="Q381" s="7">
        <f t="shared" si="160"/>
        <v>1.3522479555502899E-3</v>
      </c>
      <c r="R381" s="6">
        <f t="shared" si="161"/>
        <v>3.5829009393062786E-4</v>
      </c>
      <c r="S381" s="6">
        <f t="shared" si="162"/>
        <v>1.3522479555502899E-3</v>
      </c>
      <c r="T381" s="7">
        <f t="shared" si="163"/>
        <v>-2.5249245249169484E-2</v>
      </c>
      <c r="U381" s="7">
        <f t="shared" si="164"/>
        <v>7.0006076626414671E-2</v>
      </c>
      <c r="V381" s="7">
        <f t="shared" si="165"/>
        <v>0.4611330307834226</v>
      </c>
      <c r="W381" s="6">
        <f t="shared" si="166"/>
        <v>0.50588986216066778</v>
      </c>
      <c r="X381" s="6">
        <v>2.0920000000000001E-3</v>
      </c>
      <c r="Y381" s="6">
        <v>0.52322314666736403</v>
      </c>
      <c r="Z381" s="6">
        <f t="shared" si="167"/>
        <v>35.360996388609472</v>
      </c>
      <c r="AA381" s="6">
        <f t="shared" si="169"/>
        <v>82.873322469855268</v>
      </c>
      <c r="AB381" s="6">
        <f t="shared" si="168"/>
        <v>3.3127900814594073</v>
      </c>
    </row>
    <row r="382" spans="5:28">
      <c r="E382" s="12">
        <f t="shared" si="152"/>
        <v>0.99643479651643574</v>
      </c>
      <c r="F382" s="12">
        <f t="shared" si="153"/>
        <v>6620173.5</v>
      </c>
      <c r="G382" s="6">
        <v>42138</v>
      </c>
      <c r="H382" s="6">
        <v>4413449</v>
      </c>
      <c r="I382" s="12">
        <f t="shared" si="154"/>
        <v>8826898</v>
      </c>
      <c r="J382" s="6">
        <v>824571.40429700003</v>
      </c>
      <c r="K382" s="12">
        <f t="shared" si="155"/>
        <v>6596571.2343760002</v>
      </c>
      <c r="L382" s="6">
        <f t="shared" si="156"/>
        <v>53.804147999999998</v>
      </c>
      <c r="M382" s="6">
        <f t="shared" si="157"/>
        <v>5242880</v>
      </c>
      <c r="N382" s="13">
        <f t="shared" si="158"/>
        <v>1.3381039461836384</v>
      </c>
      <c r="O382" s="13"/>
      <c r="P382" s="7">
        <f t="shared" si="159"/>
        <v>-9.9696834097041769E-4</v>
      </c>
      <c r="Q382" s="7">
        <f t="shared" si="160"/>
        <v>2.1256711385016572E-3</v>
      </c>
      <c r="R382" s="6">
        <f t="shared" si="161"/>
        <v>1.1287027975312395E-3</v>
      </c>
      <c r="S382" s="6">
        <f t="shared" si="162"/>
        <v>2.1256711385016572E-3</v>
      </c>
      <c r="T382" s="7">
        <f t="shared" si="163"/>
        <v>-2.5325719649523765E-2</v>
      </c>
      <c r="U382" s="7">
        <f t="shared" si="164"/>
        <v>0.1100463091799963</v>
      </c>
      <c r="V382" s="7">
        <f t="shared" si="165"/>
        <v>0.43203668276075918</v>
      </c>
      <c r="W382" s="6">
        <f t="shared" si="166"/>
        <v>0.5167572722912317</v>
      </c>
      <c r="X382" s="6">
        <v>1.9599999999999999E-3</v>
      </c>
      <c r="Y382" s="6">
        <v>0.51753800000000005</v>
      </c>
      <c r="Z382" s="6">
        <f t="shared" si="167"/>
        <v>8.4526091072274099</v>
      </c>
      <c r="AA382" s="6">
        <f t="shared" si="169"/>
        <v>42.413122574936757</v>
      </c>
      <c r="AB382" s="6">
        <f t="shared" si="168"/>
        <v>0.15085418051782831</v>
      </c>
    </row>
    <row r="383" spans="5:28">
      <c r="E383" s="12">
        <f t="shared" si="152"/>
        <v>0.9329090860286382</v>
      </c>
      <c r="F383" s="12">
        <f t="shared" si="153"/>
        <v>6528157.5</v>
      </c>
      <c r="G383" s="6">
        <v>79171</v>
      </c>
      <c r="H383" s="6">
        <v>4352105</v>
      </c>
      <c r="I383" s="12">
        <f t="shared" si="154"/>
        <v>8704210</v>
      </c>
      <c r="J383" s="6">
        <v>761272.18084699998</v>
      </c>
      <c r="K383" s="12">
        <f t="shared" si="155"/>
        <v>6090177.4467759999</v>
      </c>
      <c r="L383" s="6">
        <f t="shared" si="156"/>
        <v>53.808680000000003</v>
      </c>
      <c r="M383" s="6">
        <f t="shared" si="157"/>
        <v>5242880</v>
      </c>
      <c r="N383" s="13">
        <f t="shared" si="158"/>
        <v>1.4292210819912659</v>
      </c>
      <c r="O383" s="13"/>
      <c r="P383" s="7">
        <f t="shared" si="159"/>
        <v>-9.8311114540556828E-4</v>
      </c>
      <c r="Q383" s="7">
        <f t="shared" si="160"/>
        <v>1.9624914166776293E-3</v>
      </c>
      <c r="R383" s="6">
        <f t="shared" si="161"/>
        <v>9.7938027127206099E-4</v>
      </c>
      <c r="S383" s="6">
        <f t="shared" si="162"/>
        <v>1.9624914166776293E-3</v>
      </c>
      <c r="T383" s="7">
        <f t="shared" si="163"/>
        <v>-2.4973709023326341E-2</v>
      </c>
      <c r="U383" s="7">
        <f t="shared" si="164"/>
        <v>0.10159847085049323</v>
      </c>
      <c r="V383" s="7">
        <f t="shared" si="165"/>
        <v>0.23651804112361968</v>
      </c>
      <c r="W383" s="6">
        <f t="shared" si="166"/>
        <v>0.31314280295078656</v>
      </c>
      <c r="X383" s="6">
        <v>1.073E-3</v>
      </c>
      <c r="Y383" s="6">
        <v>0.31825180000000003</v>
      </c>
      <c r="Z383" s="6">
        <f t="shared" si="167"/>
        <v>82.897615720189137</v>
      </c>
      <c r="AA383" s="6">
        <f t="shared" si="169"/>
        <v>8.7250446158377422</v>
      </c>
      <c r="AB383" s="6">
        <f t="shared" si="168"/>
        <v>1.6053317056536585</v>
      </c>
    </row>
    <row r="384" spans="5:28">
      <c r="E384" s="12">
        <f t="shared" si="152"/>
        <v>0.92946592985233589</v>
      </c>
      <c r="F384" s="12">
        <f t="shared" si="153"/>
        <v>6528157.5</v>
      </c>
      <c r="G384" s="6">
        <v>79171</v>
      </c>
      <c r="H384" s="6">
        <v>4352105</v>
      </c>
      <c r="I384" s="12">
        <f t="shared" si="154"/>
        <v>8704210</v>
      </c>
      <c r="J384" s="6">
        <v>758462.49762000004</v>
      </c>
      <c r="K384" s="12">
        <f t="shared" si="155"/>
        <v>6067699.9809600003</v>
      </c>
      <c r="L384" s="6">
        <f t="shared" si="156"/>
        <v>53.808680000000003</v>
      </c>
      <c r="M384" s="6">
        <f t="shared" si="157"/>
        <v>5242880</v>
      </c>
      <c r="N384" s="13">
        <f t="shared" si="158"/>
        <v>1.4345155540506578</v>
      </c>
      <c r="O384" s="13"/>
      <c r="P384" s="7">
        <f t="shared" si="159"/>
        <v>-9.8311114540556828E-4</v>
      </c>
      <c r="Q384" s="7">
        <f t="shared" si="160"/>
        <v>1.9552483052710946E-3</v>
      </c>
      <c r="R384" s="6">
        <f t="shared" si="161"/>
        <v>9.7213715986552629E-4</v>
      </c>
      <c r="S384" s="6">
        <f t="shared" si="162"/>
        <v>1.9552483052710946E-3</v>
      </c>
      <c r="T384" s="7">
        <f t="shared" si="163"/>
        <v>-2.4973709023326341E-2</v>
      </c>
      <c r="U384" s="7">
        <f t="shared" si="164"/>
        <v>0.10122349390188087</v>
      </c>
      <c r="V384" s="7">
        <f t="shared" si="165"/>
        <v>0.23916316367113455</v>
      </c>
      <c r="W384" s="6">
        <f t="shared" si="166"/>
        <v>0.3154129485496891</v>
      </c>
      <c r="X384" s="6">
        <v>1.085E-3</v>
      </c>
      <c r="Y384" s="6">
        <v>0.32212926666630498</v>
      </c>
      <c r="Z384" s="6">
        <f t="shared" si="167"/>
        <v>80.207217075676922</v>
      </c>
      <c r="AA384" s="6">
        <f t="shared" si="169"/>
        <v>10.402105081518318</v>
      </c>
      <c r="AB384" s="6">
        <f t="shared" si="168"/>
        <v>2.0849760675652433</v>
      </c>
    </row>
    <row r="385" spans="5:28">
      <c r="E385" s="12">
        <f t="shared" si="152"/>
        <v>0.93220311501859443</v>
      </c>
      <c r="F385" s="12">
        <f t="shared" si="153"/>
        <v>6528157.5</v>
      </c>
      <c r="G385" s="6">
        <v>79171</v>
      </c>
      <c r="H385" s="6">
        <v>4352105</v>
      </c>
      <c r="I385" s="12">
        <f t="shared" si="154"/>
        <v>8704210</v>
      </c>
      <c r="J385" s="6">
        <v>760696.09460399998</v>
      </c>
      <c r="K385" s="12">
        <f t="shared" si="155"/>
        <v>6085568.7568319999</v>
      </c>
      <c r="L385" s="6">
        <f t="shared" si="156"/>
        <v>53.808680000000003</v>
      </c>
      <c r="M385" s="6">
        <f t="shared" si="157"/>
        <v>5242880</v>
      </c>
      <c r="N385" s="13">
        <f t="shared" si="158"/>
        <v>1.4303034519539635</v>
      </c>
      <c r="O385" s="13"/>
      <c r="P385" s="7">
        <f t="shared" si="159"/>
        <v>-9.8311114540556828E-4</v>
      </c>
      <c r="Q385" s="7">
        <f t="shared" si="160"/>
        <v>1.9610063180025461E-3</v>
      </c>
      <c r="R385" s="6">
        <f t="shared" si="161"/>
        <v>9.7789517259697784E-4</v>
      </c>
      <c r="S385" s="6">
        <f t="shared" si="162"/>
        <v>1.9610063180025461E-3</v>
      </c>
      <c r="T385" s="7">
        <f t="shared" si="163"/>
        <v>-2.4973709023326341E-2</v>
      </c>
      <c r="U385" s="7">
        <f t="shared" si="164"/>
        <v>0.10152158707247091</v>
      </c>
      <c r="V385" s="7">
        <f t="shared" si="165"/>
        <v>0.23607718736570055</v>
      </c>
      <c r="W385" s="6">
        <f t="shared" si="166"/>
        <v>0.31262506541484514</v>
      </c>
      <c r="X385" s="6">
        <v>1.0709999999999999E-3</v>
      </c>
      <c r="Y385" s="6">
        <v>0.31812269999964293</v>
      </c>
      <c r="Z385" s="6">
        <f t="shared" si="167"/>
        <v>83.100496545522532</v>
      </c>
      <c r="AA385" s="6">
        <f t="shared" si="169"/>
        <v>8.6932611954268975</v>
      </c>
      <c r="AB385" s="6">
        <f t="shared" si="168"/>
        <v>1.7281491024701996</v>
      </c>
    </row>
    <row r="386" spans="5:28">
      <c r="E386" s="12">
        <f t="shared" si="152"/>
        <v>0.93113592423099467</v>
      </c>
      <c r="F386" s="12">
        <f t="shared" si="153"/>
        <v>6528157.5</v>
      </c>
      <c r="G386" s="6">
        <v>79171</v>
      </c>
      <c r="H386" s="6">
        <v>4352105</v>
      </c>
      <c r="I386" s="12">
        <f t="shared" si="154"/>
        <v>8704210</v>
      </c>
      <c r="J386" s="6">
        <v>759825.24591099995</v>
      </c>
      <c r="K386" s="12">
        <f t="shared" si="155"/>
        <v>6078601.9672879996</v>
      </c>
      <c r="L386" s="6">
        <f t="shared" si="156"/>
        <v>53.808680000000003</v>
      </c>
      <c r="M386" s="6">
        <f t="shared" si="157"/>
        <v>5242880</v>
      </c>
      <c r="N386" s="13">
        <f t="shared" si="158"/>
        <v>1.4319427471714239</v>
      </c>
      <c r="O386" s="13"/>
      <c r="P386" s="7">
        <f t="shared" si="159"/>
        <v>-9.8311114540556828E-4</v>
      </c>
      <c r="Q386" s="7">
        <f t="shared" si="160"/>
        <v>1.9587613481635907E-3</v>
      </c>
      <c r="R386" s="6">
        <f t="shared" si="161"/>
        <v>9.7565020275802239E-4</v>
      </c>
      <c r="S386" s="6">
        <f t="shared" si="162"/>
        <v>1.9587613481635907E-3</v>
      </c>
      <c r="T386" s="7">
        <f t="shared" si="163"/>
        <v>-2.4973709023326341E-2</v>
      </c>
      <c r="U386" s="7">
        <f t="shared" si="164"/>
        <v>0.10140536465192677</v>
      </c>
      <c r="V386" s="7">
        <f t="shared" si="165"/>
        <v>0.23497505297090274</v>
      </c>
      <c r="W386" s="6">
        <f t="shared" si="166"/>
        <v>0.31140670859950315</v>
      </c>
      <c r="X386" s="6">
        <v>1.0660000000000001E-3</v>
      </c>
      <c r="Y386" s="6">
        <v>0.31665530000000003</v>
      </c>
      <c r="Z386" s="6">
        <f t="shared" si="167"/>
        <v>83.748719339924065</v>
      </c>
      <c r="AA386" s="6">
        <f t="shared" si="169"/>
        <v>8.4755907356451878</v>
      </c>
      <c r="AB386" s="6">
        <f t="shared" si="168"/>
        <v>1.657509411810534</v>
      </c>
    </row>
    <row r="387" spans="5:28">
      <c r="E387" s="12">
        <f t="shared" si="152"/>
        <v>0.93121594372021654</v>
      </c>
      <c r="F387" s="12">
        <f t="shared" si="153"/>
        <v>6705072</v>
      </c>
      <c r="G387" s="6">
        <v>29736</v>
      </c>
      <c r="H387" s="6">
        <v>4470048</v>
      </c>
      <c r="I387" s="12">
        <f t="shared" si="154"/>
        <v>8940096</v>
      </c>
      <c r="J387" s="6">
        <v>780483.74377399997</v>
      </c>
      <c r="K387" s="12">
        <f t="shared" si="155"/>
        <v>6243869.9501919998</v>
      </c>
      <c r="L387" s="6">
        <f t="shared" si="156"/>
        <v>54.235295999999998</v>
      </c>
      <c r="M387" s="6">
        <f t="shared" si="157"/>
        <v>5242880</v>
      </c>
      <c r="N387" s="13">
        <f t="shared" si="158"/>
        <v>1.4318197001725013</v>
      </c>
      <c r="O387" s="13"/>
      <c r="P387" s="7">
        <f t="shared" si="159"/>
        <v>-1.0097536730611669E-3</v>
      </c>
      <c r="Q387" s="7">
        <f t="shared" si="160"/>
        <v>2.0120171031453148E-3</v>
      </c>
      <c r="R387" s="6">
        <f t="shared" si="161"/>
        <v>1.002263430084148E-3</v>
      </c>
      <c r="S387" s="6">
        <f t="shared" si="162"/>
        <v>2.0120171031453148E-3</v>
      </c>
      <c r="T387" s="7">
        <f t="shared" si="163"/>
        <v>-2.5650502015071297E-2</v>
      </c>
      <c r="U387" s="7">
        <f t="shared" si="164"/>
        <v>0.10416242296267937</v>
      </c>
      <c r="V387" s="7">
        <f t="shared" si="165"/>
        <v>0.23144822290754954</v>
      </c>
      <c r="W387" s="6">
        <f t="shared" si="166"/>
        <v>0.30996014385515763</v>
      </c>
      <c r="X387" s="6">
        <v>1.0499999999999999E-3</v>
      </c>
      <c r="Y387" s="6">
        <v>0.30950062499999997</v>
      </c>
      <c r="Z387" s="6">
        <f t="shared" si="167"/>
        <v>91.620676490029993</v>
      </c>
      <c r="AA387" s="6">
        <f t="shared" si="169"/>
        <v>4.546339991985902</v>
      </c>
      <c r="AB387" s="6">
        <f t="shared" si="168"/>
        <v>0.14847105887351891</v>
      </c>
    </row>
    <row r="388" spans="5:28">
      <c r="E388" s="12">
        <f t="shared" si="152"/>
        <v>1.1475880537339185</v>
      </c>
      <c r="F388" s="12">
        <f t="shared" si="153"/>
        <v>5511937.5</v>
      </c>
      <c r="G388" s="6">
        <v>525825</v>
      </c>
      <c r="H388" s="6">
        <v>3674625</v>
      </c>
      <c r="I388" s="12">
        <f t="shared" si="154"/>
        <v>7349250</v>
      </c>
      <c r="J388" s="6">
        <v>790679.20349099999</v>
      </c>
      <c r="K388" s="12">
        <f t="shared" si="155"/>
        <v>6325433.6279279999</v>
      </c>
      <c r="L388" s="6">
        <f t="shared" si="156"/>
        <v>54.612000000000002</v>
      </c>
      <c r="M388" s="6">
        <f t="shared" si="157"/>
        <v>5242880</v>
      </c>
      <c r="N388" s="13">
        <f t="shared" si="158"/>
        <v>1.1618571045551178</v>
      </c>
      <c r="O388" s="13"/>
      <c r="P388" s="7">
        <f t="shared" si="159"/>
        <v>-8.3007298598860462E-4</v>
      </c>
      <c r="Q388" s="7">
        <f t="shared" si="160"/>
        <v>2.0383000840384735E-3</v>
      </c>
      <c r="R388" s="6">
        <f t="shared" si="161"/>
        <v>1.2082270980498689E-3</v>
      </c>
      <c r="S388" s="6">
        <f t="shared" si="162"/>
        <v>2.0383000840384735E-3</v>
      </c>
      <c r="T388" s="7">
        <f t="shared" si="163"/>
        <v>-2.1086121662928756E-2</v>
      </c>
      <c r="U388" s="7">
        <f t="shared" si="164"/>
        <v>0.10552309677019001</v>
      </c>
      <c r="V388" s="7">
        <f t="shared" si="165"/>
        <v>0.26054457093021294</v>
      </c>
      <c r="W388" s="6">
        <f t="shared" si="166"/>
        <v>0.34498154603747422</v>
      </c>
      <c r="X388" s="6">
        <v>1.1820000000000001E-3</v>
      </c>
      <c r="Y388" s="6">
        <v>0.36826252941127802</v>
      </c>
      <c r="Z388" s="6">
        <f t="shared" si="167"/>
        <v>72.445015570090803</v>
      </c>
      <c r="AA388" s="6">
        <f t="shared" si="169"/>
        <v>2.2188746235083556</v>
      </c>
      <c r="AB388" s="6">
        <f t="shared" si="168"/>
        <v>6.3218442047367356</v>
      </c>
    </row>
    <row r="389" spans="5:28">
      <c r="E389" s="12">
        <f t="shared" si="152"/>
        <v>1.0099131734910201</v>
      </c>
      <c r="F389" s="12">
        <f t="shared" si="153"/>
        <v>6364009.5</v>
      </c>
      <c r="G389" s="6">
        <v>259789</v>
      </c>
      <c r="H389" s="6">
        <v>4242673</v>
      </c>
      <c r="I389" s="12">
        <f t="shared" si="154"/>
        <v>8485346</v>
      </c>
      <c r="J389" s="6">
        <v>803387.12878399994</v>
      </c>
      <c r="K389" s="12">
        <f t="shared" si="155"/>
        <v>6427097.0302719995</v>
      </c>
      <c r="L389" s="6">
        <f t="shared" si="156"/>
        <v>56.107855999999998</v>
      </c>
      <c r="M389" s="6">
        <f t="shared" si="157"/>
        <v>5242880</v>
      </c>
      <c r="N389" s="13">
        <f t="shared" si="158"/>
        <v>1.3202455105366433</v>
      </c>
      <c r="O389" s="13"/>
      <c r="P389" s="7">
        <f t="shared" si="159"/>
        <v>-9.5839119520583224E-4</v>
      </c>
      <c r="Q389" s="7">
        <f t="shared" si="160"/>
        <v>2.071059975886282E-3</v>
      </c>
      <c r="R389" s="6">
        <f t="shared" si="161"/>
        <v>1.1126687806804498E-3</v>
      </c>
      <c r="S389" s="6">
        <f t="shared" si="162"/>
        <v>2.071059975886282E-3</v>
      </c>
      <c r="T389" s="7">
        <f t="shared" si="163"/>
        <v>-2.4345754751579532E-2</v>
      </c>
      <c r="U389" s="7">
        <f t="shared" si="164"/>
        <v>0.10721908121561477</v>
      </c>
      <c r="V389" s="7">
        <f t="shared" si="165"/>
        <v>0.29052262646871457</v>
      </c>
      <c r="W389" s="6">
        <f t="shared" si="166"/>
        <v>0.3733959529327498</v>
      </c>
      <c r="X389" s="6">
        <v>1.3179999999999999E-3</v>
      </c>
      <c r="Y389" s="6">
        <v>0.38681835555570199</v>
      </c>
      <c r="Z389" s="6">
        <f t="shared" si="167"/>
        <v>57.13656873188787</v>
      </c>
      <c r="AA389" s="6">
        <f t="shared" si="169"/>
        <v>15.578999948372546</v>
      </c>
      <c r="AB389" s="6">
        <f t="shared" si="168"/>
        <v>3.4699497658712732</v>
      </c>
    </row>
    <row r="390" spans="5:28">
      <c r="E390" s="12">
        <f t="shared" ref="E390:E453" si="170">K390/F390</f>
        <v>0.95105077421000539</v>
      </c>
      <c r="F390" s="12">
        <f t="shared" ref="F390:F453" si="171">H390*1.5</f>
        <v>6966345</v>
      </c>
      <c r="G390" s="6">
        <v>34920</v>
      </c>
      <c r="H390" s="6">
        <v>4644230</v>
      </c>
      <c r="I390" s="12">
        <f t="shared" ref="I390:I453" si="172">2*H390</f>
        <v>9288460</v>
      </c>
      <c r="J390" s="6">
        <v>828168.47570800001</v>
      </c>
      <c r="K390" s="12">
        <f t="shared" ref="K390:K453" si="173">J390*8</f>
        <v>6625347.8056640001</v>
      </c>
      <c r="L390" s="6">
        <f t="shared" ref="L390:L453" si="174">((H390+2*G390)*8+(G390+H390)*4)/1000000</f>
        <v>56.429160000000003</v>
      </c>
      <c r="M390" s="6">
        <f t="shared" ref="M390:M453" si="175">40*2^20/8</f>
        <v>5242880</v>
      </c>
      <c r="N390" s="13">
        <f t="shared" ref="N390:N453" si="176">I390/K390</f>
        <v>1.4019580967597367</v>
      </c>
      <c r="O390" s="13"/>
      <c r="P390" s="7">
        <f t="shared" ref="P390:P453" si="177">$B$32*I390</f>
        <v>-1.0491002112372983E-3</v>
      </c>
      <c r="Q390" s="7">
        <f t="shared" ref="Q390:Q453" si="178">$C$32*K390</f>
        <v>2.134944066039098E-3</v>
      </c>
      <c r="R390" s="6">
        <f t="shared" ref="R390:R453" si="179">P390+Q390</f>
        <v>1.0858438548017996E-3</v>
      </c>
      <c r="S390" s="6">
        <f t="shared" ref="S390:S453" si="180">MAX(P390,Q390)</f>
        <v>2.134944066039098E-3</v>
      </c>
      <c r="T390" s="7">
        <f t="shared" ref="T390:T453" si="181">$D$32*I390</f>
        <v>-2.6650011582303942E-2</v>
      </c>
      <c r="U390" s="7">
        <f t="shared" ref="U390:U453" si="182">$E$32*K390</f>
        <v>0.1105263700098706</v>
      </c>
      <c r="V390" s="7">
        <f t="shared" ref="V390:V453" si="183">X390*$F$32</f>
        <v>0.2539317645614258</v>
      </c>
      <c r="W390" s="6">
        <f t="shared" ref="W390:W453" si="184">SUM(T390:V390)</f>
        <v>0.33780812298899243</v>
      </c>
      <c r="X390" s="6">
        <v>1.152E-3</v>
      </c>
      <c r="Y390" s="6">
        <v>0.337888376470656</v>
      </c>
      <c r="Z390" s="6">
        <f t="shared" ref="Z390:Z453" si="185">ABS(S390-X390)/ABS(X390)*100</f>
        <v>85.325005732560584</v>
      </c>
      <c r="AA390" s="6">
        <f t="shared" si="169"/>
        <v>5.7427209373437851</v>
      </c>
      <c r="AB390" s="6">
        <f t="shared" ref="AB390:AB453" si="186">ABS(W390-Y390)/ABS(Y390)*100</f>
        <v>2.375147748550685E-2</v>
      </c>
    </row>
    <row r="391" spans="5:28">
      <c r="E391" s="12">
        <f t="shared" si="170"/>
        <v>1.4288556781383941</v>
      </c>
      <c r="F391" s="12">
        <f t="shared" si="171"/>
        <v>4433334</v>
      </c>
      <c r="G391" s="6">
        <v>1090920</v>
      </c>
      <c r="H391" s="6">
        <v>2955556</v>
      </c>
      <c r="I391" s="12">
        <f t="shared" si="172"/>
        <v>5911112</v>
      </c>
      <c r="J391" s="6">
        <v>791824.30737299996</v>
      </c>
      <c r="K391" s="12">
        <f t="shared" si="173"/>
        <v>6334594.4589839997</v>
      </c>
      <c r="L391" s="6">
        <f t="shared" si="174"/>
        <v>57.285072</v>
      </c>
      <c r="M391" s="6">
        <f t="shared" si="175"/>
        <v>5242880</v>
      </c>
      <c r="N391" s="13">
        <f t="shared" si="176"/>
        <v>0.93314766056043286</v>
      </c>
      <c r="O391" s="13"/>
      <c r="P391" s="7">
        <f t="shared" si="177"/>
        <v>-6.6764015217240841E-4</v>
      </c>
      <c r="Q391" s="7">
        <f t="shared" si="178"/>
        <v>2.0412520591613905E-3</v>
      </c>
      <c r="R391" s="6">
        <f t="shared" si="179"/>
        <v>1.373611906988982E-3</v>
      </c>
      <c r="S391" s="6">
        <f t="shared" si="180"/>
        <v>2.0412520591613905E-3</v>
      </c>
      <c r="T391" s="7">
        <f t="shared" si="181"/>
        <v>-1.6959883905867692E-2</v>
      </c>
      <c r="U391" s="7">
        <f t="shared" si="182"/>
        <v>0.10567592095883528</v>
      </c>
      <c r="V391" s="7">
        <f t="shared" si="183"/>
        <v>0.38332234251069403</v>
      </c>
      <c r="W391" s="6">
        <f t="shared" si="184"/>
        <v>0.47203837956366163</v>
      </c>
      <c r="X391" s="6">
        <v>1.7390000000000001E-3</v>
      </c>
      <c r="Y391" s="6">
        <v>0.50265126153819395</v>
      </c>
      <c r="Z391" s="6">
        <f t="shared" si="185"/>
        <v>17.380796961552068</v>
      </c>
      <c r="AA391" s="6">
        <f t="shared" ref="AA391:AA454" si="187">ABS(R391-X391)/ABS(X391)*100</f>
        <v>21.011391202473721</v>
      </c>
      <c r="AB391" s="6">
        <f t="shared" si="186"/>
        <v>6.0902825312428277</v>
      </c>
    </row>
    <row r="392" spans="5:28">
      <c r="E392" s="12">
        <f t="shared" si="170"/>
        <v>1.0202097939843424</v>
      </c>
      <c r="F392" s="12">
        <f t="shared" si="171"/>
        <v>6643563</v>
      </c>
      <c r="G392" s="6">
        <v>259156</v>
      </c>
      <c r="H392" s="6">
        <v>4429042</v>
      </c>
      <c r="I392" s="12">
        <f t="shared" si="172"/>
        <v>8858084</v>
      </c>
      <c r="J392" s="6">
        <v>847228.50494400004</v>
      </c>
      <c r="K392" s="12">
        <f t="shared" si="173"/>
        <v>6777828.0395520004</v>
      </c>
      <c r="L392" s="6">
        <f t="shared" si="174"/>
        <v>58.331623999999998</v>
      </c>
      <c r="M392" s="6">
        <f t="shared" si="175"/>
        <v>5242880</v>
      </c>
      <c r="N392" s="13">
        <f t="shared" si="176"/>
        <v>1.3069207345345251</v>
      </c>
      <c r="O392" s="13"/>
      <c r="P392" s="7">
        <f t="shared" si="177"/>
        <v>-1.0004906944270345E-3</v>
      </c>
      <c r="Q392" s="7">
        <f t="shared" si="178"/>
        <v>2.1840791122398635E-3</v>
      </c>
      <c r="R392" s="6">
        <f t="shared" si="179"/>
        <v>1.183588417812829E-3</v>
      </c>
      <c r="S392" s="6">
        <f t="shared" si="180"/>
        <v>2.1840791122398635E-3</v>
      </c>
      <c r="T392" s="7">
        <f t="shared" si="181"/>
        <v>-2.5415197050643622E-2</v>
      </c>
      <c r="U392" s="7">
        <f t="shared" si="182"/>
        <v>0.11307009861767124</v>
      </c>
      <c r="V392" s="7">
        <f t="shared" si="183"/>
        <v>0.25591560647206191</v>
      </c>
      <c r="W392" s="6">
        <f t="shared" si="184"/>
        <v>0.34357050803908951</v>
      </c>
      <c r="X392" s="6">
        <v>1.1609999999999999E-3</v>
      </c>
      <c r="Y392" s="6">
        <v>0.35517721764733196</v>
      </c>
      <c r="Z392" s="6">
        <f t="shared" si="185"/>
        <v>88.120509236853025</v>
      </c>
      <c r="AA392" s="6">
        <f t="shared" si="187"/>
        <v>1.9456001561437619</v>
      </c>
      <c r="AB392" s="6">
        <f t="shared" si="186"/>
        <v>3.2678643312553795</v>
      </c>
    </row>
    <row r="393" spans="5:28">
      <c r="E393" s="12">
        <f t="shared" si="170"/>
        <v>1.8481548237843264</v>
      </c>
      <c r="F393" s="12">
        <f t="shared" si="171"/>
        <v>3813040.5</v>
      </c>
      <c r="G393" s="6">
        <v>1441295</v>
      </c>
      <c r="H393" s="6">
        <v>2542027</v>
      </c>
      <c r="I393" s="12">
        <f t="shared" si="172"/>
        <v>5084054</v>
      </c>
      <c r="J393" s="6">
        <v>880886.14916999999</v>
      </c>
      <c r="K393" s="12">
        <f t="shared" si="173"/>
        <v>7047089.1933599999</v>
      </c>
      <c r="L393" s="6">
        <f t="shared" si="174"/>
        <v>59.330224000000001</v>
      </c>
      <c r="M393" s="6">
        <f t="shared" si="175"/>
        <v>5242880</v>
      </c>
      <c r="N393" s="13">
        <f t="shared" si="176"/>
        <v>0.72144027988043113</v>
      </c>
      <c r="O393" s="13"/>
      <c r="P393" s="7">
        <f t="shared" si="177"/>
        <v>-5.7422674214475077E-4</v>
      </c>
      <c r="Q393" s="7">
        <f t="shared" si="178"/>
        <v>2.2708455008731946E-3</v>
      </c>
      <c r="R393" s="6">
        <f t="shared" si="179"/>
        <v>1.6966187587284438E-3</v>
      </c>
      <c r="S393" s="6">
        <f t="shared" si="180"/>
        <v>2.2708455008731946E-3</v>
      </c>
      <c r="T393" s="7">
        <f t="shared" si="181"/>
        <v>-1.4586928079042025E-2</v>
      </c>
      <c r="U393" s="7">
        <f t="shared" si="182"/>
        <v>0.11756200738804937</v>
      </c>
      <c r="V393" s="7">
        <f t="shared" si="183"/>
        <v>0.46598242212053315</v>
      </c>
      <c r="W393" s="6">
        <f t="shared" si="184"/>
        <v>0.56895750142954049</v>
      </c>
      <c r="X393" s="6">
        <v>2.114E-3</v>
      </c>
      <c r="Y393" s="6">
        <v>0.59881163999999998</v>
      </c>
      <c r="Z393" s="6">
        <f t="shared" si="185"/>
        <v>7.4193709022324761</v>
      </c>
      <c r="AA393" s="6">
        <f t="shared" si="187"/>
        <v>19.743672718616661</v>
      </c>
      <c r="AB393" s="6">
        <f t="shared" si="186"/>
        <v>4.9855641701386251</v>
      </c>
    </row>
    <row r="394" spans="5:28">
      <c r="E394" s="12">
        <f t="shared" si="170"/>
        <v>0.98807089605856402</v>
      </c>
      <c r="F394" s="12">
        <f t="shared" si="171"/>
        <v>7231336.5</v>
      </c>
      <c r="G394" s="6">
        <v>90449</v>
      </c>
      <c r="H394" s="6">
        <v>4820891</v>
      </c>
      <c r="I394" s="12">
        <f t="shared" si="172"/>
        <v>9641782</v>
      </c>
      <c r="J394" s="6">
        <v>893134.14190699998</v>
      </c>
      <c r="K394" s="12">
        <f t="shared" si="173"/>
        <v>7145073.1352559999</v>
      </c>
      <c r="L394" s="6">
        <f t="shared" si="174"/>
        <v>59.659672</v>
      </c>
      <c r="M394" s="6">
        <f t="shared" si="175"/>
        <v>5242880</v>
      </c>
      <c r="N394" s="13">
        <f t="shared" si="176"/>
        <v>1.3494308340140657</v>
      </c>
      <c r="O394" s="13"/>
      <c r="P394" s="7">
        <f t="shared" si="177"/>
        <v>-1.0890067387816689E-3</v>
      </c>
      <c r="Q394" s="7">
        <f t="shared" si="178"/>
        <v>2.3024197278351585E-3</v>
      </c>
      <c r="R394" s="6">
        <f t="shared" si="179"/>
        <v>1.2134129890534896E-3</v>
      </c>
      <c r="S394" s="6">
        <f t="shared" si="180"/>
        <v>2.3024197278351585E-3</v>
      </c>
      <c r="T394" s="7">
        <f t="shared" si="181"/>
        <v>-2.7663746409420903E-2</v>
      </c>
      <c r="U394" s="7">
        <f t="shared" si="182"/>
        <v>0.11919660978700035</v>
      </c>
      <c r="V394" s="7">
        <f t="shared" si="183"/>
        <v>0.25613603335102153</v>
      </c>
      <c r="W394" s="6">
        <f t="shared" si="184"/>
        <v>0.34766889672860096</v>
      </c>
      <c r="X394" s="6">
        <v>1.1620000000000001E-3</v>
      </c>
      <c r="Y394" s="6">
        <v>0.35123158823488398</v>
      </c>
      <c r="Z394" s="6">
        <f t="shared" si="185"/>
        <v>98.142833720753728</v>
      </c>
      <c r="AA394" s="6">
        <f t="shared" si="187"/>
        <v>4.424525736100648</v>
      </c>
      <c r="AB394" s="6">
        <f t="shared" si="186"/>
        <v>1.0143425664494885</v>
      </c>
    </row>
    <row r="395" spans="5:28">
      <c r="E395" s="12">
        <f t="shared" si="170"/>
        <v>1.1871217838222092</v>
      </c>
      <c r="F395" s="12">
        <f t="shared" si="171"/>
        <v>5807659.5</v>
      </c>
      <c r="G395" s="6">
        <v>682862</v>
      </c>
      <c r="H395" s="6">
        <v>3871773</v>
      </c>
      <c r="I395" s="12">
        <f t="shared" si="172"/>
        <v>7743546</v>
      </c>
      <c r="J395" s="6">
        <v>861799.88818400004</v>
      </c>
      <c r="K395" s="12">
        <f t="shared" si="173"/>
        <v>6894399.1054720003</v>
      </c>
      <c r="L395" s="6">
        <f t="shared" si="174"/>
        <v>60.118516</v>
      </c>
      <c r="M395" s="6">
        <f t="shared" si="175"/>
        <v>5242880</v>
      </c>
      <c r="N395" s="13">
        <f t="shared" si="176"/>
        <v>1.1231647430816765</v>
      </c>
      <c r="O395" s="13"/>
      <c r="P395" s="7">
        <f t="shared" si="177"/>
        <v>-8.7460738855803179E-4</v>
      </c>
      <c r="Q395" s="7">
        <f t="shared" si="178"/>
        <v>2.2216428315732085E-3</v>
      </c>
      <c r="R395" s="6">
        <f t="shared" si="179"/>
        <v>1.3470354430151767E-3</v>
      </c>
      <c r="S395" s="6">
        <f t="shared" si="180"/>
        <v>2.2216428315732085E-3</v>
      </c>
      <c r="T395" s="7">
        <f t="shared" si="181"/>
        <v>-2.2217417159368008E-2</v>
      </c>
      <c r="U395" s="7">
        <f t="shared" si="182"/>
        <v>0.11501477792240213</v>
      </c>
      <c r="V395" s="7">
        <f t="shared" si="183"/>
        <v>0.58104525293742915</v>
      </c>
      <c r="W395" s="6">
        <f t="shared" si="184"/>
        <v>0.67384261370046328</v>
      </c>
      <c r="X395" s="6">
        <v>2.6359999999999999E-3</v>
      </c>
      <c r="Y395" s="6">
        <v>0.69200857777719194</v>
      </c>
      <c r="Z395" s="6">
        <f t="shared" si="185"/>
        <v>15.719164204354758</v>
      </c>
      <c r="AA395" s="6">
        <f t="shared" si="187"/>
        <v>48.898503679242154</v>
      </c>
      <c r="AB395" s="6">
        <f t="shared" si="186"/>
        <v>2.6251067775893389</v>
      </c>
    </row>
    <row r="396" spans="5:28">
      <c r="E396" s="12">
        <f t="shared" si="170"/>
        <v>1.0050084960520607</v>
      </c>
      <c r="F396" s="12">
        <f t="shared" si="171"/>
        <v>7713771</v>
      </c>
      <c r="G396" s="6">
        <v>87804</v>
      </c>
      <c r="H396" s="6">
        <v>5142514</v>
      </c>
      <c r="I396" s="12">
        <f t="shared" si="172"/>
        <v>10285028</v>
      </c>
      <c r="J396" s="6">
        <v>969050.67394999997</v>
      </c>
      <c r="K396" s="12">
        <f t="shared" si="173"/>
        <v>7752405.3915999997</v>
      </c>
      <c r="L396" s="6">
        <f t="shared" si="174"/>
        <v>63.466248</v>
      </c>
      <c r="M396" s="6">
        <f t="shared" si="175"/>
        <v>5242880</v>
      </c>
      <c r="N396" s="13">
        <f t="shared" si="176"/>
        <v>1.326688618624638</v>
      </c>
      <c r="O396" s="13"/>
      <c r="P396" s="7">
        <f t="shared" si="177"/>
        <v>-1.1616592037196184E-3</v>
      </c>
      <c r="Q396" s="7">
        <f t="shared" si="178"/>
        <v>2.4981257397802643E-3</v>
      </c>
      <c r="R396" s="6">
        <f t="shared" si="179"/>
        <v>1.3364665360606459E-3</v>
      </c>
      <c r="S396" s="6">
        <f t="shared" si="180"/>
        <v>2.4981257397802643E-3</v>
      </c>
      <c r="T396" s="7">
        <f t="shared" si="181"/>
        <v>-2.9509317510579832E-2</v>
      </c>
      <c r="U396" s="7">
        <f t="shared" si="182"/>
        <v>0.12932833896599083</v>
      </c>
      <c r="V396" s="7">
        <f t="shared" si="183"/>
        <v>0.2852323813736849</v>
      </c>
      <c r="W396" s="6">
        <f t="shared" si="184"/>
        <v>0.38505140282909589</v>
      </c>
      <c r="X396" s="6">
        <v>1.294E-3</v>
      </c>
      <c r="Y396" s="6">
        <v>0.38321809999999995</v>
      </c>
      <c r="Z396" s="6">
        <f t="shared" si="185"/>
        <v>93.054539395692757</v>
      </c>
      <c r="AA396" s="6">
        <f t="shared" si="187"/>
        <v>3.281803404995816</v>
      </c>
      <c r="AB396" s="6">
        <f t="shared" si="186"/>
        <v>0.47839672215272183</v>
      </c>
    </row>
    <row r="397" spans="5:28">
      <c r="E397" s="12">
        <f t="shared" si="170"/>
        <v>1.0066871082062303</v>
      </c>
      <c r="F397" s="12">
        <f t="shared" si="171"/>
        <v>7734568.5</v>
      </c>
      <c r="G397" s="6">
        <v>97569</v>
      </c>
      <c r="H397" s="6">
        <v>5156379</v>
      </c>
      <c r="I397" s="12">
        <f t="shared" si="172"/>
        <v>10312758</v>
      </c>
      <c r="J397" s="6">
        <v>973286.29956099996</v>
      </c>
      <c r="K397" s="12">
        <f t="shared" si="173"/>
        <v>7786290.3964879997</v>
      </c>
      <c r="L397" s="6">
        <f t="shared" si="174"/>
        <v>63.827928</v>
      </c>
      <c r="M397" s="6">
        <f t="shared" si="175"/>
        <v>5242880</v>
      </c>
      <c r="N397" s="13">
        <f t="shared" si="176"/>
        <v>1.3244764162214604</v>
      </c>
      <c r="O397" s="13"/>
      <c r="P397" s="7">
        <f t="shared" si="177"/>
        <v>-1.1647912136391971E-3</v>
      </c>
      <c r="Q397" s="7">
        <f t="shared" si="178"/>
        <v>2.5090448027842464E-3</v>
      </c>
      <c r="R397" s="6">
        <f t="shared" si="179"/>
        <v>1.3442535891450493E-3</v>
      </c>
      <c r="S397" s="6">
        <f t="shared" si="180"/>
        <v>2.5090448027842464E-3</v>
      </c>
      <c r="T397" s="7">
        <f t="shared" si="181"/>
        <v>-2.9588879119412437E-2</v>
      </c>
      <c r="U397" s="7">
        <f t="shared" si="182"/>
        <v>0.129893620472395</v>
      </c>
      <c r="V397" s="7">
        <f t="shared" si="183"/>
        <v>0.29713543283750171</v>
      </c>
      <c r="W397" s="6">
        <f t="shared" si="184"/>
        <v>0.39744017419048427</v>
      </c>
      <c r="X397" s="6">
        <v>1.348E-3</v>
      </c>
      <c r="Y397" s="6">
        <v>0.40179386666711597</v>
      </c>
      <c r="Z397" s="6">
        <f t="shared" si="185"/>
        <v>86.130920087852104</v>
      </c>
      <c r="AA397" s="6">
        <f t="shared" si="187"/>
        <v>0.27792365392809765</v>
      </c>
      <c r="AB397" s="6">
        <f t="shared" si="186"/>
        <v>1.0835636971628313</v>
      </c>
    </row>
    <row r="398" spans="5:28">
      <c r="E398" s="12">
        <f t="shared" si="170"/>
        <v>0.99557180759454134</v>
      </c>
      <c r="F398" s="12">
        <f t="shared" si="171"/>
        <v>7941427.5</v>
      </c>
      <c r="G398" s="6">
        <v>71505</v>
      </c>
      <c r="H398" s="6">
        <v>5294285</v>
      </c>
      <c r="I398" s="12">
        <f t="shared" si="172"/>
        <v>10588570</v>
      </c>
      <c r="J398" s="6">
        <v>988282.66638199997</v>
      </c>
      <c r="K398" s="12">
        <f t="shared" si="173"/>
        <v>7906261.3310559997</v>
      </c>
      <c r="L398" s="6">
        <f t="shared" si="174"/>
        <v>64.961519999999993</v>
      </c>
      <c r="M398" s="6">
        <f t="shared" si="175"/>
        <v>5242880</v>
      </c>
      <c r="N398" s="13">
        <f t="shared" si="176"/>
        <v>1.3392638513487813</v>
      </c>
      <c r="O398" s="13"/>
      <c r="P398" s="7">
        <f t="shared" si="177"/>
        <v>-1.1959432482565376E-3</v>
      </c>
      <c r="Q398" s="7">
        <f t="shared" si="178"/>
        <v>2.5477040916798651E-3</v>
      </c>
      <c r="R398" s="6">
        <f t="shared" si="179"/>
        <v>1.3517608434233275E-3</v>
      </c>
      <c r="S398" s="6">
        <f t="shared" si="180"/>
        <v>2.5477040916798651E-3</v>
      </c>
      <c r="T398" s="7">
        <f t="shared" si="181"/>
        <v>-3.0380225908281464E-2</v>
      </c>
      <c r="U398" s="7">
        <f t="shared" si="182"/>
        <v>0.13189501757537531</v>
      </c>
      <c r="V398" s="7">
        <f t="shared" si="183"/>
        <v>0.34629062684548606</v>
      </c>
      <c r="W398" s="6">
        <f t="shared" si="184"/>
        <v>0.44780541851257993</v>
      </c>
      <c r="X398" s="6">
        <v>1.5709999999999999E-3</v>
      </c>
      <c r="Y398" s="6">
        <v>0.44869331000000001</v>
      </c>
      <c r="Z398" s="6">
        <f t="shared" si="185"/>
        <v>62.170852430290594</v>
      </c>
      <c r="AA398" s="6">
        <f t="shared" si="187"/>
        <v>13.955388706344522</v>
      </c>
      <c r="AB398" s="6">
        <f t="shared" si="186"/>
        <v>0.19788382568487109</v>
      </c>
    </row>
    <row r="399" spans="5:28">
      <c r="E399" s="12">
        <f t="shared" si="170"/>
        <v>0.73611638601765061</v>
      </c>
      <c r="F399" s="12">
        <f t="shared" si="171"/>
        <v>8066641.5</v>
      </c>
      <c r="G399" s="6">
        <v>68121</v>
      </c>
      <c r="H399" s="6">
        <v>5377761</v>
      </c>
      <c r="I399" s="12">
        <f t="shared" si="172"/>
        <v>10755522</v>
      </c>
      <c r="J399" s="6">
        <v>742248.37353500002</v>
      </c>
      <c r="K399" s="12">
        <f t="shared" si="173"/>
        <v>5937986.9882800002</v>
      </c>
      <c r="L399" s="6">
        <f t="shared" si="174"/>
        <v>65.895551999999995</v>
      </c>
      <c r="M399" s="6">
        <f t="shared" si="175"/>
        <v>5242880</v>
      </c>
      <c r="N399" s="13">
        <f t="shared" si="176"/>
        <v>1.811307775047087</v>
      </c>
      <c r="O399" s="13"/>
      <c r="P399" s="7">
        <f t="shared" si="177"/>
        <v>-1.2147999132436818E-3</v>
      </c>
      <c r="Q399" s="7">
        <f t="shared" si="178"/>
        <v>1.9134497473488083E-3</v>
      </c>
      <c r="R399" s="6">
        <f t="shared" si="179"/>
        <v>6.9864983410512652E-4</v>
      </c>
      <c r="S399" s="6">
        <f t="shared" si="180"/>
        <v>1.9134497473488083E-3</v>
      </c>
      <c r="T399" s="7">
        <f t="shared" si="181"/>
        <v>-3.085923671671352E-2</v>
      </c>
      <c r="U399" s="7">
        <f t="shared" si="182"/>
        <v>9.9059576377161507E-2</v>
      </c>
      <c r="V399" s="7">
        <f t="shared" si="183"/>
        <v>1.153493857595435</v>
      </c>
      <c r="W399" s="6">
        <f t="shared" si="184"/>
        <v>1.221694197255883</v>
      </c>
      <c r="X399" s="6">
        <v>5.2329999999999998E-3</v>
      </c>
      <c r="Y399" s="6">
        <v>1.230103866668411</v>
      </c>
      <c r="Z399" s="6">
        <f t="shared" si="185"/>
        <v>63.434936989321457</v>
      </c>
      <c r="AA399" s="6">
        <f t="shared" si="187"/>
        <v>86.649152797532466</v>
      </c>
      <c r="AB399" s="6">
        <f t="shared" si="186"/>
        <v>0.68365522948111257</v>
      </c>
    </row>
    <row r="400" spans="5:28">
      <c r="E400" s="12">
        <f t="shared" si="170"/>
        <v>1.0144670074356561</v>
      </c>
      <c r="F400" s="12">
        <f t="shared" si="171"/>
        <v>7989342</v>
      </c>
      <c r="G400" s="6">
        <v>153226</v>
      </c>
      <c r="H400" s="6">
        <v>5326228</v>
      </c>
      <c r="I400" s="12">
        <f t="shared" si="172"/>
        <v>10652456</v>
      </c>
      <c r="J400" s="6">
        <v>1013115.483765</v>
      </c>
      <c r="K400" s="12">
        <f t="shared" si="173"/>
        <v>8104923.8701200001</v>
      </c>
      <c r="L400" s="6">
        <f t="shared" si="174"/>
        <v>66.979256000000007</v>
      </c>
      <c r="M400" s="6">
        <f t="shared" si="175"/>
        <v>5242880</v>
      </c>
      <c r="N400" s="13">
        <f t="shared" si="176"/>
        <v>1.314319069580882</v>
      </c>
      <c r="O400" s="13"/>
      <c r="P400" s="7">
        <f t="shared" si="177"/>
        <v>-1.2031589563604758E-3</v>
      </c>
      <c r="Q400" s="7">
        <f t="shared" si="178"/>
        <v>2.6117208680604734E-3</v>
      </c>
      <c r="R400" s="6">
        <f t="shared" si="179"/>
        <v>1.4085619116999976E-3</v>
      </c>
      <c r="S400" s="6">
        <f t="shared" si="180"/>
        <v>2.6117208680604734E-3</v>
      </c>
      <c r="T400" s="7">
        <f t="shared" si="181"/>
        <v>-3.0563524607952568E-2</v>
      </c>
      <c r="U400" s="7">
        <f t="shared" si="182"/>
        <v>0.13520917555526529</v>
      </c>
      <c r="V400" s="7">
        <f t="shared" si="183"/>
        <v>0.33438757538166919</v>
      </c>
      <c r="W400" s="6">
        <f t="shared" si="184"/>
        <v>0.4390332263289819</v>
      </c>
      <c r="X400" s="6">
        <v>1.5169999999999999E-3</v>
      </c>
      <c r="Y400" s="6">
        <v>0.44688061818209396</v>
      </c>
      <c r="Z400" s="6">
        <f t="shared" si="185"/>
        <v>72.163537775904658</v>
      </c>
      <c r="AA400" s="6">
        <f t="shared" si="187"/>
        <v>7.1481930323007443</v>
      </c>
      <c r="AB400" s="6">
        <f t="shared" si="186"/>
        <v>1.7560376382030567</v>
      </c>
    </row>
    <row r="401" spans="5:28">
      <c r="E401" s="12">
        <f t="shared" si="170"/>
        <v>1.0162343742684659</v>
      </c>
      <c r="F401" s="12">
        <f t="shared" si="171"/>
        <v>8124537</v>
      </c>
      <c r="G401" s="6">
        <v>155924</v>
      </c>
      <c r="H401" s="6">
        <v>5416358</v>
      </c>
      <c r="I401" s="12">
        <f t="shared" si="172"/>
        <v>10832716</v>
      </c>
      <c r="J401" s="6">
        <v>1032054.221802</v>
      </c>
      <c r="K401" s="12">
        <f t="shared" si="173"/>
        <v>8256433.7744159997</v>
      </c>
      <c r="L401" s="6">
        <f t="shared" si="174"/>
        <v>68.114776000000006</v>
      </c>
      <c r="M401" s="6">
        <f t="shared" si="175"/>
        <v>5242880</v>
      </c>
      <c r="N401" s="13">
        <f t="shared" si="176"/>
        <v>1.3120332937892702</v>
      </c>
      <c r="O401" s="13"/>
      <c r="P401" s="7">
        <f t="shared" si="177"/>
        <v>-1.2235187150371172E-3</v>
      </c>
      <c r="Q401" s="7">
        <f t="shared" si="178"/>
        <v>2.6605432364267601E-3</v>
      </c>
      <c r="R401" s="6">
        <f t="shared" si="179"/>
        <v>1.4370245213896429E-3</v>
      </c>
      <c r="S401" s="6">
        <f t="shared" si="180"/>
        <v>2.6605432364267601E-3</v>
      </c>
      <c r="T401" s="7">
        <f t="shared" si="181"/>
        <v>-3.1080718102657411E-2</v>
      </c>
      <c r="U401" s="7">
        <f t="shared" si="182"/>
        <v>0.13773671678533683</v>
      </c>
      <c r="V401" s="7">
        <f t="shared" si="183"/>
        <v>0.37340313295751332</v>
      </c>
      <c r="W401" s="6">
        <f t="shared" si="184"/>
        <v>0.48005913164019276</v>
      </c>
      <c r="X401" s="6">
        <v>1.694E-3</v>
      </c>
      <c r="Y401" s="6">
        <v>0.46960503333389803</v>
      </c>
      <c r="Z401" s="6">
        <f t="shared" si="185"/>
        <v>57.056861654472272</v>
      </c>
      <c r="AA401" s="6">
        <f t="shared" si="187"/>
        <v>15.169744900257207</v>
      </c>
      <c r="AB401" s="6">
        <f t="shared" si="186"/>
        <v>2.2261469882631504</v>
      </c>
    </row>
    <row r="402" spans="5:28">
      <c r="E402" s="12">
        <f t="shared" si="170"/>
        <v>1.0167082922598543</v>
      </c>
      <c r="F402" s="12">
        <f t="shared" si="171"/>
        <v>8124537</v>
      </c>
      <c r="G402" s="6">
        <v>155924</v>
      </c>
      <c r="H402" s="6">
        <v>5416358</v>
      </c>
      <c r="I402" s="12">
        <f t="shared" si="172"/>
        <v>10832716</v>
      </c>
      <c r="J402" s="6">
        <v>1032535.517334</v>
      </c>
      <c r="K402" s="12">
        <f t="shared" si="173"/>
        <v>8260284.1386719998</v>
      </c>
      <c r="L402" s="6">
        <f t="shared" si="174"/>
        <v>68.114776000000006</v>
      </c>
      <c r="M402" s="6">
        <f t="shared" si="175"/>
        <v>5242880</v>
      </c>
      <c r="N402" s="13">
        <f t="shared" si="176"/>
        <v>1.3114217160260504</v>
      </c>
      <c r="O402" s="13"/>
      <c r="P402" s="7">
        <f t="shared" si="177"/>
        <v>-1.2235187150371172E-3</v>
      </c>
      <c r="Q402" s="7">
        <f t="shared" si="178"/>
        <v>2.661783973149051E-3</v>
      </c>
      <c r="R402" s="6">
        <f t="shared" si="179"/>
        <v>1.4382652581119337E-3</v>
      </c>
      <c r="S402" s="6">
        <f t="shared" si="180"/>
        <v>2.661783973149051E-3</v>
      </c>
      <c r="T402" s="7">
        <f t="shared" si="181"/>
        <v>-3.1080718102657411E-2</v>
      </c>
      <c r="U402" s="7">
        <f t="shared" si="182"/>
        <v>0.13780094990892736</v>
      </c>
      <c r="V402" s="7">
        <f t="shared" si="183"/>
        <v>0.3775912436577451</v>
      </c>
      <c r="W402" s="6">
        <f t="shared" si="184"/>
        <v>0.48431147546401504</v>
      </c>
      <c r="X402" s="6">
        <v>1.7129999999999999E-3</v>
      </c>
      <c r="Y402" s="6">
        <v>0.48866619230729696</v>
      </c>
      <c r="Z402" s="6">
        <f t="shared" si="185"/>
        <v>55.387272221193875</v>
      </c>
      <c r="AA402" s="6">
        <f t="shared" si="187"/>
        <v>16.038221943261309</v>
      </c>
      <c r="AB402" s="6">
        <f t="shared" si="186"/>
        <v>0.89114346599681848</v>
      </c>
    </row>
    <row r="403" spans="5:28">
      <c r="E403" s="12">
        <f t="shared" si="170"/>
        <v>1.0157333014841339</v>
      </c>
      <c r="F403" s="12">
        <f t="shared" si="171"/>
        <v>8124537</v>
      </c>
      <c r="G403" s="6">
        <v>155924</v>
      </c>
      <c r="H403" s="6">
        <v>5416358</v>
      </c>
      <c r="I403" s="12">
        <f t="shared" si="172"/>
        <v>10832716</v>
      </c>
      <c r="J403" s="6">
        <v>1031545.348755</v>
      </c>
      <c r="K403" s="12">
        <f t="shared" si="173"/>
        <v>8252362.7900400003</v>
      </c>
      <c r="L403" s="6">
        <f t="shared" si="174"/>
        <v>68.114776000000006</v>
      </c>
      <c r="M403" s="6">
        <f t="shared" si="175"/>
        <v>5242880</v>
      </c>
      <c r="N403" s="13">
        <f t="shared" si="176"/>
        <v>1.3126805347281021</v>
      </c>
      <c r="O403" s="13"/>
      <c r="P403" s="7">
        <f t="shared" si="177"/>
        <v>-1.2235187150371172E-3</v>
      </c>
      <c r="Q403" s="7">
        <f t="shared" si="178"/>
        <v>2.6592314073437574E-3</v>
      </c>
      <c r="R403" s="6">
        <f t="shared" si="179"/>
        <v>1.4357126923066402E-3</v>
      </c>
      <c r="S403" s="6">
        <f t="shared" si="180"/>
        <v>2.6592314073437574E-3</v>
      </c>
      <c r="T403" s="7">
        <f t="shared" si="181"/>
        <v>-3.1080718102657411E-2</v>
      </c>
      <c r="U403" s="7">
        <f t="shared" si="182"/>
        <v>0.13766880319971928</v>
      </c>
      <c r="V403" s="7">
        <f t="shared" si="183"/>
        <v>0.37318270607855375</v>
      </c>
      <c r="W403" s="6">
        <f t="shared" si="184"/>
        <v>0.47977079117561561</v>
      </c>
      <c r="X403" s="6">
        <v>1.6930000000000001E-3</v>
      </c>
      <c r="Y403" s="6">
        <v>0.48409924166723101</v>
      </c>
      <c r="Z403" s="6">
        <f t="shared" si="185"/>
        <v>57.072144556630676</v>
      </c>
      <c r="AA403" s="6">
        <f t="shared" si="187"/>
        <v>15.19712390391966</v>
      </c>
      <c r="AB403" s="6">
        <f t="shared" si="186"/>
        <v>0.8941246172392826</v>
      </c>
    </row>
    <row r="404" spans="5:28">
      <c r="E404" s="12">
        <f t="shared" si="170"/>
        <v>1.0164721782038779</v>
      </c>
      <c r="F404" s="12">
        <f t="shared" si="171"/>
        <v>8124537</v>
      </c>
      <c r="G404" s="6">
        <v>155924</v>
      </c>
      <c r="H404" s="6">
        <v>5416358</v>
      </c>
      <c r="I404" s="12">
        <f t="shared" si="172"/>
        <v>10832716</v>
      </c>
      <c r="J404" s="6">
        <v>1032295.727661</v>
      </c>
      <c r="K404" s="12">
        <f t="shared" si="173"/>
        <v>8258365.8212879999</v>
      </c>
      <c r="L404" s="6">
        <f t="shared" si="174"/>
        <v>68.114776000000006</v>
      </c>
      <c r="M404" s="6">
        <f t="shared" si="175"/>
        <v>5242880</v>
      </c>
      <c r="N404" s="13">
        <f t="shared" si="176"/>
        <v>1.3117263432525561</v>
      </c>
      <c r="O404" s="13"/>
      <c r="P404" s="7">
        <f t="shared" si="177"/>
        <v>-1.2235187150371172E-3</v>
      </c>
      <c r="Q404" s="7">
        <f t="shared" si="178"/>
        <v>2.661165816874712E-3</v>
      </c>
      <c r="R404" s="6">
        <f t="shared" si="179"/>
        <v>1.4376471018375948E-3</v>
      </c>
      <c r="S404" s="6">
        <f t="shared" si="180"/>
        <v>2.661165816874712E-3</v>
      </c>
      <c r="T404" s="7">
        <f t="shared" si="181"/>
        <v>-3.1080718102657411E-2</v>
      </c>
      <c r="U404" s="7">
        <f t="shared" si="182"/>
        <v>0.13776894786719318</v>
      </c>
      <c r="V404" s="7">
        <f t="shared" si="183"/>
        <v>0.37516654798918986</v>
      </c>
      <c r="W404" s="6">
        <f t="shared" si="184"/>
        <v>0.48185477775372565</v>
      </c>
      <c r="X404" s="6">
        <v>1.702E-3</v>
      </c>
      <c r="Y404" s="6">
        <v>0.48719750000000001</v>
      </c>
      <c r="Z404" s="6">
        <f t="shared" si="185"/>
        <v>56.355218382768044</v>
      </c>
      <c r="AA404" s="6">
        <f t="shared" si="187"/>
        <v>15.531897659365757</v>
      </c>
      <c r="AB404" s="6">
        <f t="shared" si="186"/>
        <v>1.0966234938139781</v>
      </c>
    </row>
    <row r="405" spans="5:28">
      <c r="E405" s="12">
        <f t="shared" si="170"/>
        <v>1.0163166617696491</v>
      </c>
      <c r="F405" s="12">
        <f t="shared" si="171"/>
        <v>8124537</v>
      </c>
      <c r="G405" s="6">
        <v>155924</v>
      </c>
      <c r="H405" s="6">
        <v>5416358</v>
      </c>
      <c r="I405" s="12">
        <f t="shared" si="172"/>
        <v>10832716</v>
      </c>
      <c r="J405" s="6">
        <v>1032137.790283</v>
      </c>
      <c r="K405" s="12">
        <f t="shared" si="173"/>
        <v>8257102.3222639998</v>
      </c>
      <c r="L405" s="6">
        <f t="shared" si="174"/>
        <v>68.114776000000006</v>
      </c>
      <c r="M405" s="6">
        <f t="shared" si="175"/>
        <v>5242880</v>
      </c>
      <c r="N405" s="13">
        <f t="shared" si="176"/>
        <v>1.3119270631770248</v>
      </c>
      <c r="O405" s="13"/>
      <c r="P405" s="7">
        <f t="shared" si="177"/>
        <v>-1.2235187150371172E-3</v>
      </c>
      <c r="Q405" s="7">
        <f t="shared" si="178"/>
        <v>2.6607586684769436E-3</v>
      </c>
      <c r="R405" s="6">
        <f t="shared" si="179"/>
        <v>1.4372399534398263E-3</v>
      </c>
      <c r="S405" s="6">
        <f t="shared" si="180"/>
        <v>2.6607586684769436E-3</v>
      </c>
      <c r="T405" s="7">
        <f t="shared" si="181"/>
        <v>-3.1080718102657411E-2</v>
      </c>
      <c r="U405" s="7">
        <f t="shared" si="182"/>
        <v>0.13774786973443245</v>
      </c>
      <c r="V405" s="7">
        <f t="shared" si="183"/>
        <v>0.37538697486814948</v>
      </c>
      <c r="W405" s="6">
        <f t="shared" si="184"/>
        <v>0.48205412649992452</v>
      </c>
      <c r="X405" s="6">
        <v>1.7030000000000001E-3</v>
      </c>
      <c r="Y405" s="6">
        <v>0.48843459166609904</v>
      </c>
      <c r="Z405" s="6">
        <f t="shared" si="185"/>
        <v>56.239499029767671</v>
      </c>
      <c r="AA405" s="6">
        <f t="shared" si="187"/>
        <v>15.605404965365457</v>
      </c>
      <c r="AB405" s="6">
        <f t="shared" si="186"/>
        <v>1.3063090278700611</v>
      </c>
    </row>
    <row r="406" spans="5:28">
      <c r="E406" s="12">
        <f t="shared" si="170"/>
        <v>1.0162945047379315</v>
      </c>
      <c r="F406" s="12">
        <f t="shared" si="171"/>
        <v>8124537</v>
      </c>
      <c r="G406" s="6">
        <v>155924</v>
      </c>
      <c r="H406" s="6">
        <v>5416358</v>
      </c>
      <c r="I406" s="12">
        <f t="shared" si="172"/>
        <v>10832716</v>
      </c>
      <c r="J406" s="6">
        <v>1032115.28833</v>
      </c>
      <c r="K406" s="12">
        <f t="shared" si="173"/>
        <v>8256922.3066400001</v>
      </c>
      <c r="L406" s="6">
        <f t="shared" si="174"/>
        <v>68.114776000000006</v>
      </c>
      <c r="M406" s="6">
        <f t="shared" si="175"/>
        <v>5242880</v>
      </c>
      <c r="N406" s="13">
        <f t="shared" si="176"/>
        <v>1.3119556655254725</v>
      </c>
      <c r="O406" s="13"/>
      <c r="P406" s="7">
        <f t="shared" si="177"/>
        <v>-1.2235187150371172E-3</v>
      </c>
      <c r="Q406" s="7">
        <f t="shared" si="178"/>
        <v>2.6607006604599266E-3</v>
      </c>
      <c r="R406" s="6">
        <f t="shared" si="179"/>
        <v>1.4371819454228093E-3</v>
      </c>
      <c r="S406" s="6">
        <f t="shared" si="180"/>
        <v>2.6607006604599266E-3</v>
      </c>
      <c r="T406" s="7">
        <f t="shared" si="181"/>
        <v>-3.1080718102657411E-2</v>
      </c>
      <c r="U406" s="7">
        <f t="shared" si="182"/>
        <v>0.1377448666508134</v>
      </c>
      <c r="V406" s="7">
        <f t="shared" si="183"/>
        <v>0.37230099856271542</v>
      </c>
      <c r="W406" s="6">
        <f t="shared" si="184"/>
        <v>0.4789651471108714</v>
      </c>
      <c r="X406" s="6">
        <v>1.689E-3</v>
      </c>
      <c r="Y406" s="6">
        <v>0.48489782500056305</v>
      </c>
      <c r="Z406" s="6">
        <f t="shared" si="185"/>
        <v>57.531122584957174</v>
      </c>
      <c r="AA406" s="6">
        <f t="shared" si="187"/>
        <v>14.909298672420999</v>
      </c>
      <c r="AB406" s="6">
        <f t="shared" si="186"/>
        <v>1.2234903074033716</v>
      </c>
    </row>
    <row r="407" spans="5:28">
      <c r="E407" s="12">
        <f t="shared" si="170"/>
        <v>1.2082332569506693</v>
      </c>
      <c r="F407" s="12">
        <f t="shared" si="171"/>
        <v>7299405</v>
      </c>
      <c r="G407" s="6">
        <v>643994</v>
      </c>
      <c r="H407" s="6">
        <v>4866270</v>
      </c>
      <c r="I407" s="12">
        <f t="shared" si="172"/>
        <v>9732540</v>
      </c>
      <c r="J407" s="6">
        <v>1102422.984619</v>
      </c>
      <c r="K407" s="12">
        <f t="shared" si="173"/>
        <v>8819383.876952</v>
      </c>
      <c r="L407" s="6">
        <f t="shared" si="174"/>
        <v>71.275120000000001</v>
      </c>
      <c r="M407" s="6">
        <f t="shared" si="175"/>
        <v>5242880</v>
      </c>
      <c r="N407" s="13">
        <f t="shared" si="176"/>
        <v>1.1035396730416036</v>
      </c>
      <c r="O407" s="13"/>
      <c r="P407" s="7">
        <f t="shared" si="177"/>
        <v>-1.0992575486006781E-3</v>
      </c>
      <c r="Q407" s="7">
        <f t="shared" si="178"/>
        <v>2.8419475967922433E-3</v>
      </c>
      <c r="R407" s="6">
        <f t="shared" si="179"/>
        <v>1.7426900481915652E-3</v>
      </c>
      <c r="S407" s="6">
        <f t="shared" si="180"/>
        <v>2.8419475967922433E-3</v>
      </c>
      <c r="T407" s="7">
        <f t="shared" si="181"/>
        <v>-2.7924144984769965E-2</v>
      </c>
      <c r="U407" s="7">
        <f t="shared" si="182"/>
        <v>0.14712804734715218</v>
      </c>
      <c r="V407" s="7">
        <f t="shared" si="183"/>
        <v>0.72498400489802906</v>
      </c>
      <c r="W407" s="6">
        <f t="shared" si="184"/>
        <v>0.84418790726041126</v>
      </c>
      <c r="X407" s="6">
        <v>3.2889999999999998E-3</v>
      </c>
      <c r="Y407" s="6">
        <v>0.86440899999940202</v>
      </c>
      <c r="Z407" s="6">
        <f t="shared" si="185"/>
        <v>13.592350355967058</v>
      </c>
      <c r="AA407" s="6">
        <f t="shared" si="187"/>
        <v>47.014592636316046</v>
      </c>
      <c r="AB407" s="6">
        <f t="shared" si="186"/>
        <v>2.3392968767105322</v>
      </c>
    </row>
    <row r="408" spans="5:28">
      <c r="E408" s="12">
        <f t="shared" si="170"/>
        <v>1.3946114487115877</v>
      </c>
      <c r="F408" s="12">
        <f t="shared" si="171"/>
        <v>6291367.5</v>
      </c>
      <c r="G408" s="6">
        <v>1048576</v>
      </c>
      <c r="H408" s="6">
        <v>4194245</v>
      </c>
      <c r="I408" s="12">
        <f t="shared" si="172"/>
        <v>8388490</v>
      </c>
      <c r="J408" s="6">
        <v>1096751.642944</v>
      </c>
      <c r="K408" s="12">
        <f t="shared" si="173"/>
        <v>8774013.1435519997</v>
      </c>
      <c r="L408" s="6">
        <f t="shared" si="174"/>
        <v>71.302459999999996</v>
      </c>
      <c r="M408" s="6">
        <f t="shared" si="175"/>
        <v>5242880</v>
      </c>
      <c r="N408" s="13">
        <f t="shared" si="176"/>
        <v>0.95606079712391134</v>
      </c>
      <c r="O408" s="13"/>
      <c r="P408" s="7">
        <f t="shared" si="177"/>
        <v>-9.4745163686574144E-4</v>
      </c>
      <c r="Q408" s="7">
        <f t="shared" si="178"/>
        <v>2.8273273865202083E-3</v>
      </c>
      <c r="R408" s="6">
        <f t="shared" si="179"/>
        <v>1.879875749654467E-3</v>
      </c>
      <c r="S408" s="6">
        <f t="shared" si="180"/>
        <v>2.8273273865202083E-3</v>
      </c>
      <c r="T408" s="7">
        <f t="shared" si="181"/>
        <v>-2.4067860082084738E-2</v>
      </c>
      <c r="U408" s="7">
        <f t="shared" si="182"/>
        <v>0.14637115689936306</v>
      </c>
      <c r="V408" s="7">
        <f t="shared" si="183"/>
        <v>0.48736382937961148</v>
      </c>
      <c r="W408" s="6">
        <f t="shared" si="184"/>
        <v>0.60966712619688979</v>
      </c>
      <c r="X408" s="6">
        <v>2.2109999999999999E-3</v>
      </c>
      <c r="Y408" s="6">
        <v>0.62661121874999992</v>
      </c>
      <c r="Z408" s="6">
        <f t="shared" si="185"/>
        <v>27.875503687028878</v>
      </c>
      <c r="AA408" s="6">
        <f t="shared" si="187"/>
        <v>14.976221182520707</v>
      </c>
      <c r="AB408" s="6">
        <f t="shared" si="186"/>
        <v>2.7040838156251312</v>
      </c>
    </row>
    <row r="409" spans="5:28">
      <c r="E409" s="12">
        <f t="shared" si="170"/>
        <v>1.3960067523825306</v>
      </c>
      <c r="F409" s="12">
        <f t="shared" si="171"/>
        <v>6291367.5</v>
      </c>
      <c r="G409" s="6">
        <v>1048576</v>
      </c>
      <c r="H409" s="6">
        <v>4194245</v>
      </c>
      <c r="I409" s="12">
        <f t="shared" si="172"/>
        <v>8388490</v>
      </c>
      <c r="J409" s="6">
        <v>1097848.938965</v>
      </c>
      <c r="K409" s="12">
        <f t="shared" si="173"/>
        <v>8782791.5117199998</v>
      </c>
      <c r="L409" s="6">
        <f t="shared" si="174"/>
        <v>71.302459999999996</v>
      </c>
      <c r="M409" s="6">
        <f t="shared" si="175"/>
        <v>5242880</v>
      </c>
      <c r="N409" s="13">
        <f t="shared" si="176"/>
        <v>0.95510521783491809</v>
      </c>
      <c r="O409" s="13"/>
      <c r="P409" s="7">
        <f t="shared" si="177"/>
        <v>-9.4745163686574144E-4</v>
      </c>
      <c r="Q409" s="7">
        <f t="shared" si="178"/>
        <v>2.8301561172645413E-3</v>
      </c>
      <c r="R409" s="6">
        <f t="shared" si="179"/>
        <v>1.8827044803988E-3</v>
      </c>
      <c r="S409" s="6">
        <f t="shared" si="180"/>
        <v>2.8301561172645413E-3</v>
      </c>
      <c r="T409" s="7">
        <f t="shared" si="181"/>
        <v>-2.4067860082084738E-2</v>
      </c>
      <c r="U409" s="7">
        <f t="shared" si="182"/>
        <v>0.14651760070830391</v>
      </c>
      <c r="V409" s="7">
        <f t="shared" si="183"/>
        <v>0.48493913371105624</v>
      </c>
      <c r="W409" s="6">
        <f t="shared" si="184"/>
        <v>0.6073888743372754</v>
      </c>
      <c r="X409" s="6">
        <v>2.2000000000000001E-3</v>
      </c>
      <c r="Y409" s="6">
        <v>0.62438749999999998</v>
      </c>
      <c r="Z409" s="6">
        <f t="shared" si="185"/>
        <v>28.643459875660959</v>
      </c>
      <c r="AA409" s="6">
        <f t="shared" si="187"/>
        <v>14.422523618236372</v>
      </c>
      <c r="AB409" s="6">
        <f t="shared" si="186"/>
        <v>2.7224481051790095</v>
      </c>
    </row>
    <row r="410" spans="5:28">
      <c r="E410" s="12">
        <f t="shared" si="170"/>
        <v>1.2144931273059119</v>
      </c>
      <c r="F410" s="12">
        <f t="shared" si="171"/>
        <v>7226805</v>
      </c>
      <c r="G410" s="6">
        <v>715176</v>
      </c>
      <c r="H410" s="6">
        <v>4817870</v>
      </c>
      <c r="I410" s="12">
        <f t="shared" si="172"/>
        <v>9635740</v>
      </c>
      <c r="J410" s="6">
        <v>1097113.12561</v>
      </c>
      <c r="K410" s="12">
        <f t="shared" si="173"/>
        <v>8776905.0048799999</v>
      </c>
      <c r="L410" s="6">
        <f t="shared" si="174"/>
        <v>72.117959999999997</v>
      </c>
      <c r="M410" s="6">
        <f t="shared" si="175"/>
        <v>5242880</v>
      </c>
      <c r="N410" s="13">
        <f t="shared" si="176"/>
        <v>1.0978516908457461</v>
      </c>
      <c r="O410" s="13"/>
      <c r="P410" s="7">
        <f t="shared" si="177"/>
        <v>-1.0883243152716043E-3</v>
      </c>
      <c r="Q410" s="7">
        <f t="shared" si="178"/>
        <v>2.8282592564179282E-3</v>
      </c>
      <c r="R410" s="6">
        <f t="shared" si="179"/>
        <v>1.7399349411463239E-3</v>
      </c>
      <c r="S410" s="6">
        <f t="shared" si="180"/>
        <v>2.8282592564179282E-3</v>
      </c>
      <c r="T410" s="7">
        <f t="shared" si="181"/>
        <v>-2.7646410987835379E-2</v>
      </c>
      <c r="U410" s="7">
        <f t="shared" si="182"/>
        <v>0.14641939994177097</v>
      </c>
      <c r="V410" s="7">
        <f t="shared" si="183"/>
        <v>0.33086074531831605</v>
      </c>
      <c r="W410" s="6">
        <f t="shared" si="184"/>
        <v>0.44963373427225162</v>
      </c>
      <c r="X410" s="6">
        <v>1.5009999999999999E-3</v>
      </c>
      <c r="Y410" s="6">
        <v>0.46804182</v>
      </c>
      <c r="Z410" s="6">
        <f t="shared" si="185"/>
        <v>88.425000427576833</v>
      </c>
      <c r="AA410" s="6">
        <f t="shared" si="187"/>
        <v>15.918383820541237</v>
      </c>
      <c r="AB410" s="6">
        <f t="shared" si="186"/>
        <v>3.9330002023640493</v>
      </c>
    </row>
    <row r="411" spans="5:28">
      <c r="E411" s="12">
        <f t="shared" si="170"/>
        <v>1.5507773618013287</v>
      </c>
      <c r="F411" s="12">
        <f t="shared" si="171"/>
        <v>5554167</v>
      </c>
      <c r="G411" s="6">
        <v>1393383</v>
      </c>
      <c r="H411" s="6">
        <v>3702778</v>
      </c>
      <c r="I411" s="12">
        <f t="shared" si="172"/>
        <v>7405556</v>
      </c>
      <c r="J411" s="6">
        <v>1076659.5559080001</v>
      </c>
      <c r="K411" s="12">
        <f t="shared" si="173"/>
        <v>8613276.4472640008</v>
      </c>
      <c r="L411" s="6">
        <f t="shared" si="174"/>
        <v>72.300995999999998</v>
      </c>
      <c r="M411" s="6">
        <f t="shared" si="175"/>
        <v>5242880</v>
      </c>
      <c r="N411" s="13">
        <f t="shared" si="176"/>
        <v>0.85978385174811933</v>
      </c>
      <c r="O411" s="13"/>
      <c r="P411" s="7">
        <f t="shared" si="177"/>
        <v>-8.3643255867276616E-4</v>
      </c>
      <c r="Q411" s="7">
        <f t="shared" si="178"/>
        <v>2.7755317878587434E-3</v>
      </c>
      <c r="R411" s="6">
        <f t="shared" si="179"/>
        <v>1.9390992291859772E-3</v>
      </c>
      <c r="S411" s="6">
        <f t="shared" si="180"/>
        <v>2.7755317878587434E-3</v>
      </c>
      <c r="T411" s="7">
        <f t="shared" si="181"/>
        <v>-2.1247672183914282E-2</v>
      </c>
      <c r="U411" s="7">
        <f t="shared" si="182"/>
        <v>0.14368969109723512</v>
      </c>
      <c r="V411" s="7">
        <f t="shared" si="183"/>
        <v>0.49089065944296462</v>
      </c>
      <c r="W411" s="6">
        <f t="shared" si="184"/>
        <v>0.61333267835628547</v>
      </c>
      <c r="X411" s="6">
        <v>2.2269999999999998E-3</v>
      </c>
      <c r="Y411" s="6">
        <v>0.65082683124999985</v>
      </c>
      <c r="Z411" s="6">
        <f t="shared" si="185"/>
        <v>24.630973859844797</v>
      </c>
      <c r="AA411" s="6">
        <f t="shared" si="187"/>
        <v>12.927740045533124</v>
      </c>
      <c r="AB411" s="6">
        <f t="shared" si="186"/>
        <v>5.7610029417044553</v>
      </c>
    </row>
    <row r="412" spans="5:28">
      <c r="E412" s="12">
        <f t="shared" si="170"/>
        <v>1.001432233616097</v>
      </c>
      <c r="F412" s="12">
        <f t="shared" si="171"/>
        <v>8956420.5</v>
      </c>
      <c r="G412" s="6">
        <v>61349</v>
      </c>
      <c r="H412" s="6">
        <v>5970947</v>
      </c>
      <c r="I412" s="12">
        <f t="shared" si="172"/>
        <v>11941894</v>
      </c>
      <c r="J412" s="6">
        <v>1121156.0233150001</v>
      </c>
      <c r="K412" s="12">
        <f t="shared" si="173"/>
        <v>8969248.1865200009</v>
      </c>
      <c r="L412" s="6">
        <f t="shared" si="174"/>
        <v>72.878343999999998</v>
      </c>
      <c r="M412" s="6">
        <f t="shared" si="175"/>
        <v>5242880</v>
      </c>
      <c r="N412" s="13">
        <f t="shared" si="176"/>
        <v>1.3314264196577397</v>
      </c>
      <c r="O412" s="13"/>
      <c r="P412" s="7">
        <f t="shared" si="177"/>
        <v>-1.3487966269945099E-3</v>
      </c>
      <c r="Q412" s="7">
        <f t="shared" si="178"/>
        <v>2.8902396907031056E-3</v>
      </c>
      <c r="R412" s="6">
        <f t="shared" si="179"/>
        <v>1.5414430637085957E-3</v>
      </c>
      <c r="S412" s="6">
        <f t="shared" si="180"/>
        <v>2.8902396907031056E-3</v>
      </c>
      <c r="T412" s="7">
        <f t="shared" si="181"/>
        <v>-3.4263119334598628E-2</v>
      </c>
      <c r="U412" s="7">
        <f t="shared" si="182"/>
        <v>0.14962813619025053</v>
      </c>
      <c r="V412" s="7">
        <f t="shared" si="183"/>
        <v>0.36789246098352402</v>
      </c>
      <c r="W412" s="6">
        <f t="shared" si="184"/>
        <v>0.48325747783917594</v>
      </c>
      <c r="X412" s="6">
        <v>1.6689999999999999E-3</v>
      </c>
      <c r="Y412" s="6">
        <v>0.48478886666722304</v>
      </c>
      <c r="Z412" s="6">
        <f t="shared" si="185"/>
        <v>73.171940725171098</v>
      </c>
      <c r="AA412" s="6">
        <f t="shared" si="187"/>
        <v>7.6427163745598712</v>
      </c>
      <c r="AB412" s="6">
        <f t="shared" si="186"/>
        <v>0.31588778813650015</v>
      </c>
    </row>
    <row r="413" spans="5:28">
      <c r="E413" s="12">
        <f t="shared" si="170"/>
        <v>1.3025289282880543</v>
      </c>
      <c r="F413" s="12">
        <f t="shared" si="171"/>
        <v>6877201.5</v>
      </c>
      <c r="G413" s="6">
        <v>917825</v>
      </c>
      <c r="H413" s="6">
        <v>4584801</v>
      </c>
      <c r="I413" s="12">
        <f t="shared" si="172"/>
        <v>9169602</v>
      </c>
      <c r="J413" s="6">
        <v>1119719.237427</v>
      </c>
      <c r="K413" s="12">
        <f t="shared" si="173"/>
        <v>8957753.8994159997</v>
      </c>
      <c r="L413" s="6">
        <f t="shared" si="174"/>
        <v>73.374111999999997</v>
      </c>
      <c r="M413" s="6">
        <f t="shared" si="175"/>
        <v>5242880</v>
      </c>
      <c r="N413" s="13">
        <f t="shared" si="176"/>
        <v>1.0236496897506653</v>
      </c>
      <c r="O413" s="13"/>
      <c r="P413" s="7">
        <f t="shared" si="177"/>
        <v>-1.0356756012473492E-3</v>
      </c>
      <c r="Q413" s="7">
        <f t="shared" si="178"/>
        <v>2.8865357855247151E-3</v>
      </c>
      <c r="R413" s="6">
        <f t="shared" si="179"/>
        <v>1.8508601842773659E-3</v>
      </c>
      <c r="S413" s="6">
        <f t="shared" si="180"/>
        <v>2.8865357855247151E-3</v>
      </c>
      <c r="T413" s="7">
        <f t="shared" si="181"/>
        <v>-2.6308989811563748E-2</v>
      </c>
      <c r="U413" s="7">
        <f t="shared" si="182"/>
        <v>0.14943638447143956</v>
      </c>
      <c r="V413" s="7">
        <f t="shared" si="183"/>
        <v>0.36326349652537304</v>
      </c>
      <c r="W413" s="6">
        <f t="shared" si="184"/>
        <v>0.48639089118524886</v>
      </c>
      <c r="X413" s="6">
        <v>1.6479999999999999E-3</v>
      </c>
      <c r="Y413" s="6">
        <v>0.50974138181803197</v>
      </c>
      <c r="Z413" s="6">
        <f t="shared" si="185"/>
        <v>75.153870480868648</v>
      </c>
      <c r="AA413" s="6">
        <f t="shared" si="187"/>
        <v>12.309477201296479</v>
      </c>
      <c r="AB413" s="6">
        <f t="shared" si="186"/>
        <v>4.5808504990318379</v>
      </c>
    </row>
    <row r="414" spans="5:28">
      <c r="E414" s="12">
        <f t="shared" si="170"/>
        <v>1.0145919471944558</v>
      </c>
      <c r="F414" s="12">
        <f t="shared" si="171"/>
        <v>9015720</v>
      </c>
      <c r="G414" s="6">
        <v>83334</v>
      </c>
      <c r="H414" s="6">
        <v>6010480</v>
      </c>
      <c r="I414" s="12">
        <f t="shared" si="172"/>
        <v>12020960</v>
      </c>
      <c r="J414" s="6">
        <v>1143409.6137699999</v>
      </c>
      <c r="K414" s="12">
        <f t="shared" si="173"/>
        <v>9147276.9101599995</v>
      </c>
      <c r="L414" s="6">
        <f t="shared" si="174"/>
        <v>73.792439999999999</v>
      </c>
      <c r="M414" s="6">
        <f t="shared" si="175"/>
        <v>5242880</v>
      </c>
      <c r="N414" s="13">
        <f t="shared" si="176"/>
        <v>1.3141572205656269</v>
      </c>
      <c r="O414" s="13"/>
      <c r="P414" s="7">
        <f t="shared" si="177"/>
        <v>-1.3577268648705073E-3</v>
      </c>
      <c r="Q414" s="7">
        <f t="shared" si="178"/>
        <v>2.9476074513502971E-3</v>
      </c>
      <c r="R414" s="6">
        <f t="shared" si="179"/>
        <v>1.5898805864797898E-3</v>
      </c>
      <c r="S414" s="6">
        <f t="shared" si="180"/>
        <v>2.9476074513502971E-3</v>
      </c>
      <c r="T414" s="7">
        <f t="shared" si="181"/>
        <v>-3.4489971774698112E-2</v>
      </c>
      <c r="U414" s="7">
        <f t="shared" si="182"/>
        <v>0.15259807364237912</v>
      </c>
      <c r="V414" s="7">
        <f t="shared" si="183"/>
        <v>0.32579092710224594</v>
      </c>
      <c r="W414" s="6">
        <f t="shared" si="184"/>
        <v>0.44389902896992695</v>
      </c>
      <c r="X414" s="6">
        <v>1.4779999999999999E-3</v>
      </c>
      <c r="Y414" s="6">
        <v>0.44485112727299597</v>
      </c>
      <c r="Z414" s="6">
        <f t="shared" si="185"/>
        <v>99.432168562266384</v>
      </c>
      <c r="AA414" s="6">
        <f t="shared" si="187"/>
        <v>7.5697284492415324</v>
      </c>
      <c r="AB414" s="6">
        <f t="shared" si="186"/>
        <v>0.21402627636475413</v>
      </c>
    </row>
    <row r="415" spans="5:28">
      <c r="E415" s="12">
        <f t="shared" si="170"/>
        <v>1.2232550122734656</v>
      </c>
      <c r="F415" s="12">
        <f t="shared" si="171"/>
        <v>7621441.5</v>
      </c>
      <c r="G415" s="6">
        <v>726713</v>
      </c>
      <c r="H415" s="6">
        <v>5080961</v>
      </c>
      <c r="I415" s="12">
        <f t="shared" si="172"/>
        <v>10161922</v>
      </c>
      <c r="J415" s="6">
        <v>1165370.814453</v>
      </c>
      <c r="K415" s="12">
        <f t="shared" si="173"/>
        <v>9322966.5156239998</v>
      </c>
      <c r="L415" s="6">
        <f t="shared" si="174"/>
        <v>75.505792</v>
      </c>
      <c r="M415" s="6">
        <f t="shared" si="175"/>
        <v>5242880</v>
      </c>
      <c r="N415" s="13">
        <f t="shared" si="176"/>
        <v>1.0899880400696524</v>
      </c>
      <c r="O415" s="13"/>
      <c r="P415" s="7">
        <f t="shared" si="177"/>
        <v>-1.1477547964653934E-3</v>
      </c>
      <c r="Q415" s="7">
        <f t="shared" si="178"/>
        <v>3.004221457384736E-3</v>
      </c>
      <c r="R415" s="6">
        <f t="shared" si="179"/>
        <v>1.8564666609193427E-3</v>
      </c>
      <c r="S415" s="6">
        <f t="shared" si="180"/>
        <v>3.004221457384736E-3</v>
      </c>
      <c r="T415" s="7">
        <f t="shared" si="181"/>
        <v>-2.9156107578486558E-2</v>
      </c>
      <c r="U415" s="7">
        <f t="shared" si="182"/>
        <v>0.15552898910674184</v>
      </c>
      <c r="V415" s="7">
        <f t="shared" si="183"/>
        <v>0.3824406349948557</v>
      </c>
      <c r="W415" s="6">
        <f t="shared" si="184"/>
        <v>0.50881351652311102</v>
      </c>
      <c r="X415" s="6">
        <v>1.735E-3</v>
      </c>
      <c r="Y415" s="6">
        <v>0.52544475000000002</v>
      </c>
      <c r="Z415" s="6">
        <f t="shared" si="185"/>
        <v>73.153974489033786</v>
      </c>
      <c r="AA415" s="6">
        <f t="shared" si="187"/>
        <v>7.0009602835356013</v>
      </c>
      <c r="AB415" s="6">
        <f t="shared" si="186"/>
        <v>3.165172642202438</v>
      </c>
    </row>
    <row r="416" spans="5:28">
      <c r="E416" s="12">
        <f t="shared" si="170"/>
        <v>1.1932312980874444</v>
      </c>
      <c r="F416" s="12">
        <f t="shared" si="171"/>
        <v>8340150</v>
      </c>
      <c r="G416" s="6">
        <v>440020</v>
      </c>
      <c r="H416" s="6">
        <v>5560100</v>
      </c>
      <c r="I416" s="12">
        <f t="shared" si="172"/>
        <v>11120200</v>
      </c>
      <c r="J416" s="6">
        <v>1243966.001343</v>
      </c>
      <c r="K416" s="12">
        <f t="shared" si="173"/>
        <v>9951728.0107439999</v>
      </c>
      <c r="L416" s="6">
        <f t="shared" si="174"/>
        <v>75.521600000000007</v>
      </c>
      <c r="M416" s="6">
        <f t="shared" si="175"/>
        <v>5242880</v>
      </c>
      <c r="N416" s="13">
        <f t="shared" si="176"/>
        <v>1.1174139795615901</v>
      </c>
      <c r="O416" s="13"/>
      <c r="P416" s="7">
        <f t="shared" si="177"/>
        <v>-1.2559890626649632E-3</v>
      </c>
      <c r="Q416" s="7">
        <f t="shared" si="178"/>
        <v>3.2068328013224422E-3</v>
      </c>
      <c r="R416" s="6">
        <f t="shared" si="179"/>
        <v>1.950843738657479E-3</v>
      </c>
      <c r="S416" s="6">
        <f t="shared" si="180"/>
        <v>3.2068328013224422E-3</v>
      </c>
      <c r="T416" s="7">
        <f t="shared" si="181"/>
        <v>-3.1905553643718797E-2</v>
      </c>
      <c r="U416" s="7">
        <f t="shared" si="182"/>
        <v>0.16601820834413519</v>
      </c>
      <c r="V416" s="7">
        <f t="shared" si="183"/>
        <v>0.39897265091682355</v>
      </c>
      <c r="W416" s="6">
        <f t="shared" si="184"/>
        <v>0.53308530561723999</v>
      </c>
      <c r="X416" s="6">
        <v>1.81E-3</v>
      </c>
      <c r="Y416" s="6">
        <v>0.55347015384684994</v>
      </c>
      <c r="Z416" s="6">
        <f t="shared" si="185"/>
        <v>77.173082945991283</v>
      </c>
      <c r="AA416" s="6">
        <f t="shared" si="187"/>
        <v>7.7814220252750834</v>
      </c>
      <c r="AB416" s="6">
        <f t="shared" si="186"/>
        <v>3.6830980113248564</v>
      </c>
    </row>
    <row r="417" spans="5:28">
      <c r="E417" s="12">
        <f t="shared" si="170"/>
        <v>1.0233232014779174</v>
      </c>
      <c r="F417" s="12">
        <f t="shared" si="171"/>
        <v>9173449.5</v>
      </c>
      <c r="G417" s="6">
        <v>113081</v>
      </c>
      <c r="H417" s="6">
        <v>6115633</v>
      </c>
      <c r="I417" s="12">
        <f t="shared" si="172"/>
        <v>12231266</v>
      </c>
      <c r="J417" s="6">
        <v>1173425.4638670001</v>
      </c>
      <c r="K417" s="12">
        <f t="shared" si="173"/>
        <v>9387403.7109360006</v>
      </c>
      <c r="L417" s="6">
        <f t="shared" si="174"/>
        <v>75.649215999999996</v>
      </c>
      <c r="M417" s="6">
        <f t="shared" si="175"/>
        <v>5242880</v>
      </c>
      <c r="N417" s="13">
        <f t="shared" si="176"/>
        <v>1.302944496330865</v>
      </c>
      <c r="O417" s="13"/>
      <c r="P417" s="7">
        <f t="shared" si="177"/>
        <v>-1.3814802178509231E-3</v>
      </c>
      <c r="Q417" s="7">
        <f t="shared" si="178"/>
        <v>3.0249856212896031E-3</v>
      </c>
      <c r="R417" s="6">
        <f t="shared" si="179"/>
        <v>1.64350540343868E-3</v>
      </c>
      <c r="S417" s="6">
        <f t="shared" si="180"/>
        <v>3.0249856212896031E-3</v>
      </c>
      <c r="T417" s="7">
        <f t="shared" si="181"/>
        <v>-3.5093371836261385E-2</v>
      </c>
      <c r="U417" s="7">
        <f t="shared" si="182"/>
        <v>0.15660395294265758</v>
      </c>
      <c r="V417" s="7">
        <f t="shared" si="183"/>
        <v>0.35973666646201991</v>
      </c>
      <c r="W417" s="6">
        <f t="shared" si="184"/>
        <v>0.48124724756841608</v>
      </c>
      <c r="X417" s="6">
        <v>1.632E-3</v>
      </c>
      <c r="Y417" s="6">
        <v>0.48341199999945594</v>
      </c>
      <c r="Z417" s="6">
        <f t="shared" si="185"/>
        <v>85.354511108431566</v>
      </c>
      <c r="AA417" s="6">
        <f t="shared" si="187"/>
        <v>0.70498795580147133</v>
      </c>
      <c r="AB417" s="6">
        <f t="shared" si="186"/>
        <v>0.44780692888101636</v>
      </c>
    </row>
    <row r="418" spans="5:28">
      <c r="E418" s="12">
        <f t="shared" si="170"/>
        <v>1.2960010356155192</v>
      </c>
      <c r="F418" s="12">
        <f t="shared" si="171"/>
        <v>7737582</v>
      </c>
      <c r="G418" s="6">
        <v>735323</v>
      </c>
      <c r="H418" s="6">
        <v>5158388</v>
      </c>
      <c r="I418" s="12">
        <f t="shared" si="172"/>
        <v>10316776</v>
      </c>
      <c r="J418" s="6">
        <v>1253489.2856449999</v>
      </c>
      <c r="K418" s="12">
        <f t="shared" si="173"/>
        <v>10027914.28516</v>
      </c>
      <c r="L418" s="6">
        <f t="shared" si="174"/>
        <v>76.607116000000005</v>
      </c>
      <c r="M418" s="6">
        <f t="shared" si="175"/>
        <v>5242880</v>
      </c>
      <c r="N418" s="13">
        <f t="shared" si="176"/>
        <v>1.0288057622578084</v>
      </c>
      <c r="O418" s="13"/>
      <c r="P418" s="7">
        <f t="shared" si="177"/>
        <v>-1.165245033179654E-3</v>
      </c>
      <c r="Q418" s="7">
        <f t="shared" si="178"/>
        <v>3.2313829742717042E-3</v>
      </c>
      <c r="R418" s="6">
        <f t="shared" si="179"/>
        <v>2.0661379410920502E-3</v>
      </c>
      <c r="S418" s="6">
        <f t="shared" si="180"/>
        <v>3.2313829742717042E-3</v>
      </c>
      <c r="T418" s="7">
        <f t="shared" si="181"/>
        <v>-2.9600407375607513E-2</v>
      </c>
      <c r="U418" s="7">
        <f t="shared" si="182"/>
        <v>0.16728917442814628</v>
      </c>
      <c r="V418" s="7">
        <f t="shared" si="183"/>
        <v>0.46774583715220974</v>
      </c>
      <c r="W418" s="6">
        <f t="shared" si="184"/>
        <v>0.60543460420474848</v>
      </c>
      <c r="X418" s="6">
        <v>2.1220000000000002E-3</v>
      </c>
      <c r="Y418" s="6">
        <v>0.62756028000000008</v>
      </c>
      <c r="Z418" s="6">
        <f t="shared" si="185"/>
        <v>52.280064763039768</v>
      </c>
      <c r="AA418" s="6">
        <f t="shared" si="187"/>
        <v>2.6325192699316666</v>
      </c>
      <c r="AB418" s="6">
        <f t="shared" si="186"/>
        <v>3.525665422172926</v>
      </c>
    </row>
    <row r="419" spans="5:28">
      <c r="E419" s="12">
        <f t="shared" si="170"/>
        <v>1.2409118935190635</v>
      </c>
      <c r="F419" s="12">
        <f t="shared" si="171"/>
        <v>7657558.5</v>
      </c>
      <c r="G419" s="6">
        <v>916428</v>
      </c>
      <c r="H419" s="6">
        <v>5105039</v>
      </c>
      <c r="I419" s="12">
        <f t="shared" si="172"/>
        <v>10210078</v>
      </c>
      <c r="J419" s="6">
        <v>1187794.4272459999</v>
      </c>
      <c r="K419" s="12">
        <f t="shared" si="173"/>
        <v>9502355.4179679994</v>
      </c>
      <c r="L419" s="6">
        <f t="shared" si="174"/>
        <v>79.589027999999999</v>
      </c>
      <c r="M419" s="6">
        <f t="shared" si="175"/>
        <v>5242880</v>
      </c>
      <c r="N419" s="13">
        <f t="shared" si="176"/>
        <v>1.0744786477565098</v>
      </c>
      <c r="O419" s="13"/>
      <c r="P419" s="7">
        <f t="shared" si="177"/>
        <v>-1.1531938541533573E-3</v>
      </c>
      <c r="Q419" s="7">
        <f t="shared" si="178"/>
        <v>3.0620275203728821E-3</v>
      </c>
      <c r="R419" s="6">
        <f t="shared" si="179"/>
        <v>1.9088336662195248E-3</v>
      </c>
      <c r="S419" s="6">
        <f t="shared" si="180"/>
        <v>3.0620275203728821E-3</v>
      </c>
      <c r="T419" s="7">
        <f t="shared" si="181"/>
        <v>-2.9294274503655793E-2</v>
      </c>
      <c r="U419" s="7">
        <f t="shared" si="182"/>
        <v>0.15852161753587687</v>
      </c>
      <c r="V419" s="7">
        <f t="shared" si="183"/>
        <v>0.63615197267732193</v>
      </c>
      <c r="W419" s="6">
        <f t="shared" si="184"/>
        <v>0.76537931570954298</v>
      </c>
      <c r="X419" s="6">
        <v>2.8860000000000001E-3</v>
      </c>
      <c r="Y419" s="6">
        <v>0.81191837999999994</v>
      </c>
      <c r="Z419" s="6">
        <f t="shared" si="185"/>
        <v>6.0993596802800409</v>
      </c>
      <c r="AA419" s="6">
        <f t="shared" si="187"/>
        <v>33.858847324340793</v>
      </c>
      <c r="AB419" s="6">
        <f t="shared" si="186"/>
        <v>5.7319880220542556</v>
      </c>
    </row>
    <row r="420" spans="5:28">
      <c r="E420" s="12">
        <f t="shared" si="170"/>
        <v>1.3597511837598077</v>
      </c>
      <c r="F420" s="12">
        <f t="shared" si="171"/>
        <v>7494000</v>
      </c>
      <c r="G420" s="6">
        <v>1000000</v>
      </c>
      <c r="H420" s="6">
        <v>4996000</v>
      </c>
      <c r="I420" s="12">
        <f t="shared" si="172"/>
        <v>9992000</v>
      </c>
      <c r="J420" s="6">
        <v>1273746.921387</v>
      </c>
      <c r="K420" s="12">
        <f t="shared" si="173"/>
        <v>10189975.371096</v>
      </c>
      <c r="L420" s="6">
        <f t="shared" si="174"/>
        <v>79.951999999999998</v>
      </c>
      <c r="M420" s="6">
        <f t="shared" si="175"/>
        <v>5242880</v>
      </c>
      <c r="N420" s="13">
        <f t="shared" si="176"/>
        <v>0.98057155548603581</v>
      </c>
      <c r="O420" s="13"/>
      <c r="P420" s="7">
        <f t="shared" si="177"/>
        <v>-1.1285626800011073E-3</v>
      </c>
      <c r="Q420" s="7">
        <f t="shared" si="178"/>
        <v>3.2836053426519921E-3</v>
      </c>
      <c r="R420" s="6">
        <f t="shared" si="179"/>
        <v>2.1550426626508849E-3</v>
      </c>
      <c r="S420" s="6">
        <f t="shared" si="180"/>
        <v>3.2836053426519921E-3</v>
      </c>
      <c r="T420" s="7">
        <f t="shared" si="181"/>
        <v>-2.8668575386057646E-2</v>
      </c>
      <c r="U420" s="7">
        <f t="shared" si="182"/>
        <v>0.1699927341617275</v>
      </c>
      <c r="V420" s="7">
        <f t="shared" si="183"/>
        <v>0.39720923588514695</v>
      </c>
      <c r="W420" s="6">
        <f t="shared" si="184"/>
        <v>0.53853339466081684</v>
      </c>
      <c r="X420" s="6">
        <v>1.802E-3</v>
      </c>
      <c r="Y420" s="6">
        <v>0.55744870000000002</v>
      </c>
      <c r="Z420" s="6">
        <f t="shared" si="185"/>
        <v>82.220052311431303</v>
      </c>
      <c r="AA420" s="6">
        <f t="shared" si="187"/>
        <v>19.591712688728354</v>
      </c>
      <c r="AB420" s="6">
        <f t="shared" si="186"/>
        <v>3.3931921160069392</v>
      </c>
    </row>
    <row r="421" spans="5:28">
      <c r="E421" s="12">
        <f t="shared" si="170"/>
        <v>1.0553002784401646</v>
      </c>
      <c r="F421" s="12">
        <f t="shared" si="171"/>
        <v>9813498</v>
      </c>
      <c r="G421" s="6">
        <v>94893</v>
      </c>
      <c r="H421" s="6">
        <v>6542332</v>
      </c>
      <c r="I421" s="12">
        <f t="shared" si="172"/>
        <v>13084664</v>
      </c>
      <c r="J421" s="6">
        <v>1294523.3964839999</v>
      </c>
      <c r="K421" s="12">
        <f t="shared" si="173"/>
        <v>10356187.171871999</v>
      </c>
      <c r="L421" s="6">
        <f t="shared" si="174"/>
        <v>80.405844000000002</v>
      </c>
      <c r="M421" s="6">
        <f t="shared" si="175"/>
        <v>5242880</v>
      </c>
      <c r="N421" s="13">
        <f t="shared" si="176"/>
        <v>1.263463452605289</v>
      </c>
      <c r="O421" s="13"/>
      <c r="P421" s="7">
        <f t="shared" si="177"/>
        <v>-1.4778686419889919E-3</v>
      </c>
      <c r="Q421" s="7">
        <f t="shared" si="178"/>
        <v>3.3371652323635976E-3</v>
      </c>
      <c r="R421" s="6">
        <f t="shared" si="179"/>
        <v>1.8592965903746056E-3</v>
      </c>
      <c r="S421" s="6">
        <f t="shared" si="180"/>
        <v>3.3371652323635976E-3</v>
      </c>
      <c r="T421" s="7">
        <f t="shared" si="181"/>
        <v>-3.7541901149443009E-2</v>
      </c>
      <c r="U421" s="7">
        <f t="shared" si="182"/>
        <v>0.17276553757242086</v>
      </c>
      <c r="V421" s="7">
        <f t="shared" si="183"/>
        <v>0.37737081677878559</v>
      </c>
      <c r="W421" s="6">
        <f t="shared" si="184"/>
        <v>0.51259445320176344</v>
      </c>
      <c r="X421" s="6">
        <v>1.712E-3</v>
      </c>
      <c r="Y421" s="6">
        <v>0.50693746666609607</v>
      </c>
      <c r="Z421" s="6">
        <f t="shared" si="185"/>
        <v>94.927875722172757</v>
      </c>
      <c r="AA421" s="6">
        <f t="shared" si="187"/>
        <v>8.6037728022550031</v>
      </c>
      <c r="AB421" s="6">
        <f t="shared" si="186"/>
        <v>1.1159140737556601</v>
      </c>
    </row>
    <row r="422" spans="5:28">
      <c r="E422" s="12">
        <f t="shared" si="170"/>
        <v>1.001276403340285</v>
      </c>
      <c r="F422" s="12">
        <f t="shared" si="171"/>
        <v>10141650</v>
      </c>
      <c r="G422" s="6">
        <v>25626</v>
      </c>
      <c r="H422" s="6">
        <v>6761100</v>
      </c>
      <c r="I422" s="12">
        <f t="shared" si="172"/>
        <v>13522200</v>
      </c>
      <c r="J422" s="6">
        <v>1269324.3544920001</v>
      </c>
      <c r="K422" s="12">
        <f t="shared" si="173"/>
        <v>10154594.835936001</v>
      </c>
      <c r="L422" s="6">
        <f t="shared" si="174"/>
        <v>81.645719999999997</v>
      </c>
      <c r="M422" s="6">
        <f t="shared" si="175"/>
        <v>5242880</v>
      </c>
      <c r="N422" s="13">
        <f t="shared" si="176"/>
        <v>1.331633631717773</v>
      </c>
      <c r="O422" s="13"/>
      <c r="P422" s="7">
        <f t="shared" si="177"/>
        <v>-1.5272868566364064E-3</v>
      </c>
      <c r="Q422" s="7">
        <f t="shared" si="178"/>
        <v>3.2722043617814402E-3</v>
      </c>
      <c r="R422" s="6">
        <f t="shared" si="179"/>
        <v>1.7449175051450338E-3</v>
      </c>
      <c r="S422" s="6">
        <f t="shared" si="180"/>
        <v>3.2722043617814402E-3</v>
      </c>
      <c r="T422" s="7">
        <f t="shared" si="181"/>
        <v>-3.8797258815587342E-2</v>
      </c>
      <c r="U422" s="7">
        <f t="shared" si="182"/>
        <v>0.16940250369610602</v>
      </c>
      <c r="V422" s="7">
        <f t="shared" si="183"/>
        <v>0.70272089012311234</v>
      </c>
      <c r="W422" s="6">
        <f t="shared" si="184"/>
        <v>0.83332613500363095</v>
      </c>
      <c r="X422" s="6">
        <v>3.1879999999999999E-3</v>
      </c>
      <c r="Y422" s="6">
        <v>0.83977716363578392</v>
      </c>
      <c r="Z422" s="6">
        <f t="shared" si="185"/>
        <v>2.6412911474730354</v>
      </c>
      <c r="AA422" s="6">
        <f t="shared" si="187"/>
        <v>45.266075748273721</v>
      </c>
      <c r="AB422" s="6">
        <f t="shared" si="186"/>
        <v>0.76818338381856899</v>
      </c>
    </row>
    <row r="423" spans="5:28">
      <c r="E423" s="12">
        <f t="shared" si="170"/>
        <v>1.0717532016847329</v>
      </c>
      <c r="F423" s="12">
        <f t="shared" si="171"/>
        <v>9980098.5</v>
      </c>
      <c r="G423" s="6">
        <v>114919</v>
      </c>
      <c r="H423" s="6">
        <v>6653399</v>
      </c>
      <c r="I423" s="12">
        <f t="shared" si="172"/>
        <v>13306798</v>
      </c>
      <c r="J423" s="6">
        <v>1337025.315063</v>
      </c>
      <c r="K423" s="12">
        <f t="shared" si="173"/>
        <v>10696202.520504</v>
      </c>
      <c r="L423" s="6">
        <f t="shared" si="174"/>
        <v>82.139167999999998</v>
      </c>
      <c r="M423" s="6">
        <f t="shared" si="175"/>
        <v>5242880</v>
      </c>
      <c r="N423" s="13">
        <f t="shared" si="176"/>
        <v>1.2440675066213116</v>
      </c>
      <c r="O423" s="13"/>
      <c r="P423" s="7">
        <f t="shared" si="177"/>
        <v>-1.5029579276534602E-3</v>
      </c>
      <c r="Q423" s="7">
        <f t="shared" si="178"/>
        <v>3.4467313671865153E-3</v>
      </c>
      <c r="R423" s="6">
        <f t="shared" si="179"/>
        <v>1.9437734395330551E-3</v>
      </c>
      <c r="S423" s="6">
        <f t="shared" si="180"/>
        <v>3.4467313671865153E-3</v>
      </c>
      <c r="T423" s="7">
        <f t="shared" si="181"/>
        <v>-3.8179237551044944E-2</v>
      </c>
      <c r="U423" s="7">
        <f t="shared" si="182"/>
        <v>0.17843779257461229</v>
      </c>
      <c r="V423" s="7">
        <f t="shared" si="183"/>
        <v>0.38023636620525997</v>
      </c>
      <c r="W423" s="6">
        <f t="shared" si="184"/>
        <v>0.52049492122882735</v>
      </c>
      <c r="X423" s="6">
        <v>1.725E-3</v>
      </c>
      <c r="Y423" s="6">
        <v>0.51862124999999992</v>
      </c>
      <c r="Z423" s="6">
        <f t="shared" si="185"/>
        <v>99.810514039797994</v>
      </c>
      <c r="AA423" s="6">
        <f t="shared" si="187"/>
        <v>12.6825182338003</v>
      </c>
      <c r="AB423" s="6">
        <f t="shared" si="186"/>
        <v>0.36127930138370207</v>
      </c>
    </row>
    <row r="424" spans="5:28">
      <c r="E424" s="12">
        <f t="shared" si="170"/>
        <v>1.0726243538298661</v>
      </c>
      <c r="F424" s="12">
        <f t="shared" si="171"/>
        <v>10072728</v>
      </c>
      <c r="G424" s="6">
        <v>127224</v>
      </c>
      <c r="H424" s="6">
        <v>6715152</v>
      </c>
      <c r="I424" s="12">
        <f t="shared" si="172"/>
        <v>13430304</v>
      </c>
      <c r="J424" s="6">
        <v>1350531.670288</v>
      </c>
      <c r="K424" s="12">
        <f t="shared" si="173"/>
        <v>10804253.362304</v>
      </c>
      <c r="L424" s="6">
        <f t="shared" si="174"/>
        <v>83.126304000000005</v>
      </c>
      <c r="M424" s="6">
        <f t="shared" si="175"/>
        <v>5242880</v>
      </c>
      <c r="N424" s="13">
        <f t="shared" si="176"/>
        <v>1.2430571136787925</v>
      </c>
      <c r="O424" s="13"/>
      <c r="P424" s="7">
        <f t="shared" si="177"/>
        <v>-1.5169075135578053E-3</v>
      </c>
      <c r="Q424" s="7">
        <f t="shared" si="178"/>
        <v>3.481549539801428E-3</v>
      </c>
      <c r="R424" s="6">
        <f t="shared" si="179"/>
        <v>1.9646420262436227E-3</v>
      </c>
      <c r="S424" s="6">
        <f t="shared" si="180"/>
        <v>3.481549539801428E-3</v>
      </c>
      <c r="T424" s="7">
        <f t="shared" si="181"/>
        <v>-3.8533595144282583E-2</v>
      </c>
      <c r="U424" s="7">
        <f t="shared" si="182"/>
        <v>0.18024033451972427</v>
      </c>
      <c r="V424" s="7">
        <f t="shared" si="183"/>
        <v>0.36987630289416018</v>
      </c>
      <c r="W424" s="6">
        <f t="shared" si="184"/>
        <v>0.51158304226960183</v>
      </c>
      <c r="X424" s="6">
        <v>1.678E-3</v>
      </c>
      <c r="Y424" s="6">
        <v>0.50731533333277401</v>
      </c>
      <c r="Z424" s="6">
        <f t="shared" si="185"/>
        <v>107.48209414788008</v>
      </c>
      <c r="AA424" s="6">
        <f t="shared" si="187"/>
        <v>17.082361516306474</v>
      </c>
      <c r="AB424" s="6">
        <f t="shared" si="186"/>
        <v>0.84123397351138429</v>
      </c>
    </row>
    <row r="425" spans="5:28">
      <c r="E425" s="12">
        <f t="shared" si="170"/>
        <v>1.0292038048485332</v>
      </c>
      <c r="F425" s="12">
        <f t="shared" si="171"/>
        <v>10345974</v>
      </c>
      <c r="G425" s="6">
        <v>18000</v>
      </c>
      <c r="H425" s="6">
        <v>6897316</v>
      </c>
      <c r="I425" s="12">
        <f t="shared" si="172"/>
        <v>13794632</v>
      </c>
      <c r="J425" s="6">
        <v>1331014.4757079999</v>
      </c>
      <c r="K425" s="12">
        <f t="shared" si="173"/>
        <v>10648115.805663999</v>
      </c>
      <c r="L425" s="6">
        <f t="shared" si="174"/>
        <v>83.127791999999999</v>
      </c>
      <c r="M425" s="6">
        <f t="shared" si="175"/>
        <v>5242880</v>
      </c>
      <c r="N425" s="13">
        <f t="shared" si="176"/>
        <v>1.2954998097092718</v>
      </c>
      <c r="O425" s="13"/>
      <c r="P425" s="7">
        <f t="shared" si="177"/>
        <v>-1.5580571316602316E-3</v>
      </c>
      <c r="Q425" s="7">
        <f t="shared" si="178"/>
        <v>3.4312359623392095E-3</v>
      </c>
      <c r="R425" s="6">
        <f t="shared" si="179"/>
        <v>1.8731788306789779E-3</v>
      </c>
      <c r="S425" s="6">
        <f t="shared" si="180"/>
        <v>3.4312359623392095E-3</v>
      </c>
      <c r="T425" s="7">
        <f t="shared" si="181"/>
        <v>-3.9578907867786547E-2</v>
      </c>
      <c r="U425" s="7">
        <f t="shared" si="182"/>
        <v>0.17763559317423946</v>
      </c>
      <c r="V425" s="7">
        <f t="shared" si="183"/>
        <v>0.39963393155370225</v>
      </c>
      <c r="W425" s="6">
        <f t="shared" si="184"/>
        <v>0.53769061686015518</v>
      </c>
      <c r="X425" s="6">
        <v>1.8129999999999999E-3</v>
      </c>
      <c r="Y425" s="6">
        <v>0.53183657692279795</v>
      </c>
      <c r="Z425" s="6">
        <f t="shared" si="185"/>
        <v>89.257361408671244</v>
      </c>
      <c r="AA425" s="6">
        <f t="shared" si="187"/>
        <v>3.3192956800318814</v>
      </c>
      <c r="AB425" s="6">
        <f t="shared" si="186"/>
        <v>1.1007215733879478</v>
      </c>
    </row>
    <row r="426" spans="5:28">
      <c r="E426" s="12">
        <f t="shared" si="170"/>
        <v>1.2516792032498769</v>
      </c>
      <c r="F426" s="12">
        <f t="shared" si="171"/>
        <v>8938923</v>
      </c>
      <c r="G426" s="6">
        <v>659033</v>
      </c>
      <c r="H426" s="6">
        <v>5959282</v>
      </c>
      <c r="I426" s="12">
        <f t="shared" si="172"/>
        <v>11918564</v>
      </c>
      <c r="J426" s="6">
        <v>1398583.002319</v>
      </c>
      <c r="K426" s="12">
        <f t="shared" si="173"/>
        <v>11188664.018552</v>
      </c>
      <c r="L426" s="6">
        <f t="shared" si="174"/>
        <v>84.692043999999996</v>
      </c>
      <c r="M426" s="6">
        <f t="shared" si="175"/>
        <v>5242880</v>
      </c>
      <c r="N426" s="13">
        <f t="shared" si="176"/>
        <v>1.0652356689089733</v>
      </c>
      <c r="O426" s="13"/>
      <c r="P426" s="7">
        <f t="shared" si="177"/>
        <v>-1.3461615822262527E-3</v>
      </c>
      <c r="Q426" s="7">
        <f t="shared" si="178"/>
        <v>3.6054215648711535E-3</v>
      </c>
      <c r="R426" s="6">
        <f t="shared" si="179"/>
        <v>2.2592599826449008E-3</v>
      </c>
      <c r="S426" s="6">
        <f t="shared" si="180"/>
        <v>3.6054215648711535E-3</v>
      </c>
      <c r="T426" s="7">
        <f t="shared" si="181"/>
        <v>-3.4196181998353961E-2</v>
      </c>
      <c r="U426" s="7">
        <f t="shared" si="182"/>
        <v>0.18665320757551782</v>
      </c>
      <c r="V426" s="7">
        <f t="shared" si="183"/>
        <v>0.42410131511821464</v>
      </c>
      <c r="W426" s="6">
        <f t="shared" si="184"/>
        <v>0.57655834069537848</v>
      </c>
      <c r="X426" s="6">
        <v>1.9239999999999999E-3</v>
      </c>
      <c r="Y426" s="6">
        <v>0.58976097142939599</v>
      </c>
      <c r="Z426" s="6">
        <f t="shared" si="185"/>
        <v>87.391973226151435</v>
      </c>
      <c r="AA426" s="6">
        <f t="shared" si="187"/>
        <v>17.425155023123747</v>
      </c>
      <c r="AB426" s="6">
        <f t="shared" si="186"/>
        <v>2.2386409704288268</v>
      </c>
    </row>
    <row r="427" spans="5:28">
      <c r="E427" s="12">
        <f t="shared" si="170"/>
        <v>1.1946766426496715</v>
      </c>
      <c r="F427" s="12">
        <f t="shared" si="171"/>
        <v>9263065.5</v>
      </c>
      <c r="G427" s="6">
        <v>643994</v>
      </c>
      <c r="H427" s="6">
        <v>6175377</v>
      </c>
      <c r="I427" s="12">
        <f t="shared" si="172"/>
        <v>12350754</v>
      </c>
      <c r="J427" s="6">
        <v>1383295.999023</v>
      </c>
      <c r="K427" s="12">
        <f t="shared" si="173"/>
        <v>11066367.992184</v>
      </c>
      <c r="L427" s="6">
        <f t="shared" si="174"/>
        <v>86.984403999999998</v>
      </c>
      <c r="M427" s="6">
        <f t="shared" si="175"/>
        <v>5242880</v>
      </c>
      <c r="N427" s="13">
        <f t="shared" si="176"/>
        <v>1.1160621089704537</v>
      </c>
      <c r="O427" s="13"/>
      <c r="P427" s="7">
        <f t="shared" si="177"/>
        <v>-1.3949759842148113E-3</v>
      </c>
      <c r="Q427" s="7">
        <f t="shared" si="178"/>
        <v>3.5660130412052244E-3</v>
      </c>
      <c r="R427" s="6">
        <f t="shared" si="179"/>
        <v>2.171037056990413E-3</v>
      </c>
      <c r="S427" s="6">
        <f t="shared" si="180"/>
        <v>3.5660130412052244E-3</v>
      </c>
      <c r="T427" s="7">
        <f t="shared" si="181"/>
        <v>-3.5436201173303941E-2</v>
      </c>
      <c r="U427" s="7">
        <f t="shared" si="182"/>
        <v>0.18461302247768327</v>
      </c>
      <c r="V427" s="7">
        <f t="shared" si="183"/>
        <v>0.79750444807572796</v>
      </c>
      <c r="W427" s="6">
        <f t="shared" si="184"/>
        <v>0.94668126938010722</v>
      </c>
      <c r="X427" s="6">
        <v>3.6180000000000001E-3</v>
      </c>
      <c r="Y427" s="6">
        <v>0.96177572307775794</v>
      </c>
      <c r="Z427" s="6">
        <f t="shared" si="185"/>
        <v>1.4368977002425576</v>
      </c>
      <c r="AA427" s="6">
        <f t="shared" si="187"/>
        <v>39.993447844377748</v>
      </c>
      <c r="AB427" s="6">
        <f t="shared" si="186"/>
        <v>1.5694359231014154</v>
      </c>
    </row>
    <row r="428" spans="5:28">
      <c r="E428" s="12">
        <f t="shared" si="170"/>
        <v>1.1187614724887265</v>
      </c>
      <c r="F428" s="12">
        <f t="shared" si="171"/>
        <v>9873825</v>
      </c>
      <c r="G428" s="6">
        <v>448695</v>
      </c>
      <c r="H428" s="6">
        <v>6582550</v>
      </c>
      <c r="I428" s="12">
        <f t="shared" si="172"/>
        <v>13165100</v>
      </c>
      <c r="J428" s="6">
        <v>1380806.874512</v>
      </c>
      <c r="K428" s="12">
        <f t="shared" si="173"/>
        <v>11046454.996096</v>
      </c>
      <c r="L428" s="6">
        <f t="shared" si="174"/>
        <v>87.964500000000001</v>
      </c>
      <c r="M428" s="6">
        <f t="shared" si="175"/>
        <v>5242880</v>
      </c>
      <c r="N428" s="13">
        <f t="shared" si="176"/>
        <v>1.1917941099341611</v>
      </c>
      <c r="O428" s="13"/>
      <c r="P428" s="7">
        <f t="shared" si="177"/>
        <v>-1.4869536167416511E-3</v>
      </c>
      <c r="Q428" s="7">
        <f t="shared" si="178"/>
        <v>3.5595963014230817E-3</v>
      </c>
      <c r="R428" s="6">
        <f t="shared" si="179"/>
        <v>2.0726426846814309E-3</v>
      </c>
      <c r="S428" s="6">
        <f t="shared" si="180"/>
        <v>3.5595963014230817E-3</v>
      </c>
      <c r="T428" s="7">
        <f t="shared" si="181"/>
        <v>-3.7772684328961921E-2</v>
      </c>
      <c r="U428" s="7">
        <f t="shared" si="182"/>
        <v>0.18428082691026779</v>
      </c>
      <c r="V428" s="7">
        <f t="shared" si="183"/>
        <v>0.58721720554829726</v>
      </c>
      <c r="W428" s="6">
        <f t="shared" si="184"/>
        <v>0.73372534812960311</v>
      </c>
      <c r="X428" s="6">
        <v>2.6640000000000001E-3</v>
      </c>
      <c r="Y428" s="6">
        <v>0.74227919999911207</v>
      </c>
      <c r="Z428" s="6">
        <f t="shared" si="185"/>
        <v>33.618479783148707</v>
      </c>
      <c r="AA428" s="6">
        <f t="shared" si="187"/>
        <v>22.198097421868216</v>
      </c>
      <c r="AB428" s="6">
        <f t="shared" si="186"/>
        <v>1.1523766083596574</v>
      </c>
    </row>
    <row r="429" spans="5:28">
      <c r="E429" s="12">
        <f t="shared" si="170"/>
        <v>1.200202496975229</v>
      </c>
      <c r="F429" s="12">
        <f t="shared" si="171"/>
        <v>9800659.5</v>
      </c>
      <c r="G429" s="6">
        <v>524288</v>
      </c>
      <c r="H429" s="6">
        <v>6533773</v>
      </c>
      <c r="I429" s="12">
        <f t="shared" si="172"/>
        <v>13067546</v>
      </c>
      <c r="J429" s="6">
        <v>1470347.000488</v>
      </c>
      <c r="K429" s="12">
        <f t="shared" si="173"/>
        <v>11762776.003904</v>
      </c>
      <c r="L429" s="6">
        <f t="shared" si="174"/>
        <v>88.891036</v>
      </c>
      <c r="M429" s="6">
        <f t="shared" si="175"/>
        <v>5242880</v>
      </c>
      <c r="N429" s="13">
        <f t="shared" si="176"/>
        <v>1.1109236455461664</v>
      </c>
      <c r="O429" s="13"/>
      <c r="P429" s="7">
        <f t="shared" si="177"/>
        <v>-1.4759352216571005E-3</v>
      </c>
      <c r="Q429" s="7">
        <f t="shared" si="178"/>
        <v>3.7904227168591791E-3</v>
      </c>
      <c r="R429" s="6">
        <f t="shared" si="179"/>
        <v>2.3144874952020786E-3</v>
      </c>
      <c r="S429" s="6">
        <f t="shared" si="180"/>
        <v>3.7904227168591791E-3</v>
      </c>
      <c r="T429" s="7">
        <f t="shared" si="181"/>
        <v>-3.7492786990770223E-2</v>
      </c>
      <c r="U429" s="7">
        <f t="shared" si="182"/>
        <v>0.19623074457151812</v>
      </c>
      <c r="V429" s="7">
        <f t="shared" si="183"/>
        <v>0.45628363944631195</v>
      </c>
      <c r="W429" s="6">
        <f t="shared" si="184"/>
        <v>0.61502159702705983</v>
      </c>
      <c r="X429" s="6">
        <v>2.0699999999999998E-3</v>
      </c>
      <c r="Y429" s="6">
        <v>0.62749092857201993</v>
      </c>
      <c r="Z429" s="6">
        <f t="shared" si="185"/>
        <v>83.112208543921724</v>
      </c>
      <c r="AA429" s="6">
        <f t="shared" si="187"/>
        <v>11.810990106380622</v>
      </c>
      <c r="AB429" s="6">
        <f t="shared" si="186"/>
        <v>1.9871731968040622</v>
      </c>
    </row>
    <row r="430" spans="5:28">
      <c r="E430" s="12">
        <f t="shared" si="170"/>
        <v>1.0888462418566582</v>
      </c>
      <c r="F430" s="12">
        <f t="shared" si="171"/>
        <v>11009500.5</v>
      </c>
      <c r="G430" s="6">
        <v>141347</v>
      </c>
      <c r="H430" s="6">
        <v>7339667</v>
      </c>
      <c r="I430" s="12">
        <f t="shared" si="172"/>
        <v>14679334</v>
      </c>
      <c r="J430" s="6">
        <v>1498456.655518</v>
      </c>
      <c r="K430" s="12">
        <f t="shared" si="173"/>
        <v>11987653.244144</v>
      </c>
      <c r="L430" s="6">
        <f t="shared" si="174"/>
        <v>90.902944000000005</v>
      </c>
      <c r="M430" s="6">
        <f t="shared" si="175"/>
        <v>5242880</v>
      </c>
      <c r="N430" s="13">
        <f t="shared" si="176"/>
        <v>1.224537755725533</v>
      </c>
      <c r="O430" s="13"/>
      <c r="P430" s="7">
        <f t="shared" si="177"/>
        <v>-1.6579812369567027E-3</v>
      </c>
      <c r="Q430" s="7">
        <f t="shared" si="178"/>
        <v>3.8628868868499531E-3</v>
      </c>
      <c r="R430" s="6">
        <f t="shared" si="179"/>
        <v>2.2049056498932504E-3</v>
      </c>
      <c r="S430" s="6">
        <f t="shared" si="180"/>
        <v>3.8628868868499531E-3</v>
      </c>
      <c r="T430" s="7">
        <f t="shared" si="181"/>
        <v>-4.211725314212561E-2</v>
      </c>
      <c r="U430" s="7">
        <f t="shared" si="182"/>
        <v>0.19998222536778915</v>
      </c>
      <c r="V430" s="7">
        <f t="shared" si="183"/>
        <v>0.42784857206052734</v>
      </c>
      <c r="W430" s="6">
        <f t="shared" si="184"/>
        <v>0.58571354428619093</v>
      </c>
      <c r="X430" s="6">
        <v>1.941E-3</v>
      </c>
      <c r="Y430" s="6">
        <v>0.58687521428543699</v>
      </c>
      <c r="Z430" s="6">
        <f t="shared" si="185"/>
        <v>99.015295561563789</v>
      </c>
      <c r="AA430" s="6">
        <f t="shared" si="187"/>
        <v>13.59637557409842</v>
      </c>
      <c r="AB430" s="6">
        <f t="shared" si="186"/>
        <v>0.19794156763980369</v>
      </c>
    </row>
    <row r="431" spans="5:28">
      <c r="E431" s="12">
        <f t="shared" si="170"/>
        <v>1.0706273469765202</v>
      </c>
      <c r="F431" s="12">
        <f t="shared" si="171"/>
        <v>11143657.5</v>
      </c>
      <c r="G431" s="6">
        <v>94653</v>
      </c>
      <c r="H431" s="6">
        <v>7429105</v>
      </c>
      <c r="I431" s="12">
        <f t="shared" si="172"/>
        <v>14858210</v>
      </c>
      <c r="J431" s="6">
        <v>1491338.0581050001</v>
      </c>
      <c r="K431" s="12">
        <f t="shared" si="173"/>
        <v>11930704.46484</v>
      </c>
      <c r="L431" s="6">
        <f t="shared" si="174"/>
        <v>91.042320000000004</v>
      </c>
      <c r="M431" s="6">
        <f t="shared" si="175"/>
        <v>5242880</v>
      </c>
      <c r="N431" s="13">
        <f t="shared" si="176"/>
        <v>1.2453757482458316</v>
      </c>
      <c r="O431" s="13"/>
      <c r="P431" s="7">
        <f t="shared" si="177"/>
        <v>-1.6781846775039283E-3</v>
      </c>
      <c r="Q431" s="7">
        <f t="shared" si="178"/>
        <v>3.8445357810650911E-3</v>
      </c>
      <c r="R431" s="6">
        <f t="shared" si="179"/>
        <v>2.1663511035611626E-3</v>
      </c>
      <c r="S431" s="6">
        <f t="shared" si="180"/>
        <v>3.8445357810650911E-3</v>
      </c>
      <c r="T431" s="7">
        <f t="shared" si="181"/>
        <v>-4.2630475729270971E-2</v>
      </c>
      <c r="U431" s="7">
        <f t="shared" si="182"/>
        <v>0.19903218590758401</v>
      </c>
      <c r="V431" s="7">
        <f t="shared" si="183"/>
        <v>0.47876718110018823</v>
      </c>
      <c r="W431" s="6">
        <f t="shared" si="184"/>
        <v>0.63516889127850129</v>
      </c>
      <c r="X431" s="6">
        <v>2.1719999999999999E-3</v>
      </c>
      <c r="Y431" s="6">
        <v>0.62721929999999992</v>
      </c>
      <c r="Z431" s="6">
        <f t="shared" si="185"/>
        <v>77.004409809626679</v>
      </c>
      <c r="AA431" s="6">
        <f t="shared" si="187"/>
        <v>0.26007810491884203</v>
      </c>
      <c r="AB431" s="6">
        <f t="shared" si="186"/>
        <v>1.2674340981697099</v>
      </c>
    </row>
    <row r="432" spans="5:28">
      <c r="E432" s="12">
        <f t="shared" si="170"/>
        <v>1.4744031487528269</v>
      </c>
      <c r="F432" s="12">
        <f t="shared" si="171"/>
        <v>8914099.5</v>
      </c>
      <c r="G432" s="6">
        <v>1048576</v>
      </c>
      <c r="H432" s="6">
        <v>5942733</v>
      </c>
      <c r="I432" s="12">
        <f t="shared" si="172"/>
        <v>11885466</v>
      </c>
      <c r="J432" s="6">
        <v>1642872.046387</v>
      </c>
      <c r="K432" s="12">
        <f t="shared" si="173"/>
        <v>13142976.371096</v>
      </c>
      <c r="L432" s="6">
        <f t="shared" si="174"/>
        <v>92.284316000000004</v>
      </c>
      <c r="M432" s="6">
        <f t="shared" si="175"/>
        <v>5242880</v>
      </c>
      <c r="N432" s="13">
        <f t="shared" si="176"/>
        <v>0.90432073104372968</v>
      </c>
      <c r="O432" s="13"/>
      <c r="P432" s="7">
        <f t="shared" si="177"/>
        <v>-1.3424232748220617E-3</v>
      </c>
      <c r="Q432" s="7">
        <f t="shared" si="178"/>
        <v>4.2351768143516089E-3</v>
      </c>
      <c r="R432" s="6">
        <f t="shared" si="179"/>
        <v>2.8927535395295474E-3</v>
      </c>
      <c r="S432" s="6">
        <f t="shared" si="180"/>
        <v>4.2351768143516089E-3</v>
      </c>
      <c r="T432" s="7">
        <f t="shared" si="181"/>
        <v>-3.4101218776964072E-2</v>
      </c>
      <c r="U432" s="7">
        <f t="shared" si="182"/>
        <v>0.21925572996799933</v>
      </c>
      <c r="V432" s="7">
        <f t="shared" si="183"/>
        <v>0.77259621075329632</v>
      </c>
      <c r="W432" s="6">
        <f t="shared" si="184"/>
        <v>0.95775072194433153</v>
      </c>
      <c r="X432" s="6">
        <v>3.5049999999999999E-3</v>
      </c>
      <c r="Y432" s="6">
        <v>0.98175050000000008</v>
      </c>
      <c r="Z432" s="6">
        <f t="shared" si="185"/>
        <v>20.832434075652184</v>
      </c>
      <c r="AA432" s="6">
        <f t="shared" si="187"/>
        <v>17.467802010569258</v>
      </c>
      <c r="AB432" s="6">
        <f t="shared" si="186"/>
        <v>2.4445903572922605</v>
      </c>
    </row>
    <row r="433" spans="5:28">
      <c r="E433" s="12">
        <f t="shared" si="170"/>
        <v>1.2588733061338526</v>
      </c>
      <c r="F433" s="12">
        <f t="shared" si="171"/>
        <v>9091203</v>
      </c>
      <c r="G433" s="6">
        <v>1039183</v>
      </c>
      <c r="H433" s="6">
        <v>6060802</v>
      </c>
      <c r="I433" s="12">
        <f t="shared" si="172"/>
        <v>12121604</v>
      </c>
      <c r="J433" s="6">
        <v>1430584.0971679999</v>
      </c>
      <c r="K433" s="12">
        <f t="shared" si="173"/>
        <v>11444672.777344</v>
      </c>
      <c r="L433" s="6">
        <f t="shared" si="174"/>
        <v>93.513283999999999</v>
      </c>
      <c r="M433" s="6">
        <f t="shared" si="175"/>
        <v>5242880</v>
      </c>
      <c r="N433" s="13">
        <f t="shared" si="176"/>
        <v>1.0591481500455007</v>
      </c>
      <c r="O433" s="13"/>
      <c r="P433" s="7">
        <f t="shared" si="177"/>
        <v>-1.369094265027236E-3</v>
      </c>
      <c r="Q433" s="7">
        <f t="shared" si="178"/>
        <v>3.6879175177582995E-3</v>
      </c>
      <c r="R433" s="6">
        <f t="shared" si="179"/>
        <v>2.3188232527310637E-3</v>
      </c>
      <c r="S433" s="6">
        <f t="shared" si="180"/>
        <v>3.6879175177582995E-3</v>
      </c>
      <c r="T433" s="7">
        <f t="shared" si="181"/>
        <v>-3.4778734795229971E-2</v>
      </c>
      <c r="U433" s="7">
        <f t="shared" si="182"/>
        <v>0.19092403525581292</v>
      </c>
      <c r="V433" s="7">
        <f t="shared" si="183"/>
        <v>0.71241967279733354</v>
      </c>
      <c r="W433" s="6">
        <f t="shared" si="184"/>
        <v>0.86856497325791648</v>
      </c>
      <c r="X433" s="6">
        <v>3.2320000000000001E-3</v>
      </c>
      <c r="Y433" s="6">
        <v>0.91113018181788796</v>
      </c>
      <c r="Z433" s="6">
        <f t="shared" si="185"/>
        <v>14.106358841531543</v>
      </c>
      <c r="AA433" s="6">
        <f t="shared" si="187"/>
        <v>28.254231041736887</v>
      </c>
      <c r="AB433" s="6">
        <f t="shared" si="186"/>
        <v>4.6716933989658127</v>
      </c>
    </row>
    <row r="434" spans="5:28">
      <c r="E434" s="12">
        <f t="shared" si="170"/>
        <v>1.6354291376877064</v>
      </c>
      <c r="F434" s="12">
        <f t="shared" si="171"/>
        <v>8271363</v>
      </c>
      <c r="G434" s="6">
        <v>1447360</v>
      </c>
      <c r="H434" s="6">
        <v>5514242</v>
      </c>
      <c r="I434" s="12">
        <f t="shared" si="172"/>
        <v>11028484</v>
      </c>
      <c r="J434" s="6">
        <v>1690903.5073239999</v>
      </c>
      <c r="K434" s="12">
        <f t="shared" si="173"/>
        <v>13527228.058591999</v>
      </c>
      <c r="L434" s="6">
        <f t="shared" si="174"/>
        <v>95.118104000000002</v>
      </c>
      <c r="M434" s="6">
        <f t="shared" si="175"/>
        <v>5242880</v>
      </c>
      <c r="N434" s="13">
        <f t="shared" si="176"/>
        <v>0.81528040720767703</v>
      </c>
      <c r="O434" s="13"/>
      <c r="P434" s="7">
        <f t="shared" si="177"/>
        <v>-1.2456300499789161E-3</v>
      </c>
      <c r="Q434" s="7">
        <f t="shared" si="178"/>
        <v>4.3589976135229034E-3</v>
      </c>
      <c r="R434" s="6">
        <f t="shared" si="179"/>
        <v>3.1133675635439872E-3</v>
      </c>
      <c r="S434" s="6">
        <f t="shared" si="180"/>
        <v>4.3589976135229034E-3</v>
      </c>
      <c r="T434" s="7">
        <f t="shared" si="181"/>
        <v>-3.1642406419928999E-2</v>
      </c>
      <c r="U434" s="7">
        <f t="shared" si="182"/>
        <v>0.22566595105145587</v>
      </c>
      <c r="V434" s="7">
        <f t="shared" si="183"/>
        <v>0.65444740363096632</v>
      </c>
      <c r="W434" s="6">
        <f t="shared" si="184"/>
        <v>0.84847094826249325</v>
      </c>
      <c r="X434" s="6">
        <v>2.9689999999999999E-3</v>
      </c>
      <c r="Y434" s="6">
        <v>0.88672154000000003</v>
      </c>
      <c r="Z434" s="6">
        <f t="shared" si="185"/>
        <v>46.817029758265527</v>
      </c>
      <c r="AA434" s="6">
        <f t="shared" si="187"/>
        <v>4.8624979300770415</v>
      </c>
      <c r="AB434" s="6">
        <f t="shared" si="186"/>
        <v>4.3137095482654884</v>
      </c>
    </row>
    <row r="435" spans="5:28">
      <c r="E435" s="12">
        <f t="shared" si="170"/>
        <v>2.2122921454690174</v>
      </c>
      <c r="F435" s="12">
        <f t="shared" si="171"/>
        <v>6399754.5</v>
      </c>
      <c r="G435" s="6">
        <v>2216688</v>
      </c>
      <c r="H435" s="6">
        <v>4266503</v>
      </c>
      <c r="I435" s="12">
        <f t="shared" si="172"/>
        <v>8533006</v>
      </c>
      <c r="J435" s="6">
        <v>1769765.82666</v>
      </c>
      <c r="K435" s="12">
        <f t="shared" si="173"/>
        <v>14158126.61328</v>
      </c>
      <c r="L435" s="6">
        <f t="shared" si="174"/>
        <v>95.531796</v>
      </c>
      <c r="M435" s="6">
        <f t="shared" si="175"/>
        <v>5242880</v>
      </c>
      <c r="N435" s="13">
        <f t="shared" si="176"/>
        <v>0.60269315518030719</v>
      </c>
      <c r="O435" s="13"/>
      <c r="P435" s="7">
        <f t="shared" si="177"/>
        <v>-9.6377423136764697E-4</v>
      </c>
      <c r="Q435" s="7">
        <f t="shared" si="178"/>
        <v>4.562297600951835E-3</v>
      </c>
      <c r="R435" s="6">
        <f t="shared" si="179"/>
        <v>3.5985233695841881E-3</v>
      </c>
      <c r="S435" s="6">
        <f t="shared" si="180"/>
        <v>4.562297600951835E-3</v>
      </c>
      <c r="T435" s="7">
        <f t="shared" si="181"/>
        <v>-2.4482498576929763E-2</v>
      </c>
      <c r="U435" s="7">
        <f t="shared" si="182"/>
        <v>0.2361908214642251</v>
      </c>
      <c r="V435" s="7">
        <f t="shared" si="183"/>
        <v>0.86583678055319491</v>
      </c>
      <c r="W435" s="6">
        <f t="shared" si="184"/>
        <v>1.0775451034404901</v>
      </c>
      <c r="X435" s="6">
        <v>3.9280000000000001E-3</v>
      </c>
      <c r="Y435" s="6">
        <v>1.1135094400000001</v>
      </c>
      <c r="Z435" s="6">
        <f t="shared" si="185"/>
        <v>16.148105930545697</v>
      </c>
      <c r="AA435" s="6">
        <f t="shared" si="187"/>
        <v>8.3878979230094703</v>
      </c>
      <c r="AB435" s="6">
        <f t="shared" si="186"/>
        <v>3.2298187395259013</v>
      </c>
    </row>
    <row r="436" spans="5:28">
      <c r="E436" s="12">
        <f t="shared" si="170"/>
        <v>1.0806132491603788</v>
      </c>
      <c r="F436" s="12">
        <f t="shared" si="171"/>
        <v>11499085.5</v>
      </c>
      <c r="G436" s="6">
        <v>221119</v>
      </c>
      <c r="H436" s="6">
        <v>7666057</v>
      </c>
      <c r="I436" s="12">
        <f t="shared" si="172"/>
        <v>15332114</v>
      </c>
      <c r="J436" s="6">
        <v>1553258.018066</v>
      </c>
      <c r="K436" s="12">
        <f t="shared" si="173"/>
        <v>12426064.144528</v>
      </c>
      <c r="L436" s="6">
        <f t="shared" si="174"/>
        <v>96.415064000000001</v>
      </c>
      <c r="M436" s="6">
        <f t="shared" si="175"/>
        <v>5242880</v>
      </c>
      <c r="N436" s="13">
        <f t="shared" si="176"/>
        <v>1.2338672826465105</v>
      </c>
      <c r="O436" s="13"/>
      <c r="P436" s="7">
        <f t="shared" si="177"/>
        <v>-1.7317105350202657E-3</v>
      </c>
      <c r="Q436" s="7">
        <f t="shared" si="178"/>
        <v>4.0041598852971448E-3</v>
      </c>
      <c r="R436" s="6">
        <f t="shared" si="179"/>
        <v>2.2724493502768789E-3</v>
      </c>
      <c r="S436" s="6">
        <f t="shared" si="180"/>
        <v>4.0041598852971448E-3</v>
      </c>
      <c r="T436" s="7">
        <f t="shared" si="181"/>
        <v>-4.3990178746660308E-2</v>
      </c>
      <c r="U436" s="7">
        <f t="shared" si="182"/>
        <v>0.20729594938855339</v>
      </c>
      <c r="V436" s="7">
        <f t="shared" si="183"/>
        <v>0.4487891255616866</v>
      </c>
      <c r="W436" s="6">
        <f t="shared" si="184"/>
        <v>0.61209489620357971</v>
      </c>
      <c r="X436" s="6">
        <v>2.036E-3</v>
      </c>
      <c r="Y436" s="6">
        <v>0.61783098666598801</v>
      </c>
      <c r="Z436" s="6">
        <f t="shared" si="185"/>
        <v>96.667970790625972</v>
      </c>
      <c r="AA436" s="6">
        <f t="shared" si="187"/>
        <v>11.613425848569687</v>
      </c>
      <c r="AB436" s="6">
        <f t="shared" si="186"/>
        <v>0.92842388714785407</v>
      </c>
    </row>
    <row r="437" spans="5:28">
      <c r="E437" s="12">
        <f t="shared" si="170"/>
        <v>1.0759338887044196</v>
      </c>
      <c r="F437" s="12">
        <f t="shared" si="171"/>
        <v>11720106</v>
      </c>
      <c r="G437" s="6">
        <v>140874</v>
      </c>
      <c r="H437" s="6">
        <v>7813404</v>
      </c>
      <c r="I437" s="12">
        <f t="shared" si="172"/>
        <v>15626808</v>
      </c>
      <c r="J437" s="6">
        <v>1576257.403076</v>
      </c>
      <c r="K437" s="12">
        <f t="shared" si="173"/>
        <v>12610059.224608</v>
      </c>
      <c r="L437" s="6">
        <f t="shared" si="174"/>
        <v>96.578327999999999</v>
      </c>
      <c r="M437" s="6">
        <f t="shared" si="175"/>
        <v>5242880</v>
      </c>
      <c r="N437" s="13">
        <f t="shared" si="176"/>
        <v>1.2392335136305261</v>
      </c>
      <c r="O437" s="13"/>
      <c r="P437" s="7">
        <f t="shared" si="177"/>
        <v>-1.7649952278165275E-3</v>
      </c>
      <c r="Q437" s="7">
        <f t="shared" si="178"/>
        <v>4.0634502374295063E-3</v>
      </c>
      <c r="R437" s="6">
        <f t="shared" si="179"/>
        <v>2.2984550096129788E-3</v>
      </c>
      <c r="S437" s="6">
        <f t="shared" si="180"/>
        <v>4.0634502374295063E-3</v>
      </c>
      <c r="T437" s="7">
        <f t="shared" si="181"/>
        <v>-4.4835700879848749E-2</v>
      </c>
      <c r="U437" s="7">
        <f t="shared" si="182"/>
        <v>0.210365419686178</v>
      </c>
      <c r="V437" s="7">
        <f t="shared" si="183"/>
        <v>0.47568120479475429</v>
      </c>
      <c r="W437" s="6">
        <f t="shared" si="184"/>
        <v>0.64121092360108356</v>
      </c>
      <c r="X437" s="6">
        <v>2.1580000000000002E-3</v>
      </c>
      <c r="Y437" s="6">
        <v>0.64114180000000009</v>
      </c>
      <c r="Z437" s="6">
        <f t="shared" si="185"/>
        <v>88.297045293304265</v>
      </c>
      <c r="AA437" s="6">
        <f t="shared" si="187"/>
        <v>6.5085731980064248</v>
      </c>
      <c r="AB437" s="6">
        <f t="shared" si="186"/>
        <v>1.0781328106117092E-2</v>
      </c>
    </row>
    <row r="438" spans="5:28">
      <c r="E438" s="12">
        <f t="shared" si="170"/>
        <v>1.0678136179128874</v>
      </c>
      <c r="F438" s="12">
        <f t="shared" si="171"/>
        <v>11838292.5</v>
      </c>
      <c r="G438" s="6">
        <v>112985</v>
      </c>
      <c r="H438" s="6">
        <v>7892195</v>
      </c>
      <c r="I438" s="12">
        <f t="shared" si="172"/>
        <v>15784390</v>
      </c>
      <c r="J438" s="6">
        <v>1580136.2430420001</v>
      </c>
      <c r="K438" s="12">
        <f t="shared" si="173"/>
        <v>12641089.944336001</v>
      </c>
      <c r="L438" s="6">
        <f t="shared" si="174"/>
        <v>96.966040000000007</v>
      </c>
      <c r="M438" s="6">
        <f t="shared" si="175"/>
        <v>5242880</v>
      </c>
      <c r="N438" s="13">
        <f t="shared" si="176"/>
        <v>1.2486573602043227</v>
      </c>
      <c r="O438" s="13"/>
      <c r="P438" s="7">
        <f t="shared" si="177"/>
        <v>-1.7827935829246074E-3</v>
      </c>
      <c r="Q438" s="7">
        <f t="shared" si="178"/>
        <v>4.0734495390347117E-3</v>
      </c>
      <c r="R438" s="6">
        <f t="shared" si="179"/>
        <v>2.2906559561101042E-3</v>
      </c>
      <c r="S438" s="6">
        <f t="shared" si="180"/>
        <v>4.0734495390347117E-3</v>
      </c>
      <c r="T438" s="7">
        <f t="shared" si="181"/>
        <v>-4.5287827725974221E-2</v>
      </c>
      <c r="U438" s="7">
        <f t="shared" si="182"/>
        <v>0.21088308500895508</v>
      </c>
      <c r="V438" s="7">
        <f t="shared" si="183"/>
        <v>0.46157388454134168</v>
      </c>
      <c r="W438" s="6">
        <f t="shared" si="184"/>
        <v>0.6271691418243226</v>
      </c>
      <c r="X438" s="6">
        <v>2.0939999999999999E-3</v>
      </c>
      <c r="Y438" s="6">
        <v>0.62620372000069802</v>
      </c>
      <c r="Z438" s="6">
        <f t="shared" si="185"/>
        <v>94.529586391342491</v>
      </c>
      <c r="AA438" s="6">
        <f t="shared" si="187"/>
        <v>9.3914019154777595</v>
      </c>
      <c r="AB438" s="6">
        <f t="shared" si="186"/>
        <v>0.15417056666854409</v>
      </c>
    </row>
    <row r="439" spans="5:28">
      <c r="E439" s="12">
        <f t="shared" si="170"/>
        <v>1.1329387694814015</v>
      </c>
      <c r="F439" s="12">
        <f t="shared" si="171"/>
        <v>11219014.5</v>
      </c>
      <c r="G439" s="6">
        <v>445315</v>
      </c>
      <c r="H439" s="6">
        <v>7479343</v>
      </c>
      <c r="I439" s="12">
        <f t="shared" si="172"/>
        <v>14958686</v>
      </c>
      <c r="J439" s="6">
        <v>1588807.060303</v>
      </c>
      <c r="K439" s="12">
        <f t="shared" si="173"/>
        <v>12710456.482424</v>
      </c>
      <c r="L439" s="6">
        <f t="shared" si="174"/>
        <v>98.658416000000003</v>
      </c>
      <c r="M439" s="6">
        <f t="shared" si="175"/>
        <v>5242880</v>
      </c>
      <c r="N439" s="13">
        <f t="shared" si="176"/>
        <v>1.1768803127318714</v>
      </c>
      <c r="O439" s="13"/>
      <c r="P439" s="7">
        <f t="shared" si="177"/>
        <v>-1.6895331026276063E-3</v>
      </c>
      <c r="Q439" s="7">
        <f t="shared" si="178"/>
        <v>4.0958021283955363E-3</v>
      </c>
      <c r="R439" s="6">
        <f t="shared" si="179"/>
        <v>2.4062690257679303E-3</v>
      </c>
      <c r="S439" s="6">
        <f t="shared" si="180"/>
        <v>4.0958021283955363E-3</v>
      </c>
      <c r="T439" s="7">
        <f t="shared" si="181"/>
        <v>-4.2918756732122205E-2</v>
      </c>
      <c r="U439" s="7">
        <f t="shared" si="182"/>
        <v>0.21204028186561877</v>
      </c>
      <c r="V439" s="7">
        <f t="shared" si="183"/>
        <v>0.55944341879939119</v>
      </c>
      <c r="W439" s="6">
        <f t="shared" si="184"/>
        <v>0.72856494393288773</v>
      </c>
      <c r="X439" s="6">
        <v>2.5379999999999999E-3</v>
      </c>
      <c r="Y439" s="6">
        <v>0.74036632499999988</v>
      </c>
      <c r="Z439" s="6">
        <f t="shared" si="185"/>
        <v>61.379122474213418</v>
      </c>
      <c r="AA439" s="6">
        <f t="shared" si="187"/>
        <v>5.1903457144235468</v>
      </c>
      <c r="AB439" s="6">
        <f t="shared" si="186"/>
        <v>1.5939921453224051</v>
      </c>
    </row>
    <row r="440" spans="5:28">
      <c r="E440" s="12">
        <f t="shared" si="170"/>
        <v>1.0653863641038364</v>
      </c>
      <c r="F440" s="12">
        <f t="shared" si="171"/>
        <v>12129051</v>
      </c>
      <c r="G440" s="6">
        <v>121728</v>
      </c>
      <c r="H440" s="6">
        <v>8086034</v>
      </c>
      <c r="I440" s="12">
        <f t="shared" si="172"/>
        <v>16172068</v>
      </c>
      <c r="J440" s="6">
        <v>1615265.6931149999</v>
      </c>
      <c r="K440" s="12">
        <f t="shared" si="173"/>
        <v>12922125.544919999</v>
      </c>
      <c r="L440" s="6">
        <f t="shared" si="174"/>
        <v>99.466967999999994</v>
      </c>
      <c r="M440" s="6">
        <f t="shared" si="175"/>
        <v>5242880</v>
      </c>
      <c r="N440" s="13">
        <f t="shared" si="176"/>
        <v>1.251502157581005</v>
      </c>
      <c r="O440" s="13"/>
      <c r="P440" s="7">
        <f t="shared" si="177"/>
        <v>-1.8265805047277968E-3</v>
      </c>
      <c r="Q440" s="7">
        <f t="shared" si="178"/>
        <v>4.16401011116039E-3</v>
      </c>
      <c r="R440" s="6">
        <f t="shared" si="179"/>
        <v>2.3374296064325932E-3</v>
      </c>
      <c r="S440" s="6">
        <f t="shared" si="180"/>
        <v>4.16401011116039E-3</v>
      </c>
      <c r="T440" s="7">
        <f t="shared" si="181"/>
        <v>-4.6400135168780075E-2</v>
      </c>
      <c r="U440" s="7">
        <f t="shared" si="182"/>
        <v>0.21557141921980791</v>
      </c>
      <c r="V440" s="7">
        <f t="shared" si="183"/>
        <v>0.5140354817337196</v>
      </c>
      <c r="W440" s="6">
        <f t="shared" si="184"/>
        <v>0.68320676578474737</v>
      </c>
      <c r="X440" s="6">
        <v>2.3319999999999999E-3</v>
      </c>
      <c r="Y440" s="6">
        <v>0.67964082353037203</v>
      </c>
      <c r="Z440" s="6">
        <f t="shared" si="185"/>
        <v>78.559610255591352</v>
      </c>
      <c r="AA440" s="6">
        <f t="shared" si="187"/>
        <v>0.2328304645194389</v>
      </c>
      <c r="AB440" s="6">
        <f t="shared" si="186"/>
        <v>0.52468040925678538</v>
      </c>
    </row>
    <row r="441" spans="5:28">
      <c r="E441" s="12">
        <f t="shared" si="170"/>
        <v>1.0753050891072142</v>
      </c>
      <c r="F441" s="12">
        <f t="shared" si="171"/>
        <v>12277704</v>
      </c>
      <c r="G441" s="6">
        <v>161070</v>
      </c>
      <c r="H441" s="6">
        <v>8185136</v>
      </c>
      <c r="I441" s="12">
        <f t="shared" si="172"/>
        <v>16370272</v>
      </c>
      <c r="J441" s="6">
        <v>1650284.6992190001</v>
      </c>
      <c r="K441" s="12">
        <f t="shared" si="173"/>
        <v>13202277.593752</v>
      </c>
      <c r="L441" s="6">
        <f t="shared" si="174"/>
        <v>101.443032</v>
      </c>
      <c r="M441" s="6">
        <f t="shared" si="175"/>
        <v>5242880</v>
      </c>
      <c r="N441" s="13">
        <f t="shared" si="176"/>
        <v>1.2399581726525171</v>
      </c>
      <c r="O441" s="13"/>
      <c r="P441" s="7">
        <f t="shared" si="177"/>
        <v>-1.8489669776488276E-3</v>
      </c>
      <c r="Q441" s="7">
        <f t="shared" si="178"/>
        <v>4.2542859686378279E-3</v>
      </c>
      <c r="R441" s="6">
        <f t="shared" si="179"/>
        <v>2.4053189909890001E-3</v>
      </c>
      <c r="S441" s="6">
        <f t="shared" si="180"/>
        <v>4.2542859686378279E-3</v>
      </c>
      <c r="T441" s="7">
        <f t="shared" si="181"/>
        <v>-4.6968812742420804E-2</v>
      </c>
      <c r="U441" s="7">
        <f t="shared" si="182"/>
        <v>0.2202450137112183</v>
      </c>
      <c r="V441" s="7">
        <f t="shared" si="183"/>
        <v>0.5349760352348788</v>
      </c>
      <c r="W441" s="6">
        <f t="shared" si="184"/>
        <v>0.70825223620367628</v>
      </c>
      <c r="X441" s="6">
        <v>2.4269999999999999E-3</v>
      </c>
      <c r="Y441" s="6">
        <v>0.71260765000080895</v>
      </c>
      <c r="Z441" s="6">
        <f t="shared" si="185"/>
        <v>75.289903940578</v>
      </c>
      <c r="AA441" s="6">
        <f t="shared" si="187"/>
        <v>0.89332546398845492</v>
      </c>
      <c r="AB441" s="6">
        <f t="shared" si="186"/>
        <v>0.61119380308753679</v>
      </c>
    </row>
    <row r="442" spans="5:28">
      <c r="E442" s="12">
        <f t="shared" si="170"/>
        <v>1.7050004405309478</v>
      </c>
      <c r="F442" s="12">
        <f t="shared" si="171"/>
        <v>7867815</v>
      </c>
      <c r="G442" s="6">
        <v>1971281</v>
      </c>
      <c r="H442" s="6">
        <v>5245210</v>
      </c>
      <c r="I442" s="12">
        <f t="shared" si="172"/>
        <v>10490420</v>
      </c>
      <c r="J442" s="6">
        <v>1676828.5051269999</v>
      </c>
      <c r="K442" s="12">
        <f t="shared" si="173"/>
        <v>13414628.041015999</v>
      </c>
      <c r="L442" s="6">
        <f t="shared" si="174"/>
        <v>102.36814</v>
      </c>
      <c r="M442" s="6">
        <f t="shared" si="175"/>
        <v>5242880</v>
      </c>
      <c r="N442" s="13">
        <f t="shared" si="176"/>
        <v>0.78201348318603658</v>
      </c>
      <c r="O442" s="13"/>
      <c r="P442" s="7">
        <f t="shared" si="177"/>
        <v>-1.1848575369833082E-3</v>
      </c>
      <c r="Q442" s="7">
        <f t="shared" si="178"/>
        <v>4.3227135200064439E-3</v>
      </c>
      <c r="R442" s="6">
        <f t="shared" si="179"/>
        <v>3.1378559830231357E-3</v>
      </c>
      <c r="S442" s="6">
        <f t="shared" si="180"/>
        <v>4.3227135200064439E-3</v>
      </c>
      <c r="T442" s="7">
        <f t="shared" si="181"/>
        <v>-3.0098618554984673E-2</v>
      </c>
      <c r="U442" s="7">
        <f t="shared" si="182"/>
        <v>0.22378751816449355</v>
      </c>
      <c r="V442" s="7">
        <f t="shared" si="183"/>
        <v>0.7267474199297056</v>
      </c>
      <c r="W442" s="6">
        <f t="shared" si="184"/>
        <v>0.92043631953921445</v>
      </c>
      <c r="X442" s="6">
        <v>3.297E-3</v>
      </c>
      <c r="Y442" s="6">
        <v>0.97267494545394606</v>
      </c>
      <c r="Z442" s="6">
        <f t="shared" si="185"/>
        <v>31.110510160947648</v>
      </c>
      <c r="AA442" s="6">
        <f t="shared" si="187"/>
        <v>4.8269340908967031</v>
      </c>
      <c r="AB442" s="6">
        <f t="shared" si="186"/>
        <v>5.3706149375886216</v>
      </c>
    </row>
    <row r="443" spans="5:28">
      <c r="E443" s="12">
        <f t="shared" si="170"/>
        <v>1.0679502704785029</v>
      </c>
      <c r="F443" s="12">
        <f t="shared" si="171"/>
        <v>12677092.5</v>
      </c>
      <c r="G443" s="6">
        <v>112985</v>
      </c>
      <c r="H443" s="6">
        <v>8451395</v>
      </c>
      <c r="I443" s="12">
        <f t="shared" si="172"/>
        <v>16902790</v>
      </c>
      <c r="J443" s="6">
        <v>1692313.045532</v>
      </c>
      <c r="K443" s="12">
        <f t="shared" si="173"/>
        <v>13538504.364256</v>
      </c>
      <c r="L443" s="6">
        <f t="shared" si="174"/>
        <v>103.67644</v>
      </c>
      <c r="M443" s="6">
        <f t="shared" si="175"/>
        <v>5242880</v>
      </c>
      <c r="N443" s="13">
        <f t="shared" si="176"/>
        <v>1.2484975847573161</v>
      </c>
      <c r="O443" s="13"/>
      <c r="P443" s="7">
        <f t="shared" si="177"/>
        <v>-1.9091130886605199E-3</v>
      </c>
      <c r="Q443" s="7">
        <f t="shared" si="178"/>
        <v>4.3626312766256344E-3</v>
      </c>
      <c r="R443" s="6">
        <f t="shared" si="179"/>
        <v>2.4535181879651144E-3</v>
      </c>
      <c r="S443" s="6">
        <f t="shared" si="180"/>
        <v>4.3626312766256344E-3</v>
      </c>
      <c r="T443" s="7">
        <f t="shared" si="181"/>
        <v>-4.849668828559861E-2</v>
      </c>
      <c r="U443" s="7">
        <f t="shared" si="182"/>
        <v>0.2258540663276227</v>
      </c>
      <c r="V443" s="7">
        <f t="shared" si="183"/>
        <v>0.48361657243729883</v>
      </c>
      <c r="W443" s="6">
        <f t="shared" si="184"/>
        <v>0.66097395047932295</v>
      </c>
      <c r="X443" s="6">
        <v>2.1940000000000002E-3</v>
      </c>
      <c r="Y443" s="6">
        <v>0.66147728750000001</v>
      </c>
      <c r="Z443" s="6">
        <f t="shared" si="185"/>
        <v>98.843722726783682</v>
      </c>
      <c r="AA443" s="6">
        <f t="shared" si="187"/>
        <v>11.828540928218514</v>
      </c>
      <c r="AB443" s="6">
        <f t="shared" si="186"/>
        <v>7.6092865195626802E-2</v>
      </c>
    </row>
    <row r="444" spans="5:28">
      <c r="E444" s="12">
        <f t="shared" si="170"/>
        <v>1.0734099621569111</v>
      </c>
      <c r="F444" s="12">
        <f t="shared" si="171"/>
        <v>12774750</v>
      </c>
      <c r="G444" s="6">
        <v>116158</v>
      </c>
      <c r="H444" s="6">
        <v>8516500</v>
      </c>
      <c r="I444" s="12">
        <f t="shared" si="172"/>
        <v>17033000</v>
      </c>
      <c r="J444" s="6">
        <v>1714067.9892579999</v>
      </c>
      <c r="K444" s="12">
        <f t="shared" si="173"/>
        <v>13712543.914063999</v>
      </c>
      <c r="L444" s="6">
        <f t="shared" si="174"/>
        <v>104.52115999999999</v>
      </c>
      <c r="M444" s="6">
        <f t="shared" si="175"/>
        <v>5242880</v>
      </c>
      <c r="N444" s="13">
        <f t="shared" si="176"/>
        <v>1.2421473438295021</v>
      </c>
      <c r="O444" s="13"/>
      <c r="P444" s="7">
        <f t="shared" si="177"/>
        <v>-1.9238198687408787E-3</v>
      </c>
      <c r="Q444" s="7">
        <f t="shared" si="178"/>
        <v>4.418713570720603E-3</v>
      </c>
      <c r="R444" s="6">
        <f t="shared" si="179"/>
        <v>2.4948937019797241E-3</v>
      </c>
      <c r="S444" s="6">
        <f t="shared" si="180"/>
        <v>4.418713570720603E-3</v>
      </c>
      <c r="T444" s="7">
        <f t="shared" si="181"/>
        <v>-4.8870280679615678E-2</v>
      </c>
      <c r="U444" s="7">
        <f t="shared" si="182"/>
        <v>0.22875745498625061</v>
      </c>
      <c r="V444" s="7">
        <f t="shared" si="183"/>
        <v>0.5237342644079408</v>
      </c>
      <c r="W444" s="6">
        <f t="shared" si="184"/>
        <v>0.70362143871457572</v>
      </c>
      <c r="X444" s="6">
        <v>2.3760000000000001E-3</v>
      </c>
      <c r="Y444" s="6">
        <v>0.70539247058781607</v>
      </c>
      <c r="Z444" s="6">
        <f t="shared" si="185"/>
        <v>85.972793380496753</v>
      </c>
      <c r="AA444" s="6">
        <f t="shared" si="187"/>
        <v>5.0039436860153215</v>
      </c>
      <c r="AB444" s="6">
        <f t="shared" si="186"/>
        <v>0.25107042491742437</v>
      </c>
    </row>
    <row r="445" spans="5:28">
      <c r="E445" s="12">
        <f t="shared" si="170"/>
        <v>1.2097115771241376</v>
      </c>
      <c r="F445" s="12">
        <f t="shared" si="171"/>
        <v>11375064</v>
      </c>
      <c r="G445" s="6">
        <v>683446</v>
      </c>
      <c r="H445" s="6">
        <v>7583376</v>
      </c>
      <c r="I445" s="12">
        <f t="shared" si="172"/>
        <v>15166752</v>
      </c>
      <c r="J445" s="6">
        <v>1720068.326416</v>
      </c>
      <c r="K445" s="12">
        <f t="shared" si="173"/>
        <v>13760546.611328</v>
      </c>
      <c r="L445" s="6">
        <f t="shared" si="174"/>
        <v>104.669432</v>
      </c>
      <c r="M445" s="6">
        <f t="shared" si="175"/>
        <v>5242880</v>
      </c>
      <c r="N445" s="13">
        <f t="shared" si="176"/>
        <v>1.1021910995537327</v>
      </c>
      <c r="O445" s="13"/>
      <c r="P445" s="7">
        <f t="shared" si="177"/>
        <v>-1.7130334551673492E-3</v>
      </c>
      <c r="Q445" s="7">
        <f t="shared" si="178"/>
        <v>4.4341819018458061E-3</v>
      </c>
      <c r="R445" s="6">
        <f t="shared" si="179"/>
        <v>2.7211484466784569E-3</v>
      </c>
      <c r="S445" s="6">
        <f t="shared" si="180"/>
        <v>4.4341819018458061E-3</v>
      </c>
      <c r="T445" s="7">
        <f t="shared" si="181"/>
        <v>-4.3515729891277076E-2</v>
      </c>
      <c r="U445" s="7">
        <f t="shared" si="182"/>
        <v>0.22955825277602659</v>
      </c>
      <c r="V445" s="7">
        <f t="shared" si="183"/>
        <v>0.66480746694206616</v>
      </c>
      <c r="W445" s="6">
        <f t="shared" si="184"/>
        <v>0.8508499898268157</v>
      </c>
      <c r="X445" s="6">
        <v>3.016E-3</v>
      </c>
      <c r="Y445" s="6">
        <v>0.85657141818154403</v>
      </c>
      <c r="Z445" s="6">
        <f t="shared" si="185"/>
        <v>47.021946347672618</v>
      </c>
      <c r="AA445" s="6">
        <f t="shared" si="187"/>
        <v>9.7762451366559393</v>
      </c>
      <c r="AB445" s="6">
        <f t="shared" si="186"/>
        <v>0.66794527966793726</v>
      </c>
    </row>
    <row r="446" spans="5:28">
      <c r="E446" s="12">
        <f t="shared" si="170"/>
        <v>1.2087536473636604</v>
      </c>
      <c r="F446" s="12">
        <f t="shared" si="171"/>
        <v>11400892.5</v>
      </c>
      <c r="G446" s="6">
        <v>685230</v>
      </c>
      <c r="H446" s="6">
        <v>7600595</v>
      </c>
      <c r="I446" s="12">
        <f t="shared" si="172"/>
        <v>15201190</v>
      </c>
      <c r="J446" s="6">
        <v>1722608.799072</v>
      </c>
      <c r="K446" s="12">
        <f t="shared" si="173"/>
        <v>13780870.392576</v>
      </c>
      <c r="L446" s="6">
        <f t="shared" si="174"/>
        <v>104.91173999999999</v>
      </c>
      <c r="M446" s="6">
        <f t="shared" si="175"/>
        <v>5242880</v>
      </c>
      <c r="N446" s="13">
        <f t="shared" si="176"/>
        <v>1.1030645791567093</v>
      </c>
      <c r="O446" s="13"/>
      <c r="P446" s="7">
        <f t="shared" si="177"/>
        <v>-1.7169231110494426E-3</v>
      </c>
      <c r="Q446" s="7">
        <f t="shared" si="178"/>
        <v>4.440731012541217E-3</v>
      </c>
      <c r="R446" s="6">
        <f t="shared" si="179"/>
        <v>2.7238079014917744E-3</v>
      </c>
      <c r="S446" s="6">
        <f t="shared" si="180"/>
        <v>4.440731012541217E-3</v>
      </c>
      <c r="T446" s="7">
        <f t="shared" si="181"/>
        <v>-4.3614537777500559E-2</v>
      </c>
      <c r="U446" s="7">
        <f t="shared" si="182"/>
        <v>0.22989730120519669</v>
      </c>
      <c r="V446" s="7">
        <f t="shared" si="183"/>
        <v>0.65202270796241113</v>
      </c>
      <c r="W446" s="6">
        <f t="shared" si="184"/>
        <v>0.83830547139010725</v>
      </c>
      <c r="X446" s="6">
        <v>2.9580000000000001E-3</v>
      </c>
      <c r="Y446" s="6">
        <v>0.84060444000000001</v>
      </c>
      <c r="Z446" s="6">
        <f t="shared" si="185"/>
        <v>50.126132945950545</v>
      </c>
      <c r="AA446" s="6">
        <f t="shared" si="187"/>
        <v>7.917244709541098</v>
      </c>
      <c r="AB446" s="6">
        <f t="shared" si="186"/>
        <v>0.2734899437234426</v>
      </c>
    </row>
    <row r="447" spans="5:28">
      <c r="E447" s="12">
        <f t="shared" si="170"/>
        <v>1.0005999638078822</v>
      </c>
      <c r="F447" s="12">
        <f t="shared" si="171"/>
        <v>13172923.5</v>
      </c>
      <c r="G447" s="6">
        <v>35696</v>
      </c>
      <c r="H447" s="6">
        <v>8781949</v>
      </c>
      <c r="I447" s="12">
        <f t="shared" si="172"/>
        <v>17563898</v>
      </c>
      <c r="J447" s="6">
        <v>1647603.3471679999</v>
      </c>
      <c r="K447" s="12">
        <f t="shared" si="173"/>
        <v>13180826.777344</v>
      </c>
      <c r="L447" s="6">
        <f t="shared" si="174"/>
        <v>106.097308</v>
      </c>
      <c r="M447" s="6">
        <f t="shared" si="175"/>
        <v>5242880</v>
      </c>
      <c r="N447" s="13">
        <f t="shared" si="176"/>
        <v>1.3325338612438096</v>
      </c>
      <c r="O447" s="13"/>
      <c r="P447" s="7">
        <f t="shared" si="177"/>
        <v>-1.9837830062195846E-3</v>
      </c>
      <c r="Q447" s="7">
        <f t="shared" si="178"/>
        <v>4.2473736834951811E-3</v>
      </c>
      <c r="R447" s="6">
        <f t="shared" si="179"/>
        <v>2.2635906772755965E-3</v>
      </c>
      <c r="S447" s="6">
        <f t="shared" si="180"/>
        <v>4.2473736834951811E-3</v>
      </c>
      <c r="T447" s="7">
        <f t="shared" si="181"/>
        <v>-5.0393508195158837E-2</v>
      </c>
      <c r="U447" s="7">
        <f t="shared" si="182"/>
        <v>0.21988716368720934</v>
      </c>
      <c r="V447" s="7">
        <f t="shared" si="183"/>
        <v>0.79750444807572796</v>
      </c>
      <c r="W447" s="6">
        <f t="shared" si="184"/>
        <v>0.96699810356777849</v>
      </c>
      <c r="X447" s="6">
        <v>3.6180000000000001E-3</v>
      </c>
      <c r="Y447" s="6">
        <v>0.9759694153851719</v>
      </c>
      <c r="Z447" s="6">
        <f t="shared" si="185"/>
        <v>17.395624198318988</v>
      </c>
      <c r="AA447" s="6">
        <f t="shared" si="187"/>
        <v>37.435304663471634</v>
      </c>
      <c r="AB447" s="6">
        <f t="shared" si="186"/>
        <v>0.9192205899047392</v>
      </c>
    </row>
    <row r="448" spans="5:28">
      <c r="E448" s="12">
        <f t="shared" si="170"/>
        <v>1.0228399989305919</v>
      </c>
      <c r="F448" s="12">
        <f t="shared" si="171"/>
        <v>13151199</v>
      </c>
      <c r="G448" s="6">
        <v>56814</v>
      </c>
      <c r="H448" s="6">
        <v>8767466</v>
      </c>
      <c r="I448" s="12">
        <f t="shared" si="172"/>
        <v>17534932</v>
      </c>
      <c r="J448" s="6">
        <v>1681446.546387</v>
      </c>
      <c r="K448" s="12">
        <f t="shared" si="173"/>
        <v>13451572.371096</v>
      </c>
      <c r="L448" s="6">
        <f t="shared" si="174"/>
        <v>106.345872</v>
      </c>
      <c r="M448" s="6">
        <f t="shared" si="175"/>
        <v>5242880</v>
      </c>
      <c r="N448" s="13">
        <f t="shared" si="176"/>
        <v>1.3035600237841414</v>
      </c>
      <c r="O448" s="13"/>
      <c r="P448" s="7">
        <f t="shared" si="177"/>
        <v>-1.9805113942711343E-3</v>
      </c>
      <c r="Q448" s="7">
        <f t="shared" si="178"/>
        <v>4.3346184162611975E-3</v>
      </c>
      <c r="R448" s="6">
        <f t="shared" si="179"/>
        <v>2.3541070219900632E-3</v>
      </c>
      <c r="S448" s="6">
        <f t="shared" si="180"/>
        <v>4.3346184162611975E-3</v>
      </c>
      <c r="T448" s="7">
        <f t="shared" si="181"/>
        <v>-5.0310400313390166E-2</v>
      </c>
      <c r="U448" s="7">
        <f t="shared" si="182"/>
        <v>0.22440383640407308</v>
      </c>
      <c r="V448" s="7">
        <f t="shared" si="183"/>
        <v>1.0822959756914938</v>
      </c>
      <c r="W448" s="6">
        <f t="shared" si="184"/>
        <v>1.2563894117821768</v>
      </c>
      <c r="X448" s="6">
        <v>4.9100000000000003E-3</v>
      </c>
      <c r="Y448" s="6">
        <v>1.2561621250000001</v>
      </c>
      <c r="Z448" s="6">
        <f t="shared" si="185"/>
        <v>11.718565860260748</v>
      </c>
      <c r="AA448" s="6">
        <f t="shared" si="187"/>
        <v>52.054846802646374</v>
      </c>
      <c r="AB448" s="6">
        <f t="shared" si="186"/>
        <v>1.8093745835287781E-2</v>
      </c>
    </row>
    <row r="449" spans="5:28">
      <c r="E449" s="12">
        <f t="shared" si="170"/>
        <v>2.2643024299113863</v>
      </c>
      <c r="F449" s="12">
        <f t="shared" si="171"/>
        <v>7532115</v>
      </c>
      <c r="G449" s="6">
        <v>2394385</v>
      </c>
      <c r="H449" s="6">
        <v>5021410</v>
      </c>
      <c r="I449" s="12">
        <f t="shared" si="172"/>
        <v>10042820</v>
      </c>
      <c r="J449" s="6">
        <v>2131873.2871090001</v>
      </c>
      <c r="K449" s="12">
        <f t="shared" si="173"/>
        <v>17054986.296872001</v>
      </c>
      <c r="L449" s="6">
        <f t="shared" si="174"/>
        <v>108.14462</v>
      </c>
      <c r="M449" s="6">
        <f t="shared" si="175"/>
        <v>5242880</v>
      </c>
      <c r="N449" s="13">
        <f t="shared" si="176"/>
        <v>0.58884949100439443</v>
      </c>
      <c r="O449" s="13"/>
      <c r="P449" s="7">
        <f t="shared" si="177"/>
        <v>-1.134302627498871E-3</v>
      </c>
      <c r="Q449" s="7">
        <f t="shared" si="178"/>
        <v>5.4957781627338756E-3</v>
      </c>
      <c r="R449" s="6">
        <f t="shared" si="179"/>
        <v>4.3614755352350048E-3</v>
      </c>
      <c r="S449" s="6">
        <f t="shared" si="180"/>
        <v>5.4957781627338756E-3</v>
      </c>
      <c r="T449" s="7">
        <f t="shared" si="181"/>
        <v>-2.8814385734448302E-2</v>
      </c>
      <c r="U449" s="7">
        <f t="shared" si="182"/>
        <v>0.28451724818881841</v>
      </c>
      <c r="V449" s="7">
        <f t="shared" si="183"/>
        <v>7.4413910067961568</v>
      </c>
      <c r="W449" s="6">
        <f t="shared" si="184"/>
        <v>7.6970938692505273</v>
      </c>
      <c r="X449" s="6">
        <v>3.3758999999999997E-2</v>
      </c>
      <c r="Y449" s="6">
        <v>7.5875462437499994</v>
      </c>
      <c r="Z449" s="6">
        <f t="shared" si="185"/>
        <v>83.720554036749078</v>
      </c>
      <c r="AA449" s="6">
        <f t="shared" si="187"/>
        <v>87.080554710640115</v>
      </c>
      <c r="AB449" s="6">
        <f t="shared" si="186"/>
        <v>1.4437819814378627</v>
      </c>
    </row>
    <row r="450" spans="5:28">
      <c r="E450" s="12">
        <f t="shared" si="170"/>
        <v>1.0687328259350564</v>
      </c>
      <c r="F450" s="12">
        <f t="shared" si="171"/>
        <v>13327258.5</v>
      </c>
      <c r="G450" s="6">
        <v>133123</v>
      </c>
      <c r="H450" s="6">
        <v>8884839</v>
      </c>
      <c r="I450" s="12">
        <f t="shared" si="172"/>
        <v>17769678</v>
      </c>
      <c r="J450" s="6">
        <v>1780409.829834</v>
      </c>
      <c r="K450" s="12">
        <f t="shared" si="173"/>
        <v>14243278.638672</v>
      </c>
      <c r="L450" s="6">
        <f t="shared" si="174"/>
        <v>109.280528</v>
      </c>
      <c r="M450" s="6">
        <f t="shared" si="175"/>
        <v>5242880</v>
      </c>
      <c r="N450" s="13">
        <f t="shared" si="176"/>
        <v>1.2475834006191142</v>
      </c>
      <c r="O450" s="13"/>
      <c r="P450" s="7">
        <f t="shared" si="177"/>
        <v>-2.0070251627738907E-3</v>
      </c>
      <c r="Q450" s="7">
        <f t="shared" si="178"/>
        <v>4.5897368866549106E-3</v>
      </c>
      <c r="R450" s="6">
        <f t="shared" si="179"/>
        <v>2.5827117238810199E-3</v>
      </c>
      <c r="S450" s="6">
        <f t="shared" si="180"/>
        <v>4.5897368866549106E-3</v>
      </c>
      <c r="T450" s="7">
        <f t="shared" si="181"/>
        <v>-5.0983922470873702E-2</v>
      </c>
      <c r="U450" s="7">
        <f t="shared" si="182"/>
        <v>0.23761135734273703</v>
      </c>
      <c r="V450" s="7">
        <f t="shared" si="183"/>
        <v>0.53255133956632361</v>
      </c>
      <c r="W450" s="6">
        <f t="shared" si="184"/>
        <v>0.71917877443818701</v>
      </c>
      <c r="X450" s="6">
        <v>2.4160000000000002E-3</v>
      </c>
      <c r="Y450" s="6">
        <v>0.72314906666747203</v>
      </c>
      <c r="Z450" s="6">
        <f t="shared" si="185"/>
        <v>89.972553255584032</v>
      </c>
      <c r="AA450" s="6">
        <f t="shared" si="187"/>
        <v>6.9003196970620753</v>
      </c>
      <c r="AB450" s="6">
        <f t="shared" si="186"/>
        <v>0.54902818966240807</v>
      </c>
    </row>
    <row r="451" spans="5:28">
      <c r="E451" s="12">
        <f t="shared" si="170"/>
        <v>1.0816981985749119</v>
      </c>
      <c r="F451" s="12">
        <f t="shared" si="171"/>
        <v>13415592</v>
      </c>
      <c r="G451" s="6">
        <v>153746</v>
      </c>
      <c r="H451" s="6">
        <v>8943728</v>
      </c>
      <c r="I451" s="12">
        <f t="shared" si="172"/>
        <v>17887456</v>
      </c>
      <c r="J451" s="6">
        <v>1813952.7124020001</v>
      </c>
      <c r="K451" s="12">
        <f t="shared" si="173"/>
        <v>14511621.699216001</v>
      </c>
      <c r="L451" s="6">
        <f t="shared" si="174"/>
        <v>110.39965599999999</v>
      </c>
      <c r="M451" s="6">
        <f t="shared" si="175"/>
        <v>5242880</v>
      </c>
      <c r="N451" s="13">
        <f t="shared" si="176"/>
        <v>1.2326297067795242</v>
      </c>
      <c r="O451" s="13"/>
      <c r="P451" s="7">
        <f t="shared" si="177"/>
        <v>-2.0203277904085153E-3</v>
      </c>
      <c r="Q451" s="7">
        <f t="shared" si="178"/>
        <v>4.6762074300249375E-3</v>
      </c>
      <c r="R451" s="6">
        <f t="shared" si="179"/>
        <v>2.6558796396164222E-3</v>
      </c>
      <c r="S451" s="6">
        <f t="shared" si="180"/>
        <v>4.6762074300249375E-3</v>
      </c>
      <c r="T451" s="7">
        <f t="shared" si="181"/>
        <v>-5.1321845556524137E-2</v>
      </c>
      <c r="U451" s="7">
        <f t="shared" si="182"/>
        <v>0.24208795016008497</v>
      </c>
      <c r="V451" s="7">
        <f t="shared" si="183"/>
        <v>0.54665865981973616</v>
      </c>
      <c r="W451" s="6">
        <f t="shared" si="184"/>
        <v>0.73742476442329696</v>
      </c>
      <c r="X451" s="6">
        <v>2.48E-3</v>
      </c>
      <c r="Y451" s="6">
        <v>0.72862400000000005</v>
      </c>
      <c r="Z451" s="6">
        <f t="shared" si="185"/>
        <v>88.556751210682961</v>
      </c>
      <c r="AA451" s="6">
        <f t="shared" si="187"/>
        <v>7.0919209522750899</v>
      </c>
      <c r="AB451" s="6">
        <f t="shared" si="186"/>
        <v>1.207860902646209</v>
      </c>
    </row>
    <row r="452" spans="5:28">
      <c r="E452" s="12">
        <f t="shared" si="170"/>
        <v>1.0188024867618366</v>
      </c>
      <c r="F452" s="12">
        <f t="shared" si="171"/>
        <v>13960603.5</v>
      </c>
      <c r="G452" s="6">
        <v>16783</v>
      </c>
      <c r="H452" s="6">
        <v>9307069</v>
      </c>
      <c r="I452" s="12">
        <f t="shared" si="172"/>
        <v>18614138</v>
      </c>
      <c r="J452" s="6">
        <v>1777887.1953120001</v>
      </c>
      <c r="K452" s="12">
        <f t="shared" si="173"/>
        <v>14223097.562496001</v>
      </c>
      <c r="L452" s="6">
        <f t="shared" si="174"/>
        <v>112.020488</v>
      </c>
      <c r="M452" s="6">
        <f t="shared" si="175"/>
        <v>5242880</v>
      </c>
      <c r="N452" s="13">
        <f t="shared" si="176"/>
        <v>1.3087260294889953</v>
      </c>
      <c r="O452" s="13"/>
      <c r="P452" s="7">
        <f t="shared" si="177"/>
        <v>-2.1024040699750249E-3</v>
      </c>
      <c r="Q452" s="7">
        <f t="shared" si="178"/>
        <v>4.5832337610693524E-3</v>
      </c>
      <c r="R452" s="6">
        <f t="shared" si="179"/>
        <v>2.4808296910943275E-3</v>
      </c>
      <c r="S452" s="6">
        <f t="shared" si="180"/>
        <v>4.5832337610693524E-3</v>
      </c>
      <c r="T452" s="7">
        <f t="shared" si="181"/>
        <v>-5.3406807295784654E-2</v>
      </c>
      <c r="U452" s="7">
        <f t="shared" si="182"/>
        <v>0.23727468956950423</v>
      </c>
      <c r="V452" s="7">
        <f t="shared" si="183"/>
        <v>1.4592259387123601</v>
      </c>
      <c r="W452" s="6">
        <f t="shared" si="184"/>
        <v>1.6430938209860797</v>
      </c>
      <c r="X452" s="6">
        <v>6.62E-3</v>
      </c>
      <c r="Y452" s="6">
        <v>1.62081672727032</v>
      </c>
      <c r="Z452" s="6">
        <f t="shared" si="185"/>
        <v>30.766861615266578</v>
      </c>
      <c r="AA452" s="6">
        <f t="shared" si="187"/>
        <v>62.525231252351553</v>
      </c>
      <c r="AB452" s="6">
        <f t="shared" si="186"/>
        <v>1.3744363160218251</v>
      </c>
    </row>
    <row r="453" spans="5:28">
      <c r="E453" s="12">
        <f t="shared" si="170"/>
        <v>1.026471117081647</v>
      </c>
      <c r="F453" s="12">
        <f t="shared" si="171"/>
        <v>13985121</v>
      </c>
      <c r="G453" s="6">
        <v>19242</v>
      </c>
      <c r="H453" s="6">
        <v>9323414</v>
      </c>
      <c r="I453" s="12">
        <f t="shared" si="172"/>
        <v>18646828</v>
      </c>
      <c r="J453" s="6">
        <v>1794415.346924</v>
      </c>
      <c r="K453" s="12">
        <f t="shared" si="173"/>
        <v>14355322.775392</v>
      </c>
      <c r="L453" s="6">
        <f t="shared" si="174"/>
        <v>112.26580800000001</v>
      </c>
      <c r="M453" s="6">
        <f t="shared" si="175"/>
        <v>5242880</v>
      </c>
      <c r="N453" s="13">
        <f t="shared" si="176"/>
        <v>1.2989487099492134</v>
      </c>
      <c r="O453" s="13"/>
      <c r="P453" s="7">
        <f t="shared" si="177"/>
        <v>-2.1060962951560936E-3</v>
      </c>
      <c r="Q453" s="7">
        <f t="shared" si="178"/>
        <v>4.6258418537964601E-3</v>
      </c>
      <c r="R453" s="6">
        <f t="shared" si="179"/>
        <v>2.5197455586403665E-3</v>
      </c>
      <c r="S453" s="6">
        <f t="shared" si="180"/>
        <v>4.6258418537964601E-3</v>
      </c>
      <c r="T453" s="7">
        <f t="shared" si="181"/>
        <v>-5.3500599902807297E-2</v>
      </c>
      <c r="U453" s="7">
        <f t="shared" si="182"/>
        <v>0.23948051683078148</v>
      </c>
      <c r="V453" s="7">
        <f t="shared" si="183"/>
        <v>0.60330836771234586</v>
      </c>
      <c r="W453" s="6">
        <f t="shared" si="184"/>
        <v>0.78928828464031997</v>
      </c>
      <c r="X453" s="6">
        <v>2.7369999999999998E-3</v>
      </c>
      <c r="Y453" s="6">
        <v>0.78354835999999983</v>
      </c>
      <c r="Z453" s="6">
        <f t="shared" si="185"/>
        <v>69.011394000601399</v>
      </c>
      <c r="AA453" s="6">
        <f t="shared" si="187"/>
        <v>7.9376851063073932</v>
      </c>
      <c r="AB453" s="6">
        <f t="shared" si="186"/>
        <v>0.73255524908764258</v>
      </c>
    </row>
    <row r="454" spans="5:28">
      <c r="E454" s="12">
        <f t="shared" ref="E454:E517" si="188">K454/F454</f>
        <v>1.0706945707069992</v>
      </c>
      <c r="F454" s="12">
        <f t="shared" ref="F454:F517" si="189">H454*1.5</f>
        <v>14630355</v>
      </c>
      <c r="G454" s="6">
        <v>97578</v>
      </c>
      <c r="H454" s="6">
        <v>9753570</v>
      </c>
      <c r="I454" s="12">
        <f t="shared" ref="I454:I517" si="190">2*H454</f>
        <v>19507140</v>
      </c>
      <c r="J454" s="6">
        <v>1958080.2082519999</v>
      </c>
      <c r="K454" s="12">
        <f t="shared" ref="K454:K517" si="191">J454*8</f>
        <v>15664641.666015999</v>
      </c>
      <c r="L454" s="6">
        <f t="shared" ref="L454:L517" si="192">((H454+2*G454)*8+(G454+H454)*4)/1000000</f>
        <v>118.9944</v>
      </c>
      <c r="M454" s="6">
        <f t="shared" ref="M454:M517" si="193">40*2^20/8</f>
        <v>5242880</v>
      </c>
      <c r="N454" s="13">
        <f t="shared" ref="N454:N517" si="194">I454/K454</f>
        <v>1.2452975571295826</v>
      </c>
      <c r="O454" s="13"/>
      <c r="P454" s="7">
        <f t="shared" ref="P454:P517" si="195">$B$32*I454</f>
        <v>-2.2032656322614891E-3</v>
      </c>
      <c r="Q454" s="7">
        <f t="shared" ref="Q454:Q517" si="196">$C$32*K454</f>
        <v>5.0477551899840165E-3</v>
      </c>
      <c r="R454" s="6">
        <f t="shared" ref="R454:R517" si="197">P454+Q454</f>
        <v>2.8444895577225274E-3</v>
      </c>
      <c r="S454" s="6">
        <f t="shared" ref="S454:S517" si="198">MAX(P454,Q454)</f>
        <v>5.0477551899840165E-3</v>
      </c>
      <c r="T454" s="7">
        <f t="shared" ref="T454:T517" si="199">$D$32*I454</f>
        <v>-5.5968966538869146E-2</v>
      </c>
      <c r="U454" s="7">
        <f t="shared" ref="U454:U517" si="200">$E$32*K454</f>
        <v>0.26132303263686574</v>
      </c>
      <c r="V454" s="7">
        <f t="shared" ref="V454:V517" si="201">X454*$F$32</f>
        <v>0.55437360058332108</v>
      </c>
      <c r="W454" s="6">
        <f t="shared" ref="W454:W517" si="202">SUM(T454:V454)</f>
        <v>0.75972766668131764</v>
      </c>
      <c r="X454" s="6">
        <v>2.5149999999999999E-3</v>
      </c>
      <c r="Y454" s="6">
        <v>0.74522244444416497</v>
      </c>
      <c r="Z454" s="6">
        <f t="shared" ref="Z454:Z517" si="203">ABS(S454-X454)/ABS(X454)*100</f>
        <v>100.70597176874819</v>
      </c>
      <c r="AA454" s="6">
        <f t="shared" si="187"/>
        <v>13.100976450199903</v>
      </c>
      <c r="AB454" s="6">
        <f t="shared" ref="AB454:AB517" si="204">ABS(W454-Y454)/ABS(Y454)*100</f>
        <v>1.946428525508461</v>
      </c>
    </row>
    <row r="455" spans="5:28">
      <c r="E455" s="12">
        <f t="shared" si="188"/>
        <v>1.255228285072721</v>
      </c>
      <c r="F455" s="12">
        <f t="shared" si="189"/>
        <v>13382683.5</v>
      </c>
      <c r="G455" s="6">
        <v>806529</v>
      </c>
      <c r="H455" s="6">
        <v>8921789</v>
      </c>
      <c r="I455" s="12">
        <f t="shared" si="190"/>
        <v>17843578</v>
      </c>
      <c r="J455" s="6">
        <v>2099790.3574219998</v>
      </c>
      <c r="K455" s="12">
        <f t="shared" si="191"/>
        <v>16798322.859375998</v>
      </c>
      <c r="L455" s="6">
        <f t="shared" si="192"/>
        <v>123.192048</v>
      </c>
      <c r="M455" s="6">
        <f t="shared" si="193"/>
        <v>5242880</v>
      </c>
      <c r="N455" s="13">
        <f t="shared" si="194"/>
        <v>1.0622237796817073</v>
      </c>
      <c r="O455" s="13"/>
      <c r="P455" s="7">
        <f t="shared" si="195"/>
        <v>-2.0153719183835864E-3</v>
      </c>
      <c r="Q455" s="7">
        <f t="shared" si="196"/>
        <v>5.4130712469727385E-3</v>
      </c>
      <c r="R455" s="6">
        <f t="shared" si="197"/>
        <v>3.3976993285891521E-3</v>
      </c>
      <c r="S455" s="6">
        <f t="shared" si="198"/>
        <v>5.4130712469727385E-3</v>
      </c>
      <c r="T455" s="7">
        <f t="shared" si="199"/>
        <v>-5.1195952867293809E-2</v>
      </c>
      <c r="U455" s="7">
        <f t="shared" si="200"/>
        <v>0.28023549892934002</v>
      </c>
      <c r="V455" s="7">
        <f t="shared" si="201"/>
        <v>0.63482941140356453</v>
      </c>
      <c r="W455" s="6">
        <f t="shared" si="202"/>
        <v>0.86386895746561077</v>
      </c>
      <c r="X455" s="6">
        <v>2.8800000000000002E-3</v>
      </c>
      <c r="Y455" s="6">
        <v>0.8920224000000001</v>
      </c>
      <c r="Z455" s="6">
        <f t="shared" si="203"/>
        <v>87.953862742108967</v>
      </c>
      <c r="AA455" s="6">
        <f t="shared" ref="AA455:AA518" si="205">ABS(R455-X455)/ABS(X455)*100</f>
        <v>17.975671131567776</v>
      </c>
      <c r="AB455" s="6">
        <f t="shared" si="204"/>
        <v>3.1561362735273617</v>
      </c>
    </row>
    <row r="456" spans="5:28">
      <c r="E456" s="12">
        <f t="shared" si="188"/>
        <v>1.4588252959291856</v>
      </c>
      <c r="F456" s="12">
        <f t="shared" si="189"/>
        <v>11491239</v>
      </c>
      <c r="G456" s="6">
        <v>1585478</v>
      </c>
      <c r="H456" s="6">
        <v>7660826</v>
      </c>
      <c r="I456" s="12">
        <f t="shared" si="190"/>
        <v>15321652</v>
      </c>
      <c r="J456" s="6">
        <v>2095463.766846</v>
      </c>
      <c r="K456" s="12">
        <f t="shared" si="191"/>
        <v>16763710.134768</v>
      </c>
      <c r="L456" s="6">
        <f t="shared" si="192"/>
        <v>123.639472</v>
      </c>
      <c r="M456" s="6">
        <f t="shared" si="193"/>
        <v>5242880</v>
      </c>
      <c r="N456" s="13">
        <f t="shared" si="194"/>
        <v>0.91397738787088867</v>
      </c>
      <c r="O456" s="13"/>
      <c r="P456" s="7">
        <f t="shared" si="195"/>
        <v>-1.7305288874263735E-3</v>
      </c>
      <c r="Q456" s="7">
        <f t="shared" si="196"/>
        <v>5.4019176844460857E-3</v>
      </c>
      <c r="R456" s="6">
        <f t="shared" si="197"/>
        <v>3.6713887970197122E-3</v>
      </c>
      <c r="S456" s="6">
        <f t="shared" si="198"/>
        <v>5.4019176844460857E-3</v>
      </c>
      <c r="T456" s="7">
        <f t="shared" si="199"/>
        <v>-4.3960161669429634E-2</v>
      </c>
      <c r="U456" s="7">
        <f t="shared" si="200"/>
        <v>0.27965807734796994</v>
      </c>
      <c r="V456" s="7">
        <f t="shared" si="201"/>
        <v>0.81579987902937234</v>
      </c>
      <c r="W456" s="6">
        <f t="shared" si="202"/>
        <v>1.0514977947079127</v>
      </c>
      <c r="X456" s="6">
        <v>3.7009999999999999E-3</v>
      </c>
      <c r="Y456" s="6">
        <v>1.0887487923079771</v>
      </c>
      <c r="Z456" s="6">
        <f t="shared" si="203"/>
        <v>45.958327058797245</v>
      </c>
      <c r="AA456" s="6">
        <f t="shared" si="205"/>
        <v>0.80008654364462739</v>
      </c>
      <c r="AB456" s="6">
        <f t="shared" si="204"/>
        <v>3.4214501878893531</v>
      </c>
    </row>
    <row r="457" spans="5:28">
      <c r="E457" s="12">
        <f t="shared" si="188"/>
        <v>1.0704617090545441</v>
      </c>
      <c r="F457" s="12">
        <f t="shared" si="189"/>
        <v>15251436</v>
      </c>
      <c r="G457" s="6">
        <v>108384</v>
      </c>
      <c r="H457" s="6">
        <v>10167624</v>
      </c>
      <c r="I457" s="12">
        <f t="shared" si="190"/>
        <v>20335248</v>
      </c>
      <c r="J457" s="6">
        <v>2040759.780762</v>
      </c>
      <c r="K457" s="12">
        <f t="shared" si="191"/>
        <v>16326078.246096</v>
      </c>
      <c r="L457" s="6">
        <f t="shared" si="192"/>
        <v>124.179168</v>
      </c>
      <c r="M457" s="6">
        <f t="shared" si="193"/>
        <v>5242880</v>
      </c>
      <c r="N457" s="13">
        <f t="shared" si="194"/>
        <v>1.24556845149647</v>
      </c>
      <c r="O457" s="13"/>
      <c r="P457" s="7">
        <f t="shared" si="195"/>
        <v>-2.2967976362457121E-3</v>
      </c>
      <c r="Q457" s="7">
        <f t="shared" si="196"/>
        <v>5.2608957137910478E-3</v>
      </c>
      <c r="R457" s="6">
        <f t="shared" si="197"/>
        <v>2.9640980775453357E-3</v>
      </c>
      <c r="S457" s="6">
        <f t="shared" si="198"/>
        <v>5.2608957137910478E-3</v>
      </c>
      <c r="T457" s="7">
        <f t="shared" si="199"/>
        <v>-5.8344934976198755E-2</v>
      </c>
      <c r="U457" s="7">
        <f t="shared" si="200"/>
        <v>0.27235734907312698</v>
      </c>
      <c r="V457" s="7">
        <f t="shared" si="201"/>
        <v>0.57046476274736979</v>
      </c>
      <c r="W457" s="6">
        <f t="shared" si="202"/>
        <v>0.78447717684429796</v>
      </c>
      <c r="X457" s="6">
        <v>2.588E-3</v>
      </c>
      <c r="Y457" s="6">
        <v>0.7782116</v>
      </c>
      <c r="Z457" s="6">
        <f t="shared" si="203"/>
        <v>103.28035988373445</v>
      </c>
      <c r="AA457" s="6">
        <f t="shared" si="205"/>
        <v>14.532383212725488</v>
      </c>
      <c r="AB457" s="6">
        <f t="shared" si="204"/>
        <v>0.80512508992386633</v>
      </c>
    </row>
    <row r="458" spans="5:28">
      <c r="E458" s="12">
        <f t="shared" si="188"/>
        <v>1.0233129693900582</v>
      </c>
      <c r="F458" s="12">
        <f t="shared" si="189"/>
        <v>15447742.5</v>
      </c>
      <c r="G458" s="6">
        <v>66463</v>
      </c>
      <c r="H458" s="6">
        <v>10298495</v>
      </c>
      <c r="I458" s="12">
        <f t="shared" si="190"/>
        <v>20596990</v>
      </c>
      <c r="J458" s="6">
        <v>1975984.406006</v>
      </c>
      <c r="K458" s="12">
        <f t="shared" si="191"/>
        <v>15807875.248048</v>
      </c>
      <c r="L458" s="6">
        <f t="shared" si="192"/>
        <v>124.91119999999999</v>
      </c>
      <c r="M458" s="6">
        <f t="shared" si="193"/>
        <v>5242880</v>
      </c>
      <c r="N458" s="13">
        <f t="shared" si="194"/>
        <v>1.3029575244493008</v>
      </c>
      <c r="O458" s="13"/>
      <c r="P458" s="7">
        <f t="shared" si="195"/>
        <v>-2.3263605118450767E-3</v>
      </c>
      <c r="Q458" s="7">
        <f t="shared" si="196"/>
        <v>5.0939106062710404E-3</v>
      </c>
      <c r="R458" s="6">
        <f t="shared" si="197"/>
        <v>2.7675500944259637E-3</v>
      </c>
      <c r="S458" s="6">
        <f t="shared" si="198"/>
        <v>5.0939106062710404E-3</v>
      </c>
      <c r="T458" s="7">
        <f t="shared" si="199"/>
        <v>-5.9095912784314995E-2</v>
      </c>
      <c r="U458" s="7">
        <f t="shared" si="200"/>
        <v>0.26371250536341057</v>
      </c>
      <c r="V458" s="7">
        <f t="shared" si="201"/>
        <v>0.92402947659852175</v>
      </c>
      <c r="W458" s="6">
        <f t="shared" si="202"/>
        <v>1.1286460691776172</v>
      </c>
      <c r="X458" s="6">
        <v>4.1920000000000004E-3</v>
      </c>
      <c r="Y458" s="6">
        <v>1.1241826133319361</v>
      </c>
      <c r="Z458" s="6">
        <f t="shared" si="203"/>
        <v>21.515043088526717</v>
      </c>
      <c r="AA458" s="6">
        <f t="shared" si="205"/>
        <v>33.980198129151631</v>
      </c>
      <c r="AB458" s="6">
        <f t="shared" si="204"/>
        <v>0.39704010654033894</v>
      </c>
    </row>
    <row r="459" spans="5:28">
      <c r="E459" s="12">
        <f t="shared" si="188"/>
        <v>1.0860065223790354</v>
      </c>
      <c r="F459" s="12">
        <f t="shared" si="189"/>
        <v>15169644</v>
      </c>
      <c r="G459" s="6">
        <v>179860</v>
      </c>
      <c r="H459" s="6">
        <v>10113096</v>
      </c>
      <c r="I459" s="12">
        <f t="shared" si="190"/>
        <v>20226192</v>
      </c>
      <c r="J459" s="6">
        <v>2059291.5407710001</v>
      </c>
      <c r="K459" s="12">
        <f t="shared" si="191"/>
        <v>16474332.326168001</v>
      </c>
      <c r="L459" s="6">
        <f t="shared" si="192"/>
        <v>124.954352</v>
      </c>
      <c r="M459" s="6">
        <f t="shared" si="193"/>
        <v>5242880</v>
      </c>
      <c r="N459" s="13">
        <f t="shared" si="194"/>
        <v>1.2277397104508148</v>
      </c>
      <c r="O459" s="13"/>
      <c r="P459" s="7">
        <f t="shared" si="195"/>
        <v>-2.2844801290769572E-3</v>
      </c>
      <c r="Q459" s="7">
        <f t="shared" si="196"/>
        <v>5.3086689292960836E-3</v>
      </c>
      <c r="R459" s="6">
        <f t="shared" si="197"/>
        <v>3.0241888002191263E-3</v>
      </c>
      <c r="S459" s="6">
        <f t="shared" si="198"/>
        <v>5.3086689292960836E-3</v>
      </c>
      <c r="T459" s="7">
        <f t="shared" si="199"/>
        <v>-5.8032036641801045E-2</v>
      </c>
      <c r="U459" s="7">
        <f t="shared" si="200"/>
        <v>0.27483057550442502</v>
      </c>
      <c r="V459" s="7">
        <f t="shared" si="201"/>
        <v>0.57862055726887396</v>
      </c>
      <c r="W459" s="6">
        <f t="shared" si="202"/>
        <v>0.79541909613149797</v>
      </c>
      <c r="X459" s="6">
        <v>2.6250000000000002E-3</v>
      </c>
      <c r="Y459" s="6">
        <v>0.79047499999912507</v>
      </c>
      <c r="Z459" s="6">
        <f t="shared" si="203"/>
        <v>102.23500683032698</v>
      </c>
      <c r="AA459" s="6">
        <f t="shared" si="205"/>
        <v>15.207192389300046</v>
      </c>
      <c r="AB459" s="6">
        <f t="shared" si="204"/>
        <v>0.6254588864136591</v>
      </c>
    </row>
    <row r="460" spans="5:28">
      <c r="E460" s="12">
        <f t="shared" si="188"/>
        <v>1.3510394694738992</v>
      </c>
      <c r="F460" s="12">
        <f t="shared" si="189"/>
        <v>12870469.5</v>
      </c>
      <c r="G460" s="6">
        <v>1228045</v>
      </c>
      <c r="H460" s="6">
        <v>8580313</v>
      </c>
      <c r="I460" s="12">
        <f t="shared" si="190"/>
        <v>17160626</v>
      </c>
      <c r="J460" s="6">
        <v>2173564.0356450002</v>
      </c>
      <c r="K460" s="12">
        <f t="shared" si="191"/>
        <v>17388512.285160001</v>
      </c>
      <c r="L460" s="6">
        <f t="shared" si="192"/>
        <v>127.52465599999999</v>
      </c>
      <c r="M460" s="6">
        <f t="shared" si="193"/>
        <v>5242880</v>
      </c>
      <c r="N460" s="13">
        <f t="shared" si="194"/>
        <v>0.98689443458860548</v>
      </c>
      <c r="O460" s="13"/>
      <c r="P460" s="7">
        <f t="shared" si="195"/>
        <v>-1.9382347947414613E-3</v>
      </c>
      <c r="Q460" s="7">
        <f t="shared" si="196"/>
        <v>5.6032531739259751E-3</v>
      </c>
      <c r="R460" s="6">
        <f t="shared" si="197"/>
        <v>3.6650183791845136E-3</v>
      </c>
      <c r="S460" s="6">
        <f t="shared" si="198"/>
        <v>5.6032531739259751E-3</v>
      </c>
      <c r="T460" s="7">
        <f t="shared" si="199"/>
        <v>-4.9236459182640198E-2</v>
      </c>
      <c r="U460" s="7">
        <f t="shared" si="200"/>
        <v>0.29008124541141139</v>
      </c>
      <c r="V460" s="7">
        <f t="shared" si="201"/>
        <v>1.1197685451146209</v>
      </c>
      <c r="W460" s="6">
        <f t="shared" si="202"/>
        <v>1.3606133313433921</v>
      </c>
      <c r="X460" s="6">
        <v>5.0800000000000003E-3</v>
      </c>
      <c r="Y460" s="6">
        <v>1.3869035000000001</v>
      </c>
      <c r="Z460" s="6">
        <f t="shared" si="203"/>
        <v>10.300259329251471</v>
      </c>
      <c r="AA460" s="6">
        <f t="shared" si="205"/>
        <v>27.853968913690679</v>
      </c>
      <c r="AB460" s="6">
        <f t="shared" si="204"/>
        <v>1.8956018682343749</v>
      </c>
    </row>
    <row r="461" spans="5:28">
      <c r="E461" s="12">
        <f t="shared" si="188"/>
        <v>1.0573187493168748</v>
      </c>
      <c r="F461" s="12">
        <f t="shared" si="189"/>
        <v>15921315</v>
      </c>
      <c r="G461" s="6">
        <v>52804</v>
      </c>
      <c r="H461" s="6">
        <v>10614210</v>
      </c>
      <c r="I461" s="12">
        <f t="shared" si="190"/>
        <v>21228420</v>
      </c>
      <c r="J461" s="6">
        <v>2104238.1079099998</v>
      </c>
      <c r="K461" s="12">
        <f t="shared" si="191"/>
        <v>16833904.863279998</v>
      </c>
      <c r="L461" s="6">
        <f t="shared" si="192"/>
        <v>128.42660000000001</v>
      </c>
      <c r="M461" s="6">
        <f t="shared" si="193"/>
        <v>5242880</v>
      </c>
      <c r="N461" s="13">
        <f t="shared" si="194"/>
        <v>1.2610514418615857</v>
      </c>
      <c r="O461" s="13"/>
      <c r="P461" s="7">
        <f t="shared" si="195"/>
        <v>-2.3976783994584775E-3</v>
      </c>
      <c r="Q461" s="7">
        <f t="shared" si="196"/>
        <v>5.4245371488877564E-3</v>
      </c>
      <c r="R461" s="6">
        <f t="shared" si="197"/>
        <v>3.0268587494292789E-3</v>
      </c>
      <c r="S461" s="6">
        <f t="shared" si="198"/>
        <v>5.4245371488877564E-3</v>
      </c>
      <c r="T461" s="7">
        <f t="shared" si="199"/>
        <v>-6.0907581975269597E-2</v>
      </c>
      <c r="U461" s="7">
        <f t="shared" si="200"/>
        <v>0.28082909036703391</v>
      </c>
      <c r="V461" s="7">
        <f t="shared" si="201"/>
        <v>0.69147911929617423</v>
      </c>
      <c r="W461" s="6">
        <f t="shared" si="202"/>
        <v>0.9114006276879385</v>
      </c>
      <c r="X461" s="6">
        <v>3.137E-3</v>
      </c>
      <c r="Y461" s="6">
        <v>0.90308526363693409</v>
      </c>
      <c r="Z461" s="6">
        <f t="shared" si="203"/>
        <v>72.921171465978844</v>
      </c>
      <c r="AA461" s="6">
        <f t="shared" si="205"/>
        <v>3.5110376337494769</v>
      </c>
      <c r="AB461" s="6">
        <f t="shared" si="204"/>
        <v>0.9207728645151968</v>
      </c>
    </row>
    <row r="462" spans="5:28">
      <c r="E462" s="12">
        <f t="shared" si="188"/>
        <v>1.0810063490109578</v>
      </c>
      <c r="F462" s="12">
        <f t="shared" si="189"/>
        <v>15966003</v>
      </c>
      <c r="G462" s="6">
        <v>148770</v>
      </c>
      <c r="H462" s="6">
        <v>10644002</v>
      </c>
      <c r="I462" s="12">
        <f t="shared" si="190"/>
        <v>21288004</v>
      </c>
      <c r="J462" s="6">
        <v>2157418.8264159998</v>
      </c>
      <c r="K462" s="12">
        <f t="shared" si="191"/>
        <v>17259350.611327998</v>
      </c>
      <c r="L462" s="6">
        <f t="shared" si="192"/>
        <v>130.70342400000001</v>
      </c>
      <c r="M462" s="6">
        <f t="shared" si="193"/>
        <v>5242880</v>
      </c>
      <c r="N462" s="13">
        <f t="shared" si="194"/>
        <v>1.2334185960639699</v>
      </c>
      <c r="O462" s="13"/>
      <c r="P462" s="7">
        <f t="shared" si="195"/>
        <v>-2.4044082111803733E-3</v>
      </c>
      <c r="Q462" s="7">
        <f t="shared" si="196"/>
        <v>5.5616322723226553E-3</v>
      </c>
      <c r="R462" s="6">
        <f t="shared" si="197"/>
        <v>3.1572240611422819E-3</v>
      </c>
      <c r="S462" s="6">
        <f t="shared" si="198"/>
        <v>5.5616322723226553E-3</v>
      </c>
      <c r="T462" s="7">
        <f t="shared" si="199"/>
        <v>-6.1078537579333139E-2</v>
      </c>
      <c r="U462" s="7">
        <f t="shared" si="200"/>
        <v>0.28792652518059636</v>
      </c>
      <c r="V462" s="7">
        <f t="shared" si="201"/>
        <v>0.59338915815916515</v>
      </c>
      <c r="W462" s="6">
        <f t="shared" si="202"/>
        <v>0.82023714576042839</v>
      </c>
      <c r="X462" s="6">
        <v>2.6919999999999999E-3</v>
      </c>
      <c r="Y462" s="6">
        <v>0.81041164444324809</v>
      </c>
      <c r="Z462" s="6">
        <f t="shared" si="203"/>
        <v>106.59852423189655</v>
      </c>
      <c r="AA462" s="6">
        <f t="shared" si="205"/>
        <v>17.281725896815825</v>
      </c>
      <c r="AB462" s="6">
        <f t="shared" si="204"/>
        <v>1.2124087042123395</v>
      </c>
    </row>
    <row r="463" spans="5:28">
      <c r="E463" s="12">
        <f t="shared" si="188"/>
        <v>1.382637687282716</v>
      </c>
      <c r="F463" s="12">
        <f t="shared" si="189"/>
        <v>13222320</v>
      </c>
      <c r="G463" s="6">
        <v>1270432</v>
      </c>
      <c r="H463" s="6">
        <v>8814880</v>
      </c>
      <c r="I463" s="12">
        <f t="shared" si="190"/>
        <v>17629760</v>
      </c>
      <c r="J463" s="6">
        <v>2285209.7431640001</v>
      </c>
      <c r="K463" s="12">
        <f t="shared" si="191"/>
        <v>18281677.945312001</v>
      </c>
      <c r="L463" s="6">
        <f t="shared" si="192"/>
        <v>131.18719999999999</v>
      </c>
      <c r="M463" s="6">
        <f t="shared" si="193"/>
        <v>5242880</v>
      </c>
      <c r="N463" s="13">
        <f t="shared" si="194"/>
        <v>0.96434036595206662</v>
      </c>
      <c r="O463" s="13"/>
      <c r="P463" s="7">
        <f t="shared" si="195"/>
        <v>-1.9912218968551163E-3</v>
      </c>
      <c r="Q463" s="7">
        <f t="shared" si="196"/>
        <v>5.8910657963065294E-3</v>
      </c>
      <c r="R463" s="6">
        <f t="shared" si="197"/>
        <v>3.8998438994514131E-3</v>
      </c>
      <c r="S463" s="6">
        <f t="shared" si="198"/>
        <v>5.8910657963065294E-3</v>
      </c>
      <c r="T463" s="7">
        <f t="shared" si="199"/>
        <v>-5.0582476340883073E-2</v>
      </c>
      <c r="U463" s="7">
        <f t="shared" si="200"/>
        <v>0.30498134743317634</v>
      </c>
      <c r="V463" s="7">
        <f t="shared" si="201"/>
        <v>0.67913521407443833</v>
      </c>
      <c r="W463" s="6">
        <f t="shared" si="202"/>
        <v>0.93353408516673153</v>
      </c>
      <c r="X463" s="6">
        <v>3.081E-3</v>
      </c>
      <c r="Y463" s="6">
        <v>0.97276413000000006</v>
      </c>
      <c r="Z463" s="6">
        <f t="shared" si="203"/>
        <v>91.206290045651713</v>
      </c>
      <c r="AA463" s="6">
        <f t="shared" si="205"/>
        <v>26.577211926368488</v>
      </c>
      <c r="AB463" s="6">
        <f t="shared" si="204"/>
        <v>4.0328424561942393</v>
      </c>
    </row>
    <row r="464" spans="5:28">
      <c r="E464" s="12">
        <f t="shared" si="188"/>
        <v>1.3771361479704014</v>
      </c>
      <c r="F464" s="12">
        <f t="shared" si="189"/>
        <v>13222320</v>
      </c>
      <c r="G464" s="6">
        <v>1270432</v>
      </c>
      <c r="H464" s="6">
        <v>8814880</v>
      </c>
      <c r="I464" s="12">
        <f t="shared" si="190"/>
        <v>17629760</v>
      </c>
      <c r="J464" s="6">
        <v>2276116.8540039998</v>
      </c>
      <c r="K464" s="12">
        <f t="shared" si="191"/>
        <v>18208934.832031999</v>
      </c>
      <c r="L464" s="6">
        <f t="shared" si="192"/>
        <v>131.18719999999999</v>
      </c>
      <c r="M464" s="6">
        <f t="shared" si="193"/>
        <v>5242880</v>
      </c>
      <c r="N464" s="13">
        <f t="shared" si="194"/>
        <v>0.96819282196489875</v>
      </c>
      <c r="O464" s="13"/>
      <c r="P464" s="7">
        <f t="shared" si="195"/>
        <v>-1.9912218968551163E-3</v>
      </c>
      <c r="Q464" s="7">
        <f t="shared" si="196"/>
        <v>5.8676251434385271E-3</v>
      </c>
      <c r="R464" s="6">
        <f t="shared" si="197"/>
        <v>3.8764032465834109E-3</v>
      </c>
      <c r="S464" s="6">
        <f t="shared" si="198"/>
        <v>5.8676251434385271E-3</v>
      </c>
      <c r="T464" s="7">
        <f t="shared" si="199"/>
        <v>-5.0582476340883073E-2</v>
      </c>
      <c r="U464" s="7">
        <f t="shared" si="200"/>
        <v>0.30376782136784558</v>
      </c>
      <c r="V464" s="7">
        <f t="shared" si="201"/>
        <v>0.67340411522148946</v>
      </c>
      <c r="W464" s="6">
        <f t="shared" si="202"/>
        <v>0.9265894602484519</v>
      </c>
      <c r="X464" s="6">
        <v>3.055E-3</v>
      </c>
      <c r="Y464" s="6">
        <v>0.9676573636349749</v>
      </c>
      <c r="Z464" s="6">
        <f t="shared" si="203"/>
        <v>92.066289474256209</v>
      </c>
      <c r="AA464" s="6">
        <f t="shared" si="205"/>
        <v>26.887176647574822</v>
      </c>
      <c r="AB464" s="6">
        <f t="shared" si="204"/>
        <v>4.2440542417052143</v>
      </c>
    </row>
    <row r="465" spans="5:28">
      <c r="E465" s="12">
        <f t="shared" si="188"/>
        <v>1.0825133297597713</v>
      </c>
      <c r="F465" s="12">
        <f t="shared" si="189"/>
        <v>15992446.5</v>
      </c>
      <c r="G465" s="6">
        <v>240369</v>
      </c>
      <c r="H465" s="6">
        <v>10661631</v>
      </c>
      <c r="I465" s="12">
        <f t="shared" si="190"/>
        <v>21323262</v>
      </c>
      <c r="J465" s="6">
        <v>2164004.5639650002</v>
      </c>
      <c r="K465" s="12">
        <f t="shared" si="191"/>
        <v>17312036.511720002</v>
      </c>
      <c r="L465" s="6">
        <f t="shared" si="192"/>
        <v>132.74695199999999</v>
      </c>
      <c r="M465" s="6">
        <f t="shared" si="193"/>
        <v>5242880</v>
      </c>
      <c r="N465" s="13">
        <f t="shared" si="194"/>
        <v>1.2317015381503185</v>
      </c>
      <c r="O465" s="13"/>
      <c r="P465" s="7">
        <f t="shared" si="195"/>
        <v>-2.4083904832952131E-3</v>
      </c>
      <c r="Q465" s="7">
        <f t="shared" si="196"/>
        <v>5.5786097131612592E-3</v>
      </c>
      <c r="R465" s="6">
        <f t="shared" si="197"/>
        <v>3.1702192298660461E-3</v>
      </c>
      <c r="S465" s="6">
        <f t="shared" si="198"/>
        <v>5.5786097131612592E-3</v>
      </c>
      <c r="T465" s="7">
        <f t="shared" si="199"/>
        <v>-6.1179698170902554E-2</v>
      </c>
      <c r="U465" s="7">
        <f t="shared" si="200"/>
        <v>0.28880544980339906</v>
      </c>
      <c r="V465" s="7">
        <f t="shared" si="201"/>
        <v>0.61675440732887976</v>
      </c>
      <c r="W465" s="6">
        <f t="shared" si="202"/>
        <v>0.8443801589613763</v>
      </c>
      <c r="X465" s="6">
        <v>2.7980000000000001E-3</v>
      </c>
      <c r="Y465" s="6">
        <v>0.84784996000000001</v>
      </c>
      <c r="Z465" s="6">
        <f t="shared" si="203"/>
        <v>99.378474380316618</v>
      </c>
      <c r="AA465" s="6">
        <f t="shared" si="205"/>
        <v>13.303046099572763</v>
      </c>
      <c r="AB465" s="6">
        <f t="shared" si="204"/>
        <v>0.40924706048505444</v>
      </c>
    </row>
    <row r="466" spans="5:28">
      <c r="E466" s="12">
        <f t="shared" si="188"/>
        <v>1.0978974804328749</v>
      </c>
      <c r="F466" s="12">
        <f t="shared" si="189"/>
        <v>16152654</v>
      </c>
      <c r="G466" s="6">
        <v>220542</v>
      </c>
      <c r="H466" s="6">
        <v>10768436</v>
      </c>
      <c r="I466" s="12">
        <f t="shared" si="190"/>
        <v>21536872</v>
      </c>
      <c r="J466" s="6">
        <v>2216744.766113</v>
      </c>
      <c r="K466" s="12">
        <f t="shared" si="191"/>
        <v>17733958.128904</v>
      </c>
      <c r="L466" s="6">
        <f t="shared" si="192"/>
        <v>133.63207199999999</v>
      </c>
      <c r="M466" s="6">
        <f t="shared" si="193"/>
        <v>5242880</v>
      </c>
      <c r="N466" s="13">
        <f t="shared" si="194"/>
        <v>1.2144424749090703</v>
      </c>
      <c r="O466" s="13"/>
      <c r="P466" s="7">
        <f t="shared" si="195"/>
        <v>-2.432517011925621E-3</v>
      </c>
      <c r="Q466" s="7">
        <f t="shared" si="196"/>
        <v>5.7145692249276486E-3</v>
      </c>
      <c r="R466" s="6">
        <f t="shared" si="197"/>
        <v>3.2820522130020276E-3</v>
      </c>
      <c r="S466" s="6">
        <f t="shared" si="198"/>
        <v>5.7145692249276486E-3</v>
      </c>
      <c r="T466" s="7">
        <f t="shared" si="199"/>
        <v>-6.1792577913518221E-2</v>
      </c>
      <c r="U466" s="7">
        <f t="shared" si="200"/>
        <v>0.29584409383295091</v>
      </c>
      <c r="V466" s="7">
        <f t="shared" si="201"/>
        <v>0.62336721369766679</v>
      </c>
      <c r="W466" s="6">
        <f t="shared" si="202"/>
        <v>0.85741872961709942</v>
      </c>
      <c r="X466" s="6">
        <v>2.8279999999999998E-3</v>
      </c>
      <c r="Y466" s="6">
        <v>0.86002307999999994</v>
      </c>
      <c r="Z466" s="6">
        <f t="shared" si="203"/>
        <v>102.07104755755478</v>
      </c>
      <c r="AA466" s="6">
        <f t="shared" si="205"/>
        <v>16.055594519166476</v>
      </c>
      <c r="AB466" s="6">
        <f t="shared" si="204"/>
        <v>0.30282331293952275</v>
      </c>
    </row>
    <row r="467" spans="5:28">
      <c r="E467" s="12">
        <f t="shared" si="188"/>
        <v>1.0824115138610044</v>
      </c>
      <c r="F467" s="12">
        <f t="shared" si="189"/>
        <v>14755821</v>
      </c>
      <c r="G467" s="6">
        <v>820878</v>
      </c>
      <c r="H467" s="6">
        <v>9837214</v>
      </c>
      <c r="I467" s="12">
        <f t="shared" si="190"/>
        <v>19674428</v>
      </c>
      <c r="J467" s="6">
        <v>1996483.8183589999</v>
      </c>
      <c r="K467" s="12">
        <f t="shared" si="191"/>
        <v>15971870.546871999</v>
      </c>
      <c r="L467" s="6">
        <f t="shared" si="192"/>
        <v>134.46412799999999</v>
      </c>
      <c r="M467" s="6">
        <f t="shared" si="193"/>
        <v>5242880</v>
      </c>
      <c r="N467" s="13">
        <f t="shared" si="194"/>
        <v>1.2318173968579482</v>
      </c>
      <c r="O467" s="13"/>
      <c r="P467" s="7">
        <f t="shared" si="195"/>
        <v>-2.2221602473147342E-3</v>
      </c>
      <c r="Q467" s="7">
        <f t="shared" si="196"/>
        <v>5.1467562530736564E-3</v>
      </c>
      <c r="R467" s="6">
        <f t="shared" si="197"/>
        <v>2.9245960057589222E-3</v>
      </c>
      <c r="S467" s="6">
        <f t="shared" si="198"/>
        <v>5.1467562530736564E-3</v>
      </c>
      <c r="T467" s="7">
        <f t="shared" si="199"/>
        <v>-5.6448941382662467E-2</v>
      </c>
      <c r="U467" s="7">
        <f t="shared" si="200"/>
        <v>0.26644833231308485</v>
      </c>
      <c r="V467" s="7">
        <f t="shared" si="201"/>
        <v>4.861955669211258</v>
      </c>
      <c r="W467" s="6">
        <f t="shared" si="202"/>
        <v>5.0719550601416801</v>
      </c>
      <c r="X467" s="6">
        <v>2.2057E-2</v>
      </c>
      <c r="Y467" s="6">
        <v>5.0145364111013082</v>
      </c>
      <c r="Z467" s="6">
        <f t="shared" si="203"/>
        <v>76.666109384441882</v>
      </c>
      <c r="AA467" s="6">
        <f t="shared" si="205"/>
        <v>86.740735341347772</v>
      </c>
      <c r="AB467" s="6">
        <f t="shared" si="204"/>
        <v>1.1450440147020768</v>
      </c>
    </row>
    <row r="468" spans="5:28">
      <c r="E468" s="12">
        <f t="shared" si="188"/>
        <v>1.0953232744058075</v>
      </c>
      <c r="F468" s="12">
        <f t="shared" si="189"/>
        <v>16595317.5</v>
      </c>
      <c r="G468" s="6">
        <v>181343</v>
      </c>
      <c r="H468" s="6">
        <v>11063545</v>
      </c>
      <c r="I468" s="12">
        <f t="shared" si="190"/>
        <v>22127090</v>
      </c>
      <c r="J468" s="6">
        <v>2272154.687988</v>
      </c>
      <c r="K468" s="12">
        <f t="shared" si="191"/>
        <v>18177237.503904</v>
      </c>
      <c r="L468" s="6">
        <f t="shared" si="192"/>
        <v>136.38939999999999</v>
      </c>
      <c r="M468" s="6">
        <f t="shared" si="193"/>
        <v>5242880</v>
      </c>
      <c r="N468" s="13">
        <f t="shared" si="194"/>
        <v>1.2172966324089496</v>
      </c>
      <c r="O468" s="13"/>
      <c r="P468" s="7">
        <f t="shared" si="195"/>
        <v>-2.4991801432171436E-3</v>
      </c>
      <c r="Q468" s="7">
        <f t="shared" si="196"/>
        <v>5.8574110347485182E-3</v>
      </c>
      <c r="R468" s="6">
        <f t="shared" si="197"/>
        <v>3.3582308915313746E-3</v>
      </c>
      <c r="S468" s="6">
        <f t="shared" si="198"/>
        <v>5.8574110347485182E-3</v>
      </c>
      <c r="T468" s="7">
        <f t="shared" si="199"/>
        <v>-6.3486003576769645E-2</v>
      </c>
      <c r="U468" s="7">
        <f t="shared" si="200"/>
        <v>0.30323903545052294</v>
      </c>
      <c r="V468" s="7">
        <f t="shared" si="201"/>
        <v>0.63923794898275588</v>
      </c>
      <c r="W468" s="6">
        <f t="shared" si="202"/>
        <v>0.87899098085650917</v>
      </c>
      <c r="X468" s="6">
        <v>2.8999999999999998E-3</v>
      </c>
      <c r="Y468" s="6">
        <v>0.87530699999999995</v>
      </c>
      <c r="Z468" s="6">
        <f t="shared" si="203"/>
        <v>101.9796908533972</v>
      </c>
      <c r="AA468" s="6">
        <f t="shared" si="205"/>
        <v>15.801065225219821</v>
      </c>
      <c r="AB468" s="6">
        <f t="shared" si="204"/>
        <v>0.42087871529751597</v>
      </c>
    </row>
    <row r="469" spans="5:28">
      <c r="E469" s="12">
        <f t="shared" si="188"/>
        <v>1.0913443506610492</v>
      </c>
      <c r="F469" s="12">
        <f t="shared" si="189"/>
        <v>16650723</v>
      </c>
      <c r="G469" s="6">
        <v>201822</v>
      </c>
      <c r="H469" s="6">
        <v>11100482</v>
      </c>
      <c r="I469" s="12">
        <f t="shared" si="190"/>
        <v>22200964</v>
      </c>
      <c r="J469" s="6">
        <v>2271459.0600589998</v>
      </c>
      <c r="K469" s="12">
        <f t="shared" si="191"/>
        <v>18171672.480471998</v>
      </c>
      <c r="L469" s="6">
        <f t="shared" si="192"/>
        <v>137.24222399999999</v>
      </c>
      <c r="M469" s="6">
        <f t="shared" si="193"/>
        <v>5242880</v>
      </c>
      <c r="N469" s="13">
        <f t="shared" si="194"/>
        <v>1.2217347645825136</v>
      </c>
      <c r="O469" s="13"/>
      <c r="P469" s="7">
        <f t="shared" si="195"/>
        <v>-2.5075239622145817E-3</v>
      </c>
      <c r="Q469" s="7">
        <f t="shared" si="196"/>
        <v>5.8556177683265851E-3</v>
      </c>
      <c r="R469" s="6">
        <f t="shared" si="197"/>
        <v>3.3480938061120034E-3</v>
      </c>
      <c r="S469" s="6">
        <f t="shared" si="198"/>
        <v>5.8556177683265851E-3</v>
      </c>
      <c r="T469" s="7">
        <f t="shared" si="199"/>
        <v>-6.3697959375215357E-2</v>
      </c>
      <c r="U469" s="7">
        <f t="shared" si="200"/>
        <v>0.30314619778267504</v>
      </c>
      <c r="V469" s="7">
        <f t="shared" si="201"/>
        <v>0.64496904783570486</v>
      </c>
      <c r="W469" s="6">
        <f t="shared" si="202"/>
        <v>0.88441728624316451</v>
      </c>
      <c r="X469" s="6">
        <v>2.9260000000000002E-3</v>
      </c>
      <c r="Y469" s="6">
        <v>0.8646330000000001</v>
      </c>
      <c r="Z469" s="6">
        <f t="shared" si="203"/>
        <v>100.12364211642463</v>
      </c>
      <c r="AA469" s="6">
        <f t="shared" si="205"/>
        <v>14.425625636090334</v>
      </c>
      <c r="AB469" s="6">
        <f t="shared" si="204"/>
        <v>2.2881715413550507</v>
      </c>
    </row>
    <row r="470" spans="5:28">
      <c r="E470" s="12">
        <f t="shared" si="188"/>
        <v>1.0640532748569305</v>
      </c>
      <c r="F470" s="12">
        <f t="shared" si="189"/>
        <v>16925254.5</v>
      </c>
      <c r="G470" s="6">
        <v>155331</v>
      </c>
      <c r="H470" s="6">
        <v>11283503</v>
      </c>
      <c r="I470" s="12">
        <f t="shared" si="190"/>
        <v>22567006</v>
      </c>
      <c r="J470" s="6">
        <v>2251171.559814</v>
      </c>
      <c r="K470" s="12">
        <f t="shared" si="191"/>
        <v>18009372.478512</v>
      </c>
      <c r="L470" s="6">
        <f t="shared" si="192"/>
        <v>138.508656</v>
      </c>
      <c r="M470" s="6">
        <f t="shared" si="193"/>
        <v>5242880</v>
      </c>
      <c r="N470" s="13">
        <f t="shared" si="194"/>
        <v>1.2530700904168632</v>
      </c>
      <c r="O470" s="13"/>
      <c r="P470" s="7">
        <f t="shared" si="195"/>
        <v>-2.5488671708327731E-3</v>
      </c>
      <c r="Q470" s="7">
        <f t="shared" si="196"/>
        <v>5.8033184119356037E-3</v>
      </c>
      <c r="R470" s="6">
        <f t="shared" si="197"/>
        <v>3.2544512411028306E-3</v>
      </c>
      <c r="S470" s="6">
        <f t="shared" si="198"/>
        <v>5.8033184119356037E-3</v>
      </c>
      <c r="T470" s="7">
        <f t="shared" si="199"/>
        <v>-6.4748189826722896E-2</v>
      </c>
      <c r="U470" s="7">
        <f t="shared" si="200"/>
        <v>0.3004386523683954</v>
      </c>
      <c r="V470" s="7">
        <f t="shared" si="201"/>
        <v>0.81513859839249359</v>
      </c>
      <c r="W470" s="6">
        <f t="shared" si="202"/>
        <v>1.0508290609341662</v>
      </c>
      <c r="X470" s="6">
        <v>3.6979999999999999E-3</v>
      </c>
      <c r="Y470" s="6">
        <v>1.060501061538746</v>
      </c>
      <c r="Z470" s="6">
        <f t="shared" si="203"/>
        <v>56.931271280032561</v>
      </c>
      <c r="AA470" s="6">
        <f t="shared" si="205"/>
        <v>11.994287693271207</v>
      </c>
      <c r="AB470" s="6">
        <f t="shared" si="204"/>
        <v>0.912021774928367</v>
      </c>
    </row>
    <row r="471" spans="5:28">
      <c r="E471" s="12">
        <f t="shared" si="188"/>
        <v>1.094744272578692</v>
      </c>
      <c r="F471" s="12">
        <f t="shared" si="189"/>
        <v>16932945</v>
      </c>
      <c r="G471" s="6">
        <v>227362</v>
      </c>
      <c r="H471" s="6">
        <v>11288630</v>
      </c>
      <c r="I471" s="12">
        <f t="shared" si="190"/>
        <v>22577260</v>
      </c>
      <c r="J471" s="6">
        <v>2317155.5695799999</v>
      </c>
      <c r="K471" s="12">
        <f t="shared" si="191"/>
        <v>18537244.556639999</v>
      </c>
      <c r="L471" s="6">
        <f t="shared" si="192"/>
        <v>140.01079999999999</v>
      </c>
      <c r="M471" s="6">
        <f t="shared" si="193"/>
        <v>5242880</v>
      </c>
      <c r="N471" s="13">
        <f t="shared" si="194"/>
        <v>1.2179404512367442</v>
      </c>
      <c r="O471" s="13"/>
      <c r="P471" s="7">
        <f t="shared" si="195"/>
        <v>-2.5500253255286028E-3</v>
      </c>
      <c r="Q471" s="7">
        <f t="shared" si="196"/>
        <v>5.9734192721294863E-3</v>
      </c>
      <c r="R471" s="6">
        <f t="shared" si="197"/>
        <v>3.4233939466008835E-3</v>
      </c>
      <c r="S471" s="6">
        <f t="shared" si="198"/>
        <v>5.9734192721294863E-3</v>
      </c>
      <c r="T471" s="7">
        <f t="shared" si="199"/>
        <v>-6.4777610120158508E-2</v>
      </c>
      <c r="U471" s="7">
        <f t="shared" si="200"/>
        <v>0.30924479905478919</v>
      </c>
      <c r="V471" s="7">
        <f t="shared" si="201"/>
        <v>0.65885594121015778</v>
      </c>
      <c r="W471" s="6">
        <f t="shared" si="202"/>
        <v>0.90332313014478849</v>
      </c>
      <c r="X471" s="6">
        <v>2.9889999999999999E-3</v>
      </c>
      <c r="Y471" s="6">
        <v>0.90312634999999986</v>
      </c>
      <c r="Z471" s="6">
        <f t="shared" si="203"/>
        <v>99.846747143843643</v>
      </c>
      <c r="AA471" s="6">
        <f t="shared" si="205"/>
        <v>14.533086202772951</v>
      </c>
      <c r="AB471" s="6">
        <f t="shared" si="204"/>
        <v>2.178877238922694E-2</v>
      </c>
    </row>
    <row r="472" spans="5:28">
      <c r="E472" s="12">
        <f t="shared" si="188"/>
        <v>1.1026775941782134</v>
      </c>
      <c r="F472" s="12">
        <f t="shared" si="189"/>
        <v>17274972</v>
      </c>
      <c r="G472" s="6">
        <v>199187</v>
      </c>
      <c r="H472" s="6">
        <v>11516648</v>
      </c>
      <c r="I472" s="12">
        <f t="shared" si="190"/>
        <v>23033296</v>
      </c>
      <c r="J472" s="6">
        <v>2381090.5705570001</v>
      </c>
      <c r="K472" s="12">
        <f t="shared" si="191"/>
        <v>19048724.564456001</v>
      </c>
      <c r="L472" s="6">
        <f t="shared" si="192"/>
        <v>142.183516</v>
      </c>
      <c r="M472" s="6">
        <f t="shared" si="193"/>
        <v>5242880</v>
      </c>
      <c r="N472" s="13">
        <f t="shared" si="194"/>
        <v>1.2091778597596512</v>
      </c>
      <c r="O472" s="13"/>
      <c r="P472" s="7">
        <f t="shared" si="195"/>
        <v>-2.6015330527440735E-3</v>
      </c>
      <c r="Q472" s="7">
        <f t="shared" si="196"/>
        <v>6.1382379714060541E-3</v>
      </c>
      <c r="R472" s="6">
        <f t="shared" si="197"/>
        <v>3.5367049186619806E-3</v>
      </c>
      <c r="S472" s="6">
        <f t="shared" si="198"/>
        <v>6.1382379714060541E-3</v>
      </c>
      <c r="T472" s="7">
        <f t="shared" si="199"/>
        <v>-6.6086047114229385E-2</v>
      </c>
      <c r="U472" s="7">
        <f t="shared" si="200"/>
        <v>0.31777748748937878</v>
      </c>
      <c r="V472" s="7">
        <f t="shared" si="201"/>
        <v>0.6579742336943194</v>
      </c>
      <c r="W472" s="6">
        <f t="shared" si="202"/>
        <v>0.90966567406946885</v>
      </c>
      <c r="X472" s="6">
        <v>2.9849999999999998E-3</v>
      </c>
      <c r="Y472" s="6">
        <v>0.89135085000000003</v>
      </c>
      <c r="Z472" s="6">
        <f t="shared" si="203"/>
        <v>105.63611294492645</v>
      </c>
      <c r="AA472" s="6">
        <f t="shared" si="205"/>
        <v>18.482576839597346</v>
      </c>
      <c r="AB472" s="6">
        <f t="shared" si="204"/>
        <v>2.0547267183813003</v>
      </c>
    </row>
    <row r="473" spans="5:28">
      <c r="E473" s="12">
        <f t="shared" si="188"/>
        <v>1.0885216750328737</v>
      </c>
      <c r="F473" s="12">
        <f t="shared" si="189"/>
        <v>17451636</v>
      </c>
      <c r="G473" s="6">
        <v>217918</v>
      </c>
      <c r="H473" s="6">
        <v>11634424</v>
      </c>
      <c r="I473" s="12">
        <f t="shared" si="190"/>
        <v>23268848</v>
      </c>
      <c r="J473" s="6">
        <v>2374560.5063479999</v>
      </c>
      <c r="K473" s="12">
        <f t="shared" si="191"/>
        <v>18996484.050783999</v>
      </c>
      <c r="L473" s="6">
        <f t="shared" si="192"/>
        <v>143.97144800000001</v>
      </c>
      <c r="M473" s="6">
        <f t="shared" si="193"/>
        <v>5242880</v>
      </c>
      <c r="N473" s="13">
        <f t="shared" si="194"/>
        <v>1.2249028787534859</v>
      </c>
      <c r="O473" s="13"/>
      <c r="P473" s="7">
        <f t="shared" si="195"/>
        <v>-2.6281378562268217E-3</v>
      </c>
      <c r="Q473" s="7">
        <f t="shared" si="196"/>
        <v>6.1214040514455765E-3</v>
      </c>
      <c r="R473" s="6">
        <f t="shared" si="197"/>
        <v>3.4932661952187549E-3</v>
      </c>
      <c r="S473" s="6">
        <f t="shared" si="198"/>
        <v>6.1214040514455765E-3</v>
      </c>
      <c r="T473" s="7">
        <f t="shared" si="199"/>
        <v>-6.6761881808918802E-2</v>
      </c>
      <c r="U473" s="7">
        <f t="shared" si="200"/>
        <v>0.31690599296366029</v>
      </c>
      <c r="V473" s="7">
        <f t="shared" si="201"/>
        <v>0.65180228108345151</v>
      </c>
      <c r="W473" s="6">
        <f t="shared" si="202"/>
        <v>0.90194639223819295</v>
      </c>
      <c r="X473" s="6">
        <v>2.957E-3</v>
      </c>
      <c r="Y473" s="6">
        <v>0.90256511000000006</v>
      </c>
      <c r="Z473" s="6">
        <f t="shared" si="203"/>
        <v>107.01400241615072</v>
      </c>
      <c r="AA473" s="6">
        <f t="shared" si="205"/>
        <v>18.135481745646089</v>
      </c>
      <c r="AB473" s="6">
        <f t="shared" si="204"/>
        <v>6.8551039138562336E-2</v>
      </c>
    </row>
    <row r="474" spans="5:28">
      <c r="E474" s="12">
        <f t="shared" si="188"/>
        <v>1.0902071376025104</v>
      </c>
      <c r="F474" s="12">
        <f t="shared" si="189"/>
        <v>17677083</v>
      </c>
      <c r="G474" s="6">
        <v>213453</v>
      </c>
      <c r="H474" s="6">
        <v>11784722</v>
      </c>
      <c r="I474" s="12">
        <f t="shared" si="190"/>
        <v>23569444</v>
      </c>
      <c r="J474" s="6">
        <v>2408960.2573239999</v>
      </c>
      <c r="K474" s="12">
        <f t="shared" si="191"/>
        <v>19271682.058591999</v>
      </c>
      <c r="L474" s="6">
        <f t="shared" si="192"/>
        <v>145.68572399999999</v>
      </c>
      <c r="M474" s="6">
        <f t="shared" si="193"/>
        <v>5242880</v>
      </c>
      <c r="N474" s="13">
        <f t="shared" si="194"/>
        <v>1.223009176279551</v>
      </c>
      <c r="O474" s="13"/>
      <c r="P474" s="7">
        <f t="shared" si="195"/>
        <v>-2.6620891600056063E-3</v>
      </c>
      <c r="Q474" s="7">
        <f t="shared" si="196"/>
        <v>6.2100835247334831E-3</v>
      </c>
      <c r="R474" s="6">
        <f t="shared" si="197"/>
        <v>3.5479943647278769E-3</v>
      </c>
      <c r="S474" s="6">
        <f t="shared" si="198"/>
        <v>6.2100835247334831E-3</v>
      </c>
      <c r="T474" s="7">
        <f t="shared" si="199"/>
        <v>-6.7624337682292243E-2</v>
      </c>
      <c r="U474" s="7">
        <f t="shared" si="200"/>
        <v>0.32149694240950871</v>
      </c>
      <c r="V474" s="7">
        <f t="shared" si="201"/>
        <v>0.66657088197374281</v>
      </c>
      <c r="W474" s="6">
        <f t="shared" si="202"/>
        <v>0.92044348670095921</v>
      </c>
      <c r="X474" s="6">
        <v>3.0240000000000002E-3</v>
      </c>
      <c r="Y474" s="6">
        <v>0.90139391999999996</v>
      </c>
      <c r="Z474" s="6">
        <f t="shared" si="203"/>
        <v>105.35990491843528</v>
      </c>
      <c r="AA474" s="6">
        <f t="shared" si="205"/>
        <v>17.327855976450945</v>
      </c>
      <c r="AB474" s="6">
        <f t="shared" si="204"/>
        <v>2.11334537301508</v>
      </c>
    </row>
    <row r="475" spans="5:28">
      <c r="E475" s="12">
        <f t="shared" si="188"/>
        <v>1.1038227649093699</v>
      </c>
      <c r="F475" s="12">
        <f t="shared" si="189"/>
        <v>18254770.5</v>
      </c>
      <c r="G475" s="6">
        <v>224617</v>
      </c>
      <c r="H475" s="6">
        <v>12169847</v>
      </c>
      <c r="I475" s="12">
        <f t="shared" si="190"/>
        <v>24339694</v>
      </c>
      <c r="J475" s="6">
        <v>2518753.905762</v>
      </c>
      <c r="K475" s="12">
        <f t="shared" si="191"/>
        <v>20150031.246096</v>
      </c>
      <c r="L475" s="6">
        <f t="shared" si="192"/>
        <v>150.53050400000001</v>
      </c>
      <c r="M475" s="6">
        <f t="shared" si="193"/>
        <v>5242880</v>
      </c>
      <c r="N475" s="13">
        <f t="shared" si="194"/>
        <v>1.2079233874496216</v>
      </c>
      <c r="O475" s="13"/>
      <c r="P475" s="7">
        <f t="shared" si="195"/>
        <v>-2.7490862981432015E-3</v>
      </c>
      <c r="Q475" s="7">
        <f t="shared" si="196"/>
        <v>6.4931217048828788E-3</v>
      </c>
      <c r="R475" s="6">
        <f t="shared" si="197"/>
        <v>3.7440354067396773E-3</v>
      </c>
      <c r="S475" s="6">
        <f t="shared" si="198"/>
        <v>6.4931217048828788E-3</v>
      </c>
      <c r="T475" s="7">
        <f t="shared" si="199"/>
        <v>-6.9834302673396215E-2</v>
      </c>
      <c r="U475" s="7">
        <f t="shared" si="200"/>
        <v>0.33614987085093218</v>
      </c>
      <c r="V475" s="7">
        <f t="shared" si="201"/>
        <v>0.72388187050323116</v>
      </c>
      <c r="W475" s="6">
        <f t="shared" si="202"/>
        <v>0.99019743868076715</v>
      </c>
      <c r="X475" s="6">
        <v>3.284E-3</v>
      </c>
      <c r="Y475" s="6">
        <v>0.97334774545484404</v>
      </c>
      <c r="Z475" s="6">
        <f t="shared" si="203"/>
        <v>97.719905751610199</v>
      </c>
      <c r="AA475" s="6">
        <f t="shared" si="205"/>
        <v>14.008386319722204</v>
      </c>
      <c r="AB475" s="6">
        <f t="shared" si="204"/>
        <v>1.7311072332169706</v>
      </c>
    </row>
    <row r="476" spans="5:28">
      <c r="E476" s="12">
        <f t="shared" si="188"/>
        <v>1.4111840612691251</v>
      </c>
      <c r="F476" s="12">
        <f t="shared" si="189"/>
        <v>15479640</v>
      </c>
      <c r="G476" s="6">
        <v>1489752</v>
      </c>
      <c r="H476" s="6">
        <v>10319760</v>
      </c>
      <c r="I476" s="12">
        <f t="shared" si="190"/>
        <v>20639520</v>
      </c>
      <c r="J476" s="6">
        <v>2730577.6552729998</v>
      </c>
      <c r="K476" s="12">
        <f t="shared" si="191"/>
        <v>21844621.242183998</v>
      </c>
      <c r="L476" s="6">
        <f t="shared" si="192"/>
        <v>153.63216</v>
      </c>
      <c r="M476" s="6">
        <f t="shared" si="193"/>
        <v>5242880</v>
      </c>
      <c r="N476" s="13">
        <f t="shared" si="194"/>
        <v>0.94483304476541641</v>
      </c>
      <c r="O476" s="13"/>
      <c r="P476" s="7">
        <f t="shared" si="195"/>
        <v>-2.3311641318191005E-3</v>
      </c>
      <c r="Q476" s="7">
        <f t="shared" si="196"/>
        <v>7.0391843362551353E-3</v>
      </c>
      <c r="R476" s="6">
        <f t="shared" si="197"/>
        <v>4.7080202044360343E-3</v>
      </c>
      <c r="S476" s="6">
        <f t="shared" si="198"/>
        <v>7.0391843362551353E-3</v>
      </c>
      <c r="T476" s="7">
        <f t="shared" si="199"/>
        <v>-5.9217937855488838E-2</v>
      </c>
      <c r="U476" s="7">
        <f t="shared" si="200"/>
        <v>0.36441961402766432</v>
      </c>
      <c r="V476" s="7">
        <f t="shared" si="201"/>
        <v>0.79750444807572796</v>
      </c>
      <c r="W476" s="6">
        <f t="shared" si="202"/>
        <v>1.1027061242479035</v>
      </c>
      <c r="X476" s="6">
        <v>3.6180000000000001E-3</v>
      </c>
      <c r="Y476" s="6">
        <v>1.140544350001206</v>
      </c>
      <c r="Z476" s="6">
        <f t="shared" si="203"/>
        <v>94.560097740606281</v>
      </c>
      <c r="AA476" s="6">
        <f t="shared" si="205"/>
        <v>30.127700509564235</v>
      </c>
      <c r="AB476" s="6">
        <f t="shared" si="204"/>
        <v>3.317558475763132</v>
      </c>
    </row>
    <row r="477" spans="5:28">
      <c r="E477" s="12">
        <f t="shared" si="188"/>
        <v>1.047124929169994</v>
      </c>
      <c r="F477" s="12">
        <f t="shared" si="189"/>
        <v>19703895</v>
      </c>
      <c r="G477" s="6">
        <v>84414</v>
      </c>
      <c r="H477" s="6">
        <v>13135930</v>
      </c>
      <c r="I477" s="12">
        <f t="shared" si="190"/>
        <v>26271860</v>
      </c>
      <c r="J477" s="6">
        <v>2579054.9570309999</v>
      </c>
      <c r="K477" s="12">
        <f t="shared" si="191"/>
        <v>20632439.656248</v>
      </c>
      <c r="L477" s="6">
        <f t="shared" si="192"/>
        <v>159.31943999999999</v>
      </c>
      <c r="M477" s="6">
        <f t="shared" si="193"/>
        <v>5242880</v>
      </c>
      <c r="N477" s="13">
        <f t="shared" si="194"/>
        <v>1.2733278486552728</v>
      </c>
      <c r="O477" s="13"/>
      <c r="P477" s="7">
        <f t="shared" si="195"/>
        <v>-2.9673179273632796E-3</v>
      </c>
      <c r="Q477" s="7">
        <f t="shared" si="196"/>
        <v>6.6485724076793254E-3</v>
      </c>
      <c r="R477" s="6">
        <f t="shared" si="197"/>
        <v>3.6812544803160457E-3</v>
      </c>
      <c r="S477" s="6">
        <f t="shared" si="198"/>
        <v>6.6485724076793254E-3</v>
      </c>
      <c r="T477" s="7">
        <f t="shared" si="199"/>
        <v>-7.5377982280019254E-2</v>
      </c>
      <c r="U477" s="7">
        <f t="shared" si="200"/>
        <v>0.34419757672242635</v>
      </c>
      <c r="V477" s="7">
        <f t="shared" si="201"/>
        <v>1.5972131649410515</v>
      </c>
      <c r="W477" s="6">
        <f t="shared" si="202"/>
        <v>1.8660327593834585</v>
      </c>
      <c r="X477" s="6">
        <v>7.2459999999999998E-3</v>
      </c>
      <c r="Y477" s="6">
        <v>1.857205538463768</v>
      </c>
      <c r="Z477" s="6">
        <f t="shared" si="203"/>
        <v>8.2449295103598477</v>
      </c>
      <c r="AA477" s="6">
        <f t="shared" si="205"/>
        <v>49.1960463660496</v>
      </c>
      <c r="AB477" s="6">
        <f t="shared" si="204"/>
        <v>0.47529585373690553</v>
      </c>
    </row>
    <row r="478" spans="5:28">
      <c r="E478" s="12">
        <f t="shared" si="188"/>
        <v>1.0861557966815345</v>
      </c>
      <c r="F478" s="12">
        <f t="shared" si="189"/>
        <v>19725744</v>
      </c>
      <c r="G478" s="6">
        <v>245874</v>
      </c>
      <c r="H478" s="6">
        <v>13150496</v>
      </c>
      <c r="I478" s="12">
        <f t="shared" si="190"/>
        <v>26300992</v>
      </c>
      <c r="J478" s="6">
        <v>2678153.8986820001</v>
      </c>
      <c r="K478" s="12">
        <f t="shared" si="191"/>
        <v>21425231.189456001</v>
      </c>
      <c r="L478" s="6">
        <f t="shared" si="192"/>
        <v>162.723432</v>
      </c>
      <c r="M478" s="6">
        <f t="shared" si="193"/>
        <v>5242880</v>
      </c>
      <c r="N478" s="13">
        <f t="shared" si="194"/>
        <v>1.2275709777611878</v>
      </c>
      <c r="O478" s="13"/>
      <c r="P478" s="7">
        <f t="shared" si="195"/>
        <v>-2.9706082884515292E-3</v>
      </c>
      <c r="Q478" s="7">
        <f t="shared" si="196"/>
        <v>6.9040405927580754E-3</v>
      </c>
      <c r="R478" s="6">
        <f t="shared" si="197"/>
        <v>3.9334323043065458E-3</v>
      </c>
      <c r="S478" s="6">
        <f t="shared" si="198"/>
        <v>6.9040405927580754E-3</v>
      </c>
      <c r="T478" s="7">
        <f t="shared" si="199"/>
        <v>-7.5461566441162836E-2</v>
      </c>
      <c r="U478" s="7">
        <f t="shared" si="200"/>
        <v>0.35742320244204973</v>
      </c>
      <c r="V478" s="7">
        <f t="shared" si="201"/>
        <v>0.7181507716502824</v>
      </c>
      <c r="W478" s="6">
        <f t="shared" si="202"/>
        <v>1.0001124076511694</v>
      </c>
      <c r="X478" s="6">
        <v>3.258E-3</v>
      </c>
      <c r="Y478" s="6">
        <v>0.99632354999891404</v>
      </c>
      <c r="Z478" s="6">
        <f t="shared" si="203"/>
        <v>111.91039265678562</v>
      </c>
      <c r="AA478" s="6">
        <f t="shared" si="205"/>
        <v>20.731501052994041</v>
      </c>
      <c r="AB478" s="6">
        <f t="shared" si="204"/>
        <v>0.38028385982239099</v>
      </c>
    </row>
    <row r="479" spans="5:28">
      <c r="E479" s="12">
        <f t="shared" si="188"/>
        <v>1.0572973685955431</v>
      </c>
      <c r="F479" s="12">
        <f t="shared" si="189"/>
        <v>21223287</v>
      </c>
      <c r="G479" s="6">
        <v>63838</v>
      </c>
      <c r="H479" s="6">
        <v>14148858</v>
      </c>
      <c r="I479" s="12">
        <f t="shared" si="190"/>
        <v>28297716</v>
      </c>
      <c r="J479" s="6">
        <v>2804915.687256</v>
      </c>
      <c r="K479" s="12">
        <f t="shared" si="191"/>
        <v>22439325.498048</v>
      </c>
      <c r="L479" s="6">
        <f t="shared" si="192"/>
        <v>171.06305599999999</v>
      </c>
      <c r="M479" s="6">
        <f t="shared" si="193"/>
        <v>5242880</v>
      </c>
      <c r="N479" s="13">
        <f t="shared" si="194"/>
        <v>1.2610769429081825</v>
      </c>
      <c r="O479" s="13"/>
      <c r="P479" s="7">
        <f t="shared" si="195"/>
        <v>-3.1961315259077475E-3</v>
      </c>
      <c r="Q479" s="7">
        <f t="shared" si="196"/>
        <v>7.230821116594368E-3</v>
      </c>
      <c r="R479" s="6">
        <f t="shared" si="197"/>
        <v>4.0346895906866204E-3</v>
      </c>
      <c r="S479" s="6">
        <f t="shared" si="198"/>
        <v>7.230821116594368E-3</v>
      </c>
      <c r="T479" s="7">
        <f t="shared" si="199"/>
        <v>-8.119047281817951E-2</v>
      </c>
      <c r="U479" s="7">
        <f t="shared" si="200"/>
        <v>0.37434067848466934</v>
      </c>
      <c r="V479" s="7">
        <f t="shared" si="201"/>
        <v>0.92557246475123856</v>
      </c>
      <c r="W479" s="6">
        <f t="shared" si="202"/>
        <v>1.2187226704177285</v>
      </c>
      <c r="X479" s="6">
        <v>4.1989999999999996E-3</v>
      </c>
      <c r="Y479" s="6">
        <v>1.2079998125</v>
      </c>
      <c r="Z479" s="6">
        <f t="shared" si="203"/>
        <v>72.203408349472937</v>
      </c>
      <c r="AA479" s="6">
        <f t="shared" si="205"/>
        <v>3.9130842894350844</v>
      </c>
      <c r="AB479" s="6">
        <f t="shared" si="204"/>
        <v>0.88765393891388</v>
      </c>
    </row>
    <row r="480" spans="5:28">
      <c r="E480" s="12">
        <f t="shared" si="188"/>
        <v>1.053840651578219</v>
      </c>
      <c r="F480" s="12">
        <f t="shared" si="189"/>
        <v>21331419</v>
      </c>
      <c r="G480" s="6">
        <v>36000</v>
      </c>
      <c r="H480" s="6">
        <v>14220946</v>
      </c>
      <c r="I480" s="12">
        <f t="shared" si="190"/>
        <v>28441892</v>
      </c>
      <c r="J480" s="6">
        <v>2809989.562256</v>
      </c>
      <c r="K480" s="12">
        <f t="shared" si="191"/>
        <v>22479916.498048</v>
      </c>
      <c r="L480" s="6">
        <f t="shared" si="192"/>
        <v>171.371352</v>
      </c>
      <c r="M480" s="6">
        <f t="shared" si="193"/>
        <v>5242880</v>
      </c>
      <c r="N480" s="13">
        <f t="shared" si="194"/>
        <v>1.2652134184960027</v>
      </c>
      <c r="O480" s="13"/>
      <c r="P480" s="7">
        <f t="shared" si="195"/>
        <v>-3.2124157185570508E-3</v>
      </c>
      <c r="Q480" s="7">
        <f t="shared" si="196"/>
        <v>7.2439011113548703E-3</v>
      </c>
      <c r="R480" s="6">
        <f t="shared" si="197"/>
        <v>4.0314853927978199E-3</v>
      </c>
      <c r="S480" s="6">
        <f t="shared" si="198"/>
        <v>7.2439011113548703E-3</v>
      </c>
      <c r="T480" s="7">
        <f t="shared" si="199"/>
        <v>-8.160413580105183E-2</v>
      </c>
      <c r="U480" s="7">
        <f t="shared" si="200"/>
        <v>0.37501783174766262</v>
      </c>
      <c r="V480" s="7">
        <f t="shared" si="201"/>
        <v>0.84181025074660165</v>
      </c>
      <c r="W480" s="6">
        <f t="shared" si="202"/>
        <v>1.1352239466932126</v>
      </c>
      <c r="X480" s="6">
        <v>3.8189999999999999E-3</v>
      </c>
      <c r="Y480" s="6">
        <v>1.122649607141766</v>
      </c>
      <c r="Z480" s="6">
        <f t="shared" si="203"/>
        <v>89.680573745872493</v>
      </c>
      <c r="AA480" s="6">
        <f t="shared" si="205"/>
        <v>5.5639013563189312</v>
      </c>
      <c r="AB480" s="6">
        <f t="shared" si="204"/>
        <v>1.120059141468059</v>
      </c>
    </row>
    <row r="481" spans="5:28">
      <c r="E481" s="12">
        <f t="shared" si="188"/>
        <v>1.0687360181055447</v>
      </c>
      <c r="F481" s="12">
        <f t="shared" si="189"/>
        <v>22063075.5</v>
      </c>
      <c r="G481" s="6">
        <v>151926</v>
      </c>
      <c r="H481" s="6">
        <v>14708717</v>
      </c>
      <c r="I481" s="12">
        <f t="shared" si="190"/>
        <v>29417434</v>
      </c>
      <c r="J481" s="6">
        <v>2947450.4321289998</v>
      </c>
      <c r="K481" s="12">
        <f t="shared" si="191"/>
        <v>23579603.457031999</v>
      </c>
      <c r="L481" s="6">
        <f t="shared" si="192"/>
        <v>179.54312400000001</v>
      </c>
      <c r="M481" s="6">
        <f t="shared" si="193"/>
        <v>5242880</v>
      </c>
      <c r="N481" s="13">
        <f t="shared" si="194"/>
        <v>1.2475796742555916</v>
      </c>
      <c r="O481" s="13"/>
      <c r="P481" s="7">
        <f t="shared" si="195"/>
        <v>-3.3225998952958057E-3</v>
      </c>
      <c r="Q481" s="7">
        <f t="shared" si="196"/>
        <v>7.5982629073614687E-3</v>
      </c>
      <c r="R481" s="6">
        <f t="shared" si="197"/>
        <v>4.2756630120656634E-3</v>
      </c>
      <c r="S481" s="6">
        <f t="shared" si="198"/>
        <v>7.5982629073614687E-3</v>
      </c>
      <c r="T481" s="7">
        <f t="shared" si="199"/>
        <v>-8.4403114921274544E-2</v>
      </c>
      <c r="U481" s="7">
        <f t="shared" si="200"/>
        <v>0.39336319432919936</v>
      </c>
      <c r="V481" s="7">
        <f t="shared" si="201"/>
        <v>0.90727703379759428</v>
      </c>
      <c r="W481" s="6">
        <f t="shared" si="202"/>
        <v>1.2162371132055192</v>
      </c>
      <c r="X481" s="6">
        <v>4.1159999999999999E-3</v>
      </c>
      <c r="Y481" s="6">
        <v>1.1938869599999999</v>
      </c>
      <c r="Z481" s="6">
        <f t="shared" si="203"/>
        <v>84.603083269229089</v>
      </c>
      <c r="AA481" s="6">
        <f t="shared" si="205"/>
        <v>3.8790819257935754</v>
      </c>
      <c r="AB481" s="6">
        <f t="shared" si="204"/>
        <v>1.8720493609813156</v>
      </c>
    </row>
    <row r="482" spans="5:28">
      <c r="E482" s="12">
        <f t="shared" si="188"/>
        <v>1.0718085148609839</v>
      </c>
      <c r="F482" s="12">
        <f t="shared" si="189"/>
        <v>22516897.5</v>
      </c>
      <c r="G482" s="6">
        <v>185639</v>
      </c>
      <c r="H482" s="6">
        <v>15011265</v>
      </c>
      <c r="I482" s="12">
        <f t="shared" si="190"/>
        <v>30022530</v>
      </c>
      <c r="J482" s="6">
        <v>3016725.3085940001</v>
      </c>
      <c r="K482" s="12">
        <f t="shared" si="191"/>
        <v>24133802.468752</v>
      </c>
      <c r="L482" s="6">
        <f t="shared" si="192"/>
        <v>183.84796</v>
      </c>
      <c r="M482" s="6">
        <f t="shared" si="193"/>
        <v>5242880</v>
      </c>
      <c r="N482" s="13">
        <f t="shared" si="194"/>
        <v>1.2440033036183427</v>
      </c>
      <c r="O482" s="13"/>
      <c r="P482" s="7">
        <f t="shared" si="195"/>
        <v>-3.3909434464785468E-3</v>
      </c>
      <c r="Q482" s="7">
        <f t="shared" si="196"/>
        <v>7.776847326803546E-3</v>
      </c>
      <c r="R482" s="6">
        <f t="shared" si="197"/>
        <v>4.3859038803249987E-3</v>
      </c>
      <c r="S482" s="6">
        <f t="shared" si="198"/>
        <v>7.776847326803546E-3</v>
      </c>
      <c r="T482" s="7">
        <f t="shared" si="199"/>
        <v>-8.6139227840790353E-2</v>
      </c>
      <c r="U482" s="7">
        <f t="shared" si="200"/>
        <v>0.40260853613240311</v>
      </c>
      <c r="V482" s="7">
        <f t="shared" si="201"/>
        <v>0.90308892309736244</v>
      </c>
      <c r="W482" s="6">
        <f t="shared" si="202"/>
        <v>1.2195582313889752</v>
      </c>
      <c r="X482" s="6">
        <v>4.0969999999999999E-3</v>
      </c>
      <c r="Y482" s="6">
        <v>1.2191033200000001</v>
      </c>
      <c r="Z482" s="6">
        <f t="shared" si="203"/>
        <v>89.818094381341126</v>
      </c>
      <c r="AA482" s="6">
        <f t="shared" si="205"/>
        <v>7.051595809738803</v>
      </c>
      <c r="AB482" s="6">
        <f t="shared" si="204"/>
        <v>3.7315244861701478E-2</v>
      </c>
    </row>
    <row r="483" spans="5:28">
      <c r="E483" s="12">
        <f t="shared" si="188"/>
        <v>1.6041552502632566</v>
      </c>
      <c r="F483" s="12">
        <f t="shared" si="189"/>
        <v>17832414</v>
      </c>
      <c r="G483" s="6">
        <v>2097152</v>
      </c>
      <c r="H483" s="6">
        <v>11888276</v>
      </c>
      <c r="I483" s="12">
        <f t="shared" si="190"/>
        <v>23776552</v>
      </c>
      <c r="J483" s="6">
        <v>3575745.0678710002</v>
      </c>
      <c r="K483" s="12">
        <f t="shared" si="191"/>
        <v>28605960.542968001</v>
      </c>
      <c r="L483" s="6">
        <f t="shared" si="192"/>
        <v>184.602352</v>
      </c>
      <c r="M483" s="6">
        <f t="shared" si="193"/>
        <v>5242880</v>
      </c>
      <c r="N483" s="13">
        <f t="shared" si="194"/>
        <v>0.83117474640594857</v>
      </c>
      <c r="O483" s="13"/>
      <c r="P483" s="7">
        <f t="shared" si="195"/>
        <v>-2.6854813096783112E-3</v>
      </c>
      <c r="Q483" s="7">
        <f t="shared" si="196"/>
        <v>9.2179501372513066E-3</v>
      </c>
      <c r="R483" s="6">
        <f t="shared" si="197"/>
        <v>6.5324688275729959E-3</v>
      </c>
      <c r="S483" s="6">
        <f t="shared" si="198"/>
        <v>9.2179501372513066E-3</v>
      </c>
      <c r="T483" s="7">
        <f t="shared" si="199"/>
        <v>-6.8218562193006371E-2</v>
      </c>
      <c r="U483" s="7">
        <f t="shared" si="200"/>
        <v>0.47721464173652839</v>
      </c>
      <c r="V483" s="7">
        <f t="shared" si="201"/>
        <v>1.776199790656223</v>
      </c>
      <c r="W483" s="6">
        <f t="shared" si="202"/>
        <v>2.1851958701997449</v>
      </c>
      <c r="X483" s="6">
        <v>8.0579999999999992E-3</v>
      </c>
      <c r="Y483" s="6">
        <v>2.2172162571417058</v>
      </c>
      <c r="Z483" s="6">
        <f t="shared" si="203"/>
        <v>14.395012872317045</v>
      </c>
      <c r="AA483" s="6">
        <f t="shared" si="205"/>
        <v>18.931883499962812</v>
      </c>
      <c r="AB483" s="6">
        <f t="shared" si="204"/>
        <v>1.4441706729698753</v>
      </c>
    </row>
    <row r="484" spans="5:28">
      <c r="E484" s="12">
        <f t="shared" si="188"/>
        <v>1.1907096307182627</v>
      </c>
      <c r="F484" s="12">
        <f t="shared" si="189"/>
        <v>20662405.5</v>
      </c>
      <c r="G484" s="6">
        <v>1048576</v>
      </c>
      <c r="H484" s="6">
        <v>13774937</v>
      </c>
      <c r="I484" s="12">
        <f t="shared" si="190"/>
        <v>27549874</v>
      </c>
      <c r="J484" s="6">
        <v>3075365.6528320001</v>
      </c>
      <c r="K484" s="12">
        <f t="shared" si="191"/>
        <v>24602925.222656</v>
      </c>
      <c r="L484" s="6">
        <f t="shared" si="192"/>
        <v>186.27076400000001</v>
      </c>
      <c r="M484" s="6">
        <f t="shared" si="193"/>
        <v>5242880</v>
      </c>
      <c r="N484" s="13">
        <f t="shared" si="194"/>
        <v>1.1197804224771717</v>
      </c>
      <c r="O484" s="13"/>
      <c r="P484" s="7">
        <f t="shared" si="195"/>
        <v>-3.1116652957498825E-3</v>
      </c>
      <c r="Q484" s="7">
        <f t="shared" si="196"/>
        <v>7.9280168757946256E-3</v>
      </c>
      <c r="R484" s="6">
        <f t="shared" si="197"/>
        <v>4.8163515800447431E-3</v>
      </c>
      <c r="S484" s="6">
        <f t="shared" si="198"/>
        <v>7.9280168757946256E-3</v>
      </c>
      <c r="T484" s="7">
        <f t="shared" si="199"/>
        <v>-7.9044799804382448E-2</v>
      </c>
      <c r="U484" s="7">
        <f t="shared" si="200"/>
        <v>0.41043460603830539</v>
      </c>
      <c r="V484" s="7">
        <f t="shared" si="201"/>
        <v>0.88567519965955632</v>
      </c>
      <c r="W484" s="6">
        <f t="shared" si="202"/>
        <v>1.2170650058934793</v>
      </c>
      <c r="X484" s="6">
        <v>4.0179999999999999E-3</v>
      </c>
      <c r="Y484" s="6">
        <v>1.2397252000005738</v>
      </c>
      <c r="Z484" s="6">
        <f t="shared" si="203"/>
        <v>97.312515574779141</v>
      </c>
      <c r="AA484" s="6">
        <f t="shared" si="205"/>
        <v>19.869377303253938</v>
      </c>
      <c r="AB484" s="6">
        <f t="shared" si="204"/>
        <v>1.8278400815829214</v>
      </c>
    </row>
    <row r="485" spans="5:28">
      <c r="E485" s="12">
        <f t="shared" si="188"/>
        <v>1.3167065486862259</v>
      </c>
      <c r="F485" s="12">
        <f t="shared" si="189"/>
        <v>20316927</v>
      </c>
      <c r="G485" s="6">
        <v>1219574</v>
      </c>
      <c r="H485" s="6">
        <v>13544618</v>
      </c>
      <c r="I485" s="12">
        <f t="shared" si="190"/>
        <v>27089236</v>
      </c>
      <c r="J485" s="6">
        <v>3343928.8537599999</v>
      </c>
      <c r="K485" s="12">
        <f t="shared" si="191"/>
        <v>26751430.830079999</v>
      </c>
      <c r="L485" s="6">
        <f t="shared" si="192"/>
        <v>186.926896</v>
      </c>
      <c r="M485" s="6">
        <f t="shared" si="193"/>
        <v>5242880</v>
      </c>
      <c r="N485" s="13">
        <f t="shared" si="194"/>
        <v>1.0126275552162303</v>
      </c>
      <c r="O485" s="13"/>
      <c r="P485" s="7">
        <f t="shared" si="195"/>
        <v>-3.0596377881647791E-3</v>
      </c>
      <c r="Q485" s="7">
        <f t="shared" si="196"/>
        <v>8.6203487249241501E-3</v>
      </c>
      <c r="R485" s="6">
        <f t="shared" si="197"/>
        <v>5.5607109367593714E-3</v>
      </c>
      <c r="S485" s="6">
        <f t="shared" si="198"/>
        <v>8.6203487249241501E-3</v>
      </c>
      <c r="T485" s="7">
        <f t="shared" si="199"/>
        <v>-7.772315896884574E-2</v>
      </c>
      <c r="U485" s="7">
        <f t="shared" si="200"/>
        <v>0.44627672824831477</v>
      </c>
      <c r="V485" s="7">
        <f t="shared" si="201"/>
        <v>0.99787248104997794</v>
      </c>
      <c r="W485" s="6">
        <f t="shared" si="202"/>
        <v>1.366426050329447</v>
      </c>
      <c r="X485" s="6">
        <v>4.5269999999999998E-3</v>
      </c>
      <c r="Y485" s="6">
        <v>1.4055003529398449</v>
      </c>
      <c r="Z485" s="6">
        <f t="shared" si="203"/>
        <v>90.420780316415957</v>
      </c>
      <c r="AA485" s="6">
        <f t="shared" si="205"/>
        <v>22.834348061837236</v>
      </c>
      <c r="AB485" s="6">
        <f t="shared" si="204"/>
        <v>2.7800990962874752</v>
      </c>
    </row>
    <row r="486" spans="5:28">
      <c r="E486" s="12">
        <f t="shared" si="188"/>
        <v>1.0024656614253016</v>
      </c>
      <c r="F486" s="12">
        <f t="shared" si="189"/>
        <v>24256753.5</v>
      </c>
      <c r="G486" s="6">
        <v>38120</v>
      </c>
      <c r="H486" s="6">
        <v>16171169</v>
      </c>
      <c r="I486" s="12">
        <f t="shared" si="190"/>
        <v>32342338</v>
      </c>
      <c r="J486" s="6">
        <v>3039570.3051760001</v>
      </c>
      <c r="K486" s="12">
        <f t="shared" si="191"/>
        <v>24316562.441408001</v>
      </c>
      <c r="L486" s="6">
        <f t="shared" si="192"/>
        <v>194.816428</v>
      </c>
      <c r="M486" s="6">
        <f t="shared" si="193"/>
        <v>5242880</v>
      </c>
      <c r="N486" s="13">
        <f t="shared" si="194"/>
        <v>1.3300538708105027</v>
      </c>
      <c r="O486" s="13"/>
      <c r="P486" s="7">
        <f t="shared" si="195"/>
        <v>-3.6529579314233036E-3</v>
      </c>
      <c r="Q486" s="7">
        <f t="shared" si="196"/>
        <v>7.8357396794129942E-3</v>
      </c>
      <c r="R486" s="6">
        <f t="shared" si="197"/>
        <v>4.182781747989691E-3</v>
      </c>
      <c r="S486" s="6">
        <f t="shared" si="198"/>
        <v>7.8357396794129942E-3</v>
      </c>
      <c r="T486" s="7">
        <f t="shared" si="199"/>
        <v>-9.2795111600716254E-2</v>
      </c>
      <c r="U486" s="7">
        <f t="shared" si="200"/>
        <v>0.40565740193587113</v>
      </c>
      <c r="V486" s="7">
        <f t="shared" si="201"/>
        <v>1.4949350931038106</v>
      </c>
      <c r="W486" s="6">
        <f t="shared" si="202"/>
        <v>1.8077973834389653</v>
      </c>
      <c r="X486" s="6">
        <v>6.7819999999999998E-3</v>
      </c>
      <c r="Y486" s="6">
        <v>1.81842375</v>
      </c>
      <c r="Z486" s="6">
        <f t="shared" si="203"/>
        <v>15.537299902875173</v>
      </c>
      <c r="AA486" s="6">
        <f t="shared" si="205"/>
        <v>38.325247006934667</v>
      </c>
      <c r="AB486" s="6">
        <f t="shared" si="204"/>
        <v>0.58437240280405822</v>
      </c>
    </row>
    <row r="487" spans="5:28">
      <c r="E487" s="12">
        <f t="shared" si="188"/>
        <v>1.0024507044117013</v>
      </c>
      <c r="F487" s="12">
        <f t="shared" si="189"/>
        <v>24256753.5</v>
      </c>
      <c r="G487" s="6">
        <v>38120</v>
      </c>
      <c r="H487" s="6">
        <v>16171169</v>
      </c>
      <c r="I487" s="12">
        <f t="shared" si="190"/>
        <v>32342338</v>
      </c>
      <c r="J487" s="6">
        <v>3039524.9541020002</v>
      </c>
      <c r="K487" s="12">
        <f t="shared" si="191"/>
        <v>24316199.632816002</v>
      </c>
      <c r="L487" s="6">
        <f t="shared" si="192"/>
        <v>194.816428</v>
      </c>
      <c r="M487" s="6">
        <f t="shared" si="193"/>
        <v>5242880</v>
      </c>
      <c r="N487" s="13">
        <f t="shared" si="194"/>
        <v>1.3300737158101095</v>
      </c>
      <c r="O487" s="13"/>
      <c r="P487" s="7">
        <f t="shared" si="195"/>
        <v>-3.6529579314233036E-3</v>
      </c>
      <c r="Q487" s="7">
        <f t="shared" si="196"/>
        <v>7.835622768410988E-3</v>
      </c>
      <c r="R487" s="6">
        <f t="shared" si="197"/>
        <v>4.1826648369876849E-3</v>
      </c>
      <c r="S487" s="6">
        <f t="shared" si="198"/>
        <v>7.835622768410988E-3</v>
      </c>
      <c r="T487" s="7">
        <f t="shared" si="199"/>
        <v>-9.2795111600716254E-2</v>
      </c>
      <c r="U487" s="7">
        <f t="shared" si="200"/>
        <v>0.40565134943600872</v>
      </c>
      <c r="V487" s="7">
        <f t="shared" si="201"/>
        <v>1.4925103974352554</v>
      </c>
      <c r="W487" s="6">
        <f t="shared" si="202"/>
        <v>1.805366635270548</v>
      </c>
      <c r="X487" s="6">
        <v>6.7710000000000001E-3</v>
      </c>
      <c r="Y487" s="6">
        <v>1.819254849997743</v>
      </c>
      <c r="Z487" s="6">
        <f t="shared" si="203"/>
        <v>15.723272314443774</v>
      </c>
      <c r="AA487" s="6">
        <f t="shared" si="205"/>
        <v>38.226778363791389</v>
      </c>
      <c r="AB487" s="6">
        <f t="shared" si="204"/>
        <v>0.7634012753744901</v>
      </c>
    </row>
    <row r="488" spans="5:28">
      <c r="E488" s="12">
        <f t="shared" si="188"/>
        <v>1.4104415992370454</v>
      </c>
      <c r="F488" s="12">
        <f t="shared" si="189"/>
        <v>21918994.5</v>
      </c>
      <c r="G488" s="6">
        <v>2063494</v>
      </c>
      <c r="H488" s="6">
        <v>14612663</v>
      </c>
      <c r="I488" s="12">
        <f t="shared" si="190"/>
        <v>29225326</v>
      </c>
      <c r="J488" s="6">
        <v>3864432.7070309999</v>
      </c>
      <c r="K488" s="12">
        <f t="shared" si="191"/>
        <v>30915461.656248</v>
      </c>
      <c r="L488" s="6">
        <f t="shared" si="192"/>
        <v>216.621836</v>
      </c>
      <c r="M488" s="6">
        <f t="shared" si="193"/>
        <v>5242880</v>
      </c>
      <c r="N488" s="13">
        <f t="shared" si="194"/>
        <v>0.94533040861427908</v>
      </c>
      <c r="O488" s="13"/>
      <c r="P488" s="7">
        <f t="shared" si="195"/>
        <v>-3.3009019450026059E-3</v>
      </c>
      <c r="Q488" s="7">
        <f t="shared" si="196"/>
        <v>9.9621609835245564E-3</v>
      </c>
      <c r="R488" s="6">
        <f t="shared" si="197"/>
        <v>6.6612590385219505E-3</v>
      </c>
      <c r="S488" s="6">
        <f t="shared" si="198"/>
        <v>9.9621609835245564E-3</v>
      </c>
      <c r="T488" s="7">
        <f t="shared" si="199"/>
        <v>-8.3851927703473828E-2</v>
      </c>
      <c r="U488" s="7">
        <f t="shared" si="200"/>
        <v>0.51574254730042512</v>
      </c>
      <c r="V488" s="7">
        <f t="shared" si="201"/>
        <v>1.9776699580252712</v>
      </c>
      <c r="W488" s="6">
        <f t="shared" si="202"/>
        <v>2.4095605776222224</v>
      </c>
      <c r="X488" s="6">
        <v>8.9720000000000008E-3</v>
      </c>
      <c r="Y488" s="6">
        <v>2.4738970588266964</v>
      </c>
      <c r="Z488" s="6">
        <f t="shared" si="203"/>
        <v>11.036123311686975</v>
      </c>
      <c r="AA488" s="6">
        <f t="shared" si="205"/>
        <v>25.755026320531098</v>
      </c>
      <c r="AB488" s="6">
        <f t="shared" si="204"/>
        <v>2.6006127043534737</v>
      </c>
    </row>
    <row r="489" spans="5:28">
      <c r="E489" s="12">
        <f t="shared" si="188"/>
        <v>1.0459239309919623</v>
      </c>
      <c r="F489" s="12">
        <f t="shared" si="189"/>
        <v>27102582</v>
      </c>
      <c r="G489" s="6">
        <v>14340</v>
      </c>
      <c r="H489" s="6">
        <v>18068388</v>
      </c>
      <c r="I489" s="12">
        <f t="shared" si="190"/>
        <v>36136776</v>
      </c>
      <c r="J489" s="6">
        <v>3543404.8881839998</v>
      </c>
      <c r="K489" s="12">
        <f t="shared" si="191"/>
        <v>28347239.105471998</v>
      </c>
      <c r="L489" s="6">
        <f t="shared" si="192"/>
        <v>217.10745600000001</v>
      </c>
      <c r="M489" s="6">
        <f t="shared" si="193"/>
        <v>5242880</v>
      </c>
      <c r="N489" s="13">
        <f t="shared" si="194"/>
        <v>1.274789966865745</v>
      </c>
      <c r="O489" s="13"/>
      <c r="P489" s="7">
        <f t="shared" si="195"/>
        <v>-4.0815268984347166E-3</v>
      </c>
      <c r="Q489" s="7">
        <f t="shared" si="196"/>
        <v>9.1345800540585439E-3</v>
      </c>
      <c r="R489" s="6">
        <f t="shared" si="197"/>
        <v>5.0530531556238273E-3</v>
      </c>
      <c r="S489" s="6">
        <f t="shared" si="198"/>
        <v>9.1345800540585439E-3</v>
      </c>
      <c r="T489" s="7">
        <f t="shared" si="199"/>
        <v>-0.10368193424390298</v>
      </c>
      <c r="U489" s="7">
        <f t="shared" si="200"/>
        <v>0.47289856020104692</v>
      </c>
      <c r="V489" s="7">
        <f t="shared" si="201"/>
        <v>1.1486444662583246</v>
      </c>
      <c r="W489" s="6">
        <f t="shared" si="202"/>
        <v>1.5178610922154685</v>
      </c>
      <c r="X489" s="6">
        <v>5.2110000000000004E-3</v>
      </c>
      <c r="Y489" s="6">
        <v>1.5175589999988421</v>
      </c>
      <c r="Z489" s="6">
        <f t="shared" si="203"/>
        <v>75.29418641447981</v>
      </c>
      <c r="AA489" s="6">
        <f t="shared" si="205"/>
        <v>3.0310275259292476</v>
      </c>
      <c r="AB489" s="6">
        <f t="shared" si="204"/>
        <v>1.9906456132947059E-2</v>
      </c>
    </row>
    <row r="490" spans="5:28">
      <c r="E490" s="12">
        <f t="shared" si="188"/>
        <v>1.1014151776451522</v>
      </c>
      <c r="F490" s="12">
        <f t="shared" si="189"/>
        <v>26326012.5</v>
      </c>
      <c r="G490" s="6">
        <v>503625</v>
      </c>
      <c r="H490" s="6">
        <v>17550675</v>
      </c>
      <c r="I490" s="12">
        <f t="shared" si="190"/>
        <v>35101350</v>
      </c>
      <c r="J490" s="6">
        <v>3624483.7167969998</v>
      </c>
      <c r="K490" s="12">
        <f t="shared" si="191"/>
        <v>28995869.734375998</v>
      </c>
      <c r="L490" s="6">
        <f t="shared" si="192"/>
        <v>220.6806</v>
      </c>
      <c r="M490" s="6">
        <f t="shared" si="193"/>
        <v>5242880</v>
      </c>
      <c r="N490" s="13">
        <f t="shared" si="194"/>
        <v>1.2105637913797653</v>
      </c>
      <c r="O490" s="13"/>
      <c r="P490" s="7">
        <f t="shared" si="195"/>
        <v>-3.9645790259864753E-3</v>
      </c>
      <c r="Q490" s="7">
        <f t="shared" si="196"/>
        <v>9.3435940036425864E-3</v>
      </c>
      <c r="R490" s="6">
        <f t="shared" si="197"/>
        <v>5.3790149776561111E-3</v>
      </c>
      <c r="S490" s="6">
        <f t="shared" si="198"/>
        <v>9.3435940036425864E-3</v>
      </c>
      <c r="T490" s="7">
        <f t="shared" si="199"/>
        <v>-0.10071113877375847</v>
      </c>
      <c r="U490" s="7">
        <f t="shared" si="200"/>
        <v>0.48371924327955496</v>
      </c>
      <c r="V490" s="7">
        <f t="shared" si="201"/>
        <v>1.018372180793218</v>
      </c>
      <c r="W490" s="6">
        <f t="shared" si="202"/>
        <v>1.4013802852990145</v>
      </c>
      <c r="X490" s="6">
        <v>4.62E-3</v>
      </c>
      <c r="Y490" s="6">
        <v>1.4070074117668798</v>
      </c>
      <c r="Z490" s="6">
        <f t="shared" si="203"/>
        <v>102.24229445113824</v>
      </c>
      <c r="AA490" s="6">
        <f t="shared" si="205"/>
        <v>16.428895620262146</v>
      </c>
      <c r="AB490" s="6">
        <f t="shared" si="204"/>
        <v>0.39993580849719579</v>
      </c>
    </row>
    <row r="491" spans="5:28">
      <c r="E491" s="12">
        <f t="shared" si="188"/>
        <v>1.1012197963154504</v>
      </c>
      <c r="F491" s="12">
        <f t="shared" si="189"/>
        <v>26326012.5</v>
      </c>
      <c r="G491" s="6">
        <v>503625</v>
      </c>
      <c r="H491" s="6">
        <v>17550675</v>
      </c>
      <c r="I491" s="12">
        <f t="shared" si="190"/>
        <v>35101350</v>
      </c>
      <c r="J491" s="6">
        <v>3623840.765381</v>
      </c>
      <c r="K491" s="12">
        <f t="shared" si="191"/>
        <v>28990726.123048</v>
      </c>
      <c r="L491" s="6">
        <f t="shared" si="192"/>
        <v>220.6806</v>
      </c>
      <c r="M491" s="6">
        <f t="shared" si="193"/>
        <v>5242880</v>
      </c>
      <c r="N491" s="13">
        <f t="shared" si="194"/>
        <v>1.2107785728103573</v>
      </c>
      <c r="O491" s="13"/>
      <c r="P491" s="7">
        <f t="shared" si="195"/>
        <v>-3.9645790259864753E-3</v>
      </c>
      <c r="Q491" s="7">
        <f t="shared" si="196"/>
        <v>9.3419365325475099E-3</v>
      </c>
      <c r="R491" s="6">
        <f t="shared" si="197"/>
        <v>5.3773575065610346E-3</v>
      </c>
      <c r="S491" s="6">
        <f t="shared" si="198"/>
        <v>9.3419365325475099E-3</v>
      </c>
      <c r="T491" s="7">
        <f t="shared" si="199"/>
        <v>-0.10071113877375847</v>
      </c>
      <c r="U491" s="7">
        <f t="shared" si="200"/>
        <v>0.48363343575585943</v>
      </c>
      <c r="V491" s="7">
        <f t="shared" si="201"/>
        <v>1.0214581570986521</v>
      </c>
      <c r="W491" s="6">
        <f t="shared" si="202"/>
        <v>1.404380454080753</v>
      </c>
      <c r="X491" s="6">
        <v>4.6340000000000001E-3</v>
      </c>
      <c r="Y491" s="6">
        <v>1.4115436588238022</v>
      </c>
      <c r="Z491" s="6">
        <f t="shared" si="203"/>
        <v>101.59552292938088</v>
      </c>
      <c r="AA491" s="6">
        <f t="shared" si="205"/>
        <v>16.04137907986695</v>
      </c>
      <c r="AB491" s="6">
        <f t="shared" si="204"/>
        <v>0.5074731269040661</v>
      </c>
    </row>
    <row r="492" spans="5:28">
      <c r="E492" s="12">
        <f t="shared" si="188"/>
        <v>1.1014402091045121</v>
      </c>
      <c r="F492" s="12">
        <f t="shared" si="189"/>
        <v>26326012.5</v>
      </c>
      <c r="G492" s="6">
        <v>503625</v>
      </c>
      <c r="H492" s="6">
        <v>17550675</v>
      </c>
      <c r="I492" s="12">
        <f t="shared" si="190"/>
        <v>35101350</v>
      </c>
      <c r="J492" s="6">
        <v>3624566.0891109998</v>
      </c>
      <c r="K492" s="12">
        <f t="shared" si="191"/>
        <v>28996528.712887999</v>
      </c>
      <c r="L492" s="6">
        <f t="shared" si="192"/>
        <v>220.6806</v>
      </c>
      <c r="M492" s="6">
        <f t="shared" si="193"/>
        <v>5242880</v>
      </c>
      <c r="N492" s="13">
        <f t="shared" si="194"/>
        <v>1.2105362799650776</v>
      </c>
      <c r="O492" s="13"/>
      <c r="P492" s="7">
        <f t="shared" si="195"/>
        <v>-3.9645790259864753E-3</v>
      </c>
      <c r="Q492" s="7">
        <f t="shared" si="196"/>
        <v>9.3438063520815077E-3</v>
      </c>
      <c r="R492" s="6">
        <f t="shared" si="197"/>
        <v>5.3792273260950324E-3</v>
      </c>
      <c r="S492" s="6">
        <f t="shared" si="198"/>
        <v>9.3438063520815077E-3</v>
      </c>
      <c r="T492" s="7">
        <f t="shared" si="199"/>
        <v>-0.10071113877375847</v>
      </c>
      <c r="U492" s="7">
        <f t="shared" si="200"/>
        <v>0.48373023658963954</v>
      </c>
      <c r="V492" s="7">
        <f t="shared" si="201"/>
        <v>1.0199151689459351</v>
      </c>
      <c r="W492" s="6">
        <f t="shared" si="202"/>
        <v>1.4029342667618163</v>
      </c>
      <c r="X492" s="6">
        <v>4.627E-3</v>
      </c>
      <c r="Y492" s="6">
        <v>1.40999149375</v>
      </c>
      <c r="Z492" s="6">
        <f t="shared" si="203"/>
        <v>101.94091964732024</v>
      </c>
      <c r="AA492" s="6">
        <f t="shared" si="205"/>
        <v>16.257344415280578</v>
      </c>
      <c r="AB492" s="6">
        <f t="shared" si="204"/>
        <v>0.50051557186450391</v>
      </c>
    </row>
    <row r="493" spans="5:28">
      <c r="E493" s="12">
        <f t="shared" si="188"/>
        <v>1.1016426042760559</v>
      </c>
      <c r="F493" s="12">
        <f t="shared" si="189"/>
        <v>26326012.5</v>
      </c>
      <c r="G493" s="6">
        <v>503625</v>
      </c>
      <c r="H493" s="6">
        <v>17550675</v>
      </c>
      <c r="I493" s="12">
        <f t="shared" si="190"/>
        <v>35101350</v>
      </c>
      <c r="J493" s="6">
        <v>3625232.1213380001</v>
      </c>
      <c r="K493" s="12">
        <f t="shared" si="191"/>
        <v>29001856.970704</v>
      </c>
      <c r="L493" s="6">
        <f t="shared" si="192"/>
        <v>220.6806</v>
      </c>
      <c r="M493" s="6">
        <f t="shared" si="193"/>
        <v>5242880</v>
      </c>
      <c r="N493" s="13">
        <f t="shared" si="194"/>
        <v>1.2103138787098136</v>
      </c>
      <c r="O493" s="13"/>
      <c r="P493" s="7">
        <f t="shared" si="195"/>
        <v>-3.9645790259864753E-3</v>
      </c>
      <c r="Q493" s="7">
        <f t="shared" si="196"/>
        <v>9.3455233234376184E-3</v>
      </c>
      <c r="R493" s="6">
        <f t="shared" si="197"/>
        <v>5.3809442974511431E-3</v>
      </c>
      <c r="S493" s="6">
        <f t="shared" si="198"/>
        <v>9.3455233234376184E-3</v>
      </c>
      <c r="T493" s="7">
        <f t="shared" si="199"/>
        <v>-0.10071113877375847</v>
      </c>
      <c r="U493" s="7">
        <f t="shared" si="200"/>
        <v>0.48381912445064751</v>
      </c>
      <c r="V493" s="7">
        <f t="shared" si="201"/>
        <v>1.0115389475454715</v>
      </c>
      <c r="W493" s="6">
        <f t="shared" si="202"/>
        <v>1.3946469332223606</v>
      </c>
      <c r="X493" s="6">
        <v>4.5890000000000002E-3</v>
      </c>
      <c r="Y493" s="6">
        <v>1.3990241352924981</v>
      </c>
      <c r="Z493" s="6">
        <f t="shared" si="203"/>
        <v>103.65054093348481</v>
      </c>
      <c r="AA493" s="6">
        <f t="shared" si="205"/>
        <v>17.25744819026243</v>
      </c>
      <c r="AB493" s="6">
        <f t="shared" si="204"/>
        <v>0.31287537932449122</v>
      </c>
    </row>
    <row r="494" spans="5:28">
      <c r="E494" s="12">
        <f t="shared" si="188"/>
        <v>1.1014454860118297</v>
      </c>
      <c r="F494" s="12">
        <f t="shared" si="189"/>
        <v>26326012.5</v>
      </c>
      <c r="G494" s="6">
        <v>503625</v>
      </c>
      <c r="H494" s="6">
        <v>17550675</v>
      </c>
      <c r="I494" s="12">
        <f t="shared" si="190"/>
        <v>35101350</v>
      </c>
      <c r="J494" s="6">
        <v>3624583.4541020002</v>
      </c>
      <c r="K494" s="12">
        <f t="shared" si="191"/>
        <v>28996667.632816002</v>
      </c>
      <c r="L494" s="6">
        <f t="shared" si="192"/>
        <v>220.6806</v>
      </c>
      <c r="M494" s="6">
        <f t="shared" si="193"/>
        <v>5242880</v>
      </c>
      <c r="N494" s="13">
        <f t="shared" si="194"/>
        <v>1.210530480415454</v>
      </c>
      <c r="O494" s="13"/>
      <c r="P494" s="7">
        <f t="shared" si="195"/>
        <v>-3.9645790259864753E-3</v>
      </c>
      <c r="Q494" s="7">
        <f t="shared" si="196"/>
        <v>9.3438511174711355E-3</v>
      </c>
      <c r="R494" s="6">
        <f t="shared" si="197"/>
        <v>5.3792720914846602E-3</v>
      </c>
      <c r="S494" s="6">
        <f t="shared" si="198"/>
        <v>9.3438511174711355E-3</v>
      </c>
      <c r="T494" s="7">
        <f t="shared" si="199"/>
        <v>-0.10071113877375847</v>
      </c>
      <c r="U494" s="7">
        <f t="shared" si="200"/>
        <v>0.48373255410048038</v>
      </c>
      <c r="V494" s="7">
        <f t="shared" si="201"/>
        <v>1.0223398646144903</v>
      </c>
      <c r="W494" s="6">
        <f t="shared" si="202"/>
        <v>1.4053612799412123</v>
      </c>
      <c r="X494" s="6">
        <v>4.6379999999999998E-3</v>
      </c>
      <c r="Y494" s="6">
        <v>1.414753694119284</v>
      </c>
      <c r="Z494" s="6">
        <f t="shared" si="203"/>
        <v>101.46293914340525</v>
      </c>
      <c r="AA494" s="6">
        <f t="shared" si="205"/>
        <v>15.982580670216914</v>
      </c>
      <c r="AB494" s="6">
        <f t="shared" si="204"/>
        <v>0.66389041549162897</v>
      </c>
    </row>
    <row r="495" spans="5:28">
      <c r="E495" s="12">
        <f t="shared" si="188"/>
        <v>1.1016010067247366</v>
      </c>
      <c r="F495" s="12">
        <f t="shared" si="189"/>
        <v>26326012.5</v>
      </c>
      <c r="G495" s="6">
        <v>503625</v>
      </c>
      <c r="H495" s="6">
        <v>17550675</v>
      </c>
      <c r="I495" s="12">
        <f t="shared" si="190"/>
        <v>35101350</v>
      </c>
      <c r="J495" s="6">
        <v>3625095.234131</v>
      </c>
      <c r="K495" s="12">
        <f t="shared" si="191"/>
        <v>29000761.873048</v>
      </c>
      <c r="L495" s="6">
        <f t="shared" si="192"/>
        <v>220.6806</v>
      </c>
      <c r="M495" s="6">
        <f t="shared" si="193"/>
        <v>5242880</v>
      </c>
      <c r="N495" s="13">
        <f t="shared" si="194"/>
        <v>1.2103595813674679</v>
      </c>
      <c r="O495" s="13"/>
      <c r="P495" s="7">
        <f t="shared" si="195"/>
        <v>-3.9645790259864753E-3</v>
      </c>
      <c r="Q495" s="7">
        <f t="shared" si="196"/>
        <v>9.3451704404930568E-3</v>
      </c>
      <c r="R495" s="6">
        <f t="shared" si="197"/>
        <v>5.3805914145065815E-3</v>
      </c>
      <c r="S495" s="6">
        <f t="shared" si="198"/>
        <v>9.3451704404930568E-3</v>
      </c>
      <c r="T495" s="7">
        <f t="shared" si="199"/>
        <v>-0.10071113877375847</v>
      </c>
      <c r="U495" s="7">
        <f t="shared" si="200"/>
        <v>0.48380085564842396</v>
      </c>
      <c r="V495" s="7">
        <f t="shared" si="201"/>
        <v>1.0148453507298649</v>
      </c>
      <c r="W495" s="6">
        <f t="shared" si="202"/>
        <v>1.3979350676045303</v>
      </c>
      <c r="X495" s="6">
        <v>4.6039999999999996E-3</v>
      </c>
      <c r="Y495" s="6">
        <v>1.4077407058807279</v>
      </c>
      <c r="Z495" s="6">
        <f t="shared" si="203"/>
        <v>102.97937533651297</v>
      </c>
      <c r="AA495" s="6">
        <f t="shared" si="205"/>
        <v>16.867754441932711</v>
      </c>
      <c r="AB495" s="6">
        <f t="shared" si="204"/>
        <v>0.69655144837648153</v>
      </c>
    </row>
    <row r="496" spans="5:28">
      <c r="E496" s="12">
        <f t="shared" si="188"/>
        <v>1.1021493178690129</v>
      </c>
      <c r="F496" s="12">
        <f t="shared" si="189"/>
        <v>26383312.5</v>
      </c>
      <c r="G496" s="6">
        <v>504855</v>
      </c>
      <c r="H496" s="6">
        <v>17588875</v>
      </c>
      <c r="I496" s="12">
        <f t="shared" si="190"/>
        <v>35177750</v>
      </c>
      <c r="J496" s="6">
        <v>3634793.734375</v>
      </c>
      <c r="K496" s="12">
        <f t="shared" si="191"/>
        <v>29078349.875</v>
      </c>
      <c r="L496" s="6">
        <f t="shared" si="192"/>
        <v>221.1636</v>
      </c>
      <c r="M496" s="6">
        <f t="shared" si="193"/>
        <v>5242880</v>
      </c>
      <c r="N496" s="13">
        <f t="shared" si="194"/>
        <v>1.2097574364164294</v>
      </c>
      <c r="O496" s="13"/>
      <c r="P496" s="7">
        <f t="shared" si="195"/>
        <v>-3.9732081481594229E-3</v>
      </c>
      <c r="Q496" s="7">
        <f t="shared" si="196"/>
        <v>9.3701723044286589E-3</v>
      </c>
      <c r="R496" s="6">
        <f t="shared" si="197"/>
        <v>5.396964156269236E-3</v>
      </c>
      <c r="S496" s="6">
        <f t="shared" si="198"/>
        <v>9.3701723044286589E-3</v>
      </c>
      <c r="T496" s="7">
        <f t="shared" si="199"/>
        <v>-0.1009303420523308</v>
      </c>
      <c r="U496" s="7">
        <f t="shared" si="200"/>
        <v>0.48509520584159299</v>
      </c>
      <c r="V496" s="7">
        <f t="shared" si="201"/>
        <v>1.0150657776088245</v>
      </c>
      <c r="W496" s="6">
        <f t="shared" si="202"/>
        <v>1.3992306413980868</v>
      </c>
      <c r="X496" s="6">
        <v>4.6049999999999997E-3</v>
      </c>
      <c r="Y496" s="6">
        <v>1.3975311562499999</v>
      </c>
      <c r="Z496" s="6">
        <f t="shared" si="203"/>
        <v>103.47822593764732</v>
      </c>
      <c r="AA496" s="6">
        <f t="shared" si="205"/>
        <v>17.197918702915015</v>
      </c>
      <c r="AB496" s="6">
        <f t="shared" si="204"/>
        <v>0.12160624401728304</v>
      </c>
    </row>
    <row r="497" spans="5:28">
      <c r="E497" s="12">
        <f t="shared" si="188"/>
        <v>1.102349505072951</v>
      </c>
      <c r="F497" s="12">
        <f t="shared" si="189"/>
        <v>26383312.5</v>
      </c>
      <c r="G497" s="6">
        <v>504855</v>
      </c>
      <c r="H497" s="6">
        <v>17588875</v>
      </c>
      <c r="I497" s="12">
        <f t="shared" si="190"/>
        <v>35177750</v>
      </c>
      <c r="J497" s="6">
        <v>3635453.93457</v>
      </c>
      <c r="K497" s="12">
        <f t="shared" si="191"/>
        <v>29083631.47656</v>
      </c>
      <c r="L497" s="6">
        <f t="shared" si="192"/>
        <v>221.1636</v>
      </c>
      <c r="M497" s="6">
        <f t="shared" si="193"/>
        <v>5242880</v>
      </c>
      <c r="N497" s="13">
        <f t="shared" si="194"/>
        <v>1.2095377438801467</v>
      </c>
      <c r="O497" s="13"/>
      <c r="P497" s="7">
        <f t="shared" si="195"/>
        <v>-3.9732081481594229E-3</v>
      </c>
      <c r="Q497" s="7">
        <f t="shared" si="196"/>
        <v>9.3718742413292488E-3</v>
      </c>
      <c r="R497" s="6">
        <f t="shared" si="197"/>
        <v>5.3986660931698259E-3</v>
      </c>
      <c r="S497" s="6">
        <f t="shared" si="198"/>
        <v>9.3718742413292488E-3</v>
      </c>
      <c r="T497" s="7">
        <f t="shared" si="199"/>
        <v>-0.1009303420523308</v>
      </c>
      <c r="U497" s="7">
        <f t="shared" si="200"/>
        <v>0.48518331536661541</v>
      </c>
      <c r="V497" s="7">
        <f t="shared" si="201"/>
        <v>1.0159474851246628</v>
      </c>
      <c r="W497" s="6">
        <f t="shared" si="202"/>
        <v>1.4002004584389474</v>
      </c>
      <c r="X497" s="6">
        <v>4.6090000000000002E-3</v>
      </c>
      <c r="Y497" s="6">
        <v>1.4005937647050692</v>
      </c>
      <c r="Z497" s="6">
        <f t="shared" si="203"/>
        <v>103.33856023712839</v>
      </c>
      <c r="AA497" s="6">
        <f t="shared" si="205"/>
        <v>17.13313285245879</v>
      </c>
      <c r="AB497" s="6">
        <f t="shared" si="204"/>
        <v>2.8081394907873598E-2</v>
      </c>
    </row>
    <row r="498" spans="5:28">
      <c r="E498" s="12">
        <f t="shared" si="188"/>
        <v>1.1020838319913013</v>
      </c>
      <c r="F498" s="12">
        <f t="shared" si="189"/>
        <v>26383312.5</v>
      </c>
      <c r="G498" s="6">
        <v>504855</v>
      </c>
      <c r="H498" s="6">
        <v>17588875</v>
      </c>
      <c r="I498" s="12">
        <f t="shared" si="190"/>
        <v>35177750</v>
      </c>
      <c r="J498" s="6">
        <v>3634577.7675780002</v>
      </c>
      <c r="K498" s="12">
        <f t="shared" si="191"/>
        <v>29076622.140624002</v>
      </c>
      <c r="L498" s="6">
        <f t="shared" si="192"/>
        <v>221.1636</v>
      </c>
      <c r="M498" s="6">
        <f t="shared" si="193"/>
        <v>5242880</v>
      </c>
      <c r="N498" s="13">
        <f t="shared" si="194"/>
        <v>1.2098293202652275</v>
      </c>
      <c r="O498" s="13"/>
      <c r="P498" s="7">
        <f t="shared" si="195"/>
        <v>-3.9732081481594229E-3</v>
      </c>
      <c r="Q498" s="7">
        <f t="shared" si="196"/>
        <v>9.36961556139238E-3</v>
      </c>
      <c r="R498" s="6">
        <f t="shared" si="197"/>
        <v>5.3964074132329572E-3</v>
      </c>
      <c r="S498" s="6">
        <f t="shared" si="198"/>
        <v>9.36961556139238E-3</v>
      </c>
      <c r="T498" s="7">
        <f t="shared" si="199"/>
        <v>-0.1009303420523308</v>
      </c>
      <c r="U498" s="7">
        <f t="shared" si="200"/>
        <v>0.48506638317227485</v>
      </c>
      <c r="V498" s="7">
        <f t="shared" si="201"/>
        <v>1.0201355958248948</v>
      </c>
      <c r="W498" s="6">
        <f t="shared" si="202"/>
        <v>1.4042716369448387</v>
      </c>
      <c r="X498" s="6">
        <v>4.6280000000000002E-3</v>
      </c>
      <c r="Y498" s="6">
        <v>1.4069120000000002</v>
      </c>
      <c r="Z498" s="6">
        <f t="shared" si="203"/>
        <v>102.45496027209117</v>
      </c>
      <c r="AA498" s="6">
        <f t="shared" si="205"/>
        <v>16.603444538309358</v>
      </c>
      <c r="AB498" s="6">
        <f t="shared" si="204"/>
        <v>0.18767080351588908</v>
      </c>
    </row>
    <row r="499" spans="5:28">
      <c r="E499" s="12">
        <f t="shared" si="188"/>
        <v>1.1022579457332358</v>
      </c>
      <c r="F499" s="12">
        <f t="shared" si="189"/>
        <v>26383312.5</v>
      </c>
      <c r="G499" s="6">
        <v>504855</v>
      </c>
      <c r="H499" s="6">
        <v>17588875</v>
      </c>
      <c r="I499" s="12">
        <f t="shared" si="190"/>
        <v>35177750</v>
      </c>
      <c r="J499" s="6">
        <v>3635151.9797359998</v>
      </c>
      <c r="K499" s="12">
        <f t="shared" si="191"/>
        <v>29081215.837887999</v>
      </c>
      <c r="L499" s="6">
        <f t="shared" si="192"/>
        <v>221.1636</v>
      </c>
      <c r="M499" s="6">
        <f t="shared" si="193"/>
        <v>5242880</v>
      </c>
      <c r="N499" s="13">
        <f t="shared" si="194"/>
        <v>1.2096382144438826</v>
      </c>
      <c r="O499" s="13"/>
      <c r="P499" s="7">
        <f t="shared" si="195"/>
        <v>-3.9732081481594229E-3</v>
      </c>
      <c r="Q499" s="7">
        <f t="shared" si="196"/>
        <v>9.3710958288443866E-3</v>
      </c>
      <c r="R499" s="6">
        <f t="shared" si="197"/>
        <v>5.3978876806849638E-3</v>
      </c>
      <c r="S499" s="6">
        <f t="shared" si="198"/>
        <v>9.3710958288443866E-3</v>
      </c>
      <c r="T499" s="7">
        <f t="shared" si="199"/>
        <v>-0.1009303420523308</v>
      </c>
      <c r="U499" s="7">
        <f t="shared" si="200"/>
        <v>0.48514301683716404</v>
      </c>
      <c r="V499" s="7">
        <f t="shared" si="201"/>
        <v>1.0168291926405011</v>
      </c>
      <c r="W499" s="6">
        <f t="shared" si="202"/>
        <v>1.4010418674253344</v>
      </c>
      <c r="X499" s="6">
        <v>4.6129999999999999E-3</v>
      </c>
      <c r="Y499" s="6">
        <v>1.4037630352943891</v>
      </c>
      <c r="Z499" s="6">
        <f t="shared" si="203"/>
        <v>103.14536806512871</v>
      </c>
      <c r="AA499" s="6">
        <f t="shared" si="205"/>
        <v>17.014690671687923</v>
      </c>
      <c r="AB499" s="6">
        <f t="shared" si="204"/>
        <v>0.19384809263651559</v>
      </c>
    </row>
    <row r="500" spans="5:28">
      <c r="E500" s="12">
        <f t="shared" si="188"/>
        <v>1.1019152451656706</v>
      </c>
      <c r="F500" s="12">
        <f t="shared" si="189"/>
        <v>26383312.5</v>
      </c>
      <c r="G500" s="6">
        <v>504855</v>
      </c>
      <c r="H500" s="6">
        <v>17588875</v>
      </c>
      <c r="I500" s="12">
        <f t="shared" si="190"/>
        <v>35177750</v>
      </c>
      <c r="J500" s="6">
        <v>3634021.7827150002</v>
      </c>
      <c r="K500" s="12">
        <f t="shared" si="191"/>
        <v>29072174.261720002</v>
      </c>
      <c r="L500" s="6">
        <f t="shared" si="192"/>
        <v>221.1636</v>
      </c>
      <c r="M500" s="6">
        <f t="shared" si="193"/>
        <v>5242880</v>
      </c>
      <c r="N500" s="13">
        <f t="shared" si="194"/>
        <v>1.2100144173364891</v>
      </c>
      <c r="O500" s="13"/>
      <c r="P500" s="7">
        <f t="shared" si="195"/>
        <v>-3.9732081481594229E-3</v>
      </c>
      <c r="Q500" s="7">
        <f t="shared" si="196"/>
        <v>9.3681822822723852E-3</v>
      </c>
      <c r="R500" s="6">
        <f t="shared" si="197"/>
        <v>5.3949741341129624E-3</v>
      </c>
      <c r="S500" s="6">
        <f t="shared" si="198"/>
        <v>9.3681822822723852E-3</v>
      </c>
      <c r="T500" s="7">
        <f t="shared" si="199"/>
        <v>-0.1009303420523308</v>
      </c>
      <c r="U500" s="7">
        <f t="shared" si="200"/>
        <v>0.48499218210028244</v>
      </c>
      <c r="V500" s="7">
        <f t="shared" si="201"/>
        <v>1.0230011452513692</v>
      </c>
      <c r="W500" s="6">
        <f t="shared" si="202"/>
        <v>1.4070629852993208</v>
      </c>
      <c r="X500" s="6">
        <v>4.6410000000000002E-3</v>
      </c>
      <c r="Y500" s="6">
        <v>1.4152047000016381</v>
      </c>
      <c r="Z500" s="6">
        <f t="shared" si="203"/>
        <v>101.85697656264566</v>
      </c>
      <c r="AA500" s="6">
        <f t="shared" si="205"/>
        <v>16.245941265092913</v>
      </c>
      <c r="AB500" s="6">
        <f t="shared" si="204"/>
        <v>0.57530297223489002</v>
      </c>
    </row>
    <row r="501" spans="5:28">
      <c r="E501" s="12">
        <f t="shared" si="188"/>
        <v>1.1020876254491547</v>
      </c>
      <c r="F501" s="12">
        <f t="shared" si="189"/>
        <v>26383312.5</v>
      </c>
      <c r="G501" s="6">
        <v>504855</v>
      </c>
      <c r="H501" s="6">
        <v>17588875</v>
      </c>
      <c r="I501" s="12">
        <f t="shared" si="190"/>
        <v>35177750</v>
      </c>
      <c r="J501" s="6">
        <v>3634590.278076</v>
      </c>
      <c r="K501" s="12">
        <f t="shared" si="191"/>
        <v>29076722.224608</v>
      </c>
      <c r="L501" s="6">
        <f t="shared" si="192"/>
        <v>221.1636</v>
      </c>
      <c r="M501" s="6">
        <f t="shared" si="193"/>
        <v>5242880</v>
      </c>
      <c r="N501" s="13">
        <f t="shared" si="194"/>
        <v>1.2098251559533977</v>
      </c>
      <c r="O501" s="13"/>
      <c r="P501" s="7">
        <f t="shared" si="195"/>
        <v>-3.9732081481594229E-3</v>
      </c>
      <c r="Q501" s="7">
        <f t="shared" si="196"/>
        <v>9.36964781233437E-3</v>
      </c>
      <c r="R501" s="6">
        <f t="shared" si="197"/>
        <v>5.3964396641749471E-3</v>
      </c>
      <c r="S501" s="6">
        <f t="shared" si="198"/>
        <v>9.36964781233437E-3</v>
      </c>
      <c r="T501" s="7">
        <f t="shared" si="199"/>
        <v>-0.1009303420523308</v>
      </c>
      <c r="U501" s="7">
        <f t="shared" si="200"/>
        <v>0.48506805280831083</v>
      </c>
      <c r="V501" s="7">
        <f t="shared" si="201"/>
        <v>1.0218990108565713</v>
      </c>
      <c r="W501" s="6">
        <f t="shared" si="202"/>
        <v>1.4060367216125513</v>
      </c>
      <c r="X501" s="6">
        <v>4.6360000000000004E-3</v>
      </c>
      <c r="Y501" s="6">
        <v>1.4147708470574603</v>
      </c>
      <c r="Z501" s="6">
        <f t="shared" si="203"/>
        <v>102.10629448521074</v>
      </c>
      <c r="AA501" s="6">
        <f t="shared" si="205"/>
        <v>16.402926319563129</v>
      </c>
      <c r="AB501" s="6">
        <f t="shared" si="204"/>
        <v>0.61735265913025927</v>
      </c>
    </row>
    <row r="502" spans="5:28">
      <c r="E502" s="12">
        <f t="shared" si="188"/>
        <v>1.1021788908946137</v>
      </c>
      <c r="F502" s="12">
        <f t="shared" si="189"/>
        <v>26383312.5</v>
      </c>
      <c r="G502" s="6">
        <v>504855</v>
      </c>
      <c r="H502" s="6">
        <v>17588875</v>
      </c>
      <c r="I502" s="12">
        <f t="shared" si="190"/>
        <v>35177750</v>
      </c>
      <c r="J502" s="6">
        <v>3634891.2636719998</v>
      </c>
      <c r="K502" s="12">
        <f t="shared" si="191"/>
        <v>29079130.109375998</v>
      </c>
      <c r="L502" s="6">
        <f t="shared" si="192"/>
        <v>221.1636</v>
      </c>
      <c r="M502" s="6">
        <f t="shared" si="193"/>
        <v>5242880</v>
      </c>
      <c r="N502" s="13">
        <f t="shared" si="194"/>
        <v>1.2097249769056062</v>
      </c>
      <c r="O502" s="13"/>
      <c r="P502" s="7">
        <f t="shared" si="195"/>
        <v>-3.9732081481594229E-3</v>
      </c>
      <c r="Q502" s="7">
        <f t="shared" si="196"/>
        <v>9.3704237262105822E-3</v>
      </c>
      <c r="R502" s="6">
        <f t="shared" si="197"/>
        <v>5.3972155780511594E-3</v>
      </c>
      <c r="S502" s="6">
        <f t="shared" si="198"/>
        <v>9.3704237262105822E-3</v>
      </c>
      <c r="T502" s="7">
        <f t="shared" si="199"/>
        <v>-0.1009303420523308</v>
      </c>
      <c r="U502" s="7">
        <f t="shared" si="200"/>
        <v>0.48510822198442283</v>
      </c>
      <c r="V502" s="7">
        <f t="shared" si="201"/>
        <v>1.0170496195194607</v>
      </c>
      <c r="W502" s="6">
        <f t="shared" si="202"/>
        <v>1.4012274994515528</v>
      </c>
      <c r="X502" s="6">
        <v>4.614E-3</v>
      </c>
      <c r="Y502" s="6">
        <v>1.408138517646516</v>
      </c>
      <c r="Z502" s="6">
        <f t="shared" si="203"/>
        <v>103.08677343325925</v>
      </c>
      <c r="AA502" s="6">
        <f t="shared" si="205"/>
        <v>16.974763286761146</v>
      </c>
      <c r="AB502" s="6">
        <f t="shared" si="204"/>
        <v>0.49079107689731355</v>
      </c>
    </row>
    <row r="503" spans="5:28">
      <c r="E503" s="12">
        <f t="shared" si="188"/>
        <v>1.1023838774598147</v>
      </c>
      <c r="F503" s="12">
        <f t="shared" si="189"/>
        <v>26383312.5</v>
      </c>
      <c r="G503" s="6">
        <v>504855</v>
      </c>
      <c r="H503" s="6">
        <v>17588875</v>
      </c>
      <c r="I503" s="12">
        <f t="shared" si="190"/>
        <v>35177750</v>
      </c>
      <c r="J503" s="6">
        <v>3635567.2917479998</v>
      </c>
      <c r="K503" s="12">
        <f t="shared" si="191"/>
        <v>29084538.333983999</v>
      </c>
      <c r="L503" s="6">
        <f t="shared" si="192"/>
        <v>221.1636</v>
      </c>
      <c r="M503" s="6">
        <f t="shared" si="193"/>
        <v>5242880</v>
      </c>
      <c r="N503" s="13">
        <f t="shared" si="194"/>
        <v>1.2095000304301324</v>
      </c>
      <c r="O503" s="13"/>
      <c r="P503" s="7">
        <f t="shared" si="195"/>
        <v>-3.9732081481594229E-3</v>
      </c>
      <c r="Q503" s="7">
        <f t="shared" si="196"/>
        <v>9.3721664659690562E-3</v>
      </c>
      <c r="R503" s="6">
        <f t="shared" si="197"/>
        <v>5.3989583178096334E-3</v>
      </c>
      <c r="S503" s="6">
        <f t="shared" si="198"/>
        <v>9.3721664659690562E-3</v>
      </c>
      <c r="T503" s="7">
        <f t="shared" si="199"/>
        <v>-0.1009303420523308</v>
      </c>
      <c r="U503" s="7">
        <f t="shared" si="200"/>
        <v>0.48519844387943178</v>
      </c>
      <c r="V503" s="7">
        <f t="shared" si="201"/>
        <v>1.0135227894561074</v>
      </c>
      <c r="W503" s="6">
        <f t="shared" si="202"/>
        <v>1.3977908912832084</v>
      </c>
      <c r="X503" s="6">
        <v>4.5979999999999997E-3</v>
      </c>
      <c r="Y503" s="6">
        <v>1.4040855124999998</v>
      </c>
      <c r="Z503" s="6">
        <f t="shared" si="203"/>
        <v>103.83137159567326</v>
      </c>
      <c r="AA503" s="6">
        <f t="shared" si="205"/>
        <v>17.419711131136008</v>
      </c>
      <c r="AB503" s="6">
        <f t="shared" si="204"/>
        <v>0.44830753972980431</v>
      </c>
    </row>
    <row r="504" spans="5:28">
      <c r="E504" s="12">
        <f t="shared" si="188"/>
        <v>1.1019857903195438</v>
      </c>
      <c r="F504" s="12">
        <f t="shared" si="189"/>
        <v>26383312.5</v>
      </c>
      <c r="G504" s="6">
        <v>504855</v>
      </c>
      <c r="H504" s="6">
        <v>17588875</v>
      </c>
      <c r="I504" s="12">
        <f t="shared" si="190"/>
        <v>35177750</v>
      </c>
      <c r="J504" s="6">
        <v>3634254.43457</v>
      </c>
      <c r="K504" s="12">
        <f t="shared" si="191"/>
        <v>29074035.47656</v>
      </c>
      <c r="L504" s="6">
        <f t="shared" si="192"/>
        <v>221.1636</v>
      </c>
      <c r="M504" s="6">
        <f t="shared" si="193"/>
        <v>5242880</v>
      </c>
      <c r="N504" s="13">
        <f t="shared" si="194"/>
        <v>1.2099369565797262</v>
      </c>
      <c r="O504" s="13"/>
      <c r="P504" s="7">
        <f t="shared" si="195"/>
        <v>-3.9732081481594229E-3</v>
      </c>
      <c r="Q504" s="7">
        <f t="shared" si="196"/>
        <v>9.3687820378919907E-3</v>
      </c>
      <c r="R504" s="6">
        <f t="shared" si="197"/>
        <v>5.3955738897325679E-3</v>
      </c>
      <c r="S504" s="6">
        <f t="shared" si="198"/>
        <v>9.3687820378919907E-3</v>
      </c>
      <c r="T504" s="7">
        <f t="shared" si="199"/>
        <v>-0.1009303420523308</v>
      </c>
      <c r="U504" s="7">
        <f t="shared" si="200"/>
        <v>0.48502323153739996</v>
      </c>
      <c r="V504" s="7">
        <f t="shared" si="201"/>
        <v>1.017931327035299</v>
      </c>
      <c r="W504" s="6">
        <f t="shared" si="202"/>
        <v>1.4020242165203682</v>
      </c>
      <c r="X504" s="6">
        <v>4.6179999999999997E-3</v>
      </c>
      <c r="Y504" s="6">
        <v>1.4110978117630759</v>
      </c>
      <c r="Z504" s="6">
        <f t="shared" si="203"/>
        <v>102.87531480926791</v>
      </c>
      <c r="AA504" s="6">
        <f t="shared" si="205"/>
        <v>16.837892804949504</v>
      </c>
      <c r="AB504" s="6">
        <f t="shared" si="204"/>
        <v>0.64301674675342335</v>
      </c>
    </row>
    <row r="505" spans="5:28">
      <c r="E505" s="12">
        <f t="shared" si="188"/>
        <v>1.0815435451578235</v>
      </c>
      <c r="F505" s="12">
        <f t="shared" si="189"/>
        <v>27732714</v>
      </c>
      <c r="G505" s="6">
        <v>268096</v>
      </c>
      <c r="H505" s="6">
        <v>18488476</v>
      </c>
      <c r="I505" s="12">
        <f t="shared" si="190"/>
        <v>36976952</v>
      </c>
      <c r="J505" s="6">
        <v>3749267.2270510001</v>
      </c>
      <c r="K505" s="12">
        <f t="shared" si="191"/>
        <v>29994137.816408001</v>
      </c>
      <c r="L505" s="6">
        <f t="shared" si="192"/>
        <v>227.22363200000001</v>
      </c>
      <c r="M505" s="6">
        <f t="shared" si="193"/>
        <v>5242880</v>
      </c>
      <c r="N505" s="13">
        <f t="shared" si="194"/>
        <v>1.232805964496573</v>
      </c>
      <c r="O505" s="13"/>
      <c r="P505" s="7">
        <f t="shared" si="195"/>
        <v>-4.1764219422930644E-3</v>
      </c>
      <c r="Q505" s="7">
        <f t="shared" si="196"/>
        <v>9.6652747033680337E-3</v>
      </c>
      <c r="R505" s="6">
        <f t="shared" si="197"/>
        <v>5.4888527610749693E-3</v>
      </c>
      <c r="S505" s="6">
        <f t="shared" si="198"/>
        <v>9.6652747033680337E-3</v>
      </c>
      <c r="T505" s="7">
        <f t="shared" si="199"/>
        <v>-0.10609252761795787</v>
      </c>
      <c r="U505" s="7">
        <f t="shared" si="200"/>
        <v>0.5003727006738049</v>
      </c>
      <c r="V505" s="7">
        <f t="shared" si="201"/>
        <v>1.0869249401496446</v>
      </c>
      <c r="W505" s="6">
        <f t="shared" si="202"/>
        <v>1.4812051132054918</v>
      </c>
      <c r="X505" s="6">
        <v>4.9309999999999996E-3</v>
      </c>
      <c r="Y505" s="6">
        <v>1.480121833334977</v>
      </c>
      <c r="Z505" s="6">
        <f t="shared" si="203"/>
        <v>96.010438113324568</v>
      </c>
      <c r="AA505" s="6">
        <f t="shared" si="205"/>
        <v>11.313177064996346</v>
      </c>
      <c r="AB505" s="6">
        <f t="shared" si="204"/>
        <v>7.3188560976354677E-2</v>
      </c>
    </row>
    <row r="506" spans="5:28">
      <c r="E506" s="12">
        <f t="shared" si="188"/>
        <v>1.2074080216447469</v>
      </c>
      <c r="F506" s="12">
        <f t="shared" si="189"/>
        <v>25375579.5</v>
      </c>
      <c r="G506" s="6">
        <v>1382908</v>
      </c>
      <c r="H506" s="6">
        <v>16917053</v>
      </c>
      <c r="I506" s="12">
        <f t="shared" si="190"/>
        <v>33834106</v>
      </c>
      <c r="J506" s="6">
        <v>3829834.7802729998</v>
      </c>
      <c r="K506" s="12">
        <f t="shared" si="191"/>
        <v>30638678.242183998</v>
      </c>
      <c r="L506" s="6">
        <f t="shared" si="192"/>
        <v>230.66279599999999</v>
      </c>
      <c r="M506" s="6">
        <f t="shared" si="193"/>
        <v>5242880</v>
      </c>
      <c r="N506" s="13">
        <f t="shared" si="194"/>
        <v>1.1042939167465935</v>
      </c>
      <c r="O506" s="13"/>
      <c r="P506" s="7">
        <f t="shared" si="195"/>
        <v>-3.8214480927543579E-3</v>
      </c>
      <c r="Q506" s="7">
        <f t="shared" si="196"/>
        <v>9.8729706308416671E-3</v>
      </c>
      <c r="R506" s="6">
        <f t="shared" si="197"/>
        <v>6.0515225380873092E-3</v>
      </c>
      <c r="S506" s="6">
        <f t="shared" si="198"/>
        <v>9.8729706308416671E-3</v>
      </c>
      <c r="T506" s="7">
        <f t="shared" si="199"/>
        <v>-9.7075222025707092E-2</v>
      </c>
      <c r="U506" s="7">
        <f t="shared" si="200"/>
        <v>0.51112514955275068</v>
      </c>
      <c r="V506" s="7">
        <f t="shared" si="201"/>
        <v>1.6346857343641785</v>
      </c>
      <c r="W506" s="6">
        <f t="shared" si="202"/>
        <v>2.048735661891222</v>
      </c>
      <c r="X506" s="6">
        <v>7.4159999999999998E-3</v>
      </c>
      <c r="Y506" s="6">
        <v>2.0632901142825357</v>
      </c>
      <c r="Z506" s="6">
        <f t="shared" si="203"/>
        <v>33.130671936915682</v>
      </c>
      <c r="AA506" s="6">
        <f t="shared" si="205"/>
        <v>18.399102776600468</v>
      </c>
      <c r="AB506" s="6">
        <f t="shared" si="204"/>
        <v>0.70540019023813783</v>
      </c>
    </row>
    <row r="507" spans="5:28">
      <c r="E507" s="12">
        <f t="shared" si="188"/>
        <v>1.5392995664900002</v>
      </c>
      <c r="F507" s="12">
        <f t="shared" si="189"/>
        <v>22215303</v>
      </c>
      <c r="G507" s="6">
        <v>2707524</v>
      </c>
      <c r="H507" s="6">
        <v>14810202</v>
      </c>
      <c r="I507" s="12">
        <f t="shared" si="190"/>
        <v>29620404</v>
      </c>
      <c r="J507" s="6">
        <v>4274500.7846680004</v>
      </c>
      <c r="K507" s="12">
        <f t="shared" si="191"/>
        <v>34196006.277344003</v>
      </c>
      <c r="L507" s="6">
        <f t="shared" si="192"/>
        <v>231.87290400000001</v>
      </c>
      <c r="M507" s="6">
        <f t="shared" si="193"/>
        <v>5242880</v>
      </c>
      <c r="N507" s="13">
        <f t="shared" si="194"/>
        <v>0.8661948345595113</v>
      </c>
      <c r="O507" s="13"/>
      <c r="P507" s="7">
        <f t="shared" si="195"/>
        <v>-3.3455246718330179E-3</v>
      </c>
      <c r="Q507" s="7">
        <f t="shared" si="196"/>
        <v>1.101927971564574E-2</v>
      </c>
      <c r="R507" s="6">
        <f t="shared" si="197"/>
        <v>7.6737550438127225E-3</v>
      </c>
      <c r="S507" s="6">
        <f t="shared" si="198"/>
        <v>1.101927971564574E-2</v>
      </c>
      <c r="T507" s="7">
        <f t="shared" si="199"/>
        <v>-8.4985466877450302E-2</v>
      </c>
      <c r="U507" s="7">
        <f t="shared" si="200"/>
        <v>0.57046974038682774</v>
      </c>
      <c r="V507" s="7">
        <f t="shared" si="201"/>
        <v>1.4684838676286622</v>
      </c>
      <c r="W507" s="6">
        <f t="shared" si="202"/>
        <v>1.9539681411380396</v>
      </c>
      <c r="X507" s="6">
        <v>6.6620000000000004E-3</v>
      </c>
      <c r="Y507" s="6">
        <v>2.0234714666644464</v>
      </c>
      <c r="Z507" s="6">
        <f t="shared" si="203"/>
        <v>65.404979220140191</v>
      </c>
      <c r="AA507" s="6">
        <f t="shared" si="205"/>
        <v>15.186956526759563</v>
      </c>
      <c r="AB507" s="6">
        <f t="shared" si="204"/>
        <v>3.4348557254913139</v>
      </c>
    </row>
    <row r="508" spans="5:28">
      <c r="E508" s="12">
        <f t="shared" si="188"/>
        <v>1.1561210912096977</v>
      </c>
      <c r="F508" s="12">
        <f t="shared" si="189"/>
        <v>27734211</v>
      </c>
      <c r="G508" s="6">
        <v>914898</v>
      </c>
      <c r="H508" s="6">
        <v>18489474</v>
      </c>
      <c r="I508" s="12">
        <f t="shared" si="190"/>
        <v>36978948</v>
      </c>
      <c r="J508" s="6">
        <v>4008013.2856450002</v>
      </c>
      <c r="K508" s="12">
        <f t="shared" si="191"/>
        <v>32064106.285160001</v>
      </c>
      <c r="L508" s="6">
        <f t="shared" si="192"/>
        <v>240.171648</v>
      </c>
      <c r="M508" s="6">
        <f t="shared" si="193"/>
        <v>5242880</v>
      </c>
      <c r="N508" s="13">
        <f t="shared" si="194"/>
        <v>1.153281731015054</v>
      </c>
      <c r="O508" s="13"/>
      <c r="P508" s="7">
        <f t="shared" si="195"/>
        <v>-4.1766473837571644E-3</v>
      </c>
      <c r="Q508" s="7">
        <f t="shared" si="196"/>
        <v>1.0332298839892926E-2</v>
      </c>
      <c r="R508" s="6">
        <f t="shared" si="197"/>
        <v>6.1556514561357618E-3</v>
      </c>
      <c r="S508" s="6">
        <f t="shared" si="198"/>
        <v>1.0332298839892926E-2</v>
      </c>
      <c r="T508" s="7">
        <f t="shared" si="199"/>
        <v>-0.10609825444706822</v>
      </c>
      <c r="U508" s="7">
        <f t="shared" si="200"/>
        <v>0.53490463885982131</v>
      </c>
      <c r="V508" s="7">
        <f t="shared" si="201"/>
        <v>1.1210911063883782</v>
      </c>
      <c r="W508" s="6">
        <f t="shared" si="202"/>
        <v>1.5498974908011314</v>
      </c>
      <c r="X508" s="6">
        <v>5.0860000000000002E-3</v>
      </c>
      <c r="Y508" s="6">
        <v>1.5680703111105461</v>
      </c>
      <c r="Z508" s="6">
        <f t="shared" si="203"/>
        <v>103.15176641551172</v>
      </c>
      <c r="AA508" s="6">
        <f t="shared" si="205"/>
        <v>21.031290918909978</v>
      </c>
      <c r="AB508" s="6">
        <f t="shared" si="204"/>
        <v>1.1589289192360419</v>
      </c>
    </row>
    <row r="509" spans="5:28">
      <c r="E509" s="12">
        <f t="shared" si="188"/>
        <v>2.5426595751857994</v>
      </c>
      <c r="F509" s="12">
        <f t="shared" si="189"/>
        <v>19205059.5</v>
      </c>
      <c r="G509" s="6">
        <v>4588484</v>
      </c>
      <c r="H509" s="6">
        <v>12803373</v>
      </c>
      <c r="I509" s="12">
        <f t="shared" si="190"/>
        <v>25606746</v>
      </c>
      <c r="J509" s="6">
        <v>6103991.0537109999</v>
      </c>
      <c r="K509" s="12">
        <f t="shared" si="191"/>
        <v>48831928.429687999</v>
      </c>
      <c r="L509" s="6">
        <f t="shared" si="192"/>
        <v>245.410156</v>
      </c>
      <c r="M509" s="6">
        <f t="shared" si="193"/>
        <v>5242880</v>
      </c>
      <c r="N509" s="13">
        <f t="shared" si="194"/>
        <v>0.52438531148468936</v>
      </c>
      <c r="O509" s="13"/>
      <c r="P509" s="7">
        <f t="shared" si="195"/>
        <v>-2.892195545623262E-3</v>
      </c>
      <c r="Q509" s="7">
        <f t="shared" si="196"/>
        <v>1.5735541573392148E-2</v>
      </c>
      <c r="R509" s="6">
        <f t="shared" si="197"/>
        <v>1.2843346027768886E-2</v>
      </c>
      <c r="S509" s="6">
        <f t="shared" si="198"/>
        <v>1.5735541573392148E-2</v>
      </c>
      <c r="T509" s="7">
        <f t="shared" si="199"/>
        <v>-7.3469668544098282E-2</v>
      </c>
      <c r="U509" s="7">
        <f t="shared" si="200"/>
        <v>0.81463131419321766</v>
      </c>
      <c r="V509" s="7">
        <f t="shared" si="201"/>
        <v>2.965402802643109</v>
      </c>
      <c r="W509" s="6">
        <f t="shared" si="202"/>
        <v>3.7065644482922284</v>
      </c>
      <c r="X509" s="6">
        <v>1.3453E-2</v>
      </c>
      <c r="Y509" s="6">
        <v>3.678661699993885</v>
      </c>
      <c r="Z509" s="6">
        <f t="shared" si="203"/>
        <v>16.966784905910572</v>
      </c>
      <c r="AA509" s="6">
        <f t="shared" si="205"/>
        <v>4.5317324926121554</v>
      </c>
      <c r="AB509" s="6">
        <f t="shared" si="204"/>
        <v>0.7585026994569728</v>
      </c>
    </row>
    <row r="510" spans="5:28">
      <c r="E510" s="12">
        <f t="shared" si="188"/>
        <v>1.165746958187567</v>
      </c>
      <c r="F510" s="12">
        <f t="shared" si="189"/>
        <v>28852710</v>
      </c>
      <c r="G510" s="6">
        <v>862664</v>
      </c>
      <c r="H510" s="6">
        <v>19235140</v>
      </c>
      <c r="I510" s="12">
        <f t="shared" si="190"/>
        <v>38470280</v>
      </c>
      <c r="J510" s="6">
        <v>4204369.8647459997</v>
      </c>
      <c r="K510" s="12">
        <f t="shared" si="191"/>
        <v>33634958.917967997</v>
      </c>
      <c r="L510" s="6">
        <f t="shared" si="192"/>
        <v>248.07496</v>
      </c>
      <c r="M510" s="6">
        <f t="shared" si="193"/>
        <v>5242880</v>
      </c>
      <c r="N510" s="13">
        <f t="shared" si="194"/>
        <v>1.1437587925653432</v>
      </c>
      <c r="O510" s="13"/>
      <c r="P510" s="7">
        <f t="shared" si="195"/>
        <v>-4.3450883003595875E-3</v>
      </c>
      <c r="Q510" s="7">
        <f t="shared" si="196"/>
        <v>1.0838488492935484E-2</v>
      </c>
      <c r="R510" s="6">
        <f t="shared" si="197"/>
        <v>6.4934001925758969E-3</v>
      </c>
      <c r="S510" s="6">
        <f t="shared" si="198"/>
        <v>1.0838488492935484E-2</v>
      </c>
      <c r="T510" s="7">
        <f t="shared" si="199"/>
        <v>-0.1103771139214117</v>
      </c>
      <c r="U510" s="7">
        <f t="shared" si="200"/>
        <v>0.56111015205209303</v>
      </c>
      <c r="V510" s="7">
        <f t="shared" si="201"/>
        <v>1.4292478831738584</v>
      </c>
      <c r="W510" s="6">
        <f t="shared" si="202"/>
        <v>1.8799809213045398</v>
      </c>
      <c r="X510" s="6">
        <v>6.4840000000000002E-3</v>
      </c>
      <c r="Y510" s="6">
        <v>1.8707961</v>
      </c>
      <c r="Z510" s="6">
        <f t="shared" si="203"/>
        <v>67.157441285248055</v>
      </c>
      <c r="AA510" s="6">
        <f t="shared" si="205"/>
        <v>0.14497520937533553</v>
      </c>
      <c r="AB510" s="6">
        <f t="shared" si="204"/>
        <v>0.49095790313758897</v>
      </c>
    </row>
    <row r="511" spans="5:28">
      <c r="E511" s="12">
        <f t="shared" si="188"/>
        <v>1.1103903175513712</v>
      </c>
      <c r="F511" s="12">
        <f t="shared" si="189"/>
        <v>30361402.5</v>
      </c>
      <c r="G511" s="6">
        <v>415863</v>
      </c>
      <c r="H511" s="6">
        <v>20240935</v>
      </c>
      <c r="I511" s="12">
        <f t="shared" si="190"/>
        <v>40481870</v>
      </c>
      <c r="J511" s="6">
        <v>4214125.9204099998</v>
      </c>
      <c r="K511" s="12">
        <f t="shared" si="191"/>
        <v>33713007.363279998</v>
      </c>
      <c r="L511" s="6">
        <f t="shared" si="192"/>
        <v>251.20848000000001</v>
      </c>
      <c r="M511" s="6">
        <f t="shared" si="193"/>
        <v>5242880</v>
      </c>
      <c r="N511" s="13">
        <f t="shared" si="194"/>
        <v>1.2007789623684717</v>
      </c>
      <c r="O511" s="13"/>
      <c r="P511" s="7">
        <f t="shared" si="195"/>
        <v>-4.5722906023475205E-3</v>
      </c>
      <c r="Q511" s="7">
        <f t="shared" si="196"/>
        <v>1.0863638729582681E-2</v>
      </c>
      <c r="R511" s="6">
        <f t="shared" si="197"/>
        <v>6.2913481272351603E-3</v>
      </c>
      <c r="S511" s="6">
        <f t="shared" si="198"/>
        <v>1.0863638729582681E-2</v>
      </c>
      <c r="T511" s="7">
        <f t="shared" si="199"/>
        <v>-0.11614867312485842</v>
      </c>
      <c r="U511" s="7">
        <f t="shared" si="200"/>
        <v>0.56241218352248235</v>
      </c>
      <c r="V511" s="7">
        <f t="shared" si="201"/>
        <v>1.20749844294053</v>
      </c>
      <c r="W511" s="6">
        <f t="shared" si="202"/>
        <v>1.653761953338154</v>
      </c>
      <c r="X511" s="6">
        <v>5.4780000000000002E-3</v>
      </c>
      <c r="Y511" s="6">
        <v>1.65309606</v>
      </c>
      <c r="Z511" s="6">
        <f t="shared" si="203"/>
        <v>98.313960014287701</v>
      </c>
      <c r="AA511" s="6">
        <f t="shared" si="205"/>
        <v>14.847537919590362</v>
      </c>
      <c r="AB511" s="6">
        <f t="shared" si="204"/>
        <v>4.0281587638290865E-2</v>
      </c>
    </row>
    <row r="512" spans="5:28">
      <c r="E512" s="12">
        <f t="shared" si="188"/>
        <v>2.9648106435528208</v>
      </c>
      <c r="F512" s="12">
        <f t="shared" si="189"/>
        <v>22456150.5</v>
      </c>
      <c r="G512" s="6">
        <v>3774768</v>
      </c>
      <c r="H512" s="6">
        <v>14970767</v>
      </c>
      <c r="I512" s="12">
        <f t="shared" si="190"/>
        <v>29941534</v>
      </c>
      <c r="J512" s="6">
        <v>8322279.2519530002</v>
      </c>
      <c r="K512" s="12">
        <f t="shared" si="191"/>
        <v>66578234.015624002</v>
      </c>
      <c r="L512" s="6">
        <f t="shared" si="192"/>
        <v>255.144564</v>
      </c>
      <c r="M512" s="6">
        <f t="shared" si="193"/>
        <v>5242880</v>
      </c>
      <c r="N512" s="13">
        <f t="shared" si="194"/>
        <v>0.44971955839161459</v>
      </c>
      <c r="O512" s="13"/>
      <c r="P512" s="7">
        <f t="shared" si="195"/>
        <v>-3.3817952216157196E-3</v>
      </c>
      <c r="Q512" s="7">
        <f t="shared" si="196"/>
        <v>2.1454089627944203E-2</v>
      </c>
      <c r="R512" s="6">
        <f t="shared" si="197"/>
        <v>1.8072294406328484E-2</v>
      </c>
      <c r="S512" s="6">
        <f t="shared" si="198"/>
        <v>2.1454089627944203E-2</v>
      </c>
      <c r="T512" s="7">
        <f t="shared" si="199"/>
        <v>-8.5906837935669347E-2</v>
      </c>
      <c r="U512" s="7">
        <f t="shared" si="200"/>
        <v>1.1106813926242047</v>
      </c>
      <c r="V512" s="7">
        <f t="shared" si="201"/>
        <v>5.3651902338759587</v>
      </c>
      <c r="W512" s="6">
        <f t="shared" si="202"/>
        <v>6.3899647885644946</v>
      </c>
      <c r="X512" s="6">
        <v>2.4340000000000001E-2</v>
      </c>
      <c r="Y512" s="6">
        <v>6.3255234545498809</v>
      </c>
      <c r="Z512" s="6">
        <f t="shared" si="203"/>
        <v>11.856657239341816</v>
      </c>
      <c r="AA512" s="6">
        <f t="shared" si="205"/>
        <v>25.750639250910091</v>
      </c>
      <c r="AB512" s="6">
        <f t="shared" si="204"/>
        <v>1.0187510089502831</v>
      </c>
    </row>
    <row r="513" spans="5:28">
      <c r="E513" s="12">
        <f t="shared" si="188"/>
        <v>1.8222001928007039</v>
      </c>
      <c r="F513" s="12">
        <f t="shared" si="189"/>
        <v>22411080</v>
      </c>
      <c r="G513" s="6">
        <v>4026819</v>
      </c>
      <c r="H513" s="6">
        <v>14940720</v>
      </c>
      <c r="I513" s="12">
        <f t="shared" si="190"/>
        <v>29881440</v>
      </c>
      <c r="J513" s="6">
        <v>5104684.2871089997</v>
      </c>
      <c r="K513" s="12">
        <f t="shared" si="191"/>
        <v>40837474.296871997</v>
      </c>
      <c r="L513" s="6">
        <f t="shared" si="192"/>
        <v>259.82501999999999</v>
      </c>
      <c r="M513" s="6">
        <f t="shared" si="193"/>
        <v>5242880</v>
      </c>
      <c r="N513" s="13">
        <f t="shared" si="194"/>
        <v>0.73171616302159048</v>
      </c>
      <c r="O513" s="13"/>
      <c r="P513" s="7">
        <f t="shared" si="195"/>
        <v>-3.3750078071149207E-3</v>
      </c>
      <c r="Q513" s="7">
        <f t="shared" si="196"/>
        <v>1.3159418339909057E-2</v>
      </c>
      <c r="R513" s="6">
        <f t="shared" si="197"/>
        <v>9.7844105327941355E-3</v>
      </c>
      <c r="S513" s="6">
        <f t="shared" si="198"/>
        <v>1.3159418339909057E-2</v>
      </c>
      <c r="T513" s="7">
        <f t="shared" si="199"/>
        <v>-8.5734419063646761E-2</v>
      </c>
      <c r="U513" s="7">
        <f t="shared" si="200"/>
        <v>0.68126503344412637</v>
      </c>
      <c r="V513" s="7">
        <f t="shared" si="201"/>
        <v>1.8240324233904499</v>
      </c>
      <c r="W513" s="6">
        <f t="shared" si="202"/>
        <v>2.4195630377709296</v>
      </c>
      <c r="X513" s="6">
        <v>8.2749999999999994E-3</v>
      </c>
      <c r="Y513" s="6">
        <v>2.4536478333305749</v>
      </c>
      <c r="Z513" s="6">
        <f t="shared" si="203"/>
        <v>59.026203503432718</v>
      </c>
      <c r="AA513" s="6">
        <f t="shared" si="205"/>
        <v>18.240610668207086</v>
      </c>
      <c r="AB513" s="6">
        <f t="shared" si="204"/>
        <v>1.3891478270285702</v>
      </c>
    </row>
    <row r="514" spans="5:28">
      <c r="E514" s="12">
        <f t="shared" si="188"/>
        <v>2.4198493038419415</v>
      </c>
      <c r="F514" s="12">
        <f t="shared" si="189"/>
        <v>16728678</v>
      </c>
      <c r="G514" s="6">
        <v>6686493</v>
      </c>
      <c r="H514" s="6">
        <v>11152452</v>
      </c>
      <c r="I514" s="12">
        <f t="shared" si="190"/>
        <v>22304904</v>
      </c>
      <c r="J514" s="6">
        <v>5060109.9765619999</v>
      </c>
      <c r="K514" s="12">
        <f t="shared" si="191"/>
        <v>40480879.812495999</v>
      </c>
      <c r="L514" s="6">
        <f t="shared" si="192"/>
        <v>267.55928399999999</v>
      </c>
      <c r="M514" s="6">
        <f t="shared" si="193"/>
        <v>5242880</v>
      </c>
      <c r="N514" s="13">
        <f t="shared" si="194"/>
        <v>0.55099849863230299</v>
      </c>
      <c r="O514" s="13"/>
      <c r="P514" s="7">
        <f t="shared" si="195"/>
        <v>-2.5192636344483002E-3</v>
      </c>
      <c r="Q514" s="7">
        <f t="shared" si="196"/>
        <v>1.3044509764430201E-2</v>
      </c>
      <c r="R514" s="6">
        <f t="shared" si="197"/>
        <v>1.05252461299819E-2</v>
      </c>
      <c r="S514" s="6">
        <f t="shared" si="198"/>
        <v>1.3044509764430201E-2</v>
      </c>
      <c r="T514" s="7">
        <f t="shared" si="199"/>
        <v>-6.3996179123576732E-2</v>
      </c>
      <c r="U514" s="7">
        <f t="shared" si="200"/>
        <v>0.67531619949914823</v>
      </c>
      <c r="V514" s="7">
        <f t="shared" si="201"/>
        <v>2.5161728233235032</v>
      </c>
      <c r="W514" s="6">
        <f t="shared" si="202"/>
        <v>3.1274928436990748</v>
      </c>
      <c r="X514" s="6">
        <v>1.1415E-2</v>
      </c>
      <c r="Y514" s="6">
        <v>3.2037339</v>
      </c>
      <c r="Z514" s="6">
        <f t="shared" si="203"/>
        <v>14.275162193869479</v>
      </c>
      <c r="AA514" s="6">
        <f t="shared" si="205"/>
        <v>7.7946024530713922</v>
      </c>
      <c r="AB514" s="6">
        <f t="shared" si="204"/>
        <v>2.3797562057487127</v>
      </c>
    </row>
    <row r="515" spans="5:28">
      <c r="E515" s="12">
        <f t="shared" si="188"/>
        <v>1.4181768463923108</v>
      </c>
      <c r="F515" s="12">
        <f t="shared" si="189"/>
        <v>29629617</v>
      </c>
      <c r="G515" s="6">
        <v>1634989</v>
      </c>
      <c r="H515" s="6">
        <v>19753078</v>
      </c>
      <c r="I515" s="12">
        <f t="shared" si="190"/>
        <v>39506156</v>
      </c>
      <c r="J515" s="6">
        <v>5252504.5996089997</v>
      </c>
      <c r="K515" s="12">
        <f t="shared" si="191"/>
        <v>42020036.796871997</v>
      </c>
      <c r="L515" s="6">
        <f t="shared" si="192"/>
        <v>269.736716</v>
      </c>
      <c r="M515" s="6">
        <f t="shared" si="193"/>
        <v>5242880</v>
      </c>
      <c r="N515" s="13">
        <f t="shared" si="194"/>
        <v>0.94017423618583951</v>
      </c>
      <c r="O515" s="13"/>
      <c r="P515" s="7">
        <f t="shared" si="195"/>
        <v>-4.4620869987892133E-3</v>
      </c>
      <c r="Q515" s="7">
        <f t="shared" si="196"/>
        <v>1.3540485850045957E-2</v>
      </c>
      <c r="R515" s="6">
        <f t="shared" si="197"/>
        <v>9.0783988512567436E-3</v>
      </c>
      <c r="S515" s="6">
        <f t="shared" si="198"/>
        <v>1.3540485850045957E-2</v>
      </c>
      <c r="T515" s="7">
        <f t="shared" si="199"/>
        <v>-0.11334920051034363</v>
      </c>
      <c r="U515" s="7">
        <f t="shared" si="200"/>
        <v>0.7009929547953736</v>
      </c>
      <c r="V515" s="7">
        <f t="shared" si="201"/>
        <v>4.7261727117721621</v>
      </c>
      <c r="W515" s="6">
        <f t="shared" si="202"/>
        <v>5.313816466057192</v>
      </c>
      <c r="X515" s="6">
        <v>2.1441000000000002E-2</v>
      </c>
      <c r="Y515" s="6">
        <v>5.2737713000071471</v>
      </c>
      <c r="Z515" s="6">
        <f t="shared" si="203"/>
        <v>36.847694370384048</v>
      </c>
      <c r="AA515" s="6">
        <f t="shared" si="205"/>
        <v>57.658696650078156</v>
      </c>
      <c r="AB515" s="6">
        <f t="shared" si="204"/>
        <v>0.75932693649401639</v>
      </c>
    </row>
    <row r="516" spans="5:28">
      <c r="E516" s="12">
        <f t="shared" si="188"/>
        <v>1.1225144649750758</v>
      </c>
      <c r="F516" s="12">
        <f t="shared" si="189"/>
        <v>32638386</v>
      </c>
      <c r="G516" s="6">
        <v>589446</v>
      </c>
      <c r="H516" s="6">
        <v>21758924</v>
      </c>
      <c r="I516" s="12">
        <f t="shared" si="190"/>
        <v>43517848</v>
      </c>
      <c r="J516" s="6">
        <v>4579632.5498050004</v>
      </c>
      <c r="K516" s="12">
        <f t="shared" si="191"/>
        <v>36637060.398440003</v>
      </c>
      <c r="L516" s="6">
        <f t="shared" si="192"/>
        <v>272.89600799999999</v>
      </c>
      <c r="M516" s="6">
        <f t="shared" si="193"/>
        <v>5242880</v>
      </c>
      <c r="N516" s="13">
        <f t="shared" si="194"/>
        <v>1.1878094892638542</v>
      </c>
      <c r="O516" s="13"/>
      <c r="P516" s="7">
        <f t="shared" si="195"/>
        <v>-4.9151940719336295E-3</v>
      </c>
      <c r="Q516" s="7">
        <f t="shared" si="196"/>
        <v>1.1805882044093897E-2</v>
      </c>
      <c r="R516" s="6">
        <f t="shared" si="197"/>
        <v>6.8906879721602676E-3</v>
      </c>
      <c r="S516" s="6">
        <f t="shared" si="198"/>
        <v>1.1805882044093897E-2</v>
      </c>
      <c r="T516" s="7">
        <f t="shared" si="199"/>
        <v>-0.12485935808917113</v>
      </c>
      <c r="U516" s="7">
        <f t="shared" si="200"/>
        <v>0.61119225925168241</v>
      </c>
      <c r="V516" s="7">
        <f t="shared" si="201"/>
        <v>2.545930451983045</v>
      </c>
      <c r="W516" s="6">
        <f t="shared" si="202"/>
        <v>3.0322633531455563</v>
      </c>
      <c r="X516" s="6">
        <v>1.155E-2</v>
      </c>
      <c r="Y516" s="6">
        <v>3.0407684999999995</v>
      </c>
      <c r="Z516" s="6">
        <f t="shared" si="203"/>
        <v>2.2154289531939186</v>
      </c>
      <c r="AA516" s="6">
        <f t="shared" si="205"/>
        <v>40.340363877400279</v>
      </c>
      <c r="AB516" s="6">
        <f t="shared" si="204"/>
        <v>0.27970385954877058</v>
      </c>
    </row>
    <row r="517" spans="5:28">
      <c r="E517" s="12">
        <f t="shared" si="188"/>
        <v>2.864626128254979</v>
      </c>
      <c r="F517" s="12">
        <f t="shared" si="189"/>
        <v>24778422</v>
      </c>
      <c r="G517" s="6">
        <v>3774768</v>
      </c>
      <c r="H517" s="6">
        <v>16518948</v>
      </c>
      <c r="I517" s="12">
        <f t="shared" si="190"/>
        <v>33037896</v>
      </c>
      <c r="J517" s="6">
        <v>8872614.3847659994</v>
      </c>
      <c r="K517" s="12">
        <f t="shared" si="191"/>
        <v>70980915.078127995</v>
      </c>
      <c r="L517" s="6">
        <f t="shared" si="192"/>
        <v>273.722736</v>
      </c>
      <c r="M517" s="6">
        <f t="shared" si="193"/>
        <v>5242880</v>
      </c>
      <c r="N517" s="13">
        <f t="shared" si="194"/>
        <v>0.46544759198490909</v>
      </c>
      <c r="O517" s="13"/>
      <c r="P517" s="7">
        <f t="shared" si="195"/>
        <v>-3.7315188602239651E-3</v>
      </c>
      <c r="Q517" s="7">
        <f t="shared" si="196"/>
        <v>2.2872804250144114E-2</v>
      </c>
      <c r="R517" s="6">
        <f t="shared" si="197"/>
        <v>1.9141285389920149E-2</v>
      </c>
      <c r="S517" s="6">
        <f t="shared" si="198"/>
        <v>2.2872804250144114E-2</v>
      </c>
      <c r="T517" s="7">
        <f t="shared" si="199"/>
        <v>-9.4790773826334301E-2</v>
      </c>
      <c r="U517" s="7">
        <f t="shared" si="200"/>
        <v>1.1841284584120209</v>
      </c>
      <c r="V517" s="7">
        <f t="shared" si="201"/>
        <v>6.421475837850223</v>
      </c>
      <c r="W517" s="6">
        <f t="shared" si="202"/>
        <v>7.5108135224359094</v>
      </c>
      <c r="X517" s="6">
        <v>2.9132000000000002E-2</v>
      </c>
      <c r="Y517" s="6">
        <v>7.5216583076833441</v>
      </c>
      <c r="Z517" s="6">
        <f t="shared" si="203"/>
        <v>21.485636927968859</v>
      </c>
      <c r="AA517" s="6">
        <f t="shared" si="205"/>
        <v>34.294640292735998</v>
      </c>
      <c r="AB517" s="6">
        <f t="shared" si="204"/>
        <v>0.144180775087281</v>
      </c>
    </row>
    <row r="518" spans="5:28">
      <c r="E518" s="12">
        <f t="shared" ref="E518:E581" si="206">K518/F518</f>
        <v>1.097776511060969</v>
      </c>
      <c r="F518" s="12">
        <f t="shared" ref="F518:F581" si="207">H518*1.5</f>
        <v>33483504</v>
      </c>
      <c r="G518" s="6">
        <v>416800</v>
      </c>
      <c r="H518" s="6">
        <v>22322336</v>
      </c>
      <c r="I518" s="12">
        <f t="shared" ref="I518:I581" si="208">2*H518</f>
        <v>44644672</v>
      </c>
      <c r="J518" s="6">
        <v>4594675.5249020001</v>
      </c>
      <c r="K518" s="12">
        <f t="shared" ref="K518:K581" si="209">J518*8</f>
        <v>36757404.199216001</v>
      </c>
      <c r="L518" s="6">
        <f t="shared" ref="L518:L581" si="210">((H518+2*G518)*8+(G518+H518)*4)/1000000</f>
        <v>276.20403199999998</v>
      </c>
      <c r="M518" s="6">
        <f t="shared" ref="M518:M581" si="211">40*2^20/8</f>
        <v>5242880</v>
      </c>
      <c r="N518" s="13">
        <f t="shared" ref="N518:N581" si="212">I518/K518</f>
        <v>1.2145763002750947</v>
      </c>
      <c r="O518" s="13"/>
      <c r="P518" s="7">
        <f t="shared" ref="P518:P581" si="213">$B$32*I518</f>
        <v>-5.0424650400410723E-3</v>
      </c>
      <c r="Q518" s="7">
        <f t="shared" ref="Q518:Q581" si="214">$C$32*K518</f>
        <v>1.184466148494554E-2</v>
      </c>
      <c r="R518" s="6">
        <f t="shared" ref="R518:R581" si="215">P518+Q518</f>
        <v>6.8021964449044674E-3</v>
      </c>
      <c r="S518" s="6">
        <f t="shared" ref="S518:S581" si="216">MAX(P518,Q518)</f>
        <v>1.184466148494554E-2</v>
      </c>
      <c r="T518" s="7">
        <f t="shared" ref="T518:T581" si="217">$D$32*I518</f>
        <v>-0.1280923883924957</v>
      </c>
      <c r="U518" s="7">
        <f t="shared" ref="U518:U581" si="218">$E$32*K518</f>
        <v>0.61319987663919395</v>
      </c>
      <c r="V518" s="7">
        <f t="shared" ref="V518:V581" si="219">X518*$F$32</f>
        <v>1.3397545703162725</v>
      </c>
      <c r="W518" s="6">
        <f t="shared" ref="W518:W581" si="220">SUM(T518:V518)</f>
        <v>1.8248620585629709</v>
      </c>
      <c r="X518" s="6">
        <v>6.0780000000000001E-3</v>
      </c>
      <c r="Y518" s="6">
        <v>1.8049836600000002</v>
      </c>
      <c r="Z518" s="6">
        <f t="shared" ref="Z518:Z581" si="221">ABS(S518-X518)/ABS(X518)*100</f>
        <v>94.877615744414939</v>
      </c>
      <c r="AA518" s="6">
        <f t="shared" si="205"/>
        <v>11.915045161310749</v>
      </c>
      <c r="AB518" s="6">
        <f t="shared" ref="AB518:AB581" si="222">ABS(W518-Y518)/ABS(Y518)*100</f>
        <v>1.1013062889982443</v>
      </c>
    </row>
    <row r="519" spans="5:28">
      <c r="E519" s="12">
        <f t="shared" si="206"/>
        <v>1.2525247300822979</v>
      </c>
      <c r="F519" s="12">
        <f t="shared" si="207"/>
        <v>31508083.5</v>
      </c>
      <c r="G519" s="6">
        <v>1465137</v>
      </c>
      <c r="H519" s="6">
        <v>21005389</v>
      </c>
      <c r="I519" s="12">
        <f t="shared" si="208"/>
        <v>42010778</v>
      </c>
      <c r="J519" s="6">
        <v>4933081.7226560004</v>
      </c>
      <c r="K519" s="12">
        <f t="shared" si="209"/>
        <v>39464653.781248003</v>
      </c>
      <c r="L519" s="6">
        <f t="shared" si="210"/>
        <v>281.36740800000001</v>
      </c>
      <c r="M519" s="6">
        <f t="shared" si="211"/>
        <v>5242880</v>
      </c>
      <c r="N519" s="13">
        <f t="shared" si="212"/>
        <v>1.0645165730545902</v>
      </c>
      <c r="O519" s="13"/>
      <c r="P519" s="7">
        <f t="shared" si="213"/>
        <v>-4.7449756013422297E-3</v>
      </c>
      <c r="Q519" s="7">
        <f t="shared" si="214"/>
        <v>1.2717042316862754E-2</v>
      </c>
      <c r="R519" s="6">
        <f t="shared" si="215"/>
        <v>7.9720667155205246E-3</v>
      </c>
      <c r="S519" s="6">
        <f t="shared" si="216"/>
        <v>1.2717042316862754E-2</v>
      </c>
      <c r="T519" s="7">
        <f t="shared" si="217"/>
        <v>-0.12053534388710288</v>
      </c>
      <c r="U519" s="7">
        <f t="shared" si="218"/>
        <v>0.6583631613133859</v>
      </c>
      <c r="V519" s="7">
        <f t="shared" si="219"/>
        <v>1.3966247050878418</v>
      </c>
      <c r="W519" s="6">
        <f t="shared" si="220"/>
        <v>1.9344525225141247</v>
      </c>
      <c r="X519" s="6">
        <v>6.3359999999999996E-3</v>
      </c>
      <c r="Y519" s="6">
        <v>1.9791360000023039</v>
      </c>
      <c r="Z519" s="6">
        <f t="shared" si="221"/>
        <v>100.7108951525056</v>
      </c>
      <c r="AA519" s="6">
        <f t="shared" ref="AA519:AA582" si="223">ABS(R519-X519)/ABS(X519)*100</f>
        <v>25.821760030311321</v>
      </c>
      <c r="AB519" s="6">
        <f t="shared" si="222"/>
        <v>2.2577264770145775</v>
      </c>
    </row>
    <row r="520" spans="5:28">
      <c r="E520" s="12">
        <f t="shared" si="206"/>
        <v>1.6828357276669397</v>
      </c>
      <c r="F520" s="12">
        <f t="shared" si="207"/>
        <v>28380520.5</v>
      </c>
      <c r="G520" s="6">
        <v>3428755</v>
      </c>
      <c r="H520" s="6">
        <v>18920347</v>
      </c>
      <c r="I520" s="12">
        <f t="shared" si="208"/>
        <v>37840694</v>
      </c>
      <c r="J520" s="6">
        <v>5969969.2333979998</v>
      </c>
      <c r="K520" s="12">
        <f t="shared" si="209"/>
        <v>47759753.867183998</v>
      </c>
      <c r="L520" s="6">
        <f t="shared" si="210"/>
        <v>295.61926399999999</v>
      </c>
      <c r="M520" s="6">
        <f t="shared" si="211"/>
        <v>5242880</v>
      </c>
      <c r="N520" s="13">
        <f t="shared" si="212"/>
        <v>0.79231342157314921</v>
      </c>
      <c r="O520" s="13"/>
      <c r="P520" s="7">
        <f t="shared" si="213"/>
        <v>-4.2739786863232408E-3</v>
      </c>
      <c r="Q520" s="7">
        <f t="shared" si="214"/>
        <v>1.5390045338761404E-2</v>
      </c>
      <c r="R520" s="6">
        <f t="shared" si="215"/>
        <v>1.1116066652438163E-2</v>
      </c>
      <c r="S520" s="6">
        <f t="shared" si="216"/>
        <v>1.5390045338761404E-2</v>
      </c>
      <c r="T520" s="7">
        <f t="shared" si="217"/>
        <v>-0.10857073544833259</v>
      </c>
      <c r="U520" s="7">
        <f t="shared" si="218"/>
        <v>0.79674492303512934</v>
      </c>
      <c r="V520" s="7">
        <f t="shared" si="219"/>
        <v>2.552322831472873</v>
      </c>
      <c r="W520" s="6">
        <f t="shared" si="220"/>
        <v>3.2404970190596698</v>
      </c>
      <c r="X520" s="6">
        <v>1.1579000000000001E-2</v>
      </c>
      <c r="Y520" s="6">
        <v>3.2965412999999999</v>
      </c>
      <c r="Z520" s="6">
        <f t="shared" si="221"/>
        <v>32.913423773740419</v>
      </c>
      <c r="AA520" s="6">
        <f t="shared" si="223"/>
        <v>3.998042556022432</v>
      </c>
      <c r="AB520" s="6">
        <f t="shared" si="222"/>
        <v>1.7000933960794027</v>
      </c>
    </row>
    <row r="521" spans="5:28">
      <c r="E521" s="12">
        <f t="shared" si="206"/>
        <v>1.0401311538875533</v>
      </c>
      <c r="F521" s="12">
        <f t="shared" si="207"/>
        <v>37004464.5</v>
      </c>
      <c r="G521" s="6">
        <v>22283</v>
      </c>
      <c r="H521" s="6">
        <v>24669643</v>
      </c>
      <c r="I521" s="12">
        <f t="shared" si="208"/>
        <v>49339286</v>
      </c>
      <c r="J521" s="6">
        <v>4811187.0449219998</v>
      </c>
      <c r="K521" s="12">
        <f t="shared" si="209"/>
        <v>38489496.359375998</v>
      </c>
      <c r="L521" s="6">
        <f t="shared" si="210"/>
        <v>296.48137600000001</v>
      </c>
      <c r="M521" s="6">
        <f t="shared" si="211"/>
        <v>5242880</v>
      </c>
      <c r="N521" s="13">
        <f t="shared" si="212"/>
        <v>1.281889623582487</v>
      </c>
      <c r="O521" s="13"/>
      <c r="P521" s="7">
        <f t="shared" si="213"/>
        <v>-5.5727058484288539E-3</v>
      </c>
      <c r="Q521" s="7">
        <f t="shared" si="214"/>
        <v>1.2402808768323642E-2</v>
      </c>
      <c r="R521" s="6">
        <f t="shared" si="215"/>
        <v>6.8301029198947882E-3</v>
      </c>
      <c r="S521" s="6">
        <f t="shared" si="216"/>
        <v>1.2402808768323642E-2</v>
      </c>
      <c r="T521" s="7">
        <f t="shared" si="217"/>
        <v>-0.14156195358139098</v>
      </c>
      <c r="U521" s="7">
        <f t="shared" si="218"/>
        <v>0.64209524403732154</v>
      </c>
      <c r="V521" s="7">
        <f t="shared" si="219"/>
        <v>1.7045610549943626</v>
      </c>
      <c r="W521" s="6">
        <f t="shared" si="220"/>
        <v>2.2050943454502931</v>
      </c>
      <c r="X521" s="6">
        <v>7.7330000000000003E-3</v>
      </c>
      <c r="Y521" s="6">
        <v>2.2125770071395432</v>
      </c>
      <c r="Z521" s="6">
        <f t="shared" si="221"/>
        <v>60.388061144751603</v>
      </c>
      <c r="AA521" s="6">
        <f t="shared" si="223"/>
        <v>11.675896548625527</v>
      </c>
      <c r="AB521" s="6">
        <f t="shared" si="222"/>
        <v>0.33818762759917487</v>
      </c>
    </row>
    <row r="522" spans="5:28">
      <c r="E522" s="12">
        <f t="shared" si="206"/>
        <v>1.2711368450662293</v>
      </c>
      <c r="F522" s="12">
        <f t="shared" si="207"/>
        <v>33252447</v>
      </c>
      <c r="G522" s="6">
        <v>1696415</v>
      </c>
      <c r="H522" s="6">
        <v>22168298</v>
      </c>
      <c r="I522" s="12">
        <f t="shared" si="208"/>
        <v>44336596</v>
      </c>
      <c r="J522" s="6">
        <v>5283551.3212890001</v>
      </c>
      <c r="K522" s="12">
        <f t="shared" si="209"/>
        <v>42268410.570312001</v>
      </c>
      <c r="L522" s="6">
        <f t="shared" si="210"/>
        <v>299.94787600000001</v>
      </c>
      <c r="M522" s="6">
        <f t="shared" si="211"/>
        <v>5242880</v>
      </c>
      <c r="N522" s="13">
        <f t="shared" si="212"/>
        <v>1.0489298131106124</v>
      </c>
      <c r="O522" s="13"/>
      <c r="P522" s="7">
        <f t="shared" si="213"/>
        <v>-5.0076688955050415E-3</v>
      </c>
      <c r="Q522" s="7">
        <f t="shared" si="214"/>
        <v>1.362052151448491E-2</v>
      </c>
      <c r="R522" s="6">
        <f t="shared" si="215"/>
        <v>8.6128526189798681E-3</v>
      </c>
      <c r="S522" s="6">
        <f t="shared" si="216"/>
        <v>1.362052151448491E-2</v>
      </c>
      <c r="T522" s="7">
        <f t="shared" si="217"/>
        <v>-0.12720847125572277</v>
      </c>
      <c r="U522" s="7">
        <f t="shared" si="218"/>
        <v>0.70513641297888341</v>
      </c>
      <c r="V522" s="7">
        <f t="shared" si="219"/>
        <v>3.7933261600152575</v>
      </c>
      <c r="W522" s="6">
        <f t="shared" si="220"/>
        <v>4.3712541017384181</v>
      </c>
      <c r="X522" s="6">
        <v>1.7208999999999999E-2</v>
      </c>
      <c r="Y522" s="6">
        <v>4.3880798875</v>
      </c>
      <c r="Z522" s="6">
        <f t="shared" si="221"/>
        <v>20.852335902813003</v>
      </c>
      <c r="AA522" s="6">
        <f t="shared" si="223"/>
        <v>49.951463658667741</v>
      </c>
      <c r="AB522" s="6">
        <f t="shared" si="222"/>
        <v>0.38344301364048244</v>
      </c>
    </row>
    <row r="523" spans="5:28">
      <c r="E523" s="12">
        <f t="shared" si="206"/>
        <v>1.6039875301846416</v>
      </c>
      <c r="F523" s="12">
        <f t="shared" si="207"/>
        <v>28791289.5</v>
      </c>
      <c r="G523" s="6">
        <v>3523317</v>
      </c>
      <c r="H523" s="6">
        <v>19194193</v>
      </c>
      <c r="I523" s="12">
        <f t="shared" si="208"/>
        <v>38388386</v>
      </c>
      <c r="J523" s="6">
        <v>5772608.6669920003</v>
      </c>
      <c r="K523" s="12">
        <f t="shared" si="209"/>
        <v>46180869.335936002</v>
      </c>
      <c r="L523" s="6">
        <f t="shared" si="210"/>
        <v>300.79665599999998</v>
      </c>
      <c r="M523" s="6">
        <f t="shared" si="211"/>
        <v>5242880</v>
      </c>
      <c r="N523" s="13">
        <f t="shared" si="212"/>
        <v>0.83126165773860339</v>
      </c>
      <c r="O523" s="13"/>
      <c r="P523" s="7">
        <f t="shared" si="213"/>
        <v>-4.3358386494272401E-3</v>
      </c>
      <c r="Q523" s="7">
        <f t="shared" si="214"/>
        <v>1.4881267496477092E-2</v>
      </c>
      <c r="R523" s="6">
        <f t="shared" si="215"/>
        <v>1.0545428847049853E-2</v>
      </c>
      <c r="S523" s="6">
        <f t="shared" si="216"/>
        <v>1.4881267496477092E-2</v>
      </c>
      <c r="T523" s="7">
        <f t="shared" si="217"/>
        <v>-0.1101421475170216</v>
      </c>
      <c r="U523" s="7">
        <f t="shared" si="218"/>
        <v>0.77040541890307601</v>
      </c>
      <c r="V523" s="7">
        <f t="shared" si="219"/>
        <v>2.292219114300579</v>
      </c>
      <c r="W523" s="6">
        <f t="shared" si="220"/>
        <v>2.9524823856866336</v>
      </c>
      <c r="X523" s="6">
        <v>1.0399E-2</v>
      </c>
      <c r="Y523" s="6">
        <v>3.024809125</v>
      </c>
      <c r="Z523" s="6">
        <f t="shared" si="221"/>
        <v>43.102870434436888</v>
      </c>
      <c r="AA523" s="6">
        <f t="shared" si="223"/>
        <v>1.4081050778906881</v>
      </c>
      <c r="AB523" s="6">
        <f t="shared" si="222"/>
        <v>2.3911174664076174</v>
      </c>
    </row>
    <row r="524" spans="5:28">
      <c r="E524" s="12">
        <f t="shared" si="206"/>
        <v>1.1628175229528235</v>
      </c>
      <c r="F524" s="12">
        <f t="shared" si="207"/>
        <v>35833162.5</v>
      </c>
      <c r="G524" s="6">
        <v>986703</v>
      </c>
      <c r="H524" s="6">
        <v>23888775</v>
      </c>
      <c r="I524" s="12">
        <f t="shared" si="208"/>
        <v>47777550</v>
      </c>
      <c r="J524" s="6">
        <v>5208428.6572270002</v>
      </c>
      <c r="K524" s="12">
        <f t="shared" si="209"/>
        <v>41667429.257816002</v>
      </c>
      <c r="L524" s="6">
        <f t="shared" si="210"/>
        <v>306.39936</v>
      </c>
      <c r="M524" s="6">
        <f t="shared" si="211"/>
        <v>5242880</v>
      </c>
      <c r="N524" s="13">
        <f t="shared" si="212"/>
        <v>1.1466402139757124</v>
      </c>
      <c r="O524" s="13"/>
      <c r="P524" s="7">
        <f t="shared" si="213"/>
        <v>-5.3963130376187855E-3</v>
      </c>
      <c r="Q524" s="7">
        <f t="shared" si="214"/>
        <v>1.3426862023006313E-2</v>
      </c>
      <c r="R524" s="6">
        <f t="shared" si="215"/>
        <v>8.030548985387527E-3</v>
      </c>
      <c r="S524" s="6">
        <f t="shared" si="216"/>
        <v>1.3426862023006313E-2</v>
      </c>
      <c r="T524" s="7">
        <f t="shared" si="217"/>
        <v>-0.13708109426902906</v>
      </c>
      <c r="U524" s="7">
        <f t="shared" si="218"/>
        <v>0.69511063246707927</v>
      </c>
      <c r="V524" s="7">
        <f t="shared" si="219"/>
        <v>1.4380649583322413</v>
      </c>
      <c r="W524" s="6">
        <f t="shared" si="220"/>
        <v>1.9960944965302916</v>
      </c>
      <c r="X524" s="6">
        <v>6.5240000000000003E-3</v>
      </c>
      <c r="Y524" s="6">
        <v>2.0095699272709484</v>
      </c>
      <c r="Z524" s="6">
        <f t="shared" si="221"/>
        <v>105.80720452186254</v>
      </c>
      <c r="AA524" s="6">
        <f t="shared" si="223"/>
        <v>23.09241240630789</v>
      </c>
      <c r="AB524" s="6">
        <f t="shared" si="222"/>
        <v>0.67056291785560473</v>
      </c>
    </row>
    <row r="525" spans="5:28">
      <c r="E525" s="12">
        <f t="shared" si="206"/>
        <v>2.5185926215178358</v>
      </c>
      <c r="F525" s="12">
        <f t="shared" si="207"/>
        <v>24385282.5</v>
      </c>
      <c r="G525" s="6">
        <v>5824554</v>
      </c>
      <c r="H525" s="6">
        <v>16256855</v>
      </c>
      <c r="I525" s="12">
        <f t="shared" si="208"/>
        <v>32513710</v>
      </c>
      <c r="J525" s="6">
        <v>7677074.0722660003</v>
      </c>
      <c r="K525" s="12">
        <f t="shared" si="209"/>
        <v>61416592.578128003</v>
      </c>
      <c r="L525" s="6">
        <f t="shared" si="210"/>
        <v>311.57333999999997</v>
      </c>
      <c r="M525" s="6">
        <f t="shared" si="211"/>
        <v>5242880</v>
      </c>
      <c r="N525" s="13">
        <f t="shared" si="212"/>
        <v>0.52939618814963285</v>
      </c>
      <c r="O525" s="13"/>
      <c r="P525" s="7">
        <f t="shared" si="213"/>
        <v>-3.6723138204942754E-3</v>
      </c>
      <c r="Q525" s="7">
        <f t="shared" si="214"/>
        <v>1.9790808532183044E-2</v>
      </c>
      <c r="R525" s="6">
        <f t="shared" si="215"/>
        <v>1.6118494711688768E-2</v>
      </c>
      <c r="S525" s="6">
        <f t="shared" si="216"/>
        <v>1.9790808532183044E-2</v>
      </c>
      <c r="T525" s="7">
        <f t="shared" si="217"/>
        <v>-9.3286804064793463E-2</v>
      </c>
      <c r="U525" s="7">
        <f t="shared" si="218"/>
        <v>1.0245730843341485</v>
      </c>
      <c r="V525" s="7">
        <f t="shared" si="219"/>
        <v>3.7384398671543244</v>
      </c>
      <c r="W525" s="6">
        <f t="shared" si="220"/>
        <v>4.6697261474236793</v>
      </c>
      <c r="X525" s="6">
        <v>1.6959999999999999E-2</v>
      </c>
      <c r="Y525" s="6">
        <v>4.6072405333276798</v>
      </c>
      <c r="Z525" s="6">
        <f t="shared" si="221"/>
        <v>16.691088043532105</v>
      </c>
      <c r="AA525" s="6">
        <f t="shared" si="223"/>
        <v>4.9617057093822634</v>
      </c>
      <c r="AB525" s="6">
        <f t="shared" si="222"/>
        <v>1.3562481412462291</v>
      </c>
    </row>
    <row r="526" spans="5:28">
      <c r="E526" s="12">
        <f t="shared" si="206"/>
        <v>1.2216041721877218</v>
      </c>
      <c r="F526" s="12">
        <f t="shared" si="207"/>
        <v>35251096.5</v>
      </c>
      <c r="G526" s="6">
        <v>1602111</v>
      </c>
      <c r="H526" s="6">
        <v>23500731</v>
      </c>
      <c r="I526" s="12">
        <f t="shared" si="208"/>
        <v>47001462</v>
      </c>
      <c r="J526" s="6">
        <v>5382860.8198239999</v>
      </c>
      <c r="K526" s="12">
        <f t="shared" si="209"/>
        <v>43062886.558591999</v>
      </c>
      <c r="L526" s="6">
        <f t="shared" si="210"/>
        <v>314.05099200000001</v>
      </c>
      <c r="M526" s="6">
        <f t="shared" si="211"/>
        <v>5242880</v>
      </c>
      <c r="N526" s="13">
        <f t="shared" si="212"/>
        <v>1.0914610179707558</v>
      </c>
      <c r="O526" s="13"/>
      <c r="P526" s="7">
        <f t="shared" si="213"/>
        <v>-5.3086565170826867E-3</v>
      </c>
      <c r="Q526" s="7">
        <f t="shared" si="214"/>
        <v>1.3876532496329348E-2</v>
      </c>
      <c r="R526" s="6">
        <f t="shared" si="215"/>
        <v>8.567875979246662E-3</v>
      </c>
      <c r="S526" s="6">
        <f t="shared" si="216"/>
        <v>1.3876532496329348E-2</v>
      </c>
      <c r="T526" s="7">
        <f t="shared" si="217"/>
        <v>-0.13485437916352319</v>
      </c>
      <c r="U526" s="7">
        <f t="shared" si="218"/>
        <v>0.71839013936733409</v>
      </c>
      <c r="V526" s="7">
        <f t="shared" si="219"/>
        <v>1.4651774644442686</v>
      </c>
      <c r="W526" s="6">
        <f t="shared" si="220"/>
        <v>2.0487132246480795</v>
      </c>
      <c r="X526" s="6">
        <v>6.6470000000000001E-3</v>
      </c>
      <c r="Y526" s="6">
        <v>2.0927525583355493</v>
      </c>
      <c r="Z526" s="6">
        <f t="shared" si="221"/>
        <v>108.76384077522714</v>
      </c>
      <c r="AA526" s="6">
        <f t="shared" si="223"/>
        <v>28.898389939020035</v>
      </c>
      <c r="AB526" s="6">
        <f t="shared" si="222"/>
        <v>2.1043736638647847</v>
      </c>
    </row>
    <row r="527" spans="5:28">
      <c r="E527" s="12">
        <f t="shared" si="206"/>
        <v>2.7457095992807186</v>
      </c>
      <c r="F527" s="12">
        <f t="shared" si="207"/>
        <v>30634465.5</v>
      </c>
      <c r="G527" s="6">
        <v>3501776</v>
      </c>
      <c r="H527" s="6">
        <v>20422977</v>
      </c>
      <c r="I527" s="12">
        <f t="shared" si="208"/>
        <v>40845954</v>
      </c>
      <c r="J527" s="6">
        <v>10514168.249023</v>
      </c>
      <c r="K527" s="12">
        <f t="shared" si="209"/>
        <v>84113345.992183998</v>
      </c>
      <c r="L527" s="6">
        <f t="shared" si="210"/>
        <v>315.111244</v>
      </c>
      <c r="M527" s="6">
        <f t="shared" si="211"/>
        <v>5242880</v>
      </c>
      <c r="N527" s="13">
        <f t="shared" si="212"/>
        <v>0.48560610112687108</v>
      </c>
      <c r="O527" s="13"/>
      <c r="P527" s="7">
        <f t="shared" si="213"/>
        <v>-4.6134126614733734E-3</v>
      </c>
      <c r="Q527" s="7">
        <f t="shared" si="214"/>
        <v>2.7104582909169905E-2</v>
      </c>
      <c r="R527" s="6">
        <f t="shared" si="215"/>
        <v>2.2491170247696531E-2</v>
      </c>
      <c r="S527" s="6">
        <f t="shared" si="216"/>
        <v>2.7104582909169905E-2</v>
      </c>
      <c r="T527" s="7">
        <f t="shared" si="217"/>
        <v>-0.11719328577506434</v>
      </c>
      <c r="U527" s="7">
        <f t="shared" si="218"/>
        <v>1.4032082653762905</v>
      </c>
      <c r="V527" s="7">
        <f t="shared" si="219"/>
        <v>4.237265894239834</v>
      </c>
      <c r="W527" s="6">
        <f t="shared" si="220"/>
        <v>5.5232808738410597</v>
      </c>
      <c r="X527" s="6">
        <v>1.9223000000000001E-2</v>
      </c>
      <c r="Y527" s="6">
        <v>5.3944009777735058</v>
      </c>
      <c r="Z527" s="6">
        <f t="shared" si="221"/>
        <v>41.000795449044915</v>
      </c>
      <c r="AA527" s="6">
        <f t="shared" si="223"/>
        <v>17.00135383497129</v>
      </c>
      <c r="AB527" s="6">
        <f t="shared" si="222"/>
        <v>2.3891419380683119</v>
      </c>
    </row>
    <row r="528" spans="5:28">
      <c r="E528" s="12">
        <f t="shared" si="206"/>
        <v>2.5546255654031143</v>
      </c>
      <c r="F528" s="12">
        <f t="shared" si="207"/>
        <v>20111752.5</v>
      </c>
      <c r="G528" s="6">
        <v>7733822</v>
      </c>
      <c r="H528" s="6">
        <v>13407835</v>
      </c>
      <c r="I528" s="12">
        <f t="shared" si="208"/>
        <v>26815670</v>
      </c>
      <c r="J528" s="6">
        <v>6422249.6376949996</v>
      </c>
      <c r="K528" s="12">
        <f t="shared" si="209"/>
        <v>51377997.101559997</v>
      </c>
      <c r="L528" s="6">
        <f t="shared" si="210"/>
        <v>315.57046000000003</v>
      </c>
      <c r="M528" s="6">
        <f t="shared" si="211"/>
        <v>5242880</v>
      </c>
      <c r="N528" s="13">
        <f t="shared" si="212"/>
        <v>0.52192906521818838</v>
      </c>
      <c r="O528" s="13"/>
      <c r="P528" s="7">
        <f t="shared" si="213"/>
        <v>-3.0287394316678633E-3</v>
      </c>
      <c r="Q528" s="7">
        <f t="shared" si="214"/>
        <v>1.6555983663706895E-2</v>
      </c>
      <c r="R528" s="6">
        <f t="shared" si="215"/>
        <v>1.3527244232039031E-2</v>
      </c>
      <c r="S528" s="6">
        <f t="shared" si="216"/>
        <v>1.6555983663706895E-2</v>
      </c>
      <c r="T528" s="7">
        <f t="shared" si="217"/>
        <v>-7.693825629730229E-2</v>
      </c>
      <c r="U528" s="7">
        <f t="shared" si="218"/>
        <v>0.85710572253405815</v>
      </c>
      <c r="V528" s="7">
        <f t="shared" si="219"/>
        <v>3.4728254780080419</v>
      </c>
      <c r="W528" s="6">
        <f t="shared" si="220"/>
        <v>4.2529929442447978</v>
      </c>
      <c r="X528" s="6">
        <v>1.5755000000000002E-2</v>
      </c>
      <c r="Y528" s="6">
        <v>4.3425281428638947</v>
      </c>
      <c r="Z528" s="6">
        <f t="shared" si="221"/>
        <v>5.0839965960450213</v>
      </c>
      <c r="AA528" s="6">
        <f t="shared" si="223"/>
        <v>14.139992180012506</v>
      </c>
      <c r="AB528" s="6">
        <f t="shared" si="222"/>
        <v>2.0618219542510197</v>
      </c>
    </row>
    <row r="529" spans="5:28">
      <c r="E529" s="12">
        <f t="shared" si="206"/>
        <v>1.921634371577952</v>
      </c>
      <c r="F529" s="12">
        <f t="shared" si="207"/>
        <v>31751983.5</v>
      </c>
      <c r="G529" s="6">
        <v>3712815</v>
      </c>
      <c r="H529" s="6">
        <v>21167989</v>
      </c>
      <c r="I529" s="12">
        <f t="shared" si="208"/>
        <v>42335978</v>
      </c>
      <c r="J529" s="6">
        <v>7626962.8574219998</v>
      </c>
      <c r="K529" s="12">
        <f t="shared" si="209"/>
        <v>61015702.859375998</v>
      </c>
      <c r="L529" s="6">
        <f t="shared" si="210"/>
        <v>328.27216800000002</v>
      </c>
      <c r="M529" s="6">
        <f t="shared" si="211"/>
        <v>5242880</v>
      </c>
      <c r="N529" s="13">
        <f t="shared" si="212"/>
        <v>0.69385381165849225</v>
      </c>
      <c r="O529" s="13"/>
      <c r="P529" s="7">
        <f t="shared" si="213"/>
        <v>-4.7817058438899031E-3</v>
      </c>
      <c r="Q529" s="7">
        <f t="shared" si="214"/>
        <v>1.9661626313937235E-2</v>
      </c>
      <c r="R529" s="6">
        <f t="shared" si="215"/>
        <v>1.4879920470047332E-2</v>
      </c>
      <c r="S529" s="6">
        <f t="shared" si="216"/>
        <v>1.9661626313937235E-2</v>
      </c>
      <c r="T529" s="7">
        <f t="shared" si="217"/>
        <v>-0.12146839239746578</v>
      </c>
      <c r="U529" s="7">
        <f t="shared" si="218"/>
        <v>1.017885301792369</v>
      </c>
      <c r="V529" s="7">
        <f t="shared" si="219"/>
        <v>4.0959722648267487</v>
      </c>
      <c r="W529" s="6">
        <f t="shared" si="220"/>
        <v>4.9923891742216515</v>
      </c>
      <c r="X529" s="6">
        <v>1.8582000000000001E-2</v>
      </c>
      <c r="Y529" s="6">
        <v>5.0267589176503389</v>
      </c>
      <c r="Z529" s="6">
        <f t="shared" si="221"/>
        <v>5.8100651917836288</v>
      </c>
      <c r="AA529" s="6">
        <f t="shared" si="223"/>
        <v>19.922933645208637</v>
      </c>
      <c r="AB529" s="6">
        <f t="shared" si="222"/>
        <v>0.68373566331191471</v>
      </c>
    </row>
    <row r="530" spans="5:28">
      <c r="E530" s="12">
        <f t="shared" si="206"/>
        <v>1.1006807929640816</v>
      </c>
      <c r="F530" s="12">
        <f t="shared" si="207"/>
        <v>40255669.5</v>
      </c>
      <c r="G530" s="6">
        <v>343791</v>
      </c>
      <c r="H530" s="6">
        <v>26837113</v>
      </c>
      <c r="I530" s="12">
        <f t="shared" si="208"/>
        <v>53674226</v>
      </c>
      <c r="J530" s="6">
        <v>5538580.2783199996</v>
      </c>
      <c r="K530" s="12">
        <f t="shared" si="209"/>
        <v>44308642.226559997</v>
      </c>
      <c r="L530" s="6">
        <f t="shared" si="210"/>
        <v>328.921176</v>
      </c>
      <c r="M530" s="6">
        <f t="shared" si="211"/>
        <v>5242880</v>
      </c>
      <c r="N530" s="13">
        <f t="shared" si="212"/>
        <v>1.2113714910412212</v>
      </c>
      <c r="O530" s="13"/>
      <c r="P530" s="7">
        <f t="shared" si="213"/>
        <v>-6.0623226923083575E-3</v>
      </c>
      <c r="Q530" s="7">
        <f t="shared" si="214"/>
        <v>1.4277963296503965E-2</v>
      </c>
      <c r="R530" s="6">
        <f t="shared" si="215"/>
        <v>8.2156406041956065E-3</v>
      </c>
      <c r="S530" s="6">
        <f t="shared" si="216"/>
        <v>1.4277963296503965E-2</v>
      </c>
      <c r="T530" s="7">
        <f t="shared" si="217"/>
        <v>-0.15399955908419688</v>
      </c>
      <c r="U530" s="7">
        <f t="shared" si="218"/>
        <v>0.73917227125511431</v>
      </c>
      <c r="V530" s="7">
        <f t="shared" si="219"/>
        <v>2.3453419921298355</v>
      </c>
      <c r="W530" s="6">
        <f t="shared" si="220"/>
        <v>2.9305147043007529</v>
      </c>
      <c r="X530" s="6">
        <v>1.064E-2</v>
      </c>
      <c r="Y530" s="6">
        <v>2.9009368888841598</v>
      </c>
      <c r="Z530" s="6">
        <f t="shared" si="221"/>
        <v>34.191384365638768</v>
      </c>
      <c r="AA530" s="6">
        <f t="shared" si="223"/>
        <v>22.785332667334526</v>
      </c>
      <c r="AB530" s="6">
        <f t="shared" si="222"/>
        <v>1.0195952738554803</v>
      </c>
    </row>
    <row r="531" spans="5:28">
      <c r="E531" s="12">
        <f t="shared" si="206"/>
        <v>1.5843282472024083</v>
      </c>
      <c r="F531" s="12">
        <f t="shared" si="207"/>
        <v>30474379.5</v>
      </c>
      <c r="G531" s="6">
        <v>4690002</v>
      </c>
      <c r="H531" s="6">
        <v>20316253</v>
      </c>
      <c r="I531" s="12">
        <f t="shared" si="208"/>
        <v>40632506</v>
      </c>
      <c r="J531" s="6">
        <v>6035177.5322270002</v>
      </c>
      <c r="K531" s="12">
        <f t="shared" si="209"/>
        <v>48281420.257816002</v>
      </c>
      <c r="L531" s="6">
        <f t="shared" si="210"/>
        <v>337.59507600000001</v>
      </c>
      <c r="M531" s="6">
        <f t="shared" si="211"/>
        <v>5242880</v>
      </c>
      <c r="N531" s="13">
        <f t="shared" si="212"/>
        <v>0.84157644458319836</v>
      </c>
      <c r="O531" s="13"/>
      <c r="P531" s="7">
        <f t="shared" si="213"/>
        <v>-4.5893044301962638E-3</v>
      </c>
      <c r="Q531" s="7">
        <f t="shared" si="214"/>
        <v>1.5558146485720015E-2</v>
      </c>
      <c r="R531" s="6">
        <f t="shared" si="215"/>
        <v>1.0968842055523752E-2</v>
      </c>
      <c r="S531" s="6">
        <f t="shared" si="216"/>
        <v>1.5558146485720015E-2</v>
      </c>
      <c r="T531" s="7">
        <f t="shared" si="217"/>
        <v>-0.11658087083521212</v>
      </c>
      <c r="U531" s="7">
        <f t="shared" si="218"/>
        <v>0.80544754427161969</v>
      </c>
      <c r="V531" s="7">
        <f t="shared" si="219"/>
        <v>1.8595211509029412</v>
      </c>
      <c r="W531" s="6">
        <f t="shared" si="220"/>
        <v>2.5483878243393487</v>
      </c>
      <c r="X531" s="6">
        <v>8.4360000000000008E-3</v>
      </c>
      <c r="Y531" s="6">
        <v>2.647441760002812</v>
      </c>
      <c r="Z531" s="6">
        <f t="shared" si="221"/>
        <v>84.425634017544013</v>
      </c>
      <c r="AA531" s="6">
        <f t="shared" si="223"/>
        <v>30.02420644290838</v>
      </c>
      <c r="AB531" s="6">
        <f t="shared" si="222"/>
        <v>3.7414963063571984</v>
      </c>
    </row>
    <row r="532" spans="5:28">
      <c r="E532" s="12">
        <f t="shared" si="206"/>
        <v>1.0792585869963323</v>
      </c>
      <c r="F532" s="12">
        <f t="shared" si="207"/>
        <v>41534958</v>
      </c>
      <c r="G532" s="6">
        <v>377002</v>
      </c>
      <c r="H532" s="6">
        <v>27689972</v>
      </c>
      <c r="I532" s="12">
        <f t="shared" si="208"/>
        <v>55379944</v>
      </c>
      <c r="J532" s="6">
        <v>5603370.0102540003</v>
      </c>
      <c r="K532" s="12">
        <f t="shared" si="209"/>
        <v>44826960.082032003</v>
      </c>
      <c r="L532" s="6">
        <f t="shared" si="210"/>
        <v>339.819704</v>
      </c>
      <c r="M532" s="6">
        <f t="shared" si="211"/>
        <v>5242880</v>
      </c>
      <c r="N532" s="13">
        <f t="shared" si="212"/>
        <v>1.2354160063197761</v>
      </c>
      <c r="O532" s="13"/>
      <c r="P532" s="7">
        <f t="shared" si="213"/>
        <v>-6.2549777841224216E-3</v>
      </c>
      <c r="Q532" s="7">
        <f t="shared" si="214"/>
        <v>1.4444985415541407E-2</v>
      </c>
      <c r="R532" s="6">
        <f t="shared" si="215"/>
        <v>8.1900076314189857E-3</v>
      </c>
      <c r="S532" s="6">
        <f t="shared" si="216"/>
        <v>1.4444985415541407E-2</v>
      </c>
      <c r="T532" s="7">
        <f t="shared" si="217"/>
        <v>-0.15889352476377611</v>
      </c>
      <c r="U532" s="7">
        <f t="shared" si="218"/>
        <v>0.74781903105656145</v>
      </c>
      <c r="V532" s="7">
        <f t="shared" si="219"/>
        <v>1.5392408957746844</v>
      </c>
      <c r="W532" s="6">
        <f t="shared" si="220"/>
        <v>2.1281664020674698</v>
      </c>
      <c r="X532" s="6">
        <v>6.9829999999999996E-3</v>
      </c>
      <c r="Y532" s="6">
        <v>2.1116010083356609</v>
      </c>
      <c r="Z532" s="6">
        <f t="shared" si="221"/>
        <v>106.85930711071758</v>
      </c>
      <c r="AA532" s="6">
        <f t="shared" si="223"/>
        <v>17.284943883989492</v>
      </c>
      <c r="AB532" s="6">
        <f t="shared" si="222"/>
        <v>0.78449449808065419</v>
      </c>
    </row>
    <row r="533" spans="5:28">
      <c r="E533" s="12">
        <f t="shared" si="206"/>
        <v>2.8417247181959433</v>
      </c>
      <c r="F533" s="12">
        <f t="shared" si="207"/>
        <v>33165631.5</v>
      </c>
      <c r="G533" s="6">
        <v>3799275</v>
      </c>
      <c r="H533" s="6">
        <v>22110421</v>
      </c>
      <c r="I533" s="12">
        <f t="shared" si="208"/>
        <v>44220842</v>
      </c>
      <c r="J533" s="6">
        <v>11780949.353515999</v>
      </c>
      <c r="K533" s="12">
        <f t="shared" si="209"/>
        <v>94247594.828127995</v>
      </c>
      <c r="L533" s="6">
        <f t="shared" si="210"/>
        <v>341.31055199999997</v>
      </c>
      <c r="M533" s="6">
        <f t="shared" si="211"/>
        <v>5242880</v>
      </c>
      <c r="N533" s="13">
        <f t="shared" si="212"/>
        <v>0.46919862603010831</v>
      </c>
      <c r="O533" s="13"/>
      <c r="P533" s="7">
        <f t="shared" si="213"/>
        <v>-4.9945948718400244E-3</v>
      </c>
      <c r="Q533" s="7">
        <f t="shared" si="214"/>
        <v>3.0370231000514732E-2</v>
      </c>
      <c r="R533" s="6">
        <f t="shared" si="215"/>
        <v>2.5375636128674706E-2</v>
      </c>
      <c r="S533" s="6">
        <f t="shared" si="216"/>
        <v>3.0370231000514732E-2</v>
      </c>
      <c r="T533" s="7">
        <f t="shared" si="217"/>
        <v>-0.12687635533546279</v>
      </c>
      <c r="U533" s="7">
        <f t="shared" si="218"/>
        <v>1.5722713499823657</v>
      </c>
      <c r="V533" s="7">
        <f t="shared" si="219"/>
        <v>4.7374144825991005</v>
      </c>
      <c r="W533" s="6">
        <f t="shared" si="220"/>
        <v>6.1828094772460034</v>
      </c>
      <c r="X533" s="6">
        <v>2.1492000000000001E-2</v>
      </c>
      <c r="Y533" s="6">
        <v>6.0471324000071647</v>
      </c>
      <c r="Z533" s="6">
        <f t="shared" si="221"/>
        <v>41.309468641888749</v>
      </c>
      <c r="AA533" s="6">
        <f t="shared" si="223"/>
        <v>18.070147630163341</v>
      </c>
      <c r="AB533" s="6">
        <f t="shared" si="222"/>
        <v>2.2436597756430463</v>
      </c>
    </row>
    <row r="534" spans="5:28">
      <c r="E534" s="12">
        <f t="shared" si="206"/>
        <v>1.0602058034904145</v>
      </c>
      <c r="F534" s="12">
        <f t="shared" si="207"/>
        <v>43073451</v>
      </c>
      <c r="G534" s="6">
        <v>72000</v>
      </c>
      <c r="H534" s="6">
        <v>28715634</v>
      </c>
      <c r="I534" s="12">
        <f t="shared" si="208"/>
        <v>57431268</v>
      </c>
      <c r="J534" s="6">
        <v>5708340.3408199996</v>
      </c>
      <c r="K534" s="12">
        <f t="shared" si="209"/>
        <v>45666722.726559997</v>
      </c>
      <c r="L534" s="6">
        <f t="shared" si="210"/>
        <v>346.02760799999999</v>
      </c>
      <c r="M534" s="6">
        <f t="shared" si="211"/>
        <v>5242880</v>
      </c>
      <c r="N534" s="13">
        <f t="shared" si="212"/>
        <v>1.2576174634620252</v>
      </c>
      <c r="O534" s="13"/>
      <c r="P534" s="7">
        <f t="shared" si="213"/>
        <v>-6.4866679073200392E-3</v>
      </c>
      <c r="Q534" s="7">
        <f t="shared" si="214"/>
        <v>1.4715589514738078E-2</v>
      </c>
      <c r="R534" s="6">
        <f t="shared" si="215"/>
        <v>8.2289216074180396E-3</v>
      </c>
      <c r="S534" s="6">
        <f t="shared" si="216"/>
        <v>1.4715589514738078E-2</v>
      </c>
      <c r="T534" s="7">
        <f t="shared" si="217"/>
        <v>-0.16477908688699761</v>
      </c>
      <c r="U534" s="7">
        <f t="shared" si="218"/>
        <v>0.7618282452883367</v>
      </c>
      <c r="V534" s="7">
        <f t="shared" si="219"/>
        <v>1.6291750623901893</v>
      </c>
      <c r="W534" s="6">
        <f t="shared" si="220"/>
        <v>2.2262242207915284</v>
      </c>
      <c r="X534" s="6">
        <v>7.391E-3</v>
      </c>
      <c r="Y534" s="6">
        <v>2.2077485538484281</v>
      </c>
      <c r="Z534" s="6">
        <f t="shared" si="221"/>
        <v>99.101468201029334</v>
      </c>
      <c r="AA534" s="6">
        <f t="shared" si="223"/>
        <v>11.337053273143548</v>
      </c>
      <c r="AB534" s="6">
        <f t="shared" si="222"/>
        <v>0.83685557899673568</v>
      </c>
    </row>
    <row r="535" spans="5:28">
      <c r="E535" s="12">
        <f t="shared" si="206"/>
        <v>1.0267752268052497</v>
      </c>
      <c r="F535" s="12">
        <f t="shared" si="207"/>
        <v>43450936.5</v>
      </c>
      <c r="G535" s="6">
        <v>45101</v>
      </c>
      <c r="H535" s="6">
        <v>28967291</v>
      </c>
      <c r="I535" s="12">
        <f t="shared" si="208"/>
        <v>57934582</v>
      </c>
      <c r="J535" s="6">
        <v>5576793.1474609999</v>
      </c>
      <c r="K535" s="12">
        <f t="shared" si="209"/>
        <v>44614345.179687999</v>
      </c>
      <c r="L535" s="6">
        <f t="shared" si="210"/>
        <v>348.50951199999997</v>
      </c>
      <c r="M535" s="6">
        <f t="shared" si="211"/>
        <v>5242880</v>
      </c>
      <c r="N535" s="13">
        <f t="shared" si="212"/>
        <v>1.2985639880326303</v>
      </c>
      <c r="O535" s="13"/>
      <c r="P535" s="7">
        <f t="shared" si="213"/>
        <v>-6.5435155250864602E-3</v>
      </c>
      <c r="Q535" s="7">
        <f t="shared" si="214"/>
        <v>1.437647264648757E-2</v>
      </c>
      <c r="R535" s="6">
        <f t="shared" si="215"/>
        <v>7.8329571214011094E-3</v>
      </c>
      <c r="S535" s="6">
        <f t="shared" si="216"/>
        <v>1.437647264648757E-2</v>
      </c>
      <c r="T535" s="7">
        <f t="shared" si="217"/>
        <v>-0.16622317169002584</v>
      </c>
      <c r="U535" s="7">
        <f t="shared" si="218"/>
        <v>0.74427211487112044</v>
      </c>
      <c r="V535" s="7">
        <f t="shared" si="219"/>
        <v>1.8024305892524122</v>
      </c>
      <c r="W535" s="6">
        <f t="shared" si="220"/>
        <v>2.3804795324335069</v>
      </c>
      <c r="X535" s="6">
        <v>8.1770000000000002E-3</v>
      </c>
      <c r="Y535" s="6">
        <v>2.4082900399999998</v>
      </c>
      <c r="Z535" s="6">
        <f t="shared" si="221"/>
        <v>75.815979533906912</v>
      </c>
      <c r="AA535" s="6">
        <f t="shared" si="223"/>
        <v>4.2074462345467873</v>
      </c>
      <c r="AB535" s="6">
        <f t="shared" si="222"/>
        <v>1.1547823187647677</v>
      </c>
    </row>
    <row r="536" spans="5:28">
      <c r="E536" s="12">
        <f t="shared" si="206"/>
        <v>1.2442958731151843</v>
      </c>
      <c r="F536" s="12">
        <f t="shared" si="207"/>
        <v>40695523.5</v>
      </c>
      <c r="G536" s="6">
        <v>1505785</v>
      </c>
      <c r="H536" s="6">
        <v>27130349</v>
      </c>
      <c r="I536" s="12">
        <f t="shared" si="208"/>
        <v>54260698</v>
      </c>
      <c r="J536" s="6">
        <v>6329658.9931640001</v>
      </c>
      <c r="K536" s="12">
        <f t="shared" si="209"/>
        <v>50637271.945312001</v>
      </c>
      <c r="L536" s="6">
        <f t="shared" si="210"/>
        <v>355.67988800000001</v>
      </c>
      <c r="M536" s="6">
        <f t="shared" si="211"/>
        <v>5242880</v>
      </c>
      <c r="N536" s="13">
        <f t="shared" si="212"/>
        <v>1.0715565020683042</v>
      </c>
      <c r="O536" s="13"/>
      <c r="P536" s="7">
        <f t="shared" si="213"/>
        <v>-6.1285627255415051E-3</v>
      </c>
      <c r="Q536" s="7">
        <f t="shared" si="214"/>
        <v>1.6317293284985102E-2</v>
      </c>
      <c r="R536" s="6">
        <f t="shared" si="215"/>
        <v>1.0188730559443596E-2</v>
      </c>
      <c r="S536" s="6">
        <f t="shared" si="216"/>
        <v>1.6317293284985102E-2</v>
      </c>
      <c r="T536" s="7">
        <f t="shared" si="217"/>
        <v>-0.15568223690083138</v>
      </c>
      <c r="U536" s="7">
        <f t="shared" si="218"/>
        <v>0.84474868633060096</v>
      </c>
      <c r="V536" s="7">
        <f t="shared" si="219"/>
        <v>2.0332175315230829</v>
      </c>
      <c r="W536" s="6">
        <f t="shared" si="220"/>
        <v>2.7222839809528523</v>
      </c>
      <c r="X536" s="6">
        <v>9.2239999999999996E-3</v>
      </c>
      <c r="Y536" s="6">
        <v>2.7530384470555678</v>
      </c>
      <c r="Z536" s="6">
        <f t="shared" si="221"/>
        <v>76.900404217097815</v>
      </c>
      <c r="AA536" s="6">
        <f t="shared" si="223"/>
        <v>10.458917600212448</v>
      </c>
      <c r="AB536" s="6">
        <f t="shared" si="222"/>
        <v>1.1171099384975183</v>
      </c>
    </row>
    <row r="537" spans="5:28">
      <c r="E537" s="12">
        <f t="shared" si="206"/>
        <v>1.1241034147563924</v>
      </c>
      <c r="F537" s="12">
        <f t="shared" si="207"/>
        <v>42921846</v>
      </c>
      <c r="G537" s="6">
        <v>638802</v>
      </c>
      <c r="H537" s="6">
        <v>28614564</v>
      </c>
      <c r="I537" s="12">
        <f t="shared" si="208"/>
        <v>57229128</v>
      </c>
      <c r="J537" s="6">
        <v>6031074.2070310004</v>
      </c>
      <c r="K537" s="12">
        <f t="shared" si="209"/>
        <v>48248593.656248003</v>
      </c>
      <c r="L537" s="6">
        <f t="shared" si="210"/>
        <v>356.15080799999998</v>
      </c>
      <c r="M537" s="6">
        <f t="shared" si="211"/>
        <v>5242880</v>
      </c>
      <c r="N537" s="13">
        <f t="shared" si="212"/>
        <v>1.1861304892684483</v>
      </c>
      <c r="O537" s="13"/>
      <c r="P537" s="7">
        <f t="shared" si="213"/>
        <v>-6.4638368764818261E-3</v>
      </c>
      <c r="Q537" s="7">
        <f t="shared" si="214"/>
        <v>1.5547568481322131E-2</v>
      </c>
      <c r="R537" s="6">
        <f t="shared" si="215"/>
        <v>9.083731604840304E-3</v>
      </c>
      <c r="S537" s="6">
        <f t="shared" si="216"/>
        <v>1.5547568481322131E-2</v>
      </c>
      <c r="T537" s="7">
        <f t="shared" si="217"/>
        <v>-0.1641991163276964</v>
      </c>
      <c r="U537" s="7">
        <f t="shared" si="218"/>
        <v>0.8048999194196883</v>
      </c>
      <c r="V537" s="7">
        <f t="shared" si="219"/>
        <v>1.6049281057046365</v>
      </c>
      <c r="W537" s="6">
        <f t="shared" si="220"/>
        <v>2.2456289087966281</v>
      </c>
      <c r="X537" s="6">
        <v>7.2810000000000001E-3</v>
      </c>
      <c r="Y537" s="6">
        <v>2.2329706846181847</v>
      </c>
      <c r="Z537" s="6">
        <f t="shared" si="221"/>
        <v>113.53616922568506</v>
      </c>
      <c r="AA537" s="6">
        <f t="shared" si="223"/>
        <v>24.759395753884135</v>
      </c>
      <c r="AB537" s="6">
        <f t="shared" si="222"/>
        <v>0.56687820693928415</v>
      </c>
    </row>
    <row r="538" spans="5:28">
      <c r="E538" s="12">
        <f t="shared" si="206"/>
        <v>3.1842871635582073</v>
      </c>
      <c r="F538" s="12">
        <f t="shared" si="207"/>
        <v>28311373.5</v>
      </c>
      <c r="G538" s="6">
        <v>6592765</v>
      </c>
      <c r="H538" s="6">
        <v>18874249</v>
      </c>
      <c r="I538" s="12">
        <f t="shared" si="208"/>
        <v>37748498</v>
      </c>
      <c r="J538" s="6">
        <v>11268942.902344</v>
      </c>
      <c r="K538" s="12">
        <f t="shared" si="209"/>
        <v>90151543.218751997</v>
      </c>
      <c r="L538" s="6">
        <f t="shared" si="210"/>
        <v>358.34628800000002</v>
      </c>
      <c r="M538" s="6">
        <f t="shared" si="211"/>
        <v>5242880</v>
      </c>
      <c r="N538" s="13">
        <f t="shared" si="212"/>
        <v>0.41872270459534533</v>
      </c>
      <c r="O538" s="13"/>
      <c r="P538" s="7">
        <f t="shared" si="213"/>
        <v>-4.2635654592570495E-3</v>
      </c>
      <c r="Q538" s="7">
        <f t="shared" si="214"/>
        <v>2.9050324282538169E-2</v>
      </c>
      <c r="R538" s="6">
        <f t="shared" si="215"/>
        <v>2.4786758823281119E-2</v>
      </c>
      <c r="S538" s="6">
        <f t="shared" si="216"/>
        <v>2.9050324282538169E-2</v>
      </c>
      <c r="T538" s="7">
        <f t="shared" si="217"/>
        <v>-0.10830621103116957</v>
      </c>
      <c r="U538" s="7">
        <f t="shared" si="218"/>
        <v>1.503939584007697</v>
      </c>
      <c r="V538" s="7">
        <f t="shared" si="219"/>
        <v>5.1626179321121128</v>
      </c>
      <c r="W538" s="6">
        <f t="shared" si="220"/>
        <v>6.55825130508864</v>
      </c>
      <c r="X538" s="6">
        <v>2.3421000000000001E-2</v>
      </c>
      <c r="Y538" s="6">
        <v>6.4344513300000008</v>
      </c>
      <c r="Z538" s="6">
        <f t="shared" si="221"/>
        <v>24.035371173468974</v>
      </c>
      <c r="AA538" s="6">
        <f t="shared" si="223"/>
        <v>5.8313429114090711</v>
      </c>
      <c r="AB538" s="6">
        <f t="shared" si="222"/>
        <v>1.9240175850182264</v>
      </c>
    </row>
    <row r="539" spans="5:28">
      <c r="E539" s="12">
        <f t="shared" si="206"/>
        <v>1.1634613157441873</v>
      </c>
      <c r="F539" s="12">
        <f t="shared" si="207"/>
        <v>43057008</v>
      </c>
      <c r="G539" s="6">
        <v>1062400</v>
      </c>
      <c r="H539" s="6">
        <v>28704672</v>
      </c>
      <c r="I539" s="12">
        <f t="shared" si="208"/>
        <v>57409344</v>
      </c>
      <c r="J539" s="6">
        <v>6261895.3974609999</v>
      </c>
      <c r="K539" s="12">
        <f t="shared" si="209"/>
        <v>50095163.179687999</v>
      </c>
      <c r="L539" s="6">
        <f t="shared" si="210"/>
        <v>365.70406400000002</v>
      </c>
      <c r="M539" s="6">
        <f t="shared" si="211"/>
        <v>5242880</v>
      </c>
      <c r="N539" s="13">
        <f t="shared" si="212"/>
        <v>1.1460057290177201</v>
      </c>
      <c r="O539" s="13"/>
      <c r="P539" s="7">
        <f t="shared" si="213"/>
        <v>-6.4841916655069545E-3</v>
      </c>
      <c r="Q539" s="7">
        <f t="shared" si="214"/>
        <v>1.6142604811826406E-2</v>
      </c>
      <c r="R539" s="6">
        <f t="shared" si="215"/>
        <v>9.6584131463194507E-3</v>
      </c>
      <c r="S539" s="6">
        <f t="shared" si="216"/>
        <v>1.6142604811826406E-2</v>
      </c>
      <c r="T539" s="7">
        <f t="shared" si="217"/>
        <v>-0.16471618357967535</v>
      </c>
      <c r="U539" s="7">
        <f t="shared" si="218"/>
        <v>0.83570503824261244</v>
      </c>
      <c r="V539" s="7">
        <f t="shared" si="219"/>
        <v>1.7473238695125195</v>
      </c>
      <c r="W539" s="6">
        <f t="shared" si="220"/>
        <v>2.4183127241754567</v>
      </c>
      <c r="X539" s="6">
        <v>7.927E-3</v>
      </c>
      <c r="Y539" s="6">
        <v>2.4121861</v>
      </c>
      <c r="Z539" s="6">
        <f t="shared" si="221"/>
        <v>103.64078228619158</v>
      </c>
      <c r="AA539" s="6">
        <f t="shared" si="223"/>
        <v>21.841972326472192</v>
      </c>
      <c r="AB539" s="6">
        <f t="shared" si="222"/>
        <v>0.25398638087901798</v>
      </c>
    </row>
    <row r="540" spans="5:28">
      <c r="E540" s="12">
        <f t="shared" si="206"/>
        <v>1.3305089143064415</v>
      </c>
      <c r="F540" s="12">
        <f t="shared" si="207"/>
        <v>39773800.5</v>
      </c>
      <c r="G540" s="6">
        <v>2380515</v>
      </c>
      <c r="H540" s="6">
        <v>26515867</v>
      </c>
      <c r="I540" s="12">
        <f t="shared" si="208"/>
        <v>53031734</v>
      </c>
      <c r="J540" s="6">
        <v>6614924.515137</v>
      </c>
      <c r="K540" s="12">
        <f t="shared" si="209"/>
        <v>52919396.121096</v>
      </c>
      <c r="L540" s="6">
        <f t="shared" si="210"/>
        <v>365.800704</v>
      </c>
      <c r="M540" s="6">
        <f t="shared" si="211"/>
        <v>5242880</v>
      </c>
      <c r="N540" s="13">
        <f t="shared" si="212"/>
        <v>1.0021228110511113</v>
      </c>
      <c r="O540" s="13"/>
      <c r="P540" s="7">
        <f t="shared" si="213"/>
        <v>-5.9897553891258845E-3</v>
      </c>
      <c r="Q540" s="7">
        <f t="shared" si="214"/>
        <v>1.7052682220021716E-2</v>
      </c>
      <c r="R540" s="6">
        <f t="shared" si="215"/>
        <v>1.1062926830895832E-2</v>
      </c>
      <c r="S540" s="6">
        <f t="shared" si="216"/>
        <v>1.7052682220021716E-2</v>
      </c>
      <c r="T540" s="7">
        <f t="shared" si="217"/>
        <v>-0.15215615132429508</v>
      </c>
      <c r="U540" s="7">
        <f t="shared" si="218"/>
        <v>0.88281988024521152</v>
      </c>
      <c r="V540" s="7">
        <f t="shared" si="219"/>
        <v>1.8674565185454857</v>
      </c>
      <c r="W540" s="6">
        <f t="shared" si="220"/>
        <v>2.5981202474664022</v>
      </c>
      <c r="X540" s="6">
        <v>8.4720000000000004E-3</v>
      </c>
      <c r="Y540" s="6">
        <v>2.6725982999999998</v>
      </c>
      <c r="Z540" s="6">
        <f t="shared" si="221"/>
        <v>101.28284017967087</v>
      </c>
      <c r="AA540" s="6">
        <f t="shared" si="223"/>
        <v>30.5822336035863</v>
      </c>
      <c r="AB540" s="6">
        <f t="shared" si="222"/>
        <v>2.7867282761347831</v>
      </c>
    </row>
    <row r="541" spans="5:28">
      <c r="E541" s="12">
        <f t="shared" si="206"/>
        <v>1.6572750408579497</v>
      </c>
      <c r="F541" s="12">
        <f t="shared" si="207"/>
        <v>35657100</v>
      </c>
      <c r="G541" s="6">
        <v>4194304</v>
      </c>
      <c r="H541" s="6">
        <v>23771400</v>
      </c>
      <c r="I541" s="12">
        <f t="shared" si="208"/>
        <v>47542800</v>
      </c>
      <c r="J541" s="6">
        <v>7386702.7324219998</v>
      </c>
      <c r="K541" s="12">
        <f t="shared" si="209"/>
        <v>59093621.859375998</v>
      </c>
      <c r="L541" s="6">
        <f t="shared" si="210"/>
        <v>369.14287999999999</v>
      </c>
      <c r="M541" s="6">
        <f t="shared" si="211"/>
        <v>5242880</v>
      </c>
      <c r="N541" s="13">
        <f t="shared" si="212"/>
        <v>0.80453352670000033</v>
      </c>
      <c r="O541" s="13"/>
      <c r="P541" s="7">
        <f t="shared" si="213"/>
        <v>-5.3697988173295281E-3</v>
      </c>
      <c r="Q541" s="7">
        <f t="shared" si="214"/>
        <v>1.9042257256528899E-2</v>
      </c>
      <c r="R541" s="6">
        <f t="shared" si="215"/>
        <v>1.367245843919937E-2</v>
      </c>
      <c r="S541" s="6">
        <f t="shared" si="216"/>
        <v>1.9042257256528899E-2</v>
      </c>
      <c r="T541" s="7">
        <f t="shared" si="217"/>
        <v>-0.13640756063493409</v>
      </c>
      <c r="U541" s="7">
        <f t="shared" si="218"/>
        <v>0.98582047409934948</v>
      </c>
      <c r="V541" s="7">
        <f t="shared" si="219"/>
        <v>3.8479920259972311</v>
      </c>
      <c r="W541" s="6">
        <f t="shared" si="220"/>
        <v>4.6974049394616468</v>
      </c>
      <c r="X541" s="6">
        <v>1.7457E-2</v>
      </c>
      <c r="Y541" s="6">
        <v>4.7652154687500001</v>
      </c>
      <c r="Z541" s="6">
        <f t="shared" si="221"/>
        <v>9.0809260269742698</v>
      </c>
      <c r="AA541" s="6">
        <f t="shared" si="223"/>
        <v>21.679220718340094</v>
      </c>
      <c r="AB541" s="6">
        <f t="shared" si="222"/>
        <v>1.4230317544516238</v>
      </c>
    </row>
    <row r="542" spans="5:28">
      <c r="E542" s="12">
        <f t="shared" si="206"/>
        <v>1.1208465300445427</v>
      </c>
      <c r="F542" s="12">
        <f t="shared" si="207"/>
        <v>45192841.5</v>
      </c>
      <c r="G542" s="6">
        <v>540486</v>
      </c>
      <c r="H542" s="6">
        <v>30128561</v>
      </c>
      <c r="I542" s="12">
        <f t="shared" si="208"/>
        <v>60257122</v>
      </c>
      <c r="J542" s="6">
        <v>6331779.9472660003</v>
      </c>
      <c r="K542" s="12">
        <f t="shared" si="209"/>
        <v>50654239.578128003</v>
      </c>
      <c r="L542" s="6">
        <f t="shared" si="210"/>
        <v>372.35245200000003</v>
      </c>
      <c r="M542" s="6">
        <f t="shared" si="211"/>
        <v>5242880</v>
      </c>
      <c r="N542" s="13">
        <f t="shared" si="212"/>
        <v>1.1895770719657279</v>
      </c>
      <c r="O542" s="13"/>
      <c r="P542" s="7">
        <f t="shared" si="213"/>
        <v>-6.8058385802115375E-3</v>
      </c>
      <c r="Q542" s="7">
        <f t="shared" si="214"/>
        <v>1.6322760914467778E-2</v>
      </c>
      <c r="R542" s="6">
        <f t="shared" si="215"/>
        <v>9.5169223342562413E-3</v>
      </c>
      <c r="S542" s="6">
        <f t="shared" si="216"/>
        <v>1.6322760914467778E-2</v>
      </c>
      <c r="T542" s="7">
        <f t="shared" si="217"/>
        <v>-0.17288689397556772</v>
      </c>
      <c r="U542" s="7">
        <f t="shared" si="218"/>
        <v>0.84503174631746081</v>
      </c>
      <c r="V542" s="7">
        <f t="shared" si="219"/>
        <v>2.8562914975581215</v>
      </c>
      <c r="W542" s="6">
        <f t="shared" si="220"/>
        <v>3.5284363499000149</v>
      </c>
      <c r="X542" s="6">
        <v>1.2958000000000001E-2</v>
      </c>
      <c r="Y542" s="6">
        <v>3.513267199996466</v>
      </c>
      <c r="Z542" s="6">
        <f t="shared" si="221"/>
        <v>25.966668579007386</v>
      </c>
      <c r="AA542" s="6">
        <f t="shared" si="223"/>
        <v>26.555623288653802</v>
      </c>
      <c r="AB542" s="6">
        <f t="shared" si="222"/>
        <v>0.43176761231153021</v>
      </c>
    </row>
    <row r="543" spans="5:28">
      <c r="E543" s="12">
        <f t="shared" si="206"/>
        <v>2.9589437308451836</v>
      </c>
      <c r="F543" s="12">
        <f t="shared" si="207"/>
        <v>36426262.5</v>
      </c>
      <c r="G543" s="6">
        <v>4163763</v>
      </c>
      <c r="H543" s="6">
        <v>24284175</v>
      </c>
      <c r="I543" s="12">
        <f t="shared" si="208"/>
        <v>48568350</v>
      </c>
      <c r="J543" s="6">
        <v>13472907.632812001</v>
      </c>
      <c r="K543" s="12">
        <f t="shared" si="209"/>
        <v>107783261.06249601</v>
      </c>
      <c r="L543" s="6">
        <f t="shared" si="210"/>
        <v>374.68536</v>
      </c>
      <c r="M543" s="6">
        <f t="shared" si="211"/>
        <v>5242880</v>
      </c>
      <c r="N543" s="13">
        <f t="shared" si="212"/>
        <v>0.45061125003295827</v>
      </c>
      <c r="O543" s="13"/>
      <c r="P543" s="7">
        <f t="shared" si="213"/>
        <v>-5.4856312289063031E-3</v>
      </c>
      <c r="Q543" s="7">
        <f t="shared" si="214"/>
        <v>3.4731947721596906E-2</v>
      </c>
      <c r="R543" s="6">
        <f t="shared" si="215"/>
        <v>2.9246316492690605E-2</v>
      </c>
      <c r="S543" s="6">
        <f t="shared" si="216"/>
        <v>3.4731947721596906E-2</v>
      </c>
      <c r="T543" s="7">
        <f t="shared" si="217"/>
        <v>-0.13935002035142444</v>
      </c>
      <c r="U543" s="7">
        <f t="shared" si="218"/>
        <v>1.7980780696342609</v>
      </c>
      <c r="V543" s="7">
        <f t="shared" si="219"/>
        <v>5.2849548499346746</v>
      </c>
      <c r="W543" s="6">
        <f t="shared" si="220"/>
        <v>6.943682899217511</v>
      </c>
      <c r="X543" s="6">
        <v>2.3976000000000001E-2</v>
      </c>
      <c r="Y543" s="6">
        <v>6.7362969599999998</v>
      </c>
      <c r="Z543" s="6">
        <f t="shared" si="221"/>
        <v>44.861310150137243</v>
      </c>
      <c r="AA543" s="6">
        <f t="shared" si="223"/>
        <v>21.981633686564081</v>
      </c>
      <c r="AB543" s="6">
        <f t="shared" si="222"/>
        <v>3.0786341583360253</v>
      </c>
    </row>
    <row r="544" spans="5:28">
      <c r="E544" s="12">
        <f t="shared" si="206"/>
        <v>1.5075725204051738</v>
      </c>
      <c r="F544" s="12">
        <f t="shared" si="207"/>
        <v>39932985</v>
      </c>
      <c r="G544" s="6">
        <v>2987012</v>
      </c>
      <c r="H544" s="6">
        <v>26621990</v>
      </c>
      <c r="I544" s="12">
        <f t="shared" si="208"/>
        <v>53243980</v>
      </c>
      <c r="J544" s="6">
        <v>7525233.8554689996</v>
      </c>
      <c r="K544" s="12">
        <f t="shared" si="209"/>
        <v>60201870.843751997</v>
      </c>
      <c r="L544" s="6">
        <f t="shared" si="210"/>
        <v>379.20411999999999</v>
      </c>
      <c r="M544" s="6">
        <f t="shared" si="211"/>
        <v>5242880</v>
      </c>
      <c r="N544" s="13">
        <f t="shared" si="212"/>
        <v>0.88442400964896062</v>
      </c>
      <c r="O544" s="13"/>
      <c r="P544" s="7">
        <f t="shared" si="213"/>
        <v>-6.0137278585593833E-3</v>
      </c>
      <c r="Q544" s="7">
        <f t="shared" si="214"/>
        <v>1.9399378069245278E-2</v>
      </c>
      <c r="R544" s="6">
        <f t="shared" si="215"/>
        <v>1.3385650210685895E-2</v>
      </c>
      <c r="S544" s="6">
        <f t="shared" si="216"/>
        <v>1.9399378069245278E-2</v>
      </c>
      <c r="T544" s="7">
        <f t="shared" si="217"/>
        <v>-0.15276511754240849</v>
      </c>
      <c r="U544" s="7">
        <f t="shared" si="218"/>
        <v>1.0043086713839491</v>
      </c>
      <c r="V544" s="7">
        <f t="shared" si="219"/>
        <v>5.3596795619019693</v>
      </c>
      <c r="W544" s="6">
        <f t="shared" si="220"/>
        <v>6.2112231157435094</v>
      </c>
      <c r="X544" s="6">
        <v>2.4315E-2</v>
      </c>
      <c r="Y544" s="6">
        <v>6.1901127000000002</v>
      </c>
      <c r="Z544" s="6">
        <f t="shared" si="221"/>
        <v>20.216417564280164</v>
      </c>
      <c r="AA544" s="6">
        <f t="shared" si="223"/>
        <v>44.949001806761693</v>
      </c>
      <c r="AB544" s="6">
        <f t="shared" si="222"/>
        <v>0.34103443291927682</v>
      </c>
    </row>
    <row r="545" spans="5:28">
      <c r="E545" s="12">
        <f t="shared" si="206"/>
        <v>3.2366960997730181</v>
      </c>
      <c r="F545" s="12">
        <f t="shared" si="207"/>
        <v>30589873.5</v>
      </c>
      <c r="G545" s="6">
        <v>7122792</v>
      </c>
      <c r="H545" s="6">
        <v>20393249</v>
      </c>
      <c r="I545" s="12">
        <f t="shared" si="208"/>
        <v>40786498</v>
      </c>
      <c r="J545" s="6">
        <v>12376265.53125</v>
      </c>
      <c r="K545" s="12">
        <f t="shared" si="209"/>
        <v>99010124.25</v>
      </c>
      <c r="L545" s="6">
        <f t="shared" si="210"/>
        <v>387.17482799999999</v>
      </c>
      <c r="M545" s="6">
        <f t="shared" si="211"/>
        <v>5242880</v>
      </c>
      <c r="N545" s="13">
        <f t="shared" si="212"/>
        <v>0.41194270090010515</v>
      </c>
      <c r="O545" s="13"/>
      <c r="P545" s="7">
        <f t="shared" si="213"/>
        <v>-4.6066973069195157E-3</v>
      </c>
      <c r="Q545" s="7">
        <f t="shared" si="214"/>
        <v>3.1904902722936591E-2</v>
      </c>
      <c r="R545" s="6">
        <f t="shared" si="215"/>
        <v>2.7298205416017074E-2</v>
      </c>
      <c r="S545" s="6">
        <f t="shared" si="216"/>
        <v>3.1904902722936591E-2</v>
      </c>
      <c r="T545" s="7">
        <f t="shared" si="217"/>
        <v>-0.11702269742256699</v>
      </c>
      <c r="U545" s="7">
        <f t="shared" si="218"/>
        <v>1.6517215319961633</v>
      </c>
      <c r="V545" s="7">
        <f t="shared" si="219"/>
        <v>5.6960509791942746</v>
      </c>
      <c r="W545" s="6">
        <f t="shared" si="220"/>
        <v>7.2307498137678712</v>
      </c>
      <c r="X545" s="6">
        <v>2.5840999999999999E-2</v>
      </c>
      <c r="Y545" s="6">
        <v>7.0642833749999996</v>
      </c>
      <c r="Z545" s="6">
        <f t="shared" si="221"/>
        <v>23.466207665866616</v>
      </c>
      <c r="AA545" s="6">
        <f t="shared" si="223"/>
        <v>5.6391216130067514</v>
      </c>
      <c r="AB545" s="6">
        <f t="shared" si="222"/>
        <v>2.3564518852256771</v>
      </c>
    </row>
    <row r="546" spans="5:28">
      <c r="E546" s="12">
        <f t="shared" si="206"/>
        <v>1.1808218181692298</v>
      </c>
      <c r="F546" s="12">
        <f t="shared" si="207"/>
        <v>43445809.5</v>
      </c>
      <c r="G546" s="6">
        <v>2097152</v>
      </c>
      <c r="H546" s="6">
        <v>28963873</v>
      </c>
      <c r="I546" s="12">
        <f t="shared" si="208"/>
        <v>57927746</v>
      </c>
      <c r="J546" s="6">
        <v>6412719.9707030002</v>
      </c>
      <c r="K546" s="12">
        <f t="shared" si="209"/>
        <v>51301759.765624002</v>
      </c>
      <c r="L546" s="6">
        <f t="shared" si="210"/>
        <v>389.50951600000002</v>
      </c>
      <c r="M546" s="6">
        <f t="shared" si="211"/>
        <v>5242880</v>
      </c>
      <c r="N546" s="13">
        <f t="shared" si="212"/>
        <v>1.1291570945060623</v>
      </c>
      <c r="O546" s="13"/>
      <c r="P546" s="7">
        <f t="shared" si="213"/>
        <v>-6.542743421955907E-3</v>
      </c>
      <c r="Q546" s="7">
        <f t="shared" si="214"/>
        <v>1.6531417036755168E-2</v>
      </c>
      <c r="R546" s="6">
        <f t="shared" si="215"/>
        <v>9.9886736147992601E-3</v>
      </c>
      <c r="S546" s="6">
        <f t="shared" si="216"/>
        <v>1.6531417036755168E-2</v>
      </c>
      <c r="T546" s="7">
        <f t="shared" si="217"/>
        <v>-0.16620355816106877</v>
      </c>
      <c r="U546" s="7">
        <f t="shared" si="218"/>
        <v>0.85583390462390629</v>
      </c>
      <c r="V546" s="7">
        <f t="shared" si="219"/>
        <v>1.8119089450476737</v>
      </c>
      <c r="W546" s="6">
        <f t="shared" si="220"/>
        <v>2.501539291510511</v>
      </c>
      <c r="X546" s="6">
        <v>8.2199999999999999E-3</v>
      </c>
      <c r="Y546" s="6">
        <v>2.5434323999999999</v>
      </c>
      <c r="Z546" s="6">
        <f t="shared" si="221"/>
        <v>101.11212940091445</v>
      </c>
      <c r="AA546" s="6">
        <f t="shared" si="223"/>
        <v>21.516710642326768</v>
      </c>
      <c r="AB546" s="6">
        <f t="shared" si="222"/>
        <v>1.6471091777194042</v>
      </c>
    </row>
    <row r="547" spans="5:28">
      <c r="E547" s="12">
        <f t="shared" si="206"/>
        <v>2.1693291501484153</v>
      </c>
      <c r="F547" s="12">
        <f t="shared" si="207"/>
        <v>37678080</v>
      </c>
      <c r="G547" s="6">
        <v>6815744</v>
      </c>
      <c r="H547" s="6">
        <v>25118720</v>
      </c>
      <c r="I547" s="12">
        <f t="shared" si="208"/>
        <v>50237440</v>
      </c>
      <c r="J547" s="6">
        <v>10217019.658203</v>
      </c>
      <c r="K547" s="12">
        <f t="shared" si="209"/>
        <v>81736157.265624002</v>
      </c>
      <c r="L547" s="6">
        <f t="shared" si="210"/>
        <v>437.73952000000003</v>
      </c>
      <c r="M547" s="6">
        <f t="shared" si="211"/>
        <v>5242880</v>
      </c>
      <c r="N547" s="13">
        <f t="shared" si="212"/>
        <v>0.61462933517585971</v>
      </c>
      <c r="O547" s="13"/>
      <c r="P547" s="7">
        <f t="shared" si="213"/>
        <v>-5.6741493117288657E-3</v>
      </c>
      <c r="Q547" s="7">
        <f t="shared" si="214"/>
        <v>2.6338560488235935E-2</v>
      </c>
      <c r="R547" s="6">
        <f t="shared" si="215"/>
        <v>2.066441117650707E-2</v>
      </c>
      <c r="S547" s="6">
        <f t="shared" si="216"/>
        <v>2.6338560488235935E-2</v>
      </c>
      <c r="T547" s="7">
        <f t="shared" si="217"/>
        <v>-0.14413889470001479</v>
      </c>
      <c r="U547" s="7">
        <f t="shared" si="218"/>
        <v>1.3635511713667587</v>
      </c>
      <c r="V547" s="7">
        <f t="shared" si="219"/>
        <v>4.7508605222156337</v>
      </c>
      <c r="W547" s="6">
        <f t="shared" si="220"/>
        <v>5.9702727988823776</v>
      </c>
      <c r="X547" s="6">
        <v>2.1552999999999999E-2</v>
      </c>
      <c r="Y547" s="6">
        <v>6.0025104999999996</v>
      </c>
      <c r="Z547" s="6">
        <f t="shared" si="221"/>
        <v>22.203686207191275</v>
      </c>
      <c r="AA547" s="6">
        <f t="shared" si="223"/>
        <v>4.1228080707694019</v>
      </c>
      <c r="AB547" s="6">
        <f t="shared" si="222"/>
        <v>0.53707029946256701</v>
      </c>
    </row>
    <row r="548" spans="5:28">
      <c r="E548" s="12">
        <f t="shared" si="206"/>
        <v>1.1869428261620611</v>
      </c>
      <c r="F548" s="12">
        <f t="shared" si="207"/>
        <v>51064684.5</v>
      </c>
      <c r="G548" s="6">
        <v>2145852</v>
      </c>
      <c r="H548" s="6">
        <v>34043123</v>
      </c>
      <c r="I548" s="12">
        <f t="shared" si="208"/>
        <v>68086246</v>
      </c>
      <c r="J548" s="6">
        <v>7576357.6171880001</v>
      </c>
      <c r="K548" s="12">
        <f t="shared" si="209"/>
        <v>60610860.937504001</v>
      </c>
      <c r="L548" s="6">
        <f t="shared" si="210"/>
        <v>451.43451599999997</v>
      </c>
      <c r="M548" s="6">
        <f t="shared" si="211"/>
        <v>5242880</v>
      </c>
      <c r="N548" s="13">
        <f t="shared" si="212"/>
        <v>1.1233340847971767</v>
      </c>
      <c r="O548" s="13"/>
      <c r="P548" s="7">
        <f t="shared" si="213"/>
        <v>-7.6901117150695222E-3</v>
      </c>
      <c r="Q548" s="7">
        <f t="shared" si="214"/>
        <v>1.9531170542536738E-2</v>
      </c>
      <c r="R548" s="6">
        <f t="shared" si="215"/>
        <v>1.1841058827467216E-2</v>
      </c>
      <c r="S548" s="6">
        <f t="shared" si="216"/>
        <v>1.9531170542536738E-2</v>
      </c>
      <c r="T548" s="7">
        <f t="shared" si="217"/>
        <v>-0.19534984749846535</v>
      </c>
      <c r="U548" s="7">
        <f t="shared" si="218"/>
        <v>1.0111315872154409</v>
      </c>
      <c r="V548" s="7">
        <f t="shared" si="219"/>
        <v>2.1476190817031005</v>
      </c>
      <c r="W548" s="6">
        <f t="shared" si="220"/>
        <v>2.963400821420076</v>
      </c>
      <c r="X548" s="6">
        <v>9.7429999999999999E-3</v>
      </c>
      <c r="Y548" s="6">
        <v>3.0017100444455269</v>
      </c>
      <c r="Z548" s="6">
        <f t="shared" si="221"/>
        <v>100.46362047148453</v>
      </c>
      <c r="AA548" s="6">
        <f t="shared" si="223"/>
        <v>21.534012393176805</v>
      </c>
      <c r="AB548" s="6">
        <f t="shared" si="222"/>
        <v>1.2762466213663675</v>
      </c>
    </row>
    <row r="549" spans="5:28">
      <c r="E549" s="12">
        <f t="shared" si="206"/>
        <v>1.0953079815694164</v>
      </c>
      <c r="F549" s="12">
        <f t="shared" si="207"/>
        <v>55224513</v>
      </c>
      <c r="G549" s="6">
        <v>503712</v>
      </c>
      <c r="H549" s="6">
        <v>36816342</v>
      </c>
      <c r="I549" s="12">
        <f t="shared" si="208"/>
        <v>73632684</v>
      </c>
      <c r="J549" s="6">
        <v>7560981.2333979998</v>
      </c>
      <c r="K549" s="12">
        <f t="shared" si="209"/>
        <v>60487849.867183998</v>
      </c>
      <c r="L549" s="6">
        <f t="shared" si="210"/>
        <v>451.87034399999999</v>
      </c>
      <c r="M549" s="6">
        <f t="shared" si="211"/>
        <v>5242880</v>
      </c>
      <c r="N549" s="13">
        <f t="shared" si="212"/>
        <v>1.2173136284671835</v>
      </c>
      <c r="O549" s="13"/>
      <c r="P549" s="7">
        <f t="shared" si="213"/>
        <v>-8.3165631696071503E-3</v>
      </c>
      <c r="Q549" s="7">
        <f t="shared" si="214"/>
        <v>1.9491531603972292E-2</v>
      </c>
      <c r="R549" s="6">
        <f t="shared" si="215"/>
        <v>1.1174968434365141E-2</v>
      </c>
      <c r="S549" s="6">
        <f t="shared" si="216"/>
        <v>1.9491531603972292E-2</v>
      </c>
      <c r="T549" s="7">
        <f t="shared" si="217"/>
        <v>-0.21126342595393921</v>
      </c>
      <c r="U549" s="7">
        <f t="shared" si="218"/>
        <v>1.009079473504237</v>
      </c>
      <c r="V549" s="7">
        <f t="shared" si="219"/>
        <v>2.452469455304187</v>
      </c>
      <c r="W549" s="6">
        <f t="shared" si="220"/>
        <v>3.250285502854485</v>
      </c>
      <c r="X549" s="6">
        <v>1.1126E-2</v>
      </c>
      <c r="Y549" s="6">
        <v>3.2229796800000003</v>
      </c>
      <c r="Z549" s="6">
        <f t="shared" si="221"/>
        <v>75.189031134031012</v>
      </c>
      <c r="AA549" s="6">
        <f t="shared" si="223"/>
        <v>0.44012614025832292</v>
      </c>
      <c r="AB549" s="6">
        <f t="shared" si="222"/>
        <v>0.84722292926416098</v>
      </c>
    </row>
    <row r="550" spans="5:28">
      <c r="E550" s="12">
        <f t="shared" si="206"/>
        <v>1.100076620840418</v>
      </c>
      <c r="F550" s="12">
        <f t="shared" si="207"/>
        <v>56197443</v>
      </c>
      <c r="G550" s="6">
        <v>381689</v>
      </c>
      <c r="H550" s="6">
        <v>37464962</v>
      </c>
      <c r="I550" s="12">
        <f t="shared" si="208"/>
        <v>74929924</v>
      </c>
      <c r="J550" s="6">
        <v>7727686.6494140001</v>
      </c>
      <c r="K550" s="12">
        <f t="shared" si="209"/>
        <v>61821493.195312001</v>
      </c>
      <c r="L550" s="6">
        <f t="shared" si="210"/>
        <v>457.213324</v>
      </c>
      <c r="M550" s="6">
        <f t="shared" si="211"/>
        <v>5242880</v>
      </c>
      <c r="N550" s="13">
        <f t="shared" si="212"/>
        <v>1.212036787323701</v>
      </c>
      <c r="O550" s="13"/>
      <c r="P550" s="7">
        <f t="shared" si="213"/>
        <v>-8.4630820498117782E-3</v>
      </c>
      <c r="Q550" s="7">
        <f t="shared" si="214"/>
        <v>1.9921283217489909E-2</v>
      </c>
      <c r="R550" s="6">
        <f t="shared" si="215"/>
        <v>1.1458201167678131E-2</v>
      </c>
      <c r="S550" s="6">
        <f t="shared" si="216"/>
        <v>1.9921283217489909E-2</v>
      </c>
      <c r="T550" s="7">
        <f t="shared" si="217"/>
        <v>-0.21498540581120595</v>
      </c>
      <c r="U550" s="7">
        <f t="shared" si="218"/>
        <v>1.0313277780868064</v>
      </c>
      <c r="V550" s="7">
        <f t="shared" si="219"/>
        <v>2.1848712242472681</v>
      </c>
      <c r="W550" s="6">
        <f t="shared" si="220"/>
        <v>3.0012135965228683</v>
      </c>
      <c r="X550" s="6">
        <v>9.9120000000000007E-3</v>
      </c>
      <c r="Y550" s="6">
        <v>2.9672811000000001</v>
      </c>
      <c r="Z550" s="6">
        <f t="shared" si="221"/>
        <v>100.98146910300554</v>
      </c>
      <c r="AA550" s="6">
        <f t="shared" si="223"/>
        <v>15.599285388197442</v>
      </c>
      <c r="AB550" s="6">
        <f t="shared" si="222"/>
        <v>1.143555173214571</v>
      </c>
    </row>
    <row r="551" spans="5:28">
      <c r="E551" s="12">
        <f t="shared" si="206"/>
        <v>2.7036314377621595</v>
      </c>
      <c r="F551" s="12">
        <f t="shared" si="207"/>
        <v>30577764</v>
      </c>
      <c r="G551" s="6">
        <v>11548845</v>
      </c>
      <c r="H551" s="6">
        <v>20385176</v>
      </c>
      <c r="I551" s="12">
        <f t="shared" si="208"/>
        <v>40770352</v>
      </c>
      <c r="J551" s="6">
        <v>10333875.505859001</v>
      </c>
      <c r="K551" s="12">
        <f t="shared" si="209"/>
        <v>82671004.046872005</v>
      </c>
      <c r="L551" s="6">
        <f t="shared" si="210"/>
        <v>475.59901200000002</v>
      </c>
      <c r="M551" s="6">
        <f t="shared" si="211"/>
        <v>5242880</v>
      </c>
      <c r="N551" s="13">
        <f t="shared" si="212"/>
        <v>0.49316386646138255</v>
      </c>
      <c r="O551" s="13"/>
      <c r="P551" s="7">
        <f t="shared" si="213"/>
        <v>-4.6048736707074165E-3</v>
      </c>
      <c r="Q551" s="7">
        <f t="shared" si="214"/>
        <v>2.6639804384680877E-2</v>
      </c>
      <c r="R551" s="6">
        <f t="shared" si="215"/>
        <v>2.2034930713973461E-2</v>
      </c>
      <c r="S551" s="6">
        <f t="shared" si="216"/>
        <v>2.6639804384680877E-2</v>
      </c>
      <c r="T551" s="7">
        <f t="shared" si="217"/>
        <v>-0.11697637208047498</v>
      </c>
      <c r="U551" s="7">
        <f t="shared" si="218"/>
        <v>1.3791466124330256</v>
      </c>
      <c r="V551" s="7">
        <f t="shared" si="219"/>
        <v>5.5366823457065051</v>
      </c>
      <c r="W551" s="6">
        <f t="shared" si="220"/>
        <v>6.7988525860590556</v>
      </c>
      <c r="X551" s="6">
        <v>2.5118000000000001E-2</v>
      </c>
      <c r="Y551" s="6">
        <v>6.9332530363567866</v>
      </c>
      <c r="Z551" s="6">
        <f t="shared" si="221"/>
        <v>6.0586208483194337</v>
      </c>
      <c r="AA551" s="6">
        <f t="shared" si="223"/>
        <v>12.274342248692331</v>
      </c>
      <c r="AB551" s="6">
        <f t="shared" si="222"/>
        <v>1.9384904833699004</v>
      </c>
    </row>
    <row r="552" spans="5:28">
      <c r="E552" s="12">
        <f t="shared" si="206"/>
        <v>2.4191240907579759</v>
      </c>
      <c r="F552" s="12">
        <f t="shared" si="207"/>
        <v>30544401</v>
      </c>
      <c r="G552" s="6">
        <v>11950757</v>
      </c>
      <c r="H552" s="6">
        <v>20362934</v>
      </c>
      <c r="I552" s="12">
        <f t="shared" si="208"/>
        <v>40725868</v>
      </c>
      <c r="J552" s="6">
        <v>9236337.0371090006</v>
      </c>
      <c r="K552" s="12">
        <f t="shared" si="209"/>
        <v>73890696.296872005</v>
      </c>
      <c r="L552" s="6">
        <f t="shared" si="210"/>
        <v>483.37034799999998</v>
      </c>
      <c r="M552" s="6">
        <f t="shared" si="211"/>
        <v>5242880</v>
      </c>
      <c r="N552" s="13">
        <f t="shared" si="212"/>
        <v>0.55116367879895101</v>
      </c>
      <c r="O552" s="13"/>
      <c r="P552" s="7">
        <f t="shared" si="213"/>
        <v>-4.5998493530275556E-3</v>
      </c>
      <c r="Q552" s="7">
        <f t="shared" si="214"/>
        <v>2.3810448631789816E-2</v>
      </c>
      <c r="R552" s="6">
        <f t="shared" si="215"/>
        <v>1.9210599278762262E-2</v>
      </c>
      <c r="S552" s="6">
        <f t="shared" si="216"/>
        <v>2.3810448631789816E-2</v>
      </c>
      <c r="T552" s="7">
        <f t="shared" si="217"/>
        <v>-0.11684874068461096</v>
      </c>
      <c r="U552" s="7">
        <f t="shared" si="218"/>
        <v>1.2326704467066929</v>
      </c>
      <c r="V552" s="7">
        <f t="shared" si="219"/>
        <v>4.4319028283611344</v>
      </c>
      <c r="W552" s="6">
        <f t="shared" si="220"/>
        <v>5.5477245343832164</v>
      </c>
      <c r="X552" s="6">
        <v>2.0105999999999999E-2</v>
      </c>
      <c r="Y552" s="6">
        <v>5.6849714999999996</v>
      </c>
      <c r="Z552" s="6">
        <f t="shared" si="221"/>
        <v>18.42459281701889</v>
      </c>
      <c r="AA552" s="6">
        <f t="shared" si="223"/>
        <v>4.4534005830982659</v>
      </c>
      <c r="AB552" s="6">
        <f t="shared" si="222"/>
        <v>2.414206748737143</v>
      </c>
    </row>
    <row r="553" spans="5:28">
      <c r="E553" s="12">
        <f t="shared" si="206"/>
        <v>1.819055172525927</v>
      </c>
      <c r="F553" s="12">
        <f t="shared" si="207"/>
        <v>55903644</v>
      </c>
      <c r="G553" s="6">
        <v>2983494</v>
      </c>
      <c r="H553" s="6">
        <v>37269096</v>
      </c>
      <c r="I553" s="12">
        <f t="shared" si="208"/>
        <v>74538192</v>
      </c>
      <c r="J553" s="6">
        <v>12711476.597656</v>
      </c>
      <c r="K553" s="12">
        <f t="shared" si="209"/>
        <v>101691812.781248</v>
      </c>
      <c r="L553" s="6">
        <f t="shared" si="210"/>
        <v>506.89903199999998</v>
      </c>
      <c r="M553" s="6">
        <f t="shared" si="211"/>
        <v>5242880</v>
      </c>
      <c r="N553" s="13">
        <f t="shared" si="212"/>
        <v>0.73298124953619537</v>
      </c>
      <c r="O553" s="13"/>
      <c r="P553" s="7">
        <f t="shared" si="213"/>
        <v>-8.4188372423896207E-3</v>
      </c>
      <c r="Q553" s="7">
        <f t="shared" si="214"/>
        <v>3.2769046792755614E-2</v>
      </c>
      <c r="R553" s="6">
        <f t="shared" si="215"/>
        <v>2.4350209550365993E-2</v>
      </c>
      <c r="S553" s="6">
        <f t="shared" si="216"/>
        <v>3.2769046792755614E-2</v>
      </c>
      <c r="T553" s="7">
        <f t="shared" si="217"/>
        <v>-0.21386146682270205</v>
      </c>
      <c r="U553" s="7">
        <f t="shared" si="218"/>
        <v>1.6964583982784971</v>
      </c>
      <c r="V553" s="7">
        <f t="shared" si="219"/>
        <v>11.078214082750119</v>
      </c>
      <c r="W553" s="6">
        <f t="shared" si="220"/>
        <v>12.560811014205914</v>
      </c>
      <c r="X553" s="6">
        <v>5.0257999999999997E-2</v>
      </c>
      <c r="Y553" s="6">
        <v>12.493225018190955</v>
      </c>
      <c r="Z553" s="6">
        <f t="shared" si="221"/>
        <v>34.798346944256402</v>
      </c>
      <c r="AA553" s="6">
        <f t="shared" si="223"/>
        <v>51.549585040459242</v>
      </c>
      <c r="AB553" s="6">
        <f t="shared" si="222"/>
        <v>0.54098117913148203</v>
      </c>
    </row>
    <row r="554" spans="5:28">
      <c r="E554" s="12">
        <f t="shared" si="206"/>
        <v>1.1186918685601044</v>
      </c>
      <c r="F554" s="12">
        <f t="shared" si="207"/>
        <v>61507809</v>
      </c>
      <c r="G554" s="6">
        <v>923136</v>
      </c>
      <c r="H554" s="6">
        <v>41005206</v>
      </c>
      <c r="I554" s="12">
        <f t="shared" si="208"/>
        <v>82010412</v>
      </c>
      <c r="J554" s="6">
        <v>8601035.7226560004</v>
      </c>
      <c r="K554" s="12">
        <f t="shared" si="209"/>
        <v>68808285.781248003</v>
      </c>
      <c r="L554" s="6">
        <f t="shared" si="210"/>
        <v>510.525192</v>
      </c>
      <c r="M554" s="6">
        <f t="shared" si="211"/>
        <v>5242880</v>
      </c>
      <c r="N554" s="13">
        <f t="shared" si="212"/>
        <v>1.1918682622137045</v>
      </c>
      <c r="O554" s="13"/>
      <c r="P554" s="7">
        <f t="shared" si="213"/>
        <v>-9.2627992748914104E-3</v>
      </c>
      <c r="Q554" s="7">
        <f t="shared" si="214"/>
        <v>2.2172698812492789E-2</v>
      </c>
      <c r="R554" s="6">
        <f t="shared" si="215"/>
        <v>1.2909899537601379E-2</v>
      </c>
      <c r="S554" s="6">
        <f t="shared" si="216"/>
        <v>2.2172698812492789E-2</v>
      </c>
      <c r="T554" s="7">
        <f t="shared" si="217"/>
        <v>-0.23530040821293499</v>
      </c>
      <c r="U554" s="7">
        <f t="shared" si="218"/>
        <v>1.147883896374696</v>
      </c>
      <c r="V554" s="7">
        <f t="shared" si="219"/>
        <v>2.3847984034635989</v>
      </c>
      <c r="W554" s="6">
        <f t="shared" si="220"/>
        <v>3.2973818916253599</v>
      </c>
      <c r="X554" s="6">
        <v>1.0819E-2</v>
      </c>
      <c r="Y554" s="6">
        <v>3.2624093444396363</v>
      </c>
      <c r="Z554" s="6">
        <f t="shared" si="221"/>
        <v>104.9422202836934</v>
      </c>
      <c r="AA554" s="6">
        <f t="shared" si="223"/>
        <v>19.326181140598749</v>
      </c>
      <c r="AB554" s="6">
        <f t="shared" si="222"/>
        <v>1.0719852567039112</v>
      </c>
    </row>
    <row r="555" spans="5:28">
      <c r="E555" s="12">
        <f t="shared" si="206"/>
        <v>1.8628448469252803</v>
      </c>
      <c r="F555" s="12">
        <f t="shared" si="207"/>
        <v>59074852.5</v>
      </c>
      <c r="G555" s="6">
        <v>3148440</v>
      </c>
      <c r="H555" s="6">
        <v>39383235</v>
      </c>
      <c r="I555" s="12">
        <f t="shared" si="208"/>
        <v>78766470</v>
      </c>
      <c r="J555" s="6">
        <v>13755910.570312001</v>
      </c>
      <c r="K555" s="12">
        <f t="shared" si="209"/>
        <v>110047284.56249601</v>
      </c>
      <c r="L555" s="6">
        <f t="shared" si="210"/>
        <v>535.56762000000003</v>
      </c>
      <c r="M555" s="6">
        <f t="shared" si="211"/>
        <v>5242880</v>
      </c>
      <c r="N555" s="13">
        <f t="shared" si="212"/>
        <v>0.71575114563838615</v>
      </c>
      <c r="O555" s="13"/>
      <c r="P555" s="7">
        <f t="shared" si="213"/>
        <v>-8.8964069733213375E-3</v>
      </c>
      <c r="Q555" s="7">
        <f t="shared" si="214"/>
        <v>3.5461503916754823E-2</v>
      </c>
      <c r="R555" s="6">
        <f t="shared" si="215"/>
        <v>2.6565096943433487E-2</v>
      </c>
      <c r="S555" s="6">
        <f t="shared" si="216"/>
        <v>3.5461503916754823E-2</v>
      </c>
      <c r="T555" s="7">
        <f t="shared" si="217"/>
        <v>-0.22599304274305923</v>
      </c>
      <c r="U555" s="7">
        <f t="shared" si="218"/>
        <v>1.8358473017428178</v>
      </c>
      <c r="V555" s="7">
        <f t="shared" si="219"/>
        <v>11.934792934387012</v>
      </c>
      <c r="W555" s="6">
        <f t="shared" si="220"/>
        <v>13.544647193386771</v>
      </c>
      <c r="X555" s="6">
        <v>5.4143999999999998E-2</v>
      </c>
      <c r="Y555" s="6">
        <v>13.4710272</v>
      </c>
      <c r="Z555" s="6">
        <f t="shared" si="221"/>
        <v>34.505201099374219</v>
      </c>
      <c r="AA555" s="6">
        <f t="shared" si="223"/>
        <v>50.936212796554578</v>
      </c>
      <c r="AB555" s="6">
        <f t="shared" si="222"/>
        <v>0.54650615943208058</v>
      </c>
    </row>
    <row r="556" spans="5:28">
      <c r="E556" s="12">
        <f t="shared" si="206"/>
        <v>1.1662065874029846</v>
      </c>
      <c r="F556" s="12">
        <f t="shared" si="207"/>
        <v>69783712.5</v>
      </c>
      <c r="G556" s="6">
        <v>952203</v>
      </c>
      <c r="H556" s="6">
        <v>46522475</v>
      </c>
      <c r="I556" s="12">
        <f t="shared" si="208"/>
        <v>93044950</v>
      </c>
      <c r="J556" s="6">
        <v>10172778.151366999</v>
      </c>
      <c r="K556" s="12">
        <f t="shared" si="209"/>
        <v>81382225.210935995</v>
      </c>
      <c r="L556" s="6">
        <f t="shared" si="210"/>
        <v>577.31376</v>
      </c>
      <c r="M556" s="6">
        <f t="shared" si="211"/>
        <v>5242880</v>
      </c>
      <c r="N556" s="13">
        <f t="shared" si="212"/>
        <v>1.1433080105494189</v>
      </c>
      <c r="O556" s="13"/>
      <c r="P556" s="7">
        <f t="shared" si="213"/>
        <v>-1.0509113103739894E-2</v>
      </c>
      <c r="Q556" s="7">
        <f t="shared" si="214"/>
        <v>2.6224509850880533E-2</v>
      </c>
      <c r="R556" s="6">
        <f t="shared" si="215"/>
        <v>1.5715396747140641E-2</v>
      </c>
      <c r="S556" s="6">
        <f t="shared" si="216"/>
        <v>2.6224509850880533E-2</v>
      </c>
      <c r="T556" s="7">
        <f t="shared" si="217"/>
        <v>-0.26696018448428388</v>
      </c>
      <c r="U556" s="7">
        <f t="shared" si="218"/>
        <v>1.3576467530053018</v>
      </c>
      <c r="V556" s="7">
        <f t="shared" si="219"/>
        <v>2.924182976277669</v>
      </c>
      <c r="W556" s="6">
        <f t="shared" si="220"/>
        <v>4.0148695447986871</v>
      </c>
      <c r="X556" s="6">
        <v>1.3266E-2</v>
      </c>
      <c r="Y556" s="6">
        <v>3.9911364000060301</v>
      </c>
      <c r="Z556" s="6">
        <f t="shared" si="221"/>
        <v>97.682118580435201</v>
      </c>
      <c r="AA556" s="6">
        <f t="shared" si="223"/>
        <v>18.463717376305144</v>
      </c>
      <c r="AB556" s="6">
        <f t="shared" si="222"/>
        <v>0.59464629654404</v>
      </c>
    </row>
    <row r="557" spans="5:28">
      <c r="E557" s="12">
        <f t="shared" si="206"/>
        <v>1.126714282136458</v>
      </c>
      <c r="F557" s="12">
        <f t="shared" si="207"/>
        <v>72808428</v>
      </c>
      <c r="G557" s="6">
        <v>1157456</v>
      </c>
      <c r="H557" s="6">
        <v>48538952</v>
      </c>
      <c r="I557" s="12">
        <f t="shared" si="208"/>
        <v>97077904</v>
      </c>
      <c r="J557" s="6">
        <v>10254286.960937999</v>
      </c>
      <c r="K557" s="12">
        <f t="shared" si="209"/>
        <v>82034295.687503994</v>
      </c>
      <c r="L557" s="6">
        <f t="shared" si="210"/>
        <v>605.61654399999998</v>
      </c>
      <c r="M557" s="6">
        <f t="shared" si="211"/>
        <v>5242880</v>
      </c>
      <c r="N557" s="13">
        <f t="shared" si="212"/>
        <v>1.183381940277785</v>
      </c>
      <c r="O557" s="13"/>
      <c r="P557" s="7">
        <f t="shared" si="213"/>
        <v>-1.0964621648031445E-2</v>
      </c>
      <c r="Q557" s="7">
        <f t="shared" si="214"/>
        <v>2.6434632252816625E-2</v>
      </c>
      <c r="R557" s="6">
        <f t="shared" si="215"/>
        <v>1.547001060478518E-2</v>
      </c>
      <c r="S557" s="6">
        <f t="shared" si="216"/>
        <v>2.6434632252816625E-2</v>
      </c>
      <c r="T557" s="7">
        <f t="shared" si="217"/>
        <v>-0.27853134599123969</v>
      </c>
      <c r="U557" s="7">
        <f t="shared" si="218"/>
        <v>1.368524820825991</v>
      </c>
      <c r="V557" s="7">
        <f t="shared" si="219"/>
        <v>3.2521781721695109</v>
      </c>
      <c r="W557" s="6">
        <f t="shared" si="220"/>
        <v>4.3421716470042622</v>
      </c>
      <c r="X557" s="6">
        <v>1.4754E-2</v>
      </c>
      <c r="Y557" s="6">
        <v>4.3659355846097094</v>
      </c>
      <c r="Z557" s="6">
        <f t="shared" si="221"/>
        <v>79.169257508584963</v>
      </c>
      <c r="AA557" s="6">
        <f t="shared" si="223"/>
        <v>4.8529931190536795</v>
      </c>
      <c r="AB557" s="6">
        <f t="shared" si="222"/>
        <v>0.54430344069246328</v>
      </c>
    </row>
    <row r="558" spans="5:28">
      <c r="E558" s="12">
        <f t="shared" si="206"/>
        <v>1.9631849921393603</v>
      </c>
      <c r="F558" s="12">
        <f t="shared" si="207"/>
        <v>67545583.5</v>
      </c>
      <c r="G558" s="6">
        <v>3566907</v>
      </c>
      <c r="H558" s="6">
        <v>45030389</v>
      </c>
      <c r="I558" s="12">
        <f t="shared" si="208"/>
        <v>90060778</v>
      </c>
      <c r="J558" s="6">
        <v>16575559.476562001</v>
      </c>
      <c r="K558" s="12">
        <f t="shared" si="209"/>
        <v>132604475.81249601</v>
      </c>
      <c r="L558" s="6">
        <f t="shared" si="210"/>
        <v>611.702808</v>
      </c>
      <c r="M558" s="6">
        <f t="shared" si="211"/>
        <v>5242880</v>
      </c>
      <c r="N558" s="13">
        <f t="shared" si="212"/>
        <v>0.67916846281528842</v>
      </c>
      <c r="O558" s="13"/>
      <c r="P558" s="7">
        <f t="shared" si="213"/>
        <v>-1.0172060947024095E-2</v>
      </c>
      <c r="Q558" s="7">
        <f t="shared" si="214"/>
        <v>4.2730305950744049E-2</v>
      </c>
      <c r="R558" s="6">
        <f t="shared" si="215"/>
        <v>3.2558245003719954E-2</v>
      </c>
      <c r="S558" s="6">
        <f t="shared" si="216"/>
        <v>4.2730305950744049E-2</v>
      </c>
      <c r="T558" s="7">
        <f t="shared" si="217"/>
        <v>-0.25839813885308266</v>
      </c>
      <c r="U558" s="7">
        <f t="shared" si="218"/>
        <v>2.2121542579375575</v>
      </c>
      <c r="V558" s="7">
        <f t="shared" si="219"/>
        <v>14.21819497352921</v>
      </c>
      <c r="W558" s="6">
        <f t="shared" si="220"/>
        <v>16.171951092613686</v>
      </c>
      <c r="X558" s="6">
        <v>6.4503000000000005E-2</v>
      </c>
      <c r="Y558" s="6">
        <v>15.984273420021502</v>
      </c>
      <c r="Z558" s="6">
        <f t="shared" si="221"/>
        <v>33.754544826218861</v>
      </c>
      <c r="AA558" s="6">
        <f t="shared" si="223"/>
        <v>49.524448469497614</v>
      </c>
      <c r="AB558" s="6">
        <f t="shared" si="222"/>
        <v>1.1741395286513507</v>
      </c>
    </row>
    <row r="559" spans="5:28">
      <c r="E559" s="12">
        <f t="shared" si="206"/>
        <v>2.8554083910291128</v>
      </c>
      <c r="F559" s="12">
        <f t="shared" si="207"/>
        <v>50786193</v>
      </c>
      <c r="G559" s="6">
        <v>12057441</v>
      </c>
      <c r="H559" s="6">
        <v>33857462</v>
      </c>
      <c r="I559" s="12">
        <f t="shared" si="208"/>
        <v>67714924</v>
      </c>
      <c r="J559" s="6">
        <v>18126915.205077998</v>
      </c>
      <c r="K559" s="12">
        <f t="shared" si="209"/>
        <v>145015321.64062399</v>
      </c>
      <c r="L559" s="6">
        <f t="shared" si="210"/>
        <v>647.43836399999998</v>
      </c>
      <c r="M559" s="6">
        <f t="shared" si="211"/>
        <v>5242880</v>
      </c>
      <c r="N559" s="13">
        <f t="shared" si="212"/>
        <v>0.46695013488168291</v>
      </c>
      <c r="O559" s="13"/>
      <c r="P559" s="7">
        <f t="shared" si="213"/>
        <v>-7.6481721482697454E-3</v>
      </c>
      <c r="Q559" s="7">
        <f t="shared" si="214"/>
        <v>4.6729561904165266E-2</v>
      </c>
      <c r="R559" s="6">
        <f t="shared" si="215"/>
        <v>3.9081389755895521E-2</v>
      </c>
      <c r="S559" s="6">
        <f t="shared" si="216"/>
        <v>4.6729561904165266E-2</v>
      </c>
      <c r="T559" s="7">
        <f t="shared" si="217"/>
        <v>-0.19428446791985229</v>
      </c>
      <c r="U559" s="7">
        <f t="shared" si="218"/>
        <v>2.4191963300477108</v>
      </c>
      <c r="V559" s="7">
        <f t="shared" si="219"/>
        <v>8.2576317395834504</v>
      </c>
      <c r="W559" s="6">
        <f t="shared" si="220"/>
        <v>10.48254360171131</v>
      </c>
      <c r="X559" s="6">
        <v>3.7462000000000002E-2</v>
      </c>
      <c r="Y559" s="6">
        <v>10.290603277761129</v>
      </c>
      <c r="Z559" s="6">
        <f t="shared" si="221"/>
        <v>24.738566825490533</v>
      </c>
      <c r="AA559" s="6">
        <f t="shared" si="223"/>
        <v>4.3227530721678464</v>
      </c>
      <c r="AB559" s="6">
        <f t="shared" si="222"/>
        <v>1.8651999185021595</v>
      </c>
    </row>
    <row r="560" spans="5:28">
      <c r="E560" s="12">
        <f t="shared" si="206"/>
        <v>1.105235110124289</v>
      </c>
      <c r="F560" s="12">
        <f t="shared" si="207"/>
        <v>79008487.5</v>
      </c>
      <c r="G560" s="6">
        <v>1508065</v>
      </c>
      <c r="H560" s="6">
        <v>52672325</v>
      </c>
      <c r="I560" s="12">
        <f t="shared" si="208"/>
        <v>105344650</v>
      </c>
      <c r="J560" s="6">
        <v>10915369.297852</v>
      </c>
      <c r="K560" s="12">
        <f t="shared" si="209"/>
        <v>87322954.382816002</v>
      </c>
      <c r="L560" s="6">
        <f t="shared" si="210"/>
        <v>662.22919999999999</v>
      </c>
      <c r="M560" s="6">
        <f t="shared" si="211"/>
        <v>5242880</v>
      </c>
      <c r="N560" s="13">
        <f t="shared" si="212"/>
        <v>1.2063798201121152</v>
      </c>
      <c r="O560" s="13"/>
      <c r="P560" s="7">
        <f t="shared" si="213"/>
        <v>-1.1898322710946622E-2</v>
      </c>
      <c r="Q560" s="7">
        <f t="shared" si="214"/>
        <v>2.8138843236156973E-2</v>
      </c>
      <c r="R560" s="6">
        <f t="shared" si="215"/>
        <v>1.6240520525210349E-2</v>
      </c>
      <c r="S560" s="6">
        <f t="shared" si="216"/>
        <v>2.8138843236156973E-2</v>
      </c>
      <c r="T560" s="7">
        <f t="shared" si="217"/>
        <v>-0.30224990392742768</v>
      </c>
      <c r="U560" s="7">
        <f t="shared" si="218"/>
        <v>1.4567520754486472</v>
      </c>
      <c r="V560" s="7">
        <f t="shared" si="219"/>
        <v>2.9645210951272705</v>
      </c>
      <c r="W560" s="6">
        <f t="shared" si="220"/>
        <v>4.1190232666484903</v>
      </c>
      <c r="X560" s="6">
        <v>1.3448999999999999E-2</v>
      </c>
      <c r="Y560" s="6">
        <v>4.1303101636351407</v>
      </c>
      <c r="Z560" s="6">
        <f t="shared" si="221"/>
        <v>109.22628623806212</v>
      </c>
      <c r="AA560" s="6">
        <f t="shared" si="223"/>
        <v>20.756342666446205</v>
      </c>
      <c r="AB560" s="6">
        <f t="shared" si="222"/>
        <v>0.27326996132214609</v>
      </c>
    </row>
    <row r="561" spans="5:28">
      <c r="E561" s="12">
        <f t="shared" si="206"/>
        <v>1.1045969061121419</v>
      </c>
      <c r="F561" s="12">
        <f t="shared" si="207"/>
        <v>83202633</v>
      </c>
      <c r="G561" s="6">
        <v>914898</v>
      </c>
      <c r="H561" s="6">
        <v>55468422</v>
      </c>
      <c r="I561" s="12">
        <f t="shared" si="208"/>
        <v>110936844</v>
      </c>
      <c r="J561" s="6">
        <v>11488171.374023</v>
      </c>
      <c r="K561" s="12">
        <f t="shared" si="209"/>
        <v>91905370.992183998</v>
      </c>
      <c r="L561" s="6">
        <f t="shared" si="210"/>
        <v>683.91902400000004</v>
      </c>
      <c r="M561" s="6">
        <f t="shared" si="211"/>
        <v>5242880</v>
      </c>
      <c r="N561" s="13">
        <f t="shared" si="212"/>
        <v>1.2070768313359457</v>
      </c>
      <c r="O561" s="13"/>
      <c r="P561" s="7">
        <f t="shared" si="213"/>
        <v>-1.2529942151271492E-2</v>
      </c>
      <c r="Q561" s="7">
        <f t="shared" si="214"/>
        <v>2.9615475623656018E-2</v>
      </c>
      <c r="R561" s="6">
        <f t="shared" si="215"/>
        <v>1.7085533472384527E-2</v>
      </c>
      <c r="S561" s="6">
        <f t="shared" si="216"/>
        <v>2.9615475623656018E-2</v>
      </c>
      <c r="T561" s="7">
        <f t="shared" si="217"/>
        <v>-0.31829476334120466</v>
      </c>
      <c r="U561" s="7">
        <f t="shared" si="218"/>
        <v>1.5331975525107566</v>
      </c>
      <c r="V561" s="7">
        <f t="shared" si="219"/>
        <v>3.1157339340935364</v>
      </c>
      <c r="W561" s="6">
        <f t="shared" si="220"/>
        <v>4.3306367232630887</v>
      </c>
      <c r="X561" s="6">
        <v>1.4135E-2</v>
      </c>
      <c r="Y561" s="6">
        <v>4.3098792916619546</v>
      </c>
      <c r="Z561" s="6">
        <f t="shared" si="221"/>
        <v>109.51875220131602</v>
      </c>
      <c r="AA561" s="6">
        <f t="shared" si="223"/>
        <v>20.873954526951024</v>
      </c>
      <c r="AB561" s="6">
        <f t="shared" si="222"/>
        <v>0.48162443067238903</v>
      </c>
    </row>
    <row r="562" spans="5:28">
      <c r="E562" s="12">
        <f t="shared" si="206"/>
        <v>3.6417011020459169</v>
      </c>
      <c r="F562" s="12">
        <f t="shared" si="207"/>
        <v>50518719</v>
      </c>
      <c r="G562" s="6">
        <v>14081816</v>
      </c>
      <c r="H562" s="6">
        <v>33679146</v>
      </c>
      <c r="I562" s="12">
        <f t="shared" si="208"/>
        <v>67358292</v>
      </c>
      <c r="J562" s="6">
        <v>22996759.332031</v>
      </c>
      <c r="K562" s="12">
        <f t="shared" si="209"/>
        <v>183974074.656248</v>
      </c>
      <c r="L562" s="6">
        <f t="shared" si="210"/>
        <v>685.78607199999999</v>
      </c>
      <c r="M562" s="6">
        <f t="shared" si="211"/>
        <v>5242880</v>
      </c>
      <c r="N562" s="13">
        <f t="shared" si="212"/>
        <v>0.36612926101602994</v>
      </c>
      <c r="O562" s="13"/>
      <c r="P562" s="7">
        <f t="shared" si="213"/>
        <v>-7.6078917673956309E-3</v>
      </c>
      <c r="Q562" s="7">
        <f t="shared" si="214"/>
        <v>5.928358337000942E-2</v>
      </c>
      <c r="R562" s="6">
        <f t="shared" si="215"/>
        <v>5.1675691602613788E-2</v>
      </c>
      <c r="S562" s="6">
        <f t="shared" si="216"/>
        <v>5.928358337000942E-2</v>
      </c>
      <c r="T562" s="7">
        <f t="shared" si="217"/>
        <v>-0.19326123619676577</v>
      </c>
      <c r="U562" s="7">
        <f t="shared" si="218"/>
        <v>3.0691198777966839</v>
      </c>
      <c r="V562" s="7">
        <f t="shared" si="219"/>
        <v>10.194081871243281</v>
      </c>
      <c r="W562" s="6">
        <f t="shared" si="220"/>
        <v>13.0699405128432</v>
      </c>
      <c r="X562" s="6">
        <v>4.6247000000000003E-2</v>
      </c>
      <c r="Y562" s="6">
        <v>12.801169600000001</v>
      </c>
      <c r="Z562" s="6">
        <f t="shared" si="221"/>
        <v>28.189035764502378</v>
      </c>
      <c r="AA562" s="6">
        <f t="shared" si="223"/>
        <v>11.738472987683059</v>
      </c>
      <c r="AB562" s="6">
        <f t="shared" si="222"/>
        <v>2.0995809073820744</v>
      </c>
    </row>
    <row r="563" spans="5:28">
      <c r="E563" s="12">
        <f t="shared" si="206"/>
        <v>1.6822666603956056</v>
      </c>
      <c r="F563" s="12">
        <f t="shared" si="207"/>
        <v>71332107</v>
      </c>
      <c r="G563" s="6">
        <v>8388608</v>
      </c>
      <c r="H563" s="6">
        <v>47554738</v>
      </c>
      <c r="I563" s="12">
        <f t="shared" si="208"/>
        <v>95109476</v>
      </c>
      <c r="J563" s="6">
        <v>14999953.177734001</v>
      </c>
      <c r="K563" s="12">
        <f t="shared" si="209"/>
        <v>119999625.421872</v>
      </c>
      <c r="L563" s="6">
        <f t="shared" si="210"/>
        <v>738.42901600000005</v>
      </c>
      <c r="M563" s="6">
        <f t="shared" si="211"/>
        <v>5242880</v>
      </c>
      <c r="N563" s="13">
        <f t="shared" si="212"/>
        <v>0.79258144069726955</v>
      </c>
      <c r="O563" s="13"/>
      <c r="P563" s="7">
        <f t="shared" si="213"/>
        <v>-1.0742294348284727E-2</v>
      </c>
      <c r="Q563" s="7">
        <f t="shared" si="214"/>
        <v>3.8668534201679428E-2</v>
      </c>
      <c r="R563" s="6">
        <f t="shared" si="215"/>
        <v>2.7926239853394701E-2</v>
      </c>
      <c r="S563" s="6">
        <f t="shared" si="216"/>
        <v>3.8668534201679428E-2</v>
      </c>
      <c r="T563" s="7">
        <f t="shared" si="217"/>
        <v>-0.27288362516357489</v>
      </c>
      <c r="U563" s="7">
        <f t="shared" si="218"/>
        <v>2.0018757338422408</v>
      </c>
      <c r="V563" s="7">
        <f t="shared" si="219"/>
        <v>7.9122228202538025</v>
      </c>
      <c r="W563" s="6">
        <f t="shared" si="220"/>
        <v>9.6412149289324685</v>
      </c>
      <c r="X563" s="6">
        <v>3.5895000000000003E-2</v>
      </c>
      <c r="Y563" s="6">
        <v>9.7495306875000018</v>
      </c>
      <c r="Z563" s="6">
        <f t="shared" si="221"/>
        <v>7.7267981659825153</v>
      </c>
      <c r="AA563" s="6">
        <f t="shared" si="223"/>
        <v>22.200195421661238</v>
      </c>
      <c r="AB563" s="6">
        <f t="shared" si="222"/>
        <v>1.1109843339065173</v>
      </c>
    </row>
    <row r="564" spans="5:28">
      <c r="E564" s="12">
        <f t="shared" si="206"/>
        <v>1.1317871716590873</v>
      </c>
      <c r="F564" s="12">
        <f t="shared" si="207"/>
        <v>91376167.5</v>
      </c>
      <c r="G564" s="6">
        <v>1498023</v>
      </c>
      <c r="H564" s="6">
        <v>60917445</v>
      </c>
      <c r="I564" s="12">
        <f t="shared" si="208"/>
        <v>121834890</v>
      </c>
      <c r="J564" s="6">
        <v>12927296.771484001</v>
      </c>
      <c r="K564" s="12">
        <f t="shared" si="209"/>
        <v>103418374.171872</v>
      </c>
      <c r="L564" s="6">
        <f t="shared" si="210"/>
        <v>760.96979999999996</v>
      </c>
      <c r="M564" s="6">
        <f t="shared" si="211"/>
        <v>5242880</v>
      </c>
      <c r="N564" s="13">
        <f t="shared" si="212"/>
        <v>1.1780777929995438</v>
      </c>
      <c r="O564" s="13"/>
      <c r="P564" s="7">
        <f t="shared" si="213"/>
        <v>-1.3760839669339482E-2</v>
      </c>
      <c r="Q564" s="7">
        <f t="shared" si="214"/>
        <v>3.3325411847645814E-2</v>
      </c>
      <c r="R564" s="6">
        <f t="shared" si="215"/>
        <v>1.956457217830633E-2</v>
      </c>
      <c r="S564" s="6">
        <f t="shared" si="216"/>
        <v>3.3325411847645814E-2</v>
      </c>
      <c r="T564" s="7">
        <f t="shared" si="217"/>
        <v>-0.34956292320026428</v>
      </c>
      <c r="U564" s="7">
        <f t="shared" si="218"/>
        <v>1.7252614994442539</v>
      </c>
      <c r="V564" s="7">
        <f t="shared" si="219"/>
        <v>3.5753239767242415</v>
      </c>
      <c r="W564" s="6">
        <f t="shared" si="220"/>
        <v>4.9510225529682312</v>
      </c>
      <c r="X564" s="6">
        <v>1.6219999999999998E-2</v>
      </c>
      <c r="Y564" s="6">
        <v>4.9708507142810801</v>
      </c>
      <c r="Z564" s="6">
        <f t="shared" si="221"/>
        <v>105.45876601507902</v>
      </c>
      <c r="AA564" s="6">
        <f t="shared" si="223"/>
        <v>20.62005042112412</v>
      </c>
      <c r="AB564" s="6">
        <f t="shared" si="222"/>
        <v>0.39888869033791741</v>
      </c>
    </row>
    <row r="565" spans="5:28">
      <c r="E565" s="12">
        <f t="shared" si="206"/>
        <v>1.133576650127379</v>
      </c>
      <c r="F565" s="12">
        <f t="shared" si="207"/>
        <v>94735035</v>
      </c>
      <c r="G565" s="6">
        <v>1437960</v>
      </c>
      <c r="H565" s="6">
        <v>63156690</v>
      </c>
      <c r="I565" s="12">
        <f t="shared" si="208"/>
        <v>126313380</v>
      </c>
      <c r="J565" s="6">
        <v>13423677.953125</v>
      </c>
      <c r="K565" s="12">
        <f t="shared" si="209"/>
        <v>107389423.625</v>
      </c>
      <c r="L565" s="6">
        <f t="shared" si="210"/>
        <v>786.63948000000005</v>
      </c>
      <c r="M565" s="6">
        <f t="shared" si="211"/>
        <v>5242880</v>
      </c>
      <c r="N565" s="13">
        <f t="shared" si="212"/>
        <v>1.1762180644630498</v>
      </c>
      <c r="O565" s="13"/>
      <c r="P565" s="7">
        <f t="shared" si="213"/>
        <v>-1.4266670001280851E-2</v>
      </c>
      <c r="Q565" s="7">
        <f t="shared" si="214"/>
        <v>3.4605038021935958E-2</v>
      </c>
      <c r="R565" s="6">
        <f t="shared" si="215"/>
        <v>2.0338368020655105E-2</v>
      </c>
      <c r="S565" s="6">
        <f t="shared" si="216"/>
        <v>3.4605038021935958E-2</v>
      </c>
      <c r="T565" s="7">
        <f t="shared" si="217"/>
        <v>-0.3624123955962516</v>
      </c>
      <c r="U565" s="7">
        <f t="shared" si="218"/>
        <v>1.7915079357156749</v>
      </c>
      <c r="V565" s="7">
        <f t="shared" si="219"/>
        <v>5.3213252849630033</v>
      </c>
      <c r="W565" s="6">
        <f t="shared" si="220"/>
        <v>6.7504208250824265</v>
      </c>
      <c r="X565" s="6">
        <v>2.4140999999999999E-2</v>
      </c>
      <c r="Y565" s="6">
        <v>6.7194059399999988</v>
      </c>
      <c r="Z565" s="6">
        <f t="shared" si="221"/>
        <v>43.345503591135241</v>
      </c>
      <c r="AA565" s="6">
        <f t="shared" si="223"/>
        <v>15.751758333726418</v>
      </c>
      <c r="AB565" s="6">
        <f t="shared" si="222"/>
        <v>0.46157183178648192</v>
      </c>
    </row>
    <row r="566" spans="5:28">
      <c r="E566" s="12">
        <f t="shared" si="206"/>
        <v>1.133681250385264</v>
      </c>
      <c r="F566" s="12">
        <f t="shared" si="207"/>
        <v>96797551.5</v>
      </c>
      <c r="G566" s="6">
        <v>1391349</v>
      </c>
      <c r="H566" s="6">
        <v>64531701</v>
      </c>
      <c r="I566" s="12">
        <f t="shared" si="208"/>
        <v>129063402</v>
      </c>
      <c r="J566" s="6">
        <v>13717196.152344</v>
      </c>
      <c r="K566" s="12">
        <f t="shared" si="209"/>
        <v>109737569.218752</v>
      </c>
      <c r="L566" s="6">
        <f t="shared" si="210"/>
        <v>802.20739200000003</v>
      </c>
      <c r="M566" s="6">
        <f t="shared" si="211"/>
        <v>5242880</v>
      </c>
      <c r="N566" s="13">
        <f t="shared" si="212"/>
        <v>1.17610953950259</v>
      </c>
      <c r="O566" s="13"/>
      <c r="P566" s="7">
        <f t="shared" si="213"/>
        <v>-1.4577275705682572E-2</v>
      </c>
      <c r="Q566" s="7">
        <f t="shared" si="214"/>
        <v>3.5361701618870589E-2</v>
      </c>
      <c r="R566" s="6">
        <f t="shared" si="215"/>
        <v>2.0784425913188017E-2</v>
      </c>
      <c r="S566" s="6">
        <f t="shared" si="216"/>
        <v>3.5361701618870589E-2</v>
      </c>
      <c r="T566" s="7">
        <f t="shared" si="217"/>
        <v>-0.37030262908507439</v>
      </c>
      <c r="U566" s="7">
        <f t="shared" si="218"/>
        <v>1.8306805220227977</v>
      </c>
      <c r="V566" s="7">
        <f t="shared" si="219"/>
        <v>3.799718539505085</v>
      </c>
      <c r="W566" s="6">
        <f t="shared" si="220"/>
        <v>5.2600964324428086</v>
      </c>
      <c r="X566" s="6">
        <v>1.7238E-2</v>
      </c>
      <c r="Y566" s="6">
        <v>5.2505870625000002</v>
      </c>
      <c r="Z566" s="6">
        <f t="shared" si="221"/>
        <v>105.13807645243409</v>
      </c>
      <c r="AA566" s="6">
        <f t="shared" si="223"/>
        <v>20.573302663812605</v>
      </c>
      <c r="AB566" s="6">
        <f t="shared" si="222"/>
        <v>0.18111060400702339</v>
      </c>
    </row>
    <row r="567" spans="5:28">
      <c r="E567" s="12">
        <f t="shared" si="206"/>
        <v>1.1730492496713485</v>
      </c>
      <c r="F567" s="12">
        <f t="shared" si="207"/>
        <v>91051581</v>
      </c>
      <c r="G567" s="6">
        <v>4194304</v>
      </c>
      <c r="H567" s="6">
        <v>60701054</v>
      </c>
      <c r="I567" s="12">
        <f t="shared" si="208"/>
        <v>121402108</v>
      </c>
      <c r="J567" s="6">
        <v>13350998.59668</v>
      </c>
      <c r="K567" s="12">
        <f t="shared" si="209"/>
        <v>106807988.77344</v>
      </c>
      <c r="L567" s="6">
        <f t="shared" si="210"/>
        <v>812.29872799999998</v>
      </c>
      <c r="M567" s="6">
        <f t="shared" si="211"/>
        <v>5242880</v>
      </c>
      <c r="N567" s="13">
        <f t="shared" si="212"/>
        <v>1.1366388356728343</v>
      </c>
      <c r="O567" s="13"/>
      <c r="P567" s="7">
        <f t="shared" si="213"/>
        <v>-1.3711958402948745E-2</v>
      </c>
      <c r="Q567" s="7">
        <f t="shared" si="214"/>
        <v>3.4417677158395311E-2</v>
      </c>
      <c r="R567" s="6">
        <f t="shared" si="215"/>
        <v>2.0705718755446564E-2</v>
      </c>
      <c r="S567" s="6">
        <f t="shared" si="216"/>
        <v>3.4417677158395311E-2</v>
      </c>
      <c r="T567" s="7">
        <f t="shared" si="217"/>
        <v>-0.34832120548682066</v>
      </c>
      <c r="U567" s="7">
        <f t="shared" si="218"/>
        <v>1.7818082361036462</v>
      </c>
      <c r="V567" s="7">
        <f t="shared" si="219"/>
        <v>3.7384398671543244</v>
      </c>
      <c r="W567" s="6">
        <f t="shared" si="220"/>
        <v>5.1719268977711499</v>
      </c>
      <c r="X567" s="6">
        <v>1.6959999999999999E-2</v>
      </c>
      <c r="Y567" s="6">
        <v>5.2897109333276795</v>
      </c>
      <c r="Z567" s="6">
        <f t="shared" si="221"/>
        <v>102.93441720751953</v>
      </c>
      <c r="AA567" s="6">
        <f t="shared" si="223"/>
        <v>22.085605869378334</v>
      </c>
      <c r="AB567" s="6">
        <f t="shared" si="222"/>
        <v>2.2266629886036777</v>
      </c>
    </row>
    <row r="568" spans="5:28">
      <c r="E568" s="12">
        <f t="shared" si="206"/>
        <v>1.3510834009065644</v>
      </c>
      <c r="F568" s="12">
        <f t="shared" si="207"/>
        <v>89286436.5</v>
      </c>
      <c r="G568" s="6">
        <v>5558326</v>
      </c>
      <c r="H568" s="6">
        <v>59524291</v>
      </c>
      <c r="I568" s="12">
        <f t="shared" si="208"/>
        <v>119048582</v>
      </c>
      <c r="J568" s="6">
        <v>15079177.785156</v>
      </c>
      <c r="K568" s="12">
        <f t="shared" si="209"/>
        <v>120633422.281248</v>
      </c>
      <c r="L568" s="6">
        <f t="shared" si="210"/>
        <v>825.45801200000005</v>
      </c>
      <c r="M568" s="6">
        <f t="shared" si="211"/>
        <v>5242880</v>
      </c>
      <c r="N568" s="13">
        <f t="shared" si="212"/>
        <v>0.98686234501784209</v>
      </c>
      <c r="O568" s="13"/>
      <c r="P568" s="7">
        <f t="shared" si="213"/>
        <v>-1.3446135583692112E-2</v>
      </c>
      <c r="Q568" s="7">
        <f t="shared" si="214"/>
        <v>3.8872768135306615E-2</v>
      </c>
      <c r="R568" s="6">
        <f t="shared" si="215"/>
        <v>2.5426632551614502E-2</v>
      </c>
      <c r="S568" s="6">
        <f t="shared" si="216"/>
        <v>3.8872768135306615E-2</v>
      </c>
      <c r="T568" s="7">
        <f t="shared" si="217"/>
        <v>-0.34156857963073112</v>
      </c>
      <c r="U568" s="7">
        <f t="shared" si="218"/>
        <v>2.0124489547878035</v>
      </c>
      <c r="V568" s="7">
        <f t="shared" si="219"/>
        <v>10.981667109765828</v>
      </c>
      <c r="W568" s="6">
        <f t="shared" si="220"/>
        <v>12.6525474849229</v>
      </c>
      <c r="X568" s="6">
        <v>4.9820000000000003E-2</v>
      </c>
      <c r="Y568" s="6">
        <v>12.669724200000001</v>
      </c>
      <c r="Z568" s="6">
        <f t="shared" si="221"/>
        <v>21.973568576261314</v>
      </c>
      <c r="AA568" s="6">
        <f t="shared" si="223"/>
        <v>48.963001702901444</v>
      </c>
      <c r="AB568" s="6">
        <f t="shared" si="222"/>
        <v>0.13557292018322484</v>
      </c>
    </row>
    <row r="569" spans="5:28">
      <c r="E569" s="12">
        <f t="shared" si="206"/>
        <v>3.1558523325677066</v>
      </c>
      <c r="F569" s="12">
        <f t="shared" si="207"/>
        <v>68134390.5</v>
      </c>
      <c r="G569" s="6">
        <v>16002413</v>
      </c>
      <c r="H569" s="6">
        <v>45422927</v>
      </c>
      <c r="I569" s="12">
        <f t="shared" si="208"/>
        <v>90845854</v>
      </c>
      <c r="J569" s="6">
        <v>26877759.398437999</v>
      </c>
      <c r="K569" s="12">
        <f t="shared" si="209"/>
        <v>215022075.18750399</v>
      </c>
      <c r="L569" s="6">
        <f t="shared" si="210"/>
        <v>865.12338399999999</v>
      </c>
      <c r="M569" s="6">
        <f t="shared" si="211"/>
        <v>5242880</v>
      </c>
      <c r="N569" s="13">
        <f t="shared" si="212"/>
        <v>0.42249547596813214</v>
      </c>
      <c r="O569" s="13"/>
      <c r="P569" s="7">
        <f t="shared" si="213"/>
        <v>-1.0260732631828393E-2</v>
      </c>
      <c r="Q569" s="7">
        <f t="shared" si="214"/>
        <v>6.9288453520360796E-2</v>
      </c>
      <c r="R569" s="6">
        <f t="shared" si="215"/>
        <v>5.9027720888532406E-2</v>
      </c>
      <c r="S569" s="6">
        <f t="shared" si="216"/>
        <v>6.9288453520360796E-2</v>
      </c>
      <c r="T569" s="7">
        <f t="shared" si="217"/>
        <v>-0.26065064190450227</v>
      </c>
      <c r="U569" s="7">
        <f t="shared" si="218"/>
        <v>3.587073484979475</v>
      </c>
      <c r="V569" s="7">
        <f t="shared" si="219"/>
        <v>12.516499467961321</v>
      </c>
      <c r="W569" s="6">
        <f t="shared" si="220"/>
        <v>15.842922311036293</v>
      </c>
      <c r="X569" s="6">
        <v>5.6783E-2</v>
      </c>
      <c r="Y569" s="6">
        <v>15.392560923081291</v>
      </c>
      <c r="Z569" s="6">
        <f t="shared" si="221"/>
        <v>22.023234982936437</v>
      </c>
      <c r="AA569" s="6">
        <f t="shared" si="223"/>
        <v>3.9531565583579695</v>
      </c>
      <c r="AB569" s="6">
        <f t="shared" si="222"/>
        <v>2.9258379434424144</v>
      </c>
    </row>
    <row r="570" spans="5:28">
      <c r="E570" s="12">
        <f t="shared" si="206"/>
        <v>1.0970322861422759</v>
      </c>
      <c r="F570" s="12">
        <f t="shared" si="207"/>
        <v>107499487.5</v>
      </c>
      <c r="G570" s="6">
        <v>986703</v>
      </c>
      <c r="H570" s="6">
        <v>71666325</v>
      </c>
      <c r="I570" s="12">
        <f t="shared" si="208"/>
        <v>143332650</v>
      </c>
      <c r="J570" s="6">
        <v>14741301.066406</v>
      </c>
      <c r="K570" s="12">
        <f t="shared" si="209"/>
        <v>117930408.531248</v>
      </c>
      <c r="L570" s="6">
        <f t="shared" si="210"/>
        <v>879.72996000000001</v>
      </c>
      <c r="M570" s="6">
        <f t="shared" si="211"/>
        <v>5242880</v>
      </c>
      <c r="N570" s="13">
        <f t="shared" si="212"/>
        <v>1.2154002668618007</v>
      </c>
      <c r="O570" s="13"/>
      <c r="P570" s="7">
        <f t="shared" si="213"/>
        <v>-1.6188939112856356E-2</v>
      </c>
      <c r="Q570" s="7">
        <f t="shared" si="214"/>
        <v>3.8001752252781754E-2</v>
      </c>
      <c r="R570" s="6">
        <f t="shared" si="215"/>
        <v>2.1812813139925398E-2</v>
      </c>
      <c r="S570" s="6">
        <f t="shared" si="216"/>
        <v>3.8001752252781754E-2</v>
      </c>
      <c r="T570" s="7">
        <f t="shared" si="217"/>
        <v>-0.41124328280708722</v>
      </c>
      <c r="U570" s="7">
        <f t="shared" si="218"/>
        <v>1.9673563337454996</v>
      </c>
      <c r="V570" s="7">
        <f t="shared" si="219"/>
        <v>3.9771621770675396</v>
      </c>
      <c r="W570" s="6">
        <f t="shared" si="220"/>
        <v>5.5332752280059516</v>
      </c>
      <c r="X570" s="6">
        <v>1.8043E-2</v>
      </c>
      <c r="Y570" s="6">
        <v>5.4744584705903581</v>
      </c>
      <c r="Z570" s="6">
        <f t="shared" si="221"/>
        <v>110.61770355695701</v>
      </c>
      <c r="AA570" s="6">
        <f t="shared" si="223"/>
        <v>20.89349409702044</v>
      </c>
      <c r="AB570" s="6">
        <f t="shared" si="222"/>
        <v>1.0743849411145654</v>
      </c>
    </row>
    <row r="571" spans="5:28">
      <c r="E571" s="12">
        <f t="shared" si="206"/>
        <v>1.3968515079182398</v>
      </c>
      <c r="F571" s="12">
        <f t="shared" si="207"/>
        <v>85734805.5</v>
      </c>
      <c r="G571" s="6">
        <v>9845725</v>
      </c>
      <c r="H571" s="6">
        <v>57156537</v>
      </c>
      <c r="I571" s="12">
        <f t="shared" si="208"/>
        <v>114313074</v>
      </c>
      <c r="J571" s="6">
        <v>14969849.042969</v>
      </c>
      <c r="K571" s="12">
        <f t="shared" si="209"/>
        <v>119758792.343752</v>
      </c>
      <c r="L571" s="6">
        <f t="shared" si="210"/>
        <v>882.79294400000003</v>
      </c>
      <c r="M571" s="6">
        <f t="shared" si="211"/>
        <v>5242880</v>
      </c>
      <c r="N571" s="13">
        <f t="shared" si="212"/>
        <v>0.95452761139974784</v>
      </c>
      <c r="O571" s="13"/>
      <c r="P571" s="7">
        <f t="shared" si="213"/>
        <v>-1.2911275936009296E-2</v>
      </c>
      <c r="Q571" s="7">
        <f t="shared" si="214"/>
        <v>3.8590928441782767E-2</v>
      </c>
      <c r="R571" s="6">
        <f t="shared" si="215"/>
        <v>2.5679652505773469E-2</v>
      </c>
      <c r="S571" s="6">
        <f t="shared" si="216"/>
        <v>3.8590928441782767E-2</v>
      </c>
      <c r="T571" s="7">
        <f t="shared" si="217"/>
        <v>-0.32798168330474242</v>
      </c>
      <c r="U571" s="7">
        <f t="shared" si="218"/>
        <v>1.9978580721762143</v>
      </c>
      <c r="V571" s="7">
        <f t="shared" si="219"/>
        <v>4.9615886185009845</v>
      </c>
      <c r="W571" s="6">
        <f t="shared" si="220"/>
        <v>6.6314650073724568</v>
      </c>
      <c r="X571" s="6">
        <v>2.2509000000000001E-2</v>
      </c>
      <c r="Y571" s="6">
        <v>6.7634543000050025</v>
      </c>
      <c r="Z571" s="6">
        <f t="shared" si="221"/>
        <v>71.446658855492316</v>
      </c>
      <c r="AA571" s="6">
        <f t="shared" si="223"/>
        <v>14.086154452767637</v>
      </c>
      <c r="AB571" s="6">
        <f t="shared" si="222"/>
        <v>1.9515071260620191</v>
      </c>
    </row>
    <row r="572" spans="5:28">
      <c r="E572" s="12">
        <f t="shared" si="206"/>
        <v>1.9798486693381252</v>
      </c>
      <c r="F572" s="12">
        <f t="shared" si="207"/>
        <v>103490659.5</v>
      </c>
      <c r="G572" s="6">
        <v>4847571</v>
      </c>
      <c r="H572" s="6">
        <v>68993773</v>
      </c>
      <c r="I572" s="12">
        <f t="shared" si="208"/>
        <v>137987546</v>
      </c>
      <c r="J572" s="6">
        <v>25611980.5625</v>
      </c>
      <c r="K572" s="12">
        <f t="shared" si="209"/>
        <v>204895844.5</v>
      </c>
      <c r="L572" s="6">
        <f t="shared" si="210"/>
        <v>924.87669600000004</v>
      </c>
      <c r="M572" s="6">
        <f t="shared" si="211"/>
        <v>5242880</v>
      </c>
      <c r="N572" s="13">
        <f t="shared" si="212"/>
        <v>0.67345214509706663</v>
      </c>
      <c r="O572" s="13"/>
      <c r="P572" s="7">
        <f t="shared" si="213"/>
        <v>-1.5585227654176949E-2</v>
      </c>
      <c r="Q572" s="7">
        <f t="shared" si="214"/>
        <v>6.6025389187474345E-2</v>
      </c>
      <c r="R572" s="6">
        <f t="shared" si="215"/>
        <v>5.0440161533297397E-2</v>
      </c>
      <c r="S572" s="6">
        <f t="shared" si="216"/>
        <v>6.6025389187474345E-2</v>
      </c>
      <c r="T572" s="7">
        <f t="shared" si="217"/>
        <v>-0.39590736237370866</v>
      </c>
      <c r="U572" s="7">
        <f t="shared" si="218"/>
        <v>3.4181441619308712</v>
      </c>
      <c r="V572" s="7">
        <f t="shared" si="219"/>
        <v>25.597071319180184</v>
      </c>
      <c r="W572" s="6">
        <f t="shared" si="220"/>
        <v>28.619308118737347</v>
      </c>
      <c r="X572" s="6">
        <v>0.11612500000000001</v>
      </c>
      <c r="Y572" s="6">
        <v>28.169245192316627</v>
      </c>
      <c r="Z572" s="6">
        <f t="shared" si="221"/>
        <v>43.142829547923064</v>
      </c>
      <c r="AA572" s="6">
        <f t="shared" si="223"/>
        <v>56.563908259808493</v>
      </c>
      <c r="AB572" s="6">
        <f t="shared" si="222"/>
        <v>1.5977102806555805</v>
      </c>
    </row>
    <row r="573" spans="5:28">
      <c r="E573" s="12">
        <f t="shared" si="206"/>
        <v>1.1194870086820559</v>
      </c>
      <c r="F573" s="12">
        <f t="shared" si="207"/>
        <v>116477770.5</v>
      </c>
      <c r="G573" s="6">
        <v>943695</v>
      </c>
      <c r="H573" s="6">
        <v>77651847</v>
      </c>
      <c r="I573" s="12">
        <f t="shared" si="208"/>
        <v>155303694</v>
      </c>
      <c r="J573" s="6">
        <v>16299418.859375</v>
      </c>
      <c r="K573" s="12">
        <f t="shared" si="209"/>
        <v>130395350.875</v>
      </c>
      <c r="L573" s="6">
        <f t="shared" si="210"/>
        <v>950.69606399999998</v>
      </c>
      <c r="M573" s="6">
        <f t="shared" si="211"/>
        <v>5242880</v>
      </c>
      <c r="N573" s="13">
        <f t="shared" si="212"/>
        <v>1.1910217117240454</v>
      </c>
      <c r="O573" s="13"/>
      <c r="P573" s="7">
        <f t="shared" si="213"/>
        <v>-1.754102813397837E-2</v>
      </c>
      <c r="Q573" s="7">
        <f t="shared" si="214"/>
        <v>4.2018440201988326E-2</v>
      </c>
      <c r="R573" s="6">
        <f t="shared" si="215"/>
        <v>2.4477412068009956E-2</v>
      </c>
      <c r="S573" s="6">
        <f t="shared" si="216"/>
        <v>4.2018440201988326E-2</v>
      </c>
      <c r="T573" s="7">
        <f t="shared" si="217"/>
        <v>-0.4455900379475809</v>
      </c>
      <c r="U573" s="7">
        <f t="shared" si="218"/>
        <v>2.1753008628552677</v>
      </c>
      <c r="V573" s="7">
        <f t="shared" si="219"/>
        <v>6.0575510606879703</v>
      </c>
      <c r="W573" s="6">
        <f t="shared" si="220"/>
        <v>7.7872618855956572</v>
      </c>
      <c r="X573" s="6">
        <v>2.7480999999999998E-2</v>
      </c>
      <c r="Y573" s="6">
        <v>7.7610924166758268</v>
      </c>
      <c r="Z573" s="6">
        <f t="shared" si="221"/>
        <v>52.899967985110905</v>
      </c>
      <c r="AA573" s="6">
        <f t="shared" si="223"/>
        <v>10.929689356246291</v>
      </c>
      <c r="AB573" s="6">
        <f t="shared" si="222"/>
        <v>0.33718795647377586</v>
      </c>
    </row>
    <row r="574" spans="5:28">
      <c r="E574" s="12">
        <f t="shared" si="206"/>
        <v>2.8079379137047908</v>
      </c>
      <c r="F574" s="12">
        <f t="shared" si="207"/>
        <v>76696749</v>
      </c>
      <c r="G574" s="6">
        <v>18318143</v>
      </c>
      <c r="H574" s="6">
        <v>51131166</v>
      </c>
      <c r="I574" s="12">
        <f t="shared" si="208"/>
        <v>102262332</v>
      </c>
      <c r="J574" s="6">
        <v>26919963.671875</v>
      </c>
      <c r="K574" s="12">
        <f t="shared" si="209"/>
        <v>215359709.375</v>
      </c>
      <c r="L574" s="6">
        <f t="shared" si="210"/>
        <v>979.93685200000004</v>
      </c>
      <c r="M574" s="6">
        <f t="shared" si="211"/>
        <v>5242880</v>
      </c>
      <c r="N574" s="13">
        <f t="shared" si="212"/>
        <v>0.47484430721409165</v>
      </c>
      <c r="O574" s="13"/>
      <c r="P574" s="7">
        <f t="shared" si="213"/>
        <v>-1.1550185294744095E-2</v>
      </c>
      <c r="Q574" s="7">
        <f t="shared" si="214"/>
        <v>6.9397252352698363E-2</v>
      </c>
      <c r="R574" s="6">
        <f t="shared" si="215"/>
        <v>5.7847067057954268E-2</v>
      </c>
      <c r="S574" s="6">
        <f t="shared" si="216"/>
        <v>6.9397252352698363E-2</v>
      </c>
      <c r="T574" s="7">
        <f t="shared" si="217"/>
        <v>-0.29340626241954115</v>
      </c>
      <c r="U574" s="7">
        <f t="shared" si="218"/>
        <v>3.5927060166185329</v>
      </c>
      <c r="V574" s="7">
        <f t="shared" si="219"/>
        <v>13.151769733122805</v>
      </c>
      <c r="W574" s="6">
        <f t="shared" si="220"/>
        <v>16.451069487321796</v>
      </c>
      <c r="X574" s="6">
        <v>5.9665000000000003E-2</v>
      </c>
      <c r="Y574" s="6">
        <v>16.221536615389205</v>
      </c>
      <c r="Z574" s="6">
        <f t="shared" si="221"/>
        <v>16.311493090921577</v>
      </c>
      <c r="AA574" s="6">
        <f t="shared" si="223"/>
        <v>3.0469000956100465</v>
      </c>
      <c r="AB574" s="6">
        <f t="shared" si="222"/>
        <v>1.4149884648710491</v>
      </c>
    </row>
    <row r="575" spans="5:28">
      <c r="E575" s="12">
        <f t="shared" si="206"/>
        <v>1.7827506260760593</v>
      </c>
      <c r="F575" s="12">
        <f t="shared" si="207"/>
        <v>118534713</v>
      </c>
      <c r="G575" s="6">
        <v>5363260</v>
      </c>
      <c r="H575" s="6">
        <v>79023142</v>
      </c>
      <c r="I575" s="12">
        <f t="shared" si="208"/>
        <v>158046284</v>
      </c>
      <c r="J575" s="6">
        <v>26414729.226562001</v>
      </c>
      <c r="K575" s="12">
        <f t="shared" si="209"/>
        <v>211317833.81249601</v>
      </c>
      <c r="L575" s="6">
        <f t="shared" si="210"/>
        <v>1055.5429039999999</v>
      </c>
      <c r="M575" s="6">
        <f t="shared" si="211"/>
        <v>5242880</v>
      </c>
      <c r="N575" s="13">
        <f t="shared" si="212"/>
        <v>0.74790793161468672</v>
      </c>
      <c r="O575" s="13"/>
      <c r="P575" s="7">
        <f t="shared" si="213"/>
        <v>-1.7850794419060859E-2</v>
      </c>
      <c r="Q575" s="7">
        <f t="shared" si="214"/>
        <v>6.8094803258560349E-2</v>
      </c>
      <c r="R575" s="6">
        <f t="shared" si="215"/>
        <v>5.024400883949949E-2</v>
      </c>
      <c r="S575" s="6">
        <f t="shared" si="216"/>
        <v>6.8094803258560349E-2</v>
      </c>
      <c r="T575" s="7">
        <f t="shared" si="217"/>
        <v>-0.45345894789234148</v>
      </c>
      <c r="U575" s="7">
        <f t="shared" si="218"/>
        <v>3.5252780344115826</v>
      </c>
      <c r="V575" s="7">
        <f t="shared" si="219"/>
        <v>16.960084920907313</v>
      </c>
      <c r="W575" s="6">
        <f t="shared" si="220"/>
        <v>20.031904007426554</v>
      </c>
      <c r="X575" s="6">
        <v>7.6941999999999997E-2</v>
      </c>
      <c r="Y575" s="6">
        <v>19.821541566692314</v>
      </c>
      <c r="Z575" s="6">
        <f t="shared" si="221"/>
        <v>11.498527126198498</v>
      </c>
      <c r="AA575" s="6">
        <f t="shared" si="223"/>
        <v>34.69885259091329</v>
      </c>
      <c r="AB575" s="6">
        <f t="shared" si="222"/>
        <v>1.0612819392802859</v>
      </c>
    </row>
    <row r="576" spans="5:28">
      <c r="E576" s="12">
        <f t="shared" si="206"/>
        <v>3.7090143402194111</v>
      </c>
      <c r="F576" s="12">
        <f t="shared" si="207"/>
        <v>83839093.5</v>
      </c>
      <c r="G576" s="6">
        <v>19458087</v>
      </c>
      <c r="H576" s="6">
        <v>55892729</v>
      </c>
      <c r="I576" s="12">
        <f t="shared" si="208"/>
        <v>111785458</v>
      </c>
      <c r="J576" s="6">
        <v>38870050.007812001</v>
      </c>
      <c r="K576" s="12">
        <f t="shared" si="209"/>
        <v>310960400.06249601</v>
      </c>
      <c r="L576" s="6">
        <f t="shared" si="210"/>
        <v>1059.8744879999999</v>
      </c>
      <c r="M576" s="6">
        <f t="shared" si="211"/>
        <v>5242880</v>
      </c>
      <c r="N576" s="13">
        <f t="shared" si="212"/>
        <v>0.35948454522676732</v>
      </c>
      <c r="O576" s="13"/>
      <c r="P576" s="7">
        <f t="shared" si="213"/>
        <v>-1.2625790238754125E-2</v>
      </c>
      <c r="Q576" s="7">
        <f t="shared" si="214"/>
        <v>0.100203503326877</v>
      </c>
      <c r="R576" s="6">
        <f t="shared" si="215"/>
        <v>8.7577713088122872E-2</v>
      </c>
      <c r="S576" s="6">
        <f t="shared" si="216"/>
        <v>0.100203503326877</v>
      </c>
      <c r="T576" s="7">
        <f t="shared" si="217"/>
        <v>-0.32072956662709973</v>
      </c>
      <c r="U576" s="7">
        <f t="shared" si="218"/>
        <v>5.1875501851151933</v>
      </c>
      <c r="V576" s="7">
        <f t="shared" si="219"/>
        <v>17.291386519983547</v>
      </c>
      <c r="W576" s="6">
        <f t="shared" si="220"/>
        <v>22.158207138471639</v>
      </c>
      <c r="X576" s="6">
        <v>7.8445000000000001E-2</v>
      </c>
      <c r="Y576" s="6">
        <v>21.634150437500001</v>
      </c>
      <c r="Z576" s="6">
        <f t="shared" si="221"/>
        <v>27.737272390690286</v>
      </c>
      <c r="AA576" s="6">
        <f t="shared" si="223"/>
        <v>11.642186357477048</v>
      </c>
      <c r="AB576" s="6">
        <f t="shared" si="222"/>
        <v>2.4223585875748253</v>
      </c>
    </row>
    <row r="577" spans="5:28">
      <c r="E577" s="12">
        <f t="shared" si="206"/>
        <v>1.1155853978843771</v>
      </c>
      <c r="F577" s="12">
        <f t="shared" si="207"/>
        <v>130633488</v>
      </c>
      <c r="G577" s="6">
        <v>1470152</v>
      </c>
      <c r="H577" s="6">
        <v>87088992</v>
      </c>
      <c r="I577" s="12">
        <f t="shared" si="208"/>
        <v>174177984</v>
      </c>
      <c r="J577" s="6">
        <v>18216601.460937999</v>
      </c>
      <c r="K577" s="12">
        <f t="shared" si="209"/>
        <v>145732811.68750399</v>
      </c>
      <c r="L577" s="6">
        <f t="shared" si="210"/>
        <v>1074.4709439999999</v>
      </c>
      <c r="M577" s="6">
        <f t="shared" si="211"/>
        <v>5242880</v>
      </c>
      <c r="N577" s="13">
        <f t="shared" si="212"/>
        <v>1.1951871509450542</v>
      </c>
      <c r="O577" s="13"/>
      <c r="P577" s="7">
        <f t="shared" si="213"/>
        <v>-1.9672815494418534E-2</v>
      </c>
      <c r="Q577" s="7">
        <f t="shared" si="214"/>
        <v>4.6960765029338415E-2</v>
      </c>
      <c r="R577" s="6">
        <f t="shared" si="215"/>
        <v>2.7287949534919882E-2</v>
      </c>
      <c r="S577" s="6">
        <f t="shared" si="216"/>
        <v>4.6960765029338415E-2</v>
      </c>
      <c r="T577" s="7">
        <f t="shared" si="217"/>
        <v>-0.49974326109843298</v>
      </c>
      <c r="U577" s="7">
        <f t="shared" si="218"/>
        <v>2.431165750027755</v>
      </c>
      <c r="V577" s="7">
        <f t="shared" si="219"/>
        <v>4.8725361594013172</v>
      </c>
      <c r="W577" s="6">
        <f t="shared" si="220"/>
        <v>6.8039586483306396</v>
      </c>
      <c r="X577" s="6">
        <v>2.2105E-2</v>
      </c>
      <c r="Y577" s="6">
        <v>6.7366215555653799</v>
      </c>
      <c r="Z577" s="6">
        <f t="shared" si="221"/>
        <v>112.44408518135451</v>
      </c>
      <c r="AA577" s="6">
        <f t="shared" si="223"/>
        <v>23.446955597918489</v>
      </c>
      <c r="AB577" s="6">
        <f t="shared" si="222"/>
        <v>0.99956769442733406</v>
      </c>
    </row>
    <row r="578" spans="5:28">
      <c r="E578" s="12">
        <f t="shared" si="206"/>
        <v>1.1155182438748019</v>
      </c>
      <c r="F578" s="12">
        <f t="shared" si="207"/>
        <v>130633488</v>
      </c>
      <c r="G578" s="6">
        <v>1470152</v>
      </c>
      <c r="H578" s="6">
        <v>87088992</v>
      </c>
      <c r="I578" s="12">
        <f t="shared" si="208"/>
        <v>174177984</v>
      </c>
      <c r="J578" s="6">
        <v>18215504.890625</v>
      </c>
      <c r="K578" s="12">
        <f t="shared" si="209"/>
        <v>145724039.125</v>
      </c>
      <c r="L578" s="6">
        <f t="shared" si="210"/>
        <v>1074.4709439999999</v>
      </c>
      <c r="M578" s="6">
        <f t="shared" si="211"/>
        <v>5242880</v>
      </c>
      <c r="N578" s="13">
        <f t="shared" si="212"/>
        <v>1.1952591010093578</v>
      </c>
      <c r="O578" s="13"/>
      <c r="P578" s="7">
        <f t="shared" si="213"/>
        <v>-1.9672815494418534E-2</v>
      </c>
      <c r="Q578" s="7">
        <f t="shared" si="214"/>
        <v>4.6957938169404231E-2</v>
      </c>
      <c r="R578" s="6">
        <f t="shared" si="215"/>
        <v>2.7285122674985698E-2</v>
      </c>
      <c r="S578" s="6">
        <f t="shared" si="216"/>
        <v>4.6957938169404231E-2</v>
      </c>
      <c r="T578" s="7">
        <f t="shared" si="217"/>
        <v>-0.49974326109843298</v>
      </c>
      <c r="U578" s="7">
        <f t="shared" si="218"/>
        <v>2.4310194030709327</v>
      </c>
      <c r="V578" s="7">
        <f t="shared" si="219"/>
        <v>4.8879660409284869</v>
      </c>
      <c r="W578" s="6">
        <f t="shared" si="220"/>
        <v>6.8192421829009868</v>
      </c>
      <c r="X578" s="6">
        <v>2.2175E-2</v>
      </c>
      <c r="Y578" s="6">
        <v>6.7584472222271499</v>
      </c>
      <c r="Z578" s="6">
        <f t="shared" si="221"/>
        <v>111.76071327803487</v>
      </c>
      <c r="AA578" s="6">
        <f t="shared" si="223"/>
        <v>23.044521645933248</v>
      </c>
      <c r="AB578" s="6">
        <f t="shared" si="222"/>
        <v>0.89954036296820905</v>
      </c>
    </row>
    <row r="579" spans="5:28">
      <c r="E579" s="12">
        <f t="shared" si="206"/>
        <v>1.1758597674467135</v>
      </c>
      <c r="F579" s="12">
        <f t="shared" si="207"/>
        <v>124516116</v>
      </c>
      <c r="G579" s="6">
        <v>4802000</v>
      </c>
      <c r="H579" s="6">
        <v>83010744</v>
      </c>
      <c r="I579" s="12">
        <f t="shared" si="208"/>
        <v>166021488</v>
      </c>
      <c r="J579" s="6">
        <v>18301686.400391001</v>
      </c>
      <c r="K579" s="12">
        <f t="shared" si="209"/>
        <v>146413491.20312801</v>
      </c>
      <c r="L579" s="6">
        <f t="shared" si="210"/>
        <v>1092.1689280000001</v>
      </c>
      <c r="M579" s="6">
        <f t="shared" si="211"/>
        <v>5242880</v>
      </c>
      <c r="N579" s="13">
        <f t="shared" si="212"/>
        <v>1.1339220630267512</v>
      </c>
      <c r="O579" s="13"/>
      <c r="P579" s="7">
        <f t="shared" si="213"/>
        <v>-1.8751566796942721E-2</v>
      </c>
      <c r="Q579" s="7">
        <f t="shared" si="214"/>
        <v>4.718010637342808E-2</v>
      </c>
      <c r="R579" s="6">
        <f t="shared" si="215"/>
        <v>2.8428539576485359E-2</v>
      </c>
      <c r="S579" s="6">
        <f t="shared" si="216"/>
        <v>4.718010637342808E-2</v>
      </c>
      <c r="T579" s="7">
        <f t="shared" si="217"/>
        <v>-0.47634102726515859</v>
      </c>
      <c r="U579" s="7">
        <f t="shared" si="218"/>
        <v>2.4425210838470126</v>
      </c>
      <c r="V579" s="7">
        <f t="shared" si="219"/>
        <v>5.28230972738716</v>
      </c>
      <c r="W579" s="6">
        <f t="shared" si="220"/>
        <v>7.2484897839690134</v>
      </c>
      <c r="X579" s="6">
        <v>2.3963999999999999E-2</v>
      </c>
      <c r="Y579" s="6">
        <v>7.2824199599999995</v>
      </c>
      <c r="Z579" s="6">
        <f t="shared" si="221"/>
        <v>96.879095198748473</v>
      </c>
      <c r="AA579" s="6">
        <f t="shared" si="223"/>
        <v>18.630193525644131</v>
      </c>
      <c r="AB579" s="6">
        <f t="shared" si="222"/>
        <v>0.46591896948203509</v>
      </c>
    </row>
    <row r="580" spans="5:28">
      <c r="E580" s="12">
        <f t="shared" si="206"/>
        <v>1.1180765760527827</v>
      </c>
      <c r="F580" s="12">
        <f t="shared" si="207"/>
        <v>133959030</v>
      </c>
      <c r="G580" s="6">
        <v>1102824</v>
      </c>
      <c r="H580" s="6">
        <v>89306020</v>
      </c>
      <c r="I580" s="12">
        <f t="shared" si="208"/>
        <v>178612040</v>
      </c>
      <c r="J580" s="6">
        <v>18722056.699219</v>
      </c>
      <c r="K580" s="12">
        <f t="shared" si="209"/>
        <v>149776453.593752</v>
      </c>
      <c r="L580" s="6">
        <f t="shared" si="210"/>
        <v>1093.7287200000001</v>
      </c>
      <c r="M580" s="6">
        <f t="shared" si="211"/>
        <v>5242880</v>
      </c>
      <c r="N580" s="13">
        <f t="shared" si="212"/>
        <v>1.1925241632737584</v>
      </c>
      <c r="O580" s="13"/>
      <c r="P580" s="7">
        <f t="shared" si="213"/>
        <v>-2.0173627156011304E-2</v>
      </c>
      <c r="Q580" s="7">
        <f t="shared" si="214"/>
        <v>4.8263783307948768E-2</v>
      </c>
      <c r="R580" s="6">
        <f t="shared" si="215"/>
        <v>2.8090156151937464E-2</v>
      </c>
      <c r="S580" s="6">
        <f t="shared" si="216"/>
        <v>4.8263783307948768E-2</v>
      </c>
      <c r="T580" s="7">
        <f t="shared" si="217"/>
        <v>-0.51246524555619932</v>
      </c>
      <c r="U580" s="7">
        <f t="shared" si="218"/>
        <v>2.4986231989990086</v>
      </c>
      <c r="V580" s="7">
        <f t="shared" si="219"/>
        <v>6.7922338482602216</v>
      </c>
      <c r="W580" s="6">
        <f t="shared" si="220"/>
        <v>8.7783918017030302</v>
      </c>
      <c r="X580" s="6">
        <v>3.0814000000000001E-2</v>
      </c>
      <c r="Y580" s="6">
        <v>8.6845703538319317</v>
      </c>
      <c r="Z580" s="6">
        <f t="shared" si="221"/>
        <v>56.629399973871507</v>
      </c>
      <c r="AA580" s="6">
        <f t="shared" si="223"/>
        <v>8.839630843326205</v>
      </c>
      <c r="AB580" s="6">
        <f t="shared" si="222"/>
        <v>1.0803234247472167</v>
      </c>
    </row>
    <row r="581" spans="5:28">
      <c r="E581" s="12">
        <f t="shared" si="206"/>
        <v>3.6816672697918498</v>
      </c>
      <c r="F581" s="12">
        <f t="shared" si="207"/>
        <v>91183392</v>
      </c>
      <c r="G581" s="6">
        <v>21198119</v>
      </c>
      <c r="H581" s="6">
        <v>60788928</v>
      </c>
      <c r="I581" s="12">
        <f t="shared" si="208"/>
        <v>121577856</v>
      </c>
      <c r="J581" s="6">
        <v>41963363.734375</v>
      </c>
      <c r="K581" s="12">
        <f t="shared" si="209"/>
        <v>335706909.875</v>
      </c>
      <c r="L581" s="6">
        <f t="shared" si="210"/>
        <v>1153.4295159999999</v>
      </c>
      <c r="M581" s="6">
        <f t="shared" si="211"/>
        <v>5242880</v>
      </c>
      <c r="N581" s="13">
        <f t="shared" si="212"/>
        <v>0.36215476185840006</v>
      </c>
      <c r="O581" s="13"/>
      <c r="P581" s="7">
        <f t="shared" si="213"/>
        <v>-1.3731808546452031E-2</v>
      </c>
      <c r="Q581" s="7">
        <f t="shared" si="214"/>
        <v>0.10817778872729286</v>
      </c>
      <c r="R581" s="6">
        <f t="shared" si="215"/>
        <v>9.4445980180840827E-2</v>
      </c>
      <c r="S581" s="6">
        <f t="shared" si="216"/>
        <v>0.10817778872729286</v>
      </c>
      <c r="T581" s="7">
        <f t="shared" si="217"/>
        <v>-0.34882545336381715</v>
      </c>
      <c r="U581" s="7">
        <f t="shared" si="218"/>
        <v>5.6003801195152318</v>
      </c>
      <c r="V581" s="7">
        <f t="shared" si="219"/>
        <v>18.462955381653668</v>
      </c>
      <c r="W581" s="6">
        <f t="shared" si="220"/>
        <v>23.714510047805081</v>
      </c>
      <c r="X581" s="6">
        <v>8.3760000000000001E-2</v>
      </c>
      <c r="Y581" s="6">
        <v>23.082394666685278</v>
      </c>
      <c r="Z581" s="6">
        <f t="shared" si="221"/>
        <v>29.152087783300935</v>
      </c>
      <c r="AA581" s="6">
        <f t="shared" si="223"/>
        <v>12.757855994318081</v>
      </c>
      <c r="AB581" s="6">
        <f t="shared" si="222"/>
        <v>2.7385173429693257</v>
      </c>
    </row>
    <row r="582" spans="5:28">
      <c r="E582" s="12">
        <f t="shared" ref="E582:E602" si="224">K582/F582</f>
        <v>2.408995087316939</v>
      </c>
      <c r="F582" s="12">
        <f t="shared" ref="F582:F602" si="225">H582*1.5</f>
        <v>85394272.5</v>
      </c>
      <c r="G582" s="6">
        <v>23947347</v>
      </c>
      <c r="H582" s="6">
        <v>56929515</v>
      </c>
      <c r="I582" s="12">
        <f t="shared" ref="I582:I602" si="226">2*H582</f>
        <v>113859030</v>
      </c>
      <c r="J582" s="6">
        <v>25714297.867187999</v>
      </c>
      <c r="K582" s="12">
        <f t="shared" ref="K582:K602" si="227">J582*8</f>
        <v>205714382.93750399</v>
      </c>
      <c r="L582" s="6">
        <f t="shared" ref="L582:L602" si="228">((H582+2*G582)*8+(G582+H582)*4)/1000000</f>
        <v>1162.10112</v>
      </c>
      <c r="M582" s="6">
        <f t="shared" ref="M582:M602" si="229">40*2^20/8</f>
        <v>5242880</v>
      </c>
      <c r="N582" s="13">
        <f t="shared" ref="N582:N602" si="230">I582/K582</f>
        <v>0.55348113425102785</v>
      </c>
      <c r="O582" s="13"/>
      <c r="P582" s="7">
        <f t="shared" ref="P582:P602" si="231">$B$32*I582</f>
        <v>-1.2859993198471423E-2</v>
      </c>
      <c r="Q582" s="7">
        <f t="shared" ref="Q582:Q602" si="232">$C$32*K582</f>
        <v>6.6289154023862276E-2</v>
      </c>
      <c r="R582" s="6">
        <f t="shared" ref="R582:R602" si="233">P582+Q582</f>
        <v>5.3429160825390856E-2</v>
      </c>
      <c r="S582" s="6">
        <f t="shared" ref="S582:S602" si="234">MAX(P582,Q582)</f>
        <v>6.6289154023862276E-2</v>
      </c>
      <c r="T582" s="7">
        <f t="shared" ref="T582:T602" si="235">$D$32*I582</f>
        <v>-0.32667896166317045</v>
      </c>
      <c r="U582" s="7">
        <f t="shared" ref="U582:U602" si="236">$E$32*K582</f>
        <v>3.431799306515662</v>
      </c>
      <c r="V582" s="7">
        <f t="shared" ref="V582:V602" si="237">X582*$F$32</f>
        <v>10.234640416971843</v>
      </c>
      <c r="W582" s="6">
        <f t="shared" ref="W582:W602" si="238">SUM(T582:V582)</f>
        <v>13.339760761824333</v>
      </c>
      <c r="X582" s="6">
        <v>4.6431E-2</v>
      </c>
      <c r="Y582" s="6">
        <v>13.67160795</v>
      </c>
      <c r="Z582" s="6">
        <f t="shared" ref="Z582:Z602" si="239">ABS(S582-X582)/ABS(X582)*100</f>
        <v>42.769171510116685</v>
      </c>
      <c r="AA582" s="6">
        <f t="shared" si="223"/>
        <v>15.072173387156978</v>
      </c>
      <c r="AB582" s="6">
        <f t="shared" ref="AB582:AB602" si="240">ABS(W582-Y582)/ABS(Y582)*100</f>
        <v>2.4272725592286082</v>
      </c>
    </row>
    <row r="583" spans="5:28">
      <c r="E583" s="12">
        <f t="shared" si="224"/>
        <v>1.188732679827383</v>
      </c>
      <c r="F583" s="12">
        <f t="shared" si="225"/>
        <v>145268688</v>
      </c>
      <c r="G583" s="6">
        <v>3542400</v>
      </c>
      <c r="H583" s="6">
        <v>96845792</v>
      </c>
      <c r="I583" s="12">
        <f t="shared" si="226"/>
        <v>193691584</v>
      </c>
      <c r="J583" s="6">
        <v>21585704.597656</v>
      </c>
      <c r="K583" s="12">
        <f t="shared" si="227"/>
        <v>172685636.781248</v>
      </c>
      <c r="L583" s="6">
        <f t="shared" si="228"/>
        <v>1232.9975039999999</v>
      </c>
      <c r="M583" s="6">
        <f t="shared" si="229"/>
        <v>5242880</v>
      </c>
      <c r="N583" s="13">
        <f t="shared" si="230"/>
        <v>1.1216427006338783</v>
      </c>
      <c r="O583" s="13"/>
      <c r="P583" s="7">
        <f t="shared" si="231"/>
        <v>-2.1876810761879462E-2</v>
      </c>
      <c r="Q583" s="7">
        <f t="shared" si="232"/>
        <v>5.5646010798275289E-2</v>
      </c>
      <c r="R583" s="6">
        <f t="shared" si="233"/>
        <v>3.376920003639583E-2</v>
      </c>
      <c r="S583" s="6">
        <f t="shared" si="234"/>
        <v>5.5646010798275289E-2</v>
      </c>
      <c r="T583" s="7">
        <f t="shared" si="235"/>
        <v>-0.55573076236478347</v>
      </c>
      <c r="U583" s="7">
        <f t="shared" si="236"/>
        <v>2.8808022078414468</v>
      </c>
      <c r="V583" s="7">
        <f t="shared" si="237"/>
        <v>6.1353617489607002</v>
      </c>
      <c r="W583" s="6">
        <f t="shared" si="238"/>
        <v>8.4604331944373641</v>
      </c>
      <c r="X583" s="6">
        <v>2.7834000000000001E-2</v>
      </c>
      <c r="Y583" s="6">
        <v>8.4536497000092794</v>
      </c>
      <c r="Z583" s="6">
        <f t="shared" si="239"/>
        <v>99.920998772275951</v>
      </c>
      <c r="AA583" s="6">
        <f t="shared" ref="AA583:AA602" si="241">ABS(R583-X583)/ABS(X583)*100</f>
        <v>21.323561243069012</v>
      </c>
      <c r="AB583" s="6">
        <f t="shared" si="240"/>
        <v>8.0243382075285585E-2</v>
      </c>
    </row>
    <row r="584" spans="5:28">
      <c r="E584" s="12">
        <f t="shared" si="224"/>
        <v>1.3259373679230195</v>
      </c>
      <c r="F584" s="12">
        <f t="shared" si="225"/>
        <v>148799326.5</v>
      </c>
      <c r="G584" s="6">
        <v>5154859</v>
      </c>
      <c r="H584" s="6">
        <v>99199551</v>
      </c>
      <c r="I584" s="12">
        <f t="shared" si="226"/>
        <v>198399102</v>
      </c>
      <c r="J584" s="6">
        <v>24662323.416016001</v>
      </c>
      <c r="K584" s="12">
        <f t="shared" si="227"/>
        <v>197298587.32812801</v>
      </c>
      <c r="L584" s="6">
        <f t="shared" si="228"/>
        <v>1293.491792</v>
      </c>
      <c r="M584" s="6">
        <f t="shared" si="229"/>
        <v>5242880</v>
      </c>
      <c r="N584" s="13">
        <f t="shared" si="230"/>
        <v>1.0055779146053474</v>
      </c>
      <c r="O584" s="13"/>
      <c r="P584" s="7">
        <f t="shared" si="231"/>
        <v>-2.2408509033520121E-2</v>
      </c>
      <c r="Q584" s="7">
        <f t="shared" si="232"/>
        <v>6.357725822242602E-2</v>
      </c>
      <c r="R584" s="6">
        <f t="shared" si="233"/>
        <v>4.1168749188905895E-2</v>
      </c>
      <c r="S584" s="6">
        <f t="shared" si="234"/>
        <v>6.357725822242602E-2</v>
      </c>
      <c r="T584" s="7">
        <f t="shared" si="235"/>
        <v>-0.56923735110219575</v>
      </c>
      <c r="U584" s="7">
        <f t="shared" si="236"/>
        <v>3.291404059845874</v>
      </c>
      <c r="V584" s="7">
        <f t="shared" si="237"/>
        <v>8.1542515333514096</v>
      </c>
      <c r="W584" s="6">
        <f t="shared" si="238"/>
        <v>10.876418242095088</v>
      </c>
      <c r="X584" s="6">
        <v>3.6992999999999998E-2</v>
      </c>
      <c r="Y584" s="6">
        <v>10.998236505884529</v>
      </c>
      <c r="Z584" s="6">
        <f t="shared" si="239"/>
        <v>71.862942238872279</v>
      </c>
      <c r="AA584" s="6">
        <f t="shared" si="241"/>
        <v>11.287944175670797</v>
      </c>
      <c r="AB584" s="6">
        <f t="shared" si="240"/>
        <v>1.10761633216619</v>
      </c>
    </row>
    <row r="585" spans="5:28">
      <c r="E585" s="12">
        <f t="shared" si="224"/>
        <v>1.0855381234148218</v>
      </c>
      <c r="F585" s="12">
        <f t="shared" si="225"/>
        <v>166319958</v>
      </c>
      <c r="G585" s="6">
        <v>1504002</v>
      </c>
      <c r="H585" s="6">
        <v>110879972</v>
      </c>
      <c r="I585" s="12">
        <f t="shared" si="226"/>
        <v>221759944</v>
      </c>
      <c r="J585" s="6">
        <v>22568331.886719</v>
      </c>
      <c r="K585" s="12">
        <f t="shared" si="227"/>
        <v>180546655.093752</v>
      </c>
      <c r="L585" s="6">
        <f t="shared" si="228"/>
        <v>1360.6397039999999</v>
      </c>
      <c r="M585" s="6">
        <f t="shared" si="229"/>
        <v>5242880</v>
      </c>
      <c r="N585" s="13">
        <f t="shared" si="230"/>
        <v>1.2282694679934518</v>
      </c>
      <c r="O585" s="13"/>
      <c r="P585" s="7">
        <f t="shared" si="231"/>
        <v>-2.5047037301594823E-2</v>
      </c>
      <c r="Q585" s="7">
        <f t="shared" si="232"/>
        <v>5.8179135834361316E-2</v>
      </c>
      <c r="R585" s="6">
        <f t="shared" si="233"/>
        <v>3.3132098532766496E-2</v>
      </c>
      <c r="S585" s="6">
        <f t="shared" si="234"/>
        <v>5.8179135834361316E-2</v>
      </c>
      <c r="T585" s="7">
        <f t="shared" si="235"/>
        <v>-0.63626317775939967</v>
      </c>
      <c r="U585" s="7">
        <f t="shared" si="236"/>
        <v>3.0119424655528091</v>
      </c>
      <c r="V585" s="7">
        <f t="shared" si="237"/>
        <v>6.0934806419583811</v>
      </c>
      <c r="W585" s="6">
        <f t="shared" si="238"/>
        <v>8.4691599297517897</v>
      </c>
      <c r="X585" s="6">
        <v>2.7643999999999998E-2</v>
      </c>
      <c r="Y585" s="6">
        <v>8.352404233342547</v>
      </c>
      <c r="Z585" s="6">
        <f t="shared" si="239"/>
        <v>110.45845693228664</v>
      </c>
      <c r="AA585" s="6">
        <f t="shared" si="241"/>
        <v>19.85276563726848</v>
      </c>
      <c r="AB585" s="6">
        <f t="shared" si="240"/>
        <v>1.3978693217835103</v>
      </c>
    </row>
    <row r="586" spans="5:28">
      <c r="E586" s="12">
        <f t="shared" si="224"/>
        <v>1.1449589349518605</v>
      </c>
      <c r="F586" s="12">
        <f t="shared" si="225"/>
        <v>169586280</v>
      </c>
      <c r="G586" s="6">
        <v>1139905</v>
      </c>
      <c r="H586" s="6">
        <v>113057520</v>
      </c>
      <c r="I586" s="12">
        <f t="shared" si="226"/>
        <v>226115040</v>
      </c>
      <c r="J586" s="6">
        <v>24271165.816406</v>
      </c>
      <c r="K586" s="12">
        <f t="shared" si="227"/>
        <v>194169326.531248</v>
      </c>
      <c r="L586" s="6">
        <f t="shared" si="228"/>
        <v>1379.4883400000001</v>
      </c>
      <c r="M586" s="6">
        <f t="shared" si="229"/>
        <v>5242880</v>
      </c>
      <c r="N586" s="13">
        <f t="shared" si="230"/>
        <v>1.1645250258598951</v>
      </c>
      <c r="O586" s="13"/>
      <c r="P586" s="7">
        <f t="shared" si="231"/>
        <v>-2.553893069765388E-2</v>
      </c>
      <c r="Q586" s="7">
        <f t="shared" si="232"/>
        <v>6.2568889006899497E-2</v>
      </c>
      <c r="R586" s="6">
        <f t="shared" si="233"/>
        <v>3.7029958309245617E-2</v>
      </c>
      <c r="S586" s="6">
        <f t="shared" si="234"/>
        <v>6.2568889006899497E-2</v>
      </c>
      <c r="T586" s="7">
        <f t="shared" si="235"/>
        <v>-0.64875861390726985</v>
      </c>
      <c r="U586" s="7">
        <f t="shared" si="236"/>
        <v>3.2392006364425527</v>
      </c>
      <c r="V586" s="7">
        <f t="shared" si="237"/>
        <v>16.691604982334557</v>
      </c>
      <c r="W586" s="6">
        <f t="shared" si="238"/>
        <v>19.282047004869838</v>
      </c>
      <c r="X586" s="6">
        <v>7.5724E-2</v>
      </c>
      <c r="Y586" s="6">
        <v>19.084551444461272</v>
      </c>
      <c r="Z586" s="6">
        <f t="shared" si="239"/>
        <v>17.372445978950534</v>
      </c>
      <c r="AA586" s="6">
        <f t="shared" si="241"/>
        <v>51.098782011983502</v>
      </c>
      <c r="AB586" s="6">
        <f t="shared" si="240"/>
        <v>1.0348451782233687</v>
      </c>
    </row>
    <row r="587" spans="5:28">
      <c r="E587" s="12">
        <f t="shared" si="224"/>
        <v>1.0932306874926701</v>
      </c>
      <c r="F587" s="12">
        <f t="shared" si="225"/>
        <v>176109066</v>
      </c>
      <c r="G587" s="6">
        <v>1564794</v>
      </c>
      <c r="H587" s="6">
        <v>117406044</v>
      </c>
      <c r="I587" s="12">
        <f t="shared" si="226"/>
        <v>234812088</v>
      </c>
      <c r="J587" s="6">
        <v>24065979.412108999</v>
      </c>
      <c r="K587" s="12">
        <f t="shared" si="227"/>
        <v>192527835.29687199</v>
      </c>
      <c r="L587" s="6">
        <f t="shared" si="228"/>
        <v>1440.168408</v>
      </c>
      <c r="M587" s="6">
        <f t="shared" si="229"/>
        <v>5242880</v>
      </c>
      <c r="N587" s="13">
        <f t="shared" si="230"/>
        <v>1.2196266978119137</v>
      </c>
      <c r="O587" s="13"/>
      <c r="P587" s="7">
        <f t="shared" si="231"/>
        <v>-2.6521232919329046E-2</v>
      </c>
      <c r="Q587" s="7">
        <f t="shared" si="232"/>
        <v>6.203993685629839E-2</v>
      </c>
      <c r="R587" s="6">
        <f t="shared" si="233"/>
        <v>3.5518703936969348E-2</v>
      </c>
      <c r="S587" s="6">
        <f t="shared" si="234"/>
        <v>6.203993685629839E-2</v>
      </c>
      <c r="T587" s="7">
        <f t="shared" si="235"/>
        <v>-0.67371177405780647</v>
      </c>
      <c r="U587" s="7">
        <f t="shared" si="236"/>
        <v>3.2118167053856053</v>
      </c>
      <c r="V587" s="7">
        <f t="shared" si="237"/>
        <v>6.7946585439287768</v>
      </c>
      <c r="W587" s="6">
        <f t="shared" si="238"/>
        <v>9.3327634752565753</v>
      </c>
      <c r="X587" s="6">
        <v>3.0825000000000002E-2</v>
      </c>
      <c r="Y587" s="6">
        <v>9.2734810714329754</v>
      </c>
      <c r="Z587" s="6">
        <f t="shared" si="239"/>
        <v>101.26500196690473</v>
      </c>
      <c r="AA587" s="6">
        <f t="shared" si="241"/>
        <v>15.226938968270384</v>
      </c>
      <c r="AB587" s="6">
        <f t="shared" si="240"/>
        <v>0.63926807384359496</v>
      </c>
    </row>
    <row r="588" spans="5:28">
      <c r="E588" s="12">
        <f t="shared" si="224"/>
        <v>1.6957808666998604</v>
      </c>
      <c r="F588" s="12">
        <f t="shared" si="225"/>
        <v>142638511.5</v>
      </c>
      <c r="G588" s="6">
        <v>16777216</v>
      </c>
      <c r="H588" s="6">
        <v>95092341</v>
      </c>
      <c r="I588" s="12">
        <f t="shared" si="226"/>
        <v>190184682</v>
      </c>
      <c r="J588" s="6">
        <v>30235457.332031</v>
      </c>
      <c r="K588" s="12">
        <f t="shared" si="227"/>
        <v>241883658.656248</v>
      </c>
      <c r="L588" s="6">
        <f t="shared" si="228"/>
        <v>1476.6524119999999</v>
      </c>
      <c r="M588" s="6">
        <f t="shared" si="229"/>
        <v>5242880</v>
      </c>
      <c r="N588" s="13">
        <f t="shared" si="230"/>
        <v>0.78626511214748984</v>
      </c>
      <c r="O588" s="13"/>
      <c r="P588" s="7">
        <f t="shared" si="231"/>
        <v>-2.148071801572041E-2</v>
      </c>
      <c r="Q588" s="7">
        <f t="shared" si="232"/>
        <v>7.7944297698379988E-2</v>
      </c>
      <c r="R588" s="6">
        <f t="shared" si="233"/>
        <v>5.6463579682659581E-2</v>
      </c>
      <c r="S588" s="6">
        <f t="shared" si="234"/>
        <v>7.7944297698379988E-2</v>
      </c>
      <c r="T588" s="7">
        <f t="shared" si="235"/>
        <v>-0.54566892445860693</v>
      </c>
      <c r="U588" s="7">
        <f t="shared" si="236"/>
        <v>4.0351878180835126</v>
      </c>
      <c r="V588" s="7">
        <f t="shared" si="237"/>
        <v>16.109678021881287</v>
      </c>
      <c r="W588" s="6">
        <f t="shared" si="238"/>
        <v>19.599196915506191</v>
      </c>
      <c r="X588" s="6">
        <v>7.3083999999999996E-2</v>
      </c>
      <c r="Y588" s="6">
        <v>19.751864549999997</v>
      </c>
      <c r="Z588" s="6">
        <f t="shared" si="239"/>
        <v>6.6502896644682732</v>
      </c>
      <c r="AA588" s="6">
        <f t="shared" si="241"/>
        <v>22.741530728121635</v>
      </c>
      <c r="AB588" s="6">
        <f t="shared" si="240"/>
        <v>0.77292771073506605</v>
      </c>
    </row>
    <row r="589" spans="5:28">
      <c r="E589" s="12">
        <f t="shared" si="224"/>
        <v>1.1095978612708939</v>
      </c>
      <c r="F589" s="12">
        <f t="shared" si="225"/>
        <v>190809216</v>
      </c>
      <c r="G589" s="6">
        <v>2164760</v>
      </c>
      <c r="H589" s="6">
        <v>127206144</v>
      </c>
      <c r="I589" s="12">
        <f t="shared" si="226"/>
        <v>254412288</v>
      </c>
      <c r="J589" s="6">
        <v>26465187.248047002</v>
      </c>
      <c r="K589" s="12">
        <f t="shared" si="227"/>
        <v>211721497.98437601</v>
      </c>
      <c r="L589" s="6">
        <f t="shared" si="228"/>
        <v>1569.768928</v>
      </c>
      <c r="M589" s="6">
        <f t="shared" si="229"/>
        <v>5242880</v>
      </c>
      <c r="N589" s="13">
        <f t="shared" si="230"/>
        <v>1.2016365386701275</v>
      </c>
      <c r="O589" s="13"/>
      <c r="P589" s="7">
        <f t="shared" si="231"/>
        <v>-2.8735009364540987E-2</v>
      </c>
      <c r="Q589" s="7">
        <f t="shared" si="232"/>
        <v>6.8224879513227477E-2</v>
      </c>
      <c r="R589" s="6">
        <f t="shared" si="233"/>
        <v>3.948987014868649E-2</v>
      </c>
      <c r="S589" s="6">
        <f t="shared" si="234"/>
        <v>6.8224879513227477E-2</v>
      </c>
      <c r="T589" s="7">
        <f t="shared" si="235"/>
        <v>-0.72994774396191042</v>
      </c>
      <c r="U589" s="7">
        <f t="shared" si="236"/>
        <v>3.5320121013511017</v>
      </c>
      <c r="V589" s="7">
        <f t="shared" si="237"/>
        <v>7.1449168545955342</v>
      </c>
      <c r="W589" s="6">
        <f t="shared" si="238"/>
        <v>9.9469812119847258</v>
      </c>
      <c r="X589" s="6">
        <v>3.2413999999999998E-2</v>
      </c>
      <c r="Y589" s="6">
        <v>9.8207474142996052</v>
      </c>
      <c r="Z589" s="6">
        <f t="shared" si="239"/>
        <v>110.47966777697131</v>
      </c>
      <c r="AA589" s="6">
        <f t="shared" si="241"/>
        <v>21.82967282250414</v>
      </c>
      <c r="AB589" s="6">
        <f t="shared" si="240"/>
        <v>1.285378722818149</v>
      </c>
    </row>
    <row r="590" spans="5:28">
      <c r="E590" s="12">
        <f t="shared" si="224"/>
        <v>1.1097526899264236</v>
      </c>
      <c r="F590" s="12">
        <f t="shared" si="225"/>
        <v>190809216</v>
      </c>
      <c r="G590" s="6">
        <v>2164760</v>
      </c>
      <c r="H590" s="6">
        <v>127206144</v>
      </c>
      <c r="I590" s="12">
        <f t="shared" si="226"/>
        <v>254412288</v>
      </c>
      <c r="J590" s="6">
        <v>26468880.089844</v>
      </c>
      <c r="K590" s="12">
        <f t="shared" si="227"/>
        <v>211751040.718752</v>
      </c>
      <c r="L590" s="6">
        <f t="shared" si="228"/>
        <v>1569.768928</v>
      </c>
      <c r="M590" s="6">
        <f t="shared" si="229"/>
        <v>5242880</v>
      </c>
      <c r="N590" s="13">
        <f t="shared" si="230"/>
        <v>1.2014688907145006</v>
      </c>
      <c r="O590" s="13"/>
      <c r="P590" s="7">
        <f t="shared" si="231"/>
        <v>-2.8735009364540987E-2</v>
      </c>
      <c r="Q590" s="7">
        <f t="shared" si="232"/>
        <v>6.8234399328231998E-2</v>
      </c>
      <c r="R590" s="6">
        <f t="shared" si="233"/>
        <v>3.9499389963691012E-2</v>
      </c>
      <c r="S590" s="6">
        <f t="shared" si="234"/>
        <v>6.8234399328231998E-2</v>
      </c>
      <c r="T590" s="7">
        <f t="shared" si="235"/>
        <v>-0.72994774396191042</v>
      </c>
      <c r="U590" s="7">
        <f t="shared" si="236"/>
        <v>3.5325049435816562</v>
      </c>
      <c r="V590" s="7">
        <f t="shared" si="237"/>
        <v>7.1457985621113735</v>
      </c>
      <c r="W590" s="6">
        <f t="shared" si="238"/>
        <v>9.9483557617311185</v>
      </c>
      <c r="X590" s="6">
        <v>3.2418000000000002E-2</v>
      </c>
      <c r="Y590" s="6">
        <v>9.878629080010807</v>
      </c>
      <c r="Z590" s="6">
        <f t="shared" si="239"/>
        <v>110.4830628917021</v>
      </c>
      <c r="AA590" s="6">
        <f t="shared" si="241"/>
        <v>21.844006304185974</v>
      </c>
      <c r="AB590" s="6">
        <f t="shared" si="240"/>
        <v>0.70583358435232602</v>
      </c>
    </row>
    <row r="591" spans="5:28">
      <c r="E591" s="12">
        <f t="shared" si="224"/>
        <v>1.1668400189578574</v>
      </c>
      <c r="F591" s="12">
        <f t="shared" si="225"/>
        <v>190465827</v>
      </c>
      <c r="G591" s="6">
        <v>8388608</v>
      </c>
      <c r="H591" s="6">
        <v>126977218</v>
      </c>
      <c r="I591" s="12">
        <f t="shared" si="226"/>
        <v>253954436</v>
      </c>
      <c r="J591" s="6">
        <v>27780393.648437999</v>
      </c>
      <c r="K591" s="12">
        <f t="shared" si="227"/>
        <v>222243149.18750399</v>
      </c>
      <c r="L591" s="6">
        <f t="shared" si="228"/>
        <v>1691.4987759999999</v>
      </c>
      <c r="M591" s="6">
        <f t="shared" si="229"/>
        <v>5242880</v>
      </c>
      <c r="N591" s="13">
        <f t="shared" si="230"/>
        <v>1.1426873535964051</v>
      </c>
      <c r="O591" s="13"/>
      <c r="P591" s="7">
        <f t="shared" si="231"/>
        <v>-2.8683296526253971E-2</v>
      </c>
      <c r="Q591" s="7">
        <f t="shared" si="232"/>
        <v>7.1615363674956689E-2</v>
      </c>
      <c r="R591" s="6">
        <f t="shared" si="233"/>
        <v>4.2932067148702721E-2</v>
      </c>
      <c r="S591" s="6">
        <f t="shared" si="234"/>
        <v>7.1615363674956689E-2</v>
      </c>
      <c r="T591" s="7">
        <f t="shared" si="235"/>
        <v>-0.72863409658624412</v>
      </c>
      <c r="U591" s="7">
        <f t="shared" si="236"/>
        <v>3.7075379677814717</v>
      </c>
      <c r="V591" s="7">
        <f t="shared" si="237"/>
        <v>7.7726926058723933</v>
      </c>
      <c r="W591" s="6">
        <f t="shared" si="238"/>
        <v>10.751596477067622</v>
      </c>
      <c r="X591" s="6">
        <v>3.5262000000000002E-2</v>
      </c>
      <c r="Y591" s="6">
        <v>10.922404500000001</v>
      </c>
      <c r="Z591" s="6">
        <f t="shared" si="239"/>
        <v>103.09501354136658</v>
      </c>
      <c r="AA591" s="6">
        <f t="shared" si="241"/>
        <v>21.751650923664904</v>
      </c>
      <c r="AB591" s="6">
        <f t="shared" si="240"/>
        <v>1.5638316904705252</v>
      </c>
    </row>
    <row r="592" spans="5:28">
      <c r="E592" s="12">
        <f t="shared" si="224"/>
        <v>2.6194541662604385</v>
      </c>
      <c r="F592" s="12">
        <f t="shared" si="225"/>
        <v>131489494.5</v>
      </c>
      <c r="G592" s="6">
        <v>50912018</v>
      </c>
      <c r="H592" s="6">
        <v>87659663</v>
      </c>
      <c r="I592" s="12">
        <f t="shared" si="226"/>
        <v>175319326</v>
      </c>
      <c r="J592" s="6">
        <v>43053838.023437999</v>
      </c>
      <c r="K592" s="12">
        <f t="shared" si="227"/>
        <v>344430704.18750399</v>
      </c>
      <c r="L592" s="6">
        <f t="shared" si="228"/>
        <v>2070.1563160000001</v>
      </c>
      <c r="M592" s="6">
        <f t="shared" si="229"/>
        <v>5242880</v>
      </c>
      <c r="N592" s="13">
        <f t="shared" si="230"/>
        <v>0.50901189664135815</v>
      </c>
      <c r="O592" s="13"/>
      <c r="P592" s="7">
        <f t="shared" si="231"/>
        <v>-1.9801726221632086E-2</v>
      </c>
      <c r="Q592" s="7">
        <f t="shared" si="232"/>
        <v>0.11098893365841689</v>
      </c>
      <c r="R592" s="6">
        <f t="shared" si="233"/>
        <v>9.1187207436784795E-2</v>
      </c>
      <c r="S592" s="6">
        <f t="shared" si="234"/>
        <v>0.11098893365841689</v>
      </c>
      <c r="T592" s="7">
        <f t="shared" si="235"/>
        <v>-0.50301794576299197</v>
      </c>
      <c r="U592" s="7">
        <f t="shared" si="236"/>
        <v>5.7459135083057067</v>
      </c>
      <c r="V592" s="7">
        <f t="shared" si="237"/>
        <v>23.439092174165985</v>
      </c>
      <c r="W592" s="6">
        <f t="shared" si="238"/>
        <v>28.681987736708699</v>
      </c>
      <c r="X592" s="6">
        <v>0.106335</v>
      </c>
      <c r="Y592" s="6">
        <v>29.215541250000001</v>
      </c>
      <c r="Z592" s="6">
        <f t="shared" si="239"/>
        <v>4.3766715177663889</v>
      </c>
      <c r="AA592" s="6">
        <f t="shared" si="241"/>
        <v>14.245349662119908</v>
      </c>
      <c r="AB592" s="6">
        <f t="shared" si="240"/>
        <v>1.8262660572523273</v>
      </c>
    </row>
    <row r="593" spans="5:28">
      <c r="E593" s="12">
        <f t="shared" si="224"/>
        <v>1.1171062815477339</v>
      </c>
      <c r="F593" s="12">
        <f t="shared" si="225"/>
        <v>291163966.5</v>
      </c>
      <c r="G593" s="6">
        <v>7414866</v>
      </c>
      <c r="H593" s="6">
        <v>194109311</v>
      </c>
      <c r="I593" s="12">
        <f t="shared" si="226"/>
        <v>388218622</v>
      </c>
      <c r="J593" s="6">
        <v>40657636.992187999</v>
      </c>
      <c r="K593" s="12">
        <f t="shared" si="227"/>
        <v>325261095.93750399</v>
      </c>
      <c r="L593" s="6">
        <f t="shared" si="228"/>
        <v>2477.6090519999998</v>
      </c>
      <c r="M593" s="6">
        <f t="shared" si="229"/>
        <v>5242880</v>
      </c>
      <c r="N593" s="13">
        <f t="shared" si="230"/>
        <v>1.1935599641298409</v>
      </c>
      <c r="O593" s="13"/>
      <c r="P593" s="7">
        <f t="shared" si="231"/>
        <v>-4.3847983233652604E-2</v>
      </c>
      <c r="Q593" s="7">
        <f t="shared" si="232"/>
        <v>0.10481174227434434</v>
      </c>
      <c r="R593" s="6">
        <f t="shared" si="233"/>
        <v>6.0963759040691734E-2</v>
      </c>
      <c r="S593" s="6">
        <f t="shared" si="234"/>
        <v>0.10481174227434434</v>
      </c>
      <c r="T593" s="7">
        <f t="shared" si="235"/>
        <v>-1.1138585699638128</v>
      </c>
      <c r="U593" s="7">
        <f t="shared" si="236"/>
        <v>5.4261193968822354</v>
      </c>
      <c r="V593" s="7">
        <f t="shared" si="237"/>
        <v>25.166136770814223</v>
      </c>
      <c r="W593" s="6">
        <f t="shared" si="238"/>
        <v>29.478397597732645</v>
      </c>
      <c r="X593" s="6">
        <v>0.11416999999999999</v>
      </c>
      <c r="Y593" s="6">
        <v>29.27509083337139</v>
      </c>
      <c r="Z593" s="6">
        <f t="shared" si="239"/>
        <v>8.1967747443773824</v>
      </c>
      <c r="AA593" s="6">
        <f t="shared" si="241"/>
        <v>46.60264601848845</v>
      </c>
      <c r="AB593" s="6">
        <f t="shared" si="240"/>
        <v>0.69447014022412656</v>
      </c>
    </row>
    <row r="594" spans="5:28">
      <c r="E594" s="12">
        <f t="shared" si="224"/>
        <v>1.1908694571237091</v>
      </c>
      <c r="F594" s="12">
        <f t="shared" si="225"/>
        <v>344277168</v>
      </c>
      <c r="G594" s="6">
        <v>8345600</v>
      </c>
      <c r="H594" s="6">
        <v>229518112</v>
      </c>
      <c r="I594" s="12">
        <f t="shared" si="226"/>
        <v>459036224</v>
      </c>
      <c r="J594" s="6">
        <v>51248645.519530997</v>
      </c>
      <c r="K594" s="12">
        <f t="shared" si="227"/>
        <v>409989164.15624797</v>
      </c>
      <c r="L594" s="6">
        <f t="shared" si="228"/>
        <v>2921.1293439999999</v>
      </c>
      <c r="M594" s="6">
        <f t="shared" si="229"/>
        <v>5242880</v>
      </c>
      <c r="N594" s="13">
        <f t="shared" si="230"/>
        <v>1.1196301369200579</v>
      </c>
      <c r="O594" s="13"/>
      <c r="P594" s="7">
        <f t="shared" si="231"/>
        <v>-5.1846592391415994E-2</v>
      </c>
      <c r="Q594" s="7">
        <f t="shared" si="232"/>
        <v>0.13211441253052636</v>
      </c>
      <c r="R594" s="6">
        <f t="shared" si="233"/>
        <v>8.0267820139110366E-2</v>
      </c>
      <c r="S594" s="6">
        <f t="shared" si="234"/>
        <v>0.13211441253052636</v>
      </c>
      <c r="T594" s="7">
        <f t="shared" si="235"/>
        <v>-1.3170450953437993</v>
      </c>
      <c r="U594" s="7">
        <f t="shared" si="236"/>
        <v>6.839582673506083</v>
      </c>
      <c r="V594" s="7">
        <f t="shared" si="237"/>
        <v>14.397622453002301</v>
      </c>
      <c r="W594" s="6">
        <f t="shared" si="238"/>
        <v>19.920160031164585</v>
      </c>
      <c r="X594" s="6">
        <v>6.5317E-2</v>
      </c>
      <c r="Y594" s="6">
        <v>19.885107479999999</v>
      </c>
      <c r="Z594" s="6">
        <f t="shared" si="239"/>
        <v>102.26650417276721</v>
      </c>
      <c r="AA594" s="6">
        <f t="shared" si="241"/>
        <v>22.889630783885305</v>
      </c>
      <c r="AB594" s="6">
        <f t="shared" si="240"/>
        <v>0.17627539202310752</v>
      </c>
    </row>
    <row r="595" spans="5:28">
      <c r="E595" s="12">
        <f t="shared" si="224"/>
        <v>1.1031956217527112</v>
      </c>
      <c r="F595" s="12">
        <f t="shared" si="225"/>
        <v>424610187</v>
      </c>
      <c r="G595" s="6">
        <v>2017169</v>
      </c>
      <c r="H595" s="6">
        <v>283073458</v>
      </c>
      <c r="I595" s="12">
        <f t="shared" si="226"/>
        <v>566146916</v>
      </c>
      <c r="J595" s="6">
        <v>58553512.40625</v>
      </c>
      <c r="K595" s="12">
        <f t="shared" si="227"/>
        <v>468428099.25</v>
      </c>
      <c r="L595" s="6">
        <f t="shared" si="228"/>
        <v>3437.2248760000002</v>
      </c>
      <c r="M595" s="6">
        <f t="shared" si="229"/>
        <v>5242880</v>
      </c>
      <c r="N595" s="13">
        <f t="shared" si="230"/>
        <v>1.2086100661050385</v>
      </c>
      <c r="O595" s="13"/>
      <c r="P595" s="7">
        <f t="shared" si="231"/>
        <v>-6.3944383586401296E-2</v>
      </c>
      <c r="Q595" s="7">
        <f t="shared" si="232"/>
        <v>0.15094570431529719</v>
      </c>
      <c r="R595" s="6">
        <f t="shared" si="233"/>
        <v>8.7001320728895895E-2</v>
      </c>
      <c r="S595" s="6">
        <f t="shared" si="234"/>
        <v>0.15094570431529719</v>
      </c>
      <c r="T595" s="7">
        <f t="shared" si="235"/>
        <v>-1.6243620437279869</v>
      </c>
      <c r="U595" s="7">
        <f t="shared" si="236"/>
        <v>7.8144814339353879</v>
      </c>
      <c r="V595" s="7">
        <f t="shared" si="237"/>
        <v>15.959787744188779</v>
      </c>
      <c r="W595" s="6">
        <f t="shared" si="238"/>
        <v>22.14990713439618</v>
      </c>
      <c r="X595" s="6">
        <v>7.2403999999999996E-2</v>
      </c>
      <c r="Y595" s="6">
        <v>21.789344941206284</v>
      </c>
      <c r="Z595" s="6">
        <f t="shared" si="239"/>
        <v>108.47702380434396</v>
      </c>
      <c r="AA595" s="6">
        <f t="shared" si="241"/>
        <v>20.160931342047263</v>
      </c>
      <c r="AB595" s="6">
        <f t="shared" si="240"/>
        <v>1.6547638038811769</v>
      </c>
    </row>
    <row r="596" spans="5:28">
      <c r="E596" s="12">
        <f t="shared" si="224"/>
        <v>1.1604969002010963</v>
      </c>
      <c r="F596" s="12">
        <f t="shared" si="225"/>
        <v>397616356.5</v>
      </c>
      <c r="G596" s="6">
        <v>16777216</v>
      </c>
      <c r="H596" s="6">
        <v>265077571</v>
      </c>
      <c r="I596" s="12">
        <f t="shared" si="226"/>
        <v>530155142</v>
      </c>
      <c r="J596" s="6">
        <v>57679068.648437999</v>
      </c>
      <c r="K596" s="12">
        <f t="shared" si="227"/>
        <v>461432549.18750399</v>
      </c>
      <c r="L596" s="6">
        <f t="shared" si="228"/>
        <v>3516.4751719999999</v>
      </c>
      <c r="M596" s="6">
        <f t="shared" si="229"/>
        <v>5242880</v>
      </c>
      <c r="N596" s="13">
        <f t="shared" si="230"/>
        <v>1.1489331277854229</v>
      </c>
      <c r="O596" s="13"/>
      <c r="P596" s="7">
        <f t="shared" si="231"/>
        <v>-5.9879234174528381E-2</v>
      </c>
      <c r="Q596" s="7">
        <f t="shared" si="232"/>
        <v>0.14869146672163647</v>
      </c>
      <c r="R596" s="6">
        <f t="shared" si="233"/>
        <v>8.8812232547108086E-2</v>
      </c>
      <c r="S596" s="6">
        <f t="shared" si="234"/>
        <v>0.14869146672163647</v>
      </c>
      <c r="T596" s="7">
        <f t="shared" si="235"/>
        <v>-1.5210961423872194</v>
      </c>
      <c r="U596" s="7">
        <f t="shared" si="236"/>
        <v>7.6977792203596707</v>
      </c>
      <c r="V596" s="7">
        <f t="shared" si="237"/>
        <v>16.794764761687635</v>
      </c>
      <c r="W596" s="6">
        <f t="shared" si="238"/>
        <v>22.971447839660087</v>
      </c>
      <c r="X596" s="6">
        <v>7.6191999999999996E-2</v>
      </c>
      <c r="Y596" s="6">
        <v>23.423113955538625</v>
      </c>
      <c r="Z596" s="6">
        <f t="shared" si="239"/>
        <v>95.153646999207879</v>
      </c>
      <c r="AA596" s="6">
        <f t="shared" si="241"/>
        <v>16.563723943600497</v>
      </c>
      <c r="AB596" s="6">
        <f t="shared" si="240"/>
        <v>1.9282923557298295</v>
      </c>
    </row>
    <row r="597" spans="5:28">
      <c r="E597" s="12">
        <f t="shared" si="224"/>
        <v>1.2075036008680919</v>
      </c>
      <c r="F597" s="12">
        <f t="shared" si="225"/>
        <v>447170643</v>
      </c>
      <c r="G597" s="6">
        <v>18520486</v>
      </c>
      <c r="H597" s="6">
        <v>298113762</v>
      </c>
      <c r="I597" s="12">
        <f t="shared" si="226"/>
        <v>596227524</v>
      </c>
      <c r="J597" s="6">
        <v>67495020.203125</v>
      </c>
      <c r="K597" s="12">
        <f t="shared" si="227"/>
        <v>539960161.625</v>
      </c>
      <c r="L597" s="6">
        <f t="shared" si="228"/>
        <v>3947.774864</v>
      </c>
      <c r="M597" s="6">
        <f t="shared" si="229"/>
        <v>5242880</v>
      </c>
      <c r="N597" s="13">
        <f t="shared" si="230"/>
        <v>1.1042065070238967</v>
      </c>
      <c r="O597" s="13"/>
      <c r="P597" s="7">
        <f t="shared" si="231"/>
        <v>-6.7341886746984034E-2</v>
      </c>
      <c r="Q597" s="7">
        <f t="shared" si="232"/>
        <v>0.17399610960398065</v>
      </c>
      <c r="R597" s="6">
        <f t="shared" si="233"/>
        <v>0.10665422285699662</v>
      </c>
      <c r="S597" s="6">
        <f t="shared" si="234"/>
        <v>0.17399610960398065</v>
      </c>
      <c r="T597" s="7">
        <f t="shared" si="235"/>
        <v>-1.7106679062286323</v>
      </c>
      <c r="U597" s="7">
        <f t="shared" si="236"/>
        <v>9.0078043243758579</v>
      </c>
      <c r="V597" s="7">
        <f t="shared" si="237"/>
        <v>21.886625665653725</v>
      </c>
      <c r="W597" s="6">
        <f t="shared" si="238"/>
        <v>29.18376208380095</v>
      </c>
      <c r="X597" s="6">
        <v>9.9292000000000005E-2</v>
      </c>
      <c r="Y597" s="6">
        <v>28.576237600000002</v>
      </c>
      <c r="Z597" s="6">
        <f t="shared" si="239"/>
        <v>75.236786049209044</v>
      </c>
      <c r="AA597" s="6">
        <f t="shared" si="241"/>
        <v>7.414719067998039</v>
      </c>
      <c r="AB597" s="6">
        <f t="shared" si="240"/>
        <v>2.1259778572143011</v>
      </c>
    </row>
    <row r="598" spans="5:28">
      <c r="E598" s="12">
        <f t="shared" si="224"/>
        <v>1.1904504710475816</v>
      </c>
      <c r="F598" s="12">
        <f t="shared" si="225"/>
        <v>672338448</v>
      </c>
      <c r="G598" s="6">
        <v>16240000</v>
      </c>
      <c r="H598" s="6">
        <v>448225632</v>
      </c>
      <c r="I598" s="12">
        <f t="shared" si="226"/>
        <v>896451264</v>
      </c>
      <c r="J598" s="6">
        <v>100048202.765625</v>
      </c>
      <c r="K598" s="12">
        <f t="shared" si="227"/>
        <v>800385622.125</v>
      </c>
      <c r="L598" s="6">
        <f t="shared" si="228"/>
        <v>5703.507584</v>
      </c>
      <c r="M598" s="6">
        <f t="shared" si="229"/>
        <v>5242880</v>
      </c>
      <c r="N598" s="13">
        <f t="shared" si="230"/>
        <v>1.1200241973612026</v>
      </c>
      <c r="O598" s="13"/>
      <c r="P598" s="7">
        <f t="shared" si="231"/>
        <v>-0.10125114501503404</v>
      </c>
      <c r="Q598" s="7">
        <f t="shared" si="232"/>
        <v>0.25791529510917877</v>
      </c>
      <c r="R598" s="6">
        <f t="shared" si="233"/>
        <v>0.15666415009414472</v>
      </c>
      <c r="S598" s="6">
        <f t="shared" si="234"/>
        <v>0.25791529510917877</v>
      </c>
      <c r="T598" s="7">
        <f t="shared" si="235"/>
        <v>-2.5720557087580729</v>
      </c>
      <c r="U598" s="7">
        <f t="shared" si="236"/>
        <v>13.352312967772155</v>
      </c>
      <c r="V598" s="7">
        <f t="shared" si="237"/>
        <v>27.978783746338348</v>
      </c>
      <c r="W598" s="6">
        <f t="shared" si="238"/>
        <v>38.759041005352429</v>
      </c>
      <c r="X598" s="6">
        <v>0.12692999999999999</v>
      </c>
      <c r="Y598" s="6">
        <v>38.787994714321975</v>
      </c>
      <c r="Z598" s="6">
        <f t="shared" si="239"/>
        <v>103.19490672747089</v>
      </c>
      <c r="AA598" s="6">
        <f t="shared" si="241"/>
        <v>23.425628373233071</v>
      </c>
      <c r="AB598" s="6">
        <f t="shared" si="240"/>
        <v>7.4646057840301178E-2</v>
      </c>
    </row>
    <row r="599" spans="5:28">
      <c r="E599" s="12">
        <f t="shared" si="224"/>
        <v>1.1367206389623745</v>
      </c>
      <c r="F599" s="12">
        <f t="shared" si="225"/>
        <v>959999187</v>
      </c>
      <c r="G599" s="6">
        <v>22744080</v>
      </c>
      <c r="H599" s="6">
        <v>639999458</v>
      </c>
      <c r="I599" s="12">
        <f t="shared" si="226"/>
        <v>1279998916</v>
      </c>
      <c r="J599" s="6">
        <v>136406361.15625</v>
      </c>
      <c r="K599" s="12">
        <f t="shared" si="227"/>
        <v>1091250889.25</v>
      </c>
      <c r="L599" s="6">
        <f t="shared" si="228"/>
        <v>8134.8750959999998</v>
      </c>
      <c r="M599" s="6">
        <f t="shared" si="229"/>
        <v>5242880</v>
      </c>
      <c r="N599" s="13">
        <f t="shared" si="230"/>
        <v>1.1729648320192652</v>
      </c>
      <c r="O599" s="13"/>
      <c r="P599" s="7">
        <f t="shared" si="231"/>
        <v>-0.14457155795030746</v>
      </c>
      <c r="Q599" s="7">
        <f t="shared" si="232"/>
        <v>0.35164336709575739</v>
      </c>
      <c r="R599" s="6">
        <f t="shared" si="233"/>
        <v>0.20707180914544993</v>
      </c>
      <c r="S599" s="6">
        <f t="shared" si="234"/>
        <v>0.35164336709575739</v>
      </c>
      <c r="T599" s="7">
        <f t="shared" si="235"/>
        <v>-3.6725125517832335</v>
      </c>
      <c r="U599" s="7">
        <f t="shared" si="236"/>
        <v>18.204629114826968</v>
      </c>
      <c r="V599" s="7">
        <f t="shared" si="237"/>
        <v>39.834002577420961</v>
      </c>
      <c r="W599" s="6">
        <f t="shared" si="238"/>
        <v>54.366119140464697</v>
      </c>
      <c r="X599" s="6">
        <v>0.18071300000000001</v>
      </c>
      <c r="Y599" s="6">
        <v>53.3464776</v>
      </c>
      <c r="Z599" s="6">
        <f t="shared" si="239"/>
        <v>94.586646835455866</v>
      </c>
      <c r="AA599" s="6">
        <f t="shared" si="241"/>
        <v>14.586006067881065</v>
      </c>
      <c r="AB599" s="6">
        <f t="shared" si="240"/>
        <v>1.9113568249250201</v>
      </c>
    </row>
    <row r="600" spans="5:28">
      <c r="E600" s="12">
        <f t="shared" si="224"/>
        <v>1.190612904754367</v>
      </c>
      <c r="F600" s="12">
        <f t="shared" si="225"/>
        <v>1161708528</v>
      </c>
      <c r="G600" s="6">
        <v>27993600</v>
      </c>
      <c r="H600" s="6">
        <v>774472352</v>
      </c>
      <c r="I600" s="12">
        <f t="shared" si="226"/>
        <v>1548944704</v>
      </c>
      <c r="J600" s="6">
        <v>172893145.625</v>
      </c>
      <c r="K600" s="12">
        <f t="shared" si="227"/>
        <v>1383145165</v>
      </c>
      <c r="L600" s="6">
        <f t="shared" si="228"/>
        <v>9853.5402240000003</v>
      </c>
      <c r="M600" s="6">
        <f t="shared" si="229"/>
        <v>5242880</v>
      </c>
      <c r="N600" s="13">
        <f t="shared" si="230"/>
        <v>1.1198713939762064</v>
      </c>
      <c r="O600" s="13"/>
      <c r="P600" s="7">
        <f t="shared" si="231"/>
        <v>-0.17494807709365109</v>
      </c>
      <c r="Q600" s="7">
        <f t="shared" si="232"/>
        <v>0.44570302557745833</v>
      </c>
      <c r="R600" s="6">
        <f t="shared" si="233"/>
        <v>0.27075494848380721</v>
      </c>
      <c r="S600" s="6">
        <f t="shared" si="234"/>
        <v>0.44570302557745833</v>
      </c>
      <c r="T600" s="7">
        <f t="shared" si="235"/>
        <v>-4.4441591288489537</v>
      </c>
      <c r="U600" s="7">
        <f t="shared" si="236"/>
        <v>23.074111543768577</v>
      </c>
      <c r="V600" s="7">
        <f t="shared" si="237"/>
        <v>48.619115838354659</v>
      </c>
      <c r="W600" s="6">
        <f t="shared" si="238"/>
        <v>67.249068253274288</v>
      </c>
      <c r="X600" s="6">
        <v>0.22056799999999999</v>
      </c>
      <c r="Y600" s="6">
        <v>66.723658066593146</v>
      </c>
      <c r="Z600" s="6">
        <f t="shared" si="239"/>
        <v>102.07057486918245</v>
      </c>
      <c r="AA600" s="6">
        <f t="shared" si="241"/>
        <v>22.753503900750438</v>
      </c>
      <c r="AB600" s="6">
        <f t="shared" si="240"/>
        <v>0.78744211859122004</v>
      </c>
    </row>
    <row r="601" spans="5:28">
      <c r="E601" s="12">
        <f t="shared" si="224"/>
        <v>1.160361185690763</v>
      </c>
      <c r="F601" s="12">
        <f t="shared" si="225"/>
        <v>1404546423</v>
      </c>
      <c r="G601" s="6">
        <v>39459925</v>
      </c>
      <c r="H601" s="6">
        <v>936364282</v>
      </c>
      <c r="I601" s="12">
        <f t="shared" si="226"/>
        <v>1872728564</v>
      </c>
      <c r="J601" s="6">
        <v>203722644.09375</v>
      </c>
      <c r="K601" s="12">
        <f t="shared" si="227"/>
        <v>1629781152.75</v>
      </c>
      <c r="L601" s="6">
        <f t="shared" si="228"/>
        <v>12025.569884</v>
      </c>
      <c r="M601" s="6">
        <f t="shared" si="229"/>
        <v>5242880</v>
      </c>
      <c r="N601" s="13">
        <f t="shared" si="230"/>
        <v>1.1490675056832411</v>
      </c>
      <c r="O601" s="13"/>
      <c r="P601" s="7">
        <f t="shared" si="231"/>
        <v>-0.2115183714073724</v>
      </c>
      <c r="Q601" s="7">
        <f t="shared" si="232"/>
        <v>0.52517870805686029</v>
      </c>
      <c r="R601" s="6">
        <f t="shared" si="233"/>
        <v>0.31366033664948789</v>
      </c>
      <c r="S601" s="6">
        <f t="shared" si="234"/>
        <v>0.52517870805686029</v>
      </c>
      <c r="T601" s="7">
        <f t="shared" si="235"/>
        <v>-5.3731445170794112</v>
      </c>
      <c r="U601" s="7">
        <f t="shared" si="236"/>
        <v>27.188579378423547</v>
      </c>
      <c r="V601" s="7">
        <f t="shared" si="237"/>
        <v>90.772450036188218</v>
      </c>
      <c r="W601" s="6">
        <f t="shared" si="238"/>
        <v>112.58788489753235</v>
      </c>
      <c r="X601" s="6">
        <v>0.41180299999999997</v>
      </c>
      <c r="Y601" s="6">
        <v>112.80032902719785</v>
      </c>
      <c r="Z601" s="6">
        <f t="shared" si="239"/>
        <v>27.531540094865825</v>
      </c>
      <c r="AA601" s="6">
        <f t="shared" si="241"/>
        <v>23.832430397668812</v>
      </c>
      <c r="AB601" s="6">
        <f t="shared" si="240"/>
        <v>0.18833644502426569</v>
      </c>
    </row>
    <row r="602" spans="5:28">
      <c r="E602" s="12">
        <f t="shared" si="224"/>
        <v>1.3412160381941087</v>
      </c>
      <c r="F602" s="12">
        <f t="shared" si="225"/>
        <v>1529854785</v>
      </c>
      <c r="G602" s="6">
        <v>118142155</v>
      </c>
      <c r="H602" s="6">
        <v>1019903190</v>
      </c>
      <c r="I602" s="12">
        <f t="shared" si="226"/>
        <v>2039806380</v>
      </c>
      <c r="J602" s="6">
        <v>256483221.71875</v>
      </c>
      <c r="K602" s="12">
        <f t="shared" si="227"/>
        <v>2051865773.75</v>
      </c>
      <c r="L602" s="6">
        <f t="shared" si="228"/>
        <v>14601.68138</v>
      </c>
      <c r="M602" s="6">
        <f t="shared" si="229"/>
        <v>5242880</v>
      </c>
      <c r="N602" s="13">
        <f t="shared" si="230"/>
        <v>0.99412271801387853</v>
      </c>
      <c r="O602" s="13"/>
      <c r="P602" s="7">
        <f t="shared" si="231"/>
        <v>-0.23038924688712539</v>
      </c>
      <c r="Q602" s="7">
        <f t="shared" si="232"/>
        <v>0.6611907459758265</v>
      </c>
      <c r="R602" s="6">
        <f t="shared" si="233"/>
        <v>0.43080149908870113</v>
      </c>
      <c r="S602" s="6">
        <f t="shared" si="234"/>
        <v>0.6611907459758265</v>
      </c>
      <c r="T602" s="7">
        <f t="shared" si="235"/>
        <v>-5.8525163108478129</v>
      </c>
      <c r="U602" s="7">
        <f t="shared" si="236"/>
        <v>34.229942694661787</v>
      </c>
      <c r="V602" s="7">
        <f t="shared" si="237"/>
        <v>88.181772927776393</v>
      </c>
      <c r="W602" s="6">
        <f t="shared" si="238"/>
        <v>116.55919931159036</v>
      </c>
      <c r="X602" s="6">
        <v>0.40005000000000002</v>
      </c>
      <c r="Y602" s="6">
        <v>117.72380454556365</v>
      </c>
      <c r="Z602" s="6">
        <f t="shared" si="239"/>
        <v>65.277026865598415</v>
      </c>
      <c r="AA602" s="6">
        <f t="shared" si="241"/>
        <v>7.6869139079367876</v>
      </c>
      <c r="AB602" s="6">
        <f t="shared" si="240"/>
        <v>0.98926911041389531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602"/>
  <sheetViews>
    <sheetView topLeftCell="A6" zoomScale="75" zoomScaleNormal="75" zoomScalePageLayoutView="75" workbookViewId="0">
      <selection activeCell="B47" sqref="B47"/>
    </sheetView>
  </sheetViews>
  <sheetFormatPr baseColWidth="10" defaultRowHeight="15" x14ac:dyDescent="0"/>
  <cols>
    <col min="1" max="1" width="18.33203125" customWidth="1"/>
    <col min="2" max="3" width="15" customWidth="1"/>
    <col min="4" max="5" width="12.1640625" bestFit="1" customWidth="1"/>
    <col min="7" max="7" width="11.83203125" customWidth="1"/>
    <col min="8" max="9" width="13" customWidth="1"/>
    <col min="10" max="10" width="12.6640625" customWidth="1"/>
    <col min="11" max="11" width="12" customWidth="1"/>
    <col min="12" max="12" width="12.6640625" customWidth="1"/>
    <col min="13" max="15" width="12" customWidth="1"/>
    <col min="16" max="16" width="13.33203125" customWidth="1"/>
    <col min="18" max="19" width="13.33203125" customWidth="1"/>
    <col min="23" max="23" width="11.1640625" bestFit="1" customWidth="1"/>
    <col min="26" max="26" width="12.5" customWidth="1"/>
    <col min="30" max="30" width="11.1640625" bestFit="1" customWidth="1"/>
    <col min="37" max="37" width="16" bestFit="1" customWidth="1"/>
    <col min="38" max="38" width="12.5" customWidth="1"/>
    <col min="39" max="39" width="13.6640625" customWidth="1"/>
    <col min="44" max="44" width="13.1640625" customWidth="1"/>
    <col min="47" max="47" width="13.1640625" customWidth="1"/>
    <col min="53" max="53" width="12.1640625" bestFit="1" customWidth="1"/>
    <col min="54" max="54" width="12.83203125" customWidth="1"/>
  </cols>
  <sheetData>
    <row r="1" spans="1:47">
      <c r="H1" s="4" t="s">
        <v>31</v>
      </c>
      <c r="I1" s="4"/>
    </row>
    <row r="2" spans="1:47">
      <c r="C2" s="1"/>
      <c r="D2" s="1"/>
      <c r="H2" t="s">
        <v>32</v>
      </c>
      <c r="I2" t="s">
        <v>72</v>
      </c>
      <c r="J2" t="s">
        <v>33</v>
      </c>
      <c r="K2" t="s">
        <v>74</v>
      </c>
      <c r="L2" t="s">
        <v>63</v>
      </c>
      <c r="M2" t="s">
        <v>61</v>
      </c>
      <c r="N2" t="s">
        <v>62</v>
      </c>
      <c r="O2" t="s">
        <v>69</v>
      </c>
      <c r="P2" t="s">
        <v>59</v>
      </c>
      <c r="Q2" t="s">
        <v>66</v>
      </c>
      <c r="R2" t="s">
        <v>70</v>
      </c>
      <c r="S2" t="s">
        <v>67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25</v>
      </c>
      <c r="AE2" t="s">
        <v>97</v>
      </c>
      <c r="AF2" t="s">
        <v>44</v>
      </c>
      <c r="AG2" t="s">
        <v>77</v>
      </c>
      <c r="AH2" t="s">
        <v>45</v>
      </c>
      <c r="AK2" s="10"/>
      <c r="AM2" s="10"/>
    </row>
    <row r="3" spans="1:47">
      <c r="D3" s="1"/>
      <c r="H3">
        <v>2000</v>
      </c>
      <c r="I3">
        <v>256</v>
      </c>
      <c r="J3">
        <f>2*H3^3</f>
        <v>16000000000</v>
      </c>
      <c r="K3">
        <v>5848391.7851560004</v>
      </c>
      <c r="L3" s="1">
        <f>K3*8</f>
        <v>46787134.281248003</v>
      </c>
      <c r="M3" s="10">
        <f>(3*H3^2)*8/1000000</f>
        <v>96</v>
      </c>
      <c r="N3">
        <f t="shared" ref="N3:N18" si="0">40*2^20/8</f>
        <v>5242880</v>
      </c>
      <c r="O3">
        <f>SQRT(N3/3)</f>
        <v>1321.9783155054649</v>
      </c>
      <c r="P3" s="10">
        <f>J3/L3</f>
        <v>341.97435354386948</v>
      </c>
      <c r="Q3" s="10">
        <f t="shared" ref="Q3:Q18" si="1">SQRT(N3/3)</f>
        <v>1321.9783155054649</v>
      </c>
      <c r="R3">
        <f t="shared" ref="R3:R18" si="2">H3/(1+H3/O3)</f>
        <v>795.89822084935292</v>
      </c>
      <c r="S3" s="10">
        <f t="shared" ref="S3:S18" si="3">0.5*SQRT(N3/3)</f>
        <v>660.98915775273247</v>
      </c>
      <c r="T3" s="1">
        <f t="shared" ref="T3:T18" si="4">$B$27*J3</f>
        <v>0</v>
      </c>
      <c r="U3" s="1">
        <f>$C$27*L3</f>
        <v>1.541152369967393</v>
      </c>
      <c r="V3">
        <f>T3+U3</f>
        <v>1.541152369967393</v>
      </c>
      <c r="W3">
        <f t="shared" ref="W3:W18" si="5">MAX(T3,U3)</f>
        <v>1.541152369967393</v>
      </c>
      <c r="X3" s="1">
        <f t="shared" ref="X3:X18" si="6">$D$27*J3</f>
        <v>0</v>
      </c>
      <c r="Y3" s="1">
        <f>$E$27*L3</f>
        <v>2.5235238064285546</v>
      </c>
      <c r="Z3" s="1">
        <f>AB3*$F$27</f>
        <v>19.243220184811058</v>
      </c>
      <c r="AA3">
        <f>SUM(X3:Z3)</f>
        <v>21.766743991239611</v>
      </c>
      <c r="AB3">
        <v>7.492E-2</v>
      </c>
      <c r="AC3">
        <v>21.16005223532056</v>
      </c>
      <c r="AD3">
        <f>J3/(AB3*1000000000)</f>
        <v>213.56113187399893</v>
      </c>
      <c r="AE3" s="1">
        <f>(L3*8)/AB3/1000000000</f>
        <v>4.9959566771220505</v>
      </c>
      <c r="AF3">
        <f t="shared" ref="AF3:AF18" si="7">ABS(W3-AB3)/ABS(AB3)*100</f>
        <v>1957.0640282533277</v>
      </c>
      <c r="AG3">
        <f>ABS(V3-AB3)/ABS(AB3)*100</f>
        <v>1957.0640282533277</v>
      </c>
      <c r="AH3">
        <f t="shared" ref="AH3:AH18" si="8">ABS(AA3-AC3)/ABS(AC3)*100</f>
        <v>2.8671562299187325</v>
      </c>
      <c r="AM3" s="10"/>
      <c r="AU3" s="1"/>
    </row>
    <row r="4" spans="1:47">
      <c r="C4" s="1"/>
      <c r="D4" s="1"/>
      <c r="H4">
        <v>2500</v>
      </c>
      <c r="I4">
        <v>128</v>
      </c>
      <c r="J4">
        <f t="shared" ref="J4:J18" si="9">2*H4^3</f>
        <v>31250000000</v>
      </c>
      <c r="K4">
        <v>12153690.796875</v>
      </c>
      <c r="L4" s="1">
        <f t="shared" ref="L4:L18" si="10">K4*8</f>
        <v>97229526.375</v>
      </c>
      <c r="M4" s="10">
        <f t="shared" ref="M4:M18" si="11">(3*H4^2)*8/1000000</f>
        <v>150</v>
      </c>
      <c r="N4">
        <f t="shared" si="0"/>
        <v>5242880</v>
      </c>
      <c r="O4">
        <f t="shared" ref="O4:O18" si="12">SQRT(N4/3)</f>
        <v>1321.9783155054649</v>
      </c>
      <c r="P4" s="10">
        <f t="shared" ref="P4:P18" si="13">J4/L4</f>
        <v>321.40442481919888</v>
      </c>
      <c r="Q4" s="10">
        <f t="shared" si="1"/>
        <v>1321.9783155054649</v>
      </c>
      <c r="R4">
        <f t="shared" si="2"/>
        <v>864.72122967201506</v>
      </c>
      <c r="S4" s="10">
        <f t="shared" si="3"/>
        <v>660.98915775273247</v>
      </c>
      <c r="T4" s="1">
        <f t="shared" si="4"/>
        <v>0</v>
      </c>
      <c r="U4" s="1">
        <f t="shared" ref="U4:U18" si="14">$C$27*L4</f>
        <v>3.2027076953010898</v>
      </c>
      <c r="V4">
        <f t="shared" ref="V4:V18" si="15">T4+U4</f>
        <v>3.2027076953010898</v>
      </c>
      <c r="W4">
        <f t="shared" si="5"/>
        <v>3.2027076953010898</v>
      </c>
      <c r="X4" s="1">
        <f t="shared" si="6"/>
        <v>0</v>
      </c>
      <c r="Y4" s="1">
        <f t="shared" ref="Y4:Y18" si="16">$E$27*L4</f>
        <v>5.244198608535525</v>
      </c>
      <c r="Z4" s="1">
        <f t="shared" ref="Z4:Z18" si="17">AB4*$F$27</f>
        <v>35.857321285108952</v>
      </c>
      <c r="AA4">
        <f t="shared" ref="AA4:AA18" si="18">SUM(X4:Z4)</f>
        <v>41.101519893644479</v>
      </c>
      <c r="AB4">
        <v>0.13960400000000001</v>
      </c>
      <c r="AC4">
        <v>40.00876135</v>
      </c>
      <c r="AD4">
        <f t="shared" ref="AD4:AD18" si="19">J4/(AB4*1000000000)</f>
        <v>223.84745422767256</v>
      </c>
      <c r="AE4" s="1">
        <f t="shared" ref="AE4:AE18" si="20">(L4*8)/AB4/1000000000</f>
        <v>5.5717329804303599</v>
      </c>
      <c r="AF4">
        <f t="shared" si="7"/>
        <v>2194.1374855312811</v>
      </c>
      <c r="AG4">
        <f t="shared" ref="AG4:AG18" si="21">ABS(V4-AB4)/ABS(AB4)*100</f>
        <v>2194.1374855312811</v>
      </c>
      <c r="AH4">
        <f t="shared" si="8"/>
        <v>2.7312981126432163</v>
      </c>
      <c r="AK4" s="10"/>
      <c r="AM4" s="10"/>
      <c r="AU4" s="1"/>
    </row>
    <row r="5" spans="1:47">
      <c r="D5" s="1"/>
      <c r="H5">
        <v>3000</v>
      </c>
      <c r="I5">
        <v>64</v>
      </c>
      <c r="J5">
        <f t="shared" si="9"/>
        <v>54000000000</v>
      </c>
      <c r="K5">
        <v>21540762.21875</v>
      </c>
      <c r="L5" s="1">
        <f t="shared" si="10"/>
        <v>172326097.75</v>
      </c>
      <c r="M5" s="10">
        <f t="shared" si="11"/>
        <v>216</v>
      </c>
      <c r="N5">
        <f t="shared" si="0"/>
        <v>5242880</v>
      </c>
      <c r="O5">
        <f t="shared" si="12"/>
        <v>1321.9783155054649</v>
      </c>
      <c r="P5" s="10">
        <f t="shared" si="13"/>
        <v>313.35938493970798</v>
      </c>
      <c r="Q5" s="10">
        <f t="shared" si="1"/>
        <v>1321.9783155054649</v>
      </c>
      <c r="R5">
        <f t="shared" si="2"/>
        <v>917.62027872473709</v>
      </c>
      <c r="S5" s="10">
        <f t="shared" si="3"/>
        <v>660.98915775273247</v>
      </c>
      <c r="T5" s="1">
        <f t="shared" si="4"/>
        <v>0</v>
      </c>
      <c r="U5" s="1">
        <f t="shared" si="14"/>
        <v>5.676363342926269</v>
      </c>
      <c r="V5">
        <f t="shared" si="15"/>
        <v>5.676363342926269</v>
      </c>
      <c r="W5">
        <f t="shared" si="5"/>
        <v>5.676363342926269</v>
      </c>
      <c r="X5" s="1">
        <f t="shared" si="6"/>
        <v>0</v>
      </c>
      <c r="Y5" s="1">
        <f t="shared" si="16"/>
        <v>9.2946280387031948</v>
      </c>
      <c r="Z5" s="1">
        <f t="shared" si="17"/>
        <v>62.21529319334855</v>
      </c>
      <c r="AA5">
        <f t="shared" si="18"/>
        <v>71.509921232051738</v>
      </c>
      <c r="AB5">
        <v>0.24222399999999999</v>
      </c>
      <c r="AC5">
        <v>69.628220430806493</v>
      </c>
      <c r="AD5">
        <f t="shared" si="19"/>
        <v>222.93414360261576</v>
      </c>
      <c r="AE5" s="1">
        <f t="shared" si="20"/>
        <v>5.6914623736706522</v>
      </c>
      <c r="AF5">
        <f t="shared" si="7"/>
        <v>2243.4355567269427</v>
      </c>
      <c r="AG5">
        <f t="shared" si="21"/>
        <v>2243.4355567269427</v>
      </c>
      <c r="AH5">
        <f t="shared" si="8"/>
        <v>2.7024973345616341</v>
      </c>
      <c r="AK5" s="10"/>
      <c r="AM5" s="10"/>
      <c r="AU5" s="1"/>
    </row>
    <row r="6" spans="1:47">
      <c r="D6" s="1"/>
      <c r="H6">
        <v>3500</v>
      </c>
      <c r="I6">
        <v>32</v>
      </c>
      <c r="J6">
        <f t="shared" si="9"/>
        <v>85750000000</v>
      </c>
      <c r="K6">
        <v>32949447.6875</v>
      </c>
      <c r="L6" s="1">
        <f t="shared" si="10"/>
        <v>263595581.5</v>
      </c>
      <c r="M6" s="10">
        <f t="shared" si="11"/>
        <v>294</v>
      </c>
      <c r="N6">
        <f t="shared" si="0"/>
        <v>5242880</v>
      </c>
      <c r="O6">
        <f t="shared" si="12"/>
        <v>1321.9783155054649</v>
      </c>
      <c r="P6" s="10">
        <f t="shared" si="13"/>
        <v>325.30894301048824</v>
      </c>
      <c r="Q6" s="10">
        <f t="shared" si="1"/>
        <v>1321.9783155054649</v>
      </c>
      <c r="R6">
        <f t="shared" si="2"/>
        <v>959.54892401545544</v>
      </c>
      <c r="S6" s="10">
        <f t="shared" si="3"/>
        <v>660.98915775273247</v>
      </c>
      <c r="T6" s="1">
        <f t="shared" si="4"/>
        <v>0</v>
      </c>
      <c r="U6" s="1">
        <f t="shared" si="14"/>
        <v>8.6827492511007875</v>
      </c>
      <c r="V6">
        <f t="shared" si="15"/>
        <v>8.6827492511007875</v>
      </c>
      <c r="W6">
        <f t="shared" si="5"/>
        <v>8.6827492511007875</v>
      </c>
      <c r="X6" s="1">
        <f t="shared" si="6"/>
        <v>0</v>
      </c>
      <c r="Y6" s="1">
        <f t="shared" si="16"/>
        <v>14.21736414087734</v>
      </c>
      <c r="Z6" s="1">
        <f t="shared" si="17"/>
        <v>97.257371808054543</v>
      </c>
      <c r="AA6">
        <f t="shared" si="18"/>
        <v>111.47473594893188</v>
      </c>
      <c r="AB6">
        <v>0.37865399999999999</v>
      </c>
      <c r="AC6">
        <v>109.23410592</v>
      </c>
      <c r="AD6">
        <f t="shared" si="19"/>
        <v>226.46004003655051</v>
      </c>
      <c r="AE6" s="1">
        <f t="shared" si="20"/>
        <v>5.5691070264674352</v>
      </c>
      <c r="AF6">
        <f t="shared" si="7"/>
        <v>2193.0562600951762</v>
      </c>
      <c r="AG6">
        <f t="shared" si="21"/>
        <v>2193.0562600951762</v>
      </c>
      <c r="AH6">
        <f t="shared" si="8"/>
        <v>2.0512183535175814</v>
      </c>
      <c r="AK6" s="10"/>
      <c r="AM6" s="10"/>
      <c r="AU6" s="1"/>
    </row>
    <row r="7" spans="1:47">
      <c r="D7" s="1"/>
      <c r="H7">
        <v>4000</v>
      </c>
      <c r="I7">
        <v>32</v>
      </c>
      <c r="J7">
        <f t="shared" si="9"/>
        <v>128000000000</v>
      </c>
      <c r="K7">
        <v>51817186.71875</v>
      </c>
      <c r="L7" s="1">
        <f t="shared" si="10"/>
        <v>414537493.75</v>
      </c>
      <c r="M7" s="10">
        <f t="shared" si="11"/>
        <v>384</v>
      </c>
      <c r="N7">
        <f t="shared" si="0"/>
        <v>5242880</v>
      </c>
      <c r="O7">
        <f t="shared" si="12"/>
        <v>1321.9783155054649</v>
      </c>
      <c r="P7" s="10">
        <f t="shared" si="13"/>
        <v>308.77785949368058</v>
      </c>
      <c r="Q7" s="10">
        <f t="shared" si="1"/>
        <v>1321.9783155054649</v>
      </c>
      <c r="R7">
        <f t="shared" si="2"/>
        <v>993.59917469329832</v>
      </c>
      <c r="S7" s="10">
        <f t="shared" si="3"/>
        <v>660.98915775273247</v>
      </c>
      <c r="T7" s="1">
        <f t="shared" si="4"/>
        <v>0</v>
      </c>
      <c r="U7" s="1">
        <f t="shared" si="14"/>
        <v>13.654724760289694</v>
      </c>
      <c r="V7">
        <f t="shared" si="15"/>
        <v>13.654724760289694</v>
      </c>
      <c r="W7">
        <f t="shared" si="5"/>
        <v>13.654724760289694</v>
      </c>
      <c r="X7" s="1">
        <f t="shared" si="6"/>
        <v>0</v>
      </c>
      <c r="Y7" s="1">
        <f t="shared" si="16"/>
        <v>22.35860883992251</v>
      </c>
      <c r="Z7" s="1">
        <f t="shared" si="17"/>
        <v>143.53459373995227</v>
      </c>
      <c r="AA7">
        <f t="shared" si="18"/>
        <v>165.89320257987478</v>
      </c>
      <c r="AB7">
        <v>0.55882600000000004</v>
      </c>
      <c r="AC7">
        <v>162.46468885000002</v>
      </c>
      <c r="AD7">
        <f t="shared" si="19"/>
        <v>229.05161892968474</v>
      </c>
      <c r="AE7" s="1">
        <f t="shared" si="20"/>
        <v>5.934405253155723</v>
      </c>
      <c r="AF7">
        <f t="shared" si="7"/>
        <v>2343.4662596746916</v>
      </c>
      <c r="AG7">
        <f t="shared" si="21"/>
        <v>2343.4662596746916</v>
      </c>
      <c r="AH7">
        <f t="shared" si="8"/>
        <v>2.1103131727536408</v>
      </c>
      <c r="AK7" s="10"/>
      <c r="AM7" s="10"/>
      <c r="AU7" s="1"/>
    </row>
    <row r="8" spans="1:47">
      <c r="H8">
        <v>4500</v>
      </c>
      <c r="I8">
        <v>16</v>
      </c>
      <c r="J8">
        <f t="shared" si="9"/>
        <v>182250000000</v>
      </c>
      <c r="K8">
        <v>69177495</v>
      </c>
      <c r="L8" s="1">
        <f t="shared" si="10"/>
        <v>553419960</v>
      </c>
      <c r="M8" s="10">
        <f t="shared" si="11"/>
        <v>486</v>
      </c>
      <c r="N8">
        <f t="shared" si="0"/>
        <v>5242880</v>
      </c>
      <c r="O8">
        <f t="shared" si="12"/>
        <v>1321.9783155054649</v>
      </c>
      <c r="P8" s="10">
        <f t="shared" si="13"/>
        <v>329.31591408448656</v>
      </c>
      <c r="Q8" s="10">
        <f t="shared" si="1"/>
        <v>1321.9783155054649</v>
      </c>
      <c r="R8">
        <f t="shared" si="2"/>
        <v>1021.8008548625293</v>
      </c>
      <c r="S8" s="10">
        <f t="shared" si="3"/>
        <v>660.98915775273247</v>
      </c>
      <c r="T8" s="1">
        <f t="shared" si="4"/>
        <v>0</v>
      </c>
      <c r="U8" s="1">
        <f t="shared" si="14"/>
        <v>18.2294661992816</v>
      </c>
      <c r="V8">
        <f t="shared" si="15"/>
        <v>18.2294661992816</v>
      </c>
      <c r="W8">
        <f t="shared" si="5"/>
        <v>18.2294661992816</v>
      </c>
      <c r="X8" s="1">
        <f t="shared" si="6"/>
        <v>0</v>
      </c>
      <c r="Y8" s="1">
        <f t="shared" si="16"/>
        <v>29.849411926313991</v>
      </c>
      <c r="Z8" s="1">
        <f t="shared" si="17"/>
        <v>203.24508336626559</v>
      </c>
      <c r="AA8">
        <f t="shared" si="18"/>
        <v>233.09449529257958</v>
      </c>
      <c r="AB8">
        <v>0.79129799999999995</v>
      </c>
      <c r="AC8">
        <v>229.00955418000001</v>
      </c>
      <c r="AD8">
        <f t="shared" si="19"/>
        <v>230.31778167011669</v>
      </c>
      <c r="AE8" s="1">
        <f t="shared" si="20"/>
        <v>5.5950598636670392</v>
      </c>
      <c r="AF8">
        <f t="shared" si="7"/>
        <v>2203.7422310282091</v>
      </c>
      <c r="AG8">
        <f t="shared" si="21"/>
        <v>2203.7422310282091</v>
      </c>
      <c r="AH8">
        <f t="shared" si="8"/>
        <v>1.7837426596485288</v>
      </c>
      <c r="AK8" s="10"/>
      <c r="AM8" s="10"/>
      <c r="AU8" s="1"/>
    </row>
    <row r="9" spans="1:47">
      <c r="A9" s="4" t="s">
        <v>1</v>
      </c>
      <c r="B9" s="4" t="s">
        <v>0</v>
      </c>
      <c r="C9" s="4" t="s">
        <v>2</v>
      </c>
      <c r="D9" s="4" t="s">
        <v>3</v>
      </c>
      <c r="E9" t="s">
        <v>56</v>
      </c>
      <c r="H9">
        <v>5000</v>
      </c>
      <c r="I9">
        <v>16</v>
      </c>
      <c r="J9">
        <f t="shared" si="9"/>
        <v>250000000000</v>
      </c>
      <c r="K9">
        <v>96080003.625</v>
      </c>
      <c r="L9" s="1">
        <f t="shared" si="10"/>
        <v>768640029</v>
      </c>
      <c r="M9" s="10">
        <f t="shared" si="11"/>
        <v>600</v>
      </c>
      <c r="N9">
        <f t="shared" si="0"/>
        <v>5242880</v>
      </c>
      <c r="O9">
        <f t="shared" si="12"/>
        <v>1321.9783155054649</v>
      </c>
      <c r="P9" s="10">
        <f t="shared" si="13"/>
        <v>325.24977956879212</v>
      </c>
      <c r="Q9" s="10">
        <f t="shared" si="1"/>
        <v>1321.9783155054649</v>
      </c>
      <c r="R9">
        <f t="shared" si="2"/>
        <v>1045.5416402355756</v>
      </c>
      <c r="S9" s="10">
        <f t="shared" si="3"/>
        <v>660.98915775273247</v>
      </c>
      <c r="T9" s="1">
        <f t="shared" si="4"/>
        <v>0</v>
      </c>
      <c r="U9" s="1">
        <f t="shared" si="14"/>
        <v>25.318742439413153</v>
      </c>
      <c r="V9">
        <f t="shared" si="15"/>
        <v>25.318742439413153</v>
      </c>
      <c r="W9">
        <f t="shared" si="5"/>
        <v>25.318742439413153</v>
      </c>
      <c r="X9" s="1">
        <f t="shared" si="6"/>
        <v>0</v>
      </c>
      <c r="Y9" s="1">
        <f t="shared" si="16"/>
        <v>41.457581054132802</v>
      </c>
      <c r="Z9" s="1">
        <f t="shared" si="17"/>
        <v>279.19492958874389</v>
      </c>
      <c r="AA9">
        <f t="shared" si="18"/>
        <v>320.65251064287668</v>
      </c>
      <c r="AB9">
        <v>1.0869949999999999</v>
      </c>
      <c r="AC9">
        <v>315.77204749999999</v>
      </c>
      <c r="AD9">
        <f t="shared" si="19"/>
        <v>229.9918582882166</v>
      </c>
      <c r="AE9" s="1">
        <f t="shared" si="20"/>
        <v>5.6569903559813985</v>
      </c>
      <c r="AF9">
        <f t="shared" si="7"/>
        <v>2229.2418492645465</v>
      </c>
      <c r="AG9">
        <f t="shared" si="21"/>
        <v>2229.2418492645465</v>
      </c>
      <c r="AH9">
        <f t="shared" si="8"/>
        <v>1.5455652840445584</v>
      </c>
      <c r="AK9" s="10"/>
      <c r="AM9" s="10"/>
      <c r="AU9" s="1"/>
    </row>
    <row r="10" spans="1:47">
      <c r="A10" s="4" t="s">
        <v>4</v>
      </c>
      <c r="B10" s="4" t="s">
        <v>5</v>
      </c>
      <c r="C10" s="5">
        <v>22347</v>
      </c>
      <c r="D10" s="5">
        <v>23009</v>
      </c>
      <c r="H10">
        <v>5500</v>
      </c>
      <c r="I10">
        <v>8</v>
      </c>
      <c r="J10">
        <f t="shared" si="9"/>
        <v>332750000000</v>
      </c>
      <c r="K10">
        <v>124086783.125</v>
      </c>
      <c r="L10" s="1">
        <f t="shared" si="10"/>
        <v>992694265</v>
      </c>
      <c r="M10" s="10">
        <f t="shared" si="11"/>
        <v>726</v>
      </c>
      <c r="N10">
        <f t="shared" si="0"/>
        <v>5242880</v>
      </c>
      <c r="O10">
        <f t="shared" si="12"/>
        <v>1321.9783155054649</v>
      </c>
      <c r="P10" s="10">
        <f t="shared" si="13"/>
        <v>335.198874146815</v>
      </c>
      <c r="Q10" s="10">
        <f t="shared" si="1"/>
        <v>1321.9783155054649</v>
      </c>
      <c r="R10">
        <f t="shared" si="2"/>
        <v>1065.8023815106969</v>
      </c>
      <c r="S10" s="10">
        <f t="shared" si="3"/>
        <v>660.98915775273247</v>
      </c>
      <c r="T10" s="1">
        <f t="shared" si="4"/>
        <v>0</v>
      </c>
      <c r="U10" s="1">
        <f t="shared" si="14"/>
        <v>32.699013150949945</v>
      </c>
      <c r="V10">
        <f t="shared" si="15"/>
        <v>32.699013150949945</v>
      </c>
      <c r="W10">
        <f t="shared" si="5"/>
        <v>32.699013150949945</v>
      </c>
      <c r="X10" s="1">
        <f t="shared" si="6"/>
        <v>0</v>
      </c>
      <c r="Y10" s="1">
        <f t="shared" si="16"/>
        <v>53.542232255003057</v>
      </c>
      <c r="Z10" s="1">
        <f t="shared" si="17"/>
        <v>370.82394202800822</v>
      </c>
      <c r="AA10">
        <f t="shared" si="18"/>
        <v>424.36617428301128</v>
      </c>
      <c r="AB10">
        <v>1.4437359999999999</v>
      </c>
      <c r="AC10">
        <v>418.98662455999994</v>
      </c>
      <c r="AD10">
        <f t="shared" si="19"/>
        <v>230.47842541849755</v>
      </c>
      <c r="AE10" s="1">
        <f t="shared" si="20"/>
        <v>5.5006968864113661</v>
      </c>
      <c r="AF10">
        <f t="shared" si="7"/>
        <v>2164.8886743109506</v>
      </c>
      <c r="AG10">
        <f t="shared" si="21"/>
        <v>2164.8886743109506</v>
      </c>
      <c r="AH10">
        <f t="shared" si="8"/>
        <v>1.2839430682687514</v>
      </c>
      <c r="AK10" s="10"/>
      <c r="AM10" s="10"/>
      <c r="AU10" s="1"/>
    </row>
    <row r="11" spans="1:47">
      <c r="A11" s="4" t="s">
        <v>4</v>
      </c>
      <c r="B11" s="4" t="s">
        <v>6</v>
      </c>
      <c r="C11" s="5">
        <v>78.900000000000006</v>
      </c>
      <c r="D11" s="5">
        <v>860.64</v>
      </c>
      <c r="H11">
        <v>6000</v>
      </c>
      <c r="I11">
        <v>8</v>
      </c>
      <c r="J11">
        <f t="shared" si="9"/>
        <v>432000000000</v>
      </c>
      <c r="K11">
        <v>162678466.875</v>
      </c>
      <c r="L11" s="1">
        <f t="shared" si="10"/>
        <v>1301427735</v>
      </c>
      <c r="M11" s="10">
        <f t="shared" si="11"/>
        <v>864</v>
      </c>
      <c r="N11">
        <f t="shared" si="0"/>
        <v>5242880</v>
      </c>
      <c r="O11">
        <f t="shared" si="12"/>
        <v>1321.9783155054649</v>
      </c>
      <c r="P11" s="10">
        <f t="shared" si="13"/>
        <v>331.94313320823767</v>
      </c>
      <c r="Q11" s="10">
        <f t="shared" si="1"/>
        <v>1321.9783155054649</v>
      </c>
      <c r="R11">
        <f t="shared" si="2"/>
        <v>1083.2960098004908</v>
      </c>
      <c r="S11" s="10">
        <f t="shared" si="3"/>
        <v>660.98915775273247</v>
      </c>
      <c r="T11" s="1">
        <f t="shared" si="4"/>
        <v>0</v>
      </c>
      <c r="U11" s="1">
        <f t="shared" si="14"/>
        <v>42.868589174105885</v>
      </c>
      <c r="V11">
        <f t="shared" si="15"/>
        <v>42.868589174105885</v>
      </c>
      <c r="W11">
        <f t="shared" si="5"/>
        <v>42.868589174105885</v>
      </c>
      <c r="X11" s="1">
        <f t="shared" si="6"/>
        <v>0</v>
      </c>
      <c r="Y11" s="1">
        <f t="shared" si="16"/>
        <v>70.194166026004567</v>
      </c>
      <c r="Z11" s="1">
        <f t="shared" si="17"/>
        <v>477.46199840079407</v>
      </c>
      <c r="AA11">
        <f t="shared" si="18"/>
        <v>547.65616442679868</v>
      </c>
      <c r="AB11">
        <v>1.8589119999999999</v>
      </c>
      <c r="AC11">
        <v>540.68600418547328</v>
      </c>
      <c r="AD11">
        <f t="shared" si="19"/>
        <v>232.39400251329809</v>
      </c>
      <c r="AE11" s="1">
        <f t="shared" si="20"/>
        <v>5.6008148207123307</v>
      </c>
      <c r="AF11">
        <f t="shared" si="7"/>
        <v>2206.1118102473861</v>
      </c>
      <c r="AG11">
        <f t="shared" si="21"/>
        <v>2206.1118102473861</v>
      </c>
      <c r="AH11">
        <f t="shared" si="8"/>
        <v>1.2891327290458965</v>
      </c>
      <c r="AK11" s="10"/>
      <c r="AM11" s="10"/>
      <c r="AU11" s="1"/>
    </row>
    <row r="12" spans="1:47">
      <c r="A12" s="4" t="s">
        <v>7</v>
      </c>
      <c r="B12" s="4" t="s">
        <v>5</v>
      </c>
      <c r="C12" s="5">
        <v>1100</v>
      </c>
      <c r="D12" s="5">
        <v>1630</v>
      </c>
      <c r="H12">
        <v>6500</v>
      </c>
      <c r="I12">
        <v>8</v>
      </c>
      <c r="J12">
        <f t="shared" si="9"/>
        <v>549250000000</v>
      </c>
      <c r="K12">
        <v>202150105.5</v>
      </c>
      <c r="L12" s="1">
        <f t="shared" si="10"/>
        <v>1617200844</v>
      </c>
      <c r="M12" s="10">
        <f t="shared" si="11"/>
        <v>1014</v>
      </c>
      <c r="N12">
        <f t="shared" si="0"/>
        <v>5242880</v>
      </c>
      <c r="O12">
        <f t="shared" si="12"/>
        <v>1321.9783155054649</v>
      </c>
      <c r="P12" s="10">
        <f t="shared" si="13"/>
        <v>339.63004783096687</v>
      </c>
      <c r="Q12" s="10">
        <f t="shared" si="1"/>
        <v>1321.9783155054649</v>
      </c>
      <c r="R12">
        <f t="shared" si="2"/>
        <v>1098.553167010441</v>
      </c>
      <c r="S12" s="10">
        <f t="shared" si="3"/>
        <v>660.98915775273247</v>
      </c>
      <c r="T12" s="1">
        <f t="shared" si="4"/>
        <v>0</v>
      </c>
      <c r="U12" s="1">
        <f t="shared" si="14"/>
        <v>53.270048523634159</v>
      </c>
      <c r="V12">
        <f t="shared" si="15"/>
        <v>53.270048523634159</v>
      </c>
      <c r="W12">
        <f t="shared" si="5"/>
        <v>53.270048523634159</v>
      </c>
      <c r="X12" s="1">
        <f t="shared" si="6"/>
        <v>0</v>
      </c>
      <c r="Y12" s="1">
        <f t="shared" si="16"/>
        <v>87.225791711846909</v>
      </c>
      <c r="Z12" s="1">
        <f t="shared" si="17"/>
        <v>604.19884311690146</v>
      </c>
      <c r="AA12">
        <f t="shared" si="18"/>
        <v>691.42463482874837</v>
      </c>
      <c r="AB12">
        <v>2.3523390000000002</v>
      </c>
      <c r="AC12">
        <v>682.67818203750005</v>
      </c>
      <c r="AD12">
        <f t="shared" si="19"/>
        <v>233.4910061857581</v>
      </c>
      <c r="AE12" s="1">
        <f t="shared" si="20"/>
        <v>5.4998904290580555</v>
      </c>
      <c r="AF12">
        <f t="shared" si="7"/>
        <v>2164.5566189071451</v>
      </c>
      <c r="AG12">
        <f t="shared" si="21"/>
        <v>2164.5566189071451</v>
      </c>
      <c r="AH12">
        <f t="shared" si="8"/>
        <v>1.2811970590804478</v>
      </c>
      <c r="AK12" s="10"/>
      <c r="AM12" s="10"/>
      <c r="AU12" s="1"/>
    </row>
    <row r="13" spans="1:47">
      <c r="A13" s="4" t="s">
        <v>7</v>
      </c>
      <c r="B13" s="4" t="s">
        <v>6</v>
      </c>
      <c r="C13" s="5">
        <v>26.73</v>
      </c>
      <c r="D13" s="5">
        <v>1150</v>
      </c>
      <c r="H13">
        <v>7500</v>
      </c>
      <c r="I13">
        <v>4</v>
      </c>
      <c r="J13">
        <f t="shared" si="9"/>
        <v>843750000000</v>
      </c>
      <c r="K13">
        <v>306042928.5</v>
      </c>
      <c r="L13" s="1">
        <f t="shared" si="10"/>
        <v>2448343428</v>
      </c>
      <c r="M13" s="10">
        <f t="shared" si="11"/>
        <v>1350</v>
      </c>
      <c r="N13">
        <f t="shared" si="0"/>
        <v>5242880</v>
      </c>
      <c r="O13">
        <f t="shared" si="12"/>
        <v>1321.9783155054649</v>
      </c>
      <c r="P13" s="10">
        <f t="shared" si="13"/>
        <v>344.6207710693763</v>
      </c>
      <c r="Q13" s="10">
        <f t="shared" si="1"/>
        <v>1321.9783155054649</v>
      </c>
      <c r="R13">
        <f t="shared" si="2"/>
        <v>1123.8791359149816</v>
      </c>
      <c r="S13" s="10">
        <f t="shared" si="3"/>
        <v>660.98915775273247</v>
      </c>
      <c r="T13" s="1">
        <f t="shared" si="4"/>
        <v>0</v>
      </c>
      <c r="U13" s="1">
        <f t="shared" si="14"/>
        <v>80.647603973227206</v>
      </c>
      <c r="V13">
        <f t="shared" si="15"/>
        <v>80.647603973227206</v>
      </c>
      <c r="W13">
        <f t="shared" si="5"/>
        <v>80.647603973227206</v>
      </c>
      <c r="X13" s="1">
        <f t="shared" si="6"/>
        <v>0</v>
      </c>
      <c r="Y13" s="1">
        <f t="shared" si="16"/>
        <v>132.05452784799391</v>
      </c>
      <c r="Z13" s="1">
        <f t="shared" si="17"/>
        <v>925.30633846295029</v>
      </c>
      <c r="AA13">
        <f t="shared" si="18"/>
        <v>1057.3608663109442</v>
      </c>
      <c r="AB13">
        <v>3.6025130000000001</v>
      </c>
      <c r="AC13">
        <v>1054.27542945</v>
      </c>
      <c r="AD13">
        <f t="shared" si="19"/>
        <v>234.21150735611502</v>
      </c>
      <c r="AE13" s="1">
        <f t="shared" si="20"/>
        <v>5.436967867707903</v>
      </c>
      <c r="AF13">
        <f t="shared" si="7"/>
        <v>2138.6485204419027</v>
      </c>
      <c r="AG13">
        <f t="shared" si="21"/>
        <v>2138.6485204419027</v>
      </c>
      <c r="AH13">
        <f t="shared" si="8"/>
        <v>0.29265946779711588</v>
      </c>
      <c r="AK13" s="10"/>
      <c r="AM13" s="10"/>
      <c r="AU13" s="1"/>
    </row>
    <row r="14" spans="1:47">
      <c r="A14" s="4" t="s">
        <v>8</v>
      </c>
      <c r="B14" s="4" t="s">
        <v>5</v>
      </c>
      <c r="C14" s="11">
        <v>6.7511000000000001</v>
      </c>
      <c r="D14" s="11">
        <v>21.844899999999999</v>
      </c>
      <c r="H14">
        <v>8000</v>
      </c>
      <c r="I14">
        <v>4</v>
      </c>
      <c r="J14">
        <f t="shared" si="9"/>
        <v>1024000000000</v>
      </c>
      <c r="K14">
        <v>368630466.75</v>
      </c>
      <c r="L14" s="1">
        <f t="shared" si="10"/>
        <v>2949043734</v>
      </c>
      <c r="M14" s="10">
        <f t="shared" si="11"/>
        <v>1536</v>
      </c>
      <c r="N14">
        <f t="shared" si="0"/>
        <v>5242880</v>
      </c>
      <c r="O14">
        <f t="shared" si="12"/>
        <v>1321.9783155054649</v>
      </c>
      <c r="P14" s="10">
        <f t="shared" si="13"/>
        <v>347.23120182794821</v>
      </c>
      <c r="Q14" s="10">
        <f t="shared" si="1"/>
        <v>1321.9783155054649</v>
      </c>
      <c r="R14">
        <f t="shared" si="2"/>
        <v>1134.5045189016048</v>
      </c>
      <c r="S14" s="10">
        <f t="shared" si="3"/>
        <v>660.98915775273247</v>
      </c>
      <c r="T14" s="1">
        <f t="shared" si="4"/>
        <v>0</v>
      </c>
      <c r="U14" s="1">
        <f t="shared" si="14"/>
        <v>97.140502610632609</v>
      </c>
      <c r="V14">
        <f t="shared" si="15"/>
        <v>97.140502610632609</v>
      </c>
      <c r="W14">
        <f t="shared" si="5"/>
        <v>97.140502610632609</v>
      </c>
      <c r="X14" s="1">
        <f t="shared" si="6"/>
        <v>0</v>
      </c>
      <c r="Y14" s="1">
        <f t="shared" si="16"/>
        <v>159.06043794459663</v>
      </c>
      <c r="Z14" s="1">
        <f t="shared" si="17"/>
        <v>1119.9800723793048</v>
      </c>
      <c r="AA14">
        <f t="shared" si="18"/>
        <v>1279.0405103239013</v>
      </c>
      <c r="AB14">
        <v>4.3604399999999996</v>
      </c>
      <c r="AC14">
        <v>1271.2045237499999</v>
      </c>
      <c r="AD14">
        <f t="shared" si="19"/>
        <v>234.83868600416471</v>
      </c>
      <c r="AE14" s="1">
        <f t="shared" si="20"/>
        <v>5.4105434020419958</v>
      </c>
      <c r="AF14">
        <f t="shared" si="7"/>
        <v>2127.7683584829197</v>
      </c>
      <c r="AG14">
        <f t="shared" si="21"/>
        <v>2127.7683584829197</v>
      </c>
      <c r="AH14">
        <f t="shared" si="8"/>
        <v>0.61642217499239271</v>
      </c>
      <c r="AK14" s="10"/>
      <c r="AM14" s="10"/>
    </row>
    <row r="15" spans="1:47">
      <c r="A15" s="4" t="s">
        <v>8</v>
      </c>
      <c r="B15" s="4" t="s">
        <v>6</v>
      </c>
      <c r="C15" s="5">
        <v>13.1629</v>
      </c>
      <c r="D15" s="5">
        <v>46.174599999999998</v>
      </c>
      <c r="H15">
        <v>8500</v>
      </c>
      <c r="I15">
        <v>2</v>
      </c>
      <c r="J15">
        <f t="shared" si="9"/>
        <v>1228250000000</v>
      </c>
      <c r="K15">
        <v>439253229.5</v>
      </c>
      <c r="L15" s="1">
        <f t="shared" si="10"/>
        <v>3514025836</v>
      </c>
      <c r="M15" s="10">
        <f t="shared" si="11"/>
        <v>1734</v>
      </c>
      <c r="N15">
        <f t="shared" si="0"/>
        <v>5242880</v>
      </c>
      <c r="O15">
        <f t="shared" si="12"/>
        <v>1321.9783155054649</v>
      </c>
      <c r="P15" s="10">
        <f t="shared" si="13"/>
        <v>349.52787979445009</v>
      </c>
      <c r="Q15" s="10">
        <f t="shared" si="1"/>
        <v>1321.9783155054649</v>
      </c>
      <c r="R15">
        <f t="shared" si="2"/>
        <v>1144.0481052638299</v>
      </c>
      <c r="S15" s="10">
        <f t="shared" si="3"/>
        <v>660.98915775273247</v>
      </c>
      <c r="T15" s="1">
        <f t="shared" si="4"/>
        <v>0</v>
      </c>
      <c r="U15" s="1">
        <f t="shared" si="14"/>
        <v>115.7508218546441</v>
      </c>
      <c r="V15">
        <f t="shared" si="15"/>
        <v>115.7508218546441</v>
      </c>
      <c r="W15">
        <f t="shared" si="5"/>
        <v>115.7508218546441</v>
      </c>
      <c r="X15" s="1">
        <f t="shared" si="6"/>
        <v>0</v>
      </c>
      <c r="Y15" s="1">
        <f t="shared" si="16"/>
        <v>189.53346875756685</v>
      </c>
      <c r="Z15" s="1">
        <f t="shared" si="17"/>
        <v>1436.5307875692042</v>
      </c>
      <c r="AA15">
        <f t="shared" si="18"/>
        <v>1626.0642563267711</v>
      </c>
      <c r="AB15">
        <v>5.592873</v>
      </c>
      <c r="AC15">
        <v>1624.4188913308476</v>
      </c>
      <c r="AD15">
        <f t="shared" si="19"/>
        <v>219.60984989289048</v>
      </c>
      <c r="AE15" s="1">
        <f t="shared" si="20"/>
        <v>5.0264339433418206</v>
      </c>
      <c r="AF15">
        <f t="shared" si="7"/>
        <v>1969.6129136964867</v>
      </c>
      <c r="AG15">
        <f t="shared" si="21"/>
        <v>1969.6129136964867</v>
      </c>
      <c r="AH15">
        <f t="shared" si="8"/>
        <v>0.1012894521668295</v>
      </c>
      <c r="AK15" s="10"/>
      <c r="AM15" s="10"/>
    </row>
    <row r="16" spans="1:47">
      <c r="H16">
        <v>9000</v>
      </c>
      <c r="I16">
        <v>2</v>
      </c>
      <c r="J16">
        <f t="shared" si="9"/>
        <v>1458000000000</v>
      </c>
      <c r="K16">
        <v>517835428</v>
      </c>
      <c r="L16" s="1">
        <f t="shared" si="10"/>
        <v>4142683424</v>
      </c>
      <c r="M16" s="10">
        <f t="shared" si="11"/>
        <v>1944</v>
      </c>
      <c r="N16">
        <f t="shared" si="0"/>
        <v>5242880</v>
      </c>
      <c r="O16">
        <f t="shared" si="12"/>
        <v>1321.9783155054649</v>
      </c>
      <c r="P16" s="10">
        <f t="shared" si="13"/>
        <v>351.94579232226653</v>
      </c>
      <c r="Q16" s="10">
        <f t="shared" si="1"/>
        <v>1321.9783155054649</v>
      </c>
      <c r="R16">
        <f t="shared" si="2"/>
        <v>1152.6671027468199</v>
      </c>
      <c r="S16" s="10">
        <f t="shared" si="3"/>
        <v>660.98915775273247</v>
      </c>
      <c r="T16" s="1">
        <f t="shared" si="4"/>
        <v>0</v>
      </c>
      <c r="U16" s="1">
        <f t="shared" si="14"/>
        <v>136.45859005904333</v>
      </c>
      <c r="V16">
        <f t="shared" si="15"/>
        <v>136.45859005904333</v>
      </c>
      <c r="W16">
        <f t="shared" si="5"/>
        <v>136.45859005904333</v>
      </c>
      <c r="X16" s="1">
        <f t="shared" si="6"/>
        <v>0</v>
      </c>
      <c r="Y16" s="1">
        <f t="shared" si="16"/>
        <v>223.44091818316215</v>
      </c>
      <c r="Z16" s="1">
        <f t="shared" si="17"/>
        <v>1594.8602121402469</v>
      </c>
      <c r="AA16">
        <f t="shared" si="18"/>
        <v>1818.3011303234091</v>
      </c>
      <c r="AB16">
        <v>6.2092999999999998</v>
      </c>
      <c r="AC16">
        <v>1806.1724736374927</v>
      </c>
      <c r="AD16">
        <f t="shared" si="19"/>
        <v>234.80907670751935</v>
      </c>
      <c r="AE16" s="1">
        <f t="shared" si="20"/>
        <v>5.337391878633662</v>
      </c>
      <c r="AF16">
        <f t="shared" si="7"/>
        <v>2097.6485281600717</v>
      </c>
      <c r="AG16">
        <f t="shared" si="21"/>
        <v>2097.6485281600717</v>
      </c>
      <c r="AH16">
        <f t="shared" si="8"/>
        <v>0.67151154515660716</v>
      </c>
      <c r="AK16" s="10"/>
      <c r="AM16" s="10"/>
    </row>
    <row r="17" spans="1:55">
      <c r="A17" t="s">
        <v>57</v>
      </c>
      <c r="H17">
        <v>9500</v>
      </c>
      <c r="I17">
        <v>2</v>
      </c>
      <c r="J17">
        <f t="shared" si="9"/>
        <v>1714750000000</v>
      </c>
      <c r="K17">
        <v>608405696.5</v>
      </c>
      <c r="L17" s="1">
        <f t="shared" si="10"/>
        <v>4867245572</v>
      </c>
      <c r="M17" s="10">
        <f t="shared" si="11"/>
        <v>2166</v>
      </c>
      <c r="N17">
        <f t="shared" si="0"/>
        <v>5242880</v>
      </c>
      <c r="O17">
        <f t="shared" si="12"/>
        <v>1321.9783155054649</v>
      </c>
      <c r="P17" s="10">
        <f t="shared" si="13"/>
        <v>352.3039827422129</v>
      </c>
      <c r="Q17" s="10">
        <f t="shared" si="1"/>
        <v>1321.9783155054649</v>
      </c>
      <c r="R17">
        <f t="shared" si="2"/>
        <v>1160.4896656748965</v>
      </c>
      <c r="S17" s="10">
        <f t="shared" si="3"/>
        <v>660.98915775273247</v>
      </c>
      <c r="T17" s="1">
        <f t="shared" si="4"/>
        <v>0</v>
      </c>
      <c r="U17" s="1">
        <f t="shared" si="14"/>
        <v>160.32542201473368</v>
      </c>
      <c r="V17">
        <f t="shared" si="15"/>
        <v>160.32542201473368</v>
      </c>
      <c r="W17">
        <f t="shared" si="5"/>
        <v>160.32542201473368</v>
      </c>
      <c r="X17" s="1">
        <f t="shared" si="6"/>
        <v>0</v>
      </c>
      <c r="Y17" s="1">
        <f t="shared" si="16"/>
        <v>262.52110246467396</v>
      </c>
      <c r="Z17" s="1">
        <f t="shared" si="17"/>
        <v>1906.1162164266532</v>
      </c>
      <c r="AA17">
        <f t="shared" si="18"/>
        <v>2168.6373188913271</v>
      </c>
      <c r="AB17">
        <v>7.421119</v>
      </c>
      <c r="AC17">
        <v>2155.5496418495791</v>
      </c>
      <c r="AD17">
        <f t="shared" si="19"/>
        <v>231.06353637503994</v>
      </c>
      <c r="AE17" s="1">
        <f t="shared" si="20"/>
        <v>5.2469128410418966</v>
      </c>
      <c r="AF17">
        <f t="shared" si="7"/>
        <v>2060.3941671698522</v>
      </c>
      <c r="AG17">
        <f t="shared" si="21"/>
        <v>2060.3941671698522</v>
      </c>
      <c r="AH17">
        <f t="shared" si="8"/>
        <v>0.60716194086433217</v>
      </c>
      <c r="AK17" s="10"/>
      <c r="AM17" s="10"/>
    </row>
    <row r="18" spans="1:55">
      <c r="B18" t="s">
        <v>29</v>
      </c>
      <c r="C18" t="s">
        <v>26</v>
      </c>
      <c r="D18" t="s">
        <v>30</v>
      </c>
      <c r="E18" t="s">
        <v>27</v>
      </c>
      <c r="F18" t="s">
        <v>28</v>
      </c>
      <c r="H18">
        <v>10000</v>
      </c>
      <c r="I18">
        <v>2</v>
      </c>
      <c r="J18">
        <f t="shared" si="9"/>
        <v>2000000000000</v>
      </c>
      <c r="K18">
        <v>703284608</v>
      </c>
      <c r="L18" s="1">
        <f t="shared" si="10"/>
        <v>5626276864</v>
      </c>
      <c r="M18" s="10">
        <f t="shared" si="11"/>
        <v>2400</v>
      </c>
      <c r="N18">
        <f t="shared" si="0"/>
        <v>5242880</v>
      </c>
      <c r="O18">
        <f t="shared" si="12"/>
        <v>1321.9783155054649</v>
      </c>
      <c r="P18" s="10">
        <f t="shared" si="13"/>
        <v>355.47486345670171</v>
      </c>
      <c r="Q18" s="10">
        <f t="shared" si="1"/>
        <v>1321.9783155054649</v>
      </c>
      <c r="R18">
        <f t="shared" si="2"/>
        <v>1167.6213102219194</v>
      </c>
      <c r="S18" s="10">
        <f t="shared" si="3"/>
        <v>660.98915775273247</v>
      </c>
      <c r="T18" s="1">
        <f t="shared" si="4"/>
        <v>0</v>
      </c>
      <c r="U18" s="1">
        <f t="shared" si="14"/>
        <v>185.32765590906422</v>
      </c>
      <c r="V18">
        <f t="shared" si="15"/>
        <v>185.32765590906422</v>
      </c>
      <c r="W18">
        <f t="shared" si="5"/>
        <v>185.32765590906422</v>
      </c>
      <c r="X18" s="1">
        <f t="shared" si="6"/>
        <v>0</v>
      </c>
      <c r="Y18" s="1">
        <f t="shared" si="16"/>
        <v>303.46042402414628</v>
      </c>
      <c r="Z18" s="1">
        <f t="shared" si="17"/>
        <v>2180.7281671344895</v>
      </c>
      <c r="AA18">
        <f t="shared" si="18"/>
        <v>2484.188591158636</v>
      </c>
      <c r="AB18">
        <v>8.4902709999999999</v>
      </c>
      <c r="AC18">
        <v>2472.3669151999998</v>
      </c>
      <c r="AD18">
        <f t="shared" si="19"/>
        <v>235.56374113382248</v>
      </c>
      <c r="AE18" s="1">
        <f t="shared" si="20"/>
        <v>5.3013873069540418</v>
      </c>
      <c r="AF18">
        <f t="shared" si="7"/>
        <v>2082.8237980750464</v>
      </c>
      <c r="AG18">
        <f t="shared" si="21"/>
        <v>2082.8237980750464</v>
      </c>
      <c r="AH18">
        <f t="shared" si="8"/>
        <v>0.4781521660865577</v>
      </c>
      <c r="AK18" s="10"/>
      <c r="AM18" s="10"/>
    </row>
    <row r="19" spans="1:55">
      <c r="A19" t="s">
        <v>101</v>
      </c>
      <c r="B19">
        <v>0</v>
      </c>
      <c r="C19">
        <v>32.939661589512603</v>
      </c>
      <c r="D19">
        <v>0</v>
      </c>
      <c r="E19">
        <v>5.3936276397248104</v>
      </c>
      <c r="F19">
        <v>25.685024272305199</v>
      </c>
      <c r="L19" s="1"/>
      <c r="M19" s="10"/>
      <c r="P19" s="10"/>
      <c r="Q19" s="10"/>
      <c r="S19" s="10"/>
      <c r="AK19" s="10"/>
      <c r="AM19" s="10"/>
    </row>
    <row r="20" spans="1:55">
      <c r="A20" t="s">
        <v>101</v>
      </c>
      <c r="B20">
        <v>0</v>
      </c>
      <c r="C20">
        <v>32.939661589512603</v>
      </c>
      <c r="D20">
        <v>0</v>
      </c>
      <c r="E20">
        <v>5.3936276397248104</v>
      </c>
      <c r="F20">
        <v>25.685024272305199</v>
      </c>
      <c r="O20" s="9"/>
      <c r="AK20" s="10"/>
      <c r="AM20" s="10"/>
    </row>
    <row r="21" spans="1:55">
      <c r="A21" t="s">
        <v>102</v>
      </c>
      <c r="B21">
        <v>0</v>
      </c>
      <c r="C21">
        <v>0.271219106051454</v>
      </c>
      <c r="D21">
        <v>0</v>
      </c>
      <c r="E21">
        <v>0</v>
      </c>
      <c r="F21">
        <v>27.289844121792999</v>
      </c>
      <c r="H21" s="4" t="s">
        <v>46</v>
      </c>
      <c r="I21" s="4"/>
      <c r="O21" s="9"/>
      <c r="P21" s="9"/>
      <c r="AK21" s="10"/>
      <c r="AM21" s="10"/>
    </row>
    <row r="22" spans="1:55">
      <c r="A22" t="s">
        <v>102</v>
      </c>
      <c r="B22">
        <v>0</v>
      </c>
      <c r="C22">
        <v>0.271219106051454</v>
      </c>
      <c r="D22">
        <v>0</v>
      </c>
      <c r="E22">
        <v>0</v>
      </c>
      <c r="F22">
        <v>27.289844121792999</v>
      </c>
      <c r="H22" t="s">
        <v>32</v>
      </c>
      <c r="I22" t="s">
        <v>72</v>
      </c>
      <c r="J22" t="s">
        <v>33</v>
      </c>
      <c r="K22" t="s">
        <v>74</v>
      </c>
      <c r="L22" t="s">
        <v>73</v>
      </c>
      <c r="M22" t="s">
        <v>61</v>
      </c>
      <c r="N22" t="s">
        <v>71</v>
      </c>
      <c r="O22" t="s">
        <v>69</v>
      </c>
      <c r="P22" s="9" t="s">
        <v>59</v>
      </c>
      <c r="Q22" t="s">
        <v>66</v>
      </c>
      <c r="R22" t="s">
        <v>70</v>
      </c>
      <c r="S22" t="s">
        <v>67</v>
      </c>
      <c r="T22" t="s">
        <v>34</v>
      </c>
      <c r="U22" t="s">
        <v>35</v>
      </c>
      <c r="V22" t="s">
        <v>36</v>
      </c>
      <c r="W22" t="s">
        <v>37</v>
      </c>
      <c r="X22" t="s">
        <v>38</v>
      </c>
      <c r="Y22" t="s">
        <v>39</v>
      </c>
      <c r="Z22" t="s">
        <v>40</v>
      </c>
      <c r="AA22" t="s">
        <v>41</v>
      </c>
      <c r="AB22" t="s">
        <v>42</v>
      </c>
      <c r="AC22" t="s">
        <v>43</v>
      </c>
      <c r="AD22" t="s">
        <v>25</v>
      </c>
      <c r="AE22" t="s">
        <v>97</v>
      </c>
      <c r="AF22" t="s">
        <v>44</v>
      </c>
      <c r="AG22" t="s">
        <v>45</v>
      </c>
      <c r="AK22" s="10"/>
      <c r="AM22" s="10"/>
    </row>
    <row r="23" spans="1:55">
      <c r="A23" t="s">
        <v>103</v>
      </c>
      <c r="B23">
        <v>0</v>
      </c>
      <c r="C23">
        <v>0.20028774324946599</v>
      </c>
      <c r="D23">
        <v>0</v>
      </c>
      <c r="E23">
        <v>1.31339231240112</v>
      </c>
      <c r="F23">
        <v>22.2065596173322</v>
      </c>
      <c r="H23">
        <v>1400</v>
      </c>
      <c r="I23">
        <v>4</v>
      </c>
      <c r="J23">
        <f t="shared" ref="J23:J39" si="22">2*H23^3</f>
        <v>5488000000</v>
      </c>
      <c r="K23" s="6">
        <v>634130.75</v>
      </c>
      <c r="L23">
        <f>K23*8</f>
        <v>5073046</v>
      </c>
      <c r="M23" s="10">
        <f>(3*H23^2)*8/1000000</f>
        <v>47.04</v>
      </c>
      <c r="N23">
        <f t="shared" ref="N23:N39" si="23">40*2^20/8</f>
        <v>5242880</v>
      </c>
      <c r="O23">
        <f t="shared" ref="O23:O39" si="24">SQRT(N23/3)</f>
        <v>1321.9783155054649</v>
      </c>
      <c r="P23" s="10">
        <f>J23/L23</f>
        <v>1081.7958283839728</v>
      </c>
      <c r="Q23" s="10">
        <f>SQRT(N23/3)</f>
        <v>1321.9783155054649</v>
      </c>
      <c r="R23">
        <f t="shared" ref="R23:R39" si="25">H23/(1+H23/O23)</f>
        <v>679.93548338167682</v>
      </c>
      <c r="S23" s="10">
        <f t="shared" ref="S23:S39" si="26">0.5*SQRT(N23/3)</f>
        <v>660.98915775273247</v>
      </c>
      <c r="T23" s="1">
        <f t="shared" ref="T23:T39" si="27">$B$28*J23</f>
        <v>0</v>
      </c>
      <c r="U23" s="1">
        <f>$C$28*L23</f>
        <v>0.16710441846803054</v>
      </c>
      <c r="V23">
        <f t="shared" ref="V23:V39" si="28">T23+U23</f>
        <v>0.16710441846803054</v>
      </c>
      <c r="W23">
        <f t="shared" ref="W23:W39" si="29">MAX(T23,U23)</f>
        <v>0.16710441846803054</v>
      </c>
      <c r="X23" s="1">
        <f t="shared" ref="X23:X39" si="30">$D$28*J23</f>
        <v>0</v>
      </c>
      <c r="Y23" s="1">
        <f>$E$28*L23</f>
        <v>0.27362121123195393</v>
      </c>
      <c r="Z23" s="1">
        <f t="shared" ref="Z23:Z39" si="31">AB23*$F$28</f>
        <v>5878.8355115444647</v>
      </c>
      <c r="AA23">
        <f t="shared" ref="AA23:AA39" si="32">SUM(X23:Z23)</f>
        <v>5879.1091327556969</v>
      </c>
      <c r="AB23">
        <v>22.88818359375</v>
      </c>
      <c r="AC23">
        <v>5587.2917175292969</v>
      </c>
      <c r="AD23">
        <f>J23/(AB23*1000000000)</f>
        <v>0.23977437866666668</v>
      </c>
      <c r="AE23">
        <f>(L23*8)/AB23/1000000000</f>
        <v>1.7731580941653332E-3</v>
      </c>
      <c r="AF23">
        <f>ABS(V23-AB23)/ABS(AB23)*100</f>
        <v>99.269909655418616</v>
      </c>
      <c r="AG23">
        <f t="shared" ref="AG23:AG39" si="33">ABS(AA23-AC23)/ABS(AC23)*100</f>
        <v>5.2228777371846595</v>
      </c>
      <c r="AK23" s="10"/>
      <c r="AM23" s="10"/>
    </row>
    <row r="24" spans="1:55">
      <c r="A24" t="s">
        <v>103</v>
      </c>
      <c r="B24">
        <v>0</v>
      </c>
      <c r="C24">
        <v>0.20028774324946599</v>
      </c>
      <c r="D24">
        <v>0</v>
      </c>
      <c r="E24">
        <v>1.31339231240112</v>
      </c>
      <c r="F24">
        <v>22.2065596173322</v>
      </c>
      <c r="H24">
        <v>1500</v>
      </c>
      <c r="I24">
        <v>4</v>
      </c>
      <c r="J24">
        <f t="shared" si="22"/>
        <v>6750000000</v>
      </c>
      <c r="K24">
        <v>2563328.5</v>
      </c>
      <c r="L24">
        <f t="shared" ref="L24:L38" si="34">K24*8</f>
        <v>20506628</v>
      </c>
      <c r="M24" s="10">
        <f t="shared" ref="M24:M39" si="35">(3*H24^2)*8/1000000</f>
        <v>54</v>
      </c>
      <c r="N24">
        <f t="shared" si="23"/>
        <v>5242880</v>
      </c>
      <c r="O24">
        <f t="shared" si="24"/>
        <v>1321.9783155054649</v>
      </c>
      <c r="P24" s="10">
        <f t="shared" ref="P24:P27" si="36">J24/L24</f>
        <v>329.16186903083235</v>
      </c>
      <c r="Q24" s="10">
        <f t="shared" ref="Q24:Q39" si="37">SQRT(N24/3)</f>
        <v>1321.9783155054649</v>
      </c>
      <c r="R24">
        <f t="shared" si="25"/>
        <v>702.68699882019246</v>
      </c>
      <c r="S24" s="10">
        <f t="shared" si="26"/>
        <v>660.98915775273247</v>
      </c>
      <c r="T24" s="1">
        <f t="shared" si="27"/>
        <v>0</v>
      </c>
      <c r="U24" s="1">
        <f t="shared" ref="U24:U39" si="38">$C$28*L24</f>
        <v>0.67548138666202362</v>
      </c>
      <c r="V24">
        <f t="shared" si="28"/>
        <v>0.67548138666202362</v>
      </c>
      <c r="W24">
        <f t="shared" si="29"/>
        <v>0.67548138666202362</v>
      </c>
      <c r="X24" s="1">
        <f t="shared" si="30"/>
        <v>0</v>
      </c>
      <c r="Y24" s="1">
        <f t="shared" ref="Y24:Y39" si="39">$E$28*L24</f>
        <v>1.1060511557835471</v>
      </c>
      <c r="Z24" s="1">
        <f t="shared" si="31"/>
        <v>8465.5231366240296</v>
      </c>
      <c r="AA24">
        <f t="shared" si="32"/>
        <v>8466.6291877798139</v>
      </c>
      <c r="AB24">
        <v>32.958984375</v>
      </c>
      <c r="AC24">
        <v>8105.0537109265133</v>
      </c>
      <c r="AD24">
        <f t="shared" ref="AD24:AD39" si="40">J24/(AB24*1000000000)</f>
        <v>0.20480000000000001</v>
      </c>
      <c r="AE24">
        <f t="shared" ref="AE24:AE39" si="41">(L24*8)/AB24/1000000000</f>
        <v>4.9774902689185187E-3</v>
      </c>
      <c r="AF24">
        <f t="shared" ref="AF24:AF39" si="42">ABS(V24-AB24)/ABS(AB24)*100</f>
        <v>97.950539437209159</v>
      </c>
      <c r="AG24">
        <f t="shared" si="33"/>
        <v>4.461111421949699</v>
      </c>
      <c r="AK24" s="10"/>
      <c r="AM24" s="10"/>
    </row>
    <row r="25" spans="1:55">
      <c r="H25">
        <v>1600</v>
      </c>
      <c r="I25">
        <v>2</v>
      </c>
      <c r="J25">
        <f t="shared" si="22"/>
        <v>8192000000</v>
      </c>
      <c r="K25">
        <v>38865307</v>
      </c>
      <c r="L25">
        <f t="shared" si="34"/>
        <v>310922456</v>
      </c>
      <c r="M25" s="10">
        <f t="shared" si="35"/>
        <v>61.44</v>
      </c>
      <c r="N25">
        <f t="shared" si="23"/>
        <v>5242880</v>
      </c>
      <c r="O25">
        <f t="shared" si="24"/>
        <v>1321.9783155054649</v>
      </c>
      <c r="P25" s="10">
        <f t="shared" si="36"/>
        <v>26.347405412235648</v>
      </c>
      <c r="Q25" s="10">
        <f t="shared" si="37"/>
        <v>1321.9783155054649</v>
      </c>
      <c r="R25">
        <f t="shared" si="25"/>
        <v>723.88124634075098</v>
      </c>
      <c r="S25" s="10">
        <f t="shared" si="26"/>
        <v>660.98915775273247</v>
      </c>
      <c r="T25" s="1">
        <f t="shared" si="27"/>
        <v>0</v>
      </c>
      <c r="U25" s="1">
        <f t="shared" si="38"/>
        <v>10.241680481220122</v>
      </c>
      <c r="V25">
        <f t="shared" si="28"/>
        <v>10.241680481220122</v>
      </c>
      <c r="W25">
        <f t="shared" si="29"/>
        <v>10.241680481220122</v>
      </c>
      <c r="X25" s="1">
        <f t="shared" si="30"/>
        <v>0</v>
      </c>
      <c r="Y25" s="1">
        <f t="shared" si="39"/>
        <v>16.769999524927211</v>
      </c>
      <c r="Z25" s="1">
        <f t="shared" si="31"/>
        <v>11522.517602627151</v>
      </c>
      <c r="AA25">
        <f t="shared" si="32"/>
        <v>11539.287602152079</v>
      </c>
      <c r="AB25" s="6">
        <v>44.86083984375</v>
      </c>
      <c r="AC25">
        <v>10979.078813016356</v>
      </c>
      <c r="AD25">
        <f t="shared" si="40"/>
        <v>0.18260915374149661</v>
      </c>
      <c r="AE25">
        <f t="shared" si="41"/>
        <v>5.5446568915417688E-2</v>
      </c>
      <c r="AF25">
        <f t="shared" si="42"/>
        <v>77.170109795331911</v>
      </c>
      <c r="AG25">
        <f t="shared" si="33"/>
        <v>5.1025117742260964</v>
      </c>
      <c r="AK25" s="10"/>
      <c r="AM25" s="10"/>
    </row>
    <row r="26" spans="1:55">
      <c r="A26" s="4" t="s">
        <v>58</v>
      </c>
      <c r="B26" s="4" t="s">
        <v>29</v>
      </c>
      <c r="C26" s="4" t="s">
        <v>26</v>
      </c>
      <c r="D26" s="4" t="s">
        <v>30</v>
      </c>
      <c r="E26" s="4" t="s">
        <v>27</v>
      </c>
      <c r="F26" s="4" t="s">
        <v>28</v>
      </c>
      <c r="H26">
        <v>1700</v>
      </c>
      <c r="I26">
        <v>2</v>
      </c>
      <c r="J26">
        <f t="shared" si="22"/>
        <v>9826000000</v>
      </c>
      <c r="K26">
        <v>91828457</v>
      </c>
      <c r="L26">
        <f t="shared" si="34"/>
        <v>734627656</v>
      </c>
      <c r="M26" s="10">
        <f t="shared" si="35"/>
        <v>69.36</v>
      </c>
      <c r="N26">
        <f t="shared" si="23"/>
        <v>5242880</v>
      </c>
      <c r="O26">
        <f t="shared" si="24"/>
        <v>1321.9783155054649</v>
      </c>
      <c r="P26" s="10">
        <f t="shared" si="36"/>
        <v>13.375483375485663</v>
      </c>
      <c r="Q26" s="10">
        <f t="shared" si="37"/>
        <v>1321.9783155054649</v>
      </c>
      <c r="R26">
        <f t="shared" si="25"/>
        <v>743.67282016164631</v>
      </c>
      <c r="S26" s="10">
        <f t="shared" si="26"/>
        <v>660.98915775273247</v>
      </c>
      <c r="T26" s="1">
        <f t="shared" si="27"/>
        <v>0</v>
      </c>
      <c r="U26" s="1">
        <f t="shared" si="38"/>
        <v>24.198386382936878</v>
      </c>
      <c r="V26">
        <f t="shared" si="28"/>
        <v>24.198386382936878</v>
      </c>
      <c r="W26">
        <f t="shared" si="29"/>
        <v>24.198386382936878</v>
      </c>
      <c r="X26" s="1">
        <f t="shared" si="30"/>
        <v>0</v>
      </c>
      <c r="Y26" s="1">
        <f t="shared" si="39"/>
        <v>39.623080303078503</v>
      </c>
      <c r="Z26" s="1">
        <f t="shared" si="31"/>
        <v>15049.818909553829</v>
      </c>
      <c r="AA26">
        <f t="shared" si="32"/>
        <v>15089.441989856909</v>
      </c>
      <c r="AB26">
        <v>58.59375</v>
      </c>
      <c r="AC26">
        <v>14327.9296875</v>
      </c>
      <c r="AD26">
        <f t="shared" si="40"/>
        <v>0.16769706666666667</v>
      </c>
      <c r="AE26">
        <f t="shared" si="41"/>
        <v>0.10030116263253333</v>
      </c>
      <c r="AF26">
        <f t="shared" si="42"/>
        <v>58.701420573121069</v>
      </c>
      <c r="AG26">
        <f t="shared" si="33"/>
        <v>5.3148802301931211</v>
      </c>
      <c r="AK26" s="10"/>
      <c r="AM26" s="10"/>
      <c r="BB26" s="1"/>
      <c r="BC26" s="8"/>
    </row>
    <row r="27" spans="1:55">
      <c r="A27" s="4" t="s">
        <v>101</v>
      </c>
      <c r="B27" s="4">
        <f>B19/1000000000</f>
        <v>0</v>
      </c>
      <c r="C27" s="4">
        <f>C19/1000000000</f>
        <v>3.2939661589512601E-8</v>
      </c>
      <c r="D27" s="4">
        <f>D19/100000000</f>
        <v>0</v>
      </c>
      <c r="E27" s="4">
        <f>E19/100000000</f>
        <v>5.3936276397248105E-8</v>
      </c>
      <c r="F27" s="4">
        <f>F19*10</f>
        <v>256.85024272305202</v>
      </c>
      <c r="H27">
        <v>1800</v>
      </c>
      <c r="I27">
        <v>2</v>
      </c>
      <c r="J27">
        <f t="shared" si="22"/>
        <v>11664000000</v>
      </c>
      <c r="K27">
        <v>120013856</v>
      </c>
      <c r="L27">
        <f t="shared" si="34"/>
        <v>960110848</v>
      </c>
      <c r="M27" s="10">
        <f t="shared" si="35"/>
        <v>77.760000000000005</v>
      </c>
      <c r="N27">
        <f t="shared" si="23"/>
        <v>5242880</v>
      </c>
      <c r="O27">
        <f t="shared" si="24"/>
        <v>1321.9783155054649</v>
      </c>
      <c r="P27" s="10">
        <f t="shared" si="36"/>
        <v>12.148597241971794</v>
      </c>
      <c r="Q27" s="10">
        <f t="shared" si="37"/>
        <v>1321.9783155054649</v>
      </c>
      <c r="R27">
        <f t="shared" si="25"/>
        <v>762.19650728886427</v>
      </c>
      <c r="S27" s="10">
        <f t="shared" si="26"/>
        <v>660.98915775273247</v>
      </c>
      <c r="T27" s="1">
        <f t="shared" si="27"/>
        <v>0</v>
      </c>
      <c r="U27" s="1">
        <f t="shared" si="38"/>
        <v>31.625726421539973</v>
      </c>
      <c r="V27">
        <f t="shared" si="28"/>
        <v>31.625726421539973</v>
      </c>
      <c r="W27">
        <f t="shared" si="29"/>
        <v>31.625726421539973</v>
      </c>
      <c r="X27" s="1">
        <f t="shared" si="30"/>
        <v>0</v>
      </c>
      <c r="Y27" s="1">
        <f t="shared" si="39"/>
        <v>51.784804069724267</v>
      </c>
      <c r="Z27" s="1">
        <f t="shared" si="31"/>
        <v>19047.427057404064</v>
      </c>
      <c r="AA27">
        <f t="shared" si="32"/>
        <v>19099.211861473788</v>
      </c>
      <c r="AB27">
        <v>74.15771484375</v>
      </c>
      <c r="AC27">
        <v>20944.161154986876</v>
      </c>
      <c r="AD27">
        <f t="shared" si="40"/>
        <v>0.15728639999999999</v>
      </c>
      <c r="AE27">
        <f t="shared" si="41"/>
        <v>0.10357501980992263</v>
      </c>
      <c r="AF27">
        <f t="shared" si="42"/>
        <v>57.353423729176058</v>
      </c>
      <c r="AG27">
        <f t="shared" si="33"/>
        <v>8.8088956146796971</v>
      </c>
      <c r="AK27" s="10"/>
      <c r="AM27" s="10"/>
    </row>
    <row r="28" spans="1:55">
      <c r="A28" s="6" t="s">
        <v>101</v>
      </c>
      <c r="B28" s="6">
        <f t="shared" ref="B28:C32" si="43">B20/1000000000</f>
        <v>0</v>
      </c>
      <c r="C28" s="6">
        <f t="shared" si="43"/>
        <v>3.2939661589512601E-8</v>
      </c>
      <c r="D28" s="6">
        <f t="shared" ref="D28:E32" si="44">D20/100000000</f>
        <v>0</v>
      </c>
      <c r="E28" s="6">
        <f t="shared" si="44"/>
        <v>5.3936276397248105E-8</v>
      </c>
      <c r="F28" s="6">
        <f t="shared" ref="F28:F32" si="45">F20*10</f>
        <v>256.85024272305202</v>
      </c>
      <c r="H28">
        <v>1900</v>
      </c>
      <c r="I28">
        <v>2</v>
      </c>
      <c r="J28">
        <f t="shared" si="22"/>
        <v>13718000000</v>
      </c>
      <c r="K28">
        <v>207866148</v>
      </c>
      <c r="L28">
        <f>K28*8</f>
        <v>1662929184</v>
      </c>
      <c r="M28" s="10">
        <f t="shared" si="35"/>
        <v>86.64</v>
      </c>
      <c r="N28">
        <f t="shared" si="23"/>
        <v>5242880</v>
      </c>
      <c r="O28">
        <f t="shared" si="24"/>
        <v>1321.9783155054649</v>
      </c>
      <c r="P28" s="10">
        <f>J28/L28</f>
        <v>8.2492989671411046</v>
      </c>
      <c r="Q28" s="10">
        <f t="shared" si="37"/>
        <v>1321.9783155054649</v>
      </c>
      <c r="R28">
        <f t="shared" si="25"/>
        <v>779.57036128169534</v>
      </c>
      <c r="S28" s="10">
        <f t="shared" si="26"/>
        <v>660.98915775273247</v>
      </c>
      <c r="T28" s="1">
        <f t="shared" si="27"/>
        <v>0</v>
      </c>
      <c r="U28" s="1">
        <f t="shared" si="38"/>
        <v>54.77632456828433</v>
      </c>
      <c r="V28">
        <f t="shared" si="28"/>
        <v>54.77632456828433</v>
      </c>
      <c r="W28">
        <f t="shared" si="29"/>
        <v>54.77632456828433</v>
      </c>
      <c r="X28" s="1">
        <f t="shared" si="30"/>
        <v>0</v>
      </c>
      <c r="Y28" s="1">
        <f t="shared" si="39"/>
        <v>89.692208097274246</v>
      </c>
      <c r="Z28" s="1">
        <f t="shared" si="31"/>
        <v>23515.342046177859</v>
      </c>
      <c r="AA28">
        <f t="shared" si="32"/>
        <v>23605.034254275131</v>
      </c>
      <c r="AB28">
        <v>91.552734375</v>
      </c>
      <c r="AC28">
        <v>24387.535682098391</v>
      </c>
      <c r="AD28">
        <f t="shared" si="40"/>
        <v>0.14983714133333334</v>
      </c>
      <c r="AE28">
        <f t="shared" si="41"/>
        <v>0.14530896933683199</v>
      </c>
      <c r="AF28">
        <f t="shared" si="42"/>
        <v>40.169646551548638</v>
      </c>
      <c r="AG28">
        <f t="shared" si="33"/>
        <v>3.2086121288492975</v>
      </c>
      <c r="AK28" s="10"/>
      <c r="AM28" s="10"/>
    </row>
    <row r="29" spans="1:55">
      <c r="A29" s="4" t="s">
        <v>102</v>
      </c>
      <c r="B29" s="4">
        <f t="shared" si="43"/>
        <v>0</v>
      </c>
      <c r="C29" s="4">
        <f t="shared" si="43"/>
        <v>2.71219106051454E-10</v>
      </c>
      <c r="D29" s="4">
        <f t="shared" si="44"/>
        <v>0</v>
      </c>
      <c r="E29" s="4">
        <f t="shared" si="44"/>
        <v>0</v>
      </c>
      <c r="F29" s="4">
        <f t="shared" si="45"/>
        <v>272.89844121792999</v>
      </c>
      <c r="H29">
        <v>2000</v>
      </c>
      <c r="I29">
        <v>2</v>
      </c>
      <c r="J29">
        <f t="shared" si="22"/>
        <v>16000000000</v>
      </c>
      <c r="K29">
        <v>225001979</v>
      </c>
      <c r="L29">
        <f t="shared" si="34"/>
        <v>1800015832</v>
      </c>
      <c r="M29" s="10">
        <f t="shared" si="35"/>
        <v>96</v>
      </c>
      <c r="N29">
        <f t="shared" si="23"/>
        <v>5242880</v>
      </c>
      <c r="O29">
        <f t="shared" si="24"/>
        <v>1321.9783155054649</v>
      </c>
      <c r="P29" s="10">
        <f t="shared" ref="P29:P31" si="46">J29/L29</f>
        <v>8.8888107068604931</v>
      </c>
      <c r="Q29" s="10">
        <f t="shared" si="37"/>
        <v>1321.9783155054649</v>
      </c>
      <c r="R29">
        <f t="shared" si="25"/>
        <v>795.89822084935292</v>
      </c>
      <c r="S29" s="10">
        <f t="shared" si="26"/>
        <v>660.98915775273247</v>
      </c>
      <c r="T29" s="1">
        <f t="shared" si="27"/>
        <v>0</v>
      </c>
      <c r="U29" s="1">
        <f t="shared" si="38"/>
        <v>59.291912361844965</v>
      </c>
      <c r="V29">
        <f t="shared" si="28"/>
        <v>59.291912361844965</v>
      </c>
      <c r="W29">
        <f t="shared" si="29"/>
        <v>59.291912361844965</v>
      </c>
      <c r="X29" s="1">
        <f t="shared" si="30"/>
        <v>0</v>
      </c>
      <c r="Y29" s="1">
        <f t="shared" si="39"/>
        <v>97.086151434174511</v>
      </c>
      <c r="Z29" s="1">
        <f t="shared" si="31"/>
        <v>28453.56387587521</v>
      </c>
      <c r="AA29">
        <f t="shared" si="32"/>
        <v>28550.650027309384</v>
      </c>
      <c r="AB29">
        <v>110.77880859375</v>
      </c>
      <c r="AC29">
        <v>28257.117638229676</v>
      </c>
      <c r="AD29">
        <f t="shared" si="40"/>
        <v>0.14443195592286501</v>
      </c>
      <c r="AE29">
        <f t="shared" si="41"/>
        <v>0.12998990365394161</v>
      </c>
      <c r="AF29">
        <f t="shared" si="42"/>
        <v>46.477207044822705</v>
      </c>
      <c r="AG29">
        <f t="shared" si="33"/>
        <v>1.0387909794542585</v>
      </c>
      <c r="AK29" s="10"/>
      <c r="AM29" s="10"/>
    </row>
    <row r="30" spans="1:55">
      <c r="A30" s="6" t="s">
        <v>102</v>
      </c>
      <c r="B30" s="6">
        <f t="shared" si="43"/>
        <v>0</v>
      </c>
      <c r="C30" s="6">
        <f t="shared" si="43"/>
        <v>2.71219106051454E-10</v>
      </c>
      <c r="D30" s="6">
        <f t="shared" si="44"/>
        <v>0</v>
      </c>
      <c r="E30" s="6">
        <f t="shared" si="44"/>
        <v>0</v>
      </c>
      <c r="F30" s="6">
        <f t="shared" si="45"/>
        <v>272.89844121792999</v>
      </c>
      <c r="H30">
        <v>2100</v>
      </c>
      <c r="I30">
        <v>2</v>
      </c>
      <c r="J30">
        <f t="shared" si="22"/>
        <v>18522000000</v>
      </c>
      <c r="K30">
        <v>311932339</v>
      </c>
      <c r="L30">
        <f t="shared" si="34"/>
        <v>2495458712</v>
      </c>
      <c r="M30" s="10">
        <f t="shared" si="35"/>
        <v>105.84</v>
      </c>
      <c r="N30">
        <f t="shared" si="23"/>
        <v>5242880</v>
      </c>
      <c r="O30">
        <f t="shared" si="24"/>
        <v>1321.9783155054649</v>
      </c>
      <c r="P30" s="10">
        <f t="shared" si="46"/>
        <v>7.422282689323854</v>
      </c>
      <c r="Q30" s="10">
        <f t="shared" si="37"/>
        <v>1321.9783155054649</v>
      </c>
      <c r="R30">
        <f t="shared" si="25"/>
        <v>811.27178684398143</v>
      </c>
      <c r="S30" s="10">
        <f t="shared" si="26"/>
        <v>660.98915775273247</v>
      </c>
      <c r="T30" s="1">
        <f t="shared" si="27"/>
        <v>0</v>
      </c>
      <c r="U30" s="1">
        <f t="shared" si="38"/>
        <v>82.199565483880988</v>
      </c>
      <c r="V30">
        <f t="shared" si="28"/>
        <v>82.199565483880988</v>
      </c>
      <c r="W30">
        <f t="shared" si="29"/>
        <v>82.199565483880988</v>
      </c>
      <c r="X30" s="1">
        <f t="shared" si="30"/>
        <v>0</v>
      </c>
      <c r="Y30" s="1">
        <f t="shared" si="39"/>
        <v>134.59575082835275</v>
      </c>
      <c r="Z30" s="1">
        <f t="shared" si="31"/>
        <v>33862.092546496118</v>
      </c>
      <c r="AA30">
        <f t="shared" si="32"/>
        <v>33996.688297324472</v>
      </c>
      <c r="AB30">
        <v>131.8359375</v>
      </c>
      <c r="AC30">
        <v>33555.841619282226</v>
      </c>
      <c r="AD30">
        <f t="shared" si="40"/>
        <v>0.1404928</v>
      </c>
      <c r="AE30">
        <f t="shared" si="41"/>
        <v>0.15142813162002963</v>
      </c>
      <c r="AF30">
        <f t="shared" si="42"/>
        <v>37.650107366300645</v>
      </c>
      <c r="AG30">
        <f t="shared" si="33"/>
        <v>1.3137702908602409</v>
      </c>
      <c r="AK30" s="10"/>
      <c r="AM30" s="10"/>
    </row>
    <row r="31" spans="1:55">
      <c r="A31" s="4" t="s">
        <v>103</v>
      </c>
      <c r="B31" s="4">
        <f t="shared" si="43"/>
        <v>0</v>
      </c>
      <c r="C31" s="4">
        <f t="shared" si="43"/>
        <v>2.00287743249466E-10</v>
      </c>
      <c r="D31" s="4">
        <f t="shared" si="44"/>
        <v>0</v>
      </c>
      <c r="E31" s="4">
        <f t="shared" si="44"/>
        <v>1.3133923124011199E-8</v>
      </c>
      <c r="F31" s="4">
        <f t="shared" si="45"/>
        <v>222.06559617332201</v>
      </c>
      <c r="H31">
        <v>2200</v>
      </c>
      <c r="I31">
        <v>2</v>
      </c>
      <c r="J31">
        <f t="shared" si="22"/>
        <v>21296000000</v>
      </c>
      <c r="K31">
        <v>325919839</v>
      </c>
      <c r="L31">
        <f t="shared" si="34"/>
        <v>2607358712</v>
      </c>
      <c r="M31" s="10">
        <f t="shared" si="35"/>
        <v>116.16</v>
      </c>
      <c r="N31">
        <f t="shared" si="23"/>
        <v>5242880</v>
      </c>
      <c r="O31">
        <f t="shared" si="24"/>
        <v>1321.9783155054649</v>
      </c>
      <c r="P31" s="10">
        <f t="shared" si="46"/>
        <v>8.1676525374081326</v>
      </c>
      <c r="Q31" s="10">
        <f t="shared" si="37"/>
        <v>1321.9783155054649</v>
      </c>
      <c r="R31">
        <f t="shared" si="25"/>
        <v>825.77234541962923</v>
      </c>
      <c r="S31" s="10">
        <f t="shared" si="26"/>
        <v>660.98915775273247</v>
      </c>
      <c r="T31" s="1">
        <f t="shared" si="27"/>
        <v>0</v>
      </c>
      <c r="U31" s="1">
        <f t="shared" si="38"/>
        <v>85.885513615747442</v>
      </c>
      <c r="V31">
        <f t="shared" si="28"/>
        <v>85.885513615747442</v>
      </c>
      <c r="W31">
        <f t="shared" si="29"/>
        <v>85.885513615747442</v>
      </c>
      <c r="X31" s="1">
        <f t="shared" si="30"/>
        <v>0</v>
      </c>
      <c r="Y31" s="1">
        <f t="shared" si="39"/>
        <v>140.63122015720481</v>
      </c>
      <c r="Z31" s="1">
        <f t="shared" si="31"/>
        <v>39740.928058040583</v>
      </c>
      <c r="AA31">
        <f t="shared" si="32"/>
        <v>39881.55927819779</v>
      </c>
      <c r="AB31">
        <v>154.72412109375</v>
      </c>
      <c r="AC31">
        <v>39304.568481445312</v>
      </c>
      <c r="AD31">
        <f t="shared" si="40"/>
        <v>0.13763852623274161</v>
      </c>
      <c r="AE31">
        <f t="shared" si="41"/>
        <v>0.13481330220878265</v>
      </c>
      <c r="AF31">
        <f t="shared" si="42"/>
        <v>44.491193093475104</v>
      </c>
      <c r="AG31">
        <f t="shared" si="33"/>
        <v>1.4679993167330165</v>
      </c>
      <c r="AK31" s="10"/>
      <c r="AM31" s="10"/>
    </row>
    <row r="32" spans="1:55">
      <c r="A32" s="6" t="s">
        <v>103</v>
      </c>
      <c r="B32" s="6">
        <f t="shared" si="43"/>
        <v>0</v>
      </c>
      <c r="C32" s="6">
        <f t="shared" si="43"/>
        <v>2.00287743249466E-10</v>
      </c>
      <c r="D32" s="6">
        <f t="shared" si="44"/>
        <v>0</v>
      </c>
      <c r="E32" s="6">
        <f t="shared" si="44"/>
        <v>1.3133923124011199E-8</v>
      </c>
      <c r="F32" s="6">
        <f t="shared" si="45"/>
        <v>222.06559617332201</v>
      </c>
      <c r="H32">
        <v>2300</v>
      </c>
      <c r="I32">
        <v>2</v>
      </c>
      <c r="J32">
        <f t="shared" si="22"/>
        <v>24334000000</v>
      </c>
      <c r="K32" s="6">
        <v>373644006.54166698</v>
      </c>
      <c r="L32">
        <f>K32*8</f>
        <v>2989152052.3333359</v>
      </c>
      <c r="M32" s="10">
        <f t="shared" si="35"/>
        <v>126.96</v>
      </c>
      <c r="N32">
        <f t="shared" si="23"/>
        <v>5242880</v>
      </c>
      <c r="O32">
        <f t="shared" si="24"/>
        <v>1321.9783155054649</v>
      </c>
      <c r="P32" s="10">
        <f>J32/L32</f>
        <v>8.1407702164247038</v>
      </c>
      <c r="Q32" s="10">
        <f t="shared" si="37"/>
        <v>1321.9783155054649</v>
      </c>
      <c r="R32">
        <f t="shared" si="25"/>
        <v>839.47220574075845</v>
      </c>
      <c r="S32" s="10">
        <f t="shared" si="26"/>
        <v>660.98915775273247</v>
      </c>
      <c r="T32" s="1">
        <f t="shared" si="27"/>
        <v>0</v>
      </c>
      <c r="U32" s="1">
        <f t="shared" si="38"/>
        <v>98.461657043457137</v>
      </c>
      <c r="V32">
        <f t="shared" si="28"/>
        <v>98.461657043457137</v>
      </c>
      <c r="W32">
        <f t="shared" si="29"/>
        <v>98.461657043457137</v>
      </c>
      <c r="X32" s="1">
        <f t="shared" si="30"/>
        <v>0</v>
      </c>
      <c r="Y32" s="1">
        <f t="shared" si="39"/>
        <v>161.22373128805225</v>
      </c>
      <c r="Z32" s="1">
        <f t="shared" si="31"/>
        <v>41778.924368709326</v>
      </c>
      <c r="AA32">
        <f t="shared" si="32"/>
        <v>41940.148099997379</v>
      </c>
      <c r="AB32">
        <v>162.65869140625</v>
      </c>
      <c r="AC32">
        <v>41925.160480481303</v>
      </c>
      <c r="AD32">
        <f t="shared" si="40"/>
        <v>0.14960159699812384</v>
      </c>
      <c r="AE32">
        <f t="shared" si="41"/>
        <v>0.14701468585494748</v>
      </c>
      <c r="AF32">
        <f t="shared" si="42"/>
        <v>39.467324990619076</v>
      </c>
      <c r="AG32">
        <f t="shared" si="33"/>
        <v>3.5748508399994272E-2</v>
      </c>
      <c r="AK32" s="10"/>
      <c r="AM32" s="10"/>
    </row>
    <row r="33" spans="1:39">
      <c r="B33" t="s">
        <v>25</v>
      </c>
      <c r="C33" t="s">
        <v>85</v>
      </c>
      <c r="H33">
        <v>2400</v>
      </c>
      <c r="I33">
        <v>2</v>
      </c>
      <c r="J33">
        <f t="shared" si="22"/>
        <v>27648000000</v>
      </c>
      <c r="K33">
        <v>418936688.19999999</v>
      </c>
      <c r="L33">
        <f t="shared" si="34"/>
        <v>3351493505.5999999</v>
      </c>
      <c r="M33" s="10">
        <f t="shared" si="35"/>
        <v>138.24</v>
      </c>
      <c r="N33">
        <f t="shared" si="23"/>
        <v>5242880</v>
      </c>
      <c r="O33">
        <f t="shared" si="24"/>
        <v>1321.9783155054649</v>
      </c>
      <c r="P33" s="10">
        <f t="shared" ref="P33" si="47">J33/L33</f>
        <v>8.2494565344683028</v>
      </c>
      <c r="Q33" s="10">
        <f t="shared" si="37"/>
        <v>1321.9783155054649</v>
      </c>
      <c r="R33">
        <f t="shared" si="25"/>
        <v>852.43590592553983</v>
      </c>
      <c r="S33" s="10">
        <f t="shared" si="26"/>
        <v>660.98915775273247</v>
      </c>
      <c r="T33" s="1">
        <f t="shared" si="27"/>
        <v>0</v>
      </c>
      <c r="U33" s="1">
        <f t="shared" si="38"/>
        <v>110.39706189391325</v>
      </c>
      <c r="V33">
        <f t="shared" si="28"/>
        <v>110.39706189391325</v>
      </c>
      <c r="W33">
        <f t="shared" si="29"/>
        <v>110.39706189391325</v>
      </c>
      <c r="X33" s="1">
        <f t="shared" si="30"/>
        <v>0</v>
      </c>
      <c r="Y33" s="1">
        <f t="shared" si="39"/>
        <v>180.76708006162357</v>
      </c>
      <c r="Z33" s="1">
        <f t="shared" si="31"/>
        <v>46011.685937021342</v>
      </c>
      <c r="AA33">
        <f t="shared" si="32"/>
        <v>46192.453017082968</v>
      </c>
      <c r="AB33">
        <v>179.13818359375</v>
      </c>
      <c r="AC33">
        <v>46189.113054243899</v>
      </c>
      <c r="AD33">
        <f t="shared" si="40"/>
        <v>0.15433895468483816</v>
      </c>
      <c r="AE33">
        <f t="shared" si="41"/>
        <v>0.14967187624054623</v>
      </c>
      <c r="AF33">
        <f t="shared" si="42"/>
        <v>38.37323808961245</v>
      </c>
      <c r="AG33">
        <f t="shared" si="33"/>
        <v>7.231060780808876E-3</v>
      </c>
      <c r="AK33" s="10"/>
      <c r="AM33" s="10"/>
    </row>
    <row r="34" spans="1:39">
      <c r="A34" s="1" t="s">
        <v>84</v>
      </c>
      <c r="B34" s="4" t="e">
        <f>1/B27/1000000000</f>
        <v>#DIV/0!</v>
      </c>
      <c r="C34" s="4">
        <f>8/C27/1000000000</f>
        <v>0.24286831175421236</v>
      </c>
      <c r="H34">
        <v>2500</v>
      </c>
      <c r="I34">
        <v>2</v>
      </c>
      <c r="J34">
        <f t="shared" si="22"/>
        <v>31250000000</v>
      </c>
      <c r="K34" s="6">
        <v>464229369.858334</v>
      </c>
      <c r="L34">
        <f>K34*8</f>
        <v>3713834958.866672</v>
      </c>
      <c r="M34" s="10">
        <f t="shared" si="35"/>
        <v>150</v>
      </c>
      <c r="N34">
        <f t="shared" si="23"/>
        <v>5242880</v>
      </c>
      <c r="O34">
        <f t="shared" si="24"/>
        <v>1321.9783155054649</v>
      </c>
      <c r="P34" s="10">
        <f>J34/L34</f>
        <v>8.4144826967583857</v>
      </c>
      <c r="Q34" s="10">
        <f t="shared" si="37"/>
        <v>1321.9783155054649</v>
      </c>
      <c r="R34">
        <f t="shared" si="25"/>
        <v>864.72122967201506</v>
      </c>
      <c r="S34" s="10">
        <f t="shared" si="26"/>
        <v>660.98915775273247</v>
      </c>
      <c r="T34" s="1">
        <f t="shared" si="27"/>
        <v>0</v>
      </c>
      <c r="U34" s="1">
        <f t="shared" si="38"/>
        <v>122.33246674436963</v>
      </c>
      <c r="V34">
        <f t="shared" si="28"/>
        <v>122.33246674436963</v>
      </c>
      <c r="W34">
        <f t="shared" si="29"/>
        <v>122.33246674436963</v>
      </c>
      <c r="X34" s="1">
        <f t="shared" si="30"/>
        <v>0</v>
      </c>
      <c r="Y34" s="1">
        <f t="shared" si="39"/>
        <v>200.31042883519538</v>
      </c>
      <c r="Z34" s="1">
        <f t="shared" si="31"/>
        <v>50244.447505333359</v>
      </c>
      <c r="AA34">
        <f t="shared" si="32"/>
        <v>50444.757934168556</v>
      </c>
      <c r="AB34">
        <v>195.61767578125</v>
      </c>
      <c r="AC34">
        <v>50453.065628006501</v>
      </c>
      <c r="AD34">
        <f t="shared" si="40"/>
        <v>0.15975039001560062</v>
      </c>
      <c r="AE34">
        <f t="shared" si="41"/>
        <v>0.15188136528192589</v>
      </c>
      <c r="AF34">
        <f t="shared" si="42"/>
        <v>37.463490323252671</v>
      </c>
      <c r="AG34">
        <f t="shared" si="33"/>
        <v>1.6466182450038887E-2</v>
      </c>
      <c r="AK34" s="10"/>
      <c r="AM34" s="10"/>
    </row>
    <row r="35" spans="1:39">
      <c r="B35" s="4" t="e">
        <f t="shared" ref="B35:B39" si="48">1/B28/1000000000</f>
        <v>#DIV/0!</v>
      </c>
      <c r="C35" s="4">
        <f t="shared" ref="C35:C39" si="49">8/C28/1000000000</f>
        <v>0.24286831175421236</v>
      </c>
      <c r="H35">
        <v>2600</v>
      </c>
      <c r="I35">
        <v>2</v>
      </c>
      <c r="J35">
        <f t="shared" si="22"/>
        <v>35152000000</v>
      </c>
      <c r="K35">
        <v>509522051.51666701</v>
      </c>
      <c r="L35">
        <f t="shared" si="34"/>
        <v>4076176412.1333361</v>
      </c>
      <c r="M35" s="10">
        <f t="shared" si="35"/>
        <v>162.24</v>
      </c>
      <c r="N35">
        <f t="shared" si="23"/>
        <v>5242880</v>
      </c>
      <c r="O35">
        <f t="shared" si="24"/>
        <v>1321.9783155054649</v>
      </c>
      <c r="P35" s="10">
        <f t="shared" ref="P35:P38" si="50">J35/L35</f>
        <v>8.6237680722956256</v>
      </c>
      <c r="Q35" s="10">
        <f t="shared" si="37"/>
        <v>1321.9783155054649</v>
      </c>
      <c r="R35">
        <f t="shared" si="25"/>
        <v>876.38006735670331</v>
      </c>
      <c r="S35" s="10">
        <f t="shared" si="26"/>
        <v>660.98915775273247</v>
      </c>
      <c r="T35" s="1">
        <f t="shared" si="27"/>
        <v>0</v>
      </c>
      <c r="U35" s="1">
        <f t="shared" si="38"/>
        <v>134.26787159482575</v>
      </c>
      <c r="V35">
        <f t="shared" si="28"/>
        <v>134.26787159482575</v>
      </c>
      <c r="W35">
        <f t="shared" si="29"/>
        <v>134.26787159482575</v>
      </c>
      <c r="X35" s="1">
        <f t="shared" si="30"/>
        <v>0</v>
      </c>
      <c r="Y35" s="1">
        <f t="shared" si="39"/>
        <v>219.85377760876671</v>
      </c>
      <c r="Z35" s="1">
        <f t="shared" si="31"/>
        <v>54477.209073645368</v>
      </c>
      <c r="AA35">
        <f t="shared" si="32"/>
        <v>54697.062851254137</v>
      </c>
      <c r="AB35">
        <v>212.09716796875</v>
      </c>
      <c r="AC35">
        <v>54717.018201769097</v>
      </c>
      <c r="AD35">
        <f t="shared" si="40"/>
        <v>0.16573535769784173</v>
      </c>
      <c r="AE35">
        <f t="shared" si="41"/>
        <v>0.15374750926363762</v>
      </c>
      <c r="AF35">
        <f t="shared" si="42"/>
        <v>36.695113432816548</v>
      </c>
      <c r="AG35">
        <f t="shared" si="33"/>
        <v>3.6470098647141791E-2</v>
      </c>
      <c r="AK35" s="10"/>
      <c r="AM35" s="10"/>
    </row>
    <row r="36" spans="1:39">
      <c r="B36" s="4" t="e">
        <f t="shared" si="48"/>
        <v>#DIV/0!</v>
      </c>
      <c r="C36" s="4">
        <f t="shared" si="49"/>
        <v>29.496447047806026</v>
      </c>
      <c r="H36">
        <v>2700</v>
      </c>
      <c r="I36">
        <v>2</v>
      </c>
      <c r="J36">
        <f t="shared" si="22"/>
        <v>39366000000</v>
      </c>
      <c r="K36">
        <v>554814733.17499995</v>
      </c>
      <c r="L36">
        <f t="shared" si="34"/>
        <v>4438517865.3999996</v>
      </c>
      <c r="M36" s="10">
        <f t="shared" si="35"/>
        <v>174.96</v>
      </c>
      <c r="N36">
        <f t="shared" si="23"/>
        <v>5242880</v>
      </c>
      <c r="O36">
        <f t="shared" si="24"/>
        <v>1321.9783155054649</v>
      </c>
      <c r="P36" s="10">
        <f t="shared" si="50"/>
        <v>8.8691768725036617</v>
      </c>
      <c r="Q36" s="10">
        <f t="shared" si="37"/>
        <v>1321.9783155054649</v>
      </c>
      <c r="R36">
        <f t="shared" si="25"/>
        <v>887.4591486742454</v>
      </c>
      <c r="S36" s="10">
        <f t="shared" si="26"/>
        <v>660.98915775273247</v>
      </c>
      <c r="T36" s="1">
        <f t="shared" si="27"/>
        <v>0</v>
      </c>
      <c r="U36" s="1">
        <f t="shared" si="38"/>
        <v>146.20327644528183</v>
      </c>
      <c r="V36">
        <f t="shared" si="28"/>
        <v>146.20327644528183</v>
      </c>
      <c r="W36">
        <f t="shared" si="29"/>
        <v>146.20327644528183</v>
      </c>
      <c r="X36" s="1">
        <f t="shared" si="30"/>
        <v>0</v>
      </c>
      <c r="Y36" s="1">
        <f t="shared" si="39"/>
        <v>239.39712638233803</v>
      </c>
      <c r="Z36" s="1">
        <f t="shared" si="31"/>
        <v>58709.970641957385</v>
      </c>
      <c r="AA36">
        <f t="shared" si="32"/>
        <v>58949.367768339725</v>
      </c>
      <c r="AB36" s="6">
        <v>228.57666015625</v>
      </c>
      <c r="AC36">
        <v>58980.970775531699</v>
      </c>
      <c r="AD36">
        <f t="shared" si="40"/>
        <v>0.17222230814419226</v>
      </c>
      <c r="AE36">
        <f t="shared" si="41"/>
        <v>0.15534456973396762</v>
      </c>
      <c r="AF36">
        <f t="shared" si="42"/>
        <v>36.037530539933307</v>
      </c>
      <c r="AG36">
        <f t="shared" si="33"/>
        <v>5.3581700634002721E-2</v>
      </c>
      <c r="AK36" s="10"/>
      <c r="AL36" s="1"/>
      <c r="AM36" s="10"/>
    </row>
    <row r="37" spans="1:39">
      <c r="B37" s="4" t="e">
        <f t="shared" si="48"/>
        <v>#DIV/0!</v>
      </c>
      <c r="C37" s="4">
        <f t="shared" si="49"/>
        <v>29.496447047806026</v>
      </c>
      <c r="H37">
        <v>2800</v>
      </c>
      <c r="I37">
        <v>2</v>
      </c>
      <c r="J37">
        <f t="shared" si="22"/>
        <v>43904000000</v>
      </c>
      <c r="K37">
        <v>600107414.83333397</v>
      </c>
      <c r="L37">
        <f t="shared" si="34"/>
        <v>4800859318.6666718</v>
      </c>
      <c r="M37" s="10">
        <f t="shared" si="35"/>
        <v>188.16</v>
      </c>
      <c r="N37">
        <f t="shared" si="23"/>
        <v>5242880</v>
      </c>
      <c r="O37">
        <f t="shared" si="24"/>
        <v>1321.9783155054649</v>
      </c>
      <c r="P37" s="10">
        <f t="shared" si="50"/>
        <v>9.1450294803042311</v>
      </c>
      <c r="Q37" s="10">
        <f t="shared" si="37"/>
        <v>1321.9783155054649</v>
      </c>
      <c r="R37">
        <f t="shared" si="25"/>
        <v>898.00066863316192</v>
      </c>
      <c r="S37" s="10">
        <f t="shared" si="26"/>
        <v>660.98915775273247</v>
      </c>
      <c r="T37" s="1">
        <f t="shared" si="27"/>
        <v>0</v>
      </c>
      <c r="U37" s="1">
        <f t="shared" si="38"/>
        <v>158.13868129573819</v>
      </c>
      <c r="V37">
        <f t="shared" si="28"/>
        <v>158.13868129573819</v>
      </c>
      <c r="W37">
        <f t="shared" si="29"/>
        <v>158.13868129573819</v>
      </c>
      <c r="X37" s="1">
        <f t="shared" si="30"/>
        <v>0</v>
      </c>
      <c r="Y37" s="1">
        <f t="shared" si="39"/>
        <v>258.94047515590984</v>
      </c>
      <c r="Z37" s="1">
        <f t="shared" si="31"/>
        <v>62942.732210269402</v>
      </c>
      <c r="AA37">
        <f t="shared" si="32"/>
        <v>63201.672685425314</v>
      </c>
      <c r="AB37">
        <v>245.05615234375</v>
      </c>
      <c r="AC37">
        <v>63244.923349294302</v>
      </c>
      <c r="AD37">
        <f t="shared" si="40"/>
        <v>0.17915893798256538</v>
      </c>
      <c r="AE37">
        <f t="shared" si="41"/>
        <v>0.1567268325320742</v>
      </c>
      <c r="AF37">
        <f t="shared" si="42"/>
        <v>35.46838967996576</v>
      </c>
      <c r="AG37">
        <f t="shared" si="33"/>
        <v>6.8385985117129469E-2</v>
      </c>
      <c r="AK37" s="10"/>
      <c r="AL37" s="1"/>
      <c r="AM37" s="10"/>
    </row>
    <row r="38" spans="1:39">
      <c r="B38" s="4" t="e">
        <f t="shared" si="48"/>
        <v>#DIV/0!</v>
      </c>
      <c r="C38" s="4">
        <f t="shared" si="49"/>
        <v>39.942534027335341</v>
      </c>
      <c r="H38">
        <v>2900</v>
      </c>
      <c r="I38">
        <v>2</v>
      </c>
      <c r="J38">
        <f t="shared" si="22"/>
        <v>48778000000</v>
      </c>
      <c r="K38">
        <v>645400096.49166703</v>
      </c>
      <c r="L38">
        <f t="shared" si="34"/>
        <v>5163200771.9333363</v>
      </c>
      <c r="M38" s="10">
        <f t="shared" si="35"/>
        <v>201.84</v>
      </c>
      <c r="N38">
        <f t="shared" si="23"/>
        <v>5242880</v>
      </c>
      <c r="O38">
        <f t="shared" si="24"/>
        <v>1321.9783155054649</v>
      </c>
      <c r="P38" s="10">
        <f t="shared" si="50"/>
        <v>9.4472406080260374</v>
      </c>
      <c r="Q38" s="10">
        <f t="shared" si="37"/>
        <v>1321.9783155054649</v>
      </c>
      <c r="R38">
        <f t="shared" si="25"/>
        <v>908.04282458917953</v>
      </c>
      <c r="S38" s="10">
        <f t="shared" si="26"/>
        <v>660.98915775273247</v>
      </c>
      <c r="T38" s="1">
        <f t="shared" si="27"/>
        <v>0</v>
      </c>
      <c r="U38" s="1">
        <f t="shared" si="38"/>
        <v>170.07408614619433</v>
      </c>
      <c r="V38">
        <f t="shared" si="28"/>
        <v>170.07408614619433</v>
      </c>
      <c r="W38">
        <f t="shared" si="29"/>
        <v>170.07408614619433</v>
      </c>
      <c r="X38" s="1">
        <f t="shared" si="30"/>
        <v>0</v>
      </c>
      <c r="Y38" s="1">
        <f t="shared" si="39"/>
        <v>278.48382392948122</v>
      </c>
      <c r="Z38" s="1">
        <f t="shared" si="31"/>
        <v>67175.493778581411</v>
      </c>
      <c r="AA38">
        <f t="shared" si="32"/>
        <v>67453.977602510888</v>
      </c>
      <c r="AB38">
        <v>261.53564453125</v>
      </c>
      <c r="AC38">
        <v>67508.875923056898</v>
      </c>
      <c r="AD38">
        <f t="shared" si="40"/>
        <v>0.18650612648774795</v>
      </c>
      <c r="AE38">
        <f t="shared" si="41"/>
        <v>0.15793490118526166</v>
      </c>
      <c r="AF38">
        <f t="shared" si="42"/>
        <v>34.970972522304599</v>
      </c>
      <c r="AG38">
        <f t="shared" si="33"/>
        <v>8.1320152047236235E-2</v>
      </c>
      <c r="AK38" s="10"/>
      <c r="AL38" s="1"/>
      <c r="AM38" s="10"/>
    </row>
    <row r="39" spans="1:39">
      <c r="B39" s="4" t="e">
        <f t="shared" si="48"/>
        <v>#DIV/0!</v>
      </c>
      <c r="C39" s="4">
        <f t="shared" si="49"/>
        <v>39.942534027335341</v>
      </c>
      <c r="H39">
        <v>3000</v>
      </c>
      <c r="I39">
        <v>2</v>
      </c>
      <c r="J39">
        <f t="shared" si="22"/>
        <v>54000000000</v>
      </c>
      <c r="K39">
        <v>690692778.14999998</v>
      </c>
      <c r="L39">
        <f>K39*8</f>
        <v>5525542225.1999998</v>
      </c>
      <c r="M39" s="10">
        <f t="shared" si="35"/>
        <v>216</v>
      </c>
      <c r="N39">
        <f t="shared" si="23"/>
        <v>5242880</v>
      </c>
      <c r="O39">
        <f t="shared" si="24"/>
        <v>1321.9783155054649</v>
      </c>
      <c r="P39" s="10">
        <f>J39/L39</f>
        <v>9.7727965508480832</v>
      </c>
      <c r="Q39" s="10">
        <f t="shared" si="37"/>
        <v>1321.9783155054649</v>
      </c>
      <c r="R39">
        <f t="shared" si="25"/>
        <v>917.62027872473709</v>
      </c>
      <c r="S39" s="10">
        <f t="shared" si="26"/>
        <v>660.98915775273247</v>
      </c>
      <c r="T39" s="1">
        <f t="shared" si="27"/>
        <v>0</v>
      </c>
      <c r="U39" s="1">
        <f t="shared" si="38"/>
        <v>182.00949099665041</v>
      </c>
      <c r="V39">
        <f t="shared" si="28"/>
        <v>182.00949099665041</v>
      </c>
      <c r="W39">
        <f t="shared" si="29"/>
        <v>182.00949099665041</v>
      </c>
      <c r="X39" s="1">
        <f t="shared" si="30"/>
        <v>0</v>
      </c>
      <c r="Y39" s="1">
        <f t="shared" si="39"/>
        <v>298.02717270305254</v>
      </c>
      <c r="Z39" s="1">
        <f t="shared" si="31"/>
        <v>71408.255346893435</v>
      </c>
      <c r="AA39">
        <f t="shared" si="32"/>
        <v>71706.282519596483</v>
      </c>
      <c r="AB39">
        <v>278.01513671875</v>
      </c>
      <c r="AC39">
        <v>71772.828496819493</v>
      </c>
      <c r="AD39">
        <f t="shared" si="40"/>
        <v>0.19423402854006586</v>
      </c>
      <c r="AE39">
        <f t="shared" si="41"/>
        <v>0.15899975203982752</v>
      </c>
      <c r="AF39">
        <f t="shared" si="42"/>
        <v>34.532524687395821</v>
      </c>
      <c r="AG39">
        <f t="shared" si="33"/>
        <v>9.2717506912742859E-2</v>
      </c>
      <c r="AK39" s="10"/>
      <c r="AM39" s="10"/>
    </row>
    <row r="40" spans="1:39">
      <c r="AK40" s="10"/>
      <c r="AM40" s="10"/>
    </row>
    <row r="41" spans="1:39">
      <c r="G41" s="4" t="s">
        <v>47</v>
      </c>
      <c r="H41" s="4"/>
      <c r="M41" s="9"/>
      <c r="N41" s="9"/>
      <c r="AK41" s="10"/>
      <c r="AM41" s="10"/>
    </row>
    <row r="42" spans="1:39">
      <c r="G42" t="s">
        <v>32</v>
      </c>
      <c r="I42" t="s">
        <v>33</v>
      </c>
      <c r="J42" t="s">
        <v>75</v>
      </c>
      <c r="K42" t="s">
        <v>63</v>
      </c>
      <c r="L42" t="s">
        <v>61</v>
      </c>
      <c r="M42" t="s">
        <v>68</v>
      </c>
      <c r="N42" t="s">
        <v>62</v>
      </c>
      <c r="O42" s="9" t="s">
        <v>59</v>
      </c>
      <c r="P42" t="s">
        <v>60</v>
      </c>
      <c r="Q42" t="s">
        <v>34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40</v>
      </c>
      <c r="X42" t="s">
        <v>41</v>
      </c>
      <c r="Y42" t="s">
        <v>42</v>
      </c>
      <c r="Z42" t="s">
        <v>43</v>
      </c>
      <c r="AA42" t="s">
        <v>25</v>
      </c>
      <c r="AB42" t="s">
        <v>97</v>
      </c>
      <c r="AC42" t="s">
        <v>44</v>
      </c>
      <c r="AD42" t="s">
        <v>77</v>
      </c>
      <c r="AE42" t="s">
        <v>45</v>
      </c>
      <c r="AK42" s="10"/>
      <c r="AM42" s="10"/>
    </row>
    <row r="43" spans="1:39">
      <c r="G43">
        <v>2500</v>
      </c>
      <c r="I43">
        <f>2*G43^2</f>
        <v>12500000</v>
      </c>
      <c r="J43" s="3">
        <v>41498102.369999997</v>
      </c>
      <c r="K43" s="3">
        <f>J43/8</f>
        <v>5187262.7962499997</v>
      </c>
      <c r="L43" s="10">
        <f>(G43^2+2*G43)*8/1000000</f>
        <v>50.04</v>
      </c>
      <c r="M43" s="10">
        <f t="shared" ref="M43:M65" si="51">G43/2^17</f>
        <v>1.9073486328125E-2</v>
      </c>
      <c r="N43">
        <f>40*2^20/8</f>
        <v>5242880</v>
      </c>
      <c r="O43" s="10">
        <f>I43/K43</f>
        <v>2.409748742445931</v>
      </c>
      <c r="P43" s="10">
        <f>2</f>
        <v>2</v>
      </c>
      <c r="Q43" s="1">
        <f t="shared" ref="Q43:Q65" si="52">$B$29*I43</f>
        <v>0</v>
      </c>
      <c r="R43" s="1">
        <f>$C$29*K43</f>
        <v>1.4068847784528904E-3</v>
      </c>
      <c r="S43">
        <f t="shared" ref="S43:S65" si="53">Q43+R43</f>
        <v>1.4068847784528904E-3</v>
      </c>
      <c r="T43">
        <f t="shared" ref="T43:T65" si="54">MAX(Q43,R43)</f>
        <v>1.4068847784528904E-3</v>
      </c>
      <c r="U43" s="1">
        <f t="shared" ref="U43:U65" si="55">$D$29*I43</f>
        <v>0</v>
      </c>
      <c r="V43" s="1">
        <f>$E$29*K43</f>
        <v>0</v>
      </c>
      <c r="W43" s="1">
        <f t="shared" ref="W43:W65" si="56">Y43*$F$29</f>
        <v>0.36677550499689787</v>
      </c>
      <c r="X43">
        <f t="shared" ref="X43:X65" si="57">SUM(U43:W43)</f>
        <v>0.36677550499689787</v>
      </c>
      <c r="Y43">
        <v>1.3439999999999999E-3</v>
      </c>
      <c r="Z43">
        <v>0.32956373300000003</v>
      </c>
      <c r="AA43">
        <f>I43/(Y43*1000000000)</f>
        <v>9.3005952380952372</v>
      </c>
      <c r="AB43">
        <f>(K43*8)/Y43/1000000000</f>
        <v>30.876564263392858</v>
      </c>
      <c r="AC43">
        <f t="shared" ref="AC43:AC65" si="58">ABS(T43-Y43)/ABS(Y43)*100</f>
        <v>4.6789269682210204</v>
      </c>
      <c r="AD43">
        <f t="shared" ref="AD43:AD65" si="59">ABS(S43-Y43)/ABS(Y43)*100</f>
        <v>4.6789269682210204</v>
      </c>
      <c r="AE43">
        <f t="shared" ref="AE43:AE65" si="60">ABS(X43-Z43)/ABS(Z43)*100</f>
        <v>11.291221779217389</v>
      </c>
      <c r="AK43" s="10"/>
      <c r="AM43" s="10"/>
    </row>
    <row r="44" spans="1:39">
      <c r="G44">
        <v>3500</v>
      </c>
      <c r="I44">
        <f t="shared" ref="I44:I65" si="61">2*G44^2</f>
        <v>24500000</v>
      </c>
      <c r="J44" s="3">
        <v>107601192.7</v>
      </c>
      <c r="K44" s="3">
        <f t="shared" ref="K44:K65" si="62">J44/8</f>
        <v>13450149.0875</v>
      </c>
      <c r="L44" s="10">
        <f t="shared" ref="L44:L65" si="63">(G44^2+2*G44)*8/1000000</f>
        <v>98.055999999999997</v>
      </c>
      <c r="M44" s="10">
        <f t="shared" si="51"/>
        <v>2.6702880859375E-2</v>
      </c>
      <c r="N44">
        <f t="shared" ref="N44:N65" si="64">40*2^20/8</f>
        <v>5242880</v>
      </c>
      <c r="O44" s="10">
        <f t="shared" ref="O44:O65" si="65">I44/K44</f>
        <v>1.8215411472850709</v>
      </c>
      <c r="P44" s="10">
        <f>2</f>
        <v>2</v>
      </c>
      <c r="Q44" s="1">
        <f t="shared" si="52"/>
        <v>0</v>
      </c>
      <c r="R44" s="1">
        <f t="shared" ref="R44:R65" si="66">$C$29*K44</f>
        <v>3.64793741177053E-3</v>
      </c>
      <c r="S44">
        <f t="shared" si="53"/>
        <v>3.64793741177053E-3</v>
      </c>
      <c r="T44">
        <f t="shared" si="54"/>
        <v>3.64793741177053E-3</v>
      </c>
      <c r="U44" s="1">
        <f t="shared" si="55"/>
        <v>0</v>
      </c>
      <c r="V44" s="1">
        <f t="shared" ref="V44:V65" si="67">$E$29*K44</f>
        <v>0</v>
      </c>
      <c r="W44" s="1">
        <f t="shared" si="56"/>
        <v>0.85253473036481331</v>
      </c>
      <c r="X44">
        <f t="shared" si="57"/>
        <v>0.85253473036481331</v>
      </c>
      <c r="Y44">
        <v>3.124E-3</v>
      </c>
      <c r="Z44">
        <v>0.77612656000000002</v>
      </c>
      <c r="AA44">
        <f t="shared" ref="AA44:AA91" si="68">I44/(Y44*1000000000)</f>
        <v>7.8425096030729833</v>
      </c>
      <c r="AB44">
        <f t="shared" ref="AB44:AB65" si="69">(K44*8)/Y44/1000000000</f>
        <v>34.443403553137003</v>
      </c>
      <c r="AC44">
        <f t="shared" si="58"/>
        <v>16.771364013141163</v>
      </c>
      <c r="AD44">
        <f t="shared" si="59"/>
        <v>16.771364013141163</v>
      </c>
      <c r="AE44">
        <f t="shared" si="60"/>
        <v>9.844808089651421</v>
      </c>
      <c r="AK44" s="10"/>
      <c r="AM44" s="10"/>
    </row>
    <row r="45" spans="1:39">
      <c r="B45" t="s">
        <v>99</v>
      </c>
      <c r="C45" t="s">
        <v>100</v>
      </c>
      <c r="G45">
        <v>4500</v>
      </c>
      <c r="I45">
        <f t="shared" si="61"/>
        <v>40500000</v>
      </c>
      <c r="J45" s="3">
        <v>177003884.80000001</v>
      </c>
      <c r="K45" s="3">
        <f t="shared" si="62"/>
        <v>22125485.600000001</v>
      </c>
      <c r="L45" s="10">
        <f t="shared" si="63"/>
        <v>162.072</v>
      </c>
      <c r="M45" s="10">
        <f t="shared" si="51"/>
        <v>3.4332275390625E-2</v>
      </c>
      <c r="N45">
        <f t="shared" si="64"/>
        <v>5242880</v>
      </c>
      <c r="O45" s="10">
        <f t="shared" si="65"/>
        <v>1.830468299416669</v>
      </c>
      <c r="P45" s="10">
        <f>2</f>
        <v>2</v>
      </c>
      <c r="Q45" s="1">
        <f t="shared" si="52"/>
        <v>0</v>
      </c>
      <c r="R45" s="1">
        <f t="shared" si="66"/>
        <v>6.000854425386319E-3</v>
      </c>
      <c r="S45">
        <f t="shared" si="53"/>
        <v>6.000854425386319E-3</v>
      </c>
      <c r="T45">
        <f t="shared" si="54"/>
        <v>6.000854425386319E-3</v>
      </c>
      <c r="U45" s="1">
        <f t="shared" si="55"/>
        <v>0</v>
      </c>
      <c r="V45" s="1">
        <f t="shared" si="67"/>
        <v>0</v>
      </c>
      <c r="W45" s="1">
        <f t="shared" si="56"/>
        <v>1.3964213237121477</v>
      </c>
      <c r="X45">
        <f t="shared" si="57"/>
        <v>1.3964213237121477</v>
      </c>
      <c r="Y45">
        <v>5.117E-3</v>
      </c>
      <c r="Z45">
        <v>1.10706295</v>
      </c>
      <c r="AA45">
        <f t="shared" si="68"/>
        <v>7.914793824506547</v>
      </c>
      <c r="AB45">
        <f t="shared" si="69"/>
        <v>34.591339613054529</v>
      </c>
      <c r="AC45">
        <f t="shared" si="58"/>
        <v>17.27290258718622</v>
      </c>
      <c r="AD45">
        <f t="shared" si="59"/>
        <v>17.27290258718622</v>
      </c>
      <c r="AE45">
        <f t="shared" si="60"/>
        <v>26.137481496616584</v>
      </c>
      <c r="AK45" s="10"/>
      <c r="AM45" s="10"/>
    </row>
    <row r="46" spans="1:39">
      <c r="A46" s="4" t="s">
        <v>14</v>
      </c>
      <c r="B46">
        <f>AVERAGE(AG3:AG18)</f>
        <v>2148.5373162541214</v>
      </c>
      <c r="C46">
        <f>AVERAGE(AH3:AH18)</f>
        <v>1.4008287969091768</v>
      </c>
      <c r="D46" t="s">
        <v>106</v>
      </c>
      <c r="G46">
        <v>5500</v>
      </c>
      <c r="I46">
        <f t="shared" si="61"/>
        <v>60500000</v>
      </c>
      <c r="J46" s="3">
        <v>262299575.80000001</v>
      </c>
      <c r="K46" s="3">
        <f t="shared" si="62"/>
        <v>32787446.975000001</v>
      </c>
      <c r="L46" s="10">
        <f t="shared" si="63"/>
        <v>242.08799999999999</v>
      </c>
      <c r="M46" s="10">
        <f t="shared" si="51"/>
        <v>4.1961669921875E-2</v>
      </c>
      <c r="N46">
        <f t="shared" si="64"/>
        <v>5242880</v>
      </c>
      <c r="O46" s="10">
        <f t="shared" si="65"/>
        <v>1.8452183863577563</v>
      </c>
      <c r="P46" s="10">
        <f>2</f>
        <v>2</v>
      </c>
      <c r="Q46" s="1">
        <f t="shared" si="52"/>
        <v>0</v>
      </c>
      <c r="R46" s="1">
        <f t="shared" si="66"/>
        <v>8.89258205826895E-3</v>
      </c>
      <c r="S46">
        <f t="shared" si="53"/>
        <v>8.89258205826895E-3</v>
      </c>
      <c r="T46">
        <f t="shared" si="54"/>
        <v>8.89258205826895E-3</v>
      </c>
      <c r="U46" s="1">
        <f t="shared" si="55"/>
        <v>0</v>
      </c>
      <c r="V46" s="1">
        <f t="shared" si="67"/>
        <v>0</v>
      </c>
      <c r="W46" s="1">
        <f t="shared" si="56"/>
        <v>2.1067759662024197</v>
      </c>
      <c r="X46">
        <f t="shared" si="57"/>
        <v>2.1067759662024197</v>
      </c>
      <c r="Y46">
        <v>7.7200000000000003E-3</v>
      </c>
      <c r="Z46">
        <v>1.9037520000000001</v>
      </c>
      <c r="AA46">
        <f t="shared" si="68"/>
        <v>7.8367875647668397</v>
      </c>
      <c r="AB46">
        <f t="shared" si="69"/>
        <v>33.976628989637305</v>
      </c>
      <c r="AC46">
        <f t="shared" si="58"/>
        <v>15.188886765141834</v>
      </c>
      <c r="AD46">
        <f t="shared" si="59"/>
        <v>15.188886765141834</v>
      </c>
      <c r="AE46">
        <f t="shared" si="60"/>
        <v>10.664412497133007</v>
      </c>
      <c r="AK46" s="10"/>
      <c r="AM46" s="10"/>
    </row>
    <row r="47" spans="1:39">
      <c r="A47" s="4" t="s">
        <v>13</v>
      </c>
      <c r="B47">
        <f>AVERAGE(AF24:AF39)</f>
        <v>47.060764491055345</v>
      </c>
      <c r="C47">
        <f>AVERAGE(AG24:AG39)</f>
        <v>1.9442808094959076</v>
      </c>
      <c r="G47">
        <v>6500</v>
      </c>
      <c r="I47">
        <f t="shared" si="61"/>
        <v>84500000</v>
      </c>
      <c r="J47" s="3">
        <v>364624018.60000002</v>
      </c>
      <c r="K47" s="3">
        <f t="shared" si="62"/>
        <v>45578002.325000003</v>
      </c>
      <c r="L47" s="10">
        <f t="shared" si="63"/>
        <v>338.10399999999998</v>
      </c>
      <c r="M47" s="10">
        <f t="shared" si="51"/>
        <v>4.9591064453125E-2</v>
      </c>
      <c r="N47">
        <f t="shared" si="64"/>
        <v>5242880</v>
      </c>
      <c r="O47" s="10">
        <f t="shared" si="65"/>
        <v>1.8539645374859022</v>
      </c>
      <c r="P47" s="10">
        <f>2</f>
        <v>2</v>
      </c>
      <c r="Q47" s="1">
        <f t="shared" si="52"/>
        <v>0</v>
      </c>
      <c r="R47" s="1">
        <f t="shared" si="66"/>
        <v>1.2361625046197594E-2</v>
      </c>
      <c r="S47">
        <f t="shared" si="53"/>
        <v>1.2361625046197594E-2</v>
      </c>
      <c r="T47">
        <f t="shared" si="54"/>
        <v>1.2361625046197594E-2</v>
      </c>
      <c r="U47" s="1">
        <f t="shared" si="55"/>
        <v>0</v>
      </c>
      <c r="V47" s="1">
        <f t="shared" si="67"/>
        <v>0</v>
      </c>
      <c r="W47" s="1">
        <f t="shared" si="56"/>
        <v>2.9025478207939033</v>
      </c>
      <c r="X47">
        <f t="shared" si="57"/>
        <v>2.9025478207939033</v>
      </c>
      <c r="Y47">
        <v>1.0636E-2</v>
      </c>
      <c r="Z47">
        <v>2.6418642220000002</v>
      </c>
      <c r="AA47">
        <f t="shared" si="68"/>
        <v>7.9447160586686723</v>
      </c>
      <c r="AB47">
        <f t="shared" si="69"/>
        <v>34.282062673937574</v>
      </c>
      <c r="AC47">
        <f t="shared" si="58"/>
        <v>16.224379900315853</v>
      </c>
      <c r="AD47">
        <f t="shared" si="59"/>
        <v>16.224379900315853</v>
      </c>
      <c r="AE47">
        <f t="shared" si="60"/>
        <v>9.8674109222976973</v>
      </c>
      <c r="AK47" s="10"/>
      <c r="AM47" s="10"/>
    </row>
    <row r="48" spans="1:39">
      <c r="A48" s="4" t="s">
        <v>16</v>
      </c>
      <c r="B48">
        <f>AVERAGE(AD43:AD65)</f>
        <v>17.071467160493263</v>
      </c>
      <c r="C48">
        <f>AVERAGE(AE43:AE65)</f>
        <v>10.978935650665694</v>
      </c>
      <c r="D48" t="s">
        <v>107</v>
      </c>
      <c r="G48">
        <v>7500</v>
      </c>
      <c r="I48">
        <f t="shared" si="61"/>
        <v>112500000</v>
      </c>
      <c r="J48" s="3">
        <v>483401687.39999998</v>
      </c>
      <c r="K48" s="3">
        <f t="shared" si="62"/>
        <v>60425210.924999997</v>
      </c>
      <c r="L48" s="10">
        <f t="shared" si="63"/>
        <v>450.12</v>
      </c>
      <c r="M48" s="10">
        <f t="shared" si="51"/>
        <v>5.7220458984375E-2</v>
      </c>
      <c r="N48">
        <f t="shared" si="64"/>
        <v>5242880</v>
      </c>
      <c r="O48" s="10">
        <f t="shared" si="65"/>
        <v>1.8618056648513057</v>
      </c>
      <c r="P48" s="10">
        <f>2</f>
        <v>2</v>
      </c>
      <c r="Q48" s="1">
        <f t="shared" si="52"/>
        <v>0</v>
      </c>
      <c r="R48" s="1">
        <f t="shared" si="66"/>
        <v>1.6388471690049051E-2</v>
      </c>
      <c r="S48">
        <f t="shared" si="53"/>
        <v>1.6388471690049051E-2</v>
      </c>
      <c r="T48">
        <f t="shared" si="54"/>
        <v>1.6388471690049051E-2</v>
      </c>
      <c r="U48" s="1">
        <f t="shared" si="55"/>
        <v>0</v>
      </c>
      <c r="V48" s="1">
        <f t="shared" si="67"/>
        <v>0</v>
      </c>
      <c r="W48" s="1">
        <f t="shared" si="56"/>
        <v>3.7995649970772392</v>
      </c>
      <c r="X48">
        <f t="shared" si="57"/>
        <v>3.7995649970772392</v>
      </c>
      <c r="Y48">
        <v>1.3923E-2</v>
      </c>
      <c r="Z48">
        <v>3.4679872500000002</v>
      </c>
      <c r="AA48">
        <f t="shared" si="68"/>
        <v>8.0801551389786681</v>
      </c>
      <c r="AB48">
        <f t="shared" si="69"/>
        <v>34.719650032320615</v>
      </c>
      <c r="AC48">
        <f t="shared" si="58"/>
        <v>17.707905552316682</v>
      </c>
      <c r="AD48">
        <f t="shared" si="59"/>
        <v>17.707905552316682</v>
      </c>
      <c r="AE48">
        <f t="shared" si="60"/>
        <v>9.5611005224208636</v>
      </c>
      <c r="AK48" s="10"/>
      <c r="AM48" s="10"/>
    </row>
    <row r="49" spans="1:39">
      <c r="A49" s="4" t="s">
        <v>15</v>
      </c>
      <c r="B49">
        <f>AVERAGE(AD69:AD91)</f>
        <v>13.352965625076459</v>
      </c>
      <c r="C49">
        <f>AVERAGE(AE69:AE91)</f>
        <v>4.2366779158941368</v>
      </c>
      <c r="G49">
        <v>8500</v>
      </c>
      <c r="I49">
        <f t="shared" si="61"/>
        <v>144500000</v>
      </c>
      <c r="J49" s="3">
        <v>619952069.60000002</v>
      </c>
      <c r="K49" s="3">
        <f t="shared" si="62"/>
        <v>77494008.700000003</v>
      </c>
      <c r="L49" s="10">
        <f t="shared" si="63"/>
        <v>578.13599999999997</v>
      </c>
      <c r="M49" s="10">
        <f t="shared" si="51"/>
        <v>6.4849853515625E-2</v>
      </c>
      <c r="N49">
        <f t="shared" si="64"/>
        <v>5242880</v>
      </c>
      <c r="O49" s="10">
        <f t="shared" si="65"/>
        <v>1.8646602805050141</v>
      </c>
      <c r="P49" s="10">
        <f>2</f>
        <v>2</v>
      </c>
      <c r="Q49" s="1">
        <f t="shared" si="52"/>
        <v>0</v>
      </c>
      <c r="R49" s="1">
        <f t="shared" si="66"/>
        <v>2.1017855763957601E-2</v>
      </c>
      <c r="S49">
        <f t="shared" si="53"/>
        <v>2.1017855763957601E-2</v>
      </c>
      <c r="T49">
        <f t="shared" si="54"/>
        <v>2.1017855763957601E-2</v>
      </c>
      <c r="U49" s="1">
        <f t="shared" si="55"/>
        <v>0</v>
      </c>
      <c r="V49" s="1">
        <f t="shared" si="67"/>
        <v>0</v>
      </c>
      <c r="W49" s="1">
        <f t="shared" si="56"/>
        <v>4.8474950113540904</v>
      </c>
      <c r="X49">
        <f t="shared" si="57"/>
        <v>4.8474950113540904</v>
      </c>
      <c r="Y49">
        <v>1.7763000000000001E-2</v>
      </c>
      <c r="Z49">
        <v>3.9877935</v>
      </c>
      <c r="AA49">
        <f t="shared" si="68"/>
        <v>8.1348871249225922</v>
      </c>
      <c r="AB49">
        <f t="shared" si="69"/>
        <v>34.901315633620442</v>
      </c>
      <c r="AC49">
        <f t="shared" si="58"/>
        <v>18.323795327127172</v>
      </c>
      <c r="AD49">
        <f t="shared" si="59"/>
        <v>18.323795327127172</v>
      </c>
      <c r="AE49">
        <f t="shared" si="60"/>
        <v>21.558325709545652</v>
      </c>
      <c r="AK49" s="10"/>
      <c r="AM49" s="10"/>
    </row>
    <row r="50" spans="1:39">
      <c r="A50" s="4" t="s">
        <v>18</v>
      </c>
      <c r="B50">
        <f>AVERAGE(AA131:AA322)</f>
        <v>23.469361998046868</v>
      </c>
      <c r="C50">
        <f>AVERAGE(AB131:AB322)</f>
        <v>1.3994533946726033</v>
      </c>
      <c r="G50">
        <v>9500</v>
      </c>
      <c r="I50">
        <f t="shared" si="61"/>
        <v>180500000</v>
      </c>
      <c r="J50" s="3">
        <v>771499838.60000002</v>
      </c>
      <c r="K50" s="3">
        <f t="shared" si="62"/>
        <v>96437479.825000003</v>
      </c>
      <c r="L50" s="10">
        <f t="shared" si="63"/>
        <v>722.15200000000004</v>
      </c>
      <c r="M50" s="10">
        <f t="shared" si="51"/>
        <v>7.2479248046875E-2</v>
      </c>
      <c r="N50">
        <f t="shared" si="64"/>
        <v>5242880</v>
      </c>
      <c r="O50" s="10">
        <f t="shared" si="65"/>
        <v>1.8716789398431379</v>
      </c>
      <c r="P50" s="10">
        <f>2</f>
        <v>2</v>
      </c>
      <c r="Q50" s="1">
        <f t="shared" si="52"/>
        <v>0</v>
      </c>
      <c r="R50" s="1">
        <f t="shared" si="66"/>
        <v>2.615568706799163E-2</v>
      </c>
      <c r="S50">
        <f t="shared" si="53"/>
        <v>2.615568706799163E-2</v>
      </c>
      <c r="T50">
        <f t="shared" si="54"/>
        <v>2.615568706799163E-2</v>
      </c>
      <c r="U50" s="1">
        <f t="shared" si="55"/>
        <v>0</v>
      </c>
      <c r="V50" s="1">
        <f t="shared" si="67"/>
        <v>0</v>
      </c>
      <c r="W50" s="1">
        <f t="shared" si="56"/>
        <v>6.0340574337696493</v>
      </c>
      <c r="X50">
        <f t="shared" si="57"/>
        <v>6.0340574337696493</v>
      </c>
      <c r="Y50">
        <v>2.2110999999999999E-2</v>
      </c>
      <c r="Z50">
        <v>5.4803341889999997</v>
      </c>
      <c r="AA50">
        <f t="shared" si="68"/>
        <v>8.1633576048120844</v>
      </c>
      <c r="AB50">
        <f t="shared" si="69"/>
        <v>34.892127836823306</v>
      </c>
      <c r="AC50">
        <f t="shared" si="58"/>
        <v>18.292646501703366</v>
      </c>
      <c r="AD50">
        <f t="shared" si="59"/>
        <v>18.292646501703366</v>
      </c>
      <c r="AE50">
        <f t="shared" si="60"/>
        <v>10.103822607772171</v>
      </c>
      <c r="AK50" s="10"/>
      <c r="AM50" s="10"/>
    </row>
    <row r="51" spans="1:39">
      <c r="A51" s="4" t="s">
        <v>17</v>
      </c>
      <c r="B51">
        <f>AVERAGE(AA375:AA602)</f>
        <v>23.787282474575182</v>
      </c>
      <c r="C51">
        <f>AVERAGE(AB375:AB602)</f>
        <v>1.557511220377789</v>
      </c>
      <c r="G51">
        <v>10500</v>
      </c>
      <c r="I51">
        <f t="shared" si="61"/>
        <v>220500000</v>
      </c>
      <c r="J51" s="3">
        <v>940169429.20000005</v>
      </c>
      <c r="K51" s="3">
        <f t="shared" si="62"/>
        <v>117521178.65000001</v>
      </c>
      <c r="L51" s="10">
        <f t="shared" si="63"/>
        <v>882.16800000000001</v>
      </c>
      <c r="M51" s="10">
        <f t="shared" si="51"/>
        <v>8.0108642578125E-2</v>
      </c>
      <c r="N51">
        <f t="shared" si="64"/>
        <v>5242880</v>
      </c>
      <c r="O51" s="10">
        <f t="shared" si="65"/>
        <v>1.8762575608324192</v>
      </c>
      <c r="P51" s="10">
        <f>2</f>
        <v>2</v>
      </c>
      <c r="Q51" s="1">
        <f t="shared" si="52"/>
        <v>0</v>
      </c>
      <c r="R51" s="1">
        <f t="shared" si="66"/>
        <v>3.187398901556622E-2</v>
      </c>
      <c r="S51">
        <f t="shared" si="53"/>
        <v>3.187398901556622E-2</v>
      </c>
      <c r="T51">
        <f t="shared" si="54"/>
        <v>3.187398901556622E-2</v>
      </c>
      <c r="U51" s="1">
        <f t="shared" si="55"/>
        <v>0</v>
      </c>
      <c r="V51" s="1">
        <f t="shared" si="67"/>
        <v>0</v>
      </c>
      <c r="W51" s="1">
        <f t="shared" si="56"/>
        <v>7.3557045845880848</v>
      </c>
      <c r="X51">
        <f t="shared" si="57"/>
        <v>7.3557045845880848</v>
      </c>
      <c r="Y51">
        <v>2.6953999999999999E-2</v>
      </c>
      <c r="Z51">
        <v>6.7003151670000003</v>
      </c>
      <c r="AA51">
        <f t="shared" si="68"/>
        <v>8.1806039919863469</v>
      </c>
      <c r="AB51">
        <f t="shared" si="69"/>
        <v>34.880516034725829</v>
      </c>
      <c r="AC51">
        <f t="shared" si="58"/>
        <v>18.253279719396829</v>
      </c>
      <c r="AD51">
        <f t="shared" si="59"/>
        <v>18.253279719396829</v>
      </c>
      <c r="AE51">
        <f t="shared" si="60"/>
        <v>9.7814714868334871</v>
      </c>
      <c r="AK51" s="10"/>
      <c r="AM51" s="10"/>
    </row>
    <row r="52" spans="1:39">
      <c r="A52" s="6"/>
      <c r="G52">
        <v>11500</v>
      </c>
      <c r="I52">
        <f t="shared" si="61"/>
        <v>264500000</v>
      </c>
      <c r="J52" s="3">
        <v>1132250846</v>
      </c>
      <c r="K52" s="3">
        <f t="shared" si="62"/>
        <v>141531355.75</v>
      </c>
      <c r="L52" s="10">
        <f t="shared" si="63"/>
        <v>1058.184</v>
      </c>
      <c r="M52" s="10">
        <f t="shared" si="51"/>
        <v>8.7738037109375E-2</v>
      </c>
      <c r="N52">
        <f t="shared" si="64"/>
        <v>5242880</v>
      </c>
      <c r="O52" s="10">
        <f t="shared" si="65"/>
        <v>1.8688438233235818</v>
      </c>
      <c r="P52" s="10">
        <f>2</f>
        <v>2</v>
      </c>
      <c r="Q52" s="1">
        <f t="shared" si="52"/>
        <v>0</v>
      </c>
      <c r="R52" s="1">
        <f t="shared" si="66"/>
        <v>3.8386007784765315E-2</v>
      </c>
      <c r="S52">
        <f t="shared" si="53"/>
        <v>3.8386007784765315E-2</v>
      </c>
      <c r="T52">
        <f t="shared" si="54"/>
        <v>3.8386007784765315E-2</v>
      </c>
      <c r="U52" s="1">
        <f t="shared" si="55"/>
        <v>0</v>
      </c>
      <c r="V52" s="1">
        <f t="shared" si="67"/>
        <v>0</v>
      </c>
      <c r="W52" s="1">
        <f t="shared" si="56"/>
        <v>8.9221416371790028</v>
      </c>
      <c r="X52">
        <f t="shared" si="57"/>
        <v>8.9221416371790028</v>
      </c>
      <c r="Y52">
        <v>3.2694000000000001E-2</v>
      </c>
      <c r="Z52">
        <v>8.1148687600000002</v>
      </c>
      <c r="AA52">
        <f t="shared" si="68"/>
        <v>8.0901694500519969</v>
      </c>
      <c r="AB52">
        <f t="shared" si="69"/>
        <v>34.631762586407291</v>
      </c>
      <c r="AC52">
        <f t="shared" si="58"/>
        <v>17.409946120894702</v>
      </c>
      <c r="AD52">
        <f t="shared" si="59"/>
        <v>17.409946120894702</v>
      </c>
      <c r="AE52">
        <f t="shared" si="60"/>
        <v>9.9480706472818241</v>
      </c>
      <c r="AK52" s="10"/>
      <c r="AM52" s="10"/>
    </row>
    <row r="53" spans="1:39">
      <c r="A53" s="6"/>
      <c r="G53">
        <v>12500</v>
      </c>
      <c r="I53">
        <f t="shared" si="61"/>
        <v>312500000</v>
      </c>
      <c r="J53" s="3">
        <v>1330818035</v>
      </c>
      <c r="K53" s="3">
        <f t="shared" si="62"/>
        <v>166352254.375</v>
      </c>
      <c r="L53" s="10">
        <f t="shared" si="63"/>
        <v>1250.2</v>
      </c>
      <c r="M53" s="10">
        <f t="shared" si="51"/>
        <v>9.5367431640625E-2</v>
      </c>
      <c r="N53">
        <f t="shared" si="64"/>
        <v>5242880</v>
      </c>
      <c r="O53" s="10">
        <f t="shared" si="65"/>
        <v>1.8785438236114678</v>
      </c>
      <c r="P53" s="10">
        <f>2</f>
        <v>2</v>
      </c>
      <c r="Q53" s="1">
        <f t="shared" si="52"/>
        <v>0</v>
      </c>
      <c r="R53" s="1">
        <f t="shared" si="66"/>
        <v>4.5117909721231579E-2</v>
      </c>
      <c r="S53">
        <f t="shared" si="53"/>
        <v>4.5117909721231579E-2</v>
      </c>
      <c r="T53">
        <f t="shared" si="54"/>
        <v>4.5117909721231579E-2</v>
      </c>
      <c r="U53" s="1">
        <f t="shared" si="55"/>
        <v>0</v>
      </c>
      <c r="V53" s="1">
        <f t="shared" si="67"/>
        <v>0</v>
      </c>
      <c r="W53" s="1">
        <f t="shared" si="56"/>
        <v>10.386241774313199</v>
      </c>
      <c r="X53">
        <f t="shared" si="57"/>
        <v>10.386241774313199</v>
      </c>
      <c r="Y53">
        <v>3.8059000000000003E-2</v>
      </c>
      <c r="Z53">
        <v>8.9971475999999999</v>
      </c>
      <c r="AA53">
        <f t="shared" si="68"/>
        <v>8.2109356525394777</v>
      </c>
      <c r="AB53">
        <f t="shared" si="69"/>
        <v>34.967236001996895</v>
      </c>
      <c r="AC53">
        <f t="shared" si="58"/>
        <v>18.547281119397717</v>
      </c>
      <c r="AD53">
        <f t="shared" si="59"/>
        <v>18.547281119397717</v>
      </c>
      <c r="AE53">
        <f t="shared" si="60"/>
        <v>15.439272934826572</v>
      </c>
      <c r="AK53" s="10"/>
      <c r="AM53" s="10"/>
    </row>
    <row r="54" spans="1:39">
      <c r="A54" s="6"/>
      <c r="G54">
        <v>13500</v>
      </c>
      <c r="I54">
        <f t="shared" si="61"/>
        <v>364500000</v>
      </c>
      <c r="J54" s="3">
        <v>1549205384</v>
      </c>
      <c r="K54" s="3">
        <f t="shared" si="62"/>
        <v>193650673</v>
      </c>
      <c r="L54" s="10">
        <f t="shared" si="63"/>
        <v>1458.2159999999999</v>
      </c>
      <c r="M54" s="10">
        <f t="shared" si="51"/>
        <v>0.102996826171875</v>
      </c>
      <c r="N54">
        <f t="shared" si="64"/>
        <v>5242880</v>
      </c>
      <c r="O54" s="10">
        <f t="shared" si="65"/>
        <v>1.882255271067403</v>
      </c>
      <c r="P54" s="10">
        <f>2</f>
        <v>2</v>
      </c>
      <c r="Q54" s="1">
        <f t="shared" si="52"/>
        <v>0</v>
      </c>
      <c r="R54" s="1">
        <f t="shared" si="66"/>
        <v>5.252176241732244E-2</v>
      </c>
      <c r="S54">
        <f t="shared" si="53"/>
        <v>5.252176241732244E-2</v>
      </c>
      <c r="T54">
        <f t="shared" si="54"/>
        <v>5.252176241732244E-2</v>
      </c>
      <c r="U54" s="1">
        <f t="shared" si="55"/>
        <v>0</v>
      </c>
      <c r="V54" s="1">
        <f t="shared" si="67"/>
        <v>0</v>
      </c>
      <c r="W54" s="1">
        <f t="shared" si="56"/>
        <v>12.040552124976289</v>
      </c>
      <c r="X54">
        <f t="shared" si="57"/>
        <v>12.040552124976289</v>
      </c>
      <c r="Y54">
        <v>4.4121E-2</v>
      </c>
      <c r="Z54">
        <v>10.98514853</v>
      </c>
      <c r="AA54">
        <f t="shared" si="68"/>
        <v>8.2613721357176857</v>
      </c>
      <c r="AB54">
        <f t="shared" si="69"/>
        <v>35.112653475669184</v>
      </c>
      <c r="AC54">
        <f t="shared" si="58"/>
        <v>19.040281084568438</v>
      </c>
      <c r="AD54">
        <f t="shared" si="59"/>
        <v>19.040281084568438</v>
      </c>
      <c r="AE54">
        <f t="shared" si="60"/>
        <v>9.6075496120423303</v>
      </c>
      <c r="AK54" s="10"/>
      <c r="AM54" s="10"/>
    </row>
    <row r="55" spans="1:39">
      <c r="A55" s="6"/>
      <c r="G55">
        <v>14500</v>
      </c>
      <c r="I55">
        <f t="shared" si="61"/>
        <v>420500000</v>
      </c>
      <c r="J55" s="3">
        <v>1787231216</v>
      </c>
      <c r="K55" s="3">
        <f t="shared" si="62"/>
        <v>223403902</v>
      </c>
      <c r="L55" s="10">
        <f t="shared" si="63"/>
        <v>1682.232</v>
      </c>
      <c r="M55" s="10">
        <f t="shared" si="51"/>
        <v>0.110626220703125</v>
      </c>
      <c r="N55">
        <f t="shared" si="64"/>
        <v>5242880</v>
      </c>
      <c r="O55" s="10">
        <f t="shared" si="65"/>
        <v>1.8822410720471658</v>
      </c>
      <c r="P55" s="10">
        <f>2</f>
        <v>2</v>
      </c>
      <c r="Q55" s="1">
        <f t="shared" si="52"/>
        <v>0</v>
      </c>
      <c r="R55" s="1">
        <f t="shared" si="66"/>
        <v>6.0591406588846639E-2</v>
      </c>
      <c r="S55">
        <f t="shared" si="53"/>
        <v>6.0591406588846639E-2</v>
      </c>
      <c r="T55">
        <f t="shared" si="54"/>
        <v>6.0591406588846639E-2</v>
      </c>
      <c r="U55" s="1">
        <f t="shared" si="55"/>
        <v>0</v>
      </c>
      <c r="V55" s="1">
        <f t="shared" si="67"/>
        <v>0</v>
      </c>
      <c r="W55" s="1">
        <f t="shared" si="56"/>
        <v>13.919457892761738</v>
      </c>
      <c r="X55">
        <f t="shared" si="57"/>
        <v>13.919457892761738</v>
      </c>
      <c r="Y55">
        <v>5.1006000000000003E-2</v>
      </c>
      <c r="Z55">
        <v>12.687974349999999</v>
      </c>
      <c r="AA55">
        <f t="shared" si="68"/>
        <v>8.2441281417872414</v>
      </c>
      <c r="AB55">
        <f t="shared" si="69"/>
        <v>35.039627024271653</v>
      </c>
      <c r="AC55">
        <f t="shared" si="58"/>
        <v>18.792703973741588</v>
      </c>
      <c r="AD55">
        <f t="shared" si="59"/>
        <v>18.792703973741588</v>
      </c>
      <c r="AE55">
        <f t="shared" si="60"/>
        <v>9.7059113518915545</v>
      </c>
      <c r="AK55" s="10"/>
      <c r="AM55" s="10"/>
    </row>
    <row r="56" spans="1:39">
      <c r="A56" s="6"/>
      <c r="G56">
        <v>15500</v>
      </c>
      <c r="I56">
        <f t="shared" si="61"/>
        <v>480500000</v>
      </c>
      <c r="J56" s="3">
        <v>2042016654</v>
      </c>
      <c r="K56" s="3">
        <f t="shared" si="62"/>
        <v>255252081.75</v>
      </c>
      <c r="L56" s="10">
        <f t="shared" si="63"/>
        <v>1922.248</v>
      </c>
      <c r="M56" s="10">
        <f t="shared" si="51"/>
        <v>0.118255615234375</v>
      </c>
      <c r="N56">
        <f t="shared" si="64"/>
        <v>5242880</v>
      </c>
      <c r="O56" s="10">
        <f t="shared" si="65"/>
        <v>1.8824528156859979</v>
      </c>
      <c r="P56" s="10">
        <f>2</f>
        <v>2</v>
      </c>
      <c r="Q56" s="1">
        <f t="shared" si="52"/>
        <v>0</v>
      </c>
      <c r="R56" s="1">
        <f t="shared" si="66"/>
        <v>6.9229241430007651E-2</v>
      </c>
      <c r="S56">
        <f t="shared" si="53"/>
        <v>6.9229241430007651E-2</v>
      </c>
      <c r="T56">
        <f t="shared" si="54"/>
        <v>6.9229241430007651E-2</v>
      </c>
      <c r="U56" s="1">
        <f t="shared" si="55"/>
        <v>0</v>
      </c>
      <c r="V56" s="1">
        <f t="shared" si="67"/>
        <v>0</v>
      </c>
      <c r="W56" s="1">
        <f t="shared" si="56"/>
        <v>15.922259552860126</v>
      </c>
      <c r="X56">
        <f t="shared" si="57"/>
        <v>15.922259552860126</v>
      </c>
      <c r="Y56">
        <v>5.8345000000000001E-2</v>
      </c>
      <c r="Z56">
        <v>14.551242999999999</v>
      </c>
      <c r="AA56">
        <f t="shared" si="68"/>
        <v>8.2354957579912593</v>
      </c>
      <c r="AB56">
        <f t="shared" si="69"/>
        <v>34.998999982860575</v>
      </c>
      <c r="AC56">
        <f t="shared" si="58"/>
        <v>18.654968600578712</v>
      </c>
      <c r="AD56">
        <f t="shared" si="59"/>
        <v>18.654968600578712</v>
      </c>
      <c r="AE56">
        <f t="shared" si="60"/>
        <v>9.4219892613993625</v>
      </c>
    </row>
    <row r="57" spans="1:39">
      <c r="A57" s="6"/>
      <c r="G57">
        <v>16500</v>
      </c>
      <c r="I57">
        <f t="shared" si="61"/>
        <v>544500000</v>
      </c>
      <c r="J57" s="3">
        <v>2325672860</v>
      </c>
      <c r="K57" s="3">
        <f t="shared" si="62"/>
        <v>290709107.5</v>
      </c>
      <c r="L57" s="10">
        <f t="shared" si="63"/>
        <v>2178.2640000000001</v>
      </c>
      <c r="M57" s="10">
        <f t="shared" si="51"/>
        <v>0.125885009765625</v>
      </c>
      <c r="N57">
        <f t="shared" si="64"/>
        <v>5242880</v>
      </c>
      <c r="O57" s="10">
        <f t="shared" si="65"/>
        <v>1.8730063350354442</v>
      </c>
      <c r="P57" s="10">
        <f>2</f>
        <v>2</v>
      </c>
      <c r="Q57" s="1">
        <f t="shared" si="52"/>
        <v>0</v>
      </c>
      <c r="R57" s="1">
        <f t="shared" si="66"/>
        <v>7.884586425716604E-2</v>
      </c>
      <c r="S57">
        <f t="shared" si="53"/>
        <v>7.884586425716604E-2</v>
      </c>
      <c r="T57">
        <f t="shared" si="54"/>
        <v>7.884586425716604E-2</v>
      </c>
      <c r="U57" s="1">
        <f t="shared" si="55"/>
        <v>0</v>
      </c>
      <c r="V57" s="1">
        <f t="shared" si="67"/>
        <v>0</v>
      </c>
      <c r="W57" s="1">
        <f t="shared" si="56"/>
        <v>18.30111526495682</v>
      </c>
      <c r="X57">
        <f t="shared" si="57"/>
        <v>18.30111526495682</v>
      </c>
      <c r="Y57">
        <v>6.7061999999999997E-2</v>
      </c>
      <c r="Z57">
        <v>16.715622639999999</v>
      </c>
      <c r="AA57">
        <f t="shared" si="68"/>
        <v>8.1193522412096275</v>
      </c>
      <c r="AB57">
        <f t="shared" si="69"/>
        <v>34.679443798276225</v>
      </c>
      <c r="AC57">
        <f t="shared" si="58"/>
        <v>17.571596816626471</v>
      </c>
      <c r="AD57">
        <f t="shared" si="59"/>
        <v>17.571596816626471</v>
      </c>
      <c r="AE57">
        <f t="shared" si="60"/>
        <v>9.4850946273624483</v>
      </c>
    </row>
    <row r="58" spans="1:39">
      <c r="G58">
        <v>17500</v>
      </c>
      <c r="I58">
        <f t="shared" si="61"/>
        <v>612500000</v>
      </c>
      <c r="J58" s="3">
        <v>2602143633</v>
      </c>
      <c r="K58" s="3">
        <f t="shared" si="62"/>
        <v>325267954.125</v>
      </c>
      <c r="L58" s="10">
        <f t="shared" si="63"/>
        <v>2450.2800000000002</v>
      </c>
      <c r="M58" s="10">
        <f t="shared" si="51"/>
        <v>0.133514404296875</v>
      </c>
      <c r="N58">
        <f t="shared" si="64"/>
        <v>5242880</v>
      </c>
      <c r="O58" s="10">
        <f t="shared" si="65"/>
        <v>1.883062847822436</v>
      </c>
      <c r="P58" s="10">
        <f>2</f>
        <v>2</v>
      </c>
      <c r="Q58" s="1">
        <f t="shared" si="52"/>
        <v>0</v>
      </c>
      <c r="R58" s="1">
        <f t="shared" si="66"/>
        <v>8.8218883744967849E-2</v>
      </c>
      <c r="S58">
        <f t="shared" si="53"/>
        <v>8.8218883744967849E-2</v>
      </c>
      <c r="T58">
        <f t="shared" si="54"/>
        <v>8.8218883744967849E-2</v>
      </c>
      <c r="U58" s="1">
        <f t="shared" si="55"/>
        <v>0</v>
      </c>
      <c r="V58" s="1">
        <f t="shared" si="67"/>
        <v>0</v>
      </c>
      <c r="W58" s="1">
        <f t="shared" si="56"/>
        <v>20.354403136680524</v>
      </c>
      <c r="X58">
        <f t="shared" si="57"/>
        <v>20.354403136680524</v>
      </c>
      <c r="Y58">
        <v>7.4586E-2</v>
      </c>
      <c r="Z58">
        <v>18.643185070000001</v>
      </c>
      <c r="AA58">
        <f t="shared" si="68"/>
        <v>8.2119968894966888</v>
      </c>
      <c r="AB58">
        <f t="shared" si="69"/>
        <v>34.887829257501409</v>
      </c>
      <c r="AC58">
        <f t="shared" si="58"/>
        <v>18.278073291191173</v>
      </c>
      <c r="AD58">
        <f t="shared" si="59"/>
        <v>18.278073291191173</v>
      </c>
      <c r="AE58">
        <f t="shared" si="60"/>
        <v>9.1787860296155017</v>
      </c>
    </row>
    <row r="59" spans="1:39">
      <c r="G59">
        <v>18500</v>
      </c>
      <c r="I59">
        <f t="shared" si="61"/>
        <v>684500000</v>
      </c>
      <c r="J59" s="3">
        <v>2903084060</v>
      </c>
      <c r="K59" s="3">
        <f t="shared" si="62"/>
        <v>362885507.5</v>
      </c>
      <c r="L59" s="10">
        <f t="shared" si="63"/>
        <v>2738.2959999999998</v>
      </c>
      <c r="M59" s="10">
        <f t="shared" si="51"/>
        <v>0.141143798828125</v>
      </c>
      <c r="N59">
        <f t="shared" si="64"/>
        <v>5242880</v>
      </c>
      <c r="O59" s="10">
        <f t="shared" si="65"/>
        <v>1.8862698725988665</v>
      </c>
      <c r="P59" s="10">
        <f>2</f>
        <v>2</v>
      </c>
      <c r="Q59" s="1">
        <f t="shared" si="52"/>
        <v>0</v>
      </c>
      <c r="R59" s="1">
        <f t="shared" si="66"/>
        <v>9.8421482943178207E-2</v>
      </c>
      <c r="S59">
        <f t="shared" si="53"/>
        <v>9.8421482943178207E-2</v>
      </c>
      <c r="T59">
        <f t="shared" si="54"/>
        <v>9.8421482943178207E-2</v>
      </c>
      <c r="U59" s="1">
        <f t="shared" si="55"/>
        <v>0</v>
      </c>
      <c r="V59" s="1">
        <f t="shared" si="67"/>
        <v>0</v>
      </c>
      <c r="W59" s="1">
        <f t="shared" si="56"/>
        <v>22.77446651340113</v>
      </c>
      <c r="X59">
        <f t="shared" si="57"/>
        <v>22.77446651340113</v>
      </c>
      <c r="Y59">
        <v>8.3454E-2</v>
      </c>
      <c r="Z59">
        <v>20.921917799999999</v>
      </c>
      <c r="AA59">
        <f t="shared" si="68"/>
        <v>8.2021233254247843</v>
      </c>
      <c r="AB59">
        <f t="shared" si="69"/>
        <v>34.786637668655786</v>
      </c>
      <c r="AC59">
        <f t="shared" si="58"/>
        <v>17.935009637858229</v>
      </c>
      <c r="AD59">
        <f t="shared" si="59"/>
        <v>17.935009637858229</v>
      </c>
      <c r="AE59">
        <f t="shared" si="60"/>
        <v>8.8545836529437612</v>
      </c>
    </row>
    <row r="60" spans="1:39">
      <c r="G60">
        <v>19500</v>
      </c>
      <c r="I60">
        <f>2*G60^2</f>
        <v>760500000</v>
      </c>
      <c r="J60" s="3">
        <v>3229331195</v>
      </c>
      <c r="K60" s="3">
        <f t="shared" si="62"/>
        <v>403666399.375</v>
      </c>
      <c r="L60" s="10">
        <f t="shared" si="63"/>
        <v>3042.3119999999999</v>
      </c>
      <c r="M60" s="10">
        <f t="shared" si="51"/>
        <v>0.148773193359375</v>
      </c>
      <c r="N60">
        <f t="shared" si="64"/>
        <v>5242880</v>
      </c>
      <c r="O60" s="10">
        <f t="shared" si="65"/>
        <v>1.8839814291640038</v>
      </c>
      <c r="P60" s="10">
        <f>2</f>
        <v>2</v>
      </c>
      <c r="Q60" s="1">
        <f t="shared" si="52"/>
        <v>0</v>
      </c>
      <c r="R60" s="1">
        <f t="shared" si="66"/>
        <v>0.10948203998149671</v>
      </c>
      <c r="S60">
        <f t="shared" si="53"/>
        <v>0.10948203998149671</v>
      </c>
      <c r="T60">
        <f t="shared" si="54"/>
        <v>0.10948203998149671</v>
      </c>
      <c r="U60" s="1">
        <f t="shared" si="55"/>
        <v>0</v>
      </c>
      <c r="V60" s="1">
        <f t="shared" si="67"/>
        <v>0</v>
      </c>
      <c r="W60" s="1">
        <f t="shared" si="56"/>
        <v>25.468247026663317</v>
      </c>
      <c r="X60">
        <f t="shared" si="57"/>
        <v>25.468247026663317</v>
      </c>
      <c r="Y60">
        <v>9.3325000000000005E-2</v>
      </c>
      <c r="Z60">
        <v>23.40383611</v>
      </c>
      <c r="AA60">
        <f t="shared" si="68"/>
        <v>8.1489418698098053</v>
      </c>
      <c r="AB60">
        <f t="shared" si="69"/>
        <v>34.603066648807932</v>
      </c>
      <c r="AC60">
        <f t="shared" si="58"/>
        <v>17.312660039107101</v>
      </c>
      <c r="AD60">
        <f t="shared" si="59"/>
        <v>17.312660039107101</v>
      </c>
      <c r="AE60">
        <f t="shared" si="60"/>
        <v>8.8208228213546338</v>
      </c>
    </row>
    <row r="61" spans="1:39">
      <c r="A61" t="s">
        <v>96</v>
      </c>
      <c r="G61">
        <v>20500</v>
      </c>
      <c r="I61">
        <f t="shared" si="61"/>
        <v>840500000</v>
      </c>
      <c r="J61" s="3">
        <v>3563693528</v>
      </c>
      <c r="K61" s="3">
        <f t="shared" si="62"/>
        <v>445461691</v>
      </c>
      <c r="L61" s="10">
        <f t="shared" si="63"/>
        <v>3362.328</v>
      </c>
      <c r="M61" s="10">
        <f t="shared" si="51"/>
        <v>0.156402587890625</v>
      </c>
      <c r="N61">
        <f t="shared" si="64"/>
        <v>5242880</v>
      </c>
      <c r="O61" s="10">
        <f t="shared" si="65"/>
        <v>1.8868064683928119</v>
      </c>
      <c r="P61" s="10">
        <f>2</f>
        <v>2</v>
      </c>
      <c r="Q61" s="1">
        <f t="shared" si="52"/>
        <v>0</v>
      </c>
      <c r="R61" s="1">
        <f t="shared" si="66"/>
        <v>0.12081772161318903</v>
      </c>
      <c r="S61">
        <f t="shared" si="53"/>
        <v>0.12081772161318903</v>
      </c>
      <c r="T61">
        <f t="shared" si="54"/>
        <v>0.12081772161318903</v>
      </c>
      <c r="U61" s="1">
        <f t="shared" si="55"/>
        <v>0</v>
      </c>
      <c r="V61" s="1">
        <f t="shared" si="67"/>
        <v>0</v>
      </c>
      <c r="W61" s="1">
        <f t="shared" si="56"/>
        <v>28.208147376491333</v>
      </c>
      <c r="X61">
        <f t="shared" si="57"/>
        <v>28.208147376491333</v>
      </c>
      <c r="Y61">
        <v>0.103365</v>
      </c>
      <c r="Z61">
        <v>25.971865770000001</v>
      </c>
      <c r="AA61">
        <f t="shared" si="68"/>
        <v>8.1313790935036039</v>
      </c>
      <c r="AB61">
        <f t="shared" si="69"/>
        <v>34.47679125429304</v>
      </c>
      <c r="AC61">
        <f t="shared" si="58"/>
        <v>16.884556293899319</v>
      </c>
      <c r="AD61">
        <f t="shared" si="59"/>
        <v>16.884556293899319</v>
      </c>
      <c r="AE61">
        <f t="shared" si="60"/>
        <v>8.610400293514731</v>
      </c>
    </row>
    <row r="62" spans="1:39">
      <c r="A62" t="s">
        <v>86</v>
      </c>
      <c r="B62" t="s">
        <v>87</v>
      </c>
      <c r="C62" t="s">
        <v>88</v>
      </c>
      <c r="D62" t="s">
        <v>89</v>
      </c>
      <c r="E62" t="s">
        <v>90</v>
      </c>
      <c r="G62">
        <v>21500</v>
      </c>
      <c r="I62">
        <f t="shared" si="61"/>
        <v>924500000</v>
      </c>
      <c r="J62" s="3">
        <v>3929649283</v>
      </c>
      <c r="K62" s="3">
        <f t="shared" si="62"/>
        <v>491206160.375</v>
      </c>
      <c r="L62" s="10">
        <f t="shared" si="63"/>
        <v>3698.3440000000001</v>
      </c>
      <c r="M62" s="10">
        <f t="shared" si="51"/>
        <v>0.164031982421875</v>
      </c>
      <c r="N62">
        <f t="shared" si="64"/>
        <v>5242880</v>
      </c>
      <c r="O62" s="10">
        <f t="shared" si="65"/>
        <v>1.8821018028239138</v>
      </c>
      <c r="P62" s="10">
        <f>2</f>
        <v>2</v>
      </c>
      <c r="Q62" s="1">
        <f t="shared" si="52"/>
        <v>0</v>
      </c>
      <c r="R62" s="1">
        <f t="shared" si="66"/>
        <v>0.13322449570387465</v>
      </c>
      <c r="S62">
        <f t="shared" si="53"/>
        <v>0.13322449570387465</v>
      </c>
      <c r="T62">
        <f t="shared" si="54"/>
        <v>0.13322449570387465</v>
      </c>
      <c r="U62" s="1">
        <f t="shared" si="55"/>
        <v>0</v>
      </c>
      <c r="V62" s="1">
        <f t="shared" si="67"/>
        <v>0</v>
      </c>
      <c r="W62" s="1">
        <f t="shared" si="56"/>
        <v>31.267066004103111</v>
      </c>
      <c r="X62">
        <f t="shared" si="57"/>
        <v>31.267066004103111</v>
      </c>
      <c r="Y62">
        <v>0.114574</v>
      </c>
      <c r="Z62">
        <v>28.77658211</v>
      </c>
      <c r="AA62">
        <f t="shared" si="68"/>
        <v>8.0690208947928852</v>
      </c>
      <c r="AB62">
        <f t="shared" si="69"/>
        <v>34.297914736327613</v>
      </c>
      <c r="AC62">
        <f t="shared" si="58"/>
        <v>16.278122177697082</v>
      </c>
      <c r="AD62">
        <f t="shared" si="59"/>
        <v>16.278122177697082</v>
      </c>
      <c r="AE62">
        <f t="shared" si="60"/>
        <v>8.6545507196897304</v>
      </c>
    </row>
    <row r="63" spans="1:39">
      <c r="A63" t="s">
        <v>91</v>
      </c>
      <c r="B63">
        <v>48840.901599999997</v>
      </c>
      <c r="C63">
        <v>6.5600000000000006E-2</v>
      </c>
      <c r="D63">
        <v>6.5500000000000003E-2</v>
      </c>
      <c r="E63">
        <v>6.5699999999999995E-2</v>
      </c>
      <c r="G63">
        <v>22500</v>
      </c>
      <c r="I63">
        <f t="shared" si="61"/>
        <v>1012500000</v>
      </c>
      <c r="J63" s="3">
        <v>4309490478</v>
      </c>
      <c r="K63" s="3">
        <f t="shared" si="62"/>
        <v>538686309.75</v>
      </c>
      <c r="L63" s="10">
        <f t="shared" si="63"/>
        <v>4050.36</v>
      </c>
      <c r="M63" s="10">
        <f t="shared" si="51"/>
        <v>0.171661376953125</v>
      </c>
      <c r="N63">
        <f t="shared" si="64"/>
        <v>5242880</v>
      </c>
      <c r="O63" s="10">
        <f t="shared" si="65"/>
        <v>1.8795725483907195</v>
      </c>
      <c r="P63" s="10">
        <f>2</f>
        <v>2</v>
      </c>
      <c r="Q63" s="1">
        <f t="shared" si="52"/>
        <v>0</v>
      </c>
      <c r="R63" s="1">
        <f t="shared" si="66"/>
        <v>0.14610201937255166</v>
      </c>
      <c r="S63">
        <f t="shared" si="53"/>
        <v>0.14610201937255166</v>
      </c>
      <c r="T63">
        <f t="shared" si="54"/>
        <v>0.14610201937255166</v>
      </c>
      <c r="U63" s="1">
        <f t="shared" si="55"/>
        <v>0</v>
      </c>
      <c r="V63" s="1">
        <f t="shared" si="67"/>
        <v>0</v>
      </c>
      <c r="W63" s="1">
        <f t="shared" si="56"/>
        <v>34.018700986903497</v>
      </c>
      <c r="X63">
        <f t="shared" si="57"/>
        <v>34.018700986903497</v>
      </c>
      <c r="Y63">
        <v>0.124657</v>
      </c>
      <c r="Z63">
        <v>31.339660210000002</v>
      </c>
      <c r="AA63">
        <f t="shared" si="68"/>
        <v>8.1222875570565627</v>
      </c>
      <c r="AB63">
        <f t="shared" si="69"/>
        <v>34.570786060951249</v>
      </c>
      <c r="AC63">
        <f t="shared" si="58"/>
        <v>17.203221136840813</v>
      </c>
      <c r="AD63">
        <f t="shared" si="59"/>
        <v>17.203221136840813</v>
      </c>
      <c r="AE63">
        <f t="shared" si="60"/>
        <v>8.548404031670561</v>
      </c>
    </row>
    <row r="64" spans="1:39">
      <c r="A64" t="s">
        <v>92</v>
      </c>
      <c r="B64">
        <v>49661.711499999998</v>
      </c>
      <c r="C64">
        <v>3.2300000000000002E-2</v>
      </c>
      <c r="D64">
        <v>3.2199999999999999E-2</v>
      </c>
      <c r="E64">
        <v>3.2300000000000002E-2</v>
      </c>
      <c r="G64">
        <v>23500</v>
      </c>
      <c r="I64">
        <f t="shared" si="61"/>
        <v>1104500000</v>
      </c>
      <c r="J64" s="3">
        <v>4694565134</v>
      </c>
      <c r="K64" s="3">
        <f t="shared" si="62"/>
        <v>586820641.75</v>
      </c>
      <c r="L64" s="10">
        <f t="shared" si="63"/>
        <v>4418.3760000000002</v>
      </c>
      <c r="M64" s="10">
        <f t="shared" si="51"/>
        <v>0.179290771484375</v>
      </c>
      <c r="N64">
        <f t="shared" si="64"/>
        <v>5242880</v>
      </c>
      <c r="O64" s="10">
        <f t="shared" si="65"/>
        <v>1.882176463162903</v>
      </c>
      <c r="P64" s="10">
        <f>2</f>
        <v>2</v>
      </c>
      <c r="Q64" s="1">
        <f t="shared" si="52"/>
        <v>0</v>
      </c>
      <c r="R64" s="1">
        <f t="shared" si="66"/>
        <v>0.15915696986797553</v>
      </c>
      <c r="S64">
        <f t="shared" si="53"/>
        <v>0.15915696986797553</v>
      </c>
      <c r="T64">
        <f t="shared" si="54"/>
        <v>0.15915696986797553</v>
      </c>
      <c r="U64" s="1">
        <f t="shared" si="55"/>
        <v>0</v>
      </c>
      <c r="V64" s="1">
        <f t="shared" si="67"/>
        <v>0</v>
      </c>
      <c r="W64" s="1">
        <f t="shared" si="56"/>
        <v>36.785072485529653</v>
      </c>
      <c r="X64">
        <f t="shared" si="57"/>
        <v>36.785072485529653</v>
      </c>
      <c r="Y64">
        <v>0.134794</v>
      </c>
      <c r="Z64">
        <v>33.825711839999997</v>
      </c>
      <c r="AA64">
        <f t="shared" si="68"/>
        <v>8.1939848954701251</v>
      </c>
      <c r="AB64">
        <f t="shared" si="69"/>
        <v>34.827701040105644</v>
      </c>
      <c r="AC64">
        <f t="shared" si="58"/>
        <v>18.074224274059333</v>
      </c>
      <c r="AD64">
        <f t="shared" si="59"/>
        <v>18.074224274059333</v>
      </c>
      <c r="AE64">
        <f t="shared" si="60"/>
        <v>8.7488495719700321</v>
      </c>
    </row>
    <row r="65" spans="1:31">
      <c r="A65" t="s">
        <v>93</v>
      </c>
      <c r="B65">
        <v>53779.735800000002</v>
      </c>
      <c r="C65">
        <v>8.9499999999999996E-2</v>
      </c>
      <c r="D65">
        <v>8.9300000000000004E-2</v>
      </c>
      <c r="E65">
        <v>9.0399999999999994E-2</v>
      </c>
      <c r="G65">
        <v>24500</v>
      </c>
      <c r="I65">
        <f t="shared" si="61"/>
        <v>1200500000</v>
      </c>
      <c r="J65" s="3">
        <v>5100622812</v>
      </c>
      <c r="K65" s="3">
        <f t="shared" si="62"/>
        <v>637577851.5</v>
      </c>
      <c r="L65" s="10">
        <f t="shared" si="63"/>
        <v>4802.3919999999998</v>
      </c>
      <c r="M65" s="10">
        <f t="shared" si="51"/>
        <v>0.186920166015625</v>
      </c>
      <c r="N65">
        <f t="shared" si="64"/>
        <v>5242880</v>
      </c>
      <c r="O65" s="10">
        <f t="shared" si="65"/>
        <v>1.8829073142607433</v>
      </c>
      <c r="P65" s="10">
        <f>2</f>
        <v>2</v>
      </c>
      <c r="Q65" s="1">
        <f t="shared" si="52"/>
        <v>0</v>
      </c>
      <c r="R65" s="1">
        <f t="shared" si="66"/>
        <v>0.1729232949220367</v>
      </c>
      <c r="S65">
        <f t="shared" si="53"/>
        <v>0.1729232949220367</v>
      </c>
      <c r="T65">
        <f t="shared" si="54"/>
        <v>0.1729232949220367</v>
      </c>
      <c r="U65" s="1">
        <f t="shared" si="55"/>
        <v>0</v>
      </c>
      <c r="V65" s="1">
        <f t="shared" si="67"/>
        <v>0</v>
      </c>
      <c r="W65" s="1">
        <f t="shared" si="56"/>
        <v>40.009913365401928</v>
      </c>
      <c r="X65">
        <f t="shared" si="57"/>
        <v>40.009913365401928</v>
      </c>
      <c r="Y65">
        <v>0.14661099999999999</v>
      </c>
      <c r="Z65">
        <v>36.814022100000003</v>
      </c>
      <c r="AA65">
        <f t="shared" si="68"/>
        <v>8.1883351181016426</v>
      </c>
      <c r="AB65">
        <f t="shared" si="69"/>
        <v>34.790178172169888</v>
      </c>
      <c r="AC65">
        <f t="shared" si="58"/>
        <v>17.947012790334092</v>
      </c>
      <c r="AD65">
        <f t="shared" si="59"/>
        <v>17.947012790334092</v>
      </c>
      <c r="AE65">
        <f t="shared" si="60"/>
        <v>8.6811792982596305</v>
      </c>
    </row>
    <row r="66" spans="1:31">
      <c r="A66" t="s">
        <v>94</v>
      </c>
      <c r="B66">
        <v>53631.314599999998</v>
      </c>
      <c r="C66">
        <v>8.9700000000000002E-2</v>
      </c>
      <c r="D66">
        <v>8.9499999999999996E-2</v>
      </c>
      <c r="E66">
        <v>8.9899999999999994E-2</v>
      </c>
    </row>
    <row r="67" spans="1:31">
      <c r="A67" t="s">
        <v>95</v>
      </c>
      <c r="B67">
        <v>59412.034899999999</v>
      </c>
      <c r="C67">
        <v>5.45E-2</v>
      </c>
      <c r="D67">
        <v>5.3900000000000003E-2</v>
      </c>
      <c r="E67">
        <v>5.5599999999999997E-2</v>
      </c>
      <c r="G67" s="4" t="s">
        <v>48</v>
      </c>
      <c r="H67" s="4"/>
      <c r="K67" s="10"/>
      <c r="L67" s="10"/>
      <c r="N67" s="9"/>
      <c r="O67" s="9"/>
    </row>
    <row r="68" spans="1:31">
      <c r="G68" t="s">
        <v>32</v>
      </c>
      <c r="H68" t="s">
        <v>72</v>
      </c>
      <c r="I68" t="s">
        <v>33</v>
      </c>
      <c r="J68" t="s">
        <v>75</v>
      </c>
      <c r="K68" t="s">
        <v>63</v>
      </c>
      <c r="L68" t="s">
        <v>61</v>
      </c>
      <c r="M68" t="s">
        <v>68</v>
      </c>
      <c r="N68" t="s">
        <v>62</v>
      </c>
      <c r="O68" s="9" t="s">
        <v>59</v>
      </c>
      <c r="P68" t="s">
        <v>60</v>
      </c>
      <c r="Q68" t="s">
        <v>34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40</v>
      </c>
      <c r="X68" t="s">
        <v>41</v>
      </c>
      <c r="Y68" t="s">
        <v>42</v>
      </c>
      <c r="Z68" t="s">
        <v>43</v>
      </c>
      <c r="AA68" t="s">
        <v>25</v>
      </c>
      <c r="AB68" t="s">
        <v>98</v>
      </c>
      <c r="AC68" t="s">
        <v>44</v>
      </c>
      <c r="AD68" t="s">
        <v>76</v>
      </c>
      <c r="AE68" t="s">
        <v>45</v>
      </c>
    </row>
    <row r="69" spans="1:31">
      <c r="G69">
        <v>2500</v>
      </c>
      <c r="H69">
        <v>8192</v>
      </c>
      <c r="I69">
        <f>2*G69^2</f>
        <v>12500000</v>
      </c>
      <c r="J69">
        <v>571093.70556599996</v>
      </c>
      <c r="K69" s="3">
        <f>J69*8</f>
        <v>4568749.6445279997</v>
      </c>
      <c r="L69" s="10">
        <f>(G69^2+2*G69)*8/1000000</f>
        <v>50.04</v>
      </c>
      <c r="M69" s="10">
        <f t="shared" ref="M69:M91" si="70">G69/2^17</f>
        <v>1.9073486328125E-2</v>
      </c>
      <c r="N69">
        <f>40*2^20/8</f>
        <v>5242880</v>
      </c>
      <c r="O69" s="9">
        <f>I69/K69</f>
        <v>2.7359783250481398</v>
      </c>
      <c r="P69" s="9">
        <f>2</f>
        <v>2</v>
      </c>
      <c r="Q69" s="1">
        <f t="shared" ref="Q69:Q91" si="71">$B$30*I69</f>
        <v>0</v>
      </c>
      <c r="R69" s="1">
        <f>$C$30*K69</f>
        <v>1.2391321943617823E-3</v>
      </c>
      <c r="S69">
        <f t="shared" ref="S69:S91" si="72">Q69+R69</f>
        <v>1.2391321943617823E-3</v>
      </c>
      <c r="T69">
        <f t="shared" ref="T69:T91" si="73">MAX(Q69,R69)</f>
        <v>1.2391321943617823E-3</v>
      </c>
      <c r="U69" s="1">
        <f t="shared" ref="U69:U91" si="74">$D$30*I69</f>
        <v>0</v>
      </c>
      <c r="V69" s="1">
        <f>$E$30*K69</f>
        <v>0</v>
      </c>
      <c r="W69" s="1">
        <f t="shared" ref="W69:W91" si="75">Y69*$F$30</f>
        <v>0.34931000475895041</v>
      </c>
      <c r="X69">
        <f t="shared" ref="X69:X91" si="76">SUM(U69:W69)</f>
        <v>0.34931000475895041</v>
      </c>
      <c r="Y69">
        <v>1.2800000000000001E-3</v>
      </c>
      <c r="Z69">
        <v>0.36294400000000004</v>
      </c>
      <c r="AA69">
        <f t="shared" si="68"/>
        <v>9.765625</v>
      </c>
      <c r="AB69">
        <f>(K69*8)/Y69/1000000000</f>
        <v>28.554685278299996</v>
      </c>
      <c r="AC69">
        <f t="shared" ref="AC69:AC91" si="77">ABS(T69-Y69)/ABS(Y69)*100</f>
        <v>3.1927973154857652</v>
      </c>
      <c r="AD69">
        <f t="shared" ref="AD69:AD91" si="78">ABS(S69-Y69)/ABS(Y69)*100</f>
        <v>3.1927973154857652</v>
      </c>
      <c r="AE69">
        <f t="shared" ref="AE69:AE91" si="79">ABS(X69-Z69)/ABS(Z69)*100</f>
        <v>3.756501069324643</v>
      </c>
    </row>
    <row r="70" spans="1:31">
      <c r="G70">
        <v>3500</v>
      </c>
      <c r="H70">
        <v>4096</v>
      </c>
      <c r="I70">
        <f t="shared" ref="I70:I91" si="80">2*G70^2</f>
        <v>24500000</v>
      </c>
      <c r="J70">
        <v>1577478.033447</v>
      </c>
      <c r="K70" s="3">
        <f t="shared" ref="K70:K91" si="81">J70*8</f>
        <v>12619824.267576</v>
      </c>
      <c r="L70" s="10">
        <f t="shared" ref="L70:L91" si="82">(G70^2+2*G70)*8/1000000</f>
        <v>98.055999999999997</v>
      </c>
      <c r="M70" s="10">
        <f t="shared" si="70"/>
        <v>2.6702880859375E-2</v>
      </c>
      <c r="N70">
        <f t="shared" ref="N70:N91" si="83">40*2^20/8</f>
        <v>5242880</v>
      </c>
      <c r="O70" s="9">
        <f t="shared" ref="O70:O91" si="84">I70/K70</f>
        <v>1.9413899496958629</v>
      </c>
      <c r="P70" s="9">
        <f>2</f>
        <v>2</v>
      </c>
      <c r="Q70" s="1">
        <f t="shared" si="71"/>
        <v>0</v>
      </c>
      <c r="R70" s="1">
        <f t="shared" ref="R70:R91" si="85">$C$30*K70</f>
        <v>3.4227374563784081E-3</v>
      </c>
      <c r="S70">
        <f t="shared" si="72"/>
        <v>3.4227374563784081E-3</v>
      </c>
      <c r="T70">
        <f t="shared" si="73"/>
        <v>3.4227374563784081E-3</v>
      </c>
      <c r="U70" s="1">
        <f t="shared" si="74"/>
        <v>0</v>
      </c>
      <c r="V70" s="1">
        <f t="shared" ref="V70:V91" si="86">$E$30*K70</f>
        <v>0</v>
      </c>
      <c r="W70" s="1">
        <f t="shared" si="75"/>
        <v>0.84107299583366024</v>
      </c>
      <c r="X70">
        <f t="shared" si="76"/>
        <v>0.84107299583366024</v>
      </c>
      <c r="Y70">
        <v>3.0820000000000001E-3</v>
      </c>
      <c r="Z70">
        <v>0.90142336000000012</v>
      </c>
      <c r="AA70">
        <f t="shared" si="68"/>
        <v>7.9493835171966252</v>
      </c>
      <c r="AB70">
        <f t="shared" ref="AB70:AB91" si="87">(K70*8)/Y70/1000000000</f>
        <v>32.75749323186502</v>
      </c>
      <c r="AC70">
        <f t="shared" si="77"/>
        <v>11.055725385412329</v>
      </c>
      <c r="AD70">
        <f t="shared" si="78"/>
        <v>11.055725385412329</v>
      </c>
      <c r="AE70">
        <f t="shared" si="79"/>
        <v>6.6950077892744941</v>
      </c>
    </row>
    <row r="71" spans="1:31">
      <c r="G71">
        <v>4500</v>
      </c>
      <c r="H71">
        <v>2048</v>
      </c>
      <c r="I71">
        <f t="shared" si="80"/>
        <v>40500000</v>
      </c>
      <c r="J71">
        <v>2573448.6806640001</v>
      </c>
      <c r="K71" s="3">
        <f t="shared" si="81"/>
        <v>20587589.445312001</v>
      </c>
      <c r="L71" s="10">
        <f t="shared" si="82"/>
        <v>162.072</v>
      </c>
      <c r="M71" s="10">
        <f t="shared" si="70"/>
        <v>3.4332275390625E-2</v>
      </c>
      <c r="N71">
        <f t="shared" si="83"/>
        <v>5242880</v>
      </c>
      <c r="O71" s="9">
        <f t="shared" si="84"/>
        <v>1.9672045679550043</v>
      </c>
      <c r="P71" s="9">
        <f>2</f>
        <v>2</v>
      </c>
      <c r="Q71" s="1">
        <f t="shared" si="71"/>
        <v>0</v>
      </c>
      <c r="R71" s="1">
        <f t="shared" si="85"/>
        <v>5.5837476051118703E-3</v>
      </c>
      <c r="S71">
        <f t="shared" si="72"/>
        <v>5.5837476051118703E-3</v>
      </c>
      <c r="T71">
        <f t="shared" si="73"/>
        <v>5.5837476051118703E-3</v>
      </c>
      <c r="U71" s="1">
        <f t="shared" si="74"/>
        <v>0</v>
      </c>
      <c r="V71" s="1">
        <f t="shared" si="86"/>
        <v>0</v>
      </c>
      <c r="W71" s="1">
        <f t="shared" si="75"/>
        <v>1.8603486737826287</v>
      </c>
      <c r="X71">
        <f t="shared" si="76"/>
        <v>1.8603486737826287</v>
      </c>
      <c r="Y71">
        <v>6.8170000000000001E-3</v>
      </c>
      <c r="Z71">
        <v>1.9159746583310611</v>
      </c>
      <c r="AA71">
        <f t="shared" si="68"/>
        <v>5.9410297784949391</v>
      </c>
      <c r="AB71">
        <f t="shared" si="87"/>
        <v>24.160292733239842</v>
      </c>
      <c r="AC71">
        <f t="shared" si="77"/>
        <v>18.090837536865624</v>
      </c>
      <c r="AD71">
        <f t="shared" si="78"/>
        <v>18.090837536865624</v>
      </c>
      <c r="AE71">
        <f t="shared" si="79"/>
        <v>2.9032735013774258</v>
      </c>
    </row>
    <row r="72" spans="1:31">
      <c r="G72">
        <v>5500</v>
      </c>
      <c r="H72">
        <v>1024</v>
      </c>
      <c r="I72">
        <f t="shared" si="80"/>
        <v>60500000</v>
      </c>
      <c r="J72">
        <v>3843387.1015619999</v>
      </c>
      <c r="K72" s="3">
        <f t="shared" si="81"/>
        <v>30747096.812495999</v>
      </c>
      <c r="L72" s="10">
        <f t="shared" si="82"/>
        <v>242.08799999999999</v>
      </c>
      <c r="M72" s="10">
        <f t="shared" si="70"/>
        <v>4.1961669921875E-2</v>
      </c>
      <c r="N72">
        <f t="shared" si="83"/>
        <v>5242880</v>
      </c>
      <c r="O72" s="9">
        <f t="shared" si="84"/>
        <v>1.9676654472110049</v>
      </c>
      <c r="P72" s="9">
        <f>2</f>
        <v>2</v>
      </c>
      <c r="Q72" s="1">
        <f t="shared" si="71"/>
        <v>0</v>
      </c>
      <c r="R72" s="1">
        <f t="shared" si="85"/>
        <v>8.339200111162676E-3</v>
      </c>
      <c r="S72">
        <f t="shared" si="72"/>
        <v>8.339200111162676E-3</v>
      </c>
      <c r="T72">
        <f t="shared" si="73"/>
        <v>8.339200111162676E-3</v>
      </c>
      <c r="U72" s="1">
        <f t="shared" si="74"/>
        <v>0</v>
      </c>
      <c r="V72" s="1">
        <f t="shared" si="86"/>
        <v>0</v>
      </c>
      <c r="W72" s="1">
        <f t="shared" si="75"/>
        <v>2.8441475543732664</v>
      </c>
      <c r="X72">
        <f t="shared" si="76"/>
        <v>2.8441475543732664</v>
      </c>
      <c r="Y72">
        <v>1.0422000000000001E-2</v>
      </c>
      <c r="Z72">
        <v>2.890715400003474</v>
      </c>
      <c r="AA72">
        <f t="shared" si="68"/>
        <v>5.8050278257532142</v>
      </c>
      <c r="AB72">
        <f t="shared" si="87"/>
        <v>23.601686288617152</v>
      </c>
      <c r="AC72">
        <f t="shared" si="77"/>
        <v>19.984646793679953</v>
      </c>
      <c r="AD72">
        <f t="shared" si="78"/>
        <v>19.984646793679953</v>
      </c>
      <c r="AE72">
        <f t="shared" si="79"/>
        <v>1.6109453607972508</v>
      </c>
    </row>
    <row r="73" spans="1:31">
      <c r="G73">
        <v>6500</v>
      </c>
      <c r="H73">
        <v>1024</v>
      </c>
      <c r="I73">
        <f t="shared" si="80"/>
        <v>84500000</v>
      </c>
      <c r="J73">
        <v>5357566.1953119999</v>
      </c>
      <c r="K73" s="3">
        <f t="shared" si="81"/>
        <v>42860529.562495999</v>
      </c>
      <c r="L73" s="10">
        <f t="shared" si="82"/>
        <v>338.10399999999998</v>
      </c>
      <c r="M73" s="10">
        <f t="shared" si="70"/>
        <v>4.9591064453125E-2</v>
      </c>
      <c r="N73">
        <f t="shared" si="83"/>
        <v>5242880</v>
      </c>
      <c r="O73" s="9">
        <f t="shared" si="84"/>
        <v>1.9715108717167962</v>
      </c>
      <c r="P73" s="9">
        <f>2</f>
        <v>2</v>
      </c>
      <c r="Q73" s="1">
        <f t="shared" si="71"/>
        <v>0</v>
      </c>
      <c r="R73" s="1">
        <f t="shared" si="85"/>
        <v>1.1624594512832083E-2</v>
      </c>
      <c r="S73">
        <f t="shared" si="72"/>
        <v>1.1624594512832083E-2</v>
      </c>
      <c r="T73">
        <f t="shared" si="73"/>
        <v>1.1624594512832083E-2</v>
      </c>
      <c r="U73" s="1">
        <f t="shared" si="74"/>
        <v>0</v>
      </c>
      <c r="V73" s="1">
        <f t="shared" si="86"/>
        <v>0</v>
      </c>
      <c r="W73" s="1">
        <f t="shared" si="75"/>
        <v>3.9305562488618455</v>
      </c>
      <c r="X73">
        <f t="shared" si="76"/>
        <v>3.9305562488618455</v>
      </c>
      <c r="Y73">
        <v>1.4402999999999999E-2</v>
      </c>
      <c r="Z73">
        <v>4.0342802999999998</v>
      </c>
      <c r="AA73">
        <f t="shared" si="68"/>
        <v>5.8668332986183431</v>
      </c>
      <c r="AB73">
        <f t="shared" si="87"/>
        <v>23.806445636323545</v>
      </c>
      <c r="AC73">
        <f t="shared" si="77"/>
        <v>19.290463703172371</v>
      </c>
      <c r="AD73">
        <f t="shared" si="78"/>
        <v>19.290463703172371</v>
      </c>
      <c r="AE73">
        <f t="shared" si="79"/>
        <v>2.5710670410817591</v>
      </c>
    </row>
    <row r="74" spans="1:31">
      <c r="G74">
        <v>7500</v>
      </c>
      <c r="H74">
        <v>1024</v>
      </c>
      <c r="I74">
        <f t="shared" si="80"/>
        <v>112500000</v>
      </c>
      <c r="J74">
        <v>7128307.1367189996</v>
      </c>
      <c r="K74" s="3">
        <f t="shared" si="81"/>
        <v>57026457.093751997</v>
      </c>
      <c r="L74" s="10">
        <f t="shared" si="82"/>
        <v>450.12</v>
      </c>
      <c r="M74" s="10">
        <f t="shared" si="70"/>
        <v>5.7220458984375E-2</v>
      </c>
      <c r="N74">
        <f t="shared" si="83"/>
        <v>5242880</v>
      </c>
      <c r="O74" s="9">
        <f t="shared" si="84"/>
        <v>1.9727685311933199</v>
      </c>
      <c r="P74" s="9">
        <f>2</f>
        <v>2</v>
      </c>
      <c r="Q74" s="1">
        <f t="shared" si="71"/>
        <v>0</v>
      </c>
      <c r="R74" s="1">
        <f t="shared" si="85"/>
        <v>1.5466664714249014E-2</v>
      </c>
      <c r="S74">
        <f t="shared" si="72"/>
        <v>1.5466664714249014E-2</v>
      </c>
      <c r="T74">
        <f t="shared" si="73"/>
        <v>1.5466664714249014E-2</v>
      </c>
      <c r="U74" s="1">
        <f t="shared" si="74"/>
        <v>0</v>
      </c>
      <c r="V74" s="1">
        <f t="shared" si="86"/>
        <v>0</v>
      </c>
      <c r="W74" s="1">
        <f t="shared" si="75"/>
        <v>5.1509580779884283</v>
      </c>
      <c r="X74">
        <f t="shared" si="76"/>
        <v>5.1509580779884283</v>
      </c>
      <c r="Y74">
        <v>1.8874999999999999E-2</v>
      </c>
      <c r="Z74">
        <v>5.3261919117613745</v>
      </c>
      <c r="AA74">
        <f t="shared" si="68"/>
        <v>5.9602649006622519</v>
      </c>
      <c r="AB74">
        <f t="shared" si="87"/>
        <v>24.170154000000846</v>
      </c>
      <c r="AC74">
        <f t="shared" si="77"/>
        <v>18.057405487422439</v>
      </c>
      <c r="AD74">
        <f t="shared" si="78"/>
        <v>18.057405487422439</v>
      </c>
      <c r="AE74">
        <f t="shared" si="79"/>
        <v>3.2900398009690996</v>
      </c>
    </row>
    <row r="75" spans="1:31">
      <c r="G75">
        <v>8500</v>
      </c>
      <c r="H75">
        <v>512</v>
      </c>
      <c r="I75">
        <f t="shared" si="80"/>
        <v>144500000</v>
      </c>
      <c r="J75">
        <v>9154988.9140620008</v>
      </c>
      <c r="K75" s="3">
        <f t="shared" si="81"/>
        <v>73239911.312496006</v>
      </c>
      <c r="L75" s="10">
        <f t="shared" si="82"/>
        <v>578.13599999999997</v>
      </c>
      <c r="M75" s="10">
        <f t="shared" si="70"/>
        <v>6.4849853515625E-2</v>
      </c>
      <c r="N75">
        <f t="shared" si="83"/>
        <v>5242880</v>
      </c>
      <c r="O75" s="9">
        <f t="shared" si="84"/>
        <v>1.9729679816712964</v>
      </c>
      <c r="P75" s="9">
        <f>2</f>
        <v>2</v>
      </c>
      <c r="Q75" s="1">
        <f t="shared" si="71"/>
        <v>0</v>
      </c>
      <c r="R75" s="1">
        <f t="shared" si="85"/>
        <v>1.9864063273462941E-2</v>
      </c>
      <c r="S75">
        <f t="shared" si="72"/>
        <v>1.9864063273462941E-2</v>
      </c>
      <c r="T75">
        <f t="shared" si="73"/>
        <v>1.9864063273462941E-2</v>
      </c>
      <c r="U75" s="1">
        <f t="shared" si="74"/>
        <v>0</v>
      </c>
      <c r="V75" s="1">
        <f t="shared" si="86"/>
        <v>0</v>
      </c>
      <c r="W75" s="1">
        <f t="shared" si="75"/>
        <v>6.655992981305312</v>
      </c>
      <c r="X75">
        <f t="shared" si="76"/>
        <v>6.655992981305312</v>
      </c>
      <c r="Y75">
        <v>2.4389999999999998E-2</v>
      </c>
      <c r="Z75">
        <v>6.8464947272705095</v>
      </c>
      <c r="AA75">
        <f t="shared" si="68"/>
        <v>5.9245592455924561</v>
      </c>
      <c r="AB75">
        <f t="shared" si="87"/>
        <v>24.02293113981009</v>
      </c>
      <c r="AC75">
        <f t="shared" si="77"/>
        <v>18.556526144063376</v>
      </c>
      <c r="AD75">
        <f t="shared" si="78"/>
        <v>18.556526144063376</v>
      </c>
      <c r="AE75">
        <f t="shared" si="79"/>
        <v>2.7824712287647482</v>
      </c>
    </row>
    <row r="76" spans="1:31">
      <c r="G76">
        <v>9500</v>
      </c>
      <c r="H76">
        <v>512</v>
      </c>
      <c r="I76">
        <f t="shared" si="80"/>
        <v>180500000</v>
      </c>
      <c r="J76">
        <v>13062606.646484001</v>
      </c>
      <c r="K76" s="3">
        <f t="shared" si="81"/>
        <v>104500853.171872</v>
      </c>
      <c r="L76" s="10">
        <f t="shared" si="82"/>
        <v>722.15200000000004</v>
      </c>
      <c r="M76" s="10">
        <f t="shared" si="70"/>
        <v>7.2479248046875E-2</v>
      </c>
      <c r="N76">
        <f t="shared" si="83"/>
        <v>5242880</v>
      </c>
      <c r="O76" s="9">
        <f t="shared" si="84"/>
        <v>1.7272586253734465</v>
      </c>
      <c r="P76" s="9">
        <f>2</f>
        <v>2</v>
      </c>
      <c r="Q76" s="1">
        <f t="shared" si="71"/>
        <v>0</v>
      </c>
      <c r="R76" s="1">
        <f t="shared" si="85"/>
        <v>2.8342627978889378E-2</v>
      </c>
      <c r="S76">
        <f t="shared" si="72"/>
        <v>2.8342627978889378E-2</v>
      </c>
      <c r="T76">
        <f t="shared" si="73"/>
        <v>2.8342627978889378E-2</v>
      </c>
      <c r="U76" s="1">
        <f t="shared" si="74"/>
        <v>0</v>
      </c>
      <c r="V76" s="1">
        <f t="shared" si="86"/>
        <v>0</v>
      </c>
      <c r="W76" s="1">
        <f t="shared" si="75"/>
        <v>8.6639797117868405</v>
      </c>
      <c r="X76">
        <f t="shared" si="76"/>
        <v>8.6639797117868405</v>
      </c>
      <c r="Y76">
        <v>3.1747999999999998E-2</v>
      </c>
      <c r="Z76">
        <v>9.1075941142721089</v>
      </c>
      <c r="AA76">
        <f t="shared" si="68"/>
        <v>5.6853975053546684</v>
      </c>
      <c r="AB76">
        <f t="shared" si="87"/>
        <v>26.332582379204236</v>
      </c>
      <c r="AC76">
        <f t="shared" si="77"/>
        <v>10.726256838574463</v>
      </c>
      <c r="AD76">
        <f t="shared" si="78"/>
        <v>10.726256838574463</v>
      </c>
      <c r="AE76">
        <f t="shared" si="79"/>
        <v>4.8708187576134936</v>
      </c>
    </row>
    <row r="77" spans="1:31">
      <c r="G77">
        <v>10500</v>
      </c>
      <c r="H77">
        <v>256</v>
      </c>
      <c r="I77">
        <f t="shared" si="80"/>
        <v>220500000</v>
      </c>
      <c r="J77">
        <v>16076408.382812001</v>
      </c>
      <c r="K77" s="3">
        <f t="shared" si="81"/>
        <v>128611267.06249601</v>
      </c>
      <c r="L77" s="10">
        <f t="shared" si="82"/>
        <v>882.16800000000001</v>
      </c>
      <c r="M77" s="10">
        <f t="shared" si="70"/>
        <v>8.0108642578125E-2</v>
      </c>
      <c r="N77">
        <f t="shared" si="83"/>
        <v>5242880</v>
      </c>
      <c r="O77" s="9">
        <f t="shared" si="84"/>
        <v>1.7144687634004301</v>
      </c>
      <c r="P77" s="9">
        <f>2</f>
        <v>2</v>
      </c>
      <c r="Q77" s="1">
        <f t="shared" si="71"/>
        <v>0</v>
      </c>
      <c r="R77" s="1">
        <f t="shared" si="85"/>
        <v>3.4881832880834976E-2</v>
      </c>
      <c r="S77">
        <f t="shared" si="72"/>
        <v>3.4881832880834976E-2</v>
      </c>
      <c r="T77">
        <f t="shared" si="73"/>
        <v>3.4881832880834976E-2</v>
      </c>
      <c r="U77" s="1">
        <f t="shared" si="74"/>
        <v>0</v>
      </c>
      <c r="V77" s="1">
        <f t="shared" si="86"/>
        <v>0</v>
      </c>
      <c r="W77" s="1">
        <f t="shared" si="75"/>
        <v>10.559532284486583</v>
      </c>
      <c r="X77">
        <f t="shared" si="76"/>
        <v>10.559532284486583</v>
      </c>
      <c r="Y77">
        <v>3.8693999999999999E-2</v>
      </c>
      <c r="Z77">
        <v>11.141722333316135</v>
      </c>
      <c r="AA77">
        <f t="shared" si="68"/>
        <v>5.6985579159559618</v>
      </c>
      <c r="AB77">
        <f t="shared" si="87"/>
        <v>26.590430984131082</v>
      </c>
      <c r="AC77">
        <f t="shared" si="77"/>
        <v>9.8520884870135514</v>
      </c>
      <c r="AD77">
        <f t="shared" si="78"/>
        <v>9.8520884870135514</v>
      </c>
      <c r="AE77">
        <f t="shared" si="79"/>
        <v>5.2253146453729125</v>
      </c>
    </row>
    <row r="78" spans="1:31">
      <c r="G78">
        <v>11500</v>
      </c>
      <c r="H78">
        <v>256</v>
      </c>
      <c r="I78">
        <f t="shared" si="80"/>
        <v>264500000</v>
      </c>
      <c r="J78">
        <v>18587183.265625</v>
      </c>
      <c r="K78" s="3">
        <f t="shared" si="81"/>
        <v>148697466.125</v>
      </c>
      <c r="L78" s="10">
        <f t="shared" si="82"/>
        <v>1058.184</v>
      </c>
      <c r="M78" s="10">
        <f t="shared" si="70"/>
        <v>8.7738037109375E-2</v>
      </c>
      <c r="N78">
        <f t="shared" si="83"/>
        <v>5242880</v>
      </c>
      <c r="O78" s="9">
        <f t="shared" si="84"/>
        <v>1.7787794701064548</v>
      </c>
      <c r="P78" s="9">
        <f>2</f>
        <v>2</v>
      </c>
      <c r="Q78" s="1">
        <f t="shared" si="71"/>
        <v>0</v>
      </c>
      <c r="R78" s="1">
        <f t="shared" si="85"/>
        <v>4.0329593834538865E-2</v>
      </c>
      <c r="S78">
        <f t="shared" si="72"/>
        <v>4.0329593834538865E-2</v>
      </c>
      <c r="T78">
        <f t="shared" si="73"/>
        <v>4.0329593834538865E-2</v>
      </c>
      <c r="U78" s="1">
        <f t="shared" si="74"/>
        <v>0</v>
      </c>
      <c r="V78" s="1">
        <f t="shared" si="86"/>
        <v>0</v>
      </c>
      <c r="W78" s="1">
        <f t="shared" si="75"/>
        <v>12.258325081068197</v>
      </c>
      <c r="X78">
        <f t="shared" si="76"/>
        <v>12.258325081068197</v>
      </c>
      <c r="Y78">
        <v>4.4919000000000001E-2</v>
      </c>
      <c r="Z78">
        <v>12.970111699980036</v>
      </c>
      <c r="AA78">
        <f t="shared" si="68"/>
        <v>5.8883768561187919</v>
      </c>
      <c r="AB78">
        <f t="shared" si="87"/>
        <v>26.482774082236915</v>
      </c>
      <c r="AC78">
        <f t="shared" si="77"/>
        <v>10.217071095663606</v>
      </c>
      <c r="AD78">
        <f t="shared" si="78"/>
        <v>10.217071095663606</v>
      </c>
      <c r="AE78">
        <f t="shared" si="79"/>
        <v>5.4878989123350017</v>
      </c>
    </row>
    <row r="79" spans="1:31">
      <c r="G79">
        <v>12500</v>
      </c>
      <c r="H79">
        <v>256</v>
      </c>
      <c r="I79">
        <f t="shared" si="80"/>
        <v>312500000</v>
      </c>
      <c r="J79">
        <v>20656987.890625</v>
      </c>
      <c r="K79" s="3">
        <f t="shared" si="81"/>
        <v>165255903.125</v>
      </c>
      <c r="L79" s="10">
        <f t="shared" si="82"/>
        <v>1250.2</v>
      </c>
      <c r="M79" s="10">
        <f t="shared" si="70"/>
        <v>9.5367431640625E-2</v>
      </c>
      <c r="N79">
        <f t="shared" si="83"/>
        <v>5242880</v>
      </c>
      <c r="O79" s="9">
        <f t="shared" si="84"/>
        <v>1.8910065788307979</v>
      </c>
      <c r="P79" s="9">
        <f>2</f>
        <v>2</v>
      </c>
      <c r="Q79" s="1">
        <f t="shared" si="71"/>
        <v>0</v>
      </c>
      <c r="R79" s="1">
        <f t="shared" si="85"/>
        <v>4.4820558315288181E-2</v>
      </c>
      <c r="S79">
        <f t="shared" si="72"/>
        <v>4.4820558315288181E-2</v>
      </c>
      <c r="T79">
        <f t="shared" si="73"/>
        <v>4.4820558315288181E-2</v>
      </c>
      <c r="U79" s="1">
        <f t="shared" si="74"/>
        <v>0</v>
      </c>
      <c r="V79" s="1">
        <f t="shared" si="86"/>
        <v>0</v>
      </c>
      <c r="W79" s="1">
        <f t="shared" si="75"/>
        <v>14.317343820057477</v>
      </c>
      <c r="X79">
        <f t="shared" si="76"/>
        <v>14.317343820057477</v>
      </c>
      <c r="Y79">
        <v>5.2463999999999997E-2</v>
      </c>
      <c r="Z79">
        <v>14.923384799999999</v>
      </c>
      <c r="AA79">
        <f t="shared" si="68"/>
        <v>5.9564653857883503</v>
      </c>
      <c r="AB79">
        <f t="shared" si="87"/>
        <v>25.199131309088138</v>
      </c>
      <c r="AC79">
        <f t="shared" si="77"/>
        <v>14.568926663448872</v>
      </c>
      <c r="AD79">
        <f t="shared" si="78"/>
        <v>14.568926663448872</v>
      </c>
      <c r="AE79">
        <f t="shared" si="79"/>
        <v>4.0610155676111894</v>
      </c>
    </row>
    <row r="80" spans="1:31">
      <c r="G80">
        <v>13500</v>
      </c>
      <c r="H80">
        <v>256</v>
      </c>
      <c r="I80">
        <f t="shared" si="80"/>
        <v>364500000</v>
      </c>
      <c r="J80">
        <v>23155467.019531</v>
      </c>
      <c r="K80" s="3">
        <f t="shared" si="81"/>
        <v>185243736.156248</v>
      </c>
      <c r="L80" s="10">
        <f t="shared" si="82"/>
        <v>1458.2159999999999</v>
      </c>
      <c r="M80" s="10">
        <f t="shared" si="70"/>
        <v>0.102996826171875</v>
      </c>
      <c r="N80">
        <f t="shared" si="83"/>
        <v>5242880</v>
      </c>
      <c r="O80" s="9">
        <f t="shared" si="84"/>
        <v>1.9676778689701782</v>
      </c>
      <c r="P80" s="9">
        <f>2</f>
        <v>2</v>
      </c>
      <c r="Q80" s="1">
        <f t="shared" si="71"/>
        <v>0</v>
      </c>
      <c r="R80" s="1">
        <f t="shared" si="85"/>
        <v>5.024164052192899E-2</v>
      </c>
      <c r="S80">
        <f t="shared" si="72"/>
        <v>5.024164052192899E-2</v>
      </c>
      <c r="T80">
        <f t="shared" si="73"/>
        <v>5.024164052192899E-2</v>
      </c>
      <c r="U80" s="1">
        <f t="shared" si="74"/>
        <v>0</v>
      </c>
      <c r="V80" s="1">
        <f t="shared" si="86"/>
        <v>0</v>
      </c>
      <c r="W80" s="1">
        <f t="shared" si="75"/>
        <v>16.756237189222119</v>
      </c>
      <c r="X80">
        <f t="shared" si="76"/>
        <v>16.756237189222119</v>
      </c>
      <c r="Y80">
        <v>6.1400999999999997E-2</v>
      </c>
      <c r="Z80">
        <v>17.376483</v>
      </c>
      <c r="AA80">
        <f t="shared" si="68"/>
        <v>5.9363854008892361</v>
      </c>
      <c r="AB80">
        <f t="shared" si="87"/>
        <v>24.135598593670853</v>
      </c>
      <c r="AC80">
        <f t="shared" si="77"/>
        <v>18.174556567598259</v>
      </c>
      <c r="AD80">
        <f t="shared" si="78"/>
        <v>18.174556567598259</v>
      </c>
      <c r="AE80">
        <f t="shared" si="79"/>
        <v>3.56945540002474</v>
      </c>
    </row>
    <row r="81" spans="7:32">
      <c r="G81">
        <v>14500</v>
      </c>
      <c r="H81">
        <v>256</v>
      </c>
      <c r="I81">
        <f t="shared" si="80"/>
        <v>420500000</v>
      </c>
      <c r="J81">
        <v>26748943.976562001</v>
      </c>
      <c r="K81" s="3">
        <f t="shared" si="81"/>
        <v>213991551.81249601</v>
      </c>
      <c r="L81" s="10">
        <f t="shared" si="82"/>
        <v>1682.232</v>
      </c>
      <c r="M81" s="10">
        <f t="shared" si="70"/>
        <v>0.110626220703125</v>
      </c>
      <c r="N81">
        <f t="shared" si="83"/>
        <v>5242880</v>
      </c>
      <c r="O81" s="9">
        <f t="shared" si="84"/>
        <v>1.9650308455562355</v>
      </c>
      <c r="P81" s="9">
        <f>2</f>
        <v>2</v>
      </c>
      <c r="Q81" s="1">
        <f t="shared" si="71"/>
        <v>0</v>
      </c>
      <c r="R81" s="1">
        <f t="shared" si="85"/>
        <v>5.803859738514857E-2</v>
      </c>
      <c r="S81">
        <f t="shared" si="72"/>
        <v>5.803859738514857E-2</v>
      </c>
      <c r="T81">
        <f t="shared" si="73"/>
        <v>5.803859738514857E-2</v>
      </c>
      <c r="U81" s="1">
        <f t="shared" si="74"/>
        <v>0</v>
      </c>
      <c r="V81" s="1">
        <f t="shared" si="86"/>
        <v>0</v>
      </c>
      <c r="W81" s="1">
        <f t="shared" si="75"/>
        <v>19.186943605150219</v>
      </c>
      <c r="X81">
        <f t="shared" si="76"/>
        <v>19.186943605150219</v>
      </c>
      <c r="Y81">
        <v>7.0307999999999995E-2</v>
      </c>
      <c r="Z81">
        <v>20.002625999999999</v>
      </c>
      <c r="AA81">
        <f t="shared" si="68"/>
        <v>5.9808272173863575</v>
      </c>
      <c r="AB81">
        <f t="shared" si="87"/>
        <v>24.349041567104287</v>
      </c>
      <c r="AC81">
        <f t="shared" si="77"/>
        <v>17.450933912003507</v>
      </c>
      <c r="AD81">
        <f t="shared" si="78"/>
        <v>17.450933912003507</v>
      </c>
      <c r="AE81">
        <f t="shared" si="79"/>
        <v>4.0778765490580096</v>
      </c>
    </row>
    <row r="82" spans="7:32">
      <c r="G82">
        <v>15500</v>
      </c>
      <c r="H82">
        <v>128</v>
      </c>
      <c r="I82">
        <f t="shared" si="80"/>
        <v>480500000</v>
      </c>
      <c r="J82">
        <v>30700464.359375</v>
      </c>
      <c r="K82" s="3">
        <f t="shared" si="81"/>
        <v>245603714.875</v>
      </c>
      <c r="L82" s="10">
        <f t="shared" si="82"/>
        <v>1922.248</v>
      </c>
      <c r="M82" s="10">
        <f t="shared" si="70"/>
        <v>0.118255615234375</v>
      </c>
      <c r="N82">
        <f t="shared" si="83"/>
        <v>5242880</v>
      </c>
      <c r="O82" s="9">
        <f t="shared" si="84"/>
        <v>1.9564036327567376</v>
      </c>
      <c r="P82" s="9">
        <f>2</f>
        <v>2</v>
      </c>
      <c r="Q82" s="1">
        <f t="shared" si="71"/>
        <v>0</v>
      </c>
      <c r="R82" s="1">
        <f t="shared" si="85"/>
        <v>6.661241999131369E-2</v>
      </c>
      <c r="S82">
        <f t="shared" si="72"/>
        <v>6.661241999131369E-2</v>
      </c>
      <c r="T82">
        <f t="shared" si="73"/>
        <v>6.661241999131369E-2</v>
      </c>
      <c r="U82" s="1">
        <f t="shared" si="74"/>
        <v>0</v>
      </c>
      <c r="V82" s="1">
        <f t="shared" si="86"/>
        <v>0</v>
      </c>
      <c r="W82" s="1">
        <f t="shared" si="75"/>
        <v>21.567163809453007</v>
      </c>
      <c r="X82">
        <f t="shared" si="76"/>
        <v>21.567163809453007</v>
      </c>
      <c r="Y82">
        <v>7.9030000000000003E-2</v>
      </c>
      <c r="Z82">
        <v>22.592042666693011</v>
      </c>
      <c r="AA82">
        <f t="shared" si="68"/>
        <v>6.0799696317853975</v>
      </c>
      <c r="AB82">
        <f t="shared" si="87"/>
        <v>24.861821067948878</v>
      </c>
      <c r="AC82">
        <f t="shared" si="77"/>
        <v>15.712488939246253</v>
      </c>
      <c r="AD82">
        <f t="shared" si="78"/>
        <v>15.712488939246253</v>
      </c>
      <c r="AE82">
        <f t="shared" si="79"/>
        <v>4.5364594621227523</v>
      </c>
    </row>
    <row r="83" spans="7:32">
      <c r="G83">
        <v>16500</v>
      </c>
      <c r="H83">
        <v>128</v>
      </c>
      <c r="I83">
        <f t="shared" si="80"/>
        <v>544500000</v>
      </c>
      <c r="J83">
        <v>35042469.898437999</v>
      </c>
      <c r="K83" s="3">
        <f t="shared" si="81"/>
        <v>280339759.18750399</v>
      </c>
      <c r="L83" s="10">
        <f t="shared" si="82"/>
        <v>2178.2640000000001</v>
      </c>
      <c r="M83" s="10">
        <f t="shared" si="70"/>
        <v>0.125885009765625</v>
      </c>
      <c r="N83">
        <f t="shared" si="83"/>
        <v>5242880</v>
      </c>
      <c r="O83" s="9">
        <f t="shared" si="84"/>
        <v>1.9422860374072506</v>
      </c>
      <c r="P83" s="9">
        <f>2</f>
        <v>2</v>
      </c>
      <c r="Q83" s="1">
        <f t="shared" si="71"/>
        <v>0</v>
      </c>
      <c r="R83" s="1">
        <f t="shared" si="85"/>
        <v>7.6033498877514719E-2</v>
      </c>
      <c r="S83">
        <f t="shared" si="72"/>
        <v>7.6033498877514719E-2</v>
      </c>
      <c r="T83">
        <f t="shared" si="73"/>
        <v>7.6033498877514719E-2</v>
      </c>
      <c r="U83" s="1">
        <f t="shared" si="74"/>
        <v>0</v>
      </c>
      <c r="V83" s="1">
        <f t="shared" si="86"/>
        <v>0</v>
      </c>
      <c r="W83" s="1">
        <f t="shared" si="75"/>
        <v>25.295775211813584</v>
      </c>
      <c r="X83">
        <f t="shared" si="76"/>
        <v>25.295775211813584</v>
      </c>
      <c r="Y83">
        <v>9.2692999999999998E-2</v>
      </c>
      <c r="Z83">
        <v>26.206370944423849</v>
      </c>
      <c r="AA83">
        <f t="shared" si="68"/>
        <v>5.874229985004261</v>
      </c>
      <c r="AB83">
        <f t="shared" si="87"/>
        <v>24.195118007832654</v>
      </c>
      <c r="AC83">
        <f t="shared" si="77"/>
        <v>17.972771538827399</v>
      </c>
      <c r="AD83">
        <f t="shared" si="78"/>
        <v>17.972771538827399</v>
      </c>
      <c r="AE83">
        <f t="shared" si="79"/>
        <v>3.4747113003222592</v>
      </c>
    </row>
    <row r="84" spans="7:32">
      <c r="G84">
        <v>17500</v>
      </c>
      <c r="H84">
        <v>128</v>
      </c>
      <c r="I84">
        <f t="shared" si="80"/>
        <v>612500000</v>
      </c>
      <c r="J84">
        <v>39545132.257812001</v>
      </c>
      <c r="K84" s="3">
        <f t="shared" si="81"/>
        <v>316361058.06249601</v>
      </c>
      <c r="L84" s="10">
        <f t="shared" si="82"/>
        <v>2450.2800000000002</v>
      </c>
      <c r="M84" s="10">
        <f t="shared" si="70"/>
        <v>0.133514404296875</v>
      </c>
      <c r="N84">
        <f t="shared" si="83"/>
        <v>5242880</v>
      </c>
      <c r="O84" s="9">
        <f t="shared" si="84"/>
        <v>1.9360789970521681</v>
      </c>
      <c r="P84" s="9">
        <f>2</f>
        <v>2</v>
      </c>
      <c r="Q84" s="1">
        <f t="shared" si="71"/>
        <v>0</v>
      </c>
      <c r="R84" s="1">
        <f t="shared" si="85"/>
        <v>8.5803163357202297E-2</v>
      </c>
      <c r="S84">
        <f t="shared" si="72"/>
        <v>8.5803163357202297E-2</v>
      </c>
      <c r="T84">
        <f t="shared" si="73"/>
        <v>8.5803163357202297E-2</v>
      </c>
      <c r="U84" s="1">
        <f t="shared" si="74"/>
        <v>0</v>
      </c>
      <c r="V84" s="1">
        <f t="shared" si="86"/>
        <v>0</v>
      </c>
      <c r="W84" s="1">
        <f t="shared" si="75"/>
        <v>28.053413960320768</v>
      </c>
      <c r="X84">
        <f t="shared" si="76"/>
        <v>28.053413960320768</v>
      </c>
      <c r="Y84">
        <v>0.102798</v>
      </c>
      <c r="Z84">
        <v>29.106786436316909</v>
      </c>
      <c r="AA84">
        <f t="shared" si="68"/>
        <v>5.9582871262086812</v>
      </c>
      <c r="AB84">
        <f t="shared" si="87"/>
        <v>24.620016581061577</v>
      </c>
      <c r="AC84">
        <f t="shared" si="77"/>
        <v>16.532263898906304</v>
      </c>
      <c r="AD84">
        <f t="shared" si="78"/>
        <v>16.532263898906304</v>
      </c>
      <c r="AE84">
        <f t="shared" si="79"/>
        <v>3.6189926988361565</v>
      </c>
    </row>
    <row r="85" spans="7:32">
      <c r="G85">
        <v>18500</v>
      </c>
      <c r="H85">
        <v>128</v>
      </c>
      <c r="I85">
        <f t="shared" si="80"/>
        <v>684500000</v>
      </c>
      <c r="J85">
        <v>44578586.46875</v>
      </c>
      <c r="K85" s="3">
        <f t="shared" si="81"/>
        <v>356628691.75</v>
      </c>
      <c r="L85" s="10">
        <f t="shared" si="82"/>
        <v>2738.2959999999998</v>
      </c>
      <c r="M85" s="10">
        <f t="shared" si="70"/>
        <v>0.141143798828125</v>
      </c>
      <c r="N85">
        <f t="shared" si="83"/>
        <v>5242880</v>
      </c>
      <c r="O85" s="9">
        <f t="shared" si="84"/>
        <v>1.9193632364269806</v>
      </c>
      <c r="P85" s="9">
        <f>2</f>
        <v>2</v>
      </c>
      <c r="Q85" s="1">
        <f t="shared" si="71"/>
        <v>0</v>
      </c>
      <c r="R85" s="1">
        <f t="shared" si="85"/>
        <v>9.6724514968734548E-2</v>
      </c>
      <c r="S85">
        <f t="shared" si="72"/>
        <v>9.6724514968734548E-2</v>
      </c>
      <c r="T85">
        <f t="shared" si="73"/>
        <v>9.6724514968734548E-2</v>
      </c>
      <c r="U85" s="1">
        <f t="shared" si="74"/>
        <v>0</v>
      </c>
      <c r="V85" s="1">
        <f t="shared" si="86"/>
        <v>0</v>
      </c>
      <c r="W85" s="1">
        <f t="shared" si="75"/>
        <v>31.580353414621296</v>
      </c>
      <c r="X85">
        <f t="shared" si="76"/>
        <v>31.580353414621296</v>
      </c>
      <c r="Y85">
        <v>0.11572200000000001</v>
      </c>
      <c r="Z85">
        <v>33.028839138417034</v>
      </c>
      <c r="AA85">
        <f t="shared" si="68"/>
        <v>5.9150377629145714</v>
      </c>
      <c r="AB85">
        <f t="shared" si="87"/>
        <v>24.654167176509219</v>
      </c>
      <c r="AC85">
        <f t="shared" si="77"/>
        <v>16.416485224300871</v>
      </c>
      <c r="AD85">
        <f t="shared" si="78"/>
        <v>16.416485224300871</v>
      </c>
      <c r="AE85">
        <f t="shared" si="79"/>
        <v>4.3855181156244507</v>
      </c>
    </row>
    <row r="86" spans="7:32">
      <c r="G86">
        <v>19500</v>
      </c>
      <c r="H86">
        <v>128</v>
      </c>
      <c r="I86">
        <f>2*G86^2</f>
        <v>760500000</v>
      </c>
      <c r="J86">
        <v>52321785.257812001</v>
      </c>
      <c r="K86" s="3">
        <f t="shared" si="81"/>
        <v>418574282.06249601</v>
      </c>
      <c r="L86" s="10">
        <f t="shared" si="82"/>
        <v>3042.3119999999999</v>
      </c>
      <c r="M86" s="10">
        <f t="shared" si="70"/>
        <v>0.148773193359375</v>
      </c>
      <c r="N86">
        <f t="shared" si="83"/>
        <v>5242880</v>
      </c>
      <c r="O86" s="9">
        <f t="shared" si="84"/>
        <v>1.8168818118798138</v>
      </c>
      <c r="P86" s="9">
        <f>2</f>
        <v>2</v>
      </c>
      <c r="Q86" s="1">
        <f t="shared" si="71"/>
        <v>0</v>
      </c>
      <c r="R86" s="1">
        <f t="shared" si="85"/>
        <v>0.11352534259711933</v>
      </c>
      <c r="S86">
        <f t="shared" si="72"/>
        <v>0.11352534259711933</v>
      </c>
      <c r="T86">
        <f t="shared" si="73"/>
        <v>0.11352534259711933</v>
      </c>
      <c r="U86" s="1">
        <f t="shared" si="74"/>
        <v>0</v>
      </c>
      <c r="V86" s="1">
        <f t="shared" si="86"/>
        <v>0</v>
      </c>
      <c r="W86" s="1">
        <f t="shared" si="75"/>
        <v>35.519915312043331</v>
      </c>
      <c r="X86">
        <f t="shared" si="76"/>
        <v>35.519915312043331</v>
      </c>
      <c r="Y86">
        <v>0.130158</v>
      </c>
      <c r="Z86">
        <v>37.345801080043387</v>
      </c>
      <c r="AA86">
        <f t="shared" si="68"/>
        <v>5.8428986308947586</v>
      </c>
      <c r="AB86">
        <f t="shared" si="87"/>
        <v>25.727148976628161</v>
      </c>
      <c r="AC86">
        <f t="shared" si="77"/>
        <v>12.77882066632913</v>
      </c>
      <c r="AD86">
        <f t="shared" si="78"/>
        <v>12.77882066632913</v>
      </c>
      <c r="AE86">
        <f t="shared" si="79"/>
        <v>4.8891326874649943</v>
      </c>
    </row>
    <row r="87" spans="7:32">
      <c r="G87">
        <v>20500</v>
      </c>
      <c r="H87">
        <v>128</v>
      </c>
      <c r="I87">
        <f t="shared" si="80"/>
        <v>840500000</v>
      </c>
      <c r="J87">
        <v>63007385.203125</v>
      </c>
      <c r="K87" s="3">
        <f t="shared" si="81"/>
        <v>504059081.625</v>
      </c>
      <c r="L87" s="10">
        <f t="shared" si="82"/>
        <v>3362.328</v>
      </c>
      <c r="M87" s="10">
        <f t="shared" si="70"/>
        <v>0.156402587890625</v>
      </c>
      <c r="N87">
        <f t="shared" si="83"/>
        <v>5242880</v>
      </c>
      <c r="O87" s="9">
        <f t="shared" si="84"/>
        <v>1.6674632610335522</v>
      </c>
      <c r="P87" s="9">
        <f>2</f>
        <v>2</v>
      </c>
      <c r="Q87" s="1">
        <f t="shared" si="71"/>
        <v>0</v>
      </c>
      <c r="R87" s="1">
        <f t="shared" si="85"/>
        <v>0.13671045351544939</v>
      </c>
      <c r="S87">
        <f t="shared" si="72"/>
        <v>0.13671045351544939</v>
      </c>
      <c r="T87">
        <f t="shared" si="73"/>
        <v>0.13671045351544939</v>
      </c>
      <c r="U87" s="1">
        <f t="shared" si="74"/>
        <v>0</v>
      </c>
      <c r="V87" s="1">
        <f t="shared" si="86"/>
        <v>0</v>
      </c>
      <c r="W87" s="1">
        <f t="shared" si="75"/>
        <v>40.813326376347518</v>
      </c>
      <c r="X87">
        <f t="shared" si="76"/>
        <v>40.813326376347518</v>
      </c>
      <c r="Y87">
        <v>0.14955499999999999</v>
      </c>
      <c r="Z87">
        <v>43.200281352879593</v>
      </c>
      <c r="AA87">
        <f t="shared" si="68"/>
        <v>5.6200060178529636</v>
      </c>
      <c r="AB87">
        <f t="shared" si="87"/>
        <v>26.963141673631775</v>
      </c>
      <c r="AC87">
        <f t="shared" si="77"/>
        <v>8.5885102367360542</v>
      </c>
      <c r="AD87">
        <f t="shared" si="78"/>
        <v>8.5885102367360542</v>
      </c>
      <c r="AE87">
        <f t="shared" si="79"/>
        <v>5.5253227566606284</v>
      </c>
    </row>
    <row r="88" spans="7:32">
      <c r="G88">
        <v>21500</v>
      </c>
      <c r="H88">
        <v>64</v>
      </c>
      <c r="I88">
        <f t="shared" si="80"/>
        <v>924500000</v>
      </c>
      <c r="J88">
        <v>75350466.53125</v>
      </c>
      <c r="K88" s="3">
        <f t="shared" si="81"/>
        <v>602803732.25</v>
      </c>
      <c r="L88" s="10">
        <f t="shared" si="82"/>
        <v>3698.3440000000001</v>
      </c>
      <c r="M88" s="10">
        <f t="shared" si="70"/>
        <v>0.164031982421875</v>
      </c>
      <c r="N88">
        <f t="shared" si="83"/>
        <v>5242880</v>
      </c>
      <c r="O88" s="9">
        <f t="shared" si="84"/>
        <v>1.5336666821043889</v>
      </c>
      <c r="P88" s="9">
        <f>2</f>
        <v>2</v>
      </c>
      <c r="Q88" s="1">
        <f t="shared" si="71"/>
        <v>0</v>
      </c>
      <c r="R88" s="1">
        <f t="shared" si="85"/>
        <v>0.16349188938532502</v>
      </c>
      <c r="S88">
        <f t="shared" si="72"/>
        <v>0.16349188938532502</v>
      </c>
      <c r="T88">
        <f t="shared" si="73"/>
        <v>0.16349188938532502</v>
      </c>
      <c r="U88" s="1">
        <f t="shared" si="74"/>
        <v>0</v>
      </c>
      <c r="V88" s="1">
        <f t="shared" si="86"/>
        <v>0</v>
      </c>
      <c r="W88" s="1">
        <f t="shared" si="75"/>
        <v>46.58076203304725</v>
      </c>
      <c r="X88">
        <f t="shared" si="76"/>
        <v>46.58076203304725</v>
      </c>
      <c r="Y88">
        <v>0.17068900000000001</v>
      </c>
      <c r="Z88">
        <v>49.332914088850956</v>
      </c>
      <c r="AA88">
        <f t="shared" si="68"/>
        <v>5.4162834160373547</v>
      </c>
      <c r="AB88">
        <f t="shared" si="87"/>
        <v>28.252727814914845</v>
      </c>
      <c r="AC88">
        <f t="shared" si="77"/>
        <v>4.2165052315468392</v>
      </c>
      <c r="AD88">
        <f t="shared" si="78"/>
        <v>4.2165052315468392</v>
      </c>
      <c r="AE88">
        <f t="shared" si="79"/>
        <v>5.5787340087936972</v>
      </c>
    </row>
    <row r="89" spans="7:32">
      <c r="G89">
        <v>22500</v>
      </c>
      <c r="H89">
        <v>64</v>
      </c>
      <c r="I89">
        <f t="shared" si="80"/>
        <v>1012500000</v>
      </c>
      <c r="J89">
        <v>83576939.015625</v>
      </c>
      <c r="K89" s="3">
        <f t="shared" si="81"/>
        <v>668615512.125</v>
      </c>
      <c r="L89" s="10">
        <f t="shared" si="82"/>
        <v>4050.36</v>
      </c>
      <c r="M89" s="10">
        <f t="shared" si="70"/>
        <v>0.171661376953125</v>
      </c>
      <c r="N89">
        <f t="shared" si="83"/>
        <v>5242880</v>
      </c>
      <c r="O89" s="9">
        <f t="shared" si="84"/>
        <v>1.5143232270846712</v>
      </c>
      <c r="P89" s="9">
        <f>2</f>
        <v>2</v>
      </c>
      <c r="Q89" s="1">
        <f t="shared" si="71"/>
        <v>0</v>
      </c>
      <c r="R89" s="1">
        <f t="shared" si="85"/>
        <v>0.18134130149067759</v>
      </c>
      <c r="S89">
        <f t="shared" si="72"/>
        <v>0.18134130149067759</v>
      </c>
      <c r="T89">
        <f t="shared" si="73"/>
        <v>0.18134130149067759</v>
      </c>
      <c r="U89" s="1">
        <f t="shared" si="74"/>
        <v>0</v>
      </c>
      <c r="V89" s="1">
        <f t="shared" si="86"/>
        <v>0</v>
      </c>
      <c r="W89" s="1">
        <f t="shared" si="75"/>
        <v>51.267246964082766</v>
      </c>
      <c r="X89">
        <f t="shared" si="76"/>
        <v>51.267246964082766</v>
      </c>
      <c r="Y89">
        <v>0.187862</v>
      </c>
      <c r="Z89">
        <v>54.215094579999999</v>
      </c>
      <c r="AA89">
        <f t="shared" si="68"/>
        <v>5.3895944895721328</v>
      </c>
      <c r="AB89">
        <f t="shared" si="87"/>
        <v>28.472624037857575</v>
      </c>
      <c r="AC89">
        <f t="shared" si="77"/>
        <v>3.4710045189141012</v>
      </c>
      <c r="AD89">
        <f t="shared" si="78"/>
        <v>3.4710045189141012</v>
      </c>
      <c r="AE89">
        <f t="shared" si="79"/>
        <v>5.4373189584081203</v>
      </c>
    </row>
    <row r="90" spans="7:32">
      <c r="G90">
        <v>23500</v>
      </c>
      <c r="H90">
        <v>64</v>
      </c>
      <c r="I90">
        <f t="shared" si="80"/>
        <v>1104500000</v>
      </c>
      <c r="J90">
        <v>78582892.25</v>
      </c>
      <c r="K90" s="3">
        <f t="shared" si="81"/>
        <v>628663138</v>
      </c>
      <c r="L90" s="10">
        <f t="shared" si="82"/>
        <v>4418.3760000000002</v>
      </c>
      <c r="M90" s="10">
        <f t="shared" si="70"/>
        <v>0.179290771484375</v>
      </c>
      <c r="N90">
        <f t="shared" si="83"/>
        <v>5242880</v>
      </c>
      <c r="O90" s="9">
        <f t="shared" si="84"/>
        <v>1.7569027564011555</v>
      </c>
      <c r="P90" s="9">
        <f>2</f>
        <v>2</v>
      </c>
      <c r="Q90" s="1">
        <f t="shared" si="71"/>
        <v>0</v>
      </c>
      <c r="R90" s="1">
        <f t="shared" si="85"/>
        <v>0.17050545429586186</v>
      </c>
      <c r="S90">
        <f t="shared" si="72"/>
        <v>0.17050545429586186</v>
      </c>
      <c r="T90">
        <f t="shared" si="73"/>
        <v>0.17050545429586186</v>
      </c>
      <c r="U90" s="1">
        <f t="shared" si="74"/>
        <v>0</v>
      </c>
      <c r="V90" s="1">
        <f t="shared" si="86"/>
        <v>0</v>
      </c>
      <c r="W90" s="1">
        <f t="shared" si="75"/>
        <v>52.673492631678755</v>
      </c>
      <c r="X90">
        <f t="shared" si="76"/>
        <v>52.673492631678755</v>
      </c>
      <c r="Y90">
        <v>0.19301499999999999</v>
      </c>
      <c r="Z90">
        <v>55.165617149999996</v>
      </c>
      <c r="AA90">
        <f t="shared" si="68"/>
        <v>5.7223531849856233</v>
      </c>
      <c r="AB90">
        <f t="shared" si="87"/>
        <v>26.056550547884878</v>
      </c>
      <c r="AC90">
        <f t="shared" si="77"/>
        <v>11.662070670226733</v>
      </c>
      <c r="AD90">
        <f t="shared" si="78"/>
        <v>11.662070670226733</v>
      </c>
      <c r="AE90">
        <f t="shared" si="79"/>
        <v>4.517532200437353</v>
      </c>
    </row>
    <row r="91" spans="7:32">
      <c r="G91">
        <v>24500</v>
      </c>
      <c r="H91">
        <v>64</v>
      </c>
      <c r="I91">
        <f t="shared" si="80"/>
        <v>1200500000</v>
      </c>
      <c r="J91">
        <v>87781575.9375</v>
      </c>
      <c r="K91" s="3">
        <f t="shared" si="81"/>
        <v>702252607.5</v>
      </c>
      <c r="L91" s="10">
        <f t="shared" si="82"/>
        <v>4802.3919999999998</v>
      </c>
      <c r="M91" s="10">
        <f t="shared" si="70"/>
        <v>0.186920166015625</v>
      </c>
      <c r="N91">
        <f t="shared" si="83"/>
        <v>5242880</v>
      </c>
      <c r="O91" s="9">
        <f t="shared" si="84"/>
        <v>1.7094988144988839</v>
      </c>
      <c r="P91" s="9">
        <f>2</f>
        <v>2</v>
      </c>
      <c r="Q91" s="1">
        <f t="shared" si="71"/>
        <v>0</v>
      </c>
      <c r="R91" s="1">
        <f t="shared" si="85"/>
        <v>0.1904643244284526</v>
      </c>
      <c r="S91">
        <f t="shared" si="72"/>
        <v>0.1904643244284526</v>
      </c>
      <c r="T91">
        <f t="shared" si="73"/>
        <v>0.1904643244284526</v>
      </c>
      <c r="U91" s="1">
        <f t="shared" si="74"/>
        <v>0</v>
      </c>
      <c r="V91" s="1">
        <f t="shared" si="86"/>
        <v>0</v>
      </c>
      <c r="W91" s="1">
        <f t="shared" si="75"/>
        <v>58.107173494768958</v>
      </c>
      <c r="X91">
        <f t="shared" si="76"/>
        <v>58.107173494768958</v>
      </c>
      <c r="Y91">
        <v>0.212926</v>
      </c>
      <c r="Z91">
        <v>60.895061616737642</v>
      </c>
      <c r="AA91">
        <f t="shared" si="68"/>
        <v>5.6381090143993688</v>
      </c>
      <c r="AB91">
        <f t="shared" si="87"/>
        <v>26.384851356809406</v>
      </c>
      <c r="AC91">
        <f t="shared" si="77"/>
        <v>10.549052521320744</v>
      </c>
      <c r="AD91">
        <f t="shared" si="78"/>
        <v>10.549052521320744</v>
      </c>
      <c r="AE91">
        <f t="shared" si="79"/>
        <v>4.5781842532899324</v>
      </c>
    </row>
    <row r="93" spans="7:32">
      <c r="G93" s="4" t="s">
        <v>49</v>
      </c>
      <c r="H93" s="4"/>
      <c r="M93" s="9"/>
      <c r="N93" s="9"/>
    </row>
    <row r="94" spans="7:32">
      <c r="G94" t="s">
        <v>32</v>
      </c>
      <c r="H94" t="s">
        <v>79</v>
      </c>
      <c r="I94" t="s">
        <v>33</v>
      </c>
      <c r="J94" t="s">
        <v>75</v>
      </c>
      <c r="K94" t="s">
        <v>63</v>
      </c>
      <c r="L94" t="s">
        <v>61</v>
      </c>
      <c r="M94" t="s">
        <v>65</v>
      </c>
      <c r="N94" s="9" t="s">
        <v>59</v>
      </c>
      <c r="O94" t="s">
        <v>64</v>
      </c>
      <c r="P94" t="s">
        <v>34</v>
      </c>
      <c r="Q94" t="s">
        <v>35</v>
      </c>
      <c r="R94" t="s">
        <v>36</v>
      </c>
      <c r="S94" t="s">
        <v>37</v>
      </c>
      <c r="T94" t="s">
        <v>38</v>
      </c>
      <c r="U94" t="s">
        <v>39</v>
      </c>
      <c r="V94" t="s">
        <v>40</v>
      </c>
      <c r="W94" t="s">
        <v>41</v>
      </c>
      <c r="X94" t="s">
        <v>42</v>
      </c>
      <c r="Y94" t="s">
        <v>43</v>
      </c>
      <c r="Z94" t="s">
        <v>44</v>
      </c>
      <c r="AA94" t="s">
        <v>77</v>
      </c>
      <c r="AB94" t="s">
        <v>45</v>
      </c>
    </row>
    <row r="95" spans="7:32">
      <c r="G95" s="6">
        <v>87804</v>
      </c>
      <c r="H95" s="6">
        <v>2652858</v>
      </c>
      <c r="I95" s="12">
        <f t="shared" ref="I95:I158" si="88">2*H95</f>
        <v>5305716</v>
      </c>
      <c r="J95" s="6">
        <v>973804.50390600006</v>
      </c>
      <c r="K95" s="12">
        <f t="shared" ref="K95:K158" si="89">J95*8</f>
        <v>7790436.0312480005</v>
      </c>
      <c r="L95" s="6">
        <f t="shared" ref="L95:L158" si="90">((H95+2*G95)*8+(G95+H95)*4)/1000000</f>
        <v>33.590375999999999</v>
      </c>
      <c r="M95" s="6">
        <f t="shared" ref="M95:M158" si="91">40*2^20/8</f>
        <v>5242880</v>
      </c>
      <c r="N95" s="13">
        <f t="shared" ref="N95:N158" si="92">I95/K95</f>
        <v>0.68105507557194367</v>
      </c>
      <c r="O95" s="13"/>
      <c r="P95" s="7">
        <f t="shared" ref="P95:P158" si="93">$B$31*I95</f>
        <v>0</v>
      </c>
      <c r="Q95" s="7">
        <f t="shared" ref="Q95:Q158" si="94">$C$31*K95</f>
        <v>1.5603288516279883E-3</v>
      </c>
      <c r="R95" s="6">
        <f t="shared" ref="R95:R158" si="95">P95+Q95</f>
        <v>1.5603288516279883E-3</v>
      </c>
      <c r="S95" s="6">
        <f t="shared" ref="S95:S158" si="96">MAX(P95,Q95)</f>
        <v>1.5603288516279883E-3</v>
      </c>
      <c r="T95" s="7">
        <f t="shared" ref="T95:T158" si="97">$D$31*I95</f>
        <v>0</v>
      </c>
      <c r="U95" s="7">
        <f t="shared" ref="U95:U158" si="98">$E$31*K95</f>
        <v>0.10231898793693815</v>
      </c>
      <c r="V95" s="7">
        <f t="shared" ref="V95:V158" si="99">X95*$F$31</f>
        <v>0.29268245575643842</v>
      </c>
      <c r="W95" s="6">
        <f t="shared" ref="W95:W158" si="100">SUM(T95:V95)</f>
        <v>0.39500144369337659</v>
      </c>
      <c r="X95" s="6">
        <v>1.3179999999999999E-3</v>
      </c>
      <c r="Y95" s="6">
        <v>0.38870748888859602</v>
      </c>
      <c r="Z95" s="6">
        <f t="shared" ref="Z95:Z158" si="101">ABS(S95-X95)/ABS(X95)*100</f>
        <v>18.386104068891381</v>
      </c>
      <c r="AA95" s="6">
        <f>ABS(R95-X95)/ABS(X95)*100</f>
        <v>18.386104068891381</v>
      </c>
      <c r="AB95" s="6">
        <f t="shared" ref="AB95:AB158" si="102">ABS(W95-Y95)/ABS(Y95)*100</f>
        <v>1.6192008090135923</v>
      </c>
    </row>
    <row r="96" spans="7:32">
      <c r="G96" s="6">
        <v>71505</v>
      </c>
      <c r="H96" s="6">
        <v>2682895</v>
      </c>
      <c r="I96" s="12">
        <f t="shared" si="88"/>
        <v>5365790</v>
      </c>
      <c r="J96" s="6">
        <v>988155.00292999996</v>
      </c>
      <c r="K96" s="12">
        <f t="shared" si="89"/>
        <v>7905240.0234399997</v>
      </c>
      <c r="L96" s="6">
        <f t="shared" si="90"/>
        <v>33.624839999999999</v>
      </c>
      <c r="M96" s="6">
        <f t="shared" si="91"/>
        <v>5242880</v>
      </c>
      <c r="N96" s="13">
        <f t="shared" si="92"/>
        <v>0.67876370408612252</v>
      </c>
      <c r="O96" s="13"/>
      <c r="P96" s="7">
        <f t="shared" si="93"/>
        <v>0</v>
      </c>
      <c r="Q96" s="7">
        <f t="shared" si="94"/>
        <v>1.5833226841401532E-3</v>
      </c>
      <c r="R96" s="6">
        <f t="shared" si="95"/>
        <v>1.5833226841401532E-3</v>
      </c>
      <c r="S96" s="6">
        <f t="shared" si="96"/>
        <v>1.5833226841401532E-3</v>
      </c>
      <c r="T96" s="7">
        <f t="shared" si="97"/>
        <v>0</v>
      </c>
      <c r="U96" s="7">
        <f t="shared" si="98"/>
        <v>0.10382681474471744</v>
      </c>
      <c r="V96" s="7">
        <f t="shared" si="99"/>
        <v>0.34153688691456929</v>
      </c>
      <c r="W96" s="6">
        <f t="shared" si="100"/>
        <v>0.44536370165928674</v>
      </c>
      <c r="X96" s="6">
        <v>1.5380000000000001E-3</v>
      </c>
      <c r="Y96" s="6">
        <v>0.44241269090979002</v>
      </c>
      <c r="Z96" s="6">
        <f t="shared" si="101"/>
        <v>2.9468585266679548</v>
      </c>
      <c r="AA96" s="6">
        <f t="shared" ref="AA96:AA159" si="103">ABS(R96-X96)/ABS(X96)*100</f>
        <v>2.9468585266679548</v>
      </c>
      <c r="AB96" s="6">
        <f t="shared" si="102"/>
        <v>0.66702669478765997</v>
      </c>
      <c r="AF96">
        <f>MEDIAN(AB108:AB322)</f>
        <v>1.177087606949424</v>
      </c>
    </row>
    <row r="97" spans="7:28">
      <c r="G97" s="6">
        <v>125329</v>
      </c>
      <c r="H97" s="6">
        <v>2678750</v>
      </c>
      <c r="I97" s="12">
        <f t="shared" si="88"/>
        <v>5357500</v>
      </c>
      <c r="J97" s="6">
        <v>468.52999899999998</v>
      </c>
      <c r="K97" s="12">
        <f t="shared" si="89"/>
        <v>3748.2399919999998</v>
      </c>
      <c r="L97" s="6">
        <f t="shared" si="90"/>
        <v>34.651580000000003</v>
      </c>
      <c r="M97" s="6">
        <f t="shared" si="91"/>
        <v>5242880</v>
      </c>
      <c r="N97" s="13">
        <f t="shared" si="92"/>
        <v>1429.3375054518121</v>
      </c>
      <c r="O97" s="13"/>
      <c r="P97" s="7">
        <f t="shared" si="93"/>
        <v>0</v>
      </c>
      <c r="Q97" s="7">
        <f t="shared" si="94"/>
        <v>7.5072652915507644E-7</v>
      </c>
      <c r="R97" s="6">
        <f t="shared" si="95"/>
        <v>7.5072652915507644E-7</v>
      </c>
      <c r="S97" s="6">
        <f t="shared" si="96"/>
        <v>7.5072652915507644E-7</v>
      </c>
      <c r="T97" s="7">
        <f t="shared" si="97"/>
        <v>0</v>
      </c>
      <c r="U97" s="7">
        <f t="shared" si="98"/>
        <v>4.922909590527235E-5</v>
      </c>
      <c r="V97" s="7">
        <f t="shared" si="99"/>
        <v>6.1734235736183515E-2</v>
      </c>
      <c r="W97" s="6">
        <f t="shared" si="100"/>
        <v>6.178346483208879E-2</v>
      </c>
      <c r="X97" s="6">
        <v>2.7799999999999998E-4</v>
      </c>
      <c r="Y97" s="6">
        <v>6.8115212499999994E-2</v>
      </c>
      <c r="Z97" s="6">
        <f t="shared" si="101"/>
        <v>99.729954485915442</v>
      </c>
      <c r="AA97" s="6">
        <f t="shared" si="103"/>
        <v>99.729954485915442</v>
      </c>
      <c r="AB97" s="6">
        <f t="shared" si="102"/>
        <v>9.2956440059718002</v>
      </c>
    </row>
    <row r="98" spans="7:28">
      <c r="G98" s="6">
        <v>28338</v>
      </c>
      <c r="H98" s="6">
        <v>2943887</v>
      </c>
      <c r="I98" s="12">
        <f t="shared" si="88"/>
        <v>5887774</v>
      </c>
      <c r="J98" s="6">
        <v>520035.12439000001</v>
      </c>
      <c r="K98" s="12">
        <f t="shared" si="89"/>
        <v>4160280.9951200001</v>
      </c>
      <c r="L98" s="6">
        <f t="shared" si="90"/>
        <v>35.893403999999997</v>
      </c>
      <c r="M98" s="6">
        <f t="shared" si="91"/>
        <v>5242880</v>
      </c>
      <c r="N98" s="13">
        <f t="shared" si="92"/>
        <v>1.4152346937397606</v>
      </c>
      <c r="O98" s="13"/>
      <c r="P98" s="7">
        <f t="shared" si="93"/>
        <v>0</v>
      </c>
      <c r="Q98" s="7">
        <f t="shared" si="94"/>
        <v>8.3325329179622753E-4</v>
      </c>
      <c r="R98" s="6">
        <f t="shared" si="95"/>
        <v>8.3325329179622753E-4</v>
      </c>
      <c r="S98" s="6">
        <f t="shared" si="96"/>
        <v>8.3325329179622753E-4</v>
      </c>
      <c r="T98" s="7">
        <f t="shared" si="97"/>
        <v>0</v>
      </c>
      <c r="U98" s="7">
        <f t="shared" si="98"/>
        <v>5.4640810764190896E-2</v>
      </c>
      <c r="V98" s="7">
        <f t="shared" si="99"/>
        <v>0.28957353741001191</v>
      </c>
      <c r="W98" s="6">
        <f t="shared" si="100"/>
        <v>0.34421434817420282</v>
      </c>
      <c r="X98" s="6">
        <v>1.304E-3</v>
      </c>
      <c r="Y98" s="6">
        <v>0.34212613333376801</v>
      </c>
      <c r="Z98" s="6">
        <f t="shared" si="101"/>
        <v>36.100207684338379</v>
      </c>
      <c r="AA98" s="6">
        <f t="shared" si="103"/>
        <v>36.100207684338379</v>
      </c>
      <c r="AB98" s="6">
        <f t="shared" si="102"/>
        <v>0.61036402571375925</v>
      </c>
    </row>
    <row r="99" spans="7:28">
      <c r="G99" s="6">
        <v>61349</v>
      </c>
      <c r="H99" s="6">
        <v>3016148</v>
      </c>
      <c r="I99" s="12">
        <f t="shared" si="88"/>
        <v>6032296</v>
      </c>
      <c r="J99" s="6">
        <v>1122641.0837399999</v>
      </c>
      <c r="K99" s="12">
        <f t="shared" si="89"/>
        <v>8981128.6699199993</v>
      </c>
      <c r="L99" s="6">
        <f t="shared" si="90"/>
        <v>37.420755999999997</v>
      </c>
      <c r="M99" s="6">
        <f t="shared" si="91"/>
        <v>5242880</v>
      </c>
      <c r="N99" s="13">
        <f t="shared" si="92"/>
        <v>0.67166346477182071</v>
      </c>
      <c r="O99" s="13"/>
      <c r="P99" s="7">
        <f t="shared" si="93"/>
        <v>0</v>
      </c>
      <c r="Q99" s="7">
        <f t="shared" si="94"/>
        <v>1.7988099931313549E-3</v>
      </c>
      <c r="R99" s="6">
        <f t="shared" si="95"/>
        <v>1.7988099931313549E-3</v>
      </c>
      <c r="S99" s="6">
        <f t="shared" si="96"/>
        <v>1.7988099931313549E-3</v>
      </c>
      <c r="T99" s="7">
        <f t="shared" si="97"/>
        <v>0</v>
      </c>
      <c r="U99" s="7">
        <f t="shared" si="98"/>
        <v>0.11795745351758223</v>
      </c>
      <c r="V99" s="7">
        <f t="shared" si="99"/>
        <v>0.37773357909082073</v>
      </c>
      <c r="W99" s="6">
        <f t="shared" si="100"/>
        <v>0.49569103260840297</v>
      </c>
      <c r="X99" s="6">
        <v>1.701E-3</v>
      </c>
      <c r="Y99" s="6">
        <v>0.49351679999943299</v>
      </c>
      <c r="Z99" s="6">
        <f t="shared" si="101"/>
        <v>5.7501465685687734</v>
      </c>
      <c r="AA99" s="6">
        <f t="shared" si="103"/>
        <v>5.7501465685687734</v>
      </c>
      <c r="AB99" s="6">
        <f t="shared" si="102"/>
        <v>0.44055898582834091</v>
      </c>
    </row>
    <row r="100" spans="7:28">
      <c r="G100" s="6">
        <v>321821</v>
      </c>
      <c r="H100" s="6">
        <v>2635364</v>
      </c>
      <c r="I100" s="12">
        <f t="shared" si="88"/>
        <v>5270728</v>
      </c>
      <c r="J100" s="6">
        <v>168012.46582000001</v>
      </c>
      <c r="K100" s="12">
        <f t="shared" si="89"/>
        <v>1344099.7265600001</v>
      </c>
      <c r="L100" s="6">
        <f t="shared" si="90"/>
        <v>38.060788000000002</v>
      </c>
      <c r="M100" s="6">
        <f t="shared" si="91"/>
        <v>5242880</v>
      </c>
      <c r="N100" s="13">
        <f t="shared" si="92"/>
        <v>3.9213816473942393</v>
      </c>
      <c r="O100" s="13"/>
      <c r="P100" s="7">
        <f t="shared" si="93"/>
        <v>0</v>
      </c>
      <c r="Q100" s="7">
        <f t="shared" si="94"/>
        <v>2.6920670093492677E-4</v>
      </c>
      <c r="R100" s="6">
        <f t="shared" si="95"/>
        <v>2.6920670093492677E-4</v>
      </c>
      <c r="S100" s="6">
        <f t="shared" si="96"/>
        <v>2.6920670093492677E-4</v>
      </c>
      <c r="T100" s="7">
        <f t="shared" si="97"/>
        <v>0</v>
      </c>
      <c r="U100" s="7">
        <f t="shared" si="98"/>
        <v>1.7653302479643515E-2</v>
      </c>
      <c r="V100" s="7">
        <f t="shared" si="99"/>
        <v>0.21029611957613595</v>
      </c>
      <c r="W100" s="6">
        <f t="shared" si="100"/>
        <v>0.22794942205577945</v>
      </c>
      <c r="X100" s="6">
        <v>9.4700000000000003E-4</v>
      </c>
      <c r="Y100" s="6">
        <v>0.235681242856737</v>
      </c>
      <c r="Z100" s="6">
        <f t="shared" si="101"/>
        <v>71.572682055445952</v>
      </c>
      <c r="AA100" s="6">
        <f t="shared" si="103"/>
        <v>71.572682055445952</v>
      </c>
      <c r="AB100" s="6">
        <f t="shared" si="102"/>
        <v>3.2806262845692284</v>
      </c>
    </row>
    <row r="101" spans="7:28">
      <c r="G101" s="6">
        <v>83334</v>
      </c>
      <c r="H101" s="6">
        <v>3046907</v>
      </c>
      <c r="I101" s="12">
        <f t="shared" si="88"/>
        <v>6093814</v>
      </c>
      <c r="J101" s="6">
        <v>1144864.283569</v>
      </c>
      <c r="K101" s="12">
        <f t="shared" si="89"/>
        <v>9158914.2685519997</v>
      </c>
      <c r="L101" s="6">
        <f t="shared" si="90"/>
        <v>38.229564000000003</v>
      </c>
      <c r="M101" s="6">
        <f t="shared" si="91"/>
        <v>5242880</v>
      </c>
      <c r="N101" s="13">
        <f t="shared" si="92"/>
        <v>0.6653423999090905</v>
      </c>
      <c r="O101" s="13"/>
      <c r="P101" s="7">
        <f t="shared" si="93"/>
        <v>0</v>
      </c>
      <c r="Q101" s="7">
        <f t="shared" si="94"/>
        <v>1.8344182694636135E-3</v>
      </c>
      <c r="R101" s="6">
        <f t="shared" si="95"/>
        <v>1.8344182694636135E-3</v>
      </c>
      <c r="S101" s="6">
        <f t="shared" si="96"/>
        <v>1.8344182694636135E-3</v>
      </c>
      <c r="T101" s="7">
        <f t="shared" si="97"/>
        <v>0</v>
      </c>
      <c r="U101" s="7">
        <f t="shared" si="98"/>
        <v>0.12029247590257122</v>
      </c>
      <c r="V101" s="7">
        <f t="shared" si="99"/>
        <v>0.33420872224084963</v>
      </c>
      <c r="W101" s="6">
        <f t="shared" si="100"/>
        <v>0.45450119814342083</v>
      </c>
      <c r="X101" s="6">
        <v>1.505E-3</v>
      </c>
      <c r="Y101" s="6">
        <v>0.45025085000000004</v>
      </c>
      <c r="Z101" s="6">
        <f t="shared" si="101"/>
        <v>21.888257107216841</v>
      </c>
      <c r="AA101" s="6">
        <f t="shared" si="103"/>
        <v>21.888257107216841</v>
      </c>
      <c r="AB101" s="6">
        <f t="shared" si="102"/>
        <v>0.9439955845548742</v>
      </c>
    </row>
    <row r="102" spans="7:28">
      <c r="G102" s="6">
        <v>204316</v>
      </c>
      <c r="H102" s="6">
        <v>2846228</v>
      </c>
      <c r="I102" s="12">
        <f t="shared" si="88"/>
        <v>5692456</v>
      </c>
      <c r="J102" s="6">
        <v>47455.706116000001</v>
      </c>
      <c r="K102" s="12">
        <f t="shared" si="89"/>
        <v>379645.64892800001</v>
      </c>
      <c r="L102" s="6">
        <f t="shared" si="90"/>
        <v>38.241056</v>
      </c>
      <c r="M102" s="6">
        <f t="shared" si="91"/>
        <v>5242880</v>
      </c>
      <c r="N102" s="13">
        <f t="shared" si="92"/>
        <v>14.994129436419742</v>
      </c>
      <c r="O102" s="13"/>
      <c r="P102" s="7">
        <f t="shared" si="93"/>
        <v>0</v>
      </c>
      <c r="Q102" s="7">
        <f t="shared" si="94"/>
        <v>7.603837025826817E-5</v>
      </c>
      <c r="R102" s="6">
        <f t="shared" si="95"/>
        <v>7.603837025826817E-5</v>
      </c>
      <c r="S102" s="6">
        <f t="shared" si="96"/>
        <v>7.603837025826817E-5</v>
      </c>
      <c r="T102" s="7">
        <f t="shared" si="97"/>
        <v>0</v>
      </c>
      <c r="U102" s="7">
        <f t="shared" si="98"/>
        <v>4.9862367673856973E-3</v>
      </c>
      <c r="V102" s="7">
        <f t="shared" si="99"/>
        <v>0.10925627331727443</v>
      </c>
      <c r="W102" s="6">
        <f t="shared" si="100"/>
        <v>0.11424251008466013</v>
      </c>
      <c r="X102" s="6">
        <v>4.9200000000000003E-4</v>
      </c>
      <c r="Y102" s="6">
        <v>0.12406834285693201</v>
      </c>
      <c r="Z102" s="6">
        <f t="shared" si="101"/>
        <v>84.545046695473943</v>
      </c>
      <c r="AA102" s="6">
        <f t="shared" si="103"/>
        <v>84.545046695473943</v>
      </c>
      <c r="AB102" s="6">
        <f t="shared" si="102"/>
        <v>7.919693731705939</v>
      </c>
    </row>
    <row r="103" spans="7:28">
      <c r="G103" s="6">
        <v>42930</v>
      </c>
      <c r="H103" s="6">
        <v>3148656</v>
      </c>
      <c r="I103" s="12">
        <f t="shared" si="88"/>
        <v>6297312</v>
      </c>
      <c r="J103" s="6">
        <v>26895.963379000001</v>
      </c>
      <c r="K103" s="12">
        <f t="shared" si="89"/>
        <v>215167.70703200001</v>
      </c>
      <c r="L103" s="6">
        <f t="shared" si="90"/>
        <v>38.642471999999998</v>
      </c>
      <c r="M103" s="6">
        <f t="shared" si="91"/>
        <v>5242880</v>
      </c>
      <c r="N103" s="13">
        <f t="shared" si="92"/>
        <v>29.266994043225342</v>
      </c>
      <c r="O103" s="13"/>
      <c r="P103" s="7">
        <f t="shared" si="93"/>
        <v>0</v>
      </c>
      <c r="Q103" s="7">
        <f t="shared" si="94"/>
        <v>4.3095454461601537E-5</v>
      </c>
      <c r="R103" s="6">
        <f t="shared" si="95"/>
        <v>4.3095454461601537E-5</v>
      </c>
      <c r="S103" s="6">
        <f t="shared" si="96"/>
        <v>4.3095454461601537E-5</v>
      </c>
      <c r="T103" s="7">
        <f t="shared" si="97"/>
        <v>0</v>
      </c>
      <c r="U103" s="7">
        <f t="shared" si="98"/>
        <v>2.8259961229280522E-3</v>
      </c>
      <c r="V103" s="7">
        <f t="shared" si="99"/>
        <v>0.14078958797388616</v>
      </c>
      <c r="W103" s="6">
        <f t="shared" si="100"/>
        <v>0.14361558409681421</v>
      </c>
      <c r="X103" s="6">
        <v>6.3400000000000001E-4</v>
      </c>
      <c r="Y103" s="6">
        <v>0.15192225000000001</v>
      </c>
      <c r="Z103" s="6">
        <f t="shared" si="101"/>
        <v>93.202609706372002</v>
      </c>
      <c r="AA103" s="6">
        <f t="shared" si="103"/>
        <v>93.202609706372002</v>
      </c>
      <c r="AB103" s="6">
        <f t="shared" si="102"/>
        <v>5.4677085832955958</v>
      </c>
    </row>
    <row r="104" spans="7:28">
      <c r="G104" s="6">
        <v>113081</v>
      </c>
      <c r="H104" s="6">
        <v>3114357</v>
      </c>
      <c r="I104" s="12">
        <f t="shared" si="88"/>
        <v>6228714</v>
      </c>
      <c r="J104" s="6">
        <v>1173576.9621580001</v>
      </c>
      <c r="K104" s="12">
        <f t="shared" si="89"/>
        <v>9388615.6972640008</v>
      </c>
      <c r="L104" s="6">
        <f t="shared" si="90"/>
        <v>39.633904000000001</v>
      </c>
      <c r="M104" s="6">
        <f t="shared" si="91"/>
        <v>5242880</v>
      </c>
      <c r="N104" s="13">
        <f t="shared" si="92"/>
        <v>0.66343262956381854</v>
      </c>
      <c r="O104" s="13"/>
      <c r="P104" s="7">
        <f t="shared" si="93"/>
        <v>0</v>
      </c>
      <c r="Q104" s="7">
        <f t="shared" si="94"/>
        <v>1.8804246502415183E-3</v>
      </c>
      <c r="R104" s="6">
        <f t="shared" si="95"/>
        <v>1.8804246502415183E-3</v>
      </c>
      <c r="S104" s="6">
        <f t="shared" si="96"/>
        <v>1.8804246502415183E-3</v>
      </c>
      <c r="T104" s="7">
        <f t="shared" si="97"/>
        <v>0</v>
      </c>
      <c r="U104" s="7">
        <f t="shared" si="98"/>
        <v>0.12330935680875019</v>
      </c>
      <c r="V104" s="7">
        <f t="shared" si="99"/>
        <v>0.36440964332042142</v>
      </c>
      <c r="W104" s="6">
        <f t="shared" si="100"/>
        <v>0.48771900012917158</v>
      </c>
      <c r="X104" s="6">
        <v>1.6410000000000001E-3</v>
      </c>
      <c r="Y104" s="6">
        <v>0.48525861818166904</v>
      </c>
      <c r="Z104" s="6">
        <f t="shared" si="101"/>
        <v>14.590167595461192</v>
      </c>
      <c r="AA104" s="6">
        <f t="shared" si="103"/>
        <v>14.590167595461192</v>
      </c>
      <c r="AB104" s="6">
        <f t="shared" si="102"/>
        <v>0.50702488432290449</v>
      </c>
    </row>
    <row r="105" spans="7:28">
      <c r="G105" s="6">
        <v>213360</v>
      </c>
      <c r="H105" s="6">
        <v>3021648</v>
      </c>
      <c r="I105" s="12">
        <f t="shared" si="88"/>
        <v>6043296</v>
      </c>
      <c r="J105" s="6">
        <v>117328.906464</v>
      </c>
      <c r="K105" s="12">
        <f t="shared" si="89"/>
        <v>938631.251712</v>
      </c>
      <c r="L105" s="6">
        <f t="shared" si="90"/>
        <v>40.526975999999998</v>
      </c>
      <c r="M105" s="6">
        <f t="shared" si="91"/>
        <v>5242880</v>
      </c>
      <c r="N105" s="13">
        <f t="shared" si="92"/>
        <v>6.4384133694434702</v>
      </c>
      <c r="O105" s="13"/>
      <c r="P105" s="7">
        <f t="shared" si="93"/>
        <v>0</v>
      </c>
      <c r="Q105" s="7">
        <f t="shared" si="94"/>
        <v>1.8799633514881794E-4</v>
      </c>
      <c r="R105" s="6">
        <f t="shared" si="95"/>
        <v>1.8799633514881794E-4</v>
      </c>
      <c r="S105" s="6">
        <f t="shared" si="96"/>
        <v>1.8799633514881794E-4</v>
      </c>
      <c r="T105" s="7">
        <f t="shared" si="97"/>
        <v>0</v>
      </c>
      <c r="U105" s="7">
        <f t="shared" si="98"/>
        <v>1.2327910701779814E-2</v>
      </c>
      <c r="V105" s="7">
        <f t="shared" si="99"/>
        <v>8.1276008199435854E-2</v>
      </c>
      <c r="W105" s="6">
        <f t="shared" si="100"/>
        <v>9.3603918901215666E-2</v>
      </c>
      <c r="X105" s="6">
        <v>3.6600000000000001E-4</v>
      </c>
      <c r="Y105" s="6">
        <v>0.10139297999999999</v>
      </c>
      <c r="Z105" s="6">
        <f t="shared" si="101"/>
        <v>48.634881106880343</v>
      </c>
      <c r="AA105" s="6">
        <f t="shared" si="103"/>
        <v>48.634881106880343</v>
      </c>
      <c r="AB105" s="6">
        <f t="shared" si="102"/>
        <v>7.6820516556317093</v>
      </c>
    </row>
    <row r="106" spans="7:28">
      <c r="G106" s="6">
        <v>18000</v>
      </c>
      <c r="H106" s="6">
        <v>3457658</v>
      </c>
      <c r="I106" s="12">
        <f t="shared" si="88"/>
        <v>6915316</v>
      </c>
      <c r="J106" s="6">
        <v>1330625.170044</v>
      </c>
      <c r="K106" s="12">
        <f t="shared" si="89"/>
        <v>10645001.360352</v>
      </c>
      <c r="L106" s="6">
        <f t="shared" si="90"/>
        <v>41.851896000000004</v>
      </c>
      <c r="M106" s="6">
        <f t="shared" si="91"/>
        <v>5242880</v>
      </c>
      <c r="N106" s="13">
        <f t="shared" si="92"/>
        <v>0.64963035380686229</v>
      </c>
      <c r="O106" s="13"/>
      <c r="P106" s="7">
        <f t="shared" si="93"/>
        <v>0</v>
      </c>
      <c r="Q106" s="7">
        <f t="shared" si="94"/>
        <v>2.1320632993523979E-3</v>
      </c>
      <c r="R106" s="6">
        <f t="shared" si="95"/>
        <v>2.1320632993523979E-3</v>
      </c>
      <c r="S106" s="6">
        <f t="shared" si="96"/>
        <v>2.1320632993523979E-3</v>
      </c>
      <c r="T106" s="7">
        <f t="shared" si="97"/>
        <v>0</v>
      </c>
      <c r="U106" s="7">
        <f t="shared" si="98"/>
        <v>0.1398106295218578</v>
      </c>
      <c r="V106" s="7">
        <f t="shared" si="99"/>
        <v>0.40016220430432625</v>
      </c>
      <c r="W106" s="6">
        <f t="shared" si="100"/>
        <v>0.539972833826184</v>
      </c>
      <c r="X106" s="6">
        <v>1.802E-3</v>
      </c>
      <c r="Y106" s="6">
        <v>0.52777807692376999</v>
      </c>
      <c r="Z106" s="6">
        <f t="shared" si="101"/>
        <v>18.316498299245168</v>
      </c>
      <c r="AA106" s="6">
        <f t="shared" si="103"/>
        <v>18.316498299245168</v>
      </c>
      <c r="AB106" s="6">
        <f t="shared" si="102"/>
        <v>2.3105842087062221</v>
      </c>
    </row>
    <row r="107" spans="7:28">
      <c r="G107" s="6">
        <v>94893</v>
      </c>
      <c r="H107" s="6">
        <v>3355860</v>
      </c>
      <c r="I107" s="12">
        <f t="shared" si="88"/>
        <v>6711720</v>
      </c>
      <c r="J107" s="6">
        <v>1293757.0212399999</v>
      </c>
      <c r="K107" s="12">
        <f t="shared" si="89"/>
        <v>10350056.169919999</v>
      </c>
      <c r="L107" s="6">
        <f t="shared" si="90"/>
        <v>42.16818</v>
      </c>
      <c r="M107" s="6">
        <f t="shared" si="91"/>
        <v>5242880</v>
      </c>
      <c r="N107" s="13">
        <f t="shared" si="92"/>
        <v>0.648471843032701</v>
      </c>
      <c r="O107" s="13"/>
      <c r="P107" s="7">
        <f t="shared" si="93"/>
        <v>0</v>
      </c>
      <c r="Q107" s="7">
        <f t="shared" si="94"/>
        <v>2.0729893927784885E-3</v>
      </c>
      <c r="R107" s="6">
        <f t="shared" si="95"/>
        <v>2.0729893927784885E-3</v>
      </c>
      <c r="S107" s="6">
        <f t="shared" si="96"/>
        <v>2.0729893927784885E-3</v>
      </c>
      <c r="T107" s="7">
        <f t="shared" si="97"/>
        <v>0</v>
      </c>
      <c r="U107" s="7">
        <f t="shared" si="98"/>
        <v>0.13593684206492707</v>
      </c>
      <c r="V107" s="7">
        <f t="shared" si="99"/>
        <v>0.38328521899515383</v>
      </c>
      <c r="W107" s="6">
        <f t="shared" si="100"/>
        <v>0.51922206106008084</v>
      </c>
      <c r="X107" s="6">
        <v>1.7260000000000001E-3</v>
      </c>
      <c r="Y107" s="6">
        <v>0.50859466666724207</v>
      </c>
      <c r="Z107" s="6">
        <f t="shared" si="101"/>
        <v>20.103672814512649</v>
      </c>
      <c r="AA107" s="6">
        <f t="shared" si="103"/>
        <v>20.103672814512649</v>
      </c>
      <c r="AB107" s="6">
        <f t="shared" si="102"/>
        <v>2.089560722781223</v>
      </c>
    </row>
    <row r="108" spans="7:28">
      <c r="G108" s="6">
        <v>114919</v>
      </c>
      <c r="H108" s="6">
        <v>3384159</v>
      </c>
      <c r="I108" s="12">
        <f t="shared" si="88"/>
        <v>6768318</v>
      </c>
      <c r="J108" s="6">
        <v>1328542.090454</v>
      </c>
      <c r="K108" s="12">
        <f t="shared" si="89"/>
        <v>10628336.723632</v>
      </c>
      <c r="L108" s="6">
        <f t="shared" si="90"/>
        <v>42.908287999999999</v>
      </c>
      <c r="M108" s="6">
        <f t="shared" si="91"/>
        <v>5242880</v>
      </c>
      <c r="N108" s="13">
        <f t="shared" si="92"/>
        <v>0.63681817541127694</v>
      </c>
      <c r="O108" s="13"/>
      <c r="P108" s="7">
        <f t="shared" si="93"/>
        <v>0</v>
      </c>
      <c r="Q108" s="7">
        <f t="shared" si="94"/>
        <v>2.1287255768716769E-3</v>
      </c>
      <c r="R108" s="6">
        <f t="shared" si="95"/>
        <v>2.1287255768716769E-3</v>
      </c>
      <c r="S108" s="6">
        <f t="shared" si="96"/>
        <v>2.1287255768716769E-3</v>
      </c>
      <c r="T108" s="7">
        <f t="shared" si="97"/>
        <v>0</v>
      </c>
      <c r="U108" s="7">
        <f t="shared" si="98"/>
        <v>0.13959175746428776</v>
      </c>
      <c r="V108" s="7">
        <f t="shared" si="99"/>
        <v>0.38395141578367376</v>
      </c>
      <c r="W108" s="6">
        <f t="shared" si="100"/>
        <v>0.52354317324796151</v>
      </c>
      <c r="X108" s="6">
        <v>1.7290000000000001E-3</v>
      </c>
      <c r="Y108" s="6">
        <v>0.5191034333327571</v>
      </c>
      <c r="Z108" s="6">
        <f t="shared" si="101"/>
        <v>23.118888193850594</v>
      </c>
      <c r="AA108" s="6">
        <f t="shared" si="103"/>
        <v>23.118888193850594</v>
      </c>
      <c r="AB108" s="6">
        <f t="shared" si="102"/>
        <v>0.85527076688749937</v>
      </c>
    </row>
    <row r="109" spans="7:28">
      <c r="G109" s="6">
        <v>127224</v>
      </c>
      <c r="H109" s="6">
        <v>3421188</v>
      </c>
      <c r="I109" s="12">
        <f t="shared" si="88"/>
        <v>6842376</v>
      </c>
      <c r="J109" s="6">
        <v>1355398.7561039999</v>
      </c>
      <c r="K109" s="12">
        <f t="shared" si="89"/>
        <v>10843190.048831999</v>
      </c>
      <c r="L109" s="6">
        <f t="shared" si="90"/>
        <v>43.598736000000002</v>
      </c>
      <c r="M109" s="6">
        <f t="shared" si="91"/>
        <v>5242880</v>
      </c>
      <c r="N109" s="13">
        <f t="shared" si="92"/>
        <v>0.631029795584653</v>
      </c>
      <c r="O109" s="13"/>
      <c r="P109" s="7">
        <f t="shared" si="93"/>
        <v>0</v>
      </c>
      <c r="Q109" s="7">
        <f t="shared" si="94"/>
        <v>2.171758064505628E-3</v>
      </c>
      <c r="R109" s="6">
        <f t="shared" si="95"/>
        <v>2.171758064505628E-3</v>
      </c>
      <c r="S109" s="6">
        <f t="shared" si="96"/>
        <v>2.171758064505628E-3</v>
      </c>
      <c r="T109" s="7">
        <f t="shared" si="97"/>
        <v>0</v>
      </c>
      <c r="U109" s="7">
        <f t="shared" si="98"/>
        <v>0.14241362452040271</v>
      </c>
      <c r="V109" s="7">
        <f t="shared" si="99"/>
        <v>0.37484672634056754</v>
      </c>
      <c r="W109" s="6">
        <f t="shared" si="100"/>
        <v>0.51726035086097022</v>
      </c>
      <c r="X109" s="6">
        <v>1.688E-3</v>
      </c>
      <c r="Y109" s="6">
        <v>0.51187193333389602</v>
      </c>
      <c r="Z109" s="6">
        <f t="shared" si="101"/>
        <v>28.658653110522987</v>
      </c>
      <c r="AA109" s="6">
        <f t="shared" si="103"/>
        <v>28.658653110522987</v>
      </c>
      <c r="AB109" s="6">
        <f t="shared" si="102"/>
        <v>1.0526886074762203</v>
      </c>
    </row>
    <row r="110" spans="7:28">
      <c r="G110" s="6">
        <v>147900</v>
      </c>
      <c r="H110" s="6">
        <v>3489300</v>
      </c>
      <c r="I110" s="12">
        <f t="shared" si="88"/>
        <v>6978600</v>
      </c>
      <c r="J110" s="6">
        <v>434943.36486799998</v>
      </c>
      <c r="K110" s="12">
        <f t="shared" si="89"/>
        <v>3479546.9189439998</v>
      </c>
      <c r="L110" s="6">
        <f t="shared" si="90"/>
        <v>44.829599999999999</v>
      </c>
      <c r="M110" s="6">
        <f t="shared" si="91"/>
        <v>5242880</v>
      </c>
      <c r="N110" s="13">
        <f t="shared" si="92"/>
        <v>2.0056059488681703</v>
      </c>
      <c r="O110" s="13"/>
      <c r="P110" s="7">
        <f t="shared" si="93"/>
        <v>0</v>
      </c>
      <c r="Q110" s="7">
        <f t="shared" si="94"/>
        <v>6.9691059992592634E-4</v>
      </c>
      <c r="R110" s="6">
        <f t="shared" si="95"/>
        <v>6.9691059992592634E-4</v>
      </c>
      <c r="S110" s="6">
        <f t="shared" si="96"/>
        <v>6.9691059992592634E-4</v>
      </c>
      <c r="T110" s="7">
        <f t="shared" si="97"/>
        <v>0</v>
      </c>
      <c r="U110" s="7">
        <f t="shared" si="98"/>
        <v>4.5700101739800519E-2</v>
      </c>
      <c r="V110" s="7">
        <f t="shared" si="99"/>
        <v>0.15833277007157859</v>
      </c>
      <c r="W110" s="6">
        <f t="shared" si="100"/>
        <v>0.20403287181137911</v>
      </c>
      <c r="X110" s="6">
        <v>7.1299999999999998E-4</v>
      </c>
      <c r="Y110" s="6">
        <v>0.20920212222214302</v>
      </c>
      <c r="Z110" s="6">
        <f t="shared" si="101"/>
        <v>2.2565778505012126</v>
      </c>
      <c r="AA110" s="6">
        <f t="shared" si="103"/>
        <v>2.2565778505012126</v>
      </c>
      <c r="AB110" s="6">
        <f t="shared" si="102"/>
        <v>2.470935933085276</v>
      </c>
    </row>
    <row r="111" spans="7:28">
      <c r="G111" s="6">
        <v>325557</v>
      </c>
      <c r="H111" s="6">
        <v>3216152</v>
      </c>
      <c r="I111" s="12">
        <f t="shared" si="88"/>
        <v>6432304</v>
      </c>
      <c r="J111" s="6">
        <v>354003.39562999998</v>
      </c>
      <c r="K111" s="12">
        <f t="shared" si="89"/>
        <v>2832027.1650399999</v>
      </c>
      <c r="L111" s="6">
        <f t="shared" si="90"/>
        <v>45.104964000000002</v>
      </c>
      <c r="M111" s="6">
        <f t="shared" si="91"/>
        <v>5242880</v>
      </c>
      <c r="N111" s="13">
        <f t="shared" si="92"/>
        <v>2.2712719988719279</v>
      </c>
      <c r="O111" s="13">
        <f>MAX(N111:N325)</f>
        <v>2.3376087561760088</v>
      </c>
      <c r="P111" s="7">
        <f t="shared" si="93"/>
        <v>0</v>
      </c>
      <c r="Q111" s="7">
        <f t="shared" si="94"/>
        <v>5.6722032970704455E-4</v>
      </c>
      <c r="R111" s="6">
        <f t="shared" si="95"/>
        <v>5.6722032970704455E-4</v>
      </c>
      <c r="S111" s="6">
        <f t="shared" si="96"/>
        <v>5.6722032970704455E-4</v>
      </c>
      <c r="T111" s="7">
        <f t="shared" si="97"/>
        <v>0</v>
      </c>
      <c r="U111" s="7">
        <f t="shared" si="98"/>
        <v>3.7195627070746737E-2</v>
      </c>
      <c r="V111" s="7">
        <f t="shared" si="99"/>
        <v>0.25204445165672046</v>
      </c>
      <c r="W111" s="6">
        <f t="shared" si="100"/>
        <v>0.28924007872746721</v>
      </c>
      <c r="X111" s="6">
        <v>1.1349999999999999E-3</v>
      </c>
      <c r="Y111" s="6">
        <v>0.29546052941196499</v>
      </c>
      <c r="Z111" s="6">
        <f t="shared" si="101"/>
        <v>50.024640554445412</v>
      </c>
      <c r="AA111" s="6">
        <f t="shared" si="103"/>
        <v>50.024640554445412</v>
      </c>
      <c r="AB111" s="6">
        <f t="shared" si="102"/>
        <v>2.1053406683044669</v>
      </c>
    </row>
    <row r="112" spans="7:28">
      <c r="G112" s="6">
        <v>400727</v>
      </c>
      <c r="H112" s="6">
        <v>3200440</v>
      </c>
      <c r="I112" s="12">
        <f t="shared" si="88"/>
        <v>6400880</v>
      </c>
      <c r="J112" s="6">
        <v>530030.62719699997</v>
      </c>
      <c r="K112" s="12">
        <f t="shared" si="89"/>
        <v>4240245.0175759997</v>
      </c>
      <c r="L112" s="6">
        <f t="shared" si="90"/>
        <v>46.419820000000001</v>
      </c>
      <c r="M112" s="6">
        <f t="shared" si="91"/>
        <v>5242880</v>
      </c>
      <c r="N112" s="13">
        <f t="shared" si="92"/>
        <v>1.5095542765731873</v>
      </c>
      <c r="O112" s="13">
        <f>MIN(N111:N325)</f>
        <v>0.18294684965111693</v>
      </c>
      <c r="P112" s="7">
        <f t="shared" si="93"/>
        <v>0</v>
      </c>
      <c r="Q112" s="7">
        <f t="shared" si="94"/>
        <v>8.4926910539508929E-4</v>
      </c>
      <c r="R112" s="6">
        <f t="shared" si="95"/>
        <v>8.4926910539508929E-4</v>
      </c>
      <c r="S112" s="6">
        <f t="shared" si="96"/>
        <v>8.4926910539508929E-4</v>
      </c>
      <c r="T112" s="7">
        <f t="shared" si="97"/>
        <v>0</v>
      </c>
      <c r="U112" s="7">
        <f t="shared" si="98"/>
        <v>5.5691052087814698E-2</v>
      </c>
      <c r="V112" s="7">
        <f t="shared" si="99"/>
        <v>0.29246039016026509</v>
      </c>
      <c r="W112" s="6">
        <f t="shared" si="100"/>
        <v>0.34815144224807981</v>
      </c>
      <c r="X112" s="6">
        <v>1.317E-3</v>
      </c>
      <c r="Y112" s="6">
        <v>0.35965623749999998</v>
      </c>
      <c r="Z112" s="6">
        <f t="shared" si="101"/>
        <v>35.514874305612054</v>
      </c>
      <c r="AA112" s="6">
        <f t="shared" si="103"/>
        <v>35.514874305612054</v>
      </c>
      <c r="AB112" s="6">
        <f t="shared" si="102"/>
        <v>3.1988310092690009</v>
      </c>
    </row>
    <row r="113" spans="7:28">
      <c r="G113" s="6">
        <v>67173</v>
      </c>
      <c r="H113" s="6">
        <v>3833077</v>
      </c>
      <c r="I113" s="12">
        <f t="shared" si="88"/>
        <v>7666154</v>
      </c>
      <c r="J113" s="6">
        <v>409935.68640100001</v>
      </c>
      <c r="K113" s="12">
        <f t="shared" si="89"/>
        <v>3279485.4912080001</v>
      </c>
      <c r="L113" s="6">
        <f t="shared" si="90"/>
        <v>47.340384</v>
      </c>
      <c r="M113" s="6">
        <f t="shared" si="91"/>
        <v>5242880</v>
      </c>
      <c r="N113" s="13">
        <f t="shared" si="92"/>
        <v>2.3376087561760088</v>
      </c>
      <c r="O113" s="13"/>
      <c r="P113" s="7">
        <f t="shared" si="93"/>
        <v>0</v>
      </c>
      <c r="Q113" s="7">
        <f t="shared" si="94"/>
        <v>6.5684074805341685E-4</v>
      </c>
      <c r="R113" s="6">
        <f t="shared" si="95"/>
        <v>6.5684074805341685E-4</v>
      </c>
      <c r="S113" s="6">
        <f t="shared" si="96"/>
        <v>6.5684074805341685E-4</v>
      </c>
      <c r="T113" s="7">
        <f t="shared" si="97"/>
        <v>0</v>
      </c>
      <c r="U113" s="7">
        <f t="shared" si="98"/>
        <v>4.3072510327835982E-2</v>
      </c>
      <c r="V113" s="7">
        <f t="shared" si="99"/>
        <v>0.22406418653888188</v>
      </c>
      <c r="W113" s="6">
        <f t="shared" si="100"/>
        <v>0.26713669686671787</v>
      </c>
      <c r="X113" s="6">
        <v>1.0089999999999999E-3</v>
      </c>
      <c r="Y113" s="6">
        <v>0.27274711428542597</v>
      </c>
      <c r="Z113" s="6">
        <f t="shared" si="101"/>
        <v>34.90180891442845</v>
      </c>
      <c r="AA113" s="6">
        <f t="shared" si="103"/>
        <v>34.90180891442845</v>
      </c>
      <c r="AB113" s="6">
        <f t="shared" si="102"/>
        <v>2.0570034016333829</v>
      </c>
    </row>
    <row r="114" spans="7:28">
      <c r="G114" s="6">
        <v>715176</v>
      </c>
      <c r="H114" s="6">
        <v>2766523</v>
      </c>
      <c r="I114" s="12">
        <f t="shared" si="88"/>
        <v>5533046</v>
      </c>
      <c r="J114" s="6">
        <v>1099826.0881350001</v>
      </c>
      <c r="K114" s="12">
        <f t="shared" si="89"/>
        <v>8798608.7050800007</v>
      </c>
      <c r="L114" s="6">
        <f t="shared" si="90"/>
        <v>47.501795999999999</v>
      </c>
      <c r="M114" s="6">
        <f t="shared" si="91"/>
        <v>5242880</v>
      </c>
      <c r="N114" s="13">
        <f t="shared" si="92"/>
        <v>0.62885465025912768</v>
      </c>
      <c r="O114" s="13"/>
      <c r="P114" s="7">
        <f t="shared" si="93"/>
        <v>0</v>
      </c>
      <c r="Q114" s="7">
        <f t="shared" si="94"/>
        <v>1.7622534812755796E-3</v>
      </c>
      <c r="R114" s="6">
        <f t="shared" si="95"/>
        <v>1.7622534812755796E-3</v>
      </c>
      <c r="S114" s="6">
        <f t="shared" si="96"/>
        <v>1.7622534812755796E-3</v>
      </c>
      <c r="T114" s="7">
        <f t="shared" si="97"/>
        <v>0</v>
      </c>
      <c r="U114" s="7">
        <f t="shared" si="98"/>
        <v>0.11556025033077645</v>
      </c>
      <c r="V114" s="7">
        <f t="shared" si="99"/>
        <v>0.33398665664467631</v>
      </c>
      <c r="W114" s="6">
        <f t="shared" si="100"/>
        <v>0.44954690697545274</v>
      </c>
      <c r="X114" s="6">
        <v>1.5039999999999999E-3</v>
      </c>
      <c r="Y114" s="6">
        <v>0.45912607999999994</v>
      </c>
      <c r="Z114" s="6">
        <f t="shared" si="101"/>
        <v>17.171109127365671</v>
      </c>
      <c r="AA114" s="6">
        <f t="shared" si="103"/>
        <v>17.171109127365671</v>
      </c>
      <c r="AB114" s="6">
        <f t="shared" si="102"/>
        <v>2.0863927016620787</v>
      </c>
    </row>
    <row r="115" spans="7:28">
      <c r="G115" s="6">
        <v>94653</v>
      </c>
      <c r="H115" s="6">
        <v>3803485</v>
      </c>
      <c r="I115" s="12">
        <f t="shared" si="88"/>
        <v>7606970</v>
      </c>
      <c r="J115" s="6">
        <v>1491302.062622</v>
      </c>
      <c r="K115" s="12">
        <f t="shared" si="89"/>
        <v>11930416.500976</v>
      </c>
      <c r="L115" s="6">
        <f t="shared" si="90"/>
        <v>47.534880000000001</v>
      </c>
      <c r="M115" s="6">
        <f t="shared" si="91"/>
        <v>5242880</v>
      </c>
      <c r="N115" s="13">
        <f t="shared" si="92"/>
        <v>0.63761143622921224</v>
      </c>
      <c r="O115" s="13"/>
      <c r="P115" s="7">
        <f t="shared" si="93"/>
        <v>0</v>
      </c>
      <c r="Q115" s="7">
        <f t="shared" si="94"/>
        <v>2.3895161970066735E-3</v>
      </c>
      <c r="R115" s="6">
        <f t="shared" si="95"/>
        <v>2.3895161970066735E-3</v>
      </c>
      <c r="S115" s="6">
        <f t="shared" si="96"/>
        <v>2.3895161970066735E-3</v>
      </c>
      <c r="T115" s="7">
        <f t="shared" si="97"/>
        <v>0</v>
      </c>
      <c r="U115" s="7">
        <f t="shared" si="98"/>
        <v>0.15669317316125347</v>
      </c>
      <c r="V115" s="7">
        <f t="shared" si="99"/>
        <v>0.48521332763870856</v>
      </c>
      <c r="W115" s="6">
        <f t="shared" si="100"/>
        <v>0.64190650079996203</v>
      </c>
      <c r="X115" s="6">
        <v>2.1849999999999999E-3</v>
      </c>
      <c r="Y115" s="6">
        <v>0.62105893749999996</v>
      </c>
      <c r="Z115" s="6">
        <f t="shared" si="101"/>
        <v>9.3600090163237368</v>
      </c>
      <c r="AA115" s="6">
        <f t="shared" si="103"/>
        <v>9.3600090163237368</v>
      </c>
      <c r="AB115" s="6">
        <f t="shared" si="102"/>
        <v>3.3567769564482068</v>
      </c>
    </row>
    <row r="116" spans="7:28">
      <c r="G116" s="6">
        <v>141347</v>
      </c>
      <c r="H116" s="6">
        <v>3740507</v>
      </c>
      <c r="I116" s="12">
        <f t="shared" si="88"/>
        <v>7481014</v>
      </c>
      <c r="J116" s="6">
        <v>1499416.1829830001</v>
      </c>
      <c r="K116" s="12">
        <f t="shared" si="89"/>
        <v>11995329.463864001</v>
      </c>
      <c r="L116" s="6">
        <f t="shared" si="90"/>
        <v>47.713023999999997</v>
      </c>
      <c r="M116" s="6">
        <f t="shared" si="91"/>
        <v>5242880</v>
      </c>
      <c r="N116" s="13">
        <f t="shared" si="92"/>
        <v>0.62366056910204914</v>
      </c>
      <c r="O116" s="13"/>
      <c r="P116" s="7">
        <f t="shared" si="93"/>
        <v>0</v>
      </c>
      <c r="Q116" s="7">
        <f t="shared" si="94"/>
        <v>2.4025174678511474E-3</v>
      </c>
      <c r="R116" s="6">
        <f t="shared" si="95"/>
        <v>2.4025174678511474E-3</v>
      </c>
      <c r="S116" s="6">
        <f t="shared" si="96"/>
        <v>2.4025174678511474E-3</v>
      </c>
      <c r="T116" s="7">
        <f t="shared" si="97"/>
        <v>0</v>
      </c>
      <c r="U116" s="7">
        <f t="shared" si="98"/>
        <v>0.15754573502557626</v>
      </c>
      <c r="V116" s="7">
        <f t="shared" si="99"/>
        <v>0.43324997813415123</v>
      </c>
      <c r="W116" s="6">
        <f t="shared" si="100"/>
        <v>0.59079571315972745</v>
      </c>
      <c r="X116" s="6">
        <v>1.951E-3</v>
      </c>
      <c r="Y116" s="6">
        <v>0.58815682142801406</v>
      </c>
      <c r="Z116" s="6">
        <f t="shared" si="101"/>
        <v>23.142873800673879</v>
      </c>
      <c r="AA116" s="6">
        <f t="shared" si="103"/>
        <v>23.142873800673879</v>
      </c>
      <c r="AB116" s="6">
        <f t="shared" si="102"/>
        <v>0.44867144876536452</v>
      </c>
    </row>
    <row r="117" spans="7:28">
      <c r="G117" s="6">
        <v>113076</v>
      </c>
      <c r="H117" s="6">
        <v>3805068</v>
      </c>
      <c r="I117" s="12">
        <f t="shared" si="88"/>
        <v>7610136</v>
      </c>
      <c r="J117" s="6">
        <v>593722.33941699995</v>
      </c>
      <c r="K117" s="12">
        <f t="shared" si="89"/>
        <v>4749778.7153359996</v>
      </c>
      <c r="L117" s="6">
        <f t="shared" si="90"/>
        <v>47.922336000000001</v>
      </c>
      <c r="M117" s="6">
        <f t="shared" si="91"/>
        <v>5242880</v>
      </c>
      <c r="N117" s="13">
        <f t="shared" si="92"/>
        <v>1.6022085356163078</v>
      </c>
      <c r="O117" s="13"/>
      <c r="P117" s="7">
        <f t="shared" si="93"/>
        <v>0</v>
      </c>
      <c r="Q117" s="7">
        <f t="shared" si="94"/>
        <v>9.5132245982899519E-4</v>
      </c>
      <c r="R117" s="6">
        <f t="shared" si="95"/>
        <v>9.5132245982899519E-4</v>
      </c>
      <c r="S117" s="6">
        <f t="shared" si="96"/>
        <v>9.5132245982899519E-4</v>
      </c>
      <c r="T117" s="7">
        <f t="shared" si="97"/>
        <v>0</v>
      </c>
      <c r="U117" s="7">
        <f t="shared" si="98"/>
        <v>6.2383228503287695E-2</v>
      </c>
      <c r="V117" s="7">
        <f t="shared" si="99"/>
        <v>0.24937966450264062</v>
      </c>
      <c r="W117" s="6">
        <f t="shared" si="100"/>
        <v>0.3117628930059283</v>
      </c>
      <c r="X117" s="6">
        <v>1.1230000000000001E-3</v>
      </c>
      <c r="Y117" s="6">
        <v>0.31451720625000007</v>
      </c>
      <c r="Z117" s="6">
        <f t="shared" si="101"/>
        <v>15.287403399020915</v>
      </c>
      <c r="AA117" s="6">
        <f t="shared" si="103"/>
        <v>15.287403399020915</v>
      </c>
      <c r="AB117" s="6">
        <f t="shared" si="102"/>
        <v>0.87572736541556717</v>
      </c>
    </row>
    <row r="118" spans="7:28">
      <c r="G118" s="6">
        <v>113076</v>
      </c>
      <c r="H118" s="6">
        <v>3805068</v>
      </c>
      <c r="I118" s="12">
        <f t="shared" si="88"/>
        <v>7610136</v>
      </c>
      <c r="J118" s="6">
        <v>607256.77960200002</v>
      </c>
      <c r="K118" s="12">
        <f t="shared" si="89"/>
        <v>4858054.2368160002</v>
      </c>
      <c r="L118" s="6">
        <f t="shared" si="90"/>
        <v>47.922336000000001</v>
      </c>
      <c r="M118" s="6">
        <f t="shared" si="91"/>
        <v>5242880</v>
      </c>
      <c r="N118" s="13">
        <f t="shared" si="92"/>
        <v>1.5664987727653967</v>
      </c>
      <c r="O118" s="13"/>
      <c r="P118" s="7">
        <f t="shared" si="93"/>
        <v>0</v>
      </c>
      <c r="Q118" s="7">
        <f t="shared" si="94"/>
        <v>9.7300871967538356E-4</v>
      </c>
      <c r="R118" s="6">
        <f t="shared" si="95"/>
        <v>9.7300871967538356E-4</v>
      </c>
      <c r="S118" s="6">
        <f t="shared" si="96"/>
        <v>9.7300871967538356E-4</v>
      </c>
      <c r="T118" s="7">
        <f t="shared" si="97"/>
        <v>0</v>
      </c>
      <c r="U118" s="7">
        <f t="shared" si="98"/>
        <v>6.3805310878618238E-2</v>
      </c>
      <c r="V118" s="7">
        <f t="shared" si="99"/>
        <v>0.24649281175238744</v>
      </c>
      <c r="W118" s="6">
        <f t="shared" si="100"/>
        <v>0.31029812263100565</v>
      </c>
      <c r="X118" s="6">
        <v>1.1100000000000001E-3</v>
      </c>
      <c r="Y118" s="6">
        <v>0.31382964705915006</v>
      </c>
      <c r="Z118" s="6">
        <f t="shared" si="101"/>
        <v>12.341556786001489</v>
      </c>
      <c r="AA118" s="6">
        <f t="shared" si="103"/>
        <v>12.341556786001489</v>
      </c>
      <c r="AB118" s="6">
        <f t="shared" si="102"/>
        <v>1.1252998119323001</v>
      </c>
    </row>
    <row r="119" spans="7:28">
      <c r="G119" s="6">
        <v>113076</v>
      </c>
      <c r="H119" s="6">
        <v>3805068</v>
      </c>
      <c r="I119" s="12">
        <f t="shared" si="88"/>
        <v>7610136</v>
      </c>
      <c r="J119" s="6">
        <v>607829.88470499997</v>
      </c>
      <c r="K119" s="12">
        <f t="shared" si="89"/>
        <v>4862639.0776399998</v>
      </c>
      <c r="L119" s="6">
        <f t="shared" si="90"/>
        <v>47.922336000000001</v>
      </c>
      <c r="M119" s="6">
        <f t="shared" si="91"/>
        <v>5242880</v>
      </c>
      <c r="N119" s="13">
        <f t="shared" si="92"/>
        <v>1.5650217666768416</v>
      </c>
      <c r="O119" s="13"/>
      <c r="P119" s="7">
        <f t="shared" si="93"/>
        <v>0</v>
      </c>
      <c r="Q119" s="7">
        <f t="shared" si="94"/>
        <v>9.7392700709718046E-4</v>
      </c>
      <c r="R119" s="6">
        <f t="shared" si="95"/>
        <v>9.7392700709718046E-4</v>
      </c>
      <c r="S119" s="6">
        <f t="shared" si="96"/>
        <v>9.7392700709718046E-4</v>
      </c>
      <c r="T119" s="7">
        <f t="shared" si="97"/>
        <v>0</v>
      </c>
      <c r="U119" s="7">
        <f t="shared" si="98"/>
        <v>6.3865527825536478E-2</v>
      </c>
      <c r="V119" s="7">
        <f t="shared" si="99"/>
        <v>0.24671487734856076</v>
      </c>
      <c r="W119" s="6">
        <f t="shared" si="100"/>
        <v>0.31058040517409724</v>
      </c>
      <c r="X119" s="6">
        <v>1.111E-3</v>
      </c>
      <c r="Y119" s="6">
        <v>0.31238542499999999</v>
      </c>
      <c r="Z119" s="6">
        <f t="shared" si="101"/>
        <v>12.337803141567916</v>
      </c>
      <c r="AA119" s="6">
        <f t="shared" si="103"/>
        <v>12.337803141567916</v>
      </c>
      <c r="AB119" s="6">
        <f t="shared" si="102"/>
        <v>0.57781819555209846</v>
      </c>
    </row>
    <row r="120" spans="7:28">
      <c r="G120" s="6">
        <v>113076</v>
      </c>
      <c r="H120" s="6">
        <v>3805068</v>
      </c>
      <c r="I120" s="12">
        <f t="shared" si="88"/>
        <v>7610136</v>
      </c>
      <c r="J120" s="6">
        <v>606250.68548600003</v>
      </c>
      <c r="K120" s="12">
        <f t="shared" si="89"/>
        <v>4850005.4838880002</v>
      </c>
      <c r="L120" s="6">
        <f t="shared" si="90"/>
        <v>47.922336000000001</v>
      </c>
      <c r="M120" s="6">
        <f t="shared" si="91"/>
        <v>5242880</v>
      </c>
      <c r="N120" s="13">
        <f t="shared" si="92"/>
        <v>1.5690984320082346</v>
      </c>
      <c r="O120" s="13"/>
      <c r="P120" s="7">
        <f t="shared" si="93"/>
        <v>0</v>
      </c>
      <c r="Q120" s="7">
        <f t="shared" si="94"/>
        <v>9.7139665311546191E-4</v>
      </c>
      <c r="R120" s="6">
        <f t="shared" si="95"/>
        <v>9.7139665311546191E-4</v>
      </c>
      <c r="S120" s="6">
        <f t="shared" si="96"/>
        <v>9.7139665311546191E-4</v>
      </c>
      <c r="T120" s="7">
        <f t="shared" si="97"/>
        <v>0</v>
      </c>
      <c r="U120" s="7">
        <f t="shared" si="98"/>
        <v>6.3699599176417737E-2</v>
      </c>
      <c r="V120" s="7">
        <f t="shared" si="99"/>
        <v>0.24960173009881392</v>
      </c>
      <c r="W120" s="6">
        <f t="shared" si="100"/>
        <v>0.31330132927523169</v>
      </c>
      <c r="X120" s="6">
        <v>1.124E-3</v>
      </c>
      <c r="Y120" s="6">
        <v>0.31538034999999998</v>
      </c>
      <c r="Z120" s="6">
        <f t="shared" si="101"/>
        <v>13.576810221044314</v>
      </c>
      <c r="AA120" s="6">
        <f t="shared" si="103"/>
        <v>13.576810221044314</v>
      </c>
      <c r="AB120" s="6">
        <f t="shared" si="102"/>
        <v>0.65921060864073744</v>
      </c>
    </row>
    <row r="121" spans="7:28">
      <c r="G121" s="6">
        <v>410236</v>
      </c>
      <c r="H121" s="6">
        <v>3356824</v>
      </c>
      <c r="I121" s="12">
        <f t="shared" si="88"/>
        <v>6713648</v>
      </c>
      <c r="J121" s="6">
        <v>583503.43115199998</v>
      </c>
      <c r="K121" s="12">
        <f t="shared" si="89"/>
        <v>4668027.4492159998</v>
      </c>
      <c r="L121" s="6">
        <f t="shared" si="90"/>
        <v>48.486607999999997</v>
      </c>
      <c r="M121" s="6">
        <f t="shared" si="91"/>
        <v>5242880</v>
      </c>
      <c r="N121" s="13">
        <f t="shared" si="92"/>
        <v>1.4382194777212727</v>
      </c>
      <c r="O121" s="13"/>
      <c r="P121" s="7">
        <f t="shared" si="93"/>
        <v>0</v>
      </c>
      <c r="Q121" s="7">
        <f t="shared" si="94"/>
        <v>9.3494868323003386E-4</v>
      </c>
      <c r="R121" s="6">
        <f t="shared" si="95"/>
        <v>9.3494868323003386E-4</v>
      </c>
      <c r="S121" s="6">
        <f t="shared" si="96"/>
        <v>9.3494868323003386E-4</v>
      </c>
      <c r="T121" s="7">
        <f t="shared" si="97"/>
        <v>0</v>
      </c>
      <c r="U121" s="7">
        <f t="shared" si="98"/>
        <v>6.1309513658777036E-2</v>
      </c>
      <c r="V121" s="7">
        <f t="shared" si="99"/>
        <v>0.28446602869802551</v>
      </c>
      <c r="W121" s="6">
        <f t="shared" si="100"/>
        <v>0.34577554235680252</v>
      </c>
      <c r="X121" s="6">
        <v>1.281E-3</v>
      </c>
      <c r="Y121" s="6">
        <v>0.35855189999999998</v>
      </c>
      <c r="Z121" s="6">
        <f t="shared" si="101"/>
        <v>27.014154314595331</v>
      </c>
      <c r="AA121" s="6">
        <f t="shared" si="103"/>
        <v>27.014154314595331</v>
      </c>
      <c r="AB121" s="6">
        <f t="shared" si="102"/>
        <v>3.5633216957426406</v>
      </c>
    </row>
    <row r="122" spans="7:28">
      <c r="G122" s="6">
        <v>403394</v>
      </c>
      <c r="H122" s="6">
        <v>3387388</v>
      </c>
      <c r="I122" s="12">
        <f t="shared" si="88"/>
        <v>6774776</v>
      </c>
      <c r="J122" s="6">
        <v>604866.11254899995</v>
      </c>
      <c r="K122" s="12">
        <f t="shared" si="89"/>
        <v>4838928.9003919996</v>
      </c>
      <c r="L122" s="6">
        <f t="shared" si="90"/>
        <v>48.716535999999998</v>
      </c>
      <c r="M122" s="6">
        <f t="shared" si="91"/>
        <v>5242880</v>
      </c>
      <c r="N122" s="13">
        <f t="shared" si="92"/>
        <v>1.400056942240085</v>
      </c>
      <c r="O122" s="13"/>
      <c r="P122" s="7">
        <f t="shared" si="93"/>
        <v>0</v>
      </c>
      <c r="Q122" s="7">
        <f t="shared" si="94"/>
        <v>9.6917814920413365E-4</v>
      </c>
      <c r="R122" s="6">
        <f t="shared" si="95"/>
        <v>9.6917814920413365E-4</v>
      </c>
      <c r="S122" s="6">
        <f t="shared" si="96"/>
        <v>9.6917814920413365E-4</v>
      </c>
      <c r="T122" s="7">
        <f t="shared" si="97"/>
        <v>0</v>
      </c>
      <c r="U122" s="7">
        <f t="shared" si="98"/>
        <v>6.3554120180304569E-2</v>
      </c>
      <c r="V122" s="7">
        <f t="shared" si="99"/>
        <v>0.28579842227506541</v>
      </c>
      <c r="W122" s="6">
        <f t="shared" si="100"/>
        <v>0.34935254245536995</v>
      </c>
      <c r="X122" s="6">
        <v>1.2869999999999999E-3</v>
      </c>
      <c r="Y122" s="6">
        <v>0.36275703749999999</v>
      </c>
      <c r="Z122" s="6">
        <f t="shared" si="101"/>
        <v>24.694782501621315</v>
      </c>
      <c r="AA122" s="6">
        <f t="shared" si="103"/>
        <v>24.694782501621315</v>
      </c>
      <c r="AB122" s="6">
        <f t="shared" si="102"/>
        <v>3.6951716049423404</v>
      </c>
    </row>
    <row r="123" spans="7:28">
      <c r="G123" s="6">
        <v>448695</v>
      </c>
      <c r="H123" s="6">
        <v>3314611</v>
      </c>
      <c r="I123" s="12">
        <f t="shared" si="88"/>
        <v>6629222</v>
      </c>
      <c r="J123" s="6">
        <v>1381872.4582519999</v>
      </c>
      <c r="K123" s="12">
        <f t="shared" si="89"/>
        <v>11054979.666015999</v>
      </c>
      <c r="L123" s="6">
        <f t="shared" si="90"/>
        <v>48.749231999999999</v>
      </c>
      <c r="M123" s="6">
        <f t="shared" si="91"/>
        <v>5242880</v>
      </c>
      <c r="N123" s="13">
        <f t="shared" si="92"/>
        <v>0.59965935716542507</v>
      </c>
      <c r="O123" s="13"/>
      <c r="P123" s="7">
        <f t="shared" si="93"/>
        <v>0</v>
      </c>
      <c r="Q123" s="7">
        <f t="shared" si="94"/>
        <v>2.21417692897508E-3</v>
      </c>
      <c r="R123" s="6">
        <f t="shared" si="95"/>
        <v>2.21417692897508E-3</v>
      </c>
      <c r="S123" s="6">
        <f t="shared" si="96"/>
        <v>2.21417692897508E-3</v>
      </c>
      <c r="T123" s="7">
        <f t="shared" si="97"/>
        <v>0</v>
      </c>
      <c r="U123" s="7">
        <f t="shared" si="98"/>
        <v>0.14519525307096115</v>
      </c>
      <c r="V123" s="7">
        <f t="shared" si="99"/>
        <v>0.5884738298593033</v>
      </c>
      <c r="W123" s="6">
        <f t="shared" si="100"/>
        <v>0.73366908293026445</v>
      </c>
      <c r="X123" s="6">
        <v>2.65E-3</v>
      </c>
      <c r="Y123" s="6">
        <v>0.74350166666755002</v>
      </c>
      <c r="Z123" s="6">
        <f t="shared" si="101"/>
        <v>16.446153623581885</v>
      </c>
      <c r="AA123" s="6">
        <f t="shared" si="103"/>
        <v>16.446153623581885</v>
      </c>
      <c r="AB123" s="6">
        <f t="shared" si="102"/>
        <v>1.3224696296050298</v>
      </c>
    </row>
    <row r="124" spans="7:28">
      <c r="G124" s="6">
        <v>115625</v>
      </c>
      <c r="H124" s="6">
        <v>3897557</v>
      </c>
      <c r="I124" s="12">
        <f t="shared" si="88"/>
        <v>7795114</v>
      </c>
      <c r="J124" s="6">
        <v>638147.69671599998</v>
      </c>
      <c r="K124" s="12">
        <f t="shared" si="89"/>
        <v>5105181.5737279998</v>
      </c>
      <c r="L124" s="6">
        <f t="shared" si="90"/>
        <v>49.083184000000003</v>
      </c>
      <c r="M124" s="6">
        <f t="shared" si="91"/>
        <v>5242880</v>
      </c>
      <c r="N124" s="13">
        <f t="shared" si="92"/>
        <v>1.5269024005169141</v>
      </c>
      <c r="O124" s="13"/>
      <c r="P124" s="7">
        <f t="shared" si="93"/>
        <v>0</v>
      </c>
      <c r="Q124" s="7">
        <f t="shared" si="94"/>
        <v>1.0225052962807384E-3</v>
      </c>
      <c r="R124" s="6">
        <f t="shared" si="95"/>
        <v>1.0225052962807384E-3</v>
      </c>
      <c r="S124" s="6">
        <f t="shared" si="96"/>
        <v>1.0225052962807384E-3</v>
      </c>
      <c r="T124" s="7">
        <f t="shared" si="97"/>
        <v>0</v>
      </c>
      <c r="U124" s="7">
        <f t="shared" si="98"/>
        <v>6.7051062323462057E-2</v>
      </c>
      <c r="V124" s="7">
        <f t="shared" si="99"/>
        <v>0.22850549846234833</v>
      </c>
      <c r="W124" s="6">
        <f t="shared" si="100"/>
        <v>0.29555656078581038</v>
      </c>
      <c r="X124" s="6">
        <v>1.029E-3</v>
      </c>
      <c r="Y124" s="6">
        <v>0.29696939999999999</v>
      </c>
      <c r="Z124" s="6">
        <f t="shared" si="101"/>
        <v>0.63116654220229196</v>
      </c>
      <c r="AA124" s="6">
        <f t="shared" si="103"/>
        <v>0.63116654220229196</v>
      </c>
      <c r="AB124" s="6">
        <f t="shared" si="102"/>
        <v>0.47575245604079397</v>
      </c>
    </row>
    <row r="125" spans="7:28">
      <c r="G125" s="6">
        <v>115625</v>
      </c>
      <c r="H125" s="6">
        <v>3897557</v>
      </c>
      <c r="I125" s="12">
        <f t="shared" si="88"/>
        <v>7795114</v>
      </c>
      <c r="J125" s="6">
        <v>641830.18023699999</v>
      </c>
      <c r="K125" s="12">
        <f t="shared" si="89"/>
        <v>5134641.4418959999</v>
      </c>
      <c r="L125" s="6">
        <f t="shared" si="90"/>
        <v>49.083184000000003</v>
      </c>
      <c r="M125" s="6">
        <f t="shared" si="91"/>
        <v>5242880</v>
      </c>
      <c r="N125" s="13">
        <f t="shared" si="92"/>
        <v>1.5181418387652017</v>
      </c>
      <c r="O125" s="13"/>
      <c r="P125" s="7">
        <f t="shared" si="93"/>
        <v>0</v>
      </c>
      <c r="Q125" s="7">
        <f t="shared" si="94"/>
        <v>1.0284057467925339E-3</v>
      </c>
      <c r="R125" s="6">
        <f t="shared" si="95"/>
        <v>1.0284057467925339E-3</v>
      </c>
      <c r="S125" s="6">
        <f t="shared" si="96"/>
        <v>1.0284057467925339E-3</v>
      </c>
      <c r="T125" s="7">
        <f t="shared" si="97"/>
        <v>0</v>
      </c>
      <c r="U125" s="7">
        <f t="shared" si="98"/>
        <v>6.7437985967224084E-2</v>
      </c>
      <c r="V125" s="7">
        <f t="shared" si="99"/>
        <v>0.22739517048148172</v>
      </c>
      <c r="W125" s="6">
        <f t="shared" si="100"/>
        <v>0.29483315644870578</v>
      </c>
      <c r="X125" s="6">
        <v>1.024E-3</v>
      </c>
      <c r="Y125" s="6">
        <v>0.29773141333299197</v>
      </c>
      <c r="Z125" s="6">
        <f t="shared" si="101"/>
        <v>0.43024871020839089</v>
      </c>
      <c r="AA125" s="6">
        <f t="shared" si="103"/>
        <v>0.43024871020839089</v>
      </c>
      <c r="AB125" s="6">
        <f t="shared" si="102"/>
        <v>0.97344678945405338</v>
      </c>
    </row>
    <row r="126" spans="7:28">
      <c r="G126" s="6">
        <v>115625</v>
      </c>
      <c r="H126" s="6">
        <v>3897557</v>
      </c>
      <c r="I126" s="12">
        <f t="shared" si="88"/>
        <v>7795114</v>
      </c>
      <c r="J126" s="6">
        <v>641059.28997799999</v>
      </c>
      <c r="K126" s="12">
        <f t="shared" si="89"/>
        <v>5128474.3198239999</v>
      </c>
      <c r="L126" s="6">
        <f t="shared" si="90"/>
        <v>49.083184000000003</v>
      </c>
      <c r="M126" s="6">
        <f t="shared" si="91"/>
        <v>5242880</v>
      </c>
      <c r="N126" s="13">
        <f t="shared" si="92"/>
        <v>1.519967443313144</v>
      </c>
      <c r="O126" s="13"/>
      <c r="P126" s="7">
        <f t="shared" si="93"/>
        <v>0</v>
      </c>
      <c r="Q126" s="7">
        <f t="shared" si="94"/>
        <v>1.0271705478303891E-3</v>
      </c>
      <c r="R126" s="6">
        <f t="shared" si="95"/>
        <v>1.0271705478303891E-3</v>
      </c>
      <c r="S126" s="6">
        <f t="shared" si="96"/>
        <v>1.0271705478303891E-3</v>
      </c>
      <c r="T126" s="7">
        <f t="shared" si="97"/>
        <v>0</v>
      </c>
      <c r="U126" s="7">
        <f t="shared" si="98"/>
        <v>6.7356987460034046E-2</v>
      </c>
      <c r="V126" s="7">
        <f t="shared" si="99"/>
        <v>0.22761723607765508</v>
      </c>
      <c r="W126" s="6">
        <f t="shared" si="100"/>
        <v>0.2949742235376891</v>
      </c>
      <c r="X126" s="6">
        <v>1.0250000000000001E-3</v>
      </c>
      <c r="Y126" s="6">
        <v>0.29566466666632502</v>
      </c>
      <c r="Z126" s="6">
        <f t="shared" si="101"/>
        <v>0.21176076394039337</v>
      </c>
      <c r="AA126" s="6">
        <f t="shared" si="103"/>
        <v>0.21176076394039337</v>
      </c>
      <c r="AB126" s="6">
        <f t="shared" si="102"/>
        <v>0.23352236722121616</v>
      </c>
    </row>
    <row r="127" spans="7:28">
      <c r="G127" s="6">
        <v>115625</v>
      </c>
      <c r="H127" s="6">
        <v>3897557</v>
      </c>
      <c r="I127" s="12">
        <f t="shared" si="88"/>
        <v>7795114</v>
      </c>
      <c r="J127" s="6">
        <v>640929.117065</v>
      </c>
      <c r="K127" s="12">
        <f t="shared" si="89"/>
        <v>5127432.93652</v>
      </c>
      <c r="L127" s="6">
        <f t="shared" si="90"/>
        <v>49.083184000000003</v>
      </c>
      <c r="M127" s="6">
        <f t="shared" si="91"/>
        <v>5242880</v>
      </c>
      <c r="N127" s="13">
        <f t="shared" si="92"/>
        <v>1.5202761491972943</v>
      </c>
      <c r="O127" s="13"/>
      <c r="P127" s="7">
        <f t="shared" si="93"/>
        <v>0</v>
      </c>
      <c r="Q127" s="7">
        <f t="shared" si="94"/>
        <v>1.0269619715185733E-3</v>
      </c>
      <c r="R127" s="6">
        <f t="shared" si="95"/>
        <v>1.0269619715185733E-3</v>
      </c>
      <c r="S127" s="6">
        <f t="shared" si="96"/>
        <v>1.0269619715185733E-3</v>
      </c>
      <c r="T127" s="7">
        <f t="shared" si="97"/>
        <v>0</v>
      </c>
      <c r="U127" s="7">
        <f t="shared" si="98"/>
        <v>6.734331001177668E-2</v>
      </c>
      <c r="V127" s="7">
        <f t="shared" si="99"/>
        <v>0.22806136727000167</v>
      </c>
      <c r="W127" s="6">
        <f t="shared" si="100"/>
        <v>0.29540467728177833</v>
      </c>
      <c r="X127" s="6">
        <v>1.0269999999999999E-3</v>
      </c>
      <c r="Y127" s="6">
        <v>0.29742653571413896</v>
      </c>
      <c r="Z127" s="6">
        <f t="shared" si="101"/>
        <v>3.702870635499839E-3</v>
      </c>
      <c r="AA127" s="6">
        <f t="shared" si="103"/>
        <v>3.702870635499839E-3</v>
      </c>
      <c r="AB127" s="6">
        <f t="shared" si="102"/>
        <v>0.67978414484976313</v>
      </c>
    </row>
    <row r="128" spans="7:28">
      <c r="G128" s="6">
        <v>726713</v>
      </c>
      <c r="H128" s="6">
        <v>2903837</v>
      </c>
      <c r="I128" s="12">
        <f t="shared" si="88"/>
        <v>5807674</v>
      </c>
      <c r="J128" s="6">
        <v>1172773.2286380001</v>
      </c>
      <c r="K128" s="12">
        <f t="shared" si="89"/>
        <v>9382185.8291040007</v>
      </c>
      <c r="L128" s="6">
        <f t="shared" si="90"/>
        <v>49.380304000000002</v>
      </c>
      <c r="M128" s="6">
        <f t="shared" si="91"/>
        <v>5242880</v>
      </c>
      <c r="N128" s="13">
        <f t="shared" si="92"/>
        <v>0.61901076207468742</v>
      </c>
      <c r="O128" s="13"/>
      <c r="P128" s="7">
        <f t="shared" si="93"/>
        <v>0</v>
      </c>
      <c r="Q128" s="7">
        <f t="shared" si="94"/>
        <v>1.8791368264583603E-3</v>
      </c>
      <c r="R128" s="6">
        <f t="shared" si="95"/>
        <v>1.8791368264583603E-3</v>
      </c>
      <c r="S128" s="6">
        <f t="shared" si="96"/>
        <v>1.8791368264583603E-3</v>
      </c>
      <c r="T128" s="7">
        <f t="shared" si="97"/>
        <v>0</v>
      </c>
      <c r="U128" s="7">
        <f t="shared" si="98"/>
        <v>0.12322490741463922</v>
      </c>
      <c r="V128" s="7">
        <f t="shared" si="99"/>
        <v>0.39594295797703316</v>
      </c>
      <c r="W128" s="6">
        <f t="shared" si="100"/>
        <v>0.51916786539167237</v>
      </c>
      <c r="X128" s="6">
        <v>1.7830000000000001E-3</v>
      </c>
      <c r="Y128" s="6">
        <v>0.53343245384629112</v>
      </c>
      <c r="Z128" s="6">
        <f t="shared" si="101"/>
        <v>5.3918579056848133</v>
      </c>
      <c r="AA128" s="6">
        <f t="shared" si="103"/>
        <v>5.3918579056848133</v>
      </c>
      <c r="AB128" s="6">
        <f t="shared" si="102"/>
        <v>2.6741133487032087</v>
      </c>
    </row>
    <row r="129" spans="7:28">
      <c r="G129" s="6">
        <v>157464</v>
      </c>
      <c r="H129" s="6">
        <v>3866688</v>
      </c>
      <c r="I129" s="12">
        <f t="shared" si="88"/>
        <v>7733376</v>
      </c>
      <c r="J129" s="6">
        <v>634512.92456099996</v>
      </c>
      <c r="K129" s="12">
        <f t="shared" si="89"/>
        <v>5076103.3964879997</v>
      </c>
      <c r="L129" s="6">
        <f t="shared" si="90"/>
        <v>49.549536000000003</v>
      </c>
      <c r="M129" s="6">
        <f t="shared" si="91"/>
        <v>5242880</v>
      </c>
      <c r="N129" s="13">
        <f t="shared" si="92"/>
        <v>1.5234866975622454</v>
      </c>
      <c r="O129" s="13"/>
      <c r="P129" s="7">
        <f t="shared" si="93"/>
        <v>0</v>
      </c>
      <c r="Q129" s="7">
        <f t="shared" si="94"/>
        <v>1.0166812937835309E-3</v>
      </c>
      <c r="R129" s="6">
        <f t="shared" si="95"/>
        <v>1.0166812937835309E-3</v>
      </c>
      <c r="S129" s="6">
        <f t="shared" si="96"/>
        <v>1.0166812937835309E-3</v>
      </c>
      <c r="T129" s="7">
        <f t="shared" si="97"/>
        <v>0</v>
      </c>
      <c r="U129" s="7">
        <f t="shared" si="98"/>
        <v>6.6669151779005523E-2</v>
      </c>
      <c r="V129" s="7">
        <f t="shared" si="99"/>
        <v>0.19008815032436363</v>
      </c>
      <c r="W129" s="6">
        <f t="shared" si="100"/>
        <v>0.25675730210336917</v>
      </c>
      <c r="X129" s="6">
        <v>8.5599999999999999E-4</v>
      </c>
      <c r="Y129" s="6">
        <v>0.26033813333304801</v>
      </c>
      <c r="Z129" s="6">
        <f t="shared" si="101"/>
        <v>18.771179180319031</v>
      </c>
      <c r="AA129" s="6">
        <f t="shared" si="103"/>
        <v>18.771179180319031</v>
      </c>
      <c r="AB129" s="6">
        <f t="shared" si="102"/>
        <v>1.3754539851055612</v>
      </c>
    </row>
    <row r="130" spans="7:28">
      <c r="G130" s="15">
        <v>524288</v>
      </c>
      <c r="H130" s="15">
        <v>3269766</v>
      </c>
      <c r="I130" s="16">
        <f t="shared" si="88"/>
        <v>6539532</v>
      </c>
      <c r="J130" s="15">
        <v>1470118.8090820001</v>
      </c>
      <c r="K130" s="16">
        <f t="shared" si="89"/>
        <v>11760950.472656</v>
      </c>
      <c r="L130" s="15">
        <f t="shared" si="90"/>
        <v>49.722951999999999</v>
      </c>
      <c r="M130" s="15">
        <f t="shared" si="91"/>
        <v>5242880</v>
      </c>
      <c r="N130" s="17">
        <f t="shared" si="92"/>
        <v>0.55603771270054192</v>
      </c>
      <c r="O130" s="17"/>
      <c r="P130" s="18">
        <f t="shared" si="93"/>
        <v>0</v>
      </c>
      <c r="Q130" s="18">
        <f t="shared" si="94"/>
        <v>2.3555742286370108E-3</v>
      </c>
      <c r="R130" s="15">
        <f t="shared" si="95"/>
        <v>2.3555742286370108E-3</v>
      </c>
      <c r="S130" s="15">
        <f t="shared" si="96"/>
        <v>2.3555742286370108E-3</v>
      </c>
      <c r="T130" s="18">
        <f t="shared" si="97"/>
        <v>0</v>
      </c>
      <c r="U130" s="18">
        <f t="shared" si="98"/>
        <v>0.15446741937316708</v>
      </c>
      <c r="V130" s="18">
        <f t="shared" si="99"/>
        <v>0.45745512811704336</v>
      </c>
      <c r="W130" s="15">
        <f t="shared" si="100"/>
        <v>0.61192254749021047</v>
      </c>
      <c r="X130" s="15">
        <v>2.0600000000000002E-3</v>
      </c>
      <c r="Y130" s="15">
        <v>0.62275173333402012</v>
      </c>
      <c r="Z130" s="15">
        <f t="shared" si="101"/>
        <v>14.348263526068475</v>
      </c>
      <c r="AA130" s="15">
        <f t="shared" si="103"/>
        <v>14.348263526068475</v>
      </c>
      <c r="AB130" s="15">
        <f t="shared" si="102"/>
        <v>1.738925042542</v>
      </c>
    </row>
    <row r="131" spans="7:28">
      <c r="G131" s="6">
        <v>112985</v>
      </c>
      <c r="H131" s="6">
        <v>4002590</v>
      </c>
      <c r="I131" s="12">
        <f t="shared" si="88"/>
        <v>8005180</v>
      </c>
      <c r="J131" s="6">
        <v>1582096.0561520001</v>
      </c>
      <c r="K131" s="12">
        <f t="shared" si="89"/>
        <v>12656768.449216001</v>
      </c>
      <c r="L131" s="6">
        <f t="shared" si="90"/>
        <v>50.290779999999998</v>
      </c>
      <c r="M131" s="6">
        <f t="shared" si="91"/>
        <v>5242880</v>
      </c>
      <c r="N131" s="13">
        <f t="shared" si="92"/>
        <v>0.63248214045472761</v>
      </c>
      <c r="O131" s="13"/>
      <c r="P131" s="7">
        <f t="shared" si="93"/>
        <v>0</v>
      </c>
      <c r="Q131" s="7">
        <f t="shared" si="94"/>
        <v>2.5349955895245164E-3</v>
      </c>
      <c r="R131" s="6">
        <f t="shared" si="95"/>
        <v>2.5349955895245164E-3</v>
      </c>
      <c r="S131" s="6">
        <f t="shared" si="96"/>
        <v>2.5349955895245164E-3</v>
      </c>
      <c r="T131" s="7">
        <f t="shared" si="97"/>
        <v>0</v>
      </c>
      <c r="U131" s="7">
        <f t="shared" si="98"/>
        <v>0.16623302381041341</v>
      </c>
      <c r="V131" s="7">
        <f t="shared" si="99"/>
        <v>0.46345089921372301</v>
      </c>
      <c r="W131" s="6">
        <f t="shared" si="100"/>
        <v>0.62968392302413645</v>
      </c>
      <c r="X131" s="6">
        <v>2.0869999999999999E-3</v>
      </c>
      <c r="Y131" s="6">
        <v>0.62647565999999999</v>
      </c>
      <c r="Z131" s="6">
        <f t="shared" si="101"/>
        <v>21.466008122880524</v>
      </c>
      <c r="AA131" s="6">
        <f t="shared" si="103"/>
        <v>21.466008122880524</v>
      </c>
      <c r="AB131" s="6">
        <f t="shared" si="102"/>
        <v>0.51211295649322752</v>
      </c>
    </row>
    <row r="132" spans="7:28">
      <c r="G132" s="6">
        <v>140874</v>
      </c>
      <c r="H132" s="6">
        <v>3977139</v>
      </c>
      <c r="I132" s="12">
        <f t="shared" si="88"/>
        <v>7954278</v>
      </c>
      <c r="J132" s="6">
        <v>1576503.080811</v>
      </c>
      <c r="K132" s="12">
        <f t="shared" si="89"/>
        <v>12612024.646488</v>
      </c>
      <c r="L132" s="6">
        <f t="shared" si="90"/>
        <v>50.543148000000002</v>
      </c>
      <c r="M132" s="6">
        <f t="shared" si="91"/>
        <v>5242880</v>
      </c>
      <c r="N132" s="13">
        <f t="shared" si="92"/>
        <v>0.63069001393166346</v>
      </c>
      <c r="O132" s="13"/>
      <c r="P132" s="7">
        <f t="shared" si="93"/>
        <v>0</v>
      </c>
      <c r="Q132" s="7">
        <f t="shared" si="94"/>
        <v>2.5260339542517258E-3</v>
      </c>
      <c r="R132" s="6">
        <f t="shared" si="95"/>
        <v>2.5260339542517258E-3</v>
      </c>
      <c r="S132" s="6">
        <f t="shared" si="96"/>
        <v>2.5260339542517258E-3</v>
      </c>
      <c r="T132" s="7">
        <f t="shared" si="97"/>
        <v>0</v>
      </c>
      <c r="U132" s="7">
        <f t="shared" si="98"/>
        <v>0.16564536214510792</v>
      </c>
      <c r="V132" s="7">
        <f t="shared" si="99"/>
        <v>0.47721896617646897</v>
      </c>
      <c r="W132" s="6">
        <f t="shared" si="100"/>
        <v>0.64286432832157692</v>
      </c>
      <c r="X132" s="6">
        <v>2.1489999999999999E-3</v>
      </c>
      <c r="Y132" s="6">
        <v>0.63864250624999996</v>
      </c>
      <c r="Z132" s="6">
        <f t="shared" si="101"/>
        <v>17.544623278349277</v>
      </c>
      <c r="AA132" s="6">
        <f t="shared" si="103"/>
        <v>17.544623278349277</v>
      </c>
      <c r="AB132" s="6">
        <f t="shared" si="102"/>
        <v>0.66106186642144649</v>
      </c>
    </row>
    <row r="133" spans="7:28">
      <c r="G133" s="6">
        <v>121728</v>
      </c>
      <c r="H133" s="6">
        <v>4103881</v>
      </c>
      <c r="I133" s="12">
        <f t="shared" si="88"/>
        <v>8207762</v>
      </c>
      <c r="J133" s="6">
        <v>1615629.4003910001</v>
      </c>
      <c r="K133" s="12">
        <f t="shared" si="89"/>
        <v>12925035.203128001</v>
      </c>
      <c r="L133" s="6">
        <f t="shared" si="90"/>
        <v>51.681131999999998</v>
      </c>
      <c r="M133" s="6">
        <f t="shared" si="91"/>
        <v>5242880</v>
      </c>
      <c r="N133" s="13">
        <f t="shared" si="92"/>
        <v>0.63502821238070062</v>
      </c>
      <c r="O133" s="13"/>
      <c r="P133" s="7">
        <f t="shared" si="93"/>
        <v>0</v>
      </c>
      <c r="Q133" s="7">
        <f t="shared" si="94"/>
        <v>2.5887261322544105E-3</v>
      </c>
      <c r="R133" s="6">
        <f t="shared" si="95"/>
        <v>2.5887261322544105E-3</v>
      </c>
      <c r="S133" s="6">
        <f t="shared" si="96"/>
        <v>2.5887261322544105E-3</v>
      </c>
      <c r="T133" s="7">
        <f t="shared" si="97"/>
        <v>0</v>
      </c>
      <c r="U133" s="7">
        <f t="shared" si="98"/>
        <v>0.16975641873302164</v>
      </c>
      <c r="V133" s="7">
        <f t="shared" si="99"/>
        <v>0.51918936385322678</v>
      </c>
      <c r="W133" s="6">
        <f t="shared" si="100"/>
        <v>0.68894578258624839</v>
      </c>
      <c r="X133" s="6">
        <v>2.3379999999999998E-3</v>
      </c>
      <c r="Y133" s="6">
        <v>0.67826755294131402</v>
      </c>
      <c r="Z133" s="6">
        <f t="shared" si="101"/>
        <v>10.723957752541093</v>
      </c>
      <c r="AA133" s="6">
        <f t="shared" si="103"/>
        <v>10.723957752541093</v>
      </c>
      <c r="AB133" s="6">
        <f t="shared" si="102"/>
        <v>1.5743388576717428</v>
      </c>
    </row>
    <row r="134" spans="7:28">
      <c r="G134" s="6">
        <v>221119</v>
      </c>
      <c r="H134" s="6">
        <v>3943588</v>
      </c>
      <c r="I134" s="12">
        <f t="shared" si="88"/>
        <v>7887176</v>
      </c>
      <c r="J134" s="6">
        <v>1555329.781738</v>
      </c>
      <c r="K134" s="12">
        <f t="shared" si="89"/>
        <v>12442638.253904</v>
      </c>
      <c r="L134" s="6">
        <f t="shared" si="90"/>
        <v>51.745435999999998</v>
      </c>
      <c r="M134" s="6">
        <f t="shared" si="91"/>
        <v>5242880</v>
      </c>
      <c r="N134" s="13">
        <f t="shared" si="92"/>
        <v>0.6338829305372855</v>
      </c>
      <c r="O134" s="13"/>
      <c r="P134" s="7">
        <f t="shared" si="93"/>
        <v>0</v>
      </c>
      <c r="Q134" s="7">
        <f t="shared" si="94"/>
        <v>2.4921079359439082E-3</v>
      </c>
      <c r="R134" s="6">
        <f t="shared" si="95"/>
        <v>2.4921079359439082E-3</v>
      </c>
      <c r="S134" s="6">
        <f t="shared" si="96"/>
        <v>2.4921079359439082E-3</v>
      </c>
      <c r="T134" s="7">
        <f t="shared" si="97"/>
        <v>0</v>
      </c>
      <c r="U134" s="7">
        <f t="shared" si="98"/>
        <v>0.16342065428665609</v>
      </c>
      <c r="V134" s="7">
        <f t="shared" si="99"/>
        <v>0.44990489784715038</v>
      </c>
      <c r="W134" s="6">
        <f t="shared" si="100"/>
        <v>0.61332555213380646</v>
      </c>
      <c r="X134" s="6">
        <v>2.026E-3</v>
      </c>
      <c r="Y134" s="6">
        <v>0.61519489999999999</v>
      </c>
      <c r="Z134" s="6">
        <f t="shared" si="101"/>
        <v>23.006314706017186</v>
      </c>
      <c r="AA134" s="6">
        <f t="shared" si="103"/>
        <v>23.006314706017186</v>
      </c>
      <c r="AB134" s="6">
        <f t="shared" si="102"/>
        <v>0.30386270533021764</v>
      </c>
    </row>
    <row r="135" spans="7:28">
      <c r="G135" s="6">
        <v>18696</v>
      </c>
      <c r="H135" s="6">
        <v>4396289</v>
      </c>
      <c r="I135" s="12">
        <f t="shared" si="88"/>
        <v>8792578</v>
      </c>
      <c r="J135" s="6">
        <v>824493.36584500002</v>
      </c>
      <c r="K135" s="12">
        <f t="shared" si="89"/>
        <v>6595946.9267600002</v>
      </c>
      <c r="L135" s="6">
        <f t="shared" si="90"/>
        <v>53.129387999999999</v>
      </c>
      <c r="M135" s="6">
        <f t="shared" si="91"/>
        <v>5242880</v>
      </c>
      <c r="N135" s="13">
        <f t="shared" si="92"/>
        <v>1.3330274026809079</v>
      </c>
      <c r="O135" s="13"/>
      <c r="P135" s="7">
        <f t="shared" si="93"/>
        <v>0</v>
      </c>
      <c r="Q135" s="7">
        <f t="shared" si="94"/>
        <v>1.3210873245540111E-3</v>
      </c>
      <c r="R135" s="6">
        <f t="shared" si="95"/>
        <v>1.3210873245540111E-3</v>
      </c>
      <c r="S135" s="6">
        <f t="shared" si="96"/>
        <v>1.3210873245540111E-3</v>
      </c>
      <c r="T135" s="7">
        <f t="shared" si="97"/>
        <v>0</v>
      </c>
      <c r="U135" s="7">
        <f t="shared" si="98"/>
        <v>8.6630659866123769E-2</v>
      </c>
      <c r="V135" s="7">
        <f t="shared" si="99"/>
        <v>0.40837863136273916</v>
      </c>
      <c r="W135" s="6">
        <f t="shared" si="100"/>
        <v>0.49500929122886295</v>
      </c>
      <c r="X135" s="6">
        <v>1.8389999999999999E-3</v>
      </c>
      <c r="Y135" s="6">
        <v>0.49287827142804597</v>
      </c>
      <c r="Z135" s="6">
        <f t="shared" si="101"/>
        <v>28.162733846981446</v>
      </c>
      <c r="AA135" s="6">
        <f t="shared" si="103"/>
        <v>28.162733846981446</v>
      </c>
      <c r="AB135" s="6">
        <f t="shared" si="102"/>
        <v>0.43236229396817344</v>
      </c>
    </row>
    <row r="136" spans="7:28">
      <c r="G136" s="6">
        <v>112985</v>
      </c>
      <c r="H136" s="6">
        <v>4282190</v>
      </c>
      <c r="I136" s="12">
        <f t="shared" si="88"/>
        <v>8564380</v>
      </c>
      <c r="J136" s="6">
        <v>1692948.8852540001</v>
      </c>
      <c r="K136" s="12">
        <f t="shared" si="89"/>
        <v>13543591.082032001</v>
      </c>
      <c r="L136" s="6">
        <f t="shared" si="90"/>
        <v>53.645980000000002</v>
      </c>
      <c r="M136" s="6">
        <f t="shared" si="91"/>
        <v>5242880</v>
      </c>
      <c r="N136" s="13">
        <f t="shared" si="92"/>
        <v>0.63235665844653155</v>
      </c>
      <c r="O136" s="13"/>
      <c r="P136" s="7">
        <f t="shared" si="93"/>
        <v>0</v>
      </c>
      <c r="Q136" s="7">
        <f t="shared" si="94"/>
        <v>2.7126152933137828E-3</v>
      </c>
      <c r="R136" s="6">
        <f t="shared" si="95"/>
        <v>2.7126152933137828E-3</v>
      </c>
      <c r="S136" s="6">
        <f t="shared" si="96"/>
        <v>2.7126152933137828E-3</v>
      </c>
      <c r="T136" s="7">
        <f t="shared" si="97"/>
        <v>0</v>
      </c>
      <c r="U136" s="7">
        <f t="shared" si="98"/>
        <v>0.17788048409445195</v>
      </c>
      <c r="V136" s="7">
        <f t="shared" si="99"/>
        <v>0.49032083635069496</v>
      </c>
      <c r="W136" s="6">
        <f t="shared" si="100"/>
        <v>0.66820132044514691</v>
      </c>
      <c r="X136" s="6">
        <v>2.2079999999999999E-3</v>
      </c>
      <c r="Y136" s="6">
        <v>0.66321419999999986</v>
      </c>
      <c r="Z136" s="6">
        <f t="shared" si="101"/>
        <v>22.853953501530025</v>
      </c>
      <c r="AA136" s="6">
        <f t="shared" si="103"/>
        <v>22.853953501530025</v>
      </c>
      <c r="AB136" s="6">
        <f t="shared" si="102"/>
        <v>0.75196225369526815</v>
      </c>
    </row>
    <row r="137" spans="7:28">
      <c r="G137" s="6">
        <v>42138</v>
      </c>
      <c r="H137" s="6">
        <v>4413449</v>
      </c>
      <c r="I137" s="12">
        <f t="shared" si="88"/>
        <v>8826898</v>
      </c>
      <c r="J137" s="6">
        <v>824593.547119</v>
      </c>
      <c r="K137" s="12">
        <f t="shared" si="89"/>
        <v>6596748.376952</v>
      </c>
      <c r="L137" s="6">
        <f t="shared" si="90"/>
        <v>53.804147999999998</v>
      </c>
      <c r="M137" s="6">
        <f t="shared" si="91"/>
        <v>5242880</v>
      </c>
      <c r="N137" s="13">
        <f t="shared" si="92"/>
        <v>1.3380680140597436</v>
      </c>
      <c r="O137" s="13"/>
      <c r="P137" s="7">
        <f t="shared" si="93"/>
        <v>0</v>
      </c>
      <c r="Q137" s="7">
        <f t="shared" si="94"/>
        <v>1.3212478452042937E-3</v>
      </c>
      <c r="R137" s="6">
        <f t="shared" si="95"/>
        <v>1.3212478452042937E-3</v>
      </c>
      <c r="S137" s="6">
        <f t="shared" si="96"/>
        <v>1.3212478452042937E-3</v>
      </c>
      <c r="T137" s="7">
        <f t="shared" si="97"/>
        <v>0</v>
      </c>
      <c r="U137" s="7">
        <f t="shared" si="98"/>
        <v>8.6641186051333224E-2</v>
      </c>
      <c r="V137" s="7">
        <f t="shared" si="99"/>
        <v>0.44990489784715038</v>
      </c>
      <c r="W137" s="6">
        <f t="shared" si="100"/>
        <v>0.53654608389848357</v>
      </c>
      <c r="X137" s="6">
        <v>2.026E-3</v>
      </c>
      <c r="Y137" s="6">
        <v>0.52959639999999997</v>
      </c>
      <c r="Z137" s="6">
        <f t="shared" si="101"/>
        <v>34.78539757135767</v>
      </c>
      <c r="AA137" s="6">
        <f t="shared" si="103"/>
        <v>34.78539757135767</v>
      </c>
      <c r="AB137" s="6">
        <f t="shared" si="102"/>
        <v>1.3122604116046872</v>
      </c>
    </row>
    <row r="138" spans="7:28">
      <c r="G138" s="6">
        <v>56814</v>
      </c>
      <c r="H138" s="6">
        <v>4391071</v>
      </c>
      <c r="I138" s="12">
        <f t="shared" si="88"/>
        <v>8782142</v>
      </c>
      <c r="J138" s="6">
        <v>1682597.4301760001</v>
      </c>
      <c r="K138" s="12">
        <f t="shared" si="89"/>
        <v>13460779.441408001</v>
      </c>
      <c r="L138" s="6">
        <f t="shared" si="90"/>
        <v>53.829132000000001</v>
      </c>
      <c r="M138" s="6">
        <f t="shared" si="91"/>
        <v>5242880</v>
      </c>
      <c r="N138" s="13">
        <f t="shared" si="92"/>
        <v>0.65242447796034797</v>
      </c>
      <c r="O138" s="13"/>
      <c r="P138" s="7">
        <f t="shared" si="93"/>
        <v>0</v>
      </c>
      <c r="Q138" s="7">
        <f t="shared" si="94"/>
        <v>2.696029136698416E-3</v>
      </c>
      <c r="R138" s="6">
        <f t="shared" si="95"/>
        <v>2.696029136698416E-3</v>
      </c>
      <c r="S138" s="6">
        <f t="shared" si="96"/>
        <v>2.696029136698416E-3</v>
      </c>
      <c r="T138" s="7">
        <f t="shared" si="97"/>
        <v>0</v>
      </c>
      <c r="U138" s="7">
        <f t="shared" si="98"/>
        <v>0.17679284237272311</v>
      </c>
      <c r="V138" s="7">
        <f t="shared" si="99"/>
        <v>1.0950054547306507</v>
      </c>
      <c r="W138" s="6">
        <f t="shared" si="100"/>
        <v>1.2717982971033739</v>
      </c>
      <c r="X138" s="6">
        <v>4.9309999999999996E-3</v>
      </c>
      <c r="Y138" s="6">
        <v>1.2551244124999998</v>
      </c>
      <c r="Z138" s="6">
        <f t="shared" si="101"/>
        <v>45.324900898430009</v>
      </c>
      <c r="AA138" s="6">
        <f t="shared" si="103"/>
        <v>45.324900898430009</v>
      </c>
      <c r="AB138" s="6">
        <f t="shared" si="102"/>
        <v>1.3284646874298645</v>
      </c>
    </row>
    <row r="139" spans="7:28">
      <c r="G139" s="6">
        <v>999999</v>
      </c>
      <c r="H139" s="6">
        <v>2997995</v>
      </c>
      <c r="I139" s="12">
        <f t="shared" si="88"/>
        <v>5995990</v>
      </c>
      <c r="J139" s="6">
        <v>1275591.8044429999</v>
      </c>
      <c r="K139" s="12">
        <f t="shared" si="89"/>
        <v>10204734.435543999</v>
      </c>
      <c r="L139" s="6">
        <f t="shared" si="90"/>
        <v>55.975920000000002</v>
      </c>
      <c r="M139" s="6">
        <f t="shared" si="91"/>
        <v>5242880</v>
      </c>
      <c r="N139" s="13">
        <f t="shared" si="92"/>
        <v>0.58756943043176435</v>
      </c>
      <c r="O139" s="13"/>
      <c r="P139" s="7">
        <f t="shared" si="93"/>
        <v>0</v>
      </c>
      <c r="Q139" s="7">
        <f t="shared" si="94"/>
        <v>2.043883230555221E-3</v>
      </c>
      <c r="R139" s="6">
        <f t="shared" si="95"/>
        <v>2.043883230555221E-3</v>
      </c>
      <c r="S139" s="6">
        <f t="shared" si="96"/>
        <v>2.043883230555221E-3</v>
      </c>
      <c r="T139" s="7">
        <f t="shared" si="97"/>
        <v>0</v>
      </c>
      <c r="U139" s="7">
        <f t="shared" si="98"/>
        <v>0.13402819757738471</v>
      </c>
      <c r="V139" s="7">
        <f t="shared" si="99"/>
        <v>0.39372230201529995</v>
      </c>
      <c r="W139" s="6">
        <f t="shared" si="100"/>
        <v>0.52775049959268472</v>
      </c>
      <c r="X139" s="6">
        <v>1.7730000000000001E-3</v>
      </c>
      <c r="Y139" s="6">
        <v>0.54677956153791596</v>
      </c>
      <c r="Z139" s="6">
        <f t="shared" si="101"/>
        <v>15.278241994090294</v>
      </c>
      <c r="AA139" s="6">
        <f t="shared" si="103"/>
        <v>15.278241994090294</v>
      </c>
      <c r="AB139" s="6">
        <f t="shared" si="102"/>
        <v>3.4802072505615564</v>
      </c>
    </row>
    <row r="140" spans="7:28">
      <c r="G140" s="6">
        <v>1000000</v>
      </c>
      <c r="H140" s="6">
        <v>2998000</v>
      </c>
      <c r="I140" s="12">
        <f t="shared" si="88"/>
        <v>5996000</v>
      </c>
      <c r="J140" s="6">
        <v>1281687.498291</v>
      </c>
      <c r="K140" s="12">
        <f t="shared" si="89"/>
        <v>10253499.986328</v>
      </c>
      <c r="L140" s="6">
        <f t="shared" si="90"/>
        <v>55.975999999999999</v>
      </c>
      <c r="M140" s="6">
        <f t="shared" si="91"/>
        <v>5242880</v>
      </c>
      <c r="N140" s="13">
        <f t="shared" si="92"/>
        <v>0.58477593094992508</v>
      </c>
      <c r="O140" s="13"/>
      <c r="P140" s="7">
        <f t="shared" si="93"/>
        <v>0</v>
      </c>
      <c r="Q140" s="7">
        <f t="shared" si="94"/>
        <v>2.0536503726700656E-3</v>
      </c>
      <c r="R140" s="6">
        <f t="shared" si="95"/>
        <v>2.0536503726700656E-3</v>
      </c>
      <c r="S140" s="6">
        <f t="shared" si="96"/>
        <v>2.0536503726700656E-3</v>
      </c>
      <c r="T140" s="7">
        <f t="shared" si="97"/>
        <v>0</v>
      </c>
      <c r="U140" s="7">
        <f t="shared" si="98"/>
        <v>0.13466868057248182</v>
      </c>
      <c r="V140" s="7">
        <f t="shared" si="99"/>
        <v>0.40438145063161934</v>
      </c>
      <c r="W140" s="6">
        <f t="shared" si="100"/>
        <v>0.53905013120410117</v>
      </c>
      <c r="X140" s="6">
        <v>1.8209999999999999E-3</v>
      </c>
      <c r="Y140" s="6">
        <v>0.55752016153930195</v>
      </c>
      <c r="Z140" s="6">
        <f t="shared" si="101"/>
        <v>12.775967746846002</v>
      </c>
      <c r="AA140" s="6">
        <f t="shared" si="103"/>
        <v>12.775967746846002</v>
      </c>
      <c r="AB140" s="6">
        <f t="shared" si="102"/>
        <v>3.3128901175888243</v>
      </c>
    </row>
    <row r="141" spans="7:28">
      <c r="G141" s="6">
        <v>16783</v>
      </c>
      <c r="H141" s="6">
        <v>4670105</v>
      </c>
      <c r="I141" s="12">
        <f t="shared" si="88"/>
        <v>9340210</v>
      </c>
      <c r="J141" s="6">
        <v>1780756.3701170001</v>
      </c>
      <c r="K141" s="12">
        <f t="shared" si="89"/>
        <v>14246050.960936001</v>
      </c>
      <c r="L141" s="6">
        <f t="shared" si="90"/>
        <v>56.376919999999998</v>
      </c>
      <c r="M141" s="6">
        <f t="shared" si="91"/>
        <v>5242880</v>
      </c>
      <c r="N141" s="13">
        <f t="shared" si="92"/>
        <v>0.65563502654958394</v>
      </c>
      <c r="O141" s="13"/>
      <c r="P141" s="7">
        <f t="shared" si="93"/>
        <v>0</v>
      </c>
      <c r="Q141" s="7">
        <f t="shared" si="94"/>
        <v>2.8533093971827581E-3</v>
      </c>
      <c r="R141" s="6">
        <f t="shared" si="95"/>
        <v>2.8533093971827581E-3</v>
      </c>
      <c r="S141" s="6">
        <f t="shared" si="96"/>
        <v>2.8533093971827581E-3</v>
      </c>
      <c r="T141" s="7">
        <f t="shared" si="97"/>
        <v>0</v>
      </c>
      <c r="U141" s="7">
        <f t="shared" si="98"/>
        <v>0.1871065381416793</v>
      </c>
      <c r="V141" s="7">
        <f t="shared" si="99"/>
        <v>1.4911704783038573</v>
      </c>
      <c r="W141" s="6">
        <f t="shared" si="100"/>
        <v>1.6782770164455365</v>
      </c>
      <c r="X141" s="6">
        <v>6.7149999999999996E-3</v>
      </c>
      <c r="Y141" s="6">
        <v>1.637005083331095</v>
      </c>
      <c r="Z141" s="6">
        <f t="shared" si="101"/>
        <v>57.508422975684915</v>
      </c>
      <c r="AA141" s="6">
        <f t="shared" si="103"/>
        <v>57.508422975684915</v>
      </c>
      <c r="AB141" s="6">
        <f t="shared" si="102"/>
        <v>2.5211853973268346</v>
      </c>
    </row>
    <row r="142" spans="7:28">
      <c r="G142" s="6">
        <v>19242</v>
      </c>
      <c r="H142" s="6">
        <v>4671337</v>
      </c>
      <c r="I142" s="12">
        <f t="shared" si="88"/>
        <v>9342674</v>
      </c>
      <c r="J142" s="6">
        <v>1792864.720215</v>
      </c>
      <c r="K142" s="12">
        <f t="shared" si="89"/>
        <v>14342917.76172</v>
      </c>
      <c r="L142" s="6">
        <f t="shared" si="90"/>
        <v>56.440883999999997</v>
      </c>
      <c r="M142" s="6">
        <f t="shared" si="91"/>
        <v>5242880</v>
      </c>
      <c r="N142" s="13">
        <f t="shared" si="92"/>
        <v>0.65137890038906754</v>
      </c>
      <c r="O142" s="13"/>
      <c r="P142" s="7">
        <f t="shared" si="93"/>
        <v>0</v>
      </c>
      <c r="Q142" s="7">
        <f t="shared" si="94"/>
        <v>2.8727106301075808E-3</v>
      </c>
      <c r="R142" s="6">
        <f t="shared" si="95"/>
        <v>2.8727106301075808E-3</v>
      </c>
      <c r="S142" s="6">
        <f t="shared" si="96"/>
        <v>2.8727106301075808E-3</v>
      </c>
      <c r="T142" s="7">
        <f t="shared" si="97"/>
        <v>0</v>
      </c>
      <c r="U142" s="7">
        <f t="shared" si="98"/>
        <v>0.18837877925644525</v>
      </c>
      <c r="V142" s="7">
        <f t="shared" si="99"/>
        <v>0.6115686518613288</v>
      </c>
      <c r="W142" s="6">
        <f t="shared" si="100"/>
        <v>0.79994743111777411</v>
      </c>
      <c r="X142" s="6">
        <v>2.7539999999999999E-3</v>
      </c>
      <c r="Y142" s="6">
        <v>0.79026029999999992</v>
      </c>
      <c r="Z142" s="6">
        <f t="shared" si="101"/>
        <v>4.3104803960632125</v>
      </c>
      <c r="AA142" s="6">
        <f t="shared" si="103"/>
        <v>4.3104803960632125</v>
      </c>
      <c r="AB142" s="6">
        <f t="shared" si="102"/>
        <v>1.2258152304720604</v>
      </c>
    </row>
    <row r="143" spans="7:28">
      <c r="G143" s="6">
        <v>133123</v>
      </c>
      <c r="H143" s="6">
        <v>4508981</v>
      </c>
      <c r="I143" s="12">
        <f t="shared" si="88"/>
        <v>9017962</v>
      </c>
      <c r="J143" s="6">
        <v>1781575.4166260001</v>
      </c>
      <c r="K143" s="12">
        <f t="shared" si="89"/>
        <v>14252603.333008001</v>
      </c>
      <c r="L143" s="6">
        <f t="shared" si="90"/>
        <v>56.770232</v>
      </c>
      <c r="M143" s="6">
        <f t="shared" si="91"/>
        <v>5242880</v>
      </c>
      <c r="N143" s="13">
        <f t="shared" si="92"/>
        <v>0.63272384625446287</v>
      </c>
      <c r="O143" s="13"/>
      <c r="P143" s="7">
        <f t="shared" si="93"/>
        <v>0</v>
      </c>
      <c r="Q143" s="7">
        <f t="shared" si="94"/>
        <v>2.8546217569979898E-3</v>
      </c>
      <c r="R143" s="6">
        <f t="shared" si="95"/>
        <v>2.8546217569979898E-3</v>
      </c>
      <c r="S143" s="6">
        <f t="shared" si="96"/>
        <v>2.8546217569979898E-3</v>
      </c>
      <c r="T143" s="7">
        <f t="shared" si="97"/>
        <v>0</v>
      </c>
      <c r="U143" s="7">
        <f t="shared" si="98"/>
        <v>0.18719259649275288</v>
      </c>
      <c r="V143" s="7">
        <f t="shared" si="99"/>
        <v>0.537176677143266</v>
      </c>
      <c r="W143" s="6">
        <f t="shared" si="100"/>
        <v>0.72436927363601888</v>
      </c>
      <c r="X143" s="6">
        <v>2.4190000000000001E-3</v>
      </c>
      <c r="Y143" s="6">
        <v>0.71928965000000011</v>
      </c>
      <c r="Z143" s="6">
        <f t="shared" si="101"/>
        <v>18.008340512525407</v>
      </c>
      <c r="AA143" s="6">
        <f t="shared" si="103"/>
        <v>18.008340512525407</v>
      </c>
      <c r="AB143" s="6">
        <f t="shared" si="102"/>
        <v>0.70620001775623631</v>
      </c>
    </row>
    <row r="144" spans="7:28">
      <c r="G144" s="6">
        <v>1000005</v>
      </c>
      <c r="H144" s="6">
        <v>3105536</v>
      </c>
      <c r="I144" s="12">
        <f t="shared" si="88"/>
        <v>6211072</v>
      </c>
      <c r="J144" s="6">
        <v>803512.92907700001</v>
      </c>
      <c r="K144" s="12">
        <f t="shared" si="89"/>
        <v>6428103.4326160001</v>
      </c>
      <c r="L144" s="6">
        <f t="shared" si="90"/>
        <v>57.266531999999998</v>
      </c>
      <c r="M144" s="6">
        <f t="shared" si="91"/>
        <v>5242880</v>
      </c>
      <c r="N144" s="13">
        <f t="shared" si="92"/>
        <v>0.96623709700830429</v>
      </c>
      <c r="O144" s="13"/>
      <c r="P144" s="7">
        <f t="shared" si="93"/>
        <v>0</v>
      </c>
      <c r="Q144" s="7">
        <f t="shared" si="94"/>
        <v>1.2874703298928045E-3</v>
      </c>
      <c r="R144" s="6">
        <f t="shared" si="95"/>
        <v>1.2874703298928045E-3</v>
      </c>
      <c r="S144" s="6">
        <f t="shared" si="96"/>
        <v>1.2874703298928045E-3</v>
      </c>
      <c r="T144" s="7">
        <f t="shared" si="97"/>
        <v>0</v>
      </c>
      <c r="U144" s="7">
        <f t="shared" si="98"/>
        <v>8.4426216317171052E-2</v>
      </c>
      <c r="V144" s="7">
        <f t="shared" si="99"/>
        <v>0.50697575606369416</v>
      </c>
      <c r="W144" s="6">
        <f t="shared" si="100"/>
        <v>0.59140197238086523</v>
      </c>
      <c r="X144" s="6">
        <v>2.2829999999999999E-3</v>
      </c>
      <c r="Y144" s="6">
        <v>0.60958953749999989</v>
      </c>
      <c r="Z144" s="6">
        <f t="shared" si="101"/>
        <v>43.606205436145224</v>
      </c>
      <c r="AA144" s="6">
        <f t="shared" si="103"/>
        <v>43.606205436145224</v>
      </c>
      <c r="AB144" s="6">
        <f t="shared" si="102"/>
        <v>2.9835756685923545</v>
      </c>
    </row>
    <row r="145" spans="7:28">
      <c r="G145" s="6">
        <v>1039183</v>
      </c>
      <c r="H145" s="6">
        <v>3114818</v>
      </c>
      <c r="I145" s="12">
        <f t="shared" si="88"/>
        <v>6229636</v>
      </c>
      <c r="J145" s="6">
        <v>1431476.2241209999</v>
      </c>
      <c r="K145" s="12">
        <f t="shared" si="89"/>
        <v>11451809.792967999</v>
      </c>
      <c r="L145" s="6">
        <f t="shared" si="90"/>
        <v>58.161476</v>
      </c>
      <c r="M145" s="6">
        <f t="shared" si="91"/>
        <v>5242880</v>
      </c>
      <c r="N145" s="13">
        <f t="shared" si="92"/>
        <v>0.54398703022690065</v>
      </c>
      <c r="O145" s="13"/>
      <c r="P145" s="7">
        <f t="shared" si="93"/>
        <v>0</v>
      </c>
      <c r="Q145" s="7">
        <f t="shared" si="94"/>
        <v>2.2936571395556949E-3</v>
      </c>
      <c r="R145" s="6">
        <f t="shared" si="95"/>
        <v>2.2936571395556949E-3</v>
      </c>
      <c r="S145" s="6">
        <f t="shared" si="96"/>
        <v>2.2936571395556949E-3</v>
      </c>
      <c r="T145" s="7">
        <f t="shared" si="97"/>
        <v>0</v>
      </c>
      <c r="U145" s="7">
        <f t="shared" si="98"/>
        <v>0.15040718945164031</v>
      </c>
      <c r="V145" s="7">
        <f t="shared" si="99"/>
        <v>0.69328879125311138</v>
      </c>
      <c r="W145" s="6">
        <f t="shared" si="100"/>
        <v>0.84369598070475171</v>
      </c>
      <c r="X145" s="6">
        <v>3.1220000000000002E-3</v>
      </c>
      <c r="Y145" s="6">
        <v>0.87299634545369398</v>
      </c>
      <c r="Z145" s="6">
        <f t="shared" si="101"/>
        <v>26.532442679189792</v>
      </c>
      <c r="AA145" s="6">
        <f t="shared" si="103"/>
        <v>26.532442679189792</v>
      </c>
      <c r="AB145" s="6">
        <f t="shared" si="102"/>
        <v>3.3562986719852694</v>
      </c>
    </row>
    <row r="146" spans="7:28">
      <c r="G146" s="6">
        <v>259156</v>
      </c>
      <c r="H146" s="6">
        <v>4429042</v>
      </c>
      <c r="I146" s="12">
        <f t="shared" si="88"/>
        <v>8858084</v>
      </c>
      <c r="J146" s="6">
        <v>849100.65838599997</v>
      </c>
      <c r="K146" s="12">
        <f t="shared" si="89"/>
        <v>6792805.2670879997</v>
      </c>
      <c r="L146" s="6">
        <f t="shared" si="90"/>
        <v>58.331623999999998</v>
      </c>
      <c r="M146" s="6">
        <f t="shared" si="91"/>
        <v>5242880</v>
      </c>
      <c r="N146" s="13">
        <f t="shared" si="92"/>
        <v>1.3040391490270651</v>
      </c>
      <c r="O146" s="13"/>
      <c r="P146" s="7">
        <f t="shared" si="93"/>
        <v>0</v>
      </c>
      <c r="Q146" s="7">
        <f t="shared" si="94"/>
        <v>1.3605156372781416E-3</v>
      </c>
      <c r="R146" s="6">
        <f t="shared" si="95"/>
        <v>1.3605156372781416E-3</v>
      </c>
      <c r="S146" s="6">
        <f t="shared" si="96"/>
        <v>1.3605156372781416E-3</v>
      </c>
      <c r="T146" s="7">
        <f t="shared" si="97"/>
        <v>0</v>
      </c>
      <c r="U146" s="7">
        <f t="shared" si="98"/>
        <v>8.9216182174312153E-2</v>
      </c>
      <c r="V146" s="7">
        <f t="shared" si="99"/>
        <v>0.2540430420222804</v>
      </c>
      <c r="W146" s="6">
        <f t="shared" si="100"/>
        <v>0.34325922419659255</v>
      </c>
      <c r="X146" s="6">
        <v>1.1440000000000001E-3</v>
      </c>
      <c r="Y146" s="6">
        <v>0.34759430588282397</v>
      </c>
      <c r="Z146" s="6">
        <f t="shared" si="101"/>
        <v>18.926192069767612</v>
      </c>
      <c r="AA146" s="6">
        <f t="shared" si="103"/>
        <v>18.926192069767612</v>
      </c>
      <c r="AB146" s="6">
        <f t="shared" si="102"/>
        <v>1.2471670602374034</v>
      </c>
    </row>
    <row r="147" spans="7:28">
      <c r="G147" s="6">
        <v>153746</v>
      </c>
      <c r="H147" s="6">
        <v>4617075</v>
      </c>
      <c r="I147" s="12">
        <f t="shared" si="88"/>
        <v>9234150</v>
      </c>
      <c r="J147" s="6">
        <v>1814393.20166</v>
      </c>
      <c r="K147" s="12">
        <f t="shared" si="89"/>
        <v>14515145.61328</v>
      </c>
      <c r="L147" s="6">
        <f t="shared" si="90"/>
        <v>58.479819999999997</v>
      </c>
      <c r="M147" s="6">
        <f t="shared" si="91"/>
        <v>5242880</v>
      </c>
      <c r="N147" s="13">
        <f t="shared" si="92"/>
        <v>0.63617343194625731</v>
      </c>
      <c r="O147" s="13"/>
      <c r="P147" s="7">
        <f t="shared" si="93"/>
        <v>0</v>
      </c>
      <c r="Q147" s="7">
        <f t="shared" si="94"/>
        <v>2.9072057578212376E-3</v>
      </c>
      <c r="R147" s="6">
        <f t="shared" si="95"/>
        <v>2.9072057578212376E-3</v>
      </c>
      <c r="S147" s="6">
        <f t="shared" si="96"/>
        <v>2.9072057578212376E-3</v>
      </c>
      <c r="T147" s="7">
        <f t="shared" si="97"/>
        <v>0</v>
      </c>
      <c r="U147" s="7">
        <f t="shared" si="98"/>
        <v>0.19064080661864791</v>
      </c>
      <c r="V147" s="7">
        <f t="shared" si="99"/>
        <v>0.55227713768305187</v>
      </c>
      <c r="W147" s="6">
        <f t="shared" si="100"/>
        <v>0.74291794430169977</v>
      </c>
      <c r="X147" s="6">
        <v>2.4870000000000001E-3</v>
      </c>
      <c r="Y147" s="6">
        <v>0.72297089999999997</v>
      </c>
      <c r="Z147" s="6">
        <f t="shared" si="101"/>
        <v>16.896089980749394</v>
      </c>
      <c r="AA147" s="6">
        <f t="shared" si="103"/>
        <v>16.896089980749394</v>
      </c>
      <c r="AB147" s="6">
        <f t="shared" si="102"/>
        <v>2.7590383377394305</v>
      </c>
    </row>
    <row r="148" spans="7:28">
      <c r="G148" s="6">
        <v>1048576</v>
      </c>
      <c r="H148" s="6">
        <v>3145686</v>
      </c>
      <c r="I148" s="12">
        <f t="shared" si="88"/>
        <v>6291372</v>
      </c>
      <c r="J148" s="6">
        <v>1645707.2749020001</v>
      </c>
      <c r="K148" s="12">
        <f t="shared" si="89"/>
        <v>13165658.199216001</v>
      </c>
      <c r="L148" s="6">
        <f t="shared" si="90"/>
        <v>58.719752</v>
      </c>
      <c r="M148" s="6">
        <f t="shared" si="91"/>
        <v>5242880</v>
      </c>
      <c r="N148" s="13">
        <f t="shared" si="92"/>
        <v>0.4778623221719856</v>
      </c>
      <c r="O148" s="13"/>
      <c r="P148" s="7">
        <f t="shared" si="93"/>
        <v>0</v>
      </c>
      <c r="Q148" s="7">
        <f t="shared" si="94"/>
        <v>2.6369199691148012E-3</v>
      </c>
      <c r="R148" s="6">
        <f t="shared" si="95"/>
        <v>2.6369199691148012E-3</v>
      </c>
      <c r="S148" s="6">
        <f t="shared" si="96"/>
        <v>2.6369199691148012E-3</v>
      </c>
      <c r="T148" s="7">
        <f t="shared" si="97"/>
        <v>0</v>
      </c>
      <c r="U148" s="7">
        <f t="shared" si="98"/>
        <v>0.17291674266551069</v>
      </c>
      <c r="V148" s="7">
        <f t="shared" si="99"/>
        <v>0.73326059856430925</v>
      </c>
      <c r="W148" s="6">
        <f t="shared" si="100"/>
        <v>0.90617734122981997</v>
      </c>
      <c r="X148" s="6">
        <v>3.3019999999999998E-3</v>
      </c>
      <c r="Y148" s="6">
        <v>0.93023343636303601</v>
      </c>
      <c r="Z148" s="6">
        <f t="shared" si="101"/>
        <v>20.141733218812803</v>
      </c>
      <c r="AA148" s="6">
        <f t="shared" si="103"/>
        <v>20.141733218812803</v>
      </c>
      <c r="AB148" s="6">
        <f t="shared" si="102"/>
        <v>2.5860277853770715</v>
      </c>
    </row>
    <row r="149" spans="7:28">
      <c r="G149" s="6">
        <v>682862</v>
      </c>
      <c r="H149" s="6">
        <v>3871773</v>
      </c>
      <c r="I149" s="12">
        <f t="shared" si="88"/>
        <v>7743546</v>
      </c>
      <c r="J149" s="6">
        <v>861626.56738300005</v>
      </c>
      <c r="K149" s="12">
        <f t="shared" si="89"/>
        <v>6893012.5390640004</v>
      </c>
      <c r="L149" s="6">
        <f t="shared" si="90"/>
        <v>60.118516</v>
      </c>
      <c r="M149" s="6">
        <f t="shared" si="91"/>
        <v>5242880</v>
      </c>
      <c r="N149" s="13">
        <f t="shared" si="92"/>
        <v>1.123390673688154</v>
      </c>
      <c r="O149" s="13"/>
      <c r="P149" s="7">
        <f t="shared" si="93"/>
        <v>0</v>
      </c>
      <c r="Q149" s="7">
        <f t="shared" si="94"/>
        <v>1.3805859256394001E-3</v>
      </c>
      <c r="R149" s="6">
        <f t="shared" si="95"/>
        <v>1.3805859256394001E-3</v>
      </c>
      <c r="S149" s="6">
        <f t="shared" si="96"/>
        <v>1.3805859256394001E-3</v>
      </c>
      <c r="T149" s="7">
        <f t="shared" si="97"/>
        <v>0</v>
      </c>
      <c r="U149" s="7">
        <f t="shared" si="98"/>
        <v>9.053229678091182E-2</v>
      </c>
      <c r="V149" s="7">
        <f t="shared" si="99"/>
        <v>0.5602714991452914</v>
      </c>
      <c r="W149" s="6">
        <f t="shared" si="100"/>
        <v>0.65080379592620319</v>
      </c>
      <c r="X149" s="6">
        <v>2.5230000000000001E-3</v>
      </c>
      <c r="Y149" s="6">
        <v>0.66392744999999997</v>
      </c>
      <c r="Z149" s="6">
        <f t="shared" si="101"/>
        <v>45.279987093166859</v>
      </c>
      <c r="AA149" s="6">
        <f t="shared" si="103"/>
        <v>45.279987093166859</v>
      </c>
      <c r="AB149" s="6">
        <f t="shared" si="102"/>
        <v>1.9766699017786942</v>
      </c>
    </row>
    <row r="150" spans="7:28">
      <c r="G150" s="6">
        <v>97578</v>
      </c>
      <c r="H150" s="6">
        <v>4925574</v>
      </c>
      <c r="I150" s="12">
        <f t="shared" si="88"/>
        <v>9851148</v>
      </c>
      <c r="J150" s="6">
        <v>1958537.5036619999</v>
      </c>
      <c r="K150" s="12">
        <f t="shared" si="89"/>
        <v>15668300.029296</v>
      </c>
      <c r="L150" s="6">
        <f t="shared" si="90"/>
        <v>61.058447999999999</v>
      </c>
      <c r="M150" s="6">
        <f t="shared" si="91"/>
        <v>5242880</v>
      </c>
      <c r="N150" s="13">
        <f t="shared" si="92"/>
        <v>0.62873113111063061</v>
      </c>
      <c r="O150" s="13"/>
      <c r="P150" s="7">
        <f t="shared" si="93"/>
        <v>0</v>
      </c>
      <c r="Q150" s="7">
        <f t="shared" si="94"/>
        <v>3.1381684534232375E-3</v>
      </c>
      <c r="R150" s="6">
        <f t="shared" si="95"/>
        <v>3.1381684534232375E-3</v>
      </c>
      <c r="S150" s="6">
        <f t="shared" si="96"/>
        <v>3.1381684534232375E-3</v>
      </c>
      <c r="T150" s="7">
        <f t="shared" si="97"/>
        <v>0</v>
      </c>
      <c r="U150" s="7">
        <f t="shared" si="98"/>
        <v>0.20578624806871609</v>
      </c>
      <c r="V150" s="7">
        <f t="shared" si="99"/>
        <v>0.55294333447157185</v>
      </c>
      <c r="W150" s="6">
        <f t="shared" si="100"/>
        <v>0.75872958254028799</v>
      </c>
      <c r="X150" s="6">
        <v>2.49E-3</v>
      </c>
      <c r="Y150" s="6">
        <v>0.74091333333443998</v>
      </c>
      <c r="Z150" s="6">
        <f t="shared" si="101"/>
        <v>26.030861583262549</v>
      </c>
      <c r="AA150" s="6">
        <f t="shared" si="103"/>
        <v>26.030861583262549</v>
      </c>
      <c r="AB150" s="6">
        <f t="shared" si="102"/>
        <v>2.4046333632122607</v>
      </c>
    </row>
    <row r="151" spans="7:28">
      <c r="G151" s="6">
        <v>108384</v>
      </c>
      <c r="H151" s="6">
        <v>5138004</v>
      </c>
      <c r="I151" s="12">
        <f t="shared" si="88"/>
        <v>10276008</v>
      </c>
      <c r="J151" s="6">
        <v>2041684.341064</v>
      </c>
      <c r="K151" s="12">
        <f t="shared" si="89"/>
        <v>16333474.728512</v>
      </c>
      <c r="L151" s="6">
        <f t="shared" si="90"/>
        <v>63.823728000000003</v>
      </c>
      <c r="M151" s="6">
        <f t="shared" si="91"/>
        <v>5242880</v>
      </c>
      <c r="N151" s="13">
        <f t="shared" si="92"/>
        <v>0.6291379005878045</v>
      </c>
      <c r="O151" s="13"/>
      <c r="P151" s="7">
        <f t="shared" si="93"/>
        <v>0</v>
      </c>
      <c r="Q151" s="7">
        <f t="shared" si="94"/>
        <v>3.2713947927958528E-3</v>
      </c>
      <c r="R151" s="6">
        <f t="shared" si="95"/>
        <v>3.2713947927958528E-3</v>
      </c>
      <c r="S151" s="6">
        <f t="shared" si="96"/>
        <v>3.2713947927958528E-3</v>
      </c>
      <c r="T151" s="7">
        <f t="shared" si="97"/>
        <v>0</v>
      </c>
      <c r="U151" s="7">
        <f t="shared" si="98"/>
        <v>0.21452260143225629</v>
      </c>
      <c r="V151" s="7">
        <f t="shared" si="99"/>
        <v>0.57514989408890393</v>
      </c>
      <c r="W151" s="6">
        <f t="shared" si="100"/>
        <v>0.78967249552116026</v>
      </c>
      <c r="X151" s="6">
        <v>2.5899999999999999E-3</v>
      </c>
      <c r="Y151" s="6">
        <v>0.77780937499999991</v>
      </c>
      <c r="Z151" s="6">
        <f t="shared" si="101"/>
        <v>26.308679258527139</v>
      </c>
      <c r="AA151" s="6">
        <f t="shared" si="103"/>
        <v>26.308679258527139</v>
      </c>
      <c r="AB151" s="6">
        <f t="shared" si="102"/>
        <v>1.525196391617206</v>
      </c>
    </row>
    <row r="152" spans="7:28">
      <c r="G152" s="6">
        <v>66463</v>
      </c>
      <c r="H152" s="6">
        <v>5209641</v>
      </c>
      <c r="I152" s="12">
        <f t="shared" si="88"/>
        <v>10419282</v>
      </c>
      <c r="J152" s="6">
        <v>1976696.7250979999</v>
      </c>
      <c r="K152" s="12">
        <f t="shared" si="89"/>
        <v>15813573.800783999</v>
      </c>
      <c r="L152" s="6">
        <f t="shared" si="90"/>
        <v>63.844951999999999</v>
      </c>
      <c r="M152" s="6">
        <f t="shared" si="91"/>
        <v>5242880</v>
      </c>
      <c r="N152" s="13">
        <f t="shared" si="92"/>
        <v>0.658882181299425</v>
      </c>
      <c r="O152" s="13"/>
      <c r="P152" s="7">
        <f t="shared" si="93"/>
        <v>0</v>
      </c>
      <c r="Q152" s="7">
        <f t="shared" si="94"/>
        <v>3.1672650092679079E-3</v>
      </c>
      <c r="R152" s="6">
        <f t="shared" si="95"/>
        <v>3.1672650092679079E-3</v>
      </c>
      <c r="S152" s="6">
        <f t="shared" si="96"/>
        <v>3.1672650092679079E-3</v>
      </c>
      <c r="T152" s="7">
        <f t="shared" si="97"/>
        <v>0</v>
      </c>
      <c r="U152" s="7">
        <f t="shared" si="98"/>
        <v>0.20769426261537463</v>
      </c>
      <c r="V152" s="7">
        <f t="shared" si="99"/>
        <v>0.94644357089069842</v>
      </c>
      <c r="W152" s="6">
        <f t="shared" si="100"/>
        <v>1.154137833506073</v>
      </c>
      <c r="X152" s="6">
        <v>4.2620000000000002E-3</v>
      </c>
      <c r="Y152" s="6">
        <v>1.1389928624999999</v>
      </c>
      <c r="Z152" s="6">
        <f t="shared" si="101"/>
        <v>25.685945348007795</v>
      </c>
      <c r="AA152" s="6">
        <f t="shared" si="103"/>
        <v>25.685945348007795</v>
      </c>
      <c r="AB152" s="6">
        <f t="shared" si="102"/>
        <v>1.3296809404785144</v>
      </c>
    </row>
    <row r="153" spans="7:28">
      <c r="G153" s="6">
        <v>52804</v>
      </c>
      <c r="H153" s="6">
        <v>5333507</v>
      </c>
      <c r="I153" s="12">
        <f t="shared" si="88"/>
        <v>10667014</v>
      </c>
      <c r="J153" s="6">
        <v>2104464.9956049998</v>
      </c>
      <c r="K153" s="12">
        <f t="shared" si="89"/>
        <v>16835719.964839999</v>
      </c>
      <c r="L153" s="6">
        <f t="shared" si="90"/>
        <v>65.058164000000005</v>
      </c>
      <c r="M153" s="6">
        <f t="shared" si="91"/>
        <v>5242880</v>
      </c>
      <c r="N153" s="13">
        <f t="shared" si="92"/>
        <v>0.63359416896201481</v>
      </c>
      <c r="O153" s="13"/>
      <c r="P153" s="7">
        <f t="shared" si="93"/>
        <v>0</v>
      </c>
      <c r="Q153" s="7">
        <f t="shared" si="94"/>
        <v>3.3719883577377823E-3</v>
      </c>
      <c r="R153" s="6">
        <f t="shared" si="95"/>
        <v>3.3719883577377823E-3</v>
      </c>
      <c r="S153" s="6">
        <f t="shared" si="96"/>
        <v>3.3719883577377823E-3</v>
      </c>
      <c r="T153" s="7">
        <f t="shared" si="97"/>
        <v>0</v>
      </c>
      <c r="U153" s="7">
        <f t="shared" si="98"/>
        <v>0.22111905175558907</v>
      </c>
      <c r="V153" s="7">
        <f t="shared" si="99"/>
        <v>0.6995066279459643</v>
      </c>
      <c r="W153" s="6">
        <f t="shared" si="100"/>
        <v>0.9206256797015534</v>
      </c>
      <c r="X153" s="6">
        <v>3.15E-3</v>
      </c>
      <c r="Y153" s="6">
        <v>0.89900999999999998</v>
      </c>
      <c r="Z153" s="6">
        <f t="shared" si="101"/>
        <v>7.0472494519930899</v>
      </c>
      <c r="AA153" s="6">
        <f t="shared" si="103"/>
        <v>7.0472494519930899</v>
      </c>
      <c r="AB153" s="6">
        <f t="shared" si="102"/>
        <v>2.4043870147777473</v>
      </c>
    </row>
    <row r="154" spans="7:28">
      <c r="G154" s="6">
        <v>179860</v>
      </c>
      <c r="H154" s="6">
        <v>5146478</v>
      </c>
      <c r="I154" s="12">
        <f t="shared" si="88"/>
        <v>10292956</v>
      </c>
      <c r="J154" s="6">
        <v>2059853.7307130001</v>
      </c>
      <c r="K154" s="12">
        <f t="shared" si="89"/>
        <v>16478829.845704</v>
      </c>
      <c r="L154" s="6">
        <f t="shared" si="90"/>
        <v>65.354935999999995</v>
      </c>
      <c r="M154" s="6">
        <f t="shared" si="91"/>
        <v>5242880</v>
      </c>
      <c r="N154" s="13">
        <f t="shared" si="92"/>
        <v>0.62461692343302844</v>
      </c>
      <c r="O154" s="13"/>
      <c r="P154" s="7">
        <f t="shared" si="93"/>
        <v>0</v>
      </c>
      <c r="Q154" s="7">
        <f t="shared" si="94"/>
        <v>3.3005076411880001E-3</v>
      </c>
      <c r="R154" s="6">
        <f t="shared" si="95"/>
        <v>3.3005076411880001E-3</v>
      </c>
      <c r="S154" s="6">
        <f t="shared" si="96"/>
        <v>3.3005076411880001E-3</v>
      </c>
      <c r="T154" s="7">
        <f t="shared" si="97"/>
        <v>0</v>
      </c>
      <c r="U154" s="7">
        <f t="shared" si="98"/>
        <v>0.21643168436713767</v>
      </c>
      <c r="V154" s="7">
        <f t="shared" si="99"/>
        <v>0.58980622343634326</v>
      </c>
      <c r="W154" s="6">
        <f t="shared" si="100"/>
        <v>0.80623790780348092</v>
      </c>
      <c r="X154" s="6">
        <v>2.6559999999999999E-3</v>
      </c>
      <c r="Y154" s="6">
        <v>0.79042560000000006</v>
      </c>
      <c r="Z154" s="6">
        <f t="shared" si="101"/>
        <v>24.266100948343379</v>
      </c>
      <c r="AA154" s="6">
        <f t="shared" si="103"/>
        <v>24.266100948343379</v>
      </c>
      <c r="AB154" s="6">
        <f t="shared" si="102"/>
        <v>2.0004802227408707</v>
      </c>
    </row>
    <row r="155" spans="7:28">
      <c r="G155" s="6">
        <v>68121</v>
      </c>
      <c r="H155" s="6">
        <v>5377761</v>
      </c>
      <c r="I155" s="12">
        <f t="shared" si="88"/>
        <v>10755522</v>
      </c>
      <c r="J155" s="6">
        <v>744772.41210900003</v>
      </c>
      <c r="K155" s="12">
        <f t="shared" si="89"/>
        <v>5958179.2968720002</v>
      </c>
      <c r="L155" s="6">
        <f t="shared" si="90"/>
        <v>65.895551999999995</v>
      </c>
      <c r="M155" s="6">
        <f t="shared" si="91"/>
        <v>5242880</v>
      </c>
      <c r="N155" s="13">
        <f t="shared" si="92"/>
        <v>1.8051692411550235</v>
      </c>
      <c r="O155" s="13"/>
      <c r="P155" s="7">
        <f t="shared" si="93"/>
        <v>0</v>
      </c>
      <c r="Q155" s="7">
        <f t="shared" si="94"/>
        <v>1.1933502852461829E-3</v>
      </c>
      <c r="R155" s="6">
        <f t="shared" si="95"/>
        <v>1.1933502852461829E-3</v>
      </c>
      <c r="S155" s="6">
        <f t="shared" si="96"/>
        <v>1.1933502852461829E-3</v>
      </c>
      <c r="T155" s="7">
        <f t="shared" si="97"/>
        <v>0</v>
      </c>
      <c r="U155" s="7">
        <f t="shared" si="98"/>
        <v>7.8254268844191954E-2</v>
      </c>
      <c r="V155" s="7">
        <f t="shared" si="99"/>
        <v>1.1298697533298623</v>
      </c>
      <c r="W155" s="6">
        <f t="shared" si="100"/>
        <v>1.2081240221740543</v>
      </c>
      <c r="X155" s="6">
        <v>5.0879999999999996E-3</v>
      </c>
      <c r="Y155" s="6">
        <v>1.1910372</v>
      </c>
      <c r="Z155" s="6">
        <f t="shared" si="101"/>
        <v>76.545788418903641</v>
      </c>
      <c r="AA155" s="6">
        <f t="shared" si="103"/>
        <v>76.545788418903641</v>
      </c>
      <c r="AB155" s="6">
        <f t="shared" si="102"/>
        <v>1.434617002227498</v>
      </c>
    </row>
    <row r="156" spans="7:28">
      <c r="G156" s="6">
        <v>153226</v>
      </c>
      <c r="H156" s="6">
        <v>5326228</v>
      </c>
      <c r="I156" s="12">
        <f t="shared" si="88"/>
        <v>10652456</v>
      </c>
      <c r="J156" s="6">
        <v>1014018.212524</v>
      </c>
      <c r="K156" s="12">
        <f t="shared" si="89"/>
        <v>8112145.7001919998</v>
      </c>
      <c r="L156" s="6">
        <f t="shared" si="90"/>
        <v>66.979256000000007</v>
      </c>
      <c r="M156" s="6">
        <f t="shared" si="91"/>
        <v>5242880</v>
      </c>
      <c r="N156" s="13">
        <f t="shared" si="92"/>
        <v>1.3131489982666209</v>
      </c>
      <c r="O156" s="13"/>
      <c r="P156" s="7">
        <f t="shared" si="93"/>
        <v>0</v>
      </c>
      <c r="Q156" s="7">
        <f t="shared" si="94"/>
        <v>1.6247633552023148E-3</v>
      </c>
      <c r="R156" s="6">
        <f t="shared" si="95"/>
        <v>1.6247633552023148E-3</v>
      </c>
      <c r="S156" s="6">
        <f t="shared" si="96"/>
        <v>1.6247633552023148E-3</v>
      </c>
      <c r="T156" s="7">
        <f t="shared" si="97"/>
        <v>0</v>
      </c>
      <c r="U156" s="7">
        <f t="shared" si="98"/>
        <v>0.10654429799709973</v>
      </c>
      <c r="V156" s="7">
        <f t="shared" si="99"/>
        <v>0.33531905022171626</v>
      </c>
      <c r="W156" s="6">
        <f t="shared" si="100"/>
        <v>0.44186334821881601</v>
      </c>
      <c r="X156" s="6">
        <v>1.5100000000000001E-3</v>
      </c>
      <c r="Y156" s="6">
        <v>0.43993850000000007</v>
      </c>
      <c r="Z156" s="6">
        <f t="shared" si="101"/>
        <v>7.6002221988287921</v>
      </c>
      <c r="AA156" s="6">
        <f t="shared" si="103"/>
        <v>7.6002221988287921</v>
      </c>
      <c r="AB156" s="6">
        <f t="shared" si="102"/>
        <v>0.43752665857067385</v>
      </c>
    </row>
    <row r="157" spans="7:28">
      <c r="G157" s="6">
        <v>155924</v>
      </c>
      <c r="H157" s="6">
        <v>5416358</v>
      </c>
      <c r="I157" s="12">
        <f t="shared" si="88"/>
        <v>10832716</v>
      </c>
      <c r="J157" s="6">
        <v>1032432.688843</v>
      </c>
      <c r="K157" s="12">
        <f t="shared" si="89"/>
        <v>8259461.5107439999</v>
      </c>
      <c r="L157" s="6">
        <f t="shared" si="90"/>
        <v>68.114776000000006</v>
      </c>
      <c r="M157" s="6">
        <f t="shared" si="91"/>
        <v>5242880</v>
      </c>
      <c r="N157" s="13">
        <f t="shared" si="92"/>
        <v>1.3115523313364537</v>
      </c>
      <c r="O157" s="13"/>
      <c r="P157" s="7">
        <f t="shared" si="93"/>
        <v>0</v>
      </c>
      <c r="Q157" s="7">
        <f t="shared" si="94"/>
        <v>1.6542689064427407E-3</v>
      </c>
      <c r="R157" s="6">
        <f t="shared" si="95"/>
        <v>1.6542689064427407E-3</v>
      </c>
      <c r="S157" s="6">
        <f t="shared" si="96"/>
        <v>1.6542689064427407E-3</v>
      </c>
      <c r="T157" s="7">
        <f t="shared" si="97"/>
        <v>0</v>
      </c>
      <c r="U157" s="7">
        <f t="shared" si="98"/>
        <v>0.1084791325278411</v>
      </c>
      <c r="V157" s="7">
        <f t="shared" si="99"/>
        <v>0.36596410249363465</v>
      </c>
      <c r="W157" s="6">
        <f t="shared" si="100"/>
        <v>0.47444323502147573</v>
      </c>
      <c r="X157" s="6">
        <v>1.6479999999999999E-3</v>
      </c>
      <c r="Y157" s="6">
        <v>0.47459403636393593</v>
      </c>
      <c r="Z157" s="6">
        <f t="shared" si="101"/>
        <v>0.3803948084187363</v>
      </c>
      <c r="AA157" s="6">
        <f t="shared" si="103"/>
        <v>0.3803948084187363</v>
      </c>
      <c r="AB157" s="6">
        <f t="shared" si="102"/>
        <v>3.1774807710513477E-2</v>
      </c>
    </row>
    <row r="158" spans="7:28">
      <c r="G158" s="6">
        <v>155924</v>
      </c>
      <c r="H158" s="6">
        <v>5416358</v>
      </c>
      <c r="I158" s="12">
        <f t="shared" si="88"/>
        <v>10832716</v>
      </c>
      <c r="J158" s="6">
        <v>1032082.485596</v>
      </c>
      <c r="K158" s="12">
        <f t="shared" si="89"/>
        <v>8256659.8847679999</v>
      </c>
      <c r="L158" s="6">
        <f t="shared" si="90"/>
        <v>68.114776000000006</v>
      </c>
      <c r="M158" s="6">
        <f t="shared" si="91"/>
        <v>5242880</v>
      </c>
      <c r="N158" s="13">
        <f t="shared" si="92"/>
        <v>1.3119973634840336</v>
      </c>
      <c r="O158" s="13"/>
      <c r="P158" s="7">
        <f t="shared" si="93"/>
        <v>0</v>
      </c>
      <c r="Q158" s="7">
        <f t="shared" si="94"/>
        <v>1.6537077750985788E-3</v>
      </c>
      <c r="R158" s="6">
        <f t="shared" si="95"/>
        <v>1.6537077750985788E-3</v>
      </c>
      <c r="S158" s="6">
        <f t="shared" si="96"/>
        <v>1.6537077750985788E-3</v>
      </c>
      <c r="T158" s="7">
        <f t="shared" si="97"/>
        <v>0</v>
      </c>
      <c r="U158" s="7">
        <f t="shared" si="98"/>
        <v>0.10844233618765008</v>
      </c>
      <c r="V158" s="7">
        <f t="shared" si="99"/>
        <v>0.36685236487832795</v>
      </c>
      <c r="W158" s="6">
        <f t="shared" si="100"/>
        <v>0.47529470106597804</v>
      </c>
      <c r="X158" s="6">
        <v>1.652E-3</v>
      </c>
      <c r="Y158" s="6">
        <v>0.47485989090834002</v>
      </c>
      <c r="Z158" s="6">
        <f t="shared" si="101"/>
        <v>0.10337621662098871</v>
      </c>
      <c r="AA158" s="6">
        <f t="shared" si="103"/>
        <v>0.10337621662098871</v>
      </c>
      <c r="AB158" s="6">
        <f t="shared" si="102"/>
        <v>9.1565989455603611E-2</v>
      </c>
    </row>
    <row r="159" spans="7:28">
      <c r="G159" s="6">
        <v>155924</v>
      </c>
      <c r="H159" s="6">
        <v>5416358</v>
      </c>
      <c r="I159" s="12">
        <f t="shared" ref="I159:I222" si="104">2*H159</f>
        <v>10832716</v>
      </c>
      <c r="J159" s="6">
        <v>1032402.177979</v>
      </c>
      <c r="K159" s="12">
        <f t="shared" ref="K159:K222" si="105">J159*8</f>
        <v>8259217.4238320002</v>
      </c>
      <c r="L159" s="6">
        <f t="shared" ref="L159:L222" si="106">((H159+2*G159)*8+(G159+H159)*4)/1000000</f>
        <v>68.114776000000006</v>
      </c>
      <c r="M159" s="6">
        <f t="shared" ref="M159:M222" si="107">40*2^20/8</f>
        <v>5242880</v>
      </c>
      <c r="N159" s="13">
        <f t="shared" ref="N159:N222" si="108">I159/K159</f>
        <v>1.3115910920013027</v>
      </c>
      <c r="O159" s="13"/>
      <c r="P159" s="7">
        <f t="shared" ref="P159:P222" si="109">$B$31*I159</f>
        <v>0</v>
      </c>
      <c r="Q159" s="7">
        <f t="shared" ref="Q159:Q222" si="110">$C$31*K159</f>
        <v>1.6542200188259797E-3</v>
      </c>
      <c r="R159" s="6">
        <f t="shared" ref="R159:R222" si="111">P159+Q159</f>
        <v>1.6542200188259797E-3</v>
      </c>
      <c r="S159" s="6">
        <f t="shared" ref="S159:S222" si="112">MAX(P159,Q159)</f>
        <v>1.6542200188259797E-3</v>
      </c>
      <c r="T159" s="7">
        <f t="shared" ref="T159:T222" si="113">$D$31*I159</f>
        <v>0</v>
      </c>
      <c r="U159" s="7">
        <f t="shared" ref="U159:U222" si="114">$E$31*K159</f>
        <v>0.10847592670910332</v>
      </c>
      <c r="V159" s="7">
        <f t="shared" ref="V159:V222" si="115">X159*$F$31</f>
        <v>0.36263311855103481</v>
      </c>
      <c r="W159" s="6">
        <f t="shared" ref="W159:W222" si="116">SUM(T159:V159)</f>
        <v>0.47110904526013814</v>
      </c>
      <c r="X159" s="6">
        <v>1.6329999999999999E-3</v>
      </c>
      <c r="Y159" s="6">
        <v>0.47052668181758794</v>
      </c>
      <c r="Z159" s="6">
        <f t="shared" ref="Z159:Z222" si="117">ABS(S159-X159)/ABS(X159)*100</f>
        <v>1.2994500199620209</v>
      </c>
      <c r="AA159" s="6">
        <f t="shared" si="103"/>
        <v>1.2994500199620209</v>
      </c>
      <c r="AB159" s="6">
        <f t="shared" ref="AB159:AB222" si="118">ABS(W159-Y159)/ABS(Y159)*100</f>
        <v>0.12376842059213167</v>
      </c>
    </row>
    <row r="160" spans="7:28">
      <c r="G160" s="6">
        <v>155924</v>
      </c>
      <c r="H160" s="6">
        <v>5416358</v>
      </c>
      <c r="I160" s="12">
        <f t="shared" si="104"/>
        <v>10832716</v>
      </c>
      <c r="J160" s="6">
        <v>1031527.518433</v>
      </c>
      <c r="K160" s="12">
        <f t="shared" si="105"/>
        <v>8252220.1474639997</v>
      </c>
      <c r="L160" s="6">
        <f t="shared" si="106"/>
        <v>68.114776000000006</v>
      </c>
      <c r="M160" s="6">
        <f t="shared" si="107"/>
        <v>5242880</v>
      </c>
      <c r="N160" s="13">
        <f t="shared" si="108"/>
        <v>1.3127032248805208</v>
      </c>
      <c r="O160" s="13"/>
      <c r="P160" s="7">
        <f t="shared" si="109"/>
        <v>0</v>
      </c>
      <c r="Q160" s="7">
        <f t="shared" si="110"/>
        <v>1.65281855013334E-3</v>
      </c>
      <c r="R160" s="6">
        <f t="shared" si="111"/>
        <v>1.65281855013334E-3</v>
      </c>
      <c r="S160" s="6">
        <f t="shared" si="112"/>
        <v>1.65281855013334E-3</v>
      </c>
      <c r="T160" s="7">
        <f t="shared" si="113"/>
        <v>0</v>
      </c>
      <c r="U160" s="7">
        <f t="shared" si="114"/>
        <v>0.10838402501920853</v>
      </c>
      <c r="V160" s="7">
        <f t="shared" si="115"/>
        <v>0.36463170891659474</v>
      </c>
      <c r="W160" s="6">
        <f t="shared" si="116"/>
        <v>0.47301573393580326</v>
      </c>
      <c r="X160" s="6">
        <v>1.642E-3</v>
      </c>
      <c r="Y160" s="6">
        <v>0.47311990909031199</v>
      </c>
      <c r="Z160" s="6">
        <f t="shared" si="117"/>
        <v>0.65886419813276709</v>
      </c>
      <c r="AA160" s="6">
        <f t="shared" ref="AA160:AA223" si="119">ABS(R160-X160)/ABS(X160)*100</f>
        <v>0.65886419813276709</v>
      </c>
      <c r="AB160" s="6">
        <f t="shared" si="118"/>
        <v>2.2018763638381934E-2</v>
      </c>
    </row>
    <row r="161" spans="7:28">
      <c r="G161" s="6">
        <v>155924</v>
      </c>
      <c r="H161" s="6">
        <v>5416358</v>
      </c>
      <c r="I161" s="12">
        <f t="shared" si="104"/>
        <v>10832716</v>
      </c>
      <c r="J161" s="6">
        <v>1031787.022949</v>
      </c>
      <c r="K161" s="12">
        <f t="shared" si="105"/>
        <v>8254296.183592</v>
      </c>
      <c r="L161" s="6">
        <f t="shared" si="106"/>
        <v>68.114776000000006</v>
      </c>
      <c r="M161" s="6">
        <f t="shared" si="107"/>
        <v>5242880</v>
      </c>
      <c r="N161" s="13">
        <f t="shared" si="108"/>
        <v>1.3123730671954099</v>
      </c>
      <c r="O161" s="13"/>
      <c r="P161" s="7">
        <f t="shared" si="109"/>
        <v>0</v>
      </c>
      <c r="Q161" s="7">
        <f t="shared" si="110"/>
        <v>1.6532343547243215E-3</v>
      </c>
      <c r="R161" s="6">
        <f t="shared" si="111"/>
        <v>1.6532343547243215E-3</v>
      </c>
      <c r="S161" s="6">
        <f t="shared" si="112"/>
        <v>1.6532343547243215E-3</v>
      </c>
      <c r="T161" s="7">
        <f t="shared" si="113"/>
        <v>0</v>
      </c>
      <c r="U161" s="7">
        <f t="shared" si="114"/>
        <v>0.10841129151811636</v>
      </c>
      <c r="V161" s="7">
        <f t="shared" si="115"/>
        <v>0.3677406272630212</v>
      </c>
      <c r="W161" s="6">
        <f t="shared" si="116"/>
        <v>0.47615191878113755</v>
      </c>
      <c r="X161" s="6">
        <v>1.6559999999999999E-3</v>
      </c>
      <c r="Y161" s="6">
        <v>0.47455440000055199</v>
      </c>
      <c r="Z161" s="6">
        <f t="shared" si="117"/>
        <v>0.1670075649564273</v>
      </c>
      <c r="AA161" s="6">
        <f t="shared" si="119"/>
        <v>0.1670075649564273</v>
      </c>
      <c r="AB161" s="6">
        <f t="shared" si="118"/>
        <v>0.33663554285529801</v>
      </c>
    </row>
    <row r="162" spans="7:28">
      <c r="G162" s="6">
        <v>155924</v>
      </c>
      <c r="H162" s="6">
        <v>5416358</v>
      </c>
      <c r="I162" s="12">
        <f t="shared" si="104"/>
        <v>10832716</v>
      </c>
      <c r="J162" s="6">
        <v>1032283.9097899999</v>
      </c>
      <c r="K162" s="12">
        <f t="shared" si="105"/>
        <v>8258271.2783199996</v>
      </c>
      <c r="L162" s="6">
        <f t="shared" si="106"/>
        <v>68.114776000000006</v>
      </c>
      <c r="M162" s="6">
        <f t="shared" si="107"/>
        <v>5242880</v>
      </c>
      <c r="N162" s="13">
        <f t="shared" si="108"/>
        <v>1.3117413602576309</v>
      </c>
      <c r="O162" s="13"/>
      <c r="P162" s="7">
        <f t="shared" si="109"/>
        <v>0</v>
      </c>
      <c r="Q162" s="7">
        <f t="shared" si="110"/>
        <v>1.6540305174765953E-3</v>
      </c>
      <c r="R162" s="6">
        <f t="shared" si="111"/>
        <v>1.6540305174765953E-3</v>
      </c>
      <c r="S162" s="6">
        <f t="shared" si="112"/>
        <v>1.6540305174765953E-3</v>
      </c>
      <c r="T162" s="7">
        <f t="shared" si="113"/>
        <v>0</v>
      </c>
      <c r="U162" s="7">
        <f t="shared" si="114"/>
        <v>0.10846350010668457</v>
      </c>
      <c r="V162" s="7">
        <f t="shared" si="115"/>
        <v>0.36574203689746138</v>
      </c>
      <c r="W162" s="6">
        <f t="shared" si="116"/>
        <v>0.47420553700414592</v>
      </c>
      <c r="X162" s="6">
        <v>1.647E-3</v>
      </c>
      <c r="Y162" s="6">
        <v>0.47321304545424603</v>
      </c>
      <c r="Z162" s="6">
        <f t="shared" si="117"/>
        <v>0.42686809208228976</v>
      </c>
      <c r="AA162" s="6">
        <f t="shared" si="119"/>
        <v>0.42686809208228976</v>
      </c>
      <c r="AB162" s="6">
        <f t="shared" si="118"/>
        <v>0.20973461307415489</v>
      </c>
    </row>
    <row r="163" spans="7:28">
      <c r="G163" s="6">
        <v>240369</v>
      </c>
      <c r="H163" s="6">
        <v>5451000</v>
      </c>
      <c r="I163" s="12">
        <f t="shared" si="104"/>
        <v>10902000</v>
      </c>
      <c r="J163" s="6">
        <v>2161304.9414059999</v>
      </c>
      <c r="K163" s="12">
        <f t="shared" si="105"/>
        <v>17290439.531248</v>
      </c>
      <c r="L163" s="6">
        <f t="shared" si="106"/>
        <v>70.219380000000001</v>
      </c>
      <c r="M163" s="6">
        <f t="shared" si="107"/>
        <v>5242880</v>
      </c>
      <c r="N163" s="13">
        <f t="shared" si="108"/>
        <v>0.63052185459469978</v>
      </c>
      <c r="O163" s="13"/>
      <c r="P163" s="7">
        <f t="shared" si="109"/>
        <v>0</v>
      </c>
      <c r="Q163" s="7">
        <f t="shared" si="110"/>
        <v>3.4630631135050167E-3</v>
      </c>
      <c r="R163" s="6">
        <f t="shared" si="111"/>
        <v>3.4630631135050167E-3</v>
      </c>
      <c r="S163" s="6">
        <f t="shared" si="112"/>
        <v>3.4630631135050167E-3</v>
      </c>
      <c r="T163" s="7">
        <f t="shared" si="113"/>
        <v>0</v>
      </c>
      <c r="U163" s="7">
        <f t="shared" si="114"/>
        <v>0.22709130358377547</v>
      </c>
      <c r="V163" s="7">
        <f t="shared" si="115"/>
        <v>0.62378225965086154</v>
      </c>
      <c r="W163" s="6">
        <f t="shared" si="116"/>
        <v>0.85087356323463703</v>
      </c>
      <c r="X163" s="6">
        <v>2.8089999999999999E-3</v>
      </c>
      <c r="Y163" s="6">
        <v>0.84494720000000001</v>
      </c>
      <c r="Z163" s="6">
        <f t="shared" si="117"/>
        <v>23.284553702563791</v>
      </c>
      <c r="AA163" s="6">
        <f t="shared" si="119"/>
        <v>23.284553702563791</v>
      </c>
      <c r="AB163" s="6">
        <f t="shared" si="118"/>
        <v>0.70138858790667891</v>
      </c>
    </row>
    <row r="164" spans="7:28">
      <c r="G164" s="6">
        <v>220542</v>
      </c>
      <c r="H164" s="6">
        <v>5494489</v>
      </c>
      <c r="I164" s="12">
        <f t="shared" si="104"/>
        <v>10988978</v>
      </c>
      <c r="J164" s="6">
        <v>2218486.7946779998</v>
      </c>
      <c r="K164" s="12">
        <f t="shared" si="105"/>
        <v>17747894.357423998</v>
      </c>
      <c r="L164" s="6">
        <f t="shared" si="106"/>
        <v>70.344707999999997</v>
      </c>
      <c r="M164" s="6">
        <f t="shared" si="107"/>
        <v>5242880</v>
      </c>
      <c r="N164" s="13">
        <f t="shared" si="108"/>
        <v>0.61917080295236693</v>
      </c>
      <c r="O164" s="13"/>
      <c r="P164" s="7">
        <f t="shared" si="109"/>
        <v>0</v>
      </c>
      <c r="Q164" s="7">
        <f t="shared" si="110"/>
        <v>3.554685708278384E-3</v>
      </c>
      <c r="R164" s="6">
        <f t="shared" si="111"/>
        <v>3.554685708278384E-3</v>
      </c>
      <c r="S164" s="6">
        <f t="shared" si="112"/>
        <v>3.554685708278384E-3</v>
      </c>
      <c r="T164" s="7">
        <f t="shared" si="113"/>
        <v>0</v>
      </c>
      <c r="U164" s="7">
        <f t="shared" si="114"/>
        <v>0.23309948010347895</v>
      </c>
      <c r="V164" s="7">
        <f t="shared" si="115"/>
        <v>0.62533671882407471</v>
      </c>
      <c r="W164" s="6">
        <f t="shared" si="116"/>
        <v>0.85843619892755363</v>
      </c>
      <c r="X164" s="6">
        <v>2.8159999999999999E-3</v>
      </c>
      <c r="Y164" s="6">
        <v>0.85133937777715196</v>
      </c>
      <c r="Z164" s="6">
        <f t="shared" si="117"/>
        <v>26.231736799658528</v>
      </c>
      <c r="AA164" s="6">
        <f t="shared" si="119"/>
        <v>26.231736799658528</v>
      </c>
      <c r="AB164" s="6">
        <f t="shared" si="118"/>
        <v>0.83360658929362264</v>
      </c>
    </row>
    <row r="165" spans="7:28">
      <c r="G165" s="6">
        <v>643994</v>
      </c>
      <c r="H165" s="6">
        <v>4866270</v>
      </c>
      <c r="I165" s="12">
        <f t="shared" si="104"/>
        <v>9732540</v>
      </c>
      <c r="J165" s="6">
        <v>1106465.2609860001</v>
      </c>
      <c r="K165" s="12">
        <f t="shared" si="105"/>
        <v>8851722.0878880005</v>
      </c>
      <c r="L165" s="6">
        <f t="shared" si="106"/>
        <v>71.275120000000001</v>
      </c>
      <c r="M165" s="6">
        <f t="shared" si="107"/>
        <v>5242880</v>
      </c>
      <c r="N165" s="13">
        <f t="shared" si="108"/>
        <v>1.0995080847959791</v>
      </c>
      <c r="O165" s="13"/>
      <c r="P165" s="7">
        <f t="shared" si="109"/>
        <v>0</v>
      </c>
      <c r="Q165" s="7">
        <f t="shared" si="110"/>
        <v>1.772891440854539E-3</v>
      </c>
      <c r="R165" s="6">
        <f t="shared" si="111"/>
        <v>1.772891440854539E-3</v>
      </c>
      <c r="S165" s="6">
        <f t="shared" si="112"/>
        <v>1.772891440854539E-3</v>
      </c>
      <c r="T165" s="7">
        <f t="shared" si="113"/>
        <v>0</v>
      </c>
      <c r="U165" s="7">
        <f t="shared" si="114"/>
        <v>0.11625783741743291</v>
      </c>
      <c r="V165" s="7">
        <f t="shared" si="115"/>
        <v>0.70106108711917758</v>
      </c>
      <c r="W165" s="6">
        <f t="shared" si="116"/>
        <v>0.81731892453661048</v>
      </c>
      <c r="X165" s="6">
        <v>3.1570000000000001E-3</v>
      </c>
      <c r="Y165" s="6">
        <v>0.830319699999713</v>
      </c>
      <c r="Z165" s="6">
        <f t="shared" si="117"/>
        <v>43.842526422092526</v>
      </c>
      <c r="AA165" s="6">
        <f t="shared" si="119"/>
        <v>43.842526422092526</v>
      </c>
      <c r="AB165" s="6">
        <f t="shared" si="118"/>
        <v>1.56575539073769</v>
      </c>
    </row>
    <row r="166" spans="7:28">
      <c r="G166" s="6">
        <v>155331</v>
      </c>
      <c r="H166" s="6">
        <v>5719417</v>
      </c>
      <c r="I166" s="12">
        <f t="shared" si="104"/>
        <v>11438834</v>
      </c>
      <c r="J166" s="6">
        <v>2248737.6804200001</v>
      </c>
      <c r="K166" s="12">
        <f t="shared" si="105"/>
        <v>17989901.443360001</v>
      </c>
      <c r="L166" s="6">
        <f t="shared" si="106"/>
        <v>71.739624000000006</v>
      </c>
      <c r="M166" s="6">
        <f t="shared" si="107"/>
        <v>5242880</v>
      </c>
      <c r="N166" s="13">
        <f t="shared" si="108"/>
        <v>0.63584750789293665</v>
      </c>
      <c r="O166" s="13"/>
      <c r="P166" s="7">
        <f t="shared" si="109"/>
        <v>0</v>
      </c>
      <c r="Q166" s="7">
        <f t="shared" si="110"/>
        <v>3.6031567613708858E-3</v>
      </c>
      <c r="R166" s="6">
        <f t="shared" si="111"/>
        <v>3.6031567613708858E-3</v>
      </c>
      <c r="S166" s="6">
        <f t="shared" si="112"/>
        <v>3.6031567613708858E-3</v>
      </c>
      <c r="T166" s="7">
        <f t="shared" si="113"/>
        <v>0</v>
      </c>
      <c r="U166" s="7">
        <f t="shared" si="114"/>
        <v>0.23627798256562837</v>
      </c>
      <c r="V166" s="7">
        <f t="shared" si="115"/>
        <v>0.8318577232652643</v>
      </c>
      <c r="W166" s="6">
        <f t="shared" si="116"/>
        <v>1.0681357058308927</v>
      </c>
      <c r="X166" s="6">
        <v>3.7460000000000002E-3</v>
      </c>
      <c r="Y166" s="6">
        <v>1.069454184614232</v>
      </c>
      <c r="Z166" s="6">
        <f t="shared" si="117"/>
        <v>3.8132204652726758</v>
      </c>
      <c r="AA166" s="6">
        <f t="shared" si="119"/>
        <v>3.8132204652726758</v>
      </c>
      <c r="AB166" s="6">
        <f t="shared" si="118"/>
        <v>0.12328520494919044</v>
      </c>
    </row>
    <row r="167" spans="7:28">
      <c r="G167" s="6">
        <v>1971281</v>
      </c>
      <c r="H167" s="6">
        <v>2766607</v>
      </c>
      <c r="I167" s="12">
        <f t="shared" si="104"/>
        <v>5533214</v>
      </c>
      <c r="J167" s="6">
        <v>1681943.170898</v>
      </c>
      <c r="K167" s="12">
        <f t="shared" si="105"/>
        <v>13455545.367184</v>
      </c>
      <c r="L167" s="6">
        <f t="shared" si="106"/>
        <v>72.624904000000001</v>
      </c>
      <c r="M167" s="6">
        <f t="shared" si="107"/>
        <v>5242880</v>
      </c>
      <c r="N167" s="13">
        <f t="shared" si="108"/>
        <v>0.41122183077726865</v>
      </c>
      <c r="O167" s="13"/>
      <c r="P167" s="7">
        <f t="shared" si="109"/>
        <v>0</v>
      </c>
      <c r="Q167" s="7">
        <f t="shared" si="110"/>
        <v>2.6949808157840909E-3</v>
      </c>
      <c r="R167" s="6">
        <f t="shared" si="111"/>
        <v>2.6949808157840909E-3</v>
      </c>
      <c r="S167" s="6">
        <f t="shared" si="112"/>
        <v>2.6949808157840909E-3</v>
      </c>
      <c r="T167" s="7">
        <f t="shared" si="113"/>
        <v>0</v>
      </c>
      <c r="U167" s="7">
        <f t="shared" si="114"/>
        <v>0.1767240984442397</v>
      </c>
      <c r="V167" s="7">
        <f t="shared" si="115"/>
        <v>0.65664796788451318</v>
      </c>
      <c r="W167" s="6">
        <f t="shared" si="116"/>
        <v>0.83337206632875294</v>
      </c>
      <c r="X167" s="6">
        <v>2.957E-3</v>
      </c>
      <c r="Y167" s="6">
        <v>0.88443870000000002</v>
      </c>
      <c r="Z167" s="6">
        <f t="shared" si="117"/>
        <v>8.8609801899191432</v>
      </c>
      <c r="AA167" s="6">
        <f t="shared" si="119"/>
        <v>8.8609801899191432</v>
      </c>
      <c r="AB167" s="6">
        <f t="shared" si="118"/>
        <v>5.773903117451451</v>
      </c>
    </row>
    <row r="168" spans="7:28">
      <c r="G168" s="6">
        <v>201822</v>
      </c>
      <c r="H168" s="6">
        <v>5748069</v>
      </c>
      <c r="I168" s="12">
        <f t="shared" si="104"/>
        <v>11496138</v>
      </c>
      <c r="J168" s="6">
        <v>2271624.1816409999</v>
      </c>
      <c r="K168" s="12">
        <f t="shared" si="105"/>
        <v>18172993.453127999</v>
      </c>
      <c r="L168" s="6">
        <f t="shared" si="106"/>
        <v>73.013267999999997</v>
      </c>
      <c r="M168" s="6">
        <f t="shared" si="107"/>
        <v>5242880</v>
      </c>
      <c r="N168" s="13">
        <f t="shared" si="108"/>
        <v>0.6325946261770784</v>
      </c>
      <c r="O168" s="13"/>
      <c r="P168" s="7">
        <f t="shared" si="109"/>
        <v>0</v>
      </c>
      <c r="Q168" s="7">
        <f t="shared" si="110"/>
        <v>3.639827846814327E-3</v>
      </c>
      <c r="R168" s="6">
        <f t="shared" si="111"/>
        <v>3.639827846814327E-3</v>
      </c>
      <c r="S168" s="6">
        <f t="shared" si="112"/>
        <v>3.639827846814327E-3</v>
      </c>
      <c r="T168" s="7">
        <f t="shared" si="113"/>
        <v>0</v>
      </c>
      <c r="U168" s="7">
        <f t="shared" si="114"/>
        <v>0.23868269894654195</v>
      </c>
      <c r="V168" s="7">
        <f t="shared" si="115"/>
        <v>0.65043013119166015</v>
      </c>
      <c r="W168" s="6">
        <f t="shared" si="116"/>
        <v>0.88911283013820208</v>
      </c>
      <c r="X168" s="6">
        <v>2.9290000000000002E-3</v>
      </c>
      <c r="Y168" s="6">
        <v>0.86590027000000003</v>
      </c>
      <c r="Z168" s="6">
        <f t="shared" si="117"/>
        <v>24.268618873824742</v>
      </c>
      <c r="AA168" s="6">
        <f t="shared" si="119"/>
        <v>24.268618873824742</v>
      </c>
      <c r="AB168" s="6">
        <f t="shared" si="118"/>
        <v>2.6807429149089019</v>
      </c>
    </row>
    <row r="169" spans="7:28">
      <c r="G169" s="6">
        <v>917825</v>
      </c>
      <c r="H169" s="6">
        <v>4584801</v>
      </c>
      <c r="I169" s="12">
        <f t="shared" si="104"/>
        <v>9169602</v>
      </c>
      <c r="J169" s="6">
        <v>1127595.078613</v>
      </c>
      <c r="K169" s="12">
        <f t="shared" si="105"/>
        <v>9020760.6289039999</v>
      </c>
      <c r="L169" s="6">
        <f t="shared" si="106"/>
        <v>73.374111999999997</v>
      </c>
      <c r="M169" s="6">
        <f t="shared" si="107"/>
        <v>5242880</v>
      </c>
      <c r="N169" s="13">
        <f t="shared" si="108"/>
        <v>1.016499869270346</v>
      </c>
      <c r="O169" s="13"/>
      <c r="P169" s="7">
        <f t="shared" si="109"/>
        <v>0</v>
      </c>
      <c r="Q169" s="7">
        <f t="shared" si="110"/>
        <v>1.8067477887568158E-3</v>
      </c>
      <c r="R169" s="6">
        <f t="shared" si="111"/>
        <v>1.8067477887568158E-3</v>
      </c>
      <c r="S169" s="6">
        <f t="shared" si="112"/>
        <v>1.8067477887568158E-3</v>
      </c>
      <c r="T169" s="7">
        <f t="shared" si="113"/>
        <v>0</v>
      </c>
      <c r="U169" s="7">
        <f t="shared" si="114"/>
        <v>0.11847797662013206</v>
      </c>
      <c r="V169" s="7">
        <f t="shared" si="115"/>
        <v>0.37440259514822088</v>
      </c>
      <c r="W169" s="6">
        <f t="shared" si="116"/>
        <v>0.49288057176835293</v>
      </c>
      <c r="X169" s="6">
        <v>1.686E-3</v>
      </c>
      <c r="Y169" s="6">
        <v>0.51179934999943799</v>
      </c>
      <c r="Z169" s="6">
        <f t="shared" si="117"/>
        <v>7.1617905549712786</v>
      </c>
      <c r="AA169" s="6">
        <f t="shared" si="119"/>
        <v>7.1617905549712786</v>
      </c>
      <c r="AB169" s="6">
        <f t="shared" si="118"/>
        <v>3.6965225202231768</v>
      </c>
    </row>
    <row r="170" spans="7:28">
      <c r="G170" s="6">
        <v>2216688</v>
      </c>
      <c r="H170" s="6">
        <v>2441238</v>
      </c>
      <c r="I170" s="12">
        <f t="shared" si="104"/>
        <v>4882476</v>
      </c>
      <c r="J170" s="6">
        <v>1777212.4096679999</v>
      </c>
      <c r="K170" s="12">
        <f t="shared" si="105"/>
        <v>14217699.277344</v>
      </c>
      <c r="L170" s="6">
        <f t="shared" si="106"/>
        <v>73.628615999999994</v>
      </c>
      <c r="M170" s="6">
        <f t="shared" si="107"/>
        <v>5242880</v>
      </c>
      <c r="N170" s="13">
        <f t="shared" si="108"/>
        <v>0.3434083043084375</v>
      </c>
      <c r="O170" s="13"/>
      <c r="P170" s="7">
        <f t="shared" si="109"/>
        <v>0</v>
      </c>
      <c r="Q170" s="7">
        <f t="shared" si="110"/>
        <v>2.8476309024587933E-3</v>
      </c>
      <c r="R170" s="6">
        <f t="shared" si="111"/>
        <v>2.8476309024587933E-3</v>
      </c>
      <c r="S170" s="6">
        <f t="shared" si="112"/>
        <v>2.8476309024587933E-3</v>
      </c>
      <c r="T170" s="7">
        <f t="shared" si="113"/>
        <v>0</v>
      </c>
      <c r="U170" s="7">
        <f t="shared" si="114"/>
        <v>0.18673416930894568</v>
      </c>
      <c r="V170" s="7">
        <f t="shared" si="115"/>
        <v>0.7781178489913203</v>
      </c>
      <c r="W170" s="6">
        <f t="shared" si="116"/>
        <v>0.96485201830026601</v>
      </c>
      <c r="X170" s="6">
        <v>3.5040000000000002E-3</v>
      </c>
      <c r="Y170" s="6">
        <v>1.0127727999988319</v>
      </c>
      <c r="Z170" s="6">
        <f t="shared" si="117"/>
        <v>18.731994792842659</v>
      </c>
      <c r="AA170" s="6">
        <f t="shared" si="119"/>
        <v>18.731994792842659</v>
      </c>
      <c r="AB170" s="6">
        <f t="shared" si="118"/>
        <v>4.7316418547793848</v>
      </c>
    </row>
    <row r="171" spans="7:28">
      <c r="G171" s="6">
        <v>227362</v>
      </c>
      <c r="H171" s="6">
        <v>5757996</v>
      </c>
      <c r="I171" s="12">
        <f t="shared" si="104"/>
        <v>11515992</v>
      </c>
      <c r="J171" s="6">
        <v>2316293.0388179999</v>
      </c>
      <c r="K171" s="12">
        <f t="shared" si="105"/>
        <v>18530344.310543999</v>
      </c>
      <c r="L171" s="6">
        <f t="shared" si="106"/>
        <v>73.643191999999999</v>
      </c>
      <c r="M171" s="6">
        <f t="shared" si="107"/>
        <v>5242880</v>
      </c>
      <c r="N171" s="13">
        <f t="shared" si="108"/>
        <v>0.62146670385650937</v>
      </c>
      <c r="O171" s="13"/>
      <c r="P171" s="7">
        <f t="shared" si="109"/>
        <v>0</v>
      </c>
      <c r="Q171" s="7">
        <f t="shared" si="110"/>
        <v>3.7114008435944396E-3</v>
      </c>
      <c r="R171" s="6">
        <f t="shared" si="111"/>
        <v>3.7114008435944396E-3</v>
      </c>
      <c r="S171" s="6">
        <f t="shared" si="112"/>
        <v>3.7114008435944396E-3</v>
      </c>
      <c r="T171" s="7">
        <f t="shared" si="113"/>
        <v>0</v>
      </c>
      <c r="U171" s="7">
        <f t="shared" si="114"/>
        <v>0.2433761176361432</v>
      </c>
      <c r="V171" s="7">
        <f t="shared" si="115"/>
        <v>0.66752918209700596</v>
      </c>
      <c r="W171" s="6">
        <f t="shared" si="116"/>
        <v>0.91090529973314915</v>
      </c>
      <c r="X171" s="6">
        <v>3.006E-3</v>
      </c>
      <c r="Y171" s="6">
        <v>0.90195029999999998</v>
      </c>
      <c r="Z171" s="6">
        <f t="shared" si="117"/>
        <v>23.466428595956078</v>
      </c>
      <c r="AA171" s="6">
        <f t="shared" si="119"/>
        <v>23.466428595956078</v>
      </c>
      <c r="AB171" s="6">
        <f t="shared" si="118"/>
        <v>0.99284846772035795</v>
      </c>
    </row>
    <row r="172" spans="7:28">
      <c r="G172" s="6">
        <v>806529</v>
      </c>
      <c r="H172" s="6">
        <v>4864159</v>
      </c>
      <c r="I172" s="12">
        <f t="shared" si="104"/>
        <v>9728318</v>
      </c>
      <c r="J172" s="6">
        <v>2092578.2143550001</v>
      </c>
      <c r="K172" s="12">
        <f t="shared" si="105"/>
        <v>16740625.71484</v>
      </c>
      <c r="L172" s="6">
        <f t="shared" si="106"/>
        <v>74.500488000000004</v>
      </c>
      <c r="M172" s="6">
        <f t="shared" si="107"/>
        <v>5242880</v>
      </c>
      <c r="N172" s="13">
        <f t="shared" si="108"/>
        <v>0.58112033359518778</v>
      </c>
      <c r="O172" s="13"/>
      <c r="P172" s="7">
        <f t="shared" si="109"/>
        <v>0</v>
      </c>
      <c r="Q172" s="7">
        <f t="shared" si="110"/>
        <v>3.3529421450092822E-3</v>
      </c>
      <c r="R172" s="6">
        <f t="shared" si="111"/>
        <v>3.3529421450092822E-3</v>
      </c>
      <c r="S172" s="6">
        <f t="shared" si="112"/>
        <v>3.3529421450092822E-3</v>
      </c>
      <c r="T172" s="7">
        <f t="shared" si="113"/>
        <v>0</v>
      </c>
      <c r="U172" s="7">
        <f t="shared" si="114"/>
        <v>0.2198700911865536</v>
      </c>
      <c r="V172" s="7">
        <f t="shared" si="115"/>
        <v>0.62644704680494145</v>
      </c>
      <c r="W172" s="6">
        <f t="shared" si="116"/>
        <v>0.84631713799149511</v>
      </c>
      <c r="X172" s="6">
        <v>2.8210000000000002E-3</v>
      </c>
      <c r="Y172" s="6">
        <v>0.86842917777652395</v>
      </c>
      <c r="Z172" s="6">
        <f t="shared" si="117"/>
        <v>18.856509925887345</v>
      </c>
      <c r="AA172" s="6">
        <f t="shared" si="119"/>
        <v>18.856509925887345</v>
      </c>
      <c r="AB172" s="6">
        <f t="shared" si="118"/>
        <v>2.54621106140667</v>
      </c>
    </row>
    <row r="173" spans="7:28">
      <c r="G173" s="6">
        <v>199187</v>
      </c>
      <c r="H173" s="6">
        <v>5953632</v>
      </c>
      <c r="I173" s="12">
        <f t="shared" si="104"/>
        <v>11907264</v>
      </c>
      <c r="J173" s="6">
        <v>2383285.7143549998</v>
      </c>
      <c r="K173" s="12">
        <f t="shared" si="105"/>
        <v>19066285.714839999</v>
      </c>
      <c r="L173" s="6">
        <f t="shared" si="106"/>
        <v>75.427323999999999</v>
      </c>
      <c r="M173" s="6">
        <f t="shared" si="107"/>
        <v>5242880</v>
      </c>
      <c r="N173" s="13">
        <f t="shared" si="108"/>
        <v>0.62451933103740986</v>
      </c>
      <c r="O173" s="13"/>
      <c r="P173" s="7">
        <f t="shared" si="109"/>
        <v>0</v>
      </c>
      <c r="Q173" s="7">
        <f t="shared" si="110"/>
        <v>3.8187433379748351E-3</v>
      </c>
      <c r="R173" s="6">
        <f t="shared" si="111"/>
        <v>3.8187433379748351E-3</v>
      </c>
      <c r="S173" s="6">
        <f t="shared" si="112"/>
        <v>3.8187433379748351E-3</v>
      </c>
      <c r="T173" s="7">
        <f t="shared" si="113"/>
        <v>0</v>
      </c>
      <c r="U173" s="7">
        <f t="shared" si="114"/>
        <v>0.25041513083914146</v>
      </c>
      <c r="V173" s="7">
        <f t="shared" si="115"/>
        <v>0.66730711650083263</v>
      </c>
      <c r="W173" s="6">
        <f t="shared" si="116"/>
        <v>0.9177222473399741</v>
      </c>
      <c r="X173" s="6">
        <v>3.0049999999999999E-3</v>
      </c>
      <c r="Y173" s="6">
        <v>0.89450654545536501</v>
      </c>
      <c r="Z173" s="6">
        <f t="shared" si="117"/>
        <v>27.079645190510327</v>
      </c>
      <c r="AA173" s="6">
        <f t="shared" si="119"/>
        <v>27.079645190510327</v>
      </c>
      <c r="AB173" s="6">
        <f t="shared" si="118"/>
        <v>2.5953641147243594</v>
      </c>
    </row>
    <row r="174" spans="7:28">
      <c r="G174" s="6">
        <v>217918</v>
      </c>
      <c r="H174" s="6">
        <v>5926171</v>
      </c>
      <c r="I174" s="12">
        <f t="shared" si="104"/>
        <v>11852342</v>
      </c>
      <c r="J174" s="6">
        <v>2374401.5605469998</v>
      </c>
      <c r="K174" s="12">
        <f t="shared" si="105"/>
        <v>18995212.484375998</v>
      </c>
      <c r="L174" s="6">
        <f t="shared" si="106"/>
        <v>75.472412000000006</v>
      </c>
      <c r="M174" s="6">
        <f t="shared" si="107"/>
        <v>5242880</v>
      </c>
      <c r="N174" s="13">
        <f t="shared" si="108"/>
        <v>0.62396469688079692</v>
      </c>
      <c r="O174" s="13"/>
      <c r="P174" s="7">
        <f t="shared" si="109"/>
        <v>0</v>
      </c>
      <c r="Q174" s="7">
        <f t="shared" si="110"/>
        <v>3.8045082410397509E-3</v>
      </c>
      <c r="R174" s="6">
        <f t="shared" si="111"/>
        <v>3.8045082410397509E-3</v>
      </c>
      <c r="S174" s="6">
        <f t="shared" si="112"/>
        <v>3.8045082410397509E-3</v>
      </c>
      <c r="T174" s="7">
        <f t="shared" si="113"/>
        <v>0</v>
      </c>
      <c r="U174" s="7">
        <f t="shared" si="114"/>
        <v>0.24948166049405215</v>
      </c>
      <c r="V174" s="7">
        <f t="shared" si="115"/>
        <v>0.6584244926538998</v>
      </c>
      <c r="W174" s="6">
        <f t="shared" si="116"/>
        <v>0.90790615314795198</v>
      </c>
      <c r="X174" s="6">
        <v>2.9650000000000002E-3</v>
      </c>
      <c r="Y174" s="6">
        <v>0.90245705000000009</v>
      </c>
      <c r="Z174" s="6">
        <f t="shared" si="117"/>
        <v>28.31393730319564</v>
      </c>
      <c r="AA174" s="6">
        <f t="shared" si="119"/>
        <v>28.31393730319564</v>
      </c>
      <c r="AB174" s="6">
        <f t="shared" si="118"/>
        <v>0.60380747736990725</v>
      </c>
    </row>
    <row r="175" spans="7:28">
      <c r="G175" s="6">
        <v>440020</v>
      </c>
      <c r="H175" s="6">
        <v>5560100</v>
      </c>
      <c r="I175" s="12">
        <f t="shared" si="104"/>
        <v>11120200</v>
      </c>
      <c r="J175" s="6">
        <v>1241295.282104</v>
      </c>
      <c r="K175" s="12">
        <f t="shared" si="105"/>
        <v>9930362.2568319999</v>
      </c>
      <c r="L175" s="6">
        <f t="shared" si="106"/>
        <v>75.521600000000007</v>
      </c>
      <c r="M175" s="6">
        <f t="shared" si="107"/>
        <v>5242880</v>
      </c>
      <c r="N175" s="13">
        <f t="shared" si="108"/>
        <v>1.1198181609487008</v>
      </c>
      <c r="O175" s="13"/>
      <c r="P175" s="7">
        <f t="shared" si="109"/>
        <v>0</v>
      </c>
      <c r="Q175" s="7">
        <f t="shared" si="110"/>
        <v>1.9889298460705552E-3</v>
      </c>
      <c r="R175" s="6">
        <f t="shared" si="111"/>
        <v>1.9889298460705552E-3</v>
      </c>
      <c r="S175" s="6">
        <f t="shared" si="112"/>
        <v>1.9889298460705552E-3</v>
      </c>
      <c r="T175" s="7">
        <f t="shared" si="113"/>
        <v>0</v>
      </c>
      <c r="U175" s="7">
        <f t="shared" si="114"/>
        <v>0.13042461447481385</v>
      </c>
      <c r="V175" s="7">
        <f t="shared" si="115"/>
        <v>0.39927394191963295</v>
      </c>
      <c r="W175" s="6">
        <f t="shared" si="116"/>
        <v>0.52969855639444674</v>
      </c>
      <c r="X175" s="6">
        <v>1.7979999999999999E-3</v>
      </c>
      <c r="Y175" s="6">
        <v>0.54561594285688597</v>
      </c>
      <c r="Z175" s="6">
        <f t="shared" si="117"/>
        <v>10.619012573445788</v>
      </c>
      <c r="AA175" s="6">
        <f t="shared" si="119"/>
        <v>10.619012573445788</v>
      </c>
      <c r="AB175" s="6">
        <f t="shared" si="118"/>
        <v>2.9173242957481413</v>
      </c>
    </row>
    <row r="176" spans="7:28">
      <c r="G176" s="6">
        <v>735323</v>
      </c>
      <c r="H176" s="6">
        <v>5158388</v>
      </c>
      <c r="I176" s="12">
        <f t="shared" si="104"/>
        <v>10316776</v>
      </c>
      <c r="J176" s="6">
        <v>1255705.8558350001</v>
      </c>
      <c r="K176" s="12">
        <f t="shared" si="105"/>
        <v>10045646.84668</v>
      </c>
      <c r="L176" s="6">
        <f t="shared" si="106"/>
        <v>76.607116000000005</v>
      </c>
      <c r="M176" s="6">
        <f t="shared" si="107"/>
        <v>5242880</v>
      </c>
      <c r="N176" s="13">
        <f t="shared" si="108"/>
        <v>1.0269897157901391</v>
      </c>
      <c r="O176" s="13"/>
      <c r="P176" s="7">
        <f t="shared" si="109"/>
        <v>0</v>
      </c>
      <c r="Q176" s="7">
        <f t="shared" si="110"/>
        <v>2.0120199364026515E-3</v>
      </c>
      <c r="R176" s="6">
        <f t="shared" si="111"/>
        <v>2.0120199364026515E-3</v>
      </c>
      <c r="S176" s="6">
        <f t="shared" si="112"/>
        <v>2.0120199364026515E-3</v>
      </c>
      <c r="T176" s="7">
        <f t="shared" si="113"/>
        <v>0</v>
      </c>
      <c r="U176" s="7">
        <f t="shared" si="114"/>
        <v>0.13193875341526065</v>
      </c>
      <c r="V176" s="7">
        <f t="shared" si="115"/>
        <v>0.45523447215531015</v>
      </c>
      <c r="W176" s="6">
        <f t="shared" si="116"/>
        <v>0.58717322557057083</v>
      </c>
      <c r="X176" s="6">
        <v>2.0500000000000002E-3</v>
      </c>
      <c r="Y176" s="6">
        <v>0.60205766666735006</v>
      </c>
      <c r="Z176" s="6">
        <f t="shared" si="117"/>
        <v>1.8526860291389609</v>
      </c>
      <c r="AA176" s="6">
        <f t="shared" si="119"/>
        <v>1.8526860291389609</v>
      </c>
      <c r="AB176" s="6">
        <f t="shared" si="118"/>
        <v>2.4722616986460864</v>
      </c>
    </row>
    <row r="177" spans="7:28">
      <c r="G177" s="6">
        <v>213453</v>
      </c>
      <c r="H177" s="6">
        <v>6099282</v>
      </c>
      <c r="I177" s="12">
        <f t="shared" si="104"/>
        <v>12198564</v>
      </c>
      <c r="J177" s="6">
        <v>2409435.1818849999</v>
      </c>
      <c r="K177" s="12">
        <f t="shared" si="105"/>
        <v>19275481.455079999</v>
      </c>
      <c r="L177" s="6">
        <f t="shared" si="106"/>
        <v>77.460443999999995</v>
      </c>
      <c r="M177" s="6">
        <f t="shared" si="107"/>
        <v>5242880</v>
      </c>
      <c r="N177" s="13">
        <f t="shared" si="108"/>
        <v>0.632853920065644</v>
      </c>
      <c r="O177" s="13"/>
      <c r="P177" s="7">
        <f t="shared" si="109"/>
        <v>0</v>
      </c>
      <c r="Q177" s="7">
        <f t="shared" si="110"/>
        <v>3.8606426806849061E-3</v>
      </c>
      <c r="R177" s="6">
        <f t="shared" si="111"/>
        <v>3.8606426806849061E-3</v>
      </c>
      <c r="S177" s="6">
        <f t="shared" si="112"/>
        <v>3.8606426806849061E-3</v>
      </c>
      <c r="T177" s="7">
        <f t="shared" si="113"/>
        <v>0</v>
      </c>
      <c r="U177" s="7">
        <f t="shared" si="114"/>
        <v>0.25316269160932425</v>
      </c>
      <c r="V177" s="7">
        <f t="shared" si="115"/>
        <v>0.6721925596166457</v>
      </c>
      <c r="W177" s="6">
        <f t="shared" si="116"/>
        <v>0.92535525122596995</v>
      </c>
      <c r="X177" s="6">
        <v>3.0270000000000002E-3</v>
      </c>
      <c r="Y177" s="6">
        <v>0.90746708181845703</v>
      </c>
      <c r="Z177" s="6">
        <f t="shared" si="117"/>
        <v>27.540227310370195</v>
      </c>
      <c r="AA177" s="6">
        <f t="shared" si="119"/>
        <v>27.540227310370195</v>
      </c>
      <c r="AB177" s="6">
        <f t="shared" si="118"/>
        <v>1.9712196470716203</v>
      </c>
    </row>
    <row r="178" spans="7:28">
      <c r="G178" s="6">
        <v>916428</v>
      </c>
      <c r="H178" s="6">
        <v>5105039</v>
      </c>
      <c r="I178" s="12">
        <f t="shared" si="104"/>
        <v>10210078</v>
      </c>
      <c r="J178" s="6">
        <v>1191143.9777830001</v>
      </c>
      <c r="K178" s="12">
        <f t="shared" si="105"/>
        <v>9529151.8222640008</v>
      </c>
      <c r="L178" s="6">
        <f t="shared" si="106"/>
        <v>79.589027999999999</v>
      </c>
      <c r="M178" s="6">
        <f t="shared" si="107"/>
        <v>5242880</v>
      </c>
      <c r="N178" s="13">
        <f t="shared" si="108"/>
        <v>1.0714571653843394</v>
      </c>
      <c r="O178" s="13"/>
      <c r="P178" s="7">
        <f t="shared" si="109"/>
        <v>0</v>
      </c>
      <c r="Q178" s="7">
        <f t="shared" si="110"/>
        <v>1.9085723135627932E-3</v>
      </c>
      <c r="R178" s="6">
        <f t="shared" si="111"/>
        <v>1.9085723135627932E-3</v>
      </c>
      <c r="S178" s="6">
        <f t="shared" si="112"/>
        <v>1.9085723135627932E-3</v>
      </c>
      <c r="T178" s="7">
        <f t="shared" si="113"/>
        <v>0</v>
      </c>
      <c r="U178" s="7">
        <f t="shared" si="114"/>
        <v>0.12515514747064663</v>
      </c>
      <c r="V178" s="7">
        <f t="shared" si="115"/>
        <v>0.60734940553403571</v>
      </c>
      <c r="W178" s="6">
        <f t="shared" si="116"/>
        <v>0.73250455300468231</v>
      </c>
      <c r="X178" s="6">
        <v>2.735E-3</v>
      </c>
      <c r="Y178" s="6">
        <v>0.76842559999999993</v>
      </c>
      <c r="Z178" s="6">
        <f t="shared" si="117"/>
        <v>30.216734421835717</v>
      </c>
      <c r="AA178" s="6">
        <f t="shared" si="119"/>
        <v>30.216734421835717</v>
      </c>
      <c r="AB178" s="6">
        <f t="shared" si="118"/>
        <v>4.6746291372017827</v>
      </c>
    </row>
    <row r="179" spans="7:28">
      <c r="G179" s="6">
        <v>224617</v>
      </c>
      <c r="H179" s="6">
        <v>6306219</v>
      </c>
      <c r="I179" s="12">
        <f t="shared" si="104"/>
        <v>12612438</v>
      </c>
      <c r="J179" s="6">
        <v>2518690.7822270002</v>
      </c>
      <c r="K179" s="12">
        <f t="shared" si="105"/>
        <v>20149526.257816002</v>
      </c>
      <c r="L179" s="6">
        <f t="shared" si="106"/>
        <v>80.166967999999997</v>
      </c>
      <c r="M179" s="6">
        <f t="shared" si="107"/>
        <v>5242880</v>
      </c>
      <c r="N179" s="13">
        <f t="shared" si="108"/>
        <v>0.62594216055613883</v>
      </c>
      <c r="O179" s="13"/>
      <c r="P179" s="7">
        <f t="shared" si="109"/>
        <v>0</v>
      </c>
      <c r="Q179" s="7">
        <f t="shared" si="110"/>
        <v>4.0357031417238244E-3</v>
      </c>
      <c r="R179" s="6">
        <f t="shared" si="111"/>
        <v>4.0357031417238244E-3</v>
      </c>
      <c r="S179" s="6">
        <f t="shared" si="112"/>
        <v>4.0357031417238244E-3</v>
      </c>
      <c r="T179" s="7">
        <f t="shared" si="113"/>
        <v>0</v>
      </c>
      <c r="U179" s="7">
        <f t="shared" si="114"/>
        <v>0.26464232885540045</v>
      </c>
      <c r="V179" s="7">
        <f t="shared" si="115"/>
        <v>0.73348266416048258</v>
      </c>
      <c r="W179" s="6">
        <f t="shared" si="116"/>
        <v>0.99812499301588309</v>
      </c>
      <c r="X179" s="6">
        <v>3.3029999999999999E-3</v>
      </c>
      <c r="Y179" s="6">
        <v>0.97597644545514595</v>
      </c>
      <c r="Z179" s="6">
        <f t="shared" si="117"/>
        <v>22.182959180255054</v>
      </c>
      <c r="AA179" s="6">
        <f t="shared" si="119"/>
        <v>22.182959180255054</v>
      </c>
      <c r="AB179" s="6">
        <f t="shared" si="118"/>
        <v>2.2693731661124446</v>
      </c>
    </row>
    <row r="180" spans="7:28">
      <c r="G180" s="6">
        <v>84414</v>
      </c>
      <c r="H180" s="6">
        <v>6578753</v>
      </c>
      <c r="I180" s="12">
        <f t="shared" si="104"/>
        <v>13157506</v>
      </c>
      <c r="J180" s="6">
        <v>2582283.6147460002</v>
      </c>
      <c r="K180" s="12">
        <f t="shared" si="105"/>
        <v>20658268.917968001</v>
      </c>
      <c r="L180" s="6">
        <f t="shared" si="106"/>
        <v>80.633315999999994</v>
      </c>
      <c r="M180" s="6">
        <f t="shared" si="107"/>
        <v>5242880</v>
      </c>
      <c r="N180" s="13">
        <f t="shared" si="108"/>
        <v>0.63691232078772864</v>
      </c>
      <c r="O180" s="13"/>
      <c r="P180" s="7">
        <f t="shared" si="109"/>
        <v>0</v>
      </c>
      <c r="Q180" s="7">
        <f t="shared" si="110"/>
        <v>4.1375980610203989E-3</v>
      </c>
      <c r="R180" s="6">
        <f t="shared" si="111"/>
        <v>4.1375980610203989E-3</v>
      </c>
      <c r="S180" s="6">
        <f t="shared" si="112"/>
        <v>4.1375980610203989E-3</v>
      </c>
      <c r="T180" s="7">
        <f t="shared" si="113"/>
        <v>0</v>
      </c>
      <c r="U180" s="7">
        <f t="shared" si="114"/>
        <v>0.27132411584374178</v>
      </c>
      <c r="V180" s="7">
        <f t="shared" si="115"/>
        <v>1.6086431786795445</v>
      </c>
      <c r="W180" s="6">
        <f t="shared" si="116"/>
        <v>1.8799672945232864</v>
      </c>
      <c r="X180" s="6">
        <v>7.2439999999999996E-3</v>
      </c>
      <c r="Y180" s="6">
        <v>1.853981066664252</v>
      </c>
      <c r="Z180" s="6">
        <f t="shared" si="117"/>
        <v>42.882412189116522</v>
      </c>
      <c r="AA180" s="6">
        <f t="shared" si="119"/>
        <v>42.882412189116522</v>
      </c>
      <c r="AB180" s="6">
        <f t="shared" si="118"/>
        <v>1.4016447269221421</v>
      </c>
    </row>
    <row r="181" spans="7:28">
      <c r="G181" s="6">
        <v>25626</v>
      </c>
      <c r="H181" s="6">
        <v>6761100</v>
      </c>
      <c r="I181" s="12">
        <f t="shared" si="104"/>
        <v>13522200</v>
      </c>
      <c r="J181" s="6">
        <v>1269544.189453</v>
      </c>
      <c r="K181" s="12">
        <f t="shared" si="105"/>
        <v>10156353.515624</v>
      </c>
      <c r="L181" s="6">
        <f t="shared" si="106"/>
        <v>81.645719999999997</v>
      </c>
      <c r="M181" s="6">
        <f t="shared" si="107"/>
        <v>5242880</v>
      </c>
      <c r="N181" s="13">
        <f t="shared" si="108"/>
        <v>1.3314030453152461</v>
      </c>
      <c r="O181" s="13"/>
      <c r="P181" s="7">
        <f t="shared" si="109"/>
        <v>0</v>
      </c>
      <c r="Q181" s="7">
        <f t="shared" si="110"/>
        <v>2.0341931252881112E-3</v>
      </c>
      <c r="R181" s="6">
        <f t="shared" si="111"/>
        <v>2.0341931252881112E-3</v>
      </c>
      <c r="S181" s="6">
        <f t="shared" si="112"/>
        <v>2.0341931252881112E-3</v>
      </c>
      <c r="T181" s="7">
        <f t="shared" si="113"/>
        <v>0</v>
      </c>
      <c r="U181" s="7">
        <f t="shared" si="114"/>
        <v>0.13339276629448649</v>
      </c>
      <c r="V181" s="7">
        <f t="shared" si="115"/>
        <v>0.71060990775463051</v>
      </c>
      <c r="W181" s="6">
        <f t="shared" si="116"/>
        <v>0.844002674049117</v>
      </c>
      <c r="X181" s="6">
        <v>3.2000000000000002E-3</v>
      </c>
      <c r="Y181" s="6">
        <v>0.84334545454400001</v>
      </c>
      <c r="Z181" s="6">
        <f t="shared" si="117"/>
        <v>36.431464834746528</v>
      </c>
      <c r="AA181" s="6">
        <f t="shared" si="119"/>
        <v>36.431464834746528</v>
      </c>
      <c r="AB181" s="6">
        <f t="shared" si="118"/>
        <v>7.7930046527890692E-2</v>
      </c>
    </row>
    <row r="182" spans="7:28">
      <c r="G182" s="6">
        <v>1228045</v>
      </c>
      <c r="H182" s="6">
        <v>4904179</v>
      </c>
      <c r="I182" s="12">
        <f t="shared" si="104"/>
        <v>9808358</v>
      </c>
      <c r="J182" s="6">
        <v>2177308.624268</v>
      </c>
      <c r="K182" s="12">
        <f t="shared" si="105"/>
        <v>17418468.994144</v>
      </c>
      <c r="L182" s="6">
        <f t="shared" si="106"/>
        <v>83.411047999999994</v>
      </c>
      <c r="M182" s="6">
        <f t="shared" si="107"/>
        <v>5242880</v>
      </c>
      <c r="N182" s="13">
        <f t="shared" si="108"/>
        <v>0.56310103966643221</v>
      </c>
      <c r="O182" s="13"/>
      <c r="P182" s="7">
        <f t="shared" si="109"/>
        <v>0</v>
      </c>
      <c r="Q182" s="7">
        <f t="shared" si="110"/>
        <v>3.4887058456978979E-3</v>
      </c>
      <c r="R182" s="6">
        <f t="shared" si="111"/>
        <v>3.4887058456978979E-3</v>
      </c>
      <c r="S182" s="6">
        <f t="shared" si="112"/>
        <v>3.4887058456978979E-3</v>
      </c>
      <c r="T182" s="7">
        <f t="shared" si="113"/>
        <v>0</v>
      </c>
      <c r="U182" s="7">
        <f t="shared" si="114"/>
        <v>0.22877283270705998</v>
      </c>
      <c r="V182" s="7">
        <f t="shared" si="115"/>
        <v>1.0716885671324521</v>
      </c>
      <c r="W182" s="6">
        <f t="shared" si="116"/>
        <v>1.300461399839512</v>
      </c>
      <c r="X182" s="6">
        <v>4.8260000000000004E-3</v>
      </c>
      <c r="Y182" s="6">
        <v>1.3375258999999999</v>
      </c>
      <c r="Z182" s="6">
        <f t="shared" si="117"/>
        <v>27.710197975592671</v>
      </c>
      <c r="AA182" s="6">
        <f t="shared" si="119"/>
        <v>27.710197975592671</v>
      </c>
      <c r="AB182" s="6">
        <f t="shared" si="118"/>
        <v>2.7711239207022387</v>
      </c>
    </row>
    <row r="183" spans="7:28">
      <c r="G183" s="6">
        <v>659033</v>
      </c>
      <c r="H183" s="6">
        <v>5959282</v>
      </c>
      <c r="I183" s="12">
        <f t="shared" si="104"/>
        <v>11918564</v>
      </c>
      <c r="J183" s="6">
        <v>1396787.6008299999</v>
      </c>
      <c r="K183" s="12">
        <f t="shared" si="105"/>
        <v>11174300.806639999</v>
      </c>
      <c r="L183" s="6">
        <f t="shared" si="106"/>
        <v>84.692043999999996</v>
      </c>
      <c r="M183" s="6">
        <f t="shared" si="107"/>
        <v>5242880</v>
      </c>
      <c r="N183" s="13">
        <f t="shared" si="108"/>
        <v>1.0666049004979126</v>
      </c>
      <c r="O183" s="13"/>
      <c r="P183" s="7">
        <f t="shared" si="109"/>
        <v>0</v>
      </c>
      <c r="Q183" s="7">
        <f t="shared" si="110"/>
        <v>2.2380754909526132E-3</v>
      </c>
      <c r="R183" s="6">
        <f t="shared" si="111"/>
        <v>2.2380754909526132E-3</v>
      </c>
      <c r="S183" s="6">
        <f t="shared" si="112"/>
        <v>2.2380754909526132E-3</v>
      </c>
      <c r="T183" s="7">
        <f t="shared" si="113"/>
        <v>0</v>
      </c>
      <c r="U183" s="7">
        <f t="shared" si="114"/>
        <v>0.14676240775898608</v>
      </c>
      <c r="V183" s="7">
        <f t="shared" si="115"/>
        <v>0.43524856849971111</v>
      </c>
      <c r="W183" s="6">
        <f t="shared" si="116"/>
        <v>0.58201097625869713</v>
      </c>
      <c r="X183" s="6">
        <v>1.9599999999999999E-3</v>
      </c>
      <c r="Y183" s="6">
        <v>0.59421599999915997</v>
      </c>
      <c r="Z183" s="6">
        <f t="shared" si="117"/>
        <v>14.187525048602717</v>
      </c>
      <c r="AA183" s="6">
        <f t="shared" si="119"/>
        <v>14.187525048602717</v>
      </c>
      <c r="AB183" s="6">
        <f t="shared" si="118"/>
        <v>2.0539709029174733</v>
      </c>
    </row>
    <row r="184" spans="7:28">
      <c r="G184" s="6">
        <v>245874</v>
      </c>
      <c r="H184" s="6">
        <v>6698185</v>
      </c>
      <c r="I184" s="12">
        <f t="shared" si="104"/>
        <v>13396370</v>
      </c>
      <c r="J184" s="6">
        <v>2677887.3715820001</v>
      </c>
      <c r="K184" s="12">
        <f t="shared" si="105"/>
        <v>21423098.972656</v>
      </c>
      <c r="L184" s="6">
        <f t="shared" si="106"/>
        <v>85.295699999999997</v>
      </c>
      <c r="M184" s="6">
        <f t="shared" si="107"/>
        <v>5242880</v>
      </c>
      <c r="N184" s="13">
        <f t="shared" si="108"/>
        <v>0.62532362927972507</v>
      </c>
      <c r="O184" s="13"/>
      <c r="P184" s="7">
        <f t="shared" si="109"/>
        <v>0</v>
      </c>
      <c r="Q184" s="7">
        <f t="shared" si="110"/>
        <v>4.2907841466432242E-3</v>
      </c>
      <c r="R184" s="6">
        <f t="shared" si="111"/>
        <v>4.2907841466432242E-3</v>
      </c>
      <c r="S184" s="6">
        <f t="shared" si="112"/>
        <v>4.2907841466432242E-3</v>
      </c>
      <c r="T184" s="7">
        <f t="shared" si="113"/>
        <v>0</v>
      </c>
      <c r="U184" s="7">
        <f t="shared" si="114"/>
        <v>0.28136933498494721</v>
      </c>
      <c r="V184" s="7">
        <f t="shared" si="115"/>
        <v>0.72793102425614953</v>
      </c>
      <c r="W184" s="6">
        <f t="shared" si="116"/>
        <v>1.0093003592410967</v>
      </c>
      <c r="X184" s="6">
        <v>3.2780000000000001E-3</v>
      </c>
      <c r="Y184" s="6">
        <v>1.0016475333344259</v>
      </c>
      <c r="Z184" s="6">
        <f t="shared" si="117"/>
        <v>30.896404717609034</v>
      </c>
      <c r="AA184" s="6">
        <f t="shared" si="119"/>
        <v>30.896404717609034</v>
      </c>
      <c r="AB184" s="6">
        <f t="shared" si="118"/>
        <v>0.76402383592909329</v>
      </c>
    </row>
    <row r="185" spans="7:28">
      <c r="G185" s="6">
        <v>36000</v>
      </c>
      <c r="H185" s="6">
        <v>7128473</v>
      </c>
      <c r="I185" s="12">
        <f t="shared" si="104"/>
        <v>14256946</v>
      </c>
      <c r="J185" s="6">
        <v>2809634.8352049999</v>
      </c>
      <c r="K185" s="12">
        <f t="shared" si="105"/>
        <v>22477078.681639999</v>
      </c>
      <c r="L185" s="6">
        <f t="shared" si="106"/>
        <v>86.261675999999994</v>
      </c>
      <c r="M185" s="6">
        <f t="shared" si="107"/>
        <v>5242880</v>
      </c>
      <c r="N185" s="13">
        <f t="shared" si="108"/>
        <v>0.63428820986623724</v>
      </c>
      <c r="O185" s="13"/>
      <c r="P185" s="7">
        <f t="shared" si="109"/>
        <v>0</v>
      </c>
      <c r="Q185" s="7">
        <f t="shared" si="110"/>
        <v>4.5018833639863575E-3</v>
      </c>
      <c r="R185" s="6">
        <f t="shared" si="111"/>
        <v>4.5018833639863575E-3</v>
      </c>
      <c r="S185" s="6">
        <f t="shared" si="112"/>
        <v>4.5018833639863575E-3</v>
      </c>
      <c r="T185" s="7">
        <f t="shared" si="113"/>
        <v>0</v>
      </c>
      <c r="U185" s="7">
        <f t="shared" si="114"/>
        <v>0.29521222345701076</v>
      </c>
      <c r="V185" s="7">
        <f t="shared" si="115"/>
        <v>0.84806851178591669</v>
      </c>
      <c r="W185" s="6">
        <f t="shared" si="116"/>
        <v>1.1432807352429275</v>
      </c>
      <c r="X185" s="6">
        <v>3.8189999999999999E-3</v>
      </c>
      <c r="Y185" s="6">
        <v>1.122676885712649</v>
      </c>
      <c r="Z185" s="6">
        <f t="shared" si="117"/>
        <v>17.881208797757463</v>
      </c>
      <c r="AA185" s="6">
        <f t="shared" si="119"/>
        <v>17.881208797757463</v>
      </c>
      <c r="AB185" s="6">
        <f t="shared" si="118"/>
        <v>1.8352430510048003</v>
      </c>
    </row>
    <row r="186" spans="7:28">
      <c r="G186" s="6">
        <v>63838</v>
      </c>
      <c r="H186" s="6">
        <v>7106348</v>
      </c>
      <c r="I186" s="12">
        <f t="shared" si="104"/>
        <v>14212696</v>
      </c>
      <c r="J186" s="6">
        <v>2803576.3583979998</v>
      </c>
      <c r="K186" s="12">
        <f t="shared" si="105"/>
        <v>22428610.867183998</v>
      </c>
      <c r="L186" s="6">
        <f t="shared" si="106"/>
        <v>86.552936000000003</v>
      </c>
      <c r="M186" s="6">
        <f t="shared" si="107"/>
        <v>5242880</v>
      </c>
      <c r="N186" s="13">
        <f t="shared" si="108"/>
        <v>0.63368596852313486</v>
      </c>
      <c r="O186" s="13"/>
      <c r="P186" s="7">
        <f t="shared" si="109"/>
        <v>0</v>
      </c>
      <c r="Q186" s="7">
        <f t="shared" si="110"/>
        <v>4.4921758548087318E-3</v>
      </c>
      <c r="R186" s="6">
        <f t="shared" si="111"/>
        <v>4.4921758548087318E-3</v>
      </c>
      <c r="S186" s="6">
        <f t="shared" si="112"/>
        <v>4.4921758548087318E-3</v>
      </c>
      <c r="T186" s="7">
        <f t="shared" si="113"/>
        <v>0</v>
      </c>
      <c r="U186" s="7">
        <f t="shared" si="114"/>
        <v>0.29457565090795679</v>
      </c>
      <c r="V186" s="7">
        <f t="shared" si="115"/>
        <v>0.94533324290983189</v>
      </c>
      <c r="W186" s="6">
        <f t="shared" si="116"/>
        <v>1.2399088938177887</v>
      </c>
      <c r="X186" s="6">
        <v>4.2570000000000004E-3</v>
      </c>
      <c r="Y186" s="6">
        <v>1.2254838750000001</v>
      </c>
      <c r="Z186" s="6">
        <f t="shared" si="117"/>
        <v>5.5244504300853041</v>
      </c>
      <c r="AA186" s="6">
        <f t="shared" si="119"/>
        <v>5.5244504300853041</v>
      </c>
      <c r="AB186" s="6">
        <f t="shared" si="118"/>
        <v>1.177087606949424</v>
      </c>
    </row>
    <row r="187" spans="7:28">
      <c r="G187" s="6">
        <v>643994</v>
      </c>
      <c r="H187" s="6">
        <v>6175377</v>
      </c>
      <c r="I187" s="12">
        <f t="shared" si="104"/>
        <v>12350754</v>
      </c>
      <c r="J187" s="6">
        <v>1380653.638916</v>
      </c>
      <c r="K187" s="12">
        <f t="shared" si="105"/>
        <v>11045229.111328</v>
      </c>
      <c r="L187" s="6">
        <f t="shared" si="106"/>
        <v>86.984403999999998</v>
      </c>
      <c r="M187" s="6">
        <f t="shared" si="107"/>
        <v>5242880</v>
      </c>
      <c r="N187" s="13">
        <f t="shared" si="108"/>
        <v>1.1181980813175756</v>
      </c>
      <c r="O187" s="13"/>
      <c r="P187" s="7">
        <f t="shared" si="109"/>
        <v>0</v>
      </c>
      <c r="Q187" s="7">
        <f t="shared" si="110"/>
        <v>2.2122240123811899E-3</v>
      </c>
      <c r="R187" s="6">
        <f t="shared" si="111"/>
        <v>2.2122240123811899E-3</v>
      </c>
      <c r="S187" s="6">
        <f t="shared" si="112"/>
        <v>2.2122240123811899E-3</v>
      </c>
      <c r="T187" s="7">
        <f t="shared" si="113"/>
        <v>0</v>
      </c>
      <c r="U187" s="7">
        <f t="shared" si="114"/>
        <v>0.14506719003527249</v>
      </c>
      <c r="V187" s="7">
        <f t="shared" si="115"/>
        <v>0.78966525999233306</v>
      </c>
      <c r="W187" s="6">
        <f t="shared" si="116"/>
        <v>0.93473245002760552</v>
      </c>
      <c r="X187" s="6">
        <v>3.5560000000000001E-3</v>
      </c>
      <c r="Y187" s="6">
        <v>0.94573187692362415</v>
      </c>
      <c r="Z187" s="6">
        <f t="shared" si="117"/>
        <v>37.78897602977532</v>
      </c>
      <c r="AA187" s="6">
        <f t="shared" si="119"/>
        <v>37.78897602977532</v>
      </c>
      <c r="AB187" s="6">
        <f t="shared" si="118"/>
        <v>1.1630597597914027</v>
      </c>
    </row>
    <row r="188" spans="7:28">
      <c r="G188" s="6">
        <v>1585478</v>
      </c>
      <c r="H188" s="6">
        <v>4623152</v>
      </c>
      <c r="I188" s="12">
        <f t="shared" si="104"/>
        <v>9246304</v>
      </c>
      <c r="J188" s="6">
        <v>2095108.84668</v>
      </c>
      <c r="K188" s="12">
        <f t="shared" si="105"/>
        <v>16760870.77344</v>
      </c>
      <c r="L188" s="6">
        <f t="shared" si="106"/>
        <v>87.187383999999994</v>
      </c>
      <c r="M188" s="6">
        <f t="shared" si="107"/>
        <v>5242880</v>
      </c>
      <c r="N188" s="13">
        <f t="shared" si="108"/>
        <v>0.55166012106316653</v>
      </c>
      <c r="O188" s="13"/>
      <c r="P188" s="7">
        <f t="shared" si="109"/>
        <v>0</v>
      </c>
      <c r="Q188" s="7">
        <f t="shared" si="110"/>
        <v>3.3569969821082291E-3</v>
      </c>
      <c r="R188" s="6">
        <f t="shared" si="111"/>
        <v>3.3569969821082291E-3</v>
      </c>
      <c r="S188" s="6">
        <f t="shared" si="112"/>
        <v>3.3569969821082291E-3</v>
      </c>
      <c r="T188" s="7">
        <f t="shared" si="113"/>
        <v>0</v>
      </c>
      <c r="U188" s="7">
        <f t="shared" si="114"/>
        <v>0.22013598822984709</v>
      </c>
      <c r="V188" s="7">
        <f t="shared" si="115"/>
        <v>0.79299624393493284</v>
      </c>
      <c r="W188" s="6">
        <f t="shared" si="116"/>
        <v>1.01313223216478</v>
      </c>
      <c r="X188" s="6">
        <v>3.571E-3</v>
      </c>
      <c r="Y188" s="6">
        <v>1.0503135076920329</v>
      </c>
      <c r="Z188" s="6">
        <f t="shared" si="117"/>
        <v>5.992803637406074</v>
      </c>
      <c r="AA188" s="6">
        <f t="shared" si="119"/>
        <v>5.992803637406074</v>
      </c>
      <c r="AB188" s="6">
        <f t="shared" si="118"/>
        <v>3.5400168859063186</v>
      </c>
    </row>
    <row r="189" spans="7:28">
      <c r="G189" s="6">
        <v>151926</v>
      </c>
      <c r="H189" s="6">
        <v>7494215</v>
      </c>
      <c r="I189" s="12">
        <f t="shared" si="104"/>
        <v>14988430</v>
      </c>
      <c r="J189" s="6">
        <v>2946869.9807130001</v>
      </c>
      <c r="K189" s="12">
        <f t="shared" si="105"/>
        <v>23574959.845704</v>
      </c>
      <c r="L189" s="6">
        <f t="shared" si="106"/>
        <v>92.969099999999997</v>
      </c>
      <c r="M189" s="6">
        <f t="shared" si="107"/>
        <v>5242880</v>
      </c>
      <c r="N189" s="13">
        <f t="shared" si="108"/>
        <v>0.63577754100528405</v>
      </c>
      <c r="O189" s="13"/>
      <c r="P189" s="7">
        <f t="shared" si="109"/>
        <v>0</v>
      </c>
      <c r="Q189" s="7">
        <f t="shared" si="110"/>
        <v>4.7217755046928336E-3</v>
      </c>
      <c r="R189" s="6">
        <f t="shared" si="111"/>
        <v>4.7217755046928336E-3</v>
      </c>
      <c r="S189" s="6">
        <f t="shared" si="112"/>
        <v>4.7217755046928336E-3</v>
      </c>
      <c r="T189" s="7">
        <f t="shared" si="113"/>
        <v>0</v>
      </c>
      <c r="U189" s="7">
        <f t="shared" si="114"/>
        <v>0.30963171026512726</v>
      </c>
      <c r="V189" s="7">
        <f t="shared" si="115"/>
        <v>0.9146881906379134</v>
      </c>
      <c r="W189" s="6">
        <f t="shared" si="116"/>
        <v>1.2243199009030405</v>
      </c>
      <c r="X189" s="6">
        <v>4.1190000000000003E-3</v>
      </c>
      <c r="Y189" s="6">
        <v>1.19426286</v>
      </c>
      <c r="Z189" s="6">
        <f t="shared" si="117"/>
        <v>14.634025362778184</v>
      </c>
      <c r="AA189" s="6">
        <f t="shared" si="119"/>
        <v>14.634025362778184</v>
      </c>
      <c r="AB189" s="6">
        <f t="shared" si="118"/>
        <v>2.5167860367892971</v>
      </c>
    </row>
    <row r="190" spans="7:28">
      <c r="G190" s="6">
        <v>185639</v>
      </c>
      <c r="H190" s="6">
        <v>7598452</v>
      </c>
      <c r="I190" s="12">
        <f t="shared" si="104"/>
        <v>15196904</v>
      </c>
      <c r="J190" s="6">
        <v>3015421.452881</v>
      </c>
      <c r="K190" s="12">
        <f t="shared" si="105"/>
        <v>24123371.623048</v>
      </c>
      <c r="L190" s="6">
        <f t="shared" si="106"/>
        <v>94.894204000000002</v>
      </c>
      <c r="M190" s="6">
        <f t="shared" si="107"/>
        <v>5242880</v>
      </c>
      <c r="N190" s="13">
        <f t="shared" si="108"/>
        <v>0.62996600298942229</v>
      </c>
      <c r="O190" s="13"/>
      <c r="P190" s="7">
        <f t="shared" si="109"/>
        <v>0</v>
      </c>
      <c r="Q190" s="7">
        <f t="shared" si="110"/>
        <v>4.8316156619484917E-3</v>
      </c>
      <c r="R190" s="6">
        <f t="shared" si="111"/>
        <v>4.8316156619484917E-3</v>
      </c>
      <c r="S190" s="6">
        <f t="shared" si="112"/>
        <v>4.8316156619484917E-3</v>
      </c>
      <c r="T190" s="7">
        <f t="shared" si="113"/>
        <v>0</v>
      </c>
      <c r="U190" s="7">
        <f t="shared" si="114"/>
        <v>0.31683450838906568</v>
      </c>
      <c r="V190" s="7">
        <f t="shared" si="115"/>
        <v>0.91602058421495336</v>
      </c>
      <c r="W190" s="6">
        <f t="shared" si="116"/>
        <v>1.2328550926040189</v>
      </c>
      <c r="X190" s="6">
        <v>4.1250000000000002E-3</v>
      </c>
      <c r="Y190" s="6">
        <v>1.216682499998625</v>
      </c>
      <c r="Z190" s="6">
        <f t="shared" si="117"/>
        <v>17.130076653296765</v>
      </c>
      <c r="AA190" s="6">
        <f t="shared" si="119"/>
        <v>17.130076653296765</v>
      </c>
      <c r="AB190" s="6">
        <f t="shared" si="118"/>
        <v>1.3292368884579355</v>
      </c>
    </row>
    <row r="191" spans="7:28">
      <c r="G191" s="6">
        <v>1447360</v>
      </c>
      <c r="H191" s="6">
        <v>5514242</v>
      </c>
      <c r="I191" s="12">
        <f t="shared" si="104"/>
        <v>11028484</v>
      </c>
      <c r="J191" s="6">
        <v>1686973.766357</v>
      </c>
      <c r="K191" s="12">
        <f t="shared" si="105"/>
        <v>13495790.130856</v>
      </c>
      <c r="L191" s="6">
        <f t="shared" si="106"/>
        <v>95.118104000000002</v>
      </c>
      <c r="M191" s="6">
        <f t="shared" si="107"/>
        <v>5242880</v>
      </c>
      <c r="N191" s="13">
        <f t="shared" si="108"/>
        <v>0.81717957178254474</v>
      </c>
      <c r="O191" s="13"/>
      <c r="P191" s="7">
        <f t="shared" si="109"/>
        <v>0</v>
      </c>
      <c r="Q191" s="7">
        <f t="shared" si="110"/>
        <v>2.7030413486775636E-3</v>
      </c>
      <c r="R191" s="6">
        <f t="shared" si="111"/>
        <v>2.7030413486775636E-3</v>
      </c>
      <c r="S191" s="6">
        <f t="shared" si="112"/>
        <v>2.7030413486775636E-3</v>
      </c>
      <c r="T191" s="7">
        <f t="shared" si="113"/>
        <v>0</v>
      </c>
      <c r="U191" s="7">
        <f t="shared" si="114"/>
        <v>0.17725267007645173</v>
      </c>
      <c r="V191" s="7">
        <f t="shared" si="115"/>
        <v>0.61800855415035516</v>
      </c>
      <c r="W191" s="6">
        <f t="shared" si="116"/>
        <v>0.7952612242268069</v>
      </c>
      <c r="X191" s="6">
        <v>2.7829999999999999E-3</v>
      </c>
      <c r="Y191" s="6">
        <v>0.832117</v>
      </c>
      <c r="Z191" s="6">
        <f t="shared" si="117"/>
        <v>2.8731100008061907</v>
      </c>
      <c r="AA191" s="6">
        <f t="shared" si="119"/>
        <v>2.8731100008061907</v>
      </c>
      <c r="AB191" s="6">
        <f t="shared" si="118"/>
        <v>4.4291578916418128</v>
      </c>
    </row>
    <row r="192" spans="7:28">
      <c r="G192" s="6">
        <v>445315</v>
      </c>
      <c r="H192" s="6">
        <v>7479343</v>
      </c>
      <c r="I192" s="12">
        <f t="shared" si="104"/>
        <v>14958686</v>
      </c>
      <c r="J192" s="6">
        <v>1590929.6821290001</v>
      </c>
      <c r="K192" s="12">
        <f t="shared" si="105"/>
        <v>12727437.457032001</v>
      </c>
      <c r="L192" s="6">
        <f t="shared" si="106"/>
        <v>98.658416000000003</v>
      </c>
      <c r="M192" s="6">
        <f t="shared" si="107"/>
        <v>5242880</v>
      </c>
      <c r="N192" s="13">
        <f t="shared" si="108"/>
        <v>1.1753101164708704</v>
      </c>
      <c r="O192" s="13"/>
      <c r="P192" s="7">
        <f t="shared" si="109"/>
        <v>0</v>
      </c>
      <c r="Q192" s="7">
        <f t="shared" si="110"/>
        <v>2.549149725617662E-3</v>
      </c>
      <c r="R192" s="6">
        <f t="shared" si="111"/>
        <v>2.549149725617662E-3</v>
      </c>
      <c r="S192" s="6">
        <f t="shared" si="112"/>
        <v>2.549149725617662E-3</v>
      </c>
      <c r="T192" s="7">
        <f t="shared" si="113"/>
        <v>0</v>
      </c>
      <c r="U192" s="7">
        <f t="shared" si="114"/>
        <v>0.16716118512631889</v>
      </c>
      <c r="V192" s="7">
        <f t="shared" si="115"/>
        <v>0.56138182712615803</v>
      </c>
      <c r="W192" s="6">
        <f t="shared" si="116"/>
        <v>0.72854301225247697</v>
      </c>
      <c r="X192" s="6">
        <v>2.5279999999999999E-3</v>
      </c>
      <c r="Y192" s="6">
        <v>0.732951466665824</v>
      </c>
      <c r="Z192" s="6">
        <f t="shared" si="117"/>
        <v>0.8366188931037235</v>
      </c>
      <c r="AA192" s="6">
        <f t="shared" si="119"/>
        <v>0.8366188931037235</v>
      </c>
      <c r="AB192" s="6">
        <f t="shared" si="118"/>
        <v>0.60146607433654053</v>
      </c>
    </row>
    <row r="193" spans="7:28">
      <c r="G193" s="6">
        <v>161070</v>
      </c>
      <c r="H193" s="6">
        <v>8185136</v>
      </c>
      <c r="I193" s="12">
        <f t="shared" si="104"/>
        <v>16370272</v>
      </c>
      <c r="J193" s="6">
        <v>1654328.924072</v>
      </c>
      <c r="K193" s="12">
        <f t="shared" si="105"/>
        <v>13234631.392576</v>
      </c>
      <c r="L193" s="6">
        <f t="shared" si="106"/>
        <v>101.443032</v>
      </c>
      <c r="M193" s="6">
        <f t="shared" si="107"/>
        <v>5242880</v>
      </c>
      <c r="N193" s="13">
        <f t="shared" si="108"/>
        <v>1.2369269316547</v>
      </c>
      <c r="O193" s="13"/>
      <c r="P193" s="7">
        <f t="shared" si="109"/>
        <v>0</v>
      </c>
      <c r="Q193" s="7">
        <f t="shared" si="110"/>
        <v>2.6507344543575846E-3</v>
      </c>
      <c r="R193" s="6">
        <f t="shared" si="111"/>
        <v>2.6507344543575846E-3</v>
      </c>
      <c r="S193" s="6">
        <f t="shared" si="112"/>
        <v>2.6507344543575846E-3</v>
      </c>
      <c r="T193" s="7">
        <f t="shared" si="113"/>
        <v>0</v>
      </c>
      <c r="U193" s="7">
        <f t="shared" si="114"/>
        <v>0.17382263128471848</v>
      </c>
      <c r="V193" s="7">
        <f t="shared" si="115"/>
        <v>0.53784287393178587</v>
      </c>
      <c r="W193" s="6">
        <f t="shared" si="116"/>
        <v>0.7116655052165044</v>
      </c>
      <c r="X193" s="6">
        <v>2.4220000000000001E-3</v>
      </c>
      <c r="Y193" s="6">
        <v>0.705414623528272</v>
      </c>
      <c r="Z193" s="6">
        <f t="shared" si="117"/>
        <v>9.4440319718242982</v>
      </c>
      <c r="AA193" s="6">
        <f t="shared" si="119"/>
        <v>9.4440319718242982</v>
      </c>
      <c r="AB193" s="6">
        <f t="shared" si="118"/>
        <v>0.88612873617041987</v>
      </c>
    </row>
    <row r="194" spans="7:28">
      <c r="G194" s="6">
        <v>1048576</v>
      </c>
      <c r="H194" s="6">
        <v>6891620</v>
      </c>
      <c r="I194" s="12">
        <f t="shared" si="104"/>
        <v>13783240</v>
      </c>
      <c r="J194" s="6">
        <v>3076562.106201</v>
      </c>
      <c r="K194" s="12">
        <f t="shared" si="105"/>
        <v>24612496.849608</v>
      </c>
      <c r="L194" s="6">
        <f t="shared" si="106"/>
        <v>103.67095999999999</v>
      </c>
      <c r="M194" s="6">
        <f t="shared" si="107"/>
        <v>5242880</v>
      </c>
      <c r="N194" s="13">
        <f t="shared" si="108"/>
        <v>0.56000982282378731</v>
      </c>
      <c r="O194" s="13"/>
      <c r="P194" s="7">
        <f t="shared" si="109"/>
        <v>0</v>
      </c>
      <c r="Q194" s="7">
        <f t="shared" si="110"/>
        <v>4.929581449742578E-3</v>
      </c>
      <c r="R194" s="6">
        <f t="shared" si="111"/>
        <v>4.929581449742578E-3</v>
      </c>
      <c r="S194" s="6">
        <f t="shared" si="112"/>
        <v>4.929581449742578E-3</v>
      </c>
      <c r="T194" s="7">
        <f t="shared" si="113"/>
        <v>0</v>
      </c>
      <c r="U194" s="7">
        <f t="shared" si="114"/>
        <v>0.32325864151271932</v>
      </c>
      <c r="V194" s="7">
        <f t="shared" si="115"/>
        <v>0.88759618790476802</v>
      </c>
      <c r="W194" s="6">
        <f t="shared" si="116"/>
        <v>1.2108548294174875</v>
      </c>
      <c r="X194" s="6">
        <v>3.9969999999999997E-3</v>
      </c>
      <c r="Y194" s="6">
        <v>1.2216259500011419</v>
      </c>
      <c r="Z194" s="6">
        <f t="shared" si="117"/>
        <v>23.33203527001697</v>
      </c>
      <c r="AA194" s="6">
        <f t="shared" si="119"/>
        <v>23.33203527001697</v>
      </c>
      <c r="AB194" s="6">
        <f t="shared" si="118"/>
        <v>0.88170364943904578</v>
      </c>
    </row>
    <row r="195" spans="7:28">
      <c r="G195" s="6">
        <v>116158</v>
      </c>
      <c r="H195" s="6">
        <v>8516500</v>
      </c>
      <c r="I195" s="12">
        <f t="shared" si="104"/>
        <v>17033000</v>
      </c>
      <c r="J195" s="6">
        <v>1715466.611938</v>
      </c>
      <c r="K195" s="12">
        <f t="shared" si="105"/>
        <v>13723732.895504</v>
      </c>
      <c r="L195" s="6">
        <f t="shared" si="106"/>
        <v>104.52115999999999</v>
      </c>
      <c r="M195" s="6">
        <f t="shared" si="107"/>
        <v>5242880</v>
      </c>
      <c r="N195" s="13">
        <f t="shared" si="108"/>
        <v>1.2411346191079062</v>
      </c>
      <c r="O195" s="13"/>
      <c r="P195" s="7">
        <f t="shared" si="109"/>
        <v>0</v>
      </c>
      <c r="Q195" s="7">
        <f t="shared" si="110"/>
        <v>2.7486954905989558E-3</v>
      </c>
      <c r="R195" s="6">
        <f t="shared" si="111"/>
        <v>2.7486954905989558E-3</v>
      </c>
      <c r="S195" s="6">
        <f t="shared" si="112"/>
        <v>2.7486954905989558E-3</v>
      </c>
      <c r="T195" s="7">
        <f t="shared" si="113"/>
        <v>0</v>
      </c>
      <c r="U195" s="7">
        <f t="shared" si="114"/>
        <v>0.18024645282401316</v>
      </c>
      <c r="V195" s="7">
        <f t="shared" si="115"/>
        <v>0.53517808677770595</v>
      </c>
      <c r="W195" s="6">
        <f t="shared" si="116"/>
        <v>0.71542453960171914</v>
      </c>
      <c r="X195" s="6">
        <v>2.4099999999999998E-3</v>
      </c>
      <c r="Y195" s="6">
        <v>0.70995922222248986</v>
      </c>
      <c r="Z195" s="6">
        <f t="shared" si="117"/>
        <v>14.053754796637177</v>
      </c>
      <c r="AA195" s="6">
        <f t="shared" si="119"/>
        <v>14.053754796637177</v>
      </c>
      <c r="AB195" s="6">
        <f t="shared" si="118"/>
        <v>0.7698072238741257</v>
      </c>
    </row>
    <row r="196" spans="7:28">
      <c r="G196" s="6">
        <v>683446</v>
      </c>
      <c r="H196" s="6">
        <v>7583376</v>
      </c>
      <c r="I196" s="12">
        <f t="shared" si="104"/>
        <v>15166752</v>
      </c>
      <c r="J196" s="6">
        <v>1723263.4804690001</v>
      </c>
      <c r="K196" s="12">
        <f t="shared" si="105"/>
        <v>13786107.843752</v>
      </c>
      <c r="L196" s="6">
        <f t="shared" si="106"/>
        <v>104.669432</v>
      </c>
      <c r="M196" s="6">
        <f t="shared" si="107"/>
        <v>5242880</v>
      </c>
      <c r="N196" s="13">
        <f t="shared" si="108"/>
        <v>1.1001474942671163</v>
      </c>
      <c r="O196" s="13"/>
      <c r="P196" s="7">
        <f t="shared" si="109"/>
        <v>0</v>
      </c>
      <c r="Q196" s="7">
        <f t="shared" si="110"/>
        <v>2.7611884282188501E-3</v>
      </c>
      <c r="R196" s="6">
        <f t="shared" si="111"/>
        <v>2.7611884282188501E-3</v>
      </c>
      <c r="S196" s="6">
        <f t="shared" si="112"/>
        <v>2.7611884282188501E-3</v>
      </c>
      <c r="T196" s="7">
        <f t="shared" si="113"/>
        <v>0</v>
      </c>
      <c r="U196" s="7">
        <f t="shared" si="114"/>
        <v>0.18106568059916658</v>
      </c>
      <c r="V196" s="7">
        <f t="shared" si="115"/>
        <v>0.65242872155722009</v>
      </c>
      <c r="W196" s="6">
        <f t="shared" si="116"/>
        <v>0.8334944021563867</v>
      </c>
      <c r="X196" s="6">
        <v>2.9380000000000001E-3</v>
      </c>
      <c r="Y196" s="6">
        <v>0.83859334000000008</v>
      </c>
      <c r="Z196" s="6">
        <f t="shared" si="117"/>
        <v>6.0180929809785573</v>
      </c>
      <c r="AA196" s="6">
        <f t="shared" si="119"/>
        <v>6.0180929809785573</v>
      </c>
      <c r="AB196" s="6">
        <f t="shared" si="118"/>
        <v>0.60803462183629686</v>
      </c>
    </row>
    <row r="197" spans="7:28">
      <c r="G197" s="6">
        <v>685230</v>
      </c>
      <c r="H197" s="6">
        <v>7600595</v>
      </c>
      <c r="I197" s="12">
        <f t="shared" si="104"/>
        <v>15201190</v>
      </c>
      <c r="J197" s="6">
        <v>1722470.2250979999</v>
      </c>
      <c r="K197" s="12">
        <f t="shared" si="105"/>
        <v>13779761.800783999</v>
      </c>
      <c r="L197" s="6">
        <f t="shared" si="106"/>
        <v>104.91173999999999</v>
      </c>
      <c r="M197" s="6">
        <f t="shared" si="107"/>
        <v>5242880</v>
      </c>
      <c r="N197" s="13">
        <f t="shared" si="108"/>
        <v>1.1031533214990066</v>
      </c>
      <c r="O197" s="13"/>
      <c r="P197" s="7">
        <f t="shared" si="109"/>
        <v>0</v>
      </c>
      <c r="Q197" s="7">
        <f t="shared" si="110"/>
        <v>2.7599173935942247E-3</v>
      </c>
      <c r="R197" s="6">
        <f t="shared" si="111"/>
        <v>2.7599173935942247E-3</v>
      </c>
      <c r="S197" s="6">
        <f t="shared" si="112"/>
        <v>2.7599173935942247E-3</v>
      </c>
      <c r="T197" s="7">
        <f t="shared" si="113"/>
        <v>0</v>
      </c>
      <c r="U197" s="7">
        <f t="shared" si="114"/>
        <v>0.18098233215868317</v>
      </c>
      <c r="V197" s="7">
        <f t="shared" si="115"/>
        <v>0.64665501605671372</v>
      </c>
      <c r="W197" s="6">
        <f t="shared" si="116"/>
        <v>0.82763734821539692</v>
      </c>
      <c r="X197" s="6">
        <v>2.9120000000000001E-3</v>
      </c>
      <c r="Y197" s="6">
        <v>0.82779424000000001</v>
      </c>
      <c r="Z197" s="6">
        <f t="shared" si="117"/>
        <v>5.2226169782203096</v>
      </c>
      <c r="AA197" s="6">
        <f t="shared" si="119"/>
        <v>5.2226169782203096</v>
      </c>
      <c r="AB197" s="6">
        <f t="shared" si="118"/>
        <v>1.8952993029173176E-2</v>
      </c>
    </row>
    <row r="198" spans="7:28">
      <c r="G198" s="6">
        <v>35696</v>
      </c>
      <c r="H198" s="6">
        <v>8781949</v>
      </c>
      <c r="I198" s="12">
        <f t="shared" si="104"/>
        <v>17563898</v>
      </c>
      <c r="J198" s="6">
        <v>1647745.263672</v>
      </c>
      <c r="K198" s="12">
        <f t="shared" si="105"/>
        <v>13181962.109376</v>
      </c>
      <c r="L198" s="6">
        <f t="shared" si="106"/>
        <v>106.097308</v>
      </c>
      <c r="M198" s="6">
        <f t="shared" si="107"/>
        <v>5242880</v>
      </c>
      <c r="N198" s="13">
        <f t="shared" si="108"/>
        <v>1.3324190931718154</v>
      </c>
      <c r="O198" s="13"/>
      <c r="P198" s="7">
        <f t="shared" si="109"/>
        <v>0</v>
      </c>
      <c r="Q198" s="7">
        <f t="shared" si="110"/>
        <v>2.6401854424868898E-3</v>
      </c>
      <c r="R198" s="6">
        <f t="shared" si="111"/>
        <v>2.6401854424868898E-3</v>
      </c>
      <c r="S198" s="6">
        <f t="shared" si="112"/>
        <v>2.6401854424868898E-3</v>
      </c>
      <c r="T198" s="7">
        <f t="shared" si="113"/>
        <v>0</v>
      </c>
      <c r="U198" s="7">
        <f t="shared" si="114"/>
        <v>0.17313087696817289</v>
      </c>
      <c r="V198" s="7">
        <f t="shared" si="115"/>
        <v>0.81409247557139852</v>
      </c>
      <c r="W198" s="6">
        <f t="shared" si="116"/>
        <v>0.98722335253957139</v>
      </c>
      <c r="X198" s="6">
        <v>3.666E-3</v>
      </c>
      <c r="Y198" s="6">
        <v>0.98406720000084602</v>
      </c>
      <c r="Z198" s="6">
        <f t="shared" si="117"/>
        <v>27.981848268224503</v>
      </c>
      <c r="AA198" s="6">
        <f t="shared" si="119"/>
        <v>27.981848268224503</v>
      </c>
      <c r="AB198" s="6">
        <f t="shared" si="118"/>
        <v>0.32072530602815053</v>
      </c>
    </row>
    <row r="199" spans="7:28">
      <c r="G199" s="6">
        <v>2394385</v>
      </c>
      <c r="H199" s="6">
        <v>5021410</v>
      </c>
      <c r="I199" s="12">
        <f t="shared" si="104"/>
        <v>10042820</v>
      </c>
      <c r="J199" s="6">
        <v>2131585.5273440001</v>
      </c>
      <c r="K199" s="12">
        <f t="shared" si="105"/>
        <v>17052684.218752</v>
      </c>
      <c r="L199" s="6">
        <f t="shared" si="106"/>
        <v>108.14462</v>
      </c>
      <c r="M199" s="6">
        <f t="shared" si="107"/>
        <v>5242880</v>
      </c>
      <c r="N199" s="13">
        <f t="shared" si="108"/>
        <v>0.58892898450300291</v>
      </c>
      <c r="O199" s="13"/>
      <c r="P199" s="7">
        <f t="shared" si="109"/>
        <v>0</v>
      </c>
      <c r="Q199" s="7">
        <f t="shared" si="110"/>
        <v>3.4154436385196215E-3</v>
      </c>
      <c r="R199" s="6">
        <f t="shared" si="111"/>
        <v>3.4154436385196215E-3</v>
      </c>
      <c r="S199" s="6">
        <f t="shared" si="112"/>
        <v>3.4154436385196215E-3</v>
      </c>
      <c r="T199" s="7">
        <f t="shared" si="113"/>
        <v>0</v>
      </c>
      <c r="U199" s="7">
        <f t="shared" si="114"/>
        <v>0.22396864358712776</v>
      </c>
      <c r="V199" s="7">
        <f t="shared" si="115"/>
        <v>7.4340899630943005</v>
      </c>
      <c r="W199" s="6">
        <f t="shared" si="116"/>
        <v>7.6580586066814282</v>
      </c>
      <c r="X199" s="6">
        <v>3.3477E-2</v>
      </c>
      <c r="Y199" s="6">
        <v>7.5414753799888414</v>
      </c>
      <c r="Z199" s="6">
        <f t="shared" si="117"/>
        <v>89.797641250650827</v>
      </c>
      <c r="AA199" s="6">
        <f t="shared" si="119"/>
        <v>89.797641250650827</v>
      </c>
      <c r="AB199" s="6">
        <f t="shared" si="118"/>
        <v>1.545894149597546</v>
      </c>
    </row>
    <row r="200" spans="7:28">
      <c r="G200" s="6">
        <v>14340</v>
      </c>
      <c r="H200" s="6">
        <v>9041364</v>
      </c>
      <c r="I200" s="12">
        <f t="shared" si="104"/>
        <v>18082728</v>
      </c>
      <c r="J200" s="6">
        <v>3543965.9887700002</v>
      </c>
      <c r="K200" s="12">
        <f t="shared" si="105"/>
        <v>28351727.910160001</v>
      </c>
      <c r="L200" s="6">
        <f t="shared" si="106"/>
        <v>108.783168</v>
      </c>
      <c r="M200" s="6">
        <f t="shared" si="107"/>
        <v>5242880</v>
      </c>
      <c r="N200" s="13">
        <f t="shared" si="108"/>
        <v>0.63779985676005135</v>
      </c>
      <c r="O200" s="13"/>
      <c r="P200" s="7">
        <f t="shared" si="109"/>
        <v>0</v>
      </c>
      <c r="Q200" s="7">
        <f t="shared" si="110"/>
        <v>5.6785036003488458E-3</v>
      </c>
      <c r="R200" s="6">
        <f t="shared" si="111"/>
        <v>5.6785036003488458E-3</v>
      </c>
      <c r="S200" s="6">
        <f t="shared" si="112"/>
        <v>5.6785036003488458E-3</v>
      </c>
      <c r="T200" s="7">
        <f t="shared" si="113"/>
        <v>0</v>
      </c>
      <c r="U200" s="7">
        <f t="shared" si="114"/>
        <v>0.37236941480492414</v>
      </c>
      <c r="V200" s="7">
        <f t="shared" si="115"/>
        <v>1.1389744427729684</v>
      </c>
      <c r="W200" s="6">
        <f t="shared" si="116"/>
        <v>1.5113438575778926</v>
      </c>
      <c r="X200" s="6">
        <v>5.1289999999999999E-3</v>
      </c>
      <c r="Y200" s="6">
        <v>1.501714211111681</v>
      </c>
      <c r="Z200" s="6">
        <f t="shared" si="117"/>
        <v>10.713659589566113</v>
      </c>
      <c r="AA200" s="6">
        <f t="shared" si="119"/>
        <v>10.713659589566113</v>
      </c>
      <c r="AB200" s="6">
        <f t="shared" si="118"/>
        <v>0.64124361312948996</v>
      </c>
    </row>
    <row r="201" spans="7:28">
      <c r="G201" s="6">
        <v>1219574</v>
      </c>
      <c r="H201" s="6">
        <v>7382096</v>
      </c>
      <c r="I201" s="12">
        <f t="shared" si="104"/>
        <v>14764192</v>
      </c>
      <c r="J201" s="6">
        <v>3338871.8269039998</v>
      </c>
      <c r="K201" s="12">
        <f t="shared" si="105"/>
        <v>26710974.615231998</v>
      </c>
      <c r="L201" s="6">
        <f t="shared" si="106"/>
        <v>112.976632</v>
      </c>
      <c r="M201" s="6">
        <f t="shared" si="107"/>
        <v>5242880</v>
      </c>
      <c r="N201" s="13">
        <f t="shared" si="108"/>
        <v>0.55273879791644454</v>
      </c>
      <c r="O201" s="13"/>
      <c r="P201" s="7">
        <f t="shared" si="109"/>
        <v>0</v>
      </c>
      <c r="Q201" s="7">
        <f t="shared" si="110"/>
        <v>5.3498808256785902E-3</v>
      </c>
      <c r="R201" s="6">
        <f t="shared" si="111"/>
        <v>5.3498808256785902E-3</v>
      </c>
      <c r="S201" s="6">
        <f t="shared" si="112"/>
        <v>5.3498808256785902E-3</v>
      </c>
      <c r="T201" s="7">
        <f t="shared" si="113"/>
        <v>0</v>
      </c>
      <c r="U201" s="7">
        <f t="shared" si="114"/>
        <v>0.35081988716387169</v>
      </c>
      <c r="V201" s="7">
        <f t="shared" si="115"/>
        <v>0.99241114929857599</v>
      </c>
      <c r="W201" s="6">
        <f t="shared" si="116"/>
        <v>1.3432310364624476</v>
      </c>
      <c r="X201" s="6">
        <v>4.4689999999999999E-3</v>
      </c>
      <c r="Y201" s="6">
        <v>1.380585825</v>
      </c>
      <c r="Z201" s="6">
        <f t="shared" si="117"/>
        <v>19.710915768149256</v>
      </c>
      <c r="AA201" s="6">
        <f t="shared" si="119"/>
        <v>19.710915768149256</v>
      </c>
      <c r="AB201" s="6">
        <f t="shared" si="118"/>
        <v>2.7057201270013382</v>
      </c>
    </row>
    <row r="202" spans="7:28">
      <c r="G202" s="6">
        <v>2097152</v>
      </c>
      <c r="H202" s="6">
        <v>6291408</v>
      </c>
      <c r="I202" s="12">
        <f t="shared" si="104"/>
        <v>12582816</v>
      </c>
      <c r="J202" s="6">
        <v>3570239.2705080002</v>
      </c>
      <c r="K202" s="12">
        <f t="shared" si="105"/>
        <v>28561914.164064001</v>
      </c>
      <c r="L202" s="6">
        <f t="shared" si="106"/>
        <v>117.439936</v>
      </c>
      <c r="M202" s="6">
        <f t="shared" si="107"/>
        <v>5242880</v>
      </c>
      <c r="N202" s="13">
        <f t="shared" si="108"/>
        <v>0.44054526344846434</v>
      </c>
      <c r="O202" s="13"/>
      <c r="P202" s="7">
        <f t="shared" si="109"/>
        <v>0</v>
      </c>
      <c r="Q202" s="7">
        <f t="shared" si="110"/>
        <v>5.7206013308053368E-3</v>
      </c>
      <c r="R202" s="6">
        <f t="shared" si="111"/>
        <v>5.7206013308053368E-3</v>
      </c>
      <c r="S202" s="6">
        <f t="shared" si="112"/>
        <v>5.7206013308053368E-3</v>
      </c>
      <c r="T202" s="7">
        <f t="shared" si="113"/>
        <v>0</v>
      </c>
      <c r="U202" s="7">
        <f t="shared" si="114"/>
        <v>0.37512998490542321</v>
      </c>
      <c r="V202" s="7">
        <f t="shared" si="115"/>
        <v>1.6768173167047546</v>
      </c>
      <c r="W202" s="6">
        <f t="shared" si="116"/>
        <v>2.0519473016101779</v>
      </c>
      <c r="X202" s="6">
        <v>7.5510000000000004E-3</v>
      </c>
      <c r="Y202" s="6">
        <v>2.0891293615367195</v>
      </c>
      <c r="Z202" s="6">
        <f t="shared" si="117"/>
        <v>24.240480323065334</v>
      </c>
      <c r="AA202" s="6">
        <f t="shared" si="119"/>
        <v>24.240480323065334</v>
      </c>
      <c r="AB202" s="6">
        <f t="shared" si="118"/>
        <v>1.7797873416125469</v>
      </c>
    </row>
    <row r="203" spans="7:28">
      <c r="G203" s="6">
        <v>268096</v>
      </c>
      <c r="H203" s="6">
        <v>9378286</v>
      </c>
      <c r="I203" s="12">
        <f t="shared" si="104"/>
        <v>18756572</v>
      </c>
      <c r="J203" s="6">
        <v>3749624.1425780002</v>
      </c>
      <c r="K203" s="12">
        <f t="shared" si="105"/>
        <v>29996993.140624002</v>
      </c>
      <c r="L203" s="6">
        <f t="shared" si="106"/>
        <v>117.901352</v>
      </c>
      <c r="M203" s="6">
        <f t="shared" si="107"/>
        <v>5242880</v>
      </c>
      <c r="N203" s="13">
        <f t="shared" si="108"/>
        <v>0.62528173780853236</v>
      </c>
      <c r="O203" s="13"/>
      <c r="P203" s="7">
        <f t="shared" si="109"/>
        <v>0</v>
      </c>
      <c r="Q203" s="7">
        <f t="shared" si="110"/>
        <v>6.0080300604052929E-3</v>
      </c>
      <c r="R203" s="6">
        <f t="shared" si="111"/>
        <v>6.0080300604052929E-3</v>
      </c>
      <c r="S203" s="6">
        <f t="shared" si="112"/>
        <v>6.0080300604052929E-3</v>
      </c>
      <c r="T203" s="7">
        <f t="shared" si="113"/>
        <v>0</v>
      </c>
      <c r="U203" s="7">
        <f t="shared" si="114"/>
        <v>0.39397820186044691</v>
      </c>
      <c r="V203" s="7">
        <f t="shared" si="115"/>
        <v>1.091008273999531</v>
      </c>
      <c r="W203" s="6">
        <f t="shared" si="116"/>
        <v>1.484986475859978</v>
      </c>
      <c r="X203" s="6">
        <v>4.9129999999999998E-3</v>
      </c>
      <c r="Y203" s="6">
        <v>1.4692940624999999</v>
      </c>
      <c r="Z203" s="6">
        <f t="shared" si="117"/>
        <v>22.288419711078632</v>
      </c>
      <c r="AA203" s="6">
        <f t="shared" si="119"/>
        <v>22.288419711078632</v>
      </c>
      <c r="AB203" s="6">
        <f t="shared" si="118"/>
        <v>1.0680240096579077</v>
      </c>
    </row>
    <row r="204" spans="7:28">
      <c r="G204" s="6">
        <v>503625</v>
      </c>
      <c r="H204" s="6">
        <v>9027150</v>
      </c>
      <c r="I204" s="12">
        <f t="shared" si="104"/>
        <v>18054300</v>
      </c>
      <c r="J204" s="6">
        <v>3623266.5947270002</v>
      </c>
      <c r="K204" s="12">
        <f t="shared" si="105"/>
        <v>28986132.757816002</v>
      </c>
      <c r="L204" s="6">
        <f t="shared" si="106"/>
        <v>118.39830000000001</v>
      </c>
      <c r="M204" s="6">
        <f t="shared" si="107"/>
        <v>5242880</v>
      </c>
      <c r="N204" s="13">
        <f t="shared" si="108"/>
        <v>0.62285990859307461</v>
      </c>
      <c r="O204" s="13"/>
      <c r="P204" s="7">
        <f t="shared" si="109"/>
        <v>0</v>
      </c>
      <c r="Q204" s="7">
        <f t="shared" si="110"/>
        <v>5.8055671155923874E-3</v>
      </c>
      <c r="R204" s="6">
        <f t="shared" si="111"/>
        <v>5.8055671155923874E-3</v>
      </c>
      <c r="S204" s="6">
        <f t="shared" si="112"/>
        <v>5.8055671155923874E-3</v>
      </c>
      <c r="T204" s="7">
        <f t="shared" si="113"/>
        <v>0</v>
      </c>
      <c r="U204" s="7">
        <f t="shared" si="114"/>
        <v>0.38070163930353812</v>
      </c>
      <c r="V204" s="7">
        <f t="shared" si="115"/>
        <v>1.0270533823016141</v>
      </c>
      <c r="W204" s="6">
        <f t="shared" si="116"/>
        <v>1.4077550216051522</v>
      </c>
      <c r="X204" s="6">
        <v>4.6249999999999998E-3</v>
      </c>
      <c r="Y204" s="6">
        <v>1.4102713235305</v>
      </c>
      <c r="Z204" s="6">
        <f t="shared" si="117"/>
        <v>25.525775472267842</v>
      </c>
      <c r="AA204" s="6">
        <f t="shared" si="119"/>
        <v>25.525775472267842</v>
      </c>
      <c r="AB204" s="6">
        <f t="shared" si="118"/>
        <v>0.178426795139565</v>
      </c>
    </row>
    <row r="205" spans="7:28">
      <c r="G205" s="6">
        <v>503625</v>
      </c>
      <c r="H205" s="6">
        <v>9027150</v>
      </c>
      <c r="I205" s="12">
        <f t="shared" si="104"/>
        <v>18054300</v>
      </c>
      <c r="J205" s="6">
        <v>3622845.0297849998</v>
      </c>
      <c r="K205" s="12">
        <f t="shared" si="105"/>
        <v>28982760.238279998</v>
      </c>
      <c r="L205" s="6">
        <f t="shared" si="106"/>
        <v>118.39830000000001</v>
      </c>
      <c r="M205" s="6">
        <f t="shared" si="107"/>
        <v>5242880</v>
      </c>
      <c r="N205" s="13">
        <f t="shared" si="108"/>
        <v>0.62293238641066873</v>
      </c>
      <c r="O205" s="13"/>
      <c r="P205" s="7">
        <f t="shared" si="109"/>
        <v>0</v>
      </c>
      <c r="Q205" s="7">
        <f t="shared" si="110"/>
        <v>5.8048916412654561E-3</v>
      </c>
      <c r="R205" s="6">
        <f t="shared" si="111"/>
        <v>5.8048916412654561E-3</v>
      </c>
      <c r="S205" s="6">
        <f t="shared" si="112"/>
        <v>5.8048916412654561E-3</v>
      </c>
      <c r="T205" s="7">
        <f t="shared" si="113"/>
        <v>0</v>
      </c>
      <c r="U205" s="7">
        <f t="shared" si="114"/>
        <v>0.380657344891218</v>
      </c>
      <c r="V205" s="7">
        <f t="shared" si="115"/>
        <v>1.0197252176278946</v>
      </c>
      <c r="W205" s="6">
        <f t="shared" si="116"/>
        <v>1.4003825625191126</v>
      </c>
      <c r="X205" s="6">
        <v>4.5919999999999997E-3</v>
      </c>
      <c r="Y205" s="6">
        <v>1.4019375999999999</v>
      </c>
      <c r="Z205" s="6">
        <f t="shared" si="117"/>
        <v>26.413145497941127</v>
      </c>
      <c r="AA205" s="6">
        <f t="shared" si="119"/>
        <v>26.413145497941127</v>
      </c>
      <c r="AB205" s="6">
        <f t="shared" si="118"/>
        <v>0.1109205916787777</v>
      </c>
    </row>
    <row r="206" spans="7:28">
      <c r="G206" s="6">
        <v>503625</v>
      </c>
      <c r="H206" s="6">
        <v>9027150</v>
      </c>
      <c r="I206" s="12">
        <f t="shared" si="104"/>
        <v>18054300</v>
      </c>
      <c r="J206" s="6">
        <v>3623498.6892090002</v>
      </c>
      <c r="K206" s="12">
        <f t="shared" si="105"/>
        <v>28987989.513672002</v>
      </c>
      <c r="L206" s="6">
        <f t="shared" si="106"/>
        <v>118.39830000000001</v>
      </c>
      <c r="M206" s="6">
        <f t="shared" si="107"/>
        <v>5242880</v>
      </c>
      <c r="N206" s="13">
        <f t="shared" si="108"/>
        <v>0.62282001280167443</v>
      </c>
      <c r="O206" s="13"/>
      <c r="P206" s="7">
        <f t="shared" si="109"/>
        <v>0</v>
      </c>
      <c r="Q206" s="7">
        <f t="shared" si="110"/>
        <v>5.8059390010325503E-3</v>
      </c>
      <c r="R206" s="6">
        <f t="shared" si="111"/>
        <v>5.8059390010325503E-3</v>
      </c>
      <c r="S206" s="6">
        <f t="shared" si="112"/>
        <v>5.8059390010325503E-3</v>
      </c>
      <c r="T206" s="7">
        <f t="shared" si="113"/>
        <v>0</v>
      </c>
      <c r="U206" s="7">
        <f t="shared" si="114"/>
        <v>0.38072602579221088</v>
      </c>
      <c r="V206" s="7">
        <f t="shared" si="115"/>
        <v>1.0183928240508546</v>
      </c>
      <c r="W206" s="6">
        <f t="shared" si="116"/>
        <v>1.3991188498430656</v>
      </c>
      <c r="X206" s="6">
        <v>4.5859999999999998E-3</v>
      </c>
      <c r="Y206" s="6">
        <v>1.3939012117668639</v>
      </c>
      <c r="Z206" s="6">
        <f t="shared" si="117"/>
        <v>26.601373768699315</v>
      </c>
      <c r="AA206" s="6">
        <f t="shared" si="119"/>
        <v>26.601373768699315</v>
      </c>
      <c r="AB206" s="6">
        <f t="shared" si="118"/>
        <v>0.37431907169289075</v>
      </c>
    </row>
    <row r="207" spans="7:28">
      <c r="G207" s="6">
        <v>503625</v>
      </c>
      <c r="H207" s="6">
        <v>9027150</v>
      </c>
      <c r="I207" s="12">
        <f t="shared" si="104"/>
        <v>18054300</v>
      </c>
      <c r="J207" s="6">
        <v>3622756.8063960001</v>
      </c>
      <c r="K207" s="12">
        <f t="shared" si="105"/>
        <v>28982054.451168001</v>
      </c>
      <c r="L207" s="6">
        <f t="shared" si="106"/>
        <v>118.39830000000001</v>
      </c>
      <c r="M207" s="6">
        <f t="shared" si="107"/>
        <v>5242880</v>
      </c>
      <c r="N207" s="13">
        <f t="shared" si="108"/>
        <v>0.62294755640666455</v>
      </c>
      <c r="O207" s="13"/>
      <c r="P207" s="7">
        <f t="shared" si="109"/>
        <v>0</v>
      </c>
      <c r="Q207" s="7">
        <f t="shared" si="110"/>
        <v>5.8047502807575795E-3</v>
      </c>
      <c r="R207" s="6">
        <f t="shared" si="111"/>
        <v>5.8047502807575795E-3</v>
      </c>
      <c r="S207" s="6">
        <f t="shared" si="112"/>
        <v>5.8047502807575795E-3</v>
      </c>
      <c r="T207" s="7">
        <f t="shared" si="113"/>
        <v>0</v>
      </c>
      <c r="U207" s="7">
        <f t="shared" si="114"/>
        <v>0.38064807513754711</v>
      </c>
      <c r="V207" s="7">
        <f t="shared" si="115"/>
        <v>1.0239444639551878</v>
      </c>
      <c r="W207" s="6">
        <f t="shared" si="116"/>
        <v>1.404592539092735</v>
      </c>
      <c r="X207" s="6">
        <v>4.6109999999999996E-3</v>
      </c>
      <c r="Y207" s="6">
        <v>1.4001708352922189</v>
      </c>
      <c r="Z207" s="6">
        <f t="shared" si="117"/>
        <v>25.889184141348515</v>
      </c>
      <c r="AA207" s="6">
        <f t="shared" si="119"/>
        <v>25.889184141348515</v>
      </c>
      <c r="AB207" s="6">
        <f t="shared" si="118"/>
        <v>0.31579745050133667</v>
      </c>
    </row>
    <row r="208" spans="7:28">
      <c r="G208" s="6">
        <v>503625</v>
      </c>
      <c r="H208" s="6">
        <v>9027150</v>
      </c>
      <c r="I208" s="12">
        <f t="shared" si="104"/>
        <v>18054300</v>
      </c>
      <c r="J208" s="6">
        <v>3622658.1455080002</v>
      </c>
      <c r="K208" s="12">
        <f t="shared" si="105"/>
        <v>28981265.164064001</v>
      </c>
      <c r="L208" s="6">
        <f t="shared" si="106"/>
        <v>118.39830000000001</v>
      </c>
      <c r="M208" s="6">
        <f t="shared" si="107"/>
        <v>5242880</v>
      </c>
      <c r="N208" s="13">
        <f t="shared" si="108"/>
        <v>0.62296452200392038</v>
      </c>
      <c r="O208" s="13"/>
      <c r="P208" s="7">
        <f t="shared" si="109"/>
        <v>0</v>
      </c>
      <c r="Q208" s="7">
        <f t="shared" si="110"/>
        <v>5.8045921962247438E-3</v>
      </c>
      <c r="R208" s="6">
        <f t="shared" si="111"/>
        <v>5.8045921962247438E-3</v>
      </c>
      <c r="S208" s="6">
        <f t="shared" si="112"/>
        <v>5.8045921962247438E-3</v>
      </c>
      <c r="T208" s="7">
        <f t="shared" si="113"/>
        <v>0</v>
      </c>
      <c r="U208" s="7">
        <f t="shared" si="114"/>
        <v>0.3806377087014004</v>
      </c>
      <c r="V208" s="7">
        <f t="shared" si="115"/>
        <v>1.0270533823016141</v>
      </c>
      <c r="W208" s="6">
        <f t="shared" si="116"/>
        <v>1.4076910910030145</v>
      </c>
      <c r="X208" s="6">
        <v>4.6249999999999998E-3</v>
      </c>
      <c r="Y208" s="6">
        <v>1.401755882352125</v>
      </c>
      <c r="Z208" s="6">
        <f t="shared" si="117"/>
        <v>25.504696134589061</v>
      </c>
      <c r="AA208" s="6">
        <f t="shared" si="119"/>
        <v>25.504696134589061</v>
      </c>
      <c r="AB208" s="6">
        <f t="shared" si="118"/>
        <v>0.42341243048185312</v>
      </c>
    </row>
    <row r="209" spans="7:28">
      <c r="G209" s="6">
        <v>504855</v>
      </c>
      <c r="H209" s="6">
        <v>9046865</v>
      </c>
      <c r="I209" s="12">
        <f t="shared" si="104"/>
        <v>18093730</v>
      </c>
      <c r="J209" s="6">
        <v>3634238.471924</v>
      </c>
      <c r="K209" s="12">
        <f t="shared" si="105"/>
        <v>29073907.775392</v>
      </c>
      <c r="L209" s="6">
        <f t="shared" si="106"/>
        <v>118.65948</v>
      </c>
      <c r="M209" s="6">
        <f t="shared" si="107"/>
        <v>5242880</v>
      </c>
      <c r="N209" s="13">
        <f t="shared" si="108"/>
        <v>0.62233567430224968</v>
      </c>
      <c r="O209" s="13"/>
      <c r="P209" s="7">
        <f t="shared" si="109"/>
        <v>0</v>
      </c>
      <c r="Q209" s="7">
        <f t="shared" si="110"/>
        <v>5.8231473757763656E-3</v>
      </c>
      <c r="R209" s="6">
        <f t="shared" si="111"/>
        <v>5.8231473757763656E-3</v>
      </c>
      <c r="S209" s="6">
        <f t="shared" si="112"/>
        <v>5.8231473757763656E-3</v>
      </c>
      <c r="T209" s="7">
        <f t="shared" si="113"/>
        <v>0</v>
      </c>
      <c r="U209" s="7">
        <f t="shared" si="114"/>
        <v>0.38185446963658998</v>
      </c>
      <c r="V209" s="7">
        <f t="shared" si="115"/>
        <v>1.0217238079934545</v>
      </c>
      <c r="W209" s="6">
        <f t="shared" si="116"/>
        <v>1.4035782776300445</v>
      </c>
      <c r="X209" s="6">
        <v>4.6010000000000001E-3</v>
      </c>
      <c r="Y209" s="6">
        <v>1.393426382350776</v>
      </c>
      <c r="Z209" s="6">
        <f t="shared" si="117"/>
        <v>26.562646724111399</v>
      </c>
      <c r="AA209" s="6">
        <f t="shared" si="119"/>
        <v>26.562646724111399</v>
      </c>
      <c r="AB209" s="6">
        <f t="shared" si="118"/>
        <v>0.72855627020221858</v>
      </c>
    </row>
    <row r="210" spans="7:28">
      <c r="G210" s="6">
        <v>504855</v>
      </c>
      <c r="H210" s="6">
        <v>9046865</v>
      </c>
      <c r="I210" s="12">
        <f t="shared" si="104"/>
        <v>18093730</v>
      </c>
      <c r="J210" s="6">
        <v>3635232.4228520002</v>
      </c>
      <c r="K210" s="12">
        <f t="shared" si="105"/>
        <v>29081859.382816002</v>
      </c>
      <c r="L210" s="6">
        <f t="shared" si="106"/>
        <v>118.65948</v>
      </c>
      <c r="M210" s="6">
        <f t="shared" si="107"/>
        <v>5242880</v>
      </c>
      <c r="N210" s="13">
        <f t="shared" si="108"/>
        <v>0.62216551430997191</v>
      </c>
      <c r="O210" s="13"/>
      <c r="P210" s="7">
        <f t="shared" si="109"/>
        <v>0</v>
      </c>
      <c r="Q210" s="7">
        <f t="shared" si="110"/>
        <v>5.8247399852825255E-3</v>
      </c>
      <c r="R210" s="6">
        <f t="shared" si="111"/>
        <v>5.8247399852825255E-3</v>
      </c>
      <c r="S210" s="6">
        <f t="shared" si="112"/>
        <v>5.8247399852825255E-3</v>
      </c>
      <c r="T210" s="7">
        <f t="shared" si="113"/>
        <v>0</v>
      </c>
      <c r="U210" s="7">
        <f t="shared" si="114"/>
        <v>0.38195890543720917</v>
      </c>
      <c r="V210" s="7">
        <f t="shared" si="115"/>
        <v>1.0212796768011079</v>
      </c>
      <c r="W210" s="6">
        <f t="shared" si="116"/>
        <v>1.4032385822383171</v>
      </c>
      <c r="X210" s="6">
        <v>4.5989999999999998E-3</v>
      </c>
      <c r="Y210" s="6">
        <v>1.3924419352927648</v>
      </c>
      <c r="Z210" s="6">
        <f t="shared" si="117"/>
        <v>26.652315400794212</v>
      </c>
      <c r="AA210" s="6">
        <f t="shared" si="119"/>
        <v>26.652315400794212</v>
      </c>
      <c r="AB210" s="6">
        <f t="shared" si="118"/>
        <v>0.77537502081063392</v>
      </c>
    </row>
    <row r="211" spans="7:28">
      <c r="G211" s="6">
        <v>504855</v>
      </c>
      <c r="H211" s="6">
        <v>9046865</v>
      </c>
      <c r="I211" s="12">
        <f t="shared" si="104"/>
        <v>18093730</v>
      </c>
      <c r="J211" s="6">
        <v>3635627.1918950002</v>
      </c>
      <c r="K211" s="12">
        <f t="shared" si="105"/>
        <v>29085017.535160001</v>
      </c>
      <c r="L211" s="6">
        <f t="shared" si="106"/>
        <v>118.65948</v>
      </c>
      <c r="M211" s="6">
        <f t="shared" si="107"/>
        <v>5242880</v>
      </c>
      <c r="N211" s="13">
        <f t="shared" si="108"/>
        <v>0.62209795741491425</v>
      </c>
      <c r="O211" s="13"/>
      <c r="P211" s="7">
        <f t="shared" si="109"/>
        <v>0</v>
      </c>
      <c r="Q211" s="7">
        <f t="shared" si="110"/>
        <v>5.825372524488343E-3</v>
      </c>
      <c r="R211" s="6">
        <f t="shared" si="111"/>
        <v>5.825372524488343E-3</v>
      </c>
      <c r="S211" s="6">
        <f t="shared" si="112"/>
        <v>5.825372524488343E-3</v>
      </c>
      <c r="T211" s="7">
        <f t="shared" si="113"/>
        <v>0</v>
      </c>
      <c r="U211" s="7">
        <f t="shared" si="114"/>
        <v>0.38200038436730915</v>
      </c>
      <c r="V211" s="7">
        <f t="shared" si="115"/>
        <v>1.0277195790901343</v>
      </c>
      <c r="W211" s="6">
        <f t="shared" si="116"/>
        <v>1.4097199634574435</v>
      </c>
      <c r="X211" s="6">
        <v>4.6280000000000002E-3</v>
      </c>
      <c r="Y211" s="6">
        <v>1.4066397647077882</v>
      </c>
      <c r="Z211" s="6">
        <f t="shared" si="117"/>
        <v>25.872353597414495</v>
      </c>
      <c r="AA211" s="6">
        <f t="shared" si="119"/>
        <v>25.872353597414495</v>
      </c>
      <c r="AB211" s="6">
        <f t="shared" si="118"/>
        <v>0.21897566291930076</v>
      </c>
    </row>
    <row r="212" spans="7:28">
      <c r="G212" s="6">
        <v>504855</v>
      </c>
      <c r="H212" s="6">
        <v>9046865</v>
      </c>
      <c r="I212" s="12">
        <f t="shared" si="104"/>
        <v>18093730</v>
      </c>
      <c r="J212" s="6">
        <v>3635561.9770510001</v>
      </c>
      <c r="K212" s="12">
        <f t="shared" si="105"/>
        <v>29084495.816408001</v>
      </c>
      <c r="L212" s="6">
        <f t="shared" si="106"/>
        <v>118.65948</v>
      </c>
      <c r="M212" s="6">
        <f t="shared" si="107"/>
        <v>5242880</v>
      </c>
      <c r="N212" s="13">
        <f t="shared" si="108"/>
        <v>0.62210911663087631</v>
      </c>
      <c r="O212" s="13"/>
      <c r="P212" s="7">
        <f t="shared" si="109"/>
        <v>0</v>
      </c>
      <c r="Q212" s="7">
        <f t="shared" si="110"/>
        <v>5.8252680306168933E-3</v>
      </c>
      <c r="R212" s="6">
        <f t="shared" si="111"/>
        <v>5.8252680306168933E-3</v>
      </c>
      <c r="S212" s="6">
        <f t="shared" si="112"/>
        <v>5.8252680306168933E-3</v>
      </c>
      <c r="T212" s="7">
        <f t="shared" si="113"/>
        <v>0</v>
      </c>
      <c r="U212" s="7">
        <f t="shared" si="114"/>
        <v>0.38199353215332804</v>
      </c>
      <c r="V212" s="7">
        <f t="shared" si="115"/>
        <v>1.0217238079934545</v>
      </c>
      <c r="W212" s="6">
        <f t="shared" si="116"/>
        <v>1.4037173401467826</v>
      </c>
      <c r="X212" s="6">
        <v>4.6010000000000001E-3</v>
      </c>
      <c r="Y212" s="6">
        <v>1.4004361411753881</v>
      </c>
      <c r="Z212" s="6">
        <f t="shared" si="117"/>
        <v>26.608737896476708</v>
      </c>
      <c r="AA212" s="6">
        <f t="shared" si="119"/>
        <v>26.608737896476708</v>
      </c>
      <c r="AB212" s="6">
        <f t="shared" si="118"/>
        <v>0.23429836426819478</v>
      </c>
    </row>
    <row r="213" spans="7:28">
      <c r="G213" s="6">
        <v>504855</v>
      </c>
      <c r="H213" s="6">
        <v>9046865</v>
      </c>
      <c r="I213" s="12">
        <f t="shared" si="104"/>
        <v>18093730</v>
      </c>
      <c r="J213" s="6">
        <v>3635378.140869</v>
      </c>
      <c r="K213" s="12">
        <f t="shared" si="105"/>
        <v>29083025.126952</v>
      </c>
      <c r="L213" s="6">
        <f t="shared" si="106"/>
        <v>118.65948</v>
      </c>
      <c r="M213" s="6">
        <f t="shared" si="107"/>
        <v>5242880</v>
      </c>
      <c r="N213" s="13">
        <f t="shared" si="108"/>
        <v>0.62214057585199645</v>
      </c>
      <c r="O213" s="13"/>
      <c r="P213" s="7">
        <f t="shared" si="109"/>
        <v>0</v>
      </c>
      <c r="Q213" s="7">
        <f t="shared" si="110"/>
        <v>5.8249734695447301E-3</v>
      </c>
      <c r="R213" s="6">
        <f t="shared" si="111"/>
        <v>5.8249734695447301E-3</v>
      </c>
      <c r="S213" s="6">
        <f t="shared" si="112"/>
        <v>5.8249734695447301E-3</v>
      </c>
      <c r="T213" s="7">
        <f t="shared" si="113"/>
        <v>0</v>
      </c>
      <c r="U213" s="7">
        <f t="shared" si="114"/>
        <v>0.38197421623107364</v>
      </c>
      <c r="V213" s="7">
        <f t="shared" si="115"/>
        <v>1.0248327263398811</v>
      </c>
      <c r="W213" s="6">
        <f t="shared" si="116"/>
        <v>1.4068069425709546</v>
      </c>
      <c r="X213" s="6">
        <v>4.6150000000000002E-3</v>
      </c>
      <c r="Y213" s="6">
        <v>1.400978264704525</v>
      </c>
      <c r="Z213" s="6">
        <f t="shared" si="117"/>
        <v>26.218276696527195</v>
      </c>
      <c r="AA213" s="6">
        <f t="shared" si="119"/>
        <v>26.218276696527195</v>
      </c>
      <c r="AB213" s="6">
        <f t="shared" si="118"/>
        <v>0.41604341860784705</v>
      </c>
    </row>
    <row r="214" spans="7:28">
      <c r="G214" s="6">
        <v>504855</v>
      </c>
      <c r="H214" s="6">
        <v>9046865</v>
      </c>
      <c r="I214" s="12">
        <f t="shared" si="104"/>
        <v>18093730</v>
      </c>
      <c r="J214" s="6">
        <v>3636247.2927250001</v>
      </c>
      <c r="K214" s="12">
        <f t="shared" si="105"/>
        <v>29089978.341800001</v>
      </c>
      <c r="L214" s="6">
        <f t="shared" si="106"/>
        <v>118.65948</v>
      </c>
      <c r="M214" s="6">
        <f t="shared" si="107"/>
        <v>5242880</v>
      </c>
      <c r="N214" s="13">
        <f t="shared" si="108"/>
        <v>0.62199186906924364</v>
      </c>
      <c r="O214" s="13"/>
      <c r="P214" s="7">
        <f t="shared" si="109"/>
        <v>0</v>
      </c>
      <c r="Q214" s="7">
        <f t="shared" si="110"/>
        <v>5.8263661132549648E-3</v>
      </c>
      <c r="R214" s="6">
        <f t="shared" si="111"/>
        <v>5.8263661132549648E-3</v>
      </c>
      <c r="S214" s="6">
        <f t="shared" si="112"/>
        <v>5.8263661132549648E-3</v>
      </c>
      <c r="T214" s="7">
        <f t="shared" si="113"/>
        <v>0</v>
      </c>
      <c r="U214" s="7">
        <f t="shared" si="114"/>
        <v>0.38206553922035197</v>
      </c>
      <c r="V214" s="7">
        <f t="shared" si="115"/>
        <v>1.0268313167054408</v>
      </c>
      <c r="W214" s="6">
        <f t="shared" si="116"/>
        <v>1.4088968559257928</v>
      </c>
      <c r="X214" s="6">
        <v>4.6239999999999996E-3</v>
      </c>
      <c r="Y214" s="6">
        <v>1.4056959999999998</v>
      </c>
      <c r="Z214" s="6">
        <f t="shared" si="117"/>
        <v>26.002727362780391</v>
      </c>
      <c r="AA214" s="6">
        <f t="shared" si="119"/>
        <v>26.002727362780391</v>
      </c>
      <c r="AB214" s="6">
        <f t="shared" si="118"/>
        <v>0.22770612748368074</v>
      </c>
    </row>
    <row r="215" spans="7:28">
      <c r="G215" s="6">
        <v>504855</v>
      </c>
      <c r="H215" s="6">
        <v>9046865</v>
      </c>
      <c r="I215" s="12">
        <f t="shared" si="104"/>
        <v>18093730</v>
      </c>
      <c r="J215" s="6">
        <v>3634713.827393</v>
      </c>
      <c r="K215" s="12">
        <f t="shared" si="105"/>
        <v>29077710.619144</v>
      </c>
      <c r="L215" s="6">
        <f t="shared" si="106"/>
        <v>118.65948</v>
      </c>
      <c r="M215" s="6">
        <f t="shared" si="107"/>
        <v>5242880</v>
      </c>
      <c r="N215" s="13">
        <f t="shared" si="108"/>
        <v>0.62225428394240789</v>
      </c>
      <c r="O215" s="13"/>
      <c r="P215" s="7">
        <f t="shared" si="109"/>
        <v>0</v>
      </c>
      <c r="Q215" s="7">
        <f t="shared" si="110"/>
        <v>5.8239090387693848E-3</v>
      </c>
      <c r="R215" s="6">
        <f t="shared" si="111"/>
        <v>5.8239090387693848E-3</v>
      </c>
      <c r="S215" s="6">
        <f t="shared" si="112"/>
        <v>5.8239090387693848E-3</v>
      </c>
      <c r="T215" s="7">
        <f t="shared" si="113"/>
        <v>0</v>
      </c>
      <c r="U215" s="7">
        <f t="shared" si="114"/>
        <v>0.38190441589408142</v>
      </c>
      <c r="V215" s="7">
        <f t="shared" si="115"/>
        <v>1.0328270878021206</v>
      </c>
      <c r="W215" s="6">
        <f t="shared" si="116"/>
        <v>1.414731503696202</v>
      </c>
      <c r="X215" s="6">
        <v>4.6509999999999998E-3</v>
      </c>
      <c r="Y215" s="6">
        <v>1.409909611766621</v>
      </c>
      <c r="Z215" s="6">
        <f t="shared" si="117"/>
        <v>25.218426978486026</v>
      </c>
      <c r="AA215" s="6">
        <f t="shared" si="119"/>
        <v>25.218426978486026</v>
      </c>
      <c r="AB215" s="6">
        <f t="shared" si="118"/>
        <v>0.34200007499340335</v>
      </c>
    </row>
    <row r="216" spans="7:28">
      <c r="G216" s="6">
        <v>504855</v>
      </c>
      <c r="H216" s="6">
        <v>9046865</v>
      </c>
      <c r="I216" s="12">
        <f t="shared" si="104"/>
        <v>18093730</v>
      </c>
      <c r="J216" s="6">
        <v>3635067.1350099999</v>
      </c>
      <c r="K216" s="12">
        <f t="shared" si="105"/>
        <v>29080537.080079999</v>
      </c>
      <c r="L216" s="6">
        <f t="shared" si="106"/>
        <v>118.65948</v>
      </c>
      <c r="M216" s="6">
        <f t="shared" si="107"/>
        <v>5242880</v>
      </c>
      <c r="N216" s="13">
        <f t="shared" si="108"/>
        <v>0.62219380440514982</v>
      </c>
      <c r="O216" s="13"/>
      <c r="P216" s="7">
        <f t="shared" si="109"/>
        <v>0</v>
      </c>
      <c r="Q216" s="7">
        <f t="shared" si="110"/>
        <v>5.8244751442516384E-3</v>
      </c>
      <c r="R216" s="6">
        <f t="shared" si="111"/>
        <v>5.8244751442516384E-3</v>
      </c>
      <c r="S216" s="6">
        <f t="shared" si="112"/>
        <v>5.8244751442516384E-3</v>
      </c>
      <c r="T216" s="7">
        <f t="shared" si="113"/>
        <v>0</v>
      </c>
      <c r="U216" s="7">
        <f t="shared" si="114"/>
        <v>0.38194153841472783</v>
      </c>
      <c r="V216" s="7">
        <f t="shared" si="115"/>
        <v>1.0221679391858012</v>
      </c>
      <c r="W216" s="6">
        <f t="shared" si="116"/>
        <v>1.404109477600529</v>
      </c>
      <c r="X216" s="6">
        <v>4.6030000000000003E-3</v>
      </c>
      <c r="Y216" s="6">
        <v>1.3921485812500003</v>
      </c>
      <c r="Z216" s="6">
        <f t="shared" si="117"/>
        <v>26.536501069989963</v>
      </c>
      <c r="AA216" s="6">
        <f t="shared" si="119"/>
        <v>26.536501069989963</v>
      </c>
      <c r="AB216" s="6">
        <f t="shared" si="118"/>
        <v>0.85916808820715507</v>
      </c>
    </row>
    <row r="217" spans="7:28">
      <c r="G217" s="6">
        <v>504855</v>
      </c>
      <c r="H217" s="6">
        <v>9046865</v>
      </c>
      <c r="I217" s="12">
        <f t="shared" si="104"/>
        <v>18093730</v>
      </c>
      <c r="J217" s="6">
        <v>3635965.280762</v>
      </c>
      <c r="K217" s="12">
        <f t="shared" si="105"/>
        <v>29087722.246096</v>
      </c>
      <c r="L217" s="6">
        <f t="shared" si="106"/>
        <v>118.65948</v>
      </c>
      <c r="M217" s="6">
        <f t="shared" si="107"/>
        <v>5242880</v>
      </c>
      <c r="N217" s="13">
        <f t="shared" si="108"/>
        <v>0.62204011186982666</v>
      </c>
      <c r="O217" s="13"/>
      <c r="P217" s="7">
        <f t="shared" si="109"/>
        <v>0</v>
      </c>
      <c r="Q217" s="7">
        <f t="shared" si="110"/>
        <v>5.8259142449378562E-3</v>
      </c>
      <c r="R217" s="6">
        <f t="shared" si="111"/>
        <v>5.8259142449378562E-3</v>
      </c>
      <c r="S217" s="6">
        <f t="shared" si="112"/>
        <v>5.8259142449378562E-3</v>
      </c>
      <c r="T217" s="7">
        <f t="shared" si="113"/>
        <v>0</v>
      </c>
      <c r="U217" s="7">
        <f t="shared" si="114"/>
        <v>0.38203590783281521</v>
      </c>
      <c r="V217" s="7">
        <f t="shared" si="115"/>
        <v>1.0306064318403874</v>
      </c>
      <c r="W217" s="6">
        <f t="shared" si="116"/>
        <v>1.4126423396732026</v>
      </c>
      <c r="X217" s="6">
        <v>4.6410000000000002E-3</v>
      </c>
      <c r="Y217" s="6">
        <v>1.4059500000019112</v>
      </c>
      <c r="Z217" s="6">
        <f t="shared" si="117"/>
        <v>25.531442467956388</v>
      </c>
      <c r="AA217" s="6">
        <f t="shared" si="119"/>
        <v>25.531442467956388</v>
      </c>
      <c r="AB217" s="6">
        <f t="shared" si="118"/>
        <v>0.47600125689266054</v>
      </c>
    </row>
    <row r="218" spans="7:28">
      <c r="G218" s="6">
        <v>1270432</v>
      </c>
      <c r="H218" s="6">
        <v>8814880</v>
      </c>
      <c r="I218" s="12">
        <f t="shared" si="104"/>
        <v>17629760</v>
      </c>
      <c r="J218" s="6">
        <v>2281565.109619</v>
      </c>
      <c r="K218" s="12">
        <f t="shared" si="105"/>
        <v>18252520.876952</v>
      </c>
      <c r="L218" s="6">
        <f t="shared" si="106"/>
        <v>131.18719999999999</v>
      </c>
      <c r="M218" s="6">
        <f t="shared" si="107"/>
        <v>5242880</v>
      </c>
      <c r="N218" s="13">
        <f t="shared" si="108"/>
        <v>0.96588082922078022</v>
      </c>
      <c r="O218" s="13"/>
      <c r="P218" s="7">
        <f t="shared" si="109"/>
        <v>0</v>
      </c>
      <c r="Q218" s="7">
        <f t="shared" si="110"/>
        <v>3.6557562150584802E-3</v>
      </c>
      <c r="R218" s="6">
        <f t="shared" si="111"/>
        <v>3.6557562150584802E-3</v>
      </c>
      <c r="S218" s="6">
        <f t="shared" si="112"/>
        <v>3.6557562150584802E-3</v>
      </c>
      <c r="T218" s="7">
        <f t="shared" si="113"/>
        <v>0</v>
      </c>
      <c r="U218" s="7">
        <f t="shared" si="114"/>
        <v>0.23972720601729705</v>
      </c>
      <c r="V218" s="7">
        <f t="shared" si="115"/>
        <v>0.68085311786740532</v>
      </c>
      <c r="W218" s="6">
        <f t="shared" si="116"/>
        <v>0.92058032388470235</v>
      </c>
      <c r="X218" s="6">
        <v>3.0660000000000001E-3</v>
      </c>
      <c r="Y218" s="6">
        <v>0.95330301818098206</v>
      </c>
      <c r="Z218" s="6">
        <f t="shared" si="117"/>
        <v>19.235362526369208</v>
      </c>
      <c r="AA218" s="6">
        <f t="shared" si="119"/>
        <v>19.235362526369208</v>
      </c>
      <c r="AB218" s="6">
        <f t="shared" si="118"/>
        <v>3.432559603002054</v>
      </c>
    </row>
    <row r="219" spans="7:28">
      <c r="G219" s="6">
        <v>1270432</v>
      </c>
      <c r="H219" s="6">
        <v>8814880</v>
      </c>
      <c r="I219" s="12">
        <f t="shared" si="104"/>
        <v>17629760</v>
      </c>
      <c r="J219" s="6">
        <v>2279063.250244</v>
      </c>
      <c r="K219" s="12">
        <f t="shared" si="105"/>
        <v>18232506.001952</v>
      </c>
      <c r="L219" s="6">
        <f t="shared" si="106"/>
        <v>131.18719999999999</v>
      </c>
      <c r="M219" s="6">
        <f t="shared" si="107"/>
        <v>5242880</v>
      </c>
      <c r="N219" s="13">
        <f t="shared" si="108"/>
        <v>0.9669411323990531</v>
      </c>
      <c r="O219" s="13"/>
      <c r="P219" s="7">
        <f t="shared" si="109"/>
        <v>0</v>
      </c>
      <c r="Q219" s="7">
        <f t="shared" si="110"/>
        <v>3.6517474809133099E-3</v>
      </c>
      <c r="R219" s="6">
        <f t="shared" si="111"/>
        <v>3.6517474809133099E-3</v>
      </c>
      <c r="S219" s="6">
        <f t="shared" si="112"/>
        <v>3.6517474809133099E-3</v>
      </c>
      <c r="T219" s="7">
        <f t="shared" si="113"/>
        <v>0</v>
      </c>
      <c r="U219" s="7">
        <f t="shared" si="114"/>
        <v>0.23946433218771035</v>
      </c>
      <c r="V219" s="7">
        <f t="shared" si="115"/>
        <v>0.68018692107888534</v>
      </c>
      <c r="W219" s="6">
        <f t="shared" si="116"/>
        <v>0.91965125326659569</v>
      </c>
      <c r="X219" s="6">
        <v>3.0630000000000002E-3</v>
      </c>
      <c r="Y219" s="6">
        <v>0.95743254</v>
      </c>
      <c r="Z219" s="6">
        <f t="shared" si="117"/>
        <v>19.221269373598098</v>
      </c>
      <c r="AA219" s="6">
        <f t="shared" si="119"/>
        <v>19.221269373598098</v>
      </c>
      <c r="AB219" s="6">
        <f t="shared" si="118"/>
        <v>3.9461043107438467</v>
      </c>
    </row>
    <row r="220" spans="7:28">
      <c r="G220" s="6">
        <v>415863</v>
      </c>
      <c r="H220" s="6">
        <v>10328399</v>
      </c>
      <c r="I220" s="12">
        <f t="shared" si="104"/>
        <v>20656798</v>
      </c>
      <c r="J220" s="6">
        <v>4222652.8027339997</v>
      </c>
      <c r="K220" s="12">
        <f t="shared" si="105"/>
        <v>33781222.421871997</v>
      </c>
      <c r="L220" s="6">
        <f t="shared" si="106"/>
        <v>132.258048</v>
      </c>
      <c r="M220" s="6">
        <f t="shared" si="107"/>
        <v>5242880</v>
      </c>
      <c r="N220" s="13">
        <f t="shared" si="108"/>
        <v>0.61148758153362581</v>
      </c>
      <c r="O220" s="13"/>
      <c r="P220" s="7">
        <f t="shared" si="109"/>
        <v>0</v>
      </c>
      <c r="Q220" s="7">
        <f t="shared" si="110"/>
        <v>6.7659648030850023E-3</v>
      </c>
      <c r="R220" s="6">
        <f t="shared" si="111"/>
        <v>6.7659648030850023E-3</v>
      </c>
      <c r="S220" s="6">
        <f t="shared" si="112"/>
        <v>6.7659648030850023E-3</v>
      </c>
      <c r="T220" s="7">
        <f t="shared" si="113"/>
        <v>0</v>
      </c>
      <c r="U220" s="7">
        <f t="shared" si="114"/>
        <v>0.44367997832399025</v>
      </c>
      <c r="V220" s="7">
        <f t="shared" si="115"/>
        <v>1.2186959917991911</v>
      </c>
      <c r="W220" s="6">
        <f t="shared" si="116"/>
        <v>1.6623759701231813</v>
      </c>
      <c r="X220" s="6">
        <v>5.4879999999999998E-3</v>
      </c>
      <c r="Y220" s="6">
        <v>1.6399973333315039</v>
      </c>
      <c r="Z220" s="6">
        <f t="shared" si="117"/>
        <v>23.286530668458504</v>
      </c>
      <c r="AA220" s="6">
        <f t="shared" si="119"/>
        <v>23.286530668458504</v>
      </c>
      <c r="AB220" s="6">
        <f t="shared" si="118"/>
        <v>1.3645532426700508</v>
      </c>
    </row>
    <row r="221" spans="7:28">
      <c r="G221" s="6">
        <v>820878</v>
      </c>
      <c r="H221" s="6">
        <v>9837214</v>
      </c>
      <c r="I221" s="12">
        <f t="shared" si="104"/>
        <v>19674428</v>
      </c>
      <c r="J221" s="6">
        <v>1995896.0214839999</v>
      </c>
      <c r="K221" s="12">
        <f t="shared" si="105"/>
        <v>15967168.171871999</v>
      </c>
      <c r="L221" s="6">
        <f t="shared" si="106"/>
        <v>134.46412799999999</v>
      </c>
      <c r="M221" s="6">
        <f t="shared" si="107"/>
        <v>5242880</v>
      </c>
      <c r="N221" s="13">
        <f t="shared" si="108"/>
        <v>1.2321801704737327</v>
      </c>
      <c r="O221" s="13"/>
      <c r="P221" s="7">
        <f t="shared" si="109"/>
        <v>0</v>
      </c>
      <c r="Q221" s="7">
        <f t="shared" si="110"/>
        <v>3.1980280792289445E-3</v>
      </c>
      <c r="R221" s="6">
        <f t="shared" si="111"/>
        <v>3.1980280792289445E-3</v>
      </c>
      <c r="S221" s="6">
        <f t="shared" si="112"/>
        <v>3.1980280792289445E-3</v>
      </c>
      <c r="T221" s="7">
        <f t="shared" si="113"/>
        <v>0</v>
      </c>
      <c r="U221" s="7">
        <f t="shared" si="114"/>
        <v>0.20971155927752527</v>
      </c>
      <c r="V221" s="7">
        <f t="shared" si="115"/>
        <v>4.8290384543850609</v>
      </c>
      <c r="W221" s="6">
        <f t="shared" si="116"/>
        <v>5.038750013662586</v>
      </c>
      <c r="X221" s="6">
        <v>2.1746000000000001E-2</v>
      </c>
      <c r="Y221" s="6">
        <v>4.9426483399999999</v>
      </c>
      <c r="Z221" s="6">
        <f t="shared" si="117"/>
        <v>85.293718020652335</v>
      </c>
      <c r="AA221" s="6">
        <f t="shared" si="119"/>
        <v>85.293718020652335</v>
      </c>
      <c r="AB221" s="6">
        <f t="shared" si="118"/>
        <v>1.9443356486613037</v>
      </c>
    </row>
    <row r="222" spans="7:28">
      <c r="G222" s="6">
        <v>914898</v>
      </c>
      <c r="H222" s="6">
        <v>9702186</v>
      </c>
      <c r="I222" s="12">
        <f t="shared" si="104"/>
        <v>19404372</v>
      </c>
      <c r="J222" s="6">
        <v>4013523.9799799998</v>
      </c>
      <c r="K222" s="12">
        <f t="shared" si="105"/>
        <v>32108191.839839999</v>
      </c>
      <c r="L222" s="6">
        <f t="shared" si="106"/>
        <v>134.72419199999999</v>
      </c>
      <c r="M222" s="6">
        <f t="shared" si="107"/>
        <v>5242880</v>
      </c>
      <c r="N222" s="13">
        <f t="shared" si="108"/>
        <v>0.60434334318144201</v>
      </c>
      <c r="O222" s="13"/>
      <c r="P222" s="7">
        <f t="shared" si="109"/>
        <v>0</v>
      </c>
      <c r="Q222" s="7">
        <f t="shared" si="110"/>
        <v>6.4308772834224728E-3</v>
      </c>
      <c r="R222" s="6">
        <f t="shared" si="111"/>
        <v>6.4308772834224728E-3</v>
      </c>
      <c r="S222" s="6">
        <f t="shared" si="112"/>
        <v>6.4308772834224728E-3</v>
      </c>
      <c r="T222" s="7">
        <f t="shared" si="113"/>
        <v>0</v>
      </c>
      <c r="U222" s="7">
        <f t="shared" si="114"/>
        <v>0.42170652327546226</v>
      </c>
      <c r="V222" s="7">
        <f t="shared" si="115"/>
        <v>1.1371979180035818</v>
      </c>
      <c r="W222" s="6">
        <f t="shared" si="116"/>
        <v>1.558904441279044</v>
      </c>
      <c r="X222" s="6">
        <v>5.1209999999999997E-3</v>
      </c>
      <c r="Y222" s="6">
        <v>1.563042999998862</v>
      </c>
      <c r="Z222" s="6">
        <f t="shared" si="117"/>
        <v>25.578544882297855</v>
      </c>
      <c r="AA222" s="6">
        <f t="shared" si="119"/>
        <v>25.578544882297855</v>
      </c>
      <c r="AB222" s="6">
        <f t="shared" si="118"/>
        <v>0.26477574320226349</v>
      </c>
    </row>
    <row r="223" spans="7:28">
      <c r="G223" s="6">
        <v>181343</v>
      </c>
      <c r="H223" s="6">
        <v>11063545</v>
      </c>
      <c r="I223" s="12">
        <f t="shared" ref="I223:I286" si="120">2*H223</f>
        <v>22127090</v>
      </c>
      <c r="J223" s="6">
        <v>2274086.7304690001</v>
      </c>
      <c r="K223" s="12">
        <f t="shared" ref="K223:K286" si="121">J223*8</f>
        <v>18192693.843752</v>
      </c>
      <c r="L223" s="6">
        <f t="shared" ref="L223:L286" si="122">((H223+2*G223)*8+(G223+H223)*4)/1000000</f>
        <v>136.38939999999999</v>
      </c>
      <c r="M223" s="6">
        <f t="shared" ref="M223:M286" si="123">40*2^20/8</f>
        <v>5242880</v>
      </c>
      <c r="N223" s="13">
        <f t="shared" ref="N223:N286" si="124">I223/K223</f>
        <v>1.2162624287551129</v>
      </c>
      <c r="O223" s="13"/>
      <c r="P223" s="7">
        <f t="shared" ref="P223:P286" si="125">$B$31*I223</f>
        <v>0</v>
      </c>
      <c r="Q223" s="7">
        <f t="shared" ref="Q223:Q286" si="126">$C$31*K223</f>
        <v>3.6437735935935414E-3</v>
      </c>
      <c r="R223" s="6">
        <f t="shared" ref="R223:R286" si="127">P223+Q223</f>
        <v>3.6437735935935414E-3</v>
      </c>
      <c r="S223" s="6">
        <f t="shared" ref="S223:S286" si="128">MAX(P223,Q223)</f>
        <v>3.6437735935935414E-3</v>
      </c>
      <c r="T223" s="7">
        <f t="shared" ref="T223:T286" si="129">$D$31*I223</f>
        <v>0</v>
      </c>
      <c r="U223" s="7">
        <f t="shared" ref="U223:U286" si="130">$E$31*K223</f>
        <v>0.23894144236251058</v>
      </c>
      <c r="V223" s="7">
        <f t="shared" ref="V223:V286" si="131">X223*$F$31</f>
        <v>0.64265783532559384</v>
      </c>
      <c r="W223" s="6">
        <f t="shared" ref="W223:W286" si="132">SUM(T223:V223)</f>
        <v>0.88159927768810442</v>
      </c>
      <c r="X223" s="6">
        <v>2.8939999999999999E-3</v>
      </c>
      <c r="Y223" s="6">
        <v>0.87028368</v>
      </c>
      <c r="Z223" s="6">
        <f t="shared" ref="Z223:Z286" si="133">ABS(S223-X223)/ABS(X223)*100</f>
        <v>25.907864325968955</v>
      </c>
      <c r="AA223" s="6">
        <f t="shared" si="119"/>
        <v>25.907864325968955</v>
      </c>
      <c r="AB223" s="6">
        <f t="shared" ref="AB223:AB286" si="134">ABS(W223-Y223)/ABS(Y223)*100</f>
        <v>1.3002194512143923</v>
      </c>
    </row>
    <row r="224" spans="7:28">
      <c r="G224" s="6">
        <v>2063494</v>
      </c>
      <c r="H224" s="6">
        <v>8130343</v>
      </c>
      <c r="I224" s="12">
        <f t="shared" si="120"/>
        <v>16260686</v>
      </c>
      <c r="J224" s="6">
        <v>3853114.0849609999</v>
      </c>
      <c r="K224" s="12">
        <f t="shared" si="121"/>
        <v>30824912.679687999</v>
      </c>
      <c r="L224" s="6">
        <f t="shared" si="122"/>
        <v>138.83399600000001</v>
      </c>
      <c r="M224" s="6">
        <f t="shared" si="123"/>
        <v>5242880</v>
      </c>
      <c r="N224" s="13">
        <f t="shared" si="124"/>
        <v>0.52751766627760599</v>
      </c>
      <c r="O224" s="13"/>
      <c r="P224" s="7">
        <f t="shared" si="125"/>
        <v>0</v>
      </c>
      <c r="Q224" s="7">
        <f t="shared" si="126"/>
        <v>6.1738521964765586E-3</v>
      </c>
      <c r="R224" s="6">
        <f t="shared" si="127"/>
        <v>6.1738521964765586E-3</v>
      </c>
      <c r="S224" s="6">
        <f t="shared" si="128"/>
        <v>6.1738521964765586E-3</v>
      </c>
      <c r="T224" s="7">
        <f t="shared" si="129"/>
        <v>0</v>
      </c>
      <c r="U224" s="7">
        <f t="shared" si="130"/>
        <v>0.40485203343938025</v>
      </c>
      <c r="V224" s="7">
        <f t="shared" si="131"/>
        <v>1.901325634435983</v>
      </c>
      <c r="W224" s="6">
        <f t="shared" si="132"/>
        <v>2.3061776678753634</v>
      </c>
      <c r="X224" s="6">
        <v>8.5620000000000002E-3</v>
      </c>
      <c r="Y224" s="6">
        <v>2.345880975</v>
      </c>
      <c r="Z224" s="6">
        <f t="shared" si="133"/>
        <v>27.892406021063319</v>
      </c>
      <c r="AA224" s="6">
        <f t="shared" ref="AA224:AA287" si="135">ABS(R224-X224)/ABS(X224)*100</f>
        <v>27.892406021063319</v>
      </c>
      <c r="AB224" s="6">
        <f t="shared" si="134"/>
        <v>1.692468950801592</v>
      </c>
    </row>
    <row r="225" spans="7:28">
      <c r="G225" s="6">
        <v>589446</v>
      </c>
      <c r="H225" s="6">
        <v>11174185</v>
      </c>
      <c r="I225" s="12">
        <f t="shared" si="120"/>
        <v>22348370</v>
      </c>
      <c r="J225" s="6">
        <v>4587775.4472660003</v>
      </c>
      <c r="K225" s="12">
        <f t="shared" si="121"/>
        <v>36702203.578128003</v>
      </c>
      <c r="L225" s="6">
        <f t="shared" si="122"/>
        <v>145.87914000000001</v>
      </c>
      <c r="M225" s="6">
        <f t="shared" si="123"/>
        <v>5242880</v>
      </c>
      <c r="N225" s="13">
        <f t="shared" si="124"/>
        <v>0.60891085060947392</v>
      </c>
      <c r="O225" s="13"/>
      <c r="P225" s="7">
        <f t="shared" si="125"/>
        <v>0</v>
      </c>
      <c r="Q225" s="7">
        <f t="shared" si="126"/>
        <v>7.3510015269457338E-3</v>
      </c>
      <c r="R225" s="6">
        <f t="shared" si="127"/>
        <v>7.3510015269457338E-3</v>
      </c>
      <c r="S225" s="6">
        <f t="shared" si="128"/>
        <v>7.3510015269457338E-3</v>
      </c>
      <c r="T225" s="7">
        <f t="shared" si="129"/>
        <v>0</v>
      </c>
      <c r="U225" s="7">
        <f t="shared" si="130"/>
        <v>0.48204392027694193</v>
      </c>
      <c r="V225" s="7">
        <f t="shared" si="131"/>
        <v>2.5135604830858318</v>
      </c>
      <c r="W225" s="6">
        <f t="shared" si="132"/>
        <v>2.9956044033627736</v>
      </c>
      <c r="X225" s="6">
        <v>1.1318999999999999E-2</v>
      </c>
      <c r="Y225" s="6">
        <v>2.9731617300000002</v>
      </c>
      <c r="Z225" s="6">
        <f t="shared" si="133"/>
        <v>35.056086872111194</v>
      </c>
      <c r="AA225" s="6">
        <f t="shared" si="135"/>
        <v>35.056086872111194</v>
      </c>
      <c r="AB225" s="6">
        <f t="shared" si="134"/>
        <v>0.75484199652917605</v>
      </c>
    </row>
    <row r="226" spans="7:28">
      <c r="G226" s="6">
        <v>22283</v>
      </c>
      <c r="H226" s="6">
        <v>12345963</v>
      </c>
      <c r="I226" s="12">
        <f t="shared" si="120"/>
        <v>24691926</v>
      </c>
      <c r="J226" s="6">
        <v>4811502.3681640001</v>
      </c>
      <c r="K226" s="12">
        <f t="shared" si="121"/>
        <v>38492018.945312001</v>
      </c>
      <c r="L226" s="6">
        <f t="shared" si="122"/>
        <v>148.597216</v>
      </c>
      <c r="M226" s="6">
        <f t="shared" si="123"/>
        <v>5242880</v>
      </c>
      <c r="N226" s="13">
        <f t="shared" si="124"/>
        <v>0.64148170650859726</v>
      </c>
      <c r="O226" s="13"/>
      <c r="P226" s="7">
        <f t="shared" si="125"/>
        <v>0</v>
      </c>
      <c r="Q226" s="7">
        <f t="shared" si="126"/>
        <v>7.7094796076722311E-3</v>
      </c>
      <c r="R226" s="6">
        <f t="shared" si="127"/>
        <v>7.7094796076722311E-3</v>
      </c>
      <c r="S226" s="6">
        <f t="shared" si="128"/>
        <v>7.7094796076722311E-3</v>
      </c>
      <c r="T226" s="7">
        <f t="shared" si="129"/>
        <v>0</v>
      </c>
      <c r="U226" s="7">
        <f t="shared" si="130"/>
        <v>0.50555121771571043</v>
      </c>
      <c r="V226" s="7">
        <f t="shared" si="131"/>
        <v>1.726115879055232</v>
      </c>
      <c r="W226" s="6">
        <f t="shared" si="132"/>
        <v>2.2316670967709422</v>
      </c>
      <c r="X226" s="6">
        <v>7.7730000000000004E-3</v>
      </c>
      <c r="Y226" s="6">
        <v>2.2129731000000001</v>
      </c>
      <c r="Z226" s="6">
        <f t="shared" si="133"/>
        <v>0.81719274833100852</v>
      </c>
      <c r="AA226" s="6">
        <f t="shared" si="135"/>
        <v>0.81719274833100852</v>
      </c>
      <c r="AB226" s="6">
        <f t="shared" si="134"/>
        <v>0.84474577530752981</v>
      </c>
    </row>
    <row r="227" spans="7:28">
      <c r="G227" s="6">
        <v>1489752</v>
      </c>
      <c r="H227" s="6">
        <v>10319760</v>
      </c>
      <c r="I227" s="12">
        <f t="shared" si="120"/>
        <v>20639520</v>
      </c>
      <c r="J227" s="6">
        <v>2737644.4697270002</v>
      </c>
      <c r="K227" s="12">
        <f t="shared" si="121"/>
        <v>21901155.757816002</v>
      </c>
      <c r="L227" s="6">
        <f t="shared" si="122"/>
        <v>153.63216</v>
      </c>
      <c r="M227" s="6">
        <f t="shared" si="123"/>
        <v>5242880</v>
      </c>
      <c r="N227" s="13">
        <f t="shared" si="124"/>
        <v>0.94239410139961433</v>
      </c>
      <c r="O227" s="13"/>
      <c r="P227" s="7">
        <f t="shared" si="125"/>
        <v>0</v>
      </c>
      <c r="Q227" s="7">
        <f t="shared" si="126"/>
        <v>4.3865330612880152E-3</v>
      </c>
      <c r="R227" s="6">
        <f t="shared" si="127"/>
        <v>4.3865330612880152E-3</v>
      </c>
      <c r="S227" s="6">
        <f t="shared" si="128"/>
        <v>4.3865330612880152E-3</v>
      </c>
      <c r="T227" s="7">
        <f t="shared" si="129"/>
        <v>0</v>
      </c>
      <c r="U227" s="7">
        <f t="shared" si="130"/>
        <v>0.28764809605015063</v>
      </c>
      <c r="V227" s="7">
        <f t="shared" si="131"/>
        <v>0.79521689989666611</v>
      </c>
      <c r="W227" s="6">
        <f t="shared" si="132"/>
        <v>1.0828649959468168</v>
      </c>
      <c r="X227" s="6">
        <v>3.581E-3</v>
      </c>
      <c r="Y227" s="6">
        <v>1.1189729750000001</v>
      </c>
      <c r="Z227" s="6">
        <f t="shared" si="133"/>
        <v>22.494640080648288</v>
      </c>
      <c r="AA227" s="6">
        <f t="shared" si="135"/>
        <v>22.494640080648288</v>
      </c>
      <c r="AB227" s="6">
        <f t="shared" si="134"/>
        <v>3.2268857121579098</v>
      </c>
    </row>
    <row r="228" spans="7:28">
      <c r="G228" s="6">
        <v>1465137</v>
      </c>
      <c r="H228" s="6">
        <v>11235263</v>
      </c>
      <c r="I228" s="12">
        <f t="shared" si="120"/>
        <v>22470526</v>
      </c>
      <c r="J228" s="6">
        <v>4932390.6455079997</v>
      </c>
      <c r="K228" s="12">
        <f t="shared" si="121"/>
        <v>39459125.164063998</v>
      </c>
      <c r="L228" s="6">
        <f t="shared" si="122"/>
        <v>164.12589600000001</v>
      </c>
      <c r="M228" s="6">
        <f t="shared" si="123"/>
        <v>5242880</v>
      </c>
      <c r="N228" s="13">
        <f t="shared" si="124"/>
        <v>0.5694633600357728</v>
      </c>
      <c r="O228" s="13"/>
      <c r="P228" s="7">
        <f t="shared" si="125"/>
        <v>0</v>
      </c>
      <c r="Q228" s="7">
        <f t="shared" si="126"/>
        <v>7.9031791297085926E-3</v>
      </c>
      <c r="R228" s="6">
        <f t="shared" si="127"/>
        <v>7.9031791297085926E-3</v>
      </c>
      <c r="S228" s="6">
        <f t="shared" si="128"/>
        <v>7.9031791297085926E-3</v>
      </c>
      <c r="T228" s="7">
        <f t="shared" si="129"/>
        <v>0</v>
      </c>
      <c r="U228" s="7">
        <f t="shared" si="130"/>
        <v>0.51825311644555239</v>
      </c>
      <c r="V228" s="7">
        <f t="shared" si="131"/>
        <v>1.3983470591034086</v>
      </c>
      <c r="W228" s="6">
        <f t="shared" si="132"/>
        <v>1.916600175548961</v>
      </c>
      <c r="X228" s="6">
        <v>6.2969999999999996E-3</v>
      </c>
      <c r="Y228" s="6">
        <v>1.9632328636380809</v>
      </c>
      <c r="Z228" s="6">
        <f t="shared" si="133"/>
        <v>25.507053036502985</v>
      </c>
      <c r="AA228" s="6">
        <f t="shared" si="135"/>
        <v>25.507053036502985</v>
      </c>
      <c r="AB228" s="6">
        <f t="shared" si="134"/>
        <v>2.3753009106981096</v>
      </c>
    </row>
    <row r="229" spans="7:28">
      <c r="G229" s="6">
        <v>1696415</v>
      </c>
      <c r="H229" s="6">
        <v>11095298</v>
      </c>
      <c r="I229" s="12">
        <f t="shared" si="120"/>
        <v>22190596</v>
      </c>
      <c r="J229" s="6">
        <v>5283441.1601560004</v>
      </c>
      <c r="K229" s="12">
        <f t="shared" si="121"/>
        <v>42267529.281248003</v>
      </c>
      <c r="L229" s="6">
        <f t="shared" si="122"/>
        <v>167.071876</v>
      </c>
      <c r="M229" s="6">
        <f t="shared" si="123"/>
        <v>5242880</v>
      </c>
      <c r="N229" s="13">
        <f t="shared" si="124"/>
        <v>0.52500338622453768</v>
      </c>
      <c r="O229" s="13"/>
      <c r="P229" s="7">
        <f t="shared" si="125"/>
        <v>0</v>
      </c>
      <c r="Q229" s="7">
        <f t="shared" si="126"/>
        <v>8.4656680524718853E-3</v>
      </c>
      <c r="R229" s="6">
        <f t="shared" si="127"/>
        <v>8.4656680524718853E-3</v>
      </c>
      <c r="S229" s="6">
        <f t="shared" si="128"/>
        <v>8.4656680524718853E-3</v>
      </c>
      <c r="T229" s="7">
        <f t="shared" si="129"/>
        <v>0</v>
      </c>
      <c r="U229" s="7">
        <f t="shared" si="130"/>
        <v>0.55513848022180357</v>
      </c>
      <c r="V229" s="7">
        <f t="shared" si="131"/>
        <v>3.7946569074097263</v>
      </c>
      <c r="W229" s="6">
        <f t="shared" si="132"/>
        <v>4.3497953876315298</v>
      </c>
      <c r="X229" s="6">
        <v>1.7087999999999999E-2</v>
      </c>
      <c r="Y229" s="6">
        <v>4.3221959999999999</v>
      </c>
      <c r="Z229" s="6">
        <f t="shared" si="133"/>
        <v>50.458403250983821</v>
      </c>
      <c r="AA229" s="6">
        <f t="shared" si="135"/>
        <v>50.458403250983821</v>
      </c>
      <c r="AB229" s="6">
        <f t="shared" si="134"/>
        <v>0.63855011738315226</v>
      </c>
    </row>
    <row r="230" spans="7:28">
      <c r="G230" s="6">
        <v>986703</v>
      </c>
      <c r="H230" s="6">
        <v>12437739</v>
      </c>
      <c r="I230" s="12">
        <f t="shared" si="120"/>
        <v>24875478</v>
      </c>
      <c r="J230" s="6">
        <v>5211530.3056640001</v>
      </c>
      <c r="K230" s="12">
        <f t="shared" si="121"/>
        <v>41692242.445312001</v>
      </c>
      <c r="L230" s="6">
        <f t="shared" si="122"/>
        <v>168.98692800000001</v>
      </c>
      <c r="M230" s="6">
        <f t="shared" si="123"/>
        <v>5242880</v>
      </c>
      <c r="N230" s="13">
        <f t="shared" si="124"/>
        <v>0.59664524000188601</v>
      </c>
      <c r="O230" s="13"/>
      <c r="P230" s="7">
        <f t="shared" si="125"/>
        <v>0</v>
      </c>
      <c r="Q230" s="7">
        <f t="shared" si="126"/>
        <v>8.3504451503811378E-3</v>
      </c>
      <c r="R230" s="6">
        <f t="shared" si="127"/>
        <v>8.3504451503811378E-3</v>
      </c>
      <c r="S230" s="6">
        <f t="shared" si="128"/>
        <v>8.3504451503811378E-3</v>
      </c>
      <c r="T230" s="7">
        <f t="shared" si="129"/>
        <v>0</v>
      </c>
      <c r="U230" s="7">
        <f t="shared" si="130"/>
        <v>0.54758270714436452</v>
      </c>
      <c r="V230" s="7">
        <f t="shared" si="131"/>
        <v>1.4472014902615395</v>
      </c>
      <c r="W230" s="6">
        <f t="shared" si="132"/>
        <v>1.9947841974059042</v>
      </c>
      <c r="X230" s="6">
        <v>6.5170000000000002E-3</v>
      </c>
      <c r="Y230" s="6">
        <v>1.9883959454539528</v>
      </c>
      <c r="Z230" s="6">
        <f t="shared" si="133"/>
        <v>28.133269148091721</v>
      </c>
      <c r="AA230" s="6">
        <f t="shared" si="135"/>
        <v>28.133269148091721</v>
      </c>
      <c r="AB230" s="6">
        <f t="shared" si="134"/>
        <v>0.32127665350338047</v>
      </c>
    </row>
    <row r="231" spans="7:28">
      <c r="G231" s="6">
        <v>343791</v>
      </c>
      <c r="H231" s="6">
        <v>13590452</v>
      </c>
      <c r="I231" s="12">
        <f t="shared" si="120"/>
        <v>27180904</v>
      </c>
      <c r="J231" s="6">
        <v>5537771.9697270002</v>
      </c>
      <c r="K231" s="12">
        <f t="shared" si="121"/>
        <v>44302175.757816002</v>
      </c>
      <c r="L231" s="6">
        <f t="shared" si="122"/>
        <v>169.96124399999999</v>
      </c>
      <c r="M231" s="6">
        <f t="shared" si="123"/>
        <v>5242880</v>
      </c>
      <c r="N231" s="13">
        <f t="shared" si="124"/>
        <v>0.61353429115057889</v>
      </c>
      <c r="O231" s="13"/>
      <c r="P231" s="7">
        <f t="shared" si="125"/>
        <v>0</v>
      </c>
      <c r="Q231" s="7">
        <f t="shared" si="126"/>
        <v>8.8731828035741676E-3</v>
      </c>
      <c r="R231" s="6">
        <f t="shared" si="127"/>
        <v>8.8731828035741676E-3</v>
      </c>
      <c r="S231" s="6">
        <f t="shared" si="128"/>
        <v>8.8731828035741676E-3</v>
      </c>
      <c r="T231" s="7">
        <f t="shared" si="129"/>
        <v>0</v>
      </c>
      <c r="U231" s="7">
        <f t="shared" si="130"/>
        <v>0.58186137062958798</v>
      </c>
      <c r="V231" s="7">
        <f t="shared" si="131"/>
        <v>2.2883859685660832</v>
      </c>
      <c r="W231" s="6">
        <f t="shared" si="132"/>
        <v>2.8702473391956711</v>
      </c>
      <c r="X231" s="6">
        <v>1.0305E-2</v>
      </c>
      <c r="Y231" s="6">
        <v>2.8258599999977103</v>
      </c>
      <c r="Z231" s="6">
        <f t="shared" si="133"/>
        <v>13.894392978416617</v>
      </c>
      <c r="AA231" s="6">
        <f t="shared" si="135"/>
        <v>13.894392978416617</v>
      </c>
      <c r="AB231" s="6">
        <f t="shared" si="134"/>
        <v>1.570755069182364</v>
      </c>
    </row>
    <row r="232" spans="7:28">
      <c r="G232" s="6">
        <v>72000</v>
      </c>
      <c r="H232" s="6">
        <v>14393817</v>
      </c>
      <c r="I232" s="12">
        <f t="shared" si="120"/>
        <v>28787634</v>
      </c>
      <c r="J232" s="6">
        <v>5714927.5654300004</v>
      </c>
      <c r="K232" s="12">
        <f t="shared" si="121"/>
        <v>45719420.523440003</v>
      </c>
      <c r="L232" s="6">
        <f t="shared" si="122"/>
        <v>174.16580400000001</v>
      </c>
      <c r="M232" s="6">
        <f t="shared" si="123"/>
        <v>5242880</v>
      </c>
      <c r="N232" s="13">
        <f t="shared" si="124"/>
        <v>0.62965876798986975</v>
      </c>
      <c r="O232" s="13"/>
      <c r="P232" s="7">
        <f t="shared" si="125"/>
        <v>0</v>
      </c>
      <c r="Q232" s="7">
        <f t="shared" si="126"/>
        <v>9.1570395593131172E-3</v>
      </c>
      <c r="R232" s="6">
        <f t="shared" si="127"/>
        <v>9.1570395593131172E-3</v>
      </c>
      <c r="S232" s="6">
        <f t="shared" si="128"/>
        <v>9.1570395593131172E-3</v>
      </c>
      <c r="T232" s="7">
        <f t="shared" si="129"/>
        <v>0</v>
      </c>
      <c r="U232" s="7">
        <f t="shared" si="130"/>
        <v>0.60047535442920086</v>
      </c>
      <c r="V232" s="7">
        <f t="shared" si="131"/>
        <v>1.637955837374423</v>
      </c>
      <c r="W232" s="6">
        <f t="shared" si="132"/>
        <v>2.2384311918036239</v>
      </c>
      <c r="X232" s="6">
        <v>7.3759999999999997E-3</v>
      </c>
      <c r="Y232" s="6">
        <v>2.2033246769202401</v>
      </c>
      <c r="Z232" s="6">
        <f t="shared" si="133"/>
        <v>24.146414849689769</v>
      </c>
      <c r="AA232" s="6">
        <f t="shared" si="135"/>
        <v>24.146414849689769</v>
      </c>
      <c r="AB232" s="6">
        <f t="shared" si="134"/>
        <v>1.5933427901536019</v>
      </c>
    </row>
    <row r="233" spans="7:28">
      <c r="G233" s="6">
        <v>4588484</v>
      </c>
      <c r="H233" s="6">
        <v>6879133</v>
      </c>
      <c r="I233" s="12">
        <f t="shared" si="120"/>
        <v>13758266</v>
      </c>
      <c r="J233" s="6">
        <v>6137087.5234380001</v>
      </c>
      <c r="K233" s="12">
        <f t="shared" si="121"/>
        <v>49096700.187504001</v>
      </c>
      <c r="L233" s="6">
        <f t="shared" si="122"/>
        <v>174.319276</v>
      </c>
      <c r="M233" s="6">
        <f t="shared" si="123"/>
        <v>5242880</v>
      </c>
      <c r="N233" s="13">
        <f t="shared" si="124"/>
        <v>0.28022791648840234</v>
      </c>
      <c r="O233" s="13"/>
      <c r="P233" s="7">
        <f t="shared" si="125"/>
        <v>0</v>
      </c>
      <c r="Q233" s="7">
        <f t="shared" si="126"/>
        <v>9.8334672815508107E-3</v>
      </c>
      <c r="R233" s="6">
        <f t="shared" si="127"/>
        <v>9.8334672815508107E-3</v>
      </c>
      <c r="S233" s="6">
        <f t="shared" si="128"/>
        <v>9.8334672815508107E-3</v>
      </c>
      <c r="T233" s="7">
        <f t="shared" si="129"/>
        <v>0</v>
      </c>
      <c r="U233" s="7">
        <f t="shared" si="130"/>
        <v>0.64483228590530384</v>
      </c>
      <c r="V233" s="7">
        <f t="shared" si="131"/>
        <v>2.6630106293104774</v>
      </c>
      <c r="W233" s="6">
        <f t="shared" si="132"/>
        <v>3.3078429152157813</v>
      </c>
      <c r="X233" s="6">
        <v>1.1991999999999999E-2</v>
      </c>
      <c r="Y233" s="6">
        <v>3.3373735999999998</v>
      </c>
      <c r="Z233" s="6">
        <f t="shared" si="133"/>
        <v>17.999772502077956</v>
      </c>
      <c r="AA233" s="6">
        <f t="shared" si="135"/>
        <v>17.999772502077956</v>
      </c>
      <c r="AB233" s="6">
        <f t="shared" si="134"/>
        <v>0.88484803691796732</v>
      </c>
    </row>
    <row r="234" spans="7:28">
      <c r="G234" s="6">
        <v>45101</v>
      </c>
      <c r="H234" s="6">
        <v>14506196</v>
      </c>
      <c r="I234" s="12">
        <f t="shared" si="120"/>
        <v>29012392</v>
      </c>
      <c r="J234" s="6">
        <v>5575408.765137</v>
      </c>
      <c r="K234" s="12">
        <f t="shared" si="121"/>
        <v>44603270.121096</v>
      </c>
      <c r="L234" s="6">
        <f t="shared" si="122"/>
        <v>174.976372</v>
      </c>
      <c r="M234" s="6">
        <f t="shared" si="123"/>
        <v>5242880</v>
      </c>
      <c r="N234" s="13">
        <f t="shared" si="124"/>
        <v>0.65045437074978085</v>
      </c>
      <c r="O234" s="13"/>
      <c r="P234" s="7">
        <f t="shared" si="125"/>
        <v>0</v>
      </c>
      <c r="Q234" s="7">
        <f t="shared" si="126"/>
        <v>8.9334883141006533E-3</v>
      </c>
      <c r="R234" s="6">
        <f t="shared" si="127"/>
        <v>8.9334883141006533E-3</v>
      </c>
      <c r="S234" s="6">
        <f t="shared" si="128"/>
        <v>8.9334883141006533E-3</v>
      </c>
      <c r="T234" s="7">
        <f t="shared" si="129"/>
        <v>0</v>
      </c>
      <c r="U234" s="7">
        <f t="shared" si="130"/>
        <v>0.58581592084998058</v>
      </c>
      <c r="V234" s="7">
        <f t="shared" si="131"/>
        <v>1.8355942179686799</v>
      </c>
      <c r="W234" s="6">
        <f t="shared" si="132"/>
        <v>2.4214101388186604</v>
      </c>
      <c r="X234" s="6">
        <v>8.2660000000000008E-3</v>
      </c>
      <c r="Y234" s="6">
        <v>2.4300937866694223</v>
      </c>
      <c r="Z234" s="6">
        <f t="shared" si="133"/>
        <v>8.0751066307845694</v>
      </c>
      <c r="AA234" s="6">
        <f t="shared" si="135"/>
        <v>8.0751066307845694</v>
      </c>
      <c r="AB234" s="6">
        <f t="shared" si="134"/>
        <v>0.35733797182631954</v>
      </c>
    </row>
    <row r="235" spans="7:28">
      <c r="G235" s="6">
        <v>4026819</v>
      </c>
      <c r="H235" s="6">
        <v>8054237</v>
      </c>
      <c r="I235" s="12">
        <f t="shared" si="120"/>
        <v>16108474</v>
      </c>
      <c r="J235" s="6">
        <v>5098340.4042969998</v>
      </c>
      <c r="K235" s="12">
        <f t="shared" si="121"/>
        <v>40786723.234375998</v>
      </c>
      <c r="L235" s="6">
        <f t="shared" si="122"/>
        <v>177.18722399999999</v>
      </c>
      <c r="M235" s="6">
        <f t="shared" si="123"/>
        <v>5242880</v>
      </c>
      <c r="N235" s="13">
        <f t="shared" si="124"/>
        <v>0.39494405832590651</v>
      </c>
      <c r="O235" s="13"/>
      <c r="P235" s="7">
        <f t="shared" si="125"/>
        <v>0</v>
      </c>
      <c r="Q235" s="7">
        <f t="shared" si="126"/>
        <v>8.1690807511537299E-3</v>
      </c>
      <c r="R235" s="6">
        <f t="shared" si="127"/>
        <v>8.1690807511537299E-3</v>
      </c>
      <c r="S235" s="6">
        <f t="shared" si="128"/>
        <v>8.1690807511537299E-3</v>
      </c>
      <c r="T235" s="7">
        <f t="shared" si="129"/>
        <v>0</v>
      </c>
      <c r="U235" s="7">
        <f t="shared" si="130"/>
        <v>0.53568968744061574</v>
      </c>
      <c r="V235" s="7">
        <f t="shared" si="131"/>
        <v>1.7525416849998572</v>
      </c>
      <c r="W235" s="6">
        <f t="shared" si="132"/>
        <v>2.2882313724404728</v>
      </c>
      <c r="X235" s="6">
        <v>7.8919999999999997E-3</v>
      </c>
      <c r="Y235" s="6">
        <v>2.3575095142823317</v>
      </c>
      <c r="Z235" s="6">
        <f t="shared" si="133"/>
        <v>3.5109066289119388</v>
      </c>
      <c r="AA235" s="6">
        <f t="shared" si="135"/>
        <v>3.5109066289119388</v>
      </c>
      <c r="AB235" s="6">
        <f t="shared" si="134"/>
        <v>2.9386155780986698</v>
      </c>
    </row>
    <row r="236" spans="7:28">
      <c r="G236" s="6">
        <v>638802</v>
      </c>
      <c r="H236" s="6">
        <v>14626683</v>
      </c>
      <c r="I236" s="12">
        <f t="shared" si="120"/>
        <v>29253366</v>
      </c>
      <c r="J236" s="6">
        <v>6028239.9321290003</v>
      </c>
      <c r="K236" s="12">
        <f t="shared" si="121"/>
        <v>48225919.457032003</v>
      </c>
      <c r="L236" s="6">
        <f t="shared" si="122"/>
        <v>188.29623599999999</v>
      </c>
      <c r="M236" s="6">
        <f t="shared" si="123"/>
        <v>5242880</v>
      </c>
      <c r="N236" s="13">
        <f t="shared" si="124"/>
        <v>0.60659011438991772</v>
      </c>
      <c r="O236" s="13"/>
      <c r="P236" s="7">
        <f t="shared" si="125"/>
        <v>0</v>
      </c>
      <c r="Q236" s="7">
        <f t="shared" si="126"/>
        <v>9.6590605741794528E-3</v>
      </c>
      <c r="R236" s="6">
        <f t="shared" si="127"/>
        <v>9.6590605741794528E-3</v>
      </c>
      <c r="S236" s="6">
        <f t="shared" si="128"/>
        <v>9.6590605741794528E-3</v>
      </c>
      <c r="T236" s="7">
        <f t="shared" si="129"/>
        <v>0</v>
      </c>
      <c r="U236" s="7">
        <f t="shared" si="130"/>
        <v>0.63339551873341426</v>
      </c>
      <c r="V236" s="7">
        <f t="shared" si="131"/>
        <v>1.6148610153723977</v>
      </c>
      <c r="W236" s="6">
        <f t="shared" si="132"/>
        <v>2.2482565341058121</v>
      </c>
      <c r="X236" s="6">
        <v>7.2719999999999998E-3</v>
      </c>
      <c r="Y236" s="6">
        <v>2.2403913230797201</v>
      </c>
      <c r="Z236" s="6">
        <f t="shared" si="133"/>
        <v>32.825365431510626</v>
      </c>
      <c r="AA236" s="6">
        <f t="shared" si="135"/>
        <v>32.825365431510626</v>
      </c>
      <c r="AB236" s="6">
        <f t="shared" si="134"/>
        <v>0.35106416209826019</v>
      </c>
    </row>
    <row r="237" spans="7:28">
      <c r="G237" s="6">
        <v>540486</v>
      </c>
      <c r="H237" s="6">
        <v>15245729</v>
      </c>
      <c r="I237" s="12">
        <f t="shared" si="120"/>
        <v>30491458</v>
      </c>
      <c r="J237" s="6">
        <v>6333244.8476560004</v>
      </c>
      <c r="K237" s="12">
        <f t="shared" si="121"/>
        <v>50665958.781248003</v>
      </c>
      <c r="L237" s="6">
        <f t="shared" si="122"/>
        <v>193.75846799999999</v>
      </c>
      <c r="M237" s="6">
        <f t="shared" si="123"/>
        <v>5242880</v>
      </c>
      <c r="N237" s="13">
        <f t="shared" si="124"/>
        <v>0.60181350029608449</v>
      </c>
      <c r="O237" s="13"/>
      <c r="P237" s="7">
        <f t="shared" si="125"/>
        <v>0</v>
      </c>
      <c r="Q237" s="7">
        <f t="shared" si="126"/>
        <v>1.0147770543866627E-2</v>
      </c>
      <c r="R237" s="6">
        <f t="shared" si="127"/>
        <v>1.0147770543866627E-2</v>
      </c>
      <c r="S237" s="6">
        <f t="shared" si="128"/>
        <v>1.0147770543866627E-2</v>
      </c>
      <c r="T237" s="7">
        <f t="shared" si="129"/>
        <v>0</v>
      </c>
      <c r="U237" s="7">
        <f t="shared" si="130"/>
        <v>0.6654428076372314</v>
      </c>
      <c r="V237" s="7">
        <f t="shared" si="131"/>
        <v>2.888185143830226</v>
      </c>
      <c r="W237" s="6">
        <f t="shared" si="132"/>
        <v>3.5536279514674574</v>
      </c>
      <c r="X237" s="6">
        <v>1.3006E-2</v>
      </c>
      <c r="Y237" s="6">
        <v>3.5121619166710021</v>
      </c>
      <c r="Z237" s="6">
        <f t="shared" si="133"/>
        <v>21.976237552924594</v>
      </c>
      <c r="AA237" s="6">
        <f t="shared" si="135"/>
        <v>21.976237552924594</v>
      </c>
      <c r="AB237" s="6">
        <f t="shared" si="134"/>
        <v>1.180641319514073</v>
      </c>
    </row>
    <row r="238" spans="7:28">
      <c r="G238" s="6">
        <v>38120</v>
      </c>
      <c r="H238" s="6">
        <v>16171169</v>
      </c>
      <c r="I238" s="12">
        <f t="shared" si="120"/>
        <v>32342338</v>
      </c>
      <c r="J238" s="6">
        <v>3039653.56543</v>
      </c>
      <c r="K238" s="12">
        <f t="shared" si="121"/>
        <v>24317228.52344</v>
      </c>
      <c r="L238" s="6">
        <f t="shared" si="122"/>
        <v>194.816428</v>
      </c>
      <c r="M238" s="6">
        <f t="shared" si="123"/>
        <v>5242880</v>
      </c>
      <c r="N238" s="13">
        <f t="shared" si="124"/>
        <v>1.3300174388222075</v>
      </c>
      <c r="O238" s="13"/>
      <c r="P238" s="7">
        <f t="shared" si="125"/>
        <v>0</v>
      </c>
      <c r="Q238" s="7">
        <f t="shared" si="126"/>
        <v>4.8704428230413417E-3</v>
      </c>
      <c r="R238" s="6">
        <f t="shared" si="127"/>
        <v>4.8704428230413417E-3</v>
      </c>
      <c r="S238" s="6">
        <f t="shared" si="128"/>
        <v>4.8704428230413417E-3</v>
      </c>
      <c r="T238" s="7">
        <f t="shared" si="129"/>
        <v>0</v>
      </c>
      <c r="U238" s="7">
        <f t="shared" si="130"/>
        <v>0.31938061001587331</v>
      </c>
      <c r="V238" s="7">
        <f t="shared" si="131"/>
        <v>1.5018296269201767</v>
      </c>
      <c r="W238" s="6">
        <f t="shared" si="132"/>
        <v>1.8212102369360501</v>
      </c>
      <c r="X238" s="6">
        <v>6.7629999999999999E-3</v>
      </c>
      <c r="Y238" s="6">
        <v>1.8104551</v>
      </c>
      <c r="Z238" s="6">
        <f t="shared" si="133"/>
        <v>27.983989013139997</v>
      </c>
      <c r="AA238" s="6">
        <f t="shared" si="135"/>
        <v>27.983989013139997</v>
      </c>
      <c r="AB238" s="6">
        <f t="shared" si="134"/>
        <v>0.59405709294033993</v>
      </c>
    </row>
    <row r="239" spans="7:28">
      <c r="G239" s="6">
        <v>38120</v>
      </c>
      <c r="H239" s="6">
        <v>16171169</v>
      </c>
      <c r="I239" s="12">
        <f t="shared" si="120"/>
        <v>32342338</v>
      </c>
      <c r="J239" s="6">
        <v>3039706.4462890001</v>
      </c>
      <c r="K239" s="12">
        <f t="shared" si="121"/>
        <v>24317651.570312001</v>
      </c>
      <c r="L239" s="6">
        <f t="shared" si="122"/>
        <v>194.816428</v>
      </c>
      <c r="M239" s="6">
        <f t="shared" si="123"/>
        <v>5242880</v>
      </c>
      <c r="N239" s="13">
        <f t="shared" si="124"/>
        <v>1.3299943009087634</v>
      </c>
      <c r="O239" s="13"/>
      <c r="P239" s="7">
        <f t="shared" si="125"/>
        <v>0</v>
      </c>
      <c r="Q239" s="7">
        <f t="shared" si="126"/>
        <v>4.8705275541446238E-3</v>
      </c>
      <c r="R239" s="6">
        <f t="shared" si="127"/>
        <v>4.8705275541446238E-3</v>
      </c>
      <c r="S239" s="6">
        <f t="shared" si="128"/>
        <v>4.8705275541446238E-3</v>
      </c>
      <c r="T239" s="7">
        <f t="shared" si="129"/>
        <v>0</v>
      </c>
      <c r="U239" s="7">
        <f t="shared" si="130"/>
        <v>0.31938616628096805</v>
      </c>
      <c r="V239" s="7">
        <f t="shared" si="131"/>
        <v>1.5064930044398166</v>
      </c>
      <c r="W239" s="6">
        <f t="shared" si="132"/>
        <v>1.8258791707207846</v>
      </c>
      <c r="X239" s="6">
        <v>6.7840000000000001E-3</v>
      </c>
      <c r="Y239" s="6">
        <v>1.8235392000000001</v>
      </c>
      <c r="Z239" s="6">
        <f t="shared" si="133"/>
        <v>28.205666949519109</v>
      </c>
      <c r="AA239" s="6">
        <f t="shared" si="135"/>
        <v>28.205666949519109</v>
      </c>
      <c r="AB239" s="6">
        <f t="shared" si="134"/>
        <v>0.12832028622058203</v>
      </c>
    </row>
    <row r="240" spans="7:28">
      <c r="G240" s="6">
        <v>3501776</v>
      </c>
      <c r="H240" s="6">
        <v>10501936</v>
      </c>
      <c r="I240" s="12">
        <f t="shared" si="120"/>
        <v>21003872</v>
      </c>
      <c r="J240" s="6">
        <v>10547433.670898</v>
      </c>
      <c r="K240" s="12">
        <f t="shared" si="121"/>
        <v>84379469.367183998</v>
      </c>
      <c r="L240" s="6">
        <f t="shared" si="122"/>
        <v>196.058752</v>
      </c>
      <c r="M240" s="6">
        <f t="shared" si="123"/>
        <v>5242880</v>
      </c>
      <c r="N240" s="13">
        <f t="shared" si="124"/>
        <v>0.24892159381330042</v>
      </c>
      <c r="O240" s="13"/>
      <c r="P240" s="7">
        <f t="shared" si="125"/>
        <v>0</v>
      </c>
      <c r="Q240" s="7">
        <f t="shared" si="126"/>
        <v>1.690017349614073E-2</v>
      </c>
      <c r="R240" s="6">
        <f t="shared" si="127"/>
        <v>1.690017349614073E-2</v>
      </c>
      <c r="S240" s="6">
        <f t="shared" si="128"/>
        <v>1.690017349614073E-2</v>
      </c>
      <c r="T240" s="7">
        <f t="shared" si="129"/>
        <v>0</v>
      </c>
      <c r="U240" s="7">
        <f t="shared" si="130"/>
        <v>1.1082334639134526</v>
      </c>
      <c r="V240" s="7">
        <f t="shared" si="131"/>
        <v>3.9825244017723564</v>
      </c>
      <c r="W240" s="6">
        <f t="shared" si="132"/>
        <v>5.0907578656858092</v>
      </c>
      <c r="X240" s="6">
        <v>1.7933999999999999E-2</v>
      </c>
      <c r="Y240" s="6">
        <v>5.1501964500000001</v>
      </c>
      <c r="Z240" s="6">
        <f t="shared" si="133"/>
        <v>5.7646175078580821</v>
      </c>
      <c r="AA240" s="6">
        <f t="shared" si="135"/>
        <v>5.7646175078580821</v>
      </c>
      <c r="AB240" s="6">
        <f t="shared" si="134"/>
        <v>1.1541032442401475</v>
      </c>
    </row>
    <row r="241" spans="7:28">
      <c r="G241" s="6">
        <v>1062400</v>
      </c>
      <c r="H241" s="6">
        <v>14883536</v>
      </c>
      <c r="I241" s="12">
        <f t="shared" si="120"/>
        <v>29767072</v>
      </c>
      <c r="J241" s="6">
        <v>6256325.5341800004</v>
      </c>
      <c r="K241" s="12">
        <f t="shared" si="121"/>
        <v>50050604.273440003</v>
      </c>
      <c r="L241" s="6">
        <f t="shared" si="122"/>
        <v>199.85043200000001</v>
      </c>
      <c r="M241" s="6">
        <f t="shared" si="123"/>
        <v>5242880</v>
      </c>
      <c r="N241" s="13">
        <f t="shared" si="124"/>
        <v>0.5947395127813927</v>
      </c>
      <c r="O241" s="13"/>
      <c r="P241" s="7">
        <f t="shared" si="125"/>
        <v>0</v>
      </c>
      <c r="Q241" s="7">
        <f t="shared" si="126"/>
        <v>1.0024522578199377E-2</v>
      </c>
      <c r="R241" s="6">
        <f t="shared" si="127"/>
        <v>1.0024522578199377E-2</v>
      </c>
      <c r="S241" s="6">
        <f t="shared" si="128"/>
        <v>1.0024522578199377E-2</v>
      </c>
      <c r="T241" s="7">
        <f t="shared" si="129"/>
        <v>0</v>
      </c>
      <c r="U241" s="7">
        <f t="shared" si="130"/>
        <v>0.65736078883766746</v>
      </c>
      <c r="V241" s="7">
        <f t="shared" si="131"/>
        <v>1.7580933249041903</v>
      </c>
      <c r="W241" s="6">
        <f t="shared" si="132"/>
        <v>2.4154541137418577</v>
      </c>
      <c r="X241" s="6">
        <v>7.9170000000000004E-3</v>
      </c>
      <c r="Y241" s="6">
        <v>2.4078990000011311</v>
      </c>
      <c r="Z241" s="6">
        <f t="shared" si="133"/>
        <v>26.620216978645651</v>
      </c>
      <c r="AA241" s="6">
        <f t="shared" si="135"/>
        <v>26.620216978645651</v>
      </c>
      <c r="AB241" s="6">
        <f t="shared" si="134"/>
        <v>0.31376373098385957</v>
      </c>
    </row>
    <row r="242" spans="7:28">
      <c r="G242" s="6">
        <v>434102</v>
      </c>
      <c r="H242" s="6">
        <v>16036720</v>
      </c>
      <c r="I242" s="12">
        <f t="shared" si="120"/>
        <v>32073440</v>
      </c>
      <c r="J242" s="6">
        <v>6544206.3974609999</v>
      </c>
      <c r="K242" s="12">
        <f t="shared" si="121"/>
        <v>52353651.179687999</v>
      </c>
      <c r="L242" s="6">
        <f t="shared" si="122"/>
        <v>201.12268</v>
      </c>
      <c r="M242" s="6">
        <f t="shared" si="123"/>
        <v>5242880</v>
      </c>
      <c r="N242" s="13">
        <f t="shared" si="124"/>
        <v>0.61263043316535204</v>
      </c>
      <c r="O242" s="13"/>
      <c r="P242" s="7">
        <f t="shared" si="125"/>
        <v>0</v>
      </c>
      <c r="Q242" s="7">
        <f t="shared" si="126"/>
        <v>1.0485794645649452E-2</v>
      </c>
      <c r="R242" s="6">
        <f t="shared" si="127"/>
        <v>1.0485794645649452E-2</v>
      </c>
      <c r="S242" s="6">
        <f t="shared" si="128"/>
        <v>1.0485794645649452E-2</v>
      </c>
      <c r="T242" s="7">
        <f t="shared" si="129"/>
        <v>0</v>
      </c>
      <c r="U242" s="7">
        <f t="shared" si="130"/>
        <v>0.68760882985532046</v>
      </c>
      <c r="V242" s="7">
        <f t="shared" si="131"/>
        <v>3.1255732661395075</v>
      </c>
      <c r="W242" s="6">
        <f t="shared" si="132"/>
        <v>3.8131820959948279</v>
      </c>
      <c r="X242" s="6">
        <v>1.4075000000000001E-2</v>
      </c>
      <c r="Y242" s="6">
        <v>3.738789166661975</v>
      </c>
      <c r="Z242" s="6">
        <f t="shared" si="133"/>
        <v>25.500570901247237</v>
      </c>
      <c r="AA242" s="6">
        <f t="shared" si="135"/>
        <v>25.500570901247237</v>
      </c>
      <c r="AB242" s="6">
        <f t="shared" si="134"/>
        <v>1.9897599467816902</v>
      </c>
    </row>
    <row r="243" spans="7:28">
      <c r="G243" s="6">
        <v>3712815</v>
      </c>
      <c r="H243" s="6">
        <v>11108633</v>
      </c>
      <c r="I243" s="12">
        <f t="shared" si="120"/>
        <v>22217266</v>
      </c>
      <c r="J243" s="6">
        <v>7610084.7705079997</v>
      </c>
      <c r="K243" s="12">
        <f t="shared" si="121"/>
        <v>60880678.164063998</v>
      </c>
      <c r="L243" s="6">
        <f t="shared" si="122"/>
        <v>207.55989600000001</v>
      </c>
      <c r="M243" s="6">
        <f t="shared" si="123"/>
        <v>5242880</v>
      </c>
      <c r="N243" s="13">
        <f t="shared" si="124"/>
        <v>0.36493131597726147</v>
      </c>
      <c r="O243" s="13"/>
      <c r="P243" s="7">
        <f t="shared" si="125"/>
        <v>0</v>
      </c>
      <c r="Q243" s="7">
        <f t="shared" si="126"/>
        <v>1.2193653636977421E-2</v>
      </c>
      <c r="R243" s="6">
        <f t="shared" si="127"/>
        <v>1.2193653636977421E-2</v>
      </c>
      <c r="S243" s="6">
        <f t="shared" si="128"/>
        <v>1.2193653636977421E-2</v>
      </c>
      <c r="T243" s="7">
        <f t="shared" si="129"/>
        <v>0</v>
      </c>
      <c r="U243" s="7">
        <f t="shared" si="130"/>
        <v>0.79960214674448382</v>
      </c>
      <c r="V243" s="7">
        <f t="shared" si="131"/>
        <v>4.0229403402759019</v>
      </c>
      <c r="W243" s="6">
        <f t="shared" si="132"/>
        <v>4.8225424870203852</v>
      </c>
      <c r="X243" s="6">
        <v>1.8116E-2</v>
      </c>
      <c r="Y243" s="6">
        <v>4.9018699058791562</v>
      </c>
      <c r="Z243" s="6">
        <f t="shared" si="133"/>
        <v>32.691247311893243</v>
      </c>
      <c r="AA243" s="6">
        <f t="shared" si="135"/>
        <v>32.691247311893243</v>
      </c>
      <c r="AB243" s="6">
        <f t="shared" si="134"/>
        <v>1.618309346880626</v>
      </c>
    </row>
    <row r="244" spans="7:28">
      <c r="G244" s="6">
        <v>3799275</v>
      </c>
      <c r="H244" s="6">
        <v>11368076</v>
      </c>
      <c r="I244" s="12">
        <f t="shared" si="120"/>
        <v>22736152</v>
      </c>
      <c r="J244" s="6">
        <v>11798447.90625</v>
      </c>
      <c r="K244" s="12">
        <f t="shared" si="121"/>
        <v>94387583.25</v>
      </c>
      <c r="L244" s="6">
        <f t="shared" si="122"/>
        <v>212.402412</v>
      </c>
      <c r="M244" s="6">
        <f t="shared" si="123"/>
        <v>5242880</v>
      </c>
      <c r="N244" s="13">
        <f t="shared" si="124"/>
        <v>0.24088075165331665</v>
      </c>
      <c r="O244" s="13"/>
      <c r="P244" s="7">
        <f t="shared" si="125"/>
        <v>0</v>
      </c>
      <c r="Q244" s="7">
        <f t="shared" si="126"/>
        <v>1.8904676039913599E-2</v>
      </c>
      <c r="R244" s="6">
        <f t="shared" si="127"/>
        <v>1.8904676039913599E-2</v>
      </c>
      <c r="S244" s="6">
        <f t="shared" si="128"/>
        <v>1.8904676039913599E-2</v>
      </c>
      <c r="T244" s="7">
        <f t="shared" si="129"/>
        <v>0</v>
      </c>
      <c r="U244" s="7">
        <f t="shared" si="130"/>
        <v>1.2396792622667072</v>
      </c>
      <c r="V244" s="7">
        <f t="shared" si="131"/>
        <v>4.5134832422227698</v>
      </c>
      <c r="W244" s="6">
        <f t="shared" si="132"/>
        <v>5.7531625044894774</v>
      </c>
      <c r="X244" s="6">
        <v>2.0324999999999999E-2</v>
      </c>
      <c r="Y244" s="6">
        <v>5.7796678124999996</v>
      </c>
      <c r="Z244" s="6">
        <f t="shared" si="133"/>
        <v>6.9880637642627326</v>
      </c>
      <c r="AA244" s="6">
        <f t="shared" si="135"/>
        <v>6.9880637642627326</v>
      </c>
      <c r="AB244" s="6">
        <f t="shared" si="134"/>
        <v>0.4585956991022519</v>
      </c>
    </row>
    <row r="245" spans="7:28">
      <c r="G245" s="6">
        <v>2097152</v>
      </c>
      <c r="H245" s="6">
        <v>14487995</v>
      </c>
      <c r="I245" s="12">
        <f t="shared" si="120"/>
        <v>28975990</v>
      </c>
      <c r="J245" s="6">
        <v>6414980.0512699997</v>
      </c>
      <c r="K245" s="12">
        <f t="shared" si="121"/>
        <v>51319840.410159998</v>
      </c>
      <c r="L245" s="6">
        <f t="shared" si="122"/>
        <v>215.79898</v>
      </c>
      <c r="M245" s="6">
        <f t="shared" si="123"/>
        <v>5242880</v>
      </c>
      <c r="N245" s="13">
        <f t="shared" si="124"/>
        <v>0.56461574643290402</v>
      </c>
      <c r="O245" s="13"/>
      <c r="P245" s="7">
        <f t="shared" si="125"/>
        <v>0</v>
      </c>
      <c r="Q245" s="7">
        <f t="shared" si="126"/>
        <v>1.0278735019673696E-2</v>
      </c>
      <c r="R245" s="6">
        <f t="shared" si="127"/>
        <v>1.0278735019673696E-2</v>
      </c>
      <c r="S245" s="6">
        <f t="shared" si="128"/>
        <v>1.0278735019673696E-2</v>
      </c>
      <c r="T245" s="7">
        <f t="shared" si="129"/>
        <v>0</v>
      </c>
      <c r="U245" s="7">
        <f t="shared" si="130"/>
        <v>0.67403083868356484</v>
      </c>
      <c r="V245" s="7">
        <f t="shared" si="131"/>
        <v>1.8111670023896143</v>
      </c>
      <c r="W245" s="6">
        <f t="shared" si="132"/>
        <v>2.485197841073179</v>
      </c>
      <c r="X245" s="6">
        <v>8.1560000000000001E-3</v>
      </c>
      <c r="Y245" s="6">
        <v>2.5177028266639478</v>
      </c>
      <c r="Z245" s="6">
        <f t="shared" si="133"/>
        <v>26.026667725278269</v>
      </c>
      <c r="AA245" s="6">
        <f t="shared" si="135"/>
        <v>26.026667725278269</v>
      </c>
      <c r="AB245" s="6">
        <f t="shared" si="134"/>
        <v>1.2910572783460392</v>
      </c>
    </row>
    <row r="246" spans="7:28">
      <c r="G246" s="6">
        <v>6686493</v>
      </c>
      <c r="H246" s="6">
        <v>7013978</v>
      </c>
      <c r="I246" s="12">
        <f t="shared" si="120"/>
        <v>14027956</v>
      </c>
      <c r="J246" s="6">
        <v>5078879.9140619999</v>
      </c>
      <c r="K246" s="12">
        <f t="shared" si="121"/>
        <v>40631039.312495999</v>
      </c>
      <c r="L246" s="6">
        <f t="shared" si="122"/>
        <v>217.89759599999999</v>
      </c>
      <c r="M246" s="6">
        <f t="shared" si="123"/>
        <v>5242880</v>
      </c>
      <c r="N246" s="13">
        <f t="shared" si="124"/>
        <v>0.34525220711461663</v>
      </c>
      <c r="O246" s="13"/>
      <c r="P246" s="7">
        <f t="shared" si="125"/>
        <v>0</v>
      </c>
      <c r="Q246" s="7">
        <f t="shared" si="126"/>
        <v>8.1378991697801575E-3</v>
      </c>
      <c r="R246" s="6">
        <f t="shared" si="127"/>
        <v>8.1378991697801575E-3</v>
      </c>
      <c r="S246" s="6">
        <f t="shared" si="128"/>
        <v>8.1378991697801575E-3</v>
      </c>
      <c r="T246" s="7">
        <f t="shared" si="129"/>
        <v>0</v>
      </c>
      <c r="U246" s="7">
        <f t="shared" si="130"/>
        <v>0.53364494677899932</v>
      </c>
      <c r="V246" s="7">
        <f t="shared" si="131"/>
        <v>2.2666235401410977</v>
      </c>
      <c r="W246" s="6">
        <f t="shared" si="132"/>
        <v>2.8002684869200971</v>
      </c>
      <c r="X246" s="6">
        <v>1.0207000000000001E-2</v>
      </c>
      <c r="Y246" s="6">
        <v>2.9113766333299314</v>
      </c>
      <c r="Z246" s="6">
        <f t="shared" si="133"/>
        <v>20.27139051846618</v>
      </c>
      <c r="AA246" s="6">
        <f t="shared" si="135"/>
        <v>20.27139051846618</v>
      </c>
      <c r="AB246" s="6">
        <f t="shared" si="134"/>
        <v>3.8163439638090595</v>
      </c>
    </row>
    <row r="247" spans="7:28">
      <c r="G247" s="6">
        <v>2380515</v>
      </c>
      <c r="H247" s="6">
        <v>14448191</v>
      </c>
      <c r="I247" s="12">
        <f t="shared" si="120"/>
        <v>28896382</v>
      </c>
      <c r="J247" s="6">
        <v>6614612.4243160002</v>
      </c>
      <c r="K247" s="12">
        <f t="shared" si="121"/>
        <v>52916899.394528002</v>
      </c>
      <c r="L247" s="6">
        <f t="shared" si="122"/>
        <v>220.98859200000001</v>
      </c>
      <c r="M247" s="6">
        <f t="shared" si="123"/>
        <v>5242880</v>
      </c>
      <c r="N247" s="13">
        <f t="shared" si="124"/>
        <v>0.5460709590061148</v>
      </c>
      <c r="O247" s="13"/>
      <c r="P247" s="7">
        <f t="shared" si="125"/>
        <v>0</v>
      </c>
      <c r="Q247" s="7">
        <f t="shared" si="126"/>
        <v>1.0598606359489048E-2</v>
      </c>
      <c r="R247" s="6">
        <f t="shared" si="127"/>
        <v>1.0598606359489048E-2</v>
      </c>
      <c r="S247" s="6">
        <f t="shared" si="128"/>
        <v>1.0598606359489048E-2</v>
      </c>
      <c r="T247" s="7">
        <f t="shared" si="129"/>
        <v>0</v>
      </c>
      <c r="U247" s="7">
        <f t="shared" si="130"/>
        <v>0.69500648860876557</v>
      </c>
      <c r="V247" s="7">
        <f t="shared" si="131"/>
        <v>1.8760101564722245</v>
      </c>
      <c r="W247" s="6">
        <f t="shared" si="132"/>
        <v>2.5710166450809901</v>
      </c>
      <c r="X247" s="6">
        <v>8.4480000000000006E-3</v>
      </c>
      <c r="Y247" s="6">
        <v>2.6350896000000001</v>
      </c>
      <c r="Z247" s="6">
        <f t="shared" si="133"/>
        <v>25.45698815683058</v>
      </c>
      <c r="AA247" s="6">
        <f t="shared" si="135"/>
        <v>25.45698815683058</v>
      </c>
      <c r="AB247" s="6">
        <f t="shared" si="134"/>
        <v>2.4315285111751033</v>
      </c>
    </row>
    <row r="248" spans="7:28">
      <c r="G248" s="6">
        <v>5824554</v>
      </c>
      <c r="H248" s="6">
        <v>8733523</v>
      </c>
      <c r="I248" s="12">
        <f t="shared" si="120"/>
        <v>17467046</v>
      </c>
      <c r="J248" s="6">
        <v>7715217.28125</v>
      </c>
      <c r="K248" s="12">
        <f t="shared" si="121"/>
        <v>61721738.25</v>
      </c>
      <c r="L248" s="6">
        <f t="shared" si="122"/>
        <v>221.29335599999999</v>
      </c>
      <c r="M248" s="6">
        <f t="shared" si="123"/>
        <v>5242880</v>
      </c>
      <c r="N248" s="13">
        <f t="shared" si="124"/>
        <v>0.28299666365925785</v>
      </c>
      <c r="O248" s="13"/>
      <c r="P248" s="7">
        <f t="shared" si="125"/>
        <v>0</v>
      </c>
      <c r="Q248" s="7">
        <f t="shared" si="126"/>
        <v>1.2362107663526745E-2</v>
      </c>
      <c r="R248" s="6">
        <f t="shared" si="127"/>
        <v>1.2362107663526745E-2</v>
      </c>
      <c r="S248" s="6">
        <f t="shared" si="128"/>
        <v>1.2362107663526745E-2</v>
      </c>
      <c r="T248" s="7">
        <f t="shared" si="129"/>
        <v>0</v>
      </c>
      <c r="U248" s="7">
        <f t="shared" si="130"/>
        <v>0.8106485652558415</v>
      </c>
      <c r="V248" s="7">
        <f t="shared" si="131"/>
        <v>3.359186273313842</v>
      </c>
      <c r="W248" s="6">
        <f t="shared" si="132"/>
        <v>4.1698348385696837</v>
      </c>
      <c r="X248" s="6">
        <v>1.5127E-2</v>
      </c>
      <c r="Y248" s="6">
        <v>4.2188039384568832</v>
      </c>
      <c r="Z248" s="6">
        <f t="shared" si="133"/>
        <v>18.277863003062439</v>
      </c>
      <c r="AA248" s="6">
        <f t="shared" si="135"/>
        <v>18.277863003062439</v>
      </c>
      <c r="AB248" s="6">
        <f t="shared" si="134"/>
        <v>1.1607341938983522</v>
      </c>
    </row>
    <row r="249" spans="7:28">
      <c r="G249" s="6">
        <v>1382908</v>
      </c>
      <c r="H249" s="6">
        <v>16917053</v>
      </c>
      <c r="I249" s="12">
        <f t="shared" si="120"/>
        <v>33834106</v>
      </c>
      <c r="J249" s="6">
        <v>3830059.0429690001</v>
      </c>
      <c r="K249" s="12">
        <f t="shared" si="121"/>
        <v>30640472.343752</v>
      </c>
      <c r="L249" s="6">
        <f t="shared" si="122"/>
        <v>230.66279599999999</v>
      </c>
      <c r="M249" s="6">
        <f t="shared" si="123"/>
        <v>5242880</v>
      </c>
      <c r="N249" s="13">
        <f t="shared" si="124"/>
        <v>1.104229256664812</v>
      </c>
      <c r="O249" s="13"/>
      <c r="P249" s="7">
        <f t="shared" si="125"/>
        <v>0</v>
      </c>
      <c r="Q249" s="7">
        <f t="shared" si="126"/>
        <v>6.1369110578277644E-3</v>
      </c>
      <c r="R249" s="6">
        <f t="shared" si="127"/>
        <v>6.1369110578277644E-3</v>
      </c>
      <c r="S249" s="6">
        <f t="shared" si="128"/>
        <v>6.1369110578277644E-3</v>
      </c>
      <c r="T249" s="7">
        <f t="shared" si="129"/>
        <v>0</v>
      </c>
      <c r="U249" s="7">
        <f t="shared" si="130"/>
        <v>0.40242960824623003</v>
      </c>
      <c r="V249" s="7">
        <f t="shared" si="131"/>
        <v>1.5757774704458929</v>
      </c>
      <c r="W249" s="6">
        <f t="shared" si="132"/>
        <v>1.9782070786921229</v>
      </c>
      <c r="X249" s="6">
        <v>7.0959999999999999E-3</v>
      </c>
      <c r="Y249" s="6">
        <v>1.9743255384631759</v>
      </c>
      <c r="Z249" s="6">
        <f t="shared" si="133"/>
        <v>13.515909557105912</v>
      </c>
      <c r="AA249" s="6">
        <f t="shared" si="135"/>
        <v>13.515909557105912</v>
      </c>
      <c r="AB249" s="6">
        <f t="shared" si="134"/>
        <v>0.19660082156301045</v>
      </c>
    </row>
    <row r="250" spans="7:28">
      <c r="G250" s="6">
        <v>2707524</v>
      </c>
      <c r="H250" s="6">
        <v>14810202</v>
      </c>
      <c r="I250" s="12">
        <f t="shared" si="120"/>
        <v>29620404</v>
      </c>
      <c r="J250" s="6">
        <v>4268855.8583979998</v>
      </c>
      <c r="K250" s="12">
        <f t="shared" si="121"/>
        <v>34150846.867183998</v>
      </c>
      <c r="L250" s="6">
        <f t="shared" si="122"/>
        <v>231.87290400000001</v>
      </c>
      <c r="M250" s="6">
        <f t="shared" si="123"/>
        <v>5242880</v>
      </c>
      <c r="N250" s="13">
        <f t="shared" si="124"/>
        <v>0.86734024825787381</v>
      </c>
      <c r="O250" s="13"/>
      <c r="P250" s="7">
        <f t="shared" si="125"/>
        <v>0</v>
      </c>
      <c r="Q250" s="7">
        <f t="shared" si="126"/>
        <v>6.8399960490863792E-3</v>
      </c>
      <c r="R250" s="6">
        <f t="shared" si="127"/>
        <v>6.8399960490863792E-3</v>
      </c>
      <c r="S250" s="6">
        <f t="shared" si="128"/>
        <v>6.8399960490863792E-3</v>
      </c>
      <c r="T250" s="7">
        <f t="shared" si="129"/>
        <v>0</v>
      </c>
      <c r="U250" s="7">
        <f t="shared" si="130"/>
        <v>0.44853459737347334</v>
      </c>
      <c r="V250" s="7">
        <f t="shared" si="131"/>
        <v>1.457860638877859</v>
      </c>
      <c r="W250" s="6">
        <f t="shared" si="132"/>
        <v>1.9063952362513323</v>
      </c>
      <c r="X250" s="6">
        <v>6.5649999999999997E-3</v>
      </c>
      <c r="Y250" s="6">
        <v>1.9877178749999997</v>
      </c>
      <c r="Z250" s="6">
        <f t="shared" si="133"/>
        <v>4.1888202450324377</v>
      </c>
      <c r="AA250" s="6">
        <f t="shared" si="135"/>
        <v>4.1888202450324377</v>
      </c>
      <c r="AB250" s="6">
        <f t="shared" si="134"/>
        <v>4.0912565999169992</v>
      </c>
    </row>
    <row r="251" spans="7:28">
      <c r="G251" s="6">
        <v>4163763</v>
      </c>
      <c r="H251" s="6">
        <v>12487976</v>
      </c>
      <c r="I251" s="12">
        <f t="shared" si="120"/>
        <v>24975952</v>
      </c>
      <c r="J251" s="6">
        <v>13507234.986328</v>
      </c>
      <c r="K251" s="12">
        <f t="shared" si="121"/>
        <v>108057879.890624</v>
      </c>
      <c r="L251" s="6">
        <f t="shared" si="122"/>
        <v>233.13097200000001</v>
      </c>
      <c r="M251" s="6">
        <f t="shared" si="123"/>
        <v>5242880</v>
      </c>
      <c r="N251" s="13">
        <f t="shared" si="124"/>
        <v>0.23113494384010325</v>
      </c>
      <c r="O251" s="13"/>
      <c r="P251" s="7">
        <f t="shared" si="125"/>
        <v>0</v>
      </c>
      <c r="Q251" s="7">
        <f t="shared" si="126"/>
        <v>2.1642668903614937E-2</v>
      </c>
      <c r="R251" s="6">
        <f t="shared" si="127"/>
        <v>2.1642668903614937E-2</v>
      </c>
      <c r="S251" s="6">
        <f t="shared" si="128"/>
        <v>2.1642668903614937E-2</v>
      </c>
      <c r="T251" s="7">
        <f t="shared" si="129"/>
        <v>0</v>
      </c>
      <c r="U251" s="7">
        <f t="shared" si="130"/>
        <v>1.4192238874270913</v>
      </c>
      <c r="V251" s="7">
        <f t="shared" si="131"/>
        <v>5.0280092285563569</v>
      </c>
      <c r="W251" s="6">
        <f t="shared" si="132"/>
        <v>6.4472331159834484</v>
      </c>
      <c r="X251" s="6">
        <v>2.2641999999999999E-2</v>
      </c>
      <c r="Y251" s="6">
        <v>6.452064319999999</v>
      </c>
      <c r="Z251" s="6">
        <f t="shared" si="133"/>
        <v>4.4136167140052214</v>
      </c>
      <c r="AA251" s="6">
        <f t="shared" si="135"/>
        <v>4.4136167140052214</v>
      </c>
      <c r="AB251" s="6">
        <f t="shared" si="134"/>
        <v>7.4878423043224923E-2</v>
      </c>
    </row>
    <row r="252" spans="7:28">
      <c r="G252" s="6">
        <v>503712</v>
      </c>
      <c r="H252" s="6">
        <v>18660027</v>
      </c>
      <c r="I252" s="12">
        <f t="shared" si="120"/>
        <v>37320054</v>
      </c>
      <c r="J252" s="6">
        <v>7561680.6542969998</v>
      </c>
      <c r="K252" s="12">
        <f t="shared" si="121"/>
        <v>60493445.234375998</v>
      </c>
      <c r="L252" s="6">
        <f t="shared" si="122"/>
        <v>233.994564</v>
      </c>
      <c r="M252" s="6">
        <f t="shared" si="123"/>
        <v>5242880</v>
      </c>
      <c r="N252" s="13">
        <f t="shared" si="124"/>
        <v>0.61692723658583282</v>
      </c>
      <c r="O252" s="13"/>
      <c r="P252" s="7">
        <f t="shared" si="125"/>
        <v>0</v>
      </c>
      <c r="Q252" s="7">
        <f t="shared" si="126"/>
        <v>1.2116095627378332E-2</v>
      </c>
      <c r="R252" s="6">
        <f t="shared" si="127"/>
        <v>1.2116095627378332E-2</v>
      </c>
      <c r="S252" s="6">
        <f t="shared" si="128"/>
        <v>1.2116095627378332E-2</v>
      </c>
      <c r="T252" s="7">
        <f t="shared" si="129"/>
        <v>0</v>
      </c>
      <c r="U252" s="7">
        <f t="shared" si="130"/>
        <v>0.79451625921487601</v>
      </c>
      <c r="V252" s="7">
        <f t="shared" si="131"/>
        <v>2.4578220184463277</v>
      </c>
      <c r="W252" s="6">
        <f t="shared" si="132"/>
        <v>3.2523382776612038</v>
      </c>
      <c r="X252" s="6">
        <v>1.1068E-2</v>
      </c>
      <c r="Y252" s="6">
        <v>3.20872388</v>
      </c>
      <c r="Z252" s="6">
        <f t="shared" si="133"/>
        <v>9.4696027049000016</v>
      </c>
      <c r="AA252" s="6">
        <f t="shared" si="135"/>
        <v>9.4696027049000016</v>
      </c>
      <c r="AB252" s="6">
        <f t="shared" si="134"/>
        <v>1.3592443380077872</v>
      </c>
    </row>
    <row r="253" spans="7:28">
      <c r="G253" s="6">
        <v>4194304</v>
      </c>
      <c r="H253" s="6">
        <v>12582869</v>
      </c>
      <c r="I253" s="12">
        <f t="shared" si="120"/>
        <v>25165738</v>
      </c>
      <c r="J253" s="6">
        <v>7388940.6601560004</v>
      </c>
      <c r="K253" s="12">
        <f t="shared" si="121"/>
        <v>59111525.281248003</v>
      </c>
      <c r="L253" s="6">
        <f t="shared" si="122"/>
        <v>234.88050799999999</v>
      </c>
      <c r="M253" s="6">
        <f t="shared" si="123"/>
        <v>5242880</v>
      </c>
      <c r="N253" s="13">
        <f t="shared" si="124"/>
        <v>0.42573318621475914</v>
      </c>
      <c r="O253" s="13"/>
      <c r="P253" s="7">
        <f t="shared" si="125"/>
        <v>0</v>
      </c>
      <c r="Q253" s="7">
        <f t="shared" si="126"/>
        <v>1.1839313998614919E-2</v>
      </c>
      <c r="R253" s="6">
        <f t="shared" si="127"/>
        <v>1.1839313998614919E-2</v>
      </c>
      <c r="S253" s="6">
        <f t="shared" si="128"/>
        <v>1.1839313998614919E-2</v>
      </c>
      <c r="T253" s="7">
        <f t="shared" si="129"/>
        <v>0</v>
      </c>
      <c r="U253" s="7">
        <f t="shared" si="130"/>
        <v>0.77636622878695571</v>
      </c>
      <c r="V253" s="7">
        <f t="shared" si="131"/>
        <v>3.6656367960330267</v>
      </c>
      <c r="W253" s="6">
        <f t="shared" si="132"/>
        <v>4.4420030248199822</v>
      </c>
      <c r="X253" s="6">
        <v>1.6507000000000001E-2</v>
      </c>
      <c r="Y253" s="6">
        <v>4.5175257133278315</v>
      </c>
      <c r="Z253" s="6">
        <f t="shared" si="133"/>
        <v>28.277009761828808</v>
      </c>
      <c r="AA253" s="6">
        <f t="shared" si="135"/>
        <v>28.277009761828808</v>
      </c>
      <c r="AB253" s="6">
        <f t="shared" si="134"/>
        <v>1.6717710822328788</v>
      </c>
    </row>
    <row r="254" spans="7:28">
      <c r="G254" s="6">
        <v>862664</v>
      </c>
      <c r="H254" s="6">
        <v>19235140</v>
      </c>
      <c r="I254" s="12">
        <f t="shared" si="120"/>
        <v>38470280</v>
      </c>
      <c r="J254" s="6">
        <v>4204977.5136719998</v>
      </c>
      <c r="K254" s="12">
        <f t="shared" si="121"/>
        <v>33639820.109375998</v>
      </c>
      <c r="L254" s="6">
        <f t="shared" si="122"/>
        <v>248.07496</v>
      </c>
      <c r="M254" s="6">
        <f t="shared" si="123"/>
        <v>5242880</v>
      </c>
      <c r="N254" s="13">
        <f t="shared" si="124"/>
        <v>1.1435935113481082</v>
      </c>
      <c r="O254" s="13"/>
      <c r="P254" s="7">
        <f t="shared" si="125"/>
        <v>0</v>
      </c>
      <c r="Q254" s="7">
        <f t="shared" si="126"/>
        <v>6.737643653024923E-3</v>
      </c>
      <c r="R254" s="6">
        <f t="shared" si="127"/>
        <v>6.737643653024923E-3</v>
      </c>
      <c r="S254" s="6">
        <f t="shared" si="128"/>
        <v>6.737643653024923E-3</v>
      </c>
      <c r="T254" s="7">
        <f t="shared" si="129"/>
        <v>0</v>
      </c>
      <c r="U254" s="7">
        <f t="shared" si="130"/>
        <v>0.44182281122211037</v>
      </c>
      <c r="V254" s="7">
        <f t="shared" si="131"/>
        <v>1.4027883710268751</v>
      </c>
      <c r="W254" s="6">
        <f t="shared" si="132"/>
        <v>1.8446111822489855</v>
      </c>
      <c r="X254" s="6">
        <v>6.3169999999999997E-3</v>
      </c>
      <c r="Y254" s="6">
        <v>1.8189514363607651</v>
      </c>
      <c r="Z254" s="6">
        <f t="shared" si="133"/>
        <v>6.6589148808757841</v>
      </c>
      <c r="AA254" s="6">
        <f t="shared" si="135"/>
        <v>6.6589148808757841</v>
      </c>
      <c r="AB254" s="6">
        <f t="shared" si="134"/>
        <v>1.4106888933526824</v>
      </c>
    </row>
    <row r="255" spans="7:28">
      <c r="G255" s="6">
        <v>6592765</v>
      </c>
      <c r="H255" s="6">
        <v>9885854</v>
      </c>
      <c r="I255" s="12">
        <f t="shared" si="120"/>
        <v>19771708</v>
      </c>
      <c r="J255" s="6">
        <v>11309137.597656</v>
      </c>
      <c r="K255" s="12">
        <f t="shared" si="121"/>
        <v>90473100.781248003</v>
      </c>
      <c r="L255" s="6">
        <f t="shared" si="122"/>
        <v>250.48554799999999</v>
      </c>
      <c r="M255" s="6">
        <f t="shared" si="123"/>
        <v>5242880</v>
      </c>
      <c r="N255" s="13">
        <f t="shared" si="124"/>
        <v>0.21853686708279599</v>
      </c>
      <c r="O255" s="13"/>
      <c r="P255" s="7">
        <f t="shared" si="125"/>
        <v>0</v>
      </c>
      <c r="Q255" s="7">
        <f t="shared" si="126"/>
        <v>1.8120653180257663E-2</v>
      </c>
      <c r="R255" s="6">
        <f t="shared" si="127"/>
        <v>1.8120653180257663E-2</v>
      </c>
      <c r="S255" s="6">
        <f t="shared" si="128"/>
        <v>1.8120653180257663E-2</v>
      </c>
      <c r="T255" s="7">
        <f t="shared" si="129"/>
        <v>0</v>
      </c>
      <c r="U255" s="7">
        <f t="shared" si="130"/>
        <v>1.1882667504518289</v>
      </c>
      <c r="V255" s="7">
        <f t="shared" si="131"/>
        <v>4.7624187755330638</v>
      </c>
      <c r="W255" s="6">
        <f t="shared" si="132"/>
        <v>5.950685525984893</v>
      </c>
      <c r="X255" s="6">
        <v>2.1446E-2</v>
      </c>
      <c r="Y255" s="6">
        <v>5.9858168888865064</v>
      </c>
      <c r="Z255" s="6">
        <f t="shared" si="133"/>
        <v>15.505673877377301</v>
      </c>
      <c r="AA255" s="6">
        <f t="shared" si="135"/>
        <v>15.505673877377301</v>
      </c>
      <c r="AB255" s="6">
        <f t="shared" si="134"/>
        <v>0.58691008351491114</v>
      </c>
    </row>
    <row r="256" spans="7:28">
      <c r="G256" s="6">
        <v>7733822</v>
      </c>
      <c r="H256" s="6">
        <v>8156517</v>
      </c>
      <c r="I256" s="12">
        <f t="shared" si="120"/>
        <v>16313034</v>
      </c>
      <c r="J256" s="6">
        <v>6449701.875</v>
      </c>
      <c r="K256" s="12">
        <f t="shared" si="121"/>
        <v>51597615</v>
      </c>
      <c r="L256" s="6">
        <f t="shared" si="122"/>
        <v>252.554644</v>
      </c>
      <c r="M256" s="6">
        <f t="shared" si="123"/>
        <v>5242880</v>
      </c>
      <c r="N256" s="13">
        <f t="shared" si="124"/>
        <v>0.31615868291586735</v>
      </c>
      <c r="O256" s="13"/>
      <c r="P256" s="7">
        <f t="shared" si="125"/>
        <v>0</v>
      </c>
      <c r="Q256" s="7">
        <f t="shared" si="126"/>
        <v>1.0334369865404796E-2</v>
      </c>
      <c r="R256" s="6">
        <f t="shared" si="127"/>
        <v>1.0334369865404796E-2</v>
      </c>
      <c r="S256" s="6">
        <f t="shared" si="128"/>
        <v>1.0334369865404796E-2</v>
      </c>
      <c r="T256" s="7">
        <f t="shared" si="129"/>
        <v>0</v>
      </c>
      <c r="U256" s="7">
        <f t="shared" si="130"/>
        <v>0.67767910879232707</v>
      </c>
      <c r="V256" s="7">
        <f t="shared" si="131"/>
        <v>3.0691686047114835</v>
      </c>
      <c r="W256" s="6">
        <f t="shared" si="132"/>
        <v>3.7468477135038105</v>
      </c>
      <c r="X256" s="6">
        <v>1.3821E-2</v>
      </c>
      <c r="Y256" s="6">
        <v>3.8478815749953927</v>
      </c>
      <c r="Z256" s="6">
        <f t="shared" si="133"/>
        <v>25.22704677371539</v>
      </c>
      <c r="AA256" s="6">
        <f t="shared" si="135"/>
        <v>25.22704677371539</v>
      </c>
      <c r="AB256" s="6">
        <f t="shared" si="134"/>
        <v>2.6257009089918055</v>
      </c>
    </row>
    <row r="257" spans="7:28">
      <c r="G257" s="6">
        <v>2145852</v>
      </c>
      <c r="H257" s="6">
        <v>17488243</v>
      </c>
      <c r="I257" s="12">
        <f t="shared" si="120"/>
        <v>34976486</v>
      </c>
      <c r="J257" s="6">
        <v>7592519.2167969998</v>
      </c>
      <c r="K257" s="12">
        <f t="shared" si="121"/>
        <v>60740153.734375998</v>
      </c>
      <c r="L257" s="6">
        <f t="shared" si="122"/>
        <v>252.77595600000001</v>
      </c>
      <c r="M257" s="6">
        <f t="shared" si="123"/>
        <v>5242880</v>
      </c>
      <c r="N257" s="13">
        <f t="shared" si="124"/>
        <v>0.57583795643580982</v>
      </c>
      <c r="O257" s="13"/>
      <c r="P257" s="7">
        <f t="shared" si="125"/>
        <v>0</v>
      </c>
      <c r="Q257" s="7">
        <f t="shared" si="126"/>
        <v>1.2165508316083793E-2</v>
      </c>
      <c r="R257" s="6">
        <f t="shared" si="127"/>
        <v>1.2165508316083793E-2</v>
      </c>
      <c r="S257" s="6">
        <f t="shared" si="128"/>
        <v>1.2165508316083793E-2</v>
      </c>
      <c r="T257" s="7">
        <f t="shared" si="129"/>
        <v>0</v>
      </c>
      <c r="U257" s="7">
        <f t="shared" si="130"/>
        <v>0.79775650968791612</v>
      </c>
      <c r="V257" s="7">
        <f t="shared" si="131"/>
        <v>2.1733559897483028</v>
      </c>
      <c r="W257" s="6">
        <f t="shared" si="132"/>
        <v>2.9711124994362188</v>
      </c>
      <c r="X257" s="6">
        <v>9.7870000000000006E-3</v>
      </c>
      <c r="Y257" s="6">
        <v>2.9748809874999997</v>
      </c>
      <c r="Z257" s="6">
        <f t="shared" si="133"/>
        <v>24.302731338344667</v>
      </c>
      <c r="AA257" s="6">
        <f t="shared" si="135"/>
        <v>24.302731338344667</v>
      </c>
      <c r="AB257" s="6">
        <f t="shared" si="134"/>
        <v>0.12667693529978363</v>
      </c>
    </row>
    <row r="258" spans="7:28">
      <c r="G258" s="6">
        <v>3774768</v>
      </c>
      <c r="H258" s="6">
        <v>14970767</v>
      </c>
      <c r="I258" s="12">
        <f t="shared" si="120"/>
        <v>29941534</v>
      </c>
      <c r="J258" s="6">
        <v>8318702.6796880001</v>
      </c>
      <c r="K258" s="12">
        <f t="shared" si="121"/>
        <v>66549621.437504001</v>
      </c>
      <c r="L258" s="6">
        <f t="shared" si="122"/>
        <v>255.144564</v>
      </c>
      <c r="M258" s="6">
        <f t="shared" si="123"/>
        <v>5242880</v>
      </c>
      <c r="N258" s="13">
        <f t="shared" si="124"/>
        <v>0.44991291239902481</v>
      </c>
      <c r="O258" s="13"/>
      <c r="P258" s="7">
        <f t="shared" si="125"/>
        <v>0</v>
      </c>
      <c r="Q258" s="7">
        <f t="shared" si="126"/>
        <v>1.332907349182396E-2</v>
      </c>
      <c r="R258" s="6">
        <f t="shared" si="127"/>
        <v>1.332907349182396E-2</v>
      </c>
      <c r="S258" s="6">
        <f t="shared" si="128"/>
        <v>1.332907349182396E-2</v>
      </c>
      <c r="T258" s="7">
        <f t="shared" si="129"/>
        <v>0</v>
      </c>
      <c r="U258" s="7">
        <f t="shared" si="130"/>
        <v>0.87405761189222519</v>
      </c>
      <c r="V258" s="7">
        <f t="shared" si="131"/>
        <v>5.3842024448183654</v>
      </c>
      <c r="W258" s="6">
        <f t="shared" si="132"/>
        <v>6.2582600567105908</v>
      </c>
      <c r="X258" s="6">
        <v>2.4246E-2</v>
      </c>
      <c r="Y258" s="6">
        <v>6.2307811636407715</v>
      </c>
      <c r="Z258" s="6">
        <f t="shared" si="133"/>
        <v>45.025680558343808</v>
      </c>
      <c r="AA258" s="6">
        <f t="shared" si="135"/>
        <v>45.025680558343808</v>
      </c>
      <c r="AB258" s="6">
        <f t="shared" si="134"/>
        <v>0.4410184268735069</v>
      </c>
    </row>
    <row r="259" spans="7:28">
      <c r="G259" s="6">
        <v>923136</v>
      </c>
      <c r="H259" s="6">
        <v>20964171</v>
      </c>
      <c r="I259" s="12">
        <f t="shared" si="120"/>
        <v>41928342</v>
      </c>
      <c r="J259" s="6">
        <v>8597880.3632810004</v>
      </c>
      <c r="K259" s="12">
        <f t="shared" si="121"/>
        <v>68783042.906248003</v>
      </c>
      <c r="L259" s="6">
        <f t="shared" si="122"/>
        <v>270.03277200000002</v>
      </c>
      <c r="M259" s="6">
        <f t="shared" si="123"/>
        <v>5242880</v>
      </c>
      <c r="N259" s="13">
        <f t="shared" si="124"/>
        <v>0.60957381686571732</v>
      </c>
      <c r="O259" s="13"/>
      <c r="P259" s="7">
        <f t="shared" si="125"/>
        <v>0</v>
      </c>
      <c r="Q259" s="7">
        <f t="shared" si="126"/>
        <v>1.3776400437523604E-2</v>
      </c>
      <c r="R259" s="6">
        <f t="shared" si="127"/>
        <v>1.3776400437523604E-2</v>
      </c>
      <c r="S259" s="6">
        <f t="shared" si="128"/>
        <v>1.3776400437523604E-2</v>
      </c>
      <c r="T259" s="7">
        <f t="shared" si="129"/>
        <v>0</v>
      </c>
      <c r="U259" s="7">
        <f t="shared" si="130"/>
        <v>0.90339119776622512</v>
      </c>
      <c r="V259" s="7">
        <f t="shared" si="131"/>
        <v>2.4100779152690639</v>
      </c>
      <c r="W259" s="6">
        <f t="shared" si="132"/>
        <v>3.3134691130352891</v>
      </c>
      <c r="X259" s="6">
        <v>1.0853E-2</v>
      </c>
      <c r="Y259" s="6">
        <v>3.2887001777753659</v>
      </c>
      <c r="Z259" s="6">
        <f t="shared" si="133"/>
        <v>26.936334999756784</v>
      </c>
      <c r="AA259" s="6">
        <f t="shared" si="135"/>
        <v>26.936334999756784</v>
      </c>
      <c r="AB259" s="6">
        <f t="shared" si="134"/>
        <v>0.75315273272123207</v>
      </c>
    </row>
    <row r="260" spans="7:28">
      <c r="G260" s="6">
        <v>7122792</v>
      </c>
      <c r="H260" s="6">
        <v>10680777</v>
      </c>
      <c r="I260" s="12">
        <f t="shared" si="120"/>
        <v>21361554</v>
      </c>
      <c r="J260" s="6">
        <v>12430456.640625</v>
      </c>
      <c r="K260" s="12">
        <f t="shared" si="121"/>
        <v>99443653.125</v>
      </c>
      <c r="L260" s="6">
        <f t="shared" si="122"/>
        <v>270.62516399999998</v>
      </c>
      <c r="M260" s="6">
        <f t="shared" si="123"/>
        <v>5242880</v>
      </c>
      <c r="N260" s="13">
        <f t="shared" si="124"/>
        <v>0.21481063223963295</v>
      </c>
      <c r="O260" s="13"/>
      <c r="P260" s="7">
        <f t="shared" si="125"/>
        <v>0</v>
      </c>
      <c r="Q260" s="7">
        <f t="shared" si="126"/>
        <v>1.9917344864888956E-2</v>
      </c>
      <c r="R260" s="6">
        <f t="shared" si="127"/>
        <v>1.9917344864888956E-2</v>
      </c>
      <c r="S260" s="6">
        <f t="shared" si="128"/>
        <v>1.9917344864888956E-2</v>
      </c>
      <c r="T260" s="7">
        <f t="shared" si="129"/>
        <v>0</v>
      </c>
      <c r="U260" s="7">
        <f t="shared" si="130"/>
        <v>1.3060852953145861</v>
      </c>
      <c r="V260" s="7">
        <f t="shared" si="131"/>
        <v>5.1941142944940024</v>
      </c>
      <c r="W260" s="6">
        <f t="shared" si="132"/>
        <v>6.500199589808588</v>
      </c>
      <c r="X260" s="6">
        <v>2.3390000000000001E-2</v>
      </c>
      <c r="Y260" s="6">
        <v>6.484643600000001</v>
      </c>
      <c r="Z260" s="6">
        <f t="shared" si="133"/>
        <v>14.846751325827471</v>
      </c>
      <c r="AA260" s="6">
        <f t="shared" si="135"/>
        <v>14.846751325827471</v>
      </c>
      <c r="AB260" s="6">
        <f t="shared" si="134"/>
        <v>0.23988966500159045</v>
      </c>
    </row>
    <row r="261" spans="7:28">
      <c r="G261" s="6">
        <v>3774768</v>
      </c>
      <c r="H261" s="6">
        <v>16518948</v>
      </c>
      <c r="I261" s="12">
        <f t="shared" si="120"/>
        <v>33037896</v>
      </c>
      <c r="J261" s="6">
        <v>8871919.6445310004</v>
      </c>
      <c r="K261" s="12">
        <f t="shared" si="121"/>
        <v>70975357.156248003</v>
      </c>
      <c r="L261" s="6">
        <f t="shared" si="122"/>
        <v>273.722736</v>
      </c>
      <c r="M261" s="6">
        <f t="shared" si="123"/>
        <v>5242880</v>
      </c>
      <c r="N261" s="13">
        <f t="shared" si="124"/>
        <v>0.46548404014747047</v>
      </c>
      <c r="O261" s="13"/>
      <c r="P261" s="7">
        <f t="shared" si="125"/>
        <v>0</v>
      </c>
      <c r="Q261" s="7">
        <f t="shared" si="126"/>
        <v>1.421549411114975E-2</v>
      </c>
      <c r="R261" s="6">
        <f t="shared" si="127"/>
        <v>1.421549411114975E-2</v>
      </c>
      <c r="S261" s="6">
        <f t="shared" si="128"/>
        <v>1.421549411114975E-2</v>
      </c>
      <c r="T261" s="7">
        <f t="shared" si="129"/>
        <v>0</v>
      </c>
      <c r="U261" s="7">
        <f t="shared" si="130"/>
        <v>0.93218488458939941</v>
      </c>
      <c r="V261" s="7">
        <f t="shared" si="131"/>
        <v>6.4661060293747905</v>
      </c>
      <c r="W261" s="6">
        <f t="shared" si="132"/>
        <v>7.3982909139641899</v>
      </c>
      <c r="X261" s="6">
        <v>2.9118000000000002E-2</v>
      </c>
      <c r="Y261" s="6">
        <v>7.461599492312172</v>
      </c>
      <c r="Z261" s="6">
        <f t="shared" si="133"/>
        <v>51.179702894602144</v>
      </c>
      <c r="AA261" s="6">
        <f t="shared" si="135"/>
        <v>51.179702894602144</v>
      </c>
      <c r="AB261" s="6">
        <f t="shared" si="134"/>
        <v>0.84845854314762026</v>
      </c>
    </row>
    <row r="262" spans="7:28">
      <c r="G262" s="6">
        <v>416800</v>
      </c>
      <c r="H262" s="6">
        <v>22322336</v>
      </c>
      <c r="I262" s="12">
        <f t="shared" si="120"/>
        <v>44644672</v>
      </c>
      <c r="J262" s="6">
        <v>4594542.937988</v>
      </c>
      <c r="K262" s="12">
        <f t="shared" si="121"/>
        <v>36756343.503904</v>
      </c>
      <c r="L262" s="6">
        <f t="shared" si="122"/>
        <v>276.20403199999998</v>
      </c>
      <c r="M262" s="6">
        <f t="shared" si="123"/>
        <v>5242880</v>
      </c>
      <c r="N262" s="13">
        <f t="shared" si="124"/>
        <v>1.2146113498819098</v>
      </c>
      <c r="O262" s="13"/>
      <c r="P262" s="7">
        <f t="shared" si="125"/>
        <v>0</v>
      </c>
      <c r="Q262" s="7">
        <f t="shared" si="126"/>
        <v>7.3618450904991018E-3</v>
      </c>
      <c r="R262" s="6">
        <f t="shared" si="127"/>
        <v>7.3618450904991018E-3</v>
      </c>
      <c r="S262" s="6">
        <f t="shared" si="128"/>
        <v>7.3618450904991018E-3</v>
      </c>
      <c r="T262" s="7">
        <f t="shared" si="129"/>
        <v>0</v>
      </c>
      <c r="U262" s="7">
        <f t="shared" si="130"/>
        <v>0.48275498990002358</v>
      </c>
      <c r="V262" s="7">
        <f t="shared" si="131"/>
        <v>1.3581531861960374</v>
      </c>
      <c r="W262" s="6">
        <f t="shared" si="132"/>
        <v>1.8409081760960611</v>
      </c>
      <c r="X262" s="6">
        <v>6.1159999999999999E-3</v>
      </c>
      <c r="Y262" s="6">
        <v>1.8155067999972199</v>
      </c>
      <c r="Z262" s="6">
        <f t="shared" si="133"/>
        <v>20.370259818494148</v>
      </c>
      <c r="AA262" s="6">
        <f t="shared" si="135"/>
        <v>20.370259818494148</v>
      </c>
      <c r="AB262" s="6">
        <f t="shared" si="134"/>
        <v>1.3991341755855768</v>
      </c>
    </row>
    <row r="263" spans="7:28">
      <c r="G263" s="6">
        <v>3428755</v>
      </c>
      <c r="H263" s="6">
        <v>18920347</v>
      </c>
      <c r="I263" s="12">
        <f t="shared" si="120"/>
        <v>37840694</v>
      </c>
      <c r="J263" s="6">
        <v>5961099.5292969998</v>
      </c>
      <c r="K263" s="12">
        <f t="shared" si="121"/>
        <v>47688796.234375998</v>
      </c>
      <c r="L263" s="6">
        <f t="shared" si="122"/>
        <v>295.61926399999999</v>
      </c>
      <c r="M263" s="6">
        <f t="shared" si="123"/>
        <v>5242880</v>
      </c>
      <c r="N263" s="13">
        <f t="shared" si="124"/>
        <v>0.79349232918408008</v>
      </c>
      <c r="O263" s="13"/>
      <c r="P263" s="7">
        <f t="shared" si="125"/>
        <v>0</v>
      </c>
      <c r="Q263" s="7">
        <f t="shared" si="126"/>
        <v>9.5514813760668015E-3</v>
      </c>
      <c r="R263" s="6">
        <f t="shared" si="127"/>
        <v>9.5514813760668015E-3</v>
      </c>
      <c r="S263" s="6">
        <f t="shared" si="128"/>
        <v>9.5514813760668015E-3</v>
      </c>
      <c r="T263" s="7">
        <f t="shared" si="129"/>
        <v>0</v>
      </c>
      <c r="U263" s="7">
        <f t="shared" si="130"/>
        <v>0.62634098361892909</v>
      </c>
      <c r="V263" s="7">
        <f t="shared" si="131"/>
        <v>2.5506454376467764</v>
      </c>
      <c r="W263" s="6">
        <f t="shared" si="132"/>
        <v>3.1769864212657053</v>
      </c>
      <c r="X263" s="6">
        <v>1.1486E-2</v>
      </c>
      <c r="Y263" s="6">
        <v>3.26960476</v>
      </c>
      <c r="Z263" s="6">
        <f t="shared" si="133"/>
        <v>16.842404874919019</v>
      </c>
      <c r="AA263" s="6">
        <f t="shared" si="135"/>
        <v>16.842404874919019</v>
      </c>
      <c r="AB263" s="6">
        <f t="shared" si="134"/>
        <v>2.8327074840169582</v>
      </c>
    </row>
    <row r="264" spans="7:28">
      <c r="G264" s="6">
        <v>6815744</v>
      </c>
      <c r="H264" s="6">
        <v>13624320</v>
      </c>
      <c r="I264" s="12">
        <f t="shared" si="120"/>
        <v>27248640</v>
      </c>
      <c r="J264" s="6">
        <v>10178664.167969</v>
      </c>
      <c r="K264" s="12">
        <f t="shared" si="121"/>
        <v>81429313.343751997</v>
      </c>
      <c r="L264" s="6">
        <f t="shared" si="122"/>
        <v>299.80671999999998</v>
      </c>
      <c r="M264" s="6">
        <f t="shared" si="123"/>
        <v>5242880</v>
      </c>
      <c r="N264" s="13">
        <f t="shared" si="124"/>
        <v>0.3346293721644254</v>
      </c>
      <c r="O264" s="13"/>
      <c r="P264" s="7">
        <f t="shared" si="125"/>
        <v>0</v>
      </c>
      <c r="Q264" s="7">
        <f t="shared" si="126"/>
        <v>1.6309293403973715E-2</v>
      </c>
      <c r="R264" s="6">
        <f t="shared" si="127"/>
        <v>1.6309293403973715E-2</v>
      </c>
      <c r="S264" s="6">
        <f t="shared" si="128"/>
        <v>1.6309293403973715E-2</v>
      </c>
      <c r="T264" s="7">
        <f t="shared" si="129"/>
        <v>0</v>
      </c>
      <c r="U264" s="7">
        <f t="shared" si="130"/>
        <v>1.0694863414978582</v>
      </c>
      <c r="V264" s="7">
        <f t="shared" si="131"/>
        <v>4.6536066334081356</v>
      </c>
      <c r="W264" s="6">
        <f t="shared" si="132"/>
        <v>5.7230929749059936</v>
      </c>
      <c r="X264" s="6">
        <v>2.0955999999999999E-2</v>
      </c>
      <c r="Y264" s="6">
        <v>5.7652575500000003</v>
      </c>
      <c r="Z264" s="6">
        <f t="shared" si="133"/>
        <v>22.173633308008611</v>
      </c>
      <c r="AA264" s="6">
        <f t="shared" si="135"/>
        <v>22.173633308008611</v>
      </c>
      <c r="AB264" s="6">
        <f t="shared" si="134"/>
        <v>0.73135631371761922</v>
      </c>
    </row>
    <row r="265" spans="7:28">
      <c r="G265" s="6">
        <v>3523317</v>
      </c>
      <c r="H265" s="6">
        <v>19194193</v>
      </c>
      <c r="I265" s="12">
        <f t="shared" si="120"/>
        <v>38388386</v>
      </c>
      <c r="J265" s="6">
        <v>5764030.8125</v>
      </c>
      <c r="K265" s="12">
        <f t="shared" si="121"/>
        <v>46112246.5</v>
      </c>
      <c r="L265" s="6">
        <f t="shared" si="122"/>
        <v>300.79665599999998</v>
      </c>
      <c r="M265" s="6">
        <f t="shared" si="123"/>
        <v>5242880</v>
      </c>
      <c r="N265" s="13">
        <f t="shared" si="124"/>
        <v>0.83249871593221991</v>
      </c>
      <c r="O265" s="13"/>
      <c r="P265" s="7">
        <f t="shared" si="125"/>
        <v>0</v>
      </c>
      <c r="Q265" s="7">
        <f t="shared" si="126"/>
        <v>9.2357177876480866E-3</v>
      </c>
      <c r="R265" s="6">
        <f t="shared" si="127"/>
        <v>9.2357177876480866E-3</v>
      </c>
      <c r="S265" s="6">
        <f t="shared" si="128"/>
        <v>9.2357177876480866E-3</v>
      </c>
      <c r="T265" s="7">
        <f t="shared" si="129"/>
        <v>0</v>
      </c>
      <c r="U265" s="7">
        <f t="shared" si="130"/>
        <v>0.60563470060645452</v>
      </c>
      <c r="V265" s="7">
        <f t="shared" si="131"/>
        <v>2.2319813071380592</v>
      </c>
      <c r="W265" s="6">
        <f t="shared" si="132"/>
        <v>2.8376160077445136</v>
      </c>
      <c r="X265" s="6">
        <v>1.0050999999999999E-2</v>
      </c>
      <c r="Y265" s="6">
        <v>2.9307599222233387</v>
      </c>
      <c r="Z265" s="6">
        <f t="shared" si="133"/>
        <v>8.1114537096001662</v>
      </c>
      <c r="AA265" s="6">
        <f t="shared" si="135"/>
        <v>8.1114537096001662</v>
      </c>
      <c r="AB265" s="6">
        <f t="shared" si="134"/>
        <v>3.1781489084975636</v>
      </c>
    </row>
    <row r="266" spans="7:28">
      <c r="G266" s="6">
        <v>952203</v>
      </c>
      <c r="H266" s="6">
        <v>23737339</v>
      </c>
      <c r="I266" s="12">
        <f t="shared" si="120"/>
        <v>47474678</v>
      </c>
      <c r="J266" s="6">
        <v>10145413.211913999</v>
      </c>
      <c r="K266" s="12">
        <f t="shared" si="121"/>
        <v>81163305.695311993</v>
      </c>
      <c r="L266" s="6">
        <f t="shared" si="122"/>
        <v>303.89212800000001</v>
      </c>
      <c r="M266" s="6">
        <f t="shared" si="123"/>
        <v>5242880</v>
      </c>
      <c r="N266" s="13">
        <f t="shared" si="124"/>
        <v>0.58492785124130475</v>
      </c>
      <c r="O266" s="13"/>
      <c r="P266" s="7">
        <f t="shared" si="125"/>
        <v>0</v>
      </c>
      <c r="Q266" s="7">
        <f t="shared" si="126"/>
        <v>1.625601533238057E-2</v>
      </c>
      <c r="R266" s="6">
        <f t="shared" si="127"/>
        <v>1.625601533238057E-2</v>
      </c>
      <c r="S266" s="6">
        <f t="shared" si="128"/>
        <v>1.625601533238057E-2</v>
      </c>
      <c r="T266" s="7">
        <f t="shared" si="129"/>
        <v>0</v>
      </c>
      <c r="U266" s="7">
        <f t="shared" si="130"/>
        <v>1.065992617492848</v>
      </c>
      <c r="V266" s="7">
        <f t="shared" si="131"/>
        <v>2.9281569511414238</v>
      </c>
      <c r="W266" s="6">
        <f t="shared" si="132"/>
        <v>3.9941495686342718</v>
      </c>
      <c r="X266" s="6">
        <v>1.3186E-2</v>
      </c>
      <c r="Y266" s="6">
        <v>3.9604151000000001</v>
      </c>
      <c r="Z266" s="6">
        <f t="shared" si="133"/>
        <v>23.282385350982633</v>
      </c>
      <c r="AA266" s="6">
        <f t="shared" si="135"/>
        <v>23.282385350982633</v>
      </c>
      <c r="AB266" s="6">
        <f t="shared" si="134"/>
        <v>0.85179123355710262</v>
      </c>
    </row>
    <row r="267" spans="7:28">
      <c r="G267" s="6">
        <v>1602111</v>
      </c>
      <c r="H267" s="6">
        <v>23500731</v>
      </c>
      <c r="I267" s="12">
        <f t="shared" si="120"/>
        <v>47001462</v>
      </c>
      <c r="J267" s="6">
        <v>5383505.2451170003</v>
      </c>
      <c r="K267" s="12">
        <f t="shared" si="121"/>
        <v>43068041.960936002</v>
      </c>
      <c r="L267" s="6">
        <f t="shared" si="122"/>
        <v>314.05099200000001</v>
      </c>
      <c r="M267" s="6">
        <f t="shared" si="123"/>
        <v>5242880</v>
      </c>
      <c r="N267" s="13">
        <f t="shared" si="124"/>
        <v>1.0913303660898197</v>
      </c>
      <c r="O267" s="13"/>
      <c r="P267" s="7">
        <f t="shared" si="125"/>
        <v>0</v>
      </c>
      <c r="Q267" s="7">
        <f t="shared" si="126"/>
        <v>8.626000930529178E-3</v>
      </c>
      <c r="R267" s="6">
        <f t="shared" si="127"/>
        <v>8.626000930529178E-3</v>
      </c>
      <c r="S267" s="6">
        <f t="shared" si="128"/>
        <v>8.626000930529178E-3</v>
      </c>
      <c r="T267" s="7">
        <f t="shared" si="129"/>
        <v>0</v>
      </c>
      <c r="U267" s="7">
        <f t="shared" si="130"/>
        <v>0.56565235221662202</v>
      </c>
      <c r="V267" s="7">
        <f t="shared" si="131"/>
        <v>1.4798451328990179</v>
      </c>
      <c r="W267" s="6">
        <f t="shared" si="132"/>
        <v>2.0454974851156398</v>
      </c>
      <c r="X267" s="6">
        <v>6.6639999999999998E-3</v>
      </c>
      <c r="Y267" s="6">
        <v>2.0914661090878801</v>
      </c>
      <c r="Z267" s="6">
        <f t="shared" si="133"/>
        <v>29.441790674207358</v>
      </c>
      <c r="AA267" s="6">
        <f t="shared" si="135"/>
        <v>29.441790674207358</v>
      </c>
      <c r="AB267" s="6">
        <f t="shared" si="134"/>
        <v>2.1979138831127383</v>
      </c>
    </row>
    <row r="268" spans="7:28">
      <c r="G268" s="6">
        <v>1157456</v>
      </c>
      <c r="H268" s="6">
        <v>24848204</v>
      </c>
      <c r="I268" s="12">
        <f t="shared" si="120"/>
        <v>49696408</v>
      </c>
      <c r="J268" s="6">
        <v>10256470.704102</v>
      </c>
      <c r="K268" s="12">
        <f t="shared" si="121"/>
        <v>82051765.632816002</v>
      </c>
      <c r="L268" s="6">
        <f t="shared" si="122"/>
        <v>321.32756799999999</v>
      </c>
      <c r="M268" s="6">
        <f t="shared" si="123"/>
        <v>5242880</v>
      </c>
      <c r="N268" s="13">
        <f t="shared" si="124"/>
        <v>0.60567140288476973</v>
      </c>
      <c r="O268" s="13"/>
      <c r="P268" s="7">
        <f t="shared" si="125"/>
        <v>0</v>
      </c>
      <c r="Q268" s="7">
        <f t="shared" si="126"/>
        <v>1.6433962968230808E-2</v>
      </c>
      <c r="R268" s="6">
        <f t="shared" si="127"/>
        <v>1.6433962968230808E-2</v>
      </c>
      <c r="S268" s="6">
        <f t="shared" si="128"/>
        <v>1.6433962968230808E-2</v>
      </c>
      <c r="T268" s="7">
        <f t="shared" si="129"/>
        <v>0</v>
      </c>
      <c r="U268" s="7">
        <f t="shared" si="130"/>
        <v>1.0776615820107895</v>
      </c>
      <c r="V268" s="7">
        <f t="shared" si="131"/>
        <v>3.2625877389784468</v>
      </c>
      <c r="W268" s="6">
        <f t="shared" si="132"/>
        <v>4.3402493209892361</v>
      </c>
      <c r="X268" s="6">
        <v>1.4692E-2</v>
      </c>
      <c r="Y268" s="6">
        <v>4.3361742769162959</v>
      </c>
      <c r="Z268" s="6">
        <f t="shared" si="133"/>
        <v>11.856540758445465</v>
      </c>
      <c r="AA268" s="6">
        <f t="shared" si="135"/>
        <v>11.856540758445465</v>
      </c>
      <c r="AB268" s="6">
        <f t="shared" si="134"/>
        <v>9.3977866494753454E-2</v>
      </c>
    </row>
    <row r="269" spans="7:28">
      <c r="G269" s="6">
        <v>4690002</v>
      </c>
      <c r="H269" s="6">
        <v>20316253</v>
      </c>
      <c r="I269" s="12">
        <f t="shared" si="120"/>
        <v>40632506</v>
      </c>
      <c r="J269" s="6">
        <v>5978137.6816410003</v>
      </c>
      <c r="K269" s="12">
        <f t="shared" si="121"/>
        <v>47825101.453128003</v>
      </c>
      <c r="L269" s="6">
        <f t="shared" si="122"/>
        <v>337.59507600000001</v>
      </c>
      <c r="M269" s="6">
        <f t="shared" si="123"/>
        <v>5242880</v>
      </c>
      <c r="N269" s="13">
        <f t="shared" si="124"/>
        <v>0.84960626878800749</v>
      </c>
      <c r="O269" s="13"/>
      <c r="P269" s="7">
        <f t="shared" si="125"/>
        <v>0</v>
      </c>
      <c r="Q269" s="7">
        <f t="shared" si="126"/>
        <v>9.5787816407237655E-3</v>
      </c>
      <c r="R269" s="6">
        <f t="shared" si="127"/>
        <v>9.5787816407237655E-3</v>
      </c>
      <c r="S269" s="6">
        <f t="shared" si="128"/>
        <v>9.5787816407237655E-3</v>
      </c>
      <c r="T269" s="7">
        <f t="shared" si="129"/>
        <v>0</v>
      </c>
      <c r="U269" s="7">
        <f t="shared" si="130"/>
        <v>0.62813120588341953</v>
      </c>
      <c r="V269" s="7">
        <f t="shared" si="131"/>
        <v>1.8218261510059337</v>
      </c>
      <c r="W269" s="6">
        <f t="shared" si="132"/>
        <v>2.4499573568893531</v>
      </c>
      <c r="X269" s="6">
        <v>8.2039999999999995E-3</v>
      </c>
      <c r="Y269" s="6">
        <v>2.56112472</v>
      </c>
      <c r="Z269" s="6">
        <f t="shared" si="133"/>
        <v>16.757455396437908</v>
      </c>
      <c r="AA269" s="6">
        <f t="shared" si="135"/>
        <v>16.757455396437908</v>
      </c>
      <c r="AB269" s="6">
        <f t="shared" si="134"/>
        <v>4.340568120034658</v>
      </c>
    </row>
    <row r="270" spans="7:28">
      <c r="G270" s="6">
        <v>377002</v>
      </c>
      <c r="H270" s="6">
        <v>27689972</v>
      </c>
      <c r="I270" s="12">
        <f t="shared" si="120"/>
        <v>55379944</v>
      </c>
      <c r="J270" s="6">
        <v>5599638.5434569996</v>
      </c>
      <c r="K270" s="12">
        <f t="shared" si="121"/>
        <v>44797108.347655997</v>
      </c>
      <c r="L270" s="6">
        <f t="shared" si="122"/>
        <v>339.819704</v>
      </c>
      <c r="M270" s="6">
        <f t="shared" si="123"/>
        <v>5242880</v>
      </c>
      <c r="N270" s="13">
        <f t="shared" si="124"/>
        <v>1.2362392583515438</v>
      </c>
      <c r="O270" s="13"/>
      <c r="P270" s="7">
        <f t="shared" si="125"/>
        <v>0</v>
      </c>
      <c r="Q270" s="7">
        <f t="shared" si="126"/>
        <v>8.9723117350538339E-3</v>
      </c>
      <c r="R270" s="6">
        <f t="shared" si="127"/>
        <v>8.9723117350538339E-3</v>
      </c>
      <c r="S270" s="6">
        <f t="shared" si="128"/>
        <v>8.9723117350538339E-3</v>
      </c>
      <c r="T270" s="7">
        <f t="shared" si="129"/>
        <v>0</v>
      </c>
      <c r="U270" s="7">
        <f t="shared" si="130"/>
        <v>0.58836177721611427</v>
      </c>
      <c r="V270" s="7">
        <f t="shared" si="131"/>
        <v>1.5491295989050944</v>
      </c>
      <c r="W270" s="6">
        <f t="shared" si="132"/>
        <v>2.1374913761212087</v>
      </c>
      <c r="X270" s="6">
        <v>6.9760000000000004E-3</v>
      </c>
      <c r="Y270" s="6">
        <v>2.1062153846148481</v>
      </c>
      <c r="Z270" s="6">
        <f t="shared" si="133"/>
        <v>28.616854000198298</v>
      </c>
      <c r="AA270" s="6">
        <f t="shared" si="135"/>
        <v>28.616854000198298</v>
      </c>
      <c r="AB270" s="6">
        <f t="shared" si="134"/>
        <v>1.4849379476961602</v>
      </c>
    </row>
    <row r="271" spans="7:28">
      <c r="G271" s="6">
        <v>1508065</v>
      </c>
      <c r="H271" s="6">
        <v>27090195</v>
      </c>
      <c r="I271" s="12">
        <f t="shared" si="120"/>
        <v>54180390</v>
      </c>
      <c r="J271" s="6">
        <v>10911625.985352</v>
      </c>
      <c r="K271" s="12">
        <f t="shared" si="121"/>
        <v>87293007.882816002</v>
      </c>
      <c r="L271" s="6">
        <f t="shared" si="122"/>
        <v>355.24364000000003</v>
      </c>
      <c r="M271" s="6">
        <f t="shared" si="123"/>
        <v>5242880</v>
      </c>
      <c r="N271" s="13">
        <f t="shared" si="124"/>
        <v>0.62067273558419378</v>
      </c>
      <c r="O271" s="13"/>
      <c r="P271" s="7">
        <f t="shared" si="125"/>
        <v>0</v>
      </c>
      <c r="Q271" s="7">
        <f t="shared" si="126"/>
        <v>1.7483719550307062E-2</v>
      </c>
      <c r="R271" s="6">
        <f t="shared" si="127"/>
        <v>1.7483719550307062E-2</v>
      </c>
      <c r="S271" s="6">
        <f t="shared" si="128"/>
        <v>1.7483719550307062E-2</v>
      </c>
      <c r="T271" s="7">
        <f t="shared" si="129"/>
        <v>0</v>
      </c>
      <c r="U271" s="7">
        <f t="shared" si="130"/>
        <v>1.1464996547966091</v>
      </c>
      <c r="V271" s="7">
        <f t="shared" si="131"/>
        <v>2.9965531547628075</v>
      </c>
      <c r="W271" s="6">
        <f t="shared" si="132"/>
        <v>4.1430528095594168</v>
      </c>
      <c r="X271" s="6">
        <v>1.3494000000000001E-2</v>
      </c>
      <c r="Y271" s="6">
        <v>4.1127462999955018</v>
      </c>
      <c r="Z271" s="6">
        <f t="shared" si="133"/>
        <v>29.566618869920418</v>
      </c>
      <c r="AA271" s="6">
        <f t="shared" si="135"/>
        <v>29.566618869920418</v>
      </c>
      <c r="AB271" s="6">
        <f t="shared" si="134"/>
        <v>0.7368922698671726</v>
      </c>
    </row>
    <row r="272" spans="7:28">
      <c r="G272" s="6">
        <v>1505785</v>
      </c>
      <c r="H272" s="6">
        <v>27130349</v>
      </c>
      <c r="I272" s="12">
        <f t="shared" si="120"/>
        <v>54260698</v>
      </c>
      <c r="J272" s="6">
        <v>6322222.5903319996</v>
      </c>
      <c r="K272" s="12">
        <f t="shared" si="121"/>
        <v>50577780.722655997</v>
      </c>
      <c r="L272" s="6">
        <f t="shared" si="122"/>
        <v>355.67988800000001</v>
      </c>
      <c r="M272" s="6">
        <f t="shared" si="123"/>
        <v>5242880</v>
      </c>
      <c r="N272" s="13">
        <f t="shared" si="124"/>
        <v>1.0728169015073898</v>
      </c>
      <c r="O272" s="13"/>
      <c r="P272" s="7">
        <f t="shared" si="125"/>
        <v>0</v>
      </c>
      <c r="Q272" s="7">
        <f t="shared" si="126"/>
        <v>1.0130109559507114E-2</v>
      </c>
      <c r="R272" s="6">
        <f t="shared" si="127"/>
        <v>1.0130109559507114E-2</v>
      </c>
      <c r="S272" s="6">
        <f t="shared" si="128"/>
        <v>1.0130109559507114E-2</v>
      </c>
      <c r="T272" s="7">
        <f t="shared" si="129"/>
        <v>0</v>
      </c>
      <c r="U272" s="7">
        <f t="shared" si="130"/>
        <v>0.66428468379445949</v>
      </c>
      <c r="V272" s="7">
        <f t="shared" si="131"/>
        <v>2.0256823682930434</v>
      </c>
      <c r="W272" s="6">
        <f t="shared" si="132"/>
        <v>2.689967052087503</v>
      </c>
      <c r="X272" s="6">
        <v>9.1219999999999999E-3</v>
      </c>
      <c r="Y272" s="6">
        <v>2.7347755999999999</v>
      </c>
      <c r="Z272" s="6">
        <f t="shared" si="133"/>
        <v>11.051409334653743</v>
      </c>
      <c r="AA272" s="6">
        <f t="shared" si="135"/>
        <v>11.051409334653743</v>
      </c>
      <c r="AB272" s="6">
        <f t="shared" si="134"/>
        <v>1.6384725647141538</v>
      </c>
    </row>
    <row r="273" spans="7:28">
      <c r="G273" s="6">
        <v>914898</v>
      </c>
      <c r="H273" s="6">
        <v>28191660</v>
      </c>
      <c r="I273" s="12">
        <f t="shared" si="120"/>
        <v>56383320</v>
      </c>
      <c r="J273" s="6">
        <v>11490497.983398</v>
      </c>
      <c r="K273" s="12">
        <f t="shared" si="121"/>
        <v>91923983.867183998</v>
      </c>
      <c r="L273" s="6">
        <f t="shared" si="122"/>
        <v>356.59787999999998</v>
      </c>
      <c r="M273" s="6">
        <f t="shared" si="123"/>
        <v>5242880</v>
      </c>
      <c r="N273" s="13">
        <f t="shared" si="124"/>
        <v>0.61336897758331732</v>
      </c>
      <c r="O273" s="13"/>
      <c r="P273" s="7">
        <f t="shared" si="125"/>
        <v>0</v>
      </c>
      <c r="Q273" s="7">
        <f t="shared" si="126"/>
        <v>1.8411247279258604E-2</v>
      </c>
      <c r="R273" s="6">
        <f t="shared" si="127"/>
        <v>1.8411247279258604E-2</v>
      </c>
      <c r="S273" s="6">
        <f t="shared" si="128"/>
        <v>1.8411247279258604E-2</v>
      </c>
      <c r="T273" s="7">
        <f t="shared" si="129"/>
        <v>0</v>
      </c>
      <c r="U273" s="7">
        <f t="shared" si="130"/>
        <v>1.2073225373644403</v>
      </c>
      <c r="V273" s="7">
        <f t="shared" si="131"/>
        <v>3.1362324147558267</v>
      </c>
      <c r="W273" s="6">
        <f t="shared" si="132"/>
        <v>4.3435549521202672</v>
      </c>
      <c r="X273" s="6">
        <v>1.4123E-2</v>
      </c>
      <c r="Y273" s="6">
        <v>4.2931747230823545</v>
      </c>
      <c r="Z273" s="6">
        <f t="shared" si="133"/>
        <v>30.363572040349812</v>
      </c>
      <c r="AA273" s="6">
        <f t="shared" si="135"/>
        <v>30.363572040349812</v>
      </c>
      <c r="AB273" s="6">
        <f t="shared" si="134"/>
        <v>1.1734958926093142</v>
      </c>
    </row>
    <row r="274" spans="7:28">
      <c r="G274" s="6">
        <v>2987012</v>
      </c>
      <c r="H274" s="6">
        <v>26621990</v>
      </c>
      <c r="I274" s="12">
        <f t="shared" si="120"/>
        <v>53243980</v>
      </c>
      <c r="J274" s="6">
        <v>7533399.3105469998</v>
      </c>
      <c r="K274" s="12">
        <f t="shared" si="121"/>
        <v>60267194.484375998</v>
      </c>
      <c r="L274" s="6">
        <f t="shared" si="122"/>
        <v>379.20411999999999</v>
      </c>
      <c r="M274" s="6">
        <f t="shared" si="123"/>
        <v>5242880</v>
      </c>
      <c r="N274" s="13">
        <f t="shared" si="124"/>
        <v>0.88346538204633474</v>
      </c>
      <c r="O274" s="13"/>
      <c r="P274" s="7">
        <f t="shared" si="125"/>
        <v>0</v>
      </c>
      <c r="Q274" s="7">
        <f t="shared" si="126"/>
        <v>1.2070780375252334E-2</v>
      </c>
      <c r="R274" s="6">
        <f t="shared" si="127"/>
        <v>1.2070780375252334E-2</v>
      </c>
      <c r="S274" s="6">
        <f t="shared" si="128"/>
        <v>1.2070780375252334E-2</v>
      </c>
      <c r="T274" s="7">
        <f t="shared" si="129"/>
        <v>0</v>
      </c>
      <c r="U274" s="7">
        <f t="shared" si="130"/>
        <v>0.79154469925762616</v>
      </c>
      <c r="V274" s="7">
        <f t="shared" si="131"/>
        <v>5.3226902746783553</v>
      </c>
      <c r="W274" s="6">
        <f t="shared" si="132"/>
        <v>6.1142349739359814</v>
      </c>
      <c r="X274" s="6">
        <v>2.3969000000000001E-2</v>
      </c>
      <c r="Y274" s="6">
        <v>6.1308344000043578</v>
      </c>
      <c r="Z274" s="6">
        <f t="shared" si="133"/>
        <v>49.640033479693216</v>
      </c>
      <c r="AA274" s="6">
        <f t="shared" si="135"/>
        <v>49.640033479693216</v>
      </c>
      <c r="AB274" s="6">
        <f t="shared" si="134"/>
        <v>0.27075313057492778</v>
      </c>
    </row>
    <row r="275" spans="7:28">
      <c r="G275" s="6">
        <v>11548845</v>
      </c>
      <c r="H275" s="6">
        <v>12369181</v>
      </c>
      <c r="I275" s="12">
        <f t="shared" si="120"/>
        <v>24738362</v>
      </c>
      <c r="J275" s="6">
        <v>10389264.279297</v>
      </c>
      <c r="K275" s="12">
        <f t="shared" si="121"/>
        <v>83114114.234375998</v>
      </c>
      <c r="L275" s="6">
        <f t="shared" si="122"/>
        <v>379.40707200000003</v>
      </c>
      <c r="M275" s="6">
        <f t="shared" si="123"/>
        <v>5242880</v>
      </c>
      <c r="N275" s="13">
        <f t="shared" si="124"/>
        <v>0.29764333323988207</v>
      </c>
      <c r="O275" s="13"/>
      <c r="P275" s="7">
        <f t="shared" si="125"/>
        <v>0</v>
      </c>
      <c r="Q275" s="7">
        <f t="shared" si="126"/>
        <v>1.6646738372181488E-2</v>
      </c>
      <c r="R275" s="6">
        <f t="shared" si="127"/>
        <v>1.6646738372181488E-2</v>
      </c>
      <c r="S275" s="6">
        <f t="shared" si="128"/>
        <v>1.6646738372181488E-2</v>
      </c>
      <c r="T275" s="7">
        <f t="shared" si="129"/>
        <v>0</v>
      </c>
      <c r="U275" s="7">
        <f t="shared" si="130"/>
        <v>1.0916143868745793</v>
      </c>
      <c r="V275" s="7">
        <f t="shared" si="131"/>
        <v>4.9045407570839901</v>
      </c>
      <c r="W275" s="6">
        <f t="shared" si="132"/>
        <v>5.9961551439585694</v>
      </c>
      <c r="X275" s="6">
        <v>2.2086000000000001E-2</v>
      </c>
      <c r="Y275" s="6">
        <v>6.2073930000098168</v>
      </c>
      <c r="Z275" s="6">
        <f t="shared" si="133"/>
        <v>24.627644787732105</v>
      </c>
      <c r="AA275" s="6">
        <f t="shared" si="135"/>
        <v>24.627644787732105</v>
      </c>
      <c r="AB275" s="6">
        <f t="shared" si="134"/>
        <v>3.4030043860750121</v>
      </c>
    </row>
    <row r="276" spans="7:28">
      <c r="G276" s="6">
        <v>11950757</v>
      </c>
      <c r="H276" s="6">
        <v>12711603</v>
      </c>
      <c r="I276" s="12">
        <f t="shared" si="120"/>
        <v>25423206</v>
      </c>
      <c r="J276" s="6">
        <v>9267489.3046879992</v>
      </c>
      <c r="K276" s="12">
        <f t="shared" si="121"/>
        <v>74139914.437503994</v>
      </c>
      <c r="L276" s="6">
        <f t="shared" si="122"/>
        <v>391.55437599999999</v>
      </c>
      <c r="M276" s="6">
        <f t="shared" si="123"/>
        <v>5242880</v>
      </c>
      <c r="N276" s="13">
        <f t="shared" si="124"/>
        <v>0.34290848853663586</v>
      </c>
      <c r="O276" s="13"/>
      <c r="P276" s="7">
        <f t="shared" si="125"/>
        <v>0</v>
      </c>
      <c r="Q276" s="7">
        <f t="shared" si="126"/>
        <v>1.4849316147396176E-2</v>
      </c>
      <c r="R276" s="6">
        <f t="shared" si="127"/>
        <v>1.4849316147396176E-2</v>
      </c>
      <c r="S276" s="6">
        <f t="shared" si="128"/>
        <v>1.4849316147396176E-2</v>
      </c>
      <c r="T276" s="7">
        <f t="shared" si="129"/>
        <v>0</v>
      </c>
      <c r="U276" s="7">
        <f t="shared" si="130"/>
        <v>0.97374793664294546</v>
      </c>
      <c r="V276" s="7">
        <f t="shared" si="131"/>
        <v>3.9680901380210907</v>
      </c>
      <c r="W276" s="6">
        <f t="shared" si="132"/>
        <v>4.9418380746640365</v>
      </c>
      <c r="X276" s="6">
        <v>1.7868999999999999E-2</v>
      </c>
      <c r="Y276" s="6">
        <v>5.1573087352972706</v>
      </c>
      <c r="Z276" s="6">
        <f t="shared" si="133"/>
        <v>16.899008632849196</v>
      </c>
      <c r="AA276" s="6">
        <f t="shared" si="135"/>
        <v>16.899008632849196</v>
      </c>
      <c r="AB276" s="6">
        <f t="shared" si="134"/>
        <v>4.1779670695013049</v>
      </c>
    </row>
    <row r="277" spans="7:28">
      <c r="G277" s="6">
        <v>1498023</v>
      </c>
      <c r="H277" s="6">
        <v>31207734</v>
      </c>
      <c r="I277" s="12">
        <f t="shared" si="120"/>
        <v>62415468</v>
      </c>
      <c r="J277" s="6">
        <v>12925174.310547</v>
      </c>
      <c r="K277" s="12">
        <f t="shared" si="121"/>
        <v>103401394.484376</v>
      </c>
      <c r="L277" s="6">
        <f t="shared" si="122"/>
        <v>404.45326799999998</v>
      </c>
      <c r="M277" s="6">
        <f t="shared" si="123"/>
        <v>5242880</v>
      </c>
      <c r="N277" s="13">
        <f t="shared" si="124"/>
        <v>0.60362307792116876</v>
      </c>
      <c r="O277" s="13"/>
      <c r="P277" s="7">
        <f t="shared" si="125"/>
        <v>0</v>
      </c>
      <c r="Q277" s="7">
        <f t="shared" si="126"/>
        <v>2.0710031950123449E-2</v>
      </c>
      <c r="R277" s="6">
        <f t="shared" si="127"/>
        <v>2.0710031950123449E-2</v>
      </c>
      <c r="S277" s="6">
        <f t="shared" si="128"/>
        <v>2.0710031950123449E-2</v>
      </c>
      <c r="T277" s="7">
        <f t="shared" si="129"/>
        <v>0</v>
      </c>
      <c r="U277" s="7">
        <f t="shared" si="130"/>
        <v>1.3580659660733501</v>
      </c>
      <c r="V277" s="7">
        <f t="shared" si="131"/>
        <v>3.5774767543522175</v>
      </c>
      <c r="W277" s="6">
        <f t="shared" si="132"/>
        <v>4.935542720425568</v>
      </c>
      <c r="X277" s="6">
        <v>1.6109999999999999E-2</v>
      </c>
      <c r="Y277" s="6">
        <v>4.9249509230818793</v>
      </c>
      <c r="Z277" s="6">
        <f t="shared" si="133"/>
        <v>28.553891682951271</v>
      </c>
      <c r="AA277" s="6">
        <f t="shared" si="135"/>
        <v>28.553891682951271</v>
      </c>
      <c r="AB277" s="6">
        <f t="shared" si="134"/>
        <v>0.21506401808082656</v>
      </c>
    </row>
    <row r="278" spans="7:28">
      <c r="G278" s="6">
        <v>1437960</v>
      </c>
      <c r="H278" s="6">
        <v>32297325</v>
      </c>
      <c r="I278" s="12">
        <f t="shared" si="120"/>
        <v>64594650</v>
      </c>
      <c r="J278" s="6">
        <v>13382476.367187999</v>
      </c>
      <c r="K278" s="12">
        <f t="shared" si="121"/>
        <v>107059810.93750399</v>
      </c>
      <c r="L278" s="6">
        <f t="shared" si="122"/>
        <v>416.32709999999997</v>
      </c>
      <c r="M278" s="6">
        <f t="shared" si="123"/>
        <v>5242880</v>
      </c>
      <c r="N278" s="13">
        <f t="shared" si="124"/>
        <v>0.60335105614661544</v>
      </c>
      <c r="O278" s="13"/>
      <c r="P278" s="7">
        <f t="shared" si="125"/>
        <v>0</v>
      </c>
      <c r="Q278" s="7">
        <f t="shared" si="126"/>
        <v>2.1442767925387171E-2</v>
      </c>
      <c r="R278" s="6">
        <f t="shared" si="127"/>
        <v>2.1442767925387171E-2</v>
      </c>
      <c r="S278" s="6">
        <f t="shared" si="128"/>
        <v>2.1442767925387171E-2</v>
      </c>
      <c r="T278" s="7">
        <f t="shared" si="129"/>
        <v>0</v>
      </c>
      <c r="U278" s="7">
        <f t="shared" si="130"/>
        <v>1.4061153265243509</v>
      </c>
      <c r="V278" s="7">
        <f t="shared" si="131"/>
        <v>3.6227781359715747</v>
      </c>
      <c r="W278" s="6">
        <f t="shared" si="132"/>
        <v>5.0288934624959261</v>
      </c>
      <c r="X278" s="6">
        <v>1.6313999999999999E-2</v>
      </c>
      <c r="Y278" s="6">
        <v>4.9858846799999998</v>
      </c>
      <c r="Z278" s="6">
        <f t="shared" si="133"/>
        <v>31.437832079117157</v>
      </c>
      <c r="AA278" s="6">
        <f t="shared" si="135"/>
        <v>31.437832079117157</v>
      </c>
      <c r="AB278" s="6">
        <f t="shared" si="134"/>
        <v>0.86261085557089567</v>
      </c>
    </row>
    <row r="279" spans="7:28">
      <c r="G279" s="6">
        <v>1391349</v>
      </c>
      <c r="H279" s="6">
        <v>32961525</v>
      </c>
      <c r="I279" s="12">
        <f t="shared" si="120"/>
        <v>65923050</v>
      </c>
      <c r="J279" s="6">
        <v>13718179.478515999</v>
      </c>
      <c r="K279" s="12">
        <f t="shared" si="121"/>
        <v>109745435.828128</v>
      </c>
      <c r="L279" s="6">
        <f t="shared" si="122"/>
        <v>423.36527999999998</v>
      </c>
      <c r="M279" s="6">
        <f t="shared" si="123"/>
        <v>5242880</v>
      </c>
      <c r="N279" s="13">
        <f t="shared" si="124"/>
        <v>0.60069058455644475</v>
      </c>
      <c r="O279" s="13"/>
      <c r="P279" s="7">
        <f t="shared" si="125"/>
        <v>0</v>
      </c>
      <c r="Q279" s="7">
        <f t="shared" si="126"/>
        <v>2.1980665673944848E-2</v>
      </c>
      <c r="R279" s="6">
        <f t="shared" si="127"/>
        <v>2.1980665673944848E-2</v>
      </c>
      <c r="S279" s="6">
        <f t="shared" si="128"/>
        <v>2.1980665673944848E-2</v>
      </c>
      <c r="T279" s="7">
        <f t="shared" si="129"/>
        <v>0</v>
      </c>
      <c r="U279" s="7">
        <f t="shared" si="130"/>
        <v>1.4413881173777374</v>
      </c>
      <c r="V279" s="7">
        <f t="shared" si="131"/>
        <v>3.822637172527565</v>
      </c>
      <c r="W279" s="6">
        <f t="shared" si="132"/>
        <v>5.2640252899053026</v>
      </c>
      <c r="X279" s="6">
        <v>1.7214E-2</v>
      </c>
      <c r="Y279" s="6">
        <v>5.2277842125000005</v>
      </c>
      <c r="Z279" s="6">
        <f t="shared" si="133"/>
        <v>27.690633635092642</v>
      </c>
      <c r="AA279" s="6">
        <f t="shared" si="135"/>
        <v>27.690633635092642</v>
      </c>
      <c r="AB279" s="6">
        <f t="shared" si="134"/>
        <v>0.69323973469767874</v>
      </c>
    </row>
    <row r="280" spans="7:28">
      <c r="G280" s="6">
        <v>4194304</v>
      </c>
      <c r="H280" s="6">
        <v>30359198</v>
      </c>
      <c r="I280" s="12">
        <f t="shared" si="120"/>
        <v>60718396</v>
      </c>
      <c r="J280" s="6">
        <v>13354266.863281</v>
      </c>
      <c r="K280" s="12">
        <f t="shared" si="121"/>
        <v>106834134.906248</v>
      </c>
      <c r="L280" s="6">
        <f t="shared" si="122"/>
        <v>448.19645600000001</v>
      </c>
      <c r="M280" s="6">
        <f t="shared" si="123"/>
        <v>5242880</v>
      </c>
      <c r="N280" s="13">
        <f t="shared" si="124"/>
        <v>0.56834265614902257</v>
      </c>
      <c r="O280" s="13"/>
      <c r="P280" s="7">
        <f t="shared" si="125"/>
        <v>0</v>
      </c>
      <c r="Q280" s="7">
        <f t="shared" si="126"/>
        <v>2.1397567782381412E-2</v>
      </c>
      <c r="R280" s="6">
        <f t="shared" si="127"/>
        <v>2.1397567782381412E-2</v>
      </c>
      <c r="S280" s="6">
        <f t="shared" si="128"/>
        <v>2.1397567782381412E-2</v>
      </c>
      <c r="T280" s="7">
        <f t="shared" si="129"/>
        <v>0</v>
      </c>
      <c r="U280" s="7">
        <f t="shared" si="130"/>
        <v>1.4031513148789028</v>
      </c>
      <c r="V280" s="7">
        <f t="shared" si="131"/>
        <v>3.7402508363472626</v>
      </c>
      <c r="W280" s="6">
        <f t="shared" si="132"/>
        <v>5.1434021512261658</v>
      </c>
      <c r="X280" s="6">
        <v>1.6843E-2</v>
      </c>
      <c r="Y280" s="6">
        <v>5.2113364866722813</v>
      </c>
      <c r="Z280" s="6">
        <f t="shared" si="133"/>
        <v>27.041309638315099</v>
      </c>
      <c r="AA280" s="6">
        <f t="shared" si="135"/>
        <v>27.041309638315099</v>
      </c>
      <c r="AB280" s="6">
        <f t="shared" si="134"/>
        <v>1.303587584871059</v>
      </c>
    </row>
    <row r="281" spans="7:28">
      <c r="G281" s="6">
        <v>986703</v>
      </c>
      <c r="H281" s="6">
        <v>36326514</v>
      </c>
      <c r="I281" s="12">
        <f t="shared" si="120"/>
        <v>72653028</v>
      </c>
      <c r="J281" s="6">
        <v>14745207.863281</v>
      </c>
      <c r="K281" s="12">
        <f t="shared" si="121"/>
        <v>117961662.906248</v>
      </c>
      <c r="L281" s="6">
        <f t="shared" si="122"/>
        <v>455.65222799999998</v>
      </c>
      <c r="M281" s="6">
        <f t="shared" si="123"/>
        <v>5242880</v>
      </c>
      <c r="N281" s="13">
        <f t="shared" si="124"/>
        <v>0.61590372846593566</v>
      </c>
      <c r="O281" s="13"/>
      <c r="P281" s="7">
        <f t="shared" si="125"/>
        <v>0</v>
      </c>
      <c r="Q281" s="7">
        <f t="shared" si="126"/>
        <v>2.3626275253446658E-2</v>
      </c>
      <c r="R281" s="6">
        <f t="shared" si="127"/>
        <v>2.3626275253446658E-2</v>
      </c>
      <c r="S281" s="6">
        <f t="shared" si="128"/>
        <v>2.3626275253446658E-2</v>
      </c>
      <c r="T281" s="7">
        <f t="shared" si="129"/>
        <v>0</v>
      </c>
      <c r="U281" s="7">
        <f t="shared" si="130"/>
        <v>1.5492994121911847</v>
      </c>
      <c r="V281" s="7">
        <f t="shared" si="131"/>
        <v>4.0276037177955413</v>
      </c>
      <c r="W281" s="6">
        <f t="shared" si="132"/>
        <v>5.576903129986726</v>
      </c>
      <c r="X281" s="6">
        <v>1.8137E-2</v>
      </c>
      <c r="Y281" s="6">
        <v>5.4263770235272775</v>
      </c>
      <c r="Z281" s="6">
        <f t="shared" si="133"/>
        <v>30.265618643913868</v>
      </c>
      <c r="AA281" s="6">
        <f t="shared" si="135"/>
        <v>30.265618643913868</v>
      </c>
      <c r="AB281" s="6">
        <f t="shared" si="134"/>
        <v>2.773970658632984</v>
      </c>
    </row>
    <row r="282" spans="7:28">
      <c r="G282" s="6">
        <v>381689</v>
      </c>
      <c r="H282" s="6">
        <v>37464962</v>
      </c>
      <c r="I282" s="12">
        <f t="shared" si="120"/>
        <v>74929924</v>
      </c>
      <c r="J282" s="6">
        <v>7728083.0068359999</v>
      </c>
      <c r="K282" s="12">
        <f t="shared" si="121"/>
        <v>61824664.054687999</v>
      </c>
      <c r="L282" s="6">
        <f t="shared" si="122"/>
        <v>457.213324</v>
      </c>
      <c r="M282" s="6">
        <f t="shared" si="123"/>
        <v>5242880</v>
      </c>
      <c r="N282" s="13">
        <f t="shared" si="124"/>
        <v>1.2119746244592535</v>
      </c>
      <c r="O282" s="13"/>
      <c r="P282" s="7">
        <f t="shared" si="125"/>
        <v>0</v>
      </c>
      <c r="Q282" s="7">
        <f t="shared" si="126"/>
        <v>1.238272244066984E-2</v>
      </c>
      <c r="R282" s="6">
        <f t="shared" si="127"/>
        <v>1.238272244066984E-2</v>
      </c>
      <c r="S282" s="6">
        <f t="shared" si="128"/>
        <v>1.238272244066984E-2</v>
      </c>
      <c r="T282" s="7">
        <f t="shared" si="129"/>
        <v>0</v>
      </c>
      <c r="U282" s="7">
        <f t="shared" si="130"/>
        <v>0.8120003848620907</v>
      </c>
      <c r="V282" s="7">
        <f t="shared" si="131"/>
        <v>2.1908991718459947</v>
      </c>
      <c r="W282" s="6">
        <f t="shared" si="132"/>
        <v>3.0028995567080852</v>
      </c>
      <c r="X282" s="6">
        <v>9.8659999999999998E-3</v>
      </c>
      <c r="Y282" s="6">
        <v>2.9604166250000001</v>
      </c>
      <c r="Z282" s="6">
        <f t="shared" si="133"/>
        <v>25.509045617979321</v>
      </c>
      <c r="AA282" s="6">
        <f t="shared" si="135"/>
        <v>25.509045617979321</v>
      </c>
      <c r="AB282" s="6">
        <f t="shared" si="134"/>
        <v>1.4350321961215522</v>
      </c>
    </row>
    <row r="283" spans="7:28">
      <c r="G283" s="6">
        <v>12057441</v>
      </c>
      <c r="H283" s="6">
        <v>18082179</v>
      </c>
      <c r="I283" s="12">
        <f t="shared" si="120"/>
        <v>36164358</v>
      </c>
      <c r="J283" s="6">
        <v>18188200.917969</v>
      </c>
      <c r="K283" s="12">
        <f t="shared" si="121"/>
        <v>145505607.343752</v>
      </c>
      <c r="L283" s="6">
        <f t="shared" si="122"/>
        <v>458.13496800000001</v>
      </c>
      <c r="M283" s="6">
        <f t="shared" si="123"/>
        <v>5242880</v>
      </c>
      <c r="N283" s="13">
        <f t="shared" si="124"/>
        <v>0.24854271021021854</v>
      </c>
      <c r="O283" s="13"/>
      <c r="P283" s="7">
        <f t="shared" si="125"/>
        <v>0</v>
      </c>
      <c r="Q283" s="7">
        <f t="shared" si="126"/>
        <v>2.9142989725023015E-2</v>
      </c>
      <c r="R283" s="6">
        <f t="shared" si="127"/>
        <v>2.9142989725023015E-2</v>
      </c>
      <c r="S283" s="6">
        <f t="shared" si="128"/>
        <v>2.9142989725023015E-2</v>
      </c>
      <c r="T283" s="7">
        <f t="shared" si="129"/>
        <v>0</v>
      </c>
      <c r="U283" s="7">
        <f t="shared" si="130"/>
        <v>1.9110594609653981</v>
      </c>
      <c r="V283" s="7">
        <f t="shared" si="131"/>
        <v>7.4838326566371256</v>
      </c>
      <c r="W283" s="6">
        <f t="shared" si="132"/>
        <v>9.3948921176025237</v>
      </c>
      <c r="X283" s="6">
        <v>3.3701000000000002E-2</v>
      </c>
      <c r="Y283" s="6">
        <v>9.5137923000000004</v>
      </c>
      <c r="Z283" s="6">
        <f t="shared" si="133"/>
        <v>13.524851710563446</v>
      </c>
      <c r="AA283" s="6">
        <f t="shared" si="135"/>
        <v>13.524851710563446</v>
      </c>
      <c r="AB283" s="6">
        <f t="shared" si="134"/>
        <v>1.249766430127728</v>
      </c>
    </row>
    <row r="284" spans="7:28">
      <c r="G284" s="6">
        <v>8388608</v>
      </c>
      <c r="H284" s="6">
        <v>25165784</v>
      </c>
      <c r="I284" s="12">
        <f t="shared" si="120"/>
        <v>50331568</v>
      </c>
      <c r="J284" s="6">
        <v>14993623.005859001</v>
      </c>
      <c r="K284" s="12">
        <f t="shared" si="121"/>
        <v>119948984.046872</v>
      </c>
      <c r="L284" s="6">
        <f t="shared" si="122"/>
        <v>469.76156800000001</v>
      </c>
      <c r="M284" s="6">
        <f t="shared" si="123"/>
        <v>5242880</v>
      </c>
      <c r="N284" s="13">
        <f t="shared" si="124"/>
        <v>0.41960812256927599</v>
      </c>
      <c r="O284" s="13"/>
      <c r="P284" s="7">
        <f t="shared" si="125"/>
        <v>0</v>
      </c>
      <c r="Q284" s="7">
        <f t="shared" si="126"/>
        <v>2.4024311319814192E-2</v>
      </c>
      <c r="R284" s="6">
        <f t="shared" si="127"/>
        <v>2.4024311319814192E-2</v>
      </c>
      <c r="S284" s="6">
        <f t="shared" si="128"/>
        <v>2.4024311319814192E-2</v>
      </c>
      <c r="T284" s="7">
        <f t="shared" si="129"/>
        <v>0</v>
      </c>
      <c r="U284" s="7">
        <f t="shared" si="130"/>
        <v>1.5754007352748627</v>
      </c>
      <c r="V284" s="7">
        <f t="shared" si="131"/>
        <v>7.5659969272212537</v>
      </c>
      <c r="W284" s="6">
        <f t="shared" si="132"/>
        <v>9.1413976624961162</v>
      </c>
      <c r="X284" s="6">
        <v>3.4070999999999997E-2</v>
      </c>
      <c r="Y284" s="6">
        <v>9.2759433199886416</v>
      </c>
      <c r="Z284" s="6">
        <f t="shared" si="133"/>
        <v>29.487507499591459</v>
      </c>
      <c r="AA284" s="6">
        <f t="shared" si="135"/>
        <v>29.487507499591459</v>
      </c>
      <c r="AB284" s="6">
        <f t="shared" si="134"/>
        <v>1.4504795129848873</v>
      </c>
    </row>
    <row r="285" spans="7:28">
      <c r="G285" s="6">
        <v>14081816</v>
      </c>
      <c r="H285" s="6">
        <v>16933413</v>
      </c>
      <c r="I285" s="12">
        <f t="shared" si="120"/>
        <v>33866826</v>
      </c>
      <c r="J285" s="6">
        <v>23139798.570312001</v>
      </c>
      <c r="K285" s="12">
        <f t="shared" si="121"/>
        <v>185118388.56249601</v>
      </c>
      <c r="L285" s="6">
        <f t="shared" si="122"/>
        <v>484.83727599999997</v>
      </c>
      <c r="M285" s="6">
        <f t="shared" si="123"/>
        <v>5242880</v>
      </c>
      <c r="N285" s="13">
        <f t="shared" si="124"/>
        <v>0.18294684965111693</v>
      </c>
      <c r="O285" s="13"/>
      <c r="P285" s="7">
        <f t="shared" si="125"/>
        <v>0</v>
      </c>
      <c r="Q285" s="7">
        <f t="shared" si="126"/>
        <v>3.7076944279160085E-2</v>
      </c>
      <c r="R285" s="6">
        <f t="shared" si="127"/>
        <v>3.7076944279160085E-2</v>
      </c>
      <c r="S285" s="6">
        <f t="shared" si="128"/>
        <v>3.7076944279160085E-2</v>
      </c>
      <c r="T285" s="7">
        <f t="shared" si="129"/>
        <v>0</v>
      </c>
      <c r="U285" s="7">
        <f t="shared" si="130"/>
        <v>2.4313306842206566</v>
      </c>
      <c r="V285" s="7">
        <f t="shared" si="131"/>
        <v>9.1686443348041191</v>
      </c>
      <c r="W285" s="6">
        <f t="shared" si="132"/>
        <v>11.599975019024775</v>
      </c>
      <c r="X285" s="6">
        <v>4.1287999999999998E-2</v>
      </c>
      <c r="Y285" s="6">
        <v>11.723727599999998</v>
      </c>
      <c r="Z285" s="6">
        <f t="shared" si="133"/>
        <v>10.199224280274933</v>
      </c>
      <c r="AA285" s="6">
        <f t="shared" si="135"/>
        <v>10.199224280274933</v>
      </c>
      <c r="AB285" s="6">
        <f t="shared" si="134"/>
        <v>1.0555736639191715</v>
      </c>
    </row>
    <row r="286" spans="7:28">
      <c r="G286" s="6">
        <v>943695</v>
      </c>
      <c r="H286" s="6">
        <v>39297771</v>
      </c>
      <c r="I286" s="12">
        <f t="shared" si="120"/>
        <v>78595542</v>
      </c>
      <c r="J286" s="6">
        <v>16304191.115234001</v>
      </c>
      <c r="K286" s="12">
        <f t="shared" si="121"/>
        <v>130433528.921872</v>
      </c>
      <c r="L286" s="6">
        <f t="shared" si="122"/>
        <v>490.44715200000002</v>
      </c>
      <c r="M286" s="6">
        <f t="shared" si="123"/>
        <v>5242880</v>
      </c>
      <c r="N286" s="13">
        <f t="shared" si="124"/>
        <v>0.6025716136767082</v>
      </c>
      <c r="O286" s="13"/>
      <c r="P286" s="7">
        <f t="shared" si="125"/>
        <v>0</v>
      </c>
      <c r="Q286" s="7">
        <f t="shared" si="126"/>
        <v>2.6124237151825699E-2</v>
      </c>
      <c r="R286" s="6">
        <f t="shared" si="127"/>
        <v>2.6124237151825699E-2</v>
      </c>
      <c r="S286" s="6">
        <f t="shared" si="128"/>
        <v>2.6124237151825699E-2</v>
      </c>
      <c r="T286" s="7">
        <f t="shared" si="129"/>
        <v>0</v>
      </c>
      <c r="U286" s="7">
        <f t="shared" si="130"/>
        <v>1.7131039416533582</v>
      </c>
      <c r="V286" s="7">
        <f t="shared" si="131"/>
        <v>6.0917034342265692</v>
      </c>
      <c r="W286" s="6">
        <f t="shared" si="132"/>
        <v>7.8048073758799275</v>
      </c>
      <c r="X286" s="6">
        <v>2.7432000000000002E-2</v>
      </c>
      <c r="Y286" s="6">
        <v>7.7330807999999998</v>
      </c>
      <c r="Z286" s="6">
        <f t="shared" si="133"/>
        <v>4.7672894727847117</v>
      </c>
      <c r="AA286" s="6">
        <f t="shared" si="135"/>
        <v>4.7672894727847117</v>
      </c>
      <c r="AB286" s="6">
        <f t="shared" si="134"/>
        <v>0.92752911465670584</v>
      </c>
    </row>
    <row r="287" spans="7:28">
      <c r="G287" s="6">
        <v>2983494</v>
      </c>
      <c r="H287" s="6">
        <v>37269096</v>
      </c>
      <c r="I287" s="12">
        <f t="shared" ref="I287:I322" si="136">2*H287</f>
        <v>74538192</v>
      </c>
      <c r="J287" s="6">
        <v>12708274.914062001</v>
      </c>
      <c r="K287" s="12">
        <f t="shared" ref="K287:K322" si="137">J287*8</f>
        <v>101666199.31249601</v>
      </c>
      <c r="L287" s="6">
        <f t="shared" ref="L287:L322" si="138">((H287+2*G287)*8+(G287+H287)*4)/1000000</f>
        <v>506.89903199999998</v>
      </c>
      <c r="M287" s="6">
        <f t="shared" ref="M287:M322" si="139">40*2^20/8</f>
        <v>5242880</v>
      </c>
      <c r="N287" s="13">
        <f t="shared" ref="N287:N322" si="140">I287/K287</f>
        <v>0.73316591457194713</v>
      </c>
      <c r="O287" s="13"/>
      <c r="P287" s="7">
        <f t="shared" ref="P287:P322" si="141">$B$31*I287</f>
        <v>0</v>
      </c>
      <c r="Q287" s="7">
        <f t="shared" ref="Q287:Q322" si="142">$C$31*K287</f>
        <v>2.0362493625050236E-2</v>
      </c>
      <c r="R287" s="6">
        <f t="shared" ref="R287:R322" si="143">P287+Q287</f>
        <v>2.0362493625050236E-2</v>
      </c>
      <c r="S287" s="6">
        <f t="shared" ref="S287:S322" si="144">MAX(P287,Q287)</f>
        <v>2.0362493625050236E-2</v>
      </c>
      <c r="T287" s="7">
        <f t="shared" ref="T287:T322" si="145">$D$31*I287</f>
        <v>0</v>
      </c>
      <c r="U287" s="7">
        <f t="shared" ref="U287:U322" si="146">$E$31*K287</f>
        <v>1.3352760460807227</v>
      </c>
      <c r="V287" s="7">
        <f t="shared" ref="V287:V322" si="147">X287*$F$31</f>
        <v>10.948278022537121</v>
      </c>
      <c r="W287" s="6">
        <f t="shared" ref="W287:W322" si="148">SUM(T287:V287)</f>
        <v>12.283554068617843</v>
      </c>
      <c r="X287" s="6">
        <v>4.9301999999999999E-2</v>
      </c>
      <c r="Y287" s="6">
        <v>12.195970200013447</v>
      </c>
      <c r="Z287" s="6">
        <f t="shared" ref="Z287:Z322" si="149">ABS(S287-X287)/ABS(X287)*100</f>
        <v>58.698443014380274</v>
      </c>
      <c r="AA287" s="6">
        <f t="shared" si="135"/>
        <v>58.698443014380274</v>
      </c>
      <c r="AB287" s="6">
        <f t="shared" ref="AB287:AB322" si="150">ABS(W287-Y287)/ABS(Y287)*100</f>
        <v>0.71813777147716684</v>
      </c>
    </row>
    <row r="288" spans="7:28">
      <c r="G288" s="6">
        <v>3148440</v>
      </c>
      <c r="H288" s="6">
        <v>39383235</v>
      </c>
      <c r="I288" s="12">
        <f t="shared" si="136"/>
        <v>78766470</v>
      </c>
      <c r="J288" s="6">
        <v>13747212.785156</v>
      </c>
      <c r="K288" s="12">
        <f t="shared" si="137"/>
        <v>109977702.281248</v>
      </c>
      <c r="L288" s="6">
        <f t="shared" si="138"/>
        <v>535.56762000000003</v>
      </c>
      <c r="M288" s="6">
        <f t="shared" si="139"/>
        <v>5242880</v>
      </c>
      <c r="N288" s="13">
        <f t="shared" si="140"/>
        <v>0.71620399741184859</v>
      </c>
      <c r="O288" s="13"/>
      <c r="P288" s="7">
        <f t="shared" si="141"/>
        <v>0</v>
      </c>
      <c r="Q288" s="7">
        <f t="shared" si="142"/>
        <v>2.2027185797672811E-2</v>
      </c>
      <c r="R288" s="6">
        <f t="shared" si="143"/>
        <v>2.2027185797672811E-2</v>
      </c>
      <c r="S288" s="6">
        <f t="shared" si="144"/>
        <v>2.2027185797672811E-2</v>
      </c>
      <c r="T288" s="7">
        <f t="shared" si="145"/>
        <v>0</v>
      </c>
      <c r="U288" s="7">
        <f t="shared" si="146"/>
        <v>1.4444386871173023</v>
      </c>
      <c r="V288" s="7">
        <f t="shared" si="147"/>
        <v>11.805007092573797</v>
      </c>
      <c r="W288" s="6">
        <f t="shared" si="148"/>
        <v>13.249445779691099</v>
      </c>
      <c r="X288" s="6">
        <v>5.3159999999999999E-2</v>
      </c>
      <c r="Y288" s="6">
        <v>13.17526300001772</v>
      </c>
      <c r="Z288" s="6">
        <f t="shared" si="149"/>
        <v>58.564360801969883</v>
      </c>
      <c r="AA288" s="6">
        <f t="shared" ref="AA288:AA322" si="151">ABS(R288-X288)/ABS(X288)*100</f>
        <v>58.564360801969883</v>
      </c>
      <c r="AB288" s="6">
        <f t="shared" si="150"/>
        <v>0.56304591167006646</v>
      </c>
    </row>
    <row r="289" spans="7:28">
      <c r="G289" s="6">
        <v>1470152</v>
      </c>
      <c r="H289" s="6">
        <v>44279572</v>
      </c>
      <c r="I289" s="12">
        <f t="shared" si="136"/>
        <v>88559144</v>
      </c>
      <c r="J289" s="6">
        <v>18211464.568358999</v>
      </c>
      <c r="K289" s="12">
        <f t="shared" si="137"/>
        <v>145691716.54687199</v>
      </c>
      <c r="L289" s="6">
        <f t="shared" si="138"/>
        <v>560.75790400000005</v>
      </c>
      <c r="M289" s="6">
        <f t="shared" si="139"/>
        <v>5242880</v>
      </c>
      <c r="N289" s="13">
        <f t="shared" si="140"/>
        <v>0.60785297955844131</v>
      </c>
      <c r="O289" s="13"/>
      <c r="P289" s="7">
        <f t="shared" si="141"/>
        <v>0</v>
      </c>
      <c r="Q289" s="7">
        <f t="shared" si="142"/>
        <v>2.9180265117313874E-2</v>
      </c>
      <c r="R289" s="6">
        <f t="shared" si="143"/>
        <v>2.9180265117313874E-2</v>
      </c>
      <c r="S289" s="6">
        <f t="shared" si="144"/>
        <v>2.9180265117313874E-2</v>
      </c>
      <c r="T289" s="7">
        <f t="shared" si="145"/>
        <v>0</v>
      </c>
      <c r="U289" s="7">
        <f t="shared" si="146"/>
        <v>1.9135038049318471</v>
      </c>
      <c r="V289" s="7">
        <f t="shared" si="147"/>
        <v>4.9269693822974947</v>
      </c>
      <c r="W289" s="6">
        <f t="shared" si="148"/>
        <v>6.8404731872293416</v>
      </c>
      <c r="X289" s="6">
        <v>2.2186999999999998E-2</v>
      </c>
      <c r="Y289" s="6">
        <v>6.7423827777802421</v>
      </c>
      <c r="Z289" s="6">
        <f t="shared" si="149"/>
        <v>31.519651675818615</v>
      </c>
      <c r="AA289" s="6">
        <f t="shared" si="151"/>
        <v>31.519651675818615</v>
      </c>
      <c r="AB289" s="6">
        <f t="shared" si="150"/>
        <v>1.4548329972062681</v>
      </c>
    </row>
    <row r="290" spans="7:28">
      <c r="G290" s="6">
        <v>1470152</v>
      </c>
      <c r="H290" s="6">
        <v>44279572</v>
      </c>
      <c r="I290" s="12">
        <f t="shared" si="136"/>
        <v>88559144</v>
      </c>
      <c r="J290" s="6">
        <v>18212380.072266001</v>
      </c>
      <c r="K290" s="12">
        <f t="shared" si="137"/>
        <v>145699040.57812801</v>
      </c>
      <c r="L290" s="6">
        <f t="shared" si="138"/>
        <v>560.75790400000005</v>
      </c>
      <c r="M290" s="6">
        <f t="shared" si="139"/>
        <v>5242880</v>
      </c>
      <c r="N290" s="13">
        <f t="shared" si="140"/>
        <v>0.60782242387184449</v>
      </c>
      <c r="O290" s="13"/>
      <c r="P290" s="7">
        <f t="shared" si="141"/>
        <v>0</v>
      </c>
      <c r="Q290" s="7">
        <f t="shared" si="142"/>
        <v>2.9181732031005631E-2</v>
      </c>
      <c r="R290" s="6">
        <f t="shared" si="143"/>
        <v>2.9181732031005631E-2</v>
      </c>
      <c r="S290" s="6">
        <f t="shared" si="144"/>
        <v>2.9181732031005631E-2</v>
      </c>
      <c r="T290" s="7">
        <f t="shared" si="145"/>
        <v>0</v>
      </c>
      <c r="U290" s="7">
        <f t="shared" si="146"/>
        <v>1.9135999981953216</v>
      </c>
      <c r="V290" s="7">
        <f t="shared" si="147"/>
        <v>4.9231942671625486</v>
      </c>
      <c r="W290" s="6">
        <f t="shared" si="148"/>
        <v>6.8367942653578702</v>
      </c>
      <c r="X290" s="6">
        <v>2.2169999999999999E-2</v>
      </c>
      <c r="Y290" s="6">
        <v>6.7766300000073896</v>
      </c>
      <c r="Z290" s="6">
        <f t="shared" si="149"/>
        <v>31.627117866511647</v>
      </c>
      <c r="AA290" s="6">
        <f t="shared" si="151"/>
        <v>31.627117866511647</v>
      </c>
      <c r="AB290" s="6">
        <f t="shared" si="150"/>
        <v>0.88781983597178804</v>
      </c>
    </row>
    <row r="291" spans="7:28">
      <c r="G291" s="6">
        <v>1102824</v>
      </c>
      <c r="H291" s="6">
        <v>45204422</v>
      </c>
      <c r="I291" s="12">
        <f t="shared" si="136"/>
        <v>90408844</v>
      </c>
      <c r="J291" s="6">
        <v>18733101.697266001</v>
      </c>
      <c r="K291" s="12">
        <f t="shared" si="137"/>
        <v>149864813.57812801</v>
      </c>
      <c r="L291" s="6">
        <f t="shared" si="138"/>
        <v>564.50954400000001</v>
      </c>
      <c r="M291" s="6">
        <f t="shared" si="139"/>
        <v>5242880</v>
      </c>
      <c r="N291" s="13">
        <f t="shared" si="140"/>
        <v>0.60326931880422863</v>
      </c>
      <c r="O291" s="13"/>
      <c r="P291" s="7">
        <f t="shared" si="141"/>
        <v>0</v>
      </c>
      <c r="Q291" s="7">
        <f t="shared" si="142"/>
        <v>3.0016085304065188E-2</v>
      </c>
      <c r="R291" s="6">
        <f t="shared" si="143"/>
        <v>3.0016085304065188E-2</v>
      </c>
      <c r="S291" s="6">
        <f t="shared" si="144"/>
        <v>3.0016085304065188E-2</v>
      </c>
      <c r="T291" s="7">
        <f t="shared" si="145"/>
        <v>0</v>
      </c>
      <c r="U291" s="7">
        <f t="shared" si="146"/>
        <v>1.9683129405294031</v>
      </c>
      <c r="V291" s="7">
        <f t="shared" si="147"/>
        <v>6.8411748213115313</v>
      </c>
      <c r="W291" s="6">
        <f t="shared" si="148"/>
        <v>8.8094877618409342</v>
      </c>
      <c r="X291" s="6">
        <v>3.0807000000000001E-2</v>
      </c>
      <c r="Y291" s="6">
        <v>8.6926351499911991</v>
      </c>
      <c r="Z291" s="6">
        <f t="shared" si="149"/>
        <v>2.5673213748005757</v>
      </c>
      <c r="AA291" s="6">
        <f t="shared" si="151"/>
        <v>2.5673213748005757</v>
      </c>
      <c r="AB291" s="6">
        <f t="shared" si="150"/>
        <v>1.3442714416681041</v>
      </c>
    </row>
    <row r="292" spans="7:28">
      <c r="G292" s="6">
        <v>16002413</v>
      </c>
      <c r="H292" s="6">
        <v>23998813</v>
      </c>
      <c r="I292" s="12">
        <f t="shared" si="136"/>
        <v>47997626</v>
      </c>
      <c r="J292" s="6">
        <v>26978087.253906</v>
      </c>
      <c r="K292" s="12">
        <f t="shared" si="137"/>
        <v>215824698.031248</v>
      </c>
      <c r="L292" s="6">
        <f t="shared" si="138"/>
        <v>608.03401599999995</v>
      </c>
      <c r="M292" s="6">
        <f t="shared" si="139"/>
        <v>5242880</v>
      </c>
      <c r="N292" s="13">
        <f t="shared" si="140"/>
        <v>0.2223917208634329</v>
      </c>
      <c r="O292" s="13"/>
      <c r="P292" s="7">
        <f t="shared" si="141"/>
        <v>0</v>
      </c>
      <c r="Q292" s="7">
        <f t="shared" si="142"/>
        <v>4.3227041706176132E-2</v>
      </c>
      <c r="R292" s="6">
        <f t="shared" si="143"/>
        <v>4.3227041706176132E-2</v>
      </c>
      <c r="S292" s="6">
        <f t="shared" si="144"/>
        <v>4.3227041706176132E-2</v>
      </c>
      <c r="T292" s="7">
        <f t="shared" si="145"/>
        <v>0</v>
      </c>
      <c r="U292" s="7">
        <f t="shared" si="146"/>
        <v>2.8346249922053426</v>
      </c>
      <c r="V292" s="7">
        <f t="shared" si="147"/>
        <v>11.635793108289727</v>
      </c>
      <c r="W292" s="6">
        <f t="shared" si="148"/>
        <v>14.47041810049507</v>
      </c>
      <c r="X292" s="6">
        <v>5.2398E-2</v>
      </c>
      <c r="Y292" s="6">
        <v>14.601576000017467</v>
      </c>
      <c r="Z292" s="6">
        <f t="shared" si="149"/>
        <v>17.502496839237885</v>
      </c>
      <c r="AA292" s="6">
        <f t="shared" si="151"/>
        <v>17.502496839237885</v>
      </c>
      <c r="AB292" s="6">
        <f t="shared" si="150"/>
        <v>0.8982448163283141</v>
      </c>
    </row>
    <row r="293" spans="7:28">
      <c r="G293" s="6">
        <v>4802000</v>
      </c>
      <c r="H293" s="6">
        <v>42681372</v>
      </c>
      <c r="I293" s="12">
        <f t="shared" si="136"/>
        <v>85362744</v>
      </c>
      <c r="J293" s="6">
        <v>18331119.820312001</v>
      </c>
      <c r="K293" s="12">
        <f t="shared" si="137"/>
        <v>146648958.56249601</v>
      </c>
      <c r="L293" s="6">
        <f t="shared" si="138"/>
        <v>608.21646399999997</v>
      </c>
      <c r="M293" s="6">
        <f t="shared" si="139"/>
        <v>5242880</v>
      </c>
      <c r="N293" s="13">
        <f t="shared" si="140"/>
        <v>0.58208898881216231</v>
      </c>
      <c r="O293" s="13"/>
      <c r="P293" s="7">
        <f t="shared" si="141"/>
        <v>0</v>
      </c>
      <c r="Q293" s="7">
        <f t="shared" si="142"/>
        <v>2.9371988960366777E-2</v>
      </c>
      <c r="R293" s="6">
        <f t="shared" si="143"/>
        <v>2.9371988960366777E-2</v>
      </c>
      <c r="S293" s="6">
        <f t="shared" si="144"/>
        <v>2.9371988960366777E-2</v>
      </c>
      <c r="T293" s="7">
        <f t="shared" si="145"/>
        <v>0</v>
      </c>
      <c r="U293" s="7">
        <f t="shared" si="146"/>
        <v>1.9260761479761264</v>
      </c>
      <c r="V293" s="7">
        <f t="shared" si="147"/>
        <v>5.2811640081939446</v>
      </c>
      <c r="W293" s="6">
        <f t="shared" si="148"/>
        <v>7.2072401561700712</v>
      </c>
      <c r="X293" s="6">
        <v>2.3782000000000001E-2</v>
      </c>
      <c r="Y293" s="6">
        <v>7.181450540000001</v>
      </c>
      <c r="Z293" s="6">
        <f t="shared" si="149"/>
        <v>23.505125558686302</v>
      </c>
      <c r="AA293" s="6">
        <f t="shared" si="151"/>
        <v>23.505125558686302</v>
      </c>
      <c r="AB293" s="6">
        <f t="shared" si="150"/>
        <v>0.35911430464394922</v>
      </c>
    </row>
    <row r="294" spans="7:28">
      <c r="G294" s="6">
        <v>3566907</v>
      </c>
      <c r="H294" s="6">
        <v>45030389</v>
      </c>
      <c r="I294" s="12">
        <f t="shared" si="136"/>
        <v>90060778</v>
      </c>
      <c r="J294" s="6">
        <v>16563088.847656</v>
      </c>
      <c r="K294" s="12">
        <f t="shared" si="137"/>
        <v>132504710.781248</v>
      </c>
      <c r="L294" s="6">
        <f t="shared" si="138"/>
        <v>611.702808</v>
      </c>
      <c r="M294" s="6">
        <f t="shared" si="139"/>
        <v>5242880</v>
      </c>
      <c r="N294" s="13">
        <f t="shared" si="140"/>
        <v>0.67967982020413842</v>
      </c>
      <c r="O294" s="13"/>
      <c r="P294" s="7">
        <f t="shared" si="141"/>
        <v>0</v>
      </c>
      <c r="Q294" s="7">
        <f t="shared" si="142"/>
        <v>2.6539069492299349E-2</v>
      </c>
      <c r="R294" s="6">
        <f t="shared" si="143"/>
        <v>2.6539069492299349E-2</v>
      </c>
      <c r="S294" s="6">
        <f t="shared" si="144"/>
        <v>2.6539069492299349E-2</v>
      </c>
      <c r="T294" s="7">
        <f t="shared" si="145"/>
        <v>0</v>
      </c>
      <c r="U294" s="7">
        <f t="shared" si="146"/>
        <v>1.7403066849702493</v>
      </c>
      <c r="V294" s="7">
        <f t="shared" si="147"/>
        <v>14.092504798755188</v>
      </c>
      <c r="W294" s="6">
        <f t="shared" si="148"/>
        <v>15.832811483725438</v>
      </c>
      <c r="X294" s="6">
        <v>6.3461000000000004E-2</v>
      </c>
      <c r="Y294" s="6">
        <v>15.814027907151925</v>
      </c>
      <c r="Z294" s="6">
        <f t="shared" si="149"/>
        <v>58.180505361876826</v>
      </c>
      <c r="AA294" s="6">
        <f t="shared" si="151"/>
        <v>58.180505361876826</v>
      </c>
      <c r="AB294" s="6">
        <f t="shared" si="150"/>
        <v>0.11877793996441896</v>
      </c>
    </row>
    <row r="295" spans="7:28">
      <c r="G295" s="6">
        <v>3542400</v>
      </c>
      <c r="H295" s="6">
        <v>50194096</v>
      </c>
      <c r="I295" s="12">
        <f t="shared" si="136"/>
        <v>100388192</v>
      </c>
      <c r="J295" s="6">
        <v>21592601.132812001</v>
      </c>
      <c r="K295" s="12">
        <f t="shared" si="137"/>
        <v>172740809.06249601</v>
      </c>
      <c r="L295" s="6">
        <f t="shared" si="138"/>
        <v>673.17715199999998</v>
      </c>
      <c r="M295" s="6">
        <f t="shared" si="139"/>
        <v>5242880</v>
      </c>
      <c r="N295" s="13">
        <f t="shared" si="140"/>
        <v>0.58114925213578505</v>
      </c>
      <c r="O295" s="13"/>
      <c r="P295" s="7">
        <f t="shared" si="141"/>
        <v>0</v>
      </c>
      <c r="Q295" s="7">
        <f t="shared" si="142"/>
        <v>3.4597866814214229E-2</v>
      </c>
      <c r="R295" s="6">
        <f t="shared" si="143"/>
        <v>3.4597866814214229E-2</v>
      </c>
      <c r="S295" s="6">
        <f t="shared" si="144"/>
        <v>3.4597866814214229E-2</v>
      </c>
      <c r="T295" s="7">
        <f t="shared" si="145"/>
        <v>0</v>
      </c>
      <c r="U295" s="7">
        <f t="shared" si="146"/>
        <v>2.2687645066063196</v>
      </c>
      <c r="V295" s="7">
        <f t="shared" si="147"/>
        <v>6.1529935387704064</v>
      </c>
      <c r="W295" s="6">
        <f t="shared" si="148"/>
        <v>8.4217580453767269</v>
      </c>
      <c r="X295" s="6">
        <v>2.7708E-2</v>
      </c>
      <c r="Y295" s="6">
        <v>8.3814391000092368</v>
      </c>
      <c r="Z295" s="6">
        <f t="shared" si="149"/>
        <v>24.865983882684528</v>
      </c>
      <c r="AA295" s="6">
        <f t="shared" si="151"/>
        <v>24.865983882684528</v>
      </c>
      <c r="AB295" s="6">
        <f t="shared" si="150"/>
        <v>0.48105038867902428</v>
      </c>
    </row>
    <row r="296" spans="7:28">
      <c r="G296" s="6">
        <v>18318143</v>
      </c>
      <c r="H296" s="6">
        <v>27470081</v>
      </c>
      <c r="I296" s="12">
        <f t="shared" si="136"/>
        <v>54940162</v>
      </c>
      <c r="J296" s="6">
        <v>27030438.128906</v>
      </c>
      <c r="K296" s="12">
        <f t="shared" si="137"/>
        <v>216243505.031248</v>
      </c>
      <c r="L296" s="6">
        <f t="shared" si="138"/>
        <v>696.00383199999999</v>
      </c>
      <c r="M296" s="6">
        <f t="shared" si="139"/>
        <v>5242880</v>
      </c>
      <c r="N296" s="13">
        <f t="shared" si="140"/>
        <v>0.25406618336148845</v>
      </c>
      <c r="O296" s="13"/>
      <c r="P296" s="7">
        <f t="shared" si="141"/>
        <v>0</v>
      </c>
      <c r="Q296" s="7">
        <f t="shared" si="142"/>
        <v>4.331092361506321E-2</v>
      </c>
      <c r="R296" s="6">
        <f t="shared" si="143"/>
        <v>4.331092361506321E-2</v>
      </c>
      <c r="S296" s="6">
        <f t="shared" si="144"/>
        <v>4.331092361506321E-2</v>
      </c>
      <c r="T296" s="7">
        <f t="shared" si="145"/>
        <v>0</v>
      </c>
      <c r="U296" s="7">
        <f t="shared" si="146"/>
        <v>2.8401255711471403</v>
      </c>
      <c r="V296" s="7">
        <f t="shared" si="147"/>
        <v>11.773251712321013</v>
      </c>
      <c r="W296" s="6">
        <f t="shared" si="148"/>
        <v>14.613377283468154</v>
      </c>
      <c r="X296" s="6">
        <v>5.3017000000000002E-2</v>
      </c>
      <c r="Y296" s="6">
        <v>14.706915799999999</v>
      </c>
      <c r="Z296" s="6">
        <f t="shared" si="149"/>
        <v>18.307479459299454</v>
      </c>
      <c r="AA296" s="6">
        <f t="shared" si="151"/>
        <v>18.307479459299454</v>
      </c>
      <c r="AB296" s="6">
        <f t="shared" si="150"/>
        <v>0.63601721668825639</v>
      </c>
    </row>
    <row r="297" spans="7:28">
      <c r="G297" s="6">
        <v>1139905</v>
      </c>
      <c r="H297" s="6">
        <v>57515616</v>
      </c>
      <c r="I297" s="12">
        <f t="shared" si="136"/>
        <v>115031232</v>
      </c>
      <c r="J297" s="6">
        <v>24255732.007812001</v>
      </c>
      <c r="K297" s="12">
        <f t="shared" si="137"/>
        <v>194045856.06249601</v>
      </c>
      <c r="L297" s="6">
        <f t="shared" si="138"/>
        <v>712.98549200000002</v>
      </c>
      <c r="M297" s="6">
        <f t="shared" si="139"/>
        <v>5242880</v>
      </c>
      <c r="N297" s="13">
        <f t="shared" si="140"/>
        <v>0.59280437281253817</v>
      </c>
      <c r="O297" s="13"/>
      <c r="P297" s="7">
        <f t="shared" si="141"/>
        <v>0</v>
      </c>
      <c r="Q297" s="7">
        <f t="shared" si="142"/>
        <v>3.8865006597668034E-2</v>
      </c>
      <c r="R297" s="6">
        <f t="shared" si="143"/>
        <v>3.8865006597668034E-2</v>
      </c>
      <c r="S297" s="6">
        <f t="shared" si="144"/>
        <v>3.8865006597668034E-2</v>
      </c>
      <c r="T297" s="7">
        <f t="shared" si="145"/>
        <v>0</v>
      </c>
      <c r="U297" s="7">
        <f t="shared" si="146"/>
        <v>2.5485833560577649</v>
      </c>
      <c r="V297" s="7">
        <f t="shared" si="147"/>
        <v>16.803925728031452</v>
      </c>
      <c r="W297" s="6">
        <f t="shared" si="148"/>
        <v>19.352509084089217</v>
      </c>
      <c r="X297" s="6">
        <v>7.5671000000000002E-2</v>
      </c>
      <c r="Y297" s="6">
        <v>18.993866123533863</v>
      </c>
      <c r="Z297" s="6">
        <f t="shared" si="149"/>
        <v>48.639496507687177</v>
      </c>
      <c r="AA297" s="6">
        <f t="shared" si="151"/>
        <v>48.639496507687177</v>
      </c>
      <c r="AB297" s="6">
        <f t="shared" si="150"/>
        <v>1.8882041087516497</v>
      </c>
    </row>
    <row r="298" spans="7:28">
      <c r="G298" s="6">
        <v>19458087</v>
      </c>
      <c r="H298" s="6">
        <v>29179764</v>
      </c>
      <c r="I298" s="12">
        <f t="shared" si="136"/>
        <v>58359528</v>
      </c>
      <c r="J298" s="6">
        <v>38989455.371094003</v>
      </c>
      <c r="K298" s="12">
        <f t="shared" si="137"/>
        <v>311915642.96875203</v>
      </c>
      <c r="L298" s="6">
        <f t="shared" si="138"/>
        <v>739.31890799999996</v>
      </c>
      <c r="M298" s="6">
        <f t="shared" si="139"/>
        <v>5242880</v>
      </c>
      <c r="N298" s="13">
        <f t="shared" si="140"/>
        <v>0.18710035650839899</v>
      </c>
      <c r="O298" s="13"/>
      <c r="P298" s="7">
        <f t="shared" si="141"/>
        <v>0</v>
      </c>
      <c r="Q298" s="7">
        <f t="shared" si="142"/>
        <v>6.2472880214417513E-2</v>
      </c>
      <c r="R298" s="6">
        <f t="shared" si="143"/>
        <v>6.2472880214417513E-2</v>
      </c>
      <c r="S298" s="6">
        <f t="shared" si="144"/>
        <v>6.2472880214417513E-2</v>
      </c>
      <c r="T298" s="7">
        <f t="shared" si="145"/>
        <v>0</v>
      </c>
      <c r="U298" s="7">
        <f t="shared" si="146"/>
        <v>4.0966760759281131</v>
      </c>
      <c r="V298" s="7">
        <f t="shared" si="147"/>
        <v>15.835719728715766</v>
      </c>
      <c r="W298" s="6">
        <f t="shared" si="148"/>
        <v>19.932395804643878</v>
      </c>
      <c r="X298" s="6">
        <v>7.1310999999999999E-2</v>
      </c>
      <c r="Y298" s="6">
        <v>20.000061337499996</v>
      </c>
      <c r="Z298" s="6">
        <f t="shared" si="149"/>
        <v>12.393767841682891</v>
      </c>
      <c r="AA298" s="6">
        <f t="shared" si="151"/>
        <v>12.393767841682891</v>
      </c>
      <c r="AB298" s="6">
        <f t="shared" si="150"/>
        <v>0.33832662667511793</v>
      </c>
    </row>
    <row r="299" spans="7:28">
      <c r="G299" s="6">
        <v>1564794</v>
      </c>
      <c r="H299" s="6">
        <v>59485419</v>
      </c>
      <c r="I299" s="12">
        <f t="shared" si="136"/>
        <v>118970838</v>
      </c>
      <c r="J299" s="6">
        <v>24081503.091797002</v>
      </c>
      <c r="K299" s="12">
        <f t="shared" si="137"/>
        <v>192652024.73437601</v>
      </c>
      <c r="L299" s="6">
        <f t="shared" si="138"/>
        <v>745.12090799999999</v>
      </c>
      <c r="M299" s="6">
        <f t="shared" si="139"/>
        <v>5242880</v>
      </c>
      <c r="N299" s="13">
        <f t="shared" si="140"/>
        <v>0.61754262984795583</v>
      </c>
      <c r="O299" s="13"/>
      <c r="P299" s="7">
        <f t="shared" si="141"/>
        <v>0</v>
      </c>
      <c r="Q299" s="7">
        <f t="shared" si="142"/>
        <v>3.8585839266488474E-2</v>
      </c>
      <c r="R299" s="6">
        <f t="shared" si="143"/>
        <v>3.8585839266488474E-2</v>
      </c>
      <c r="S299" s="6">
        <f t="shared" si="144"/>
        <v>3.8585839266488474E-2</v>
      </c>
      <c r="T299" s="7">
        <f t="shared" si="145"/>
        <v>0</v>
      </c>
      <c r="U299" s="7">
        <f t="shared" si="146"/>
        <v>2.5302768825463988</v>
      </c>
      <c r="V299" s="7">
        <f t="shared" si="147"/>
        <v>6.8529442979087172</v>
      </c>
      <c r="W299" s="6">
        <f t="shared" si="148"/>
        <v>9.3832211804551164</v>
      </c>
      <c r="X299" s="6">
        <v>3.0859999999999999E-2</v>
      </c>
      <c r="Y299" s="6">
        <v>9.2255969999999987</v>
      </c>
      <c r="Z299" s="6">
        <f t="shared" si="149"/>
        <v>25.0351240002867</v>
      </c>
      <c r="AA299" s="6">
        <f t="shared" si="151"/>
        <v>25.0351240002867</v>
      </c>
      <c r="AB299" s="6">
        <f t="shared" si="150"/>
        <v>1.7085526330178715</v>
      </c>
    </row>
    <row r="300" spans="7:28">
      <c r="G300" s="6">
        <v>21198119</v>
      </c>
      <c r="H300" s="6">
        <v>31790179</v>
      </c>
      <c r="I300" s="12">
        <f t="shared" si="136"/>
        <v>63580358</v>
      </c>
      <c r="J300" s="6">
        <v>42101072.351562001</v>
      </c>
      <c r="K300" s="12">
        <f t="shared" si="137"/>
        <v>336808578.81249601</v>
      </c>
      <c r="L300" s="6">
        <f t="shared" si="138"/>
        <v>805.44452799999999</v>
      </c>
      <c r="M300" s="6">
        <f t="shared" si="139"/>
        <v>5242880</v>
      </c>
      <c r="N300" s="13">
        <f t="shared" si="140"/>
        <v>0.18877297669842219</v>
      </c>
      <c r="O300" s="13"/>
      <c r="P300" s="7">
        <f t="shared" si="141"/>
        <v>0</v>
      </c>
      <c r="Q300" s="7">
        <f t="shared" si="142"/>
        <v>6.745863015741474E-2</v>
      </c>
      <c r="R300" s="6">
        <f t="shared" si="143"/>
        <v>6.745863015741474E-2</v>
      </c>
      <c r="S300" s="6">
        <f t="shared" si="144"/>
        <v>6.745863015741474E-2</v>
      </c>
      <c r="T300" s="7">
        <f t="shared" si="145"/>
        <v>0</v>
      </c>
      <c r="U300" s="7">
        <f t="shared" si="146"/>
        <v>4.4236179816307901</v>
      </c>
      <c r="V300" s="7">
        <f t="shared" si="147"/>
        <v>16.931613445831108</v>
      </c>
      <c r="W300" s="6">
        <f t="shared" si="148"/>
        <v>21.355231427461899</v>
      </c>
      <c r="X300" s="6">
        <v>7.6245999999999994E-2</v>
      </c>
      <c r="Y300" s="6">
        <v>21.353539477769303</v>
      </c>
      <c r="Z300" s="6">
        <f t="shared" si="149"/>
        <v>11.525024057111528</v>
      </c>
      <c r="AA300" s="6">
        <f t="shared" si="151"/>
        <v>11.525024057111528</v>
      </c>
      <c r="AB300" s="6">
        <f t="shared" si="150"/>
        <v>7.9235093290142174E-3</v>
      </c>
    </row>
    <row r="301" spans="7:28">
      <c r="G301" s="6">
        <v>2164760</v>
      </c>
      <c r="H301" s="6">
        <v>64685452</v>
      </c>
      <c r="I301" s="12">
        <f t="shared" si="136"/>
        <v>129370904</v>
      </c>
      <c r="J301" s="6">
        <v>26464242.808594</v>
      </c>
      <c r="K301" s="12">
        <f t="shared" si="137"/>
        <v>211713942.468752</v>
      </c>
      <c r="L301" s="6">
        <f t="shared" si="138"/>
        <v>819.520624</v>
      </c>
      <c r="M301" s="6">
        <f t="shared" si="139"/>
        <v>5242880</v>
      </c>
      <c r="N301" s="13">
        <f t="shared" si="140"/>
        <v>0.61106463982217207</v>
      </c>
      <c r="O301" s="13"/>
      <c r="P301" s="7">
        <f t="shared" si="141"/>
        <v>0</v>
      </c>
      <c r="Q301" s="7">
        <f t="shared" si="142"/>
        <v>4.2403707751513614E-2</v>
      </c>
      <c r="R301" s="6">
        <f t="shared" si="143"/>
        <v>4.2403707751513614E-2</v>
      </c>
      <c r="S301" s="6">
        <f t="shared" si="144"/>
        <v>4.2403707751513614E-2</v>
      </c>
      <c r="T301" s="7">
        <f t="shared" si="145"/>
        <v>0</v>
      </c>
      <c r="U301" s="7">
        <f t="shared" si="146"/>
        <v>2.7806346446659185</v>
      </c>
      <c r="V301" s="7">
        <f t="shared" si="147"/>
        <v>7.1816013802452341</v>
      </c>
      <c r="W301" s="6">
        <f t="shared" si="148"/>
        <v>9.962236024911153</v>
      </c>
      <c r="X301" s="6">
        <v>3.2340000000000001E-2</v>
      </c>
      <c r="Y301" s="6">
        <v>9.8050568000107798</v>
      </c>
      <c r="Z301" s="6">
        <f t="shared" si="149"/>
        <v>31.11845315866918</v>
      </c>
      <c r="AA301" s="6">
        <f t="shared" si="151"/>
        <v>31.11845315866918</v>
      </c>
      <c r="AB301" s="6">
        <f t="shared" si="150"/>
        <v>1.6030424719232668</v>
      </c>
    </row>
    <row r="302" spans="7:28">
      <c r="G302" s="6">
        <v>2164760</v>
      </c>
      <c r="H302" s="6">
        <v>64685452</v>
      </c>
      <c r="I302" s="12">
        <f t="shared" si="136"/>
        <v>129370904</v>
      </c>
      <c r="J302" s="6">
        <v>26464868.0625</v>
      </c>
      <c r="K302" s="12">
        <f t="shared" si="137"/>
        <v>211718944.5</v>
      </c>
      <c r="L302" s="6">
        <f t="shared" si="138"/>
        <v>819.520624</v>
      </c>
      <c r="M302" s="6">
        <f t="shared" si="139"/>
        <v>5242880</v>
      </c>
      <c r="N302" s="13">
        <f t="shared" si="140"/>
        <v>0.61105020292598333</v>
      </c>
      <c r="O302" s="13"/>
      <c r="P302" s="7">
        <f t="shared" si="141"/>
        <v>0</v>
      </c>
      <c r="Q302" s="7">
        <f t="shared" si="142"/>
        <v>4.2404709597063939E-2</v>
      </c>
      <c r="R302" s="6">
        <f t="shared" si="143"/>
        <v>4.2404709597063939E-2</v>
      </c>
      <c r="S302" s="6">
        <f t="shared" si="144"/>
        <v>4.2404709597063939E-2</v>
      </c>
      <c r="T302" s="7">
        <f t="shared" si="145"/>
        <v>0</v>
      </c>
      <c r="U302" s="7">
        <f t="shared" si="146"/>
        <v>2.7807003409597937</v>
      </c>
      <c r="V302" s="7">
        <f t="shared" si="147"/>
        <v>7.1915943320730324</v>
      </c>
      <c r="W302" s="6">
        <f t="shared" si="148"/>
        <v>9.9722946730328257</v>
      </c>
      <c r="X302" s="6">
        <v>3.2384999999999997E-2</v>
      </c>
      <c r="Y302" s="6">
        <v>9.8381003571521077</v>
      </c>
      <c r="Z302" s="6">
        <f t="shared" si="149"/>
        <v>30.939353395287768</v>
      </c>
      <c r="AA302" s="6">
        <f t="shared" si="151"/>
        <v>30.939353395287768</v>
      </c>
      <c r="AB302" s="6">
        <f t="shared" si="150"/>
        <v>1.3640267024025761</v>
      </c>
    </row>
    <row r="303" spans="7:28">
      <c r="G303" s="6">
        <v>23947347</v>
      </c>
      <c r="H303" s="6">
        <v>28854312</v>
      </c>
      <c r="I303" s="12">
        <f t="shared" si="136"/>
        <v>57708624</v>
      </c>
      <c r="J303" s="6">
        <v>25757851.445312001</v>
      </c>
      <c r="K303" s="12">
        <f t="shared" si="137"/>
        <v>206062811.56249601</v>
      </c>
      <c r="L303" s="6">
        <f t="shared" si="138"/>
        <v>825.19868399999996</v>
      </c>
      <c r="M303" s="6">
        <f t="shared" si="139"/>
        <v>5242880</v>
      </c>
      <c r="N303" s="13">
        <f t="shared" si="140"/>
        <v>0.2800535601859328</v>
      </c>
      <c r="O303" s="13"/>
      <c r="P303" s="7">
        <f t="shared" si="141"/>
        <v>0</v>
      </c>
      <c r="Q303" s="7">
        <f t="shared" si="142"/>
        <v>4.1271855495492296E-2</v>
      </c>
      <c r="R303" s="6">
        <f t="shared" si="143"/>
        <v>4.1271855495492296E-2</v>
      </c>
      <c r="S303" s="6">
        <f t="shared" si="144"/>
        <v>4.1271855495492296E-2</v>
      </c>
      <c r="T303" s="7">
        <f t="shared" si="145"/>
        <v>0</v>
      </c>
      <c r="U303" s="7">
        <f t="shared" si="146"/>
        <v>2.7064131257794286</v>
      </c>
      <c r="V303" s="7">
        <f t="shared" si="147"/>
        <v>9.3569559603590964</v>
      </c>
      <c r="W303" s="6">
        <f t="shared" si="148"/>
        <v>12.063369086138525</v>
      </c>
      <c r="X303" s="6">
        <v>4.2136E-2</v>
      </c>
      <c r="Y303" s="6">
        <v>12.539205422226903</v>
      </c>
      <c r="Z303" s="6">
        <f t="shared" si="149"/>
        <v>2.0508460805669824</v>
      </c>
      <c r="AA303" s="6">
        <f t="shared" si="151"/>
        <v>2.0508460805669824</v>
      </c>
      <c r="AB303" s="6">
        <f t="shared" si="150"/>
        <v>3.79478858560618</v>
      </c>
    </row>
    <row r="304" spans="7:28">
      <c r="G304" s="6">
        <v>5558326</v>
      </c>
      <c r="H304" s="6">
        <v>59524291</v>
      </c>
      <c r="I304" s="12">
        <f t="shared" si="136"/>
        <v>119048582</v>
      </c>
      <c r="J304" s="6">
        <v>15077972.765625</v>
      </c>
      <c r="K304" s="12">
        <f t="shared" si="137"/>
        <v>120623782.125</v>
      </c>
      <c r="L304" s="6">
        <f t="shared" si="138"/>
        <v>825.45801200000005</v>
      </c>
      <c r="M304" s="6">
        <f t="shared" si="139"/>
        <v>5242880</v>
      </c>
      <c r="N304" s="13">
        <f t="shared" si="140"/>
        <v>0.98694121426761716</v>
      </c>
      <c r="O304" s="13"/>
      <c r="P304" s="7">
        <f t="shared" si="141"/>
        <v>0</v>
      </c>
      <c r="Q304" s="7">
        <f t="shared" si="142"/>
        <v>2.4159465104031524E-2</v>
      </c>
      <c r="R304" s="6">
        <f t="shared" si="143"/>
        <v>2.4159465104031524E-2</v>
      </c>
      <c r="S304" s="6">
        <f t="shared" si="144"/>
        <v>2.4159465104031524E-2</v>
      </c>
      <c r="T304" s="7">
        <f t="shared" si="145"/>
        <v>0</v>
      </c>
      <c r="U304" s="7">
        <f t="shared" si="146"/>
        <v>1.5842634813572263</v>
      </c>
      <c r="V304" s="7">
        <f t="shared" si="147"/>
        <v>11.222084902618827</v>
      </c>
      <c r="W304" s="6">
        <f t="shared" si="148"/>
        <v>12.806348383976053</v>
      </c>
      <c r="X304" s="6">
        <v>5.0534999999999997E-2</v>
      </c>
      <c r="Y304" s="6">
        <v>12.776626227258944</v>
      </c>
      <c r="Z304" s="6">
        <f t="shared" si="149"/>
        <v>52.19260887695355</v>
      </c>
      <c r="AA304" s="6">
        <f t="shared" si="151"/>
        <v>52.19260887695355</v>
      </c>
      <c r="AB304" s="6">
        <f t="shared" si="150"/>
        <v>0.2326291478551353</v>
      </c>
    </row>
    <row r="305" spans="7:28">
      <c r="G305" s="6">
        <v>9845725</v>
      </c>
      <c r="H305" s="6">
        <v>57156537</v>
      </c>
      <c r="I305" s="12">
        <f t="shared" si="136"/>
        <v>114313074</v>
      </c>
      <c r="J305" s="6">
        <v>14970860.091797</v>
      </c>
      <c r="K305" s="12">
        <f t="shared" si="137"/>
        <v>119766880.734376</v>
      </c>
      <c r="L305" s="6">
        <f t="shared" si="138"/>
        <v>882.79294400000003</v>
      </c>
      <c r="M305" s="6">
        <f t="shared" si="139"/>
        <v>5242880</v>
      </c>
      <c r="N305" s="13">
        <f t="shared" si="140"/>
        <v>0.95446314790086517</v>
      </c>
      <c r="O305" s="13"/>
      <c r="P305" s="7">
        <f t="shared" si="141"/>
        <v>0</v>
      </c>
      <c r="Q305" s="7">
        <f t="shared" si="142"/>
        <v>2.3987838258316116E-2</v>
      </c>
      <c r="R305" s="6">
        <f t="shared" si="143"/>
        <v>2.3987838258316116E-2</v>
      </c>
      <c r="S305" s="6">
        <f t="shared" si="144"/>
        <v>2.3987838258316116E-2</v>
      </c>
      <c r="T305" s="7">
        <f t="shared" si="145"/>
        <v>0</v>
      </c>
      <c r="U305" s="7">
        <f t="shared" si="146"/>
        <v>1.5730090043679124</v>
      </c>
      <c r="V305" s="7">
        <f t="shared" si="147"/>
        <v>4.8132717970567542</v>
      </c>
      <c r="W305" s="6">
        <f t="shared" si="148"/>
        <v>6.3862808014246664</v>
      </c>
      <c r="X305" s="6">
        <v>2.1675E-2</v>
      </c>
      <c r="Y305" s="6">
        <v>6.5427191666763003</v>
      </c>
      <c r="Z305" s="6">
        <f t="shared" si="149"/>
        <v>10.670534063742174</v>
      </c>
      <c r="AA305" s="6">
        <f t="shared" si="151"/>
        <v>10.670534063742174</v>
      </c>
      <c r="AB305" s="6">
        <f t="shared" si="150"/>
        <v>2.3910298037613091</v>
      </c>
    </row>
    <row r="306" spans="7:28">
      <c r="G306" s="6">
        <v>4847571</v>
      </c>
      <c r="H306" s="6">
        <v>68993773</v>
      </c>
      <c r="I306" s="12">
        <f t="shared" si="136"/>
        <v>137987546</v>
      </c>
      <c r="J306" s="6">
        <v>25598153.890625</v>
      </c>
      <c r="K306" s="12">
        <f t="shared" si="137"/>
        <v>204785231.125</v>
      </c>
      <c r="L306" s="6">
        <f t="shared" si="138"/>
        <v>924.87669600000004</v>
      </c>
      <c r="M306" s="6">
        <f t="shared" si="139"/>
        <v>5242880</v>
      </c>
      <c r="N306" s="13">
        <f t="shared" si="140"/>
        <v>0.67381590577580774</v>
      </c>
      <c r="O306" s="13"/>
      <c r="P306" s="7">
        <f t="shared" si="141"/>
        <v>0</v>
      </c>
      <c r="Q306" s="7">
        <f t="shared" si="142"/>
        <v>4.1015971792846551E-2</v>
      </c>
      <c r="R306" s="6">
        <f t="shared" si="143"/>
        <v>4.1015971792846551E-2</v>
      </c>
      <c r="S306" s="6">
        <f t="shared" si="144"/>
        <v>4.1015971792846551E-2</v>
      </c>
      <c r="T306" s="7">
        <f t="shared" si="145"/>
        <v>0</v>
      </c>
      <c r="U306" s="7">
        <f t="shared" si="146"/>
        <v>2.6896334825286154</v>
      </c>
      <c r="V306" s="7">
        <f t="shared" si="147"/>
        <v>25.431174139365009</v>
      </c>
      <c r="W306" s="6">
        <f t="shared" si="148"/>
        <v>28.120807621893626</v>
      </c>
      <c r="X306" s="6">
        <v>0.114521</v>
      </c>
      <c r="Y306" s="6">
        <v>28.013598461494414</v>
      </c>
      <c r="Z306" s="6">
        <f t="shared" si="149"/>
        <v>64.184759308033861</v>
      </c>
      <c r="AA306" s="6">
        <f t="shared" si="151"/>
        <v>64.184759308033861</v>
      </c>
      <c r="AB306" s="6">
        <f t="shared" si="150"/>
        <v>0.38270399479943201</v>
      </c>
    </row>
    <row r="307" spans="7:28">
      <c r="G307" s="6">
        <v>8388608</v>
      </c>
      <c r="H307" s="6">
        <v>63501393</v>
      </c>
      <c r="I307" s="12">
        <f t="shared" si="136"/>
        <v>127002786</v>
      </c>
      <c r="J307" s="6">
        <v>27799744.667969</v>
      </c>
      <c r="K307" s="12">
        <f t="shared" si="137"/>
        <v>222397957.343752</v>
      </c>
      <c r="L307" s="6">
        <f t="shared" si="138"/>
        <v>929.78887599999996</v>
      </c>
      <c r="M307" s="6">
        <f t="shared" si="139"/>
        <v>5242880</v>
      </c>
      <c r="N307" s="13">
        <f t="shared" si="140"/>
        <v>0.57106093741543074</v>
      </c>
      <c r="O307" s="13"/>
      <c r="P307" s="7">
        <f t="shared" si="141"/>
        <v>0</v>
      </c>
      <c r="Q307" s="7">
        <f t="shared" si="142"/>
        <v>4.4543584979671091E-2</v>
      </c>
      <c r="R307" s="6">
        <f t="shared" si="143"/>
        <v>4.4543584979671091E-2</v>
      </c>
      <c r="S307" s="6">
        <f t="shared" si="144"/>
        <v>4.4543584979671091E-2</v>
      </c>
      <c r="T307" s="7">
        <f t="shared" si="145"/>
        <v>0</v>
      </c>
      <c r="U307" s="7">
        <f t="shared" si="146"/>
        <v>2.9209576746899608</v>
      </c>
      <c r="V307" s="7">
        <f t="shared" si="147"/>
        <v>7.7925038353180422</v>
      </c>
      <c r="W307" s="6">
        <f t="shared" si="148"/>
        <v>10.713461510008003</v>
      </c>
      <c r="X307" s="6">
        <v>3.5090999999999997E-2</v>
      </c>
      <c r="Y307" s="6">
        <v>10.80824731875</v>
      </c>
      <c r="Z307" s="6">
        <f t="shared" si="149"/>
        <v>26.937348549973201</v>
      </c>
      <c r="AA307" s="6">
        <f t="shared" si="151"/>
        <v>26.937348549973201</v>
      </c>
      <c r="AB307" s="6">
        <f t="shared" si="150"/>
        <v>0.87697668221899927</v>
      </c>
    </row>
    <row r="308" spans="7:28">
      <c r="G308" s="6">
        <v>16777216</v>
      </c>
      <c r="H308" s="6">
        <v>50331601</v>
      </c>
      <c r="I308" s="12">
        <f t="shared" si="136"/>
        <v>100663202</v>
      </c>
      <c r="J308" s="6">
        <v>30181275.949219</v>
      </c>
      <c r="K308" s="12">
        <f t="shared" si="137"/>
        <v>241450207.593752</v>
      </c>
      <c r="L308" s="6">
        <f t="shared" si="138"/>
        <v>939.52353200000005</v>
      </c>
      <c r="M308" s="6">
        <f t="shared" si="139"/>
        <v>5242880</v>
      </c>
      <c r="N308" s="13">
        <f t="shared" si="140"/>
        <v>0.41691081156314092</v>
      </c>
      <c r="O308" s="13"/>
      <c r="P308" s="7">
        <f t="shared" si="141"/>
        <v>0</v>
      </c>
      <c r="Q308" s="7">
        <f t="shared" si="142"/>
        <v>4.8359517186067666E-2</v>
      </c>
      <c r="R308" s="6">
        <f t="shared" si="143"/>
        <v>4.8359517186067666E-2</v>
      </c>
      <c r="S308" s="6">
        <f t="shared" si="144"/>
        <v>4.8359517186067666E-2</v>
      </c>
      <c r="T308" s="7">
        <f t="shared" si="145"/>
        <v>0</v>
      </c>
      <c r="U308" s="7">
        <f t="shared" si="146"/>
        <v>3.1711884648128836</v>
      </c>
      <c r="V308" s="7">
        <f t="shared" si="147"/>
        <v>15.281444000667154</v>
      </c>
      <c r="W308" s="6">
        <f t="shared" si="148"/>
        <v>18.452632465480036</v>
      </c>
      <c r="X308" s="6">
        <v>6.8815000000000001E-2</v>
      </c>
      <c r="Y308" s="6">
        <v>18.725020266689608</v>
      </c>
      <c r="Z308" s="6">
        <f t="shared" si="149"/>
        <v>29.725325603331154</v>
      </c>
      <c r="AA308" s="6">
        <f t="shared" si="151"/>
        <v>29.725325603331154</v>
      </c>
      <c r="AB308" s="6">
        <f t="shared" si="150"/>
        <v>1.4546729313512627</v>
      </c>
    </row>
    <row r="309" spans="7:28">
      <c r="G309" s="6">
        <v>5363260</v>
      </c>
      <c r="H309" s="6">
        <v>79023142</v>
      </c>
      <c r="I309" s="12">
        <f t="shared" si="136"/>
        <v>158046284</v>
      </c>
      <c r="J309" s="6">
        <v>26415756.738281</v>
      </c>
      <c r="K309" s="12">
        <f t="shared" si="137"/>
        <v>211326053.906248</v>
      </c>
      <c r="L309" s="6">
        <f t="shared" si="138"/>
        <v>1055.5429039999999</v>
      </c>
      <c r="M309" s="6">
        <f t="shared" si="139"/>
        <v>5242880</v>
      </c>
      <c r="N309" s="13">
        <f t="shared" si="140"/>
        <v>0.74787883972941238</v>
      </c>
      <c r="O309" s="13"/>
      <c r="P309" s="7">
        <f t="shared" si="141"/>
        <v>0</v>
      </c>
      <c r="Q309" s="7">
        <f t="shared" si="142"/>
        <v>4.2326018426697413E-2</v>
      </c>
      <c r="R309" s="6">
        <f t="shared" si="143"/>
        <v>4.2326018426697413E-2</v>
      </c>
      <c r="S309" s="6">
        <f t="shared" si="144"/>
        <v>4.2326018426697413E-2</v>
      </c>
      <c r="T309" s="7">
        <f t="shared" si="145"/>
        <v>0</v>
      </c>
      <c r="U309" s="7">
        <f t="shared" si="146"/>
        <v>2.7755401461053077</v>
      </c>
      <c r="V309" s="7">
        <f t="shared" si="147"/>
        <v>16.83790176424597</v>
      </c>
      <c r="W309" s="6">
        <f t="shared" si="148"/>
        <v>19.613441910351277</v>
      </c>
      <c r="X309" s="6">
        <v>7.5824000000000003E-2</v>
      </c>
      <c r="Y309" s="6">
        <v>19.531419911119535</v>
      </c>
      <c r="Z309" s="6">
        <f t="shared" si="149"/>
        <v>44.178599880384297</v>
      </c>
      <c r="AA309" s="6">
        <f t="shared" si="151"/>
        <v>44.178599880384297</v>
      </c>
      <c r="AB309" s="6">
        <f t="shared" si="150"/>
        <v>0.41994898274162623</v>
      </c>
    </row>
    <row r="310" spans="7:28">
      <c r="G310" s="6">
        <v>5154859</v>
      </c>
      <c r="H310" s="6">
        <v>99199551</v>
      </c>
      <c r="I310" s="12">
        <f t="shared" si="136"/>
        <v>198399102</v>
      </c>
      <c r="J310" s="6">
        <v>24642035.410156</v>
      </c>
      <c r="K310" s="12">
        <f t="shared" si="137"/>
        <v>197136283.281248</v>
      </c>
      <c r="L310" s="6">
        <f t="shared" si="138"/>
        <v>1293.491792</v>
      </c>
      <c r="M310" s="6">
        <f t="shared" si="139"/>
        <v>5242880</v>
      </c>
      <c r="N310" s="13">
        <f t="shared" si="140"/>
        <v>1.0064058158028188</v>
      </c>
      <c r="O310" s="13"/>
      <c r="P310" s="7">
        <f t="shared" si="141"/>
        <v>0</v>
      </c>
      <c r="Q310" s="7">
        <f t="shared" si="142"/>
        <v>3.9483981290988596E-2</v>
      </c>
      <c r="R310" s="6">
        <f t="shared" si="143"/>
        <v>3.9483981290988596E-2</v>
      </c>
      <c r="S310" s="6">
        <f t="shared" si="144"/>
        <v>3.9483981290988596E-2</v>
      </c>
      <c r="T310" s="7">
        <f t="shared" si="145"/>
        <v>0</v>
      </c>
      <c r="U310" s="7">
        <f t="shared" si="146"/>
        <v>2.5891727895692056</v>
      </c>
      <c r="V310" s="7">
        <f t="shared" si="147"/>
        <v>8.2004383354884354</v>
      </c>
      <c r="W310" s="6">
        <f t="shared" si="148"/>
        <v>10.789611125057641</v>
      </c>
      <c r="X310" s="6">
        <v>3.6928000000000002E-2</v>
      </c>
      <c r="Y310" s="6">
        <v>10.939811388252673</v>
      </c>
      <c r="Z310" s="6">
        <f t="shared" si="149"/>
        <v>6.9215264595661647</v>
      </c>
      <c r="AA310" s="6">
        <f t="shared" si="151"/>
        <v>6.9215264595661647</v>
      </c>
      <c r="AB310" s="6">
        <f t="shared" si="150"/>
        <v>1.3729694038081779</v>
      </c>
    </row>
    <row r="311" spans="7:28">
      <c r="G311" s="6">
        <v>1504002</v>
      </c>
      <c r="H311" s="6">
        <v>110879972</v>
      </c>
      <c r="I311" s="12">
        <f t="shared" si="136"/>
        <v>221759944</v>
      </c>
      <c r="J311" s="6">
        <v>22565924.630858999</v>
      </c>
      <c r="K311" s="12">
        <f t="shared" si="137"/>
        <v>180527397.04687199</v>
      </c>
      <c r="L311" s="6">
        <f t="shared" si="138"/>
        <v>1360.6397039999999</v>
      </c>
      <c r="M311" s="6">
        <f t="shared" si="139"/>
        <v>5242880</v>
      </c>
      <c r="N311" s="13">
        <f t="shared" si="140"/>
        <v>1.2284004955902756</v>
      </c>
      <c r="O311" s="13"/>
      <c r="P311" s="7">
        <f t="shared" si="141"/>
        <v>0</v>
      </c>
      <c r="Q311" s="7">
        <f t="shared" si="142"/>
        <v>3.6157424949218302E-2</v>
      </c>
      <c r="R311" s="6">
        <f t="shared" si="143"/>
        <v>3.6157424949218302E-2</v>
      </c>
      <c r="S311" s="6">
        <f t="shared" si="144"/>
        <v>3.6157424949218302E-2</v>
      </c>
      <c r="T311" s="7">
        <f t="shared" si="145"/>
        <v>0</v>
      </c>
      <c r="U311" s="7">
        <f t="shared" si="146"/>
        <v>2.3710329545914632</v>
      </c>
      <c r="V311" s="7">
        <f t="shared" si="147"/>
        <v>6.1494404892316332</v>
      </c>
      <c r="W311" s="6">
        <f t="shared" si="148"/>
        <v>8.5204734438230965</v>
      </c>
      <c r="X311" s="6">
        <v>2.7692000000000001E-2</v>
      </c>
      <c r="Y311" s="6">
        <v>8.3942972615448515</v>
      </c>
      <c r="Z311" s="6">
        <f t="shared" si="149"/>
        <v>30.569929760285643</v>
      </c>
      <c r="AA311" s="6">
        <f t="shared" si="151"/>
        <v>30.569929760285643</v>
      </c>
      <c r="AB311" s="6">
        <f t="shared" si="150"/>
        <v>1.5031178709416357</v>
      </c>
    </row>
    <row r="312" spans="7:28">
      <c r="G312" s="6">
        <v>8345600</v>
      </c>
      <c r="H312" s="6">
        <v>118931856</v>
      </c>
      <c r="I312" s="12">
        <f t="shared" si="136"/>
        <v>237863712</v>
      </c>
      <c r="J312" s="6">
        <v>51290427.792969003</v>
      </c>
      <c r="K312" s="12">
        <f t="shared" si="137"/>
        <v>410323422.34375203</v>
      </c>
      <c r="L312" s="6">
        <f t="shared" si="138"/>
        <v>1594.094272</v>
      </c>
      <c r="M312" s="6">
        <f t="shared" si="139"/>
        <v>5242880</v>
      </c>
      <c r="N312" s="13">
        <f t="shared" si="140"/>
        <v>0.57969810897299345</v>
      </c>
      <c r="O312" s="13"/>
      <c r="P312" s="7">
        <f t="shared" si="141"/>
        <v>0</v>
      </c>
      <c r="Q312" s="7">
        <f t="shared" si="142"/>
        <v>8.2182752263627604E-2</v>
      </c>
      <c r="R312" s="6">
        <f t="shared" si="143"/>
        <v>8.2182752263627604E-2</v>
      </c>
      <c r="S312" s="6">
        <f t="shared" si="144"/>
        <v>8.2182752263627604E-2</v>
      </c>
      <c r="T312" s="7">
        <f t="shared" si="145"/>
        <v>0</v>
      </c>
      <c r="U312" s="7">
        <f t="shared" si="146"/>
        <v>5.3891562850440184</v>
      </c>
      <c r="V312" s="7">
        <f t="shared" si="147"/>
        <v>14.396512599916466</v>
      </c>
      <c r="W312" s="6">
        <f t="shared" si="148"/>
        <v>19.785668884960486</v>
      </c>
      <c r="X312" s="6">
        <v>6.4829999999999999E-2</v>
      </c>
      <c r="Y312" s="6">
        <v>19.461966</v>
      </c>
      <c r="Z312" s="6">
        <f t="shared" si="149"/>
        <v>26.766546758641997</v>
      </c>
      <c r="AA312" s="6">
        <f t="shared" si="151"/>
        <v>26.766546758641997</v>
      </c>
      <c r="AB312" s="6">
        <f t="shared" si="150"/>
        <v>1.663258917215692</v>
      </c>
    </row>
    <row r="313" spans="7:28">
      <c r="G313" s="6">
        <v>50912018</v>
      </c>
      <c r="H313" s="6">
        <v>54054660</v>
      </c>
      <c r="I313" s="12">
        <f t="shared" si="136"/>
        <v>108109320</v>
      </c>
      <c r="J313" s="6">
        <v>43239123.6875</v>
      </c>
      <c r="K313" s="12">
        <f t="shared" si="137"/>
        <v>345912989.5</v>
      </c>
      <c r="L313" s="6">
        <f t="shared" si="138"/>
        <v>1666.8962799999999</v>
      </c>
      <c r="M313" s="6">
        <f t="shared" si="139"/>
        <v>5242880</v>
      </c>
      <c r="N313" s="13">
        <f t="shared" si="140"/>
        <v>0.31253327652212959</v>
      </c>
      <c r="O313" s="13"/>
      <c r="P313" s="7">
        <f t="shared" si="141"/>
        <v>0</v>
      </c>
      <c r="Q313" s="7">
        <f t="shared" si="142"/>
        <v>6.9282132027631227E-2</v>
      </c>
      <c r="R313" s="6">
        <f t="shared" si="143"/>
        <v>6.9282132027631227E-2</v>
      </c>
      <c r="S313" s="6">
        <f t="shared" si="144"/>
        <v>6.9282132027631227E-2</v>
      </c>
      <c r="T313" s="7">
        <f t="shared" si="145"/>
        <v>0</v>
      </c>
      <c r="U313" s="7">
        <f t="shared" si="146"/>
        <v>4.5431946116898931</v>
      </c>
      <c r="V313" s="7">
        <f t="shared" si="147"/>
        <v>20.935678210432279</v>
      </c>
      <c r="W313" s="6">
        <f t="shared" si="148"/>
        <v>25.47887282212217</v>
      </c>
      <c r="X313" s="6">
        <v>9.4277E-2</v>
      </c>
      <c r="Y313" s="6">
        <v>26.138298249999998</v>
      </c>
      <c r="Z313" s="6">
        <f t="shared" si="149"/>
        <v>26.512158821736769</v>
      </c>
      <c r="AA313" s="6">
        <f t="shared" si="151"/>
        <v>26.512158821736769</v>
      </c>
      <c r="AB313" s="6">
        <f t="shared" si="150"/>
        <v>2.5228322883561405</v>
      </c>
    </row>
    <row r="314" spans="7:28">
      <c r="G314" s="6">
        <v>16777216</v>
      </c>
      <c r="H314" s="6">
        <v>132557200</v>
      </c>
      <c r="I314" s="12">
        <f t="shared" si="136"/>
        <v>265114400</v>
      </c>
      <c r="J314" s="6">
        <v>57788100.308594003</v>
      </c>
      <c r="K314" s="12">
        <f t="shared" si="137"/>
        <v>462304802.46875203</v>
      </c>
      <c r="L314" s="6">
        <f t="shared" si="138"/>
        <v>1926.23072</v>
      </c>
      <c r="M314" s="6">
        <f t="shared" si="139"/>
        <v>5242880</v>
      </c>
      <c r="N314" s="13">
        <f t="shared" si="140"/>
        <v>0.5734623533743618</v>
      </c>
      <c r="O314" s="13"/>
      <c r="P314" s="7">
        <f t="shared" si="141"/>
        <v>0</v>
      </c>
      <c r="Q314" s="7">
        <f t="shared" si="142"/>
        <v>9.25939855798565E-2</v>
      </c>
      <c r="R314" s="6">
        <f t="shared" si="143"/>
        <v>9.25939855798565E-2</v>
      </c>
      <c r="S314" s="6">
        <f t="shared" si="144"/>
        <v>9.25939855798565E-2</v>
      </c>
      <c r="T314" s="7">
        <f t="shared" si="145"/>
        <v>0</v>
      </c>
      <c r="U314" s="7">
        <f t="shared" si="146"/>
        <v>6.0718757354857722</v>
      </c>
      <c r="V314" s="7">
        <f t="shared" si="147"/>
        <v>16.504581304389813</v>
      </c>
      <c r="W314" s="6">
        <f t="shared" si="148"/>
        <v>22.576457039875585</v>
      </c>
      <c r="X314" s="6">
        <v>7.4323E-2</v>
      </c>
      <c r="Y314" s="6">
        <v>22.828528047023848</v>
      </c>
      <c r="Z314" s="6">
        <f t="shared" si="149"/>
        <v>24.583218626611547</v>
      </c>
      <c r="AA314" s="6">
        <f t="shared" si="151"/>
        <v>24.583218626611547</v>
      </c>
      <c r="AB314" s="6">
        <f t="shared" si="150"/>
        <v>1.1041929932102026</v>
      </c>
    </row>
    <row r="315" spans="7:28">
      <c r="G315" s="6">
        <v>7414866</v>
      </c>
      <c r="H315" s="6">
        <v>194109311</v>
      </c>
      <c r="I315" s="12">
        <f t="shared" si="136"/>
        <v>388218622</v>
      </c>
      <c r="J315" s="6">
        <v>40629328.234375</v>
      </c>
      <c r="K315" s="12">
        <f t="shared" si="137"/>
        <v>325034625.875</v>
      </c>
      <c r="L315" s="6">
        <f t="shared" si="138"/>
        <v>2477.6090519999998</v>
      </c>
      <c r="M315" s="6">
        <f t="shared" si="139"/>
        <v>5242880</v>
      </c>
      <c r="N315" s="13">
        <f t="shared" si="140"/>
        <v>1.1943915850654598</v>
      </c>
      <c r="O315" s="13"/>
      <c r="P315" s="7">
        <f t="shared" si="141"/>
        <v>0</v>
      </c>
      <c r="Q315" s="7">
        <f t="shared" si="142"/>
        <v>6.5100451694438233E-2</v>
      </c>
      <c r="R315" s="6">
        <f t="shared" si="143"/>
        <v>6.5100451694438233E-2</v>
      </c>
      <c r="S315" s="6">
        <f t="shared" si="144"/>
        <v>6.5100451694438233E-2</v>
      </c>
      <c r="T315" s="7">
        <f t="shared" si="145"/>
        <v>0</v>
      </c>
      <c r="U315" s="7">
        <f t="shared" si="146"/>
        <v>4.2689797888839918</v>
      </c>
      <c r="V315" s="7">
        <f t="shared" si="147"/>
        <v>24.523147916612295</v>
      </c>
      <c r="W315" s="6">
        <f t="shared" si="148"/>
        <v>28.792127705496288</v>
      </c>
      <c r="X315" s="6">
        <v>0.110432</v>
      </c>
      <c r="Y315" s="6">
        <v>28.410472533370143</v>
      </c>
      <c r="Z315" s="6">
        <f t="shared" si="149"/>
        <v>41.049286715410176</v>
      </c>
      <c r="AA315" s="6">
        <f t="shared" si="151"/>
        <v>41.049286715410176</v>
      </c>
      <c r="AB315" s="6">
        <f t="shared" si="150"/>
        <v>1.3433608739800553</v>
      </c>
    </row>
    <row r="316" spans="7:28">
      <c r="G316" s="6">
        <v>16240000</v>
      </c>
      <c r="H316" s="6">
        <v>232232816</v>
      </c>
      <c r="I316" s="12">
        <f t="shared" si="136"/>
        <v>464465632</v>
      </c>
      <c r="J316" s="6">
        <v>100084853.85156199</v>
      </c>
      <c r="K316" s="12">
        <f t="shared" si="137"/>
        <v>800678830.81249595</v>
      </c>
      <c r="L316" s="6">
        <f t="shared" si="138"/>
        <v>3111.5937920000001</v>
      </c>
      <c r="M316" s="6">
        <f t="shared" si="139"/>
        <v>5242880</v>
      </c>
      <c r="N316" s="13">
        <f t="shared" si="140"/>
        <v>0.58008981145246385</v>
      </c>
      <c r="O316" s="13"/>
      <c r="P316" s="7">
        <f t="shared" si="141"/>
        <v>0</v>
      </c>
      <c r="Q316" s="7">
        <f t="shared" si="142"/>
        <v>0.16036615609105581</v>
      </c>
      <c r="R316" s="6">
        <f t="shared" si="143"/>
        <v>0.16036615609105581</v>
      </c>
      <c r="S316" s="6">
        <f t="shared" si="144"/>
        <v>0.16036615609105581</v>
      </c>
      <c r="T316" s="7">
        <f t="shared" si="145"/>
        <v>0</v>
      </c>
      <c r="U316" s="7">
        <f t="shared" si="146"/>
        <v>10.516054210914492</v>
      </c>
      <c r="V316" s="7">
        <f t="shared" si="147"/>
        <v>27.954727574278639</v>
      </c>
      <c r="W316" s="6">
        <f t="shared" si="148"/>
        <v>38.470781785193132</v>
      </c>
      <c r="X316" s="6">
        <v>0.125885</v>
      </c>
      <c r="Y316" s="6">
        <v>38.384134857106893</v>
      </c>
      <c r="Z316" s="6">
        <f t="shared" si="149"/>
        <v>27.390996616797725</v>
      </c>
      <c r="AA316" s="6">
        <f t="shared" si="151"/>
        <v>27.390996616797725</v>
      </c>
      <c r="AB316" s="6">
        <f t="shared" si="150"/>
        <v>0.22573630592118485</v>
      </c>
    </row>
    <row r="317" spans="7:28">
      <c r="G317" s="6">
        <v>2017169</v>
      </c>
      <c r="H317" s="6">
        <v>283073458</v>
      </c>
      <c r="I317" s="12">
        <f t="shared" si="136"/>
        <v>566146916</v>
      </c>
      <c r="J317" s="6">
        <v>58558108.859375</v>
      </c>
      <c r="K317" s="12">
        <f t="shared" si="137"/>
        <v>468464870.875</v>
      </c>
      <c r="L317" s="6">
        <f t="shared" si="138"/>
        <v>3437.2248760000002</v>
      </c>
      <c r="M317" s="6">
        <f t="shared" si="139"/>
        <v>5242880</v>
      </c>
      <c r="N317" s="13">
        <f t="shared" si="140"/>
        <v>1.2085151976124682</v>
      </c>
      <c r="O317" s="13"/>
      <c r="P317" s="7">
        <f t="shared" si="141"/>
        <v>0</v>
      </c>
      <c r="Q317" s="7">
        <f t="shared" si="142"/>
        <v>9.3827771779206245E-2</v>
      </c>
      <c r="R317" s="6">
        <f t="shared" si="143"/>
        <v>9.3827771779206245E-2</v>
      </c>
      <c r="S317" s="6">
        <f t="shared" si="144"/>
        <v>9.3827771779206245E-2</v>
      </c>
      <c r="T317" s="7">
        <f t="shared" si="145"/>
        <v>0</v>
      </c>
      <c r="U317" s="7">
        <f t="shared" si="146"/>
        <v>6.1527816003720828</v>
      </c>
      <c r="V317" s="7">
        <f t="shared" si="147"/>
        <v>16.022698960693702</v>
      </c>
      <c r="W317" s="6">
        <f t="shared" si="148"/>
        <v>22.175480561065786</v>
      </c>
      <c r="X317" s="6">
        <v>7.2152999999999995E-2</v>
      </c>
      <c r="Y317" s="6">
        <v>21.73654220625</v>
      </c>
      <c r="Z317" s="6">
        <f t="shared" si="149"/>
        <v>30.040014662184873</v>
      </c>
      <c r="AA317" s="6">
        <f t="shared" si="151"/>
        <v>30.040014662184873</v>
      </c>
      <c r="AB317" s="6">
        <f t="shared" si="150"/>
        <v>2.0193568537758324</v>
      </c>
    </row>
    <row r="318" spans="7:28">
      <c r="G318" s="6">
        <v>18520486</v>
      </c>
      <c r="H318" s="6">
        <v>298113762</v>
      </c>
      <c r="I318" s="12">
        <f t="shared" si="136"/>
        <v>596227524</v>
      </c>
      <c r="J318" s="6">
        <v>67469649.703125</v>
      </c>
      <c r="K318" s="12">
        <f t="shared" si="137"/>
        <v>539757197.625</v>
      </c>
      <c r="L318" s="6">
        <f t="shared" si="138"/>
        <v>3947.774864</v>
      </c>
      <c r="M318" s="6">
        <f t="shared" si="139"/>
        <v>5242880</v>
      </c>
      <c r="N318" s="13">
        <f t="shared" si="140"/>
        <v>1.1046217199575599</v>
      </c>
      <c r="O318" s="13"/>
      <c r="P318" s="7">
        <f t="shared" si="141"/>
        <v>0</v>
      </c>
      <c r="Q318" s="7">
        <f t="shared" si="142"/>
        <v>0.10810675101496728</v>
      </c>
      <c r="R318" s="6">
        <f t="shared" si="143"/>
        <v>0.10810675101496728</v>
      </c>
      <c r="S318" s="6">
        <f t="shared" si="144"/>
        <v>0.10810675101496728</v>
      </c>
      <c r="T318" s="7">
        <f t="shared" si="145"/>
        <v>0</v>
      </c>
      <c r="U318" s="7">
        <f t="shared" si="146"/>
        <v>7.0891295392384706</v>
      </c>
      <c r="V318" s="7">
        <f t="shared" si="147"/>
        <v>21.536143582484939</v>
      </c>
      <c r="W318" s="6">
        <f t="shared" si="148"/>
        <v>28.62527312172341</v>
      </c>
      <c r="X318" s="6">
        <v>9.6980999999999998E-2</v>
      </c>
      <c r="Y318" s="6">
        <v>28.44276400910854</v>
      </c>
      <c r="Z318" s="6">
        <f t="shared" si="149"/>
        <v>11.472093518284284</v>
      </c>
      <c r="AA318" s="6">
        <f t="shared" si="151"/>
        <v>11.472093518284284</v>
      </c>
      <c r="AB318" s="6">
        <f t="shared" si="150"/>
        <v>0.64167150758070834</v>
      </c>
    </row>
    <row r="319" spans="7:28">
      <c r="G319" s="6">
        <v>27993600</v>
      </c>
      <c r="H319" s="6">
        <v>401232976</v>
      </c>
      <c r="I319" s="12">
        <f t="shared" si="136"/>
        <v>802465952</v>
      </c>
      <c r="J319" s="6">
        <v>172940450.078125</v>
      </c>
      <c r="K319" s="12">
        <f t="shared" si="137"/>
        <v>1383523600.625</v>
      </c>
      <c r="L319" s="6">
        <f t="shared" si="138"/>
        <v>5374.6677120000004</v>
      </c>
      <c r="M319" s="6">
        <f t="shared" si="139"/>
        <v>5242880</v>
      </c>
      <c r="N319" s="13">
        <f t="shared" si="140"/>
        <v>0.58001609198244974</v>
      </c>
      <c r="O319" s="13"/>
      <c r="P319" s="7">
        <f t="shared" si="141"/>
        <v>0</v>
      </c>
      <c r="Q319" s="7">
        <f t="shared" si="142"/>
        <v>0.27710281970155676</v>
      </c>
      <c r="R319" s="6">
        <f t="shared" si="143"/>
        <v>0.27710281970155676</v>
      </c>
      <c r="S319" s="6">
        <f t="shared" si="144"/>
        <v>0.27710281970155676</v>
      </c>
      <c r="T319" s="7">
        <f t="shared" si="145"/>
        <v>0</v>
      </c>
      <c r="U319" s="7">
        <f t="shared" si="146"/>
        <v>18.171092610863923</v>
      </c>
      <c r="V319" s="7">
        <f t="shared" si="147"/>
        <v>48.421847376785209</v>
      </c>
      <c r="W319" s="6">
        <f t="shared" si="148"/>
        <v>66.592939987649132</v>
      </c>
      <c r="X319" s="6">
        <v>0.218052</v>
      </c>
      <c r="Y319" s="6">
        <v>66.273271199927322</v>
      </c>
      <c r="Z319" s="6">
        <f t="shared" si="149"/>
        <v>27.08107226787957</v>
      </c>
      <c r="AA319" s="6">
        <f t="shared" si="151"/>
        <v>27.08107226787957</v>
      </c>
      <c r="AB319" s="6">
        <f t="shared" si="150"/>
        <v>0.48234949314250863</v>
      </c>
    </row>
    <row r="320" spans="7:28">
      <c r="G320" s="6">
        <v>22744080</v>
      </c>
      <c r="H320" s="6">
        <v>639999458</v>
      </c>
      <c r="I320" s="12">
        <f t="shared" si="136"/>
        <v>1279998916</v>
      </c>
      <c r="J320" s="6">
        <v>136422747.765625</v>
      </c>
      <c r="K320" s="12">
        <f t="shared" si="137"/>
        <v>1091381982.125</v>
      </c>
      <c r="L320" s="6">
        <f t="shared" si="138"/>
        <v>8134.8750959999998</v>
      </c>
      <c r="M320" s="6">
        <f t="shared" si="139"/>
        <v>5242880</v>
      </c>
      <c r="N320" s="13">
        <f t="shared" si="140"/>
        <v>1.172823939706013</v>
      </c>
      <c r="O320" s="13"/>
      <c r="P320" s="7">
        <f t="shared" si="141"/>
        <v>0</v>
      </c>
      <c r="Q320" s="7">
        <f t="shared" si="142"/>
        <v>0.2185904342229453</v>
      </c>
      <c r="R320" s="6">
        <f t="shared" si="143"/>
        <v>0.2185904342229453</v>
      </c>
      <c r="S320" s="6">
        <f t="shared" si="144"/>
        <v>0.2185904342229453</v>
      </c>
      <c r="T320" s="7">
        <f t="shared" si="145"/>
        <v>0</v>
      </c>
      <c r="U320" s="7">
        <f t="shared" si="146"/>
        <v>14.334127052160715</v>
      </c>
      <c r="V320" s="7">
        <f t="shared" si="147"/>
        <v>39.88986510621001</v>
      </c>
      <c r="W320" s="6">
        <f t="shared" si="148"/>
        <v>54.223992158370727</v>
      </c>
      <c r="X320" s="6">
        <v>0.17963100000000001</v>
      </c>
      <c r="Y320" s="6">
        <v>53.120479320000008</v>
      </c>
      <c r="Z320" s="6">
        <f t="shared" si="149"/>
        <v>21.688591736919179</v>
      </c>
      <c r="AA320" s="6">
        <f t="shared" si="151"/>
        <v>21.688591736919179</v>
      </c>
      <c r="AB320" s="6">
        <f t="shared" si="150"/>
        <v>2.077377411681681</v>
      </c>
    </row>
    <row r="321" spans="5:28">
      <c r="G321" s="6">
        <v>39459925</v>
      </c>
      <c r="H321" s="6">
        <v>936364282</v>
      </c>
      <c r="I321" s="12">
        <f t="shared" si="136"/>
        <v>1872728564</v>
      </c>
      <c r="J321" s="6">
        <v>203614990.46875</v>
      </c>
      <c r="K321" s="12">
        <f t="shared" si="137"/>
        <v>1628919923.75</v>
      </c>
      <c r="L321" s="6">
        <f t="shared" si="138"/>
        <v>12025.569884</v>
      </c>
      <c r="M321" s="6">
        <f t="shared" si="139"/>
        <v>5242880</v>
      </c>
      <c r="N321" s="13">
        <f t="shared" si="140"/>
        <v>1.1496750311020314</v>
      </c>
      <c r="O321" s="13"/>
      <c r="P321" s="7">
        <f t="shared" si="141"/>
        <v>0</v>
      </c>
      <c r="Q321" s="7">
        <f t="shared" si="142"/>
        <v>0.32625269546197971</v>
      </c>
      <c r="R321" s="6">
        <f t="shared" si="143"/>
        <v>0.32625269546197971</v>
      </c>
      <c r="S321" s="6">
        <f t="shared" si="144"/>
        <v>0.32625269546197971</v>
      </c>
      <c r="T321" s="7">
        <f t="shared" si="145"/>
        <v>0</v>
      </c>
      <c r="U321" s="7">
        <f t="shared" si="146"/>
        <v>21.394109053702685</v>
      </c>
      <c r="V321" s="7">
        <f t="shared" si="147"/>
        <v>89.811099388357476</v>
      </c>
      <c r="W321" s="6">
        <f t="shared" si="148"/>
        <v>111.20520844206015</v>
      </c>
      <c r="X321" s="6">
        <v>0.40443499999999999</v>
      </c>
      <c r="Y321" s="6">
        <v>109.88866618178142</v>
      </c>
      <c r="Z321" s="6">
        <f t="shared" si="149"/>
        <v>19.331240999918471</v>
      </c>
      <c r="AA321" s="6">
        <f t="shared" si="151"/>
        <v>19.331240999918471</v>
      </c>
      <c r="AB321" s="6">
        <f t="shared" si="150"/>
        <v>1.1980691967821961</v>
      </c>
    </row>
    <row r="322" spans="5:28">
      <c r="G322" s="6">
        <v>118142155</v>
      </c>
      <c r="H322" s="6">
        <v>1019903190</v>
      </c>
      <c r="I322" s="12">
        <f t="shared" si="136"/>
        <v>2039806380</v>
      </c>
      <c r="J322" s="6">
        <v>256599293.5</v>
      </c>
      <c r="K322" s="12">
        <f t="shared" si="137"/>
        <v>2052794348</v>
      </c>
      <c r="L322" s="6">
        <f t="shared" si="138"/>
        <v>14601.68138</v>
      </c>
      <c r="M322" s="6">
        <f t="shared" si="139"/>
        <v>5242880</v>
      </c>
      <c r="N322" s="13">
        <f t="shared" si="140"/>
        <v>0.99367303012469133</v>
      </c>
      <c r="O322" s="13"/>
      <c r="P322" s="7">
        <f t="shared" si="141"/>
        <v>0</v>
      </c>
      <c r="Q322" s="7">
        <f t="shared" si="142"/>
        <v>0.41114954731617898</v>
      </c>
      <c r="R322" s="6">
        <f t="shared" si="143"/>
        <v>0.41114954731617898</v>
      </c>
      <c r="S322" s="6">
        <f t="shared" si="144"/>
        <v>0.41114954731617898</v>
      </c>
      <c r="T322" s="7">
        <f t="shared" si="145"/>
        <v>0</v>
      </c>
      <c r="U322" s="7">
        <f t="shared" si="146"/>
        <v>26.961243156036694</v>
      </c>
      <c r="V322" s="7">
        <f t="shared" si="147"/>
        <v>85.834126626489464</v>
      </c>
      <c r="W322" s="6">
        <f t="shared" si="148"/>
        <v>112.79536978252617</v>
      </c>
      <c r="X322" s="6">
        <v>0.38652599999999998</v>
      </c>
      <c r="Y322" s="6">
        <v>113.55782492730786</v>
      </c>
      <c r="Z322" s="6">
        <f t="shared" si="149"/>
        <v>6.3704763240193403</v>
      </c>
      <c r="AA322" s="6">
        <f t="shared" si="151"/>
        <v>6.3704763240193403</v>
      </c>
      <c r="AB322" s="6">
        <f t="shared" si="150"/>
        <v>0.67142457621900542</v>
      </c>
    </row>
    <row r="324" spans="5:28">
      <c r="E324" s="6"/>
      <c r="F324" s="6"/>
      <c r="G324" s="4" t="s">
        <v>50</v>
      </c>
      <c r="K324" s="9"/>
      <c r="L324" s="9"/>
    </row>
    <row r="325" spans="5:28">
      <c r="E325" s="6"/>
      <c r="F325" s="6"/>
      <c r="G325" t="s">
        <v>32</v>
      </c>
      <c r="H325" t="s">
        <v>79</v>
      </c>
      <c r="I325" t="s">
        <v>33</v>
      </c>
      <c r="J325" t="s">
        <v>75</v>
      </c>
      <c r="K325" t="s">
        <v>63</v>
      </c>
      <c r="L325" t="s">
        <v>61</v>
      </c>
      <c r="M325" t="s">
        <v>65</v>
      </c>
      <c r="N325" s="9" t="s">
        <v>59</v>
      </c>
      <c r="O325" t="s">
        <v>64</v>
      </c>
      <c r="P325" t="s">
        <v>34</v>
      </c>
      <c r="Q325" t="s">
        <v>35</v>
      </c>
      <c r="R325" t="s">
        <v>36</v>
      </c>
      <c r="S325" t="s">
        <v>37</v>
      </c>
      <c r="T325" t="s">
        <v>38</v>
      </c>
      <c r="U325" t="s">
        <v>39</v>
      </c>
      <c r="V325" t="s">
        <v>40</v>
      </c>
      <c r="W325" t="s">
        <v>41</v>
      </c>
      <c r="X325" t="s">
        <v>42</v>
      </c>
      <c r="Y325" t="s">
        <v>43</v>
      </c>
      <c r="Z325" t="s">
        <v>44</v>
      </c>
      <c r="AA325" t="s">
        <v>77</v>
      </c>
      <c r="AB325" t="s">
        <v>45</v>
      </c>
    </row>
    <row r="326" spans="5:28">
      <c r="E326" s="12">
        <f t="shared" ref="E326:E389" si="152">K326/F326</f>
        <v>6.0033112659400071E-5</v>
      </c>
      <c r="F326" s="12">
        <f t="shared" ref="F326:F389" si="153">H326*1.5</f>
        <v>3976002</v>
      </c>
      <c r="G326" s="6">
        <v>52329</v>
      </c>
      <c r="H326" s="6">
        <v>2650668</v>
      </c>
      <c r="I326" s="12">
        <f t="shared" ref="I326:I389" si="154">2*H326</f>
        <v>5301336</v>
      </c>
      <c r="J326" s="6">
        <v>29.836472000000001</v>
      </c>
      <c r="K326" s="12">
        <f t="shared" ref="K326:K389" si="155">J326*8</f>
        <v>238.691776</v>
      </c>
      <c r="L326" s="6">
        <f t="shared" ref="L326:L389" si="156">((H326+2*G326)*8+(G326+H326)*4)/1000000</f>
        <v>32.854596000000001</v>
      </c>
      <c r="M326" s="6">
        <f t="shared" ref="M326:M389" si="157">40*2^20/8</f>
        <v>5242880</v>
      </c>
      <c r="N326" s="13">
        <f t="shared" ref="N326:N389" si="158">I326/K326</f>
        <v>22209.965038761955</v>
      </c>
      <c r="O326" s="13"/>
      <c r="P326" s="7">
        <f t="shared" ref="P326:P389" si="159">$B$32*I326</f>
        <v>0</v>
      </c>
      <c r="Q326" s="7">
        <f t="shared" ref="Q326:Q389" si="160">$C$32*K326</f>
        <v>4.7807037147247051E-8</v>
      </c>
      <c r="R326" s="6">
        <f t="shared" ref="R326:R389" si="161">P326+Q326</f>
        <v>4.7807037147247051E-8</v>
      </c>
      <c r="S326" s="6">
        <f t="shared" ref="S326:S389" si="162">MAX(P326,Q326)</f>
        <v>4.7807037147247051E-8</v>
      </c>
      <c r="T326" s="7">
        <f t="shared" ref="T326:T389" si="163">$D$32*I326</f>
        <v>0</v>
      </c>
      <c r="U326" s="7">
        <f t="shared" ref="U326:U389" si="164">$E$32*K326</f>
        <v>3.1349594363177016E-6</v>
      </c>
      <c r="V326" s="7">
        <f t="shared" ref="V326:V389" si="165">X326*$F$32</f>
        <v>5.95135797744503E-2</v>
      </c>
      <c r="W326" s="6">
        <f t="shared" ref="W326:W389" si="166">SUM(T326:V326)</f>
        <v>5.9516714733886616E-2</v>
      </c>
      <c r="X326" s="6">
        <v>2.6800000000000001E-4</v>
      </c>
      <c r="Y326" s="6">
        <v>6.4171706666755993E-2</v>
      </c>
      <c r="Z326" s="6">
        <f t="shared" ref="Z326:Z389" si="167">ABS(S326-X326)/ABS(X326)*100</f>
        <v>99.982161553303257</v>
      </c>
      <c r="AA326" s="6">
        <f>ABS(R326-X326)/ABS(X326)*100</f>
        <v>99.982161553303257</v>
      </c>
      <c r="AB326" s="6">
        <f t="shared" ref="AB326:AB389" si="168">ABS(W326-Y326)/ABS(Y326)*100</f>
        <v>7.2539631165534884</v>
      </c>
    </row>
    <row r="327" spans="5:28">
      <c r="E327" s="12">
        <f t="shared" si="152"/>
        <v>2.8930126748449822E-5</v>
      </c>
      <c r="F327" s="12">
        <f t="shared" si="153"/>
        <v>4015986</v>
      </c>
      <c r="G327" s="6">
        <v>54870</v>
      </c>
      <c r="H327" s="6">
        <v>2677324</v>
      </c>
      <c r="I327" s="12">
        <f t="shared" si="154"/>
        <v>5354648</v>
      </c>
      <c r="J327" s="6">
        <v>14.522873000000001</v>
      </c>
      <c r="K327" s="12">
        <f t="shared" si="155"/>
        <v>116.182984</v>
      </c>
      <c r="L327" s="6">
        <f t="shared" si="156"/>
        <v>33.225287999999999</v>
      </c>
      <c r="M327" s="6">
        <f t="shared" si="157"/>
        <v>5242880</v>
      </c>
      <c r="N327" s="13">
        <f t="shared" si="158"/>
        <v>46088.057094488118</v>
      </c>
      <c r="O327" s="13"/>
      <c r="P327" s="7">
        <f t="shared" si="159"/>
        <v>0</v>
      </c>
      <c r="Q327" s="7">
        <f t="shared" si="160"/>
        <v>2.3270027669348816E-8</v>
      </c>
      <c r="R327" s="6">
        <f t="shared" si="161"/>
        <v>2.3270027669348816E-8</v>
      </c>
      <c r="S327" s="6">
        <f t="shared" si="162"/>
        <v>2.3270027669348816E-8</v>
      </c>
      <c r="T327" s="7">
        <f t="shared" si="163"/>
        <v>0</v>
      </c>
      <c r="U327" s="7">
        <f t="shared" si="164"/>
        <v>1.5259383801742232E-6</v>
      </c>
      <c r="V327" s="7">
        <f t="shared" si="165"/>
        <v>4.9298562350477484E-2</v>
      </c>
      <c r="W327" s="6">
        <f t="shared" si="166"/>
        <v>4.9300088288857659E-2</v>
      </c>
      <c r="X327" s="6">
        <v>2.22E-4</v>
      </c>
      <c r="Y327" s="6">
        <v>5.5549950000000001E-2</v>
      </c>
      <c r="Z327" s="6">
        <f t="shared" si="167"/>
        <v>99.989518005554345</v>
      </c>
      <c r="AA327" s="6">
        <f t="shared" ref="AA327:AA390" si="169">ABS(R327-X327)/ABS(X327)*100</f>
        <v>99.989518005554345</v>
      </c>
      <c r="AB327" s="6">
        <f t="shared" si="168"/>
        <v>11.250886294483328</v>
      </c>
    </row>
    <row r="328" spans="5:28">
      <c r="E328" s="12">
        <f t="shared" si="152"/>
        <v>2.7830693250194646E-5</v>
      </c>
      <c r="F328" s="12">
        <f t="shared" si="153"/>
        <v>4047694.5</v>
      </c>
      <c r="G328" s="6">
        <v>52329</v>
      </c>
      <c r="H328" s="6">
        <v>2698463</v>
      </c>
      <c r="I328" s="12">
        <f t="shared" si="154"/>
        <v>5396926</v>
      </c>
      <c r="J328" s="6">
        <v>14.081268</v>
      </c>
      <c r="K328" s="12">
        <f t="shared" si="155"/>
        <v>112.650144</v>
      </c>
      <c r="L328" s="6">
        <f t="shared" si="156"/>
        <v>33.428136000000002</v>
      </c>
      <c r="M328" s="6">
        <f t="shared" si="157"/>
        <v>5242880</v>
      </c>
      <c r="N328" s="13">
        <f t="shared" si="158"/>
        <v>47908.735917816492</v>
      </c>
      <c r="O328" s="13"/>
      <c r="P328" s="7">
        <f t="shared" si="159"/>
        <v>0</v>
      </c>
      <c r="Q328" s="7">
        <f t="shared" si="160"/>
        <v>2.2562443118487372E-8</v>
      </c>
      <c r="R328" s="6">
        <f t="shared" si="161"/>
        <v>2.2562443118487372E-8</v>
      </c>
      <c r="S328" s="6">
        <f t="shared" si="162"/>
        <v>2.2562443118487372E-8</v>
      </c>
      <c r="T328" s="7">
        <f t="shared" si="163"/>
        <v>0</v>
      </c>
      <c r="U328" s="7">
        <f t="shared" si="164"/>
        <v>1.4795383312047914E-6</v>
      </c>
      <c r="V328" s="7">
        <f t="shared" si="165"/>
        <v>5.8625317389757015E-2</v>
      </c>
      <c r="W328" s="6">
        <f t="shared" si="166"/>
        <v>5.8626796928088219E-2</v>
      </c>
      <c r="X328" s="6">
        <v>2.6400000000000002E-4</v>
      </c>
      <c r="Y328" s="6">
        <v>6.4711680000000008E-2</v>
      </c>
      <c r="Z328" s="6">
        <f t="shared" si="167"/>
        <v>99.991453620030882</v>
      </c>
      <c r="AA328" s="6">
        <f t="shared" si="169"/>
        <v>99.991453620030882</v>
      </c>
      <c r="AB328" s="6">
        <f t="shared" si="168"/>
        <v>9.4030676871807195</v>
      </c>
    </row>
    <row r="329" spans="5:28">
      <c r="E329" s="12">
        <f t="shared" si="152"/>
        <v>1.1349457569694271E-4</v>
      </c>
      <c r="F329" s="12">
        <f t="shared" si="153"/>
        <v>3936496.5</v>
      </c>
      <c r="G329" s="6">
        <v>121192</v>
      </c>
      <c r="H329" s="6">
        <v>2624331</v>
      </c>
      <c r="I329" s="12">
        <f t="shared" si="154"/>
        <v>5248662</v>
      </c>
      <c r="J329" s="6">
        <v>55.846375000000002</v>
      </c>
      <c r="K329" s="12">
        <f t="shared" si="155"/>
        <v>446.77100000000002</v>
      </c>
      <c r="L329" s="6">
        <f t="shared" si="156"/>
        <v>33.915812000000003</v>
      </c>
      <c r="M329" s="6">
        <f t="shared" si="157"/>
        <v>5242880</v>
      </c>
      <c r="N329" s="13">
        <f t="shared" si="158"/>
        <v>11747.991700446089</v>
      </c>
      <c r="O329" s="13"/>
      <c r="P329" s="7">
        <f t="shared" si="159"/>
        <v>0</v>
      </c>
      <c r="Q329" s="7">
        <f t="shared" si="160"/>
        <v>8.9482755339307177E-8</v>
      </c>
      <c r="R329" s="6">
        <f t="shared" si="161"/>
        <v>8.9482755339307177E-8</v>
      </c>
      <c r="S329" s="6">
        <f t="shared" si="162"/>
        <v>8.9482755339307177E-8</v>
      </c>
      <c r="T329" s="7">
        <f t="shared" si="163"/>
        <v>0</v>
      </c>
      <c r="U329" s="7">
        <f t="shared" si="164"/>
        <v>5.867855968037608E-6</v>
      </c>
      <c r="V329" s="7">
        <f t="shared" si="165"/>
        <v>0.13612621045424639</v>
      </c>
      <c r="W329" s="6">
        <f t="shared" si="166"/>
        <v>0.13613207831021443</v>
      </c>
      <c r="X329" s="6">
        <v>6.1300000000000005E-4</v>
      </c>
      <c r="Y329" s="6">
        <v>0.1426834125</v>
      </c>
      <c r="Z329" s="6">
        <f t="shared" si="167"/>
        <v>99.985402486894088</v>
      </c>
      <c r="AA329" s="6">
        <f t="shared" si="169"/>
        <v>99.985402486894088</v>
      </c>
      <c r="AB329" s="6">
        <f t="shared" si="168"/>
        <v>4.5915177349613563</v>
      </c>
    </row>
    <row r="330" spans="5:28">
      <c r="E330" s="12">
        <f t="shared" si="152"/>
        <v>2.4093158666564675E-4</v>
      </c>
      <c r="F330" s="12">
        <f t="shared" si="153"/>
        <v>4274883</v>
      </c>
      <c r="G330" s="6">
        <v>16830</v>
      </c>
      <c r="H330" s="6">
        <v>2849922</v>
      </c>
      <c r="I330" s="12">
        <f t="shared" si="154"/>
        <v>5699844</v>
      </c>
      <c r="J330" s="6">
        <v>128.744293</v>
      </c>
      <c r="K330" s="12">
        <f t="shared" si="155"/>
        <v>1029.954344</v>
      </c>
      <c r="L330" s="6">
        <f t="shared" si="156"/>
        <v>34.535663999999997</v>
      </c>
      <c r="M330" s="6">
        <f t="shared" si="157"/>
        <v>5242880</v>
      </c>
      <c r="N330" s="13">
        <f t="shared" si="158"/>
        <v>5534.0744307788464</v>
      </c>
      <c r="O330" s="13"/>
      <c r="P330" s="7">
        <f t="shared" si="159"/>
        <v>0</v>
      </c>
      <c r="Q330" s="7">
        <f t="shared" si="160"/>
        <v>2.0628723120974417E-7</v>
      </c>
      <c r="R330" s="6">
        <f t="shared" si="161"/>
        <v>2.0628723120974417E-7</v>
      </c>
      <c r="S330" s="6">
        <f t="shared" si="162"/>
        <v>2.0628723120974417E-7</v>
      </c>
      <c r="T330" s="7">
        <f t="shared" si="163"/>
        <v>0</v>
      </c>
      <c r="U330" s="7">
        <f t="shared" si="164"/>
        <v>1.3527341175337386E-5</v>
      </c>
      <c r="V330" s="7">
        <f t="shared" si="165"/>
        <v>4.9298562350477484E-2</v>
      </c>
      <c r="W330" s="6">
        <f t="shared" si="166"/>
        <v>4.9312089691652822E-2</v>
      </c>
      <c r="X330" s="6">
        <v>2.22E-4</v>
      </c>
      <c r="Y330" s="6">
        <v>5.4145800000000001E-2</v>
      </c>
      <c r="Z330" s="6">
        <f t="shared" si="167"/>
        <v>99.907077823779389</v>
      </c>
      <c r="AA330" s="6">
        <f t="shared" si="169"/>
        <v>99.907077823779389</v>
      </c>
      <c r="AB330" s="6">
        <f t="shared" si="168"/>
        <v>8.9272119136612247</v>
      </c>
    </row>
    <row r="331" spans="5:28">
      <c r="E331" s="12">
        <f t="shared" si="152"/>
        <v>3.2176016184331956E-5</v>
      </c>
      <c r="F331" s="12">
        <f t="shared" si="153"/>
        <v>4060717.5</v>
      </c>
      <c r="G331" s="6">
        <v>106437</v>
      </c>
      <c r="H331" s="6">
        <v>2707145</v>
      </c>
      <c r="I331" s="12">
        <f t="shared" si="154"/>
        <v>5414290</v>
      </c>
      <c r="J331" s="6">
        <v>16.332214</v>
      </c>
      <c r="K331" s="12">
        <f t="shared" si="155"/>
        <v>130.657712</v>
      </c>
      <c r="L331" s="6">
        <f t="shared" si="156"/>
        <v>34.61448</v>
      </c>
      <c r="M331" s="6">
        <f t="shared" si="157"/>
        <v>5242880</v>
      </c>
      <c r="N331" s="13">
        <f t="shared" si="158"/>
        <v>41438.732678863991</v>
      </c>
      <c r="O331" s="13"/>
      <c r="P331" s="7">
        <f t="shared" si="159"/>
        <v>0</v>
      </c>
      <c r="Q331" s="7">
        <f t="shared" si="160"/>
        <v>2.6169138274618675E-8</v>
      </c>
      <c r="R331" s="6">
        <f t="shared" si="161"/>
        <v>2.6169138274618675E-8</v>
      </c>
      <c r="S331" s="6">
        <f t="shared" si="162"/>
        <v>2.6169138274618675E-8</v>
      </c>
      <c r="T331" s="7">
        <f t="shared" si="163"/>
        <v>0</v>
      </c>
      <c r="U331" s="7">
        <f t="shared" si="164"/>
        <v>1.7160483449671956E-6</v>
      </c>
      <c r="V331" s="7">
        <f t="shared" si="165"/>
        <v>7.9055352237702631E-2</v>
      </c>
      <c r="W331" s="6">
        <f t="shared" si="166"/>
        <v>7.9057068286047597E-2</v>
      </c>
      <c r="X331" s="6">
        <v>3.5599999999999998E-4</v>
      </c>
      <c r="Y331" s="6">
        <v>8.7252040000000003E-2</v>
      </c>
      <c r="Z331" s="6">
        <f t="shared" si="167"/>
        <v>99.992649118462197</v>
      </c>
      <c r="AA331" s="6">
        <f t="shared" si="169"/>
        <v>99.992649118462197</v>
      </c>
      <c r="AB331" s="6">
        <f t="shared" si="168"/>
        <v>9.3922981215710326</v>
      </c>
    </row>
    <row r="332" spans="5:28">
      <c r="E332" s="12">
        <f t="shared" si="152"/>
        <v>1.4321849472581359E-4</v>
      </c>
      <c r="F332" s="12">
        <f t="shared" si="153"/>
        <v>4060768.5</v>
      </c>
      <c r="G332" s="6">
        <v>106437</v>
      </c>
      <c r="H332" s="6">
        <v>2707179</v>
      </c>
      <c r="I332" s="12">
        <f t="shared" si="154"/>
        <v>5414358</v>
      </c>
      <c r="J332" s="6">
        <v>72.697143999999994</v>
      </c>
      <c r="K332" s="12">
        <f t="shared" si="155"/>
        <v>581.57715199999996</v>
      </c>
      <c r="L332" s="6">
        <f t="shared" si="156"/>
        <v>34.614888000000001</v>
      </c>
      <c r="M332" s="6">
        <f t="shared" si="157"/>
        <v>5242880</v>
      </c>
      <c r="N332" s="13">
        <f t="shared" si="158"/>
        <v>9309.7845769566957</v>
      </c>
      <c r="O332" s="13"/>
      <c r="P332" s="7">
        <f t="shared" si="159"/>
        <v>0</v>
      </c>
      <c r="Q332" s="7">
        <f t="shared" si="160"/>
        <v>1.1648277529953166E-7</v>
      </c>
      <c r="R332" s="6">
        <f t="shared" si="161"/>
        <v>1.1648277529953166E-7</v>
      </c>
      <c r="S332" s="6">
        <f t="shared" si="162"/>
        <v>1.1648277529953166E-7</v>
      </c>
      <c r="T332" s="7">
        <f t="shared" si="163"/>
        <v>0</v>
      </c>
      <c r="U332" s="7">
        <f t="shared" si="164"/>
        <v>7.638389605049376E-6</v>
      </c>
      <c r="V332" s="7">
        <f t="shared" si="165"/>
        <v>7.9055352237702631E-2</v>
      </c>
      <c r="W332" s="6">
        <f t="shared" si="166"/>
        <v>7.9062990627307678E-2</v>
      </c>
      <c r="X332" s="6">
        <v>3.5599999999999998E-4</v>
      </c>
      <c r="Y332" s="6">
        <v>8.7291199999999985E-2</v>
      </c>
      <c r="Z332" s="6">
        <f t="shared" si="167"/>
        <v>99.967280119297882</v>
      </c>
      <c r="AA332" s="6">
        <f t="shared" si="169"/>
        <v>99.967280119297882</v>
      </c>
      <c r="AB332" s="6">
        <f t="shared" si="168"/>
        <v>9.4261613687202246</v>
      </c>
    </row>
    <row r="333" spans="5:28">
      <c r="E333" s="12">
        <f t="shared" si="152"/>
        <v>9.3077838245450312E-4</v>
      </c>
      <c r="F333" s="12">
        <f t="shared" si="153"/>
        <v>4018125</v>
      </c>
      <c r="G333" s="6">
        <v>125329</v>
      </c>
      <c r="H333" s="6">
        <v>2678750</v>
      </c>
      <c r="I333" s="12">
        <f t="shared" si="154"/>
        <v>5357500</v>
      </c>
      <c r="J333" s="6">
        <v>467.49798600000003</v>
      </c>
      <c r="K333" s="12">
        <f t="shared" si="155"/>
        <v>3739.9838880000002</v>
      </c>
      <c r="L333" s="6">
        <f t="shared" si="156"/>
        <v>34.651580000000003</v>
      </c>
      <c r="M333" s="6">
        <f t="shared" si="157"/>
        <v>5242880</v>
      </c>
      <c r="N333" s="13">
        <f t="shared" si="158"/>
        <v>1432.4928022256763</v>
      </c>
      <c r="O333" s="13"/>
      <c r="P333" s="7">
        <f t="shared" si="159"/>
        <v>0</v>
      </c>
      <c r="Q333" s="7">
        <f t="shared" si="160"/>
        <v>7.490729327168836E-7</v>
      </c>
      <c r="R333" s="6">
        <f t="shared" si="161"/>
        <v>7.490729327168836E-7</v>
      </c>
      <c r="S333" s="6">
        <f t="shared" si="162"/>
        <v>7.490729327168836E-7</v>
      </c>
      <c r="T333" s="7">
        <f t="shared" si="163"/>
        <v>0</v>
      </c>
      <c r="U333" s="7">
        <f t="shared" si="164"/>
        <v>4.9120660870032517E-5</v>
      </c>
      <c r="V333" s="7">
        <f t="shared" si="165"/>
        <v>7.5280237102756165E-2</v>
      </c>
      <c r="W333" s="6">
        <f t="shared" si="166"/>
        <v>7.5329357763626204E-2</v>
      </c>
      <c r="X333" s="6">
        <v>3.39E-4</v>
      </c>
      <c r="Y333" s="6">
        <v>8.2603000000112989E-2</v>
      </c>
      <c r="Z333" s="6">
        <f t="shared" si="167"/>
        <v>99.779034533121873</v>
      </c>
      <c r="AA333" s="6">
        <f t="shared" si="169"/>
        <v>99.779034533121873</v>
      </c>
      <c r="AB333" s="6">
        <f t="shared" si="168"/>
        <v>8.8055424578730008</v>
      </c>
    </row>
    <row r="334" spans="5:28">
      <c r="E334" s="12">
        <f t="shared" si="152"/>
        <v>0.94243185756880843</v>
      </c>
      <c r="F334" s="12">
        <f t="shared" si="153"/>
        <v>4415830.5</v>
      </c>
      <c r="G334" s="6">
        <v>28338</v>
      </c>
      <c r="H334" s="6">
        <v>2943887</v>
      </c>
      <c r="I334" s="12">
        <f t="shared" si="154"/>
        <v>5887774</v>
      </c>
      <c r="J334" s="6">
        <v>520202.41760300001</v>
      </c>
      <c r="K334" s="12">
        <f t="shared" si="155"/>
        <v>4161619.3408240001</v>
      </c>
      <c r="L334" s="6">
        <f t="shared" si="156"/>
        <v>35.893403999999997</v>
      </c>
      <c r="M334" s="6">
        <f t="shared" si="157"/>
        <v>5242880</v>
      </c>
      <c r="N334" s="13">
        <f t="shared" si="158"/>
        <v>1.4147795648302186</v>
      </c>
      <c r="O334" s="13"/>
      <c r="P334" s="7">
        <f t="shared" si="159"/>
        <v>0</v>
      </c>
      <c r="Q334" s="7">
        <f t="shared" si="160"/>
        <v>8.3352134603696931E-4</v>
      </c>
      <c r="R334" s="6">
        <f t="shared" si="161"/>
        <v>8.3352134603696931E-4</v>
      </c>
      <c r="S334" s="6">
        <f t="shared" si="162"/>
        <v>8.3352134603696931E-4</v>
      </c>
      <c r="T334" s="7">
        <f t="shared" si="163"/>
        <v>0</v>
      </c>
      <c r="U334" s="7">
        <f t="shared" si="164"/>
        <v>5.4658388493780581E-2</v>
      </c>
      <c r="V334" s="7">
        <f t="shared" si="165"/>
        <v>0.2826895039286389</v>
      </c>
      <c r="W334" s="6">
        <f t="shared" si="166"/>
        <v>0.33734789242241947</v>
      </c>
      <c r="X334" s="6">
        <v>1.273E-3</v>
      </c>
      <c r="Y334" s="6">
        <v>0.33485557777721203</v>
      </c>
      <c r="Z334" s="6">
        <f t="shared" si="167"/>
        <v>34.523067868266352</v>
      </c>
      <c r="AA334" s="6">
        <f t="shared" si="169"/>
        <v>34.523067868266352</v>
      </c>
      <c r="AB334" s="6">
        <f t="shared" si="168"/>
        <v>0.74429539497342323</v>
      </c>
    </row>
    <row r="335" spans="5:28">
      <c r="E335" s="12">
        <f t="shared" si="152"/>
        <v>2.0898466481755178E-3</v>
      </c>
      <c r="F335" s="12">
        <f t="shared" si="153"/>
        <v>4362087</v>
      </c>
      <c r="G335" s="6">
        <v>54924</v>
      </c>
      <c r="H335" s="6">
        <v>2908058</v>
      </c>
      <c r="I335" s="12">
        <f t="shared" si="154"/>
        <v>5816116</v>
      </c>
      <c r="J335" s="6">
        <v>1139.511612</v>
      </c>
      <c r="K335" s="12">
        <f t="shared" si="155"/>
        <v>9116.0928960000001</v>
      </c>
      <c r="L335" s="6">
        <f t="shared" si="156"/>
        <v>35.995176000000001</v>
      </c>
      <c r="M335" s="6">
        <f t="shared" si="157"/>
        <v>5242880</v>
      </c>
      <c r="N335" s="13">
        <f t="shared" si="158"/>
        <v>638.00534574982464</v>
      </c>
      <c r="O335" s="13"/>
      <c r="P335" s="7">
        <f t="shared" si="159"/>
        <v>0</v>
      </c>
      <c r="Q335" s="7">
        <f t="shared" si="160"/>
        <v>1.825841673392329E-6</v>
      </c>
      <c r="R335" s="6">
        <f t="shared" si="161"/>
        <v>1.825841673392329E-6</v>
      </c>
      <c r="S335" s="6">
        <f t="shared" si="162"/>
        <v>1.825841673392329E-6</v>
      </c>
      <c r="T335" s="7">
        <f t="shared" si="163"/>
        <v>0</v>
      </c>
      <c r="U335" s="7">
        <f t="shared" si="164"/>
        <v>1.1973006328740862E-4</v>
      </c>
      <c r="V335" s="7">
        <f t="shared" si="165"/>
        <v>5.1075087119864061E-2</v>
      </c>
      <c r="W335" s="6">
        <f t="shared" si="166"/>
        <v>5.119481718315147E-2</v>
      </c>
      <c r="X335" s="6">
        <v>2.3000000000000001E-4</v>
      </c>
      <c r="Y335" s="6">
        <v>5.636415384626E-2</v>
      </c>
      <c r="Z335" s="6">
        <f t="shared" si="167"/>
        <v>99.206155794177249</v>
      </c>
      <c r="AA335" s="6">
        <f t="shared" si="169"/>
        <v>99.206155794177249</v>
      </c>
      <c r="AB335" s="6">
        <f t="shared" si="168"/>
        <v>9.1713195539287558</v>
      </c>
    </row>
    <row r="336" spans="5:28">
      <c r="E336" s="12">
        <f t="shared" si="152"/>
        <v>0.37596004722434295</v>
      </c>
      <c r="F336" s="12">
        <f t="shared" si="153"/>
        <v>3953046</v>
      </c>
      <c r="G336" s="6">
        <v>321821</v>
      </c>
      <c r="H336" s="6">
        <v>2635364</v>
      </c>
      <c r="I336" s="12">
        <f t="shared" si="154"/>
        <v>5270728</v>
      </c>
      <c r="J336" s="6">
        <v>185773.420105</v>
      </c>
      <c r="K336" s="12">
        <f t="shared" si="155"/>
        <v>1486187.36084</v>
      </c>
      <c r="L336" s="6">
        <f t="shared" si="156"/>
        <v>38.060788000000002</v>
      </c>
      <c r="M336" s="6">
        <f t="shared" si="157"/>
        <v>5242880</v>
      </c>
      <c r="N336" s="13">
        <f t="shared" si="158"/>
        <v>3.5464761300492826</v>
      </c>
      <c r="O336" s="13"/>
      <c r="P336" s="7">
        <f t="shared" si="159"/>
        <v>0</v>
      </c>
      <c r="Q336" s="7">
        <f t="shared" si="160"/>
        <v>2.9766511254852342E-4</v>
      </c>
      <c r="R336" s="6">
        <f t="shared" si="161"/>
        <v>2.9766511254852342E-4</v>
      </c>
      <c r="S336" s="6">
        <f t="shared" si="162"/>
        <v>2.9766511254852342E-4</v>
      </c>
      <c r="T336" s="7">
        <f t="shared" si="163"/>
        <v>0</v>
      </c>
      <c r="U336" s="7">
        <f t="shared" si="164"/>
        <v>1.9519470545149652E-2</v>
      </c>
      <c r="V336" s="7">
        <f t="shared" si="165"/>
        <v>0.23849845029014785</v>
      </c>
      <c r="W336" s="6">
        <f t="shared" si="166"/>
        <v>0.25801792083529751</v>
      </c>
      <c r="X336" s="6">
        <v>1.0740000000000001E-3</v>
      </c>
      <c r="Y336" s="6">
        <v>0.2670299625</v>
      </c>
      <c r="Z336" s="6">
        <f t="shared" si="167"/>
        <v>72.284440172390745</v>
      </c>
      <c r="AA336" s="6">
        <f t="shared" si="169"/>
        <v>72.284440172390745</v>
      </c>
      <c r="AB336" s="6">
        <f t="shared" si="168"/>
        <v>3.3749177733949933</v>
      </c>
    </row>
    <row r="337" spans="5:28">
      <c r="E337" s="12">
        <f t="shared" si="152"/>
        <v>2.5682715894695757E-2</v>
      </c>
      <c r="F337" s="12">
        <f t="shared" si="153"/>
        <v>4612900.5</v>
      </c>
      <c r="G337" s="6">
        <v>63336</v>
      </c>
      <c r="H337" s="6">
        <v>3075267</v>
      </c>
      <c r="I337" s="12">
        <f t="shared" si="154"/>
        <v>6150534</v>
      </c>
      <c r="J337" s="6">
        <v>14808.976624000001</v>
      </c>
      <c r="K337" s="12">
        <f t="shared" si="155"/>
        <v>118471.81299200001</v>
      </c>
      <c r="L337" s="6">
        <f t="shared" si="156"/>
        <v>38.169924000000002</v>
      </c>
      <c r="M337" s="6">
        <f t="shared" si="157"/>
        <v>5242880</v>
      </c>
      <c r="N337" s="13">
        <f t="shared" si="158"/>
        <v>51.915589410413801</v>
      </c>
      <c r="O337" s="13"/>
      <c r="P337" s="7">
        <f t="shared" si="159"/>
        <v>0</v>
      </c>
      <c r="Q337" s="7">
        <f t="shared" si="160"/>
        <v>2.3728452062840446E-5</v>
      </c>
      <c r="R337" s="6">
        <f t="shared" si="161"/>
        <v>2.3728452062840446E-5</v>
      </c>
      <c r="S337" s="6">
        <f t="shared" si="162"/>
        <v>2.3728452062840446E-5</v>
      </c>
      <c r="T337" s="7">
        <f t="shared" si="163"/>
        <v>0</v>
      </c>
      <c r="U337" s="7">
        <f t="shared" si="164"/>
        <v>1.5559996841991593E-3</v>
      </c>
      <c r="V337" s="7">
        <f t="shared" si="165"/>
        <v>6.3288694909396773E-2</v>
      </c>
      <c r="W337" s="6">
        <f t="shared" si="166"/>
        <v>6.4844694593595931E-2</v>
      </c>
      <c r="X337" s="6">
        <v>2.8499999999999999E-4</v>
      </c>
      <c r="Y337" s="6">
        <v>7.0721911764839995E-2</v>
      </c>
      <c r="Z337" s="6">
        <f t="shared" si="167"/>
        <v>91.674227346371779</v>
      </c>
      <c r="AA337" s="6">
        <f t="shared" si="169"/>
        <v>91.674227346371779</v>
      </c>
      <c r="AB337" s="6">
        <f t="shared" si="168"/>
        <v>8.3103199907641248</v>
      </c>
    </row>
    <row r="338" spans="5:28">
      <c r="E338" s="12">
        <f t="shared" si="152"/>
        <v>0.1067061359900425</v>
      </c>
      <c r="F338" s="12">
        <f t="shared" si="153"/>
        <v>4269342</v>
      </c>
      <c r="G338" s="6">
        <v>204316</v>
      </c>
      <c r="H338" s="6">
        <v>2846228</v>
      </c>
      <c r="I338" s="12">
        <f t="shared" si="154"/>
        <v>5692456</v>
      </c>
      <c r="J338" s="6">
        <v>56945.623505000003</v>
      </c>
      <c r="K338" s="12">
        <f t="shared" si="155"/>
        <v>455564.98804000003</v>
      </c>
      <c r="L338" s="6">
        <f t="shared" si="156"/>
        <v>38.241056</v>
      </c>
      <c r="M338" s="6">
        <f t="shared" si="157"/>
        <v>5242880</v>
      </c>
      <c r="N338" s="13">
        <f t="shared" si="158"/>
        <v>12.495376399514234</v>
      </c>
      <c r="O338" s="13"/>
      <c r="P338" s="7">
        <f t="shared" si="159"/>
        <v>0</v>
      </c>
      <c r="Q338" s="7">
        <f t="shared" si="160"/>
        <v>9.1244083358001568E-5</v>
      </c>
      <c r="R338" s="6">
        <f t="shared" si="161"/>
        <v>9.1244083358001568E-5</v>
      </c>
      <c r="S338" s="6">
        <f t="shared" si="162"/>
        <v>9.1244083358001568E-5</v>
      </c>
      <c r="T338" s="7">
        <f t="shared" si="163"/>
        <v>0</v>
      </c>
      <c r="U338" s="7">
        <f t="shared" si="164"/>
        <v>5.9833555309084414E-3</v>
      </c>
      <c r="V338" s="7">
        <f t="shared" si="165"/>
        <v>0.11725063477951403</v>
      </c>
      <c r="W338" s="6">
        <f t="shared" si="166"/>
        <v>0.12323399031042247</v>
      </c>
      <c r="X338" s="6">
        <v>5.2800000000000004E-4</v>
      </c>
      <c r="Y338" s="6">
        <v>0.1345905</v>
      </c>
      <c r="Z338" s="6">
        <f t="shared" si="167"/>
        <v>82.718923606439105</v>
      </c>
      <c r="AA338" s="6">
        <f t="shared" si="169"/>
        <v>82.718923606439105</v>
      </c>
      <c r="AB338" s="6">
        <f t="shared" si="168"/>
        <v>8.4378241328901638</v>
      </c>
    </row>
    <row r="339" spans="5:28">
      <c r="E339" s="12">
        <f t="shared" si="152"/>
        <v>0.63386508848904266</v>
      </c>
      <c r="F339" s="12">
        <f t="shared" si="153"/>
        <v>4681800</v>
      </c>
      <c r="G339" s="6">
        <v>43520</v>
      </c>
      <c r="H339" s="6">
        <v>3121200</v>
      </c>
      <c r="I339" s="12">
        <f t="shared" si="154"/>
        <v>6242400</v>
      </c>
      <c r="J339" s="6">
        <v>370953.69641099998</v>
      </c>
      <c r="K339" s="12">
        <f t="shared" si="155"/>
        <v>2967629.5712879999</v>
      </c>
      <c r="L339" s="6">
        <f t="shared" si="156"/>
        <v>38.324800000000003</v>
      </c>
      <c r="M339" s="6">
        <f t="shared" si="157"/>
        <v>5242880</v>
      </c>
      <c r="N339" s="13">
        <f t="shared" si="158"/>
        <v>2.1034970335905827</v>
      </c>
      <c r="O339" s="13"/>
      <c r="P339" s="7">
        <f t="shared" si="159"/>
        <v>0</v>
      </c>
      <c r="Q339" s="7">
        <f t="shared" si="160"/>
        <v>5.9437982963365379E-4</v>
      </c>
      <c r="R339" s="6">
        <f t="shared" si="161"/>
        <v>5.9437982963365379E-4</v>
      </c>
      <c r="S339" s="6">
        <f t="shared" si="162"/>
        <v>5.9437982963365379E-4</v>
      </c>
      <c r="T339" s="7">
        <f t="shared" si="163"/>
        <v>0</v>
      </c>
      <c r="U339" s="7">
        <f t="shared" si="164"/>
        <v>3.8976618649838903E-2</v>
      </c>
      <c r="V339" s="7">
        <f t="shared" si="165"/>
        <v>0.32887914793268985</v>
      </c>
      <c r="W339" s="6">
        <f t="shared" si="166"/>
        <v>0.36785576658252878</v>
      </c>
      <c r="X339" s="6">
        <v>1.4809999999999999E-3</v>
      </c>
      <c r="Y339" s="6">
        <v>0.36764343999999999</v>
      </c>
      <c r="Z339" s="6">
        <f t="shared" si="167"/>
        <v>59.866318053095625</v>
      </c>
      <c r="AA339" s="6">
        <f t="shared" si="169"/>
        <v>59.866318053095625</v>
      </c>
      <c r="AB339" s="6">
        <f t="shared" si="168"/>
        <v>5.7753398926086615E-2</v>
      </c>
    </row>
    <row r="340" spans="5:28">
      <c r="E340" s="12">
        <f t="shared" si="152"/>
        <v>4.0996298797539861E-2</v>
      </c>
      <c r="F340" s="12">
        <f t="shared" si="153"/>
        <v>4722984</v>
      </c>
      <c r="G340" s="6">
        <v>42930</v>
      </c>
      <c r="H340" s="6">
        <v>3148656</v>
      </c>
      <c r="I340" s="12">
        <f t="shared" si="154"/>
        <v>6297312</v>
      </c>
      <c r="J340" s="6">
        <v>24203.107909999999</v>
      </c>
      <c r="K340" s="12">
        <f t="shared" si="155"/>
        <v>193624.86327999999</v>
      </c>
      <c r="L340" s="6">
        <f t="shared" si="156"/>
        <v>38.642471999999998</v>
      </c>
      <c r="M340" s="6">
        <f t="shared" si="157"/>
        <v>5242880</v>
      </c>
      <c r="N340" s="13">
        <f t="shared" si="158"/>
        <v>32.523261183113078</v>
      </c>
      <c r="O340" s="13"/>
      <c r="P340" s="7">
        <f t="shared" si="159"/>
        <v>0</v>
      </c>
      <c r="Q340" s="7">
        <f t="shared" si="160"/>
        <v>3.8780686903337593E-5</v>
      </c>
      <c r="R340" s="6">
        <f t="shared" si="161"/>
        <v>3.8780686903337593E-5</v>
      </c>
      <c r="S340" s="6">
        <f t="shared" si="162"/>
        <v>3.8780686903337593E-5</v>
      </c>
      <c r="T340" s="7">
        <f t="shared" si="163"/>
        <v>0</v>
      </c>
      <c r="U340" s="7">
        <f t="shared" si="164"/>
        <v>2.5430540692166987E-3</v>
      </c>
      <c r="V340" s="7">
        <f t="shared" si="165"/>
        <v>0.14456470310883263</v>
      </c>
      <c r="W340" s="6">
        <f t="shared" si="166"/>
        <v>0.14710775717804933</v>
      </c>
      <c r="X340" s="6">
        <v>6.5099999999999999E-4</v>
      </c>
      <c r="Y340" s="6">
        <v>0.15473546666673899</v>
      </c>
      <c r="Z340" s="6">
        <f t="shared" si="167"/>
        <v>94.042905237582559</v>
      </c>
      <c r="AA340" s="6">
        <f t="shared" si="169"/>
        <v>94.042905237582559</v>
      </c>
      <c r="AB340" s="6">
        <f t="shared" si="168"/>
        <v>4.9295159364580652</v>
      </c>
    </row>
    <row r="341" spans="5:28">
      <c r="E341" s="12">
        <f t="shared" si="152"/>
        <v>3.5336329216362754E-2</v>
      </c>
      <c r="F341" s="12">
        <f t="shared" si="153"/>
        <v>4813005</v>
      </c>
      <c r="G341" s="6">
        <v>22209</v>
      </c>
      <c r="H341" s="6">
        <v>3208670</v>
      </c>
      <c r="I341" s="12">
        <f t="shared" si="154"/>
        <v>6417340</v>
      </c>
      <c r="J341" s="6">
        <v>21259.241150000002</v>
      </c>
      <c r="K341" s="12">
        <f t="shared" si="155"/>
        <v>170073.92920000001</v>
      </c>
      <c r="L341" s="6">
        <f t="shared" si="156"/>
        <v>38.948219999999999</v>
      </c>
      <c r="M341" s="6">
        <f t="shared" si="157"/>
        <v>5242880</v>
      </c>
      <c r="N341" s="13">
        <f t="shared" si="158"/>
        <v>37.73264973759423</v>
      </c>
      <c r="O341" s="13"/>
      <c r="P341" s="7">
        <f t="shared" si="159"/>
        <v>0</v>
      </c>
      <c r="Q341" s="7">
        <f t="shared" si="160"/>
        <v>3.406372346503746E-5</v>
      </c>
      <c r="R341" s="6">
        <f t="shared" si="161"/>
        <v>3.406372346503746E-5</v>
      </c>
      <c r="S341" s="6">
        <f t="shared" si="162"/>
        <v>3.406372346503746E-5</v>
      </c>
      <c r="T341" s="7">
        <f t="shared" si="163"/>
        <v>0</v>
      </c>
      <c r="U341" s="7">
        <f t="shared" si="164"/>
        <v>2.2337379115113238E-3</v>
      </c>
      <c r="V341" s="7">
        <f t="shared" si="165"/>
        <v>7.1283056371636358E-2</v>
      </c>
      <c r="W341" s="6">
        <f t="shared" si="166"/>
        <v>7.3516794283147682E-2</v>
      </c>
      <c r="X341" s="6">
        <v>3.21E-4</v>
      </c>
      <c r="Y341" s="6">
        <v>7.8876833333261995E-2</v>
      </c>
      <c r="Z341" s="6">
        <f t="shared" si="167"/>
        <v>89.388248141732873</v>
      </c>
      <c r="AA341" s="6">
        <f t="shared" si="169"/>
        <v>89.388248141732873</v>
      </c>
      <c r="AB341" s="6">
        <f t="shared" si="168"/>
        <v>6.7954541575821716</v>
      </c>
    </row>
    <row r="342" spans="5:28">
      <c r="E342" s="12">
        <f t="shared" si="152"/>
        <v>2.2173358028896147E-2</v>
      </c>
      <c r="F342" s="12">
        <f t="shared" si="153"/>
        <v>4756482</v>
      </c>
      <c r="G342" s="6">
        <v>45330</v>
      </c>
      <c r="H342" s="6">
        <v>3170988</v>
      </c>
      <c r="I342" s="12">
        <f t="shared" si="154"/>
        <v>6341976</v>
      </c>
      <c r="J342" s="6">
        <v>13183.397293</v>
      </c>
      <c r="K342" s="12">
        <f t="shared" si="155"/>
        <v>105467.178344</v>
      </c>
      <c r="L342" s="6">
        <f t="shared" si="156"/>
        <v>38.958455999999998</v>
      </c>
      <c r="M342" s="6">
        <f t="shared" si="157"/>
        <v>5242880</v>
      </c>
      <c r="N342" s="13">
        <f t="shared" si="158"/>
        <v>60.132224067989334</v>
      </c>
      <c r="O342" s="13"/>
      <c r="P342" s="7">
        <f t="shared" si="159"/>
        <v>0</v>
      </c>
      <c r="Q342" s="7">
        <f t="shared" si="160"/>
        <v>2.1123783137408713E-5</v>
      </c>
      <c r="R342" s="6">
        <f t="shared" si="161"/>
        <v>2.1123783137408713E-5</v>
      </c>
      <c r="S342" s="6">
        <f t="shared" si="162"/>
        <v>2.1123783137408713E-5</v>
      </c>
      <c r="T342" s="7">
        <f t="shared" si="163"/>
        <v>0</v>
      </c>
      <c r="U342" s="7">
        <f t="shared" si="164"/>
        <v>1.3851978124764749E-3</v>
      </c>
      <c r="V342" s="7">
        <f t="shared" si="165"/>
        <v>5.7737055005063716E-2</v>
      </c>
      <c r="W342" s="6">
        <f t="shared" si="166"/>
        <v>5.9122252817540188E-2</v>
      </c>
      <c r="X342" s="6">
        <v>2.5999999999999998E-4</v>
      </c>
      <c r="Y342" s="6">
        <v>6.4868266666579993E-2</v>
      </c>
      <c r="Z342" s="6">
        <f t="shared" si="167"/>
        <v>91.875468024073569</v>
      </c>
      <c r="AA342" s="6">
        <f t="shared" si="169"/>
        <v>91.875468024073569</v>
      </c>
      <c r="AB342" s="6">
        <f t="shared" si="168"/>
        <v>8.8579734657842195</v>
      </c>
    </row>
    <row r="343" spans="5:28">
      <c r="E343" s="12">
        <f t="shared" si="152"/>
        <v>0.64779523272787753</v>
      </c>
      <c r="F343" s="12">
        <f t="shared" si="153"/>
        <v>4127221.5</v>
      </c>
      <c r="G343" s="6">
        <v>309412</v>
      </c>
      <c r="H343" s="6">
        <v>2751481</v>
      </c>
      <c r="I343" s="12">
        <f t="shared" si="154"/>
        <v>5502962</v>
      </c>
      <c r="J343" s="6">
        <v>334199.30151399999</v>
      </c>
      <c r="K343" s="12">
        <f t="shared" si="155"/>
        <v>2673594.4121119999</v>
      </c>
      <c r="L343" s="6">
        <f t="shared" si="156"/>
        <v>39.206012000000001</v>
      </c>
      <c r="M343" s="6">
        <f t="shared" si="157"/>
        <v>5242880</v>
      </c>
      <c r="N343" s="13">
        <f t="shared" si="158"/>
        <v>2.0582635777028528</v>
      </c>
      <c r="O343" s="13"/>
      <c r="P343" s="7">
        <f t="shared" si="159"/>
        <v>0</v>
      </c>
      <c r="Q343" s="7">
        <f t="shared" si="160"/>
        <v>5.3548819116629523E-4</v>
      </c>
      <c r="R343" s="6">
        <f t="shared" si="161"/>
        <v>5.3548819116629523E-4</v>
      </c>
      <c r="S343" s="6">
        <f t="shared" si="162"/>
        <v>5.3548819116629523E-4</v>
      </c>
      <c r="T343" s="7">
        <f t="shared" si="163"/>
        <v>0</v>
      </c>
      <c r="U343" s="7">
        <f t="shared" si="164"/>
        <v>3.5114783473464924E-2</v>
      </c>
      <c r="V343" s="7">
        <f t="shared" si="165"/>
        <v>0.62356019405468821</v>
      </c>
      <c r="W343" s="6">
        <f t="shared" si="166"/>
        <v>0.65867497752815318</v>
      </c>
      <c r="X343" s="6">
        <v>2.8080000000000002E-3</v>
      </c>
      <c r="Y343" s="6">
        <v>0.65586456000000004</v>
      </c>
      <c r="Z343" s="6">
        <f t="shared" si="167"/>
        <v>80.929907721998035</v>
      </c>
      <c r="AA343" s="6">
        <f t="shared" si="169"/>
        <v>80.929907721998035</v>
      </c>
      <c r="AB343" s="6">
        <f t="shared" si="168"/>
        <v>0.42850577688679226</v>
      </c>
    </row>
    <row r="344" spans="5:28">
      <c r="E344" s="12">
        <f t="shared" si="152"/>
        <v>6.5189873767419346E-2</v>
      </c>
      <c r="F344" s="12">
        <f t="shared" si="153"/>
        <v>4631847</v>
      </c>
      <c r="G344" s="6">
        <v>123440</v>
      </c>
      <c r="H344" s="6">
        <v>3087898</v>
      </c>
      <c r="I344" s="12">
        <f t="shared" si="154"/>
        <v>6175796</v>
      </c>
      <c r="J344" s="6">
        <v>37743.690154999997</v>
      </c>
      <c r="K344" s="12">
        <f t="shared" si="155"/>
        <v>301949.52123999997</v>
      </c>
      <c r="L344" s="6">
        <f t="shared" si="156"/>
        <v>39.523575999999998</v>
      </c>
      <c r="M344" s="6">
        <f t="shared" si="157"/>
        <v>5242880</v>
      </c>
      <c r="N344" s="13">
        <f t="shared" si="158"/>
        <v>20.453074323940598</v>
      </c>
      <c r="O344" s="13"/>
      <c r="P344" s="7">
        <f t="shared" si="159"/>
        <v>0</v>
      </c>
      <c r="Q344" s="7">
        <f t="shared" si="160"/>
        <v>6.0476788184416295E-5</v>
      </c>
      <c r="R344" s="6">
        <f t="shared" si="161"/>
        <v>6.0476788184416295E-5</v>
      </c>
      <c r="S344" s="6">
        <f t="shared" si="162"/>
        <v>6.0476788184416295E-5</v>
      </c>
      <c r="T344" s="7">
        <f t="shared" si="163"/>
        <v>0</v>
      </c>
      <c r="U344" s="7">
        <f t="shared" si="164"/>
        <v>3.9657817992981466E-3</v>
      </c>
      <c r="V344" s="7">
        <f t="shared" si="165"/>
        <v>7.5280237102756165E-2</v>
      </c>
      <c r="W344" s="6">
        <f t="shared" si="166"/>
        <v>7.9246018902054308E-2</v>
      </c>
      <c r="X344" s="6">
        <v>3.39E-4</v>
      </c>
      <c r="Y344" s="6">
        <v>8.7819833333484004E-2</v>
      </c>
      <c r="Z344" s="6">
        <f t="shared" si="167"/>
        <v>82.160239473623506</v>
      </c>
      <c r="AA344" s="6">
        <f t="shared" si="169"/>
        <v>82.160239473623506</v>
      </c>
      <c r="AB344" s="6">
        <f t="shared" si="168"/>
        <v>9.7629591243606555</v>
      </c>
    </row>
    <row r="345" spans="5:28">
      <c r="E345" s="12">
        <f t="shared" si="152"/>
        <v>0.33310587236395311</v>
      </c>
      <c r="F345" s="12">
        <f t="shared" si="153"/>
        <v>4919535</v>
      </c>
      <c r="G345" s="6">
        <v>9000</v>
      </c>
      <c r="H345" s="6">
        <v>3279690</v>
      </c>
      <c r="I345" s="12">
        <f t="shared" si="154"/>
        <v>6559380</v>
      </c>
      <c r="J345" s="6">
        <v>204840.749725</v>
      </c>
      <c r="K345" s="12">
        <f t="shared" si="155"/>
        <v>1638725.9978</v>
      </c>
      <c r="L345" s="6">
        <f t="shared" si="156"/>
        <v>39.536279999999998</v>
      </c>
      <c r="M345" s="6">
        <f t="shared" si="157"/>
        <v>5242880</v>
      </c>
      <c r="N345" s="13">
        <f t="shared" si="158"/>
        <v>4.0027313954901604</v>
      </c>
      <c r="O345" s="13"/>
      <c r="P345" s="7">
        <f t="shared" si="159"/>
        <v>0</v>
      </c>
      <c r="Q345" s="7">
        <f t="shared" si="160"/>
        <v>3.2821673190359138E-4</v>
      </c>
      <c r="R345" s="6">
        <f t="shared" si="161"/>
        <v>3.2821673190359138E-4</v>
      </c>
      <c r="S345" s="6">
        <f t="shared" si="162"/>
        <v>3.2821673190359138E-4</v>
      </c>
      <c r="T345" s="7">
        <f t="shared" si="163"/>
        <v>0</v>
      </c>
      <c r="U345" s="7">
        <f t="shared" si="164"/>
        <v>2.1522901276423746E-2</v>
      </c>
      <c r="V345" s="7">
        <f t="shared" si="165"/>
        <v>0.11769476597186065</v>
      </c>
      <c r="W345" s="6">
        <f t="shared" si="166"/>
        <v>0.13921766724828441</v>
      </c>
      <c r="X345" s="6">
        <v>5.2999999999999998E-4</v>
      </c>
      <c r="Y345" s="6">
        <v>0.14414675000000002</v>
      </c>
      <c r="Z345" s="6">
        <f t="shared" si="167"/>
        <v>38.072314735171439</v>
      </c>
      <c r="AA345" s="6">
        <f t="shared" si="169"/>
        <v>38.072314735171439</v>
      </c>
      <c r="AB345" s="6">
        <f t="shared" si="168"/>
        <v>3.4194893410469587</v>
      </c>
    </row>
    <row r="346" spans="5:28">
      <c r="E346" s="12">
        <f t="shared" si="152"/>
        <v>0.56414508731710866</v>
      </c>
      <c r="F346" s="12">
        <f t="shared" si="153"/>
        <v>4681740</v>
      </c>
      <c r="G346" s="6">
        <v>120216</v>
      </c>
      <c r="H346" s="6">
        <v>3121160</v>
      </c>
      <c r="I346" s="12">
        <f t="shared" si="154"/>
        <v>6242320</v>
      </c>
      <c r="J346" s="6">
        <v>330147.57763700001</v>
      </c>
      <c r="K346" s="12">
        <f t="shared" si="155"/>
        <v>2641180.6210960001</v>
      </c>
      <c r="L346" s="6">
        <f t="shared" si="156"/>
        <v>39.858240000000002</v>
      </c>
      <c r="M346" s="6">
        <f t="shared" si="157"/>
        <v>5242880</v>
      </c>
      <c r="N346" s="13">
        <f t="shared" si="158"/>
        <v>2.3634582012833523</v>
      </c>
      <c r="O346" s="13"/>
      <c r="P346" s="7">
        <f t="shared" si="159"/>
        <v>0</v>
      </c>
      <c r="Q346" s="7">
        <f t="shared" si="160"/>
        <v>5.2899610611354081E-4</v>
      </c>
      <c r="R346" s="6">
        <f t="shared" si="161"/>
        <v>5.2899610611354081E-4</v>
      </c>
      <c r="S346" s="6">
        <f t="shared" si="162"/>
        <v>5.2899610611354081E-4</v>
      </c>
      <c r="T346" s="7">
        <f t="shared" si="163"/>
        <v>0</v>
      </c>
      <c r="U346" s="7">
        <f t="shared" si="164"/>
        <v>3.4689063234103014E-2</v>
      </c>
      <c r="V346" s="7">
        <f t="shared" si="165"/>
        <v>0.37817771028316738</v>
      </c>
      <c r="W346" s="6">
        <f t="shared" si="166"/>
        <v>0.41286677351727041</v>
      </c>
      <c r="X346" s="6">
        <v>1.7030000000000001E-3</v>
      </c>
      <c r="Y346" s="6">
        <v>0.41696535833390103</v>
      </c>
      <c r="Z346" s="6">
        <f t="shared" si="167"/>
        <v>68.937398349175524</v>
      </c>
      <c r="AA346" s="6">
        <f t="shared" si="169"/>
        <v>68.937398349175524</v>
      </c>
      <c r="AB346" s="6">
        <f t="shared" si="168"/>
        <v>0.98295571435661411</v>
      </c>
    </row>
    <row r="347" spans="5:28">
      <c r="E347" s="12">
        <f t="shared" si="152"/>
        <v>0.11535945215237954</v>
      </c>
      <c r="F347" s="12">
        <f t="shared" si="153"/>
        <v>4532472</v>
      </c>
      <c r="G347" s="6">
        <v>213360</v>
      </c>
      <c r="H347" s="6">
        <v>3021648</v>
      </c>
      <c r="I347" s="12">
        <f t="shared" si="154"/>
        <v>6043296</v>
      </c>
      <c r="J347" s="6">
        <v>65357.935852000002</v>
      </c>
      <c r="K347" s="12">
        <f t="shared" si="155"/>
        <v>522863.48681600002</v>
      </c>
      <c r="L347" s="6">
        <f t="shared" si="156"/>
        <v>40.526975999999998</v>
      </c>
      <c r="M347" s="6">
        <f t="shared" si="157"/>
        <v>5242880</v>
      </c>
      <c r="N347" s="13">
        <f t="shared" si="158"/>
        <v>11.558076156361413</v>
      </c>
      <c r="O347" s="13"/>
      <c r="P347" s="7">
        <f t="shared" si="159"/>
        <v>0</v>
      </c>
      <c r="Q347" s="7">
        <f t="shared" si="160"/>
        <v>1.0472314780192357E-4</v>
      </c>
      <c r="R347" s="6">
        <f t="shared" si="161"/>
        <v>1.0472314780192357E-4</v>
      </c>
      <c r="S347" s="6">
        <f t="shared" si="162"/>
        <v>1.0472314780192357E-4</v>
      </c>
      <c r="T347" s="7">
        <f t="shared" si="163"/>
        <v>0</v>
      </c>
      <c r="U347" s="7">
        <f t="shared" si="164"/>
        <v>6.8672488401937872E-3</v>
      </c>
      <c r="V347" s="7">
        <f t="shared" si="165"/>
        <v>9.3711681585141884E-2</v>
      </c>
      <c r="W347" s="6">
        <f t="shared" si="166"/>
        <v>0.10057893042533567</v>
      </c>
      <c r="X347" s="6">
        <v>4.2200000000000001E-4</v>
      </c>
      <c r="Y347" s="6">
        <v>0.11090543636359801</v>
      </c>
      <c r="Z347" s="6">
        <f t="shared" si="167"/>
        <v>75.184088198596314</v>
      </c>
      <c r="AA347" s="6">
        <f t="shared" si="169"/>
        <v>75.184088198596314</v>
      </c>
      <c r="AB347" s="6">
        <f t="shared" si="168"/>
        <v>9.3110908507743488</v>
      </c>
    </row>
    <row r="348" spans="5:28">
      <c r="E348" s="12">
        <f t="shared" si="152"/>
        <v>0.45409256879393567</v>
      </c>
      <c r="F348" s="12">
        <f t="shared" si="153"/>
        <v>4112902.5</v>
      </c>
      <c r="G348" s="6">
        <v>392257</v>
      </c>
      <c r="H348" s="6">
        <v>2741935</v>
      </c>
      <c r="I348" s="12">
        <f t="shared" si="154"/>
        <v>5483870</v>
      </c>
      <c r="J348" s="6">
        <v>233454.80767800001</v>
      </c>
      <c r="K348" s="12">
        <f t="shared" si="155"/>
        <v>1867638.4614240001</v>
      </c>
      <c r="L348" s="6">
        <f t="shared" si="156"/>
        <v>40.748359999999998</v>
      </c>
      <c r="M348" s="6">
        <f t="shared" si="157"/>
        <v>5242880</v>
      </c>
      <c r="N348" s="13">
        <f t="shared" si="158"/>
        <v>2.9362588709052218</v>
      </c>
      <c r="O348" s="13"/>
      <c r="P348" s="7">
        <f t="shared" si="159"/>
        <v>0</v>
      </c>
      <c r="Q348" s="7">
        <f t="shared" si="160"/>
        <v>3.7406509264451785E-4</v>
      </c>
      <c r="R348" s="6">
        <f t="shared" si="161"/>
        <v>3.7406509264451785E-4</v>
      </c>
      <c r="S348" s="6">
        <f t="shared" si="162"/>
        <v>3.7406509264451785E-4</v>
      </c>
      <c r="T348" s="7">
        <f t="shared" si="163"/>
        <v>0</v>
      </c>
      <c r="U348" s="7">
        <f t="shared" si="164"/>
        <v>2.4529419975789373E-2</v>
      </c>
      <c r="V348" s="7">
        <f t="shared" si="165"/>
        <v>0.14589709668587256</v>
      </c>
      <c r="W348" s="6">
        <f t="shared" si="166"/>
        <v>0.17042651666166192</v>
      </c>
      <c r="X348" s="6">
        <v>6.5700000000000003E-4</v>
      </c>
      <c r="Y348" s="6">
        <v>0.182536499999781</v>
      </c>
      <c r="Z348" s="6">
        <f t="shared" si="167"/>
        <v>43.06467387450261</v>
      </c>
      <c r="AA348" s="6">
        <f t="shared" si="169"/>
        <v>43.06467387450261</v>
      </c>
      <c r="AB348" s="6">
        <f t="shared" si="168"/>
        <v>6.6342804524758661</v>
      </c>
    </row>
    <row r="349" spans="5:28">
      <c r="E349" s="12">
        <f t="shared" si="152"/>
        <v>0.50630912372787629</v>
      </c>
      <c r="F349" s="12">
        <f t="shared" si="153"/>
        <v>3493764</v>
      </c>
      <c r="G349" s="6">
        <v>682712</v>
      </c>
      <c r="H349" s="6">
        <v>2329176</v>
      </c>
      <c r="I349" s="12">
        <f t="shared" si="154"/>
        <v>4658352</v>
      </c>
      <c r="J349" s="6">
        <v>221115.573669</v>
      </c>
      <c r="K349" s="12">
        <f t="shared" si="155"/>
        <v>1768924.589352</v>
      </c>
      <c r="L349" s="6">
        <f t="shared" si="156"/>
        <v>41.604351999999999</v>
      </c>
      <c r="M349" s="6">
        <f t="shared" si="157"/>
        <v>5242880</v>
      </c>
      <c r="N349" s="13">
        <f t="shared" si="158"/>
        <v>2.6334373031167297</v>
      </c>
      <c r="O349" s="13"/>
      <c r="P349" s="7">
        <f t="shared" si="159"/>
        <v>0</v>
      </c>
      <c r="Q349" s="7">
        <f t="shared" si="160"/>
        <v>3.5429391397980047E-4</v>
      </c>
      <c r="R349" s="6">
        <f t="shared" si="161"/>
        <v>3.5429391397980047E-4</v>
      </c>
      <c r="S349" s="6">
        <f t="shared" si="162"/>
        <v>3.5429391397980047E-4</v>
      </c>
      <c r="T349" s="7">
        <f t="shared" si="163"/>
        <v>0</v>
      </c>
      <c r="U349" s="7">
        <f t="shared" si="164"/>
        <v>2.3232919568722248E-2</v>
      </c>
      <c r="V349" s="7">
        <f t="shared" si="165"/>
        <v>0.15966516364861852</v>
      </c>
      <c r="W349" s="6">
        <f t="shared" si="166"/>
        <v>0.18289808321734077</v>
      </c>
      <c r="X349" s="6">
        <v>7.1900000000000002E-4</v>
      </c>
      <c r="Y349" s="6">
        <v>0.19864531999999999</v>
      </c>
      <c r="Z349" s="6">
        <f t="shared" si="167"/>
        <v>50.724073159972114</v>
      </c>
      <c r="AA349" s="6">
        <f t="shared" si="169"/>
        <v>50.724073159972114</v>
      </c>
      <c r="AB349" s="6">
        <f t="shared" si="168"/>
        <v>7.9273132549305538</v>
      </c>
    </row>
    <row r="350" spans="5:28">
      <c r="E350" s="12">
        <f t="shared" si="152"/>
        <v>0.29641079166327844</v>
      </c>
      <c r="F350" s="12">
        <f t="shared" si="153"/>
        <v>5072713.5</v>
      </c>
      <c r="G350" s="6">
        <v>61349</v>
      </c>
      <c r="H350" s="6">
        <v>3381809</v>
      </c>
      <c r="I350" s="12">
        <f t="shared" si="154"/>
        <v>6763618</v>
      </c>
      <c r="J350" s="6">
        <v>187950.87805199999</v>
      </c>
      <c r="K350" s="12">
        <f t="shared" si="155"/>
        <v>1503607.0244159999</v>
      </c>
      <c r="L350" s="6">
        <f t="shared" si="156"/>
        <v>41.808687999999997</v>
      </c>
      <c r="M350" s="6">
        <f t="shared" si="157"/>
        <v>5242880</v>
      </c>
      <c r="N350" s="13">
        <f t="shared" si="158"/>
        <v>4.498261773302759</v>
      </c>
      <c r="O350" s="13"/>
      <c r="P350" s="7">
        <f t="shared" si="159"/>
        <v>0</v>
      </c>
      <c r="Q350" s="7">
        <f t="shared" si="160"/>
        <v>3.0115405765432536E-4</v>
      </c>
      <c r="R350" s="6">
        <f t="shared" si="161"/>
        <v>3.0115405765432536E-4</v>
      </c>
      <c r="S350" s="6">
        <f t="shared" si="162"/>
        <v>3.0115405765432536E-4</v>
      </c>
      <c r="T350" s="7">
        <f t="shared" si="163"/>
        <v>0</v>
      </c>
      <c r="U350" s="7">
        <f t="shared" si="164"/>
        <v>1.9748259067402973E-2</v>
      </c>
      <c r="V350" s="7">
        <f t="shared" si="165"/>
        <v>0.15766657328305864</v>
      </c>
      <c r="W350" s="6">
        <f t="shared" si="166"/>
        <v>0.1774148323504616</v>
      </c>
      <c r="X350" s="6">
        <v>7.1000000000000002E-4</v>
      </c>
      <c r="Y350" s="6">
        <v>0.18493133333357004</v>
      </c>
      <c r="Z350" s="6">
        <f t="shared" si="167"/>
        <v>57.583935541644315</v>
      </c>
      <c r="AA350" s="6">
        <f t="shared" si="169"/>
        <v>57.583935541644315</v>
      </c>
      <c r="AB350" s="6">
        <f t="shared" si="168"/>
        <v>4.064482122967525</v>
      </c>
    </row>
    <row r="351" spans="5:28">
      <c r="E351" s="12">
        <f t="shared" si="152"/>
        <v>0.43183621816920537</v>
      </c>
      <c r="F351" s="12">
        <f t="shared" si="153"/>
        <v>4635970.5</v>
      </c>
      <c r="G351" s="6">
        <v>262144</v>
      </c>
      <c r="H351" s="6">
        <v>3090647</v>
      </c>
      <c r="I351" s="12">
        <f t="shared" si="154"/>
        <v>6181294</v>
      </c>
      <c r="J351" s="6">
        <v>250247.496033</v>
      </c>
      <c r="K351" s="12">
        <f t="shared" si="155"/>
        <v>2001979.968264</v>
      </c>
      <c r="L351" s="6">
        <f t="shared" si="156"/>
        <v>42.330643999999999</v>
      </c>
      <c r="M351" s="6">
        <f t="shared" si="157"/>
        <v>5242880</v>
      </c>
      <c r="N351" s="13">
        <f t="shared" si="158"/>
        <v>3.0875903345626665</v>
      </c>
      <c r="O351" s="13"/>
      <c r="P351" s="7">
        <f t="shared" si="159"/>
        <v>0</v>
      </c>
      <c r="Q351" s="7">
        <f t="shared" si="160"/>
        <v>4.0097204987423412E-4</v>
      </c>
      <c r="R351" s="6">
        <f t="shared" si="161"/>
        <v>4.0097204987423412E-4</v>
      </c>
      <c r="S351" s="6">
        <f t="shared" si="162"/>
        <v>4.0097204987423412E-4</v>
      </c>
      <c r="T351" s="7">
        <f t="shared" si="163"/>
        <v>0</v>
      </c>
      <c r="U351" s="7">
        <f t="shared" si="164"/>
        <v>2.6293850998989756E-2</v>
      </c>
      <c r="V351" s="7">
        <f t="shared" si="165"/>
        <v>0.1381248008198063</v>
      </c>
      <c r="W351" s="6">
        <f t="shared" si="166"/>
        <v>0.16441865181879606</v>
      </c>
      <c r="X351" s="6">
        <v>6.2200000000000005E-4</v>
      </c>
      <c r="Y351" s="6">
        <v>0.17352245000000002</v>
      </c>
      <c r="Z351" s="6">
        <f t="shared" si="167"/>
        <v>35.535040213145649</v>
      </c>
      <c r="AA351" s="6">
        <f t="shared" si="169"/>
        <v>35.535040213145649</v>
      </c>
      <c r="AB351" s="6">
        <f t="shared" si="168"/>
        <v>5.2464670601434937</v>
      </c>
    </row>
    <row r="352" spans="5:28">
      <c r="E352" s="12">
        <f t="shared" si="152"/>
        <v>0.69096986852253917</v>
      </c>
      <c r="F352" s="12">
        <f t="shared" si="153"/>
        <v>4977066</v>
      </c>
      <c r="G352" s="6">
        <v>214765</v>
      </c>
      <c r="H352" s="6">
        <v>3318044</v>
      </c>
      <c r="I352" s="12">
        <f t="shared" si="154"/>
        <v>6636088</v>
      </c>
      <c r="J352" s="6">
        <v>429875.32995599997</v>
      </c>
      <c r="K352" s="12">
        <f t="shared" si="155"/>
        <v>3439002.6396479998</v>
      </c>
      <c r="L352" s="6">
        <f t="shared" si="156"/>
        <v>44.111828000000003</v>
      </c>
      <c r="M352" s="6">
        <f t="shared" si="157"/>
        <v>5242880</v>
      </c>
      <c r="N352" s="13">
        <f t="shared" si="158"/>
        <v>1.9296548143037304</v>
      </c>
      <c r="O352" s="13"/>
      <c r="P352" s="7">
        <f t="shared" si="159"/>
        <v>0</v>
      </c>
      <c r="Q352" s="7">
        <f t="shared" si="160"/>
        <v>6.887900777240544E-4</v>
      </c>
      <c r="R352" s="6">
        <f t="shared" si="161"/>
        <v>6.887900777240544E-4</v>
      </c>
      <c r="S352" s="6">
        <f t="shared" si="162"/>
        <v>6.887900777240544E-4</v>
      </c>
      <c r="T352" s="7">
        <f t="shared" si="163"/>
        <v>0</v>
      </c>
      <c r="U352" s="7">
        <f t="shared" si="164"/>
        <v>4.5167596292408421E-2</v>
      </c>
      <c r="V352" s="7">
        <f t="shared" si="165"/>
        <v>0.2502679268873339</v>
      </c>
      <c r="W352" s="6">
        <f t="shared" si="166"/>
        <v>0.29543552317974231</v>
      </c>
      <c r="X352" s="6">
        <v>1.127E-3</v>
      </c>
      <c r="Y352" s="6">
        <v>0.30298400588281699</v>
      </c>
      <c r="Z352" s="6">
        <f t="shared" si="167"/>
        <v>38.882867992541755</v>
      </c>
      <c r="AA352" s="6">
        <f t="shared" si="169"/>
        <v>38.882867992541755</v>
      </c>
      <c r="AB352" s="6">
        <f t="shared" si="168"/>
        <v>2.4913799265015166</v>
      </c>
    </row>
    <row r="353" spans="5:32">
      <c r="E353" s="12">
        <f t="shared" si="152"/>
        <v>0.57123735897410233</v>
      </c>
      <c r="F353" s="12">
        <f t="shared" si="153"/>
        <v>5395782</v>
      </c>
      <c r="G353" s="6">
        <v>73752</v>
      </c>
      <c r="H353" s="6">
        <v>3597188</v>
      </c>
      <c r="I353" s="12">
        <f t="shared" si="154"/>
        <v>7194376</v>
      </c>
      <c r="J353" s="6">
        <v>385284.03240999999</v>
      </c>
      <c r="K353" s="12">
        <f t="shared" si="155"/>
        <v>3082272.2592799999</v>
      </c>
      <c r="L353" s="6">
        <f t="shared" si="156"/>
        <v>44.641295999999997</v>
      </c>
      <c r="M353" s="6">
        <f t="shared" si="157"/>
        <v>5242880</v>
      </c>
      <c r="N353" s="13">
        <f t="shared" si="158"/>
        <v>2.3341143788772776</v>
      </c>
      <c r="O353" s="13"/>
      <c r="P353" s="7">
        <f t="shared" si="159"/>
        <v>0</v>
      </c>
      <c r="Q353" s="7">
        <f t="shared" si="160"/>
        <v>6.173413548916241E-4</v>
      </c>
      <c r="R353" s="6">
        <f t="shared" si="161"/>
        <v>6.173413548916241E-4</v>
      </c>
      <c r="S353" s="6">
        <f t="shared" si="162"/>
        <v>6.173413548916241E-4</v>
      </c>
      <c r="T353" s="7">
        <f t="shared" si="163"/>
        <v>0</v>
      </c>
      <c r="U353" s="7">
        <f t="shared" si="164"/>
        <v>4.0482326900655834E-2</v>
      </c>
      <c r="V353" s="7">
        <f t="shared" si="165"/>
        <v>0.14811775264760577</v>
      </c>
      <c r="W353" s="6">
        <f t="shared" si="166"/>
        <v>0.18860007954826161</v>
      </c>
      <c r="X353" s="6">
        <v>6.6699999999999995E-4</v>
      </c>
      <c r="Y353" s="6">
        <v>0.19139194444414798</v>
      </c>
      <c r="Z353" s="6">
        <f t="shared" si="167"/>
        <v>7.4450742291418068</v>
      </c>
      <c r="AA353" s="6">
        <f t="shared" si="169"/>
        <v>7.4450742291418068</v>
      </c>
      <c r="AB353" s="6">
        <f t="shared" si="168"/>
        <v>1.4587159893247714</v>
      </c>
    </row>
    <row r="354" spans="5:32">
      <c r="E354" s="12">
        <f t="shared" si="152"/>
        <v>0.66278648268172224</v>
      </c>
      <c r="F354" s="12">
        <f t="shared" si="153"/>
        <v>5233950</v>
      </c>
      <c r="G354" s="6">
        <v>147900</v>
      </c>
      <c r="H354" s="6">
        <v>3489300</v>
      </c>
      <c r="I354" s="12">
        <f t="shared" si="154"/>
        <v>6978600</v>
      </c>
      <c r="J354" s="6">
        <v>433623.913879</v>
      </c>
      <c r="K354" s="12">
        <f t="shared" si="155"/>
        <v>3468991.311032</v>
      </c>
      <c r="L354" s="6">
        <f t="shared" si="156"/>
        <v>44.829599999999999</v>
      </c>
      <c r="M354" s="6">
        <f t="shared" si="157"/>
        <v>5242880</v>
      </c>
      <c r="N354" s="13">
        <f t="shared" si="158"/>
        <v>2.0117086998191174</v>
      </c>
      <c r="O354" s="13"/>
      <c r="P354" s="7">
        <f t="shared" si="159"/>
        <v>0</v>
      </c>
      <c r="Q354" s="7">
        <f t="shared" si="160"/>
        <v>6.9479644103860561E-4</v>
      </c>
      <c r="R354" s="6">
        <f t="shared" si="161"/>
        <v>6.9479644103860561E-4</v>
      </c>
      <c r="S354" s="6">
        <f t="shared" si="162"/>
        <v>6.9479644103860561E-4</v>
      </c>
      <c r="T354" s="7">
        <f t="shared" si="163"/>
        <v>0</v>
      </c>
      <c r="U354" s="7">
        <f t="shared" si="164"/>
        <v>4.5561465196957113E-2</v>
      </c>
      <c r="V354" s="7">
        <f t="shared" si="165"/>
        <v>0.15366939255193884</v>
      </c>
      <c r="W354" s="6">
        <f t="shared" si="166"/>
        <v>0.19923085774889596</v>
      </c>
      <c r="X354" s="6">
        <v>6.9200000000000002E-4</v>
      </c>
      <c r="Y354" s="6">
        <v>0.20162804000000001</v>
      </c>
      <c r="Z354" s="6">
        <f t="shared" si="167"/>
        <v>0.40410997667710957</v>
      </c>
      <c r="AA354" s="6">
        <f t="shared" si="169"/>
        <v>0.40410997667710957</v>
      </c>
      <c r="AB354" s="6">
        <f t="shared" si="168"/>
        <v>1.1889131348517059</v>
      </c>
      <c r="AF354" s="2">
        <v>27.228912900000001</v>
      </c>
    </row>
    <row r="355" spans="5:32">
      <c r="E355" s="12">
        <f t="shared" si="152"/>
        <v>0.5807841708128223</v>
      </c>
      <c r="F355" s="12">
        <f t="shared" si="153"/>
        <v>4824228</v>
      </c>
      <c r="G355" s="6">
        <v>325557</v>
      </c>
      <c r="H355" s="6">
        <v>3216152</v>
      </c>
      <c r="I355" s="12">
        <f t="shared" si="154"/>
        <v>6432304</v>
      </c>
      <c r="J355" s="6">
        <v>350229.40734899999</v>
      </c>
      <c r="K355" s="12">
        <f t="shared" si="155"/>
        <v>2801835.2587919999</v>
      </c>
      <c r="L355" s="6">
        <f t="shared" si="156"/>
        <v>45.104964000000002</v>
      </c>
      <c r="M355" s="6">
        <f t="shared" si="157"/>
        <v>5242880</v>
      </c>
      <c r="N355" s="13">
        <f t="shared" si="158"/>
        <v>2.2957466823989012</v>
      </c>
      <c r="O355" s="13"/>
      <c r="P355" s="7">
        <f t="shared" si="159"/>
        <v>0</v>
      </c>
      <c r="Q355" s="7">
        <f t="shared" si="160"/>
        <v>5.6117326094023317E-4</v>
      </c>
      <c r="R355" s="6">
        <f t="shared" si="161"/>
        <v>5.6117326094023317E-4</v>
      </c>
      <c r="S355" s="6">
        <f t="shared" si="162"/>
        <v>5.6117326094023317E-4</v>
      </c>
      <c r="T355" s="7">
        <f t="shared" si="163"/>
        <v>0</v>
      </c>
      <c r="U355" s="7">
        <f t="shared" si="164"/>
        <v>3.6799088895118147E-2</v>
      </c>
      <c r="V355" s="7">
        <f t="shared" si="165"/>
        <v>0.25826228834957349</v>
      </c>
      <c r="W355" s="6">
        <f t="shared" si="166"/>
        <v>0.29506137724469161</v>
      </c>
      <c r="X355" s="6">
        <v>1.163E-3</v>
      </c>
      <c r="Y355" s="6">
        <v>0.30451444705923397</v>
      </c>
      <c r="Z355" s="6">
        <f t="shared" si="167"/>
        <v>51.747784957847529</v>
      </c>
      <c r="AA355" s="6">
        <f t="shared" si="169"/>
        <v>51.747784957847529</v>
      </c>
      <c r="AB355" s="6">
        <f t="shared" si="168"/>
        <v>3.1043091406114969</v>
      </c>
    </row>
    <row r="356" spans="5:32">
      <c r="E356" s="12">
        <f t="shared" si="152"/>
        <v>0.60347503472393926</v>
      </c>
      <c r="F356" s="12">
        <f t="shared" si="153"/>
        <v>5629776</v>
      </c>
      <c r="G356" s="6">
        <v>25710</v>
      </c>
      <c r="H356" s="6">
        <v>3753184</v>
      </c>
      <c r="I356" s="12">
        <f t="shared" si="154"/>
        <v>7506368</v>
      </c>
      <c r="J356" s="6">
        <v>424678.65838600002</v>
      </c>
      <c r="K356" s="12">
        <f t="shared" si="155"/>
        <v>3397429.2670880002</v>
      </c>
      <c r="L356" s="6">
        <f t="shared" si="156"/>
        <v>45.552408</v>
      </c>
      <c r="M356" s="6">
        <f t="shared" si="157"/>
        <v>5242880</v>
      </c>
      <c r="N356" s="13">
        <f t="shared" si="158"/>
        <v>2.2094258363865356</v>
      </c>
      <c r="O356" s="13"/>
      <c r="P356" s="7">
        <f t="shared" si="159"/>
        <v>0</v>
      </c>
      <c r="Q356" s="7">
        <f t="shared" si="160"/>
        <v>6.8046344075474278E-4</v>
      </c>
      <c r="R356" s="6">
        <f t="shared" si="161"/>
        <v>6.8046344075474278E-4</v>
      </c>
      <c r="S356" s="6">
        <f t="shared" si="162"/>
        <v>6.8046344075474278E-4</v>
      </c>
      <c r="T356" s="7">
        <f t="shared" si="163"/>
        <v>0</v>
      </c>
      <c r="U356" s="7">
        <f t="shared" si="164"/>
        <v>4.4621574813199505E-2</v>
      </c>
      <c r="V356" s="7">
        <f t="shared" si="165"/>
        <v>0.16899191868789804</v>
      </c>
      <c r="W356" s="6">
        <f t="shared" si="166"/>
        <v>0.21361349350109754</v>
      </c>
      <c r="X356" s="6">
        <v>7.6099999999999996E-4</v>
      </c>
      <c r="Y356" s="6">
        <v>0.21496866363650197</v>
      </c>
      <c r="Z356" s="6">
        <f t="shared" si="167"/>
        <v>10.582990702399103</v>
      </c>
      <c r="AA356" s="6">
        <f t="shared" si="169"/>
        <v>10.582990702399103</v>
      </c>
      <c r="AB356" s="6">
        <f t="shared" si="168"/>
        <v>0.63040357253926604</v>
      </c>
    </row>
    <row r="357" spans="5:32">
      <c r="E357" s="12">
        <f t="shared" si="152"/>
        <v>0.66775220501262611</v>
      </c>
      <c r="F357" s="12">
        <f t="shared" si="153"/>
        <v>5494744.5</v>
      </c>
      <c r="G357" s="6">
        <v>90449</v>
      </c>
      <c r="H357" s="6">
        <v>3663163</v>
      </c>
      <c r="I357" s="12">
        <f t="shared" si="154"/>
        <v>7326326</v>
      </c>
      <c r="J357" s="6">
        <v>458640.96948199999</v>
      </c>
      <c r="K357" s="12">
        <f t="shared" si="155"/>
        <v>3669127.7558559999</v>
      </c>
      <c r="L357" s="6">
        <f t="shared" si="156"/>
        <v>45.766936000000001</v>
      </c>
      <c r="M357" s="6">
        <f t="shared" si="157"/>
        <v>5242880</v>
      </c>
      <c r="N357" s="13">
        <f t="shared" si="158"/>
        <v>1.9967486791123694</v>
      </c>
      <c r="O357" s="13"/>
      <c r="P357" s="7">
        <f t="shared" si="159"/>
        <v>0</v>
      </c>
      <c r="Q357" s="7">
        <f t="shared" si="160"/>
        <v>7.3488131791437587E-4</v>
      </c>
      <c r="R357" s="6">
        <f t="shared" si="161"/>
        <v>7.3488131791437587E-4</v>
      </c>
      <c r="S357" s="6">
        <f t="shared" si="162"/>
        <v>7.3488131791437587E-4</v>
      </c>
      <c r="T357" s="7">
        <f t="shared" si="163"/>
        <v>0</v>
      </c>
      <c r="U357" s="7">
        <f t="shared" si="164"/>
        <v>4.8190041877588435E-2</v>
      </c>
      <c r="V357" s="7">
        <f t="shared" si="165"/>
        <v>0.15300319576341886</v>
      </c>
      <c r="W357" s="6">
        <f t="shared" si="166"/>
        <v>0.2011932376410073</v>
      </c>
      <c r="X357" s="6">
        <v>6.8900000000000005E-4</v>
      </c>
      <c r="Y357" s="6">
        <v>0.200690388889042</v>
      </c>
      <c r="Z357" s="6">
        <f t="shared" si="167"/>
        <v>6.6591172589805252</v>
      </c>
      <c r="AA357" s="6">
        <f t="shared" si="169"/>
        <v>6.6591172589805252</v>
      </c>
      <c r="AB357" s="6">
        <f t="shared" si="168"/>
        <v>0.25055945865116219</v>
      </c>
    </row>
    <row r="358" spans="5:32">
      <c r="E358" s="12">
        <f t="shared" si="152"/>
        <v>0.97455738160731253</v>
      </c>
      <c r="F358" s="12">
        <f t="shared" si="153"/>
        <v>4457391</v>
      </c>
      <c r="G358" s="6">
        <v>524288</v>
      </c>
      <c r="H358" s="6">
        <v>2971594</v>
      </c>
      <c r="I358" s="12">
        <f t="shared" si="154"/>
        <v>5943188</v>
      </c>
      <c r="J358" s="6">
        <v>542997.91272000002</v>
      </c>
      <c r="K358" s="12">
        <f t="shared" si="155"/>
        <v>4343983.3017600002</v>
      </c>
      <c r="L358" s="6">
        <f t="shared" si="156"/>
        <v>46.144888000000002</v>
      </c>
      <c r="M358" s="6">
        <f t="shared" si="157"/>
        <v>5242880</v>
      </c>
      <c r="N358" s="13">
        <f t="shared" si="158"/>
        <v>1.3681424598460286</v>
      </c>
      <c r="O358" s="13"/>
      <c r="P358" s="7">
        <f t="shared" si="159"/>
        <v>0</v>
      </c>
      <c r="Q358" s="7">
        <f t="shared" si="160"/>
        <v>8.7004661222287447E-4</v>
      </c>
      <c r="R358" s="6">
        <f t="shared" si="161"/>
        <v>8.7004661222287447E-4</v>
      </c>
      <c r="S358" s="6">
        <f t="shared" si="162"/>
        <v>8.7004661222287447E-4</v>
      </c>
      <c r="T358" s="7">
        <f t="shared" si="163"/>
        <v>0</v>
      </c>
      <c r="U358" s="7">
        <f t="shared" si="164"/>
        <v>5.7053542737304189E-2</v>
      </c>
      <c r="V358" s="7">
        <f t="shared" si="165"/>
        <v>0.23894258148249445</v>
      </c>
      <c r="W358" s="6">
        <f t="shared" si="166"/>
        <v>0.29599612421979865</v>
      </c>
      <c r="X358" s="6">
        <v>1.0759999999999999E-3</v>
      </c>
      <c r="Y358" s="6">
        <v>0.31206689999999992</v>
      </c>
      <c r="Z358" s="6">
        <f t="shared" si="167"/>
        <v>19.140649421665934</v>
      </c>
      <c r="AA358" s="6">
        <f t="shared" si="169"/>
        <v>19.140649421665934</v>
      </c>
      <c r="AB358" s="6">
        <f t="shared" si="168"/>
        <v>5.1497854403018319</v>
      </c>
    </row>
    <row r="359" spans="5:32">
      <c r="E359" s="12">
        <f t="shared" si="152"/>
        <v>0.89802651850537218</v>
      </c>
      <c r="F359" s="12">
        <f t="shared" si="153"/>
        <v>4800660</v>
      </c>
      <c r="G359" s="6">
        <v>400727</v>
      </c>
      <c r="H359" s="6">
        <v>3200440</v>
      </c>
      <c r="I359" s="12">
        <f t="shared" si="154"/>
        <v>6400880</v>
      </c>
      <c r="J359" s="6">
        <v>538889.99829100003</v>
      </c>
      <c r="K359" s="12">
        <f t="shared" si="155"/>
        <v>4311119.9863280002</v>
      </c>
      <c r="L359" s="6">
        <f t="shared" si="156"/>
        <v>46.419820000000001</v>
      </c>
      <c r="M359" s="6">
        <f t="shared" si="157"/>
        <v>5242880</v>
      </c>
      <c r="N359" s="13">
        <f t="shared" si="158"/>
        <v>1.4847371495804631</v>
      </c>
      <c r="O359" s="13"/>
      <c r="P359" s="7">
        <f t="shared" si="159"/>
        <v>0</v>
      </c>
      <c r="Q359" s="7">
        <f t="shared" si="160"/>
        <v>8.6346449293930384E-4</v>
      </c>
      <c r="R359" s="6">
        <f t="shared" si="161"/>
        <v>8.6346449293930384E-4</v>
      </c>
      <c r="S359" s="6">
        <f t="shared" si="162"/>
        <v>8.6346449293930384E-4</v>
      </c>
      <c r="T359" s="7">
        <f t="shared" si="163"/>
        <v>0</v>
      </c>
      <c r="U359" s="7">
        <f t="shared" si="164"/>
        <v>5.6621918478820164E-2</v>
      </c>
      <c r="V359" s="7">
        <f t="shared" si="165"/>
        <v>0.30089888281485133</v>
      </c>
      <c r="W359" s="6">
        <f t="shared" si="166"/>
        <v>0.35752080129367148</v>
      </c>
      <c r="X359" s="6">
        <v>1.3550000000000001E-3</v>
      </c>
      <c r="Y359" s="6">
        <v>0.37331755555540502</v>
      </c>
      <c r="Z359" s="6">
        <f t="shared" si="167"/>
        <v>36.275683177911162</v>
      </c>
      <c r="AA359" s="6">
        <f t="shared" si="169"/>
        <v>36.275683177911162</v>
      </c>
      <c r="AB359" s="6">
        <f t="shared" si="168"/>
        <v>4.231452292199827</v>
      </c>
    </row>
    <row r="360" spans="5:32">
      <c r="E360" s="12">
        <f t="shared" si="152"/>
        <v>0.63484751181871002</v>
      </c>
      <c r="F360" s="12">
        <f t="shared" si="153"/>
        <v>5454973.5</v>
      </c>
      <c r="G360" s="6">
        <v>146689</v>
      </c>
      <c r="H360" s="6">
        <v>3636649</v>
      </c>
      <c r="I360" s="12">
        <f t="shared" si="154"/>
        <v>7273298</v>
      </c>
      <c r="J360" s="6">
        <v>432884.54418899998</v>
      </c>
      <c r="K360" s="12">
        <f t="shared" si="155"/>
        <v>3463076.3535119998</v>
      </c>
      <c r="L360" s="6">
        <f t="shared" si="156"/>
        <v>46.573568000000002</v>
      </c>
      <c r="M360" s="6">
        <f t="shared" si="157"/>
        <v>5242880</v>
      </c>
      <c r="N360" s="13">
        <f t="shared" si="158"/>
        <v>2.1002418825169564</v>
      </c>
      <c r="O360" s="13"/>
      <c r="P360" s="7">
        <f t="shared" si="159"/>
        <v>0</v>
      </c>
      <c r="Q360" s="7">
        <f t="shared" si="160"/>
        <v>6.9361174754550836E-4</v>
      </c>
      <c r="R360" s="6">
        <f t="shared" si="161"/>
        <v>6.9361174754550836E-4</v>
      </c>
      <c r="S360" s="6">
        <f t="shared" si="162"/>
        <v>6.9361174754550836E-4</v>
      </c>
      <c r="T360" s="7">
        <f t="shared" si="163"/>
        <v>0</v>
      </c>
      <c r="U360" s="7">
        <f t="shared" si="164"/>
        <v>4.5483778599607637E-2</v>
      </c>
      <c r="V360" s="7">
        <f t="shared" si="165"/>
        <v>0.27402894567787939</v>
      </c>
      <c r="W360" s="6">
        <f t="shared" si="166"/>
        <v>0.319512724277487</v>
      </c>
      <c r="X360" s="6">
        <v>1.2340000000000001E-3</v>
      </c>
      <c r="Y360" s="6">
        <v>0.32660895000000001</v>
      </c>
      <c r="Z360" s="6">
        <f t="shared" si="167"/>
        <v>43.791592581401275</v>
      </c>
      <c r="AA360" s="6">
        <f t="shared" si="169"/>
        <v>43.791592581401275</v>
      </c>
      <c r="AB360" s="6">
        <f t="shared" si="168"/>
        <v>2.1726978769298895</v>
      </c>
    </row>
    <row r="361" spans="5:32">
      <c r="E361" s="12">
        <f t="shared" si="152"/>
        <v>0.76348436515951545</v>
      </c>
      <c r="F361" s="12">
        <f t="shared" si="153"/>
        <v>5630191.5</v>
      </c>
      <c r="G361" s="6">
        <v>90449</v>
      </c>
      <c r="H361" s="6">
        <v>3753461</v>
      </c>
      <c r="I361" s="12">
        <f t="shared" si="154"/>
        <v>7506922</v>
      </c>
      <c r="J361" s="6">
        <v>537320.39788800001</v>
      </c>
      <c r="K361" s="12">
        <f t="shared" si="155"/>
        <v>4298563.1831040001</v>
      </c>
      <c r="L361" s="6">
        <f t="shared" si="156"/>
        <v>46.850512000000002</v>
      </c>
      <c r="M361" s="6">
        <f t="shared" si="157"/>
        <v>5242880</v>
      </c>
      <c r="N361" s="13">
        <f t="shared" si="158"/>
        <v>1.7463793552010183</v>
      </c>
      <c r="O361" s="13"/>
      <c r="P361" s="7">
        <f t="shared" si="159"/>
        <v>0</v>
      </c>
      <c r="Q361" s="7">
        <f t="shared" si="160"/>
        <v>8.6094951915914131E-4</v>
      </c>
      <c r="R361" s="6">
        <f t="shared" si="161"/>
        <v>8.6094951915914131E-4</v>
      </c>
      <c r="S361" s="6">
        <f t="shared" si="162"/>
        <v>8.6094951915914131E-4</v>
      </c>
      <c r="T361" s="7">
        <f t="shared" si="163"/>
        <v>0</v>
      </c>
      <c r="U361" s="7">
        <f t="shared" si="164"/>
        <v>5.6456998390592816E-2</v>
      </c>
      <c r="V361" s="7">
        <f t="shared" si="165"/>
        <v>0.16899191868789804</v>
      </c>
      <c r="W361" s="6">
        <f t="shared" si="166"/>
        <v>0.22544891707849085</v>
      </c>
      <c r="X361" s="6">
        <v>7.6099999999999996E-4</v>
      </c>
      <c r="Y361" s="6">
        <v>0.22803364999999998</v>
      </c>
      <c r="Z361" s="6">
        <f t="shared" si="167"/>
        <v>13.133970980176263</v>
      </c>
      <c r="AA361" s="6">
        <f t="shared" si="169"/>
        <v>13.133970980176263</v>
      </c>
      <c r="AB361" s="6">
        <f t="shared" si="168"/>
        <v>1.1334875013004115</v>
      </c>
    </row>
    <row r="362" spans="5:32">
      <c r="E362" s="12">
        <f t="shared" si="152"/>
        <v>0.57756921164554398</v>
      </c>
      <c r="F362" s="12">
        <f t="shared" si="153"/>
        <v>5749615.5</v>
      </c>
      <c r="G362" s="6">
        <v>67173</v>
      </c>
      <c r="H362" s="6">
        <v>3833077</v>
      </c>
      <c r="I362" s="12">
        <f t="shared" si="154"/>
        <v>7666154</v>
      </c>
      <c r="J362" s="6">
        <v>415100.11145000003</v>
      </c>
      <c r="K362" s="12">
        <f t="shared" si="155"/>
        <v>3320800.8916000002</v>
      </c>
      <c r="L362" s="6">
        <f t="shared" si="156"/>
        <v>47.340384</v>
      </c>
      <c r="M362" s="6">
        <f t="shared" si="157"/>
        <v>5242880</v>
      </c>
      <c r="N362" s="13">
        <f t="shared" si="158"/>
        <v>2.3085256389178932</v>
      </c>
      <c r="O362" s="13"/>
      <c r="P362" s="7">
        <f t="shared" si="159"/>
        <v>0</v>
      </c>
      <c r="Q362" s="7">
        <f t="shared" si="160"/>
        <v>6.6511571635937859E-4</v>
      </c>
      <c r="R362" s="6">
        <f t="shared" si="161"/>
        <v>6.6511571635937859E-4</v>
      </c>
      <c r="S362" s="6">
        <f t="shared" si="162"/>
        <v>6.6511571635937859E-4</v>
      </c>
      <c r="T362" s="7">
        <f t="shared" si="163"/>
        <v>0</v>
      </c>
      <c r="U362" s="7">
        <f t="shared" si="164"/>
        <v>4.361514362042225E-2</v>
      </c>
      <c r="V362" s="7">
        <f t="shared" si="165"/>
        <v>0.22495244892357519</v>
      </c>
      <c r="W362" s="6">
        <f t="shared" si="166"/>
        <v>0.26856759254399742</v>
      </c>
      <c r="X362" s="6">
        <v>1.013E-3</v>
      </c>
      <c r="Y362" s="6">
        <v>0.27450129285757702</v>
      </c>
      <c r="Z362" s="6">
        <f t="shared" si="167"/>
        <v>34.341982590387111</v>
      </c>
      <c r="AA362" s="6">
        <f t="shared" si="169"/>
        <v>34.341982590387111</v>
      </c>
      <c r="AB362" s="6">
        <f t="shared" si="168"/>
        <v>2.1616292775197419</v>
      </c>
    </row>
    <row r="363" spans="5:32">
      <c r="E363" s="12">
        <f t="shared" si="152"/>
        <v>0.831749091103409</v>
      </c>
      <c r="F363" s="12">
        <f t="shared" si="153"/>
        <v>5707602</v>
      </c>
      <c r="G363" s="6">
        <v>113076</v>
      </c>
      <c r="H363" s="6">
        <v>3805068</v>
      </c>
      <c r="I363" s="12">
        <f t="shared" si="154"/>
        <v>7610136</v>
      </c>
      <c r="J363" s="6">
        <v>593411.59698499995</v>
      </c>
      <c r="K363" s="12">
        <f t="shared" si="155"/>
        <v>4747292.7758799996</v>
      </c>
      <c r="L363" s="6">
        <f t="shared" si="156"/>
        <v>47.922336000000001</v>
      </c>
      <c r="M363" s="6">
        <f t="shared" si="157"/>
        <v>5242880</v>
      </c>
      <c r="N363" s="13">
        <f t="shared" si="158"/>
        <v>1.6030475387289167</v>
      </c>
      <c r="O363" s="13"/>
      <c r="P363" s="7">
        <f t="shared" si="159"/>
        <v>0</v>
      </c>
      <c r="Q363" s="7">
        <f t="shared" si="160"/>
        <v>9.5082455662549804E-4</v>
      </c>
      <c r="R363" s="6">
        <f t="shared" si="161"/>
        <v>9.5082455662549804E-4</v>
      </c>
      <c r="S363" s="6">
        <f t="shared" si="162"/>
        <v>9.5082455662549804E-4</v>
      </c>
      <c r="T363" s="7">
        <f t="shared" si="163"/>
        <v>0</v>
      </c>
      <c r="U363" s="7">
        <f t="shared" si="164"/>
        <v>6.2350578365581645E-2</v>
      </c>
      <c r="V363" s="7">
        <f t="shared" si="165"/>
        <v>0.25892848513809347</v>
      </c>
      <c r="W363" s="6">
        <f t="shared" si="166"/>
        <v>0.32127906350367513</v>
      </c>
      <c r="X363" s="6">
        <v>1.1659999999999999E-3</v>
      </c>
      <c r="Y363" s="6">
        <v>0.32445664705841198</v>
      </c>
      <c r="Z363" s="6">
        <f t="shared" si="167"/>
        <v>18.454154663336357</v>
      </c>
      <c r="AA363" s="6">
        <f t="shared" si="169"/>
        <v>18.454154663336357</v>
      </c>
      <c r="AB363" s="6">
        <f t="shared" si="168"/>
        <v>0.97935535719346523</v>
      </c>
    </row>
    <row r="364" spans="5:32">
      <c r="E364" s="12">
        <f t="shared" si="152"/>
        <v>0.83898796186980107</v>
      </c>
      <c r="F364" s="12">
        <f t="shared" si="153"/>
        <v>5707602</v>
      </c>
      <c r="G364" s="6">
        <v>113076</v>
      </c>
      <c r="H364" s="6">
        <v>3805068</v>
      </c>
      <c r="I364" s="12">
        <f t="shared" si="154"/>
        <v>7610136</v>
      </c>
      <c r="J364" s="6">
        <v>598576.17114300001</v>
      </c>
      <c r="K364" s="12">
        <f t="shared" si="155"/>
        <v>4788609.3691440001</v>
      </c>
      <c r="L364" s="6">
        <f t="shared" si="156"/>
        <v>47.922336000000001</v>
      </c>
      <c r="M364" s="6">
        <f t="shared" si="157"/>
        <v>5242880</v>
      </c>
      <c r="N364" s="13">
        <f t="shared" si="158"/>
        <v>1.5892162866816528</v>
      </c>
      <c r="O364" s="13"/>
      <c r="P364" s="7">
        <f t="shared" si="159"/>
        <v>0</v>
      </c>
      <c r="Q364" s="7">
        <f t="shared" si="160"/>
        <v>9.5909976384910087E-4</v>
      </c>
      <c r="R364" s="6">
        <f t="shared" si="161"/>
        <v>9.5909976384910087E-4</v>
      </c>
      <c r="S364" s="6">
        <f t="shared" si="162"/>
        <v>9.5909976384910087E-4</v>
      </c>
      <c r="T364" s="7">
        <f t="shared" si="163"/>
        <v>0</v>
      </c>
      <c r="U364" s="7">
        <f t="shared" si="164"/>
        <v>6.2893227325257067E-2</v>
      </c>
      <c r="V364" s="7">
        <f t="shared" si="165"/>
        <v>0.2604829443113067</v>
      </c>
      <c r="W364" s="6">
        <f t="shared" si="166"/>
        <v>0.32337617163656374</v>
      </c>
      <c r="X364" s="6">
        <v>1.173E-3</v>
      </c>
      <c r="Y364" s="6">
        <v>0.32652179999958603</v>
      </c>
      <c r="Z364" s="6">
        <f t="shared" si="167"/>
        <v>18.235314249863524</v>
      </c>
      <c r="AA364" s="6">
        <f t="shared" si="169"/>
        <v>18.235314249863524</v>
      </c>
      <c r="AB364" s="6">
        <f t="shared" si="168"/>
        <v>0.96337468525111591</v>
      </c>
    </row>
    <row r="365" spans="5:32">
      <c r="E365" s="12">
        <f t="shared" si="152"/>
        <v>0.83031081416959351</v>
      </c>
      <c r="F365" s="12">
        <f t="shared" si="153"/>
        <v>5707602</v>
      </c>
      <c r="G365" s="6">
        <v>113076</v>
      </c>
      <c r="H365" s="6">
        <v>3805068</v>
      </c>
      <c r="I365" s="12">
        <f t="shared" si="154"/>
        <v>7610136</v>
      </c>
      <c r="J365" s="6">
        <v>592385.45794700005</v>
      </c>
      <c r="K365" s="12">
        <f t="shared" si="155"/>
        <v>4739083.6635760004</v>
      </c>
      <c r="L365" s="6">
        <f t="shared" si="156"/>
        <v>47.922336000000001</v>
      </c>
      <c r="M365" s="6">
        <f t="shared" si="157"/>
        <v>5242880</v>
      </c>
      <c r="N365" s="13">
        <f t="shared" si="158"/>
        <v>1.6058243618888912</v>
      </c>
      <c r="O365" s="13"/>
      <c r="P365" s="7">
        <f t="shared" si="159"/>
        <v>0</v>
      </c>
      <c r="Q365" s="7">
        <f t="shared" si="160"/>
        <v>9.4918037204804861E-4</v>
      </c>
      <c r="R365" s="6">
        <f t="shared" si="161"/>
        <v>9.4918037204804861E-4</v>
      </c>
      <c r="S365" s="6">
        <f t="shared" si="162"/>
        <v>9.4918037204804861E-4</v>
      </c>
      <c r="T365" s="7">
        <f t="shared" si="163"/>
        <v>0</v>
      </c>
      <c r="U365" s="7">
        <f t="shared" si="164"/>
        <v>6.224276051566454E-2</v>
      </c>
      <c r="V365" s="7">
        <f t="shared" si="165"/>
        <v>0.25759609156105351</v>
      </c>
      <c r="W365" s="6">
        <f t="shared" si="166"/>
        <v>0.31983885207671803</v>
      </c>
      <c r="X365" s="6">
        <v>1.16E-3</v>
      </c>
      <c r="Y365" s="6">
        <v>0.32488188235260002</v>
      </c>
      <c r="Z365" s="6">
        <f t="shared" si="167"/>
        <v>18.174105857926843</v>
      </c>
      <c r="AA365" s="6">
        <f t="shared" si="169"/>
        <v>18.174105857926843</v>
      </c>
      <c r="AB365" s="6">
        <f t="shared" si="168"/>
        <v>1.552265777138258</v>
      </c>
    </row>
    <row r="366" spans="5:32">
      <c r="E366" s="12">
        <f t="shared" si="152"/>
        <v>0.84591501080839193</v>
      </c>
      <c r="F366" s="12">
        <f t="shared" si="153"/>
        <v>5707602</v>
      </c>
      <c r="G366" s="6">
        <v>113076</v>
      </c>
      <c r="H366" s="6">
        <v>3805068</v>
      </c>
      <c r="I366" s="12">
        <f t="shared" si="154"/>
        <v>7610136</v>
      </c>
      <c r="J366" s="6">
        <v>603518.27593999996</v>
      </c>
      <c r="K366" s="12">
        <f t="shared" si="155"/>
        <v>4828146.2075199997</v>
      </c>
      <c r="L366" s="6">
        <f t="shared" si="156"/>
        <v>47.922336000000001</v>
      </c>
      <c r="M366" s="6">
        <f t="shared" si="157"/>
        <v>5242880</v>
      </c>
      <c r="N366" s="13">
        <f t="shared" si="158"/>
        <v>1.576202474595106</v>
      </c>
      <c r="O366" s="13"/>
      <c r="P366" s="7">
        <f t="shared" si="159"/>
        <v>0</v>
      </c>
      <c r="Q366" s="7">
        <f t="shared" si="160"/>
        <v>9.6701850798264872E-4</v>
      </c>
      <c r="R366" s="6">
        <f t="shared" si="161"/>
        <v>9.6701850798264872E-4</v>
      </c>
      <c r="S366" s="6">
        <f t="shared" si="162"/>
        <v>9.6701850798264872E-4</v>
      </c>
      <c r="T366" s="7">
        <f t="shared" si="163"/>
        <v>0</v>
      </c>
      <c r="U366" s="7">
        <f t="shared" si="164"/>
        <v>6.3412501121053899E-2</v>
      </c>
      <c r="V366" s="7">
        <f t="shared" si="165"/>
        <v>0.25870641954192014</v>
      </c>
      <c r="W366" s="6">
        <f t="shared" si="166"/>
        <v>0.32211892066297404</v>
      </c>
      <c r="X366" s="6">
        <v>1.165E-3</v>
      </c>
      <c r="Y366" s="6">
        <v>0.326748235293775</v>
      </c>
      <c r="Z366" s="6">
        <f t="shared" si="167"/>
        <v>16.994119486467923</v>
      </c>
      <c r="AA366" s="6">
        <f t="shared" si="169"/>
        <v>16.994119486467923</v>
      </c>
      <c r="AB366" s="6">
        <f t="shared" si="168"/>
        <v>1.4167833612441112</v>
      </c>
    </row>
    <row r="367" spans="5:32">
      <c r="E367" s="12">
        <f t="shared" si="152"/>
        <v>0.92785855999917377</v>
      </c>
      <c r="F367" s="12">
        <f t="shared" si="153"/>
        <v>5035236</v>
      </c>
      <c r="G367" s="6">
        <v>410236</v>
      </c>
      <c r="H367" s="6">
        <v>3356824</v>
      </c>
      <c r="I367" s="12">
        <f t="shared" si="154"/>
        <v>6713648</v>
      </c>
      <c r="J367" s="6">
        <v>583998.35302699998</v>
      </c>
      <c r="K367" s="12">
        <f t="shared" si="155"/>
        <v>4671986.8242159998</v>
      </c>
      <c r="L367" s="6">
        <f t="shared" si="156"/>
        <v>48.486607999999997</v>
      </c>
      <c r="M367" s="6">
        <f t="shared" si="157"/>
        <v>5242880</v>
      </c>
      <c r="N367" s="13">
        <f t="shared" si="158"/>
        <v>1.437000627913074</v>
      </c>
      <c r="O367" s="13"/>
      <c r="P367" s="7">
        <f t="shared" si="159"/>
        <v>0</v>
      </c>
      <c r="Q367" s="7">
        <f t="shared" si="160"/>
        <v>9.3574169751346216E-4</v>
      </c>
      <c r="R367" s="6">
        <f t="shared" si="161"/>
        <v>9.3574169751346216E-4</v>
      </c>
      <c r="S367" s="6">
        <f t="shared" si="162"/>
        <v>9.3574169751346216E-4</v>
      </c>
      <c r="T367" s="7">
        <f t="shared" si="163"/>
        <v>0</v>
      </c>
      <c r="U367" s="7">
        <f t="shared" si="164"/>
        <v>6.1361515785646165E-2</v>
      </c>
      <c r="V367" s="7">
        <f t="shared" si="165"/>
        <v>0.29823409566077147</v>
      </c>
      <c r="W367" s="6">
        <f t="shared" si="166"/>
        <v>0.35959561144641761</v>
      </c>
      <c r="X367" s="6">
        <v>1.343E-3</v>
      </c>
      <c r="Y367" s="6">
        <v>0.37812911111170799</v>
      </c>
      <c r="Z367" s="6">
        <f t="shared" si="167"/>
        <v>30.324519917091425</v>
      </c>
      <c r="AA367" s="6">
        <f t="shared" si="169"/>
        <v>30.324519917091425</v>
      </c>
      <c r="AB367" s="6">
        <f t="shared" si="168"/>
        <v>4.9013681096389234</v>
      </c>
    </row>
    <row r="368" spans="5:32">
      <c r="E368" s="12">
        <f t="shared" si="152"/>
        <v>0.9490387330934632</v>
      </c>
      <c r="F368" s="12">
        <f t="shared" si="153"/>
        <v>5081082</v>
      </c>
      <c r="G368" s="6">
        <v>403394</v>
      </c>
      <c r="H368" s="6">
        <v>3387388</v>
      </c>
      <c r="I368" s="12">
        <f t="shared" si="154"/>
        <v>6774776</v>
      </c>
      <c r="J368" s="6">
        <v>602767.953003</v>
      </c>
      <c r="K368" s="12">
        <f t="shared" si="155"/>
        <v>4822143.624024</v>
      </c>
      <c r="L368" s="6">
        <f t="shared" si="156"/>
        <v>48.716535999999998</v>
      </c>
      <c r="M368" s="6">
        <f t="shared" si="157"/>
        <v>5242880</v>
      </c>
      <c r="N368" s="13">
        <f t="shared" si="158"/>
        <v>1.4049303646303593</v>
      </c>
      <c r="O368" s="13"/>
      <c r="P368" s="7">
        <f t="shared" si="159"/>
        <v>0</v>
      </c>
      <c r="Q368" s="7">
        <f t="shared" si="160"/>
        <v>9.6581626408056838E-4</v>
      </c>
      <c r="R368" s="6">
        <f t="shared" si="161"/>
        <v>9.6581626408056838E-4</v>
      </c>
      <c r="S368" s="6">
        <f t="shared" si="162"/>
        <v>9.6581626408056838E-4</v>
      </c>
      <c r="T368" s="7">
        <f t="shared" si="163"/>
        <v>0</v>
      </c>
      <c r="U368" s="7">
        <f t="shared" si="164"/>
        <v>6.333366365087198E-2</v>
      </c>
      <c r="V368" s="7">
        <f t="shared" si="165"/>
        <v>0.29934442364163805</v>
      </c>
      <c r="W368" s="6">
        <f t="shared" si="166"/>
        <v>0.36267808729251005</v>
      </c>
      <c r="X368" s="6">
        <v>1.348E-3</v>
      </c>
      <c r="Y368" s="6">
        <v>0.37876104000000005</v>
      </c>
      <c r="Z368" s="6">
        <f t="shared" si="167"/>
        <v>28.351909192836178</v>
      </c>
      <c r="AA368" s="6">
        <f t="shared" si="169"/>
        <v>28.351909192836178</v>
      </c>
      <c r="AB368" s="6">
        <f t="shared" si="168"/>
        <v>4.2462003767573329</v>
      </c>
    </row>
    <row r="369" spans="5:28">
      <c r="E369" s="12">
        <f t="shared" si="152"/>
        <v>0.87885666431835807</v>
      </c>
      <c r="F369" s="12">
        <f t="shared" si="153"/>
        <v>5846335.5</v>
      </c>
      <c r="G369" s="6">
        <v>115625</v>
      </c>
      <c r="H369" s="6">
        <v>3897557</v>
      </c>
      <c r="I369" s="12">
        <f t="shared" si="154"/>
        <v>7795114</v>
      </c>
      <c r="J369" s="6">
        <v>642261.36450200004</v>
      </c>
      <c r="K369" s="12">
        <f t="shared" si="155"/>
        <v>5138090.9160160003</v>
      </c>
      <c r="L369" s="6">
        <f t="shared" si="156"/>
        <v>49.083184000000003</v>
      </c>
      <c r="M369" s="6">
        <f t="shared" si="157"/>
        <v>5242880</v>
      </c>
      <c r="N369" s="13">
        <f t="shared" si="158"/>
        <v>1.5171226292827484</v>
      </c>
      <c r="O369" s="13"/>
      <c r="P369" s="7">
        <f t="shared" si="159"/>
        <v>0</v>
      </c>
      <c r="Q369" s="7">
        <f t="shared" si="160"/>
        <v>1.0290966341794262E-3</v>
      </c>
      <c r="R369" s="6">
        <f t="shared" si="161"/>
        <v>1.0290966341794262E-3</v>
      </c>
      <c r="S369" s="6">
        <f t="shared" si="162"/>
        <v>1.0290966341794262E-3</v>
      </c>
      <c r="T369" s="7">
        <f t="shared" si="163"/>
        <v>0</v>
      </c>
      <c r="U369" s="7">
        <f t="shared" si="164"/>
        <v>6.7483291095134429E-2</v>
      </c>
      <c r="V369" s="7">
        <f t="shared" si="165"/>
        <v>0.22828343286617503</v>
      </c>
      <c r="W369" s="6">
        <f t="shared" si="166"/>
        <v>0.29576672396130943</v>
      </c>
      <c r="X369" s="6">
        <v>1.0280000000000001E-3</v>
      </c>
      <c r="Y369" s="6">
        <v>0.29801034666632398</v>
      </c>
      <c r="Z369" s="6">
        <f t="shared" si="167"/>
        <v>0.10667647659787097</v>
      </c>
      <c r="AA369" s="6">
        <f t="shared" si="169"/>
        <v>0.10667647659787097</v>
      </c>
      <c r="AB369" s="6">
        <f t="shared" si="168"/>
        <v>0.75286738534843067</v>
      </c>
    </row>
    <row r="370" spans="5:28">
      <c r="E370" s="12">
        <f t="shared" si="152"/>
        <v>0.87597919009745506</v>
      </c>
      <c r="F370" s="12">
        <f t="shared" si="153"/>
        <v>5846335.5</v>
      </c>
      <c r="G370" s="6">
        <v>115625</v>
      </c>
      <c r="H370" s="6">
        <v>3897557</v>
      </c>
      <c r="I370" s="12">
        <f t="shared" si="154"/>
        <v>7795114</v>
      </c>
      <c r="J370" s="6">
        <v>640158.52954100003</v>
      </c>
      <c r="K370" s="12">
        <f t="shared" si="155"/>
        <v>5121268.2363280002</v>
      </c>
      <c r="L370" s="6">
        <f t="shared" si="156"/>
        <v>49.083184000000003</v>
      </c>
      <c r="M370" s="6">
        <f t="shared" si="157"/>
        <v>5242880</v>
      </c>
      <c r="N370" s="13">
        <f t="shared" si="158"/>
        <v>1.522106173760813</v>
      </c>
      <c r="O370" s="13"/>
      <c r="P370" s="7">
        <f t="shared" si="159"/>
        <v>0</v>
      </c>
      <c r="Q370" s="7">
        <f t="shared" si="160"/>
        <v>1.025727257629308E-3</v>
      </c>
      <c r="R370" s="6">
        <f t="shared" si="161"/>
        <v>1.025727257629308E-3</v>
      </c>
      <c r="S370" s="6">
        <f t="shared" si="162"/>
        <v>1.025727257629308E-3</v>
      </c>
      <c r="T370" s="7">
        <f t="shared" si="163"/>
        <v>0</v>
      </c>
      <c r="U370" s="7">
        <f t="shared" si="164"/>
        <v>6.7262343313372372E-2</v>
      </c>
      <c r="V370" s="7">
        <f t="shared" si="165"/>
        <v>0.22872756405852168</v>
      </c>
      <c r="W370" s="6">
        <f t="shared" si="166"/>
        <v>0.29598990737189407</v>
      </c>
      <c r="X370" s="6">
        <v>1.0300000000000001E-3</v>
      </c>
      <c r="Y370" s="6">
        <v>0.30041666666701006</v>
      </c>
      <c r="Z370" s="6">
        <f t="shared" si="167"/>
        <v>0.41482935637787266</v>
      </c>
      <c r="AA370" s="6">
        <f t="shared" si="169"/>
        <v>0.41482935637787266</v>
      </c>
      <c r="AB370" s="6">
        <f t="shared" si="168"/>
        <v>1.4735398485806146</v>
      </c>
    </row>
    <row r="371" spans="5:28">
      <c r="E371" s="12">
        <f t="shared" si="152"/>
        <v>0.8783328329959853</v>
      </c>
      <c r="F371" s="12">
        <f t="shared" si="153"/>
        <v>5846335.5</v>
      </c>
      <c r="G371" s="6">
        <v>115625</v>
      </c>
      <c r="H371" s="6">
        <v>3897557</v>
      </c>
      <c r="I371" s="12">
        <f t="shared" si="154"/>
        <v>7795114</v>
      </c>
      <c r="J371" s="6">
        <v>641878.55279500003</v>
      </c>
      <c r="K371" s="12">
        <f t="shared" si="155"/>
        <v>5135028.4223600002</v>
      </c>
      <c r="L371" s="6">
        <f t="shared" si="156"/>
        <v>49.083184000000003</v>
      </c>
      <c r="M371" s="6">
        <f t="shared" si="157"/>
        <v>5242880</v>
      </c>
      <c r="N371" s="13">
        <f t="shared" si="158"/>
        <v>1.5180274302001731</v>
      </c>
      <c r="O371" s="13"/>
      <c r="P371" s="7">
        <f t="shared" si="159"/>
        <v>0</v>
      </c>
      <c r="Q371" s="7">
        <f t="shared" si="160"/>
        <v>1.0284832542363502E-3</v>
      </c>
      <c r="R371" s="6">
        <f t="shared" si="161"/>
        <v>1.0284832542363502E-3</v>
      </c>
      <c r="S371" s="6">
        <f t="shared" si="162"/>
        <v>1.0284832542363502E-3</v>
      </c>
      <c r="T371" s="7">
        <f t="shared" si="163"/>
        <v>0</v>
      </c>
      <c r="U371" s="7">
        <f t="shared" si="164"/>
        <v>6.7443068538888748E-2</v>
      </c>
      <c r="V371" s="7">
        <f t="shared" si="165"/>
        <v>0.22961582644321496</v>
      </c>
      <c r="W371" s="6">
        <f t="shared" si="166"/>
        <v>0.29705889498210369</v>
      </c>
      <c r="X371" s="6">
        <v>1.034E-3</v>
      </c>
      <c r="Y371" s="6">
        <v>0.30205208</v>
      </c>
      <c r="Z371" s="6">
        <f t="shared" si="167"/>
        <v>0.53353440654252737</v>
      </c>
      <c r="AA371" s="6">
        <f t="shared" si="169"/>
        <v>0.53353440654252737</v>
      </c>
      <c r="AB371" s="6">
        <f t="shared" si="168"/>
        <v>1.6530874470046049</v>
      </c>
    </row>
    <row r="372" spans="5:28">
      <c r="E372" s="12">
        <f t="shared" si="152"/>
        <v>0.88071981041252256</v>
      </c>
      <c r="F372" s="12">
        <f t="shared" si="153"/>
        <v>5846335.5</v>
      </c>
      <c r="G372" s="6">
        <v>115625</v>
      </c>
      <c r="H372" s="6">
        <v>3897557</v>
      </c>
      <c r="I372" s="12">
        <f t="shared" si="154"/>
        <v>7795114</v>
      </c>
      <c r="J372" s="6">
        <v>643622.93664600002</v>
      </c>
      <c r="K372" s="12">
        <f t="shared" si="155"/>
        <v>5148983.4931680001</v>
      </c>
      <c r="L372" s="6">
        <f t="shared" si="156"/>
        <v>49.083184000000003</v>
      </c>
      <c r="M372" s="6">
        <f t="shared" si="157"/>
        <v>5242880</v>
      </c>
      <c r="N372" s="13">
        <f t="shared" si="158"/>
        <v>1.5139131850671215</v>
      </c>
      <c r="O372" s="13"/>
      <c r="P372" s="7">
        <f t="shared" si="159"/>
        <v>0</v>
      </c>
      <c r="Q372" s="7">
        <f t="shared" si="160"/>
        <v>1.031278283875371E-3</v>
      </c>
      <c r="R372" s="6">
        <f t="shared" si="161"/>
        <v>1.031278283875371E-3</v>
      </c>
      <c r="S372" s="6">
        <f t="shared" si="162"/>
        <v>1.031278283875371E-3</v>
      </c>
      <c r="T372" s="7">
        <f t="shared" si="163"/>
        <v>0</v>
      </c>
      <c r="U372" s="7">
        <f t="shared" si="164"/>
        <v>6.762635336607116E-2</v>
      </c>
      <c r="V372" s="7">
        <f t="shared" si="165"/>
        <v>0.22828343286617503</v>
      </c>
      <c r="W372" s="6">
        <f t="shared" si="166"/>
        <v>0.29590978623224617</v>
      </c>
      <c r="X372" s="6">
        <v>1.0280000000000001E-3</v>
      </c>
      <c r="Y372" s="6">
        <v>0.30075168000000002</v>
      </c>
      <c r="Z372" s="6">
        <f t="shared" si="167"/>
        <v>0.31889920966643137</v>
      </c>
      <c r="AA372" s="6">
        <f t="shared" si="169"/>
        <v>0.31889920966643137</v>
      </c>
      <c r="AB372" s="6">
        <f t="shared" si="168"/>
        <v>1.6099307467721697</v>
      </c>
    </row>
    <row r="373" spans="5:28">
      <c r="E373" s="12">
        <f t="shared" si="152"/>
        <v>0.86803403483886288</v>
      </c>
      <c r="F373" s="12">
        <f t="shared" si="153"/>
        <v>6011074.5</v>
      </c>
      <c r="G373" s="6">
        <v>62451</v>
      </c>
      <c r="H373" s="6">
        <v>4007383</v>
      </c>
      <c r="I373" s="12">
        <f t="shared" si="154"/>
        <v>8014766</v>
      </c>
      <c r="J373" s="6">
        <v>652227.156494</v>
      </c>
      <c r="K373" s="12">
        <f t="shared" si="155"/>
        <v>5217817.251952</v>
      </c>
      <c r="L373" s="6">
        <f t="shared" si="156"/>
        <v>49.337615999999997</v>
      </c>
      <c r="M373" s="6">
        <f t="shared" si="157"/>
        <v>5242880</v>
      </c>
      <c r="N373" s="13">
        <f t="shared" si="158"/>
        <v>1.536038081249713</v>
      </c>
      <c r="O373" s="13"/>
      <c r="P373" s="7">
        <f t="shared" si="159"/>
        <v>0</v>
      </c>
      <c r="Q373" s="7">
        <f t="shared" si="160"/>
        <v>1.0450648420815964E-3</v>
      </c>
      <c r="R373" s="6">
        <f t="shared" si="161"/>
        <v>1.0450648420815964E-3</v>
      </c>
      <c r="S373" s="6">
        <f t="shared" si="162"/>
        <v>1.0450648420815964E-3</v>
      </c>
      <c r="T373" s="7">
        <f t="shared" si="163"/>
        <v>0</v>
      </c>
      <c r="U373" s="7">
        <f t="shared" si="164"/>
        <v>6.8530410662276942E-2</v>
      </c>
      <c r="V373" s="7">
        <f t="shared" si="165"/>
        <v>0.19208674068992354</v>
      </c>
      <c r="W373" s="6">
        <f t="shared" si="166"/>
        <v>0.26061715135220048</v>
      </c>
      <c r="X373" s="6">
        <v>8.6499999999999999E-4</v>
      </c>
      <c r="Y373" s="6">
        <v>0.25869488461518497</v>
      </c>
      <c r="Z373" s="6">
        <f t="shared" si="167"/>
        <v>20.816744749317497</v>
      </c>
      <c r="AA373" s="6">
        <f t="shared" si="169"/>
        <v>20.816744749317497</v>
      </c>
      <c r="AB373" s="6">
        <f t="shared" si="168"/>
        <v>0.74306329631331103</v>
      </c>
    </row>
    <row r="374" spans="5:28">
      <c r="E374" s="16">
        <f t="shared" si="152"/>
        <v>0.88359507296511464</v>
      </c>
      <c r="F374" s="16">
        <f t="shared" si="153"/>
        <v>5800032</v>
      </c>
      <c r="G374" s="15">
        <v>157464</v>
      </c>
      <c r="H374" s="15">
        <v>3866688</v>
      </c>
      <c r="I374" s="16">
        <f t="shared" si="154"/>
        <v>7733376</v>
      </c>
      <c r="J374" s="15">
        <v>640609.96227999998</v>
      </c>
      <c r="K374" s="16">
        <f t="shared" si="155"/>
        <v>5124879.6982399998</v>
      </c>
      <c r="L374" s="15">
        <f t="shared" si="156"/>
        <v>49.549536000000003</v>
      </c>
      <c r="M374" s="15">
        <f t="shared" si="157"/>
        <v>5242880</v>
      </c>
      <c r="N374" s="17">
        <f t="shared" si="158"/>
        <v>1.5089868358579845</v>
      </c>
      <c r="O374" s="17"/>
      <c r="P374" s="18">
        <f t="shared" si="159"/>
        <v>0</v>
      </c>
      <c r="Q374" s="18">
        <f t="shared" si="160"/>
        <v>1.0264505891854939E-3</v>
      </c>
      <c r="R374" s="15">
        <f t="shared" si="161"/>
        <v>1.0264505891854939E-3</v>
      </c>
      <c r="S374" s="15">
        <f t="shared" si="162"/>
        <v>1.0264505891854939E-3</v>
      </c>
      <c r="T374" s="18">
        <f t="shared" si="163"/>
        <v>0</v>
      </c>
      <c r="U374" s="18">
        <f t="shared" si="164"/>
        <v>6.7309775976489877E-2</v>
      </c>
      <c r="V374" s="18">
        <f t="shared" si="165"/>
        <v>0.19186467509375021</v>
      </c>
      <c r="W374" s="15">
        <f t="shared" si="166"/>
        <v>0.25917445107024006</v>
      </c>
      <c r="X374" s="15">
        <v>8.6399999999999997E-4</v>
      </c>
      <c r="Y374" s="15">
        <v>0.26182079999971197</v>
      </c>
      <c r="Z374" s="15">
        <f t="shared" si="167"/>
        <v>18.802151526098839</v>
      </c>
      <c r="AA374" s="15">
        <f t="shared" si="169"/>
        <v>18.802151526098839</v>
      </c>
      <c r="AB374" s="15">
        <f t="shared" si="168"/>
        <v>1.0107481641927687</v>
      </c>
    </row>
    <row r="375" spans="5:28">
      <c r="E375" s="12">
        <f t="shared" si="152"/>
        <v>0.88870646321581814</v>
      </c>
      <c r="F375" s="12">
        <f t="shared" si="153"/>
        <v>6255997.5</v>
      </c>
      <c r="G375" s="6">
        <v>55590</v>
      </c>
      <c r="H375" s="6">
        <v>4170665</v>
      </c>
      <c r="I375" s="12">
        <f t="shared" si="154"/>
        <v>8341330</v>
      </c>
      <c r="J375" s="6">
        <v>694968.17651400005</v>
      </c>
      <c r="K375" s="12">
        <f t="shared" si="155"/>
        <v>5559745.4121120004</v>
      </c>
      <c r="L375" s="6">
        <f t="shared" si="156"/>
        <v>51.159779999999998</v>
      </c>
      <c r="M375" s="6">
        <f t="shared" si="157"/>
        <v>5242880</v>
      </c>
      <c r="N375" s="13">
        <f t="shared" si="158"/>
        <v>1.5003079065146168</v>
      </c>
      <c r="O375" s="13"/>
      <c r="P375" s="7">
        <f t="shared" si="159"/>
        <v>0</v>
      </c>
      <c r="Q375" s="7">
        <f t="shared" si="160"/>
        <v>1.1135488616334848E-3</v>
      </c>
      <c r="R375" s="6">
        <f t="shared" si="161"/>
        <v>1.1135488616334848E-3</v>
      </c>
      <c r="S375" s="6">
        <f t="shared" si="162"/>
        <v>1.1135488616334848E-3</v>
      </c>
      <c r="T375" s="7">
        <f t="shared" si="163"/>
        <v>0</v>
      </c>
      <c r="U375" s="7">
        <f t="shared" si="164"/>
        <v>7.3021268831752972E-2</v>
      </c>
      <c r="V375" s="7">
        <f t="shared" si="165"/>
        <v>0.22872756405852168</v>
      </c>
      <c r="W375" s="6">
        <f t="shared" si="166"/>
        <v>0.30174883289027465</v>
      </c>
      <c r="X375" s="6">
        <v>1.0300000000000001E-3</v>
      </c>
      <c r="Y375" s="6">
        <v>0.29707260000000002</v>
      </c>
      <c r="Z375" s="6">
        <f t="shared" si="167"/>
        <v>8.1115399644159947</v>
      </c>
      <c r="AA375" s="6">
        <f t="shared" si="169"/>
        <v>8.1115399644159947</v>
      </c>
      <c r="AB375" s="6">
        <f t="shared" si="168"/>
        <v>1.5741044075672526</v>
      </c>
    </row>
    <row r="376" spans="5:28">
      <c r="E376" s="12">
        <f t="shared" si="152"/>
        <v>0.90801440421402635</v>
      </c>
      <c r="F376" s="12">
        <f t="shared" si="153"/>
        <v>6372243</v>
      </c>
      <c r="G376" s="6">
        <v>62064</v>
      </c>
      <c r="H376" s="6">
        <v>4248162</v>
      </c>
      <c r="I376" s="12">
        <f t="shared" si="154"/>
        <v>8496324</v>
      </c>
      <c r="J376" s="6">
        <v>723261.05389400001</v>
      </c>
      <c r="K376" s="12">
        <f t="shared" si="155"/>
        <v>5786088.4311520001</v>
      </c>
      <c r="L376" s="6">
        <f t="shared" si="156"/>
        <v>52.219223999999997</v>
      </c>
      <c r="M376" s="6">
        <f t="shared" si="157"/>
        <v>5242880</v>
      </c>
      <c r="N376" s="13">
        <f t="shared" si="158"/>
        <v>1.4684054869013463</v>
      </c>
      <c r="O376" s="13"/>
      <c r="P376" s="7">
        <f t="shared" si="159"/>
        <v>0</v>
      </c>
      <c r="Q376" s="7">
        <f t="shared" si="160"/>
        <v>1.1588825941172773E-3</v>
      </c>
      <c r="R376" s="6">
        <f t="shared" si="161"/>
        <v>1.1588825941172773E-3</v>
      </c>
      <c r="S376" s="6">
        <f t="shared" si="162"/>
        <v>1.1588825941172773E-3</v>
      </c>
      <c r="T376" s="7">
        <f t="shared" si="163"/>
        <v>0</v>
      </c>
      <c r="U376" s="7">
        <f t="shared" si="164"/>
        <v>7.5994040643480934E-2</v>
      </c>
      <c r="V376" s="7">
        <f t="shared" si="165"/>
        <v>0.26448012504242652</v>
      </c>
      <c r="W376" s="6">
        <f t="shared" si="166"/>
        <v>0.34047416568590744</v>
      </c>
      <c r="X376" s="6">
        <v>1.191E-3</v>
      </c>
      <c r="Y376" s="6">
        <v>0.33942838333280401</v>
      </c>
      <c r="Z376" s="6">
        <f t="shared" si="167"/>
        <v>2.6966755569036724</v>
      </c>
      <c r="AA376" s="6">
        <f t="shared" si="169"/>
        <v>2.6966755569036724</v>
      </c>
      <c r="AB376" s="6">
        <f t="shared" si="168"/>
        <v>0.30810103234002617</v>
      </c>
    </row>
    <row r="377" spans="5:28">
      <c r="E377" s="12">
        <f t="shared" si="152"/>
        <v>0.91802955086231519</v>
      </c>
      <c r="F377" s="12">
        <f t="shared" si="153"/>
        <v>6356376</v>
      </c>
      <c r="G377" s="6">
        <v>80676</v>
      </c>
      <c r="H377" s="6">
        <v>4237584</v>
      </c>
      <c r="I377" s="12">
        <f t="shared" si="154"/>
        <v>8475168</v>
      </c>
      <c r="J377" s="6">
        <v>729417.62554899999</v>
      </c>
      <c r="K377" s="12">
        <f t="shared" si="155"/>
        <v>5835341.0043919999</v>
      </c>
      <c r="L377" s="6">
        <f t="shared" si="156"/>
        <v>52.464528000000001</v>
      </c>
      <c r="M377" s="6">
        <f t="shared" si="157"/>
        <v>5242880</v>
      </c>
      <c r="N377" s="13">
        <f t="shared" si="158"/>
        <v>1.452386071974392</v>
      </c>
      <c r="O377" s="13"/>
      <c r="P377" s="7">
        <f t="shared" si="159"/>
        <v>0</v>
      </c>
      <c r="Q377" s="7">
        <f t="shared" si="160"/>
        <v>1.1687472808607458E-3</v>
      </c>
      <c r="R377" s="6">
        <f t="shared" si="161"/>
        <v>1.1687472808607458E-3</v>
      </c>
      <c r="S377" s="6">
        <f t="shared" si="162"/>
        <v>1.1687472808607458E-3</v>
      </c>
      <c r="T377" s="7">
        <f t="shared" si="163"/>
        <v>0</v>
      </c>
      <c r="U377" s="7">
        <f t="shared" si="164"/>
        <v>7.6640920154074824E-2</v>
      </c>
      <c r="V377" s="7">
        <f t="shared" si="165"/>
        <v>0.22339798975036193</v>
      </c>
      <c r="W377" s="6">
        <f t="shared" si="166"/>
        <v>0.30003890990443677</v>
      </c>
      <c r="X377" s="6">
        <v>1.0059999999999999E-3</v>
      </c>
      <c r="Y377" s="6">
        <v>0.29471105333299796</v>
      </c>
      <c r="Z377" s="6">
        <f t="shared" si="167"/>
        <v>16.177662113394224</v>
      </c>
      <c r="AA377" s="6">
        <f t="shared" si="169"/>
        <v>16.177662113394224</v>
      </c>
      <c r="AB377" s="6">
        <f t="shared" si="168"/>
        <v>1.8078238027329057</v>
      </c>
    </row>
    <row r="378" spans="5:28">
      <c r="E378" s="12">
        <f t="shared" si="152"/>
        <v>0.91871003474326773</v>
      </c>
      <c r="F378" s="12">
        <f t="shared" si="153"/>
        <v>6517147.5</v>
      </c>
      <c r="G378" s="6">
        <v>36417</v>
      </c>
      <c r="H378" s="6">
        <v>4344765</v>
      </c>
      <c r="I378" s="12">
        <f t="shared" si="154"/>
        <v>8689530</v>
      </c>
      <c r="J378" s="6">
        <v>748421.10076900001</v>
      </c>
      <c r="K378" s="12">
        <f t="shared" si="155"/>
        <v>5987368.8061520001</v>
      </c>
      <c r="L378" s="6">
        <f t="shared" si="156"/>
        <v>52.865519999999997</v>
      </c>
      <c r="M378" s="6">
        <f t="shared" si="157"/>
        <v>5242880</v>
      </c>
      <c r="N378" s="13">
        <f t="shared" si="158"/>
        <v>1.4513102969490603</v>
      </c>
      <c r="O378" s="13"/>
      <c r="P378" s="7">
        <f t="shared" si="159"/>
        <v>0</v>
      </c>
      <c r="Q378" s="7">
        <f t="shared" si="160"/>
        <v>1.1991965861864336E-3</v>
      </c>
      <c r="R378" s="6">
        <f t="shared" si="161"/>
        <v>1.1991965861864336E-3</v>
      </c>
      <c r="S378" s="6">
        <f t="shared" si="162"/>
        <v>1.1991965861864336E-3</v>
      </c>
      <c r="T378" s="7">
        <f t="shared" si="163"/>
        <v>0</v>
      </c>
      <c r="U378" s="7">
        <f t="shared" si="164"/>
        <v>7.8637641615103088E-2</v>
      </c>
      <c r="V378" s="7">
        <f t="shared" si="165"/>
        <v>0.21762428424985555</v>
      </c>
      <c r="W378" s="6">
        <f t="shared" si="166"/>
        <v>0.29626192586495864</v>
      </c>
      <c r="X378" s="6">
        <v>9.7999999999999997E-4</v>
      </c>
      <c r="Y378" s="6">
        <v>0.29397900000041999</v>
      </c>
      <c r="Z378" s="6">
        <f t="shared" si="167"/>
        <v>22.366998590452415</v>
      </c>
      <c r="AA378" s="6">
        <f t="shared" si="169"/>
        <v>22.366998590452415</v>
      </c>
      <c r="AB378" s="6">
        <f t="shared" si="168"/>
        <v>0.77656086473366892</v>
      </c>
    </row>
    <row r="379" spans="5:28">
      <c r="E379" s="12">
        <f t="shared" si="152"/>
        <v>1.0000060877866157</v>
      </c>
      <c r="F379" s="12">
        <f t="shared" si="153"/>
        <v>6594433.5</v>
      </c>
      <c r="G379" s="6">
        <v>18696</v>
      </c>
      <c r="H379" s="6">
        <v>4396289</v>
      </c>
      <c r="I379" s="12">
        <f t="shared" si="154"/>
        <v>8792578</v>
      </c>
      <c r="J379" s="6">
        <v>824309.20568799996</v>
      </c>
      <c r="K379" s="12">
        <f t="shared" si="155"/>
        <v>6594473.6455039997</v>
      </c>
      <c r="L379" s="6">
        <f t="shared" si="156"/>
        <v>53.129387999999999</v>
      </c>
      <c r="M379" s="6">
        <f t="shared" si="157"/>
        <v>5242880</v>
      </c>
      <c r="N379" s="13">
        <f t="shared" si="158"/>
        <v>1.3333252163339269</v>
      </c>
      <c r="O379" s="13"/>
      <c r="P379" s="7">
        <f t="shared" si="159"/>
        <v>0</v>
      </c>
      <c r="Q379" s="7">
        <f t="shared" si="160"/>
        <v>1.320792244376075E-3</v>
      </c>
      <c r="R379" s="6">
        <f t="shared" si="161"/>
        <v>1.320792244376075E-3</v>
      </c>
      <c r="S379" s="6">
        <f t="shared" si="162"/>
        <v>1.320792244376075E-3</v>
      </c>
      <c r="T379" s="7">
        <f t="shared" si="163"/>
        <v>0</v>
      </c>
      <c r="U379" s="7">
        <f t="shared" si="164"/>
        <v>8.661130990336742E-2</v>
      </c>
      <c r="V379" s="7">
        <f t="shared" si="165"/>
        <v>0.41281994328620558</v>
      </c>
      <c r="W379" s="6">
        <f t="shared" si="166"/>
        <v>0.49943125318957299</v>
      </c>
      <c r="X379" s="6">
        <v>1.859E-3</v>
      </c>
      <c r="Y379" s="6">
        <v>0.50048569999985704</v>
      </c>
      <c r="Z379" s="6">
        <f t="shared" si="167"/>
        <v>28.95146614437466</v>
      </c>
      <c r="AA379" s="6">
        <f t="shared" si="169"/>
        <v>28.95146614437466</v>
      </c>
      <c r="AB379" s="6">
        <f t="shared" si="168"/>
        <v>0.21068470293643754</v>
      </c>
    </row>
    <row r="380" spans="5:28">
      <c r="E380" s="12">
        <f t="shared" si="152"/>
        <v>0.6369960011314838</v>
      </c>
      <c r="F380" s="12">
        <f t="shared" si="153"/>
        <v>6600183</v>
      </c>
      <c r="G380" s="6">
        <v>29214</v>
      </c>
      <c r="H380" s="6">
        <v>4400122</v>
      </c>
      <c r="I380" s="12">
        <f t="shared" si="154"/>
        <v>8800244</v>
      </c>
      <c r="J380" s="6">
        <v>525536.27221700002</v>
      </c>
      <c r="K380" s="12">
        <f t="shared" si="155"/>
        <v>4204290.1777360002</v>
      </c>
      <c r="L380" s="6">
        <f t="shared" si="156"/>
        <v>53.385744000000003</v>
      </c>
      <c r="M380" s="6">
        <f t="shared" si="157"/>
        <v>5242880</v>
      </c>
      <c r="N380" s="13">
        <f t="shared" si="158"/>
        <v>2.0931580904196556</v>
      </c>
      <c r="O380" s="13"/>
      <c r="P380" s="7">
        <f t="shared" si="159"/>
        <v>0</v>
      </c>
      <c r="Q380" s="7">
        <f t="shared" si="160"/>
        <v>8.4206779166463982E-4</v>
      </c>
      <c r="R380" s="6">
        <f t="shared" si="161"/>
        <v>8.4206779166463982E-4</v>
      </c>
      <c r="S380" s="6">
        <f t="shared" si="162"/>
        <v>8.4206779166463982E-4</v>
      </c>
      <c r="T380" s="7">
        <f t="shared" si="163"/>
        <v>0</v>
      </c>
      <c r="U380" s="7">
        <f t="shared" si="164"/>
        <v>5.521882398542001E-2</v>
      </c>
      <c r="V380" s="7">
        <f t="shared" si="165"/>
        <v>0.46811427673336281</v>
      </c>
      <c r="W380" s="6">
        <f t="shared" si="166"/>
        <v>0.52333310071878281</v>
      </c>
      <c r="X380" s="6">
        <v>2.1080000000000001E-3</v>
      </c>
      <c r="Y380" s="6">
        <v>0.52352882666596401</v>
      </c>
      <c r="Z380" s="6">
        <f t="shared" si="167"/>
        <v>60.053710072834917</v>
      </c>
      <c r="AA380" s="6">
        <f t="shared" si="169"/>
        <v>60.053710072834917</v>
      </c>
      <c r="AB380" s="6">
        <f t="shared" si="168"/>
        <v>3.7385896862196025E-2</v>
      </c>
    </row>
    <row r="381" spans="5:28">
      <c r="E381" s="12">
        <f t="shared" si="152"/>
        <v>0.63580294768190515</v>
      </c>
      <c r="F381" s="12">
        <f t="shared" si="153"/>
        <v>6600183</v>
      </c>
      <c r="G381" s="6">
        <v>29214</v>
      </c>
      <c r="H381" s="6">
        <v>4400122</v>
      </c>
      <c r="I381" s="12">
        <f t="shared" si="154"/>
        <v>8800244</v>
      </c>
      <c r="J381" s="6">
        <v>524551.97583000001</v>
      </c>
      <c r="K381" s="12">
        <f t="shared" si="155"/>
        <v>4196415.8066400001</v>
      </c>
      <c r="L381" s="6">
        <f t="shared" si="156"/>
        <v>53.385744000000003</v>
      </c>
      <c r="M381" s="6">
        <f t="shared" si="157"/>
        <v>5242880</v>
      </c>
      <c r="N381" s="13">
        <f t="shared" si="158"/>
        <v>2.0970858002382293</v>
      </c>
      <c r="O381" s="13"/>
      <c r="P381" s="7">
        <f t="shared" si="159"/>
        <v>0</v>
      </c>
      <c r="Q381" s="7">
        <f t="shared" si="160"/>
        <v>8.4049065164831305E-4</v>
      </c>
      <c r="R381" s="6">
        <f t="shared" si="161"/>
        <v>8.4049065164831305E-4</v>
      </c>
      <c r="S381" s="6">
        <f t="shared" si="162"/>
        <v>8.4049065164831305E-4</v>
      </c>
      <c r="T381" s="7">
        <f t="shared" si="163"/>
        <v>0</v>
      </c>
      <c r="U381" s="7">
        <f t="shared" si="164"/>
        <v>5.5115402600795206E-2</v>
      </c>
      <c r="V381" s="7">
        <f t="shared" si="165"/>
        <v>0.46456122719458964</v>
      </c>
      <c r="W381" s="6">
        <f t="shared" si="166"/>
        <v>0.51967662979538487</v>
      </c>
      <c r="X381" s="6">
        <v>2.0920000000000001E-3</v>
      </c>
      <c r="Y381" s="6">
        <v>0.52322314666736403</v>
      </c>
      <c r="Z381" s="6">
        <f t="shared" si="167"/>
        <v>59.823582617193452</v>
      </c>
      <c r="AA381" s="6">
        <f t="shared" si="169"/>
        <v>59.823582617193452</v>
      </c>
      <c r="AB381" s="6">
        <f t="shared" si="168"/>
        <v>0.67782109690071335</v>
      </c>
    </row>
    <row r="382" spans="5:28">
      <c r="E382" s="12">
        <f t="shared" si="152"/>
        <v>0.99643479651643574</v>
      </c>
      <c r="F382" s="12">
        <f t="shared" si="153"/>
        <v>6620173.5</v>
      </c>
      <c r="G382" s="6">
        <v>42138</v>
      </c>
      <c r="H382" s="6">
        <v>4413449</v>
      </c>
      <c r="I382" s="12">
        <f t="shared" si="154"/>
        <v>8826898</v>
      </c>
      <c r="J382" s="6">
        <v>824571.40429700003</v>
      </c>
      <c r="K382" s="12">
        <f t="shared" si="155"/>
        <v>6596571.2343760002</v>
      </c>
      <c r="L382" s="6">
        <f t="shared" si="156"/>
        <v>53.804147999999998</v>
      </c>
      <c r="M382" s="6">
        <f t="shared" si="157"/>
        <v>5242880</v>
      </c>
      <c r="N382" s="13">
        <f t="shared" si="158"/>
        <v>1.3381039461836384</v>
      </c>
      <c r="O382" s="13"/>
      <c r="P382" s="7">
        <f t="shared" si="159"/>
        <v>0</v>
      </c>
      <c r="Q382" s="7">
        <f t="shared" si="160"/>
        <v>1.3212123657175133E-3</v>
      </c>
      <c r="R382" s="6">
        <f t="shared" si="161"/>
        <v>1.3212123657175133E-3</v>
      </c>
      <c r="S382" s="6">
        <f t="shared" si="162"/>
        <v>1.3212123657175133E-3</v>
      </c>
      <c r="T382" s="7">
        <f t="shared" si="163"/>
        <v>0</v>
      </c>
      <c r="U382" s="7">
        <f t="shared" si="164"/>
        <v>8.6638859474358051E-2</v>
      </c>
      <c r="V382" s="7">
        <f t="shared" si="165"/>
        <v>0.43524856849971111</v>
      </c>
      <c r="W382" s="6">
        <f t="shared" si="166"/>
        <v>0.52188742797406917</v>
      </c>
      <c r="X382" s="6">
        <v>1.9599999999999999E-3</v>
      </c>
      <c r="Y382" s="6">
        <v>0.51753800000000005</v>
      </c>
      <c r="Z382" s="6">
        <f t="shared" si="167"/>
        <v>32.591205830739113</v>
      </c>
      <c r="AA382" s="6">
        <f t="shared" si="169"/>
        <v>32.591205830739113</v>
      </c>
      <c r="AB382" s="6">
        <f t="shared" si="168"/>
        <v>0.84040746265377997</v>
      </c>
    </row>
    <row r="383" spans="5:28">
      <c r="E383" s="12">
        <f t="shared" si="152"/>
        <v>0.9329090860286382</v>
      </c>
      <c r="F383" s="12">
        <f t="shared" si="153"/>
        <v>6528157.5</v>
      </c>
      <c r="G383" s="6">
        <v>79171</v>
      </c>
      <c r="H383" s="6">
        <v>4352105</v>
      </c>
      <c r="I383" s="12">
        <f t="shared" si="154"/>
        <v>8704210</v>
      </c>
      <c r="J383" s="6">
        <v>761272.18084699998</v>
      </c>
      <c r="K383" s="12">
        <f t="shared" si="155"/>
        <v>6090177.4467759999</v>
      </c>
      <c r="L383" s="6">
        <f t="shared" si="156"/>
        <v>53.808680000000003</v>
      </c>
      <c r="M383" s="6">
        <f t="shared" si="157"/>
        <v>5242880</v>
      </c>
      <c r="N383" s="13">
        <f t="shared" si="158"/>
        <v>1.4292210819912659</v>
      </c>
      <c r="O383" s="13"/>
      <c r="P383" s="7">
        <f t="shared" si="159"/>
        <v>0</v>
      </c>
      <c r="Q383" s="7">
        <f t="shared" si="160"/>
        <v>1.2197878968035598E-3</v>
      </c>
      <c r="R383" s="6">
        <f t="shared" si="161"/>
        <v>1.2197878968035598E-3</v>
      </c>
      <c r="S383" s="6">
        <f t="shared" si="162"/>
        <v>1.2197878968035598E-3</v>
      </c>
      <c r="T383" s="7">
        <f t="shared" si="163"/>
        <v>0</v>
      </c>
      <c r="U383" s="7">
        <f t="shared" si="164"/>
        <v>7.9987922397542793E-2</v>
      </c>
      <c r="V383" s="7">
        <f t="shared" si="165"/>
        <v>0.2382763846939745</v>
      </c>
      <c r="W383" s="6">
        <f t="shared" si="166"/>
        <v>0.31826430709151732</v>
      </c>
      <c r="X383" s="6">
        <v>1.073E-3</v>
      </c>
      <c r="Y383" s="6">
        <v>0.31825180000000003</v>
      </c>
      <c r="Z383" s="6">
        <f t="shared" si="167"/>
        <v>13.680139497069879</v>
      </c>
      <c r="AA383" s="6">
        <f t="shared" si="169"/>
        <v>13.680139497069879</v>
      </c>
      <c r="AB383" s="6">
        <f t="shared" si="168"/>
        <v>3.9299358298330693E-3</v>
      </c>
    </row>
    <row r="384" spans="5:28">
      <c r="E384" s="12">
        <f t="shared" si="152"/>
        <v>0.92946592985233589</v>
      </c>
      <c r="F384" s="12">
        <f t="shared" si="153"/>
        <v>6528157.5</v>
      </c>
      <c r="G384" s="6">
        <v>79171</v>
      </c>
      <c r="H384" s="6">
        <v>4352105</v>
      </c>
      <c r="I384" s="12">
        <f t="shared" si="154"/>
        <v>8704210</v>
      </c>
      <c r="J384" s="6">
        <v>758462.49762000004</v>
      </c>
      <c r="K384" s="12">
        <f t="shared" si="155"/>
        <v>6067699.9809600003</v>
      </c>
      <c r="L384" s="6">
        <f t="shared" si="156"/>
        <v>53.808680000000003</v>
      </c>
      <c r="M384" s="6">
        <f t="shared" si="157"/>
        <v>5242880</v>
      </c>
      <c r="N384" s="13">
        <f t="shared" si="158"/>
        <v>1.4345155540506578</v>
      </c>
      <c r="O384" s="13"/>
      <c r="P384" s="7">
        <f t="shared" si="159"/>
        <v>0</v>
      </c>
      <c r="Q384" s="7">
        <f t="shared" si="160"/>
        <v>1.2152859359013063E-3</v>
      </c>
      <c r="R384" s="6">
        <f t="shared" si="161"/>
        <v>1.2152859359013063E-3</v>
      </c>
      <c r="S384" s="6">
        <f t="shared" si="162"/>
        <v>1.2152859359013063E-3</v>
      </c>
      <c r="T384" s="7">
        <f t="shared" si="163"/>
        <v>0</v>
      </c>
      <c r="U384" s="7">
        <f t="shared" si="164"/>
        <v>7.969270508949286E-2</v>
      </c>
      <c r="V384" s="7">
        <f t="shared" si="165"/>
        <v>0.24094117184805439</v>
      </c>
      <c r="W384" s="6">
        <f t="shared" si="166"/>
        <v>0.32063387693754725</v>
      </c>
      <c r="X384" s="6">
        <v>1.085E-3</v>
      </c>
      <c r="Y384" s="6">
        <v>0.32212926666630498</v>
      </c>
      <c r="Z384" s="6">
        <f t="shared" si="167"/>
        <v>12.007920359567398</v>
      </c>
      <c r="AA384" s="6">
        <f t="shared" si="169"/>
        <v>12.007920359567398</v>
      </c>
      <c r="AB384" s="6">
        <f t="shared" si="168"/>
        <v>0.46422038712391034</v>
      </c>
    </row>
    <row r="385" spans="5:28">
      <c r="E385" s="12">
        <f t="shared" si="152"/>
        <v>0.93220311501859443</v>
      </c>
      <c r="F385" s="12">
        <f t="shared" si="153"/>
        <v>6528157.5</v>
      </c>
      <c r="G385" s="6">
        <v>79171</v>
      </c>
      <c r="H385" s="6">
        <v>4352105</v>
      </c>
      <c r="I385" s="12">
        <f t="shared" si="154"/>
        <v>8704210</v>
      </c>
      <c r="J385" s="6">
        <v>760696.09460399998</v>
      </c>
      <c r="K385" s="12">
        <f t="shared" si="155"/>
        <v>6085568.7568319999</v>
      </c>
      <c r="L385" s="6">
        <f t="shared" si="156"/>
        <v>53.808680000000003</v>
      </c>
      <c r="M385" s="6">
        <f t="shared" si="157"/>
        <v>5242880</v>
      </c>
      <c r="N385" s="13">
        <f t="shared" si="158"/>
        <v>1.4303034519539635</v>
      </c>
      <c r="O385" s="13"/>
      <c r="P385" s="7">
        <f t="shared" si="159"/>
        <v>0</v>
      </c>
      <c r="Q385" s="7">
        <f t="shared" si="160"/>
        <v>1.2188648326953396E-3</v>
      </c>
      <c r="R385" s="6">
        <f t="shared" si="161"/>
        <v>1.2188648326953396E-3</v>
      </c>
      <c r="S385" s="6">
        <f t="shared" si="162"/>
        <v>1.2188648326953396E-3</v>
      </c>
      <c r="T385" s="7">
        <f t="shared" si="163"/>
        <v>0</v>
      </c>
      <c r="U385" s="7">
        <f t="shared" si="164"/>
        <v>7.9927392218115886E-2</v>
      </c>
      <c r="V385" s="7">
        <f t="shared" si="165"/>
        <v>0.23783225350162784</v>
      </c>
      <c r="W385" s="6">
        <f t="shared" si="166"/>
        <v>0.31775964571974374</v>
      </c>
      <c r="X385" s="6">
        <v>1.0709999999999999E-3</v>
      </c>
      <c r="Y385" s="6">
        <v>0.31812269999964293</v>
      </c>
      <c r="Z385" s="6">
        <f t="shared" si="167"/>
        <v>13.806240214317434</v>
      </c>
      <c r="AA385" s="6">
        <f t="shared" si="169"/>
        <v>13.806240214317434</v>
      </c>
      <c r="AB385" s="6">
        <f t="shared" si="168"/>
        <v>0.11412397791782736</v>
      </c>
    </row>
    <row r="386" spans="5:28">
      <c r="E386" s="12">
        <f t="shared" si="152"/>
        <v>0.93113592423099467</v>
      </c>
      <c r="F386" s="12">
        <f t="shared" si="153"/>
        <v>6528157.5</v>
      </c>
      <c r="G386" s="6">
        <v>79171</v>
      </c>
      <c r="H386" s="6">
        <v>4352105</v>
      </c>
      <c r="I386" s="12">
        <f t="shared" si="154"/>
        <v>8704210</v>
      </c>
      <c r="J386" s="6">
        <v>759825.24591099995</v>
      </c>
      <c r="K386" s="12">
        <f t="shared" si="155"/>
        <v>6078601.9672879996</v>
      </c>
      <c r="L386" s="6">
        <f t="shared" si="156"/>
        <v>53.808680000000003</v>
      </c>
      <c r="M386" s="6">
        <f t="shared" si="157"/>
        <v>5242880</v>
      </c>
      <c r="N386" s="13">
        <f t="shared" si="158"/>
        <v>1.4319427471714239</v>
      </c>
      <c r="O386" s="13"/>
      <c r="P386" s="7">
        <f t="shared" si="159"/>
        <v>0</v>
      </c>
      <c r="Q386" s="7">
        <f t="shared" si="160"/>
        <v>1.2174694701398779E-3</v>
      </c>
      <c r="R386" s="6">
        <f t="shared" si="161"/>
        <v>1.2174694701398779E-3</v>
      </c>
      <c r="S386" s="6">
        <f t="shared" si="162"/>
        <v>1.2174694701398779E-3</v>
      </c>
      <c r="T386" s="7">
        <f t="shared" si="163"/>
        <v>0</v>
      </c>
      <c r="U386" s="7">
        <f t="shared" si="164"/>
        <v>7.9835890939823823E-2</v>
      </c>
      <c r="V386" s="7">
        <f t="shared" si="165"/>
        <v>0.23672192552076129</v>
      </c>
      <c r="W386" s="6">
        <f t="shared" si="166"/>
        <v>0.31655781646058512</v>
      </c>
      <c r="X386" s="6">
        <v>1.0660000000000001E-3</v>
      </c>
      <c r="Y386" s="6">
        <v>0.31665530000000003</v>
      </c>
      <c r="Z386" s="6">
        <f t="shared" si="167"/>
        <v>14.209143540326243</v>
      </c>
      <c r="AA386" s="6">
        <f t="shared" si="169"/>
        <v>14.209143540326243</v>
      </c>
      <c r="AB386" s="6">
        <f t="shared" si="168"/>
        <v>3.0785380637845295E-2</v>
      </c>
    </row>
    <row r="387" spans="5:28">
      <c r="E387" s="12">
        <f t="shared" si="152"/>
        <v>0.93121594372021654</v>
      </c>
      <c r="F387" s="12">
        <f t="shared" si="153"/>
        <v>6705072</v>
      </c>
      <c r="G387" s="6">
        <v>29736</v>
      </c>
      <c r="H387" s="6">
        <v>4470048</v>
      </c>
      <c r="I387" s="12">
        <f t="shared" si="154"/>
        <v>8940096</v>
      </c>
      <c r="J387" s="6">
        <v>780483.74377399997</v>
      </c>
      <c r="K387" s="12">
        <f t="shared" si="155"/>
        <v>6243869.9501919998</v>
      </c>
      <c r="L387" s="6">
        <f t="shared" si="156"/>
        <v>54.235295999999998</v>
      </c>
      <c r="M387" s="6">
        <f t="shared" si="157"/>
        <v>5242880</v>
      </c>
      <c r="N387" s="13">
        <f t="shared" si="158"/>
        <v>1.4318197001725013</v>
      </c>
      <c r="O387" s="13"/>
      <c r="P387" s="7">
        <f t="shared" si="159"/>
        <v>0</v>
      </c>
      <c r="Q387" s="7">
        <f t="shared" si="160"/>
        <v>1.2505706214671114E-3</v>
      </c>
      <c r="R387" s="6">
        <f t="shared" si="161"/>
        <v>1.2505706214671114E-3</v>
      </c>
      <c r="S387" s="6">
        <f t="shared" si="162"/>
        <v>1.2505706214671114E-3</v>
      </c>
      <c r="T387" s="7">
        <f t="shared" si="163"/>
        <v>0</v>
      </c>
      <c r="U387" s="7">
        <f t="shared" si="164"/>
        <v>8.2006507922145366E-2</v>
      </c>
      <c r="V387" s="7">
        <f t="shared" si="165"/>
        <v>0.2331688759819881</v>
      </c>
      <c r="W387" s="6">
        <f t="shared" si="166"/>
        <v>0.31517538390413347</v>
      </c>
      <c r="X387" s="6">
        <v>1.0499999999999999E-3</v>
      </c>
      <c r="Y387" s="6">
        <v>0.30950062499999997</v>
      </c>
      <c r="Z387" s="6">
        <f t="shared" si="167"/>
        <v>19.101963949248709</v>
      </c>
      <c r="AA387" s="6">
        <f t="shared" si="169"/>
        <v>19.101963949248709</v>
      </c>
      <c r="AB387" s="6">
        <f t="shared" si="168"/>
        <v>1.8335209837245057</v>
      </c>
    </row>
    <row r="388" spans="5:28">
      <c r="E388" s="12">
        <f t="shared" si="152"/>
        <v>1.1475880537339185</v>
      </c>
      <c r="F388" s="12">
        <f t="shared" si="153"/>
        <v>5511937.5</v>
      </c>
      <c r="G388" s="6">
        <v>525825</v>
      </c>
      <c r="H388" s="6">
        <v>3674625</v>
      </c>
      <c r="I388" s="12">
        <f t="shared" si="154"/>
        <v>7349250</v>
      </c>
      <c r="J388" s="6">
        <v>790679.20349099999</v>
      </c>
      <c r="K388" s="12">
        <f t="shared" si="155"/>
        <v>6325433.6279279999</v>
      </c>
      <c r="L388" s="6">
        <f t="shared" si="156"/>
        <v>54.612000000000002</v>
      </c>
      <c r="M388" s="6">
        <f t="shared" si="157"/>
        <v>5242880</v>
      </c>
      <c r="N388" s="13">
        <f t="shared" si="158"/>
        <v>1.1618571045551178</v>
      </c>
      <c r="O388" s="13"/>
      <c r="P388" s="7">
        <f t="shared" si="159"/>
        <v>0</v>
      </c>
      <c r="Q388" s="7">
        <f t="shared" si="160"/>
        <v>1.2669068264119815E-3</v>
      </c>
      <c r="R388" s="6">
        <f t="shared" si="161"/>
        <v>1.2669068264119815E-3</v>
      </c>
      <c r="S388" s="6">
        <f t="shared" si="162"/>
        <v>1.2669068264119815E-3</v>
      </c>
      <c r="T388" s="7">
        <f t="shared" si="163"/>
        <v>0</v>
      </c>
      <c r="U388" s="7">
        <f t="shared" si="164"/>
        <v>8.3077758995241613E-2</v>
      </c>
      <c r="V388" s="7">
        <f t="shared" si="165"/>
        <v>0.26248153467686663</v>
      </c>
      <c r="W388" s="6">
        <f t="shared" si="166"/>
        <v>0.34555929367210825</v>
      </c>
      <c r="X388" s="6">
        <v>1.1820000000000001E-3</v>
      </c>
      <c r="Y388" s="6">
        <v>0.36826252941127802</v>
      </c>
      <c r="Z388" s="6">
        <f t="shared" si="167"/>
        <v>7.1833186473757538</v>
      </c>
      <c r="AA388" s="6">
        <f t="shared" si="169"/>
        <v>7.1833186473757538</v>
      </c>
      <c r="AB388" s="6">
        <f t="shared" si="168"/>
        <v>6.1649594856865404</v>
      </c>
    </row>
    <row r="389" spans="5:28">
      <c r="E389" s="12">
        <f t="shared" si="152"/>
        <v>1.0099131734910201</v>
      </c>
      <c r="F389" s="12">
        <f t="shared" si="153"/>
        <v>6364009.5</v>
      </c>
      <c r="G389" s="6">
        <v>259789</v>
      </c>
      <c r="H389" s="6">
        <v>4242673</v>
      </c>
      <c r="I389" s="12">
        <f t="shared" si="154"/>
        <v>8485346</v>
      </c>
      <c r="J389" s="6">
        <v>803387.12878399994</v>
      </c>
      <c r="K389" s="12">
        <f t="shared" si="155"/>
        <v>6427097.0302719995</v>
      </c>
      <c r="L389" s="6">
        <f t="shared" si="156"/>
        <v>56.107855999999998</v>
      </c>
      <c r="M389" s="6">
        <f t="shared" si="157"/>
        <v>5242880</v>
      </c>
      <c r="N389" s="13">
        <f t="shared" si="158"/>
        <v>1.3202455105366433</v>
      </c>
      <c r="O389" s="13"/>
      <c r="P389" s="7">
        <f t="shared" si="159"/>
        <v>0</v>
      </c>
      <c r="Q389" s="7">
        <f t="shared" si="160"/>
        <v>1.2872687598385237E-3</v>
      </c>
      <c r="R389" s="6">
        <f t="shared" si="161"/>
        <v>1.2872687598385237E-3</v>
      </c>
      <c r="S389" s="6">
        <f t="shared" si="162"/>
        <v>1.2872687598385237E-3</v>
      </c>
      <c r="T389" s="7">
        <f t="shared" si="163"/>
        <v>0</v>
      </c>
      <c r="U389" s="7">
        <f t="shared" si="164"/>
        <v>8.441299830615312E-2</v>
      </c>
      <c r="V389" s="7">
        <f t="shared" si="165"/>
        <v>0.29268245575643842</v>
      </c>
      <c r="W389" s="6">
        <f t="shared" si="166"/>
        <v>0.37709545406259154</v>
      </c>
      <c r="X389" s="6">
        <v>1.3179999999999999E-3</v>
      </c>
      <c r="Y389" s="6">
        <v>0.38681835555570199</v>
      </c>
      <c r="Z389" s="6">
        <f t="shared" si="167"/>
        <v>2.3316570683972837</v>
      </c>
      <c r="AA389" s="6">
        <f t="shared" si="169"/>
        <v>2.3316570683972837</v>
      </c>
      <c r="AB389" s="6">
        <f t="shared" si="168"/>
        <v>2.5135574239083249</v>
      </c>
    </row>
    <row r="390" spans="5:28">
      <c r="E390" s="12">
        <f t="shared" ref="E390:E453" si="170">K390/F390</f>
        <v>0.95105077421000539</v>
      </c>
      <c r="F390" s="12">
        <f t="shared" ref="F390:F453" si="171">H390*1.5</f>
        <v>6966345</v>
      </c>
      <c r="G390" s="6">
        <v>34920</v>
      </c>
      <c r="H390" s="6">
        <v>4644230</v>
      </c>
      <c r="I390" s="12">
        <f t="shared" ref="I390:I453" si="172">2*H390</f>
        <v>9288460</v>
      </c>
      <c r="J390" s="6">
        <v>828168.47570800001</v>
      </c>
      <c r="K390" s="12">
        <f t="shared" ref="K390:K453" si="173">J390*8</f>
        <v>6625347.8056640001</v>
      </c>
      <c r="L390" s="6">
        <f t="shared" ref="L390:L453" si="174">((H390+2*G390)*8+(G390+H390)*4)/1000000</f>
        <v>56.429160000000003</v>
      </c>
      <c r="M390" s="6">
        <f t="shared" ref="M390:M453" si="175">40*2^20/8</f>
        <v>5242880</v>
      </c>
      <c r="N390" s="13">
        <f t="shared" ref="N390:N453" si="176">I390/K390</f>
        <v>1.4019580967597367</v>
      </c>
      <c r="O390" s="13"/>
      <c r="P390" s="7">
        <f t="shared" ref="P390:P453" si="177">$B$32*I390</f>
        <v>0</v>
      </c>
      <c r="Q390" s="7">
        <f t="shared" ref="Q390:Q453" si="178">$C$32*K390</f>
        <v>1.3269759602392442E-3</v>
      </c>
      <c r="R390" s="6">
        <f t="shared" ref="R390:R453" si="179">P390+Q390</f>
        <v>1.3269759602392442E-3</v>
      </c>
      <c r="S390" s="6">
        <f t="shared" ref="S390:S453" si="180">MAX(P390,Q390)</f>
        <v>1.3269759602392442E-3</v>
      </c>
      <c r="T390" s="7">
        <f t="shared" ref="T390:T453" si="181">$D$32*I390</f>
        <v>0</v>
      </c>
      <c r="U390" s="7">
        <f t="shared" ref="U390:U453" si="182">$E$32*K390</f>
        <v>8.7016808749427271E-2</v>
      </c>
      <c r="V390" s="7">
        <f t="shared" ref="V390:V453" si="183">X390*$F$32</f>
        <v>0.25581956679166695</v>
      </c>
      <c r="W390" s="6">
        <f t="shared" ref="W390:W453" si="184">SUM(T390:V390)</f>
        <v>0.34283637554109425</v>
      </c>
      <c r="X390" s="6">
        <v>1.152E-3</v>
      </c>
      <c r="Y390" s="6">
        <v>0.337888376470656</v>
      </c>
      <c r="Z390" s="6">
        <f t="shared" ref="Z390:Z453" si="185">ABS(S390-X390)/ABS(X390)*100</f>
        <v>15.18888543743439</v>
      </c>
      <c r="AA390" s="6">
        <f t="shared" si="169"/>
        <v>15.18888543743439</v>
      </c>
      <c r="AB390" s="6">
        <f t="shared" ref="AB390:AB453" si="186">ABS(W390-Y390)/ABS(Y390)*100</f>
        <v>1.4643886605752943</v>
      </c>
    </row>
    <row r="391" spans="5:28">
      <c r="E391" s="12">
        <f t="shared" si="170"/>
        <v>1.4288556781383941</v>
      </c>
      <c r="F391" s="12">
        <f t="shared" si="171"/>
        <v>4433334</v>
      </c>
      <c r="G391" s="6">
        <v>1090920</v>
      </c>
      <c r="H391" s="6">
        <v>2955556</v>
      </c>
      <c r="I391" s="12">
        <f t="shared" si="172"/>
        <v>5911112</v>
      </c>
      <c r="J391" s="6">
        <v>791824.30737299996</v>
      </c>
      <c r="K391" s="12">
        <f t="shared" si="173"/>
        <v>6334594.4589839997</v>
      </c>
      <c r="L391" s="6">
        <f t="shared" si="174"/>
        <v>57.285072</v>
      </c>
      <c r="M391" s="6">
        <f t="shared" si="175"/>
        <v>5242880</v>
      </c>
      <c r="N391" s="13">
        <f t="shared" si="176"/>
        <v>0.93314766056043286</v>
      </c>
      <c r="O391" s="13"/>
      <c r="P391" s="7">
        <f t="shared" si="177"/>
        <v>0</v>
      </c>
      <c r="Q391" s="7">
        <f t="shared" si="178"/>
        <v>1.2687416285904773E-3</v>
      </c>
      <c r="R391" s="6">
        <f t="shared" si="179"/>
        <v>1.2687416285904773E-3</v>
      </c>
      <c r="S391" s="6">
        <f t="shared" si="180"/>
        <v>1.2687416285904773E-3</v>
      </c>
      <c r="T391" s="7">
        <f t="shared" si="181"/>
        <v>0</v>
      </c>
      <c r="U391" s="7">
        <f t="shared" si="182"/>
        <v>8.3198076646083169E-2</v>
      </c>
      <c r="V391" s="7">
        <f t="shared" si="183"/>
        <v>0.38617207174540696</v>
      </c>
      <c r="W391" s="6">
        <f t="shared" si="184"/>
        <v>0.46937014839149016</v>
      </c>
      <c r="X391" s="6">
        <v>1.7390000000000001E-3</v>
      </c>
      <c r="Y391" s="6">
        <v>0.50265126153819395</v>
      </c>
      <c r="Z391" s="6">
        <f t="shared" si="185"/>
        <v>27.041884497384867</v>
      </c>
      <c r="AA391" s="6">
        <f t="shared" ref="AA391:AA454" si="187">ABS(R391-X391)/ABS(X391)*100</f>
        <v>27.041884497384867</v>
      </c>
      <c r="AB391" s="6">
        <f t="shared" si="186"/>
        <v>6.6211140194611691</v>
      </c>
    </row>
    <row r="392" spans="5:28">
      <c r="E392" s="12">
        <f t="shared" si="170"/>
        <v>1.0202097939843424</v>
      </c>
      <c r="F392" s="12">
        <f t="shared" si="171"/>
        <v>6643563</v>
      </c>
      <c r="G392" s="6">
        <v>259156</v>
      </c>
      <c r="H392" s="6">
        <v>4429042</v>
      </c>
      <c r="I392" s="12">
        <f t="shared" si="172"/>
        <v>8858084</v>
      </c>
      <c r="J392" s="6">
        <v>847228.50494400004</v>
      </c>
      <c r="K392" s="12">
        <f t="shared" si="173"/>
        <v>6777828.0395520004</v>
      </c>
      <c r="L392" s="6">
        <f t="shared" si="174"/>
        <v>58.331623999999998</v>
      </c>
      <c r="M392" s="6">
        <f t="shared" si="175"/>
        <v>5242880</v>
      </c>
      <c r="N392" s="13">
        <f t="shared" si="176"/>
        <v>1.3069207345345251</v>
      </c>
      <c r="O392" s="13"/>
      <c r="P392" s="7">
        <f t="shared" si="177"/>
        <v>0</v>
      </c>
      <c r="Q392" s="7">
        <f t="shared" si="178"/>
        <v>1.3575158821748225E-3</v>
      </c>
      <c r="R392" s="6">
        <f t="shared" si="179"/>
        <v>1.3575158821748225E-3</v>
      </c>
      <c r="S392" s="6">
        <f t="shared" si="180"/>
        <v>1.3575158821748225E-3</v>
      </c>
      <c r="T392" s="7">
        <f t="shared" si="181"/>
        <v>0</v>
      </c>
      <c r="U392" s="7">
        <f t="shared" si="182"/>
        <v>8.9019472419243517E-2</v>
      </c>
      <c r="V392" s="7">
        <f t="shared" si="183"/>
        <v>0.25781815715722683</v>
      </c>
      <c r="W392" s="6">
        <f t="shared" si="184"/>
        <v>0.34683762957647035</v>
      </c>
      <c r="X392" s="6">
        <v>1.1609999999999999E-3</v>
      </c>
      <c r="Y392" s="6">
        <v>0.35517721764733196</v>
      </c>
      <c r="Z392" s="6">
        <f t="shared" si="185"/>
        <v>16.926432573197463</v>
      </c>
      <c r="AA392" s="6">
        <f t="shared" si="187"/>
        <v>16.926432573197463</v>
      </c>
      <c r="AB392" s="6">
        <f t="shared" si="186"/>
        <v>2.3480076019803375</v>
      </c>
    </row>
    <row r="393" spans="5:28">
      <c r="E393" s="12">
        <f t="shared" si="170"/>
        <v>1.8481548237843264</v>
      </c>
      <c r="F393" s="12">
        <f t="shared" si="171"/>
        <v>3813040.5</v>
      </c>
      <c r="G393" s="6">
        <v>1441295</v>
      </c>
      <c r="H393" s="6">
        <v>2542027</v>
      </c>
      <c r="I393" s="12">
        <f t="shared" si="172"/>
        <v>5084054</v>
      </c>
      <c r="J393" s="6">
        <v>880886.14916999999</v>
      </c>
      <c r="K393" s="12">
        <f t="shared" si="173"/>
        <v>7047089.1933599999</v>
      </c>
      <c r="L393" s="6">
        <f t="shared" si="174"/>
        <v>59.330224000000001</v>
      </c>
      <c r="M393" s="6">
        <f t="shared" si="175"/>
        <v>5242880</v>
      </c>
      <c r="N393" s="13">
        <f t="shared" si="176"/>
        <v>0.72144027988043113</v>
      </c>
      <c r="O393" s="13"/>
      <c r="P393" s="7">
        <f t="shared" si="177"/>
        <v>0</v>
      </c>
      <c r="Q393" s="7">
        <f t="shared" si="178"/>
        <v>1.4114455910157742E-3</v>
      </c>
      <c r="R393" s="6">
        <f t="shared" si="179"/>
        <v>1.4114455910157742E-3</v>
      </c>
      <c r="S393" s="6">
        <f t="shared" si="180"/>
        <v>1.4114455910157742E-3</v>
      </c>
      <c r="T393" s="7">
        <f t="shared" si="181"/>
        <v>0</v>
      </c>
      <c r="U393" s="7">
        <f t="shared" si="182"/>
        <v>9.2555927713640337E-2</v>
      </c>
      <c r="V393" s="7">
        <f t="shared" si="183"/>
        <v>0.46944667031040271</v>
      </c>
      <c r="W393" s="6">
        <f t="shared" si="184"/>
        <v>0.56200259802404307</v>
      </c>
      <c r="X393" s="6">
        <v>2.114E-3</v>
      </c>
      <c r="Y393" s="6">
        <v>0.59881163999999998</v>
      </c>
      <c r="Z393" s="6">
        <f t="shared" si="185"/>
        <v>33.233415751382488</v>
      </c>
      <c r="AA393" s="6">
        <f t="shared" si="187"/>
        <v>33.233415751382488</v>
      </c>
      <c r="AB393" s="6">
        <f t="shared" si="186"/>
        <v>6.147015107447964</v>
      </c>
    </row>
    <row r="394" spans="5:28">
      <c r="E394" s="12">
        <f t="shared" si="170"/>
        <v>0.98807089605856402</v>
      </c>
      <c r="F394" s="12">
        <f t="shared" si="171"/>
        <v>7231336.5</v>
      </c>
      <c r="G394" s="6">
        <v>90449</v>
      </c>
      <c r="H394" s="6">
        <v>4820891</v>
      </c>
      <c r="I394" s="12">
        <f t="shared" si="172"/>
        <v>9641782</v>
      </c>
      <c r="J394" s="6">
        <v>893134.14190699998</v>
      </c>
      <c r="K394" s="12">
        <f t="shared" si="173"/>
        <v>7145073.1352559999</v>
      </c>
      <c r="L394" s="6">
        <f t="shared" si="174"/>
        <v>59.659672</v>
      </c>
      <c r="M394" s="6">
        <f t="shared" si="175"/>
        <v>5242880</v>
      </c>
      <c r="N394" s="13">
        <f t="shared" si="176"/>
        <v>1.3494308340140657</v>
      </c>
      <c r="O394" s="13"/>
      <c r="P394" s="7">
        <f t="shared" si="177"/>
        <v>0</v>
      </c>
      <c r="Q394" s="7">
        <f t="shared" si="178"/>
        <v>1.4310705736128107E-3</v>
      </c>
      <c r="R394" s="6">
        <f t="shared" si="179"/>
        <v>1.4310705736128107E-3</v>
      </c>
      <c r="S394" s="6">
        <f t="shared" si="180"/>
        <v>1.4310705736128107E-3</v>
      </c>
      <c r="T394" s="7">
        <f t="shared" si="181"/>
        <v>0</v>
      </c>
      <c r="U394" s="7">
        <f t="shared" si="182"/>
        <v>9.3842841273889976E-2</v>
      </c>
      <c r="V394" s="7">
        <f t="shared" si="183"/>
        <v>0.25804022275340016</v>
      </c>
      <c r="W394" s="6">
        <f t="shared" si="184"/>
        <v>0.35188306402729014</v>
      </c>
      <c r="X394" s="6">
        <v>1.1620000000000001E-3</v>
      </c>
      <c r="Y394" s="6">
        <v>0.35123158823488398</v>
      </c>
      <c r="Z394" s="6">
        <f t="shared" si="185"/>
        <v>23.155815285095578</v>
      </c>
      <c r="AA394" s="6">
        <f t="shared" si="187"/>
        <v>23.155815285095578</v>
      </c>
      <c r="AB394" s="6">
        <f t="shared" si="186"/>
        <v>0.18548325783570546</v>
      </c>
    </row>
    <row r="395" spans="5:28">
      <c r="E395" s="12">
        <f t="shared" si="170"/>
        <v>1.1871217838222092</v>
      </c>
      <c r="F395" s="12">
        <f t="shared" si="171"/>
        <v>5807659.5</v>
      </c>
      <c r="G395" s="6">
        <v>682862</v>
      </c>
      <c r="H395" s="6">
        <v>3871773</v>
      </c>
      <c r="I395" s="12">
        <f t="shared" si="172"/>
        <v>7743546</v>
      </c>
      <c r="J395" s="6">
        <v>861799.88818400004</v>
      </c>
      <c r="K395" s="12">
        <f t="shared" si="173"/>
        <v>6894399.1054720003</v>
      </c>
      <c r="L395" s="6">
        <f t="shared" si="174"/>
        <v>60.118516</v>
      </c>
      <c r="M395" s="6">
        <f t="shared" si="175"/>
        <v>5242880</v>
      </c>
      <c r="N395" s="13">
        <f t="shared" si="176"/>
        <v>1.1231647430816765</v>
      </c>
      <c r="O395" s="13"/>
      <c r="P395" s="7">
        <f t="shared" si="177"/>
        <v>0</v>
      </c>
      <c r="Q395" s="7">
        <f t="shared" si="178"/>
        <v>1.3808636378961241E-3</v>
      </c>
      <c r="R395" s="6">
        <f t="shared" si="179"/>
        <v>1.3808636378961241E-3</v>
      </c>
      <c r="S395" s="6">
        <f t="shared" si="180"/>
        <v>1.3808636378961241E-3</v>
      </c>
      <c r="T395" s="7">
        <f t="shared" si="181"/>
        <v>0</v>
      </c>
      <c r="U395" s="7">
        <f t="shared" si="182"/>
        <v>9.0550507837520833E-2</v>
      </c>
      <c r="V395" s="7">
        <f t="shared" si="183"/>
        <v>0.58536491151287684</v>
      </c>
      <c r="W395" s="6">
        <f t="shared" si="184"/>
        <v>0.67591541935039767</v>
      </c>
      <c r="X395" s="6">
        <v>2.6359999999999999E-3</v>
      </c>
      <c r="Y395" s="6">
        <v>0.69200857777719194</v>
      </c>
      <c r="Z395" s="6">
        <f t="shared" si="185"/>
        <v>47.615188243697872</v>
      </c>
      <c r="AA395" s="6">
        <f t="shared" si="187"/>
        <v>47.615188243697872</v>
      </c>
      <c r="AB395" s="6">
        <f t="shared" si="186"/>
        <v>2.3255721017920425</v>
      </c>
    </row>
    <row r="396" spans="5:28">
      <c r="E396" s="12">
        <f t="shared" si="170"/>
        <v>1.0050084960520607</v>
      </c>
      <c r="F396" s="12">
        <f t="shared" si="171"/>
        <v>7713771</v>
      </c>
      <c r="G396" s="6">
        <v>87804</v>
      </c>
      <c r="H396" s="6">
        <v>5142514</v>
      </c>
      <c r="I396" s="12">
        <f t="shared" si="172"/>
        <v>10285028</v>
      </c>
      <c r="J396" s="6">
        <v>969050.67394999997</v>
      </c>
      <c r="K396" s="12">
        <f t="shared" si="173"/>
        <v>7752405.3915999997</v>
      </c>
      <c r="L396" s="6">
        <f t="shared" si="174"/>
        <v>63.466248</v>
      </c>
      <c r="M396" s="6">
        <f t="shared" si="175"/>
        <v>5242880</v>
      </c>
      <c r="N396" s="13">
        <f t="shared" si="176"/>
        <v>1.326688618624638</v>
      </c>
      <c r="O396" s="13"/>
      <c r="P396" s="7">
        <f t="shared" si="177"/>
        <v>0</v>
      </c>
      <c r="Q396" s="7">
        <f t="shared" si="178"/>
        <v>1.5527117806385566E-3</v>
      </c>
      <c r="R396" s="6">
        <f t="shared" si="179"/>
        <v>1.5527117806385566E-3</v>
      </c>
      <c r="S396" s="6">
        <f t="shared" si="180"/>
        <v>1.5527117806385566E-3</v>
      </c>
      <c r="T396" s="7">
        <f t="shared" si="181"/>
        <v>0</v>
      </c>
      <c r="U396" s="7">
        <f t="shared" si="182"/>
        <v>0.10181949643944434</v>
      </c>
      <c r="V396" s="7">
        <f t="shared" si="183"/>
        <v>0.2873528814482787</v>
      </c>
      <c r="W396" s="6">
        <f t="shared" si="184"/>
        <v>0.38917237788772302</v>
      </c>
      <c r="X396" s="6">
        <v>1.294E-3</v>
      </c>
      <c r="Y396" s="6">
        <v>0.38321809999999995</v>
      </c>
      <c r="Z396" s="6">
        <f t="shared" si="185"/>
        <v>19.993182429563884</v>
      </c>
      <c r="AA396" s="6">
        <f t="shared" si="187"/>
        <v>19.993182429563884</v>
      </c>
      <c r="AB396" s="6">
        <f t="shared" si="186"/>
        <v>1.5537569566059304</v>
      </c>
    </row>
    <row r="397" spans="5:28">
      <c r="E397" s="12">
        <f t="shared" si="170"/>
        <v>1.0066871082062303</v>
      </c>
      <c r="F397" s="12">
        <f t="shared" si="171"/>
        <v>7734568.5</v>
      </c>
      <c r="G397" s="6">
        <v>97569</v>
      </c>
      <c r="H397" s="6">
        <v>5156379</v>
      </c>
      <c r="I397" s="12">
        <f t="shared" si="172"/>
        <v>10312758</v>
      </c>
      <c r="J397" s="6">
        <v>973286.29956099996</v>
      </c>
      <c r="K397" s="12">
        <f t="shared" si="173"/>
        <v>7786290.3964879997</v>
      </c>
      <c r="L397" s="6">
        <f t="shared" si="174"/>
        <v>63.827928</v>
      </c>
      <c r="M397" s="6">
        <f t="shared" si="175"/>
        <v>5242880</v>
      </c>
      <c r="N397" s="13">
        <f t="shared" si="176"/>
        <v>1.3244764162214604</v>
      </c>
      <c r="O397" s="13"/>
      <c r="P397" s="7">
        <f t="shared" si="177"/>
        <v>0</v>
      </c>
      <c r="Q397" s="7">
        <f t="shared" si="178"/>
        <v>1.5594985317975713E-3</v>
      </c>
      <c r="R397" s="6">
        <f t="shared" si="179"/>
        <v>1.5594985317975713E-3</v>
      </c>
      <c r="S397" s="6">
        <f t="shared" si="180"/>
        <v>1.5594985317975713E-3</v>
      </c>
      <c r="T397" s="7">
        <f t="shared" si="181"/>
        <v>0</v>
      </c>
      <c r="U397" s="7">
        <f t="shared" si="182"/>
        <v>0.10226453948870007</v>
      </c>
      <c r="V397" s="7">
        <f t="shared" si="183"/>
        <v>0.29934442364163805</v>
      </c>
      <c r="W397" s="6">
        <f t="shared" si="184"/>
        <v>0.40160896313033811</v>
      </c>
      <c r="X397" s="6">
        <v>1.348E-3</v>
      </c>
      <c r="Y397" s="6">
        <v>0.40179386666711597</v>
      </c>
      <c r="Z397" s="6">
        <f t="shared" si="185"/>
        <v>15.689802062134369</v>
      </c>
      <c r="AA397" s="6">
        <f t="shared" si="187"/>
        <v>15.689802062134369</v>
      </c>
      <c r="AB397" s="6">
        <f t="shared" si="186"/>
        <v>4.6019502067474315E-2</v>
      </c>
    </row>
    <row r="398" spans="5:28">
      <c r="E398" s="12">
        <f t="shared" si="170"/>
        <v>0.99557180759454134</v>
      </c>
      <c r="F398" s="12">
        <f t="shared" si="171"/>
        <v>7941427.5</v>
      </c>
      <c r="G398" s="6">
        <v>71505</v>
      </c>
      <c r="H398" s="6">
        <v>5294285</v>
      </c>
      <c r="I398" s="12">
        <f t="shared" si="172"/>
        <v>10588570</v>
      </c>
      <c r="J398" s="6">
        <v>988282.66638199997</v>
      </c>
      <c r="K398" s="12">
        <f t="shared" si="173"/>
        <v>7906261.3310559997</v>
      </c>
      <c r="L398" s="6">
        <f t="shared" si="174"/>
        <v>64.961519999999993</v>
      </c>
      <c r="M398" s="6">
        <f t="shared" si="175"/>
        <v>5242880</v>
      </c>
      <c r="N398" s="13">
        <f t="shared" si="176"/>
        <v>1.3392638513487813</v>
      </c>
      <c r="O398" s="13"/>
      <c r="P398" s="7">
        <f t="shared" si="177"/>
        <v>0</v>
      </c>
      <c r="Q398" s="7">
        <f t="shared" si="178"/>
        <v>1.5835272395377253E-3</v>
      </c>
      <c r="R398" s="6">
        <f t="shared" si="179"/>
        <v>1.5835272395377253E-3</v>
      </c>
      <c r="S398" s="6">
        <f t="shared" si="180"/>
        <v>1.5835272395377253E-3</v>
      </c>
      <c r="T398" s="7">
        <f t="shared" si="181"/>
        <v>0</v>
      </c>
      <c r="U398" s="7">
        <f t="shared" si="182"/>
        <v>0.10384022852043195</v>
      </c>
      <c r="V398" s="7">
        <f t="shared" si="183"/>
        <v>0.34886505158828884</v>
      </c>
      <c r="W398" s="6">
        <f t="shared" si="184"/>
        <v>0.4527052801087208</v>
      </c>
      <c r="X398" s="6">
        <v>1.5709999999999999E-3</v>
      </c>
      <c r="Y398" s="6">
        <v>0.44869331000000001</v>
      </c>
      <c r="Z398" s="6">
        <f t="shared" si="185"/>
        <v>0.79740544479474218</v>
      </c>
      <c r="AA398" s="6">
        <f t="shared" si="187"/>
        <v>0.79740544479474218</v>
      </c>
      <c r="AB398" s="6">
        <f t="shared" si="186"/>
        <v>0.89414529240937102</v>
      </c>
    </row>
    <row r="399" spans="5:28">
      <c r="E399" s="12">
        <f t="shared" si="170"/>
        <v>0.73611638601765061</v>
      </c>
      <c r="F399" s="12">
        <f t="shared" si="171"/>
        <v>8066641.5</v>
      </c>
      <c r="G399" s="6">
        <v>68121</v>
      </c>
      <c r="H399" s="6">
        <v>5377761</v>
      </c>
      <c r="I399" s="12">
        <f t="shared" si="172"/>
        <v>10755522</v>
      </c>
      <c r="J399" s="6">
        <v>742248.37353500002</v>
      </c>
      <c r="K399" s="12">
        <f t="shared" si="173"/>
        <v>5937986.9882800002</v>
      </c>
      <c r="L399" s="6">
        <f t="shared" si="174"/>
        <v>65.895551999999995</v>
      </c>
      <c r="M399" s="6">
        <f t="shared" si="175"/>
        <v>5242880</v>
      </c>
      <c r="N399" s="13">
        <f t="shared" si="176"/>
        <v>1.811307775047087</v>
      </c>
      <c r="O399" s="13"/>
      <c r="P399" s="7">
        <f t="shared" si="177"/>
        <v>0</v>
      </c>
      <c r="Q399" s="7">
        <f t="shared" si="178"/>
        <v>1.1893060133272946E-3</v>
      </c>
      <c r="R399" s="6">
        <f t="shared" si="179"/>
        <v>1.1893060133272946E-3</v>
      </c>
      <c r="S399" s="6">
        <f t="shared" si="180"/>
        <v>1.1893060133272946E-3</v>
      </c>
      <c r="T399" s="7">
        <f t="shared" si="181"/>
        <v>0</v>
      </c>
      <c r="U399" s="7">
        <f t="shared" si="182"/>
        <v>7.7989064615448314E-2</v>
      </c>
      <c r="V399" s="7">
        <f t="shared" si="183"/>
        <v>1.1620692647749939</v>
      </c>
      <c r="W399" s="6">
        <f t="shared" si="184"/>
        <v>1.2400583293904424</v>
      </c>
      <c r="X399" s="6">
        <v>5.2329999999999998E-3</v>
      </c>
      <c r="Y399" s="6">
        <v>1.230103866668411</v>
      </c>
      <c r="Z399" s="6">
        <f t="shared" si="185"/>
        <v>77.2729598064725</v>
      </c>
      <c r="AA399" s="6">
        <f t="shared" si="187"/>
        <v>77.2729598064725</v>
      </c>
      <c r="AB399" s="6">
        <f t="shared" si="186"/>
        <v>0.8092375767415354</v>
      </c>
    </row>
    <row r="400" spans="5:28">
      <c r="E400" s="12">
        <f t="shared" si="170"/>
        <v>1.0144670074356561</v>
      </c>
      <c r="F400" s="12">
        <f t="shared" si="171"/>
        <v>7989342</v>
      </c>
      <c r="G400" s="6">
        <v>153226</v>
      </c>
      <c r="H400" s="6">
        <v>5326228</v>
      </c>
      <c r="I400" s="12">
        <f t="shared" si="172"/>
        <v>10652456</v>
      </c>
      <c r="J400" s="6">
        <v>1013115.483765</v>
      </c>
      <c r="K400" s="12">
        <f t="shared" si="173"/>
        <v>8104923.8701200001</v>
      </c>
      <c r="L400" s="6">
        <f t="shared" si="174"/>
        <v>66.979256000000007</v>
      </c>
      <c r="M400" s="6">
        <f t="shared" si="175"/>
        <v>5242880</v>
      </c>
      <c r="N400" s="13">
        <f t="shared" si="176"/>
        <v>1.314319069580882</v>
      </c>
      <c r="O400" s="13"/>
      <c r="P400" s="7">
        <f t="shared" si="177"/>
        <v>0</v>
      </c>
      <c r="Q400" s="7">
        <f t="shared" si="178"/>
        <v>1.6233169111550629E-3</v>
      </c>
      <c r="R400" s="6">
        <f t="shared" si="179"/>
        <v>1.6233169111550629E-3</v>
      </c>
      <c r="S400" s="6">
        <f t="shared" si="180"/>
        <v>1.6233169111550629E-3</v>
      </c>
      <c r="T400" s="7">
        <f t="shared" si="181"/>
        <v>0</v>
      </c>
      <c r="U400" s="7">
        <f t="shared" si="182"/>
        <v>0.10644944703611942</v>
      </c>
      <c r="V400" s="7">
        <f t="shared" si="183"/>
        <v>0.33687350939492944</v>
      </c>
      <c r="W400" s="6">
        <f t="shared" si="184"/>
        <v>0.44332295643104885</v>
      </c>
      <c r="X400" s="6">
        <v>1.5169999999999999E-3</v>
      </c>
      <c r="Y400" s="6">
        <v>0.44688061818209396</v>
      </c>
      <c r="Z400" s="6">
        <f t="shared" si="185"/>
        <v>7.0083659297998047</v>
      </c>
      <c r="AA400" s="6">
        <f t="shared" si="187"/>
        <v>7.0083659297998047</v>
      </c>
      <c r="AB400" s="6">
        <f t="shared" si="186"/>
        <v>0.79611010330178067</v>
      </c>
    </row>
    <row r="401" spans="5:28">
      <c r="E401" s="12">
        <f t="shared" si="170"/>
        <v>1.0162343742684659</v>
      </c>
      <c r="F401" s="12">
        <f t="shared" si="171"/>
        <v>8124537</v>
      </c>
      <c r="G401" s="6">
        <v>155924</v>
      </c>
      <c r="H401" s="6">
        <v>5416358</v>
      </c>
      <c r="I401" s="12">
        <f t="shared" si="172"/>
        <v>10832716</v>
      </c>
      <c r="J401" s="6">
        <v>1032054.221802</v>
      </c>
      <c r="K401" s="12">
        <f t="shared" si="173"/>
        <v>8256433.7744159997</v>
      </c>
      <c r="L401" s="6">
        <f t="shared" si="174"/>
        <v>68.114776000000006</v>
      </c>
      <c r="M401" s="6">
        <f t="shared" si="175"/>
        <v>5242880</v>
      </c>
      <c r="N401" s="13">
        <f t="shared" si="176"/>
        <v>1.3120332937892702</v>
      </c>
      <c r="O401" s="13"/>
      <c r="P401" s="7">
        <f t="shared" si="177"/>
        <v>0</v>
      </c>
      <c r="Q401" s="7">
        <f t="shared" si="178"/>
        <v>1.6536624879664513E-3</v>
      </c>
      <c r="R401" s="6">
        <f t="shared" si="179"/>
        <v>1.6536624879664513E-3</v>
      </c>
      <c r="S401" s="6">
        <f t="shared" si="180"/>
        <v>1.6536624879664513E-3</v>
      </c>
      <c r="T401" s="7">
        <f t="shared" si="181"/>
        <v>0</v>
      </c>
      <c r="U401" s="7">
        <f t="shared" si="182"/>
        <v>0.10843936647166937</v>
      </c>
      <c r="V401" s="7">
        <f t="shared" si="183"/>
        <v>0.3761791199176075</v>
      </c>
      <c r="W401" s="6">
        <f t="shared" si="184"/>
        <v>0.48461848638927685</v>
      </c>
      <c r="X401" s="6">
        <v>1.694E-3</v>
      </c>
      <c r="Y401" s="6">
        <v>0.46960503333389803</v>
      </c>
      <c r="Z401" s="6">
        <f t="shared" si="185"/>
        <v>2.3811990574704067</v>
      </c>
      <c r="AA401" s="6">
        <f t="shared" si="187"/>
        <v>2.3811990574704067</v>
      </c>
      <c r="AB401" s="6">
        <f t="shared" si="186"/>
        <v>3.19703835983035</v>
      </c>
    </row>
    <row r="402" spans="5:28">
      <c r="E402" s="12">
        <f t="shared" si="170"/>
        <v>1.0167082922598543</v>
      </c>
      <c r="F402" s="12">
        <f t="shared" si="171"/>
        <v>8124537</v>
      </c>
      <c r="G402" s="6">
        <v>155924</v>
      </c>
      <c r="H402" s="6">
        <v>5416358</v>
      </c>
      <c r="I402" s="12">
        <f t="shared" si="172"/>
        <v>10832716</v>
      </c>
      <c r="J402" s="6">
        <v>1032535.517334</v>
      </c>
      <c r="K402" s="12">
        <f t="shared" si="173"/>
        <v>8260284.1386719998</v>
      </c>
      <c r="L402" s="6">
        <f t="shared" si="174"/>
        <v>68.114776000000006</v>
      </c>
      <c r="M402" s="6">
        <f t="shared" si="175"/>
        <v>5242880</v>
      </c>
      <c r="N402" s="13">
        <f t="shared" si="176"/>
        <v>1.3114217160260504</v>
      </c>
      <c r="O402" s="13"/>
      <c r="P402" s="7">
        <f t="shared" si="177"/>
        <v>0</v>
      </c>
      <c r="Q402" s="7">
        <f t="shared" si="178"/>
        <v>1.6544336687339739E-3</v>
      </c>
      <c r="R402" s="6">
        <f t="shared" si="179"/>
        <v>1.6544336687339739E-3</v>
      </c>
      <c r="S402" s="6">
        <f t="shared" si="180"/>
        <v>1.6544336687339739E-3</v>
      </c>
      <c r="T402" s="7">
        <f t="shared" si="181"/>
        <v>0</v>
      </c>
      <c r="U402" s="7">
        <f t="shared" si="182"/>
        <v>0.10848993685980711</v>
      </c>
      <c r="V402" s="7">
        <f t="shared" si="183"/>
        <v>0.38039836624490059</v>
      </c>
      <c r="W402" s="6">
        <f t="shared" si="184"/>
        <v>0.48888830310470771</v>
      </c>
      <c r="X402" s="6">
        <v>1.7129999999999999E-3</v>
      </c>
      <c r="Y402" s="6">
        <v>0.48866619230729696</v>
      </c>
      <c r="Z402" s="6">
        <f t="shared" si="185"/>
        <v>3.418933523994514</v>
      </c>
      <c r="AA402" s="6">
        <f t="shared" si="187"/>
        <v>3.418933523994514</v>
      </c>
      <c r="AB402" s="6">
        <f t="shared" si="186"/>
        <v>4.5452458325799652E-2</v>
      </c>
    </row>
    <row r="403" spans="5:28">
      <c r="E403" s="12">
        <f t="shared" si="170"/>
        <v>1.0157333014841339</v>
      </c>
      <c r="F403" s="12">
        <f t="shared" si="171"/>
        <v>8124537</v>
      </c>
      <c r="G403" s="6">
        <v>155924</v>
      </c>
      <c r="H403" s="6">
        <v>5416358</v>
      </c>
      <c r="I403" s="12">
        <f t="shared" si="172"/>
        <v>10832716</v>
      </c>
      <c r="J403" s="6">
        <v>1031545.348755</v>
      </c>
      <c r="K403" s="12">
        <f t="shared" si="173"/>
        <v>8252362.7900400003</v>
      </c>
      <c r="L403" s="6">
        <f t="shared" si="174"/>
        <v>68.114776000000006</v>
      </c>
      <c r="M403" s="6">
        <f t="shared" si="175"/>
        <v>5242880</v>
      </c>
      <c r="N403" s="13">
        <f t="shared" si="176"/>
        <v>1.3126805347281021</v>
      </c>
      <c r="O403" s="13"/>
      <c r="P403" s="7">
        <f t="shared" si="177"/>
        <v>0</v>
      </c>
      <c r="Q403" s="7">
        <f t="shared" si="178"/>
        <v>1.6528471196929784E-3</v>
      </c>
      <c r="R403" s="6">
        <f t="shared" si="179"/>
        <v>1.6528471196929784E-3</v>
      </c>
      <c r="S403" s="6">
        <f t="shared" si="180"/>
        <v>1.6528471196929784E-3</v>
      </c>
      <c r="T403" s="7">
        <f t="shared" si="181"/>
        <v>0</v>
      </c>
      <c r="U403" s="7">
        <f t="shared" si="182"/>
        <v>0.10838589847583593</v>
      </c>
      <c r="V403" s="7">
        <f t="shared" si="183"/>
        <v>0.37595705432143417</v>
      </c>
      <c r="W403" s="6">
        <f t="shared" si="184"/>
        <v>0.48434295279727013</v>
      </c>
      <c r="X403" s="6">
        <v>1.6930000000000001E-3</v>
      </c>
      <c r="Y403" s="6">
        <v>0.48409924166723101</v>
      </c>
      <c r="Z403" s="6">
        <f t="shared" si="185"/>
        <v>2.3716999590680223</v>
      </c>
      <c r="AA403" s="6">
        <f t="shared" si="187"/>
        <v>2.3716999590680223</v>
      </c>
      <c r="AB403" s="6">
        <f t="shared" si="186"/>
        <v>5.0343216651153641E-2</v>
      </c>
    </row>
    <row r="404" spans="5:28">
      <c r="E404" s="12">
        <f t="shared" si="170"/>
        <v>1.0164721782038779</v>
      </c>
      <c r="F404" s="12">
        <f t="shared" si="171"/>
        <v>8124537</v>
      </c>
      <c r="G404" s="6">
        <v>155924</v>
      </c>
      <c r="H404" s="6">
        <v>5416358</v>
      </c>
      <c r="I404" s="12">
        <f t="shared" si="172"/>
        <v>10832716</v>
      </c>
      <c r="J404" s="6">
        <v>1032295.727661</v>
      </c>
      <c r="K404" s="12">
        <f t="shared" si="173"/>
        <v>8258365.8212879999</v>
      </c>
      <c r="L404" s="6">
        <f t="shared" si="174"/>
        <v>68.114776000000006</v>
      </c>
      <c r="M404" s="6">
        <f t="shared" si="175"/>
        <v>5242880</v>
      </c>
      <c r="N404" s="13">
        <f t="shared" si="176"/>
        <v>1.3117263432525561</v>
      </c>
      <c r="O404" s="13"/>
      <c r="P404" s="7">
        <f t="shared" si="177"/>
        <v>0</v>
      </c>
      <c r="Q404" s="7">
        <f t="shared" si="178"/>
        <v>1.6540494532742962E-3</v>
      </c>
      <c r="R404" s="6">
        <f t="shared" si="179"/>
        <v>1.6540494532742962E-3</v>
      </c>
      <c r="S404" s="6">
        <f t="shared" si="180"/>
        <v>1.6540494532742962E-3</v>
      </c>
      <c r="T404" s="7">
        <f t="shared" si="181"/>
        <v>0</v>
      </c>
      <c r="U404" s="7">
        <f t="shared" si="182"/>
        <v>0.10846474182675821</v>
      </c>
      <c r="V404" s="7">
        <f t="shared" si="183"/>
        <v>0.37795564468699405</v>
      </c>
      <c r="W404" s="6">
        <f t="shared" si="184"/>
        <v>0.48642038651375225</v>
      </c>
      <c r="X404" s="6">
        <v>1.702E-3</v>
      </c>
      <c r="Y404" s="6">
        <v>0.48719750000000001</v>
      </c>
      <c r="Z404" s="6">
        <f t="shared" si="185"/>
        <v>2.8173059180789495</v>
      </c>
      <c r="AA404" s="6">
        <f t="shared" si="187"/>
        <v>2.8173059180789495</v>
      </c>
      <c r="AB404" s="6">
        <f t="shared" si="186"/>
        <v>0.15950687067313774</v>
      </c>
    </row>
    <row r="405" spans="5:28">
      <c r="E405" s="12">
        <f t="shared" si="170"/>
        <v>1.0163166617696491</v>
      </c>
      <c r="F405" s="12">
        <f t="shared" si="171"/>
        <v>8124537</v>
      </c>
      <c r="G405" s="6">
        <v>155924</v>
      </c>
      <c r="H405" s="6">
        <v>5416358</v>
      </c>
      <c r="I405" s="12">
        <f t="shared" si="172"/>
        <v>10832716</v>
      </c>
      <c r="J405" s="6">
        <v>1032137.790283</v>
      </c>
      <c r="K405" s="12">
        <f t="shared" si="173"/>
        <v>8257102.3222639998</v>
      </c>
      <c r="L405" s="6">
        <f t="shared" si="174"/>
        <v>68.114776000000006</v>
      </c>
      <c r="M405" s="6">
        <f t="shared" si="175"/>
        <v>5242880</v>
      </c>
      <c r="N405" s="13">
        <f t="shared" si="176"/>
        <v>1.3119270631770248</v>
      </c>
      <c r="O405" s="13"/>
      <c r="P405" s="7">
        <f t="shared" si="177"/>
        <v>0</v>
      </c>
      <c r="Q405" s="7">
        <f t="shared" si="178"/>
        <v>1.6537963899061815E-3</v>
      </c>
      <c r="R405" s="6">
        <f t="shared" si="179"/>
        <v>1.6537963899061815E-3</v>
      </c>
      <c r="S405" s="6">
        <f t="shared" si="180"/>
        <v>1.6537963899061815E-3</v>
      </c>
      <c r="T405" s="7">
        <f t="shared" si="181"/>
        <v>0</v>
      </c>
      <c r="U405" s="7">
        <f t="shared" si="182"/>
        <v>0.10844814712770973</v>
      </c>
      <c r="V405" s="7">
        <f t="shared" si="183"/>
        <v>0.37817771028316738</v>
      </c>
      <c r="W405" s="6">
        <f t="shared" si="184"/>
        <v>0.48662585741087711</v>
      </c>
      <c r="X405" s="6">
        <v>1.7030000000000001E-3</v>
      </c>
      <c r="Y405" s="6">
        <v>0.48843459166609904</v>
      </c>
      <c r="Z405" s="6">
        <f t="shared" si="185"/>
        <v>2.8892313619388497</v>
      </c>
      <c r="AA405" s="6">
        <f t="shared" si="187"/>
        <v>2.8892313619388497</v>
      </c>
      <c r="AB405" s="6">
        <f t="shared" si="186"/>
        <v>0.37031248115580029</v>
      </c>
    </row>
    <row r="406" spans="5:28">
      <c r="E406" s="12">
        <f t="shared" si="170"/>
        <v>1.0162945047379315</v>
      </c>
      <c r="F406" s="12">
        <f t="shared" si="171"/>
        <v>8124537</v>
      </c>
      <c r="G406" s="6">
        <v>155924</v>
      </c>
      <c r="H406" s="6">
        <v>5416358</v>
      </c>
      <c r="I406" s="12">
        <f t="shared" si="172"/>
        <v>10832716</v>
      </c>
      <c r="J406" s="6">
        <v>1032115.28833</v>
      </c>
      <c r="K406" s="12">
        <f t="shared" si="173"/>
        <v>8256922.3066400001</v>
      </c>
      <c r="L406" s="6">
        <f t="shared" si="174"/>
        <v>68.114776000000006</v>
      </c>
      <c r="M406" s="6">
        <f t="shared" si="175"/>
        <v>5242880</v>
      </c>
      <c r="N406" s="13">
        <f t="shared" si="176"/>
        <v>1.3119556655254725</v>
      </c>
      <c r="O406" s="13"/>
      <c r="P406" s="7">
        <f t="shared" si="177"/>
        <v>0</v>
      </c>
      <c r="Q406" s="7">
        <f t="shared" si="178"/>
        <v>1.6537603349831009E-3</v>
      </c>
      <c r="R406" s="6">
        <f t="shared" si="179"/>
        <v>1.6537603349831009E-3</v>
      </c>
      <c r="S406" s="6">
        <f t="shared" si="180"/>
        <v>1.6537603349831009E-3</v>
      </c>
      <c r="T406" s="7">
        <f t="shared" si="181"/>
        <v>0</v>
      </c>
      <c r="U406" s="7">
        <f t="shared" si="182"/>
        <v>0.10844578281634298</v>
      </c>
      <c r="V406" s="7">
        <f t="shared" si="183"/>
        <v>0.37506879193674086</v>
      </c>
      <c r="W406" s="6">
        <f t="shared" si="184"/>
        <v>0.48351457475308385</v>
      </c>
      <c r="X406" s="6">
        <v>1.689E-3</v>
      </c>
      <c r="Y406" s="6">
        <v>0.48489782500056305</v>
      </c>
      <c r="Z406" s="6">
        <f t="shared" si="185"/>
        <v>2.0864218482474262</v>
      </c>
      <c r="AA406" s="6">
        <f t="shared" si="187"/>
        <v>2.0864218482474262</v>
      </c>
      <c r="AB406" s="6">
        <f t="shared" si="186"/>
        <v>0.2852663336812451</v>
      </c>
    </row>
    <row r="407" spans="5:28">
      <c r="E407" s="12">
        <f t="shared" si="170"/>
        <v>1.2082332569506693</v>
      </c>
      <c r="F407" s="12">
        <f t="shared" si="171"/>
        <v>7299405</v>
      </c>
      <c r="G407" s="6">
        <v>643994</v>
      </c>
      <c r="H407" s="6">
        <v>4866270</v>
      </c>
      <c r="I407" s="12">
        <f t="shared" si="172"/>
        <v>9732540</v>
      </c>
      <c r="J407" s="6">
        <v>1102422.984619</v>
      </c>
      <c r="K407" s="12">
        <f t="shared" si="173"/>
        <v>8819383.876952</v>
      </c>
      <c r="L407" s="6">
        <f t="shared" si="174"/>
        <v>71.275120000000001</v>
      </c>
      <c r="M407" s="6">
        <f t="shared" si="175"/>
        <v>5242880</v>
      </c>
      <c r="N407" s="13">
        <f t="shared" si="176"/>
        <v>1.1035396730416036</v>
      </c>
      <c r="O407" s="13"/>
      <c r="P407" s="7">
        <f t="shared" si="177"/>
        <v>0</v>
      </c>
      <c r="Q407" s="7">
        <f t="shared" si="178"/>
        <v>1.7664144935654422E-3</v>
      </c>
      <c r="R407" s="6">
        <f t="shared" si="179"/>
        <v>1.7664144935654422E-3</v>
      </c>
      <c r="S407" s="6">
        <f t="shared" si="180"/>
        <v>1.7664144935654422E-3</v>
      </c>
      <c r="T407" s="7">
        <f t="shared" si="181"/>
        <v>0</v>
      </c>
      <c r="U407" s="7">
        <f t="shared" si="182"/>
        <v>0.11583310984103141</v>
      </c>
      <c r="V407" s="7">
        <f t="shared" si="183"/>
        <v>0.73037374581405601</v>
      </c>
      <c r="W407" s="6">
        <f t="shared" si="184"/>
        <v>0.84620685565508746</v>
      </c>
      <c r="X407" s="6">
        <v>3.2889999999999998E-3</v>
      </c>
      <c r="Y407" s="6">
        <v>0.86440899999940202</v>
      </c>
      <c r="Z407" s="6">
        <f t="shared" si="185"/>
        <v>46.293265625860677</v>
      </c>
      <c r="AA407" s="6">
        <f t="shared" si="187"/>
        <v>46.293265625860677</v>
      </c>
      <c r="AB407" s="6">
        <f t="shared" si="186"/>
        <v>2.1057328584416801</v>
      </c>
    </row>
    <row r="408" spans="5:28">
      <c r="E408" s="12">
        <f t="shared" si="170"/>
        <v>1.3946114487115877</v>
      </c>
      <c r="F408" s="12">
        <f t="shared" si="171"/>
        <v>6291367.5</v>
      </c>
      <c r="G408" s="6">
        <v>1048576</v>
      </c>
      <c r="H408" s="6">
        <v>4194245</v>
      </c>
      <c r="I408" s="12">
        <f t="shared" si="172"/>
        <v>8388490</v>
      </c>
      <c r="J408" s="6">
        <v>1096751.642944</v>
      </c>
      <c r="K408" s="12">
        <f t="shared" si="173"/>
        <v>8774013.1435519997</v>
      </c>
      <c r="L408" s="6">
        <f t="shared" si="174"/>
        <v>71.302459999999996</v>
      </c>
      <c r="M408" s="6">
        <f t="shared" si="175"/>
        <v>5242880</v>
      </c>
      <c r="N408" s="13">
        <f t="shared" si="176"/>
        <v>0.95606079712391134</v>
      </c>
      <c r="O408" s="13"/>
      <c r="P408" s="7">
        <f t="shared" si="177"/>
        <v>0</v>
      </c>
      <c r="Q408" s="7">
        <f t="shared" si="178"/>
        <v>1.757327291763183E-3</v>
      </c>
      <c r="R408" s="6">
        <f t="shared" si="179"/>
        <v>1.757327291763183E-3</v>
      </c>
      <c r="S408" s="6">
        <f t="shared" si="180"/>
        <v>1.757327291763183E-3</v>
      </c>
      <c r="T408" s="7">
        <f t="shared" si="181"/>
        <v>0</v>
      </c>
      <c r="U408" s="7">
        <f t="shared" si="182"/>
        <v>0.11523721411647581</v>
      </c>
      <c r="V408" s="7">
        <f t="shared" si="183"/>
        <v>0.49098703313921493</v>
      </c>
      <c r="W408" s="6">
        <f t="shared" si="184"/>
        <v>0.60622424725569068</v>
      </c>
      <c r="X408" s="6">
        <v>2.2109999999999999E-3</v>
      </c>
      <c r="Y408" s="6">
        <v>0.62661121874999992</v>
      </c>
      <c r="Z408" s="6">
        <f t="shared" si="185"/>
        <v>20.518892276653862</v>
      </c>
      <c r="AA408" s="6">
        <f t="shared" si="187"/>
        <v>20.518892276653862</v>
      </c>
      <c r="AB408" s="6">
        <f t="shared" si="186"/>
        <v>3.2535280065649541</v>
      </c>
    </row>
    <row r="409" spans="5:28">
      <c r="E409" s="12">
        <f t="shared" si="170"/>
        <v>1.3960067523825306</v>
      </c>
      <c r="F409" s="12">
        <f t="shared" si="171"/>
        <v>6291367.5</v>
      </c>
      <c r="G409" s="6">
        <v>1048576</v>
      </c>
      <c r="H409" s="6">
        <v>4194245</v>
      </c>
      <c r="I409" s="12">
        <f t="shared" si="172"/>
        <v>8388490</v>
      </c>
      <c r="J409" s="6">
        <v>1097848.938965</v>
      </c>
      <c r="K409" s="12">
        <f t="shared" si="173"/>
        <v>8782791.5117199998</v>
      </c>
      <c r="L409" s="6">
        <f t="shared" si="174"/>
        <v>71.302459999999996</v>
      </c>
      <c r="M409" s="6">
        <f t="shared" si="175"/>
        <v>5242880</v>
      </c>
      <c r="N409" s="13">
        <f t="shared" si="176"/>
        <v>0.95510521783491809</v>
      </c>
      <c r="O409" s="13"/>
      <c r="P409" s="7">
        <f t="shared" si="177"/>
        <v>0</v>
      </c>
      <c r="Q409" s="7">
        <f t="shared" si="178"/>
        <v>1.7590854913129646E-3</v>
      </c>
      <c r="R409" s="6">
        <f t="shared" si="179"/>
        <v>1.7590854913129646E-3</v>
      </c>
      <c r="S409" s="6">
        <f t="shared" si="180"/>
        <v>1.7590854913129646E-3</v>
      </c>
      <c r="T409" s="7">
        <f t="shared" si="181"/>
        <v>0</v>
      </c>
      <c r="U409" s="7">
        <f t="shared" si="182"/>
        <v>0.11535250852914858</v>
      </c>
      <c r="V409" s="7">
        <f t="shared" si="183"/>
        <v>0.48854431158130845</v>
      </c>
      <c r="W409" s="6">
        <f t="shared" si="184"/>
        <v>0.60389682011045709</v>
      </c>
      <c r="X409" s="6">
        <v>2.2000000000000001E-3</v>
      </c>
      <c r="Y409" s="6">
        <v>0.62438749999999998</v>
      </c>
      <c r="Z409" s="6">
        <f t="shared" si="185"/>
        <v>20.041568576683432</v>
      </c>
      <c r="AA409" s="6">
        <f t="shared" si="187"/>
        <v>20.041568576683432</v>
      </c>
      <c r="AB409" s="6">
        <f t="shared" si="186"/>
        <v>3.2817248727021116</v>
      </c>
    </row>
    <row r="410" spans="5:28">
      <c r="E410" s="12">
        <f t="shared" si="170"/>
        <v>1.2144931273059119</v>
      </c>
      <c r="F410" s="12">
        <f t="shared" si="171"/>
        <v>7226805</v>
      </c>
      <c r="G410" s="6">
        <v>715176</v>
      </c>
      <c r="H410" s="6">
        <v>4817870</v>
      </c>
      <c r="I410" s="12">
        <f t="shared" si="172"/>
        <v>9635740</v>
      </c>
      <c r="J410" s="6">
        <v>1097113.12561</v>
      </c>
      <c r="K410" s="12">
        <f t="shared" si="173"/>
        <v>8776905.0048799999</v>
      </c>
      <c r="L410" s="6">
        <f t="shared" si="174"/>
        <v>72.117959999999997</v>
      </c>
      <c r="M410" s="6">
        <f t="shared" si="175"/>
        <v>5242880</v>
      </c>
      <c r="N410" s="13">
        <f t="shared" si="176"/>
        <v>1.0978516908457461</v>
      </c>
      <c r="O410" s="13"/>
      <c r="P410" s="7">
        <f t="shared" si="177"/>
        <v>0</v>
      </c>
      <c r="Q410" s="7">
        <f t="shared" si="178"/>
        <v>1.7579064961423586E-3</v>
      </c>
      <c r="R410" s="6">
        <f t="shared" si="179"/>
        <v>1.7579064961423586E-3</v>
      </c>
      <c r="S410" s="6">
        <f t="shared" si="180"/>
        <v>1.7579064961423586E-3</v>
      </c>
      <c r="T410" s="7">
        <f t="shared" si="181"/>
        <v>0</v>
      </c>
      <c r="U410" s="7">
        <f t="shared" si="182"/>
        <v>0.11527519560084305</v>
      </c>
      <c r="V410" s="7">
        <f t="shared" si="183"/>
        <v>0.33332045985615633</v>
      </c>
      <c r="W410" s="6">
        <f t="shared" si="184"/>
        <v>0.44859565545699936</v>
      </c>
      <c r="X410" s="6">
        <v>1.5009999999999999E-3</v>
      </c>
      <c r="Y410" s="6">
        <v>0.46804182</v>
      </c>
      <c r="Z410" s="6">
        <f t="shared" si="185"/>
        <v>17.115689283301709</v>
      </c>
      <c r="AA410" s="6">
        <f t="shared" si="187"/>
        <v>17.115689283301709</v>
      </c>
      <c r="AB410" s="6">
        <f t="shared" si="186"/>
        <v>4.1547920959286566</v>
      </c>
    </row>
    <row r="411" spans="5:28">
      <c r="E411" s="12">
        <f t="shared" si="170"/>
        <v>1.5507773618013287</v>
      </c>
      <c r="F411" s="12">
        <f t="shared" si="171"/>
        <v>5554167</v>
      </c>
      <c r="G411" s="6">
        <v>1393383</v>
      </c>
      <c r="H411" s="6">
        <v>3702778</v>
      </c>
      <c r="I411" s="12">
        <f t="shared" si="172"/>
        <v>7405556</v>
      </c>
      <c r="J411" s="6">
        <v>1076659.5559080001</v>
      </c>
      <c r="K411" s="12">
        <f t="shared" si="173"/>
        <v>8613276.4472640008</v>
      </c>
      <c r="L411" s="6">
        <f t="shared" si="174"/>
        <v>72.300995999999998</v>
      </c>
      <c r="M411" s="6">
        <f t="shared" si="175"/>
        <v>5242880</v>
      </c>
      <c r="N411" s="13">
        <f t="shared" si="176"/>
        <v>0.85978385174811933</v>
      </c>
      <c r="O411" s="13"/>
      <c r="P411" s="7">
        <f t="shared" si="177"/>
        <v>0</v>
      </c>
      <c r="Q411" s="7">
        <f t="shared" si="178"/>
        <v>1.7251337016062848E-3</v>
      </c>
      <c r="R411" s="6">
        <f t="shared" si="179"/>
        <v>1.7251337016062848E-3</v>
      </c>
      <c r="S411" s="6">
        <f t="shared" si="180"/>
        <v>1.7251337016062848E-3</v>
      </c>
      <c r="T411" s="7">
        <f t="shared" si="181"/>
        <v>0</v>
      </c>
      <c r="U411" s="7">
        <f t="shared" si="182"/>
        <v>0.11312611070422168</v>
      </c>
      <c r="V411" s="7">
        <f t="shared" si="183"/>
        <v>0.49454008267798805</v>
      </c>
      <c r="W411" s="6">
        <f t="shared" si="184"/>
        <v>0.60766619338220973</v>
      </c>
      <c r="X411" s="6">
        <v>2.2269999999999998E-3</v>
      </c>
      <c r="Y411" s="6">
        <v>0.65082683124999985</v>
      </c>
      <c r="Z411" s="6">
        <f t="shared" si="185"/>
        <v>22.535532033844412</v>
      </c>
      <c r="AA411" s="6">
        <f t="shared" si="187"/>
        <v>22.535532033844412</v>
      </c>
      <c r="AB411" s="6">
        <f t="shared" si="186"/>
        <v>6.6316623401795454</v>
      </c>
    </row>
    <row r="412" spans="5:28">
      <c r="E412" s="12">
        <f t="shared" si="170"/>
        <v>1.001432233616097</v>
      </c>
      <c r="F412" s="12">
        <f t="shared" si="171"/>
        <v>8956420.5</v>
      </c>
      <c r="G412" s="6">
        <v>61349</v>
      </c>
      <c r="H412" s="6">
        <v>5970947</v>
      </c>
      <c r="I412" s="12">
        <f t="shared" si="172"/>
        <v>11941894</v>
      </c>
      <c r="J412" s="6">
        <v>1121156.0233150001</v>
      </c>
      <c r="K412" s="12">
        <f t="shared" si="173"/>
        <v>8969248.1865200009</v>
      </c>
      <c r="L412" s="6">
        <f t="shared" si="174"/>
        <v>72.878343999999998</v>
      </c>
      <c r="M412" s="6">
        <f t="shared" si="175"/>
        <v>5242880</v>
      </c>
      <c r="N412" s="13">
        <f t="shared" si="176"/>
        <v>1.3314264196577397</v>
      </c>
      <c r="O412" s="13"/>
      <c r="P412" s="7">
        <f t="shared" si="177"/>
        <v>0</v>
      </c>
      <c r="Q412" s="7">
        <f t="shared" si="178"/>
        <v>1.7964304779224565E-3</v>
      </c>
      <c r="R412" s="6">
        <f t="shared" si="179"/>
        <v>1.7964304779224565E-3</v>
      </c>
      <c r="S412" s="6">
        <f t="shared" si="180"/>
        <v>1.7964304779224565E-3</v>
      </c>
      <c r="T412" s="7">
        <f t="shared" si="181"/>
        <v>0</v>
      </c>
      <c r="U412" s="7">
        <f t="shared" si="182"/>
        <v>0.11780141616193056</v>
      </c>
      <c r="V412" s="7">
        <f t="shared" si="183"/>
        <v>0.37062748001327439</v>
      </c>
      <c r="W412" s="6">
        <f t="shared" si="184"/>
        <v>0.48842889617520496</v>
      </c>
      <c r="X412" s="6">
        <v>1.6689999999999999E-3</v>
      </c>
      <c r="Y412" s="6">
        <v>0.48478886666722304</v>
      </c>
      <c r="Z412" s="6">
        <f t="shared" si="185"/>
        <v>7.6351394800752912</v>
      </c>
      <c r="AA412" s="6">
        <f t="shared" si="187"/>
        <v>7.6351394800752912</v>
      </c>
      <c r="AB412" s="6">
        <f t="shared" si="186"/>
        <v>0.75084841221829746</v>
      </c>
    </row>
    <row r="413" spans="5:28">
      <c r="E413" s="12">
        <f t="shared" si="170"/>
        <v>1.3025289282880543</v>
      </c>
      <c r="F413" s="12">
        <f t="shared" si="171"/>
        <v>6877201.5</v>
      </c>
      <c r="G413" s="6">
        <v>917825</v>
      </c>
      <c r="H413" s="6">
        <v>4584801</v>
      </c>
      <c r="I413" s="12">
        <f t="shared" si="172"/>
        <v>9169602</v>
      </c>
      <c r="J413" s="6">
        <v>1119719.237427</v>
      </c>
      <c r="K413" s="12">
        <f t="shared" si="173"/>
        <v>8957753.8994159997</v>
      </c>
      <c r="L413" s="6">
        <f t="shared" si="174"/>
        <v>73.374111999999997</v>
      </c>
      <c r="M413" s="6">
        <f t="shared" si="175"/>
        <v>5242880</v>
      </c>
      <c r="N413" s="13">
        <f t="shared" si="176"/>
        <v>1.0236496897506653</v>
      </c>
      <c r="O413" s="13"/>
      <c r="P413" s="7">
        <f t="shared" si="177"/>
        <v>0</v>
      </c>
      <c r="Q413" s="7">
        <f t="shared" si="178"/>
        <v>1.7941283130981345E-3</v>
      </c>
      <c r="R413" s="6">
        <f t="shared" si="179"/>
        <v>1.7941283130981345E-3</v>
      </c>
      <c r="S413" s="6">
        <f t="shared" si="180"/>
        <v>1.7941283130981345E-3</v>
      </c>
      <c r="T413" s="7">
        <f t="shared" si="181"/>
        <v>0</v>
      </c>
      <c r="U413" s="7">
        <f t="shared" si="182"/>
        <v>0.11765045107874129</v>
      </c>
      <c r="V413" s="7">
        <f t="shared" si="183"/>
        <v>0.36596410249363465</v>
      </c>
      <c r="W413" s="6">
        <f t="shared" si="184"/>
        <v>0.48361455357237593</v>
      </c>
      <c r="X413" s="6">
        <v>1.6479999999999999E-3</v>
      </c>
      <c r="Y413" s="6">
        <v>0.50974138181803197</v>
      </c>
      <c r="Z413" s="6">
        <f t="shared" si="185"/>
        <v>8.8670092899353516</v>
      </c>
      <c r="AA413" s="6">
        <f t="shared" si="187"/>
        <v>8.8670092899353516</v>
      </c>
      <c r="AB413" s="6">
        <f t="shared" si="186"/>
        <v>5.1255066152315694</v>
      </c>
    </row>
    <row r="414" spans="5:28">
      <c r="E414" s="12">
        <f t="shared" si="170"/>
        <v>1.0145919471944558</v>
      </c>
      <c r="F414" s="12">
        <f t="shared" si="171"/>
        <v>9015720</v>
      </c>
      <c r="G414" s="6">
        <v>83334</v>
      </c>
      <c r="H414" s="6">
        <v>6010480</v>
      </c>
      <c r="I414" s="12">
        <f t="shared" si="172"/>
        <v>12020960</v>
      </c>
      <c r="J414" s="6">
        <v>1143409.6137699999</v>
      </c>
      <c r="K414" s="12">
        <f t="shared" si="173"/>
        <v>9147276.9101599995</v>
      </c>
      <c r="L414" s="6">
        <f t="shared" si="174"/>
        <v>73.792439999999999</v>
      </c>
      <c r="M414" s="6">
        <f t="shared" si="175"/>
        <v>5242880</v>
      </c>
      <c r="N414" s="13">
        <f t="shared" si="176"/>
        <v>1.3141572205656269</v>
      </c>
      <c r="O414" s="13"/>
      <c r="P414" s="7">
        <f t="shared" si="177"/>
        <v>0</v>
      </c>
      <c r="Q414" s="7">
        <f t="shared" si="178"/>
        <v>1.8320874492138946E-3</v>
      </c>
      <c r="R414" s="6">
        <f t="shared" si="179"/>
        <v>1.8320874492138946E-3</v>
      </c>
      <c r="S414" s="6">
        <f t="shared" si="180"/>
        <v>1.8320874492138946E-3</v>
      </c>
      <c r="T414" s="7">
        <f t="shared" si="181"/>
        <v>0</v>
      </c>
      <c r="U414" s="7">
        <f t="shared" si="182"/>
        <v>0.12013963173208413</v>
      </c>
      <c r="V414" s="7">
        <f t="shared" si="183"/>
        <v>0.32821295114416993</v>
      </c>
      <c r="W414" s="6">
        <f t="shared" si="184"/>
        <v>0.44835258287625407</v>
      </c>
      <c r="X414" s="6">
        <v>1.4779999999999999E-3</v>
      </c>
      <c r="Y414" s="6">
        <v>0.44485112727299597</v>
      </c>
      <c r="Z414" s="6">
        <f t="shared" si="185"/>
        <v>23.957202247218859</v>
      </c>
      <c r="AA414" s="6">
        <f t="shared" si="187"/>
        <v>23.957202247218859</v>
      </c>
      <c r="AB414" s="6">
        <f t="shared" si="186"/>
        <v>0.78710727895027355</v>
      </c>
    </row>
    <row r="415" spans="5:28">
      <c r="E415" s="12">
        <f t="shared" si="170"/>
        <v>1.2232550122734656</v>
      </c>
      <c r="F415" s="12">
        <f t="shared" si="171"/>
        <v>7621441.5</v>
      </c>
      <c r="G415" s="6">
        <v>726713</v>
      </c>
      <c r="H415" s="6">
        <v>5080961</v>
      </c>
      <c r="I415" s="12">
        <f t="shared" si="172"/>
        <v>10161922</v>
      </c>
      <c r="J415" s="6">
        <v>1165370.814453</v>
      </c>
      <c r="K415" s="12">
        <f t="shared" si="173"/>
        <v>9322966.5156239998</v>
      </c>
      <c r="L415" s="6">
        <f t="shared" si="174"/>
        <v>75.505792</v>
      </c>
      <c r="M415" s="6">
        <f t="shared" si="175"/>
        <v>5242880</v>
      </c>
      <c r="N415" s="13">
        <f t="shared" si="176"/>
        <v>1.0899880400696524</v>
      </c>
      <c r="O415" s="13"/>
      <c r="P415" s="7">
        <f t="shared" si="177"/>
        <v>0</v>
      </c>
      <c r="Q415" s="7">
        <f t="shared" si="178"/>
        <v>1.8672759238046682E-3</v>
      </c>
      <c r="R415" s="6">
        <f t="shared" si="179"/>
        <v>1.8672759238046682E-3</v>
      </c>
      <c r="S415" s="6">
        <f t="shared" si="180"/>
        <v>1.8672759238046682E-3</v>
      </c>
      <c r="T415" s="7">
        <f t="shared" si="181"/>
        <v>0</v>
      </c>
      <c r="U415" s="7">
        <f t="shared" si="182"/>
        <v>0.12244712550393617</v>
      </c>
      <c r="V415" s="7">
        <f t="shared" si="183"/>
        <v>0.38528380936071366</v>
      </c>
      <c r="W415" s="6">
        <f t="shared" si="184"/>
        <v>0.50773093486464982</v>
      </c>
      <c r="X415" s="6">
        <v>1.735E-3</v>
      </c>
      <c r="Y415" s="6">
        <v>0.52544475000000002</v>
      </c>
      <c r="Z415" s="6">
        <f t="shared" si="185"/>
        <v>7.623972553583183</v>
      </c>
      <c r="AA415" s="6">
        <f t="shared" si="187"/>
        <v>7.623972553583183</v>
      </c>
      <c r="AB415" s="6">
        <f t="shared" si="186"/>
        <v>3.3712041342786652</v>
      </c>
    </row>
    <row r="416" spans="5:28">
      <c r="E416" s="12">
        <f t="shared" si="170"/>
        <v>1.1932312980874444</v>
      </c>
      <c r="F416" s="12">
        <f t="shared" si="171"/>
        <v>8340150</v>
      </c>
      <c r="G416" s="6">
        <v>440020</v>
      </c>
      <c r="H416" s="6">
        <v>5560100</v>
      </c>
      <c r="I416" s="12">
        <f t="shared" si="172"/>
        <v>11120200</v>
      </c>
      <c r="J416" s="6">
        <v>1243966.001343</v>
      </c>
      <c r="K416" s="12">
        <f t="shared" si="173"/>
        <v>9951728.0107439999</v>
      </c>
      <c r="L416" s="6">
        <f t="shared" si="174"/>
        <v>75.521600000000007</v>
      </c>
      <c r="M416" s="6">
        <f t="shared" si="175"/>
        <v>5242880</v>
      </c>
      <c r="N416" s="13">
        <f t="shared" si="176"/>
        <v>1.1174139795615901</v>
      </c>
      <c r="O416" s="13"/>
      <c r="P416" s="7">
        <f t="shared" si="177"/>
        <v>0</v>
      </c>
      <c r="Q416" s="7">
        <f t="shared" si="178"/>
        <v>1.9932091447044131E-3</v>
      </c>
      <c r="R416" s="6">
        <f t="shared" si="179"/>
        <v>1.9932091447044131E-3</v>
      </c>
      <c r="S416" s="6">
        <f t="shared" si="180"/>
        <v>1.9932091447044131E-3</v>
      </c>
      <c r="T416" s="7">
        <f t="shared" si="181"/>
        <v>0</v>
      </c>
      <c r="U416" s="7">
        <f t="shared" si="182"/>
        <v>0.1307052306441806</v>
      </c>
      <c r="V416" s="7">
        <f t="shared" si="183"/>
        <v>0.40193872907371281</v>
      </c>
      <c r="W416" s="6">
        <f t="shared" si="184"/>
        <v>0.53264395971789336</v>
      </c>
      <c r="X416" s="6">
        <v>1.81E-3</v>
      </c>
      <c r="Y416" s="6">
        <v>0.55347015384684994</v>
      </c>
      <c r="Z416" s="6">
        <f t="shared" si="185"/>
        <v>10.122052193613984</v>
      </c>
      <c r="AA416" s="6">
        <f t="shared" si="187"/>
        <v>10.122052193613984</v>
      </c>
      <c r="AB416" s="6">
        <f t="shared" si="186"/>
        <v>3.7628396010527023</v>
      </c>
    </row>
    <row r="417" spans="5:28">
      <c r="E417" s="12">
        <f t="shared" si="170"/>
        <v>1.0233232014779174</v>
      </c>
      <c r="F417" s="12">
        <f t="shared" si="171"/>
        <v>9173449.5</v>
      </c>
      <c r="G417" s="6">
        <v>113081</v>
      </c>
      <c r="H417" s="6">
        <v>6115633</v>
      </c>
      <c r="I417" s="12">
        <f t="shared" si="172"/>
        <v>12231266</v>
      </c>
      <c r="J417" s="6">
        <v>1173425.4638670001</v>
      </c>
      <c r="K417" s="12">
        <f t="shared" si="173"/>
        <v>9387403.7109360006</v>
      </c>
      <c r="L417" s="6">
        <f t="shared" si="174"/>
        <v>75.649215999999996</v>
      </c>
      <c r="M417" s="6">
        <f t="shared" si="175"/>
        <v>5242880</v>
      </c>
      <c r="N417" s="13">
        <f t="shared" si="176"/>
        <v>1.302944496330865</v>
      </c>
      <c r="O417" s="13"/>
      <c r="P417" s="7">
        <f t="shared" si="177"/>
        <v>0</v>
      </c>
      <c r="Q417" s="7">
        <f t="shared" si="178"/>
        <v>1.8801819042350339E-3</v>
      </c>
      <c r="R417" s="6">
        <f t="shared" si="179"/>
        <v>1.8801819042350339E-3</v>
      </c>
      <c r="S417" s="6">
        <f t="shared" si="180"/>
        <v>1.8801819042350339E-3</v>
      </c>
      <c r="T417" s="7">
        <f t="shared" si="181"/>
        <v>0</v>
      </c>
      <c r="U417" s="7">
        <f t="shared" si="182"/>
        <v>0.12329343867349088</v>
      </c>
      <c r="V417" s="7">
        <f t="shared" si="183"/>
        <v>0.36241105295486153</v>
      </c>
      <c r="W417" s="6">
        <f t="shared" si="184"/>
        <v>0.48570449162835239</v>
      </c>
      <c r="X417" s="6">
        <v>1.632E-3</v>
      </c>
      <c r="Y417" s="6">
        <v>0.48341199999945594</v>
      </c>
      <c r="Z417" s="6">
        <f t="shared" si="185"/>
        <v>15.207224524205513</v>
      </c>
      <c r="AA417" s="6">
        <f t="shared" si="187"/>
        <v>15.207224524205513</v>
      </c>
      <c r="AB417" s="6">
        <f t="shared" si="186"/>
        <v>0.47423142762261228</v>
      </c>
    </row>
    <row r="418" spans="5:28">
      <c r="E418" s="12">
        <f t="shared" si="170"/>
        <v>1.2960010356155192</v>
      </c>
      <c r="F418" s="12">
        <f t="shared" si="171"/>
        <v>7737582</v>
      </c>
      <c r="G418" s="6">
        <v>735323</v>
      </c>
      <c r="H418" s="6">
        <v>5158388</v>
      </c>
      <c r="I418" s="12">
        <f t="shared" si="172"/>
        <v>10316776</v>
      </c>
      <c r="J418" s="6">
        <v>1253489.2856449999</v>
      </c>
      <c r="K418" s="12">
        <f t="shared" si="173"/>
        <v>10027914.28516</v>
      </c>
      <c r="L418" s="6">
        <f t="shared" si="174"/>
        <v>76.607116000000005</v>
      </c>
      <c r="M418" s="6">
        <f t="shared" si="175"/>
        <v>5242880</v>
      </c>
      <c r="N418" s="13">
        <f t="shared" si="176"/>
        <v>1.0288057622578084</v>
      </c>
      <c r="O418" s="13"/>
      <c r="P418" s="7">
        <f t="shared" si="177"/>
        <v>0</v>
      </c>
      <c r="Q418" s="7">
        <f t="shared" si="178"/>
        <v>2.0084683216737786E-3</v>
      </c>
      <c r="R418" s="6">
        <f t="shared" si="179"/>
        <v>2.0084683216737786E-3</v>
      </c>
      <c r="S418" s="6">
        <f t="shared" si="180"/>
        <v>2.0084683216737786E-3</v>
      </c>
      <c r="T418" s="7">
        <f t="shared" si="181"/>
        <v>0</v>
      </c>
      <c r="U418" s="7">
        <f t="shared" si="182"/>
        <v>0.13170585531546516</v>
      </c>
      <c r="V418" s="7">
        <f t="shared" si="183"/>
        <v>0.47122319507978933</v>
      </c>
      <c r="W418" s="6">
        <f t="shared" si="184"/>
        <v>0.60292905039525446</v>
      </c>
      <c r="X418" s="6">
        <v>2.1220000000000002E-3</v>
      </c>
      <c r="Y418" s="6">
        <v>0.62756028000000008</v>
      </c>
      <c r="Z418" s="6">
        <f t="shared" si="185"/>
        <v>5.350220467776702</v>
      </c>
      <c r="AA418" s="6">
        <f t="shared" si="187"/>
        <v>5.350220467776702</v>
      </c>
      <c r="AB418" s="6">
        <f t="shared" si="186"/>
        <v>3.9249185121699575</v>
      </c>
    </row>
    <row r="419" spans="5:28">
      <c r="E419" s="12">
        <f t="shared" si="170"/>
        <v>1.2409118935190635</v>
      </c>
      <c r="F419" s="12">
        <f t="shared" si="171"/>
        <v>7657558.5</v>
      </c>
      <c r="G419" s="6">
        <v>916428</v>
      </c>
      <c r="H419" s="6">
        <v>5105039</v>
      </c>
      <c r="I419" s="12">
        <f t="shared" si="172"/>
        <v>10210078</v>
      </c>
      <c r="J419" s="6">
        <v>1187794.4272459999</v>
      </c>
      <c r="K419" s="12">
        <f t="shared" si="173"/>
        <v>9502355.4179679994</v>
      </c>
      <c r="L419" s="6">
        <f t="shared" si="174"/>
        <v>79.589027999999999</v>
      </c>
      <c r="M419" s="6">
        <f t="shared" si="175"/>
        <v>5242880</v>
      </c>
      <c r="N419" s="13">
        <f t="shared" si="176"/>
        <v>1.0744786477565098</v>
      </c>
      <c r="O419" s="13"/>
      <c r="P419" s="7">
        <f t="shared" si="177"/>
        <v>0</v>
      </c>
      <c r="Q419" s="7">
        <f t="shared" si="178"/>
        <v>1.9032053222191468E-3</v>
      </c>
      <c r="R419" s="6">
        <f t="shared" si="179"/>
        <v>1.9032053222191468E-3</v>
      </c>
      <c r="S419" s="6">
        <f t="shared" si="180"/>
        <v>1.9032053222191468E-3</v>
      </c>
      <c r="T419" s="7">
        <f t="shared" si="181"/>
        <v>0</v>
      </c>
      <c r="U419" s="7">
        <f t="shared" si="182"/>
        <v>0.12480320555662301</v>
      </c>
      <c r="V419" s="7">
        <f t="shared" si="183"/>
        <v>0.64088131055620734</v>
      </c>
      <c r="W419" s="6">
        <f t="shared" si="184"/>
        <v>0.76568451611283039</v>
      </c>
      <c r="X419" s="6">
        <v>2.8860000000000001E-3</v>
      </c>
      <c r="Y419" s="6">
        <v>0.81191837999999994</v>
      </c>
      <c r="Z419" s="6">
        <f t="shared" si="185"/>
        <v>34.053869638976202</v>
      </c>
      <c r="AA419" s="6">
        <f t="shared" si="187"/>
        <v>34.053869638976202</v>
      </c>
      <c r="AB419" s="6">
        <f t="shared" si="186"/>
        <v>5.6943979870451447</v>
      </c>
    </row>
    <row r="420" spans="5:28">
      <c r="E420" s="12">
        <f t="shared" si="170"/>
        <v>1.3597511837598077</v>
      </c>
      <c r="F420" s="12">
        <f t="shared" si="171"/>
        <v>7494000</v>
      </c>
      <c r="G420" s="6">
        <v>1000000</v>
      </c>
      <c r="H420" s="6">
        <v>4996000</v>
      </c>
      <c r="I420" s="12">
        <f t="shared" si="172"/>
        <v>9992000</v>
      </c>
      <c r="J420" s="6">
        <v>1273746.921387</v>
      </c>
      <c r="K420" s="12">
        <f t="shared" si="173"/>
        <v>10189975.371096</v>
      </c>
      <c r="L420" s="6">
        <f t="shared" si="174"/>
        <v>79.951999999999998</v>
      </c>
      <c r="M420" s="6">
        <f t="shared" si="175"/>
        <v>5242880</v>
      </c>
      <c r="N420" s="13">
        <f t="shared" si="176"/>
        <v>0.98057155548603581</v>
      </c>
      <c r="O420" s="13"/>
      <c r="P420" s="7">
        <f t="shared" si="177"/>
        <v>0</v>
      </c>
      <c r="Q420" s="7">
        <f t="shared" si="178"/>
        <v>2.0409271708444576E-3</v>
      </c>
      <c r="R420" s="6">
        <f t="shared" si="179"/>
        <v>2.0409271708444576E-3</v>
      </c>
      <c r="S420" s="6">
        <f t="shared" si="180"/>
        <v>2.0409271708444576E-3</v>
      </c>
      <c r="T420" s="7">
        <f t="shared" si="181"/>
        <v>0</v>
      </c>
      <c r="U420" s="7">
        <f t="shared" si="182"/>
        <v>0.13383435315954237</v>
      </c>
      <c r="V420" s="7">
        <f t="shared" si="183"/>
        <v>0.40016220430432625</v>
      </c>
      <c r="W420" s="6">
        <f t="shared" si="184"/>
        <v>0.53399655746386865</v>
      </c>
      <c r="X420" s="6">
        <v>1.802E-3</v>
      </c>
      <c r="Y420" s="6">
        <v>0.55744870000000002</v>
      </c>
      <c r="Z420" s="6">
        <f t="shared" si="185"/>
        <v>13.258999491923284</v>
      </c>
      <c r="AA420" s="6">
        <f t="shared" si="187"/>
        <v>13.258999491923284</v>
      </c>
      <c r="AB420" s="6">
        <f t="shared" si="186"/>
        <v>4.2070494623328329</v>
      </c>
    </row>
    <row r="421" spans="5:28">
      <c r="E421" s="12">
        <f t="shared" si="170"/>
        <v>1.0553002784401646</v>
      </c>
      <c r="F421" s="12">
        <f t="shared" si="171"/>
        <v>9813498</v>
      </c>
      <c r="G421" s="6">
        <v>94893</v>
      </c>
      <c r="H421" s="6">
        <v>6542332</v>
      </c>
      <c r="I421" s="12">
        <f t="shared" si="172"/>
        <v>13084664</v>
      </c>
      <c r="J421" s="6">
        <v>1294523.3964839999</v>
      </c>
      <c r="K421" s="12">
        <f t="shared" si="173"/>
        <v>10356187.171871999</v>
      </c>
      <c r="L421" s="6">
        <f t="shared" si="174"/>
        <v>80.405844000000002</v>
      </c>
      <c r="M421" s="6">
        <f t="shared" si="175"/>
        <v>5242880</v>
      </c>
      <c r="N421" s="13">
        <f t="shared" si="176"/>
        <v>1.263463452605289</v>
      </c>
      <c r="O421" s="13"/>
      <c r="P421" s="7">
        <f t="shared" si="177"/>
        <v>0</v>
      </c>
      <c r="Q421" s="7">
        <f t="shared" si="178"/>
        <v>2.0742173573233126E-3</v>
      </c>
      <c r="R421" s="6">
        <f t="shared" si="179"/>
        <v>2.0742173573233126E-3</v>
      </c>
      <c r="S421" s="6">
        <f t="shared" si="180"/>
        <v>2.0742173573233126E-3</v>
      </c>
      <c r="T421" s="7">
        <f t="shared" si="181"/>
        <v>0</v>
      </c>
      <c r="U421" s="7">
        <f t="shared" si="182"/>
        <v>0.13601736617323779</v>
      </c>
      <c r="V421" s="7">
        <f t="shared" si="183"/>
        <v>0.38017630064872726</v>
      </c>
      <c r="W421" s="6">
        <f t="shared" si="184"/>
        <v>0.5161936668219651</v>
      </c>
      <c r="X421" s="6">
        <v>1.712E-3</v>
      </c>
      <c r="Y421" s="6">
        <v>0.50693746666609607</v>
      </c>
      <c r="Z421" s="6">
        <f t="shared" si="185"/>
        <v>21.157555918417792</v>
      </c>
      <c r="AA421" s="6">
        <f t="shared" si="187"/>
        <v>21.157555918417792</v>
      </c>
      <c r="AB421" s="6">
        <f t="shared" si="186"/>
        <v>1.8259057111605845</v>
      </c>
    </row>
    <row r="422" spans="5:28">
      <c r="E422" s="12">
        <f t="shared" si="170"/>
        <v>1.001276403340285</v>
      </c>
      <c r="F422" s="12">
        <f t="shared" si="171"/>
        <v>10141650</v>
      </c>
      <c r="G422" s="6">
        <v>25626</v>
      </c>
      <c r="H422" s="6">
        <v>6761100</v>
      </c>
      <c r="I422" s="12">
        <f t="shared" si="172"/>
        <v>13522200</v>
      </c>
      <c r="J422" s="6">
        <v>1269324.3544920001</v>
      </c>
      <c r="K422" s="12">
        <f t="shared" si="173"/>
        <v>10154594.835936001</v>
      </c>
      <c r="L422" s="6">
        <f t="shared" si="174"/>
        <v>81.645719999999997</v>
      </c>
      <c r="M422" s="6">
        <f t="shared" si="175"/>
        <v>5242880</v>
      </c>
      <c r="N422" s="13">
        <f t="shared" si="176"/>
        <v>1.331633631717773</v>
      </c>
      <c r="O422" s="13"/>
      <c r="P422" s="7">
        <f t="shared" si="177"/>
        <v>0</v>
      </c>
      <c r="Q422" s="7">
        <f t="shared" si="178"/>
        <v>2.0338408833023031E-3</v>
      </c>
      <c r="R422" s="6">
        <f t="shared" si="179"/>
        <v>2.0338408833023031E-3</v>
      </c>
      <c r="S422" s="6">
        <f t="shared" si="180"/>
        <v>2.0338408833023031E-3</v>
      </c>
      <c r="T422" s="7">
        <f t="shared" si="181"/>
        <v>0</v>
      </c>
      <c r="U422" s="7">
        <f t="shared" si="182"/>
        <v>0.13336966793066454</v>
      </c>
      <c r="V422" s="7">
        <f t="shared" si="183"/>
        <v>0.70794512060055048</v>
      </c>
      <c r="W422" s="6">
        <f t="shared" si="184"/>
        <v>0.841314788531215</v>
      </c>
      <c r="X422" s="6">
        <v>3.1879999999999999E-3</v>
      </c>
      <c r="Y422" s="6">
        <v>0.83977716363578392</v>
      </c>
      <c r="Z422" s="6">
        <f t="shared" si="185"/>
        <v>36.20323452627656</v>
      </c>
      <c r="AA422" s="6">
        <f t="shared" si="187"/>
        <v>36.20323452627656</v>
      </c>
      <c r="AB422" s="6">
        <f t="shared" si="186"/>
        <v>0.1830991555871784</v>
      </c>
    </row>
    <row r="423" spans="5:28">
      <c r="E423" s="12">
        <f t="shared" si="170"/>
        <v>1.0717532016847329</v>
      </c>
      <c r="F423" s="12">
        <f t="shared" si="171"/>
        <v>9980098.5</v>
      </c>
      <c r="G423" s="6">
        <v>114919</v>
      </c>
      <c r="H423" s="6">
        <v>6653399</v>
      </c>
      <c r="I423" s="12">
        <f t="shared" si="172"/>
        <v>13306798</v>
      </c>
      <c r="J423" s="6">
        <v>1337025.315063</v>
      </c>
      <c r="K423" s="12">
        <f t="shared" si="173"/>
        <v>10696202.520504</v>
      </c>
      <c r="L423" s="6">
        <f t="shared" si="174"/>
        <v>82.139167999999998</v>
      </c>
      <c r="M423" s="6">
        <f t="shared" si="175"/>
        <v>5242880</v>
      </c>
      <c r="N423" s="13">
        <f t="shared" si="176"/>
        <v>1.2440675066213116</v>
      </c>
      <c r="O423" s="13"/>
      <c r="P423" s="7">
        <f t="shared" si="177"/>
        <v>0</v>
      </c>
      <c r="Q423" s="7">
        <f t="shared" si="178"/>
        <v>2.1423182641709961E-3</v>
      </c>
      <c r="R423" s="6">
        <f t="shared" si="179"/>
        <v>2.1423182641709961E-3</v>
      </c>
      <c r="S423" s="6">
        <f t="shared" si="180"/>
        <v>2.1423182641709961E-3</v>
      </c>
      <c r="T423" s="7">
        <f t="shared" si="181"/>
        <v>0</v>
      </c>
      <c r="U423" s="7">
        <f t="shared" si="182"/>
        <v>0.14048310162315436</v>
      </c>
      <c r="V423" s="7">
        <f t="shared" si="183"/>
        <v>0.38306315339898045</v>
      </c>
      <c r="W423" s="6">
        <f t="shared" si="184"/>
        <v>0.52354625502213481</v>
      </c>
      <c r="X423" s="6">
        <v>1.725E-3</v>
      </c>
      <c r="Y423" s="6">
        <v>0.51862124999999992</v>
      </c>
      <c r="Z423" s="6">
        <f t="shared" si="185"/>
        <v>24.192363140347602</v>
      </c>
      <c r="AA423" s="6">
        <f t="shared" si="187"/>
        <v>24.192363140347602</v>
      </c>
      <c r="AB423" s="6">
        <f t="shared" si="186"/>
        <v>0.94963425084006647</v>
      </c>
    </row>
    <row r="424" spans="5:28">
      <c r="E424" s="12">
        <f t="shared" si="170"/>
        <v>1.0726243538298661</v>
      </c>
      <c r="F424" s="12">
        <f t="shared" si="171"/>
        <v>10072728</v>
      </c>
      <c r="G424" s="6">
        <v>127224</v>
      </c>
      <c r="H424" s="6">
        <v>6715152</v>
      </c>
      <c r="I424" s="12">
        <f t="shared" si="172"/>
        <v>13430304</v>
      </c>
      <c r="J424" s="6">
        <v>1350531.670288</v>
      </c>
      <c r="K424" s="12">
        <f t="shared" si="173"/>
        <v>10804253.362304</v>
      </c>
      <c r="L424" s="6">
        <f t="shared" si="174"/>
        <v>83.126304000000005</v>
      </c>
      <c r="M424" s="6">
        <f t="shared" si="175"/>
        <v>5242880</v>
      </c>
      <c r="N424" s="13">
        <f t="shared" si="176"/>
        <v>1.2430571136787925</v>
      </c>
      <c r="O424" s="13"/>
      <c r="P424" s="7">
        <f t="shared" si="177"/>
        <v>0</v>
      </c>
      <c r="Q424" s="7">
        <f t="shared" si="178"/>
        <v>2.1639595234313235E-3</v>
      </c>
      <c r="R424" s="6">
        <f t="shared" si="179"/>
        <v>2.1639595234313235E-3</v>
      </c>
      <c r="S424" s="6">
        <f t="shared" si="180"/>
        <v>2.1639595234313235E-3</v>
      </c>
      <c r="T424" s="7">
        <f t="shared" si="181"/>
        <v>0</v>
      </c>
      <c r="U424" s="7">
        <f t="shared" si="182"/>
        <v>0.14190223307284025</v>
      </c>
      <c r="V424" s="7">
        <f t="shared" si="183"/>
        <v>0.37262607037883433</v>
      </c>
      <c r="W424" s="6">
        <f t="shared" si="184"/>
        <v>0.51452830345167455</v>
      </c>
      <c r="X424" s="6">
        <v>1.678E-3</v>
      </c>
      <c r="Y424" s="6">
        <v>0.50731533333277401</v>
      </c>
      <c r="Z424" s="6">
        <f t="shared" si="185"/>
        <v>28.960639060269571</v>
      </c>
      <c r="AA424" s="6">
        <f t="shared" si="187"/>
        <v>28.960639060269571</v>
      </c>
      <c r="AB424" s="6">
        <f t="shared" si="186"/>
        <v>1.4217922552262354</v>
      </c>
    </row>
    <row r="425" spans="5:28">
      <c r="E425" s="12">
        <f t="shared" si="170"/>
        <v>1.0292038048485332</v>
      </c>
      <c r="F425" s="12">
        <f t="shared" si="171"/>
        <v>10345974</v>
      </c>
      <c r="G425" s="6">
        <v>18000</v>
      </c>
      <c r="H425" s="6">
        <v>6897316</v>
      </c>
      <c r="I425" s="12">
        <f t="shared" si="172"/>
        <v>13794632</v>
      </c>
      <c r="J425" s="6">
        <v>1331014.4757079999</v>
      </c>
      <c r="K425" s="12">
        <f t="shared" si="173"/>
        <v>10648115.805663999</v>
      </c>
      <c r="L425" s="6">
        <f t="shared" si="174"/>
        <v>83.127791999999999</v>
      </c>
      <c r="M425" s="6">
        <f t="shared" si="175"/>
        <v>5242880</v>
      </c>
      <c r="N425" s="13">
        <f t="shared" si="176"/>
        <v>1.2954998097092718</v>
      </c>
      <c r="O425" s="13"/>
      <c r="P425" s="7">
        <f t="shared" si="177"/>
        <v>0</v>
      </c>
      <c r="Q425" s="7">
        <f t="shared" si="178"/>
        <v>2.1326870845754116E-3</v>
      </c>
      <c r="R425" s="6">
        <f t="shared" si="179"/>
        <v>2.1326870845754116E-3</v>
      </c>
      <c r="S425" s="6">
        <f t="shared" si="180"/>
        <v>2.1326870845754116E-3</v>
      </c>
      <c r="T425" s="7">
        <f t="shared" si="181"/>
        <v>0</v>
      </c>
      <c r="U425" s="7">
        <f t="shared" si="182"/>
        <v>0.13985153440715953</v>
      </c>
      <c r="V425" s="7">
        <f t="shared" si="183"/>
        <v>0.40260492586223279</v>
      </c>
      <c r="W425" s="6">
        <f t="shared" si="184"/>
        <v>0.54245646026939232</v>
      </c>
      <c r="X425" s="6">
        <v>1.8129999999999999E-3</v>
      </c>
      <c r="Y425" s="6">
        <v>0.53183657692279795</v>
      </c>
      <c r="Z425" s="6">
        <f t="shared" si="185"/>
        <v>17.633043826553322</v>
      </c>
      <c r="AA425" s="6">
        <f t="shared" si="187"/>
        <v>17.633043826553322</v>
      </c>
      <c r="AB425" s="6">
        <f t="shared" si="186"/>
        <v>1.9968320734991414</v>
      </c>
    </row>
    <row r="426" spans="5:28">
      <c r="E426" s="12">
        <f t="shared" si="170"/>
        <v>1.2516792032498769</v>
      </c>
      <c r="F426" s="12">
        <f t="shared" si="171"/>
        <v>8938923</v>
      </c>
      <c r="G426" s="6">
        <v>659033</v>
      </c>
      <c r="H426" s="6">
        <v>5959282</v>
      </c>
      <c r="I426" s="12">
        <f t="shared" si="172"/>
        <v>11918564</v>
      </c>
      <c r="J426" s="6">
        <v>1398583.002319</v>
      </c>
      <c r="K426" s="12">
        <f t="shared" si="173"/>
        <v>11188664.018552</v>
      </c>
      <c r="L426" s="6">
        <f t="shared" si="174"/>
        <v>84.692043999999996</v>
      </c>
      <c r="M426" s="6">
        <f t="shared" si="175"/>
        <v>5242880</v>
      </c>
      <c r="N426" s="13">
        <f t="shared" si="176"/>
        <v>1.0652356689089733</v>
      </c>
      <c r="O426" s="13"/>
      <c r="P426" s="7">
        <f t="shared" si="177"/>
        <v>0</v>
      </c>
      <c r="Q426" s="7">
        <f t="shared" si="178"/>
        <v>2.2409522662522816E-3</v>
      </c>
      <c r="R426" s="6">
        <f t="shared" si="179"/>
        <v>2.2409522662522816E-3</v>
      </c>
      <c r="S426" s="6">
        <f t="shared" si="180"/>
        <v>2.2409522662522816E-3</v>
      </c>
      <c r="T426" s="7">
        <f t="shared" si="181"/>
        <v>0</v>
      </c>
      <c r="U426" s="7">
        <f t="shared" si="182"/>
        <v>0.14695105308005219</v>
      </c>
      <c r="V426" s="7">
        <f t="shared" si="183"/>
        <v>0.42725420703747152</v>
      </c>
      <c r="W426" s="6">
        <f t="shared" si="184"/>
        <v>0.57420526011752371</v>
      </c>
      <c r="X426" s="6">
        <v>1.9239999999999999E-3</v>
      </c>
      <c r="Y426" s="6">
        <v>0.58976097142939599</v>
      </c>
      <c r="Z426" s="6">
        <f t="shared" si="185"/>
        <v>16.473610512072849</v>
      </c>
      <c r="AA426" s="6">
        <f t="shared" si="187"/>
        <v>16.473610512072849</v>
      </c>
      <c r="AB426" s="6">
        <f t="shared" si="186"/>
        <v>2.6376298306363175</v>
      </c>
    </row>
    <row r="427" spans="5:28">
      <c r="E427" s="12">
        <f t="shared" si="170"/>
        <v>1.1946766426496715</v>
      </c>
      <c r="F427" s="12">
        <f t="shared" si="171"/>
        <v>9263065.5</v>
      </c>
      <c r="G427" s="6">
        <v>643994</v>
      </c>
      <c r="H427" s="6">
        <v>6175377</v>
      </c>
      <c r="I427" s="12">
        <f t="shared" si="172"/>
        <v>12350754</v>
      </c>
      <c r="J427" s="6">
        <v>1383295.999023</v>
      </c>
      <c r="K427" s="12">
        <f t="shared" si="173"/>
        <v>11066367.992184</v>
      </c>
      <c r="L427" s="6">
        <f t="shared" si="174"/>
        <v>86.984403999999998</v>
      </c>
      <c r="M427" s="6">
        <f t="shared" si="175"/>
        <v>5242880</v>
      </c>
      <c r="N427" s="13">
        <f t="shared" si="176"/>
        <v>1.1160621089704537</v>
      </c>
      <c r="O427" s="13"/>
      <c r="P427" s="7">
        <f t="shared" si="177"/>
        <v>0</v>
      </c>
      <c r="Q427" s="7">
        <f t="shared" si="178"/>
        <v>2.2164578711226578E-3</v>
      </c>
      <c r="R427" s="6">
        <f t="shared" si="179"/>
        <v>2.2164578711226578E-3</v>
      </c>
      <c r="S427" s="6">
        <f t="shared" si="180"/>
        <v>2.2164578711226578E-3</v>
      </c>
      <c r="T427" s="7">
        <f t="shared" si="181"/>
        <v>0</v>
      </c>
      <c r="U427" s="7">
        <f t="shared" si="182"/>
        <v>0.14534482647136282</v>
      </c>
      <c r="V427" s="7">
        <f t="shared" si="183"/>
        <v>0.80343332695507907</v>
      </c>
      <c r="W427" s="6">
        <f t="shared" si="184"/>
        <v>0.94877815342644189</v>
      </c>
      <c r="X427" s="6">
        <v>3.6180000000000001E-3</v>
      </c>
      <c r="Y427" s="6">
        <v>0.96177572307775794</v>
      </c>
      <c r="Z427" s="6">
        <f t="shared" si="185"/>
        <v>38.738035624028257</v>
      </c>
      <c r="AA427" s="6">
        <f t="shared" si="187"/>
        <v>38.738035624028257</v>
      </c>
      <c r="AB427" s="6">
        <f t="shared" si="186"/>
        <v>1.3514137796827308</v>
      </c>
    </row>
    <row r="428" spans="5:28">
      <c r="E428" s="12">
        <f t="shared" si="170"/>
        <v>1.1187614724887265</v>
      </c>
      <c r="F428" s="12">
        <f t="shared" si="171"/>
        <v>9873825</v>
      </c>
      <c r="G428" s="6">
        <v>448695</v>
      </c>
      <c r="H428" s="6">
        <v>6582550</v>
      </c>
      <c r="I428" s="12">
        <f t="shared" si="172"/>
        <v>13165100</v>
      </c>
      <c r="J428" s="6">
        <v>1380806.874512</v>
      </c>
      <c r="K428" s="12">
        <f t="shared" si="173"/>
        <v>11046454.996096</v>
      </c>
      <c r="L428" s="6">
        <f t="shared" si="174"/>
        <v>87.964500000000001</v>
      </c>
      <c r="M428" s="6">
        <f t="shared" si="175"/>
        <v>5242880</v>
      </c>
      <c r="N428" s="13">
        <f t="shared" si="176"/>
        <v>1.1917941099341611</v>
      </c>
      <c r="O428" s="13"/>
      <c r="P428" s="7">
        <f t="shared" si="177"/>
        <v>0</v>
      </c>
      <c r="Q428" s="7">
        <f t="shared" si="178"/>
        <v>2.2124695420748567E-3</v>
      </c>
      <c r="R428" s="6">
        <f t="shared" si="179"/>
        <v>2.2124695420748567E-3</v>
      </c>
      <c r="S428" s="6">
        <f t="shared" si="180"/>
        <v>2.2124695420748567E-3</v>
      </c>
      <c r="T428" s="7">
        <f t="shared" si="181"/>
        <v>0</v>
      </c>
      <c r="U428" s="7">
        <f t="shared" si="182"/>
        <v>0.1450832907115743</v>
      </c>
      <c r="V428" s="7">
        <f t="shared" si="183"/>
        <v>0.59158274820572987</v>
      </c>
      <c r="W428" s="6">
        <f t="shared" si="184"/>
        <v>0.7366660389173042</v>
      </c>
      <c r="X428" s="6">
        <v>2.6640000000000001E-3</v>
      </c>
      <c r="Y428" s="6">
        <v>0.74227919999911207</v>
      </c>
      <c r="Z428" s="6">
        <f t="shared" si="185"/>
        <v>16.949341513706585</v>
      </c>
      <c r="AA428" s="6">
        <f t="shared" si="187"/>
        <v>16.949341513706585</v>
      </c>
      <c r="AB428" s="6">
        <f t="shared" si="186"/>
        <v>0.75620616633398674</v>
      </c>
    </row>
    <row r="429" spans="5:28">
      <c r="E429" s="12">
        <f t="shared" si="170"/>
        <v>1.200202496975229</v>
      </c>
      <c r="F429" s="12">
        <f t="shared" si="171"/>
        <v>9800659.5</v>
      </c>
      <c r="G429" s="6">
        <v>524288</v>
      </c>
      <c r="H429" s="6">
        <v>6533773</v>
      </c>
      <c r="I429" s="12">
        <f t="shared" si="172"/>
        <v>13067546</v>
      </c>
      <c r="J429" s="6">
        <v>1470347.000488</v>
      </c>
      <c r="K429" s="12">
        <f t="shared" si="173"/>
        <v>11762776.003904</v>
      </c>
      <c r="L429" s="6">
        <f t="shared" si="174"/>
        <v>88.891036</v>
      </c>
      <c r="M429" s="6">
        <f t="shared" si="175"/>
        <v>5242880</v>
      </c>
      <c r="N429" s="13">
        <f t="shared" si="176"/>
        <v>1.1109236455461664</v>
      </c>
      <c r="O429" s="13"/>
      <c r="P429" s="7">
        <f t="shared" si="177"/>
        <v>0</v>
      </c>
      <c r="Q429" s="7">
        <f t="shared" si="178"/>
        <v>2.3559398601709042E-3</v>
      </c>
      <c r="R429" s="6">
        <f t="shared" si="179"/>
        <v>2.3559398601709042E-3</v>
      </c>
      <c r="S429" s="6">
        <f t="shared" si="180"/>
        <v>2.3559398601709042E-3</v>
      </c>
      <c r="T429" s="7">
        <f t="shared" si="181"/>
        <v>0</v>
      </c>
      <c r="U429" s="7">
        <f t="shared" si="182"/>
        <v>0.15449139576023879</v>
      </c>
      <c r="V429" s="7">
        <f t="shared" si="183"/>
        <v>0.45967578407877652</v>
      </c>
      <c r="W429" s="6">
        <f t="shared" si="184"/>
        <v>0.61416717983901536</v>
      </c>
      <c r="X429" s="6">
        <v>2.0699999999999998E-3</v>
      </c>
      <c r="Y429" s="6">
        <v>0.62749092857201993</v>
      </c>
      <c r="Z429" s="6">
        <f t="shared" si="185"/>
        <v>13.813519815019538</v>
      </c>
      <c r="AA429" s="6">
        <f t="shared" si="187"/>
        <v>13.813519815019538</v>
      </c>
      <c r="AB429" s="6">
        <f t="shared" si="186"/>
        <v>2.123337266934743</v>
      </c>
    </row>
    <row r="430" spans="5:28">
      <c r="E430" s="12">
        <f t="shared" si="170"/>
        <v>1.0888462418566582</v>
      </c>
      <c r="F430" s="12">
        <f t="shared" si="171"/>
        <v>11009500.5</v>
      </c>
      <c r="G430" s="6">
        <v>141347</v>
      </c>
      <c r="H430" s="6">
        <v>7339667</v>
      </c>
      <c r="I430" s="12">
        <f t="shared" si="172"/>
        <v>14679334</v>
      </c>
      <c r="J430" s="6">
        <v>1498456.655518</v>
      </c>
      <c r="K430" s="12">
        <f t="shared" si="173"/>
        <v>11987653.244144</v>
      </c>
      <c r="L430" s="6">
        <f t="shared" si="174"/>
        <v>90.902944000000005</v>
      </c>
      <c r="M430" s="6">
        <f t="shared" si="175"/>
        <v>5242880</v>
      </c>
      <c r="N430" s="13">
        <f t="shared" si="176"/>
        <v>1.224537755725533</v>
      </c>
      <c r="O430" s="13"/>
      <c r="P430" s="7">
        <f t="shared" si="177"/>
        <v>0</v>
      </c>
      <c r="Q430" s="7">
        <f t="shared" si="178"/>
        <v>2.4009800151267415E-3</v>
      </c>
      <c r="R430" s="6">
        <f t="shared" si="179"/>
        <v>2.4009800151267415E-3</v>
      </c>
      <c r="S430" s="6">
        <f t="shared" si="180"/>
        <v>2.4009800151267415E-3</v>
      </c>
      <c r="T430" s="7">
        <f t="shared" si="181"/>
        <v>0</v>
      </c>
      <c r="U430" s="7">
        <f t="shared" si="182"/>
        <v>0.15744491614589076</v>
      </c>
      <c r="V430" s="7">
        <f t="shared" si="183"/>
        <v>0.43102932217241802</v>
      </c>
      <c r="W430" s="6">
        <f t="shared" si="184"/>
        <v>0.58847423831830881</v>
      </c>
      <c r="X430" s="6">
        <v>1.941E-3</v>
      </c>
      <c r="Y430" s="6">
        <v>0.58687521428543699</v>
      </c>
      <c r="Z430" s="6">
        <f t="shared" si="185"/>
        <v>23.698094545427175</v>
      </c>
      <c r="AA430" s="6">
        <f t="shared" si="187"/>
        <v>23.698094545427175</v>
      </c>
      <c r="AB430" s="6">
        <f t="shared" si="186"/>
        <v>0.27246405947110042</v>
      </c>
    </row>
    <row r="431" spans="5:28">
      <c r="E431" s="12">
        <f t="shared" si="170"/>
        <v>1.0706273469765202</v>
      </c>
      <c r="F431" s="12">
        <f t="shared" si="171"/>
        <v>11143657.5</v>
      </c>
      <c r="G431" s="6">
        <v>94653</v>
      </c>
      <c r="H431" s="6">
        <v>7429105</v>
      </c>
      <c r="I431" s="12">
        <f t="shared" si="172"/>
        <v>14858210</v>
      </c>
      <c r="J431" s="6">
        <v>1491338.0581050001</v>
      </c>
      <c r="K431" s="12">
        <f t="shared" si="173"/>
        <v>11930704.46484</v>
      </c>
      <c r="L431" s="6">
        <f t="shared" si="174"/>
        <v>91.042320000000004</v>
      </c>
      <c r="M431" s="6">
        <f t="shared" si="175"/>
        <v>5242880</v>
      </c>
      <c r="N431" s="13">
        <f t="shared" si="176"/>
        <v>1.2453757482458316</v>
      </c>
      <c r="O431" s="13"/>
      <c r="P431" s="7">
        <f t="shared" si="177"/>
        <v>0</v>
      </c>
      <c r="Q431" s="7">
        <f t="shared" si="178"/>
        <v>2.3895738726391318E-3</v>
      </c>
      <c r="R431" s="6">
        <f t="shared" si="179"/>
        <v>2.3895738726391318E-3</v>
      </c>
      <c r="S431" s="6">
        <f t="shared" si="180"/>
        <v>2.3895738726391318E-3</v>
      </c>
      <c r="T431" s="7">
        <f t="shared" si="181"/>
        <v>0</v>
      </c>
      <c r="U431" s="7">
        <f t="shared" si="182"/>
        <v>0.15669695525650573</v>
      </c>
      <c r="V431" s="7">
        <f t="shared" si="183"/>
        <v>0.48232647488845537</v>
      </c>
      <c r="W431" s="6">
        <f t="shared" si="184"/>
        <v>0.6390234301449611</v>
      </c>
      <c r="X431" s="6">
        <v>2.1719999999999999E-3</v>
      </c>
      <c r="Y431" s="6">
        <v>0.62721929999999992</v>
      </c>
      <c r="Z431" s="6">
        <f t="shared" si="185"/>
        <v>10.017213289094473</v>
      </c>
      <c r="AA431" s="6">
        <f t="shared" si="187"/>
        <v>10.017213289094473</v>
      </c>
      <c r="AB431" s="6">
        <f t="shared" si="186"/>
        <v>1.8819781446395512</v>
      </c>
    </row>
    <row r="432" spans="5:28">
      <c r="E432" s="12">
        <f t="shared" si="170"/>
        <v>1.4744031487528269</v>
      </c>
      <c r="F432" s="12">
        <f t="shared" si="171"/>
        <v>8914099.5</v>
      </c>
      <c r="G432" s="6">
        <v>1048576</v>
      </c>
      <c r="H432" s="6">
        <v>5942733</v>
      </c>
      <c r="I432" s="12">
        <f t="shared" si="172"/>
        <v>11885466</v>
      </c>
      <c r="J432" s="6">
        <v>1642872.046387</v>
      </c>
      <c r="K432" s="12">
        <f t="shared" si="173"/>
        <v>13142976.371096</v>
      </c>
      <c r="L432" s="6">
        <f t="shared" si="174"/>
        <v>92.284316000000004</v>
      </c>
      <c r="M432" s="6">
        <f t="shared" si="175"/>
        <v>5242880</v>
      </c>
      <c r="N432" s="13">
        <f t="shared" si="176"/>
        <v>0.90432073104372968</v>
      </c>
      <c r="O432" s="13"/>
      <c r="P432" s="7">
        <f t="shared" si="177"/>
        <v>0</v>
      </c>
      <c r="Q432" s="7">
        <f t="shared" si="178"/>
        <v>2.6323770769478738E-3</v>
      </c>
      <c r="R432" s="6">
        <f t="shared" si="179"/>
        <v>2.6323770769478738E-3</v>
      </c>
      <c r="S432" s="6">
        <f t="shared" si="180"/>
        <v>2.6323770769478738E-3</v>
      </c>
      <c r="T432" s="7">
        <f t="shared" si="181"/>
        <v>0</v>
      </c>
      <c r="U432" s="7">
        <f t="shared" si="182"/>
        <v>0.17261884127867055</v>
      </c>
      <c r="V432" s="7">
        <f t="shared" si="183"/>
        <v>0.77833991458749363</v>
      </c>
      <c r="W432" s="6">
        <f t="shared" si="184"/>
        <v>0.95095875586616418</v>
      </c>
      <c r="X432" s="6">
        <v>3.5049999999999999E-3</v>
      </c>
      <c r="Y432" s="6">
        <v>0.98175050000000008</v>
      </c>
      <c r="Z432" s="6">
        <f t="shared" si="185"/>
        <v>24.896517062828131</v>
      </c>
      <c r="AA432" s="6">
        <f t="shared" si="187"/>
        <v>24.896517062828131</v>
      </c>
      <c r="AB432" s="6">
        <f t="shared" si="186"/>
        <v>3.1364123709471898</v>
      </c>
    </row>
    <row r="433" spans="5:28">
      <c r="E433" s="12">
        <f t="shared" si="170"/>
        <v>1.2588733061338526</v>
      </c>
      <c r="F433" s="12">
        <f t="shared" si="171"/>
        <v>9091203</v>
      </c>
      <c r="G433" s="6">
        <v>1039183</v>
      </c>
      <c r="H433" s="6">
        <v>6060802</v>
      </c>
      <c r="I433" s="12">
        <f t="shared" si="172"/>
        <v>12121604</v>
      </c>
      <c r="J433" s="6">
        <v>1430584.0971679999</v>
      </c>
      <c r="K433" s="12">
        <f t="shared" si="173"/>
        <v>11444672.777344</v>
      </c>
      <c r="L433" s="6">
        <f t="shared" si="174"/>
        <v>93.513283999999999</v>
      </c>
      <c r="M433" s="6">
        <f t="shared" si="175"/>
        <v>5242880</v>
      </c>
      <c r="N433" s="13">
        <f t="shared" si="176"/>
        <v>1.0591481500455007</v>
      </c>
      <c r="O433" s="13"/>
      <c r="P433" s="7">
        <f t="shared" si="177"/>
        <v>0</v>
      </c>
      <c r="Q433" s="7">
        <f t="shared" si="178"/>
        <v>2.2922276828028281E-3</v>
      </c>
      <c r="R433" s="6">
        <f t="shared" si="179"/>
        <v>2.2922276828028281E-3</v>
      </c>
      <c r="S433" s="6">
        <f t="shared" si="180"/>
        <v>2.2922276828028281E-3</v>
      </c>
      <c r="T433" s="7">
        <f t="shared" si="181"/>
        <v>0</v>
      </c>
      <c r="U433" s="7">
        <f t="shared" si="182"/>
        <v>0.15031345243709984</v>
      </c>
      <c r="V433" s="7">
        <f t="shared" si="183"/>
        <v>0.71771600683217673</v>
      </c>
      <c r="W433" s="6">
        <f t="shared" si="184"/>
        <v>0.86802945926927655</v>
      </c>
      <c r="X433" s="6">
        <v>3.2320000000000001E-3</v>
      </c>
      <c r="Y433" s="6">
        <v>0.91113018181788796</v>
      </c>
      <c r="Z433" s="6">
        <f t="shared" si="185"/>
        <v>29.077113774664969</v>
      </c>
      <c r="AA433" s="6">
        <f t="shared" si="187"/>
        <v>29.077113774664969</v>
      </c>
      <c r="AB433" s="6">
        <f t="shared" si="186"/>
        <v>4.7304680943196074</v>
      </c>
    </row>
    <row r="434" spans="5:28">
      <c r="E434" s="12">
        <f t="shared" si="170"/>
        <v>1.6354291376877064</v>
      </c>
      <c r="F434" s="12">
        <f t="shared" si="171"/>
        <v>8271363</v>
      </c>
      <c r="G434" s="6">
        <v>1447360</v>
      </c>
      <c r="H434" s="6">
        <v>5514242</v>
      </c>
      <c r="I434" s="12">
        <f t="shared" si="172"/>
        <v>11028484</v>
      </c>
      <c r="J434" s="6">
        <v>1690903.5073239999</v>
      </c>
      <c r="K434" s="12">
        <f t="shared" si="173"/>
        <v>13527228.058591999</v>
      </c>
      <c r="L434" s="6">
        <f t="shared" si="174"/>
        <v>95.118104000000002</v>
      </c>
      <c r="M434" s="6">
        <f t="shared" si="175"/>
        <v>5242880</v>
      </c>
      <c r="N434" s="13">
        <f t="shared" si="176"/>
        <v>0.81528040720767703</v>
      </c>
      <c r="O434" s="13"/>
      <c r="P434" s="7">
        <f t="shared" si="177"/>
        <v>0</v>
      </c>
      <c r="Q434" s="7">
        <f t="shared" si="178"/>
        <v>2.7093379802762469E-3</v>
      </c>
      <c r="R434" s="6">
        <f t="shared" si="179"/>
        <v>2.7093379802762469E-3</v>
      </c>
      <c r="S434" s="6">
        <f t="shared" si="180"/>
        <v>2.7093379802762469E-3</v>
      </c>
      <c r="T434" s="7">
        <f t="shared" si="181"/>
        <v>0</v>
      </c>
      <c r="U434" s="7">
        <f t="shared" si="182"/>
        <v>0.17766557340251457</v>
      </c>
      <c r="V434" s="7">
        <f t="shared" si="183"/>
        <v>0.65931275503859299</v>
      </c>
      <c r="W434" s="6">
        <f t="shared" si="184"/>
        <v>0.83697832844110753</v>
      </c>
      <c r="X434" s="6">
        <v>2.9689999999999999E-3</v>
      </c>
      <c r="Y434" s="6">
        <v>0.88672154000000003</v>
      </c>
      <c r="Z434" s="6">
        <f t="shared" si="185"/>
        <v>8.7457736518609952</v>
      </c>
      <c r="AA434" s="6">
        <f t="shared" si="187"/>
        <v>8.7457736518609952</v>
      </c>
      <c r="AB434" s="6">
        <f t="shared" si="186"/>
        <v>5.6097894677163804</v>
      </c>
    </row>
    <row r="435" spans="5:28">
      <c r="E435" s="12">
        <f t="shared" si="170"/>
        <v>2.2122921454690174</v>
      </c>
      <c r="F435" s="12">
        <f t="shared" si="171"/>
        <v>6399754.5</v>
      </c>
      <c r="G435" s="6">
        <v>2216688</v>
      </c>
      <c r="H435" s="6">
        <v>4266503</v>
      </c>
      <c r="I435" s="12">
        <f t="shared" si="172"/>
        <v>8533006</v>
      </c>
      <c r="J435" s="6">
        <v>1769765.82666</v>
      </c>
      <c r="K435" s="12">
        <f t="shared" si="173"/>
        <v>14158126.61328</v>
      </c>
      <c r="L435" s="6">
        <f t="shared" si="174"/>
        <v>95.531796</v>
      </c>
      <c r="M435" s="6">
        <f t="shared" si="175"/>
        <v>5242880</v>
      </c>
      <c r="N435" s="13">
        <f t="shared" si="176"/>
        <v>0.60269315518030719</v>
      </c>
      <c r="O435" s="13"/>
      <c r="P435" s="7">
        <f t="shared" si="177"/>
        <v>0</v>
      </c>
      <c r="Q435" s="7">
        <f t="shared" si="178"/>
        <v>2.8356992280140561E-3</v>
      </c>
      <c r="R435" s="6">
        <f t="shared" si="179"/>
        <v>2.8356992280140561E-3</v>
      </c>
      <c r="S435" s="6">
        <f t="shared" si="180"/>
        <v>2.8356992280140561E-3</v>
      </c>
      <c r="T435" s="7">
        <f t="shared" si="181"/>
        <v>0</v>
      </c>
      <c r="U435" s="7">
        <f t="shared" si="182"/>
        <v>0.18595174651883656</v>
      </c>
      <c r="V435" s="7">
        <f t="shared" si="183"/>
        <v>0.87227366176880883</v>
      </c>
      <c r="W435" s="6">
        <f t="shared" si="184"/>
        <v>1.0582254082876454</v>
      </c>
      <c r="X435" s="6">
        <v>3.9280000000000001E-3</v>
      </c>
      <c r="Y435" s="6">
        <v>1.1135094400000001</v>
      </c>
      <c r="Z435" s="6">
        <f t="shared" si="185"/>
        <v>27.808064459927291</v>
      </c>
      <c r="AA435" s="6">
        <f t="shared" si="187"/>
        <v>27.808064459927291</v>
      </c>
      <c r="AB435" s="6">
        <f t="shared" si="186"/>
        <v>4.964846253333481</v>
      </c>
    </row>
    <row r="436" spans="5:28">
      <c r="E436" s="12">
        <f t="shared" si="170"/>
        <v>1.0806132491603788</v>
      </c>
      <c r="F436" s="12">
        <f t="shared" si="171"/>
        <v>11499085.5</v>
      </c>
      <c r="G436" s="6">
        <v>221119</v>
      </c>
      <c r="H436" s="6">
        <v>7666057</v>
      </c>
      <c r="I436" s="12">
        <f t="shared" si="172"/>
        <v>15332114</v>
      </c>
      <c r="J436" s="6">
        <v>1553258.018066</v>
      </c>
      <c r="K436" s="12">
        <f t="shared" si="173"/>
        <v>12426064.144528</v>
      </c>
      <c r="L436" s="6">
        <f t="shared" si="174"/>
        <v>96.415064000000001</v>
      </c>
      <c r="M436" s="6">
        <f t="shared" si="175"/>
        <v>5242880</v>
      </c>
      <c r="N436" s="13">
        <f t="shared" si="176"/>
        <v>1.2338672826465105</v>
      </c>
      <c r="O436" s="13"/>
      <c r="P436" s="7">
        <f t="shared" si="177"/>
        <v>0</v>
      </c>
      <c r="Q436" s="7">
        <f t="shared" si="178"/>
        <v>2.4887883449806192E-3</v>
      </c>
      <c r="R436" s="6">
        <f t="shared" si="179"/>
        <v>2.4887883449806192E-3</v>
      </c>
      <c r="S436" s="6">
        <f t="shared" si="180"/>
        <v>2.4887883449806192E-3</v>
      </c>
      <c r="T436" s="7">
        <f t="shared" si="181"/>
        <v>0</v>
      </c>
      <c r="U436" s="7">
        <f t="shared" si="182"/>
        <v>0.16320297120826274</v>
      </c>
      <c r="V436" s="7">
        <f t="shared" si="183"/>
        <v>0.45212555380888364</v>
      </c>
      <c r="W436" s="6">
        <f t="shared" si="184"/>
        <v>0.61532852501714641</v>
      </c>
      <c r="X436" s="6">
        <v>2.036E-3</v>
      </c>
      <c r="Y436" s="6">
        <v>0.61783098666598801</v>
      </c>
      <c r="Z436" s="6">
        <f t="shared" si="185"/>
        <v>22.239113211228837</v>
      </c>
      <c r="AA436" s="6">
        <f t="shared" si="187"/>
        <v>22.239113211228837</v>
      </c>
      <c r="AB436" s="6">
        <f t="shared" si="186"/>
        <v>0.40503984145335276</v>
      </c>
    </row>
    <row r="437" spans="5:28">
      <c r="E437" s="12">
        <f t="shared" si="170"/>
        <v>1.0759338887044196</v>
      </c>
      <c r="F437" s="12">
        <f t="shared" si="171"/>
        <v>11720106</v>
      </c>
      <c r="G437" s="6">
        <v>140874</v>
      </c>
      <c r="H437" s="6">
        <v>7813404</v>
      </c>
      <c r="I437" s="12">
        <f t="shared" si="172"/>
        <v>15626808</v>
      </c>
      <c r="J437" s="6">
        <v>1576257.403076</v>
      </c>
      <c r="K437" s="12">
        <f t="shared" si="173"/>
        <v>12610059.224608</v>
      </c>
      <c r="L437" s="6">
        <f t="shared" si="174"/>
        <v>96.578327999999999</v>
      </c>
      <c r="M437" s="6">
        <f t="shared" si="175"/>
        <v>5242880</v>
      </c>
      <c r="N437" s="13">
        <f t="shared" si="176"/>
        <v>1.2392335136305261</v>
      </c>
      <c r="O437" s="13"/>
      <c r="P437" s="7">
        <f t="shared" si="177"/>
        <v>0</v>
      </c>
      <c r="Q437" s="7">
        <f t="shared" si="178"/>
        <v>2.5256403043388475E-3</v>
      </c>
      <c r="R437" s="6">
        <f t="shared" si="179"/>
        <v>2.5256403043388475E-3</v>
      </c>
      <c r="S437" s="6">
        <f t="shared" si="180"/>
        <v>2.5256403043388475E-3</v>
      </c>
      <c r="T437" s="7">
        <f t="shared" si="181"/>
        <v>0</v>
      </c>
      <c r="U437" s="7">
        <f t="shared" si="182"/>
        <v>0.16561954844522975</v>
      </c>
      <c r="V437" s="7">
        <f t="shared" si="183"/>
        <v>0.47921755654202891</v>
      </c>
      <c r="W437" s="6">
        <f t="shared" si="184"/>
        <v>0.64483710498725866</v>
      </c>
      <c r="X437" s="6">
        <v>2.1580000000000002E-3</v>
      </c>
      <c r="Y437" s="6">
        <v>0.64114180000000009</v>
      </c>
      <c r="Z437" s="6">
        <f t="shared" si="185"/>
        <v>17.036158681132868</v>
      </c>
      <c r="AA437" s="6">
        <f t="shared" si="187"/>
        <v>17.036158681132868</v>
      </c>
      <c r="AB437" s="6">
        <f t="shared" si="186"/>
        <v>0.57636313640111481</v>
      </c>
    </row>
    <row r="438" spans="5:28">
      <c r="E438" s="12">
        <f t="shared" si="170"/>
        <v>1.0678136179128874</v>
      </c>
      <c r="F438" s="12">
        <f t="shared" si="171"/>
        <v>11838292.5</v>
      </c>
      <c r="G438" s="6">
        <v>112985</v>
      </c>
      <c r="H438" s="6">
        <v>7892195</v>
      </c>
      <c r="I438" s="12">
        <f t="shared" si="172"/>
        <v>15784390</v>
      </c>
      <c r="J438" s="6">
        <v>1580136.2430420001</v>
      </c>
      <c r="K438" s="12">
        <f t="shared" si="173"/>
        <v>12641089.944336001</v>
      </c>
      <c r="L438" s="6">
        <f t="shared" si="174"/>
        <v>96.966040000000007</v>
      </c>
      <c r="M438" s="6">
        <f t="shared" si="175"/>
        <v>5242880</v>
      </c>
      <c r="N438" s="13">
        <f t="shared" si="176"/>
        <v>1.2486573602043227</v>
      </c>
      <c r="O438" s="13"/>
      <c r="P438" s="7">
        <f t="shared" si="177"/>
        <v>0</v>
      </c>
      <c r="Q438" s="7">
        <f t="shared" si="178"/>
        <v>2.5318553771645756E-3</v>
      </c>
      <c r="R438" s="6">
        <f t="shared" si="179"/>
        <v>2.5318553771645756E-3</v>
      </c>
      <c r="S438" s="6">
        <f t="shared" si="180"/>
        <v>2.5318553771645756E-3</v>
      </c>
      <c r="T438" s="7">
        <f t="shared" si="181"/>
        <v>0</v>
      </c>
      <c r="U438" s="7">
        <f t="shared" si="182"/>
        <v>0.16602710353262004</v>
      </c>
      <c r="V438" s="7">
        <f t="shared" si="183"/>
        <v>0.4650053583869363</v>
      </c>
      <c r="W438" s="6">
        <f t="shared" si="184"/>
        <v>0.63103246191955631</v>
      </c>
      <c r="X438" s="6">
        <v>2.0939999999999999E-3</v>
      </c>
      <c r="Y438" s="6">
        <v>0.62620372000069802</v>
      </c>
      <c r="Z438" s="6">
        <f t="shared" si="185"/>
        <v>20.909998909483075</v>
      </c>
      <c r="AA438" s="6">
        <f t="shared" si="187"/>
        <v>20.909998909483075</v>
      </c>
      <c r="AB438" s="6">
        <f t="shared" si="186"/>
        <v>0.77111357927623136</v>
      </c>
    </row>
    <row r="439" spans="5:28">
      <c r="E439" s="12">
        <f t="shared" si="170"/>
        <v>1.1329387694814015</v>
      </c>
      <c r="F439" s="12">
        <f t="shared" si="171"/>
        <v>11219014.5</v>
      </c>
      <c r="G439" s="6">
        <v>445315</v>
      </c>
      <c r="H439" s="6">
        <v>7479343</v>
      </c>
      <c r="I439" s="12">
        <f t="shared" si="172"/>
        <v>14958686</v>
      </c>
      <c r="J439" s="6">
        <v>1588807.060303</v>
      </c>
      <c r="K439" s="12">
        <f t="shared" si="173"/>
        <v>12710456.482424</v>
      </c>
      <c r="L439" s="6">
        <f t="shared" si="174"/>
        <v>98.658416000000003</v>
      </c>
      <c r="M439" s="6">
        <f t="shared" si="175"/>
        <v>5242880</v>
      </c>
      <c r="N439" s="13">
        <f t="shared" si="176"/>
        <v>1.1768803127318714</v>
      </c>
      <c r="O439" s="13"/>
      <c r="P439" s="7">
        <f t="shared" si="177"/>
        <v>0</v>
      </c>
      <c r="Q439" s="7">
        <f t="shared" si="178"/>
        <v>2.545748644535249E-3</v>
      </c>
      <c r="R439" s="6">
        <f t="shared" si="179"/>
        <v>2.545748644535249E-3</v>
      </c>
      <c r="S439" s="6">
        <f t="shared" si="180"/>
        <v>2.545748644535249E-3</v>
      </c>
      <c r="T439" s="7">
        <f t="shared" si="181"/>
        <v>0</v>
      </c>
      <c r="U439" s="7">
        <f t="shared" si="182"/>
        <v>0.16693815831124661</v>
      </c>
      <c r="V439" s="7">
        <f t="shared" si="183"/>
        <v>0.56360248308789118</v>
      </c>
      <c r="W439" s="6">
        <f t="shared" si="184"/>
        <v>0.73054064139913777</v>
      </c>
      <c r="X439" s="6">
        <v>2.5379999999999999E-3</v>
      </c>
      <c r="Y439" s="6">
        <v>0.74036632499999988</v>
      </c>
      <c r="Z439" s="6">
        <f t="shared" si="185"/>
        <v>0.30530514323282454</v>
      </c>
      <c r="AA439" s="6">
        <f t="shared" si="187"/>
        <v>0.30530514323282454</v>
      </c>
      <c r="AB439" s="6">
        <f t="shared" si="186"/>
        <v>1.3271381030008507</v>
      </c>
    </row>
    <row r="440" spans="5:28">
      <c r="E440" s="12">
        <f t="shared" si="170"/>
        <v>1.0653863641038364</v>
      </c>
      <c r="F440" s="12">
        <f t="shared" si="171"/>
        <v>12129051</v>
      </c>
      <c r="G440" s="6">
        <v>121728</v>
      </c>
      <c r="H440" s="6">
        <v>8086034</v>
      </c>
      <c r="I440" s="12">
        <f t="shared" si="172"/>
        <v>16172068</v>
      </c>
      <c r="J440" s="6">
        <v>1615265.6931149999</v>
      </c>
      <c r="K440" s="12">
        <f t="shared" si="173"/>
        <v>12922125.544919999</v>
      </c>
      <c r="L440" s="6">
        <f t="shared" si="174"/>
        <v>99.466967999999994</v>
      </c>
      <c r="M440" s="6">
        <f t="shared" si="175"/>
        <v>5242880</v>
      </c>
      <c r="N440" s="13">
        <f t="shared" si="176"/>
        <v>1.251502157581005</v>
      </c>
      <c r="O440" s="13"/>
      <c r="P440" s="7">
        <f t="shared" si="177"/>
        <v>0</v>
      </c>
      <c r="Q440" s="7">
        <f t="shared" si="178"/>
        <v>2.5881433633783029E-3</v>
      </c>
      <c r="R440" s="6">
        <f t="shared" si="179"/>
        <v>2.5881433633783029E-3</v>
      </c>
      <c r="S440" s="6">
        <f t="shared" si="180"/>
        <v>2.5881433633783029E-3</v>
      </c>
      <c r="T440" s="7">
        <f t="shared" si="181"/>
        <v>0</v>
      </c>
      <c r="U440" s="7">
        <f t="shared" si="182"/>
        <v>0.16971820350580061</v>
      </c>
      <c r="V440" s="7">
        <f t="shared" si="183"/>
        <v>0.51785697027618693</v>
      </c>
      <c r="W440" s="6">
        <f t="shared" si="184"/>
        <v>0.68757517378198751</v>
      </c>
      <c r="X440" s="6">
        <v>2.3319999999999999E-3</v>
      </c>
      <c r="Y440" s="6">
        <v>0.67964082353037203</v>
      </c>
      <c r="Z440" s="6">
        <f t="shared" si="185"/>
        <v>10.983849201470971</v>
      </c>
      <c r="AA440" s="6">
        <f t="shared" si="187"/>
        <v>10.983849201470971</v>
      </c>
      <c r="AB440" s="6">
        <f t="shared" si="186"/>
        <v>1.1674328523117201</v>
      </c>
    </row>
    <row r="441" spans="5:28">
      <c r="E441" s="12">
        <f t="shared" si="170"/>
        <v>1.0753050891072142</v>
      </c>
      <c r="F441" s="12">
        <f t="shared" si="171"/>
        <v>12277704</v>
      </c>
      <c r="G441" s="6">
        <v>161070</v>
      </c>
      <c r="H441" s="6">
        <v>8185136</v>
      </c>
      <c r="I441" s="12">
        <f t="shared" si="172"/>
        <v>16370272</v>
      </c>
      <c r="J441" s="6">
        <v>1650284.6992190001</v>
      </c>
      <c r="K441" s="12">
        <f t="shared" si="173"/>
        <v>13202277.593752</v>
      </c>
      <c r="L441" s="6">
        <f t="shared" si="174"/>
        <v>101.443032</v>
      </c>
      <c r="M441" s="6">
        <f t="shared" si="175"/>
        <v>5242880</v>
      </c>
      <c r="N441" s="13">
        <f t="shared" si="176"/>
        <v>1.2399581726525171</v>
      </c>
      <c r="O441" s="13"/>
      <c r="P441" s="7">
        <f t="shared" si="177"/>
        <v>0</v>
      </c>
      <c r="Q441" s="7">
        <f t="shared" si="178"/>
        <v>2.6442543850055786E-3</v>
      </c>
      <c r="R441" s="6">
        <f t="shared" si="179"/>
        <v>2.6442543850055786E-3</v>
      </c>
      <c r="S441" s="6">
        <f t="shared" si="180"/>
        <v>2.6442543850055786E-3</v>
      </c>
      <c r="T441" s="7">
        <f t="shared" si="181"/>
        <v>0</v>
      </c>
      <c r="U441" s="7">
        <f t="shared" si="182"/>
        <v>0.17339769897819432</v>
      </c>
      <c r="V441" s="7">
        <f t="shared" si="183"/>
        <v>0.5389532019126525</v>
      </c>
      <c r="W441" s="6">
        <f t="shared" si="184"/>
        <v>0.71235090089084685</v>
      </c>
      <c r="X441" s="6">
        <v>2.4269999999999999E-3</v>
      </c>
      <c r="Y441" s="6">
        <v>0.71260765000080895</v>
      </c>
      <c r="Z441" s="6">
        <f t="shared" si="185"/>
        <v>8.9515609808643877</v>
      </c>
      <c r="AA441" s="6">
        <f t="shared" si="187"/>
        <v>8.9515609808643877</v>
      </c>
      <c r="AB441" s="6">
        <f t="shared" si="186"/>
        <v>3.6029519183775824E-2</v>
      </c>
    </row>
    <row r="442" spans="5:28">
      <c r="E442" s="12">
        <f t="shared" si="170"/>
        <v>1.7050004405309478</v>
      </c>
      <c r="F442" s="12">
        <f t="shared" si="171"/>
        <v>7867815</v>
      </c>
      <c r="G442" s="6">
        <v>1971281</v>
      </c>
      <c r="H442" s="6">
        <v>5245210</v>
      </c>
      <c r="I442" s="12">
        <f t="shared" si="172"/>
        <v>10490420</v>
      </c>
      <c r="J442" s="6">
        <v>1676828.5051269999</v>
      </c>
      <c r="K442" s="12">
        <f t="shared" si="173"/>
        <v>13414628.041015999</v>
      </c>
      <c r="L442" s="6">
        <f t="shared" si="174"/>
        <v>102.36814</v>
      </c>
      <c r="M442" s="6">
        <f t="shared" si="175"/>
        <v>5242880</v>
      </c>
      <c r="N442" s="13">
        <f t="shared" si="176"/>
        <v>0.78201348318603658</v>
      </c>
      <c r="O442" s="13"/>
      <c r="P442" s="7">
        <f t="shared" si="177"/>
        <v>0</v>
      </c>
      <c r="Q442" s="7">
        <f t="shared" si="178"/>
        <v>2.6867855768660997E-3</v>
      </c>
      <c r="R442" s="6">
        <f t="shared" si="179"/>
        <v>2.6867855768660997E-3</v>
      </c>
      <c r="S442" s="6">
        <f t="shared" si="180"/>
        <v>2.6867855768660997E-3</v>
      </c>
      <c r="T442" s="7">
        <f t="shared" si="181"/>
        <v>0</v>
      </c>
      <c r="U442" s="7">
        <f t="shared" si="182"/>
        <v>0.1761866934279091</v>
      </c>
      <c r="V442" s="7">
        <f t="shared" si="183"/>
        <v>0.73215027058344262</v>
      </c>
      <c r="W442" s="6">
        <f t="shared" si="184"/>
        <v>0.90833696401135167</v>
      </c>
      <c r="X442" s="6">
        <v>3.297E-3</v>
      </c>
      <c r="Y442" s="6">
        <v>0.97267494545394606</v>
      </c>
      <c r="Z442" s="6">
        <f t="shared" si="185"/>
        <v>18.508171766269342</v>
      </c>
      <c r="AA442" s="6">
        <f t="shared" si="187"/>
        <v>18.508171766269342</v>
      </c>
      <c r="AB442" s="6">
        <f t="shared" si="186"/>
        <v>6.6145408333272062</v>
      </c>
    </row>
    <row r="443" spans="5:28">
      <c r="E443" s="12">
        <f t="shared" si="170"/>
        <v>1.0679502704785029</v>
      </c>
      <c r="F443" s="12">
        <f t="shared" si="171"/>
        <v>12677092.5</v>
      </c>
      <c r="G443" s="6">
        <v>112985</v>
      </c>
      <c r="H443" s="6">
        <v>8451395</v>
      </c>
      <c r="I443" s="12">
        <f t="shared" si="172"/>
        <v>16902790</v>
      </c>
      <c r="J443" s="6">
        <v>1692313.045532</v>
      </c>
      <c r="K443" s="12">
        <f t="shared" si="173"/>
        <v>13538504.364256</v>
      </c>
      <c r="L443" s="6">
        <f t="shared" si="174"/>
        <v>103.67644</v>
      </c>
      <c r="M443" s="6">
        <f t="shared" si="175"/>
        <v>5242880</v>
      </c>
      <c r="N443" s="13">
        <f t="shared" si="176"/>
        <v>1.2484975847573161</v>
      </c>
      <c r="O443" s="13"/>
      <c r="P443" s="7">
        <f t="shared" si="177"/>
        <v>0</v>
      </c>
      <c r="Q443" s="7">
        <f t="shared" si="178"/>
        <v>2.7115964860898807E-3</v>
      </c>
      <c r="R443" s="6">
        <f t="shared" si="179"/>
        <v>2.7115964860898807E-3</v>
      </c>
      <c r="S443" s="6">
        <f t="shared" si="180"/>
        <v>2.7115964860898807E-3</v>
      </c>
      <c r="T443" s="7">
        <f t="shared" si="181"/>
        <v>0</v>
      </c>
      <c r="U443" s="7">
        <f t="shared" si="182"/>
        <v>0.17781367553422842</v>
      </c>
      <c r="V443" s="7">
        <f t="shared" si="183"/>
        <v>0.48721191800426855</v>
      </c>
      <c r="W443" s="6">
        <f t="shared" si="184"/>
        <v>0.665025593538497</v>
      </c>
      <c r="X443" s="6">
        <v>2.1940000000000002E-3</v>
      </c>
      <c r="Y443" s="6">
        <v>0.66147728750000001</v>
      </c>
      <c r="Z443" s="6">
        <f t="shared" si="185"/>
        <v>23.591453331352803</v>
      </c>
      <c r="AA443" s="6">
        <f t="shared" si="187"/>
        <v>23.591453331352803</v>
      </c>
      <c r="AB443" s="6">
        <f t="shared" si="186"/>
        <v>0.53642144719851537</v>
      </c>
    </row>
    <row r="444" spans="5:28">
      <c r="E444" s="12">
        <f t="shared" si="170"/>
        <v>1.0734099621569111</v>
      </c>
      <c r="F444" s="12">
        <f t="shared" si="171"/>
        <v>12774750</v>
      </c>
      <c r="G444" s="6">
        <v>116158</v>
      </c>
      <c r="H444" s="6">
        <v>8516500</v>
      </c>
      <c r="I444" s="12">
        <f t="shared" si="172"/>
        <v>17033000</v>
      </c>
      <c r="J444" s="6">
        <v>1714067.9892579999</v>
      </c>
      <c r="K444" s="12">
        <f t="shared" si="173"/>
        <v>13712543.914063999</v>
      </c>
      <c r="L444" s="6">
        <f t="shared" si="174"/>
        <v>104.52115999999999</v>
      </c>
      <c r="M444" s="6">
        <f t="shared" si="175"/>
        <v>5242880</v>
      </c>
      <c r="N444" s="13">
        <f t="shared" si="176"/>
        <v>1.2421473438295021</v>
      </c>
      <c r="O444" s="13"/>
      <c r="P444" s="7">
        <f t="shared" si="177"/>
        <v>0</v>
      </c>
      <c r="Q444" s="7">
        <f t="shared" si="178"/>
        <v>2.746454474757078E-3</v>
      </c>
      <c r="R444" s="6">
        <f t="shared" si="179"/>
        <v>2.746454474757078E-3</v>
      </c>
      <c r="S444" s="6">
        <f t="shared" si="180"/>
        <v>2.746454474757078E-3</v>
      </c>
      <c r="T444" s="7">
        <f t="shared" si="181"/>
        <v>0</v>
      </c>
      <c r="U444" s="7">
        <f t="shared" si="182"/>
        <v>0.18009949760194421</v>
      </c>
      <c r="V444" s="7">
        <f t="shared" si="183"/>
        <v>0.52762785650781308</v>
      </c>
      <c r="W444" s="6">
        <f t="shared" si="184"/>
        <v>0.70772735410975729</v>
      </c>
      <c r="X444" s="6">
        <v>2.3760000000000001E-3</v>
      </c>
      <c r="Y444" s="6">
        <v>0.70539247058781607</v>
      </c>
      <c r="Z444" s="6">
        <f t="shared" si="185"/>
        <v>15.591518297856815</v>
      </c>
      <c r="AA444" s="6">
        <f t="shared" si="187"/>
        <v>15.591518297856815</v>
      </c>
      <c r="AB444" s="6">
        <f t="shared" si="186"/>
        <v>0.33100488299733655</v>
      </c>
    </row>
    <row r="445" spans="5:28">
      <c r="E445" s="12">
        <f t="shared" si="170"/>
        <v>1.2097115771241376</v>
      </c>
      <c r="F445" s="12">
        <f t="shared" si="171"/>
        <v>11375064</v>
      </c>
      <c r="G445" s="6">
        <v>683446</v>
      </c>
      <c r="H445" s="6">
        <v>7583376</v>
      </c>
      <c r="I445" s="12">
        <f t="shared" si="172"/>
        <v>15166752</v>
      </c>
      <c r="J445" s="6">
        <v>1720068.326416</v>
      </c>
      <c r="K445" s="12">
        <f t="shared" si="173"/>
        <v>13760546.611328</v>
      </c>
      <c r="L445" s="6">
        <f t="shared" si="174"/>
        <v>104.669432</v>
      </c>
      <c r="M445" s="6">
        <f t="shared" si="175"/>
        <v>5242880</v>
      </c>
      <c r="N445" s="13">
        <f t="shared" si="176"/>
        <v>1.1021910995537327</v>
      </c>
      <c r="O445" s="13"/>
      <c r="P445" s="7">
        <f t="shared" si="177"/>
        <v>0</v>
      </c>
      <c r="Q445" s="7">
        <f t="shared" si="178"/>
        <v>2.7560688266619719E-3</v>
      </c>
      <c r="R445" s="6">
        <f t="shared" si="179"/>
        <v>2.7560688266619719E-3</v>
      </c>
      <c r="S445" s="6">
        <f t="shared" si="180"/>
        <v>2.7560688266619719E-3</v>
      </c>
      <c r="T445" s="7">
        <f t="shared" si="181"/>
        <v>0</v>
      </c>
      <c r="U445" s="7">
        <f t="shared" si="182"/>
        <v>0.18072996133755478</v>
      </c>
      <c r="V445" s="7">
        <f t="shared" si="183"/>
        <v>0.66974983805873922</v>
      </c>
      <c r="W445" s="6">
        <f t="shared" si="184"/>
        <v>0.85047979939629403</v>
      </c>
      <c r="X445" s="6">
        <v>3.016E-3</v>
      </c>
      <c r="Y445" s="6">
        <v>0.85657141818154403</v>
      </c>
      <c r="Z445" s="6">
        <f t="shared" si="185"/>
        <v>8.6184076040460251</v>
      </c>
      <c r="AA445" s="6">
        <f t="shared" si="187"/>
        <v>8.6184076040460251</v>
      </c>
      <c r="AB445" s="6">
        <f t="shared" si="186"/>
        <v>0.7111629755499177</v>
      </c>
    </row>
    <row r="446" spans="5:28">
      <c r="E446" s="12">
        <f t="shared" si="170"/>
        <v>1.2087536473636604</v>
      </c>
      <c r="F446" s="12">
        <f t="shared" si="171"/>
        <v>11400892.5</v>
      </c>
      <c r="G446" s="6">
        <v>685230</v>
      </c>
      <c r="H446" s="6">
        <v>7600595</v>
      </c>
      <c r="I446" s="12">
        <f t="shared" si="172"/>
        <v>15201190</v>
      </c>
      <c r="J446" s="6">
        <v>1722608.799072</v>
      </c>
      <c r="K446" s="12">
        <f t="shared" si="173"/>
        <v>13780870.392576</v>
      </c>
      <c r="L446" s="6">
        <f t="shared" si="174"/>
        <v>104.91173999999999</v>
      </c>
      <c r="M446" s="6">
        <f t="shared" si="175"/>
        <v>5242880</v>
      </c>
      <c r="N446" s="13">
        <f t="shared" si="176"/>
        <v>1.1030645791567093</v>
      </c>
      <c r="O446" s="13"/>
      <c r="P446" s="7">
        <f t="shared" si="177"/>
        <v>0</v>
      </c>
      <c r="Q446" s="7">
        <f t="shared" si="178"/>
        <v>2.7601394309424297E-3</v>
      </c>
      <c r="R446" s="6">
        <f t="shared" si="179"/>
        <v>2.7601394309424297E-3</v>
      </c>
      <c r="S446" s="6">
        <f t="shared" si="180"/>
        <v>2.7601394309424297E-3</v>
      </c>
      <c r="T446" s="7">
        <f t="shared" si="181"/>
        <v>0</v>
      </c>
      <c r="U446" s="7">
        <f t="shared" si="182"/>
        <v>0.18099689231805521</v>
      </c>
      <c r="V446" s="7">
        <f t="shared" si="183"/>
        <v>0.65687003348068651</v>
      </c>
      <c r="W446" s="6">
        <f t="shared" si="184"/>
        <v>0.83786692579874167</v>
      </c>
      <c r="X446" s="6">
        <v>2.9580000000000001E-3</v>
      </c>
      <c r="Y446" s="6">
        <v>0.84060444000000001</v>
      </c>
      <c r="Z446" s="6">
        <f t="shared" si="185"/>
        <v>6.688998277808329</v>
      </c>
      <c r="AA446" s="6">
        <f t="shared" si="187"/>
        <v>6.688998277808329</v>
      </c>
      <c r="AB446" s="6">
        <f t="shared" si="186"/>
        <v>0.32566021198488315</v>
      </c>
    </row>
    <row r="447" spans="5:28">
      <c r="E447" s="12">
        <f t="shared" si="170"/>
        <v>1.0005999638078822</v>
      </c>
      <c r="F447" s="12">
        <f t="shared" si="171"/>
        <v>13172923.5</v>
      </c>
      <c r="G447" s="6">
        <v>35696</v>
      </c>
      <c r="H447" s="6">
        <v>8781949</v>
      </c>
      <c r="I447" s="12">
        <f t="shared" si="172"/>
        <v>17563898</v>
      </c>
      <c r="J447" s="6">
        <v>1647603.3471679999</v>
      </c>
      <c r="K447" s="12">
        <f t="shared" si="173"/>
        <v>13180826.777344</v>
      </c>
      <c r="L447" s="6">
        <f t="shared" si="174"/>
        <v>106.097308</v>
      </c>
      <c r="M447" s="6">
        <f t="shared" si="175"/>
        <v>5242880</v>
      </c>
      <c r="N447" s="13">
        <f t="shared" si="176"/>
        <v>1.3325338612438096</v>
      </c>
      <c r="O447" s="13"/>
      <c r="P447" s="7">
        <f t="shared" si="177"/>
        <v>0</v>
      </c>
      <c r="Q447" s="7">
        <f t="shared" si="178"/>
        <v>2.6399580493963611E-3</v>
      </c>
      <c r="R447" s="6">
        <f t="shared" si="179"/>
        <v>2.6399580493963611E-3</v>
      </c>
      <c r="S447" s="6">
        <f t="shared" si="180"/>
        <v>2.6399580493963611E-3</v>
      </c>
      <c r="T447" s="7">
        <f t="shared" si="181"/>
        <v>0</v>
      </c>
      <c r="U447" s="7">
        <f t="shared" si="182"/>
        <v>0.17311596560454437</v>
      </c>
      <c r="V447" s="7">
        <f t="shared" si="183"/>
        <v>0.80343332695507907</v>
      </c>
      <c r="W447" s="6">
        <f t="shared" si="184"/>
        <v>0.97654929255962342</v>
      </c>
      <c r="X447" s="6">
        <v>3.6180000000000001E-3</v>
      </c>
      <c r="Y447" s="6">
        <v>0.9759694153851719</v>
      </c>
      <c r="Z447" s="6">
        <f t="shared" si="185"/>
        <v>27.032668618121587</v>
      </c>
      <c r="AA447" s="6">
        <f t="shared" si="187"/>
        <v>27.032668618121587</v>
      </c>
      <c r="AB447" s="6">
        <f t="shared" si="186"/>
        <v>5.9415506808957061E-2</v>
      </c>
    </row>
    <row r="448" spans="5:28">
      <c r="E448" s="12">
        <f t="shared" si="170"/>
        <v>1.0228399989305919</v>
      </c>
      <c r="F448" s="12">
        <f t="shared" si="171"/>
        <v>13151199</v>
      </c>
      <c r="G448" s="6">
        <v>56814</v>
      </c>
      <c r="H448" s="6">
        <v>8767466</v>
      </c>
      <c r="I448" s="12">
        <f t="shared" si="172"/>
        <v>17534932</v>
      </c>
      <c r="J448" s="6">
        <v>1681446.546387</v>
      </c>
      <c r="K448" s="12">
        <f t="shared" si="173"/>
        <v>13451572.371096</v>
      </c>
      <c r="L448" s="6">
        <f t="shared" si="174"/>
        <v>106.345872</v>
      </c>
      <c r="M448" s="6">
        <f t="shared" si="175"/>
        <v>5242880</v>
      </c>
      <c r="N448" s="13">
        <f t="shared" si="176"/>
        <v>1.3035600237841414</v>
      </c>
      <c r="O448" s="13"/>
      <c r="P448" s="7">
        <f t="shared" si="177"/>
        <v>0</v>
      </c>
      <c r="Q448" s="7">
        <f t="shared" si="178"/>
        <v>2.6941850733636862E-3</v>
      </c>
      <c r="R448" s="6">
        <f t="shared" si="179"/>
        <v>2.6941850733636862E-3</v>
      </c>
      <c r="S448" s="6">
        <f t="shared" si="180"/>
        <v>2.6941850733636862E-3</v>
      </c>
      <c r="T448" s="7">
        <f t="shared" si="181"/>
        <v>0</v>
      </c>
      <c r="U448" s="7">
        <f t="shared" si="182"/>
        <v>0.17667191741904792</v>
      </c>
      <c r="V448" s="7">
        <f t="shared" si="183"/>
        <v>1.0903420772110111</v>
      </c>
      <c r="W448" s="6">
        <f t="shared" si="184"/>
        <v>1.2670139946300589</v>
      </c>
      <c r="X448" s="6">
        <v>4.9100000000000003E-3</v>
      </c>
      <c r="Y448" s="6">
        <v>1.2561621250000001</v>
      </c>
      <c r="Z448" s="6">
        <f t="shared" si="185"/>
        <v>45.128613577114336</v>
      </c>
      <c r="AA448" s="6">
        <f t="shared" si="187"/>
        <v>45.128613577114336</v>
      </c>
      <c r="AB448" s="6">
        <f t="shared" si="186"/>
        <v>0.86389084769283242</v>
      </c>
    </row>
    <row r="449" spans="5:28">
      <c r="E449" s="12">
        <f t="shared" si="170"/>
        <v>2.2643024299113863</v>
      </c>
      <c r="F449" s="12">
        <f t="shared" si="171"/>
        <v>7532115</v>
      </c>
      <c r="G449" s="6">
        <v>2394385</v>
      </c>
      <c r="H449" s="6">
        <v>5021410</v>
      </c>
      <c r="I449" s="12">
        <f t="shared" si="172"/>
        <v>10042820</v>
      </c>
      <c r="J449" s="6">
        <v>2131873.2871090001</v>
      </c>
      <c r="K449" s="12">
        <f t="shared" si="173"/>
        <v>17054986.296872001</v>
      </c>
      <c r="L449" s="6">
        <f t="shared" si="174"/>
        <v>108.14462</v>
      </c>
      <c r="M449" s="6">
        <f t="shared" si="175"/>
        <v>5242880</v>
      </c>
      <c r="N449" s="13">
        <f t="shared" si="176"/>
        <v>0.58884949100439443</v>
      </c>
      <c r="O449" s="13"/>
      <c r="P449" s="7">
        <f t="shared" si="177"/>
        <v>0</v>
      </c>
      <c r="Q449" s="7">
        <f t="shared" si="178"/>
        <v>3.4159047165510602E-3</v>
      </c>
      <c r="R449" s="6">
        <f t="shared" si="179"/>
        <v>3.4159047165510602E-3</v>
      </c>
      <c r="S449" s="6">
        <f t="shared" si="180"/>
        <v>3.4159047165510602E-3</v>
      </c>
      <c r="T449" s="7">
        <f t="shared" si="181"/>
        <v>0</v>
      </c>
      <c r="U449" s="7">
        <f t="shared" si="182"/>
        <v>0.2239988789041813</v>
      </c>
      <c r="V449" s="7">
        <f t="shared" si="183"/>
        <v>7.4967124612151768</v>
      </c>
      <c r="W449" s="6">
        <f t="shared" si="184"/>
        <v>7.7207113401193581</v>
      </c>
      <c r="X449" s="6">
        <v>3.3758999999999997E-2</v>
      </c>
      <c r="Y449" s="6">
        <v>7.5875462437499994</v>
      </c>
      <c r="Z449" s="6">
        <f t="shared" si="185"/>
        <v>89.88149910675358</v>
      </c>
      <c r="AA449" s="6">
        <f t="shared" si="187"/>
        <v>89.88149910675358</v>
      </c>
      <c r="AB449" s="6">
        <f t="shared" si="186"/>
        <v>1.7550482341909839</v>
      </c>
    </row>
    <row r="450" spans="5:28">
      <c r="E450" s="12">
        <f t="shared" si="170"/>
        <v>1.0687328259350564</v>
      </c>
      <c r="F450" s="12">
        <f t="shared" si="171"/>
        <v>13327258.5</v>
      </c>
      <c r="G450" s="6">
        <v>133123</v>
      </c>
      <c r="H450" s="6">
        <v>8884839</v>
      </c>
      <c r="I450" s="12">
        <f t="shared" si="172"/>
        <v>17769678</v>
      </c>
      <c r="J450" s="6">
        <v>1780409.829834</v>
      </c>
      <c r="K450" s="12">
        <f t="shared" si="173"/>
        <v>14243278.638672</v>
      </c>
      <c r="L450" s="6">
        <f t="shared" si="174"/>
        <v>109.280528</v>
      </c>
      <c r="M450" s="6">
        <f t="shared" si="175"/>
        <v>5242880</v>
      </c>
      <c r="N450" s="13">
        <f t="shared" si="176"/>
        <v>1.2475834006191142</v>
      </c>
      <c r="O450" s="13"/>
      <c r="P450" s="7">
        <f t="shared" si="177"/>
        <v>0</v>
      </c>
      <c r="Q450" s="7">
        <f t="shared" si="178"/>
        <v>2.8527541350129412E-3</v>
      </c>
      <c r="R450" s="6">
        <f t="shared" si="179"/>
        <v>2.8527541350129412E-3</v>
      </c>
      <c r="S450" s="6">
        <f t="shared" si="180"/>
        <v>2.8527541350129412E-3</v>
      </c>
      <c r="T450" s="7">
        <f t="shared" si="181"/>
        <v>0</v>
      </c>
      <c r="U450" s="7">
        <f t="shared" si="182"/>
        <v>0.18707012667418893</v>
      </c>
      <c r="V450" s="7">
        <f t="shared" si="183"/>
        <v>0.53651048035474602</v>
      </c>
      <c r="W450" s="6">
        <f t="shared" si="184"/>
        <v>0.72358060702893501</v>
      </c>
      <c r="X450" s="6">
        <v>2.4160000000000002E-3</v>
      </c>
      <c r="Y450" s="6">
        <v>0.72314906666747203</v>
      </c>
      <c r="Z450" s="6">
        <f t="shared" si="185"/>
        <v>18.077571813449548</v>
      </c>
      <c r="AA450" s="6">
        <f t="shared" si="187"/>
        <v>18.077571813449548</v>
      </c>
      <c r="AB450" s="6">
        <f t="shared" si="186"/>
        <v>5.9675159846595674E-2</v>
      </c>
    </row>
    <row r="451" spans="5:28">
      <c r="E451" s="12">
        <f t="shared" si="170"/>
        <v>1.0816981985749119</v>
      </c>
      <c r="F451" s="12">
        <f t="shared" si="171"/>
        <v>13415592</v>
      </c>
      <c r="G451" s="6">
        <v>153746</v>
      </c>
      <c r="H451" s="6">
        <v>8943728</v>
      </c>
      <c r="I451" s="12">
        <f t="shared" si="172"/>
        <v>17887456</v>
      </c>
      <c r="J451" s="6">
        <v>1813952.7124020001</v>
      </c>
      <c r="K451" s="12">
        <f t="shared" si="173"/>
        <v>14511621.699216001</v>
      </c>
      <c r="L451" s="6">
        <f t="shared" si="174"/>
        <v>110.39965599999999</v>
      </c>
      <c r="M451" s="6">
        <f t="shared" si="175"/>
        <v>5242880</v>
      </c>
      <c r="N451" s="13">
        <f t="shared" si="176"/>
        <v>1.2326297067795242</v>
      </c>
      <c r="O451" s="13"/>
      <c r="P451" s="7">
        <f t="shared" si="177"/>
        <v>0</v>
      </c>
      <c r="Q451" s="7">
        <f t="shared" si="178"/>
        <v>2.906499961025954E-3</v>
      </c>
      <c r="R451" s="6">
        <f t="shared" si="179"/>
        <v>2.906499961025954E-3</v>
      </c>
      <c r="S451" s="6">
        <f t="shared" si="180"/>
        <v>2.906499961025954E-3</v>
      </c>
      <c r="T451" s="7">
        <f t="shared" si="181"/>
        <v>0</v>
      </c>
      <c r="U451" s="7">
        <f t="shared" si="182"/>
        <v>0.19059452380223574</v>
      </c>
      <c r="V451" s="7">
        <f t="shared" si="183"/>
        <v>0.55072267850983858</v>
      </c>
      <c r="W451" s="6">
        <f t="shared" si="184"/>
        <v>0.74131720231207432</v>
      </c>
      <c r="X451" s="6">
        <v>2.48E-3</v>
      </c>
      <c r="Y451" s="6">
        <v>0.72862400000000005</v>
      </c>
      <c r="Z451" s="6">
        <f t="shared" si="185"/>
        <v>17.197579073627178</v>
      </c>
      <c r="AA451" s="6">
        <f t="shared" si="187"/>
        <v>17.197579073627178</v>
      </c>
      <c r="AB451" s="6">
        <f t="shared" si="186"/>
        <v>1.7420785359903421</v>
      </c>
    </row>
    <row r="452" spans="5:28">
      <c r="E452" s="12">
        <f t="shared" si="170"/>
        <v>1.0188024867618366</v>
      </c>
      <c r="F452" s="12">
        <f t="shared" si="171"/>
        <v>13960603.5</v>
      </c>
      <c r="G452" s="6">
        <v>16783</v>
      </c>
      <c r="H452" s="6">
        <v>9307069</v>
      </c>
      <c r="I452" s="12">
        <f t="shared" si="172"/>
        <v>18614138</v>
      </c>
      <c r="J452" s="6">
        <v>1777887.1953120001</v>
      </c>
      <c r="K452" s="12">
        <f t="shared" si="173"/>
        <v>14223097.562496001</v>
      </c>
      <c r="L452" s="6">
        <f t="shared" si="174"/>
        <v>112.020488</v>
      </c>
      <c r="M452" s="6">
        <f t="shared" si="175"/>
        <v>5242880</v>
      </c>
      <c r="N452" s="13">
        <f t="shared" si="176"/>
        <v>1.3087260294889953</v>
      </c>
      <c r="O452" s="13"/>
      <c r="P452" s="7">
        <f t="shared" si="177"/>
        <v>0</v>
      </c>
      <c r="Q452" s="7">
        <f t="shared" si="178"/>
        <v>2.8487121128093046E-3</v>
      </c>
      <c r="R452" s="6">
        <f t="shared" si="179"/>
        <v>2.8487121128093046E-3</v>
      </c>
      <c r="S452" s="6">
        <f t="shared" si="180"/>
        <v>2.8487121128093046E-3</v>
      </c>
      <c r="T452" s="7">
        <f t="shared" si="181"/>
        <v>0</v>
      </c>
      <c r="U452" s="7">
        <f t="shared" si="182"/>
        <v>0.18680506997113355</v>
      </c>
      <c r="V452" s="7">
        <f t="shared" si="183"/>
        <v>1.4700742466673917</v>
      </c>
      <c r="W452" s="6">
        <f t="shared" si="184"/>
        <v>1.6568793166385252</v>
      </c>
      <c r="X452" s="6">
        <v>6.62E-3</v>
      </c>
      <c r="Y452" s="6">
        <v>1.62081672727032</v>
      </c>
      <c r="Z452" s="6">
        <f t="shared" si="185"/>
        <v>56.968094972669114</v>
      </c>
      <c r="AA452" s="6">
        <f t="shared" si="187"/>
        <v>56.968094972669114</v>
      </c>
      <c r="AB452" s="6">
        <f t="shared" si="186"/>
        <v>2.2249640419826839</v>
      </c>
    </row>
    <row r="453" spans="5:28">
      <c r="E453" s="12">
        <f t="shared" si="170"/>
        <v>1.026471117081647</v>
      </c>
      <c r="F453" s="12">
        <f t="shared" si="171"/>
        <v>13985121</v>
      </c>
      <c r="G453" s="6">
        <v>19242</v>
      </c>
      <c r="H453" s="6">
        <v>9323414</v>
      </c>
      <c r="I453" s="12">
        <f t="shared" si="172"/>
        <v>18646828</v>
      </c>
      <c r="J453" s="6">
        <v>1794415.346924</v>
      </c>
      <c r="K453" s="12">
        <f t="shared" si="173"/>
        <v>14355322.775392</v>
      </c>
      <c r="L453" s="6">
        <f t="shared" si="174"/>
        <v>112.26580800000001</v>
      </c>
      <c r="M453" s="6">
        <f t="shared" si="175"/>
        <v>5242880</v>
      </c>
      <c r="N453" s="13">
        <f t="shared" si="176"/>
        <v>1.2989487099492134</v>
      </c>
      <c r="O453" s="13"/>
      <c r="P453" s="7">
        <f t="shared" si="177"/>
        <v>0</v>
      </c>
      <c r="Q453" s="7">
        <f t="shared" si="178"/>
        <v>2.8751952023009244E-3</v>
      </c>
      <c r="R453" s="6">
        <f t="shared" si="179"/>
        <v>2.8751952023009244E-3</v>
      </c>
      <c r="S453" s="6">
        <f t="shared" si="180"/>
        <v>2.8751952023009244E-3</v>
      </c>
      <c r="T453" s="7">
        <f t="shared" si="181"/>
        <v>0</v>
      </c>
      <c r="U453" s="7">
        <f t="shared" si="182"/>
        <v>0.18854170575236562</v>
      </c>
      <c r="V453" s="7">
        <f t="shared" si="183"/>
        <v>0.60779353672638226</v>
      </c>
      <c r="W453" s="6">
        <f t="shared" si="184"/>
        <v>0.79633524247874787</v>
      </c>
      <c r="X453" s="6">
        <v>2.7369999999999998E-3</v>
      </c>
      <c r="Y453" s="6">
        <v>0.78354835999999983</v>
      </c>
      <c r="Z453" s="6">
        <f t="shared" si="185"/>
        <v>5.0491487870268372</v>
      </c>
      <c r="AA453" s="6">
        <f t="shared" si="187"/>
        <v>5.0491487870268372</v>
      </c>
      <c r="AB453" s="6">
        <f t="shared" si="186"/>
        <v>1.6319200104953371</v>
      </c>
    </row>
    <row r="454" spans="5:28">
      <c r="E454" s="12">
        <f t="shared" ref="E454:E517" si="188">K454/F454</f>
        <v>1.0706945707069992</v>
      </c>
      <c r="F454" s="12">
        <f t="shared" ref="F454:F517" si="189">H454*1.5</f>
        <v>14630355</v>
      </c>
      <c r="G454" s="6">
        <v>97578</v>
      </c>
      <c r="H454" s="6">
        <v>9753570</v>
      </c>
      <c r="I454" s="12">
        <f t="shared" ref="I454:I517" si="190">2*H454</f>
        <v>19507140</v>
      </c>
      <c r="J454" s="6">
        <v>1958080.2082519999</v>
      </c>
      <c r="K454" s="12">
        <f t="shared" ref="K454:K517" si="191">J454*8</f>
        <v>15664641.666015999</v>
      </c>
      <c r="L454" s="6">
        <f t="shared" ref="L454:L517" si="192">((H454+2*G454)*8+(G454+H454)*4)/1000000</f>
        <v>118.9944</v>
      </c>
      <c r="M454" s="6">
        <f t="shared" ref="M454:M517" si="193">40*2^20/8</f>
        <v>5242880</v>
      </c>
      <c r="N454" s="13">
        <f t="shared" ref="N454:N517" si="194">I454/K454</f>
        <v>1.2452975571295826</v>
      </c>
      <c r="O454" s="13"/>
      <c r="P454" s="7">
        <f t="shared" ref="P454:P517" si="195">$B$32*I454</f>
        <v>0</v>
      </c>
      <c r="Q454" s="7">
        <f t="shared" ref="Q454:Q517" si="196">$C$32*K454</f>
        <v>3.1374357280978997E-3</v>
      </c>
      <c r="R454" s="6">
        <f t="shared" ref="R454:R517" si="197">P454+Q454</f>
        <v>3.1374357280978997E-3</v>
      </c>
      <c r="S454" s="6">
        <f t="shared" ref="S454:S517" si="198">MAX(P454,Q454)</f>
        <v>3.1374357280978997E-3</v>
      </c>
      <c r="T454" s="7">
        <f t="shared" ref="T454:T517" si="199">$D$32*I454</f>
        <v>0</v>
      </c>
      <c r="U454" s="7">
        <f t="shared" ref="U454:U517" si="200">$E$32*K454</f>
        <v>0.20573819940663685</v>
      </c>
      <c r="V454" s="7">
        <f t="shared" ref="V454:V517" si="201">X454*$F$32</f>
        <v>0.55849497437590478</v>
      </c>
      <c r="W454" s="6">
        <f t="shared" ref="W454:W517" si="202">SUM(T454:V454)</f>
        <v>0.76423317378254163</v>
      </c>
      <c r="X454" s="6">
        <v>2.5149999999999999E-3</v>
      </c>
      <c r="Y454" s="6">
        <v>0.74522244444416497</v>
      </c>
      <c r="Z454" s="6">
        <f t="shared" ref="Z454:Z517" si="203">ABS(S454-X454)/ABS(X454)*100</f>
        <v>24.748935510850888</v>
      </c>
      <c r="AA454" s="6">
        <f t="shared" si="187"/>
        <v>24.748935510850888</v>
      </c>
      <c r="AB454" s="6">
        <f t="shared" ref="AB454:AB517" si="204">ABS(W454-Y454)/ABS(Y454)*100</f>
        <v>2.5510140603127023</v>
      </c>
    </row>
    <row r="455" spans="5:28">
      <c r="E455" s="12">
        <f t="shared" si="188"/>
        <v>1.255228285072721</v>
      </c>
      <c r="F455" s="12">
        <f t="shared" si="189"/>
        <v>13382683.5</v>
      </c>
      <c r="G455" s="6">
        <v>806529</v>
      </c>
      <c r="H455" s="6">
        <v>8921789</v>
      </c>
      <c r="I455" s="12">
        <f t="shared" si="190"/>
        <v>17843578</v>
      </c>
      <c r="J455" s="6">
        <v>2099790.3574219998</v>
      </c>
      <c r="K455" s="12">
        <f t="shared" si="191"/>
        <v>16798322.859375998</v>
      </c>
      <c r="L455" s="6">
        <f t="shared" si="192"/>
        <v>123.192048</v>
      </c>
      <c r="M455" s="6">
        <f t="shared" si="193"/>
        <v>5242880</v>
      </c>
      <c r="N455" s="13">
        <f t="shared" si="194"/>
        <v>1.0622237796817073</v>
      </c>
      <c r="O455" s="13"/>
      <c r="P455" s="7">
        <f t="shared" si="195"/>
        <v>0</v>
      </c>
      <c r="Q455" s="7">
        <f t="shared" si="196"/>
        <v>3.3644981758803355E-3</v>
      </c>
      <c r="R455" s="6">
        <f t="shared" si="197"/>
        <v>3.3644981758803355E-3</v>
      </c>
      <c r="S455" s="6">
        <f t="shared" si="198"/>
        <v>3.3644981758803355E-3</v>
      </c>
      <c r="T455" s="7">
        <f t="shared" si="199"/>
        <v>0</v>
      </c>
      <c r="U455" s="7">
        <f t="shared" si="200"/>
        <v>0.22062788104736436</v>
      </c>
      <c r="V455" s="7">
        <f t="shared" si="201"/>
        <v>0.63954891697916738</v>
      </c>
      <c r="W455" s="6">
        <f t="shared" si="202"/>
        <v>0.8601767980265318</v>
      </c>
      <c r="X455" s="6">
        <v>2.8800000000000002E-3</v>
      </c>
      <c r="Y455" s="6">
        <v>0.8920224000000001</v>
      </c>
      <c r="Z455" s="6">
        <f t="shared" si="203"/>
        <v>16.822853329178308</v>
      </c>
      <c r="AA455" s="6">
        <f t="shared" ref="AA455:AA518" si="205">ABS(R455-X455)/ABS(X455)*100</f>
        <v>16.822853329178308</v>
      </c>
      <c r="AB455" s="6">
        <f t="shared" si="204"/>
        <v>3.5700450990320762</v>
      </c>
    </row>
    <row r="456" spans="5:28">
      <c r="E456" s="12">
        <f t="shared" si="188"/>
        <v>1.4588252959291856</v>
      </c>
      <c r="F456" s="12">
        <f t="shared" si="189"/>
        <v>11491239</v>
      </c>
      <c r="G456" s="6">
        <v>1585478</v>
      </c>
      <c r="H456" s="6">
        <v>7660826</v>
      </c>
      <c r="I456" s="12">
        <f t="shared" si="190"/>
        <v>15321652</v>
      </c>
      <c r="J456" s="6">
        <v>2095463.766846</v>
      </c>
      <c r="K456" s="12">
        <f t="shared" si="191"/>
        <v>16763710.134768</v>
      </c>
      <c r="L456" s="6">
        <f t="shared" si="192"/>
        <v>123.639472</v>
      </c>
      <c r="M456" s="6">
        <f t="shared" si="193"/>
        <v>5242880</v>
      </c>
      <c r="N456" s="13">
        <f t="shared" si="194"/>
        <v>0.91397738787088867</v>
      </c>
      <c r="O456" s="13"/>
      <c r="P456" s="7">
        <f t="shared" si="195"/>
        <v>0</v>
      </c>
      <c r="Q456" s="7">
        <f t="shared" si="196"/>
        <v>3.3575656713808843E-3</v>
      </c>
      <c r="R456" s="6">
        <f t="shared" si="197"/>
        <v>3.3575656713808843E-3</v>
      </c>
      <c r="S456" s="6">
        <f t="shared" si="198"/>
        <v>3.3575656713808843E-3</v>
      </c>
      <c r="T456" s="7">
        <f t="shared" si="199"/>
        <v>0</v>
      </c>
      <c r="U456" s="7">
        <f t="shared" si="200"/>
        <v>0.22017328018325033</v>
      </c>
      <c r="V456" s="7">
        <f t="shared" si="201"/>
        <v>0.82186477143746473</v>
      </c>
      <c r="W456" s="6">
        <f t="shared" si="202"/>
        <v>1.0420380516207151</v>
      </c>
      <c r="X456" s="6">
        <v>3.7009999999999999E-3</v>
      </c>
      <c r="Y456" s="6">
        <v>1.0887487923079771</v>
      </c>
      <c r="Z456" s="6">
        <f t="shared" si="203"/>
        <v>9.2795009083792355</v>
      </c>
      <c r="AA456" s="6">
        <f t="shared" si="205"/>
        <v>9.2795009083792355</v>
      </c>
      <c r="AB456" s="6">
        <f t="shared" si="204"/>
        <v>4.2903138921736517</v>
      </c>
    </row>
    <row r="457" spans="5:28">
      <c r="E457" s="12">
        <f t="shared" si="188"/>
        <v>1.0704617090545441</v>
      </c>
      <c r="F457" s="12">
        <f t="shared" si="189"/>
        <v>15251436</v>
      </c>
      <c r="G457" s="6">
        <v>108384</v>
      </c>
      <c r="H457" s="6">
        <v>10167624</v>
      </c>
      <c r="I457" s="12">
        <f t="shared" si="190"/>
        <v>20335248</v>
      </c>
      <c r="J457" s="6">
        <v>2040759.780762</v>
      </c>
      <c r="K457" s="12">
        <f t="shared" si="191"/>
        <v>16326078.246096</v>
      </c>
      <c r="L457" s="6">
        <f t="shared" si="192"/>
        <v>124.179168</v>
      </c>
      <c r="M457" s="6">
        <f t="shared" si="193"/>
        <v>5242880</v>
      </c>
      <c r="N457" s="13">
        <f t="shared" si="194"/>
        <v>1.24556845149647</v>
      </c>
      <c r="O457" s="13"/>
      <c r="P457" s="7">
        <f t="shared" si="195"/>
        <v>0</v>
      </c>
      <c r="Q457" s="7">
        <f t="shared" si="196"/>
        <v>3.2699133680247679E-3</v>
      </c>
      <c r="R457" s="6">
        <f t="shared" si="197"/>
        <v>3.2699133680247679E-3</v>
      </c>
      <c r="S457" s="6">
        <f t="shared" si="198"/>
        <v>3.2699133680247679E-3</v>
      </c>
      <c r="T457" s="7">
        <f t="shared" si="199"/>
        <v>0</v>
      </c>
      <c r="U457" s="7">
        <f t="shared" si="200"/>
        <v>0.21442545660081647</v>
      </c>
      <c r="V457" s="7">
        <f t="shared" si="201"/>
        <v>0.57470576289655739</v>
      </c>
      <c r="W457" s="6">
        <f t="shared" si="202"/>
        <v>0.78913121949737386</v>
      </c>
      <c r="X457" s="6">
        <v>2.588E-3</v>
      </c>
      <c r="Y457" s="6">
        <v>0.7782116</v>
      </c>
      <c r="Z457" s="6">
        <f t="shared" si="203"/>
        <v>26.349048223522715</v>
      </c>
      <c r="AA457" s="6">
        <f t="shared" si="205"/>
        <v>26.349048223522715</v>
      </c>
      <c r="AB457" s="6">
        <f t="shared" si="204"/>
        <v>1.4031684309735111</v>
      </c>
    </row>
    <row r="458" spans="5:28">
      <c r="E458" s="12">
        <f t="shared" si="188"/>
        <v>1.0233129693900582</v>
      </c>
      <c r="F458" s="12">
        <f t="shared" si="189"/>
        <v>15447742.5</v>
      </c>
      <c r="G458" s="6">
        <v>66463</v>
      </c>
      <c r="H458" s="6">
        <v>10298495</v>
      </c>
      <c r="I458" s="12">
        <f t="shared" si="190"/>
        <v>20596990</v>
      </c>
      <c r="J458" s="6">
        <v>1975984.406006</v>
      </c>
      <c r="K458" s="12">
        <f t="shared" si="191"/>
        <v>15807875.248048</v>
      </c>
      <c r="L458" s="6">
        <f t="shared" si="192"/>
        <v>124.91119999999999</v>
      </c>
      <c r="M458" s="6">
        <f t="shared" si="193"/>
        <v>5242880</v>
      </c>
      <c r="N458" s="13">
        <f t="shared" si="194"/>
        <v>1.3029575244493008</v>
      </c>
      <c r="O458" s="13"/>
      <c r="P458" s="7">
        <f t="shared" si="195"/>
        <v>0</v>
      </c>
      <c r="Q458" s="7">
        <f t="shared" si="196"/>
        <v>3.1661236590006265E-3</v>
      </c>
      <c r="R458" s="6">
        <f t="shared" si="197"/>
        <v>3.1661236590006265E-3</v>
      </c>
      <c r="S458" s="6">
        <f t="shared" si="198"/>
        <v>3.1661236590006265E-3</v>
      </c>
      <c r="T458" s="7">
        <f t="shared" si="199"/>
        <v>0</v>
      </c>
      <c r="U458" s="7">
        <f t="shared" si="200"/>
        <v>0.2076194182618219</v>
      </c>
      <c r="V458" s="7">
        <f t="shared" si="201"/>
        <v>0.9308989791585659</v>
      </c>
      <c r="W458" s="6">
        <f t="shared" si="202"/>
        <v>1.1385183974203879</v>
      </c>
      <c r="X458" s="6">
        <v>4.1920000000000004E-3</v>
      </c>
      <c r="Y458" s="6">
        <v>1.1241826133319361</v>
      </c>
      <c r="Z458" s="6">
        <f t="shared" si="203"/>
        <v>24.472240958954529</v>
      </c>
      <c r="AA458" s="6">
        <f t="shared" si="205"/>
        <v>24.472240958954529</v>
      </c>
      <c r="AB458" s="6">
        <f t="shared" si="204"/>
        <v>1.2752184492484049</v>
      </c>
    </row>
    <row r="459" spans="5:28">
      <c r="E459" s="12">
        <f t="shared" si="188"/>
        <v>1.0860065223790354</v>
      </c>
      <c r="F459" s="12">
        <f t="shared" si="189"/>
        <v>15169644</v>
      </c>
      <c r="G459" s="6">
        <v>179860</v>
      </c>
      <c r="H459" s="6">
        <v>10113096</v>
      </c>
      <c r="I459" s="12">
        <f t="shared" si="190"/>
        <v>20226192</v>
      </c>
      <c r="J459" s="6">
        <v>2059291.5407710001</v>
      </c>
      <c r="K459" s="12">
        <f t="shared" si="191"/>
        <v>16474332.326168001</v>
      </c>
      <c r="L459" s="6">
        <f t="shared" si="192"/>
        <v>124.954352</v>
      </c>
      <c r="M459" s="6">
        <f t="shared" si="193"/>
        <v>5242880</v>
      </c>
      <c r="N459" s="13">
        <f t="shared" si="194"/>
        <v>1.2277397104508148</v>
      </c>
      <c r="O459" s="13"/>
      <c r="P459" s="7">
        <f t="shared" si="195"/>
        <v>0</v>
      </c>
      <c r="Q459" s="7">
        <f t="shared" si="196"/>
        <v>3.2996068431499145E-3</v>
      </c>
      <c r="R459" s="6">
        <f t="shared" si="197"/>
        <v>3.2996068431499145E-3</v>
      </c>
      <c r="S459" s="6">
        <f t="shared" si="198"/>
        <v>3.2996068431499145E-3</v>
      </c>
      <c r="T459" s="7">
        <f t="shared" si="199"/>
        <v>0</v>
      </c>
      <c r="U459" s="7">
        <f t="shared" si="200"/>
        <v>0.21637261429130311</v>
      </c>
      <c r="V459" s="7">
        <f t="shared" si="201"/>
        <v>0.58292218995497025</v>
      </c>
      <c r="W459" s="6">
        <f t="shared" si="202"/>
        <v>0.7992948042462733</v>
      </c>
      <c r="X459" s="6">
        <v>2.6250000000000002E-3</v>
      </c>
      <c r="Y459" s="6">
        <v>0.79047499999912507</v>
      </c>
      <c r="Z459" s="6">
        <f t="shared" si="203"/>
        <v>25.699308310472929</v>
      </c>
      <c r="AA459" s="6">
        <f t="shared" si="205"/>
        <v>25.699308310472929</v>
      </c>
      <c r="AB459" s="6">
        <f t="shared" si="204"/>
        <v>1.1157600489778925</v>
      </c>
    </row>
    <row r="460" spans="5:28">
      <c r="E460" s="12">
        <f t="shared" si="188"/>
        <v>1.3510394694738992</v>
      </c>
      <c r="F460" s="12">
        <f t="shared" si="189"/>
        <v>12870469.5</v>
      </c>
      <c r="G460" s="6">
        <v>1228045</v>
      </c>
      <c r="H460" s="6">
        <v>8580313</v>
      </c>
      <c r="I460" s="12">
        <f t="shared" si="190"/>
        <v>17160626</v>
      </c>
      <c r="J460" s="6">
        <v>2173564.0356450002</v>
      </c>
      <c r="K460" s="12">
        <f t="shared" si="191"/>
        <v>17388512.285160001</v>
      </c>
      <c r="L460" s="6">
        <f t="shared" si="192"/>
        <v>127.52465599999999</v>
      </c>
      <c r="M460" s="6">
        <f t="shared" si="193"/>
        <v>5242880</v>
      </c>
      <c r="N460" s="13">
        <f t="shared" si="194"/>
        <v>0.98689443458860548</v>
      </c>
      <c r="O460" s="13"/>
      <c r="P460" s="7">
        <f t="shared" si="195"/>
        <v>0</v>
      </c>
      <c r="Q460" s="7">
        <f t="shared" si="196"/>
        <v>3.4827058840603115E-3</v>
      </c>
      <c r="R460" s="6">
        <f t="shared" si="197"/>
        <v>3.4827058840603115E-3</v>
      </c>
      <c r="S460" s="6">
        <f t="shared" si="198"/>
        <v>3.4827058840603115E-3</v>
      </c>
      <c r="T460" s="7">
        <f t="shared" si="199"/>
        <v>0</v>
      </c>
      <c r="U460" s="7">
        <f t="shared" si="200"/>
        <v>0.22837938359421575</v>
      </c>
      <c r="V460" s="7">
        <f t="shared" si="201"/>
        <v>1.1280932285604759</v>
      </c>
      <c r="W460" s="6">
        <f t="shared" si="202"/>
        <v>1.3564726121546917</v>
      </c>
      <c r="X460" s="6">
        <v>5.0800000000000003E-3</v>
      </c>
      <c r="Y460" s="6">
        <v>1.3869035000000001</v>
      </c>
      <c r="Z460" s="6">
        <f t="shared" si="203"/>
        <v>31.442797557867884</v>
      </c>
      <c r="AA460" s="6">
        <f t="shared" si="205"/>
        <v>31.442797557867884</v>
      </c>
      <c r="AB460" s="6">
        <f t="shared" si="204"/>
        <v>2.1941604333184204</v>
      </c>
    </row>
    <row r="461" spans="5:28">
      <c r="E461" s="12">
        <f t="shared" si="188"/>
        <v>1.0573187493168748</v>
      </c>
      <c r="F461" s="12">
        <f t="shared" si="189"/>
        <v>15921315</v>
      </c>
      <c r="G461" s="6">
        <v>52804</v>
      </c>
      <c r="H461" s="6">
        <v>10614210</v>
      </c>
      <c r="I461" s="12">
        <f t="shared" si="190"/>
        <v>21228420</v>
      </c>
      <c r="J461" s="6">
        <v>2104238.1079099998</v>
      </c>
      <c r="K461" s="12">
        <f t="shared" si="191"/>
        <v>16833904.863279998</v>
      </c>
      <c r="L461" s="6">
        <f t="shared" si="192"/>
        <v>128.42660000000001</v>
      </c>
      <c r="M461" s="6">
        <f t="shared" si="193"/>
        <v>5242880</v>
      </c>
      <c r="N461" s="13">
        <f t="shared" si="194"/>
        <v>1.2610514418615857</v>
      </c>
      <c r="O461" s="13"/>
      <c r="P461" s="7">
        <f t="shared" si="195"/>
        <v>0</v>
      </c>
      <c r="Q461" s="7">
        <f t="shared" si="196"/>
        <v>3.3716248151425612E-3</v>
      </c>
      <c r="R461" s="6">
        <f t="shared" si="197"/>
        <v>3.3716248151425612E-3</v>
      </c>
      <c r="S461" s="6">
        <f t="shared" si="198"/>
        <v>3.3716248151425612E-3</v>
      </c>
      <c r="T461" s="7">
        <f t="shared" si="199"/>
        <v>0</v>
      </c>
      <c r="U461" s="7">
        <f t="shared" si="200"/>
        <v>0.22109521235123775</v>
      </c>
      <c r="V461" s="7">
        <f t="shared" si="201"/>
        <v>0.69661977519571117</v>
      </c>
      <c r="W461" s="6">
        <f t="shared" si="202"/>
        <v>0.91771498754694891</v>
      </c>
      <c r="X461" s="6">
        <v>3.137E-3</v>
      </c>
      <c r="Y461" s="6">
        <v>0.90308526363693409</v>
      </c>
      <c r="Z461" s="6">
        <f t="shared" si="203"/>
        <v>7.4792736736551237</v>
      </c>
      <c r="AA461" s="6">
        <f t="shared" si="205"/>
        <v>7.4792736736551237</v>
      </c>
      <c r="AB461" s="6">
        <f t="shared" si="204"/>
        <v>1.6199715020370864</v>
      </c>
    </row>
    <row r="462" spans="5:28">
      <c r="E462" s="12">
        <f t="shared" si="188"/>
        <v>1.0810063490109578</v>
      </c>
      <c r="F462" s="12">
        <f t="shared" si="189"/>
        <v>15966003</v>
      </c>
      <c r="G462" s="6">
        <v>148770</v>
      </c>
      <c r="H462" s="6">
        <v>10644002</v>
      </c>
      <c r="I462" s="12">
        <f t="shared" si="190"/>
        <v>21288004</v>
      </c>
      <c r="J462" s="6">
        <v>2157418.8264159998</v>
      </c>
      <c r="K462" s="12">
        <f t="shared" si="191"/>
        <v>17259350.611327998</v>
      </c>
      <c r="L462" s="6">
        <f t="shared" si="192"/>
        <v>130.70342400000001</v>
      </c>
      <c r="M462" s="6">
        <f t="shared" si="193"/>
        <v>5242880</v>
      </c>
      <c r="N462" s="13">
        <f t="shared" si="194"/>
        <v>1.2334185960639699</v>
      </c>
      <c r="O462" s="13"/>
      <c r="P462" s="7">
        <f t="shared" si="195"/>
        <v>0</v>
      </c>
      <c r="Q462" s="7">
        <f t="shared" si="196"/>
        <v>3.456836383894176E-3</v>
      </c>
      <c r="R462" s="6">
        <f t="shared" si="197"/>
        <v>3.456836383894176E-3</v>
      </c>
      <c r="S462" s="6">
        <f t="shared" si="198"/>
        <v>3.456836383894176E-3</v>
      </c>
      <c r="T462" s="7">
        <f t="shared" si="199"/>
        <v>0</v>
      </c>
      <c r="U462" s="7">
        <f t="shared" si="200"/>
        <v>0.22668298409953763</v>
      </c>
      <c r="V462" s="7">
        <f t="shared" si="201"/>
        <v>0.59780058489858279</v>
      </c>
      <c r="W462" s="6">
        <f t="shared" si="202"/>
        <v>0.82448356899812048</v>
      </c>
      <c r="X462" s="6">
        <v>2.6919999999999999E-3</v>
      </c>
      <c r="Y462" s="6">
        <v>0.81041164444324809</v>
      </c>
      <c r="Z462" s="6">
        <f t="shared" si="203"/>
        <v>28.411455568134325</v>
      </c>
      <c r="AA462" s="6">
        <f t="shared" si="205"/>
        <v>28.411455568134325</v>
      </c>
      <c r="AB462" s="6">
        <f t="shared" si="204"/>
        <v>1.736392196652083</v>
      </c>
    </row>
    <row r="463" spans="5:28">
      <c r="E463" s="12">
        <f t="shared" si="188"/>
        <v>1.382637687282716</v>
      </c>
      <c r="F463" s="12">
        <f t="shared" si="189"/>
        <v>13222320</v>
      </c>
      <c r="G463" s="6">
        <v>1270432</v>
      </c>
      <c r="H463" s="6">
        <v>8814880</v>
      </c>
      <c r="I463" s="12">
        <f t="shared" si="190"/>
        <v>17629760</v>
      </c>
      <c r="J463" s="6">
        <v>2285209.7431640001</v>
      </c>
      <c r="K463" s="12">
        <f t="shared" si="191"/>
        <v>18281677.945312001</v>
      </c>
      <c r="L463" s="6">
        <f t="shared" si="192"/>
        <v>131.18719999999999</v>
      </c>
      <c r="M463" s="6">
        <f t="shared" si="193"/>
        <v>5242880</v>
      </c>
      <c r="N463" s="13">
        <f t="shared" si="194"/>
        <v>0.96434036595206662</v>
      </c>
      <c r="O463" s="13"/>
      <c r="P463" s="7">
        <f t="shared" si="195"/>
        <v>0</v>
      </c>
      <c r="Q463" s="7">
        <f t="shared" si="196"/>
        <v>3.6615960184800751E-3</v>
      </c>
      <c r="R463" s="6">
        <f t="shared" si="197"/>
        <v>3.6615960184800751E-3</v>
      </c>
      <c r="S463" s="6">
        <f t="shared" si="198"/>
        <v>3.6615960184800751E-3</v>
      </c>
      <c r="T463" s="7">
        <f t="shared" si="199"/>
        <v>0</v>
      </c>
      <c r="U463" s="7">
        <f t="shared" si="200"/>
        <v>0.24011015271165884</v>
      </c>
      <c r="V463" s="7">
        <f t="shared" si="201"/>
        <v>0.68418410181000511</v>
      </c>
      <c r="W463" s="6">
        <f t="shared" si="202"/>
        <v>0.92429425452166392</v>
      </c>
      <c r="X463" s="6">
        <v>3.081E-3</v>
      </c>
      <c r="Y463" s="6">
        <v>0.97276413000000006</v>
      </c>
      <c r="Z463" s="6">
        <f t="shared" si="203"/>
        <v>18.844401768259502</v>
      </c>
      <c r="AA463" s="6">
        <f t="shared" si="205"/>
        <v>18.844401768259502</v>
      </c>
      <c r="AB463" s="6">
        <f t="shared" si="204"/>
        <v>4.9826955973732439</v>
      </c>
    </row>
    <row r="464" spans="5:28">
      <c r="E464" s="12">
        <f t="shared" si="188"/>
        <v>1.3771361479704014</v>
      </c>
      <c r="F464" s="12">
        <f t="shared" si="189"/>
        <v>13222320</v>
      </c>
      <c r="G464" s="6">
        <v>1270432</v>
      </c>
      <c r="H464" s="6">
        <v>8814880</v>
      </c>
      <c r="I464" s="12">
        <f t="shared" si="190"/>
        <v>17629760</v>
      </c>
      <c r="J464" s="6">
        <v>2276116.8540039998</v>
      </c>
      <c r="K464" s="12">
        <f t="shared" si="191"/>
        <v>18208934.832031999</v>
      </c>
      <c r="L464" s="6">
        <f t="shared" si="192"/>
        <v>131.18719999999999</v>
      </c>
      <c r="M464" s="6">
        <f t="shared" si="193"/>
        <v>5242880</v>
      </c>
      <c r="N464" s="13">
        <f t="shared" si="194"/>
        <v>0.96819282196489875</v>
      </c>
      <c r="O464" s="13"/>
      <c r="P464" s="7">
        <f t="shared" si="195"/>
        <v>0</v>
      </c>
      <c r="Q464" s="7">
        <f t="shared" si="196"/>
        <v>3.6470264644842833E-3</v>
      </c>
      <c r="R464" s="6">
        <f t="shared" si="197"/>
        <v>3.6470264644842833E-3</v>
      </c>
      <c r="S464" s="6">
        <f t="shared" si="198"/>
        <v>3.6470264644842833E-3</v>
      </c>
      <c r="T464" s="7">
        <f t="shared" si="199"/>
        <v>0</v>
      </c>
      <c r="U464" s="7">
        <f t="shared" si="200"/>
        <v>0.23915475025403804</v>
      </c>
      <c r="V464" s="7">
        <f t="shared" si="201"/>
        <v>0.67841039630949873</v>
      </c>
      <c r="W464" s="6">
        <f t="shared" si="202"/>
        <v>0.91756514656353683</v>
      </c>
      <c r="X464" s="6">
        <v>3.055E-3</v>
      </c>
      <c r="Y464" s="6">
        <v>0.9676573636349749</v>
      </c>
      <c r="Z464" s="6">
        <f t="shared" si="203"/>
        <v>19.378935007668847</v>
      </c>
      <c r="AA464" s="6">
        <f t="shared" si="205"/>
        <v>19.378935007668847</v>
      </c>
      <c r="AB464" s="6">
        <f t="shared" si="204"/>
        <v>5.17664815604443</v>
      </c>
    </row>
    <row r="465" spans="5:28">
      <c r="E465" s="12">
        <f t="shared" si="188"/>
        <v>1.0825133297597713</v>
      </c>
      <c r="F465" s="12">
        <f t="shared" si="189"/>
        <v>15992446.5</v>
      </c>
      <c r="G465" s="6">
        <v>240369</v>
      </c>
      <c r="H465" s="6">
        <v>10661631</v>
      </c>
      <c r="I465" s="12">
        <f t="shared" si="190"/>
        <v>21323262</v>
      </c>
      <c r="J465" s="6">
        <v>2164004.5639650002</v>
      </c>
      <c r="K465" s="12">
        <f t="shared" si="191"/>
        <v>17312036.511720002</v>
      </c>
      <c r="L465" s="6">
        <f t="shared" si="192"/>
        <v>132.74695199999999</v>
      </c>
      <c r="M465" s="6">
        <f t="shared" si="193"/>
        <v>5242880</v>
      </c>
      <c r="N465" s="13">
        <f t="shared" si="194"/>
        <v>1.2317015381503185</v>
      </c>
      <c r="O465" s="13"/>
      <c r="P465" s="7">
        <f t="shared" si="195"/>
        <v>0</v>
      </c>
      <c r="Q465" s="7">
        <f t="shared" si="196"/>
        <v>3.4673887239847568E-3</v>
      </c>
      <c r="R465" s="6">
        <f t="shared" si="197"/>
        <v>3.4673887239847568E-3</v>
      </c>
      <c r="S465" s="6">
        <f t="shared" si="198"/>
        <v>3.4673887239847568E-3</v>
      </c>
      <c r="T465" s="7">
        <f t="shared" si="199"/>
        <v>0</v>
      </c>
      <c r="U465" s="7">
        <f t="shared" si="200"/>
        <v>0.22737495666500551</v>
      </c>
      <c r="V465" s="7">
        <f t="shared" si="201"/>
        <v>0.62133953809295506</v>
      </c>
      <c r="W465" s="6">
        <f t="shared" si="202"/>
        <v>0.84871449475796057</v>
      </c>
      <c r="X465" s="6">
        <v>2.7980000000000001E-3</v>
      </c>
      <c r="Y465" s="6">
        <v>0.84784996000000001</v>
      </c>
      <c r="Z465" s="6">
        <f t="shared" si="203"/>
        <v>23.923828591306524</v>
      </c>
      <c r="AA465" s="6">
        <f t="shared" si="205"/>
        <v>23.923828591306524</v>
      </c>
      <c r="AB465" s="6">
        <f t="shared" si="204"/>
        <v>0.10196789511679114</v>
      </c>
    </row>
    <row r="466" spans="5:28">
      <c r="E466" s="12">
        <f t="shared" si="188"/>
        <v>1.0978974804328749</v>
      </c>
      <c r="F466" s="12">
        <f t="shared" si="189"/>
        <v>16152654</v>
      </c>
      <c r="G466" s="6">
        <v>220542</v>
      </c>
      <c r="H466" s="6">
        <v>10768436</v>
      </c>
      <c r="I466" s="12">
        <f t="shared" si="190"/>
        <v>21536872</v>
      </c>
      <c r="J466" s="6">
        <v>2216744.766113</v>
      </c>
      <c r="K466" s="12">
        <f t="shared" si="191"/>
        <v>17733958.128904</v>
      </c>
      <c r="L466" s="6">
        <f t="shared" si="192"/>
        <v>133.63207199999999</v>
      </c>
      <c r="M466" s="6">
        <f t="shared" si="193"/>
        <v>5242880</v>
      </c>
      <c r="N466" s="13">
        <f t="shared" si="194"/>
        <v>1.2144424749090703</v>
      </c>
      <c r="O466" s="13"/>
      <c r="P466" s="7">
        <f t="shared" si="195"/>
        <v>0</v>
      </c>
      <c r="Q466" s="7">
        <f t="shared" si="196"/>
        <v>3.5518944525187047E-3</v>
      </c>
      <c r="R466" s="6">
        <f t="shared" si="197"/>
        <v>3.5518944525187047E-3</v>
      </c>
      <c r="S466" s="6">
        <f t="shared" si="198"/>
        <v>3.5518944525187047E-3</v>
      </c>
      <c r="T466" s="7">
        <f t="shared" si="199"/>
        <v>0</v>
      </c>
      <c r="U466" s="7">
        <f t="shared" si="200"/>
        <v>0.23291644274945864</v>
      </c>
      <c r="V466" s="7">
        <f t="shared" si="201"/>
        <v>0.62800150597815463</v>
      </c>
      <c r="W466" s="6">
        <f t="shared" si="202"/>
        <v>0.86091794872761329</v>
      </c>
      <c r="X466" s="6">
        <v>2.8279999999999998E-3</v>
      </c>
      <c r="Y466" s="6">
        <v>0.86002307999999994</v>
      </c>
      <c r="Z466" s="6">
        <f t="shared" si="203"/>
        <v>25.597399311128182</v>
      </c>
      <c r="AA466" s="6">
        <f t="shared" si="205"/>
        <v>25.597399311128182</v>
      </c>
      <c r="AB466" s="6">
        <f t="shared" si="204"/>
        <v>0.1040517107533151</v>
      </c>
    </row>
    <row r="467" spans="5:28">
      <c r="E467" s="12">
        <f t="shared" si="188"/>
        <v>1.0824115138610044</v>
      </c>
      <c r="F467" s="12">
        <f t="shared" si="189"/>
        <v>14755821</v>
      </c>
      <c r="G467" s="6">
        <v>820878</v>
      </c>
      <c r="H467" s="6">
        <v>9837214</v>
      </c>
      <c r="I467" s="12">
        <f t="shared" si="190"/>
        <v>19674428</v>
      </c>
      <c r="J467" s="6">
        <v>1996483.8183589999</v>
      </c>
      <c r="K467" s="12">
        <f t="shared" si="191"/>
        <v>15971870.546871999</v>
      </c>
      <c r="L467" s="6">
        <f t="shared" si="192"/>
        <v>134.46412799999999</v>
      </c>
      <c r="M467" s="6">
        <f t="shared" si="193"/>
        <v>5242880</v>
      </c>
      <c r="N467" s="13">
        <f t="shared" si="194"/>
        <v>1.2318173968579482</v>
      </c>
      <c r="O467" s="13"/>
      <c r="P467" s="7">
        <f t="shared" si="195"/>
        <v>0</v>
      </c>
      <c r="Q467" s="7">
        <f t="shared" si="196"/>
        <v>3.1989699073056072E-3</v>
      </c>
      <c r="R467" s="6">
        <f t="shared" si="197"/>
        <v>3.1989699073056072E-3</v>
      </c>
      <c r="S467" s="6">
        <f t="shared" si="198"/>
        <v>3.1989699073056072E-3</v>
      </c>
      <c r="T467" s="7">
        <f t="shared" si="199"/>
        <v>0</v>
      </c>
      <c r="U467" s="7">
        <f t="shared" si="200"/>
        <v>0.20977331990927556</v>
      </c>
      <c r="V467" s="7">
        <f t="shared" si="201"/>
        <v>4.8981008547949632</v>
      </c>
      <c r="W467" s="6">
        <f t="shared" si="202"/>
        <v>5.1078741747042384</v>
      </c>
      <c r="X467" s="6">
        <v>2.2057E-2</v>
      </c>
      <c r="Y467" s="6">
        <v>5.0145364111013082</v>
      </c>
      <c r="Z467" s="6">
        <f t="shared" si="203"/>
        <v>85.496804156024808</v>
      </c>
      <c r="AA467" s="6">
        <f t="shared" si="205"/>
        <v>85.496804156024808</v>
      </c>
      <c r="AB467" s="6">
        <f t="shared" si="204"/>
        <v>1.8613438202641566</v>
      </c>
    </row>
    <row r="468" spans="5:28">
      <c r="E468" s="12">
        <f t="shared" si="188"/>
        <v>1.0953232744058075</v>
      </c>
      <c r="F468" s="12">
        <f t="shared" si="189"/>
        <v>16595317.5</v>
      </c>
      <c r="G468" s="6">
        <v>181343</v>
      </c>
      <c r="H468" s="6">
        <v>11063545</v>
      </c>
      <c r="I468" s="12">
        <f t="shared" si="190"/>
        <v>22127090</v>
      </c>
      <c r="J468" s="6">
        <v>2272154.687988</v>
      </c>
      <c r="K468" s="12">
        <f t="shared" si="191"/>
        <v>18177237.503904</v>
      </c>
      <c r="L468" s="6">
        <f t="shared" si="192"/>
        <v>136.38939999999999</v>
      </c>
      <c r="M468" s="6">
        <f t="shared" si="193"/>
        <v>5242880</v>
      </c>
      <c r="N468" s="13">
        <f t="shared" si="194"/>
        <v>1.2172966324089496</v>
      </c>
      <c r="O468" s="13"/>
      <c r="P468" s="7">
        <f t="shared" si="195"/>
        <v>0</v>
      </c>
      <c r="Q468" s="7">
        <f t="shared" si="196"/>
        <v>3.6406778781664885E-3</v>
      </c>
      <c r="R468" s="6">
        <f t="shared" si="197"/>
        <v>3.6406778781664885E-3</v>
      </c>
      <c r="S468" s="6">
        <f t="shared" si="198"/>
        <v>3.6406778781664885E-3</v>
      </c>
      <c r="T468" s="7">
        <f t="shared" si="199"/>
        <v>0</v>
      </c>
      <c r="U468" s="7">
        <f t="shared" si="200"/>
        <v>0.23873843998316835</v>
      </c>
      <c r="V468" s="7">
        <f t="shared" si="201"/>
        <v>0.6439902289026338</v>
      </c>
      <c r="W468" s="6">
        <f t="shared" si="202"/>
        <v>0.88272866888580215</v>
      </c>
      <c r="X468" s="6">
        <v>2.8999999999999998E-3</v>
      </c>
      <c r="Y468" s="6">
        <v>0.87530699999999995</v>
      </c>
      <c r="Z468" s="6">
        <f t="shared" si="203"/>
        <v>25.540616488499612</v>
      </c>
      <c r="AA468" s="6">
        <f t="shared" si="205"/>
        <v>25.540616488499612</v>
      </c>
      <c r="AB468" s="6">
        <f t="shared" si="204"/>
        <v>0.84789324040618919</v>
      </c>
    </row>
    <row r="469" spans="5:28">
      <c r="E469" s="12">
        <f t="shared" si="188"/>
        <v>1.0913443506610492</v>
      </c>
      <c r="F469" s="12">
        <f t="shared" si="189"/>
        <v>16650723</v>
      </c>
      <c r="G469" s="6">
        <v>201822</v>
      </c>
      <c r="H469" s="6">
        <v>11100482</v>
      </c>
      <c r="I469" s="12">
        <f t="shared" si="190"/>
        <v>22200964</v>
      </c>
      <c r="J469" s="6">
        <v>2271459.0600589998</v>
      </c>
      <c r="K469" s="12">
        <f t="shared" si="191"/>
        <v>18171672.480471998</v>
      </c>
      <c r="L469" s="6">
        <f t="shared" si="192"/>
        <v>137.24222399999999</v>
      </c>
      <c r="M469" s="6">
        <f t="shared" si="193"/>
        <v>5242880</v>
      </c>
      <c r="N469" s="13">
        <f t="shared" si="194"/>
        <v>1.2217347645825136</v>
      </c>
      <c r="O469" s="13"/>
      <c r="P469" s="7">
        <f t="shared" si="195"/>
        <v>0</v>
      </c>
      <c r="Q469" s="7">
        <f t="shared" si="196"/>
        <v>3.6395632721821624E-3</v>
      </c>
      <c r="R469" s="6">
        <f t="shared" si="197"/>
        <v>3.6395632721821624E-3</v>
      </c>
      <c r="S469" s="6">
        <f t="shared" si="198"/>
        <v>3.6395632721821624E-3</v>
      </c>
      <c r="T469" s="7">
        <f t="shared" si="199"/>
        <v>0</v>
      </c>
      <c r="U469" s="7">
        <f t="shared" si="200"/>
        <v>0.23866534939322914</v>
      </c>
      <c r="V469" s="7">
        <f t="shared" si="201"/>
        <v>0.64976393440314029</v>
      </c>
      <c r="W469" s="6">
        <f t="shared" si="202"/>
        <v>0.88842928379636943</v>
      </c>
      <c r="X469" s="6">
        <v>2.9260000000000002E-3</v>
      </c>
      <c r="Y469" s="6">
        <v>0.8646330000000001</v>
      </c>
      <c r="Z469" s="6">
        <f t="shared" si="203"/>
        <v>24.38698811285585</v>
      </c>
      <c r="AA469" s="6">
        <f t="shared" si="205"/>
        <v>24.38698811285585</v>
      </c>
      <c r="AB469" s="6">
        <f t="shared" si="204"/>
        <v>2.7521831570584663</v>
      </c>
    </row>
    <row r="470" spans="5:28">
      <c r="E470" s="12">
        <f t="shared" si="188"/>
        <v>1.0640532748569305</v>
      </c>
      <c r="F470" s="12">
        <f t="shared" si="189"/>
        <v>16925254.5</v>
      </c>
      <c r="G470" s="6">
        <v>155331</v>
      </c>
      <c r="H470" s="6">
        <v>11283503</v>
      </c>
      <c r="I470" s="12">
        <f t="shared" si="190"/>
        <v>22567006</v>
      </c>
      <c r="J470" s="6">
        <v>2251171.559814</v>
      </c>
      <c r="K470" s="12">
        <f t="shared" si="191"/>
        <v>18009372.478512</v>
      </c>
      <c r="L470" s="6">
        <f t="shared" si="192"/>
        <v>138.508656</v>
      </c>
      <c r="M470" s="6">
        <f t="shared" si="193"/>
        <v>5242880</v>
      </c>
      <c r="N470" s="13">
        <f t="shared" si="194"/>
        <v>1.2530700904168632</v>
      </c>
      <c r="O470" s="13"/>
      <c r="P470" s="7">
        <f t="shared" si="195"/>
        <v>0</v>
      </c>
      <c r="Q470" s="7">
        <f t="shared" si="196"/>
        <v>3.6070565710602108E-3</v>
      </c>
      <c r="R470" s="6">
        <f t="shared" si="197"/>
        <v>3.6070565710602108E-3</v>
      </c>
      <c r="S470" s="6">
        <f t="shared" si="198"/>
        <v>3.6070565710602108E-3</v>
      </c>
      <c r="T470" s="7">
        <f t="shared" si="199"/>
        <v>0</v>
      </c>
      <c r="U470" s="7">
        <f t="shared" si="200"/>
        <v>0.23653371364445966</v>
      </c>
      <c r="V470" s="7">
        <f t="shared" si="201"/>
        <v>0.82119857464894475</v>
      </c>
      <c r="W470" s="6">
        <f t="shared" si="202"/>
        <v>1.0577322882934044</v>
      </c>
      <c r="X470" s="6">
        <v>3.6979999999999999E-3</v>
      </c>
      <c r="Y470" s="6">
        <v>1.060501061538746</v>
      </c>
      <c r="Z470" s="6">
        <f t="shared" si="203"/>
        <v>2.4592598415302618</v>
      </c>
      <c r="AA470" s="6">
        <f t="shared" si="205"/>
        <v>2.4592598415302618</v>
      </c>
      <c r="AB470" s="6">
        <f t="shared" si="204"/>
        <v>0.26108160998200747</v>
      </c>
    </row>
    <row r="471" spans="5:28">
      <c r="E471" s="12">
        <f t="shared" si="188"/>
        <v>1.094744272578692</v>
      </c>
      <c r="F471" s="12">
        <f t="shared" si="189"/>
        <v>16932945</v>
      </c>
      <c r="G471" s="6">
        <v>227362</v>
      </c>
      <c r="H471" s="6">
        <v>11288630</v>
      </c>
      <c r="I471" s="12">
        <f t="shared" si="190"/>
        <v>22577260</v>
      </c>
      <c r="J471" s="6">
        <v>2317155.5695799999</v>
      </c>
      <c r="K471" s="12">
        <f t="shared" si="191"/>
        <v>18537244.556639999</v>
      </c>
      <c r="L471" s="6">
        <f t="shared" si="192"/>
        <v>140.01079999999999</v>
      </c>
      <c r="M471" s="6">
        <f t="shared" si="193"/>
        <v>5242880</v>
      </c>
      <c r="N471" s="13">
        <f t="shared" si="194"/>
        <v>1.2179404512367442</v>
      </c>
      <c r="O471" s="13"/>
      <c r="P471" s="7">
        <f t="shared" si="195"/>
        <v>0</v>
      </c>
      <c r="Q471" s="7">
        <f t="shared" si="196"/>
        <v>3.7127828783128734E-3</v>
      </c>
      <c r="R471" s="6">
        <f t="shared" si="197"/>
        <v>3.7127828783128734E-3</v>
      </c>
      <c r="S471" s="6">
        <f t="shared" si="198"/>
        <v>3.7127828783128734E-3</v>
      </c>
      <c r="T471" s="7">
        <f t="shared" si="199"/>
        <v>0</v>
      </c>
      <c r="U471" s="7">
        <f t="shared" si="200"/>
        <v>0.24346674493790482</v>
      </c>
      <c r="V471" s="7">
        <f t="shared" si="201"/>
        <v>0.66375406696205941</v>
      </c>
      <c r="W471" s="6">
        <f t="shared" si="202"/>
        <v>0.90722081189996429</v>
      </c>
      <c r="X471" s="6">
        <v>2.9889999999999999E-3</v>
      </c>
      <c r="Y471" s="6">
        <v>0.90312634999999986</v>
      </c>
      <c r="Z471" s="6">
        <f t="shared" si="203"/>
        <v>24.214883851216911</v>
      </c>
      <c r="AA471" s="6">
        <f t="shared" si="205"/>
        <v>24.214883851216911</v>
      </c>
      <c r="AB471" s="6">
        <f t="shared" si="204"/>
        <v>0.45336534583056187</v>
      </c>
    </row>
    <row r="472" spans="5:28">
      <c r="E472" s="12">
        <f t="shared" si="188"/>
        <v>1.1026775941782134</v>
      </c>
      <c r="F472" s="12">
        <f t="shared" si="189"/>
        <v>17274972</v>
      </c>
      <c r="G472" s="6">
        <v>199187</v>
      </c>
      <c r="H472" s="6">
        <v>11516648</v>
      </c>
      <c r="I472" s="12">
        <f t="shared" si="190"/>
        <v>23033296</v>
      </c>
      <c r="J472" s="6">
        <v>2381090.5705570001</v>
      </c>
      <c r="K472" s="12">
        <f t="shared" si="191"/>
        <v>19048724.564456001</v>
      </c>
      <c r="L472" s="6">
        <f t="shared" si="192"/>
        <v>142.183516</v>
      </c>
      <c r="M472" s="6">
        <f t="shared" si="193"/>
        <v>5242880</v>
      </c>
      <c r="N472" s="13">
        <f t="shared" si="194"/>
        <v>1.2091778597596512</v>
      </c>
      <c r="O472" s="13"/>
      <c r="P472" s="7">
        <f t="shared" si="195"/>
        <v>0</v>
      </c>
      <c r="Q472" s="7">
        <f t="shared" si="196"/>
        <v>3.8152260547955597E-3</v>
      </c>
      <c r="R472" s="6">
        <f t="shared" si="197"/>
        <v>3.8152260547955597E-3</v>
      </c>
      <c r="S472" s="6">
        <f t="shared" si="198"/>
        <v>3.8152260547955597E-3</v>
      </c>
      <c r="T472" s="7">
        <f t="shared" si="199"/>
        <v>0</v>
      </c>
      <c r="U472" s="7">
        <f t="shared" si="200"/>
        <v>0.25018448404002885</v>
      </c>
      <c r="V472" s="7">
        <f t="shared" si="201"/>
        <v>0.6628658045773661</v>
      </c>
      <c r="W472" s="6">
        <f t="shared" si="202"/>
        <v>0.91305028861739501</v>
      </c>
      <c r="X472" s="6">
        <v>2.9849999999999998E-3</v>
      </c>
      <c r="Y472" s="6">
        <v>0.89135085000000003</v>
      </c>
      <c r="Z472" s="6">
        <f t="shared" si="203"/>
        <v>27.813268167355442</v>
      </c>
      <c r="AA472" s="6">
        <f t="shared" si="205"/>
        <v>27.813268167355442</v>
      </c>
      <c r="AB472" s="6">
        <f t="shared" si="204"/>
        <v>2.4344441492813953</v>
      </c>
    </row>
    <row r="473" spans="5:28">
      <c r="E473" s="12">
        <f t="shared" si="188"/>
        <v>1.0885216750328737</v>
      </c>
      <c r="F473" s="12">
        <f t="shared" si="189"/>
        <v>17451636</v>
      </c>
      <c r="G473" s="6">
        <v>217918</v>
      </c>
      <c r="H473" s="6">
        <v>11634424</v>
      </c>
      <c r="I473" s="12">
        <f t="shared" si="190"/>
        <v>23268848</v>
      </c>
      <c r="J473" s="6">
        <v>2374560.5063479999</v>
      </c>
      <c r="K473" s="12">
        <f t="shared" si="191"/>
        <v>18996484.050783999</v>
      </c>
      <c r="L473" s="6">
        <f t="shared" si="192"/>
        <v>143.97144800000001</v>
      </c>
      <c r="M473" s="6">
        <f t="shared" si="193"/>
        <v>5242880</v>
      </c>
      <c r="N473" s="13">
        <f t="shared" si="194"/>
        <v>1.2249028787534859</v>
      </c>
      <c r="O473" s="13"/>
      <c r="P473" s="7">
        <f t="shared" si="195"/>
        <v>0</v>
      </c>
      <c r="Q473" s="7">
        <f t="shared" si="196"/>
        <v>3.8047629202060014E-3</v>
      </c>
      <c r="R473" s="6">
        <f t="shared" si="197"/>
        <v>3.8047629202060014E-3</v>
      </c>
      <c r="S473" s="6">
        <f t="shared" si="198"/>
        <v>3.8047629202060014E-3</v>
      </c>
      <c r="T473" s="7">
        <f t="shared" si="199"/>
        <v>0</v>
      </c>
      <c r="U473" s="7">
        <f t="shared" si="200"/>
        <v>0.24949836114950191</v>
      </c>
      <c r="V473" s="7">
        <f t="shared" si="201"/>
        <v>0.65664796788451318</v>
      </c>
      <c r="W473" s="6">
        <f t="shared" si="202"/>
        <v>0.90614632903401504</v>
      </c>
      <c r="X473" s="6">
        <v>2.957E-3</v>
      </c>
      <c r="Y473" s="6">
        <v>0.90256511000000006</v>
      </c>
      <c r="Z473" s="6">
        <f t="shared" si="203"/>
        <v>28.669696320798156</v>
      </c>
      <c r="AA473" s="6">
        <f t="shared" si="205"/>
        <v>28.669696320798156</v>
      </c>
      <c r="AB473" s="6">
        <f t="shared" si="204"/>
        <v>0.39678234781477223</v>
      </c>
    </row>
    <row r="474" spans="5:28">
      <c r="E474" s="12">
        <f t="shared" si="188"/>
        <v>1.0902071376025104</v>
      </c>
      <c r="F474" s="12">
        <f t="shared" si="189"/>
        <v>17677083</v>
      </c>
      <c r="G474" s="6">
        <v>213453</v>
      </c>
      <c r="H474" s="6">
        <v>11784722</v>
      </c>
      <c r="I474" s="12">
        <f t="shared" si="190"/>
        <v>23569444</v>
      </c>
      <c r="J474" s="6">
        <v>2408960.2573239999</v>
      </c>
      <c r="K474" s="12">
        <f t="shared" si="191"/>
        <v>19271682.058591999</v>
      </c>
      <c r="L474" s="6">
        <f t="shared" si="192"/>
        <v>145.68572399999999</v>
      </c>
      <c r="M474" s="6">
        <f t="shared" si="193"/>
        <v>5242880</v>
      </c>
      <c r="N474" s="13">
        <f t="shared" si="194"/>
        <v>1.223009176279551</v>
      </c>
      <c r="O474" s="13"/>
      <c r="P474" s="7">
        <f t="shared" si="195"/>
        <v>0</v>
      </c>
      <c r="Q474" s="7">
        <f t="shared" si="196"/>
        <v>3.8598817081366148E-3</v>
      </c>
      <c r="R474" s="6">
        <f t="shared" si="197"/>
        <v>3.8598817081366148E-3</v>
      </c>
      <c r="S474" s="6">
        <f t="shared" si="198"/>
        <v>3.8598817081366148E-3</v>
      </c>
      <c r="T474" s="7">
        <f t="shared" si="199"/>
        <v>0</v>
      </c>
      <c r="U474" s="7">
        <f t="shared" si="200"/>
        <v>0.25311279062793318</v>
      </c>
      <c r="V474" s="7">
        <f t="shared" si="201"/>
        <v>0.67152636282812583</v>
      </c>
      <c r="W474" s="6">
        <f t="shared" si="202"/>
        <v>0.92463915345605896</v>
      </c>
      <c r="X474" s="6">
        <v>3.0240000000000002E-3</v>
      </c>
      <c r="Y474" s="6">
        <v>0.90139391999999996</v>
      </c>
      <c r="Z474" s="6">
        <f t="shared" si="203"/>
        <v>27.641590877533552</v>
      </c>
      <c r="AA474" s="6">
        <f t="shared" si="205"/>
        <v>27.641590877533552</v>
      </c>
      <c r="AB474" s="6">
        <f t="shared" si="204"/>
        <v>2.5788096569432155</v>
      </c>
    </row>
    <row r="475" spans="5:28">
      <c r="E475" s="12">
        <f t="shared" si="188"/>
        <v>1.1038227649093699</v>
      </c>
      <c r="F475" s="12">
        <f t="shared" si="189"/>
        <v>18254770.5</v>
      </c>
      <c r="G475" s="6">
        <v>224617</v>
      </c>
      <c r="H475" s="6">
        <v>12169847</v>
      </c>
      <c r="I475" s="12">
        <f t="shared" si="190"/>
        <v>24339694</v>
      </c>
      <c r="J475" s="6">
        <v>2518753.905762</v>
      </c>
      <c r="K475" s="12">
        <f t="shared" si="191"/>
        <v>20150031.246096</v>
      </c>
      <c r="L475" s="6">
        <f t="shared" si="192"/>
        <v>150.53050400000001</v>
      </c>
      <c r="M475" s="6">
        <f t="shared" si="193"/>
        <v>5242880</v>
      </c>
      <c r="N475" s="13">
        <f t="shared" si="194"/>
        <v>1.2079233874496216</v>
      </c>
      <c r="O475" s="13"/>
      <c r="P475" s="7">
        <f t="shared" si="195"/>
        <v>0</v>
      </c>
      <c r="Q475" s="7">
        <f t="shared" si="196"/>
        <v>4.0358042846867928E-3</v>
      </c>
      <c r="R475" s="6">
        <f t="shared" si="197"/>
        <v>4.0358042846867928E-3</v>
      </c>
      <c r="S475" s="6">
        <f t="shared" si="198"/>
        <v>4.0358042846867928E-3</v>
      </c>
      <c r="T475" s="7">
        <f t="shared" si="199"/>
        <v>0</v>
      </c>
      <c r="U475" s="7">
        <f t="shared" si="200"/>
        <v>0.26464896133264848</v>
      </c>
      <c r="V475" s="7">
        <f t="shared" si="201"/>
        <v>0.72926341783318949</v>
      </c>
      <c r="W475" s="6">
        <f t="shared" si="202"/>
        <v>0.99391237916583797</v>
      </c>
      <c r="X475" s="6">
        <v>3.284E-3</v>
      </c>
      <c r="Y475" s="6">
        <v>0.97334774545484404</v>
      </c>
      <c r="Z475" s="6">
        <f t="shared" si="203"/>
        <v>22.892944113483338</v>
      </c>
      <c r="AA475" s="6">
        <f t="shared" si="205"/>
        <v>22.892944113483338</v>
      </c>
      <c r="AB475" s="6">
        <f t="shared" si="204"/>
        <v>2.1127735495379509</v>
      </c>
    </row>
    <row r="476" spans="5:28">
      <c r="E476" s="12">
        <f t="shared" si="188"/>
        <v>1.4111840612691251</v>
      </c>
      <c r="F476" s="12">
        <f t="shared" si="189"/>
        <v>15479640</v>
      </c>
      <c r="G476" s="6">
        <v>1489752</v>
      </c>
      <c r="H476" s="6">
        <v>10319760</v>
      </c>
      <c r="I476" s="12">
        <f t="shared" si="190"/>
        <v>20639520</v>
      </c>
      <c r="J476" s="6">
        <v>2730577.6552729998</v>
      </c>
      <c r="K476" s="12">
        <f t="shared" si="191"/>
        <v>21844621.242183998</v>
      </c>
      <c r="L476" s="6">
        <f t="shared" si="192"/>
        <v>153.63216</v>
      </c>
      <c r="M476" s="6">
        <f t="shared" si="193"/>
        <v>5242880</v>
      </c>
      <c r="N476" s="13">
        <f t="shared" si="194"/>
        <v>0.94483304476541641</v>
      </c>
      <c r="O476" s="13"/>
      <c r="P476" s="7">
        <f t="shared" si="195"/>
        <v>0</v>
      </c>
      <c r="Q476" s="7">
        <f t="shared" si="196"/>
        <v>4.3752098907363793E-3</v>
      </c>
      <c r="R476" s="6">
        <f t="shared" si="197"/>
        <v>4.3752098907363793E-3</v>
      </c>
      <c r="S476" s="6">
        <f t="shared" si="198"/>
        <v>4.3752098907363793E-3</v>
      </c>
      <c r="T476" s="7">
        <f t="shared" si="199"/>
        <v>0</v>
      </c>
      <c r="U476" s="7">
        <f t="shared" si="200"/>
        <v>0.28690557606798667</v>
      </c>
      <c r="V476" s="7">
        <f t="shared" si="201"/>
        <v>0.80343332695507907</v>
      </c>
      <c r="W476" s="6">
        <f t="shared" si="202"/>
        <v>1.0903389030230657</v>
      </c>
      <c r="X476" s="6">
        <v>3.6180000000000001E-3</v>
      </c>
      <c r="Y476" s="6">
        <v>1.140544350001206</v>
      </c>
      <c r="Z476" s="6">
        <f t="shared" si="203"/>
        <v>20.928963259711971</v>
      </c>
      <c r="AA476" s="6">
        <f t="shared" si="205"/>
        <v>20.928963259711971</v>
      </c>
      <c r="AB476" s="6">
        <f t="shared" si="204"/>
        <v>4.4018846770918856</v>
      </c>
    </row>
    <row r="477" spans="5:28">
      <c r="E477" s="12">
        <f t="shared" si="188"/>
        <v>1.047124929169994</v>
      </c>
      <c r="F477" s="12">
        <f t="shared" si="189"/>
        <v>19703895</v>
      </c>
      <c r="G477" s="6">
        <v>84414</v>
      </c>
      <c r="H477" s="6">
        <v>13135930</v>
      </c>
      <c r="I477" s="12">
        <f t="shared" si="190"/>
        <v>26271860</v>
      </c>
      <c r="J477" s="6">
        <v>2579054.9570309999</v>
      </c>
      <c r="K477" s="12">
        <f t="shared" si="191"/>
        <v>20632439.656248</v>
      </c>
      <c r="L477" s="6">
        <f t="shared" si="192"/>
        <v>159.31943999999999</v>
      </c>
      <c r="M477" s="6">
        <f t="shared" si="193"/>
        <v>5242880</v>
      </c>
      <c r="N477" s="13">
        <f t="shared" si="194"/>
        <v>1.2733278486552728</v>
      </c>
      <c r="O477" s="13"/>
      <c r="P477" s="7">
        <f t="shared" si="195"/>
        <v>0</v>
      </c>
      <c r="Q477" s="7">
        <f t="shared" si="196"/>
        <v>4.1324247764807E-3</v>
      </c>
      <c r="R477" s="6">
        <f t="shared" si="197"/>
        <v>4.1324247764807E-3</v>
      </c>
      <c r="S477" s="6">
        <f t="shared" si="198"/>
        <v>4.1324247764807E-3</v>
      </c>
      <c r="T477" s="7">
        <f t="shared" si="199"/>
        <v>0</v>
      </c>
      <c r="U477" s="7">
        <f t="shared" si="200"/>
        <v>0.2709848763059613</v>
      </c>
      <c r="V477" s="7">
        <f t="shared" si="201"/>
        <v>1.6090873098718912</v>
      </c>
      <c r="W477" s="6">
        <f t="shared" si="202"/>
        <v>1.8800721861778524</v>
      </c>
      <c r="X477" s="6">
        <v>7.2459999999999998E-3</v>
      </c>
      <c r="Y477" s="6">
        <v>1.857205538463768</v>
      </c>
      <c r="Z477" s="6">
        <f t="shared" si="203"/>
        <v>42.969572502336462</v>
      </c>
      <c r="AA477" s="6">
        <f t="shared" si="205"/>
        <v>42.969572502336462</v>
      </c>
      <c r="AB477" s="6">
        <f t="shared" si="204"/>
        <v>1.2312394746032858</v>
      </c>
    </row>
    <row r="478" spans="5:28">
      <c r="E478" s="12">
        <f t="shared" si="188"/>
        <v>1.0861557966815345</v>
      </c>
      <c r="F478" s="12">
        <f t="shared" si="189"/>
        <v>19725744</v>
      </c>
      <c r="G478" s="6">
        <v>245874</v>
      </c>
      <c r="H478" s="6">
        <v>13150496</v>
      </c>
      <c r="I478" s="12">
        <f t="shared" si="190"/>
        <v>26300992</v>
      </c>
      <c r="J478" s="6">
        <v>2678153.8986820001</v>
      </c>
      <c r="K478" s="12">
        <f t="shared" si="191"/>
        <v>21425231.189456001</v>
      </c>
      <c r="L478" s="6">
        <f t="shared" si="192"/>
        <v>162.723432</v>
      </c>
      <c r="M478" s="6">
        <f t="shared" si="193"/>
        <v>5242880</v>
      </c>
      <c r="N478" s="13">
        <f t="shared" si="194"/>
        <v>1.2275709777611878</v>
      </c>
      <c r="O478" s="13"/>
      <c r="P478" s="7">
        <f t="shared" si="195"/>
        <v>0</v>
      </c>
      <c r="Q478" s="7">
        <f t="shared" si="196"/>
        <v>4.2912112035342143E-3</v>
      </c>
      <c r="R478" s="6">
        <f t="shared" si="197"/>
        <v>4.2912112035342143E-3</v>
      </c>
      <c r="S478" s="6">
        <f t="shared" si="198"/>
        <v>4.2912112035342143E-3</v>
      </c>
      <c r="T478" s="7">
        <f t="shared" si="199"/>
        <v>0</v>
      </c>
      <c r="U478" s="7">
        <f t="shared" si="200"/>
        <v>0.28139733935648215</v>
      </c>
      <c r="V478" s="7">
        <f t="shared" si="201"/>
        <v>0.72348971233268311</v>
      </c>
      <c r="W478" s="6">
        <f t="shared" si="202"/>
        <v>1.0048870516891653</v>
      </c>
      <c r="X478" s="6">
        <v>3.258E-3</v>
      </c>
      <c r="Y478" s="6">
        <v>0.99632354999891404</v>
      </c>
      <c r="Z478" s="6">
        <f t="shared" si="203"/>
        <v>31.713051059982021</v>
      </c>
      <c r="AA478" s="6">
        <f t="shared" si="205"/>
        <v>31.713051059982021</v>
      </c>
      <c r="AB478" s="6">
        <f t="shared" si="204"/>
        <v>0.85951011498830387</v>
      </c>
    </row>
    <row r="479" spans="5:28">
      <c r="E479" s="12">
        <f t="shared" si="188"/>
        <v>1.0572973685955431</v>
      </c>
      <c r="F479" s="12">
        <f t="shared" si="189"/>
        <v>21223287</v>
      </c>
      <c r="G479" s="6">
        <v>63838</v>
      </c>
      <c r="H479" s="6">
        <v>14148858</v>
      </c>
      <c r="I479" s="12">
        <f t="shared" si="190"/>
        <v>28297716</v>
      </c>
      <c r="J479" s="6">
        <v>2804915.687256</v>
      </c>
      <c r="K479" s="12">
        <f t="shared" si="191"/>
        <v>22439325.498048</v>
      </c>
      <c r="L479" s="6">
        <f t="shared" si="192"/>
        <v>171.06305599999999</v>
      </c>
      <c r="M479" s="6">
        <f t="shared" si="193"/>
        <v>5242880</v>
      </c>
      <c r="N479" s="13">
        <f t="shared" si="194"/>
        <v>1.2610769429081825</v>
      </c>
      <c r="O479" s="13"/>
      <c r="P479" s="7">
        <f t="shared" si="195"/>
        <v>0</v>
      </c>
      <c r="Q479" s="7">
        <f t="shared" si="196"/>
        <v>4.4943218640442336E-3</v>
      </c>
      <c r="R479" s="6">
        <f t="shared" si="197"/>
        <v>4.4943218640442336E-3</v>
      </c>
      <c r="S479" s="6">
        <f t="shared" si="198"/>
        <v>4.4943218640442336E-3</v>
      </c>
      <c r="T479" s="7">
        <f t="shared" si="199"/>
        <v>0</v>
      </c>
      <c r="U479" s="7">
        <f t="shared" si="200"/>
        <v>0.29471637604602674</v>
      </c>
      <c r="V479" s="7">
        <f t="shared" si="201"/>
        <v>0.93245343833177907</v>
      </c>
      <c r="W479" s="6">
        <f t="shared" si="202"/>
        <v>1.2271698143778058</v>
      </c>
      <c r="X479" s="6">
        <v>4.1989999999999996E-3</v>
      </c>
      <c r="Y479" s="6">
        <v>1.2079998125</v>
      </c>
      <c r="Z479" s="6">
        <f t="shared" si="203"/>
        <v>7.0331475123656606</v>
      </c>
      <c r="AA479" s="6">
        <f t="shared" si="205"/>
        <v>7.0331475123656606</v>
      </c>
      <c r="AB479" s="6">
        <f t="shared" si="204"/>
        <v>1.5869209315631263</v>
      </c>
    </row>
    <row r="480" spans="5:28">
      <c r="E480" s="12">
        <f t="shared" si="188"/>
        <v>1.053840651578219</v>
      </c>
      <c r="F480" s="12">
        <f t="shared" si="189"/>
        <v>21331419</v>
      </c>
      <c r="G480" s="6">
        <v>36000</v>
      </c>
      <c r="H480" s="6">
        <v>14220946</v>
      </c>
      <c r="I480" s="12">
        <f t="shared" si="190"/>
        <v>28441892</v>
      </c>
      <c r="J480" s="6">
        <v>2809989.562256</v>
      </c>
      <c r="K480" s="12">
        <f t="shared" si="191"/>
        <v>22479916.498048</v>
      </c>
      <c r="L480" s="6">
        <f t="shared" si="192"/>
        <v>171.371352</v>
      </c>
      <c r="M480" s="6">
        <f t="shared" si="193"/>
        <v>5242880</v>
      </c>
      <c r="N480" s="13">
        <f t="shared" si="194"/>
        <v>1.2652134184960027</v>
      </c>
      <c r="O480" s="13"/>
      <c r="P480" s="7">
        <f t="shared" si="195"/>
        <v>0</v>
      </c>
      <c r="Q480" s="7">
        <f t="shared" si="196"/>
        <v>4.5024517438304722E-3</v>
      </c>
      <c r="R480" s="6">
        <f t="shared" si="197"/>
        <v>4.5024517438304722E-3</v>
      </c>
      <c r="S480" s="6">
        <f t="shared" si="198"/>
        <v>4.5024517438304722E-3</v>
      </c>
      <c r="T480" s="7">
        <f t="shared" si="199"/>
        <v>0</v>
      </c>
      <c r="U480" s="7">
        <f t="shared" si="200"/>
        <v>0.29524949511955351</v>
      </c>
      <c r="V480" s="7">
        <f t="shared" si="201"/>
        <v>0.84806851178591669</v>
      </c>
      <c r="W480" s="6">
        <f t="shared" si="202"/>
        <v>1.1433180069054703</v>
      </c>
      <c r="X480" s="6">
        <v>3.8189999999999999E-3</v>
      </c>
      <c r="Y480" s="6">
        <v>1.122649607141766</v>
      </c>
      <c r="Z480" s="6">
        <f t="shared" si="203"/>
        <v>17.89609174732842</v>
      </c>
      <c r="AA480" s="6">
        <f t="shared" si="205"/>
        <v>17.89609174732842</v>
      </c>
      <c r="AB480" s="6">
        <f t="shared" si="204"/>
        <v>1.8410374556960323</v>
      </c>
    </row>
    <row r="481" spans="5:28">
      <c r="E481" s="12">
        <f t="shared" si="188"/>
        <v>1.0687360181055447</v>
      </c>
      <c r="F481" s="12">
        <f t="shared" si="189"/>
        <v>22063075.5</v>
      </c>
      <c r="G481" s="6">
        <v>151926</v>
      </c>
      <c r="H481" s="6">
        <v>14708717</v>
      </c>
      <c r="I481" s="12">
        <f t="shared" si="190"/>
        <v>29417434</v>
      </c>
      <c r="J481" s="6">
        <v>2947450.4321289998</v>
      </c>
      <c r="K481" s="12">
        <f t="shared" si="191"/>
        <v>23579603.457031999</v>
      </c>
      <c r="L481" s="6">
        <f t="shared" si="192"/>
        <v>179.54312400000001</v>
      </c>
      <c r="M481" s="6">
        <f t="shared" si="193"/>
        <v>5242880</v>
      </c>
      <c r="N481" s="13">
        <f t="shared" si="194"/>
        <v>1.2475796742555916</v>
      </c>
      <c r="O481" s="13"/>
      <c r="P481" s="7">
        <f t="shared" si="195"/>
        <v>0</v>
      </c>
      <c r="Q481" s="7">
        <f t="shared" si="196"/>
        <v>4.7227055631262459E-3</v>
      </c>
      <c r="R481" s="6">
        <f t="shared" si="197"/>
        <v>4.7227055631262459E-3</v>
      </c>
      <c r="S481" s="6">
        <f t="shared" si="198"/>
        <v>4.7227055631262459E-3</v>
      </c>
      <c r="T481" s="7">
        <f t="shared" si="199"/>
        <v>0</v>
      </c>
      <c r="U481" s="7">
        <f t="shared" si="200"/>
        <v>0.30969269909932701</v>
      </c>
      <c r="V481" s="7">
        <f t="shared" si="201"/>
        <v>0.91402199384939331</v>
      </c>
      <c r="W481" s="6">
        <f t="shared" si="202"/>
        <v>1.2237146929487204</v>
      </c>
      <c r="X481" s="6">
        <v>4.1159999999999999E-3</v>
      </c>
      <c r="Y481" s="6">
        <v>1.1938869599999999</v>
      </c>
      <c r="Z481" s="6">
        <f t="shared" si="203"/>
        <v>14.740174031249905</v>
      </c>
      <c r="AA481" s="6">
        <f t="shared" si="205"/>
        <v>14.740174031249905</v>
      </c>
      <c r="AB481" s="6">
        <f t="shared" si="204"/>
        <v>2.4983716170851245</v>
      </c>
    </row>
    <row r="482" spans="5:28">
      <c r="E482" s="12">
        <f t="shared" si="188"/>
        <v>1.0718085148609839</v>
      </c>
      <c r="F482" s="12">
        <f t="shared" si="189"/>
        <v>22516897.5</v>
      </c>
      <c r="G482" s="6">
        <v>185639</v>
      </c>
      <c r="H482" s="6">
        <v>15011265</v>
      </c>
      <c r="I482" s="12">
        <f t="shared" si="190"/>
        <v>30022530</v>
      </c>
      <c r="J482" s="6">
        <v>3016725.3085940001</v>
      </c>
      <c r="K482" s="12">
        <f t="shared" si="191"/>
        <v>24133802.468752</v>
      </c>
      <c r="L482" s="6">
        <f t="shared" si="192"/>
        <v>183.84796</v>
      </c>
      <c r="M482" s="6">
        <f t="shared" si="193"/>
        <v>5242880</v>
      </c>
      <c r="N482" s="13">
        <f t="shared" si="194"/>
        <v>1.2440033036183427</v>
      </c>
      <c r="O482" s="13"/>
      <c r="P482" s="7">
        <f t="shared" si="195"/>
        <v>0</v>
      </c>
      <c r="Q482" s="7">
        <f t="shared" si="196"/>
        <v>4.8337048324947297E-3</v>
      </c>
      <c r="R482" s="6">
        <f t="shared" si="197"/>
        <v>4.8337048324947297E-3</v>
      </c>
      <c r="S482" s="6">
        <f t="shared" si="198"/>
        <v>4.8337048324947297E-3</v>
      </c>
      <c r="T482" s="7">
        <f t="shared" si="199"/>
        <v>0</v>
      </c>
      <c r="U482" s="7">
        <f t="shared" si="200"/>
        <v>0.31697150631466048</v>
      </c>
      <c r="V482" s="7">
        <f t="shared" si="201"/>
        <v>0.90980274752210022</v>
      </c>
      <c r="W482" s="6">
        <f t="shared" si="202"/>
        <v>1.2267742538367608</v>
      </c>
      <c r="X482" s="6">
        <v>4.0969999999999999E-3</v>
      </c>
      <c r="Y482" s="6">
        <v>1.2191033200000001</v>
      </c>
      <c r="Z482" s="6">
        <f t="shared" si="203"/>
        <v>17.981567793378808</v>
      </c>
      <c r="AA482" s="6">
        <f t="shared" si="205"/>
        <v>17.981567793378808</v>
      </c>
      <c r="AB482" s="6">
        <f t="shared" si="204"/>
        <v>0.62922754051401075</v>
      </c>
    </row>
    <row r="483" spans="5:28">
      <c r="E483" s="12">
        <f t="shared" si="188"/>
        <v>1.6041552502632566</v>
      </c>
      <c r="F483" s="12">
        <f t="shared" si="189"/>
        <v>17832414</v>
      </c>
      <c r="G483" s="6">
        <v>2097152</v>
      </c>
      <c r="H483" s="6">
        <v>11888276</v>
      </c>
      <c r="I483" s="12">
        <f t="shared" si="190"/>
        <v>23776552</v>
      </c>
      <c r="J483" s="6">
        <v>3575745.0678710002</v>
      </c>
      <c r="K483" s="12">
        <f t="shared" si="191"/>
        <v>28605960.542968001</v>
      </c>
      <c r="L483" s="6">
        <f t="shared" si="192"/>
        <v>184.602352</v>
      </c>
      <c r="M483" s="6">
        <f t="shared" si="193"/>
        <v>5242880</v>
      </c>
      <c r="N483" s="13">
        <f t="shared" si="194"/>
        <v>0.83117474640594857</v>
      </c>
      <c r="O483" s="13"/>
      <c r="P483" s="7">
        <f t="shared" si="195"/>
        <v>0</v>
      </c>
      <c r="Q483" s="7">
        <f t="shared" si="196"/>
        <v>5.72942328063433E-3</v>
      </c>
      <c r="R483" s="6">
        <f t="shared" si="197"/>
        <v>5.72942328063433E-3</v>
      </c>
      <c r="S483" s="6">
        <f t="shared" si="198"/>
        <v>5.72942328063433E-3</v>
      </c>
      <c r="T483" s="7">
        <f t="shared" si="199"/>
        <v>0</v>
      </c>
      <c r="U483" s="7">
        <f t="shared" si="200"/>
        <v>0.37570848665983941</v>
      </c>
      <c r="V483" s="7">
        <f t="shared" si="201"/>
        <v>1.7894045739646285</v>
      </c>
      <c r="W483" s="6">
        <f t="shared" si="202"/>
        <v>2.165113060624468</v>
      </c>
      <c r="X483" s="6">
        <v>8.0579999999999992E-3</v>
      </c>
      <c r="Y483" s="6">
        <v>2.2172162571417058</v>
      </c>
      <c r="Z483" s="6">
        <f t="shared" si="203"/>
        <v>28.897700662269415</v>
      </c>
      <c r="AA483" s="6">
        <f t="shared" si="205"/>
        <v>28.897700662269415</v>
      </c>
      <c r="AB483" s="6">
        <f t="shared" si="204"/>
        <v>2.3499375105794127</v>
      </c>
    </row>
    <row r="484" spans="5:28">
      <c r="E484" s="12">
        <f t="shared" si="188"/>
        <v>1.1907096307182627</v>
      </c>
      <c r="F484" s="12">
        <f t="shared" si="189"/>
        <v>20662405.5</v>
      </c>
      <c r="G484" s="6">
        <v>1048576</v>
      </c>
      <c r="H484" s="6">
        <v>13774937</v>
      </c>
      <c r="I484" s="12">
        <f t="shared" si="190"/>
        <v>27549874</v>
      </c>
      <c r="J484" s="6">
        <v>3075365.6528320001</v>
      </c>
      <c r="K484" s="12">
        <f t="shared" si="191"/>
        <v>24602925.222656</v>
      </c>
      <c r="L484" s="6">
        <f t="shared" si="192"/>
        <v>186.27076400000001</v>
      </c>
      <c r="M484" s="6">
        <f t="shared" si="193"/>
        <v>5242880</v>
      </c>
      <c r="N484" s="13">
        <f t="shared" si="194"/>
        <v>1.1197804224771717</v>
      </c>
      <c r="O484" s="13"/>
      <c r="P484" s="7">
        <f t="shared" si="195"/>
        <v>0</v>
      </c>
      <c r="Q484" s="7">
        <f t="shared" si="196"/>
        <v>4.9276643701811357E-3</v>
      </c>
      <c r="R484" s="6">
        <f t="shared" si="197"/>
        <v>4.9276643701811357E-3</v>
      </c>
      <c r="S484" s="6">
        <f t="shared" si="198"/>
        <v>4.9276643701811357E-3</v>
      </c>
      <c r="T484" s="7">
        <f t="shared" si="199"/>
        <v>0</v>
      </c>
      <c r="U484" s="7">
        <f t="shared" si="200"/>
        <v>0.32313292850016001</v>
      </c>
      <c r="V484" s="7">
        <f t="shared" si="201"/>
        <v>0.89225956542440776</v>
      </c>
      <c r="W484" s="6">
        <f t="shared" si="202"/>
        <v>1.2153924939245677</v>
      </c>
      <c r="X484" s="6">
        <v>4.0179999999999999E-3</v>
      </c>
      <c r="Y484" s="6">
        <v>1.2397252000005738</v>
      </c>
      <c r="Z484" s="6">
        <f t="shared" si="203"/>
        <v>22.639730467424986</v>
      </c>
      <c r="AA484" s="6">
        <f t="shared" si="205"/>
        <v>22.639730467424986</v>
      </c>
      <c r="AB484" s="6">
        <f t="shared" si="204"/>
        <v>1.962749976849294</v>
      </c>
    </row>
    <row r="485" spans="5:28">
      <c r="E485" s="12">
        <f t="shared" si="188"/>
        <v>1.3167065486862259</v>
      </c>
      <c r="F485" s="12">
        <f t="shared" si="189"/>
        <v>20316927</v>
      </c>
      <c r="G485" s="6">
        <v>1219574</v>
      </c>
      <c r="H485" s="6">
        <v>13544618</v>
      </c>
      <c r="I485" s="12">
        <f t="shared" si="190"/>
        <v>27089236</v>
      </c>
      <c r="J485" s="6">
        <v>3343928.8537599999</v>
      </c>
      <c r="K485" s="12">
        <f t="shared" si="191"/>
        <v>26751430.830079999</v>
      </c>
      <c r="L485" s="6">
        <f t="shared" si="192"/>
        <v>186.926896</v>
      </c>
      <c r="M485" s="6">
        <f t="shared" si="193"/>
        <v>5242880</v>
      </c>
      <c r="N485" s="13">
        <f t="shared" si="194"/>
        <v>1.0126275552162303</v>
      </c>
      <c r="O485" s="13"/>
      <c r="P485" s="7">
        <f t="shared" si="195"/>
        <v>0</v>
      </c>
      <c r="Q485" s="7">
        <f t="shared" si="196"/>
        <v>5.357983709650912E-3</v>
      </c>
      <c r="R485" s="6">
        <f t="shared" si="197"/>
        <v>5.357983709650912E-3</v>
      </c>
      <c r="S485" s="6">
        <f t="shared" si="198"/>
        <v>5.357983709650912E-3</v>
      </c>
      <c r="T485" s="7">
        <f t="shared" si="199"/>
        <v>0</v>
      </c>
      <c r="U485" s="7">
        <f t="shared" si="200"/>
        <v>0.35135123597957379</v>
      </c>
      <c r="V485" s="7">
        <f t="shared" si="201"/>
        <v>1.0052909538766286</v>
      </c>
      <c r="W485" s="6">
        <f t="shared" si="202"/>
        <v>1.3566421898562024</v>
      </c>
      <c r="X485" s="6">
        <v>4.5269999999999998E-3</v>
      </c>
      <c r="Y485" s="6">
        <v>1.4055003529398449</v>
      </c>
      <c r="Z485" s="6">
        <f t="shared" si="203"/>
        <v>18.356167652991214</v>
      </c>
      <c r="AA485" s="6">
        <f t="shared" si="205"/>
        <v>18.356167652991214</v>
      </c>
      <c r="AB485" s="6">
        <f t="shared" si="204"/>
        <v>3.4762113706657716</v>
      </c>
    </row>
    <row r="486" spans="5:28">
      <c r="E486" s="12">
        <f t="shared" si="188"/>
        <v>1.0024656614253016</v>
      </c>
      <c r="F486" s="12">
        <f t="shared" si="189"/>
        <v>24256753.5</v>
      </c>
      <c r="G486" s="6">
        <v>38120</v>
      </c>
      <c r="H486" s="6">
        <v>16171169</v>
      </c>
      <c r="I486" s="12">
        <f t="shared" si="190"/>
        <v>32342338</v>
      </c>
      <c r="J486" s="6">
        <v>3039570.3051760001</v>
      </c>
      <c r="K486" s="12">
        <f t="shared" si="191"/>
        <v>24316562.441408001</v>
      </c>
      <c r="L486" s="6">
        <f t="shared" si="192"/>
        <v>194.816428</v>
      </c>
      <c r="M486" s="6">
        <f t="shared" si="193"/>
        <v>5242880</v>
      </c>
      <c r="N486" s="13">
        <f t="shared" si="194"/>
        <v>1.3300538708105027</v>
      </c>
      <c r="O486" s="13"/>
      <c r="P486" s="7">
        <f t="shared" si="195"/>
        <v>0</v>
      </c>
      <c r="Q486" s="7">
        <f t="shared" si="196"/>
        <v>4.8703094149743342E-3</v>
      </c>
      <c r="R486" s="6">
        <f t="shared" si="197"/>
        <v>4.8703094149743342E-3</v>
      </c>
      <c r="S486" s="6">
        <f t="shared" si="198"/>
        <v>4.8703094149743342E-3</v>
      </c>
      <c r="T486" s="7">
        <f t="shared" si="199"/>
        <v>0</v>
      </c>
      <c r="U486" s="7">
        <f t="shared" si="200"/>
        <v>0.31937186174567078</v>
      </c>
      <c r="V486" s="7">
        <f t="shared" si="201"/>
        <v>1.5060488732474697</v>
      </c>
      <c r="W486" s="6">
        <f t="shared" si="202"/>
        <v>1.8254207349931404</v>
      </c>
      <c r="X486" s="6">
        <v>6.7819999999999998E-3</v>
      </c>
      <c r="Y486" s="6">
        <v>1.81842375</v>
      </c>
      <c r="Z486" s="6">
        <f t="shared" si="203"/>
        <v>28.187711368706363</v>
      </c>
      <c r="AA486" s="6">
        <f t="shared" si="205"/>
        <v>28.187711368706363</v>
      </c>
      <c r="AB486" s="6">
        <f t="shared" si="204"/>
        <v>0.3847829744381851</v>
      </c>
    </row>
    <row r="487" spans="5:28">
      <c r="E487" s="12">
        <f t="shared" si="188"/>
        <v>1.0024507044117013</v>
      </c>
      <c r="F487" s="12">
        <f t="shared" si="189"/>
        <v>24256753.5</v>
      </c>
      <c r="G487" s="6">
        <v>38120</v>
      </c>
      <c r="H487" s="6">
        <v>16171169</v>
      </c>
      <c r="I487" s="12">
        <f t="shared" si="190"/>
        <v>32342338</v>
      </c>
      <c r="J487" s="6">
        <v>3039524.9541020002</v>
      </c>
      <c r="K487" s="12">
        <f t="shared" si="191"/>
        <v>24316199.632816002</v>
      </c>
      <c r="L487" s="6">
        <f t="shared" si="192"/>
        <v>194.816428</v>
      </c>
      <c r="M487" s="6">
        <f t="shared" si="193"/>
        <v>5242880</v>
      </c>
      <c r="N487" s="13">
        <f t="shared" si="194"/>
        <v>1.3300737158101095</v>
      </c>
      <c r="O487" s="13"/>
      <c r="P487" s="7">
        <f t="shared" si="195"/>
        <v>0</v>
      </c>
      <c r="Q487" s="7">
        <f t="shared" si="196"/>
        <v>4.8702367488602108E-3</v>
      </c>
      <c r="R487" s="6">
        <f t="shared" si="197"/>
        <v>4.8702367488602108E-3</v>
      </c>
      <c r="S487" s="6">
        <f t="shared" si="198"/>
        <v>4.8702367488602108E-3</v>
      </c>
      <c r="T487" s="7">
        <f t="shared" si="199"/>
        <v>0</v>
      </c>
      <c r="U487" s="7">
        <f t="shared" si="200"/>
        <v>0.31936709664551471</v>
      </c>
      <c r="V487" s="7">
        <f t="shared" si="201"/>
        <v>1.5036061516895634</v>
      </c>
      <c r="W487" s="6">
        <f t="shared" si="202"/>
        <v>1.822973248335078</v>
      </c>
      <c r="X487" s="6">
        <v>6.7710000000000001E-3</v>
      </c>
      <c r="Y487" s="6">
        <v>1.819254849997743</v>
      </c>
      <c r="Z487" s="6">
        <f t="shared" si="203"/>
        <v>28.072120087723956</v>
      </c>
      <c r="AA487" s="6">
        <f t="shared" si="205"/>
        <v>28.072120087723956</v>
      </c>
      <c r="AB487" s="6">
        <f t="shared" si="204"/>
        <v>0.20439128346089708</v>
      </c>
    </row>
    <row r="488" spans="5:28">
      <c r="E488" s="12">
        <f t="shared" si="188"/>
        <v>1.4104415992370454</v>
      </c>
      <c r="F488" s="12">
        <f t="shared" si="189"/>
        <v>21918994.5</v>
      </c>
      <c r="G488" s="6">
        <v>2063494</v>
      </c>
      <c r="H488" s="6">
        <v>14612663</v>
      </c>
      <c r="I488" s="12">
        <f t="shared" si="190"/>
        <v>29225326</v>
      </c>
      <c r="J488" s="6">
        <v>3864432.7070309999</v>
      </c>
      <c r="K488" s="12">
        <f t="shared" si="191"/>
        <v>30915461.656248</v>
      </c>
      <c r="L488" s="6">
        <f t="shared" si="192"/>
        <v>216.621836</v>
      </c>
      <c r="M488" s="6">
        <f t="shared" si="193"/>
        <v>5242880</v>
      </c>
      <c r="N488" s="13">
        <f t="shared" si="194"/>
        <v>0.94533040861427908</v>
      </c>
      <c r="O488" s="13"/>
      <c r="P488" s="7">
        <f t="shared" si="195"/>
        <v>0</v>
      </c>
      <c r="Q488" s="7">
        <f t="shared" si="196"/>
        <v>6.1919880466453098E-3</v>
      </c>
      <c r="R488" s="6">
        <f t="shared" si="197"/>
        <v>6.1919880466453098E-3</v>
      </c>
      <c r="S488" s="6">
        <f t="shared" si="198"/>
        <v>6.1919880466453098E-3</v>
      </c>
      <c r="T488" s="7">
        <f t="shared" si="199"/>
        <v>0</v>
      </c>
      <c r="U488" s="7">
        <f t="shared" si="200"/>
        <v>0.40604129673647715</v>
      </c>
      <c r="V488" s="7">
        <f t="shared" si="201"/>
        <v>1.9923725288670453</v>
      </c>
      <c r="W488" s="6">
        <f t="shared" si="202"/>
        <v>2.3984138256035226</v>
      </c>
      <c r="X488" s="6">
        <v>8.9720000000000008E-3</v>
      </c>
      <c r="Y488" s="6">
        <v>2.4738970588266964</v>
      </c>
      <c r="Z488" s="6">
        <f t="shared" si="203"/>
        <v>30.985420790845865</v>
      </c>
      <c r="AA488" s="6">
        <f t="shared" si="205"/>
        <v>30.985420790845865</v>
      </c>
      <c r="AB488" s="6">
        <f t="shared" si="204"/>
        <v>3.0511873141145793</v>
      </c>
    </row>
    <row r="489" spans="5:28">
      <c r="E489" s="12">
        <f t="shared" si="188"/>
        <v>1.0459239309919623</v>
      </c>
      <c r="F489" s="12">
        <f t="shared" si="189"/>
        <v>27102582</v>
      </c>
      <c r="G489" s="6">
        <v>14340</v>
      </c>
      <c r="H489" s="6">
        <v>18068388</v>
      </c>
      <c r="I489" s="12">
        <f t="shared" si="190"/>
        <v>36136776</v>
      </c>
      <c r="J489" s="6">
        <v>3543404.8881839998</v>
      </c>
      <c r="K489" s="12">
        <f t="shared" si="191"/>
        <v>28347239.105471998</v>
      </c>
      <c r="L489" s="6">
        <f t="shared" si="192"/>
        <v>217.10745600000001</v>
      </c>
      <c r="M489" s="6">
        <f t="shared" si="193"/>
        <v>5242880</v>
      </c>
      <c r="N489" s="13">
        <f t="shared" si="194"/>
        <v>1.274789966865745</v>
      </c>
      <c r="O489" s="13"/>
      <c r="P489" s="7">
        <f t="shared" si="195"/>
        <v>0</v>
      </c>
      <c r="Q489" s="7">
        <f t="shared" si="196"/>
        <v>5.6776045477879974E-3</v>
      </c>
      <c r="R489" s="6">
        <f t="shared" si="197"/>
        <v>5.6776045477879974E-3</v>
      </c>
      <c r="S489" s="6">
        <f t="shared" si="198"/>
        <v>5.6776045477879974E-3</v>
      </c>
      <c r="T489" s="7">
        <f t="shared" si="199"/>
        <v>0</v>
      </c>
      <c r="U489" s="7">
        <f t="shared" si="200"/>
        <v>0.37231045918923322</v>
      </c>
      <c r="V489" s="7">
        <f t="shared" si="201"/>
        <v>1.157183821659181</v>
      </c>
      <c r="W489" s="6">
        <f t="shared" si="202"/>
        <v>1.5294942808484142</v>
      </c>
      <c r="X489" s="6">
        <v>5.2110000000000004E-3</v>
      </c>
      <c r="Y489" s="6">
        <v>1.5175589999988421</v>
      </c>
      <c r="Z489" s="6">
        <f t="shared" si="203"/>
        <v>8.9542227554787388</v>
      </c>
      <c r="AA489" s="6">
        <f t="shared" si="205"/>
        <v>8.9542227554787388</v>
      </c>
      <c r="AB489" s="6">
        <f t="shared" si="204"/>
        <v>0.7864788683392987</v>
      </c>
    </row>
    <row r="490" spans="5:28">
      <c r="E490" s="12">
        <f t="shared" si="188"/>
        <v>1.1014151776451522</v>
      </c>
      <c r="F490" s="12">
        <f t="shared" si="189"/>
        <v>26326012.5</v>
      </c>
      <c r="G490" s="6">
        <v>503625</v>
      </c>
      <c r="H490" s="6">
        <v>17550675</v>
      </c>
      <c r="I490" s="12">
        <f t="shared" si="190"/>
        <v>35101350</v>
      </c>
      <c r="J490" s="6">
        <v>3624483.7167969998</v>
      </c>
      <c r="K490" s="12">
        <f t="shared" si="191"/>
        <v>28995869.734375998</v>
      </c>
      <c r="L490" s="6">
        <f t="shared" si="192"/>
        <v>220.6806</v>
      </c>
      <c r="M490" s="6">
        <f t="shared" si="193"/>
        <v>5242880</v>
      </c>
      <c r="N490" s="13">
        <f t="shared" si="194"/>
        <v>1.2105637913797653</v>
      </c>
      <c r="O490" s="13"/>
      <c r="P490" s="7">
        <f t="shared" si="195"/>
        <v>0</v>
      </c>
      <c r="Q490" s="7">
        <f t="shared" si="196"/>
        <v>5.8075173126536615E-3</v>
      </c>
      <c r="R490" s="6">
        <f t="shared" si="197"/>
        <v>5.8075173126536615E-3</v>
      </c>
      <c r="S490" s="6">
        <f t="shared" si="198"/>
        <v>5.8075173126536615E-3</v>
      </c>
      <c r="T490" s="7">
        <f t="shared" si="199"/>
        <v>0</v>
      </c>
      <c r="U490" s="7">
        <f t="shared" si="200"/>
        <v>0.38082952400513742</v>
      </c>
      <c r="V490" s="7">
        <f t="shared" si="201"/>
        <v>1.0259430543207477</v>
      </c>
      <c r="W490" s="6">
        <f t="shared" si="202"/>
        <v>1.4067725783258851</v>
      </c>
      <c r="X490" s="6">
        <v>4.62E-3</v>
      </c>
      <c r="Y490" s="6">
        <v>1.4070074117668798</v>
      </c>
      <c r="Z490" s="6">
        <f t="shared" si="203"/>
        <v>25.703837936226442</v>
      </c>
      <c r="AA490" s="6">
        <f t="shared" si="205"/>
        <v>25.703837936226442</v>
      </c>
      <c r="AB490" s="6">
        <f t="shared" si="204"/>
        <v>1.6690277466259642E-2</v>
      </c>
    </row>
    <row r="491" spans="5:28">
      <c r="E491" s="12">
        <f t="shared" si="188"/>
        <v>1.1012197963154504</v>
      </c>
      <c r="F491" s="12">
        <f t="shared" si="189"/>
        <v>26326012.5</v>
      </c>
      <c r="G491" s="6">
        <v>503625</v>
      </c>
      <c r="H491" s="6">
        <v>17550675</v>
      </c>
      <c r="I491" s="12">
        <f t="shared" si="190"/>
        <v>35101350</v>
      </c>
      <c r="J491" s="6">
        <v>3623840.765381</v>
      </c>
      <c r="K491" s="12">
        <f t="shared" si="191"/>
        <v>28990726.123048</v>
      </c>
      <c r="L491" s="6">
        <f t="shared" si="192"/>
        <v>220.6806</v>
      </c>
      <c r="M491" s="6">
        <f t="shared" si="193"/>
        <v>5242880</v>
      </c>
      <c r="N491" s="13">
        <f t="shared" si="194"/>
        <v>1.2107785728103573</v>
      </c>
      <c r="O491" s="13"/>
      <c r="P491" s="7">
        <f t="shared" si="195"/>
        <v>0</v>
      </c>
      <c r="Q491" s="7">
        <f t="shared" si="196"/>
        <v>5.8064871103486243E-3</v>
      </c>
      <c r="R491" s="6">
        <f t="shared" si="197"/>
        <v>5.8064871103486243E-3</v>
      </c>
      <c r="S491" s="6">
        <f t="shared" si="198"/>
        <v>5.8064871103486243E-3</v>
      </c>
      <c r="T491" s="7">
        <f t="shared" si="199"/>
        <v>0</v>
      </c>
      <c r="U491" s="7">
        <f t="shared" si="200"/>
        <v>0.38076196820937569</v>
      </c>
      <c r="V491" s="7">
        <f t="shared" si="201"/>
        <v>1.0290519726671743</v>
      </c>
      <c r="W491" s="6">
        <f t="shared" si="202"/>
        <v>1.40981394087655</v>
      </c>
      <c r="X491" s="6">
        <v>4.6340000000000001E-3</v>
      </c>
      <c r="Y491" s="6">
        <v>1.4115436588238022</v>
      </c>
      <c r="Z491" s="6">
        <f t="shared" si="203"/>
        <v>25.301836649732934</v>
      </c>
      <c r="AA491" s="6">
        <f t="shared" si="205"/>
        <v>25.301836649732934</v>
      </c>
      <c r="AB491" s="6">
        <f t="shared" si="204"/>
        <v>0.12254087476780622</v>
      </c>
    </row>
    <row r="492" spans="5:28">
      <c r="E492" s="12">
        <f t="shared" si="188"/>
        <v>1.1014402091045121</v>
      </c>
      <c r="F492" s="12">
        <f t="shared" si="189"/>
        <v>26326012.5</v>
      </c>
      <c r="G492" s="6">
        <v>503625</v>
      </c>
      <c r="H492" s="6">
        <v>17550675</v>
      </c>
      <c r="I492" s="12">
        <f t="shared" si="190"/>
        <v>35101350</v>
      </c>
      <c r="J492" s="6">
        <v>3624566.0891109998</v>
      </c>
      <c r="K492" s="12">
        <f t="shared" si="191"/>
        <v>28996528.712887999</v>
      </c>
      <c r="L492" s="6">
        <f t="shared" si="192"/>
        <v>220.6806</v>
      </c>
      <c r="M492" s="6">
        <f t="shared" si="193"/>
        <v>5242880</v>
      </c>
      <c r="N492" s="13">
        <f t="shared" si="194"/>
        <v>1.2105362799650776</v>
      </c>
      <c r="O492" s="13"/>
      <c r="P492" s="7">
        <f t="shared" si="195"/>
        <v>0</v>
      </c>
      <c r="Q492" s="7">
        <f t="shared" si="196"/>
        <v>5.8076492979726802E-3</v>
      </c>
      <c r="R492" s="6">
        <f t="shared" si="197"/>
        <v>5.8076492979726802E-3</v>
      </c>
      <c r="S492" s="6">
        <f t="shared" si="198"/>
        <v>5.8076492979726802E-3</v>
      </c>
      <c r="T492" s="7">
        <f t="shared" si="199"/>
        <v>0</v>
      </c>
      <c r="U492" s="7">
        <f t="shared" si="200"/>
        <v>0.38083817897825439</v>
      </c>
      <c r="V492" s="7">
        <f t="shared" si="201"/>
        <v>1.027497513493961</v>
      </c>
      <c r="W492" s="6">
        <f t="shared" si="202"/>
        <v>1.4083356924722155</v>
      </c>
      <c r="X492" s="6">
        <v>4.627E-3</v>
      </c>
      <c r="Y492" s="6">
        <v>1.40999149375</v>
      </c>
      <c r="Z492" s="6">
        <f t="shared" si="203"/>
        <v>25.516518218558033</v>
      </c>
      <c r="AA492" s="6">
        <f t="shared" si="205"/>
        <v>25.516518218558033</v>
      </c>
      <c r="AB492" s="6">
        <f t="shared" si="204"/>
        <v>0.11743342318901347</v>
      </c>
    </row>
    <row r="493" spans="5:28">
      <c r="E493" s="12">
        <f t="shared" si="188"/>
        <v>1.1016426042760559</v>
      </c>
      <c r="F493" s="12">
        <f t="shared" si="189"/>
        <v>26326012.5</v>
      </c>
      <c r="G493" s="6">
        <v>503625</v>
      </c>
      <c r="H493" s="6">
        <v>17550675</v>
      </c>
      <c r="I493" s="12">
        <f t="shared" si="190"/>
        <v>35101350</v>
      </c>
      <c r="J493" s="6">
        <v>3625232.1213380001</v>
      </c>
      <c r="K493" s="12">
        <f t="shared" si="191"/>
        <v>29001856.970704</v>
      </c>
      <c r="L493" s="6">
        <f t="shared" si="192"/>
        <v>220.6806</v>
      </c>
      <c r="M493" s="6">
        <f t="shared" si="193"/>
        <v>5242880</v>
      </c>
      <c r="N493" s="13">
        <f t="shared" si="194"/>
        <v>1.2103138787098136</v>
      </c>
      <c r="O493" s="13"/>
      <c r="P493" s="7">
        <f t="shared" si="195"/>
        <v>0</v>
      </c>
      <c r="Q493" s="7">
        <f t="shared" si="196"/>
        <v>5.8087164827060984E-3</v>
      </c>
      <c r="R493" s="6">
        <f t="shared" si="197"/>
        <v>5.8087164827060984E-3</v>
      </c>
      <c r="S493" s="6">
        <f t="shared" si="198"/>
        <v>5.8087164827060984E-3</v>
      </c>
      <c r="T493" s="7">
        <f t="shared" si="199"/>
        <v>0</v>
      </c>
      <c r="U493" s="7">
        <f t="shared" si="200"/>
        <v>0.38090815990679466</v>
      </c>
      <c r="V493" s="7">
        <f t="shared" si="201"/>
        <v>1.0190590208393748</v>
      </c>
      <c r="W493" s="6">
        <f t="shared" si="202"/>
        <v>1.3999671807461695</v>
      </c>
      <c r="X493" s="6">
        <v>4.5890000000000002E-3</v>
      </c>
      <c r="Y493" s="6">
        <v>1.3990241352924981</v>
      </c>
      <c r="Z493" s="6">
        <f t="shared" si="203"/>
        <v>26.579134510919548</v>
      </c>
      <c r="AA493" s="6">
        <f t="shared" si="205"/>
        <v>26.579134510919548</v>
      </c>
      <c r="AB493" s="6">
        <f t="shared" si="204"/>
        <v>6.7407375604298936E-2</v>
      </c>
    </row>
    <row r="494" spans="5:28">
      <c r="E494" s="12">
        <f t="shared" si="188"/>
        <v>1.1014454860118297</v>
      </c>
      <c r="F494" s="12">
        <f t="shared" si="189"/>
        <v>26326012.5</v>
      </c>
      <c r="G494" s="6">
        <v>503625</v>
      </c>
      <c r="H494" s="6">
        <v>17550675</v>
      </c>
      <c r="I494" s="12">
        <f t="shared" si="190"/>
        <v>35101350</v>
      </c>
      <c r="J494" s="6">
        <v>3624583.4541020002</v>
      </c>
      <c r="K494" s="12">
        <f t="shared" si="191"/>
        <v>28996667.632816002</v>
      </c>
      <c r="L494" s="6">
        <f t="shared" si="192"/>
        <v>220.6806</v>
      </c>
      <c r="M494" s="6">
        <f t="shared" si="193"/>
        <v>5242880</v>
      </c>
      <c r="N494" s="13">
        <f t="shared" si="194"/>
        <v>1.210530480415454</v>
      </c>
      <c r="O494" s="13"/>
      <c r="P494" s="7">
        <f t="shared" si="195"/>
        <v>0</v>
      </c>
      <c r="Q494" s="7">
        <f t="shared" si="196"/>
        <v>5.8076771219315523E-3</v>
      </c>
      <c r="R494" s="6">
        <f t="shared" si="197"/>
        <v>5.8076771219315523E-3</v>
      </c>
      <c r="S494" s="6">
        <f t="shared" si="198"/>
        <v>5.8076771219315523E-3</v>
      </c>
      <c r="T494" s="7">
        <f t="shared" si="199"/>
        <v>0</v>
      </c>
      <c r="U494" s="7">
        <f t="shared" si="200"/>
        <v>0.38084000354190917</v>
      </c>
      <c r="V494" s="7">
        <f t="shared" si="201"/>
        <v>1.0299402350518674</v>
      </c>
      <c r="W494" s="6">
        <f t="shared" si="202"/>
        <v>1.4107802385937767</v>
      </c>
      <c r="X494" s="6">
        <v>4.6379999999999998E-3</v>
      </c>
      <c r="Y494" s="6">
        <v>1.414753694119284</v>
      </c>
      <c r="Z494" s="6">
        <f t="shared" si="203"/>
        <v>25.219429105898072</v>
      </c>
      <c r="AA494" s="6">
        <f t="shared" si="205"/>
        <v>25.219429105898072</v>
      </c>
      <c r="AB494" s="6">
        <f t="shared" si="204"/>
        <v>0.28085846617851629</v>
      </c>
    </row>
    <row r="495" spans="5:28">
      <c r="E495" s="12">
        <f t="shared" si="188"/>
        <v>1.1016010067247366</v>
      </c>
      <c r="F495" s="12">
        <f t="shared" si="189"/>
        <v>26326012.5</v>
      </c>
      <c r="G495" s="6">
        <v>503625</v>
      </c>
      <c r="H495" s="6">
        <v>17550675</v>
      </c>
      <c r="I495" s="12">
        <f t="shared" si="190"/>
        <v>35101350</v>
      </c>
      <c r="J495" s="6">
        <v>3625095.234131</v>
      </c>
      <c r="K495" s="12">
        <f t="shared" si="191"/>
        <v>29000761.873048</v>
      </c>
      <c r="L495" s="6">
        <f t="shared" si="192"/>
        <v>220.6806</v>
      </c>
      <c r="M495" s="6">
        <f t="shared" si="193"/>
        <v>5242880</v>
      </c>
      <c r="N495" s="13">
        <f t="shared" si="194"/>
        <v>1.2103595813674679</v>
      </c>
      <c r="O495" s="13"/>
      <c r="P495" s="7">
        <f t="shared" si="195"/>
        <v>0</v>
      </c>
      <c r="Q495" s="7">
        <f t="shared" si="196"/>
        <v>5.8084971480679409E-3</v>
      </c>
      <c r="R495" s="6">
        <f t="shared" si="197"/>
        <v>5.8084971480679409E-3</v>
      </c>
      <c r="S495" s="6">
        <f t="shared" si="198"/>
        <v>5.8084971480679409E-3</v>
      </c>
      <c r="T495" s="7">
        <f t="shared" si="199"/>
        <v>0</v>
      </c>
      <c r="U495" s="7">
        <f t="shared" si="200"/>
        <v>0.38089377697836746</v>
      </c>
      <c r="V495" s="7">
        <f t="shared" si="201"/>
        <v>1.0223900047819745</v>
      </c>
      <c r="W495" s="6">
        <f t="shared" si="202"/>
        <v>1.4032837817603419</v>
      </c>
      <c r="X495" s="6">
        <v>4.6039999999999996E-3</v>
      </c>
      <c r="Y495" s="6">
        <v>1.4077407058807279</v>
      </c>
      <c r="Z495" s="6">
        <f t="shared" si="203"/>
        <v>26.161971070111672</v>
      </c>
      <c r="AA495" s="6">
        <f t="shared" si="205"/>
        <v>26.161971070111672</v>
      </c>
      <c r="AB495" s="6">
        <f t="shared" si="204"/>
        <v>0.31660121084568715</v>
      </c>
    </row>
    <row r="496" spans="5:28">
      <c r="E496" s="12">
        <f t="shared" si="188"/>
        <v>1.1021493178690129</v>
      </c>
      <c r="F496" s="12">
        <f t="shared" si="189"/>
        <v>26383312.5</v>
      </c>
      <c r="G496" s="6">
        <v>504855</v>
      </c>
      <c r="H496" s="6">
        <v>17588875</v>
      </c>
      <c r="I496" s="12">
        <f t="shared" si="190"/>
        <v>35177750</v>
      </c>
      <c r="J496" s="6">
        <v>3634793.734375</v>
      </c>
      <c r="K496" s="12">
        <f t="shared" si="191"/>
        <v>29078349.875</v>
      </c>
      <c r="L496" s="6">
        <f t="shared" si="192"/>
        <v>221.1636</v>
      </c>
      <c r="M496" s="6">
        <f t="shared" si="193"/>
        <v>5242880</v>
      </c>
      <c r="N496" s="13">
        <f t="shared" si="194"/>
        <v>1.2097574364164294</v>
      </c>
      <c r="O496" s="13"/>
      <c r="P496" s="7">
        <f t="shared" si="195"/>
        <v>0</v>
      </c>
      <c r="Q496" s="7">
        <f t="shared" si="196"/>
        <v>5.8240370738821415E-3</v>
      </c>
      <c r="R496" s="6">
        <f t="shared" si="197"/>
        <v>5.8240370738821415E-3</v>
      </c>
      <c r="S496" s="6">
        <f t="shared" si="198"/>
        <v>5.8240370738821415E-3</v>
      </c>
      <c r="T496" s="7">
        <f t="shared" si="199"/>
        <v>0</v>
      </c>
      <c r="U496" s="7">
        <f t="shared" si="200"/>
        <v>0.38191281183135067</v>
      </c>
      <c r="V496" s="7">
        <f t="shared" si="201"/>
        <v>1.0226120703781478</v>
      </c>
      <c r="W496" s="6">
        <f t="shared" si="202"/>
        <v>1.4045248822094984</v>
      </c>
      <c r="X496" s="6">
        <v>4.6049999999999997E-3</v>
      </c>
      <c r="Y496" s="6">
        <v>1.3975311562499999</v>
      </c>
      <c r="Z496" s="6">
        <f t="shared" si="203"/>
        <v>26.472032006126859</v>
      </c>
      <c r="AA496" s="6">
        <f t="shared" si="205"/>
        <v>26.472032006126859</v>
      </c>
      <c r="AB496" s="6">
        <f t="shared" si="204"/>
        <v>0.50043435011959458</v>
      </c>
    </row>
    <row r="497" spans="5:28">
      <c r="E497" s="12">
        <f t="shared" si="188"/>
        <v>1.102349505072951</v>
      </c>
      <c r="F497" s="12">
        <f t="shared" si="189"/>
        <v>26383312.5</v>
      </c>
      <c r="G497" s="6">
        <v>504855</v>
      </c>
      <c r="H497" s="6">
        <v>17588875</v>
      </c>
      <c r="I497" s="12">
        <f t="shared" si="190"/>
        <v>35177750</v>
      </c>
      <c r="J497" s="6">
        <v>3635453.93457</v>
      </c>
      <c r="K497" s="12">
        <f t="shared" si="191"/>
        <v>29083631.47656</v>
      </c>
      <c r="L497" s="6">
        <f t="shared" si="192"/>
        <v>221.1636</v>
      </c>
      <c r="M497" s="6">
        <f t="shared" si="193"/>
        <v>5242880</v>
      </c>
      <c r="N497" s="13">
        <f t="shared" si="194"/>
        <v>1.2095377438801467</v>
      </c>
      <c r="O497" s="13"/>
      <c r="P497" s="7">
        <f t="shared" si="195"/>
        <v>0</v>
      </c>
      <c r="Q497" s="7">
        <f t="shared" si="196"/>
        <v>5.8250949139393368E-3</v>
      </c>
      <c r="R497" s="6">
        <f t="shared" si="197"/>
        <v>5.8250949139393368E-3</v>
      </c>
      <c r="S497" s="6">
        <f t="shared" si="198"/>
        <v>5.8250949139393368E-3</v>
      </c>
      <c r="T497" s="7">
        <f t="shared" si="199"/>
        <v>0</v>
      </c>
      <c r="U497" s="7">
        <f t="shared" si="200"/>
        <v>0.38198217998021139</v>
      </c>
      <c r="V497" s="7">
        <f t="shared" si="201"/>
        <v>1.0235003327628411</v>
      </c>
      <c r="W497" s="6">
        <f t="shared" si="202"/>
        <v>1.4054825127430526</v>
      </c>
      <c r="X497" s="6">
        <v>4.6090000000000002E-3</v>
      </c>
      <c r="Y497" s="6">
        <v>1.4005937647050692</v>
      </c>
      <c r="Z497" s="6">
        <f t="shared" si="203"/>
        <v>26.38522269341151</v>
      </c>
      <c r="AA497" s="6">
        <f t="shared" si="205"/>
        <v>26.38522269341151</v>
      </c>
      <c r="AB497" s="6">
        <f t="shared" si="204"/>
        <v>0.34904825090470026</v>
      </c>
    </row>
    <row r="498" spans="5:28">
      <c r="E498" s="12">
        <f t="shared" si="188"/>
        <v>1.1020838319913013</v>
      </c>
      <c r="F498" s="12">
        <f t="shared" si="189"/>
        <v>26383312.5</v>
      </c>
      <c r="G498" s="6">
        <v>504855</v>
      </c>
      <c r="H498" s="6">
        <v>17588875</v>
      </c>
      <c r="I498" s="12">
        <f t="shared" si="190"/>
        <v>35177750</v>
      </c>
      <c r="J498" s="6">
        <v>3634577.7675780002</v>
      </c>
      <c r="K498" s="12">
        <f t="shared" si="191"/>
        <v>29076622.140624002</v>
      </c>
      <c r="L498" s="6">
        <f t="shared" si="192"/>
        <v>221.1636</v>
      </c>
      <c r="M498" s="6">
        <f t="shared" si="193"/>
        <v>5242880</v>
      </c>
      <c r="N498" s="13">
        <f t="shared" si="194"/>
        <v>1.2098293202652275</v>
      </c>
      <c r="O498" s="13"/>
      <c r="P498" s="7">
        <f t="shared" si="195"/>
        <v>0</v>
      </c>
      <c r="Q498" s="7">
        <f t="shared" si="196"/>
        <v>5.8236910298630389E-3</v>
      </c>
      <c r="R498" s="6">
        <f t="shared" si="197"/>
        <v>5.8236910298630389E-3</v>
      </c>
      <c r="S498" s="6">
        <f t="shared" si="198"/>
        <v>5.8236910298630389E-3</v>
      </c>
      <c r="T498" s="7">
        <f t="shared" si="199"/>
        <v>0</v>
      </c>
      <c r="U498" s="7">
        <f t="shared" si="200"/>
        <v>0.38189011990087757</v>
      </c>
      <c r="V498" s="7">
        <f t="shared" si="201"/>
        <v>1.0277195790901343</v>
      </c>
      <c r="W498" s="6">
        <f t="shared" si="202"/>
        <v>1.4096096989910119</v>
      </c>
      <c r="X498" s="6">
        <v>4.6280000000000002E-3</v>
      </c>
      <c r="Y498" s="6">
        <v>1.4069120000000002</v>
      </c>
      <c r="Z498" s="6">
        <f t="shared" si="203"/>
        <v>25.836020524266178</v>
      </c>
      <c r="AA498" s="6">
        <f t="shared" si="205"/>
        <v>25.836020524266178</v>
      </c>
      <c r="AB498" s="6">
        <f t="shared" si="204"/>
        <v>0.19174610714896789</v>
      </c>
    </row>
    <row r="499" spans="5:28">
      <c r="E499" s="12">
        <f t="shared" si="188"/>
        <v>1.1022579457332358</v>
      </c>
      <c r="F499" s="12">
        <f t="shared" si="189"/>
        <v>26383312.5</v>
      </c>
      <c r="G499" s="6">
        <v>504855</v>
      </c>
      <c r="H499" s="6">
        <v>17588875</v>
      </c>
      <c r="I499" s="12">
        <f t="shared" si="190"/>
        <v>35177750</v>
      </c>
      <c r="J499" s="6">
        <v>3635151.9797359998</v>
      </c>
      <c r="K499" s="12">
        <f t="shared" si="191"/>
        <v>29081215.837887999</v>
      </c>
      <c r="L499" s="6">
        <f t="shared" si="192"/>
        <v>221.1636</v>
      </c>
      <c r="M499" s="6">
        <f t="shared" si="193"/>
        <v>5242880</v>
      </c>
      <c r="N499" s="13">
        <f t="shared" si="194"/>
        <v>1.2096382144438826</v>
      </c>
      <c r="O499" s="13"/>
      <c r="P499" s="7">
        <f t="shared" si="195"/>
        <v>0</v>
      </c>
      <c r="Q499" s="7">
        <f t="shared" si="196"/>
        <v>5.824611091121216E-3</v>
      </c>
      <c r="R499" s="6">
        <f t="shared" si="197"/>
        <v>5.824611091121216E-3</v>
      </c>
      <c r="S499" s="6">
        <f t="shared" si="198"/>
        <v>5.824611091121216E-3</v>
      </c>
      <c r="T499" s="7">
        <f t="shared" si="199"/>
        <v>0</v>
      </c>
      <c r="U499" s="7">
        <f t="shared" si="200"/>
        <v>0.3819504531675979</v>
      </c>
      <c r="V499" s="7">
        <f t="shared" si="201"/>
        <v>1.0243885951475344</v>
      </c>
      <c r="W499" s="6">
        <f t="shared" si="202"/>
        <v>1.4063390483151323</v>
      </c>
      <c r="X499" s="6">
        <v>4.6129999999999999E-3</v>
      </c>
      <c r="Y499" s="6">
        <v>1.4037630352943891</v>
      </c>
      <c r="Z499" s="6">
        <f t="shared" si="203"/>
        <v>26.265143965341775</v>
      </c>
      <c r="AA499" s="6">
        <f t="shared" si="205"/>
        <v>26.265143965341775</v>
      </c>
      <c r="AB499" s="6">
        <f t="shared" si="204"/>
        <v>0.18350768299031733</v>
      </c>
    </row>
    <row r="500" spans="5:28">
      <c r="E500" s="12">
        <f t="shared" si="188"/>
        <v>1.1019152451656706</v>
      </c>
      <c r="F500" s="12">
        <f t="shared" si="189"/>
        <v>26383312.5</v>
      </c>
      <c r="G500" s="6">
        <v>504855</v>
      </c>
      <c r="H500" s="6">
        <v>17588875</v>
      </c>
      <c r="I500" s="12">
        <f t="shared" si="190"/>
        <v>35177750</v>
      </c>
      <c r="J500" s="6">
        <v>3634021.7827150002</v>
      </c>
      <c r="K500" s="12">
        <f t="shared" si="191"/>
        <v>29072174.261720002</v>
      </c>
      <c r="L500" s="6">
        <f t="shared" si="192"/>
        <v>221.1636</v>
      </c>
      <c r="M500" s="6">
        <f t="shared" si="193"/>
        <v>5242880</v>
      </c>
      <c r="N500" s="13">
        <f t="shared" si="194"/>
        <v>1.2100144173364891</v>
      </c>
      <c r="O500" s="13"/>
      <c r="P500" s="7">
        <f t="shared" si="195"/>
        <v>0</v>
      </c>
      <c r="Q500" s="7">
        <f t="shared" si="196"/>
        <v>5.8228001742351094E-3</v>
      </c>
      <c r="R500" s="6">
        <f t="shared" si="197"/>
        <v>5.8228001742351094E-3</v>
      </c>
      <c r="S500" s="6">
        <f t="shared" si="198"/>
        <v>5.8228001742351094E-3</v>
      </c>
      <c r="T500" s="7">
        <f t="shared" si="199"/>
        <v>0</v>
      </c>
      <c r="U500" s="7">
        <f t="shared" si="200"/>
        <v>0.38183170180128756</v>
      </c>
      <c r="V500" s="7">
        <f t="shared" si="201"/>
        <v>1.0306064318403874</v>
      </c>
      <c r="W500" s="6">
        <f t="shared" si="202"/>
        <v>1.4124381336416749</v>
      </c>
      <c r="X500" s="6">
        <v>4.6410000000000002E-3</v>
      </c>
      <c r="Y500" s="6">
        <v>1.4152047000016381</v>
      </c>
      <c r="Z500" s="6">
        <f t="shared" si="203"/>
        <v>25.464343336244543</v>
      </c>
      <c r="AA500" s="6">
        <f t="shared" si="205"/>
        <v>25.464343336244543</v>
      </c>
      <c r="AB500" s="6">
        <f t="shared" si="204"/>
        <v>0.1954887769917662</v>
      </c>
    </row>
    <row r="501" spans="5:28">
      <c r="E501" s="12">
        <f t="shared" si="188"/>
        <v>1.1020876254491547</v>
      </c>
      <c r="F501" s="12">
        <f t="shared" si="189"/>
        <v>26383312.5</v>
      </c>
      <c r="G501" s="6">
        <v>504855</v>
      </c>
      <c r="H501" s="6">
        <v>17588875</v>
      </c>
      <c r="I501" s="12">
        <f t="shared" si="190"/>
        <v>35177750</v>
      </c>
      <c r="J501" s="6">
        <v>3634590.278076</v>
      </c>
      <c r="K501" s="12">
        <f t="shared" si="191"/>
        <v>29076722.224608</v>
      </c>
      <c r="L501" s="6">
        <f t="shared" si="192"/>
        <v>221.1636</v>
      </c>
      <c r="M501" s="6">
        <f t="shared" si="193"/>
        <v>5242880</v>
      </c>
      <c r="N501" s="13">
        <f t="shared" si="194"/>
        <v>1.2098251559533977</v>
      </c>
      <c r="O501" s="13"/>
      <c r="P501" s="7">
        <f t="shared" si="195"/>
        <v>0</v>
      </c>
      <c r="Q501" s="7">
        <f t="shared" si="196"/>
        <v>5.8237110754583293E-3</v>
      </c>
      <c r="R501" s="6">
        <f t="shared" si="197"/>
        <v>5.8237110754583293E-3</v>
      </c>
      <c r="S501" s="6">
        <f t="shared" si="198"/>
        <v>5.8237110754583293E-3</v>
      </c>
      <c r="T501" s="7">
        <f t="shared" si="199"/>
        <v>0</v>
      </c>
      <c r="U501" s="7">
        <f t="shared" si="200"/>
        <v>0.38189143439622936</v>
      </c>
      <c r="V501" s="7">
        <f t="shared" si="201"/>
        <v>1.029496103859521</v>
      </c>
      <c r="W501" s="6">
        <f t="shared" si="202"/>
        <v>1.4113875382557504</v>
      </c>
      <c r="X501" s="6">
        <v>4.6360000000000004E-3</v>
      </c>
      <c r="Y501" s="6">
        <v>1.4147708470574603</v>
      </c>
      <c r="Z501" s="6">
        <f t="shared" si="203"/>
        <v>25.619307063380692</v>
      </c>
      <c r="AA501" s="6">
        <f t="shared" si="205"/>
        <v>25.619307063380692</v>
      </c>
      <c r="AB501" s="6">
        <f t="shared" si="204"/>
        <v>0.23914182347952234</v>
      </c>
    </row>
    <row r="502" spans="5:28">
      <c r="E502" s="12">
        <f t="shared" si="188"/>
        <v>1.1021788908946137</v>
      </c>
      <c r="F502" s="12">
        <f t="shared" si="189"/>
        <v>26383312.5</v>
      </c>
      <c r="G502" s="6">
        <v>504855</v>
      </c>
      <c r="H502" s="6">
        <v>17588875</v>
      </c>
      <c r="I502" s="12">
        <f t="shared" si="190"/>
        <v>35177750</v>
      </c>
      <c r="J502" s="6">
        <v>3634891.2636719998</v>
      </c>
      <c r="K502" s="12">
        <f t="shared" si="191"/>
        <v>29079130.109375998</v>
      </c>
      <c r="L502" s="6">
        <f t="shared" si="192"/>
        <v>221.1636</v>
      </c>
      <c r="M502" s="6">
        <f t="shared" si="193"/>
        <v>5242880</v>
      </c>
      <c r="N502" s="13">
        <f t="shared" si="194"/>
        <v>1.2097249769056062</v>
      </c>
      <c r="O502" s="13"/>
      <c r="P502" s="7">
        <f t="shared" si="195"/>
        <v>0</v>
      </c>
      <c r="Q502" s="7">
        <f t="shared" si="196"/>
        <v>5.8241933452645158E-3</v>
      </c>
      <c r="R502" s="6">
        <f t="shared" si="197"/>
        <v>5.8241933452645158E-3</v>
      </c>
      <c r="S502" s="6">
        <f t="shared" si="198"/>
        <v>5.8241933452645158E-3</v>
      </c>
      <c r="T502" s="7">
        <f t="shared" si="199"/>
        <v>0</v>
      </c>
      <c r="U502" s="7">
        <f t="shared" si="200"/>
        <v>0.38192305936966375</v>
      </c>
      <c r="V502" s="7">
        <f t="shared" si="201"/>
        <v>1.0246106607437078</v>
      </c>
      <c r="W502" s="6">
        <f t="shared" si="202"/>
        <v>1.4065337201133716</v>
      </c>
      <c r="X502" s="6">
        <v>4.614E-3</v>
      </c>
      <c r="Y502" s="6">
        <v>1.408138517646516</v>
      </c>
      <c r="Z502" s="6">
        <f t="shared" si="203"/>
        <v>26.228724431393928</v>
      </c>
      <c r="AA502" s="6">
        <f t="shared" si="205"/>
        <v>26.228724431393928</v>
      </c>
      <c r="AB502" s="6">
        <f t="shared" si="204"/>
        <v>0.11396588567341528</v>
      </c>
    </row>
    <row r="503" spans="5:28">
      <c r="E503" s="12">
        <f t="shared" si="188"/>
        <v>1.1023838774598147</v>
      </c>
      <c r="F503" s="12">
        <f t="shared" si="189"/>
        <v>26383312.5</v>
      </c>
      <c r="G503" s="6">
        <v>504855</v>
      </c>
      <c r="H503" s="6">
        <v>17588875</v>
      </c>
      <c r="I503" s="12">
        <f t="shared" si="190"/>
        <v>35177750</v>
      </c>
      <c r="J503" s="6">
        <v>3635567.2917479998</v>
      </c>
      <c r="K503" s="12">
        <f t="shared" si="191"/>
        <v>29084538.333983999</v>
      </c>
      <c r="L503" s="6">
        <f t="shared" si="192"/>
        <v>221.1636</v>
      </c>
      <c r="M503" s="6">
        <f t="shared" si="193"/>
        <v>5242880</v>
      </c>
      <c r="N503" s="13">
        <f t="shared" si="194"/>
        <v>1.2095000304301324</v>
      </c>
      <c r="O503" s="13"/>
      <c r="P503" s="7">
        <f t="shared" si="195"/>
        <v>0</v>
      </c>
      <c r="Q503" s="7">
        <f t="shared" si="196"/>
        <v>5.8252765463662386E-3</v>
      </c>
      <c r="R503" s="6">
        <f t="shared" si="197"/>
        <v>5.8252765463662386E-3</v>
      </c>
      <c r="S503" s="6">
        <f t="shared" si="198"/>
        <v>5.8252765463662386E-3</v>
      </c>
      <c r="T503" s="7">
        <f t="shared" si="199"/>
        <v>0</v>
      </c>
      <c r="U503" s="7">
        <f t="shared" si="200"/>
        <v>0.38199409057590261</v>
      </c>
      <c r="V503" s="7">
        <f t="shared" si="201"/>
        <v>1.0210576112049345</v>
      </c>
      <c r="W503" s="6">
        <f t="shared" si="202"/>
        <v>1.403051701780837</v>
      </c>
      <c r="X503" s="6">
        <v>4.5979999999999997E-3</v>
      </c>
      <c r="Y503" s="6">
        <v>1.4040855124999998</v>
      </c>
      <c r="Z503" s="6">
        <f t="shared" si="203"/>
        <v>26.691529934019986</v>
      </c>
      <c r="AA503" s="6">
        <f t="shared" si="205"/>
        <v>26.691529934019986</v>
      </c>
      <c r="AB503" s="6">
        <f t="shared" si="204"/>
        <v>7.3628757647533474E-2</v>
      </c>
    </row>
    <row r="504" spans="5:28">
      <c r="E504" s="12">
        <f t="shared" si="188"/>
        <v>1.1019857903195438</v>
      </c>
      <c r="F504" s="12">
        <f t="shared" si="189"/>
        <v>26383312.5</v>
      </c>
      <c r="G504" s="6">
        <v>504855</v>
      </c>
      <c r="H504" s="6">
        <v>17588875</v>
      </c>
      <c r="I504" s="12">
        <f t="shared" si="190"/>
        <v>35177750</v>
      </c>
      <c r="J504" s="6">
        <v>3634254.43457</v>
      </c>
      <c r="K504" s="12">
        <f t="shared" si="191"/>
        <v>29074035.47656</v>
      </c>
      <c r="L504" s="6">
        <f t="shared" si="192"/>
        <v>221.1636</v>
      </c>
      <c r="M504" s="6">
        <f t="shared" si="193"/>
        <v>5242880</v>
      </c>
      <c r="N504" s="13">
        <f t="shared" si="194"/>
        <v>1.2099369565797262</v>
      </c>
      <c r="O504" s="13"/>
      <c r="P504" s="7">
        <f t="shared" si="195"/>
        <v>0</v>
      </c>
      <c r="Q504" s="7">
        <f t="shared" si="196"/>
        <v>5.823172952755115E-3</v>
      </c>
      <c r="R504" s="6">
        <f t="shared" si="197"/>
        <v>5.823172952755115E-3</v>
      </c>
      <c r="S504" s="6">
        <f t="shared" si="198"/>
        <v>5.823172952755115E-3</v>
      </c>
      <c r="T504" s="7">
        <f t="shared" si="199"/>
        <v>0</v>
      </c>
      <c r="U504" s="7">
        <f t="shared" si="200"/>
        <v>0.38185614685391334</v>
      </c>
      <c r="V504" s="7">
        <f t="shared" si="201"/>
        <v>1.0254989231284009</v>
      </c>
      <c r="W504" s="6">
        <f t="shared" si="202"/>
        <v>1.4073550699823141</v>
      </c>
      <c r="X504" s="6">
        <v>4.6179999999999997E-3</v>
      </c>
      <c r="Y504" s="6">
        <v>1.4110978117630759</v>
      </c>
      <c r="Z504" s="6">
        <f t="shared" si="203"/>
        <v>26.097292177460275</v>
      </c>
      <c r="AA504" s="6">
        <f t="shared" si="205"/>
        <v>26.097292177460275</v>
      </c>
      <c r="AB504" s="6">
        <f t="shared" si="204"/>
        <v>0.26523616928336974</v>
      </c>
    </row>
    <row r="505" spans="5:28">
      <c r="E505" s="12">
        <f t="shared" si="188"/>
        <v>1.0815435451578235</v>
      </c>
      <c r="F505" s="12">
        <f t="shared" si="189"/>
        <v>27732714</v>
      </c>
      <c r="G505" s="6">
        <v>268096</v>
      </c>
      <c r="H505" s="6">
        <v>18488476</v>
      </c>
      <c r="I505" s="12">
        <f t="shared" si="190"/>
        <v>36976952</v>
      </c>
      <c r="J505" s="6">
        <v>3749267.2270510001</v>
      </c>
      <c r="K505" s="12">
        <f t="shared" si="191"/>
        <v>29994137.816408001</v>
      </c>
      <c r="L505" s="6">
        <f t="shared" si="192"/>
        <v>227.22363200000001</v>
      </c>
      <c r="M505" s="6">
        <f t="shared" si="193"/>
        <v>5242880</v>
      </c>
      <c r="N505" s="13">
        <f t="shared" si="194"/>
        <v>1.232805964496573</v>
      </c>
      <c r="O505" s="13"/>
      <c r="P505" s="7">
        <f t="shared" si="195"/>
        <v>0</v>
      </c>
      <c r="Q505" s="7">
        <f t="shared" si="196"/>
        <v>6.0074581739618244E-3</v>
      </c>
      <c r="R505" s="6">
        <f t="shared" si="197"/>
        <v>6.0074581739618244E-3</v>
      </c>
      <c r="S505" s="6">
        <f t="shared" si="198"/>
        <v>6.0074581739618244E-3</v>
      </c>
      <c r="T505" s="7">
        <f t="shared" si="199"/>
        <v>0</v>
      </c>
      <c r="U505" s="7">
        <f t="shared" si="200"/>
        <v>0.3939407002516998</v>
      </c>
      <c r="V505" s="7">
        <f t="shared" si="201"/>
        <v>1.0950054547306507</v>
      </c>
      <c r="W505" s="6">
        <f t="shared" si="202"/>
        <v>1.4889461549823504</v>
      </c>
      <c r="X505" s="6">
        <v>4.9309999999999996E-3</v>
      </c>
      <c r="Y505" s="6">
        <v>1.480121833334977</v>
      </c>
      <c r="Z505" s="6">
        <f t="shared" si="203"/>
        <v>21.830423321067226</v>
      </c>
      <c r="AA505" s="6">
        <f t="shared" si="205"/>
        <v>21.830423321067226</v>
      </c>
      <c r="AB505" s="6">
        <f t="shared" si="204"/>
        <v>0.59618887098574747</v>
      </c>
    </row>
    <row r="506" spans="5:28">
      <c r="E506" s="12">
        <f t="shared" si="188"/>
        <v>1.2074080216447469</v>
      </c>
      <c r="F506" s="12">
        <f t="shared" si="189"/>
        <v>25375579.5</v>
      </c>
      <c r="G506" s="6">
        <v>1382908</v>
      </c>
      <c r="H506" s="6">
        <v>16917053</v>
      </c>
      <c r="I506" s="12">
        <f t="shared" si="190"/>
        <v>33834106</v>
      </c>
      <c r="J506" s="6">
        <v>3829834.7802729998</v>
      </c>
      <c r="K506" s="12">
        <f t="shared" si="191"/>
        <v>30638678.242183998</v>
      </c>
      <c r="L506" s="6">
        <f t="shared" si="192"/>
        <v>230.66279599999999</v>
      </c>
      <c r="M506" s="6">
        <f t="shared" si="193"/>
        <v>5242880</v>
      </c>
      <c r="N506" s="13">
        <f t="shared" si="194"/>
        <v>1.1042939167465935</v>
      </c>
      <c r="O506" s="13"/>
      <c r="P506" s="7">
        <f t="shared" si="195"/>
        <v>0</v>
      </c>
      <c r="Q506" s="7">
        <f t="shared" si="196"/>
        <v>6.1365517212735492E-3</v>
      </c>
      <c r="R506" s="6">
        <f t="shared" si="197"/>
        <v>6.1365517212735492E-3</v>
      </c>
      <c r="S506" s="6">
        <f t="shared" si="198"/>
        <v>6.1365517212735492E-3</v>
      </c>
      <c r="T506" s="7">
        <f t="shared" si="199"/>
        <v>0</v>
      </c>
      <c r="U506" s="7">
        <f t="shared" si="200"/>
        <v>0.40240604465415925</v>
      </c>
      <c r="V506" s="7">
        <f t="shared" si="201"/>
        <v>1.646838461221356</v>
      </c>
      <c r="W506" s="6">
        <f t="shared" si="202"/>
        <v>2.0492445058755151</v>
      </c>
      <c r="X506" s="6">
        <v>7.4159999999999998E-3</v>
      </c>
      <c r="Y506" s="6">
        <v>2.0632901142825357</v>
      </c>
      <c r="Z506" s="6">
        <f t="shared" si="203"/>
        <v>17.252538817778461</v>
      </c>
      <c r="AA506" s="6">
        <f t="shared" si="205"/>
        <v>17.252538817778461</v>
      </c>
      <c r="AB506" s="6">
        <f t="shared" si="204"/>
        <v>0.68073841433126248</v>
      </c>
    </row>
    <row r="507" spans="5:28">
      <c r="E507" s="12">
        <f t="shared" si="188"/>
        <v>1.5392995664900002</v>
      </c>
      <c r="F507" s="12">
        <f t="shared" si="189"/>
        <v>22215303</v>
      </c>
      <c r="G507" s="6">
        <v>2707524</v>
      </c>
      <c r="H507" s="6">
        <v>14810202</v>
      </c>
      <c r="I507" s="12">
        <f t="shared" si="190"/>
        <v>29620404</v>
      </c>
      <c r="J507" s="6">
        <v>4274500.7846680004</v>
      </c>
      <c r="K507" s="12">
        <f t="shared" si="191"/>
        <v>34196006.277344003</v>
      </c>
      <c r="L507" s="6">
        <f t="shared" si="192"/>
        <v>231.87290400000001</v>
      </c>
      <c r="M507" s="6">
        <f t="shared" si="193"/>
        <v>5242880</v>
      </c>
      <c r="N507" s="13">
        <f t="shared" si="194"/>
        <v>0.8661948345595113</v>
      </c>
      <c r="O507" s="13"/>
      <c r="P507" s="7">
        <f t="shared" si="195"/>
        <v>0</v>
      </c>
      <c r="Q507" s="7">
        <f t="shared" si="196"/>
        <v>6.8490409254338032E-3</v>
      </c>
      <c r="R507" s="6">
        <f t="shared" si="197"/>
        <v>6.8490409254338032E-3</v>
      </c>
      <c r="S507" s="6">
        <f t="shared" si="198"/>
        <v>6.8490409254338032E-3</v>
      </c>
      <c r="T507" s="7">
        <f t="shared" si="199"/>
        <v>0</v>
      </c>
      <c r="U507" s="7">
        <f t="shared" si="200"/>
        <v>0.44912771759484055</v>
      </c>
      <c r="V507" s="7">
        <f t="shared" si="201"/>
        <v>1.4794010017066712</v>
      </c>
      <c r="W507" s="6">
        <f t="shared" si="202"/>
        <v>1.9285287193015117</v>
      </c>
      <c r="X507" s="6">
        <v>6.6620000000000004E-3</v>
      </c>
      <c r="Y507" s="6">
        <v>2.0234714666644464</v>
      </c>
      <c r="Z507" s="6">
        <f t="shared" si="203"/>
        <v>2.8075791869378985</v>
      </c>
      <c r="AA507" s="6">
        <f t="shared" si="205"/>
        <v>2.8075791869378985</v>
      </c>
      <c r="AB507" s="6">
        <f t="shared" si="204"/>
        <v>4.6920724570157306</v>
      </c>
    </row>
    <row r="508" spans="5:28">
      <c r="E508" s="12">
        <f t="shared" si="188"/>
        <v>1.1561210912096977</v>
      </c>
      <c r="F508" s="12">
        <f t="shared" si="189"/>
        <v>27734211</v>
      </c>
      <c r="G508" s="6">
        <v>914898</v>
      </c>
      <c r="H508" s="6">
        <v>18489474</v>
      </c>
      <c r="I508" s="12">
        <f t="shared" si="190"/>
        <v>36978948</v>
      </c>
      <c r="J508" s="6">
        <v>4008013.2856450002</v>
      </c>
      <c r="K508" s="12">
        <f t="shared" si="191"/>
        <v>32064106.285160001</v>
      </c>
      <c r="L508" s="6">
        <f t="shared" si="192"/>
        <v>240.171648</v>
      </c>
      <c r="M508" s="6">
        <f t="shared" si="193"/>
        <v>5242880</v>
      </c>
      <c r="N508" s="13">
        <f t="shared" si="194"/>
        <v>1.153281731015054</v>
      </c>
      <c r="O508" s="13"/>
      <c r="P508" s="7">
        <f t="shared" si="195"/>
        <v>0</v>
      </c>
      <c r="Q508" s="7">
        <f t="shared" si="196"/>
        <v>6.4220474871657151E-3</v>
      </c>
      <c r="R508" s="6">
        <f t="shared" si="197"/>
        <v>6.4220474871657151E-3</v>
      </c>
      <c r="S508" s="6">
        <f t="shared" si="198"/>
        <v>6.4220474871657151E-3</v>
      </c>
      <c r="T508" s="7">
        <f t="shared" si="199"/>
        <v>0</v>
      </c>
      <c r="U508" s="7">
        <f t="shared" si="200"/>
        <v>0.42112750698941576</v>
      </c>
      <c r="V508" s="7">
        <f t="shared" si="201"/>
        <v>1.1294256221375158</v>
      </c>
      <c r="W508" s="6">
        <f t="shared" si="202"/>
        <v>1.5505531291269317</v>
      </c>
      <c r="X508" s="6">
        <v>5.0860000000000002E-3</v>
      </c>
      <c r="Y508" s="6">
        <v>1.5680703111105461</v>
      </c>
      <c r="Z508" s="6">
        <f t="shared" si="203"/>
        <v>26.269120864445828</v>
      </c>
      <c r="AA508" s="6">
        <f t="shared" si="205"/>
        <v>26.269120864445828</v>
      </c>
      <c r="AB508" s="6">
        <f t="shared" si="204"/>
        <v>1.1171171253926939</v>
      </c>
    </row>
    <row r="509" spans="5:28">
      <c r="E509" s="12">
        <f t="shared" si="188"/>
        <v>2.5426595751857994</v>
      </c>
      <c r="F509" s="12">
        <f t="shared" si="189"/>
        <v>19205059.5</v>
      </c>
      <c r="G509" s="6">
        <v>4588484</v>
      </c>
      <c r="H509" s="6">
        <v>12803373</v>
      </c>
      <c r="I509" s="12">
        <f t="shared" si="190"/>
        <v>25606746</v>
      </c>
      <c r="J509" s="6">
        <v>6103991.0537109999</v>
      </c>
      <c r="K509" s="12">
        <f t="shared" si="191"/>
        <v>48831928.429687999</v>
      </c>
      <c r="L509" s="6">
        <f t="shared" si="192"/>
        <v>245.410156</v>
      </c>
      <c r="M509" s="6">
        <f t="shared" si="193"/>
        <v>5242880</v>
      </c>
      <c r="N509" s="13">
        <f t="shared" si="194"/>
        <v>0.52438531148468936</v>
      </c>
      <c r="O509" s="13"/>
      <c r="P509" s="7">
        <f t="shared" si="195"/>
        <v>0</v>
      </c>
      <c r="Q509" s="7">
        <f t="shared" si="196"/>
        <v>9.7804367437016489E-3</v>
      </c>
      <c r="R509" s="6">
        <f t="shared" si="197"/>
        <v>9.7804367437016489E-3</v>
      </c>
      <c r="S509" s="6">
        <f t="shared" si="198"/>
        <v>9.7804367437016489E-3</v>
      </c>
      <c r="T509" s="7">
        <f t="shared" si="199"/>
        <v>0</v>
      </c>
      <c r="U509" s="7">
        <f t="shared" si="200"/>
        <v>0.64135479399273909</v>
      </c>
      <c r="V509" s="7">
        <f t="shared" si="201"/>
        <v>2.9874484653197011</v>
      </c>
      <c r="W509" s="6">
        <f t="shared" si="202"/>
        <v>3.6288032593124404</v>
      </c>
      <c r="X509" s="6">
        <v>1.3453E-2</v>
      </c>
      <c r="Y509" s="6">
        <v>3.678661699993885</v>
      </c>
      <c r="Z509" s="6">
        <f t="shared" si="203"/>
        <v>27.29921397679589</v>
      </c>
      <c r="AA509" s="6">
        <f t="shared" si="205"/>
        <v>27.29921397679589</v>
      </c>
      <c r="AB509" s="6">
        <f t="shared" si="204"/>
        <v>1.3553418266628732</v>
      </c>
    </row>
    <row r="510" spans="5:28">
      <c r="E510" s="12">
        <f t="shared" si="188"/>
        <v>1.165746958187567</v>
      </c>
      <c r="F510" s="12">
        <f t="shared" si="189"/>
        <v>28852710</v>
      </c>
      <c r="G510" s="6">
        <v>862664</v>
      </c>
      <c r="H510" s="6">
        <v>19235140</v>
      </c>
      <c r="I510" s="12">
        <f t="shared" si="190"/>
        <v>38470280</v>
      </c>
      <c r="J510" s="6">
        <v>4204369.8647459997</v>
      </c>
      <c r="K510" s="12">
        <f t="shared" si="191"/>
        <v>33634958.917967997</v>
      </c>
      <c r="L510" s="6">
        <f t="shared" si="192"/>
        <v>248.07496</v>
      </c>
      <c r="M510" s="6">
        <f t="shared" si="193"/>
        <v>5242880</v>
      </c>
      <c r="N510" s="13">
        <f t="shared" si="194"/>
        <v>1.1437587925653432</v>
      </c>
      <c r="O510" s="13"/>
      <c r="P510" s="7">
        <f t="shared" si="195"/>
        <v>0</v>
      </c>
      <c r="Q510" s="7">
        <f t="shared" si="196"/>
        <v>6.736670015968311E-3</v>
      </c>
      <c r="R510" s="6">
        <f t="shared" si="197"/>
        <v>6.736670015968311E-3</v>
      </c>
      <c r="S510" s="6">
        <f t="shared" si="198"/>
        <v>6.736670015968311E-3</v>
      </c>
      <c r="T510" s="7">
        <f t="shared" si="199"/>
        <v>0</v>
      </c>
      <c r="U510" s="7">
        <f t="shared" si="200"/>
        <v>0.44175896470786657</v>
      </c>
      <c r="V510" s="7">
        <f t="shared" si="201"/>
        <v>1.43987332558782</v>
      </c>
      <c r="W510" s="6">
        <f t="shared" si="202"/>
        <v>1.8816322902956866</v>
      </c>
      <c r="X510" s="6">
        <v>6.4840000000000002E-3</v>
      </c>
      <c r="Y510" s="6">
        <v>1.8707961</v>
      </c>
      <c r="Z510" s="6">
        <f t="shared" si="203"/>
        <v>3.8968231950695689</v>
      </c>
      <c r="AA510" s="6">
        <f t="shared" si="205"/>
        <v>3.8968231950695689</v>
      </c>
      <c r="AB510" s="6">
        <f t="shared" si="204"/>
        <v>0.57922882647053897</v>
      </c>
    </row>
    <row r="511" spans="5:28">
      <c r="E511" s="12">
        <f t="shared" si="188"/>
        <v>1.1103903175513712</v>
      </c>
      <c r="F511" s="12">
        <f t="shared" si="189"/>
        <v>30361402.5</v>
      </c>
      <c r="G511" s="6">
        <v>415863</v>
      </c>
      <c r="H511" s="6">
        <v>20240935</v>
      </c>
      <c r="I511" s="12">
        <f t="shared" si="190"/>
        <v>40481870</v>
      </c>
      <c r="J511" s="6">
        <v>4214125.9204099998</v>
      </c>
      <c r="K511" s="12">
        <f t="shared" si="191"/>
        <v>33713007.363279998</v>
      </c>
      <c r="L511" s="6">
        <f t="shared" si="192"/>
        <v>251.20848000000001</v>
      </c>
      <c r="M511" s="6">
        <f t="shared" si="193"/>
        <v>5242880</v>
      </c>
      <c r="N511" s="13">
        <f t="shared" si="194"/>
        <v>1.2007789623684717</v>
      </c>
      <c r="O511" s="13"/>
      <c r="P511" s="7">
        <f t="shared" si="195"/>
        <v>0</v>
      </c>
      <c r="Q511" s="7">
        <f t="shared" si="196"/>
        <v>6.7523021629439812E-3</v>
      </c>
      <c r="R511" s="6">
        <f t="shared" si="197"/>
        <v>6.7523021629439812E-3</v>
      </c>
      <c r="S511" s="6">
        <f t="shared" si="198"/>
        <v>6.7523021629439812E-3</v>
      </c>
      <c r="T511" s="7">
        <f t="shared" si="199"/>
        <v>0</v>
      </c>
      <c r="U511" s="7">
        <f t="shared" si="200"/>
        <v>0.44278404698854301</v>
      </c>
      <c r="V511" s="7">
        <f t="shared" si="201"/>
        <v>1.216475335837458</v>
      </c>
      <c r="W511" s="6">
        <f t="shared" si="202"/>
        <v>1.6592593828260012</v>
      </c>
      <c r="X511" s="6">
        <v>5.4780000000000002E-3</v>
      </c>
      <c r="Y511" s="6">
        <v>1.65309606</v>
      </c>
      <c r="Z511" s="6">
        <f t="shared" si="203"/>
        <v>23.262178951149707</v>
      </c>
      <c r="AA511" s="6">
        <f t="shared" si="205"/>
        <v>23.262178951149707</v>
      </c>
      <c r="AB511" s="6">
        <f t="shared" si="204"/>
        <v>0.37283512889149245</v>
      </c>
    </row>
    <row r="512" spans="5:28">
      <c r="E512" s="12">
        <f t="shared" si="188"/>
        <v>2.9648106435528208</v>
      </c>
      <c r="F512" s="12">
        <f t="shared" si="189"/>
        <v>22456150.5</v>
      </c>
      <c r="G512" s="6">
        <v>3774768</v>
      </c>
      <c r="H512" s="6">
        <v>14970767</v>
      </c>
      <c r="I512" s="12">
        <f t="shared" si="190"/>
        <v>29941534</v>
      </c>
      <c r="J512" s="6">
        <v>8322279.2519530002</v>
      </c>
      <c r="K512" s="12">
        <f t="shared" si="191"/>
        <v>66578234.015624002</v>
      </c>
      <c r="L512" s="6">
        <f t="shared" si="192"/>
        <v>255.144564</v>
      </c>
      <c r="M512" s="6">
        <f t="shared" si="193"/>
        <v>5242880</v>
      </c>
      <c r="N512" s="13">
        <f t="shared" si="194"/>
        <v>0.44971955839161459</v>
      </c>
      <c r="O512" s="13"/>
      <c r="P512" s="7">
        <f t="shared" si="195"/>
        <v>0</v>
      </c>
      <c r="Q512" s="7">
        <f t="shared" si="196"/>
        <v>1.3334804240524164E-2</v>
      </c>
      <c r="R512" s="6">
        <f t="shared" si="197"/>
        <v>1.3334804240524164E-2</v>
      </c>
      <c r="S512" s="6">
        <f t="shared" si="198"/>
        <v>1.3334804240524164E-2</v>
      </c>
      <c r="T512" s="7">
        <f t="shared" si="199"/>
        <v>0</v>
      </c>
      <c r="U512" s="7">
        <f t="shared" si="200"/>
        <v>0.87443340729363306</v>
      </c>
      <c r="V512" s="7">
        <f t="shared" si="201"/>
        <v>5.4050766108586581</v>
      </c>
      <c r="W512" s="6">
        <f t="shared" si="202"/>
        <v>6.2795100181522914</v>
      </c>
      <c r="X512" s="6">
        <v>2.4340000000000001E-2</v>
      </c>
      <c r="Y512" s="6">
        <v>6.3255234545498809</v>
      </c>
      <c r="Z512" s="6">
        <f t="shared" si="203"/>
        <v>45.214444369251588</v>
      </c>
      <c r="AA512" s="6">
        <f t="shared" si="205"/>
        <v>45.214444369251588</v>
      </c>
      <c r="AB512" s="6">
        <f t="shared" si="204"/>
        <v>0.72742495902837112</v>
      </c>
    </row>
    <row r="513" spans="5:28">
      <c r="E513" s="12">
        <f t="shared" si="188"/>
        <v>1.8222001928007039</v>
      </c>
      <c r="F513" s="12">
        <f t="shared" si="189"/>
        <v>22411080</v>
      </c>
      <c r="G513" s="6">
        <v>4026819</v>
      </c>
      <c r="H513" s="6">
        <v>14940720</v>
      </c>
      <c r="I513" s="12">
        <f t="shared" si="190"/>
        <v>29881440</v>
      </c>
      <c r="J513" s="6">
        <v>5104684.2871089997</v>
      </c>
      <c r="K513" s="12">
        <f t="shared" si="191"/>
        <v>40837474.296871997</v>
      </c>
      <c r="L513" s="6">
        <f t="shared" si="192"/>
        <v>259.82501999999999</v>
      </c>
      <c r="M513" s="6">
        <f t="shared" si="193"/>
        <v>5242880</v>
      </c>
      <c r="N513" s="13">
        <f t="shared" si="194"/>
        <v>0.73171616302159048</v>
      </c>
      <c r="O513" s="13"/>
      <c r="P513" s="7">
        <f t="shared" si="195"/>
        <v>0</v>
      </c>
      <c r="Q513" s="7">
        <f t="shared" si="196"/>
        <v>8.1792455669285648E-3</v>
      </c>
      <c r="R513" s="6">
        <f t="shared" si="197"/>
        <v>8.1792455669285648E-3</v>
      </c>
      <c r="S513" s="6">
        <f t="shared" si="198"/>
        <v>8.1792455669285648E-3</v>
      </c>
      <c r="T513" s="7">
        <f t="shared" si="199"/>
        <v>0</v>
      </c>
      <c r="U513" s="7">
        <f t="shared" si="200"/>
        <v>0.53635624799390014</v>
      </c>
      <c r="V513" s="7">
        <f t="shared" si="201"/>
        <v>1.8375928083342394</v>
      </c>
      <c r="W513" s="6">
        <f t="shared" si="202"/>
        <v>2.3739490563281396</v>
      </c>
      <c r="X513" s="6">
        <v>8.2749999999999994E-3</v>
      </c>
      <c r="Y513" s="6">
        <v>2.4536478333305749</v>
      </c>
      <c r="Z513" s="6">
        <f t="shared" si="203"/>
        <v>1.1571532697454332</v>
      </c>
      <c r="AA513" s="6">
        <f t="shared" si="205"/>
        <v>1.1571532697454332</v>
      </c>
      <c r="AB513" s="6">
        <f t="shared" si="204"/>
        <v>3.2481750608135322</v>
      </c>
    </row>
    <row r="514" spans="5:28">
      <c r="E514" s="12">
        <f t="shared" si="188"/>
        <v>2.4198493038419415</v>
      </c>
      <c r="F514" s="12">
        <f t="shared" si="189"/>
        <v>16728678</v>
      </c>
      <c r="G514" s="6">
        <v>6686493</v>
      </c>
      <c r="H514" s="6">
        <v>11152452</v>
      </c>
      <c r="I514" s="12">
        <f t="shared" si="190"/>
        <v>22304904</v>
      </c>
      <c r="J514" s="6">
        <v>5060109.9765619999</v>
      </c>
      <c r="K514" s="12">
        <f t="shared" si="191"/>
        <v>40480879.812495999</v>
      </c>
      <c r="L514" s="6">
        <f t="shared" si="192"/>
        <v>267.55928399999999</v>
      </c>
      <c r="M514" s="6">
        <f t="shared" si="193"/>
        <v>5242880</v>
      </c>
      <c r="N514" s="13">
        <f t="shared" si="194"/>
        <v>0.55099849863230299</v>
      </c>
      <c r="O514" s="13"/>
      <c r="P514" s="7">
        <f t="shared" si="195"/>
        <v>0</v>
      </c>
      <c r="Q514" s="7">
        <f t="shared" si="196"/>
        <v>8.1078240623976908E-3</v>
      </c>
      <c r="R514" s="6">
        <f t="shared" si="197"/>
        <v>8.1078240623976908E-3</v>
      </c>
      <c r="S514" s="6">
        <f t="shared" si="198"/>
        <v>8.1078240623976908E-3</v>
      </c>
      <c r="T514" s="7">
        <f t="shared" si="199"/>
        <v>0</v>
      </c>
      <c r="U514" s="7">
        <f t="shared" si="200"/>
        <v>0.5316727634496593</v>
      </c>
      <c r="V514" s="7">
        <f t="shared" si="201"/>
        <v>2.5348787803184707</v>
      </c>
      <c r="W514" s="6">
        <f t="shared" si="202"/>
        <v>3.0665515437681301</v>
      </c>
      <c r="X514" s="6">
        <v>1.1415E-2</v>
      </c>
      <c r="Y514" s="6">
        <v>3.2037339</v>
      </c>
      <c r="Z514" s="6">
        <f t="shared" si="203"/>
        <v>28.972193934317207</v>
      </c>
      <c r="AA514" s="6">
        <f t="shared" si="205"/>
        <v>28.972193934317207</v>
      </c>
      <c r="AB514" s="6">
        <f t="shared" si="204"/>
        <v>4.2819522630100435</v>
      </c>
    </row>
    <row r="515" spans="5:28">
      <c r="E515" s="12">
        <f t="shared" si="188"/>
        <v>1.4181768463923108</v>
      </c>
      <c r="F515" s="12">
        <f t="shared" si="189"/>
        <v>29629617</v>
      </c>
      <c r="G515" s="6">
        <v>1634989</v>
      </c>
      <c r="H515" s="6">
        <v>19753078</v>
      </c>
      <c r="I515" s="12">
        <f t="shared" si="190"/>
        <v>39506156</v>
      </c>
      <c r="J515" s="6">
        <v>5252504.5996089997</v>
      </c>
      <c r="K515" s="12">
        <f t="shared" si="191"/>
        <v>42020036.796871997</v>
      </c>
      <c r="L515" s="6">
        <f t="shared" si="192"/>
        <v>269.736716</v>
      </c>
      <c r="M515" s="6">
        <f t="shared" si="193"/>
        <v>5242880</v>
      </c>
      <c r="N515" s="13">
        <f t="shared" si="194"/>
        <v>0.94017423618583951</v>
      </c>
      <c r="O515" s="13"/>
      <c r="P515" s="7">
        <f t="shared" si="195"/>
        <v>0</v>
      </c>
      <c r="Q515" s="7">
        <f t="shared" si="196"/>
        <v>8.4160983413050124E-3</v>
      </c>
      <c r="R515" s="6">
        <f t="shared" si="197"/>
        <v>8.4160983413050124E-3</v>
      </c>
      <c r="S515" s="6">
        <f t="shared" si="198"/>
        <v>8.4160983413050124E-3</v>
      </c>
      <c r="T515" s="7">
        <f t="shared" si="199"/>
        <v>0</v>
      </c>
      <c r="U515" s="7">
        <f t="shared" si="200"/>
        <v>0.55188793295823857</v>
      </c>
      <c r="V515" s="7">
        <f t="shared" si="201"/>
        <v>4.7613084475521976</v>
      </c>
      <c r="W515" s="6">
        <f t="shared" si="202"/>
        <v>5.3131963805104361</v>
      </c>
      <c r="X515" s="6">
        <v>2.1441000000000002E-2</v>
      </c>
      <c r="Y515" s="6">
        <v>5.2737713000071471</v>
      </c>
      <c r="Z515" s="6">
        <f t="shared" si="203"/>
        <v>60.747640775593439</v>
      </c>
      <c r="AA515" s="6">
        <f t="shared" si="205"/>
        <v>60.747640775593439</v>
      </c>
      <c r="AB515" s="6">
        <f t="shared" si="204"/>
        <v>0.74756902149388882</v>
      </c>
    </row>
    <row r="516" spans="5:28">
      <c r="E516" s="12">
        <f t="shared" si="188"/>
        <v>1.1225144649750758</v>
      </c>
      <c r="F516" s="12">
        <f t="shared" si="189"/>
        <v>32638386</v>
      </c>
      <c r="G516" s="6">
        <v>589446</v>
      </c>
      <c r="H516" s="6">
        <v>21758924</v>
      </c>
      <c r="I516" s="12">
        <f t="shared" si="190"/>
        <v>43517848</v>
      </c>
      <c r="J516" s="6">
        <v>4579632.5498050004</v>
      </c>
      <c r="K516" s="12">
        <f t="shared" si="191"/>
        <v>36637060.398440003</v>
      </c>
      <c r="L516" s="6">
        <f t="shared" si="192"/>
        <v>272.89600799999999</v>
      </c>
      <c r="M516" s="6">
        <f t="shared" si="193"/>
        <v>5242880</v>
      </c>
      <c r="N516" s="13">
        <f t="shared" si="194"/>
        <v>1.1878094892638542</v>
      </c>
      <c r="O516" s="13"/>
      <c r="P516" s="7">
        <f t="shared" si="195"/>
        <v>0</v>
      </c>
      <c r="Q516" s="7">
        <f t="shared" si="196"/>
        <v>7.3379541464979299E-3</v>
      </c>
      <c r="R516" s="6">
        <f t="shared" si="197"/>
        <v>7.3379541464979299E-3</v>
      </c>
      <c r="S516" s="6">
        <f t="shared" si="198"/>
        <v>7.3379541464979299E-3</v>
      </c>
      <c r="T516" s="7">
        <f t="shared" si="199"/>
        <v>0</v>
      </c>
      <c r="U516" s="7">
        <f t="shared" si="200"/>
        <v>0.4811883347628661</v>
      </c>
      <c r="V516" s="7">
        <f t="shared" si="201"/>
        <v>2.5648576358018689</v>
      </c>
      <c r="W516" s="6">
        <f t="shared" si="202"/>
        <v>3.0460459705647351</v>
      </c>
      <c r="X516" s="6">
        <v>1.155E-2</v>
      </c>
      <c r="Y516" s="6">
        <v>3.0407684999999995</v>
      </c>
      <c r="Z516" s="6">
        <f t="shared" si="203"/>
        <v>36.467929467550384</v>
      </c>
      <c r="AA516" s="6">
        <f t="shared" si="205"/>
        <v>36.467929467550384</v>
      </c>
      <c r="AB516" s="6">
        <f t="shared" si="204"/>
        <v>0.17355713086134636</v>
      </c>
    </row>
    <row r="517" spans="5:28">
      <c r="E517" s="12">
        <f t="shared" si="188"/>
        <v>2.864626128254979</v>
      </c>
      <c r="F517" s="12">
        <f t="shared" si="189"/>
        <v>24778422</v>
      </c>
      <c r="G517" s="6">
        <v>3774768</v>
      </c>
      <c r="H517" s="6">
        <v>16518948</v>
      </c>
      <c r="I517" s="12">
        <f t="shared" si="190"/>
        <v>33037896</v>
      </c>
      <c r="J517" s="6">
        <v>8872614.3847659994</v>
      </c>
      <c r="K517" s="12">
        <f t="shared" si="191"/>
        <v>70980915.078127995</v>
      </c>
      <c r="L517" s="6">
        <f t="shared" si="192"/>
        <v>273.722736</v>
      </c>
      <c r="M517" s="6">
        <f t="shared" si="193"/>
        <v>5242880</v>
      </c>
      <c r="N517" s="13">
        <f t="shared" si="194"/>
        <v>0.46544759198490909</v>
      </c>
      <c r="O517" s="13"/>
      <c r="P517" s="7">
        <f t="shared" si="195"/>
        <v>0</v>
      </c>
      <c r="Q517" s="7">
        <f t="shared" si="196"/>
        <v>1.421660729478025E-2</v>
      </c>
      <c r="R517" s="6">
        <f t="shared" si="197"/>
        <v>1.421660729478025E-2</v>
      </c>
      <c r="S517" s="6">
        <f t="shared" si="198"/>
        <v>1.421660729478025E-2</v>
      </c>
      <c r="T517" s="7">
        <f t="shared" si="199"/>
        <v>0</v>
      </c>
      <c r="U517" s="7">
        <f t="shared" si="200"/>
        <v>0.93225788190810044</v>
      </c>
      <c r="V517" s="7">
        <f t="shared" si="201"/>
        <v>6.4692149477212171</v>
      </c>
      <c r="W517" s="6">
        <f t="shared" si="202"/>
        <v>7.4014728296293173</v>
      </c>
      <c r="X517" s="6">
        <v>2.9132000000000002E-2</v>
      </c>
      <c r="Y517" s="6">
        <v>7.5216583076833441</v>
      </c>
      <c r="Z517" s="6">
        <f t="shared" si="203"/>
        <v>51.199343351708606</v>
      </c>
      <c r="AA517" s="6">
        <f t="shared" si="205"/>
        <v>51.199343351708606</v>
      </c>
      <c r="AB517" s="6">
        <f t="shared" si="204"/>
        <v>1.5978587850934125</v>
      </c>
    </row>
    <row r="518" spans="5:28">
      <c r="E518" s="12">
        <f t="shared" ref="E518:E581" si="206">K518/F518</f>
        <v>1.097776511060969</v>
      </c>
      <c r="F518" s="12">
        <f t="shared" ref="F518:F581" si="207">H518*1.5</f>
        <v>33483504</v>
      </c>
      <c r="G518" s="6">
        <v>416800</v>
      </c>
      <c r="H518" s="6">
        <v>22322336</v>
      </c>
      <c r="I518" s="12">
        <f t="shared" ref="I518:I581" si="208">2*H518</f>
        <v>44644672</v>
      </c>
      <c r="J518" s="6">
        <v>4594675.5249020001</v>
      </c>
      <c r="K518" s="12">
        <f t="shared" ref="K518:K581" si="209">J518*8</f>
        <v>36757404.199216001</v>
      </c>
      <c r="L518" s="6">
        <f t="shared" ref="L518:L581" si="210">((H518+2*G518)*8+(G518+H518)*4)/1000000</f>
        <v>276.20403199999998</v>
      </c>
      <c r="M518" s="6">
        <f t="shared" ref="M518:M581" si="211">40*2^20/8</f>
        <v>5242880</v>
      </c>
      <c r="N518" s="13">
        <f t="shared" ref="N518:N581" si="212">I518/K518</f>
        <v>1.2145763002750947</v>
      </c>
      <c r="O518" s="13"/>
      <c r="P518" s="7">
        <f t="shared" ref="P518:P581" si="213">$B$32*I518</f>
        <v>0</v>
      </c>
      <c r="Q518" s="7">
        <f t="shared" ref="Q518:Q581" si="214">$C$32*K518</f>
        <v>7.362057534769418E-3</v>
      </c>
      <c r="R518" s="6">
        <f t="shared" ref="R518:R581" si="215">P518+Q518</f>
        <v>7.362057534769418E-3</v>
      </c>
      <c r="S518" s="6">
        <f t="shared" ref="S518:S581" si="216">MAX(P518,Q518)</f>
        <v>7.362057534769418E-3</v>
      </c>
      <c r="T518" s="7">
        <f t="shared" ref="T518:T581" si="217">$D$32*I518</f>
        <v>0</v>
      </c>
      <c r="U518" s="7">
        <f t="shared" ref="U518:U581" si="218">$E$32*K518</f>
        <v>0.48276892099070939</v>
      </c>
      <c r="V518" s="7">
        <f t="shared" ref="V518:V581" si="219">X518*$F$32</f>
        <v>1.3497146935414512</v>
      </c>
      <c r="W518" s="6">
        <f t="shared" ref="W518:W581" si="220">SUM(T518:V518)</f>
        <v>1.8324836145321606</v>
      </c>
      <c r="X518" s="6">
        <v>6.0780000000000001E-3</v>
      </c>
      <c r="Y518" s="6">
        <v>1.8049836600000002</v>
      </c>
      <c r="Z518" s="6">
        <f t="shared" ref="Z518:Z581" si="221">ABS(S518-X518)/ABS(X518)*100</f>
        <v>21.126316794495192</v>
      </c>
      <c r="AA518" s="6">
        <f t="shared" si="205"/>
        <v>21.126316794495192</v>
      </c>
      <c r="AB518" s="6">
        <f t="shared" ref="AB518:AB581" si="222">ABS(W518-Y518)/ABS(Y518)*100</f>
        <v>1.5235569795773309</v>
      </c>
    </row>
    <row r="519" spans="5:28">
      <c r="E519" s="12">
        <f t="shared" si="206"/>
        <v>1.2525247300822979</v>
      </c>
      <c r="F519" s="12">
        <f t="shared" si="207"/>
        <v>31508083.5</v>
      </c>
      <c r="G519" s="6">
        <v>1465137</v>
      </c>
      <c r="H519" s="6">
        <v>21005389</v>
      </c>
      <c r="I519" s="12">
        <f t="shared" si="208"/>
        <v>42010778</v>
      </c>
      <c r="J519" s="6">
        <v>4933081.7226560004</v>
      </c>
      <c r="K519" s="12">
        <f t="shared" si="209"/>
        <v>39464653.781248003</v>
      </c>
      <c r="L519" s="6">
        <f t="shared" si="210"/>
        <v>281.36740800000001</v>
      </c>
      <c r="M519" s="6">
        <f t="shared" si="211"/>
        <v>5242880</v>
      </c>
      <c r="N519" s="13">
        <f t="shared" si="212"/>
        <v>1.0645165730545902</v>
      </c>
      <c r="O519" s="13"/>
      <c r="P519" s="7">
        <f t="shared" si="213"/>
        <v>0</v>
      </c>
      <c r="Q519" s="7">
        <f t="shared" si="214"/>
        <v>7.9042864439676681E-3</v>
      </c>
      <c r="R519" s="6">
        <f t="shared" si="215"/>
        <v>7.9042864439676681E-3</v>
      </c>
      <c r="S519" s="6">
        <f t="shared" si="216"/>
        <v>7.9042864439676681E-3</v>
      </c>
      <c r="T519" s="7">
        <f t="shared" si="217"/>
        <v>0</v>
      </c>
      <c r="U519" s="7">
        <f t="shared" si="218"/>
        <v>0.51832572887862916</v>
      </c>
      <c r="V519" s="7">
        <f t="shared" si="219"/>
        <v>1.4070076173541681</v>
      </c>
      <c r="W519" s="6">
        <f t="shared" si="220"/>
        <v>1.9253333462327973</v>
      </c>
      <c r="X519" s="6">
        <v>6.3359999999999996E-3</v>
      </c>
      <c r="Y519" s="6">
        <v>1.9791360000023039</v>
      </c>
      <c r="Z519" s="6">
        <f t="shared" si="221"/>
        <v>24.751995643429115</v>
      </c>
      <c r="AA519" s="6">
        <f t="shared" ref="AA519:AA582" si="223">ABS(R519-X519)/ABS(X519)*100</f>
        <v>24.751995643429115</v>
      </c>
      <c r="AB519" s="6">
        <f t="shared" si="222"/>
        <v>2.7184919969847461</v>
      </c>
    </row>
    <row r="520" spans="5:28">
      <c r="E520" s="12">
        <f t="shared" si="206"/>
        <v>1.6828357276669397</v>
      </c>
      <c r="F520" s="12">
        <f t="shared" si="207"/>
        <v>28380520.5</v>
      </c>
      <c r="G520" s="6">
        <v>3428755</v>
      </c>
      <c r="H520" s="6">
        <v>18920347</v>
      </c>
      <c r="I520" s="12">
        <f t="shared" si="208"/>
        <v>37840694</v>
      </c>
      <c r="J520" s="6">
        <v>5969969.2333979998</v>
      </c>
      <c r="K520" s="12">
        <f t="shared" si="209"/>
        <v>47759753.867183998</v>
      </c>
      <c r="L520" s="6">
        <f t="shared" si="210"/>
        <v>295.61926399999999</v>
      </c>
      <c r="M520" s="6">
        <f t="shared" si="211"/>
        <v>5242880</v>
      </c>
      <c r="N520" s="13">
        <f t="shared" si="212"/>
        <v>0.79231342157314921</v>
      </c>
      <c r="O520" s="13"/>
      <c r="P520" s="7">
        <f t="shared" si="213"/>
        <v>0</v>
      </c>
      <c r="Q520" s="7">
        <f t="shared" si="214"/>
        <v>9.5656933202082402E-3</v>
      </c>
      <c r="R520" s="6">
        <f t="shared" si="215"/>
        <v>9.5656933202082402E-3</v>
      </c>
      <c r="S520" s="6">
        <f t="shared" si="216"/>
        <v>9.5656933202082402E-3</v>
      </c>
      <c r="T520" s="7">
        <f t="shared" si="217"/>
        <v>0</v>
      </c>
      <c r="U520" s="7">
        <f t="shared" si="218"/>
        <v>0.62727293571329124</v>
      </c>
      <c r="V520" s="7">
        <f t="shared" si="219"/>
        <v>2.5712975380908958</v>
      </c>
      <c r="W520" s="6">
        <f t="shared" si="220"/>
        <v>3.1985704738041871</v>
      </c>
      <c r="X520" s="6">
        <v>1.1579000000000001E-2</v>
      </c>
      <c r="Y520" s="6">
        <v>3.2965412999999999</v>
      </c>
      <c r="Z520" s="6">
        <f t="shared" si="221"/>
        <v>17.387569563794457</v>
      </c>
      <c r="AA520" s="6">
        <f t="shared" si="223"/>
        <v>17.387569563794457</v>
      </c>
      <c r="AB520" s="6">
        <f t="shared" si="222"/>
        <v>2.9719277654981227</v>
      </c>
    </row>
    <row r="521" spans="5:28">
      <c r="E521" s="12">
        <f t="shared" si="206"/>
        <v>1.0401311538875533</v>
      </c>
      <c r="F521" s="12">
        <f t="shared" si="207"/>
        <v>37004464.5</v>
      </c>
      <c r="G521" s="6">
        <v>22283</v>
      </c>
      <c r="H521" s="6">
        <v>24669643</v>
      </c>
      <c r="I521" s="12">
        <f t="shared" si="208"/>
        <v>49339286</v>
      </c>
      <c r="J521" s="6">
        <v>4811187.0449219998</v>
      </c>
      <c r="K521" s="12">
        <f t="shared" si="209"/>
        <v>38489496.359375998</v>
      </c>
      <c r="L521" s="6">
        <f t="shared" si="210"/>
        <v>296.48137600000001</v>
      </c>
      <c r="M521" s="6">
        <f t="shared" si="211"/>
        <v>5242880</v>
      </c>
      <c r="N521" s="13">
        <f t="shared" si="212"/>
        <v>1.281889623582487</v>
      </c>
      <c r="O521" s="13"/>
      <c r="P521" s="7">
        <f t="shared" si="213"/>
        <v>0</v>
      </c>
      <c r="Q521" s="7">
        <f t="shared" si="214"/>
        <v>7.7089743646279558E-3</v>
      </c>
      <c r="R521" s="6">
        <f t="shared" si="215"/>
        <v>7.7089743646279558E-3</v>
      </c>
      <c r="S521" s="6">
        <f t="shared" si="216"/>
        <v>7.7089743646279558E-3</v>
      </c>
      <c r="T521" s="7">
        <f t="shared" si="217"/>
        <v>0</v>
      </c>
      <c r="U521" s="7">
        <f t="shared" si="218"/>
        <v>0.50551808626595329</v>
      </c>
      <c r="V521" s="7">
        <f t="shared" si="219"/>
        <v>1.7172332552082992</v>
      </c>
      <c r="W521" s="6">
        <f t="shared" si="220"/>
        <v>2.2227513414742526</v>
      </c>
      <c r="X521" s="6">
        <v>7.7330000000000003E-3</v>
      </c>
      <c r="Y521" s="6">
        <v>2.2125770071395432</v>
      </c>
      <c r="Z521" s="6">
        <f t="shared" si="221"/>
        <v>0.31068971126399164</v>
      </c>
      <c r="AA521" s="6">
        <f t="shared" si="223"/>
        <v>0.31068971126399164</v>
      </c>
      <c r="AB521" s="6">
        <f t="shared" si="222"/>
        <v>0.4598409140960445</v>
      </c>
    </row>
    <row r="522" spans="5:28">
      <c r="E522" s="12">
        <f t="shared" si="206"/>
        <v>1.2711368450662293</v>
      </c>
      <c r="F522" s="12">
        <f t="shared" si="207"/>
        <v>33252447</v>
      </c>
      <c r="G522" s="6">
        <v>1696415</v>
      </c>
      <c r="H522" s="6">
        <v>22168298</v>
      </c>
      <c r="I522" s="12">
        <f t="shared" si="208"/>
        <v>44336596</v>
      </c>
      <c r="J522" s="6">
        <v>5283551.3212890001</v>
      </c>
      <c r="K522" s="12">
        <f t="shared" si="209"/>
        <v>42268410.570312001</v>
      </c>
      <c r="L522" s="6">
        <f t="shared" si="210"/>
        <v>299.94787600000001</v>
      </c>
      <c r="M522" s="6">
        <f t="shared" si="211"/>
        <v>5242880</v>
      </c>
      <c r="N522" s="13">
        <f t="shared" si="212"/>
        <v>1.0489298131106124</v>
      </c>
      <c r="O522" s="13"/>
      <c r="P522" s="7">
        <f t="shared" si="213"/>
        <v>0</v>
      </c>
      <c r="Q522" s="7">
        <f t="shared" si="214"/>
        <v>8.4658445638696646E-3</v>
      </c>
      <c r="R522" s="6">
        <f t="shared" si="215"/>
        <v>8.4658445638696646E-3</v>
      </c>
      <c r="S522" s="6">
        <f t="shared" si="216"/>
        <v>8.4658445638696646E-3</v>
      </c>
      <c r="T522" s="7">
        <f t="shared" si="217"/>
        <v>0</v>
      </c>
      <c r="U522" s="7">
        <f t="shared" si="218"/>
        <v>0.55515005500462022</v>
      </c>
      <c r="V522" s="7">
        <f t="shared" si="219"/>
        <v>3.8215268445466979</v>
      </c>
      <c r="W522" s="6">
        <f t="shared" si="220"/>
        <v>4.3766768995513186</v>
      </c>
      <c r="X522" s="6">
        <v>1.7208999999999999E-2</v>
      </c>
      <c r="Y522" s="6">
        <v>4.3880798875</v>
      </c>
      <c r="Z522" s="6">
        <f t="shared" si="221"/>
        <v>50.805714661690594</v>
      </c>
      <c r="AA522" s="6">
        <f t="shared" si="223"/>
        <v>50.805714661690594</v>
      </c>
      <c r="AB522" s="6">
        <f t="shared" si="222"/>
        <v>0.25986281565119845</v>
      </c>
    </row>
    <row r="523" spans="5:28">
      <c r="E523" s="12">
        <f t="shared" si="206"/>
        <v>1.6039875301846416</v>
      </c>
      <c r="F523" s="12">
        <f t="shared" si="207"/>
        <v>28791289.5</v>
      </c>
      <c r="G523" s="6">
        <v>3523317</v>
      </c>
      <c r="H523" s="6">
        <v>19194193</v>
      </c>
      <c r="I523" s="12">
        <f t="shared" si="208"/>
        <v>38388386</v>
      </c>
      <c r="J523" s="6">
        <v>5772608.6669920003</v>
      </c>
      <c r="K523" s="12">
        <f t="shared" si="209"/>
        <v>46180869.335936002</v>
      </c>
      <c r="L523" s="6">
        <f t="shared" si="210"/>
        <v>300.79665599999998</v>
      </c>
      <c r="M523" s="6">
        <f t="shared" si="211"/>
        <v>5242880</v>
      </c>
      <c r="N523" s="13">
        <f t="shared" si="212"/>
        <v>0.83126165773860339</v>
      </c>
      <c r="O523" s="13"/>
      <c r="P523" s="7">
        <f t="shared" si="213"/>
        <v>0</v>
      </c>
      <c r="Q523" s="7">
        <f t="shared" si="214"/>
        <v>9.2494621005930876E-3</v>
      </c>
      <c r="R523" s="6">
        <f t="shared" si="215"/>
        <v>9.2494621005930876E-3</v>
      </c>
      <c r="S523" s="6">
        <f t="shared" si="216"/>
        <v>9.2494621005930876E-3</v>
      </c>
      <c r="T523" s="7">
        <f t="shared" si="217"/>
        <v>0</v>
      </c>
      <c r="U523" s="7">
        <f t="shared" si="218"/>
        <v>0.60653598765818961</v>
      </c>
      <c r="V523" s="7">
        <f t="shared" si="219"/>
        <v>2.3092601346063755</v>
      </c>
      <c r="W523" s="6">
        <f t="shared" si="220"/>
        <v>2.915796122264565</v>
      </c>
      <c r="X523" s="6">
        <v>1.0399E-2</v>
      </c>
      <c r="Y523" s="6">
        <v>3.024809125</v>
      </c>
      <c r="Z523" s="6">
        <f t="shared" si="221"/>
        <v>11.054311947369099</v>
      </c>
      <c r="AA523" s="6">
        <f t="shared" si="223"/>
        <v>11.054311947369099</v>
      </c>
      <c r="AB523" s="6">
        <f t="shared" si="222"/>
        <v>3.6039630347066947</v>
      </c>
    </row>
    <row r="524" spans="5:28">
      <c r="E524" s="12">
        <f t="shared" si="206"/>
        <v>1.1628175229528235</v>
      </c>
      <c r="F524" s="12">
        <f t="shared" si="207"/>
        <v>35833162.5</v>
      </c>
      <c r="G524" s="6">
        <v>986703</v>
      </c>
      <c r="H524" s="6">
        <v>23888775</v>
      </c>
      <c r="I524" s="12">
        <f t="shared" si="208"/>
        <v>47777550</v>
      </c>
      <c r="J524" s="6">
        <v>5208428.6572270002</v>
      </c>
      <c r="K524" s="12">
        <f t="shared" si="209"/>
        <v>41667429.257816002</v>
      </c>
      <c r="L524" s="6">
        <f t="shared" si="210"/>
        <v>306.39936</v>
      </c>
      <c r="M524" s="6">
        <f t="shared" si="211"/>
        <v>5242880</v>
      </c>
      <c r="N524" s="13">
        <f t="shared" si="212"/>
        <v>1.1466402139757124</v>
      </c>
      <c r="O524" s="13"/>
      <c r="P524" s="7">
        <f t="shared" si="213"/>
        <v>0</v>
      </c>
      <c r="Q524" s="7">
        <f t="shared" si="214"/>
        <v>8.3454753730547396E-3</v>
      </c>
      <c r="R524" s="6">
        <f t="shared" si="215"/>
        <v>8.3454753730547396E-3</v>
      </c>
      <c r="S524" s="6">
        <f t="shared" si="216"/>
        <v>8.3454753730547396E-3</v>
      </c>
      <c r="T524" s="7">
        <f t="shared" si="217"/>
        <v>0</v>
      </c>
      <c r="U524" s="7">
        <f t="shared" si="218"/>
        <v>0.54725681264733039</v>
      </c>
      <c r="V524" s="7">
        <f t="shared" si="219"/>
        <v>1.4487559494347528</v>
      </c>
      <c r="W524" s="6">
        <f t="shared" si="220"/>
        <v>1.9960127620820831</v>
      </c>
      <c r="X524" s="6">
        <v>6.5240000000000003E-3</v>
      </c>
      <c r="Y524" s="6">
        <v>2.0095699272709484</v>
      </c>
      <c r="Z524" s="6">
        <f t="shared" si="221"/>
        <v>27.919610255284173</v>
      </c>
      <c r="AA524" s="6">
        <f t="shared" si="223"/>
        <v>27.919610255284173</v>
      </c>
      <c r="AB524" s="6">
        <f t="shared" si="222"/>
        <v>0.67463017857140706</v>
      </c>
    </row>
    <row r="525" spans="5:28">
      <c r="E525" s="12">
        <f t="shared" si="206"/>
        <v>2.5185926215178358</v>
      </c>
      <c r="F525" s="12">
        <f t="shared" si="207"/>
        <v>24385282.5</v>
      </c>
      <c r="G525" s="6">
        <v>5824554</v>
      </c>
      <c r="H525" s="6">
        <v>16256855</v>
      </c>
      <c r="I525" s="12">
        <f t="shared" si="208"/>
        <v>32513710</v>
      </c>
      <c r="J525" s="6">
        <v>7677074.0722660003</v>
      </c>
      <c r="K525" s="12">
        <f t="shared" si="209"/>
        <v>61416592.578128003</v>
      </c>
      <c r="L525" s="6">
        <f t="shared" si="210"/>
        <v>311.57333999999997</v>
      </c>
      <c r="M525" s="6">
        <f t="shared" si="211"/>
        <v>5242880</v>
      </c>
      <c r="N525" s="13">
        <f t="shared" si="212"/>
        <v>0.52939618814963285</v>
      </c>
      <c r="O525" s="13"/>
      <c r="P525" s="7">
        <f t="shared" si="213"/>
        <v>0</v>
      </c>
      <c r="Q525" s="7">
        <f t="shared" si="214"/>
        <v>1.230099072554516E-2</v>
      </c>
      <c r="R525" s="6">
        <f t="shared" si="215"/>
        <v>1.230099072554516E-2</v>
      </c>
      <c r="S525" s="6">
        <f t="shared" si="216"/>
        <v>1.230099072554516E-2</v>
      </c>
      <c r="T525" s="7">
        <f t="shared" si="217"/>
        <v>0</v>
      </c>
      <c r="U525" s="7">
        <f t="shared" si="218"/>
        <v>0.80664080545984995</v>
      </c>
      <c r="V525" s="7">
        <f t="shared" si="219"/>
        <v>3.7662325110995409</v>
      </c>
      <c r="W525" s="6">
        <f t="shared" si="220"/>
        <v>4.5728733165593907</v>
      </c>
      <c r="X525" s="6">
        <v>1.6959999999999999E-2</v>
      </c>
      <c r="Y525" s="6">
        <v>4.6072405333276798</v>
      </c>
      <c r="Z525" s="6">
        <f t="shared" si="221"/>
        <v>27.470573552210137</v>
      </c>
      <c r="AA525" s="6">
        <f t="shared" si="223"/>
        <v>27.470573552210137</v>
      </c>
      <c r="AB525" s="6">
        <f t="shared" si="222"/>
        <v>0.74593927796226134</v>
      </c>
    </row>
    <row r="526" spans="5:28">
      <c r="E526" s="12">
        <f t="shared" si="206"/>
        <v>1.2216041721877218</v>
      </c>
      <c r="F526" s="12">
        <f t="shared" si="207"/>
        <v>35251096.5</v>
      </c>
      <c r="G526" s="6">
        <v>1602111</v>
      </c>
      <c r="H526" s="6">
        <v>23500731</v>
      </c>
      <c r="I526" s="12">
        <f t="shared" si="208"/>
        <v>47001462</v>
      </c>
      <c r="J526" s="6">
        <v>5382860.8198239999</v>
      </c>
      <c r="K526" s="12">
        <f t="shared" si="209"/>
        <v>43062886.558591999</v>
      </c>
      <c r="L526" s="6">
        <f t="shared" si="210"/>
        <v>314.05099200000001</v>
      </c>
      <c r="M526" s="6">
        <f t="shared" si="211"/>
        <v>5242880</v>
      </c>
      <c r="N526" s="13">
        <f t="shared" si="212"/>
        <v>1.0914610179707558</v>
      </c>
      <c r="O526" s="13"/>
      <c r="P526" s="7">
        <f t="shared" si="213"/>
        <v>0</v>
      </c>
      <c r="Q526" s="7">
        <f t="shared" si="214"/>
        <v>8.6249683666281551E-3</v>
      </c>
      <c r="R526" s="6">
        <f t="shared" si="215"/>
        <v>8.6249683666281551E-3</v>
      </c>
      <c r="S526" s="6">
        <f t="shared" si="216"/>
        <v>8.6249683666281551E-3</v>
      </c>
      <c r="T526" s="7">
        <f t="shared" si="217"/>
        <v>0</v>
      </c>
      <c r="U526" s="7">
        <f t="shared" si="218"/>
        <v>0.56558464155856247</v>
      </c>
      <c r="V526" s="7">
        <f t="shared" si="219"/>
        <v>1.4760700177640713</v>
      </c>
      <c r="W526" s="6">
        <f t="shared" si="220"/>
        <v>2.0416546593226337</v>
      </c>
      <c r="X526" s="6">
        <v>6.6470000000000001E-3</v>
      </c>
      <c r="Y526" s="6">
        <v>2.0927525583355493</v>
      </c>
      <c r="Z526" s="6">
        <f t="shared" si="221"/>
        <v>29.757309562632088</v>
      </c>
      <c r="AA526" s="6">
        <f t="shared" si="223"/>
        <v>29.757309562632088</v>
      </c>
      <c r="AB526" s="6">
        <f t="shared" si="222"/>
        <v>2.4416598517292383</v>
      </c>
    </row>
    <row r="527" spans="5:28">
      <c r="E527" s="12">
        <f t="shared" si="206"/>
        <v>2.7457095992807186</v>
      </c>
      <c r="F527" s="12">
        <f t="shared" si="207"/>
        <v>30634465.5</v>
      </c>
      <c r="G527" s="6">
        <v>3501776</v>
      </c>
      <c r="H527" s="6">
        <v>20422977</v>
      </c>
      <c r="I527" s="12">
        <f t="shared" si="208"/>
        <v>40845954</v>
      </c>
      <c r="J527" s="6">
        <v>10514168.249023</v>
      </c>
      <c r="K527" s="12">
        <f t="shared" si="209"/>
        <v>84113345.992183998</v>
      </c>
      <c r="L527" s="6">
        <f t="shared" si="210"/>
        <v>315.111244</v>
      </c>
      <c r="M527" s="6">
        <f t="shared" si="211"/>
        <v>5242880</v>
      </c>
      <c r="N527" s="13">
        <f t="shared" si="212"/>
        <v>0.48560610112687108</v>
      </c>
      <c r="O527" s="13"/>
      <c r="P527" s="7">
        <f t="shared" si="213"/>
        <v>0</v>
      </c>
      <c r="Q527" s="7">
        <f t="shared" si="214"/>
        <v>1.6846872245936048E-2</v>
      </c>
      <c r="R527" s="6">
        <f t="shared" si="215"/>
        <v>1.6846872245936048E-2</v>
      </c>
      <c r="S527" s="6">
        <f t="shared" si="216"/>
        <v>1.6846872245936048E-2</v>
      </c>
      <c r="T527" s="7">
        <f t="shared" si="217"/>
        <v>0</v>
      </c>
      <c r="U527" s="7">
        <f t="shared" si="218"/>
        <v>1.1047382199647002</v>
      </c>
      <c r="V527" s="7">
        <f t="shared" si="219"/>
        <v>4.2687669552397693</v>
      </c>
      <c r="W527" s="6">
        <f t="shared" si="220"/>
        <v>5.3735051752044694</v>
      </c>
      <c r="X527" s="6">
        <v>1.9223000000000001E-2</v>
      </c>
      <c r="Y527" s="6">
        <v>5.3944009777735058</v>
      </c>
      <c r="Z527" s="6">
        <f t="shared" si="221"/>
        <v>12.360858107808106</v>
      </c>
      <c r="AA527" s="6">
        <f t="shared" si="223"/>
        <v>12.360858107808106</v>
      </c>
      <c r="AB527" s="6">
        <f t="shared" si="222"/>
        <v>0.3873609443408676</v>
      </c>
    </row>
    <row r="528" spans="5:28">
      <c r="E528" s="12">
        <f t="shared" si="206"/>
        <v>2.5546255654031143</v>
      </c>
      <c r="F528" s="12">
        <f t="shared" si="207"/>
        <v>20111752.5</v>
      </c>
      <c r="G528" s="6">
        <v>7733822</v>
      </c>
      <c r="H528" s="6">
        <v>13407835</v>
      </c>
      <c r="I528" s="12">
        <f t="shared" si="208"/>
        <v>26815670</v>
      </c>
      <c r="J528" s="6">
        <v>6422249.6376949996</v>
      </c>
      <c r="K528" s="12">
        <f t="shared" si="209"/>
        <v>51377997.101559997</v>
      </c>
      <c r="L528" s="6">
        <f t="shared" si="210"/>
        <v>315.57046000000003</v>
      </c>
      <c r="M528" s="6">
        <f t="shared" si="211"/>
        <v>5242880</v>
      </c>
      <c r="N528" s="13">
        <f t="shared" si="212"/>
        <v>0.52192906521818838</v>
      </c>
      <c r="O528" s="13"/>
      <c r="P528" s="7">
        <f t="shared" si="213"/>
        <v>0</v>
      </c>
      <c r="Q528" s="7">
        <f t="shared" si="214"/>
        <v>1.0290383092149058E-2</v>
      </c>
      <c r="R528" s="6">
        <f t="shared" si="215"/>
        <v>1.0290383092149058E-2</v>
      </c>
      <c r="S528" s="6">
        <f t="shared" si="216"/>
        <v>1.0290383092149058E-2</v>
      </c>
      <c r="T528" s="7">
        <f t="shared" si="217"/>
        <v>0</v>
      </c>
      <c r="U528" s="7">
        <f t="shared" si="218"/>
        <v>0.67479466419755918</v>
      </c>
      <c r="V528" s="7">
        <f t="shared" si="219"/>
        <v>3.4986434677106888</v>
      </c>
      <c r="W528" s="6">
        <f t="shared" si="220"/>
        <v>4.1734381319082479</v>
      </c>
      <c r="X528" s="6">
        <v>1.5755000000000002E-2</v>
      </c>
      <c r="Y528" s="6">
        <v>4.3425281428638947</v>
      </c>
      <c r="Z528" s="6">
        <f t="shared" si="221"/>
        <v>34.684969265953306</v>
      </c>
      <c r="AA528" s="6">
        <f t="shared" si="223"/>
        <v>34.684969265953306</v>
      </c>
      <c r="AB528" s="6">
        <f t="shared" si="222"/>
        <v>3.8938149712055075</v>
      </c>
    </row>
    <row r="529" spans="5:28">
      <c r="E529" s="12">
        <f t="shared" si="206"/>
        <v>1.921634371577952</v>
      </c>
      <c r="F529" s="12">
        <f t="shared" si="207"/>
        <v>31751983.5</v>
      </c>
      <c r="G529" s="6">
        <v>3712815</v>
      </c>
      <c r="H529" s="6">
        <v>21167989</v>
      </c>
      <c r="I529" s="12">
        <f t="shared" si="208"/>
        <v>42335978</v>
      </c>
      <c r="J529" s="6">
        <v>7626962.8574219998</v>
      </c>
      <c r="K529" s="12">
        <f t="shared" si="209"/>
        <v>61015702.859375998</v>
      </c>
      <c r="L529" s="6">
        <f t="shared" si="210"/>
        <v>328.27216800000002</v>
      </c>
      <c r="M529" s="6">
        <f t="shared" si="211"/>
        <v>5242880</v>
      </c>
      <c r="N529" s="13">
        <f t="shared" si="212"/>
        <v>0.69385381165849225</v>
      </c>
      <c r="O529" s="13"/>
      <c r="P529" s="7">
        <f t="shared" si="213"/>
        <v>0</v>
      </c>
      <c r="Q529" s="7">
        <f t="shared" si="214"/>
        <v>1.2220697428484409E-2</v>
      </c>
      <c r="R529" s="6">
        <f t="shared" si="215"/>
        <v>1.2220697428484409E-2</v>
      </c>
      <c r="S529" s="6">
        <f t="shared" si="216"/>
        <v>1.2220697428484409E-2</v>
      </c>
      <c r="T529" s="7">
        <f t="shared" si="217"/>
        <v>0</v>
      </c>
      <c r="U529" s="7">
        <f t="shared" si="218"/>
        <v>0.80137555071255473</v>
      </c>
      <c r="V529" s="7">
        <f t="shared" si="219"/>
        <v>4.1264229080926702</v>
      </c>
      <c r="W529" s="6">
        <f t="shared" si="220"/>
        <v>4.927798458805225</v>
      </c>
      <c r="X529" s="6">
        <v>1.8582000000000001E-2</v>
      </c>
      <c r="Y529" s="6">
        <v>5.0267589176503389</v>
      </c>
      <c r="Z529" s="6">
        <f t="shared" si="221"/>
        <v>34.23368082830477</v>
      </c>
      <c r="AA529" s="6">
        <f t="shared" si="223"/>
        <v>34.23368082830477</v>
      </c>
      <c r="AB529" s="6">
        <f t="shared" si="222"/>
        <v>1.9686732637532376</v>
      </c>
    </row>
    <row r="530" spans="5:28">
      <c r="E530" s="12">
        <f t="shared" si="206"/>
        <v>1.1006807929640816</v>
      </c>
      <c r="F530" s="12">
        <f t="shared" si="207"/>
        <v>40255669.5</v>
      </c>
      <c r="G530" s="6">
        <v>343791</v>
      </c>
      <c r="H530" s="6">
        <v>26837113</v>
      </c>
      <c r="I530" s="12">
        <f t="shared" si="208"/>
        <v>53674226</v>
      </c>
      <c r="J530" s="6">
        <v>5538580.2783199996</v>
      </c>
      <c r="K530" s="12">
        <f t="shared" si="209"/>
        <v>44308642.226559997</v>
      </c>
      <c r="L530" s="6">
        <f t="shared" si="210"/>
        <v>328.921176</v>
      </c>
      <c r="M530" s="6">
        <f t="shared" si="211"/>
        <v>5242880</v>
      </c>
      <c r="N530" s="13">
        <f t="shared" si="212"/>
        <v>1.2113714910412212</v>
      </c>
      <c r="O530" s="13"/>
      <c r="P530" s="7">
        <f t="shared" si="213"/>
        <v>0</v>
      </c>
      <c r="Q530" s="7">
        <f t="shared" si="214"/>
        <v>8.874477958005696E-3</v>
      </c>
      <c r="R530" s="6">
        <f t="shared" si="215"/>
        <v>8.874477958005696E-3</v>
      </c>
      <c r="S530" s="6">
        <f t="shared" si="216"/>
        <v>8.874477958005696E-3</v>
      </c>
      <c r="T530" s="7">
        <f t="shared" si="217"/>
        <v>0</v>
      </c>
      <c r="U530" s="7">
        <f t="shared" si="218"/>
        <v>0.58194630073295539</v>
      </c>
      <c r="V530" s="7">
        <f t="shared" si="219"/>
        <v>2.3627779432841463</v>
      </c>
      <c r="W530" s="6">
        <f t="shared" si="220"/>
        <v>2.9447242440171015</v>
      </c>
      <c r="X530" s="6">
        <v>1.064E-2</v>
      </c>
      <c r="Y530" s="6">
        <v>2.9009368888841598</v>
      </c>
      <c r="Z530" s="6">
        <f t="shared" si="221"/>
        <v>16.593252274382557</v>
      </c>
      <c r="AA530" s="6">
        <f t="shared" si="223"/>
        <v>16.593252274382557</v>
      </c>
      <c r="AB530" s="6">
        <f t="shared" si="222"/>
        <v>1.5094211563418214</v>
      </c>
    </row>
    <row r="531" spans="5:28">
      <c r="E531" s="12">
        <f t="shared" si="206"/>
        <v>1.5843282472024083</v>
      </c>
      <c r="F531" s="12">
        <f t="shared" si="207"/>
        <v>30474379.5</v>
      </c>
      <c r="G531" s="6">
        <v>4690002</v>
      </c>
      <c r="H531" s="6">
        <v>20316253</v>
      </c>
      <c r="I531" s="12">
        <f t="shared" si="208"/>
        <v>40632506</v>
      </c>
      <c r="J531" s="6">
        <v>6035177.5322270002</v>
      </c>
      <c r="K531" s="12">
        <f t="shared" si="209"/>
        <v>48281420.257816002</v>
      </c>
      <c r="L531" s="6">
        <f t="shared" si="210"/>
        <v>337.59507600000001</v>
      </c>
      <c r="M531" s="6">
        <f t="shared" si="211"/>
        <v>5242880</v>
      </c>
      <c r="N531" s="13">
        <f t="shared" si="212"/>
        <v>0.84157644458319836</v>
      </c>
      <c r="O531" s="13"/>
      <c r="P531" s="7">
        <f t="shared" si="213"/>
        <v>0</v>
      </c>
      <c r="Q531" s="7">
        <f t="shared" si="214"/>
        <v>9.670176704317017E-3</v>
      </c>
      <c r="R531" s="6">
        <f t="shared" si="215"/>
        <v>9.670176704317017E-3</v>
      </c>
      <c r="S531" s="6">
        <f t="shared" si="216"/>
        <v>9.670176704317017E-3</v>
      </c>
      <c r="T531" s="7">
        <f t="shared" si="217"/>
        <v>0</v>
      </c>
      <c r="U531" s="7">
        <f t="shared" si="218"/>
        <v>0.63412446198423233</v>
      </c>
      <c r="V531" s="7">
        <f t="shared" si="219"/>
        <v>1.8733453693181445</v>
      </c>
      <c r="W531" s="6">
        <f t="shared" si="220"/>
        <v>2.5074698313023767</v>
      </c>
      <c r="X531" s="6">
        <v>8.4360000000000008E-3</v>
      </c>
      <c r="Y531" s="6">
        <v>2.647441760002812</v>
      </c>
      <c r="Z531" s="6">
        <f t="shared" si="221"/>
        <v>14.629880326185587</v>
      </c>
      <c r="AA531" s="6">
        <f t="shared" si="223"/>
        <v>14.629880326185587</v>
      </c>
      <c r="AB531" s="6">
        <f t="shared" si="222"/>
        <v>5.287063565103189</v>
      </c>
    </row>
    <row r="532" spans="5:28">
      <c r="E532" s="12">
        <f t="shared" si="206"/>
        <v>1.0792585869963323</v>
      </c>
      <c r="F532" s="12">
        <f t="shared" si="207"/>
        <v>41534958</v>
      </c>
      <c r="G532" s="6">
        <v>377002</v>
      </c>
      <c r="H532" s="6">
        <v>27689972</v>
      </c>
      <c r="I532" s="12">
        <f t="shared" si="208"/>
        <v>55379944</v>
      </c>
      <c r="J532" s="6">
        <v>5603370.0102540003</v>
      </c>
      <c r="K532" s="12">
        <f t="shared" si="209"/>
        <v>44826960.082032003</v>
      </c>
      <c r="L532" s="6">
        <f t="shared" si="210"/>
        <v>339.819704</v>
      </c>
      <c r="M532" s="6">
        <f t="shared" si="211"/>
        <v>5242880</v>
      </c>
      <c r="N532" s="13">
        <f t="shared" si="212"/>
        <v>1.2354160063197761</v>
      </c>
      <c r="O532" s="13"/>
      <c r="P532" s="7">
        <f t="shared" si="213"/>
        <v>0</v>
      </c>
      <c r="Q532" s="7">
        <f t="shared" si="214"/>
        <v>8.9782906715640872E-3</v>
      </c>
      <c r="R532" s="6">
        <f t="shared" si="215"/>
        <v>8.9782906715640872E-3</v>
      </c>
      <c r="S532" s="6">
        <f t="shared" si="216"/>
        <v>8.9782906715640872E-3</v>
      </c>
      <c r="T532" s="7">
        <f t="shared" si="217"/>
        <v>0</v>
      </c>
      <c r="U532" s="7">
        <f t="shared" si="218"/>
        <v>0.58875384760052707</v>
      </c>
      <c r="V532" s="7">
        <f t="shared" si="219"/>
        <v>1.5506840580783074</v>
      </c>
      <c r="W532" s="6">
        <f t="shared" si="220"/>
        <v>2.1394379056788346</v>
      </c>
      <c r="X532" s="6">
        <v>6.9829999999999996E-3</v>
      </c>
      <c r="Y532" s="6">
        <v>2.1116010083356609</v>
      </c>
      <c r="Z532" s="6">
        <f t="shared" si="221"/>
        <v>28.573545346757662</v>
      </c>
      <c r="AA532" s="6">
        <f t="shared" si="223"/>
        <v>28.573545346757662</v>
      </c>
      <c r="AB532" s="6">
        <f t="shared" si="222"/>
        <v>1.3182839576835803</v>
      </c>
    </row>
    <row r="533" spans="5:28">
      <c r="E533" s="12">
        <f t="shared" si="206"/>
        <v>2.8417247181959433</v>
      </c>
      <c r="F533" s="12">
        <f t="shared" si="207"/>
        <v>33165631.5</v>
      </c>
      <c r="G533" s="6">
        <v>3799275</v>
      </c>
      <c r="H533" s="6">
        <v>22110421</v>
      </c>
      <c r="I533" s="12">
        <f t="shared" si="208"/>
        <v>44220842</v>
      </c>
      <c r="J533" s="6">
        <v>11780949.353515999</v>
      </c>
      <c r="K533" s="12">
        <f t="shared" si="209"/>
        <v>94247594.828127995</v>
      </c>
      <c r="L533" s="6">
        <f t="shared" si="210"/>
        <v>341.31055199999997</v>
      </c>
      <c r="M533" s="6">
        <f t="shared" si="211"/>
        <v>5242880</v>
      </c>
      <c r="N533" s="13">
        <f t="shared" si="212"/>
        <v>0.46919862603010831</v>
      </c>
      <c r="O533" s="13"/>
      <c r="P533" s="7">
        <f t="shared" si="213"/>
        <v>0</v>
      </c>
      <c r="Q533" s="7">
        <f t="shared" si="214"/>
        <v>1.8876638074815801E-2</v>
      </c>
      <c r="R533" s="6">
        <f t="shared" si="215"/>
        <v>1.8876638074815801E-2</v>
      </c>
      <c r="S533" s="6">
        <f t="shared" si="216"/>
        <v>1.8876638074815801E-2</v>
      </c>
      <c r="T533" s="7">
        <f t="shared" si="217"/>
        <v>0</v>
      </c>
      <c r="U533" s="7">
        <f t="shared" si="218"/>
        <v>1.2378406650955887</v>
      </c>
      <c r="V533" s="7">
        <f t="shared" si="219"/>
        <v>4.7726337929570368</v>
      </c>
      <c r="W533" s="6">
        <f t="shared" si="220"/>
        <v>6.0104744580526255</v>
      </c>
      <c r="X533" s="6">
        <v>2.1492000000000001E-2</v>
      </c>
      <c r="Y533" s="6">
        <v>6.0471324000071647</v>
      </c>
      <c r="Z533" s="6">
        <f t="shared" si="221"/>
        <v>12.169002071394939</v>
      </c>
      <c r="AA533" s="6">
        <f t="shared" si="223"/>
        <v>12.169002071394939</v>
      </c>
      <c r="AB533" s="6">
        <f t="shared" si="222"/>
        <v>0.60620372648853804</v>
      </c>
    </row>
    <row r="534" spans="5:28">
      <c r="E534" s="12">
        <f t="shared" si="206"/>
        <v>1.0602058034904145</v>
      </c>
      <c r="F534" s="12">
        <f t="shared" si="207"/>
        <v>43073451</v>
      </c>
      <c r="G534" s="6">
        <v>72000</v>
      </c>
      <c r="H534" s="6">
        <v>28715634</v>
      </c>
      <c r="I534" s="12">
        <f t="shared" si="208"/>
        <v>57431268</v>
      </c>
      <c r="J534" s="6">
        <v>5708340.3408199996</v>
      </c>
      <c r="K534" s="12">
        <f t="shared" si="209"/>
        <v>45666722.726559997</v>
      </c>
      <c r="L534" s="6">
        <f t="shared" si="210"/>
        <v>346.02760799999999</v>
      </c>
      <c r="M534" s="6">
        <f t="shared" si="211"/>
        <v>5242880</v>
      </c>
      <c r="N534" s="13">
        <f t="shared" si="212"/>
        <v>1.2576174634620252</v>
      </c>
      <c r="O534" s="13"/>
      <c r="P534" s="7">
        <f t="shared" si="213"/>
        <v>0</v>
      </c>
      <c r="Q534" s="7">
        <f t="shared" si="214"/>
        <v>9.1464848365018017E-3</v>
      </c>
      <c r="R534" s="6">
        <f t="shared" si="215"/>
        <v>9.1464848365018017E-3</v>
      </c>
      <c r="S534" s="6">
        <f t="shared" si="216"/>
        <v>9.1464848365018017E-3</v>
      </c>
      <c r="T534" s="7">
        <f t="shared" si="217"/>
        <v>0</v>
      </c>
      <c r="U534" s="7">
        <f t="shared" si="218"/>
        <v>0.59978322561617414</v>
      </c>
      <c r="V534" s="7">
        <f t="shared" si="219"/>
        <v>1.6412868213170229</v>
      </c>
      <c r="W534" s="6">
        <f t="shared" si="220"/>
        <v>2.241070046933197</v>
      </c>
      <c r="X534" s="6">
        <v>7.391E-3</v>
      </c>
      <c r="Y534" s="6">
        <v>2.2077485538484281</v>
      </c>
      <c r="Z534" s="6">
        <f t="shared" si="221"/>
        <v>23.751655209062399</v>
      </c>
      <c r="AA534" s="6">
        <f t="shared" si="223"/>
        <v>23.751655209062399</v>
      </c>
      <c r="AB534" s="6">
        <f t="shared" si="222"/>
        <v>1.509297470795971</v>
      </c>
    </row>
    <row r="535" spans="5:28">
      <c r="E535" s="12">
        <f t="shared" si="206"/>
        <v>1.0267752268052497</v>
      </c>
      <c r="F535" s="12">
        <f t="shared" si="207"/>
        <v>43450936.5</v>
      </c>
      <c r="G535" s="6">
        <v>45101</v>
      </c>
      <c r="H535" s="6">
        <v>28967291</v>
      </c>
      <c r="I535" s="12">
        <f t="shared" si="208"/>
        <v>57934582</v>
      </c>
      <c r="J535" s="6">
        <v>5576793.1474609999</v>
      </c>
      <c r="K535" s="12">
        <f t="shared" si="209"/>
        <v>44614345.179687999</v>
      </c>
      <c r="L535" s="6">
        <f t="shared" si="210"/>
        <v>348.50951199999997</v>
      </c>
      <c r="M535" s="6">
        <f t="shared" si="211"/>
        <v>5242880</v>
      </c>
      <c r="N535" s="13">
        <f t="shared" si="212"/>
        <v>1.2985639880326303</v>
      </c>
      <c r="O535" s="13"/>
      <c r="P535" s="7">
        <f t="shared" si="213"/>
        <v>0</v>
      </c>
      <c r="Q535" s="7">
        <f t="shared" si="214"/>
        <v>8.9357065125924007E-3</v>
      </c>
      <c r="R535" s="6">
        <f t="shared" si="215"/>
        <v>8.9357065125924007E-3</v>
      </c>
      <c r="S535" s="6">
        <f t="shared" si="216"/>
        <v>8.9357065125924007E-3</v>
      </c>
      <c r="T535" s="7">
        <f t="shared" si="217"/>
        <v>0</v>
      </c>
      <c r="U535" s="7">
        <f t="shared" si="218"/>
        <v>0.5859613798181218</v>
      </c>
      <c r="V535" s="7">
        <f t="shared" si="219"/>
        <v>1.8158303799092541</v>
      </c>
      <c r="W535" s="6">
        <f t="shared" si="220"/>
        <v>2.4017917597273759</v>
      </c>
      <c r="X535" s="6">
        <v>8.1770000000000002E-3</v>
      </c>
      <c r="Y535" s="6">
        <v>2.4082900399999998</v>
      </c>
      <c r="Z535" s="6">
        <f t="shared" si="221"/>
        <v>9.2785436296001027</v>
      </c>
      <c r="AA535" s="6">
        <f t="shared" si="223"/>
        <v>9.2785436296001027</v>
      </c>
      <c r="AB535" s="6">
        <f t="shared" si="222"/>
        <v>0.26982963699106161</v>
      </c>
    </row>
    <row r="536" spans="5:28">
      <c r="E536" s="12">
        <f t="shared" si="206"/>
        <v>1.2442958731151843</v>
      </c>
      <c r="F536" s="12">
        <f t="shared" si="207"/>
        <v>40695523.5</v>
      </c>
      <c r="G536" s="6">
        <v>1505785</v>
      </c>
      <c r="H536" s="6">
        <v>27130349</v>
      </c>
      <c r="I536" s="12">
        <f t="shared" si="208"/>
        <v>54260698</v>
      </c>
      <c r="J536" s="6">
        <v>6329658.9931640001</v>
      </c>
      <c r="K536" s="12">
        <f t="shared" si="209"/>
        <v>50637271.945312001</v>
      </c>
      <c r="L536" s="6">
        <f t="shared" si="210"/>
        <v>355.67988800000001</v>
      </c>
      <c r="M536" s="6">
        <f t="shared" si="211"/>
        <v>5242880</v>
      </c>
      <c r="N536" s="13">
        <f t="shared" si="212"/>
        <v>1.0715565020683042</v>
      </c>
      <c r="O536" s="13"/>
      <c r="P536" s="7">
        <f t="shared" si="213"/>
        <v>0</v>
      </c>
      <c r="Q536" s="7">
        <f t="shared" si="214"/>
        <v>1.0142024922236037E-2</v>
      </c>
      <c r="R536" s="6">
        <f t="shared" si="215"/>
        <v>1.0142024922236037E-2</v>
      </c>
      <c r="S536" s="6">
        <f t="shared" si="216"/>
        <v>1.0142024922236037E-2</v>
      </c>
      <c r="T536" s="7">
        <f t="shared" si="217"/>
        <v>0</v>
      </c>
      <c r="U536" s="7">
        <f t="shared" si="218"/>
        <v>0.66506603693937683</v>
      </c>
      <c r="V536" s="7">
        <f t="shared" si="219"/>
        <v>2.0483330591027222</v>
      </c>
      <c r="W536" s="6">
        <f t="shared" si="220"/>
        <v>2.7133990960420991</v>
      </c>
      <c r="X536" s="6">
        <v>9.2239999999999996E-3</v>
      </c>
      <c r="Y536" s="6">
        <v>2.7530384470555678</v>
      </c>
      <c r="Z536" s="6">
        <f t="shared" si="221"/>
        <v>9.9525685411539193</v>
      </c>
      <c r="AA536" s="6">
        <f t="shared" si="223"/>
        <v>9.9525685411539193</v>
      </c>
      <c r="AB536" s="6">
        <f t="shared" si="222"/>
        <v>1.4398400812696179</v>
      </c>
    </row>
    <row r="537" spans="5:28">
      <c r="E537" s="12">
        <f t="shared" si="206"/>
        <v>1.1241034147563924</v>
      </c>
      <c r="F537" s="12">
        <f t="shared" si="207"/>
        <v>42921846</v>
      </c>
      <c r="G537" s="6">
        <v>638802</v>
      </c>
      <c r="H537" s="6">
        <v>28614564</v>
      </c>
      <c r="I537" s="12">
        <f t="shared" si="208"/>
        <v>57229128</v>
      </c>
      <c r="J537" s="6">
        <v>6031074.2070310004</v>
      </c>
      <c r="K537" s="12">
        <f t="shared" si="209"/>
        <v>48248593.656248003</v>
      </c>
      <c r="L537" s="6">
        <f t="shared" si="210"/>
        <v>356.15080799999998</v>
      </c>
      <c r="M537" s="6">
        <f t="shared" si="211"/>
        <v>5242880</v>
      </c>
      <c r="N537" s="13">
        <f t="shared" si="212"/>
        <v>1.1861304892684483</v>
      </c>
      <c r="O537" s="13"/>
      <c r="P537" s="7">
        <f t="shared" si="213"/>
        <v>0</v>
      </c>
      <c r="Q537" s="7">
        <f t="shared" si="214"/>
        <v>9.6636019383704135E-3</v>
      </c>
      <c r="R537" s="6">
        <f t="shared" si="215"/>
        <v>9.6636019383704135E-3</v>
      </c>
      <c r="S537" s="6">
        <f t="shared" si="216"/>
        <v>9.6636019383704135E-3</v>
      </c>
      <c r="T537" s="7">
        <f t="shared" si="217"/>
        <v>0</v>
      </c>
      <c r="U537" s="7">
        <f t="shared" si="218"/>
        <v>0.63369331992281575</v>
      </c>
      <c r="V537" s="7">
        <f t="shared" si="219"/>
        <v>1.6168596057379576</v>
      </c>
      <c r="W537" s="6">
        <f t="shared" si="220"/>
        <v>2.2505529256607733</v>
      </c>
      <c r="X537" s="6">
        <v>7.2810000000000001E-3</v>
      </c>
      <c r="Y537" s="6">
        <v>2.2329706846181847</v>
      </c>
      <c r="Z537" s="6">
        <f t="shared" si="221"/>
        <v>32.723553610361392</v>
      </c>
      <c r="AA537" s="6">
        <f t="shared" si="223"/>
        <v>32.723553610361392</v>
      </c>
      <c r="AB537" s="6">
        <f t="shared" si="222"/>
        <v>0.7873923810869432</v>
      </c>
    </row>
    <row r="538" spans="5:28">
      <c r="E538" s="12">
        <f t="shared" si="206"/>
        <v>3.1842871635582073</v>
      </c>
      <c r="F538" s="12">
        <f t="shared" si="207"/>
        <v>28311373.5</v>
      </c>
      <c r="G538" s="6">
        <v>6592765</v>
      </c>
      <c r="H538" s="6">
        <v>18874249</v>
      </c>
      <c r="I538" s="12">
        <f t="shared" si="208"/>
        <v>37748498</v>
      </c>
      <c r="J538" s="6">
        <v>11268942.902344</v>
      </c>
      <c r="K538" s="12">
        <f t="shared" si="209"/>
        <v>90151543.218751997</v>
      </c>
      <c r="L538" s="6">
        <f t="shared" si="210"/>
        <v>358.34628800000002</v>
      </c>
      <c r="M538" s="6">
        <f t="shared" si="211"/>
        <v>5242880</v>
      </c>
      <c r="N538" s="13">
        <f t="shared" si="212"/>
        <v>0.41872270459534533</v>
      </c>
      <c r="O538" s="13"/>
      <c r="P538" s="7">
        <f t="shared" si="213"/>
        <v>0</v>
      </c>
      <c r="Q538" s="7">
        <f t="shared" si="214"/>
        <v>1.8056249141740536E-2</v>
      </c>
      <c r="R538" s="6">
        <f t="shared" si="215"/>
        <v>1.8056249141740536E-2</v>
      </c>
      <c r="S538" s="6">
        <f t="shared" si="216"/>
        <v>1.8056249141740536E-2</v>
      </c>
      <c r="T538" s="7">
        <f t="shared" si="217"/>
        <v>0</v>
      </c>
      <c r="U538" s="7">
        <f t="shared" si="218"/>
        <v>1.1840434381460618</v>
      </c>
      <c r="V538" s="7">
        <f t="shared" si="219"/>
        <v>5.2009983279753751</v>
      </c>
      <c r="W538" s="6">
        <f t="shared" si="220"/>
        <v>6.3850417661214367</v>
      </c>
      <c r="X538" s="6">
        <v>2.3421000000000001E-2</v>
      </c>
      <c r="Y538" s="6">
        <v>6.4344513300000008</v>
      </c>
      <c r="Z538" s="6">
        <f t="shared" si="221"/>
        <v>22.905729295330961</v>
      </c>
      <c r="AA538" s="6">
        <f t="shared" si="223"/>
        <v>22.905729295330961</v>
      </c>
      <c r="AB538" s="6">
        <f t="shared" si="222"/>
        <v>0.76789086348663227</v>
      </c>
    </row>
    <row r="539" spans="5:28">
      <c r="E539" s="12">
        <f t="shared" si="206"/>
        <v>1.1634613157441873</v>
      </c>
      <c r="F539" s="12">
        <f t="shared" si="207"/>
        <v>43057008</v>
      </c>
      <c r="G539" s="6">
        <v>1062400</v>
      </c>
      <c r="H539" s="6">
        <v>28704672</v>
      </c>
      <c r="I539" s="12">
        <f t="shared" si="208"/>
        <v>57409344</v>
      </c>
      <c r="J539" s="6">
        <v>6261895.3974609999</v>
      </c>
      <c r="K539" s="12">
        <f t="shared" si="209"/>
        <v>50095163.179687999</v>
      </c>
      <c r="L539" s="6">
        <f t="shared" si="210"/>
        <v>365.70406400000002</v>
      </c>
      <c r="M539" s="6">
        <f t="shared" si="211"/>
        <v>5242880</v>
      </c>
      <c r="N539" s="13">
        <f t="shared" si="212"/>
        <v>1.1460057290177201</v>
      </c>
      <c r="O539" s="13"/>
      <c r="P539" s="7">
        <f t="shared" si="213"/>
        <v>0</v>
      </c>
      <c r="Q539" s="7">
        <f t="shared" si="214"/>
        <v>1.0033447180973452E-2</v>
      </c>
      <c r="R539" s="6">
        <f t="shared" si="215"/>
        <v>1.0033447180973452E-2</v>
      </c>
      <c r="S539" s="6">
        <f t="shared" si="216"/>
        <v>1.0033447180973452E-2</v>
      </c>
      <c r="T539" s="7">
        <f t="shared" si="217"/>
        <v>0</v>
      </c>
      <c r="U539" s="7">
        <f t="shared" si="218"/>
        <v>0.65794602208681863</v>
      </c>
      <c r="V539" s="7">
        <f t="shared" si="219"/>
        <v>1.7603139808659236</v>
      </c>
      <c r="W539" s="6">
        <f t="shared" si="220"/>
        <v>2.4182600029527421</v>
      </c>
      <c r="X539" s="6">
        <v>7.927E-3</v>
      </c>
      <c r="Y539" s="6">
        <v>2.4121861</v>
      </c>
      <c r="Z539" s="6">
        <f t="shared" si="221"/>
        <v>26.573069016947805</v>
      </c>
      <c r="AA539" s="6">
        <f t="shared" si="223"/>
        <v>26.573069016947805</v>
      </c>
      <c r="AB539" s="6">
        <f t="shared" si="222"/>
        <v>0.25180076084271141</v>
      </c>
    </row>
    <row r="540" spans="5:28">
      <c r="E540" s="12">
        <f t="shared" si="206"/>
        <v>1.3305089143064415</v>
      </c>
      <c r="F540" s="12">
        <f t="shared" si="207"/>
        <v>39773800.5</v>
      </c>
      <c r="G540" s="6">
        <v>2380515</v>
      </c>
      <c r="H540" s="6">
        <v>26515867</v>
      </c>
      <c r="I540" s="12">
        <f t="shared" si="208"/>
        <v>53031734</v>
      </c>
      <c r="J540" s="6">
        <v>6614924.515137</v>
      </c>
      <c r="K540" s="12">
        <f t="shared" si="209"/>
        <v>52919396.121096</v>
      </c>
      <c r="L540" s="6">
        <f t="shared" si="210"/>
        <v>365.800704</v>
      </c>
      <c r="M540" s="6">
        <f t="shared" si="211"/>
        <v>5242880</v>
      </c>
      <c r="N540" s="13">
        <f t="shared" si="212"/>
        <v>1.0021228110511113</v>
      </c>
      <c r="O540" s="13"/>
      <c r="P540" s="7">
        <f t="shared" si="213"/>
        <v>0</v>
      </c>
      <c r="Q540" s="7">
        <f t="shared" si="214"/>
        <v>1.0599106423218863E-2</v>
      </c>
      <c r="R540" s="6">
        <f t="shared" si="215"/>
        <v>1.0599106423218863E-2</v>
      </c>
      <c r="S540" s="6">
        <f t="shared" si="216"/>
        <v>1.0599106423218863E-2</v>
      </c>
      <c r="T540" s="7">
        <f t="shared" si="217"/>
        <v>0</v>
      </c>
      <c r="U540" s="7">
        <f t="shared" si="218"/>
        <v>0.69503928042357133</v>
      </c>
      <c r="V540" s="7">
        <f t="shared" si="219"/>
        <v>1.8813397307803841</v>
      </c>
      <c r="W540" s="6">
        <f t="shared" si="220"/>
        <v>2.5763790112039553</v>
      </c>
      <c r="X540" s="6">
        <v>8.4720000000000004E-3</v>
      </c>
      <c r="Y540" s="6">
        <v>2.6725982999999998</v>
      </c>
      <c r="Z540" s="6">
        <f t="shared" si="221"/>
        <v>25.107488470477605</v>
      </c>
      <c r="AA540" s="6">
        <f t="shared" si="223"/>
        <v>25.107488470477605</v>
      </c>
      <c r="AB540" s="6">
        <f t="shared" si="222"/>
        <v>3.6002151462883316</v>
      </c>
    </row>
    <row r="541" spans="5:28">
      <c r="E541" s="12">
        <f t="shared" si="206"/>
        <v>1.6572750408579497</v>
      </c>
      <c r="F541" s="12">
        <f t="shared" si="207"/>
        <v>35657100</v>
      </c>
      <c r="G541" s="6">
        <v>4194304</v>
      </c>
      <c r="H541" s="6">
        <v>23771400</v>
      </c>
      <c r="I541" s="12">
        <f t="shared" si="208"/>
        <v>47542800</v>
      </c>
      <c r="J541" s="6">
        <v>7386702.7324219998</v>
      </c>
      <c r="K541" s="12">
        <f t="shared" si="209"/>
        <v>59093621.859375998</v>
      </c>
      <c r="L541" s="6">
        <f t="shared" si="210"/>
        <v>369.14287999999999</v>
      </c>
      <c r="M541" s="6">
        <f t="shared" si="211"/>
        <v>5242880</v>
      </c>
      <c r="N541" s="13">
        <f t="shared" si="212"/>
        <v>0.80453352670000033</v>
      </c>
      <c r="O541" s="13"/>
      <c r="P541" s="7">
        <f t="shared" si="213"/>
        <v>0</v>
      </c>
      <c r="Q541" s="7">
        <f t="shared" si="214"/>
        <v>1.1835728162651731E-2</v>
      </c>
      <c r="R541" s="6">
        <f t="shared" si="215"/>
        <v>1.1835728162651731E-2</v>
      </c>
      <c r="S541" s="6">
        <f t="shared" si="216"/>
        <v>1.1835728162651731E-2</v>
      </c>
      <c r="T541" s="7">
        <f t="shared" si="217"/>
        <v>0</v>
      </c>
      <c r="U541" s="7">
        <f t="shared" si="218"/>
        <v>0.77613108662043206</v>
      </c>
      <c r="V541" s="7">
        <f t="shared" si="219"/>
        <v>3.8765991123976824</v>
      </c>
      <c r="W541" s="6">
        <f t="shared" si="220"/>
        <v>4.652730199018114</v>
      </c>
      <c r="X541" s="6">
        <v>1.7457E-2</v>
      </c>
      <c r="Y541" s="6">
        <v>4.7652154687500001</v>
      </c>
      <c r="Z541" s="6">
        <f t="shared" si="221"/>
        <v>32.200675014883821</v>
      </c>
      <c r="AA541" s="6">
        <f t="shared" si="223"/>
        <v>32.200675014883821</v>
      </c>
      <c r="AB541" s="6">
        <f t="shared" si="222"/>
        <v>2.3605494960208584</v>
      </c>
    </row>
    <row r="542" spans="5:28">
      <c r="E542" s="12">
        <f t="shared" si="206"/>
        <v>1.1208465300445427</v>
      </c>
      <c r="F542" s="12">
        <f t="shared" si="207"/>
        <v>45192841.5</v>
      </c>
      <c r="G542" s="6">
        <v>540486</v>
      </c>
      <c r="H542" s="6">
        <v>30128561</v>
      </c>
      <c r="I542" s="12">
        <f t="shared" si="208"/>
        <v>60257122</v>
      </c>
      <c r="J542" s="6">
        <v>6331779.9472660003</v>
      </c>
      <c r="K542" s="12">
        <f t="shared" si="209"/>
        <v>50654239.578128003</v>
      </c>
      <c r="L542" s="6">
        <f t="shared" si="210"/>
        <v>372.35245200000003</v>
      </c>
      <c r="M542" s="6">
        <f t="shared" si="211"/>
        <v>5242880</v>
      </c>
      <c r="N542" s="13">
        <f t="shared" si="212"/>
        <v>1.1895770719657279</v>
      </c>
      <c r="O542" s="13"/>
      <c r="P542" s="7">
        <f t="shared" si="213"/>
        <v>0</v>
      </c>
      <c r="Q542" s="7">
        <f t="shared" si="214"/>
        <v>1.0145423331121041E-2</v>
      </c>
      <c r="R542" s="6">
        <f t="shared" si="215"/>
        <v>1.0145423331121041E-2</v>
      </c>
      <c r="S542" s="6">
        <f t="shared" si="216"/>
        <v>1.0145423331121041E-2</v>
      </c>
      <c r="T542" s="7">
        <f t="shared" si="217"/>
        <v>0</v>
      </c>
      <c r="U542" s="7">
        <f t="shared" si="218"/>
        <v>0.66528888852437862</v>
      </c>
      <c r="V542" s="7">
        <f t="shared" si="219"/>
        <v>2.8775259952139067</v>
      </c>
      <c r="W542" s="6">
        <f t="shared" si="220"/>
        <v>3.5428148837382851</v>
      </c>
      <c r="X542" s="6">
        <v>1.2958000000000001E-2</v>
      </c>
      <c r="Y542" s="6">
        <v>3.513267199996466</v>
      </c>
      <c r="Z542" s="6">
        <f t="shared" si="221"/>
        <v>21.705330057716928</v>
      </c>
      <c r="AA542" s="6">
        <f t="shared" si="223"/>
        <v>21.705330057716928</v>
      </c>
      <c r="AB542" s="6">
        <f t="shared" si="222"/>
        <v>0.84103149745766215</v>
      </c>
    </row>
    <row r="543" spans="5:28">
      <c r="E543" s="12">
        <f t="shared" si="206"/>
        <v>2.9589437308451836</v>
      </c>
      <c r="F543" s="12">
        <f t="shared" si="207"/>
        <v>36426262.5</v>
      </c>
      <c r="G543" s="6">
        <v>4163763</v>
      </c>
      <c r="H543" s="6">
        <v>24284175</v>
      </c>
      <c r="I543" s="12">
        <f t="shared" si="208"/>
        <v>48568350</v>
      </c>
      <c r="J543" s="6">
        <v>13472907.632812001</v>
      </c>
      <c r="K543" s="12">
        <f t="shared" si="209"/>
        <v>107783261.06249601</v>
      </c>
      <c r="L543" s="6">
        <f t="shared" si="210"/>
        <v>374.68536</v>
      </c>
      <c r="M543" s="6">
        <f t="shared" si="211"/>
        <v>5242880</v>
      </c>
      <c r="N543" s="13">
        <f t="shared" si="212"/>
        <v>0.45061125003295827</v>
      </c>
      <c r="O543" s="13"/>
      <c r="P543" s="7">
        <f t="shared" si="213"/>
        <v>0</v>
      </c>
      <c r="Q543" s="7">
        <f t="shared" si="214"/>
        <v>2.1587666118275367E-2</v>
      </c>
      <c r="R543" s="6">
        <f t="shared" si="215"/>
        <v>2.1587666118275367E-2</v>
      </c>
      <c r="S543" s="6">
        <f t="shared" si="216"/>
        <v>2.1587666118275367E-2</v>
      </c>
      <c r="T543" s="7">
        <f t="shared" si="217"/>
        <v>0</v>
      </c>
      <c r="U543" s="7">
        <f t="shared" si="218"/>
        <v>1.4156170648500521</v>
      </c>
      <c r="V543" s="7">
        <f t="shared" si="219"/>
        <v>5.324244733851569</v>
      </c>
      <c r="W543" s="6">
        <f t="shared" si="220"/>
        <v>6.7398617987016216</v>
      </c>
      <c r="X543" s="6">
        <v>2.3976000000000001E-2</v>
      </c>
      <c r="Y543" s="6">
        <v>6.7362969599999998</v>
      </c>
      <c r="Z543" s="6">
        <f t="shared" si="221"/>
        <v>9.9613525263790201</v>
      </c>
      <c r="AA543" s="6">
        <f t="shared" si="223"/>
        <v>9.9613525263790201</v>
      </c>
      <c r="AB543" s="6">
        <f t="shared" si="222"/>
        <v>5.291985675200743E-2</v>
      </c>
    </row>
    <row r="544" spans="5:28">
      <c r="E544" s="12">
        <f t="shared" si="206"/>
        <v>1.5075725204051738</v>
      </c>
      <c r="F544" s="12">
        <f t="shared" si="207"/>
        <v>39932985</v>
      </c>
      <c r="G544" s="6">
        <v>2987012</v>
      </c>
      <c r="H544" s="6">
        <v>26621990</v>
      </c>
      <c r="I544" s="12">
        <f t="shared" si="208"/>
        <v>53243980</v>
      </c>
      <c r="J544" s="6">
        <v>7525233.8554689996</v>
      </c>
      <c r="K544" s="12">
        <f t="shared" si="209"/>
        <v>60201870.843751997</v>
      </c>
      <c r="L544" s="6">
        <f t="shared" si="210"/>
        <v>379.20411999999999</v>
      </c>
      <c r="M544" s="6">
        <f t="shared" si="211"/>
        <v>5242880</v>
      </c>
      <c r="N544" s="13">
        <f t="shared" si="212"/>
        <v>0.88442400964896062</v>
      </c>
      <c r="O544" s="13"/>
      <c r="P544" s="7">
        <f t="shared" si="213"/>
        <v>0</v>
      </c>
      <c r="Q544" s="7">
        <f t="shared" si="214"/>
        <v>1.2057696850690913E-2</v>
      </c>
      <c r="R544" s="6">
        <f t="shared" si="215"/>
        <v>1.2057696850690913E-2</v>
      </c>
      <c r="S544" s="6">
        <f t="shared" si="216"/>
        <v>1.2057696850690913E-2</v>
      </c>
      <c r="T544" s="7">
        <f t="shared" si="217"/>
        <v>0</v>
      </c>
      <c r="U544" s="7">
        <f t="shared" si="218"/>
        <v>0.79068674358349</v>
      </c>
      <c r="V544" s="7">
        <f t="shared" si="219"/>
        <v>5.3995249709543245</v>
      </c>
      <c r="W544" s="6">
        <f t="shared" si="220"/>
        <v>6.1902117145378144</v>
      </c>
      <c r="X544" s="6">
        <v>2.4315E-2</v>
      </c>
      <c r="Y544" s="6">
        <v>6.1901127000000002</v>
      </c>
      <c r="Z544" s="6">
        <f t="shared" si="221"/>
        <v>50.410459178733646</v>
      </c>
      <c r="AA544" s="6">
        <f t="shared" si="223"/>
        <v>50.410459178733646</v>
      </c>
      <c r="AB544" s="6">
        <f t="shared" si="222"/>
        <v>1.5995595332882217E-3</v>
      </c>
    </row>
    <row r="545" spans="5:28">
      <c r="E545" s="12">
        <f t="shared" si="206"/>
        <v>3.2366960997730181</v>
      </c>
      <c r="F545" s="12">
        <f t="shared" si="207"/>
        <v>30589873.5</v>
      </c>
      <c r="G545" s="6">
        <v>7122792</v>
      </c>
      <c r="H545" s="6">
        <v>20393249</v>
      </c>
      <c r="I545" s="12">
        <f t="shared" si="208"/>
        <v>40786498</v>
      </c>
      <c r="J545" s="6">
        <v>12376265.53125</v>
      </c>
      <c r="K545" s="12">
        <f t="shared" si="209"/>
        <v>99010124.25</v>
      </c>
      <c r="L545" s="6">
        <f t="shared" si="210"/>
        <v>387.17482799999999</v>
      </c>
      <c r="M545" s="6">
        <f t="shared" si="211"/>
        <v>5242880</v>
      </c>
      <c r="N545" s="13">
        <f t="shared" si="212"/>
        <v>0.41194270090010515</v>
      </c>
      <c r="O545" s="13"/>
      <c r="P545" s="7">
        <f t="shared" si="213"/>
        <v>0</v>
      </c>
      <c r="Q545" s="7">
        <f t="shared" si="214"/>
        <v>1.9830514344881728E-2</v>
      </c>
      <c r="R545" s="6">
        <f t="shared" si="215"/>
        <v>1.9830514344881728E-2</v>
      </c>
      <c r="S545" s="6">
        <f t="shared" si="216"/>
        <v>1.9830514344881728E-2</v>
      </c>
      <c r="T545" s="7">
        <f t="shared" si="217"/>
        <v>0</v>
      </c>
      <c r="U545" s="7">
        <f t="shared" si="218"/>
        <v>1.3003913603982971</v>
      </c>
      <c r="V545" s="7">
        <f t="shared" si="219"/>
        <v>5.7383970707148135</v>
      </c>
      <c r="W545" s="6">
        <f t="shared" si="220"/>
        <v>7.0387884311131108</v>
      </c>
      <c r="X545" s="6">
        <v>2.5840999999999999E-2</v>
      </c>
      <c r="Y545" s="6">
        <v>7.0642833749999996</v>
      </c>
      <c r="Z545" s="6">
        <f t="shared" si="221"/>
        <v>23.259493266972147</v>
      </c>
      <c r="AA545" s="6">
        <f t="shared" si="223"/>
        <v>23.259493266972147</v>
      </c>
      <c r="AB545" s="6">
        <f t="shared" si="222"/>
        <v>0.3608992240757723</v>
      </c>
    </row>
    <row r="546" spans="5:28">
      <c r="E546" s="12">
        <f t="shared" si="206"/>
        <v>1.1808218181692298</v>
      </c>
      <c r="F546" s="12">
        <f t="shared" si="207"/>
        <v>43445809.5</v>
      </c>
      <c r="G546" s="6">
        <v>2097152</v>
      </c>
      <c r="H546" s="6">
        <v>28963873</v>
      </c>
      <c r="I546" s="12">
        <f t="shared" si="208"/>
        <v>57927746</v>
      </c>
      <c r="J546" s="6">
        <v>6412719.9707030002</v>
      </c>
      <c r="K546" s="12">
        <f t="shared" si="209"/>
        <v>51301759.765624002</v>
      </c>
      <c r="L546" s="6">
        <f t="shared" si="210"/>
        <v>389.50951600000002</v>
      </c>
      <c r="M546" s="6">
        <f t="shared" si="211"/>
        <v>5242880</v>
      </c>
      <c r="N546" s="13">
        <f t="shared" si="212"/>
        <v>1.1291570945060623</v>
      </c>
      <c r="O546" s="13"/>
      <c r="P546" s="7">
        <f t="shared" si="213"/>
        <v>0</v>
      </c>
      <c r="Q546" s="7">
        <f t="shared" si="214"/>
        <v>1.0275113688183086E-2</v>
      </c>
      <c r="R546" s="6">
        <f t="shared" si="215"/>
        <v>1.0275113688183086E-2</v>
      </c>
      <c r="S546" s="6">
        <f t="shared" si="216"/>
        <v>1.0275113688183086E-2</v>
      </c>
      <c r="T546" s="7">
        <f t="shared" si="217"/>
        <v>0</v>
      </c>
      <c r="U546" s="7">
        <f t="shared" si="218"/>
        <v>0.67379336888819641</v>
      </c>
      <c r="V546" s="7">
        <f t="shared" si="219"/>
        <v>1.8253792005447069</v>
      </c>
      <c r="W546" s="6">
        <f t="shared" si="220"/>
        <v>2.4991725694329032</v>
      </c>
      <c r="X546" s="6">
        <v>8.2199999999999999E-3</v>
      </c>
      <c r="Y546" s="6">
        <v>2.5434323999999999</v>
      </c>
      <c r="Z546" s="6">
        <f t="shared" si="221"/>
        <v>25.001383067920752</v>
      </c>
      <c r="AA546" s="6">
        <f t="shared" si="223"/>
        <v>25.001383067920752</v>
      </c>
      <c r="AB546" s="6">
        <f t="shared" si="222"/>
        <v>1.7401614671220162</v>
      </c>
    </row>
    <row r="547" spans="5:28">
      <c r="E547" s="12">
        <f t="shared" si="206"/>
        <v>2.1693291501484153</v>
      </c>
      <c r="F547" s="12">
        <f t="shared" si="207"/>
        <v>37678080</v>
      </c>
      <c r="G547" s="6">
        <v>6815744</v>
      </c>
      <c r="H547" s="6">
        <v>25118720</v>
      </c>
      <c r="I547" s="12">
        <f t="shared" si="208"/>
        <v>50237440</v>
      </c>
      <c r="J547" s="6">
        <v>10217019.658203</v>
      </c>
      <c r="K547" s="12">
        <f t="shared" si="209"/>
        <v>81736157.265624002</v>
      </c>
      <c r="L547" s="6">
        <f t="shared" si="210"/>
        <v>437.73952000000003</v>
      </c>
      <c r="M547" s="6">
        <f t="shared" si="211"/>
        <v>5242880</v>
      </c>
      <c r="N547" s="13">
        <f t="shared" si="212"/>
        <v>0.61462933517585971</v>
      </c>
      <c r="O547" s="13"/>
      <c r="P547" s="7">
        <f t="shared" si="213"/>
        <v>0</v>
      </c>
      <c r="Q547" s="7">
        <f t="shared" si="214"/>
        <v>1.6370750480615273E-2</v>
      </c>
      <c r="R547" s="6">
        <f t="shared" si="215"/>
        <v>1.6370750480615273E-2</v>
      </c>
      <c r="S547" s="6">
        <f t="shared" si="216"/>
        <v>1.6370750480615273E-2</v>
      </c>
      <c r="T547" s="7">
        <f t="shared" si="217"/>
        <v>0</v>
      </c>
      <c r="U547" s="7">
        <f t="shared" si="218"/>
        <v>1.0735164059787952</v>
      </c>
      <c r="V547" s="7">
        <f t="shared" si="219"/>
        <v>4.7861797943236093</v>
      </c>
      <c r="W547" s="6">
        <f t="shared" si="220"/>
        <v>5.8596962003024045</v>
      </c>
      <c r="X547" s="6">
        <v>2.1552999999999999E-2</v>
      </c>
      <c r="Y547" s="6">
        <v>6.0025104999999996</v>
      </c>
      <c r="Z547" s="6">
        <f t="shared" si="221"/>
        <v>24.044214352455466</v>
      </c>
      <c r="AA547" s="6">
        <f t="shared" si="223"/>
        <v>24.044214352455466</v>
      </c>
      <c r="AB547" s="6">
        <f t="shared" si="222"/>
        <v>2.3792428134460604</v>
      </c>
    </row>
    <row r="548" spans="5:28">
      <c r="E548" s="12">
        <f t="shared" si="206"/>
        <v>1.1869428261620611</v>
      </c>
      <c r="F548" s="12">
        <f t="shared" si="207"/>
        <v>51064684.5</v>
      </c>
      <c r="G548" s="6">
        <v>2145852</v>
      </c>
      <c r="H548" s="6">
        <v>34043123</v>
      </c>
      <c r="I548" s="12">
        <f t="shared" si="208"/>
        <v>68086246</v>
      </c>
      <c r="J548" s="6">
        <v>7576357.6171880001</v>
      </c>
      <c r="K548" s="12">
        <f t="shared" si="209"/>
        <v>60610860.937504001</v>
      </c>
      <c r="L548" s="6">
        <f t="shared" si="210"/>
        <v>451.43451599999997</v>
      </c>
      <c r="M548" s="6">
        <f t="shared" si="211"/>
        <v>5242880</v>
      </c>
      <c r="N548" s="13">
        <f t="shared" si="212"/>
        <v>1.1233340847971767</v>
      </c>
      <c r="O548" s="13"/>
      <c r="P548" s="7">
        <f t="shared" si="213"/>
        <v>0</v>
      </c>
      <c r="Q548" s="7">
        <f t="shared" si="214"/>
        <v>1.213961255357989E-2</v>
      </c>
      <c r="R548" s="6">
        <f t="shared" si="215"/>
        <v>1.213961255357989E-2</v>
      </c>
      <c r="S548" s="6">
        <f t="shared" si="216"/>
        <v>1.213961255357989E-2</v>
      </c>
      <c r="T548" s="7">
        <f t="shared" si="217"/>
        <v>0</v>
      </c>
      <c r="U548" s="7">
        <f t="shared" si="218"/>
        <v>0.79605838803331097</v>
      </c>
      <c r="V548" s="7">
        <f t="shared" si="219"/>
        <v>2.1635851035166764</v>
      </c>
      <c r="W548" s="6">
        <f t="shared" si="220"/>
        <v>2.9596434915499872</v>
      </c>
      <c r="X548" s="6">
        <v>9.7429999999999999E-3</v>
      </c>
      <c r="Y548" s="6">
        <v>3.0017100444455269</v>
      </c>
      <c r="Z548" s="6">
        <f t="shared" si="221"/>
        <v>24.598301894487218</v>
      </c>
      <c r="AA548" s="6">
        <f t="shared" si="223"/>
        <v>24.598301894487218</v>
      </c>
      <c r="AB548" s="6">
        <f t="shared" si="222"/>
        <v>1.4014195999170942</v>
      </c>
    </row>
    <row r="549" spans="5:28">
      <c r="E549" s="12">
        <f t="shared" si="206"/>
        <v>1.0953079815694164</v>
      </c>
      <c r="F549" s="12">
        <f t="shared" si="207"/>
        <v>55224513</v>
      </c>
      <c r="G549" s="6">
        <v>503712</v>
      </c>
      <c r="H549" s="6">
        <v>36816342</v>
      </c>
      <c r="I549" s="12">
        <f t="shared" si="208"/>
        <v>73632684</v>
      </c>
      <c r="J549" s="6">
        <v>7560981.2333979998</v>
      </c>
      <c r="K549" s="12">
        <f t="shared" si="209"/>
        <v>60487849.867183998</v>
      </c>
      <c r="L549" s="6">
        <f t="shared" si="210"/>
        <v>451.87034399999999</v>
      </c>
      <c r="M549" s="6">
        <f t="shared" si="211"/>
        <v>5242880</v>
      </c>
      <c r="N549" s="13">
        <f t="shared" si="212"/>
        <v>1.2173136284671835</v>
      </c>
      <c r="O549" s="13"/>
      <c r="P549" s="7">
        <f t="shared" si="213"/>
        <v>0</v>
      </c>
      <c r="Q549" s="7">
        <f t="shared" si="214"/>
        <v>1.2114974943910794E-2</v>
      </c>
      <c r="R549" s="6">
        <f t="shared" si="215"/>
        <v>1.2114974943910794E-2</v>
      </c>
      <c r="S549" s="6">
        <f t="shared" si="216"/>
        <v>1.2114974943910794E-2</v>
      </c>
      <c r="T549" s="7">
        <f t="shared" si="217"/>
        <v>0</v>
      </c>
      <c r="U549" s="7">
        <f t="shared" si="218"/>
        <v>0.79444277009232567</v>
      </c>
      <c r="V549" s="7">
        <f t="shared" si="219"/>
        <v>2.4707018230243807</v>
      </c>
      <c r="W549" s="6">
        <f t="shared" si="220"/>
        <v>3.2651445931167062</v>
      </c>
      <c r="X549" s="6">
        <v>1.1126E-2</v>
      </c>
      <c r="Y549" s="6">
        <v>3.2229796800000003</v>
      </c>
      <c r="Z549" s="6">
        <f t="shared" si="221"/>
        <v>8.8888634182167294</v>
      </c>
      <c r="AA549" s="6">
        <f t="shared" si="223"/>
        <v>8.8888634182167294</v>
      </c>
      <c r="AB549" s="6">
        <f t="shared" si="222"/>
        <v>1.3082587326987396</v>
      </c>
    </row>
    <row r="550" spans="5:28">
      <c r="E550" s="12">
        <f t="shared" si="206"/>
        <v>1.100076620840418</v>
      </c>
      <c r="F550" s="12">
        <f t="shared" si="207"/>
        <v>56197443</v>
      </c>
      <c r="G550" s="6">
        <v>381689</v>
      </c>
      <c r="H550" s="6">
        <v>37464962</v>
      </c>
      <c r="I550" s="12">
        <f t="shared" si="208"/>
        <v>74929924</v>
      </c>
      <c r="J550" s="6">
        <v>7727686.6494140001</v>
      </c>
      <c r="K550" s="12">
        <f t="shared" si="209"/>
        <v>61821493.195312001</v>
      </c>
      <c r="L550" s="6">
        <f t="shared" si="210"/>
        <v>457.213324</v>
      </c>
      <c r="M550" s="6">
        <f t="shared" si="211"/>
        <v>5242880</v>
      </c>
      <c r="N550" s="13">
        <f t="shared" si="212"/>
        <v>1.212036787323701</v>
      </c>
      <c r="O550" s="13"/>
      <c r="P550" s="7">
        <f t="shared" si="213"/>
        <v>0</v>
      </c>
      <c r="Q550" s="7">
        <f t="shared" si="214"/>
        <v>1.2382087356401259E-2</v>
      </c>
      <c r="R550" s="6">
        <f t="shared" si="215"/>
        <v>1.2382087356401259E-2</v>
      </c>
      <c r="S550" s="6">
        <f t="shared" si="216"/>
        <v>1.2382087356401259E-2</v>
      </c>
      <c r="T550" s="7">
        <f t="shared" si="217"/>
        <v>0</v>
      </c>
      <c r="U550" s="7">
        <f t="shared" si="218"/>
        <v>0.81195873903880933</v>
      </c>
      <c r="V550" s="7">
        <f t="shared" si="219"/>
        <v>2.2011141892699677</v>
      </c>
      <c r="W550" s="6">
        <f t="shared" si="220"/>
        <v>3.0130729283087772</v>
      </c>
      <c r="X550" s="6">
        <v>9.9120000000000007E-3</v>
      </c>
      <c r="Y550" s="6">
        <v>2.9672811000000001</v>
      </c>
      <c r="Z550" s="6">
        <f t="shared" si="221"/>
        <v>24.92017106942351</v>
      </c>
      <c r="AA550" s="6">
        <f t="shared" si="223"/>
        <v>24.92017106942351</v>
      </c>
      <c r="AB550" s="6">
        <f t="shared" si="222"/>
        <v>1.5432251534503096</v>
      </c>
    </row>
    <row r="551" spans="5:28">
      <c r="E551" s="12">
        <f t="shared" si="206"/>
        <v>2.7036314377621595</v>
      </c>
      <c r="F551" s="12">
        <f t="shared" si="207"/>
        <v>30577764</v>
      </c>
      <c r="G551" s="6">
        <v>11548845</v>
      </c>
      <c r="H551" s="6">
        <v>20385176</v>
      </c>
      <c r="I551" s="12">
        <f t="shared" si="208"/>
        <v>40770352</v>
      </c>
      <c r="J551" s="6">
        <v>10333875.505859001</v>
      </c>
      <c r="K551" s="12">
        <f t="shared" si="209"/>
        <v>82671004.046872005</v>
      </c>
      <c r="L551" s="6">
        <f t="shared" si="210"/>
        <v>475.59901200000002</v>
      </c>
      <c r="M551" s="6">
        <f t="shared" si="211"/>
        <v>5242880</v>
      </c>
      <c r="N551" s="13">
        <f t="shared" si="212"/>
        <v>0.49316386646138255</v>
      </c>
      <c r="O551" s="13"/>
      <c r="P551" s="7">
        <f t="shared" si="213"/>
        <v>0</v>
      </c>
      <c r="Q551" s="7">
        <f t="shared" si="214"/>
        <v>1.6557988832715465E-2</v>
      </c>
      <c r="R551" s="6">
        <f t="shared" si="215"/>
        <v>1.6557988832715465E-2</v>
      </c>
      <c r="S551" s="6">
        <f t="shared" si="216"/>
        <v>1.6557988832715465E-2</v>
      </c>
      <c r="T551" s="7">
        <f t="shared" si="217"/>
        <v>0</v>
      </c>
      <c r="U551" s="7">
        <f t="shared" si="218"/>
        <v>1.0857946117364357</v>
      </c>
      <c r="V551" s="7">
        <f t="shared" si="219"/>
        <v>5.5778436446815025</v>
      </c>
      <c r="W551" s="6">
        <f t="shared" si="220"/>
        <v>6.6636382564179382</v>
      </c>
      <c r="X551" s="6">
        <v>2.5118000000000001E-2</v>
      </c>
      <c r="Y551" s="6">
        <v>6.9332530363567866</v>
      </c>
      <c r="Z551" s="6">
        <f t="shared" si="221"/>
        <v>34.079190888146094</v>
      </c>
      <c r="AA551" s="6">
        <f t="shared" si="223"/>
        <v>34.079190888146094</v>
      </c>
      <c r="AB551" s="6">
        <f t="shared" si="222"/>
        <v>3.8887197470658412</v>
      </c>
    </row>
    <row r="552" spans="5:28">
      <c r="E552" s="12">
        <f t="shared" si="206"/>
        <v>2.4191240907579759</v>
      </c>
      <c r="F552" s="12">
        <f t="shared" si="207"/>
        <v>30544401</v>
      </c>
      <c r="G552" s="6">
        <v>11950757</v>
      </c>
      <c r="H552" s="6">
        <v>20362934</v>
      </c>
      <c r="I552" s="12">
        <f t="shared" si="208"/>
        <v>40725868</v>
      </c>
      <c r="J552" s="6">
        <v>9236337.0371090006</v>
      </c>
      <c r="K552" s="12">
        <f t="shared" si="209"/>
        <v>73890696.296872005</v>
      </c>
      <c r="L552" s="6">
        <f t="shared" si="210"/>
        <v>483.37034799999998</v>
      </c>
      <c r="M552" s="6">
        <f t="shared" si="211"/>
        <v>5242880</v>
      </c>
      <c r="N552" s="13">
        <f t="shared" si="212"/>
        <v>0.55116367879895101</v>
      </c>
      <c r="O552" s="13"/>
      <c r="P552" s="7">
        <f t="shared" si="213"/>
        <v>0</v>
      </c>
      <c r="Q552" s="7">
        <f t="shared" si="214"/>
        <v>1.4799400808432167E-2</v>
      </c>
      <c r="R552" s="6">
        <f t="shared" si="215"/>
        <v>1.4799400808432167E-2</v>
      </c>
      <c r="S552" s="6">
        <f t="shared" si="216"/>
        <v>1.4799400808432167E-2</v>
      </c>
      <c r="T552" s="7">
        <f t="shared" si="217"/>
        <v>0</v>
      </c>
      <c r="U552" s="7">
        <f t="shared" si="218"/>
        <v>0.97047472474277596</v>
      </c>
      <c r="V552" s="7">
        <f t="shared" si="219"/>
        <v>4.4648508766608117</v>
      </c>
      <c r="W552" s="6">
        <f t="shared" si="220"/>
        <v>5.435325601403588</v>
      </c>
      <c r="X552" s="6">
        <v>2.0105999999999999E-2</v>
      </c>
      <c r="Y552" s="6">
        <v>5.6849714999999996</v>
      </c>
      <c r="Z552" s="6">
        <f t="shared" si="221"/>
        <v>26.393112461791663</v>
      </c>
      <c r="AA552" s="6">
        <f t="shared" si="223"/>
        <v>26.393112461791663</v>
      </c>
      <c r="AB552" s="6">
        <f t="shared" si="222"/>
        <v>4.3913306970212886</v>
      </c>
    </row>
    <row r="553" spans="5:28">
      <c r="E553" s="12">
        <f t="shared" si="206"/>
        <v>1.819055172525927</v>
      </c>
      <c r="F553" s="12">
        <f t="shared" si="207"/>
        <v>55903644</v>
      </c>
      <c r="G553" s="6">
        <v>2983494</v>
      </c>
      <c r="H553" s="6">
        <v>37269096</v>
      </c>
      <c r="I553" s="12">
        <f t="shared" si="208"/>
        <v>74538192</v>
      </c>
      <c r="J553" s="6">
        <v>12711476.597656</v>
      </c>
      <c r="K553" s="12">
        <f t="shared" si="209"/>
        <v>101691812.781248</v>
      </c>
      <c r="L553" s="6">
        <f t="shared" si="210"/>
        <v>506.89903199999998</v>
      </c>
      <c r="M553" s="6">
        <f t="shared" si="211"/>
        <v>5242880</v>
      </c>
      <c r="N553" s="13">
        <f t="shared" si="212"/>
        <v>0.73298124953619537</v>
      </c>
      <c r="O553" s="13"/>
      <c r="P553" s="7">
        <f t="shared" si="213"/>
        <v>0</v>
      </c>
      <c r="Q553" s="7">
        <f t="shared" si="214"/>
        <v>2.0367623688903366E-2</v>
      </c>
      <c r="R553" s="6">
        <f t="shared" si="215"/>
        <v>2.0367623688903366E-2</v>
      </c>
      <c r="S553" s="6">
        <f t="shared" si="216"/>
        <v>2.0367623688903366E-2</v>
      </c>
      <c r="T553" s="7">
        <f t="shared" si="217"/>
        <v>0</v>
      </c>
      <c r="U553" s="7">
        <f t="shared" si="218"/>
        <v>1.3356124514102508</v>
      </c>
      <c r="V553" s="7">
        <f t="shared" si="219"/>
        <v>11.160572732478817</v>
      </c>
      <c r="W553" s="6">
        <f t="shared" si="220"/>
        <v>12.496185183889068</v>
      </c>
      <c r="X553" s="6">
        <v>5.0257999999999997E-2</v>
      </c>
      <c r="Y553" s="6">
        <v>12.493225018190955</v>
      </c>
      <c r="Z553" s="6">
        <f t="shared" si="221"/>
        <v>59.473867466068356</v>
      </c>
      <c r="AA553" s="6">
        <f t="shared" si="223"/>
        <v>59.473867466068356</v>
      </c>
      <c r="AB553" s="6">
        <f t="shared" si="222"/>
        <v>2.369416778936315E-2</v>
      </c>
    </row>
    <row r="554" spans="5:28">
      <c r="E554" s="12">
        <f t="shared" si="206"/>
        <v>1.1186918685601044</v>
      </c>
      <c r="F554" s="12">
        <f t="shared" si="207"/>
        <v>61507809</v>
      </c>
      <c r="G554" s="6">
        <v>923136</v>
      </c>
      <c r="H554" s="6">
        <v>41005206</v>
      </c>
      <c r="I554" s="12">
        <f t="shared" si="208"/>
        <v>82010412</v>
      </c>
      <c r="J554" s="6">
        <v>8601035.7226560004</v>
      </c>
      <c r="K554" s="12">
        <f t="shared" si="209"/>
        <v>68808285.781248003</v>
      </c>
      <c r="L554" s="6">
        <f t="shared" si="210"/>
        <v>510.525192</v>
      </c>
      <c r="M554" s="6">
        <f t="shared" si="211"/>
        <v>5242880</v>
      </c>
      <c r="N554" s="13">
        <f t="shared" si="212"/>
        <v>1.1918682622137045</v>
      </c>
      <c r="O554" s="13"/>
      <c r="P554" s="7">
        <f t="shared" si="213"/>
        <v>0</v>
      </c>
      <c r="Q554" s="7">
        <f t="shared" si="214"/>
        <v>1.3781456275990481E-2</v>
      </c>
      <c r="R554" s="6">
        <f t="shared" si="215"/>
        <v>1.3781456275990481E-2</v>
      </c>
      <c r="S554" s="6">
        <f t="shared" si="216"/>
        <v>1.3781456275990481E-2</v>
      </c>
      <c r="T554" s="7">
        <f t="shared" si="217"/>
        <v>0</v>
      </c>
      <c r="U554" s="7">
        <f t="shared" si="218"/>
        <v>0.90372273574590412</v>
      </c>
      <c r="V554" s="7">
        <f t="shared" si="219"/>
        <v>2.4025276849991708</v>
      </c>
      <c r="W554" s="6">
        <f t="shared" si="220"/>
        <v>3.3062504207450747</v>
      </c>
      <c r="X554" s="6">
        <v>1.0819E-2</v>
      </c>
      <c r="Y554" s="6">
        <v>3.2624093444396363</v>
      </c>
      <c r="Z554" s="6">
        <f t="shared" si="221"/>
        <v>27.381978704043636</v>
      </c>
      <c r="AA554" s="6">
        <f t="shared" si="223"/>
        <v>27.381978704043636</v>
      </c>
      <c r="AB554" s="6">
        <f t="shared" si="222"/>
        <v>1.3438251205404372</v>
      </c>
    </row>
    <row r="555" spans="5:28">
      <c r="E555" s="12">
        <f t="shared" si="206"/>
        <v>1.8628448469252803</v>
      </c>
      <c r="F555" s="12">
        <f t="shared" si="207"/>
        <v>59074852.5</v>
      </c>
      <c r="G555" s="6">
        <v>3148440</v>
      </c>
      <c r="H555" s="6">
        <v>39383235</v>
      </c>
      <c r="I555" s="12">
        <f t="shared" si="208"/>
        <v>78766470</v>
      </c>
      <c r="J555" s="6">
        <v>13755910.570312001</v>
      </c>
      <c r="K555" s="12">
        <f t="shared" si="209"/>
        <v>110047284.56249601</v>
      </c>
      <c r="L555" s="6">
        <f t="shared" si="210"/>
        <v>535.56762000000003</v>
      </c>
      <c r="M555" s="6">
        <f t="shared" si="211"/>
        <v>5242880</v>
      </c>
      <c r="N555" s="13">
        <f t="shared" si="212"/>
        <v>0.71575114563838615</v>
      </c>
      <c r="O555" s="13"/>
      <c r="P555" s="7">
        <f t="shared" si="213"/>
        <v>0</v>
      </c>
      <c r="Q555" s="7">
        <f t="shared" si="214"/>
        <v>2.2041122275754124E-2</v>
      </c>
      <c r="R555" s="6">
        <f t="shared" si="215"/>
        <v>2.2041122275754124E-2</v>
      </c>
      <c r="S555" s="6">
        <f t="shared" si="216"/>
        <v>2.2041122275754124E-2</v>
      </c>
      <c r="T555" s="7">
        <f t="shared" si="217"/>
        <v>0</v>
      </c>
      <c r="U555" s="7">
        <f t="shared" si="218"/>
        <v>1.4453525754500069</v>
      </c>
      <c r="V555" s="7">
        <f t="shared" si="219"/>
        <v>12.023519639208347</v>
      </c>
      <c r="W555" s="6">
        <f t="shared" si="220"/>
        <v>13.468872214658354</v>
      </c>
      <c r="X555" s="6">
        <v>5.4143999999999998E-2</v>
      </c>
      <c r="Y555" s="6">
        <v>13.4710272</v>
      </c>
      <c r="Z555" s="6">
        <f t="shared" si="221"/>
        <v>59.291662463515578</v>
      </c>
      <c r="AA555" s="6">
        <f t="shared" si="223"/>
        <v>59.291662463515578</v>
      </c>
      <c r="AB555" s="6">
        <f t="shared" si="222"/>
        <v>1.5997186477699332E-2</v>
      </c>
    </row>
    <row r="556" spans="5:28">
      <c r="E556" s="12">
        <f t="shared" si="206"/>
        <v>1.1662065874029846</v>
      </c>
      <c r="F556" s="12">
        <f t="shared" si="207"/>
        <v>69783712.5</v>
      </c>
      <c r="G556" s="6">
        <v>952203</v>
      </c>
      <c r="H556" s="6">
        <v>46522475</v>
      </c>
      <c r="I556" s="12">
        <f t="shared" si="208"/>
        <v>93044950</v>
      </c>
      <c r="J556" s="6">
        <v>10172778.151366999</v>
      </c>
      <c r="K556" s="12">
        <f t="shared" si="209"/>
        <v>81382225.210935995</v>
      </c>
      <c r="L556" s="6">
        <f t="shared" si="210"/>
        <v>577.31376</v>
      </c>
      <c r="M556" s="6">
        <f t="shared" si="211"/>
        <v>5242880</v>
      </c>
      <c r="N556" s="13">
        <f t="shared" si="212"/>
        <v>1.1433080105494189</v>
      </c>
      <c r="O556" s="13"/>
      <c r="P556" s="7">
        <f t="shared" si="213"/>
        <v>0</v>
      </c>
      <c r="Q556" s="7">
        <f t="shared" si="214"/>
        <v>1.6299862228118168E-2</v>
      </c>
      <c r="R556" s="6">
        <f t="shared" si="215"/>
        <v>1.6299862228118168E-2</v>
      </c>
      <c r="S556" s="6">
        <f t="shared" si="216"/>
        <v>1.6299862228118168E-2</v>
      </c>
      <c r="T556" s="7">
        <f t="shared" si="217"/>
        <v>0</v>
      </c>
      <c r="U556" s="7">
        <f t="shared" si="218"/>
        <v>1.0688678895813994</v>
      </c>
      <c r="V556" s="7">
        <f t="shared" si="219"/>
        <v>2.9459221988352899</v>
      </c>
      <c r="W556" s="6">
        <f t="shared" si="220"/>
        <v>4.0147900884166896</v>
      </c>
      <c r="X556" s="6">
        <v>1.3266E-2</v>
      </c>
      <c r="Y556" s="6">
        <v>3.9911364000060301</v>
      </c>
      <c r="Z556" s="6">
        <f t="shared" si="221"/>
        <v>22.869457471115396</v>
      </c>
      <c r="AA556" s="6">
        <f t="shared" si="223"/>
        <v>22.869457471115396</v>
      </c>
      <c r="AB556" s="6">
        <f t="shared" si="222"/>
        <v>0.5926554755338298</v>
      </c>
    </row>
    <row r="557" spans="5:28">
      <c r="E557" s="12">
        <f t="shared" si="206"/>
        <v>1.126714282136458</v>
      </c>
      <c r="F557" s="12">
        <f t="shared" si="207"/>
        <v>72808428</v>
      </c>
      <c r="G557" s="6">
        <v>1157456</v>
      </c>
      <c r="H557" s="6">
        <v>48538952</v>
      </c>
      <c r="I557" s="12">
        <f t="shared" si="208"/>
        <v>97077904</v>
      </c>
      <c r="J557" s="6">
        <v>10254286.960937999</v>
      </c>
      <c r="K557" s="12">
        <f t="shared" si="209"/>
        <v>82034295.687503994</v>
      </c>
      <c r="L557" s="6">
        <f t="shared" si="210"/>
        <v>605.61654399999998</v>
      </c>
      <c r="M557" s="6">
        <f t="shared" si="211"/>
        <v>5242880</v>
      </c>
      <c r="N557" s="13">
        <f t="shared" si="212"/>
        <v>1.183381940277785</v>
      </c>
      <c r="O557" s="13"/>
      <c r="P557" s="7">
        <f t="shared" si="213"/>
        <v>0</v>
      </c>
      <c r="Q557" s="7">
        <f t="shared" si="214"/>
        <v>1.6430463952309574E-2</v>
      </c>
      <c r="R557" s="6">
        <f t="shared" si="215"/>
        <v>1.6430463952309574E-2</v>
      </c>
      <c r="S557" s="6">
        <f t="shared" si="216"/>
        <v>1.6430463952309574E-2</v>
      </c>
      <c r="T557" s="7">
        <f t="shared" si="217"/>
        <v>0</v>
      </c>
      <c r="U557" s="7">
        <f t="shared" si="218"/>
        <v>1.0774321330920809</v>
      </c>
      <c r="V557" s="7">
        <f t="shared" si="219"/>
        <v>3.276355805941193</v>
      </c>
      <c r="W557" s="6">
        <f t="shared" si="220"/>
        <v>4.3537879390332739</v>
      </c>
      <c r="X557" s="6">
        <v>1.4754E-2</v>
      </c>
      <c r="Y557" s="6">
        <v>4.3659355846097094</v>
      </c>
      <c r="Z557" s="6">
        <f t="shared" si="221"/>
        <v>11.362775873048491</v>
      </c>
      <c r="AA557" s="6">
        <f t="shared" si="223"/>
        <v>11.362775873048491</v>
      </c>
      <c r="AB557" s="6">
        <f t="shared" si="222"/>
        <v>0.27823694007893807</v>
      </c>
    </row>
    <row r="558" spans="5:28">
      <c r="E558" s="12">
        <f t="shared" si="206"/>
        <v>1.9631849921393603</v>
      </c>
      <c r="F558" s="12">
        <f t="shared" si="207"/>
        <v>67545583.5</v>
      </c>
      <c r="G558" s="6">
        <v>3566907</v>
      </c>
      <c r="H558" s="6">
        <v>45030389</v>
      </c>
      <c r="I558" s="12">
        <f t="shared" si="208"/>
        <v>90060778</v>
      </c>
      <c r="J558" s="6">
        <v>16575559.476562001</v>
      </c>
      <c r="K558" s="12">
        <f t="shared" si="209"/>
        <v>132604475.81249601</v>
      </c>
      <c r="L558" s="6">
        <f t="shared" si="210"/>
        <v>611.702808</v>
      </c>
      <c r="M558" s="6">
        <f t="shared" si="211"/>
        <v>5242880</v>
      </c>
      <c r="N558" s="13">
        <f t="shared" si="212"/>
        <v>0.67916846281528842</v>
      </c>
      <c r="O558" s="13"/>
      <c r="P558" s="7">
        <f t="shared" si="213"/>
        <v>0</v>
      </c>
      <c r="Q558" s="7">
        <f t="shared" si="214"/>
        <v>2.6559051205263223E-2</v>
      </c>
      <c r="R558" s="6">
        <f t="shared" si="215"/>
        <v>2.6559051205263223E-2</v>
      </c>
      <c r="S558" s="6">
        <f t="shared" si="216"/>
        <v>2.6559051205263223E-2</v>
      </c>
      <c r="T558" s="7">
        <f t="shared" si="217"/>
        <v>0</v>
      </c>
      <c r="U558" s="7">
        <f t="shared" si="218"/>
        <v>1.741616991221125</v>
      </c>
      <c r="V558" s="7">
        <f t="shared" si="219"/>
        <v>14.32389714996779</v>
      </c>
      <c r="W558" s="6">
        <f t="shared" si="220"/>
        <v>16.065514141188913</v>
      </c>
      <c r="X558" s="6">
        <v>6.4503000000000005E-2</v>
      </c>
      <c r="Y558" s="6">
        <v>15.984273420021502</v>
      </c>
      <c r="Z558" s="6">
        <f t="shared" si="221"/>
        <v>58.825091537969989</v>
      </c>
      <c r="AA558" s="6">
        <f t="shared" si="223"/>
        <v>58.825091537969989</v>
      </c>
      <c r="AB558" s="6">
        <f t="shared" si="222"/>
        <v>0.50825407594474215</v>
      </c>
    </row>
    <row r="559" spans="5:28">
      <c r="E559" s="12">
        <f t="shared" si="206"/>
        <v>2.8554083910291128</v>
      </c>
      <c r="F559" s="12">
        <f t="shared" si="207"/>
        <v>50786193</v>
      </c>
      <c r="G559" s="6">
        <v>12057441</v>
      </c>
      <c r="H559" s="6">
        <v>33857462</v>
      </c>
      <c r="I559" s="12">
        <f t="shared" si="208"/>
        <v>67714924</v>
      </c>
      <c r="J559" s="6">
        <v>18126915.205077998</v>
      </c>
      <c r="K559" s="12">
        <f t="shared" si="209"/>
        <v>145015321.64062399</v>
      </c>
      <c r="L559" s="6">
        <f t="shared" si="210"/>
        <v>647.43836399999998</v>
      </c>
      <c r="M559" s="6">
        <f t="shared" si="211"/>
        <v>5242880</v>
      </c>
      <c r="N559" s="13">
        <f t="shared" si="212"/>
        <v>0.46695013488168291</v>
      </c>
      <c r="O559" s="13"/>
      <c r="P559" s="7">
        <f t="shared" si="213"/>
        <v>0</v>
      </c>
      <c r="Q559" s="7">
        <f t="shared" si="214"/>
        <v>2.9044791507996028E-2</v>
      </c>
      <c r="R559" s="6">
        <f t="shared" si="215"/>
        <v>2.9044791507996028E-2</v>
      </c>
      <c r="S559" s="6">
        <f t="shared" si="216"/>
        <v>2.9044791507996028E-2</v>
      </c>
      <c r="T559" s="7">
        <f t="shared" si="217"/>
        <v>0</v>
      </c>
      <c r="U559" s="7">
        <f t="shared" si="218"/>
        <v>1.9046200862317131</v>
      </c>
      <c r="V559" s="7">
        <f t="shared" si="219"/>
        <v>8.319021363844989</v>
      </c>
      <c r="W559" s="6">
        <f t="shared" si="220"/>
        <v>10.223641450076702</v>
      </c>
      <c r="X559" s="6">
        <v>3.7462000000000002E-2</v>
      </c>
      <c r="Y559" s="6">
        <v>10.290603277761129</v>
      </c>
      <c r="Z559" s="6">
        <f t="shared" si="221"/>
        <v>22.46865755166295</v>
      </c>
      <c r="AA559" s="6">
        <f t="shared" si="223"/>
        <v>22.46865755166295</v>
      </c>
      <c r="AB559" s="6">
        <f t="shared" si="222"/>
        <v>0.65070847526633391</v>
      </c>
    </row>
    <row r="560" spans="5:28">
      <c r="E560" s="12">
        <f t="shared" si="206"/>
        <v>1.105235110124289</v>
      </c>
      <c r="F560" s="12">
        <f t="shared" si="207"/>
        <v>79008487.5</v>
      </c>
      <c r="G560" s="6">
        <v>1508065</v>
      </c>
      <c r="H560" s="6">
        <v>52672325</v>
      </c>
      <c r="I560" s="12">
        <f t="shared" si="208"/>
        <v>105344650</v>
      </c>
      <c r="J560" s="6">
        <v>10915369.297852</v>
      </c>
      <c r="K560" s="12">
        <f t="shared" si="209"/>
        <v>87322954.382816002</v>
      </c>
      <c r="L560" s="6">
        <f t="shared" si="210"/>
        <v>662.22919999999999</v>
      </c>
      <c r="M560" s="6">
        <f t="shared" si="211"/>
        <v>5242880</v>
      </c>
      <c r="N560" s="13">
        <f t="shared" si="212"/>
        <v>1.2063798201121152</v>
      </c>
      <c r="O560" s="13"/>
      <c r="P560" s="7">
        <f t="shared" si="213"/>
        <v>0</v>
      </c>
      <c r="Q560" s="7">
        <f t="shared" si="214"/>
        <v>1.7489717467210283E-2</v>
      </c>
      <c r="R560" s="6">
        <f t="shared" si="215"/>
        <v>1.7489717467210283E-2</v>
      </c>
      <c r="S560" s="6">
        <f t="shared" si="216"/>
        <v>1.7489717467210283E-2</v>
      </c>
      <c r="T560" s="7">
        <f t="shared" si="217"/>
        <v>0</v>
      </c>
      <c r="U560" s="7">
        <f t="shared" si="218"/>
        <v>1.1468929698254422</v>
      </c>
      <c r="V560" s="7">
        <f t="shared" si="219"/>
        <v>2.9865602029350073</v>
      </c>
      <c r="W560" s="6">
        <f t="shared" si="220"/>
        <v>4.1334531727604498</v>
      </c>
      <c r="X560" s="6">
        <v>1.3448999999999999E-2</v>
      </c>
      <c r="Y560" s="6">
        <v>4.1303101636351407</v>
      </c>
      <c r="Z560" s="6">
        <f t="shared" si="221"/>
        <v>30.044742859768636</v>
      </c>
      <c r="AA560" s="6">
        <f t="shared" si="223"/>
        <v>30.044742859768636</v>
      </c>
      <c r="AB560" s="6">
        <f t="shared" si="222"/>
        <v>7.6096201030647709E-2</v>
      </c>
    </row>
    <row r="561" spans="5:28">
      <c r="E561" s="12">
        <f t="shared" si="206"/>
        <v>1.1045969061121419</v>
      </c>
      <c r="F561" s="12">
        <f t="shared" si="207"/>
        <v>83202633</v>
      </c>
      <c r="G561" s="6">
        <v>914898</v>
      </c>
      <c r="H561" s="6">
        <v>55468422</v>
      </c>
      <c r="I561" s="12">
        <f t="shared" si="208"/>
        <v>110936844</v>
      </c>
      <c r="J561" s="6">
        <v>11488171.374023</v>
      </c>
      <c r="K561" s="12">
        <f t="shared" si="209"/>
        <v>91905370.992183998</v>
      </c>
      <c r="L561" s="6">
        <f t="shared" si="210"/>
        <v>683.91902400000004</v>
      </c>
      <c r="M561" s="6">
        <f t="shared" si="211"/>
        <v>5242880</v>
      </c>
      <c r="N561" s="13">
        <f t="shared" si="212"/>
        <v>1.2070768313359457</v>
      </c>
      <c r="O561" s="13"/>
      <c r="P561" s="7">
        <f t="shared" si="213"/>
        <v>0</v>
      </c>
      <c r="Q561" s="7">
        <f t="shared" si="214"/>
        <v>1.840751934852947E-2</v>
      </c>
      <c r="R561" s="6">
        <f t="shared" si="215"/>
        <v>1.840751934852947E-2</v>
      </c>
      <c r="S561" s="6">
        <f t="shared" si="216"/>
        <v>1.840751934852947E-2</v>
      </c>
      <c r="T561" s="7">
        <f t="shared" si="217"/>
        <v>0</v>
      </c>
      <c r="U561" s="7">
        <f t="shared" si="218"/>
        <v>1.2070780772950735</v>
      </c>
      <c r="V561" s="7">
        <f t="shared" si="219"/>
        <v>3.1388972019099066</v>
      </c>
      <c r="W561" s="6">
        <f t="shared" si="220"/>
        <v>4.3459752792049802</v>
      </c>
      <c r="X561" s="6">
        <v>1.4135E-2</v>
      </c>
      <c r="Y561" s="6">
        <v>4.3098792916619546</v>
      </c>
      <c r="Z561" s="6">
        <f t="shared" si="221"/>
        <v>30.226525281425324</v>
      </c>
      <c r="AA561" s="6">
        <f t="shared" si="223"/>
        <v>30.226525281425324</v>
      </c>
      <c r="AB561" s="6">
        <f t="shared" si="222"/>
        <v>0.83751736650393305</v>
      </c>
    </row>
    <row r="562" spans="5:28">
      <c r="E562" s="12">
        <f t="shared" si="206"/>
        <v>3.6417011020459169</v>
      </c>
      <c r="F562" s="12">
        <f t="shared" si="207"/>
        <v>50518719</v>
      </c>
      <c r="G562" s="6">
        <v>14081816</v>
      </c>
      <c r="H562" s="6">
        <v>33679146</v>
      </c>
      <c r="I562" s="12">
        <f t="shared" si="208"/>
        <v>67358292</v>
      </c>
      <c r="J562" s="6">
        <v>22996759.332031</v>
      </c>
      <c r="K562" s="12">
        <f t="shared" si="209"/>
        <v>183974074.656248</v>
      </c>
      <c r="L562" s="6">
        <f t="shared" si="210"/>
        <v>685.78607199999999</v>
      </c>
      <c r="M562" s="6">
        <f t="shared" si="211"/>
        <v>5242880</v>
      </c>
      <c r="N562" s="13">
        <f t="shared" si="212"/>
        <v>0.36612926101602994</v>
      </c>
      <c r="O562" s="13"/>
      <c r="P562" s="7">
        <f t="shared" si="213"/>
        <v>0</v>
      </c>
      <c r="Q562" s="7">
        <f t="shared" si="214"/>
        <v>3.6847752229308688E-2</v>
      </c>
      <c r="R562" s="6">
        <f t="shared" si="215"/>
        <v>3.6847752229308688E-2</v>
      </c>
      <c r="S562" s="6">
        <f t="shared" si="216"/>
        <v>3.6847752229308688E-2</v>
      </c>
      <c r="T562" s="7">
        <f t="shared" si="217"/>
        <v>0</v>
      </c>
      <c r="U562" s="7">
        <f t="shared" si="218"/>
        <v>2.4163013533462583</v>
      </c>
      <c r="V562" s="7">
        <f t="shared" si="219"/>
        <v>10.269867626227624</v>
      </c>
      <c r="W562" s="6">
        <f t="shared" si="220"/>
        <v>12.686168979573882</v>
      </c>
      <c r="X562" s="6">
        <v>4.6247000000000003E-2</v>
      </c>
      <c r="Y562" s="6">
        <v>12.801169600000001</v>
      </c>
      <c r="Z562" s="6">
        <f t="shared" si="221"/>
        <v>20.324016197139954</v>
      </c>
      <c r="AA562" s="6">
        <f t="shared" si="223"/>
        <v>20.324016197139954</v>
      </c>
      <c r="AB562" s="6">
        <f t="shared" si="222"/>
        <v>0.89836025941035547</v>
      </c>
    </row>
    <row r="563" spans="5:28">
      <c r="E563" s="12">
        <f t="shared" si="206"/>
        <v>1.6822666603956056</v>
      </c>
      <c r="F563" s="12">
        <f t="shared" si="207"/>
        <v>71332107</v>
      </c>
      <c r="G563" s="6">
        <v>8388608</v>
      </c>
      <c r="H563" s="6">
        <v>47554738</v>
      </c>
      <c r="I563" s="12">
        <f t="shared" si="208"/>
        <v>95109476</v>
      </c>
      <c r="J563" s="6">
        <v>14999953.177734001</v>
      </c>
      <c r="K563" s="12">
        <f t="shared" si="209"/>
        <v>119999625.421872</v>
      </c>
      <c r="L563" s="6">
        <f t="shared" si="210"/>
        <v>738.42901600000005</v>
      </c>
      <c r="M563" s="6">
        <f t="shared" si="211"/>
        <v>5242880</v>
      </c>
      <c r="N563" s="13">
        <f t="shared" si="212"/>
        <v>0.79258144069726955</v>
      </c>
      <c r="O563" s="13"/>
      <c r="P563" s="7">
        <f t="shared" si="213"/>
        <v>0</v>
      </c>
      <c r="Q563" s="7">
        <f t="shared" si="214"/>
        <v>2.4034454166527993E-2</v>
      </c>
      <c r="R563" s="6">
        <f t="shared" si="215"/>
        <v>2.4034454166527993E-2</v>
      </c>
      <c r="S563" s="6">
        <f t="shared" si="216"/>
        <v>2.4034454166527993E-2</v>
      </c>
      <c r="T563" s="7">
        <f t="shared" si="217"/>
        <v>0</v>
      </c>
      <c r="U563" s="7">
        <f t="shared" si="218"/>
        <v>1.5760658552010069</v>
      </c>
      <c r="V563" s="7">
        <f t="shared" si="219"/>
        <v>7.971044574641394</v>
      </c>
      <c r="W563" s="6">
        <f t="shared" si="220"/>
        <v>9.5471104298424017</v>
      </c>
      <c r="X563" s="6">
        <v>3.5895000000000003E-2</v>
      </c>
      <c r="Y563" s="6">
        <v>9.7495306875000018</v>
      </c>
      <c r="Z563" s="6">
        <f t="shared" si="221"/>
        <v>33.04233412305895</v>
      </c>
      <c r="AA563" s="6">
        <f t="shared" si="223"/>
        <v>33.04233412305895</v>
      </c>
      <c r="AB563" s="6">
        <f t="shared" si="222"/>
        <v>2.0762051440806868</v>
      </c>
    </row>
    <row r="564" spans="5:28">
      <c r="E564" s="12">
        <f t="shared" si="206"/>
        <v>1.1317871716590873</v>
      </c>
      <c r="F564" s="12">
        <f t="shared" si="207"/>
        <v>91376167.5</v>
      </c>
      <c r="G564" s="6">
        <v>1498023</v>
      </c>
      <c r="H564" s="6">
        <v>60917445</v>
      </c>
      <c r="I564" s="12">
        <f t="shared" si="208"/>
        <v>121834890</v>
      </c>
      <c r="J564" s="6">
        <v>12927296.771484001</v>
      </c>
      <c r="K564" s="12">
        <f t="shared" si="209"/>
        <v>103418374.171872</v>
      </c>
      <c r="L564" s="6">
        <f t="shared" si="210"/>
        <v>760.96979999999996</v>
      </c>
      <c r="M564" s="6">
        <f t="shared" si="211"/>
        <v>5242880</v>
      </c>
      <c r="N564" s="13">
        <f t="shared" si="212"/>
        <v>1.1780777929995438</v>
      </c>
      <c r="O564" s="13"/>
      <c r="P564" s="7">
        <f t="shared" si="213"/>
        <v>0</v>
      </c>
      <c r="Q564" s="7">
        <f t="shared" si="214"/>
        <v>2.0713432773413105E-2</v>
      </c>
      <c r="R564" s="6">
        <f t="shared" si="215"/>
        <v>2.0713432773413105E-2</v>
      </c>
      <c r="S564" s="6">
        <f t="shared" si="216"/>
        <v>2.0713432773413105E-2</v>
      </c>
      <c r="T564" s="7">
        <f t="shared" si="217"/>
        <v>0</v>
      </c>
      <c r="U564" s="7">
        <f t="shared" si="218"/>
        <v>1.3582889759835923</v>
      </c>
      <c r="V564" s="7">
        <f t="shared" si="219"/>
        <v>3.6019039699312825</v>
      </c>
      <c r="W564" s="6">
        <f t="shared" si="220"/>
        <v>4.9601929459148746</v>
      </c>
      <c r="X564" s="6">
        <v>1.6219999999999998E-2</v>
      </c>
      <c r="Y564" s="6">
        <v>4.9708507142810801</v>
      </c>
      <c r="Z564" s="6">
        <f t="shared" si="221"/>
        <v>27.703038060500042</v>
      </c>
      <c r="AA564" s="6">
        <f t="shared" si="223"/>
        <v>27.703038060500042</v>
      </c>
      <c r="AB564" s="6">
        <f t="shared" si="222"/>
        <v>0.21440531970887944</v>
      </c>
    </row>
    <row r="565" spans="5:28">
      <c r="E565" s="12">
        <f t="shared" si="206"/>
        <v>1.133576650127379</v>
      </c>
      <c r="F565" s="12">
        <f t="shared" si="207"/>
        <v>94735035</v>
      </c>
      <c r="G565" s="6">
        <v>1437960</v>
      </c>
      <c r="H565" s="6">
        <v>63156690</v>
      </c>
      <c r="I565" s="12">
        <f t="shared" si="208"/>
        <v>126313380</v>
      </c>
      <c r="J565" s="6">
        <v>13423677.953125</v>
      </c>
      <c r="K565" s="12">
        <f t="shared" si="209"/>
        <v>107389423.625</v>
      </c>
      <c r="L565" s="6">
        <f t="shared" si="210"/>
        <v>786.63948000000005</v>
      </c>
      <c r="M565" s="6">
        <f t="shared" si="211"/>
        <v>5242880</v>
      </c>
      <c r="N565" s="13">
        <f t="shared" si="212"/>
        <v>1.1762180644630498</v>
      </c>
      <c r="O565" s="13"/>
      <c r="P565" s="7">
        <f t="shared" si="213"/>
        <v>0</v>
      </c>
      <c r="Q565" s="7">
        <f t="shared" si="214"/>
        <v>2.1508785306712137E-2</v>
      </c>
      <c r="R565" s="6">
        <f t="shared" si="215"/>
        <v>2.1508785306712137E-2</v>
      </c>
      <c r="S565" s="6">
        <f t="shared" si="216"/>
        <v>2.1508785306712137E-2</v>
      </c>
      <c r="T565" s="7">
        <f t="shared" si="217"/>
        <v>0</v>
      </c>
      <c r="U565" s="7">
        <f t="shared" si="218"/>
        <v>1.4104444342226221</v>
      </c>
      <c r="V565" s="7">
        <f t="shared" si="219"/>
        <v>5.3608855572201666</v>
      </c>
      <c r="W565" s="6">
        <f t="shared" si="220"/>
        <v>6.7713299914427889</v>
      </c>
      <c r="X565" s="6">
        <v>2.4140999999999999E-2</v>
      </c>
      <c r="Y565" s="6">
        <v>6.7194059399999988</v>
      </c>
      <c r="Z565" s="6">
        <f t="shared" si="221"/>
        <v>10.90350314107892</v>
      </c>
      <c r="AA565" s="6">
        <f t="shared" si="223"/>
        <v>10.90350314107892</v>
      </c>
      <c r="AB565" s="6">
        <f t="shared" si="222"/>
        <v>0.77274764921837891</v>
      </c>
    </row>
    <row r="566" spans="5:28">
      <c r="E566" s="12">
        <f t="shared" si="206"/>
        <v>1.133681250385264</v>
      </c>
      <c r="F566" s="12">
        <f t="shared" si="207"/>
        <v>96797551.5</v>
      </c>
      <c r="G566" s="6">
        <v>1391349</v>
      </c>
      <c r="H566" s="6">
        <v>64531701</v>
      </c>
      <c r="I566" s="12">
        <f t="shared" si="208"/>
        <v>129063402</v>
      </c>
      <c r="J566" s="6">
        <v>13717196.152344</v>
      </c>
      <c r="K566" s="12">
        <f t="shared" si="209"/>
        <v>109737569.218752</v>
      </c>
      <c r="L566" s="6">
        <f t="shared" si="210"/>
        <v>802.20739200000003</v>
      </c>
      <c r="M566" s="6">
        <f t="shared" si="211"/>
        <v>5242880</v>
      </c>
      <c r="N566" s="13">
        <f t="shared" si="212"/>
        <v>1.17610953950259</v>
      </c>
      <c r="O566" s="13"/>
      <c r="P566" s="7">
        <f t="shared" si="213"/>
        <v>0</v>
      </c>
      <c r="Q566" s="7">
        <f t="shared" si="214"/>
        <v>2.1979090088505904E-2</v>
      </c>
      <c r="R566" s="6">
        <f t="shared" si="215"/>
        <v>2.1979090088505904E-2</v>
      </c>
      <c r="S566" s="6">
        <f t="shared" si="216"/>
        <v>2.1979090088505904E-2</v>
      </c>
      <c r="T566" s="7">
        <f t="shared" si="217"/>
        <v>0</v>
      </c>
      <c r="U566" s="7">
        <f t="shared" si="218"/>
        <v>1.4412847979349463</v>
      </c>
      <c r="V566" s="7">
        <f t="shared" si="219"/>
        <v>3.8279667468357248</v>
      </c>
      <c r="W566" s="6">
        <f t="shared" si="220"/>
        <v>5.2692515447706709</v>
      </c>
      <c r="X566" s="6">
        <v>1.7238E-2</v>
      </c>
      <c r="Y566" s="6">
        <v>5.2505870625000002</v>
      </c>
      <c r="Z566" s="6">
        <f t="shared" si="221"/>
        <v>27.503713241129503</v>
      </c>
      <c r="AA566" s="6">
        <f t="shared" si="223"/>
        <v>27.503713241129503</v>
      </c>
      <c r="AB566" s="6">
        <f t="shared" si="222"/>
        <v>0.35547419838009292</v>
      </c>
    </row>
    <row r="567" spans="5:28">
      <c r="E567" s="12">
        <f t="shared" si="206"/>
        <v>1.1730492496713485</v>
      </c>
      <c r="F567" s="12">
        <f t="shared" si="207"/>
        <v>91051581</v>
      </c>
      <c r="G567" s="6">
        <v>4194304</v>
      </c>
      <c r="H567" s="6">
        <v>60701054</v>
      </c>
      <c r="I567" s="12">
        <f t="shared" si="208"/>
        <v>121402108</v>
      </c>
      <c r="J567" s="6">
        <v>13350998.59668</v>
      </c>
      <c r="K567" s="12">
        <f t="shared" si="209"/>
        <v>106807988.77344</v>
      </c>
      <c r="L567" s="6">
        <f t="shared" si="210"/>
        <v>812.29872799999998</v>
      </c>
      <c r="M567" s="6">
        <f t="shared" si="211"/>
        <v>5242880</v>
      </c>
      <c r="N567" s="13">
        <f t="shared" si="212"/>
        <v>1.1366388356728343</v>
      </c>
      <c r="O567" s="13"/>
      <c r="P567" s="7">
        <f t="shared" si="213"/>
        <v>0</v>
      </c>
      <c r="Q567" s="7">
        <f t="shared" si="214"/>
        <v>2.1392331032446598E-2</v>
      </c>
      <c r="R567" s="6">
        <f t="shared" si="215"/>
        <v>2.1392331032446598E-2</v>
      </c>
      <c r="S567" s="6">
        <f t="shared" si="216"/>
        <v>2.1392331032446598E-2</v>
      </c>
      <c r="T567" s="7">
        <f t="shared" si="217"/>
        <v>0</v>
      </c>
      <c r="U567" s="7">
        <f t="shared" si="218"/>
        <v>1.4028079135806122</v>
      </c>
      <c r="V567" s="7">
        <f t="shared" si="219"/>
        <v>3.7662325110995409</v>
      </c>
      <c r="W567" s="6">
        <f t="shared" si="220"/>
        <v>5.1690404246801531</v>
      </c>
      <c r="X567" s="6">
        <v>1.6959999999999999E-2</v>
      </c>
      <c r="Y567" s="6">
        <v>5.2897109333276795</v>
      </c>
      <c r="Z567" s="6">
        <f t="shared" si="221"/>
        <v>26.134027313954</v>
      </c>
      <c r="AA567" s="6">
        <f t="shared" si="223"/>
        <v>26.134027313954</v>
      </c>
      <c r="AB567" s="6">
        <f t="shared" si="222"/>
        <v>2.2812306791141483</v>
      </c>
    </row>
    <row r="568" spans="5:28">
      <c r="E568" s="12">
        <f t="shared" si="206"/>
        <v>1.3510834009065644</v>
      </c>
      <c r="F568" s="12">
        <f t="shared" si="207"/>
        <v>89286436.5</v>
      </c>
      <c r="G568" s="6">
        <v>5558326</v>
      </c>
      <c r="H568" s="6">
        <v>59524291</v>
      </c>
      <c r="I568" s="12">
        <f t="shared" si="208"/>
        <v>119048582</v>
      </c>
      <c r="J568" s="6">
        <v>15079177.785156</v>
      </c>
      <c r="K568" s="12">
        <f t="shared" si="209"/>
        <v>120633422.281248</v>
      </c>
      <c r="L568" s="6">
        <f t="shared" si="210"/>
        <v>825.45801200000005</v>
      </c>
      <c r="M568" s="6">
        <f t="shared" si="211"/>
        <v>5242880</v>
      </c>
      <c r="N568" s="13">
        <f t="shared" si="212"/>
        <v>0.98686234501784209</v>
      </c>
      <c r="O568" s="13"/>
      <c r="P568" s="7">
        <f t="shared" si="213"/>
        <v>0</v>
      </c>
      <c r="Q568" s="7">
        <f t="shared" si="214"/>
        <v>2.4161395909171011E-2</v>
      </c>
      <c r="R568" s="6">
        <f t="shared" si="215"/>
        <v>2.4161395909171011E-2</v>
      </c>
      <c r="S568" s="6">
        <f t="shared" si="216"/>
        <v>2.4161395909171011E-2</v>
      </c>
      <c r="T568" s="7">
        <f t="shared" si="217"/>
        <v>0</v>
      </c>
      <c r="U568" s="7">
        <f t="shared" si="218"/>
        <v>1.5843900944282909</v>
      </c>
      <c r="V568" s="7">
        <f t="shared" si="219"/>
        <v>11.063308001354903</v>
      </c>
      <c r="W568" s="6">
        <f t="shared" si="220"/>
        <v>12.647698095783195</v>
      </c>
      <c r="X568" s="6">
        <v>4.9820000000000003E-2</v>
      </c>
      <c r="Y568" s="6">
        <v>12.669724200000001</v>
      </c>
      <c r="Z568" s="6">
        <f t="shared" si="221"/>
        <v>51.502617605036107</v>
      </c>
      <c r="AA568" s="6">
        <f t="shared" si="223"/>
        <v>51.502617605036107</v>
      </c>
      <c r="AB568" s="6">
        <f t="shared" si="222"/>
        <v>0.17384833220604889</v>
      </c>
    </row>
    <row r="569" spans="5:28">
      <c r="E569" s="12">
        <f t="shared" si="206"/>
        <v>3.1558523325677066</v>
      </c>
      <c r="F569" s="12">
        <f t="shared" si="207"/>
        <v>68134390.5</v>
      </c>
      <c r="G569" s="6">
        <v>16002413</v>
      </c>
      <c r="H569" s="6">
        <v>45422927</v>
      </c>
      <c r="I569" s="12">
        <f t="shared" si="208"/>
        <v>90845854</v>
      </c>
      <c r="J569" s="6">
        <v>26877759.398437999</v>
      </c>
      <c r="K569" s="12">
        <f t="shared" si="209"/>
        <v>215022075.18750399</v>
      </c>
      <c r="L569" s="6">
        <f t="shared" si="210"/>
        <v>865.12338399999999</v>
      </c>
      <c r="M569" s="6">
        <f t="shared" si="211"/>
        <v>5242880</v>
      </c>
      <c r="N569" s="13">
        <f t="shared" si="212"/>
        <v>0.42249547596813214</v>
      </c>
      <c r="O569" s="13"/>
      <c r="P569" s="7">
        <f t="shared" si="213"/>
        <v>0</v>
      </c>
      <c r="Q569" s="7">
        <f t="shared" si="214"/>
        <v>4.3066286188122173E-2</v>
      </c>
      <c r="R569" s="6">
        <f t="shared" si="215"/>
        <v>4.3066286188122173E-2</v>
      </c>
      <c r="S569" s="6">
        <f t="shared" si="216"/>
        <v>4.3066286188122173E-2</v>
      </c>
      <c r="T569" s="7">
        <f t="shared" si="217"/>
        <v>0</v>
      </c>
      <c r="U569" s="7">
        <f t="shared" si="218"/>
        <v>2.8240834054780333</v>
      </c>
      <c r="V569" s="7">
        <f t="shared" si="219"/>
        <v>12.609550747509743</v>
      </c>
      <c r="W569" s="6">
        <f t="shared" si="220"/>
        <v>15.433634152987777</v>
      </c>
      <c r="X569" s="6">
        <v>5.6783E-2</v>
      </c>
      <c r="Y569" s="6">
        <v>15.392560923081291</v>
      </c>
      <c r="Z569" s="6">
        <f t="shared" si="221"/>
        <v>24.156373935645927</v>
      </c>
      <c r="AA569" s="6">
        <f t="shared" si="223"/>
        <v>24.156373935645927</v>
      </c>
      <c r="AB569" s="6">
        <f t="shared" si="222"/>
        <v>0.26683818314401514</v>
      </c>
    </row>
    <row r="570" spans="5:28">
      <c r="E570" s="12">
        <f t="shared" si="206"/>
        <v>1.0970322861422759</v>
      </c>
      <c r="F570" s="12">
        <f t="shared" si="207"/>
        <v>107499487.5</v>
      </c>
      <c r="G570" s="6">
        <v>986703</v>
      </c>
      <c r="H570" s="6">
        <v>71666325</v>
      </c>
      <c r="I570" s="12">
        <f t="shared" si="208"/>
        <v>143332650</v>
      </c>
      <c r="J570" s="6">
        <v>14741301.066406</v>
      </c>
      <c r="K570" s="12">
        <f t="shared" si="209"/>
        <v>117930408.531248</v>
      </c>
      <c r="L570" s="6">
        <f t="shared" si="210"/>
        <v>879.72996000000001</v>
      </c>
      <c r="M570" s="6">
        <f t="shared" si="211"/>
        <v>5242880</v>
      </c>
      <c r="N570" s="13">
        <f t="shared" si="212"/>
        <v>1.2154002668618007</v>
      </c>
      <c r="O570" s="13"/>
      <c r="P570" s="7">
        <f t="shared" si="213"/>
        <v>0</v>
      </c>
      <c r="Q570" s="7">
        <f t="shared" si="214"/>
        <v>2.3620015385211236E-2</v>
      </c>
      <c r="R570" s="6">
        <f t="shared" si="215"/>
        <v>2.3620015385211236E-2</v>
      </c>
      <c r="S570" s="6">
        <f t="shared" si="216"/>
        <v>2.3620015385211236E-2</v>
      </c>
      <c r="T570" s="7">
        <f t="shared" si="217"/>
        <v>0</v>
      </c>
      <c r="U570" s="7">
        <f t="shared" si="218"/>
        <v>1.5488889196326459</v>
      </c>
      <c r="V570" s="7">
        <f t="shared" si="219"/>
        <v>4.0067295517552486</v>
      </c>
      <c r="W570" s="6">
        <f t="shared" si="220"/>
        <v>5.5556184713878949</v>
      </c>
      <c r="X570" s="6">
        <v>1.8043E-2</v>
      </c>
      <c r="Y570" s="6">
        <v>5.4744584705903581</v>
      </c>
      <c r="Z570" s="6">
        <f t="shared" si="221"/>
        <v>30.909579256283521</v>
      </c>
      <c r="AA570" s="6">
        <f t="shared" si="223"/>
        <v>30.909579256283521</v>
      </c>
      <c r="AB570" s="6">
        <f t="shared" si="222"/>
        <v>1.4825210791814563</v>
      </c>
    </row>
    <row r="571" spans="5:28">
      <c r="E571" s="12">
        <f t="shared" si="206"/>
        <v>1.3968515079182398</v>
      </c>
      <c r="F571" s="12">
        <f t="shared" si="207"/>
        <v>85734805.5</v>
      </c>
      <c r="G571" s="6">
        <v>9845725</v>
      </c>
      <c r="H571" s="6">
        <v>57156537</v>
      </c>
      <c r="I571" s="12">
        <f t="shared" si="208"/>
        <v>114313074</v>
      </c>
      <c r="J571" s="6">
        <v>14969849.042969</v>
      </c>
      <c r="K571" s="12">
        <f t="shared" si="209"/>
        <v>119758792.343752</v>
      </c>
      <c r="L571" s="6">
        <f t="shared" si="210"/>
        <v>882.79294400000003</v>
      </c>
      <c r="M571" s="6">
        <f t="shared" si="211"/>
        <v>5242880</v>
      </c>
      <c r="N571" s="13">
        <f t="shared" si="212"/>
        <v>0.95452761139974784</v>
      </c>
      <c r="O571" s="13"/>
      <c r="P571" s="7">
        <f t="shared" si="213"/>
        <v>0</v>
      </c>
      <c r="Q571" s="7">
        <f t="shared" si="214"/>
        <v>2.3986218252811515E-2</v>
      </c>
      <c r="R571" s="6">
        <f t="shared" si="215"/>
        <v>2.3986218252811515E-2</v>
      </c>
      <c r="S571" s="6">
        <f t="shared" si="216"/>
        <v>2.3986218252811515E-2</v>
      </c>
      <c r="T571" s="7">
        <f t="shared" si="217"/>
        <v>0</v>
      </c>
      <c r="U571" s="7">
        <f t="shared" si="218"/>
        <v>1.5729027720672597</v>
      </c>
      <c r="V571" s="7">
        <f t="shared" si="219"/>
        <v>4.9984745042653049</v>
      </c>
      <c r="W571" s="6">
        <f t="shared" si="220"/>
        <v>6.5713772763325649</v>
      </c>
      <c r="X571" s="6">
        <v>2.2509000000000001E-2</v>
      </c>
      <c r="Y571" s="6">
        <v>6.7634543000050025</v>
      </c>
      <c r="Z571" s="6">
        <f t="shared" si="221"/>
        <v>6.5627893412035787</v>
      </c>
      <c r="AA571" s="6">
        <f t="shared" si="223"/>
        <v>6.5627893412035787</v>
      </c>
      <c r="AB571" s="6">
        <f t="shared" si="222"/>
        <v>2.8399249134025428</v>
      </c>
    </row>
    <row r="572" spans="5:28">
      <c r="E572" s="12">
        <f t="shared" si="206"/>
        <v>1.9798486693381252</v>
      </c>
      <c r="F572" s="12">
        <f t="shared" si="207"/>
        <v>103490659.5</v>
      </c>
      <c r="G572" s="6">
        <v>4847571</v>
      </c>
      <c r="H572" s="6">
        <v>68993773</v>
      </c>
      <c r="I572" s="12">
        <f t="shared" si="208"/>
        <v>137987546</v>
      </c>
      <c r="J572" s="6">
        <v>25611980.5625</v>
      </c>
      <c r="K572" s="12">
        <f t="shared" si="209"/>
        <v>204895844.5</v>
      </c>
      <c r="L572" s="6">
        <f t="shared" si="210"/>
        <v>924.87669600000004</v>
      </c>
      <c r="M572" s="6">
        <f t="shared" si="211"/>
        <v>5242880</v>
      </c>
      <c r="N572" s="13">
        <f t="shared" si="212"/>
        <v>0.67345214509706663</v>
      </c>
      <c r="O572" s="13"/>
      <c r="P572" s="7">
        <f t="shared" si="213"/>
        <v>0</v>
      </c>
      <c r="Q572" s="7">
        <f t="shared" si="214"/>
        <v>4.1038126296098508E-2</v>
      </c>
      <c r="R572" s="6">
        <f t="shared" si="215"/>
        <v>4.1038126296098508E-2</v>
      </c>
      <c r="S572" s="6">
        <f t="shared" si="216"/>
        <v>4.1038126296098508E-2</v>
      </c>
      <c r="T572" s="7">
        <f t="shared" si="217"/>
        <v>0</v>
      </c>
      <c r="U572" s="7">
        <f t="shared" si="218"/>
        <v>2.6910862700923528</v>
      </c>
      <c r="V572" s="7">
        <f t="shared" si="219"/>
        <v>25.787367355627019</v>
      </c>
      <c r="W572" s="6">
        <f t="shared" si="220"/>
        <v>28.478453625719371</v>
      </c>
      <c r="X572" s="6">
        <v>0.11612500000000001</v>
      </c>
      <c r="Y572" s="6">
        <v>28.169245192316627</v>
      </c>
      <c r="Z572" s="6">
        <f t="shared" si="221"/>
        <v>64.660386397331749</v>
      </c>
      <c r="AA572" s="6">
        <f t="shared" si="223"/>
        <v>64.660386397331749</v>
      </c>
      <c r="AB572" s="6">
        <f t="shared" si="222"/>
        <v>1.0976809328461654</v>
      </c>
    </row>
    <row r="573" spans="5:28">
      <c r="E573" s="12">
        <f t="shared" si="206"/>
        <v>1.1194870086820559</v>
      </c>
      <c r="F573" s="12">
        <f t="shared" si="207"/>
        <v>116477770.5</v>
      </c>
      <c r="G573" s="6">
        <v>943695</v>
      </c>
      <c r="H573" s="6">
        <v>77651847</v>
      </c>
      <c r="I573" s="12">
        <f t="shared" si="208"/>
        <v>155303694</v>
      </c>
      <c r="J573" s="6">
        <v>16299418.859375</v>
      </c>
      <c r="K573" s="12">
        <f t="shared" si="209"/>
        <v>130395350.875</v>
      </c>
      <c r="L573" s="6">
        <f t="shared" si="210"/>
        <v>950.69606399999998</v>
      </c>
      <c r="M573" s="6">
        <f t="shared" si="211"/>
        <v>5242880</v>
      </c>
      <c r="N573" s="13">
        <f t="shared" si="212"/>
        <v>1.1910217117240454</v>
      </c>
      <c r="O573" s="13"/>
      <c r="P573" s="7">
        <f t="shared" si="213"/>
        <v>0</v>
      </c>
      <c r="Q573" s="7">
        <f t="shared" si="214"/>
        <v>2.611659055697603E-2</v>
      </c>
      <c r="R573" s="6">
        <f t="shared" si="215"/>
        <v>2.611659055697603E-2</v>
      </c>
      <c r="S573" s="6">
        <f t="shared" si="216"/>
        <v>2.611659055697603E-2</v>
      </c>
      <c r="T573" s="7">
        <f t="shared" si="217"/>
        <v>0</v>
      </c>
      <c r="U573" s="7">
        <f t="shared" si="218"/>
        <v>1.7126025141207164</v>
      </c>
      <c r="V573" s="7">
        <f t="shared" si="219"/>
        <v>6.1025846484390618</v>
      </c>
      <c r="W573" s="6">
        <f t="shared" si="220"/>
        <v>7.815187162559778</v>
      </c>
      <c r="X573" s="6">
        <v>2.7480999999999998E-2</v>
      </c>
      <c r="Y573" s="6">
        <v>7.7610924166758268</v>
      </c>
      <c r="Z573" s="6">
        <f t="shared" si="221"/>
        <v>4.9649191915285789</v>
      </c>
      <c r="AA573" s="6">
        <f t="shared" si="223"/>
        <v>4.9649191915285789</v>
      </c>
      <c r="AB573" s="6">
        <f t="shared" si="222"/>
        <v>0.69699912048103907</v>
      </c>
    </row>
    <row r="574" spans="5:28">
      <c r="E574" s="12">
        <f t="shared" si="206"/>
        <v>2.8079379137047908</v>
      </c>
      <c r="F574" s="12">
        <f t="shared" si="207"/>
        <v>76696749</v>
      </c>
      <c r="G574" s="6">
        <v>18318143</v>
      </c>
      <c r="H574" s="6">
        <v>51131166</v>
      </c>
      <c r="I574" s="12">
        <f t="shared" si="208"/>
        <v>102262332</v>
      </c>
      <c r="J574" s="6">
        <v>26919963.671875</v>
      </c>
      <c r="K574" s="12">
        <f t="shared" si="209"/>
        <v>215359709.375</v>
      </c>
      <c r="L574" s="6">
        <f t="shared" si="210"/>
        <v>979.93685200000004</v>
      </c>
      <c r="M574" s="6">
        <f t="shared" si="211"/>
        <v>5242880</v>
      </c>
      <c r="N574" s="13">
        <f t="shared" si="212"/>
        <v>0.47484430721409165</v>
      </c>
      <c r="O574" s="13"/>
      <c r="P574" s="7">
        <f t="shared" si="213"/>
        <v>0</v>
      </c>
      <c r="Q574" s="7">
        <f t="shared" si="214"/>
        <v>4.3133910177579615E-2</v>
      </c>
      <c r="R574" s="6">
        <f t="shared" si="215"/>
        <v>4.3133910177579615E-2</v>
      </c>
      <c r="S574" s="6">
        <f t="shared" si="216"/>
        <v>4.3133910177579615E-2</v>
      </c>
      <c r="T574" s="7">
        <f t="shared" si="217"/>
        <v>0</v>
      </c>
      <c r="U574" s="7">
        <f t="shared" si="218"/>
        <v>2.8285178669406439</v>
      </c>
      <c r="V574" s="7">
        <f t="shared" si="219"/>
        <v>13.249543795681259</v>
      </c>
      <c r="W574" s="6">
        <f t="shared" si="220"/>
        <v>16.078061662621902</v>
      </c>
      <c r="X574" s="6">
        <v>5.9665000000000003E-2</v>
      </c>
      <c r="Y574" s="6">
        <v>16.221536615389205</v>
      </c>
      <c r="Z574" s="6">
        <f t="shared" si="221"/>
        <v>27.706511057438004</v>
      </c>
      <c r="AA574" s="6">
        <f t="shared" si="223"/>
        <v>27.706511057438004</v>
      </c>
      <c r="AB574" s="6">
        <f t="shared" si="222"/>
        <v>0.8844720211720849</v>
      </c>
    </row>
    <row r="575" spans="5:28">
      <c r="E575" s="12">
        <f t="shared" si="206"/>
        <v>1.7827506260760593</v>
      </c>
      <c r="F575" s="12">
        <f t="shared" si="207"/>
        <v>118534713</v>
      </c>
      <c r="G575" s="6">
        <v>5363260</v>
      </c>
      <c r="H575" s="6">
        <v>79023142</v>
      </c>
      <c r="I575" s="12">
        <f t="shared" si="208"/>
        <v>158046284</v>
      </c>
      <c r="J575" s="6">
        <v>26414729.226562001</v>
      </c>
      <c r="K575" s="12">
        <f t="shared" si="209"/>
        <v>211317833.81249601</v>
      </c>
      <c r="L575" s="6">
        <f t="shared" si="210"/>
        <v>1055.5429039999999</v>
      </c>
      <c r="M575" s="6">
        <f t="shared" si="211"/>
        <v>5242880</v>
      </c>
      <c r="N575" s="13">
        <f t="shared" si="212"/>
        <v>0.74790793161468672</v>
      </c>
      <c r="O575" s="13"/>
      <c r="P575" s="7">
        <f t="shared" si="213"/>
        <v>0</v>
      </c>
      <c r="Q575" s="7">
        <f t="shared" si="214"/>
        <v>4.2324372042670526E-2</v>
      </c>
      <c r="R575" s="6">
        <f t="shared" si="215"/>
        <v>4.2324372042670526E-2</v>
      </c>
      <c r="S575" s="6">
        <f t="shared" si="216"/>
        <v>4.2324372042670526E-2</v>
      </c>
      <c r="T575" s="7">
        <f t="shared" si="217"/>
        <v>0</v>
      </c>
      <c r="U575" s="7">
        <f t="shared" si="218"/>
        <v>2.7754321840258971</v>
      </c>
      <c r="V575" s="7">
        <f t="shared" si="219"/>
        <v>17.086171100767743</v>
      </c>
      <c r="W575" s="6">
        <f t="shared" si="220"/>
        <v>19.861603284793638</v>
      </c>
      <c r="X575" s="6">
        <v>7.6941999999999997E-2</v>
      </c>
      <c r="Y575" s="6">
        <v>19.821541566692314</v>
      </c>
      <c r="Z575" s="6">
        <f t="shared" si="221"/>
        <v>44.991848349834257</v>
      </c>
      <c r="AA575" s="6">
        <f t="shared" si="223"/>
        <v>44.991848349834257</v>
      </c>
      <c r="AB575" s="6">
        <f t="shared" si="222"/>
        <v>0.20211202023077104</v>
      </c>
    </row>
    <row r="576" spans="5:28">
      <c r="E576" s="12">
        <f t="shared" si="206"/>
        <v>3.7090143402194111</v>
      </c>
      <c r="F576" s="12">
        <f t="shared" si="207"/>
        <v>83839093.5</v>
      </c>
      <c r="G576" s="6">
        <v>19458087</v>
      </c>
      <c r="H576" s="6">
        <v>55892729</v>
      </c>
      <c r="I576" s="12">
        <f t="shared" si="208"/>
        <v>111785458</v>
      </c>
      <c r="J576" s="6">
        <v>38870050.007812001</v>
      </c>
      <c r="K576" s="12">
        <f t="shared" si="209"/>
        <v>310960400.06249601</v>
      </c>
      <c r="L576" s="6">
        <f t="shared" si="210"/>
        <v>1059.8744879999999</v>
      </c>
      <c r="M576" s="6">
        <f t="shared" si="211"/>
        <v>5242880</v>
      </c>
      <c r="N576" s="13">
        <f t="shared" si="212"/>
        <v>0.35948454522676732</v>
      </c>
      <c r="O576" s="13"/>
      <c r="P576" s="7">
        <f t="shared" si="213"/>
        <v>0</v>
      </c>
      <c r="Q576" s="7">
        <f t="shared" si="214"/>
        <v>6.228155676846843E-2</v>
      </c>
      <c r="R576" s="6">
        <f t="shared" si="215"/>
        <v>6.228155676846843E-2</v>
      </c>
      <c r="S576" s="6">
        <f t="shared" si="216"/>
        <v>6.228155676846843E-2</v>
      </c>
      <c r="T576" s="7">
        <f t="shared" si="217"/>
        <v>0</v>
      </c>
      <c r="U576" s="7">
        <f t="shared" si="218"/>
        <v>4.0841299890325899</v>
      </c>
      <c r="V576" s="7">
        <f t="shared" si="219"/>
        <v>17.419935691816246</v>
      </c>
      <c r="W576" s="6">
        <f t="shared" si="220"/>
        <v>21.504065680848836</v>
      </c>
      <c r="X576" s="6">
        <v>7.8445000000000001E-2</v>
      </c>
      <c r="Y576" s="6">
        <v>21.634150437500001</v>
      </c>
      <c r="Z576" s="6">
        <f t="shared" si="221"/>
        <v>20.604810034459266</v>
      </c>
      <c r="AA576" s="6">
        <f t="shared" si="223"/>
        <v>20.604810034459266</v>
      </c>
      <c r="AB576" s="6">
        <f t="shared" si="222"/>
        <v>0.60129357529880079</v>
      </c>
    </row>
    <row r="577" spans="5:28">
      <c r="E577" s="12">
        <f t="shared" si="206"/>
        <v>1.1155853978843771</v>
      </c>
      <c r="F577" s="12">
        <f t="shared" si="207"/>
        <v>130633488</v>
      </c>
      <c r="G577" s="6">
        <v>1470152</v>
      </c>
      <c r="H577" s="6">
        <v>87088992</v>
      </c>
      <c r="I577" s="12">
        <f t="shared" si="208"/>
        <v>174177984</v>
      </c>
      <c r="J577" s="6">
        <v>18216601.460937999</v>
      </c>
      <c r="K577" s="12">
        <f t="shared" si="209"/>
        <v>145732811.68750399</v>
      </c>
      <c r="L577" s="6">
        <f t="shared" si="210"/>
        <v>1074.4709439999999</v>
      </c>
      <c r="M577" s="6">
        <f t="shared" si="211"/>
        <v>5242880</v>
      </c>
      <c r="N577" s="13">
        <f t="shared" si="212"/>
        <v>1.1951871509450542</v>
      </c>
      <c r="O577" s="13"/>
      <c r="P577" s="7">
        <f t="shared" si="213"/>
        <v>0</v>
      </c>
      <c r="Q577" s="7">
        <f t="shared" si="214"/>
        <v>2.9188495970289576E-2</v>
      </c>
      <c r="R577" s="6">
        <f t="shared" si="215"/>
        <v>2.9188495970289576E-2</v>
      </c>
      <c r="S577" s="6">
        <f t="shared" si="216"/>
        <v>2.9188495970289576E-2</v>
      </c>
      <c r="T577" s="7">
        <f t="shared" si="217"/>
        <v>0</v>
      </c>
      <c r="U577" s="7">
        <f t="shared" si="218"/>
        <v>1.9140435453496782</v>
      </c>
      <c r="V577" s="7">
        <f t="shared" si="219"/>
        <v>4.9087600034112828</v>
      </c>
      <c r="W577" s="6">
        <f t="shared" si="220"/>
        <v>6.8228035487609606</v>
      </c>
      <c r="X577" s="6">
        <v>2.2105E-2</v>
      </c>
      <c r="Y577" s="6">
        <v>6.7366215555653799</v>
      </c>
      <c r="Z577" s="6">
        <f t="shared" si="221"/>
        <v>32.044768017595914</v>
      </c>
      <c r="AA577" s="6">
        <f t="shared" si="223"/>
        <v>32.044768017595914</v>
      </c>
      <c r="AB577" s="6">
        <f t="shared" si="222"/>
        <v>1.2793058432142816</v>
      </c>
    </row>
    <row r="578" spans="5:28">
      <c r="E578" s="12">
        <f t="shared" si="206"/>
        <v>1.1155182438748019</v>
      </c>
      <c r="F578" s="12">
        <f t="shared" si="207"/>
        <v>130633488</v>
      </c>
      <c r="G578" s="6">
        <v>1470152</v>
      </c>
      <c r="H578" s="6">
        <v>87088992</v>
      </c>
      <c r="I578" s="12">
        <f t="shared" si="208"/>
        <v>174177984</v>
      </c>
      <c r="J578" s="6">
        <v>18215504.890625</v>
      </c>
      <c r="K578" s="12">
        <f t="shared" si="209"/>
        <v>145724039.125</v>
      </c>
      <c r="L578" s="6">
        <f t="shared" si="210"/>
        <v>1074.4709439999999</v>
      </c>
      <c r="M578" s="6">
        <f t="shared" si="211"/>
        <v>5242880</v>
      </c>
      <c r="N578" s="13">
        <f t="shared" si="212"/>
        <v>1.1952591010093578</v>
      </c>
      <c r="O578" s="13"/>
      <c r="P578" s="7">
        <f t="shared" si="213"/>
        <v>0</v>
      </c>
      <c r="Q578" s="7">
        <f t="shared" si="214"/>
        <v>2.9186738933543139E-2</v>
      </c>
      <c r="R578" s="6">
        <f t="shared" si="215"/>
        <v>2.9186738933543139E-2</v>
      </c>
      <c r="S578" s="6">
        <f t="shared" si="216"/>
        <v>2.9186738933543139E-2</v>
      </c>
      <c r="T578" s="7">
        <f t="shared" si="217"/>
        <v>0</v>
      </c>
      <c r="U578" s="7">
        <f t="shared" si="218"/>
        <v>1.9139283271881502</v>
      </c>
      <c r="V578" s="7">
        <f t="shared" si="219"/>
        <v>4.9243045951434157</v>
      </c>
      <c r="W578" s="6">
        <f t="shared" si="220"/>
        <v>6.8382329223315654</v>
      </c>
      <c r="X578" s="6">
        <v>2.2175E-2</v>
      </c>
      <c r="Y578" s="6">
        <v>6.7584472222271499</v>
      </c>
      <c r="Z578" s="6">
        <f t="shared" si="221"/>
        <v>31.62001773863873</v>
      </c>
      <c r="AA578" s="6">
        <f t="shared" si="223"/>
        <v>31.62001773863873</v>
      </c>
      <c r="AB578" s="6">
        <f t="shared" si="222"/>
        <v>1.1805330053035956</v>
      </c>
    </row>
    <row r="579" spans="5:28">
      <c r="E579" s="12">
        <f t="shared" si="206"/>
        <v>1.1758597674467135</v>
      </c>
      <c r="F579" s="12">
        <f t="shared" si="207"/>
        <v>124516116</v>
      </c>
      <c r="G579" s="6">
        <v>4802000</v>
      </c>
      <c r="H579" s="6">
        <v>83010744</v>
      </c>
      <c r="I579" s="12">
        <f t="shared" si="208"/>
        <v>166021488</v>
      </c>
      <c r="J579" s="6">
        <v>18301686.400391001</v>
      </c>
      <c r="K579" s="12">
        <f t="shared" si="209"/>
        <v>146413491.20312801</v>
      </c>
      <c r="L579" s="6">
        <f t="shared" si="210"/>
        <v>1092.1689280000001</v>
      </c>
      <c r="M579" s="6">
        <f t="shared" si="211"/>
        <v>5242880</v>
      </c>
      <c r="N579" s="13">
        <f t="shared" si="212"/>
        <v>1.1339220630267512</v>
      </c>
      <c r="O579" s="13"/>
      <c r="P579" s="7">
        <f t="shared" si="213"/>
        <v>0</v>
      </c>
      <c r="Q579" s="7">
        <f t="shared" si="214"/>
        <v>2.9324827734350051E-2</v>
      </c>
      <c r="R579" s="6">
        <f t="shared" si="215"/>
        <v>2.9324827734350051E-2</v>
      </c>
      <c r="S579" s="6">
        <f t="shared" si="216"/>
        <v>2.9324827734350051E-2</v>
      </c>
      <c r="T579" s="7">
        <f t="shared" si="217"/>
        <v>0</v>
      </c>
      <c r="U579" s="7">
        <f t="shared" si="218"/>
        <v>1.9229835377799733</v>
      </c>
      <c r="V579" s="7">
        <f t="shared" si="219"/>
        <v>5.3215799466974882</v>
      </c>
      <c r="W579" s="6">
        <f t="shared" si="220"/>
        <v>7.244563484477462</v>
      </c>
      <c r="X579" s="6">
        <v>2.3963999999999999E-2</v>
      </c>
      <c r="Y579" s="6">
        <v>7.2824199599999995</v>
      </c>
      <c r="Z579" s="6">
        <f t="shared" si="221"/>
        <v>22.370337733058136</v>
      </c>
      <c r="AA579" s="6">
        <f t="shared" si="223"/>
        <v>22.370337733058136</v>
      </c>
      <c r="AB579" s="6">
        <f t="shared" si="222"/>
        <v>0.51983373288647117</v>
      </c>
    </row>
    <row r="580" spans="5:28">
      <c r="E580" s="12">
        <f t="shared" si="206"/>
        <v>1.1180765760527827</v>
      </c>
      <c r="F580" s="12">
        <f t="shared" si="207"/>
        <v>133959030</v>
      </c>
      <c r="G580" s="6">
        <v>1102824</v>
      </c>
      <c r="H580" s="6">
        <v>89306020</v>
      </c>
      <c r="I580" s="12">
        <f t="shared" si="208"/>
        <v>178612040</v>
      </c>
      <c r="J580" s="6">
        <v>18722056.699219</v>
      </c>
      <c r="K580" s="12">
        <f t="shared" si="209"/>
        <v>149776453.593752</v>
      </c>
      <c r="L580" s="6">
        <f t="shared" si="210"/>
        <v>1093.7287200000001</v>
      </c>
      <c r="M580" s="6">
        <f t="shared" si="211"/>
        <v>5242880</v>
      </c>
      <c r="N580" s="13">
        <f t="shared" si="212"/>
        <v>1.1925241632737584</v>
      </c>
      <c r="O580" s="13"/>
      <c r="P580" s="7">
        <f t="shared" si="213"/>
        <v>0</v>
      </c>
      <c r="Q580" s="7">
        <f t="shared" si="214"/>
        <v>2.9998387882200959E-2</v>
      </c>
      <c r="R580" s="6">
        <f t="shared" si="215"/>
        <v>2.9998387882200959E-2</v>
      </c>
      <c r="S580" s="6">
        <f t="shared" si="216"/>
        <v>2.9998387882200959E-2</v>
      </c>
      <c r="T580" s="7">
        <f t="shared" si="217"/>
        <v>0</v>
      </c>
      <c r="U580" s="7">
        <f t="shared" si="218"/>
        <v>1.9671524272873697</v>
      </c>
      <c r="V580" s="7">
        <f t="shared" si="219"/>
        <v>6.8427292804847442</v>
      </c>
      <c r="W580" s="6">
        <f t="shared" si="220"/>
        <v>8.8098817077721137</v>
      </c>
      <c r="X580" s="6">
        <v>3.0814000000000001E-2</v>
      </c>
      <c r="Y580" s="6">
        <v>8.6845703538319317</v>
      </c>
      <c r="Z580" s="6">
        <f t="shared" si="221"/>
        <v>2.6468881605732513</v>
      </c>
      <c r="AA580" s="6">
        <f t="shared" si="223"/>
        <v>2.6468881605732513</v>
      </c>
      <c r="AB580" s="6">
        <f t="shared" si="222"/>
        <v>1.4429194402793952</v>
      </c>
    </row>
    <row r="581" spans="5:28">
      <c r="E581" s="12">
        <f t="shared" si="206"/>
        <v>3.6816672697918498</v>
      </c>
      <c r="F581" s="12">
        <f t="shared" si="207"/>
        <v>91183392</v>
      </c>
      <c r="G581" s="6">
        <v>21198119</v>
      </c>
      <c r="H581" s="6">
        <v>60788928</v>
      </c>
      <c r="I581" s="12">
        <f t="shared" si="208"/>
        <v>121577856</v>
      </c>
      <c r="J581" s="6">
        <v>41963363.734375</v>
      </c>
      <c r="K581" s="12">
        <f t="shared" si="209"/>
        <v>335706909.875</v>
      </c>
      <c r="L581" s="6">
        <f t="shared" si="210"/>
        <v>1153.4295159999999</v>
      </c>
      <c r="M581" s="6">
        <f t="shared" si="211"/>
        <v>5242880</v>
      </c>
      <c r="N581" s="13">
        <f t="shared" si="212"/>
        <v>0.36215476185840006</v>
      </c>
      <c r="O581" s="13"/>
      <c r="P581" s="7">
        <f t="shared" si="213"/>
        <v>0</v>
      </c>
      <c r="Q581" s="7">
        <f t="shared" si="214"/>
        <v>6.7237979372115619E-2</v>
      </c>
      <c r="R581" s="6">
        <f t="shared" si="215"/>
        <v>6.7237979372115619E-2</v>
      </c>
      <c r="S581" s="6">
        <f t="shared" si="216"/>
        <v>6.7237979372115619E-2</v>
      </c>
      <c r="T581" s="7">
        <f t="shared" si="217"/>
        <v>0</v>
      </c>
      <c r="U581" s="7">
        <f t="shared" si="218"/>
        <v>4.409148746497606</v>
      </c>
      <c r="V581" s="7">
        <f t="shared" si="219"/>
        <v>18.600214335477453</v>
      </c>
      <c r="W581" s="6">
        <f t="shared" si="220"/>
        <v>23.00936308197506</v>
      </c>
      <c r="X581" s="6">
        <v>8.3760000000000001E-2</v>
      </c>
      <c r="Y581" s="6">
        <v>23.082394666685278</v>
      </c>
      <c r="Z581" s="6">
        <f t="shared" si="221"/>
        <v>19.72543054905012</v>
      </c>
      <c r="AA581" s="6">
        <f t="shared" si="223"/>
        <v>19.72543054905012</v>
      </c>
      <c r="AB581" s="6">
        <f t="shared" si="222"/>
        <v>0.31639518240984105</v>
      </c>
    </row>
    <row r="582" spans="5:28">
      <c r="E582" s="12">
        <f t="shared" ref="E582:E602" si="224">K582/F582</f>
        <v>2.408995087316939</v>
      </c>
      <c r="F582" s="12">
        <f t="shared" ref="F582:F602" si="225">H582*1.5</f>
        <v>85394272.5</v>
      </c>
      <c r="G582" s="6">
        <v>23947347</v>
      </c>
      <c r="H582" s="6">
        <v>56929515</v>
      </c>
      <c r="I582" s="12">
        <f t="shared" ref="I582:I602" si="226">2*H582</f>
        <v>113859030</v>
      </c>
      <c r="J582" s="6">
        <v>25714297.867187999</v>
      </c>
      <c r="K582" s="12">
        <f t="shared" ref="K582:K602" si="227">J582*8</f>
        <v>205714382.93750399</v>
      </c>
      <c r="L582" s="6">
        <f t="shared" ref="L582:L602" si="228">((H582+2*G582)*8+(G582+H582)*4)/1000000</f>
        <v>1162.10112</v>
      </c>
      <c r="M582" s="6">
        <f t="shared" ref="M582:M602" si="229">40*2^20/8</f>
        <v>5242880</v>
      </c>
      <c r="N582" s="13">
        <f t="shared" ref="N582:N602" si="230">I582/K582</f>
        <v>0.55348113425102785</v>
      </c>
      <c r="O582" s="13"/>
      <c r="P582" s="7">
        <f t="shared" ref="P582:P602" si="231">$B$32*I582</f>
        <v>0</v>
      </c>
      <c r="Q582" s="7">
        <f t="shared" ref="Q582:Q602" si="232">$C$32*K582</f>
        <v>4.1202069512509126E-2</v>
      </c>
      <c r="R582" s="6">
        <f t="shared" ref="R582:R602" si="233">P582+Q582</f>
        <v>4.1202069512509126E-2</v>
      </c>
      <c r="S582" s="6">
        <f t="shared" ref="S582:S602" si="234">MAX(P582,Q582)</f>
        <v>4.1202069512509126E-2</v>
      </c>
      <c r="T582" s="7">
        <f t="shared" ref="T582:T602" si="235">$D$32*I582</f>
        <v>0</v>
      </c>
      <c r="U582" s="7">
        <f t="shared" ref="U582:U602" si="236">$E$32*K582</f>
        <v>2.7018368910045787</v>
      </c>
      <c r="V582" s="7">
        <f t="shared" ref="V582:V602" si="237">X582*$F$32</f>
        <v>10.310727695923514</v>
      </c>
      <c r="W582" s="6">
        <f t="shared" ref="W582:W602" si="238">SUM(T582:V582)</f>
        <v>13.012564586928093</v>
      </c>
      <c r="X582" s="6">
        <v>4.6431E-2</v>
      </c>
      <c r="Y582" s="6">
        <v>13.67160795</v>
      </c>
      <c r="Z582" s="6">
        <f t="shared" ref="Z582:Z602" si="239">ABS(S582-X582)/ABS(X582)*100</f>
        <v>11.26172274448294</v>
      </c>
      <c r="AA582" s="6">
        <f t="shared" si="223"/>
        <v>11.26172274448294</v>
      </c>
      <c r="AB582" s="6">
        <f t="shared" ref="AB582:AB602" si="240">ABS(W582-Y582)/ABS(Y582)*100</f>
        <v>4.8205256139743771</v>
      </c>
    </row>
    <row r="583" spans="5:28">
      <c r="E583" s="12">
        <f t="shared" si="224"/>
        <v>1.188732679827383</v>
      </c>
      <c r="F583" s="12">
        <f t="shared" si="225"/>
        <v>145268688</v>
      </c>
      <c r="G583" s="6">
        <v>3542400</v>
      </c>
      <c r="H583" s="6">
        <v>96845792</v>
      </c>
      <c r="I583" s="12">
        <f t="shared" si="226"/>
        <v>193691584</v>
      </c>
      <c r="J583" s="6">
        <v>21585704.597656</v>
      </c>
      <c r="K583" s="12">
        <f t="shared" si="227"/>
        <v>172685636.781248</v>
      </c>
      <c r="L583" s="6">
        <f t="shared" si="228"/>
        <v>1232.9975039999999</v>
      </c>
      <c r="M583" s="6">
        <f t="shared" si="229"/>
        <v>5242880</v>
      </c>
      <c r="N583" s="13">
        <f t="shared" si="230"/>
        <v>1.1216427006338783</v>
      </c>
      <c r="O583" s="13"/>
      <c r="P583" s="7">
        <f t="shared" si="231"/>
        <v>0</v>
      </c>
      <c r="Q583" s="7">
        <f t="shared" si="232"/>
        <v>3.458681648251314E-2</v>
      </c>
      <c r="R583" s="6">
        <f t="shared" si="233"/>
        <v>3.458681648251314E-2</v>
      </c>
      <c r="S583" s="6">
        <f t="shared" si="234"/>
        <v>3.458681648251314E-2</v>
      </c>
      <c r="T583" s="7">
        <f t="shared" si="235"/>
        <v>0</v>
      </c>
      <c r="U583" s="7">
        <f t="shared" si="236"/>
        <v>2.268039878105832</v>
      </c>
      <c r="V583" s="7">
        <f t="shared" si="237"/>
        <v>6.1809738038882447</v>
      </c>
      <c r="W583" s="6">
        <f t="shared" si="238"/>
        <v>8.4490136819940762</v>
      </c>
      <c r="X583" s="6">
        <v>2.7834000000000001E-2</v>
      </c>
      <c r="Y583" s="6">
        <v>8.4536497000092794</v>
      </c>
      <c r="Z583" s="6">
        <f t="shared" si="239"/>
        <v>24.261035002202842</v>
      </c>
      <c r="AA583" s="6">
        <f t="shared" ref="AA583:AA602" si="241">ABS(R583-X583)/ABS(X583)*100</f>
        <v>24.261035002202842</v>
      </c>
      <c r="AB583" s="6">
        <f t="shared" si="240"/>
        <v>5.4840431999425086E-2</v>
      </c>
    </row>
    <row r="584" spans="5:28">
      <c r="E584" s="12">
        <f t="shared" si="224"/>
        <v>1.3259373679230195</v>
      </c>
      <c r="F584" s="12">
        <f t="shared" si="225"/>
        <v>148799326.5</v>
      </c>
      <c r="G584" s="6">
        <v>5154859</v>
      </c>
      <c r="H584" s="6">
        <v>99199551</v>
      </c>
      <c r="I584" s="12">
        <f t="shared" si="226"/>
        <v>198399102</v>
      </c>
      <c r="J584" s="6">
        <v>24662323.416016001</v>
      </c>
      <c r="K584" s="12">
        <f t="shared" si="227"/>
        <v>197298587.32812801</v>
      </c>
      <c r="L584" s="6">
        <f t="shared" si="228"/>
        <v>1293.491792</v>
      </c>
      <c r="M584" s="6">
        <f t="shared" si="229"/>
        <v>5242880</v>
      </c>
      <c r="N584" s="13">
        <f t="shared" si="230"/>
        <v>1.0055779146053474</v>
      </c>
      <c r="O584" s="13"/>
      <c r="P584" s="7">
        <f t="shared" si="231"/>
        <v>0</v>
      </c>
      <c r="Q584" s="7">
        <f t="shared" si="232"/>
        <v>3.951648880225845E-2</v>
      </c>
      <c r="R584" s="6">
        <f t="shared" si="233"/>
        <v>3.951648880225845E-2</v>
      </c>
      <c r="S584" s="6">
        <f t="shared" si="234"/>
        <v>3.951648880225845E-2</v>
      </c>
      <c r="T584" s="7">
        <f t="shared" si="235"/>
        <v>0</v>
      </c>
      <c r="U584" s="7">
        <f t="shared" si="236"/>
        <v>2.5913044784436434</v>
      </c>
      <c r="V584" s="7">
        <f t="shared" si="237"/>
        <v>8.2148725992397011</v>
      </c>
      <c r="W584" s="6">
        <f t="shared" si="238"/>
        <v>10.806177077683344</v>
      </c>
      <c r="X584" s="6">
        <v>3.6992999999999998E-2</v>
      </c>
      <c r="Y584" s="6">
        <v>10.998236505884529</v>
      </c>
      <c r="Z584" s="6">
        <f t="shared" si="239"/>
        <v>6.8215305659407228</v>
      </c>
      <c r="AA584" s="6">
        <f t="shared" si="241"/>
        <v>6.8215305659407228</v>
      </c>
      <c r="AB584" s="6">
        <f t="shared" si="240"/>
        <v>1.7462747604893303</v>
      </c>
    </row>
    <row r="585" spans="5:28">
      <c r="E585" s="12">
        <f t="shared" si="224"/>
        <v>1.0855381234148218</v>
      </c>
      <c r="F585" s="12">
        <f t="shared" si="225"/>
        <v>166319958</v>
      </c>
      <c r="G585" s="6">
        <v>1504002</v>
      </c>
      <c r="H585" s="6">
        <v>110879972</v>
      </c>
      <c r="I585" s="12">
        <f t="shared" si="226"/>
        <v>221759944</v>
      </c>
      <c r="J585" s="6">
        <v>22568331.886719</v>
      </c>
      <c r="K585" s="12">
        <f t="shared" si="227"/>
        <v>180546655.093752</v>
      </c>
      <c r="L585" s="6">
        <f t="shared" si="228"/>
        <v>1360.6397039999999</v>
      </c>
      <c r="M585" s="6">
        <f t="shared" si="229"/>
        <v>5242880</v>
      </c>
      <c r="N585" s="13">
        <f t="shared" si="230"/>
        <v>1.2282694679934518</v>
      </c>
      <c r="O585" s="13"/>
      <c r="P585" s="7">
        <f t="shared" si="231"/>
        <v>0</v>
      </c>
      <c r="Q585" s="7">
        <f t="shared" si="232"/>
        <v>3.6161282099967294E-2</v>
      </c>
      <c r="R585" s="6">
        <f t="shared" si="233"/>
        <v>3.6161282099967294E-2</v>
      </c>
      <c r="S585" s="6">
        <f t="shared" si="234"/>
        <v>3.6161282099967294E-2</v>
      </c>
      <c r="T585" s="7">
        <f t="shared" si="235"/>
        <v>0</v>
      </c>
      <c r="U585" s="7">
        <f t="shared" si="236"/>
        <v>2.3712858882987038</v>
      </c>
      <c r="V585" s="7">
        <f t="shared" si="237"/>
        <v>6.1387813406153136</v>
      </c>
      <c r="W585" s="6">
        <f t="shared" si="238"/>
        <v>8.5100672289140178</v>
      </c>
      <c r="X585" s="6">
        <v>2.7643999999999998E-2</v>
      </c>
      <c r="Y585" s="6">
        <v>8.352404233342547</v>
      </c>
      <c r="Z585" s="6">
        <f t="shared" si="239"/>
        <v>30.810599406624572</v>
      </c>
      <c r="AA585" s="6">
        <f t="shared" si="241"/>
        <v>30.810599406624572</v>
      </c>
      <c r="AB585" s="6">
        <f t="shared" si="240"/>
        <v>1.8876360765931903</v>
      </c>
    </row>
    <row r="586" spans="5:28">
      <c r="E586" s="12">
        <f t="shared" si="224"/>
        <v>1.1449589349518605</v>
      </c>
      <c r="F586" s="12">
        <f t="shared" si="225"/>
        <v>169586280</v>
      </c>
      <c r="G586" s="6">
        <v>1139905</v>
      </c>
      <c r="H586" s="6">
        <v>113057520</v>
      </c>
      <c r="I586" s="12">
        <f t="shared" si="226"/>
        <v>226115040</v>
      </c>
      <c r="J586" s="6">
        <v>24271165.816406</v>
      </c>
      <c r="K586" s="12">
        <f t="shared" si="227"/>
        <v>194169326.531248</v>
      </c>
      <c r="L586" s="6">
        <f t="shared" si="228"/>
        <v>1379.4883400000001</v>
      </c>
      <c r="M586" s="6">
        <f t="shared" si="229"/>
        <v>5242880</v>
      </c>
      <c r="N586" s="13">
        <f t="shared" si="230"/>
        <v>1.1645250258598951</v>
      </c>
      <c r="O586" s="13"/>
      <c r="P586" s="7">
        <f t="shared" si="231"/>
        <v>0</v>
      </c>
      <c r="Q586" s="7">
        <f t="shared" si="232"/>
        <v>3.8889736219212323E-2</v>
      </c>
      <c r="R586" s="6">
        <f t="shared" si="233"/>
        <v>3.8889736219212323E-2</v>
      </c>
      <c r="S586" s="6">
        <f t="shared" si="234"/>
        <v>3.8889736219212323E-2</v>
      </c>
      <c r="T586" s="7">
        <f t="shared" si="235"/>
        <v>0</v>
      </c>
      <c r="U586" s="7">
        <f t="shared" si="236"/>
        <v>2.5502050077024396</v>
      </c>
      <c r="V586" s="7">
        <f t="shared" si="237"/>
        <v>16.815695204628636</v>
      </c>
      <c r="W586" s="6">
        <f t="shared" si="238"/>
        <v>19.365900212331077</v>
      </c>
      <c r="X586" s="6">
        <v>7.5724E-2</v>
      </c>
      <c r="Y586" s="6">
        <v>19.084551444461272</v>
      </c>
      <c r="Z586" s="6">
        <f t="shared" si="239"/>
        <v>48.642786673693514</v>
      </c>
      <c r="AA586" s="6">
        <f t="shared" si="241"/>
        <v>48.642786673693514</v>
      </c>
      <c r="AB586" s="6">
        <f t="shared" si="240"/>
        <v>1.4742225862031342</v>
      </c>
    </row>
    <row r="587" spans="5:28">
      <c r="E587" s="12">
        <f t="shared" si="224"/>
        <v>1.0932306874926701</v>
      </c>
      <c r="F587" s="12">
        <f t="shared" si="225"/>
        <v>176109066</v>
      </c>
      <c r="G587" s="6">
        <v>1564794</v>
      </c>
      <c r="H587" s="6">
        <v>117406044</v>
      </c>
      <c r="I587" s="12">
        <f t="shared" si="226"/>
        <v>234812088</v>
      </c>
      <c r="J587" s="6">
        <v>24065979.412108999</v>
      </c>
      <c r="K587" s="12">
        <f t="shared" si="227"/>
        <v>192527835.29687199</v>
      </c>
      <c r="L587" s="6">
        <f t="shared" si="228"/>
        <v>1440.168408</v>
      </c>
      <c r="M587" s="6">
        <f t="shared" si="229"/>
        <v>5242880</v>
      </c>
      <c r="N587" s="13">
        <f t="shared" si="230"/>
        <v>1.2196266978119137</v>
      </c>
      <c r="O587" s="13"/>
      <c r="P587" s="7">
        <f t="shared" si="231"/>
        <v>0</v>
      </c>
      <c r="Q587" s="7">
        <f t="shared" si="232"/>
        <v>3.8560965644315374E-2</v>
      </c>
      <c r="R587" s="6">
        <f t="shared" si="233"/>
        <v>3.8560965644315374E-2</v>
      </c>
      <c r="S587" s="6">
        <f t="shared" si="234"/>
        <v>3.8560965644315374E-2</v>
      </c>
      <c r="T587" s="7">
        <f t="shared" si="235"/>
        <v>0</v>
      </c>
      <c r="U587" s="7">
        <f t="shared" si="236"/>
        <v>2.5286457880214068</v>
      </c>
      <c r="V587" s="7">
        <f t="shared" si="237"/>
        <v>6.8451720020426512</v>
      </c>
      <c r="W587" s="6">
        <f t="shared" si="238"/>
        <v>9.3738177900640576</v>
      </c>
      <c r="X587" s="6">
        <v>3.0825000000000002E-2</v>
      </c>
      <c r="Y587" s="6">
        <v>9.2734810714329754</v>
      </c>
      <c r="Z587" s="6">
        <f t="shared" si="239"/>
        <v>25.096401117000394</v>
      </c>
      <c r="AA587" s="6">
        <f t="shared" si="241"/>
        <v>25.096401117000394</v>
      </c>
      <c r="AB587" s="6">
        <f t="shared" si="240"/>
        <v>1.081974695998142</v>
      </c>
    </row>
    <row r="588" spans="5:28">
      <c r="E588" s="12">
        <f t="shared" si="224"/>
        <v>1.6957808666998604</v>
      </c>
      <c r="F588" s="12">
        <f t="shared" si="225"/>
        <v>142638511.5</v>
      </c>
      <c r="G588" s="6">
        <v>16777216</v>
      </c>
      <c r="H588" s="6">
        <v>95092341</v>
      </c>
      <c r="I588" s="12">
        <f t="shared" si="226"/>
        <v>190184682</v>
      </c>
      <c r="J588" s="6">
        <v>30235457.332031</v>
      </c>
      <c r="K588" s="12">
        <f t="shared" si="227"/>
        <v>241883658.656248</v>
      </c>
      <c r="L588" s="6">
        <f t="shared" si="228"/>
        <v>1476.6524119999999</v>
      </c>
      <c r="M588" s="6">
        <f t="shared" si="229"/>
        <v>5242880</v>
      </c>
      <c r="N588" s="13">
        <f t="shared" si="230"/>
        <v>0.78626511214748984</v>
      </c>
      <c r="O588" s="13"/>
      <c r="P588" s="7">
        <f t="shared" si="231"/>
        <v>0</v>
      </c>
      <c r="Q588" s="7">
        <f t="shared" si="232"/>
        <v>4.8446332121184071E-2</v>
      </c>
      <c r="R588" s="6">
        <f t="shared" si="233"/>
        <v>4.8446332121184071E-2</v>
      </c>
      <c r="S588" s="6">
        <f t="shared" si="234"/>
        <v>4.8446332121184071E-2</v>
      </c>
      <c r="T588" s="7">
        <f t="shared" si="235"/>
        <v>0</v>
      </c>
      <c r="U588" s="7">
        <f t="shared" si="236"/>
        <v>3.1768813777457274</v>
      </c>
      <c r="V588" s="7">
        <f t="shared" si="237"/>
        <v>16.229442030731065</v>
      </c>
      <c r="W588" s="6">
        <f t="shared" si="238"/>
        <v>19.406323408476791</v>
      </c>
      <c r="X588" s="6">
        <v>7.3083999999999996E-2</v>
      </c>
      <c r="Y588" s="6">
        <v>19.751864549999997</v>
      </c>
      <c r="Z588" s="6">
        <f t="shared" si="239"/>
        <v>33.711438726418812</v>
      </c>
      <c r="AA588" s="6">
        <f t="shared" si="241"/>
        <v>33.711438726418812</v>
      </c>
      <c r="AB588" s="6">
        <f t="shared" si="240"/>
        <v>1.7494102425039484</v>
      </c>
    </row>
    <row r="589" spans="5:28">
      <c r="E589" s="12">
        <f t="shared" si="224"/>
        <v>1.1095978612708939</v>
      </c>
      <c r="F589" s="12">
        <f t="shared" si="225"/>
        <v>190809216</v>
      </c>
      <c r="G589" s="6">
        <v>2164760</v>
      </c>
      <c r="H589" s="6">
        <v>127206144</v>
      </c>
      <c r="I589" s="12">
        <f t="shared" si="226"/>
        <v>254412288</v>
      </c>
      <c r="J589" s="6">
        <v>26465187.248047002</v>
      </c>
      <c r="K589" s="12">
        <f t="shared" si="227"/>
        <v>211721497.98437601</v>
      </c>
      <c r="L589" s="6">
        <f t="shared" si="228"/>
        <v>1569.768928</v>
      </c>
      <c r="M589" s="6">
        <f t="shared" si="229"/>
        <v>5242880</v>
      </c>
      <c r="N589" s="13">
        <f t="shared" si="230"/>
        <v>1.2016365386701275</v>
      </c>
      <c r="O589" s="13"/>
      <c r="P589" s="7">
        <f t="shared" si="231"/>
        <v>0</v>
      </c>
      <c r="Q589" s="7">
        <f t="shared" si="232"/>
        <v>4.2405221028687039E-2</v>
      </c>
      <c r="R589" s="6">
        <f t="shared" si="233"/>
        <v>4.2405221028687039E-2</v>
      </c>
      <c r="S589" s="6">
        <f t="shared" si="234"/>
        <v>4.2405221028687039E-2</v>
      </c>
      <c r="T589" s="7">
        <f t="shared" si="235"/>
        <v>0</v>
      </c>
      <c r="U589" s="7">
        <f t="shared" si="236"/>
        <v>2.7807338782272866</v>
      </c>
      <c r="V589" s="7">
        <f t="shared" si="237"/>
        <v>7.1980342343620594</v>
      </c>
      <c r="W589" s="6">
        <f t="shared" si="238"/>
        <v>9.9787681125893464</v>
      </c>
      <c r="X589" s="6">
        <v>3.2413999999999998E-2</v>
      </c>
      <c r="Y589" s="6">
        <v>9.8207474142996052</v>
      </c>
      <c r="Z589" s="6">
        <f t="shared" si="239"/>
        <v>30.823783021802431</v>
      </c>
      <c r="AA589" s="6">
        <f t="shared" si="241"/>
        <v>30.823783021802431</v>
      </c>
      <c r="AB589" s="6">
        <f t="shared" si="240"/>
        <v>1.6090496132672494</v>
      </c>
    </row>
    <row r="590" spans="5:28">
      <c r="E590" s="12">
        <f t="shared" si="224"/>
        <v>1.1097526899264236</v>
      </c>
      <c r="F590" s="12">
        <f t="shared" si="225"/>
        <v>190809216</v>
      </c>
      <c r="G590" s="6">
        <v>2164760</v>
      </c>
      <c r="H590" s="6">
        <v>127206144</v>
      </c>
      <c r="I590" s="12">
        <f t="shared" si="226"/>
        <v>254412288</v>
      </c>
      <c r="J590" s="6">
        <v>26468880.089844</v>
      </c>
      <c r="K590" s="12">
        <f t="shared" si="227"/>
        <v>211751040.718752</v>
      </c>
      <c r="L590" s="6">
        <f t="shared" si="228"/>
        <v>1569.768928</v>
      </c>
      <c r="M590" s="6">
        <f t="shared" si="229"/>
        <v>5242880</v>
      </c>
      <c r="N590" s="13">
        <f t="shared" si="230"/>
        <v>1.2014688907145006</v>
      </c>
      <c r="O590" s="13"/>
      <c r="P590" s="7">
        <f t="shared" si="231"/>
        <v>0</v>
      </c>
      <c r="Q590" s="7">
        <f t="shared" si="232"/>
        <v>4.2411138076284619E-2</v>
      </c>
      <c r="R590" s="6">
        <f t="shared" si="233"/>
        <v>4.2411138076284619E-2</v>
      </c>
      <c r="S590" s="6">
        <f t="shared" si="234"/>
        <v>4.2411138076284619E-2</v>
      </c>
      <c r="T590" s="7">
        <f t="shared" si="235"/>
        <v>0</v>
      </c>
      <c r="U590" s="7">
        <f t="shared" si="236"/>
        <v>2.7811218902294539</v>
      </c>
      <c r="V590" s="7">
        <f t="shared" si="237"/>
        <v>7.1989224967467536</v>
      </c>
      <c r="W590" s="6">
        <f t="shared" si="238"/>
        <v>9.980044386976207</v>
      </c>
      <c r="X590" s="6">
        <v>3.2418000000000002E-2</v>
      </c>
      <c r="Y590" s="6">
        <v>9.878629080010807</v>
      </c>
      <c r="Z590" s="6">
        <f t="shared" si="239"/>
        <v>30.825893257710579</v>
      </c>
      <c r="AA590" s="6">
        <f t="shared" si="241"/>
        <v>30.825893257710579</v>
      </c>
      <c r="AB590" s="6">
        <f t="shared" si="240"/>
        <v>1.0266131681228088</v>
      </c>
    </row>
    <row r="591" spans="5:28">
      <c r="E591" s="12">
        <f t="shared" si="224"/>
        <v>1.1668400189578574</v>
      </c>
      <c r="F591" s="12">
        <f t="shared" si="225"/>
        <v>190465827</v>
      </c>
      <c r="G591" s="6">
        <v>8388608</v>
      </c>
      <c r="H591" s="6">
        <v>126977218</v>
      </c>
      <c r="I591" s="12">
        <f t="shared" si="226"/>
        <v>253954436</v>
      </c>
      <c r="J591" s="6">
        <v>27780393.648437999</v>
      </c>
      <c r="K591" s="12">
        <f t="shared" si="227"/>
        <v>222243149.18750399</v>
      </c>
      <c r="L591" s="6">
        <f t="shared" si="228"/>
        <v>1691.4987759999999</v>
      </c>
      <c r="M591" s="6">
        <f t="shared" si="229"/>
        <v>5242880</v>
      </c>
      <c r="N591" s="13">
        <f t="shared" si="230"/>
        <v>1.1426873535964051</v>
      </c>
      <c r="O591" s="13"/>
      <c r="P591" s="7">
        <f t="shared" si="231"/>
        <v>0</v>
      </c>
      <c r="Q591" s="7">
        <f t="shared" si="232"/>
        <v>4.4512578803419571E-2</v>
      </c>
      <c r="R591" s="6">
        <f t="shared" si="233"/>
        <v>4.4512578803419571E-2</v>
      </c>
      <c r="S591" s="6">
        <f t="shared" si="234"/>
        <v>4.4512578803419571E-2</v>
      </c>
      <c r="T591" s="7">
        <f t="shared" si="235"/>
        <v>0</v>
      </c>
      <c r="U591" s="7">
        <f t="shared" si="236"/>
        <v>2.9189244362668294</v>
      </c>
      <c r="V591" s="7">
        <f t="shared" si="237"/>
        <v>7.8304770522636806</v>
      </c>
      <c r="W591" s="6">
        <f t="shared" si="238"/>
        <v>10.749401488530509</v>
      </c>
      <c r="X591" s="6">
        <v>3.5262000000000002E-2</v>
      </c>
      <c r="Y591" s="6">
        <v>10.922404500000001</v>
      </c>
      <c r="Z591" s="6">
        <f t="shared" si="239"/>
        <v>26.233846076284866</v>
      </c>
      <c r="AA591" s="6">
        <f t="shared" si="241"/>
        <v>26.233846076284866</v>
      </c>
      <c r="AB591" s="6">
        <f t="shared" si="240"/>
        <v>1.5839278930705376</v>
      </c>
    </row>
    <row r="592" spans="5:28">
      <c r="E592" s="12">
        <f t="shared" si="224"/>
        <v>2.6194541662604385</v>
      </c>
      <c r="F592" s="12">
        <f t="shared" si="225"/>
        <v>131489494.5</v>
      </c>
      <c r="G592" s="6">
        <v>50912018</v>
      </c>
      <c r="H592" s="6">
        <v>87659663</v>
      </c>
      <c r="I592" s="12">
        <f t="shared" si="226"/>
        <v>175319326</v>
      </c>
      <c r="J592" s="6">
        <v>43053838.023437999</v>
      </c>
      <c r="K592" s="12">
        <f t="shared" si="227"/>
        <v>344430704.18750399</v>
      </c>
      <c r="L592" s="6">
        <f t="shared" si="228"/>
        <v>2070.1563160000001</v>
      </c>
      <c r="M592" s="6">
        <f t="shared" si="229"/>
        <v>5242880</v>
      </c>
      <c r="N592" s="13">
        <f t="shared" si="230"/>
        <v>0.50901189664135815</v>
      </c>
      <c r="O592" s="13"/>
      <c r="P592" s="7">
        <f t="shared" si="231"/>
        <v>0</v>
      </c>
      <c r="Q592" s="7">
        <f t="shared" si="232"/>
        <v>6.8985248447539574E-2</v>
      </c>
      <c r="R592" s="6">
        <f t="shared" si="233"/>
        <v>6.8985248447539574E-2</v>
      </c>
      <c r="S592" s="6">
        <f t="shared" si="234"/>
        <v>6.8985248447539574E-2</v>
      </c>
      <c r="T592" s="7">
        <f t="shared" si="235"/>
        <v>0</v>
      </c>
      <c r="U592" s="7">
        <f t="shared" si="236"/>
        <v>4.5237263903477194</v>
      </c>
      <c r="V592" s="7">
        <f t="shared" si="237"/>
        <v>23.613345169090195</v>
      </c>
      <c r="W592" s="6">
        <f t="shared" si="238"/>
        <v>28.137071559437913</v>
      </c>
      <c r="X592" s="6">
        <v>0.106335</v>
      </c>
      <c r="Y592" s="6">
        <v>29.215541250000001</v>
      </c>
      <c r="Z592" s="6">
        <f t="shared" si="239"/>
        <v>35.124607657366276</v>
      </c>
      <c r="AA592" s="6">
        <f t="shared" si="241"/>
        <v>35.124607657366276</v>
      </c>
      <c r="AB592" s="6">
        <f t="shared" si="240"/>
        <v>3.6914246473598622</v>
      </c>
    </row>
    <row r="593" spans="5:28">
      <c r="E593" s="12">
        <f t="shared" si="224"/>
        <v>1.1171062815477339</v>
      </c>
      <c r="F593" s="12">
        <f t="shared" si="225"/>
        <v>291163966.5</v>
      </c>
      <c r="G593" s="6">
        <v>7414866</v>
      </c>
      <c r="H593" s="6">
        <v>194109311</v>
      </c>
      <c r="I593" s="12">
        <f t="shared" si="226"/>
        <v>388218622</v>
      </c>
      <c r="J593" s="6">
        <v>40657636.992187999</v>
      </c>
      <c r="K593" s="12">
        <f t="shared" si="227"/>
        <v>325261095.93750399</v>
      </c>
      <c r="L593" s="6">
        <f t="shared" si="228"/>
        <v>2477.6090519999998</v>
      </c>
      <c r="M593" s="6">
        <f t="shared" si="229"/>
        <v>5242880</v>
      </c>
      <c r="N593" s="13">
        <f t="shared" si="230"/>
        <v>1.1935599641298409</v>
      </c>
      <c r="O593" s="13"/>
      <c r="P593" s="7">
        <f t="shared" si="231"/>
        <v>0</v>
      </c>
      <c r="Q593" s="7">
        <f t="shared" si="232"/>
        <v>6.5145810872170723E-2</v>
      </c>
      <c r="R593" s="6">
        <f t="shared" si="233"/>
        <v>6.5145810872170723E-2</v>
      </c>
      <c r="S593" s="6">
        <f t="shared" si="234"/>
        <v>6.5145810872170723E-2</v>
      </c>
      <c r="T593" s="7">
        <f t="shared" si="235"/>
        <v>0</v>
      </c>
      <c r="U593" s="7">
        <f t="shared" si="236"/>
        <v>4.2719542292748089</v>
      </c>
      <c r="V593" s="7">
        <f t="shared" si="237"/>
        <v>25.353229115108171</v>
      </c>
      <c r="W593" s="6">
        <f t="shared" si="238"/>
        <v>29.625183344382979</v>
      </c>
      <c r="X593" s="6">
        <v>0.11416999999999999</v>
      </c>
      <c r="Y593" s="6">
        <v>29.27509083337139</v>
      </c>
      <c r="Z593" s="6">
        <f t="shared" si="239"/>
        <v>42.939641874248288</v>
      </c>
      <c r="AA593" s="6">
        <f t="shared" si="241"/>
        <v>42.939641874248288</v>
      </c>
      <c r="AB593" s="6">
        <f t="shared" si="240"/>
        <v>1.1958716473477504</v>
      </c>
    </row>
    <row r="594" spans="5:28">
      <c r="E594" s="12">
        <f t="shared" si="224"/>
        <v>1.1908694571237091</v>
      </c>
      <c r="F594" s="12">
        <f t="shared" si="225"/>
        <v>344277168</v>
      </c>
      <c r="G594" s="6">
        <v>8345600</v>
      </c>
      <c r="H594" s="6">
        <v>229518112</v>
      </c>
      <c r="I594" s="12">
        <f t="shared" si="226"/>
        <v>459036224</v>
      </c>
      <c r="J594" s="6">
        <v>51248645.519530997</v>
      </c>
      <c r="K594" s="12">
        <f t="shared" si="227"/>
        <v>409989164.15624797</v>
      </c>
      <c r="L594" s="6">
        <f t="shared" si="228"/>
        <v>2921.1293439999999</v>
      </c>
      <c r="M594" s="6">
        <f t="shared" si="229"/>
        <v>5242880</v>
      </c>
      <c r="N594" s="13">
        <f t="shared" si="230"/>
        <v>1.1196301369200579</v>
      </c>
      <c r="O594" s="13"/>
      <c r="P594" s="7">
        <f t="shared" si="231"/>
        <v>0</v>
      </c>
      <c r="Q594" s="7">
        <f t="shared" si="232"/>
        <v>8.211580444558976E-2</v>
      </c>
      <c r="R594" s="6">
        <f t="shared" si="233"/>
        <v>8.211580444558976E-2</v>
      </c>
      <c r="S594" s="6">
        <f t="shared" si="234"/>
        <v>8.211580444558976E-2</v>
      </c>
      <c r="T594" s="7">
        <f t="shared" si="235"/>
        <v>0</v>
      </c>
      <c r="U594" s="7">
        <f t="shared" si="236"/>
        <v>5.3847661637057689</v>
      </c>
      <c r="V594" s="7">
        <f t="shared" si="237"/>
        <v>14.504658545252873</v>
      </c>
      <c r="W594" s="6">
        <f t="shared" si="238"/>
        <v>19.889424708958643</v>
      </c>
      <c r="X594" s="6">
        <v>6.5317E-2</v>
      </c>
      <c r="Y594" s="6">
        <v>19.885107479999999</v>
      </c>
      <c r="Z594" s="6">
        <f t="shared" si="239"/>
        <v>25.718885505442319</v>
      </c>
      <c r="AA594" s="6">
        <f t="shared" si="241"/>
        <v>25.718885505442319</v>
      </c>
      <c r="AB594" s="6">
        <f t="shared" si="240"/>
        <v>2.171086559620845E-2</v>
      </c>
    </row>
    <row r="595" spans="5:28">
      <c r="E595" s="12">
        <f t="shared" si="224"/>
        <v>1.1031956217527112</v>
      </c>
      <c r="F595" s="12">
        <f t="shared" si="225"/>
        <v>424610187</v>
      </c>
      <c r="G595" s="6">
        <v>2017169</v>
      </c>
      <c r="H595" s="6">
        <v>283073458</v>
      </c>
      <c r="I595" s="12">
        <f t="shared" si="226"/>
        <v>566146916</v>
      </c>
      <c r="J595" s="6">
        <v>58553512.40625</v>
      </c>
      <c r="K595" s="12">
        <f t="shared" si="227"/>
        <v>468428099.25</v>
      </c>
      <c r="L595" s="6">
        <f t="shared" si="228"/>
        <v>3437.2248760000002</v>
      </c>
      <c r="M595" s="6">
        <f t="shared" si="229"/>
        <v>5242880</v>
      </c>
      <c r="N595" s="13">
        <f t="shared" si="230"/>
        <v>1.2086100661050385</v>
      </c>
      <c r="O595" s="13"/>
      <c r="P595" s="7">
        <f t="shared" si="231"/>
        <v>0</v>
      </c>
      <c r="Q595" s="7">
        <f t="shared" si="232"/>
        <v>9.3820406873419374E-2</v>
      </c>
      <c r="R595" s="6">
        <f t="shared" si="233"/>
        <v>9.3820406873419374E-2</v>
      </c>
      <c r="S595" s="6">
        <f t="shared" si="234"/>
        <v>9.3820406873419374E-2</v>
      </c>
      <c r="T595" s="7">
        <f t="shared" si="235"/>
        <v>0</v>
      </c>
      <c r="U595" s="7">
        <f t="shared" si="236"/>
        <v>6.152298644676188</v>
      </c>
      <c r="V595" s="7">
        <f t="shared" si="237"/>
        <v>16.078437425333206</v>
      </c>
      <c r="W595" s="6">
        <f t="shared" si="238"/>
        <v>22.230736070009392</v>
      </c>
      <c r="X595" s="6">
        <v>7.2403999999999996E-2</v>
      </c>
      <c r="Y595" s="6">
        <v>21.789344941206284</v>
      </c>
      <c r="Z595" s="6">
        <f t="shared" si="239"/>
        <v>29.579038276088859</v>
      </c>
      <c r="AA595" s="6">
        <f t="shared" si="241"/>
        <v>29.579038276088859</v>
      </c>
      <c r="AB595" s="6">
        <f t="shared" si="240"/>
        <v>2.0257200480055921</v>
      </c>
    </row>
    <row r="596" spans="5:28">
      <c r="E596" s="12">
        <f t="shared" si="224"/>
        <v>1.1604969002010963</v>
      </c>
      <c r="F596" s="12">
        <f t="shared" si="225"/>
        <v>397616356.5</v>
      </c>
      <c r="G596" s="6">
        <v>16777216</v>
      </c>
      <c r="H596" s="6">
        <v>265077571</v>
      </c>
      <c r="I596" s="12">
        <f t="shared" si="226"/>
        <v>530155142</v>
      </c>
      <c r="J596" s="6">
        <v>57679068.648437999</v>
      </c>
      <c r="K596" s="12">
        <f t="shared" si="227"/>
        <v>461432549.18750399</v>
      </c>
      <c r="L596" s="6">
        <f t="shared" si="228"/>
        <v>3516.4751719999999</v>
      </c>
      <c r="M596" s="6">
        <f t="shared" si="229"/>
        <v>5242880</v>
      </c>
      <c r="N596" s="13">
        <f t="shared" si="230"/>
        <v>1.1489331277854229</v>
      </c>
      <c r="O596" s="13"/>
      <c r="P596" s="7">
        <f t="shared" si="231"/>
        <v>0</v>
      </c>
      <c r="Q596" s="7">
        <f t="shared" si="232"/>
        <v>9.2419283938613386E-2</v>
      </c>
      <c r="R596" s="6">
        <f t="shared" si="233"/>
        <v>9.2419283938613386E-2</v>
      </c>
      <c r="S596" s="6">
        <f t="shared" si="234"/>
        <v>9.2419283938613386E-2</v>
      </c>
      <c r="T596" s="7">
        <f t="shared" si="235"/>
        <v>0</v>
      </c>
      <c r="U596" s="7">
        <f t="shared" si="236"/>
        <v>6.0604196279451941</v>
      </c>
      <c r="V596" s="7">
        <f t="shared" si="237"/>
        <v>16.919621903637751</v>
      </c>
      <c r="W596" s="6">
        <f t="shared" si="238"/>
        <v>22.980041531582945</v>
      </c>
      <c r="X596" s="6">
        <v>7.6191999999999996E-2</v>
      </c>
      <c r="Y596" s="6">
        <v>23.423113955538625</v>
      </c>
      <c r="Z596" s="6">
        <f t="shared" si="239"/>
        <v>21.297884211745842</v>
      </c>
      <c r="AA596" s="6">
        <f t="shared" si="241"/>
        <v>21.297884211745842</v>
      </c>
      <c r="AB596" s="6">
        <f t="shared" si="240"/>
        <v>1.8916034170209526</v>
      </c>
    </row>
    <row r="597" spans="5:28">
      <c r="E597" s="12">
        <f t="shared" si="224"/>
        <v>1.2075036008680919</v>
      </c>
      <c r="F597" s="12">
        <f t="shared" si="225"/>
        <v>447170643</v>
      </c>
      <c r="G597" s="6">
        <v>18520486</v>
      </c>
      <c r="H597" s="6">
        <v>298113762</v>
      </c>
      <c r="I597" s="12">
        <f t="shared" si="226"/>
        <v>596227524</v>
      </c>
      <c r="J597" s="6">
        <v>67495020.203125</v>
      </c>
      <c r="K597" s="12">
        <f t="shared" si="227"/>
        <v>539960161.625</v>
      </c>
      <c r="L597" s="6">
        <f t="shared" si="228"/>
        <v>3947.774864</v>
      </c>
      <c r="M597" s="6">
        <f t="shared" si="229"/>
        <v>5242880</v>
      </c>
      <c r="N597" s="13">
        <f t="shared" si="230"/>
        <v>1.1042065070238967</v>
      </c>
      <c r="O597" s="13"/>
      <c r="P597" s="7">
        <f t="shared" si="231"/>
        <v>0</v>
      </c>
      <c r="Q597" s="7">
        <f t="shared" si="232"/>
        <v>0.10814740221648816</v>
      </c>
      <c r="R597" s="6">
        <f t="shared" si="233"/>
        <v>0.10814740221648816</v>
      </c>
      <c r="S597" s="6">
        <f t="shared" si="234"/>
        <v>0.10814740221648816</v>
      </c>
      <c r="T597" s="7">
        <f t="shared" si="235"/>
        <v>0</v>
      </c>
      <c r="U597" s="7">
        <f t="shared" si="236"/>
        <v>7.0917952528114121</v>
      </c>
      <c r="V597" s="7">
        <f t="shared" si="237"/>
        <v>22.04933717524149</v>
      </c>
      <c r="W597" s="6">
        <f t="shared" si="238"/>
        <v>29.141132428052902</v>
      </c>
      <c r="X597" s="6">
        <v>9.9292000000000005E-2</v>
      </c>
      <c r="Y597" s="6">
        <v>28.576237600000002</v>
      </c>
      <c r="Z597" s="6">
        <f t="shared" si="239"/>
        <v>8.9185455187609861</v>
      </c>
      <c r="AA597" s="6">
        <f t="shared" si="241"/>
        <v>8.9185455187609861</v>
      </c>
      <c r="AB597" s="6">
        <f t="shared" si="240"/>
        <v>1.9767991712558399</v>
      </c>
    </row>
    <row r="598" spans="5:28">
      <c r="E598" s="12">
        <f t="shared" si="224"/>
        <v>1.1904504710475816</v>
      </c>
      <c r="F598" s="12">
        <f t="shared" si="225"/>
        <v>672338448</v>
      </c>
      <c r="G598" s="6">
        <v>16240000</v>
      </c>
      <c r="H598" s="6">
        <v>448225632</v>
      </c>
      <c r="I598" s="12">
        <f t="shared" si="226"/>
        <v>896451264</v>
      </c>
      <c r="J598" s="6">
        <v>100048202.765625</v>
      </c>
      <c r="K598" s="12">
        <f t="shared" si="227"/>
        <v>800385622.125</v>
      </c>
      <c r="L598" s="6">
        <f t="shared" si="228"/>
        <v>5703.507584</v>
      </c>
      <c r="M598" s="6">
        <f t="shared" si="229"/>
        <v>5242880</v>
      </c>
      <c r="N598" s="13">
        <f t="shared" si="230"/>
        <v>1.1200241973612026</v>
      </c>
      <c r="O598" s="13"/>
      <c r="P598" s="7">
        <f t="shared" si="231"/>
        <v>0</v>
      </c>
      <c r="Q598" s="7">
        <f t="shared" si="232"/>
        <v>0.1603074299847361</v>
      </c>
      <c r="R598" s="6">
        <f t="shared" si="233"/>
        <v>0.1603074299847361</v>
      </c>
      <c r="S598" s="6">
        <f t="shared" si="234"/>
        <v>0.1603074299847361</v>
      </c>
      <c r="T598" s="7">
        <f t="shared" si="235"/>
        <v>0</v>
      </c>
      <c r="U598" s="7">
        <f t="shared" si="236"/>
        <v>10.512203230553627</v>
      </c>
      <c r="V598" s="7">
        <f t="shared" si="237"/>
        <v>28.186786122279759</v>
      </c>
      <c r="W598" s="6">
        <f t="shared" si="238"/>
        <v>38.698989352833387</v>
      </c>
      <c r="X598" s="6">
        <v>0.12692999999999999</v>
      </c>
      <c r="Y598" s="6">
        <v>38.787994714321975</v>
      </c>
      <c r="Z598" s="6">
        <f t="shared" si="239"/>
        <v>26.295934755169082</v>
      </c>
      <c r="AA598" s="6">
        <f t="shared" si="241"/>
        <v>26.295934755169082</v>
      </c>
      <c r="AB598" s="6">
        <f t="shared" si="240"/>
        <v>0.22946626177538515</v>
      </c>
    </row>
    <row r="599" spans="5:28">
      <c r="E599" s="12">
        <f t="shared" si="224"/>
        <v>1.1367206389623745</v>
      </c>
      <c r="F599" s="12">
        <f t="shared" si="225"/>
        <v>959999187</v>
      </c>
      <c r="G599" s="6">
        <v>22744080</v>
      </c>
      <c r="H599" s="6">
        <v>639999458</v>
      </c>
      <c r="I599" s="12">
        <f t="shared" si="226"/>
        <v>1279998916</v>
      </c>
      <c r="J599" s="6">
        <v>136406361.15625</v>
      </c>
      <c r="K599" s="12">
        <f t="shared" si="227"/>
        <v>1091250889.25</v>
      </c>
      <c r="L599" s="6">
        <f t="shared" si="228"/>
        <v>8134.8750959999998</v>
      </c>
      <c r="M599" s="6">
        <f t="shared" si="229"/>
        <v>5242880</v>
      </c>
      <c r="N599" s="13">
        <f t="shared" si="230"/>
        <v>1.1729648320192652</v>
      </c>
      <c r="O599" s="13"/>
      <c r="P599" s="7">
        <f t="shared" si="231"/>
        <v>0</v>
      </c>
      <c r="Q599" s="7">
        <f t="shared" si="232"/>
        <v>0.21856417792685545</v>
      </c>
      <c r="R599" s="6">
        <f t="shared" si="233"/>
        <v>0.21856417792685545</v>
      </c>
      <c r="S599" s="6">
        <f t="shared" si="234"/>
        <v>0.21856417792685545</v>
      </c>
      <c r="T599" s="7">
        <f t="shared" si="235"/>
        <v>0</v>
      </c>
      <c r="U599" s="7">
        <f t="shared" si="236"/>
        <v>14.332405288418359</v>
      </c>
      <c r="V599" s="7">
        <f t="shared" si="237"/>
        <v>40.130140081269545</v>
      </c>
      <c r="W599" s="6">
        <f t="shared" si="238"/>
        <v>54.462545369687902</v>
      </c>
      <c r="X599" s="6">
        <v>0.18071300000000001</v>
      </c>
      <c r="Y599" s="6">
        <v>53.3464776</v>
      </c>
      <c r="Z599" s="6">
        <f t="shared" si="239"/>
        <v>20.945464867970447</v>
      </c>
      <c r="AA599" s="6">
        <f t="shared" si="241"/>
        <v>20.945464867970447</v>
      </c>
      <c r="AB599" s="6">
        <f t="shared" si="240"/>
        <v>2.0921114568357218</v>
      </c>
    </row>
    <row r="600" spans="5:28">
      <c r="E600" s="12">
        <f t="shared" si="224"/>
        <v>1.190612904754367</v>
      </c>
      <c r="F600" s="12">
        <f t="shared" si="225"/>
        <v>1161708528</v>
      </c>
      <c r="G600" s="6">
        <v>27993600</v>
      </c>
      <c r="H600" s="6">
        <v>774472352</v>
      </c>
      <c r="I600" s="12">
        <f t="shared" si="226"/>
        <v>1548944704</v>
      </c>
      <c r="J600" s="6">
        <v>172893145.625</v>
      </c>
      <c r="K600" s="12">
        <f t="shared" si="227"/>
        <v>1383145165</v>
      </c>
      <c r="L600" s="6">
        <f t="shared" si="228"/>
        <v>9853.5402240000003</v>
      </c>
      <c r="M600" s="6">
        <f t="shared" si="229"/>
        <v>5242880</v>
      </c>
      <c r="N600" s="13">
        <f t="shared" si="230"/>
        <v>1.1198713939762064</v>
      </c>
      <c r="O600" s="13"/>
      <c r="P600" s="7">
        <f t="shared" si="231"/>
        <v>0</v>
      </c>
      <c r="Q600" s="7">
        <f t="shared" si="232"/>
        <v>0.2770270236842603</v>
      </c>
      <c r="R600" s="6">
        <f t="shared" si="233"/>
        <v>0.2770270236842603</v>
      </c>
      <c r="S600" s="6">
        <f t="shared" si="234"/>
        <v>0.2770270236842603</v>
      </c>
      <c r="T600" s="7">
        <f t="shared" si="235"/>
        <v>0</v>
      </c>
      <c r="U600" s="7">
        <f t="shared" si="236"/>
        <v>18.166122266457787</v>
      </c>
      <c r="V600" s="7">
        <f t="shared" si="237"/>
        <v>48.980564416757282</v>
      </c>
      <c r="W600" s="6">
        <f t="shared" si="238"/>
        <v>67.146686683215066</v>
      </c>
      <c r="X600" s="6">
        <v>0.22056799999999999</v>
      </c>
      <c r="Y600" s="6">
        <v>66.723658066593146</v>
      </c>
      <c r="Z600" s="6">
        <f t="shared" si="239"/>
        <v>25.597105511343582</v>
      </c>
      <c r="AA600" s="6">
        <f t="shared" si="241"/>
        <v>25.597105511343582</v>
      </c>
      <c r="AB600" s="6">
        <f t="shared" si="240"/>
        <v>0.63400093591948892</v>
      </c>
    </row>
    <row r="601" spans="5:28">
      <c r="E601" s="12">
        <f t="shared" si="224"/>
        <v>1.160361185690763</v>
      </c>
      <c r="F601" s="12">
        <f t="shared" si="225"/>
        <v>1404546423</v>
      </c>
      <c r="G601" s="6">
        <v>39459925</v>
      </c>
      <c r="H601" s="6">
        <v>936364282</v>
      </c>
      <c r="I601" s="12">
        <f t="shared" si="226"/>
        <v>1872728564</v>
      </c>
      <c r="J601" s="6">
        <v>203722644.09375</v>
      </c>
      <c r="K601" s="12">
        <f t="shared" si="227"/>
        <v>1629781152.75</v>
      </c>
      <c r="L601" s="6">
        <f t="shared" si="228"/>
        <v>12025.569884</v>
      </c>
      <c r="M601" s="6">
        <f t="shared" si="229"/>
        <v>5242880</v>
      </c>
      <c r="N601" s="13">
        <f t="shared" si="230"/>
        <v>1.1490675056832411</v>
      </c>
      <c r="O601" s="13"/>
      <c r="P601" s="7">
        <f t="shared" si="231"/>
        <v>0</v>
      </c>
      <c r="Q601" s="7">
        <f t="shared" si="232"/>
        <v>0.32642518907481072</v>
      </c>
      <c r="R601" s="6">
        <f t="shared" si="233"/>
        <v>0.32642518907481072</v>
      </c>
      <c r="S601" s="6">
        <f t="shared" si="234"/>
        <v>0.32642518907481072</v>
      </c>
      <c r="T601" s="7">
        <f t="shared" si="235"/>
        <v>0</v>
      </c>
      <c r="U601" s="7">
        <f t="shared" si="236"/>
        <v>21.405420369180852</v>
      </c>
      <c r="V601" s="7">
        <f t="shared" si="237"/>
        <v>91.447278700962514</v>
      </c>
      <c r="W601" s="6">
        <f t="shared" si="238"/>
        <v>112.85269907014336</v>
      </c>
      <c r="X601" s="6">
        <v>0.41180299999999997</v>
      </c>
      <c r="Y601" s="6">
        <v>112.80032902719785</v>
      </c>
      <c r="Z601" s="6">
        <f t="shared" si="239"/>
        <v>20.732683085161902</v>
      </c>
      <c r="AA601" s="6">
        <f t="shared" si="241"/>
        <v>20.732683085161902</v>
      </c>
      <c r="AB601" s="6">
        <f t="shared" si="240"/>
        <v>4.6427207612918082E-2</v>
      </c>
    </row>
    <row r="602" spans="5:28">
      <c r="E602" s="12">
        <f t="shared" si="224"/>
        <v>1.3412160381941087</v>
      </c>
      <c r="F602" s="12">
        <f t="shared" si="225"/>
        <v>1529854785</v>
      </c>
      <c r="G602" s="6">
        <v>118142155</v>
      </c>
      <c r="H602" s="6">
        <v>1019903190</v>
      </c>
      <c r="I602" s="12">
        <f t="shared" si="226"/>
        <v>2039806380</v>
      </c>
      <c r="J602" s="6">
        <v>256483221.71875</v>
      </c>
      <c r="K602" s="12">
        <f t="shared" si="227"/>
        <v>2051865773.75</v>
      </c>
      <c r="L602" s="6">
        <f t="shared" si="228"/>
        <v>14601.68138</v>
      </c>
      <c r="M602" s="6">
        <f t="shared" si="229"/>
        <v>5242880</v>
      </c>
      <c r="N602" s="13">
        <f t="shared" si="230"/>
        <v>0.99412271801387853</v>
      </c>
      <c r="O602" s="13"/>
      <c r="P602" s="7">
        <f t="shared" si="231"/>
        <v>0</v>
      </c>
      <c r="Q602" s="7">
        <f t="shared" si="232"/>
        <v>0.41096356527520689</v>
      </c>
      <c r="R602" s="6">
        <f t="shared" si="233"/>
        <v>0.41096356527520689</v>
      </c>
      <c r="S602" s="6">
        <f t="shared" si="234"/>
        <v>0.41096356527520689</v>
      </c>
      <c r="T602" s="7">
        <f t="shared" si="235"/>
        <v>0</v>
      </c>
      <c r="U602" s="7">
        <f t="shared" si="236"/>
        <v>26.949047333222257</v>
      </c>
      <c r="V602" s="7">
        <f t="shared" si="237"/>
        <v>88.837341749137479</v>
      </c>
      <c r="W602" s="6">
        <f t="shared" si="238"/>
        <v>115.78638908235973</v>
      </c>
      <c r="X602" s="6">
        <v>0.40005000000000002</v>
      </c>
      <c r="Y602" s="6">
        <v>117.72380454556365</v>
      </c>
      <c r="Z602" s="6">
        <f t="shared" si="239"/>
        <v>2.7280503125126536</v>
      </c>
      <c r="AA602" s="6">
        <f t="shared" si="241"/>
        <v>2.7280503125126536</v>
      </c>
      <c r="AB602" s="6">
        <f t="shared" si="240"/>
        <v>1.6457295707378066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602"/>
  <sheetViews>
    <sheetView topLeftCell="A153" zoomScale="75" zoomScaleNormal="75" zoomScalePageLayoutView="75" workbookViewId="0">
      <selection activeCell="AC131" sqref="AC131:AC322"/>
    </sheetView>
  </sheetViews>
  <sheetFormatPr baseColWidth="10" defaultRowHeight="15" x14ac:dyDescent="0"/>
  <cols>
    <col min="1" max="1" width="18.33203125" customWidth="1"/>
    <col min="2" max="3" width="15" customWidth="1"/>
    <col min="4" max="5" width="12.1640625" bestFit="1" customWidth="1"/>
    <col min="7" max="7" width="11.83203125" customWidth="1"/>
    <col min="8" max="9" width="13" customWidth="1"/>
    <col min="10" max="10" width="12.6640625" customWidth="1"/>
    <col min="11" max="11" width="12" customWidth="1"/>
    <col min="12" max="12" width="12.6640625" customWidth="1"/>
    <col min="13" max="15" width="12" customWidth="1"/>
    <col min="16" max="16" width="13.33203125" customWidth="1"/>
    <col min="18" max="19" width="13.33203125" customWidth="1"/>
    <col min="23" max="23" width="11.1640625" bestFit="1" customWidth="1"/>
    <col min="26" max="26" width="12.5" customWidth="1"/>
    <col min="30" max="30" width="11.1640625" bestFit="1" customWidth="1"/>
    <col min="37" max="37" width="16" bestFit="1" customWidth="1"/>
    <col min="38" max="38" width="12.5" customWidth="1"/>
    <col min="39" max="39" width="13.6640625" customWidth="1"/>
    <col min="44" max="44" width="13.1640625" customWidth="1"/>
    <col min="47" max="47" width="13.1640625" customWidth="1"/>
    <col min="53" max="53" width="12.1640625" bestFit="1" customWidth="1"/>
    <col min="54" max="54" width="12.83203125" customWidth="1"/>
  </cols>
  <sheetData>
    <row r="1" spans="1:47">
      <c r="H1" s="4" t="s">
        <v>31</v>
      </c>
      <c r="I1" s="4"/>
    </row>
    <row r="2" spans="1:47">
      <c r="C2" s="1"/>
      <c r="D2" s="1"/>
      <c r="H2" t="s">
        <v>32</v>
      </c>
      <c r="I2" t="s">
        <v>72</v>
      </c>
      <c r="J2" t="s">
        <v>33</v>
      </c>
      <c r="K2" t="s">
        <v>74</v>
      </c>
      <c r="L2" t="s">
        <v>63</v>
      </c>
      <c r="M2" t="s">
        <v>61</v>
      </c>
      <c r="N2" t="s">
        <v>62</v>
      </c>
      <c r="O2" t="s">
        <v>69</v>
      </c>
      <c r="P2" t="s">
        <v>59</v>
      </c>
      <c r="Q2" t="s">
        <v>66</v>
      </c>
      <c r="R2" t="s">
        <v>70</v>
      </c>
      <c r="S2" t="s">
        <v>67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25</v>
      </c>
      <c r="AE2" t="s">
        <v>97</v>
      </c>
      <c r="AF2" t="s">
        <v>44</v>
      </c>
      <c r="AG2" t="s">
        <v>77</v>
      </c>
      <c r="AH2" t="s">
        <v>45</v>
      </c>
      <c r="AK2" s="10"/>
      <c r="AM2" s="10"/>
    </row>
    <row r="3" spans="1:47">
      <c r="D3" s="1"/>
      <c r="H3">
        <v>2000</v>
      </c>
      <c r="I3">
        <v>256</v>
      </c>
      <c r="J3">
        <f>2*H3^3</f>
        <v>16000000000</v>
      </c>
      <c r="K3">
        <v>5848391.7851560004</v>
      </c>
      <c r="L3" s="1">
        <f>K3*8</f>
        <v>46787134.281248003</v>
      </c>
      <c r="M3" s="10">
        <f>(3*H3^2)*8/1000000</f>
        <v>96</v>
      </c>
      <c r="N3">
        <f t="shared" ref="N3:N18" si="0">40*2^20/8</f>
        <v>5242880</v>
      </c>
      <c r="O3">
        <f>SQRT(N3/3)</f>
        <v>1321.9783155054649</v>
      </c>
      <c r="P3" s="10">
        <f>J3/L3</f>
        <v>341.97435354386948</v>
      </c>
      <c r="Q3" s="10">
        <f t="shared" ref="Q3:Q18" si="1">SQRT(N3/3)</f>
        <v>1321.9783155054649</v>
      </c>
      <c r="R3">
        <f t="shared" ref="R3:R18" si="2">H3/(1+H3/O3)</f>
        <v>795.89822084935292</v>
      </c>
      <c r="S3" s="10">
        <f t="shared" ref="S3:S18" si="3">0.5*SQRT(N3/3)</f>
        <v>660.98915775273247</v>
      </c>
      <c r="T3" s="1">
        <f t="shared" ref="T3:T18" si="4">$B$27*J3</f>
        <v>0</v>
      </c>
      <c r="U3" s="1">
        <f>$C$27*L3</f>
        <v>6.9982662125028794E-2</v>
      </c>
      <c r="V3">
        <f>T3+U3</f>
        <v>6.9982662125028794E-2</v>
      </c>
      <c r="W3">
        <f t="shared" ref="W3:W18" si="5">MAX(T3,U3)</f>
        <v>6.9982662125028794E-2</v>
      </c>
      <c r="X3" s="1">
        <f t="shared" ref="X3:X18" si="6">$D$27*J3</f>
        <v>1.4955715686750415</v>
      </c>
      <c r="Y3" s="1">
        <f>$E$27*L3</f>
        <v>0.83198382189571218</v>
      </c>
      <c r="Z3" s="1">
        <f>AB3*$F$27</f>
        <v>19.18669422147978</v>
      </c>
      <c r="AA3">
        <f>SUM(X3:Z3)</f>
        <v>21.514249612050534</v>
      </c>
      <c r="AB3">
        <v>7.492E-2</v>
      </c>
      <c r="AC3">
        <v>21.16005223532056</v>
      </c>
      <c r="AD3">
        <f>J3/(AB3*1000000000)</f>
        <v>213.56113187399893</v>
      </c>
      <c r="AE3" s="1">
        <f>(L3*8)/AB3/1000000000</f>
        <v>4.9959566771220505</v>
      </c>
      <c r="AF3">
        <f t="shared" ref="AF3:AF18" si="7">ABS(W3-AB3)/ABS(AB3)*100</f>
        <v>6.5901466563950972</v>
      </c>
      <c r="AG3">
        <f>ABS(V3-AB3)/ABS(AB3)*100</f>
        <v>6.5901466563950972</v>
      </c>
      <c r="AH3">
        <f t="shared" ref="AH3:AH18" si="8">ABS(AA3-AC3)/ABS(AC3)*100</f>
        <v>1.6738965140111743</v>
      </c>
      <c r="AM3" s="10"/>
      <c r="AU3" s="1"/>
    </row>
    <row r="4" spans="1:47">
      <c r="C4" s="1"/>
      <c r="D4" s="1"/>
      <c r="H4">
        <v>2500</v>
      </c>
      <c r="I4">
        <v>128</v>
      </c>
      <c r="J4">
        <f t="shared" ref="J4:J18" si="9">2*H4^3</f>
        <v>31250000000</v>
      </c>
      <c r="K4">
        <v>12153690.796875</v>
      </c>
      <c r="L4" s="1">
        <f t="shared" ref="L4:L18" si="10">K4*8</f>
        <v>97229526.375</v>
      </c>
      <c r="M4" s="10">
        <f t="shared" ref="M4:M18" si="11">(3*H4^2)*8/1000000</f>
        <v>150</v>
      </c>
      <c r="N4">
        <f t="shared" si="0"/>
        <v>5242880</v>
      </c>
      <c r="O4">
        <f t="shared" ref="O4:O18" si="12">SQRT(N4/3)</f>
        <v>1321.9783155054649</v>
      </c>
      <c r="P4" s="10">
        <f t="shared" ref="P4:P18" si="13">J4/L4</f>
        <v>321.40442481919888</v>
      </c>
      <c r="Q4" s="10">
        <f t="shared" si="1"/>
        <v>1321.9783155054649</v>
      </c>
      <c r="R4">
        <f t="shared" si="2"/>
        <v>864.72122967201506</v>
      </c>
      <c r="S4" s="10">
        <f t="shared" si="3"/>
        <v>660.98915775273247</v>
      </c>
      <c r="T4" s="1">
        <f t="shared" si="4"/>
        <v>0</v>
      </c>
      <c r="U4" s="1">
        <f t="shared" ref="U4:U18" si="14">$C$27*L4</f>
        <v>0.14543273909394691</v>
      </c>
      <c r="V4">
        <f t="shared" ref="V4:V18" si="15">T4+U4</f>
        <v>0.14543273909394691</v>
      </c>
      <c r="W4">
        <f t="shared" si="5"/>
        <v>0.14543273909394691</v>
      </c>
      <c r="X4" s="1">
        <f t="shared" si="6"/>
        <v>2.9210382200684406</v>
      </c>
      <c r="Y4" s="1">
        <f t="shared" ref="Y4:Y18" si="16">$E$27*L4</f>
        <v>1.7289666101008463</v>
      </c>
      <c r="Z4" s="1">
        <f t="shared" ref="Z4:Z18" si="17">AB4*$F$27</f>
        <v>35.751992259683171</v>
      </c>
      <c r="AA4">
        <f t="shared" ref="AA4:AA18" si="18">SUM(X4:Z4)</f>
        <v>40.401997089852458</v>
      </c>
      <c r="AB4">
        <v>0.13960400000000001</v>
      </c>
      <c r="AC4">
        <v>40.00876135</v>
      </c>
      <c r="AD4">
        <f t="shared" ref="AD4:AD18" si="19">J4/(AB4*1000000000)</f>
        <v>223.84745422767256</v>
      </c>
      <c r="AE4" s="1">
        <f t="shared" ref="AE4:AE18" si="20">(L4*8)/AB4/1000000000</f>
        <v>5.5717329804303599</v>
      </c>
      <c r="AF4">
        <f t="shared" si="7"/>
        <v>4.1751949041194409</v>
      </c>
      <c r="AG4">
        <f t="shared" ref="AG4:AG18" si="21">ABS(V4-AB4)/ABS(AB4)*100</f>
        <v>4.1751949041194409</v>
      </c>
      <c r="AH4">
        <f t="shared" si="8"/>
        <v>0.98287406703846203</v>
      </c>
      <c r="AK4" s="10"/>
      <c r="AM4" s="10"/>
      <c r="AU4" s="1"/>
    </row>
    <row r="5" spans="1:47">
      <c r="D5" s="1"/>
      <c r="H5">
        <v>3000</v>
      </c>
      <c r="I5">
        <v>64</v>
      </c>
      <c r="J5">
        <f t="shared" si="9"/>
        <v>54000000000</v>
      </c>
      <c r="K5">
        <v>21540762.21875</v>
      </c>
      <c r="L5" s="1">
        <f t="shared" si="10"/>
        <v>172326097.75</v>
      </c>
      <c r="M5" s="10">
        <f t="shared" si="11"/>
        <v>216</v>
      </c>
      <c r="N5">
        <f t="shared" si="0"/>
        <v>5242880</v>
      </c>
      <c r="O5">
        <f t="shared" si="12"/>
        <v>1321.9783155054649</v>
      </c>
      <c r="P5" s="10">
        <f t="shared" si="13"/>
        <v>313.35938493970798</v>
      </c>
      <c r="Q5" s="10">
        <f t="shared" si="1"/>
        <v>1321.9783155054649</v>
      </c>
      <c r="R5">
        <f t="shared" si="2"/>
        <v>917.62027872473709</v>
      </c>
      <c r="S5" s="10">
        <f t="shared" si="3"/>
        <v>660.98915775273247</v>
      </c>
      <c r="T5" s="1">
        <f t="shared" si="4"/>
        <v>0</v>
      </c>
      <c r="U5" s="1">
        <f t="shared" si="14"/>
        <v>0.25775972945187292</v>
      </c>
      <c r="V5">
        <f t="shared" si="15"/>
        <v>0.25775972945187292</v>
      </c>
      <c r="W5">
        <f t="shared" si="5"/>
        <v>0.25775972945187292</v>
      </c>
      <c r="X5" s="1">
        <f t="shared" si="6"/>
        <v>5.0475540442782654</v>
      </c>
      <c r="Y5" s="1">
        <f t="shared" si="16"/>
        <v>3.0643579184947414</v>
      </c>
      <c r="Z5" s="1">
        <f t="shared" si="17"/>
        <v>62.032538989638518</v>
      </c>
      <c r="AA5">
        <f t="shared" si="18"/>
        <v>70.144450952411518</v>
      </c>
      <c r="AB5">
        <v>0.24222399999999999</v>
      </c>
      <c r="AC5">
        <v>69.628220430806493</v>
      </c>
      <c r="AD5">
        <f t="shared" si="19"/>
        <v>222.93414360261576</v>
      </c>
      <c r="AE5" s="1">
        <f t="shared" si="20"/>
        <v>5.6914623736706522</v>
      </c>
      <c r="AF5">
        <f t="shared" si="7"/>
        <v>6.4137861862874557</v>
      </c>
      <c r="AG5">
        <f t="shared" si="21"/>
        <v>6.4137861862874557</v>
      </c>
      <c r="AH5">
        <f t="shared" si="8"/>
        <v>0.74140990306944843</v>
      </c>
      <c r="AK5" s="10"/>
      <c r="AM5" s="10"/>
      <c r="AU5" s="1"/>
    </row>
    <row r="6" spans="1:47">
      <c r="D6" s="1"/>
      <c r="H6">
        <v>3500</v>
      </c>
      <c r="I6">
        <v>32</v>
      </c>
      <c r="J6">
        <f t="shared" si="9"/>
        <v>85750000000</v>
      </c>
      <c r="K6">
        <v>32949447.6875</v>
      </c>
      <c r="L6" s="1">
        <f t="shared" si="10"/>
        <v>263595581.5</v>
      </c>
      <c r="M6" s="10">
        <f t="shared" si="11"/>
        <v>294</v>
      </c>
      <c r="N6">
        <f t="shared" si="0"/>
        <v>5242880</v>
      </c>
      <c r="O6">
        <f t="shared" si="12"/>
        <v>1321.9783155054649</v>
      </c>
      <c r="P6" s="10">
        <f t="shared" si="13"/>
        <v>325.30894301048824</v>
      </c>
      <c r="Q6" s="10">
        <f t="shared" si="1"/>
        <v>1321.9783155054649</v>
      </c>
      <c r="R6">
        <f t="shared" si="2"/>
        <v>959.54892401545544</v>
      </c>
      <c r="S6" s="10">
        <f t="shared" si="3"/>
        <v>660.98915775273247</v>
      </c>
      <c r="T6" s="1">
        <f t="shared" si="4"/>
        <v>0</v>
      </c>
      <c r="U6" s="1">
        <f t="shared" si="14"/>
        <v>0.39427763211303329</v>
      </c>
      <c r="V6">
        <f t="shared" si="15"/>
        <v>0.39427763211303329</v>
      </c>
      <c r="W6">
        <f t="shared" si="5"/>
        <v>0.39427763211303329</v>
      </c>
      <c r="X6" s="1">
        <f t="shared" si="6"/>
        <v>8.0153288758677999</v>
      </c>
      <c r="Y6" s="1">
        <f t="shared" si="16"/>
        <v>4.6873411398288978</v>
      </c>
      <c r="Z6" s="1">
        <f t="shared" si="17"/>
        <v>96.971683312068919</v>
      </c>
      <c r="AA6">
        <f t="shared" si="18"/>
        <v>109.67435332776562</v>
      </c>
      <c r="AB6">
        <v>0.37865399999999999</v>
      </c>
      <c r="AC6">
        <v>109.23410592</v>
      </c>
      <c r="AD6">
        <f t="shared" si="19"/>
        <v>226.46004003655051</v>
      </c>
      <c r="AE6" s="1">
        <f t="shared" si="20"/>
        <v>5.5691070264674352</v>
      </c>
      <c r="AF6">
        <f t="shared" si="7"/>
        <v>4.1260972056371523</v>
      </c>
      <c r="AG6">
        <f t="shared" si="21"/>
        <v>4.1260972056371523</v>
      </c>
      <c r="AH6">
        <f t="shared" si="8"/>
        <v>0.40303109002241094</v>
      </c>
      <c r="AK6" s="10"/>
      <c r="AM6" s="10"/>
      <c r="AU6" s="1"/>
    </row>
    <row r="7" spans="1:47">
      <c r="D7" s="1"/>
      <c r="H7">
        <v>4000</v>
      </c>
      <c r="I7">
        <v>32</v>
      </c>
      <c r="J7">
        <f t="shared" si="9"/>
        <v>128000000000</v>
      </c>
      <c r="K7">
        <v>51817186.71875</v>
      </c>
      <c r="L7" s="1">
        <f t="shared" si="10"/>
        <v>414537493.75</v>
      </c>
      <c r="M7" s="10">
        <f t="shared" si="11"/>
        <v>384</v>
      </c>
      <c r="N7">
        <f t="shared" si="0"/>
        <v>5242880</v>
      </c>
      <c r="O7">
        <f t="shared" si="12"/>
        <v>1321.9783155054649</v>
      </c>
      <c r="P7" s="10">
        <f t="shared" si="13"/>
        <v>308.77785949368058</v>
      </c>
      <c r="Q7" s="10">
        <f t="shared" si="1"/>
        <v>1321.9783155054649</v>
      </c>
      <c r="R7">
        <f t="shared" si="2"/>
        <v>993.59917469329832</v>
      </c>
      <c r="S7" s="10">
        <f t="shared" si="3"/>
        <v>660.98915775273247</v>
      </c>
      <c r="T7" s="1">
        <f t="shared" si="4"/>
        <v>0</v>
      </c>
      <c r="U7" s="1">
        <f t="shared" si="14"/>
        <v>0.62005159770791285</v>
      </c>
      <c r="V7">
        <f t="shared" si="15"/>
        <v>0.62005159770791285</v>
      </c>
      <c r="W7">
        <f t="shared" si="5"/>
        <v>0.62005159770791285</v>
      </c>
      <c r="X7" s="1">
        <f t="shared" si="6"/>
        <v>11.964572549400332</v>
      </c>
      <c r="Y7" s="1">
        <f t="shared" si="16"/>
        <v>7.3714386159236112</v>
      </c>
      <c r="Z7" s="1">
        <f t="shared" si="17"/>
        <v>143.11296829968845</v>
      </c>
      <c r="AA7">
        <f t="shared" si="18"/>
        <v>162.4489794650124</v>
      </c>
      <c r="AB7">
        <v>0.55882600000000004</v>
      </c>
      <c r="AC7">
        <v>162.46468885000002</v>
      </c>
      <c r="AD7">
        <f t="shared" si="19"/>
        <v>229.05161892968474</v>
      </c>
      <c r="AE7" s="1">
        <f t="shared" si="20"/>
        <v>5.934405253155723</v>
      </c>
      <c r="AF7">
        <f t="shared" si="7"/>
        <v>10.956111152292985</v>
      </c>
      <c r="AG7">
        <f t="shared" si="21"/>
        <v>10.956111152292985</v>
      </c>
      <c r="AH7">
        <f t="shared" si="8"/>
        <v>9.6694149964613695E-3</v>
      </c>
      <c r="AK7" s="10"/>
      <c r="AM7" s="10"/>
      <c r="AU7" s="1"/>
    </row>
    <row r="8" spans="1:47">
      <c r="H8">
        <v>4500</v>
      </c>
      <c r="I8">
        <v>16</v>
      </c>
      <c r="J8">
        <f t="shared" si="9"/>
        <v>182250000000</v>
      </c>
      <c r="K8">
        <v>69177495</v>
      </c>
      <c r="L8" s="1">
        <f t="shared" si="10"/>
        <v>553419960</v>
      </c>
      <c r="M8" s="10">
        <f t="shared" si="11"/>
        <v>486</v>
      </c>
      <c r="N8">
        <f t="shared" si="0"/>
        <v>5242880</v>
      </c>
      <c r="O8">
        <f t="shared" si="12"/>
        <v>1321.9783155054649</v>
      </c>
      <c r="P8" s="10">
        <f t="shared" si="13"/>
        <v>329.31591408448656</v>
      </c>
      <c r="Q8" s="10">
        <f t="shared" si="1"/>
        <v>1321.9783155054649</v>
      </c>
      <c r="R8">
        <f t="shared" si="2"/>
        <v>1021.8008548625293</v>
      </c>
      <c r="S8" s="10">
        <f t="shared" si="3"/>
        <v>660.98915775273247</v>
      </c>
      <c r="T8" s="1">
        <f t="shared" si="4"/>
        <v>0</v>
      </c>
      <c r="U8" s="1">
        <f t="shared" si="14"/>
        <v>0.82778743919457387</v>
      </c>
      <c r="V8">
        <f t="shared" si="15"/>
        <v>0.82778743919457387</v>
      </c>
      <c r="W8">
        <f t="shared" si="5"/>
        <v>0.82778743919457387</v>
      </c>
      <c r="X8" s="1">
        <f t="shared" si="6"/>
        <v>17.035494899439144</v>
      </c>
      <c r="Y8" s="1">
        <f t="shared" si="16"/>
        <v>9.8410911569489361</v>
      </c>
      <c r="Z8" s="1">
        <f t="shared" si="17"/>
        <v>202.64806145313005</v>
      </c>
      <c r="AA8">
        <f t="shared" si="18"/>
        <v>229.52464750951813</v>
      </c>
      <c r="AB8">
        <v>0.79129799999999995</v>
      </c>
      <c r="AC8">
        <v>229.00955418000001</v>
      </c>
      <c r="AD8">
        <f t="shared" si="19"/>
        <v>230.31778167011669</v>
      </c>
      <c r="AE8" s="1">
        <f t="shared" si="20"/>
        <v>5.5950598636670392</v>
      </c>
      <c r="AF8">
        <f t="shared" si="7"/>
        <v>4.6113397474243492</v>
      </c>
      <c r="AG8">
        <f t="shared" si="21"/>
        <v>4.6113397474243492</v>
      </c>
      <c r="AH8">
        <f t="shared" si="8"/>
        <v>0.22492220089353274</v>
      </c>
      <c r="AK8" s="10"/>
      <c r="AM8" s="10"/>
      <c r="AU8" s="1"/>
    </row>
    <row r="9" spans="1:47">
      <c r="A9" s="4" t="s">
        <v>1</v>
      </c>
      <c r="B9" s="4" t="s">
        <v>0</v>
      </c>
      <c r="C9" s="4" t="s">
        <v>2</v>
      </c>
      <c r="D9" s="4" t="s">
        <v>3</v>
      </c>
      <c r="E9" t="s">
        <v>56</v>
      </c>
      <c r="H9">
        <v>5000</v>
      </c>
      <c r="I9">
        <v>16</v>
      </c>
      <c r="J9">
        <f t="shared" si="9"/>
        <v>250000000000</v>
      </c>
      <c r="K9">
        <v>96080003.625</v>
      </c>
      <c r="L9" s="1">
        <f t="shared" si="10"/>
        <v>768640029</v>
      </c>
      <c r="M9" s="10">
        <f t="shared" si="11"/>
        <v>600</v>
      </c>
      <c r="N9">
        <f t="shared" si="0"/>
        <v>5242880</v>
      </c>
      <c r="O9">
        <f t="shared" si="12"/>
        <v>1321.9783155054649</v>
      </c>
      <c r="P9" s="10">
        <f t="shared" si="13"/>
        <v>325.24977956879212</v>
      </c>
      <c r="Q9" s="10">
        <f t="shared" si="1"/>
        <v>1321.9783155054649</v>
      </c>
      <c r="R9">
        <f t="shared" si="2"/>
        <v>1045.5416402355756</v>
      </c>
      <c r="S9" s="10">
        <f t="shared" si="3"/>
        <v>660.98915775273247</v>
      </c>
      <c r="T9" s="1">
        <f t="shared" si="4"/>
        <v>0</v>
      </c>
      <c r="U9" s="1">
        <f t="shared" si="14"/>
        <v>1.1497065650981455</v>
      </c>
      <c r="V9">
        <f t="shared" si="15"/>
        <v>1.1497065650981455</v>
      </c>
      <c r="W9">
        <f t="shared" si="5"/>
        <v>1.1497065650981455</v>
      </c>
      <c r="X9" s="1">
        <f t="shared" si="6"/>
        <v>23.368305760547525</v>
      </c>
      <c r="Y9" s="1">
        <f t="shared" si="16"/>
        <v>13.668203424157079</v>
      </c>
      <c r="Z9" s="1">
        <f t="shared" si="17"/>
        <v>278.3748089332276</v>
      </c>
      <c r="AA9">
        <f t="shared" si="18"/>
        <v>315.41131811793218</v>
      </c>
      <c r="AB9">
        <v>1.0869949999999999</v>
      </c>
      <c r="AC9">
        <v>315.77204749999999</v>
      </c>
      <c r="AD9">
        <f t="shared" si="19"/>
        <v>229.9918582882166</v>
      </c>
      <c r="AE9" s="1">
        <f t="shared" si="20"/>
        <v>5.6569903559813985</v>
      </c>
      <c r="AF9">
        <f t="shared" si="7"/>
        <v>5.7692597572339865</v>
      </c>
      <c r="AG9">
        <f t="shared" si="21"/>
        <v>5.7692597572339865</v>
      </c>
      <c r="AH9">
        <f t="shared" si="8"/>
        <v>0.11423727493416033</v>
      </c>
      <c r="AK9" s="10"/>
      <c r="AM9" s="10"/>
      <c r="AU9" s="1"/>
    </row>
    <row r="10" spans="1:47">
      <c r="A10" s="4" t="s">
        <v>4</v>
      </c>
      <c r="B10" s="4" t="s">
        <v>5</v>
      </c>
      <c r="C10" s="5">
        <v>22347</v>
      </c>
      <c r="D10" s="5">
        <v>23009</v>
      </c>
      <c r="H10">
        <v>5500</v>
      </c>
      <c r="I10">
        <v>8</v>
      </c>
      <c r="J10">
        <f t="shared" si="9"/>
        <v>332750000000</v>
      </c>
      <c r="K10">
        <v>124086783.125</v>
      </c>
      <c r="L10" s="1">
        <f t="shared" si="10"/>
        <v>992694265</v>
      </c>
      <c r="M10" s="10">
        <f t="shared" si="11"/>
        <v>726</v>
      </c>
      <c r="N10">
        <f t="shared" si="0"/>
        <v>5242880</v>
      </c>
      <c r="O10">
        <f t="shared" si="12"/>
        <v>1321.9783155054649</v>
      </c>
      <c r="P10" s="10">
        <f t="shared" si="13"/>
        <v>335.198874146815</v>
      </c>
      <c r="Q10" s="10">
        <f t="shared" si="1"/>
        <v>1321.9783155054649</v>
      </c>
      <c r="R10">
        <f t="shared" si="2"/>
        <v>1065.8023815106969</v>
      </c>
      <c r="S10" s="10">
        <f t="shared" si="3"/>
        <v>660.98915775273247</v>
      </c>
      <c r="T10" s="1">
        <f t="shared" si="4"/>
        <v>0</v>
      </c>
      <c r="U10" s="1">
        <f t="shared" si="14"/>
        <v>1.4848395484822949</v>
      </c>
      <c r="V10">
        <f t="shared" si="15"/>
        <v>1.4848395484822949</v>
      </c>
      <c r="W10">
        <f t="shared" si="5"/>
        <v>1.4848395484822949</v>
      </c>
      <c r="X10" s="1">
        <f t="shared" si="6"/>
        <v>31.103214967288753</v>
      </c>
      <c r="Y10" s="1">
        <f t="shared" si="16"/>
        <v>17.652407681221735</v>
      </c>
      <c r="Z10" s="1">
        <f t="shared" si="17"/>
        <v>369.73466589084796</v>
      </c>
      <c r="AA10">
        <f t="shared" si="18"/>
        <v>418.49028853935846</v>
      </c>
      <c r="AB10">
        <v>1.4437359999999999</v>
      </c>
      <c r="AC10">
        <v>418.98662455999994</v>
      </c>
      <c r="AD10">
        <f t="shared" si="19"/>
        <v>230.47842541849755</v>
      </c>
      <c r="AE10" s="1">
        <f t="shared" si="20"/>
        <v>5.5006968864113661</v>
      </c>
      <c r="AF10">
        <f t="shared" si="7"/>
        <v>2.8470266366077337</v>
      </c>
      <c r="AG10">
        <f t="shared" si="21"/>
        <v>2.8470266366077337</v>
      </c>
      <c r="AH10">
        <f t="shared" si="8"/>
        <v>0.11846106571127607</v>
      </c>
      <c r="AK10" s="10"/>
      <c r="AM10" s="10"/>
      <c r="AU10" s="1"/>
    </row>
    <row r="11" spans="1:47">
      <c r="A11" s="4" t="s">
        <v>4</v>
      </c>
      <c r="B11" s="4" t="s">
        <v>6</v>
      </c>
      <c r="C11" s="5">
        <v>78.900000000000006</v>
      </c>
      <c r="D11" s="5">
        <v>860.64</v>
      </c>
      <c r="H11">
        <v>6000</v>
      </c>
      <c r="I11">
        <v>8</v>
      </c>
      <c r="J11">
        <f t="shared" si="9"/>
        <v>432000000000</v>
      </c>
      <c r="K11">
        <v>162678466.875</v>
      </c>
      <c r="L11" s="1">
        <f t="shared" si="10"/>
        <v>1301427735</v>
      </c>
      <c r="M11" s="10">
        <f t="shared" si="11"/>
        <v>864</v>
      </c>
      <c r="N11">
        <f t="shared" si="0"/>
        <v>5242880</v>
      </c>
      <c r="O11">
        <f t="shared" si="12"/>
        <v>1321.9783155054649</v>
      </c>
      <c r="P11" s="10">
        <f t="shared" si="13"/>
        <v>331.94313320823767</v>
      </c>
      <c r="Q11" s="10">
        <f t="shared" si="1"/>
        <v>1321.9783155054649</v>
      </c>
      <c r="R11">
        <f t="shared" si="2"/>
        <v>1083.2960098004908</v>
      </c>
      <c r="S11" s="10">
        <f t="shared" si="3"/>
        <v>660.98915775273247</v>
      </c>
      <c r="T11" s="1">
        <f t="shared" si="4"/>
        <v>0</v>
      </c>
      <c r="U11" s="1">
        <f t="shared" si="14"/>
        <v>1.9466329549307266</v>
      </c>
      <c r="V11">
        <f t="shared" si="15"/>
        <v>1.9466329549307266</v>
      </c>
      <c r="W11">
        <f t="shared" si="5"/>
        <v>1.9466329549307266</v>
      </c>
      <c r="X11" s="1">
        <f t="shared" si="6"/>
        <v>40.380432354226123</v>
      </c>
      <c r="Y11" s="1">
        <f t="shared" si="16"/>
        <v>23.142405225710661</v>
      </c>
      <c r="Z11" s="1">
        <f t="shared" si="17"/>
        <v>476.05947849225061</v>
      </c>
      <c r="AA11">
        <f t="shared" si="18"/>
        <v>539.58231607218738</v>
      </c>
      <c r="AB11">
        <v>1.8589119999999999</v>
      </c>
      <c r="AC11">
        <v>540.68600418547328</v>
      </c>
      <c r="AD11">
        <f t="shared" si="19"/>
        <v>232.39400251329809</v>
      </c>
      <c r="AE11" s="1">
        <f t="shared" si="20"/>
        <v>5.6008148207123307</v>
      </c>
      <c r="AF11">
        <f t="shared" si="7"/>
        <v>4.7189406992222729</v>
      </c>
      <c r="AG11">
        <f t="shared" si="21"/>
        <v>4.7189406992222729</v>
      </c>
      <c r="AH11">
        <f t="shared" si="8"/>
        <v>0.20412736870238946</v>
      </c>
      <c r="AK11" s="10"/>
      <c r="AM11" s="10"/>
      <c r="AU11" s="1"/>
    </row>
    <row r="12" spans="1:47">
      <c r="A12" s="4" t="s">
        <v>7</v>
      </c>
      <c r="B12" s="4" t="s">
        <v>5</v>
      </c>
      <c r="C12" s="5">
        <v>1100</v>
      </c>
      <c r="D12" s="5">
        <v>1630</v>
      </c>
      <c r="H12">
        <v>6500</v>
      </c>
      <c r="I12">
        <v>8</v>
      </c>
      <c r="J12">
        <f t="shared" si="9"/>
        <v>549250000000</v>
      </c>
      <c r="K12">
        <v>202150105.5</v>
      </c>
      <c r="L12" s="1">
        <f t="shared" si="10"/>
        <v>1617200844</v>
      </c>
      <c r="M12" s="10">
        <f t="shared" si="11"/>
        <v>1014</v>
      </c>
      <c r="N12">
        <f t="shared" si="0"/>
        <v>5242880</v>
      </c>
      <c r="O12">
        <f t="shared" si="12"/>
        <v>1321.9783155054649</v>
      </c>
      <c r="P12" s="10">
        <f t="shared" si="13"/>
        <v>339.63004783096687</v>
      </c>
      <c r="Q12" s="10">
        <f t="shared" si="1"/>
        <v>1321.9783155054649</v>
      </c>
      <c r="R12">
        <f t="shared" si="2"/>
        <v>1098.553167010441</v>
      </c>
      <c r="S12" s="10">
        <f t="shared" si="3"/>
        <v>660.98915775273247</v>
      </c>
      <c r="T12" s="1">
        <f t="shared" si="4"/>
        <v>0</v>
      </c>
      <c r="U12" s="1">
        <f t="shared" si="14"/>
        <v>2.4189560226885631</v>
      </c>
      <c r="V12">
        <f t="shared" si="15"/>
        <v>2.4189560226885631</v>
      </c>
      <c r="W12">
        <f t="shared" si="5"/>
        <v>2.4189560226885631</v>
      </c>
      <c r="X12" s="1">
        <f t="shared" si="6"/>
        <v>51.340167755922913</v>
      </c>
      <c r="Y12" s="1">
        <f t="shared" si="16"/>
        <v>28.757583887828616</v>
      </c>
      <c r="Z12" s="1">
        <f t="shared" si="17"/>
        <v>602.42404028645922</v>
      </c>
      <c r="AA12">
        <f t="shared" si="18"/>
        <v>682.52179193021072</v>
      </c>
      <c r="AB12">
        <v>2.3523390000000002</v>
      </c>
      <c r="AC12">
        <v>682.67818203750005</v>
      </c>
      <c r="AD12">
        <f t="shared" si="19"/>
        <v>233.4910061857581</v>
      </c>
      <c r="AE12" s="1">
        <f t="shared" si="20"/>
        <v>5.4998904290580555</v>
      </c>
      <c r="AF12">
        <f t="shared" si="7"/>
        <v>2.8319482306148456</v>
      </c>
      <c r="AG12">
        <f t="shared" si="21"/>
        <v>2.8319482306148456</v>
      </c>
      <c r="AH12">
        <f t="shared" si="8"/>
        <v>2.2908320699889493E-2</v>
      </c>
      <c r="AK12" s="10"/>
      <c r="AM12" s="10"/>
      <c r="AU12" s="1"/>
    </row>
    <row r="13" spans="1:47">
      <c r="A13" s="4" t="s">
        <v>7</v>
      </c>
      <c r="B13" s="4" t="s">
        <v>6</v>
      </c>
      <c r="C13" s="5">
        <v>26.73</v>
      </c>
      <c r="D13" s="5">
        <v>1150</v>
      </c>
      <c r="H13">
        <v>7500</v>
      </c>
      <c r="I13">
        <v>4</v>
      </c>
      <c r="J13">
        <f t="shared" si="9"/>
        <v>843750000000</v>
      </c>
      <c r="K13">
        <v>306042928.5</v>
      </c>
      <c r="L13" s="1">
        <f t="shared" si="10"/>
        <v>2448343428</v>
      </c>
      <c r="M13" s="10">
        <f t="shared" si="11"/>
        <v>1350</v>
      </c>
      <c r="N13">
        <f t="shared" si="0"/>
        <v>5242880</v>
      </c>
      <c r="O13">
        <f t="shared" si="12"/>
        <v>1321.9783155054649</v>
      </c>
      <c r="P13" s="10">
        <f t="shared" si="13"/>
        <v>344.6207710693763</v>
      </c>
      <c r="Q13" s="10">
        <f t="shared" si="1"/>
        <v>1321.9783155054649</v>
      </c>
      <c r="R13">
        <f t="shared" si="2"/>
        <v>1123.8791359149816</v>
      </c>
      <c r="S13" s="10">
        <f t="shared" si="3"/>
        <v>660.98915775273247</v>
      </c>
      <c r="T13" s="1">
        <f t="shared" si="4"/>
        <v>0</v>
      </c>
      <c r="U13" s="1">
        <f t="shared" si="14"/>
        <v>3.6621518611887161</v>
      </c>
      <c r="V13">
        <f t="shared" si="15"/>
        <v>3.6621518611887161</v>
      </c>
      <c r="W13">
        <f t="shared" si="5"/>
        <v>3.6621518611887161</v>
      </c>
      <c r="X13" s="1">
        <f t="shared" si="6"/>
        <v>78.868031941847889</v>
      </c>
      <c r="Y13" s="1">
        <f t="shared" si="16"/>
        <v>43.537227783516961</v>
      </c>
      <c r="Z13" s="1">
        <f t="shared" si="17"/>
        <v>922.58829898432703</v>
      </c>
      <c r="AA13">
        <f t="shared" si="18"/>
        <v>1044.9935587096918</v>
      </c>
      <c r="AB13">
        <v>3.6025130000000001</v>
      </c>
      <c r="AC13">
        <v>1054.27542945</v>
      </c>
      <c r="AD13">
        <f t="shared" si="19"/>
        <v>234.21150735611502</v>
      </c>
      <c r="AE13" s="1">
        <f t="shared" si="20"/>
        <v>5.436967867707903</v>
      </c>
      <c r="AF13">
        <f t="shared" si="7"/>
        <v>1.6554794164161508</v>
      </c>
      <c r="AG13">
        <f t="shared" si="21"/>
        <v>1.6554794164161508</v>
      </c>
      <c r="AH13">
        <f t="shared" si="8"/>
        <v>0.88040283222292925</v>
      </c>
      <c r="AK13" s="10"/>
      <c r="AM13" s="10"/>
      <c r="AU13" s="1"/>
    </row>
    <row r="14" spans="1:47">
      <c r="A14" s="4" t="s">
        <v>8</v>
      </c>
      <c r="B14" s="4" t="s">
        <v>5</v>
      </c>
      <c r="C14" s="11">
        <v>6.7511000000000001</v>
      </c>
      <c r="D14" s="11">
        <v>21.844899999999999</v>
      </c>
      <c r="H14">
        <v>8000</v>
      </c>
      <c r="I14">
        <v>4</v>
      </c>
      <c r="J14">
        <f t="shared" si="9"/>
        <v>1024000000000</v>
      </c>
      <c r="K14">
        <v>368630466.75</v>
      </c>
      <c r="L14" s="1">
        <f t="shared" si="10"/>
        <v>2949043734</v>
      </c>
      <c r="M14" s="10">
        <f t="shared" si="11"/>
        <v>1536</v>
      </c>
      <c r="N14">
        <f t="shared" si="0"/>
        <v>5242880</v>
      </c>
      <c r="O14">
        <f t="shared" si="12"/>
        <v>1321.9783155054649</v>
      </c>
      <c r="P14" s="10">
        <f t="shared" si="13"/>
        <v>347.23120182794821</v>
      </c>
      <c r="Q14" s="10">
        <f t="shared" si="1"/>
        <v>1321.9783155054649</v>
      </c>
      <c r="R14">
        <f t="shared" si="2"/>
        <v>1134.5045189016048</v>
      </c>
      <c r="S14" s="10">
        <f t="shared" si="3"/>
        <v>660.98915775273247</v>
      </c>
      <c r="T14" s="1">
        <f t="shared" si="4"/>
        <v>0</v>
      </c>
      <c r="U14" s="1">
        <f t="shared" si="14"/>
        <v>4.4110829696866451</v>
      </c>
      <c r="V14">
        <f t="shared" si="15"/>
        <v>4.4110829696866451</v>
      </c>
      <c r="W14">
        <f t="shared" si="5"/>
        <v>4.4110829696866451</v>
      </c>
      <c r="X14" s="1">
        <f t="shared" si="6"/>
        <v>95.716580395202655</v>
      </c>
      <c r="Y14" s="1">
        <f t="shared" si="16"/>
        <v>52.440841150946333</v>
      </c>
      <c r="Z14" s="1">
        <f t="shared" si="17"/>
        <v>1116.6901888829323</v>
      </c>
      <c r="AA14">
        <f t="shared" si="18"/>
        <v>1264.8476104290812</v>
      </c>
      <c r="AB14">
        <v>4.3604399999999996</v>
      </c>
      <c r="AC14">
        <v>1271.2045237499999</v>
      </c>
      <c r="AD14">
        <f t="shared" si="19"/>
        <v>234.83868600416471</v>
      </c>
      <c r="AE14" s="1">
        <f t="shared" si="20"/>
        <v>5.4105434020419958</v>
      </c>
      <c r="AF14">
        <f t="shared" si="7"/>
        <v>1.1614187945859937</v>
      </c>
      <c r="AG14">
        <f t="shared" si="21"/>
        <v>1.1614187945859937</v>
      </c>
      <c r="AH14">
        <f t="shared" si="8"/>
        <v>0.50007006757386818</v>
      </c>
      <c r="AK14" s="10"/>
      <c r="AM14" s="10"/>
    </row>
    <row r="15" spans="1:47">
      <c r="A15" s="4" t="s">
        <v>8</v>
      </c>
      <c r="B15" s="4" t="s">
        <v>6</v>
      </c>
      <c r="C15" s="5">
        <v>13.1629</v>
      </c>
      <c r="D15" s="5">
        <v>46.174599999999998</v>
      </c>
      <c r="H15">
        <v>8500</v>
      </c>
      <c r="I15">
        <v>2</v>
      </c>
      <c r="J15">
        <f t="shared" si="9"/>
        <v>1228250000000</v>
      </c>
      <c r="K15">
        <v>439253229.5</v>
      </c>
      <c r="L15" s="1">
        <f t="shared" si="10"/>
        <v>3514025836</v>
      </c>
      <c r="M15" s="10">
        <f t="shared" si="11"/>
        <v>1734</v>
      </c>
      <c r="N15">
        <f t="shared" si="0"/>
        <v>5242880</v>
      </c>
      <c r="O15">
        <f t="shared" si="12"/>
        <v>1321.9783155054649</v>
      </c>
      <c r="P15" s="10">
        <f t="shared" si="13"/>
        <v>349.52787979445009</v>
      </c>
      <c r="Q15" s="10">
        <f t="shared" si="1"/>
        <v>1321.9783155054649</v>
      </c>
      <c r="R15">
        <f t="shared" si="2"/>
        <v>1144.0481052638299</v>
      </c>
      <c r="S15" s="10">
        <f t="shared" si="3"/>
        <v>660.98915775273247</v>
      </c>
      <c r="T15" s="1">
        <f t="shared" si="4"/>
        <v>0</v>
      </c>
      <c r="U15" s="1">
        <f t="shared" si="14"/>
        <v>5.2561646819641483</v>
      </c>
      <c r="V15">
        <f t="shared" si="15"/>
        <v>5.2561646819641483</v>
      </c>
      <c r="W15">
        <f t="shared" si="5"/>
        <v>5.2561646819641483</v>
      </c>
      <c r="X15" s="1">
        <f t="shared" si="6"/>
        <v>114.80848620156999</v>
      </c>
      <c r="Y15" s="1">
        <f t="shared" si="16"/>
        <v>62.487534023799384</v>
      </c>
      <c r="Z15" s="1">
        <f t="shared" si="17"/>
        <v>1432.3110527305162</v>
      </c>
      <c r="AA15">
        <f t="shared" si="18"/>
        <v>1609.6070729558855</v>
      </c>
      <c r="AB15">
        <v>5.592873</v>
      </c>
      <c r="AC15">
        <v>1624.4188913308476</v>
      </c>
      <c r="AD15">
        <f t="shared" si="19"/>
        <v>219.60984989289048</v>
      </c>
      <c r="AE15" s="1">
        <f t="shared" si="20"/>
        <v>5.0264339433418206</v>
      </c>
      <c r="AF15">
        <f t="shared" si="7"/>
        <v>6.0203104564657854</v>
      </c>
      <c r="AG15">
        <f t="shared" si="21"/>
        <v>6.0203104564657854</v>
      </c>
      <c r="AH15">
        <f t="shared" si="8"/>
        <v>0.91182258800419946</v>
      </c>
      <c r="AK15" s="10"/>
      <c r="AM15" s="10"/>
    </row>
    <row r="16" spans="1:47">
      <c r="H16">
        <v>9000</v>
      </c>
      <c r="I16">
        <v>2</v>
      </c>
      <c r="J16">
        <f t="shared" si="9"/>
        <v>1458000000000</v>
      </c>
      <c r="K16">
        <v>517835428</v>
      </c>
      <c r="L16" s="1">
        <f t="shared" si="10"/>
        <v>4142683424</v>
      </c>
      <c r="M16" s="10">
        <f t="shared" si="11"/>
        <v>1944</v>
      </c>
      <c r="N16">
        <f t="shared" si="0"/>
        <v>5242880</v>
      </c>
      <c r="O16">
        <f t="shared" si="12"/>
        <v>1321.9783155054649</v>
      </c>
      <c r="P16" s="10">
        <f t="shared" si="13"/>
        <v>351.94579232226653</v>
      </c>
      <c r="Q16" s="10">
        <f t="shared" si="1"/>
        <v>1321.9783155054649</v>
      </c>
      <c r="R16">
        <f t="shared" si="2"/>
        <v>1152.6671027468199</v>
      </c>
      <c r="S16" s="10">
        <f t="shared" si="3"/>
        <v>660.98915775273247</v>
      </c>
      <c r="T16" s="1">
        <f t="shared" si="4"/>
        <v>0</v>
      </c>
      <c r="U16" s="1">
        <f t="shared" si="14"/>
        <v>6.1964900993935403</v>
      </c>
      <c r="V16">
        <f t="shared" si="15"/>
        <v>6.1964900993935403</v>
      </c>
      <c r="W16">
        <f t="shared" si="5"/>
        <v>6.1964900993935403</v>
      </c>
      <c r="X16" s="1">
        <f t="shared" si="6"/>
        <v>136.28395919551315</v>
      </c>
      <c r="Y16" s="1">
        <f t="shared" si="16"/>
        <v>73.666524803271173</v>
      </c>
      <c r="Z16" s="1">
        <f t="shared" si="17"/>
        <v>1590.1753928114574</v>
      </c>
      <c r="AA16">
        <f t="shared" si="18"/>
        <v>1800.1258768102416</v>
      </c>
      <c r="AB16">
        <v>6.2092999999999998</v>
      </c>
      <c r="AC16">
        <v>1806.1724736374927</v>
      </c>
      <c r="AD16">
        <f t="shared" si="19"/>
        <v>234.80907670751935</v>
      </c>
      <c r="AE16" s="1">
        <f t="shared" si="20"/>
        <v>5.337391878633662</v>
      </c>
      <c r="AF16">
        <f t="shared" si="7"/>
        <v>0.20630184733318535</v>
      </c>
      <c r="AG16">
        <f t="shared" si="21"/>
        <v>0.20630184733318535</v>
      </c>
      <c r="AH16">
        <f t="shared" si="8"/>
        <v>0.33477405483174422</v>
      </c>
      <c r="AK16" s="10"/>
      <c r="AM16" s="10"/>
    </row>
    <row r="17" spans="1:55">
      <c r="A17" t="s">
        <v>57</v>
      </c>
      <c r="H17">
        <v>9500</v>
      </c>
      <c r="I17">
        <v>2</v>
      </c>
      <c r="J17">
        <f t="shared" si="9"/>
        <v>1714750000000</v>
      </c>
      <c r="K17">
        <v>608405696.5</v>
      </c>
      <c r="L17" s="1">
        <f t="shared" si="10"/>
        <v>4867245572</v>
      </c>
      <c r="M17" s="10">
        <f t="shared" si="11"/>
        <v>2166</v>
      </c>
      <c r="N17">
        <f t="shared" si="0"/>
        <v>5242880</v>
      </c>
      <c r="O17">
        <f t="shared" si="12"/>
        <v>1321.9783155054649</v>
      </c>
      <c r="P17" s="10">
        <f t="shared" si="13"/>
        <v>352.3039827422129</v>
      </c>
      <c r="Q17" s="10">
        <f t="shared" si="1"/>
        <v>1321.9783155054649</v>
      </c>
      <c r="R17">
        <f t="shared" si="2"/>
        <v>1160.4896656748965</v>
      </c>
      <c r="S17" s="10">
        <f t="shared" si="3"/>
        <v>660.98915775273247</v>
      </c>
      <c r="T17" s="1">
        <f t="shared" si="4"/>
        <v>0</v>
      </c>
      <c r="U17" s="1">
        <f t="shared" si="14"/>
        <v>7.2802664146356575</v>
      </c>
      <c r="V17">
        <f t="shared" si="15"/>
        <v>7.2802664146356575</v>
      </c>
      <c r="W17">
        <f t="shared" si="5"/>
        <v>7.2802664146356575</v>
      </c>
      <c r="X17" s="1">
        <f t="shared" si="6"/>
        <v>160.28320921159548</v>
      </c>
      <c r="Y17" s="1">
        <f t="shared" si="16"/>
        <v>86.550921215975066</v>
      </c>
      <c r="Z17" s="1">
        <f t="shared" si="17"/>
        <v>1900.5170986947917</v>
      </c>
      <c r="AA17">
        <f t="shared" si="18"/>
        <v>2147.3512291223624</v>
      </c>
      <c r="AB17">
        <v>7.421119</v>
      </c>
      <c r="AC17">
        <v>2155.5496418495791</v>
      </c>
      <c r="AD17">
        <f t="shared" si="19"/>
        <v>231.06353637503994</v>
      </c>
      <c r="AE17" s="1">
        <f t="shared" si="20"/>
        <v>5.2469128410418966</v>
      </c>
      <c r="AF17">
        <f t="shared" si="7"/>
        <v>1.8979965873656321</v>
      </c>
      <c r="AG17">
        <f t="shared" si="21"/>
        <v>1.8979965873656321</v>
      </c>
      <c r="AH17">
        <f t="shared" si="8"/>
        <v>0.38033977821925763</v>
      </c>
      <c r="AK17" s="10"/>
      <c r="AM17" s="10"/>
    </row>
    <row r="18" spans="1:55">
      <c r="B18" t="s">
        <v>29</v>
      </c>
      <c r="C18" t="s">
        <v>26</v>
      </c>
      <c r="D18" t="s">
        <v>30</v>
      </c>
      <c r="E18" t="s">
        <v>27</v>
      </c>
      <c r="F18" t="s">
        <v>28</v>
      </c>
      <c r="H18">
        <v>10000</v>
      </c>
      <c r="I18">
        <v>2</v>
      </c>
      <c r="J18">
        <f t="shared" si="9"/>
        <v>2000000000000</v>
      </c>
      <c r="K18">
        <v>703284608</v>
      </c>
      <c r="L18" s="1">
        <f t="shared" si="10"/>
        <v>5626276864</v>
      </c>
      <c r="M18" s="10">
        <f t="shared" si="11"/>
        <v>2400</v>
      </c>
      <c r="N18">
        <f t="shared" si="0"/>
        <v>5242880</v>
      </c>
      <c r="O18">
        <f t="shared" si="12"/>
        <v>1321.9783155054649</v>
      </c>
      <c r="P18" s="10">
        <f t="shared" si="13"/>
        <v>355.47486345670171</v>
      </c>
      <c r="Q18" s="10">
        <f t="shared" si="1"/>
        <v>1321.9783155054649</v>
      </c>
      <c r="R18">
        <f t="shared" si="2"/>
        <v>1167.6213102219194</v>
      </c>
      <c r="S18" s="10">
        <f t="shared" si="3"/>
        <v>660.98915775273247</v>
      </c>
      <c r="T18" s="1">
        <f t="shared" si="4"/>
        <v>0</v>
      </c>
      <c r="U18" s="1">
        <f t="shared" si="14"/>
        <v>8.415600545831845</v>
      </c>
      <c r="V18">
        <f t="shared" si="15"/>
        <v>8.415600545831845</v>
      </c>
      <c r="W18">
        <f t="shared" si="5"/>
        <v>8.415600545831845</v>
      </c>
      <c r="X18" s="1">
        <f t="shared" si="6"/>
        <v>186.9464460843802</v>
      </c>
      <c r="Y18" s="1">
        <f t="shared" si="16"/>
        <v>100.04825899820598</v>
      </c>
      <c r="Z18" s="1">
        <f t="shared" si="17"/>
        <v>2174.3223910103757</v>
      </c>
      <c r="AA18">
        <f t="shared" si="18"/>
        <v>2461.3170960929619</v>
      </c>
      <c r="AB18">
        <v>8.4902709999999999</v>
      </c>
      <c r="AC18">
        <v>2472.3669151999998</v>
      </c>
      <c r="AD18">
        <f t="shared" si="19"/>
        <v>235.56374113382248</v>
      </c>
      <c r="AE18" s="1">
        <f t="shared" si="20"/>
        <v>5.3013873069540418</v>
      </c>
      <c r="AF18">
        <f t="shared" si="7"/>
        <v>0.87948257680060959</v>
      </c>
      <c r="AG18">
        <f t="shared" si="21"/>
        <v>0.87948257680060959</v>
      </c>
      <c r="AH18">
        <f t="shared" si="8"/>
        <v>0.44693281725718109</v>
      </c>
      <c r="AK18" s="10"/>
      <c r="AM18" s="10"/>
    </row>
    <row r="19" spans="1:55">
      <c r="A19" t="s">
        <v>101</v>
      </c>
      <c r="B19" s="6">
        <v>0</v>
      </c>
      <c r="C19">
        <v>1.4957672274678599</v>
      </c>
      <c r="D19">
        <v>9.3473223042190093E-3</v>
      </c>
      <c r="E19">
        <v>1.7782320603234001</v>
      </c>
      <c r="F19">
        <v>25.609575842872101</v>
      </c>
      <c r="L19" s="1"/>
      <c r="M19" s="10"/>
      <c r="P19" s="10"/>
      <c r="Q19" s="10"/>
      <c r="S19" s="10"/>
      <c r="AK19" s="10"/>
      <c r="AM19" s="10"/>
    </row>
    <row r="20" spans="1:55">
      <c r="A20" t="s">
        <v>101</v>
      </c>
      <c r="B20" s="6">
        <v>0</v>
      </c>
      <c r="C20">
        <v>1.4957672274678599</v>
      </c>
      <c r="D20">
        <v>9.3473223042190093E-3</v>
      </c>
      <c r="E20">
        <v>1.7782320603234001</v>
      </c>
      <c r="F20">
        <v>25.609575842872101</v>
      </c>
      <c r="O20" s="9"/>
      <c r="AK20" s="10"/>
      <c r="AM20" s="10"/>
    </row>
    <row r="21" spans="1:55">
      <c r="A21" t="s">
        <v>102</v>
      </c>
      <c r="B21" s="6">
        <v>7.5385798736328398E-3</v>
      </c>
      <c r="C21">
        <v>0.24542528169254299</v>
      </c>
      <c r="D21">
        <v>0</v>
      </c>
      <c r="E21">
        <v>0</v>
      </c>
      <c r="F21">
        <v>26.136563880503399</v>
      </c>
      <c r="H21" s="4" t="s">
        <v>46</v>
      </c>
      <c r="I21" s="4"/>
      <c r="O21" s="9"/>
      <c r="P21" s="9"/>
      <c r="AK21" s="10"/>
      <c r="AM21" s="10"/>
    </row>
    <row r="22" spans="1:55">
      <c r="A22" t="s">
        <v>102</v>
      </c>
      <c r="B22" s="6">
        <v>7.5385798736328398E-3</v>
      </c>
      <c r="C22">
        <v>0.24542528169254299</v>
      </c>
      <c r="D22">
        <v>0</v>
      </c>
      <c r="E22">
        <v>0</v>
      </c>
      <c r="F22">
        <v>26.136563880503399</v>
      </c>
      <c r="H22" t="s">
        <v>32</v>
      </c>
      <c r="I22" t="s">
        <v>72</v>
      </c>
      <c r="J22" t="s">
        <v>33</v>
      </c>
      <c r="K22" t="s">
        <v>74</v>
      </c>
      <c r="L22" t="s">
        <v>73</v>
      </c>
      <c r="M22" t="s">
        <v>61</v>
      </c>
      <c r="N22" t="s">
        <v>71</v>
      </c>
      <c r="O22" t="s">
        <v>69</v>
      </c>
      <c r="P22" s="9" t="s">
        <v>59</v>
      </c>
      <c r="Q22" t="s">
        <v>66</v>
      </c>
      <c r="R22" t="s">
        <v>70</v>
      </c>
      <c r="S22" t="s">
        <v>67</v>
      </c>
      <c r="T22" t="s">
        <v>34</v>
      </c>
      <c r="U22" t="s">
        <v>35</v>
      </c>
      <c r="V22" t="s">
        <v>36</v>
      </c>
      <c r="W22" t="s">
        <v>37</v>
      </c>
      <c r="X22" t="s">
        <v>38</v>
      </c>
      <c r="Y22" t="s">
        <v>39</v>
      </c>
      <c r="Z22" t="s">
        <v>40</v>
      </c>
      <c r="AA22" t="s">
        <v>41</v>
      </c>
      <c r="AB22" t="s">
        <v>42</v>
      </c>
      <c r="AC22" t="s">
        <v>43</v>
      </c>
      <c r="AD22" t="s">
        <v>25</v>
      </c>
      <c r="AE22" t="s">
        <v>97</v>
      </c>
      <c r="AF22" t="s">
        <v>44</v>
      </c>
      <c r="AG22" t="s">
        <v>45</v>
      </c>
      <c r="AK22" s="10"/>
      <c r="AM22" s="10"/>
    </row>
    <row r="23" spans="1:55">
      <c r="A23" t="s">
        <v>103</v>
      </c>
      <c r="B23" s="6">
        <v>0</v>
      </c>
      <c r="C23">
        <v>0.18559603985217701</v>
      </c>
      <c r="D23">
        <v>0</v>
      </c>
      <c r="E23">
        <v>1.26327278846353</v>
      </c>
      <c r="F23">
        <v>22.556353637297399</v>
      </c>
      <c r="H23">
        <v>1400</v>
      </c>
      <c r="I23">
        <v>4</v>
      </c>
      <c r="J23">
        <f t="shared" ref="J23:J39" si="22">2*H23^3</f>
        <v>5488000000</v>
      </c>
      <c r="K23" s="6">
        <v>634130.75</v>
      </c>
      <c r="L23">
        <f>K23*8</f>
        <v>5073046</v>
      </c>
      <c r="M23" s="10">
        <f>(3*H23^2)*8/1000000</f>
        <v>47.04</v>
      </c>
      <c r="N23">
        <f t="shared" ref="N23:N39" si="23">40*2^20/8</f>
        <v>5242880</v>
      </c>
      <c r="O23">
        <f t="shared" ref="O23:O39" si="24">SQRT(N23/3)</f>
        <v>1321.9783155054649</v>
      </c>
      <c r="P23" s="10">
        <f>J23/L23</f>
        <v>1081.7958283839728</v>
      </c>
      <c r="Q23" s="10">
        <f>SQRT(N23/3)</f>
        <v>1321.9783155054649</v>
      </c>
      <c r="R23">
        <f t="shared" ref="R23:R39" si="25">H23/(1+H23/O23)</f>
        <v>679.93548338167682</v>
      </c>
      <c r="S23" s="10">
        <f t="shared" ref="S23:S39" si="26">0.5*SQRT(N23/3)</f>
        <v>660.98915775273247</v>
      </c>
      <c r="T23" s="1">
        <f t="shared" ref="T23:T39" si="27">$B$28*J23</f>
        <v>0</v>
      </c>
      <c r="U23" s="1">
        <f>$C$28*L23</f>
        <v>7.5880959502369165E-3</v>
      </c>
      <c r="V23">
        <f t="shared" ref="V23:V39" si="28">T23+U23</f>
        <v>7.5880959502369165E-3</v>
      </c>
      <c r="W23">
        <f t="shared" ref="W23:W39" si="29">MAX(T23,U23)</f>
        <v>7.5880959502369165E-3</v>
      </c>
      <c r="X23" s="1">
        <f t="shared" ref="X23:X39" si="30">$D$28*J23</f>
        <v>0.51298104805553923</v>
      </c>
      <c r="Y23" s="1">
        <f>$E$28*L23</f>
        <v>9.0210530406953843E-2</v>
      </c>
      <c r="Z23" s="1">
        <f t="shared" ref="Z23:Z39" si="31">AB23*$F$28</f>
        <v>5861.566736497216</v>
      </c>
      <c r="AA23">
        <f t="shared" ref="AA23:AA39" si="32">SUM(X23:Z23)</f>
        <v>5862.1699280756784</v>
      </c>
      <c r="AB23">
        <v>22.88818359375</v>
      </c>
      <c r="AC23">
        <v>5587.2917175292969</v>
      </c>
      <c r="AD23">
        <f>J23/(AB23*1000000000)</f>
        <v>0.23977437866666668</v>
      </c>
      <c r="AE23">
        <f>(L23*8)/AB23/1000000000</f>
        <v>1.7731580941653332E-3</v>
      </c>
      <c r="AF23">
        <f>ABS(V23-AB23)/ABS(AB23)*100</f>
        <v>99.966847102920354</v>
      </c>
      <c r="AG23">
        <f t="shared" ref="AG23:AG39" si="33">ABS(AA23-AC23)/ABS(AC23)*100</f>
        <v>4.9197039360588963</v>
      </c>
      <c r="AK23" s="10"/>
      <c r="AM23" s="10"/>
    </row>
    <row r="24" spans="1:55">
      <c r="A24" t="s">
        <v>103</v>
      </c>
      <c r="B24" s="6">
        <v>0</v>
      </c>
      <c r="C24">
        <v>0.18559603985217701</v>
      </c>
      <c r="D24">
        <v>0</v>
      </c>
      <c r="E24">
        <v>1.26327278846353</v>
      </c>
      <c r="F24">
        <v>22.556353637297399</v>
      </c>
      <c r="H24">
        <v>1500</v>
      </c>
      <c r="I24">
        <v>4</v>
      </c>
      <c r="J24">
        <f t="shared" si="22"/>
        <v>6750000000</v>
      </c>
      <c r="K24">
        <v>2563328.5</v>
      </c>
      <c r="L24">
        <f t="shared" ref="L24:L38" si="34">K24*8</f>
        <v>20506628</v>
      </c>
      <c r="M24" s="10">
        <f t="shared" ref="M24:M39" si="35">(3*H24^2)*8/1000000</f>
        <v>54</v>
      </c>
      <c r="N24">
        <f t="shared" si="23"/>
        <v>5242880</v>
      </c>
      <c r="O24">
        <f t="shared" si="24"/>
        <v>1321.9783155054649</v>
      </c>
      <c r="P24" s="10">
        <f t="shared" ref="P24:P27" si="36">J24/L24</f>
        <v>329.16186903083235</v>
      </c>
      <c r="Q24" s="10">
        <f t="shared" ref="Q24:Q39" si="37">SQRT(N24/3)</f>
        <v>1321.9783155054649</v>
      </c>
      <c r="R24">
        <f t="shared" si="25"/>
        <v>702.68699882019246</v>
      </c>
      <c r="S24" s="10">
        <f t="shared" si="26"/>
        <v>660.98915775273247</v>
      </c>
      <c r="T24" s="1">
        <f t="shared" si="27"/>
        <v>0</v>
      </c>
      <c r="U24" s="1">
        <f t="shared" ref="U24:U39" si="38">$C$28*L24</f>
        <v>3.0673142108274785E-2</v>
      </c>
      <c r="V24">
        <f t="shared" si="28"/>
        <v>3.0673142108274785E-2</v>
      </c>
      <c r="W24">
        <f t="shared" si="29"/>
        <v>3.0673142108274785E-2</v>
      </c>
      <c r="X24" s="1">
        <f t="shared" si="30"/>
        <v>0.63094425553478317</v>
      </c>
      <c r="Y24" s="1">
        <f t="shared" ref="Y24:Y39" si="39">$E$28*L24</f>
        <v>0.36465543358725527</v>
      </c>
      <c r="Z24" s="1">
        <f t="shared" si="31"/>
        <v>8440.6561005559906</v>
      </c>
      <c r="AA24">
        <f t="shared" si="32"/>
        <v>8441.6517002451128</v>
      </c>
      <c r="AB24">
        <v>32.958984375</v>
      </c>
      <c r="AC24">
        <v>8105.0537109265133</v>
      </c>
      <c r="AD24">
        <f t="shared" ref="AD24:AD39" si="40">J24/(AB24*1000000000)</f>
        <v>0.20480000000000001</v>
      </c>
      <c r="AE24">
        <f t="shared" ref="AE24:AE39" si="41">(L24*8)/AB24/1000000000</f>
        <v>4.9774902689185187E-3</v>
      </c>
      <c r="AF24">
        <f t="shared" ref="AF24:AF39" si="42">ABS(V24-AB24)/ABS(AB24)*100</f>
        <v>99.906935414758891</v>
      </c>
      <c r="AG24">
        <f t="shared" si="33"/>
        <v>4.1529396512798922</v>
      </c>
      <c r="AK24" s="10"/>
      <c r="AM24" s="10"/>
    </row>
    <row r="25" spans="1:55">
      <c r="H25">
        <v>1600</v>
      </c>
      <c r="I25">
        <v>2</v>
      </c>
      <c r="J25">
        <f t="shared" si="22"/>
        <v>8192000000</v>
      </c>
      <c r="K25">
        <v>38865307</v>
      </c>
      <c r="L25">
        <f t="shared" si="34"/>
        <v>310922456</v>
      </c>
      <c r="M25" s="10">
        <f t="shared" si="35"/>
        <v>61.44</v>
      </c>
      <c r="N25">
        <f t="shared" si="23"/>
        <v>5242880</v>
      </c>
      <c r="O25">
        <f t="shared" si="24"/>
        <v>1321.9783155054649</v>
      </c>
      <c r="P25" s="10">
        <f t="shared" si="36"/>
        <v>26.347405412235648</v>
      </c>
      <c r="Q25" s="10">
        <f t="shared" si="37"/>
        <v>1321.9783155054649</v>
      </c>
      <c r="R25">
        <f t="shared" si="25"/>
        <v>723.88124634075098</v>
      </c>
      <c r="S25" s="10">
        <f t="shared" si="26"/>
        <v>660.98915775273247</v>
      </c>
      <c r="T25" s="1">
        <f t="shared" si="27"/>
        <v>0</v>
      </c>
      <c r="U25" s="1">
        <f t="shared" si="38"/>
        <v>0.46506761996861767</v>
      </c>
      <c r="V25">
        <f t="shared" si="28"/>
        <v>0.46506761996861767</v>
      </c>
      <c r="W25">
        <f t="shared" si="29"/>
        <v>0.46506761996861767</v>
      </c>
      <c r="X25" s="1">
        <f t="shared" si="30"/>
        <v>0.76573264316162126</v>
      </c>
      <c r="Y25" s="1">
        <f t="shared" si="39"/>
        <v>5.5289227953369169</v>
      </c>
      <c r="Z25" s="1">
        <f t="shared" si="31"/>
        <v>11488.670803534542</v>
      </c>
      <c r="AA25">
        <f t="shared" si="32"/>
        <v>11494.96545897304</v>
      </c>
      <c r="AB25" s="6">
        <v>44.86083984375</v>
      </c>
      <c r="AC25">
        <v>10979.078813016356</v>
      </c>
      <c r="AD25">
        <f t="shared" si="40"/>
        <v>0.18260915374149661</v>
      </c>
      <c r="AE25">
        <f t="shared" si="41"/>
        <v>5.5446568915417688E-2</v>
      </c>
      <c r="AF25">
        <f t="shared" si="42"/>
        <v>98.963310491759756</v>
      </c>
      <c r="AG25">
        <f t="shared" si="33"/>
        <v>4.6988153992033359</v>
      </c>
      <c r="AK25" s="10"/>
      <c r="AM25" s="10"/>
    </row>
    <row r="26" spans="1:55">
      <c r="A26" s="4" t="s">
        <v>58</v>
      </c>
      <c r="B26" s="4" t="s">
        <v>29</v>
      </c>
      <c r="C26" s="4" t="s">
        <v>26</v>
      </c>
      <c r="D26" s="4" t="s">
        <v>30</v>
      </c>
      <c r="E26" s="4" t="s">
        <v>27</v>
      </c>
      <c r="F26" s="4" t="s">
        <v>28</v>
      </c>
      <c r="H26">
        <v>1700</v>
      </c>
      <c r="I26">
        <v>2</v>
      </c>
      <c r="J26">
        <f t="shared" si="22"/>
        <v>9826000000</v>
      </c>
      <c r="K26">
        <v>91828457</v>
      </c>
      <c r="L26">
        <f t="shared" si="34"/>
        <v>734627656</v>
      </c>
      <c r="M26" s="10">
        <f t="shared" si="35"/>
        <v>69.36</v>
      </c>
      <c r="N26">
        <f t="shared" si="23"/>
        <v>5242880</v>
      </c>
      <c r="O26">
        <f t="shared" si="24"/>
        <v>1321.9783155054649</v>
      </c>
      <c r="P26" s="10">
        <f t="shared" si="36"/>
        <v>13.375483375485663</v>
      </c>
      <c r="Q26" s="10">
        <f t="shared" si="37"/>
        <v>1321.9783155054649</v>
      </c>
      <c r="R26">
        <f t="shared" si="25"/>
        <v>743.67282016164631</v>
      </c>
      <c r="S26" s="10">
        <f t="shared" si="26"/>
        <v>660.98915775273247</v>
      </c>
      <c r="T26" s="1">
        <f t="shared" si="27"/>
        <v>0</v>
      </c>
      <c r="U26" s="1">
        <f t="shared" si="38"/>
        <v>1.0988319722363327</v>
      </c>
      <c r="V26">
        <f t="shared" si="28"/>
        <v>1.0988319722363327</v>
      </c>
      <c r="W26">
        <f t="shared" si="29"/>
        <v>1.0988319722363327</v>
      </c>
      <c r="X26" s="1">
        <f t="shared" si="30"/>
        <v>0.91846788961255987</v>
      </c>
      <c r="Y26" s="1">
        <f t="shared" si="39"/>
        <v>13.0633845029943</v>
      </c>
      <c r="Z26" s="1">
        <f t="shared" si="31"/>
        <v>15005.610845432871</v>
      </c>
      <c r="AA26">
        <f t="shared" si="32"/>
        <v>15019.592697825477</v>
      </c>
      <c r="AB26">
        <v>58.59375</v>
      </c>
      <c r="AC26">
        <v>14327.9296875</v>
      </c>
      <c r="AD26">
        <f t="shared" si="40"/>
        <v>0.16769706666666667</v>
      </c>
      <c r="AE26">
        <f t="shared" si="41"/>
        <v>0.10030116263253333</v>
      </c>
      <c r="AF26">
        <f t="shared" si="42"/>
        <v>98.124660100716653</v>
      </c>
      <c r="AG26">
        <f t="shared" si="33"/>
        <v>4.8273757996516373</v>
      </c>
      <c r="AK26" s="10"/>
      <c r="AM26" s="10"/>
      <c r="BB26" s="1"/>
      <c r="BC26" s="8"/>
    </row>
    <row r="27" spans="1:55">
      <c r="A27" s="4" t="s">
        <v>101</v>
      </c>
      <c r="B27" s="4">
        <f>B19/1000000000</f>
        <v>0</v>
      </c>
      <c r="C27" s="4">
        <f>C19/1000000000</f>
        <v>1.4957672274678599E-9</v>
      </c>
      <c r="D27" s="4">
        <f>D19/100000000</f>
        <v>9.3473223042190096E-11</v>
      </c>
      <c r="E27" s="4">
        <f>E19/100000000</f>
        <v>1.7782320603234001E-8</v>
      </c>
      <c r="F27" s="4">
        <f>F19*10</f>
        <v>256.09575842872101</v>
      </c>
      <c r="H27">
        <v>1800</v>
      </c>
      <c r="I27">
        <v>2</v>
      </c>
      <c r="J27">
        <f t="shared" si="22"/>
        <v>11664000000</v>
      </c>
      <c r="K27">
        <v>120013856</v>
      </c>
      <c r="L27">
        <f t="shared" si="34"/>
        <v>960110848</v>
      </c>
      <c r="M27" s="10">
        <f t="shared" si="35"/>
        <v>77.760000000000005</v>
      </c>
      <c r="N27">
        <f t="shared" si="23"/>
        <v>5242880</v>
      </c>
      <c r="O27">
        <f t="shared" si="24"/>
        <v>1321.9783155054649</v>
      </c>
      <c r="P27" s="10">
        <f t="shared" si="36"/>
        <v>12.148597241971794</v>
      </c>
      <c r="Q27" s="10">
        <f t="shared" si="37"/>
        <v>1321.9783155054649</v>
      </c>
      <c r="R27">
        <f t="shared" si="25"/>
        <v>762.19650728886427</v>
      </c>
      <c r="S27" s="10">
        <f t="shared" si="26"/>
        <v>660.98915775273247</v>
      </c>
      <c r="T27" s="1">
        <f t="shared" si="27"/>
        <v>0</v>
      </c>
      <c r="U27" s="1">
        <f t="shared" si="38"/>
        <v>1.4361023411747758</v>
      </c>
      <c r="V27">
        <f t="shared" si="28"/>
        <v>1.4361023411747758</v>
      </c>
      <c r="W27">
        <f t="shared" si="29"/>
        <v>1.4361023411747758</v>
      </c>
      <c r="X27" s="1">
        <f t="shared" si="30"/>
        <v>1.0902716735641054</v>
      </c>
      <c r="Y27" s="1">
        <f t="shared" si="39"/>
        <v>17.072998913778868</v>
      </c>
      <c r="Z27" s="1">
        <f t="shared" si="31"/>
        <v>18991.476226250979</v>
      </c>
      <c r="AA27">
        <f t="shared" si="32"/>
        <v>19009.639496838321</v>
      </c>
      <c r="AB27">
        <v>74.15771484375</v>
      </c>
      <c r="AC27">
        <v>20944.161154986876</v>
      </c>
      <c r="AD27">
        <f t="shared" si="40"/>
        <v>0.15728639999999999</v>
      </c>
      <c r="AE27">
        <f t="shared" si="41"/>
        <v>0.10357501980992263</v>
      </c>
      <c r="AF27">
        <f t="shared" si="42"/>
        <v>98.063448497299802</v>
      </c>
      <c r="AG27">
        <f t="shared" si="33"/>
        <v>9.2365678617209195</v>
      </c>
      <c r="AK27" s="10"/>
      <c r="AM27" s="10"/>
    </row>
    <row r="28" spans="1:55">
      <c r="A28" s="6" t="s">
        <v>101</v>
      </c>
      <c r="B28" s="6">
        <f t="shared" ref="B28:C32" si="43">B20/1000000000</f>
        <v>0</v>
      </c>
      <c r="C28" s="6">
        <f t="shared" si="43"/>
        <v>1.4957672274678599E-9</v>
      </c>
      <c r="D28" s="6">
        <f t="shared" ref="D28:E32" si="44">D20/100000000</f>
        <v>9.3473223042190096E-11</v>
      </c>
      <c r="E28" s="6">
        <f t="shared" si="44"/>
        <v>1.7782320603234001E-8</v>
      </c>
      <c r="F28" s="6">
        <f t="shared" ref="F28:F32" si="45">F20*10</f>
        <v>256.09575842872101</v>
      </c>
      <c r="H28">
        <v>1900</v>
      </c>
      <c r="I28">
        <v>2</v>
      </c>
      <c r="J28">
        <f t="shared" si="22"/>
        <v>13718000000</v>
      </c>
      <c r="K28">
        <v>207866148</v>
      </c>
      <c r="L28">
        <f>K28*8</f>
        <v>1662929184</v>
      </c>
      <c r="M28" s="10">
        <f t="shared" si="35"/>
        <v>86.64</v>
      </c>
      <c r="N28">
        <f t="shared" si="23"/>
        <v>5242880</v>
      </c>
      <c r="O28">
        <f t="shared" si="24"/>
        <v>1321.9783155054649</v>
      </c>
      <c r="P28" s="10">
        <f>J28/L28</f>
        <v>8.2492989671411046</v>
      </c>
      <c r="Q28" s="10">
        <f t="shared" si="37"/>
        <v>1321.9783155054649</v>
      </c>
      <c r="R28">
        <f t="shared" si="25"/>
        <v>779.57036128169534</v>
      </c>
      <c r="S28" s="10">
        <f t="shared" si="26"/>
        <v>660.98915775273247</v>
      </c>
      <c r="T28" s="1">
        <f t="shared" si="27"/>
        <v>0</v>
      </c>
      <c r="U28" s="1">
        <f t="shared" si="38"/>
        <v>2.4873549750270705</v>
      </c>
      <c r="V28">
        <f t="shared" si="28"/>
        <v>2.4873549750270705</v>
      </c>
      <c r="W28">
        <f t="shared" si="29"/>
        <v>2.4873549750270705</v>
      </c>
      <c r="X28" s="1">
        <f t="shared" si="30"/>
        <v>1.2822656736927638</v>
      </c>
      <c r="Y28" s="1">
        <f t="shared" si="39"/>
        <v>29.570739890362304</v>
      </c>
      <c r="Z28" s="1">
        <f t="shared" si="31"/>
        <v>23446.266945988864</v>
      </c>
      <c r="AA28">
        <f t="shared" si="32"/>
        <v>23477.119951552919</v>
      </c>
      <c r="AB28">
        <v>91.552734375</v>
      </c>
      <c r="AC28">
        <v>24387.535682098391</v>
      </c>
      <c r="AD28">
        <f t="shared" si="40"/>
        <v>0.14983714133333334</v>
      </c>
      <c r="AE28">
        <f t="shared" si="41"/>
        <v>0.14530896933683199</v>
      </c>
      <c r="AF28">
        <f t="shared" si="42"/>
        <v>97.283145072610438</v>
      </c>
      <c r="AG28">
        <f t="shared" si="33"/>
        <v>3.7331190096987132</v>
      </c>
      <c r="AK28" s="10"/>
      <c r="AM28" s="10"/>
    </row>
    <row r="29" spans="1:55">
      <c r="A29" s="4" t="s">
        <v>102</v>
      </c>
      <c r="B29" s="4">
        <f t="shared" si="43"/>
        <v>7.5385798736328392E-12</v>
      </c>
      <c r="C29" s="4">
        <f t="shared" si="43"/>
        <v>2.4542528169254297E-10</v>
      </c>
      <c r="D29" s="4">
        <f t="shared" si="44"/>
        <v>0</v>
      </c>
      <c r="E29" s="4">
        <f t="shared" si="44"/>
        <v>0</v>
      </c>
      <c r="F29" s="4">
        <f t="shared" si="45"/>
        <v>261.365638805034</v>
      </c>
      <c r="H29">
        <v>2000</v>
      </c>
      <c r="I29">
        <v>2</v>
      </c>
      <c r="J29">
        <f t="shared" si="22"/>
        <v>16000000000</v>
      </c>
      <c r="K29">
        <v>225001979</v>
      </c>
      <c r="L29">
        <f t="shared" si="34"/>
        <v>1800015832</v>
      </c>
      <c r="M29" s="10">
        <f t="shared" si="35"/>
        <v>96</v>
      </c>
      <c r="N29">
        <f t="shared" si="23"/>
        <v>5242880</v>
      </c>
      <c r="O29">
        <f t="shared" si="24"/>
        <v>1321.9783155054649</v>
      </c>
      <c r="P29" s="10">
        <f t="shared" ref="P29:P31" si="46">J29/L29</f>
        <v>8.8888107068604931</v>
      </c>
      <c r="Q29" s="10">
        <f t="shared" si="37"/>
        <v>1321.9783155054649</v>
      </c>
      <c r="R29">
        <f t="shared" si="25"/>
        <v>795.89822084935292</v>
      </c>
      <c r="S29" s="10">
        <f t="shared" si="26"/>
        <v>660.98915775273247</v>
      </c>
      <c r="T29" s="1">
        <f t="shared" si="27"/>
        <v>0</v>
      </c>
      <c r="U29" s="1">
        <f t="shared" si="38"/>
        <v>2.692404690428893</v>
      </c>
      <c r="V29">
        <f t="shared" si="28"/>
        <v>2.692404690428893</v>
      </c>
      <c r="W29">
        <f t="shared" si="29"/>
        <v>2.692404690428893</v>
      </c>
      <c r="X29" s="1">
        <f t="shared" si="30"/>
        <v>1.4955715686750415</v>
      </c>
      <c r="Y29" s="1">
        <f t="shared" si="39"/>
        <v>32.008458615520993</v>
      </c>
      <c r="Z29" s="1">
        <f t="shared" si="31"/>
        <v>28369.983004646525</v>
      </c>
      <c r="AA29">
        <f t="shared" si="32"/>
        <v>28403.487034830719</v>
      </c>
      <c r="AB29">
        <v>110.77880859375</v>
      </c>
      <c r="AC29">
        <v>28257.117638229676</v>
      </c>
      <c r="AD29">
        <f t="shared" si="40"/>
        <v>0.14443195592286501</v>
      </c>
      <c r="AE29">
        <f t="shared" si="41"/>
        <v>0.12998990365394161</v>
      </c>
      <c r="AF29">
        <f t="shared" si="42"/>
        <v>97.569567027659119</v>
      </c>
      <c r="AG29">
        <f t="shared" si="33"/>
        <v>0.51799124905442195</v>
      </c>
      <c r="AK29" s="10"/>
      <c r="AM29" s="10"/>
    </row>
    <row r="30" spans="1:55">
      <c r="A30" s="6" t="s">
        <v>102</v>
      </c>
      <c r="B30" s="6">
        <f t="shared" si="43"/>
        <v>7.5385798736328392E-12</v>
      </c>
      <c r="C30" s="6">
        <f t="shared" si="43"/>
        <v>2.4542528169254297E-10</v>
      </c>
      <c r="D30" s="6">
        <f t="shared" si="44"/>
        <v>0</v>
      </c>
      <c r="E30" s="6">
        <f t="shared" si="44"/>
        <v>0</v>
      </c>
      <c r="F30" s="6">
        <f t="shared" si="45"/>
        <v>261.365638805034</v>
      </c>
      <c r="H30">
        <v>2100</v>
      </c>
      <c r="I30">
        <v>2</v>
      </c>
      <c r="J30">
        <f t="shared" si="22"/>
        <v>18522000000</v>
      </c>
      <c r="K30">
        <v>311932339</v>
      </c>
      <c r="L30">
        <f t="shared" si="34"/>
        <v>2495458712</v>
      </c>
      <c r="M30" s="10">
        <f t="shared" si="35"/>
        <v>105.84</v>
      </c>
      <c r="N30">
        <f t="shared" si="23"/>
        <v>5242880</v>
      </c>
      <c r="O30">
        <f t="shared" si="24"/>
        <v>1321.9783155054649</v>
      </c>
      <c r="P30" s="10">
        <f t="shared" si="46"/>
        <v>7.422282689323854</v>
      </c>
      <c r="Q30" s="10">
        <f t="shared" si="37"/>
        <v>1321.9783155054649</v>
      </c>
      <c r="R30">
        <f t="shared" si="25"/>
        <v>811.27178684398143</v>
      </c>
      <c r="S30" s="10">
        <f t="shared" si="26"/>
        <v>660.98915775273247</v>
      </c>
      <c r="T30" s="1">
        <f t="shared" si="27"/>
        <v>0</v>
      </c>
      <c r="U30" s="1">
        <f t="shared" si="38"/>
        <v>3.7326253589087566</v>
      </c>
      <c r="V30">
        <f t="shared" si="28"/>
        <v>3.7326253589087566</v>
      </c>
      <c r="W30">
        <f t="shared" si="29"/>
        <v>3.7326253589087566</v>
      </c>
      <c r="X30" s="1">
        <f t="shared" si="30"/>
        <v>1.7313110371874449</v>
      </c>
      <c r="Y30" s="1">
        <f t="shared" si="39"/>
        <v>44.375046868917387</v>
      </c>
      <c r="Z30" s="1">
        <f t="shared" si="31"/>
        <v>33762.624402223963</v>
      </c>
      <c r="AA30">
        <f t="shared" si="32"/>
        <v>33808.730760130071</v>
      </c>
      <c r="AB30">
        <v>131.8359375</v>
      </c>
      <c r="AC30">
        <v>33555.841619282226</v>
      </c>
      <c r="AD30">
        <f t="shared" si="40"/>
        <v>0.1404928</v>
      </c>
      <c r="AE30">
        <f t="shared" si="41"/>
        <v>0.15142813162002963</v>
      </c>
      <c r="AF30">
        <f t="shared" si="42"/>
        <v>97.168734542575876</v>
      </c>
      <c r="AG30">
        <f t="shared" si="33"/>
        <v>0.75363671016532308</v>
      </c>
      <c r="AK30" s="10"/>
      <c r="AM30" s="10"/>
    </row>
    <row r="31" spans="1:55">
      <c r="A31" s="4" t="s">
        <v>103</v>
      </c>
      <c r="B31" s="4">
        <f t="shared" si="43"/>
        <v>0</v>
      </c>
      <c r="C31" s="4">
        <f t="shared" si="43"/>
        <v>1.8559603985217701E-10</v>
      </c>
      <c r="D31" s="4">
        <f t="shared" si="44"/>
        <v>0</v>
      </c>
      <c r="E31" s="4">
        <f t="shared" si="44"/>
        <v>1.2632727884635299E-8</v>
      </c>
      <c r="F31" s="4">
        <f t="shared" si="45"/>
        <v>225.563536372974</v>
      </c>
      <c r="H31">
        <v>2200</v>
      </c>
      <c r="I31">
        <v>2</v>
      </c>
      <c r="J31">
        <f t="shared" si="22"/>
        <v>21296000000</v>
      </c>
      <c r="K31">
        <v>325919839</v>
      </c>
      <c r="L31">
        <f t="shared" si="34"/>
        <v>2607358712</v>
      </c>
      <c r="M31" s="10">
        <f t="shared" si="35"/>
        <v>116.16</v>
      </c>
      <c r="N31">
        <f t="shared" si="23"/>
        <v>5242880</v>
      </c>
      <c r="O31">
        <f t="shared" si="24"/>
        <v>1321.9783155054649</v>
      </c>
      <c r="P31" s="10">
        <f t="shared" si="46"/>
        <v>8.1676525374081326</v>
      </c>
      <c r="Q31" s="10">
        <f t="shared" si="37"/>
        <v>1321.9783155054649</v>
      </c>
      <c r="R31">
        <f t="shared" si="25"/>
        <v>825.77234541962923</v>
      </c>
      <c r="S31" s="10">
        <f t="shared" si="26"/>
        <v>660.98915775273247</v>
      </c>
      <c r="T31" s="1">
        <f t="shared" si="27"/>
        <v>0</v>
      </c>
      <c r="U31" s="1">
        <f t="shared" si="38"/>
        <v>3.9000017116624104</v>
      </c>
      <c r="V31">
        <f t="shared" si="28"/>
        <v>3.9000017116624104</v>
      </c>
      <c r="W31">
        <f t="shared" si="29"/>
        <v>3.9000017116624104</v>
      </c>
      <c r="X31" s="1">
        <f t="shared" si="30"/>
        <v>1.9906057579064802</v>
      </c>
      <c r="Y31" s="1">
        <f t="shared" si="39"/>
        <v>46.364888544419266</v>
      </c>
      <c r="Z31" s="1">
        <f t="shared" si="31"/>
        <v>39624.19113872118</v>
      </c>
      <c r="AA31">
        <f t="shared" si="32"/>
        <v>39672.546633023507</v>
      </c>
      <c r="AB31">
        <v>154.72412109375</v>
      </c>
      <c r="AC31">
        <v>39304.568481445312</v>
      </c>
      <c r="AD31">
        <f t="shared" si="40"/>
        <v>0.13763852623274161</v>
      </c>
      <c r="AE31">
        <f t="shared" si="41"/>
        <v>0.13481330220878265</v>
      </c>
      <c r="AF31">
        <f t="shared" si="42"/>
        <v>97.479383509117284</v>
      </c>
      <c r="AG31">
        <f t="shared" si="33"/>
        <v>0.93622234207178068</v>
      </c>
      <c r="AK31" s="10"/>
      <c r="AM31" s="10"/>
    </row>
    <row r="32" spans="1:55">
      <c r="A32" s="6" t="s">
        <v>103</v>
      </c>
      <c r="B32" s="6">
        <f t="shared" si="43"/>
        <v>0</v>
      </c>
      <c r="C32" s="6">
        <f t="shared" si="43"/>
        <v>1.8559603985217701E-10</v>
      </c>
      <c r="D32" s="6">
        <f t="shared" si="44"/>
        <v>0</v>
      </c>
      <c r="E32" s="6">
        <f t="shared" si="44"/>
        <v>1.2632727884635299E-8</v>
      </c>
      <c r="F32" s="6">
        <f t="shared" si="45"/>
        <v>225.563536372974</v>
      </c>
      <c r="H32">
        <v>2300</v>
      </c>
      <c r="I32">
        <v>2</v>
      </c>
      <c r="J32">
        <f t="shared" si="22"/>
        <v>24334000000</v>
      </c>
      <c r="K32" s="6">
        <v>373644006.54166698</v>
      </c>
      <c r="L32">
        <f>K32*8</f>
        <v>2989152052.3333359</v>
      </c>
      <c r="M32" s="10">
        <f t="shared" si="35"/>
        <v>126.96</v>
      </c>
      <c r="N32">
        <f t="shared" si="23"/>
        <v>5242880</v>
      </c>
      <c r="O32">
        <f t="shared" si="24"/>
        <v>1321.9783155054649</v>
      </c>
      <c r="P32" s="10">
        <f>J32/L32</f>
        <v>8.1407702164247038</v>
      </c>
      <c r="Q32" s="10">
        <f t="shared" si="37"/>
        <v>1321.9783155054649</v>
      </c>
      <c r="R32">
        <f t="shared" si="25"/>
        <v>839.47220574075845</v>
      </c>
      <c r="S32" s="10">
        <f t="shared" si="26"/>
        <v>660.98915775273247</v>
      </c>
      <c r="T32" s="1">
        <f t="shared" si="27"/>
        <v>0</v>
      </c>
      <c r="U32" s="1">
        <f t="shared" si="38"/>
        <v>4.4710756777984972</v>
      </c>
      <c r="V32">
        <f t="shared" si="28"/>
        <v>4.4710756777984972</v>
      </c>
      <c r="W32">
        <f t="shared" si="29"/>
        <v>4.4710756777984972</v>
      </c>
      <c r="X32" s="1">
        <f t="shared" si="30"/>
        <v>2.2745774095086539</v>
      </c>
      <c r="Y32" s="1">
        <f t="shared" si="39"/>
        <v>53.154060126406279</v>
      </c>
      <c r="Z32" s="1">
        <f t="shared" si="31"/>
        <v>41656.200940706876</v>
      </c>
      <c r="AA32">
        <f t="shared" si="32"/>
        <v>41711.629578242791</v>
      </c>
      <c r="AB32">
        <v>162.65869140625</v>
      </c>
      <c r="AC32">
        <v>41925.160480481303</v>
      </c>
      <c r="AD32">
        <f t="shared" si="40"/>
        <v>0.14960159699812384</v>
      </c>
      <c r="AE32">
        <f t="shared" si="41"/>
        <v>0.14701468585494748</v>
      </c>
      <c r="AF32">
        <f t="shared" si="42"/>
        <v>97.251253136771084</v>
      </c>
      <c r="AG32">
        <f t="shared" si="33"/>
        <v>0.50931445411621823</v>
      </c>
      <c r="AK32" s="10"/>
      <c r="AM32" s="10"/>
    </row>
    <row r="33" spans="1:39">
      <c r="B33" t="s">
        <v>25</v>
      </c>
      <c r="C33" t="s">
        <v>110</v>
      </c>
      <c r="D33" t="s">
        <v>108</v>
      </c>
      <c r="E33" t="s">
        <v>109</v>
      </c>
      <c r="H33">
        <v>2400</v>
      </c>
      <c r="I33">
        <v>2</v>
      </c>
      <c r="J33">
        <f t="shared" si="22"/>
        <v>27648000000</v>
      </c>
      <c r="K33">
        <v>418936688.19999999</v>
      </c>
      <c r="L33">
        <f t="shared" si="34"/>
        <v>3351493505.5999999</v>
      </c>
      <c r="M33" s="10">
        <f t="shared" si="35"/>
        <v>138.24</v>
      </c>
      <c r="N33">
        <f t="shared" si="23"/>
        <v>5242880</v>
      </c>
      <c r="O33">
        <f t="shared" si="24"/>
        <v>1321.9783155054649</v>
      </c>
      <c r="P33" s="10">
        <f t="shared" ref="P33" si="47">J33/L33</f>
        <v>8.2494565344683028</v>
      </c>
      <c r="Q33" s="10">
        <f t="shared" si="37"/>
        <v>1321.9783155054649</v>
      </c>
      <c r="R33">
        <f t="shared" si="25"/>
        <v>852.43590592553983</v>
      </c>
      <c r="S33" s="10">
        <f t="shared" si="26"/>
        <v>660.98915775273247</v>
      </c>
      <c r="T33" s="1">
        <f t="shared" si="27"/>
        <v>0</v>
      </c>
      <c r="U33" s="1">
        <f t="shared" si="38"/>
        <v>5.0130541487478499</v>
      </c>
      <c r="V33">
        <f t="shared" si="28"/>
        <v>5.0130541487478499</v>
      </c>
      <c r="W33">
        <f t="shared" si="29"/>
        <v>5.0130541487478499</v>
      </c>
      <c r="X33" s="1">
        <f t="shared" si="30"/>
        <v>2.5843476706704718</v>
      </c>
      <c r="Y33" s="1">
        <f t="shared" si="39"/>
        <v>59.597332016235825</v>
      </c>
      <c r="Z33" s="1">
        <f t="shared" si="31"/>
        <v>45876.528990984873</v>
      </c>
      <c r="AA33">
        <f t="shared" si="32"/>
        <v>45938.710670671782</v>
      </c>
      <c r="AB33">
        <v>179.13818359375</v>
      </c>
      <c r="AC33">
        <v>46189.113054243899</v>
      </c>
      <c r="AD33">
        <f t="shared" si="40"/>
        <v>0.15433895468483816</v>
      </c>
      <c r="AE33">
        <f t="shared" si="41"/>
        <v>0.14967187624054623</v>
      </c>
      <c r="AF33">
        <f t="shared" si="42"/>
        <v>97.20157140807207</v>
      </c>
      <c r="AG33">
        <f t="shared" si="33"/>
        <v>0.54212425182974833</v>
      </c>
      <c r="AK33" s="10"/>
      <c r="AM33" s="10"/>
    </row>
    <row r="34" spans="1:39">
      <c r="A34" s="4" t="s">
        <v>14</v>
      </c>
      <c r="B34" s="4" t="e">
        <f>1/B27/1000000000</f>
        <v>#DIV/0!</v>
      </c>
      <c r="C34" s="4">
        <f t="shared" ref="C34:C39" si="48">8/C27/1000000000</f>
        <v>5.3484257798206771</v>
      </c>
      <c r="D34">
        <v>228.91399126349759</v>
      </c>
      <c r="E34">
        <v>5.4609846191498583</v>
      </c>
      <c r="H34">
        <v>2500</v>
      </c>
      <c r="I34">
        <v>2</v>
      </c>
      <c r="J34">
        <f t="shared" si="22"/>
        <v>31250000000</v>
      </c>
      <c r="K34" s="6">
        <v>464229369.858334</v>
      </c>
      <c r="L34">
        <f>K34*8</f>
        <v>3713834958.866672</v>
      </c>
      <c r="M34" s="10">
        <f t="shared" si="35"/>
        <v>150</v>
      </c>
      <c r="N34">
        <f t="shared" si="23"/>
        <v>5242880</v>
      </c>
      <c r="O34">
        <f t="shared" si="24"/>
        <v>1321.9783155054649</v>
      </c>
      <c r="P34" s="10">
        <f>J34/L34</f>
        <v>8.4144826967583857</v>
      </c>
      <c r="Q34" s="10">
        <f t="shared" si="37"/>
        <v>1321.9783155054649</v>
      </c>
      <c r="R34">
        <f t="shared" si="25"/>
        <v>864.72122967201506</v>
      </c>
      <c r="S34" s="10">
        <f t="shared" si="26"/>
        <v>660.98915775273247</v>
      </c>
      <c r="T34" s="1">
        <f t="shared" si="27"/>
        <v>0</v>
      </c>
      <c r="U34" s="1">
        <f t="shared" si="38"/>
        <v>5.555032619697216</v>
      </c>
      <c r="V34">
        <f t="shared" si="28"/>
        <v>5.555032619697216</v>
      </c>
      <c r="W34">
        <f t="shared" si="29"/>
        <v>5.555032619697216</v>
      </c>
      <c r="X34" s="1">
        <f t="shared" si="30"/>
        <v>2.9210382200684406</v>
      </c>
      <c r="Y34" s="1">
        <f t="shared" si="39"/>
        <v>66.040603906065527</v>
      </c>
      <c r="Z34" s="1">
        <f t="shared" si="31"/>
        <v>50096.857041262869</v>
      </c>
      <c r="AA34">
        <f t="shared" si="32"/>
        <v>50165.818683388999</v>
      </c>
      <c r="AB34">
        <v>195.61767578125</v>
      </c>
      <c r="AC34">
        <v>50453.065628006501</v>
      </c>
      <c r="AD34">
        <f t="shared" si="40"/>
        <v>0.15975039001560062</v>
      </c>
      <c r="AE34">
        <f t="shared" si="41"/>
        <v>0.15188136528192589</v>
      </c>
      <c r="AF34">
        <f t="shared" si="42"/>
        <v>97.160260391852759</v>
      </c>
      <c r="AG34">
        <f t="shared" si="33"/>
        <v>0.56933496714627996</v>
      </c>
      <c r="AK34" s="10"/>
      <c r="AM34" s="10"/>
    </row>
    <row r="35" spans="1:39">
      <c r="A35" s="4" t="s">
        <v>13</v>
      </c>
      <c r="B35" s="4" t="e">
        <f t="shared" ref="B35:B39" si="49">1/B28/1000000000</f>
        <v>#DIV/0!</v>
      </c>
      <c r="C35" s="4">
        <f t="shared" si="48"/>
        <v>5.3484257798206771</v>
      </c>
      <c r="D35">
        <v>0.16977147783027915</v>
      </c>
      <c r="E35">
        <v>0.12111383521604303</v>
      </c>
      <c r="H35">
        <v>2600</v>
      </c>
      <c r="I35">
        <v>2</v>
      </c>
      <c r="J35">
        <f t="shared" si="22"/>
        <v>35152000000</v>
      </c>
      <c r="K35">
        <v>509522051.51666701</v>
      </c>
      <c r="L35">
        <f t="shared" si="34"/>
        <v>4076176412.1333361</v>
      </c>
      <c r="M35" s="10">
        <f t="shared" si="35"/>
        <v>162.24</v>
      </c>
      <c r="N35">
        <f t="shared" si="23"/>
        <v>5242880</v>
      </c>
      <c r="O35">
        <f t="shared" si="24"/>
        <v>1321.9783155054649</v>
      </c>
      <c r="P35" s="10">
        <f t="shared" ref="P35:P38" si="50">J35/L35</f>
        <v>8.6237680722956256</v>
      </c>
      <c r="Q35" s="10">
        <f t="shared" si="37"/>
        <v>1321.9783155054649</v>
      </c>
      <c r="R35">
        <f t="shared" si="25"/>
        <v>876.38006735670331</v>
      </c>
      <c r="S35" s="10">
        <f t="shared" si="26"/>
        <v>660.98915775273247</v>
      </c>
      <c r="T35" s="1">
        <f t="shared" si="27"/>
        <v>0</v>
      </c>
      <c r="U35" s="1">
        <f t="shared" si="38"/>
        <v>6.0970110906465687</v>
      </c>
      <c r="V35">
        <f t="shared" si="28"/>
        <v>6.0970110906465687</v>
      </c>
      <c r="W35">
        <f t="shared" si="29"/>
        <v>6.0970110906465687</v>
      </c>
      <c r="X35" s="1">
        <f t="shared" si="30"/>
        <v>3.2857707363790665</v>
      </c>
      <c r="Y35" s="1">
        <f t="shared" si="39"/>
        <v>72.483875795895074</v>
      </c>
      <c r="Z35" s="1">
        <f t="shared" si="31"/>
        <v>54317.185091540865</v>
      </c>
      <c r="AA35">
        <f t="shared" si="32"/>
        <v>54392.954738073138</v>
      </c>
      <c r="AB35">
        <v>212.09716796875</v>
      </c>
      <c r="AC35">
        <v>54717.018201769097</v>
      </c>
      <c r="AD35">
        <f t="shared" si="40"/>
        <v>0.16573535769784173</v>
      </c>
      <c r="AE35">
        <f t="shared" si="41"/>
        <v>0.15374750926363762</v>
      </c>
      <c r="AF35">
        <f t="shared" si="42"/>
        <v>97.125368929233005</v>
      </c>
      <c r="AG35">
        <f t="shared" si="33"/>
        <v>0.59225351516958391</v>
      </c>
      <c r="AK35" s="10"/>
      <c r="AM35" s="10"/>
    </row>
    <row r="36" spans="1:39">
      <c r="A36" s="4" t="s">
        <v>16</v>
      </c>
      <c r="B36" s="4">
        <f t="shared" si="49"/>
        <v>132.65097893273369</v>
      </c>
      <c r="C36" s="4">
        <f t="shared" si="48"/>
        <v>32.596478833920692</v>
      </c>
      <c r="D36">
        <v>8.1664317031636227</v>
      </c>
      <c r="E36">
        <v>34.53192331908452</v>
      </c>
      <c r="H36">
        <v>2700</v>
      </c>
      <c r="I36">
        <v>2</v>
      </c>
      <c r="J36">
        <f t="shared" si="22"/>
        <v>39366000000</v>
      </c>
      <c r="K36">
        <v>554814733.17499995</v>
      </c>
      <c r="L36">
        <f t="shared" si="34"/>
        <v>4438517865.3999996</v>
      </c>
      <c r="M36" s="10">
        <f t="shared" si="35"/>
        <v>174.96</v>
      </c>
      <c r="N36">
        <f t="shared" si="23"/>
        <v>5242880</v>
      </c>
      <c r="O36">
        <f t="shared" si="24"/>
        <v>1321.9783155054649</v>
      </c>
      <c r="P36" s="10">
        <f t="shared" si="50"/>
        <v>8.8691768725036617</v>
      </c>
      <c r="Q36" s="10">
        <f t="shared" si="37"/>
        <v>1321.9783155054649</v>
      </c>
      <c r="R36">
        <f t="shared" si="25"/>
        <v>887.4591486742454</v>
      </c>
      <c r="S36" s="10">
        <f t="shared" si="26"/>
        <v>660.98915775273247</v>
      </c>
      <c r="T36" s="1">
        <f t="shared" si="27"/>
        <v>0</v>
      </c>
      <c r="U36" s="1">
        <f t="shared" si="38"/>
        <v>6.6389895615959214</v>
      </c>
      <c r="V36">
        <f t="shared" si="28"/>
        <v>6.6389895615959214</v>
      </c>
      <c r="W36">
        <f t="shared" si="29"/>
        <v>6.6389895615959214</v>
      </c>
      <c r="X36" s="1">
        <f t="shared" si="30"/>
        <v>3.6796668982788554</v>
      </c>
      <c r="Y36" s="1">
        <f t="shared" si="39"/>
        <v>78.927147685724606</v>
      </c>
      <c r="Z36" s="1">
        <f t="shared" si="31"/>
        <v>58537.513141818861</v>
      </c>
      <c r="AA36">
        <f t="shared" si="32"/>
        <v>58620.119956402865</v>
      </c>
      <c r="AB36" s="6">
        <v>228.57666015625</v>
      </c>
      <c r="AC36">
        <v>58980.970775531699</v>
      </c>
      <c r="AD36">
        <f t="shared" si="40"/>
        <v>0.17222230814419226</v>
      </c>
      <c r="AE36">
        <f t="shared" si="41"/>
        <v>0.15534456973396762</v>
      </c>
      <c r="AF36">
        <f t="shared" si="42"/>
        <v>97.095508545335434</v>
      </c>
      <c r="AG36">
        <f t="shared" si="33"/>
        <v>0.61180888409272161</v>
      </c>
      <c r="AK36" s="10"/>
      <c r="AL36" s="1"/>
      <c r="AM36" s="10"/>
    </row>
    <row r="37" spans="1:39">
      <c r="A37" s="4" t="s">
        <v>15</v>
      </c>
      <c r="B37" s="4">
        <f t="shared" si="49"/>
        <v>132.65097893273369</v>
      </c>
      <c r="C37" s="4">
        <f t="shared" si="48"/>
        <v>32.596478833920692</v>
      </c>
      <c r="D37">
        <v>5.9113580957939238</v>
      </c>
      <c r="E37">
        <v>25.718033144835047</v>
      </c>
      <c r="H37">
        <v>2800</v>
      </c>
      <c r="I37">
        <v>2</v>
      </c>
      <c r="J37">
        <f t="shared" si="22"/>
        <v>43904000000</v>
      </c>
      <c r="K37">
        <v>600107414.83333397</v>
      </c>
      <c r="L37">
        <f t="shared" si="34"/>
        <v>4800859318.6666718</v>
      </c>
      <c r="M37" s="10">
        <f t="shared" si="35"/>
        <v>188.16</v>
      </c>
      <c r="N37">
        <f t="shared" si="23"/>
        <v>5242880</v>
      </c>
      <c r="O37">
        <f t="shared" si="24"/>
        <v>1321.9783155054649</v>
      </c>
      <c r="P37" s="10">
        <f t="shared" si="50"/>
        <v>9.1450294803042311</v>
      </c>
      <c r="Q37" s="10">
        <f t="shared" si="37"/>
        <v>1321.9783155054649</v>
      </c>
      <c r="R37">
        <f t="shared" si="25"/>
        <v>898.00066863316192</v>
      </c>
      <c r="S37" s="10">
        <f t="shared" si="26"/>
        <v>660.98915775273247</v>
      </c>
      <c r="T37" s="1">
        <f t="shared" si="27"/>
        <v>0</v>
      </c>
      <c r="U37" s="1">
        <f t="shared" si="38"/>
        <v>7.1809680325452865</v>
      </c>
      <c r="V37">
        <f t="shared" si="28"/>
        <v>7.1809680325452865</v>
      </c>
      <c r="W37">
        <f t="shared" si="29"/>
        <v>7.1809680325452865</v>
      </c>
      <c r="X37" s="1">
        <f t="shared" si="30"/>
        <v>4.1038483844443139</v>
      </c>
      <c r="Y37" s="1">
        <f t="shared" si="39"/>
        <v>85.370419575554308</v>
      </c>
      <c r="Z37" s="1">
        <f t="shared" si="31"/>
        <v>62757.841192096857</v>
      </c>
      <c r="AA37">
        <f t="shared" si="32"/>
        <v>62847.31546005686</v>
      </c>
      <c r="AB37">
        <v>245.05615234375</v>
      </c>
      <c r="AC37">
        <v>63244.923349294302</v>
      </c>
      <c r="AD37">
        <f t="shared" si="40"/>
        <v>0.17915893798256538</v>
      </c>
      <c r="AE37">
        <f t="shared" si="41"/>
        <v>0.1567268325320742</v>
      </c>
      <c r="AF37">
        <f t="shared" si="42"/>
        <v>97.069664252921001</v>
      </c>
      <c r="AG37">
        <f t="shared" si="33"/>
        <v>0.62867953375720098</v>
      </c>
      <c r="AK37" s="10"/>
      <c r="AL37" s="1"/>
      <c r="AM37" s="10"/>
    </row>
    <row r="38" spans="1:39">
      <c r="A38" s="4" t="s">
        <v>18</v>
      </c>
      <c r="B38" s="4" t="e">
        <f t="shared" si="49"/>
        <v>#DIV/0!</v>
      </c>
      <c r="C38" s="4">
        <f t="shared" si="48"/>
        <v>43.104367993906642</v>
      </c>
      <c r="D38" s="3">
        <v>3.840703522329322</v>
      </c>
      <c r="E38" s="3">
        <v>39.986511398190103</v>
      </c>
      <c r="H38">
        <v>2900</v>
      </c>
      <c r="I38">
        <v>2</v>
      </c>
      <c r="J38">
        <f t="shared" si="22"/>
        <v>48778000000</v>
      </c>
      <c r="K38">
        <v>645400096.49166703</v>
      </c>
      <c r="L38">
        <f t="shared" si="34"/>
        <v>5163200771.9333363</v>
      </c>
      <c r="M38" s="10">
        <f t="shared" si="35"/>
        <v>201.84</v>
      </c>
      <c r="N38">
        <f t="shared" si="23"/>
        <v>5242880</v>
      </c>
      <c r="O38">
        <f t="shared" si="24"/>
        <v>1321.9783155054649</v>
      </c>
      <c r="P38" s="10">
        <f t="shared" si="50"/>
        <v>9.4472406080260374</v>
      </c>
      <c r="Q38" s="10">
        <f t="shared" si="37"/>
        <v>1321.9783155054649</v>
      </c>
      <c r="R38">
        <f t="shared" si="25"/>
        <v>908.04282458917953</v>
      </c>
      <c r="S38" s="10">
        <f t="shared" si="26"/>
        <v>660.98915775273247</v>
      </c>
      <c r="T38" s="1">
        <f t="shared" si="27"/>
        <v>0</v>
      </c>
      <c r="U38" s="1">
        <f t="shared" si="38"/>
        <v>7.7229465034946401</v>
      </c>
      <c r="V38">
        <f t="shared" si="28"/>
        <v>7.7229465034946401</v>
      </c>
      <c r="W38">
        <f t="shared" si="29"/>
        <v>7.7229465034946401</v>
      </c>
      <c r="X38" s="1">
        <f t="shared" si="30"/>
        <v>4.5594368735519488</v>
      </c>
      <c r="Y38" s="1">
        <f t="shared" si="39"/>
        <v>91.813691465383869</v>
      </c>
      <c r="Z38" s="1">
        <f t="shared" si="31"/>
        <v>66978.169242374846</v>
      </c>
      <c r="AA38">
        <f t="shared" si="32"/>
        <v>67074.542370713782</v>
      </c>
      <c r="AB38">
        <v>261.53564453125</v>
      </c>
      <c r="AC38">
        <v>67508.875923056898</v>
      </c>
      <c r="AD38">
        <f t="shared" si="40"/>
        <v>0.18650612648774795</v>
      </c>
      <c r="AE38">
        <f t="shared" si="41"/>
        <v>0.15793490118526166</v>
      </c>
      <c r="AF38">
        <f t="shared" si="42"/>
        <v>97.047076884171375</v>
      </c>
      <c r="AG38">
        <f t="shared" si="33"/>
        <v>0.64337251421301522</v>
      </c>
      <c r="AK38" s="10"/>
      <c r="AL38" s="1"/>
      <c r="AM38" s="10"/>
    </row>
    <row r="39" spans="1:39">
      <c r="A39" s="4" t="s">
        <v>17</v>
      </c>
      <c r="B39" s="4" t="e">
        <f t="shared" si="49"/>
        <v>#DIV/0!</v>
      </c>
      <c r="C39" s="4">
        <f t="shared" si="48"/>
        <v>43.104367993906642</v>
      </c>
      <c r="D39">
        <v>5.8052164564906077</v>
      </c>
      <c r="E39">
        <v>39.368961030855239</v>
      </c>
      <c r="H39">
        <v>3000</v>
      </c>
      <c r="I39">
        <v>2</v>
      </c>
      <c r="J39">
        <f t="shared" si="22"/>
        <v>54000000000</v>
      </c>
      <c r="K39">
        <v>690692778.14999998</v>
      </c>
      <c r="L39">
        <f>K39*8</f>
        <v>5525542225.1999998</v>
      </c>
      <c r="M39" s="10">
        <f t="shared" si="35"/>
        <v>216</v>
      </c>
      <c r="N39">
        <f t="shared" si="23"/>
        <v>5242880</v>
      </c>
      <c r="O39">
        <f t="shared" si="24"/>
        <v>1321.9783155054649</v>
      </c>
      <c r="P39" s="10">
        <f>J39/L39</f>
        <v>9.7727965508480832</v>
      </c>
      <c r="Q39" s="10">
        <f t="shared" si="37"/>
        <v>1321.9783155054649</v>
      </c>
      <c r="R39">
        <f t="shared" si="25"/>
        <v>917.62027872473709</v>
      </c>
      <c r="S39" s="10">
        <f t="shared" si="26"/>
        <v>660.98915775273247</v>
      </c>
      <c r="T39" s="1">
        <f t="shared" si="27"/>
        <v>0</v>
      </c>
      <c r="U39" s="1">
        <f t="shared" si="38"/>
        <v>8.2649249744439928</v>
      </c>
      <c r="V39">
        <f t="shared" si="28"/>
        <v>8.2649249744439928</v>
      </c>
      <c r="W39">
        <f t="shared" si="29"/>
        <v>8.2649249744439928</v>
      </c>
      <c r="X39" s="1">
        <f t="shared" si="30"/>
        <v>5.0475540442782654</v>
      </c>
      <c r="Y39" s="1">
        <f t="shared" si="39"/>
        <v>98.256963355213401</v>
      </c>
      <c r="Z39" s="1">
        <f t="shared" si="31"/>
        <v>71198.497292652843</v>
      </c>
      <c r="AA39">
        <f t="shared" si="32"/>
        <v>71301.801810052333</v>
      </c>
      <c r="AB39">
        <v>278.01513671875</v>
      </c>
      <c r="AC39">
        <v>71772.828496819493</v>
      </c>
      <c r="AD39">
        <f t="shared" si="40"/>
        <v>0.19423402854006586</v>
      </c>
      <c r="AE39">
        <f t="shared" si="41"/>
        <v>0.15899975203982752</v>
      </c>
      <c r="AF39">
        <f t="shared" si="42"/>
        <v>97.027167271541373</v>
      </c>
      <c r="AG39">
        <f t="shared" si="33"/>
        <v>0.65627438214732292</v>
      </c>
      <c r="AK39" s="10"/>
      <c r="AM39" s="10"/>
    </row>
    <row r="40" spans="1:39">
      <c r="AK40" s="10"/>
      <c r="AM40" s="10"/>
    </row>
    <row r="41" spans="1:39">
      <c r="G41" s="4" t="s">
        <v>47</v>
      </c>
      <c r="H41" s="4"/>
      <c r="M41" s="9"/>
      <c r="N41" s="9"/>
      <c r="AK41" s="10"/>
      <c r="AM41" s="10"/>
    </row>
    <row r="42" spans="1:39">
      <c r="G42" t="s">
        <v>32</v>
      </c>
      <c r="I42" t="s">
        <v>33</v>
      </c>
      <c r="J42" t="s">
        <v>75</v>
      </c>
      <c r="K42" t="s">
        <v>63</v>
      </c>
      <c r="L42" t="s">
        <v>61</v>
      </c>
      <c r="M42" t="s">
        <v>68</v>
      </c>
      <c r="N42" t="s">
        <v>62</v>
      </c>
      <c r="O42" s="9" t="s">
        <v>59</v>
      </c>
      <c r="P42" t="s">
        <v>60</v>
      </c>
      <c r="Q42" t="s">
        <v>34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40</v>
      </c>
      <c r="X42" t="s">
        <v>41</v>
      </c>
      <c r="Y42" t="s">
        <v>42</v>
      </c>
      <c r="Z42" t="s">
        <v>43</v>
      </c>
      <c r="AA42" t="s">
        <v>25</v>
      </c>
      <c r="AB42" t="s">
        <v>97</v>
      </c>
      <c r="AC42" t="s">
        <v>44</v>
      </c>
      <c r="AD42" t="s">
        <v>77</v>
      </c>
      <c r="AE42" t="s">
        <v>45</v>
      </c>
      <c r="AK42" s="10"/>
      <c r="AM42" s="10"/>
    </row>
    <row r="43" spans="1:39">
      <c r="G43">
        <v>2500</v>
      </c>
      <c r="I43">
        <f>2*G43^2</f>
        <v>12500000</v>
      </c>
      <c r="J43" s="3">
        <v>41498102.369999997</v>
      </c>
      <c r="K43" s="3">
        <f>J43/8</f>
        <v>5187262.7962499997</v>
      </c>
      <c r="L43" s="10">
        <f>(G43^2+2*G43)*8/1000000</f>
        <v>50.04</v>
      </c>
      <c r="M43" s="10">
        <f t="shared" ref="M43:M65" si="51">G43/2^17</f>
        <v>1.9073486328125E-2</v>
      </c>
      <c r="N43">
        <f>40*2^20/8</f>
        <v>5242880</v>
      </c>
      <c r="O43" s="10">
        <f>I43/K43</f>
        <v>2.409748742445931</v>
      </c>
      <c r="P43" s="10">
        <f>2</f>
        <v>2</v>
      </c>
      <c r="Q43" s="1">
        <f t="shared" ref="Q43:Q65" si="52">$B$29*I43</f>
        <v>9.4232248420410492E-5</v>
      </c>
      <c r="R43" s="1">
        <f>$C$29*K43</f>
        <v>1.2730854329829043E-3</v>
      </c>
      <c r="S43">
        <f t="shared" ref="S43:S65" si="53">Q43+R43</f>
        <v>1.3673176814033147E-3</v>
      </c>
      <c r="T43">
        <f t="shared" ref="T43:T65" si="54">MAX(Q43,R43)</f>
        <v>1.2730854329829043E-3</v>
      </c>
      <c r="U43" s="1">
        <f t="shared" ref="U43:U65" si="55">$D$29*I43</f>
        <v>0</v>
      </c>
      <c r="V43" s="1">
        <f>$E$29*K43</f>
        <v>0</v>
      </c>
      <c r="W43" s="1">
        <f t="shared" ref="W43:W65" si="56">Y43*$F$29</f>
        <v>0.35127541855396566</v>
      </c>
      <c r="X43">
        <f t="shared" ref="X43:X65" si="57">SUM(U43:W43)</f>
        <v>0.35127541855396566</v>
      </c>
      <c r="Y43">
        <v>1.3439999999999999E-3</v>
      </c>
      <c r="Z43">
        <v>0.32956373300000003</v>
      </c>
      <c r="AA43">
        <f>I43/(Y43*1000000000)</f>
        <v>9.3005952380952372</v>
      </c>
      <c r="AB43">
        <f>(K43*8)/Y43/1000000000</f>
        <v>30.876564263392858</v>
      </c>
      <c r="AC43">
        <f t="shared" ref="AC43:AC65" si="58">ABS(T43-Y43)/ABS(Y43)*100</f>
        <v>5.2763814744862838</v>
      </c>
      <c r="AD43">
        <f t="shared" ref="AD43:AD65" si="59">ABS(S43-Y43)/ABS(Y43)*100</f>
        <v>1.7349465329847293</v>
      </c>
      <c r="AE43">
        <f t="shared" ref="AE43:AE65" si="60">ABS(X43-Z43)/ABS(Z43)*100</f>
        <v>6.5880081392225369</v>
      </c>
      <c r="AK43" s="10"/>
      <c r="AM43" s="10"/>
    </row>
    <row r="44" spans="1:39">
      <c r="G44">
        <v>3500</v>
      </c>
      <c r="I44">
        <f t="shared" ref="I44:I65" si="61">2*G44^2</f>
        <v>24500000</v>
      </c>
      <c r="J44" s="3">
        <v>107601192.7</v>
      </c>
      <c r="K44" s="3">
        <f t="shared" ref="K44:K65" si="62">J44/8</f>
        <v>13450149.0875</v>
      </c>
      <c r="L44" s="10">
        <f t="shared" ref="L44:L65" si="63">(G44^2+2*G44)*8/1000000</f>
        <v>98.055999999999997</v>
      </c>
      <c r="M44" s="10">
        <f t="shared" si="51"/>
        <v>2.6702880859375E-2</v>
      </c>
      <c r="N44">
        <f t="shared" ref="N44:N65" si="64">40*2^20/8</f>
        <v>5242880</v>
      </c>
      <c r="O44" s="10">
        <f t="shared" ref="O44:O65" si="65">I44/K44</f>
        <v>1.8215411472850709</v>
      </c>
      <c r="P44" s="10">
        <f>2</f>
        <v>2</v>
      </c>
      <c r="Q44" s="1">
        <f t="shared" si="52"/>
        <v>1.8469520690400456E-4</v>
      </c>
      <c r="R44" s="1">
        <f t="shared" ref="R44:R65" si="66">$C$29*K44</f>
        <v>3.3010066286063874E-3</v>
      </c>
      <c r="S44">
        <f t="shared" si="53"/>
        <v>3.4857018355103921E-3</v>
      </c>
      <c r="T44">
        <f t="shared" si="54"/>
        <v>3.3010066286063874E-3</v>
      </c>
      <c r="U44" s="1">
        <f t="shared" si="55"/>
        <v>0</v>
      </c>
      <c r="V44" s="1">
        <f t="shared" ref="V44:V65" si="67">$E$29*K44</f>
        <v>0</v>
      </c>
      <c r="W44" s="1">
        <f t="shared" si="56"/>
        <v>0.81650625562692625</v>
      </c>
      <c r="X44">
        <f t="shared" si="57"/>
        <v>0.81650625562692625</v>
      </c>
      <c r="Y44">
        <v>3.124E-3</v>
      </c>
      <c r="Z44">
        <v>0.77612656000000002</v>
      </c>
      <c r="AA44">
        <f t="shared" ref="AA44:AA91" si="68">I44/(Y44*1000000000)</f>
        <v>7.8425096030729833</v>
      </c>
      <c r="AB44">
        <f t="shared" ref="AB44:AB65" si="69">(K44*8)/Y44/1000000000</f>
        <v>34.443403553137003</v>
      </c>
      <c r="AC44">
        <f t="shared" si="58"/>
        <v>5.6660252434823102</v>
      </c>
      <c r="AD44">
        <f t="shared" si="59"/>
        <v>11.578163748732139</v>
      </c>
      <c r="AE44">
        <f t="shared" si="60"/>
        <v>5.2027204979206259</v>
      </c>
      <c r="AK44" s="10"/>
      <c r="AM44" s="10"/>
    </row>
    <row r="45" spans="1:39">
      <c r="B45" t="s">
        <v>99</v>
      </c>
      <c r="C45" t="s">
        <v>100</v>
      </c>
      <c r="G45">
        <v>4500</v>
      </c>
      <c r="I45">
        <f t="shared" si="61"/>
        <v>40500000</v>
      </c>
      <c r="J45" s="3">
        <v>177003884.80000001</v>
      </c>
      <c r="K45" s="3">
        <f t="shared" si="62"/>
        <v>22125485.600000001</v>
      </c>
      <c r="L45" s="10">
        <f t="shared" si="63"/>
        <v>162.072</v>
      </c>
      <c r="M45" s="10">
        <f t="shared" si="51"/>
        <v>3.4332275390625E-2</v>
      </c>
      <c r="N45">
        <f t="shared" si="64"/>
        <v>5242880</v>
      </c>
      <c r="O45" s="10">
        <f t="shared" si="65"/>
        <v>1.830468299416669</v>
      </c>
      <c r="P45" s="10">
        <f>2</f>
        <v>2</v>
      </c>
      <c r="Q45" s="1">
        <f t="shared" si="52"/>
        <v>3.0531248488212996E-4</v>
      </c>
      <c r="R45" s="1">
        <f t="shared" si="66"/>
        <v>5.4301535359643034E-3</v>
      </c>
      <c r="S45">
        <f t="shared" si="53"/>
        <v>5.7354660208464338E-3</v>
      </c>
      <c r="T45">
        <f t="shared" si="54"/>
        <v>5.4301535359643034E-3</v>
      </c>
      <c r="U45" s="1">
        <f t="shared" si="55"/>
        <v>0</v>
      </c>
      <c r="V45" s="1">
        <f t="shared" si="67"/>
        <v>0</v>
      </c>
      <c r="W45" s="1">
        <f t="shared" si="56"/>
        <v>1.337407973765359</v>
      </c>
      <c r="X45">
        <f t="shared" si="57"/>
        <v>1.337407973765359</v>
      </c>
      <c r="Y45">
        <v>5.117E-3</v>
      </c>
      <c r="Z45">
        <v>1.10706295</v>
      </c>
      <c r="AA45">
        <f t="shared" si="68"/>
        <v>7.914793824506547</v>
      </c>
      <c r="AB45">
        <f t="shared" si="69"/>
        <v>34.591339613054529</v>
      </c>
      <c r="AC45">
        <f t="shared" si="58"/>
        <v>6.1198658582040908</v>
      </c>
      <c r="AD45">
        <f>ABS(S45-Y45)/ABS(Y45)*100</f>
        <v>12.086496401141954</v>
      </c>
      <c r="AE45">
        <f t="shared" si="60"/>
        <v>20.806858703505437</v>
      </c>
      <c r="AK45" s="10"/>
      <c r="AM45" s="10"/>
    </row>
    <row r="46" spans="1:39">
      <c r="A46" s="4" t="s">
        <v>14</v>
      </c>
      <c r="B46">
        <f>AVERAGE(AG3:AG18)</f>
        <v>4.0538025534251672</v>
      </c>
      <c r="C46">
        <f>AVERAGE(AH3:AH18)</f>
        <v>0.49686745988677405</v>
      </c>
      <c r="D46" t="s">
        <v>106</v>
      </c>
      <c r="G46">
        <v>5500</v>
      </c>
      <c r="I46">
        <f t="shared" si="61"/>
        <v>60500000</v>
      </c>
      <c r="J46" s="3">
        <v>262299575.80000001</v>
      </c>
      <c r="K46" s="3">
        <f t="shared" si="62"/>
        <v>32787446.975000001</v>
      </c>
      <c r="L46" s="10">
        <f t="shared" si="63"/>
        <v>242.08799999999999</v>
      </c>
      <c r="M46" s="10">
        <f t="shared" si="51"/>
        <v>4.1961669921875E-2</v>
      </c>
      <c r="N46">
        <f t="shared" si="64"/>
        <v>5242880</v>
      </c>
      <c r="O46" s="10">
        <f t="shared" si="65"/>
        <v>1.8452183863577563</v>
      </c>
      <c r="P46" s="10">
        <f>2</f>
        <v>2</v>
      </c>
      <c r="Q46" s="1">
        <f t="shared" si="52"/>
        <v>4.5608408235478677E-4</v>
      </c>
      <c r="R46" s="1">
        <f t="shared" si="66"/>
        <v>8.0468684098186916E-3</v>
      </c>
      <c r="S46">
        <f t="shared" si="53"/>
        <v>8.5029524921734784E-3</v>
      </c>
      <c r="T46">
        <f t="shared" si="54"/>
        <v>8.0468684098186916E-3</v>
      </c>
      <c r="U46" s="1">
        <f t="shared" si="55"/>
        <v>0</v>
      </c>
      <c r="V46" s="1">
        <f t="shared" si="67"/>
        <v>0</v>
      </c>
      <c r="W46" s="1">
        <f t="shared" si="56"/>
        <v>2.0177427315748626</v>
      </c>
      <c r="X46">
        <f t="shared" si="57"/>
        <v>2.0177427315748626</v>
      </c>
      <c r="Y46">
        <v>7.7200000000000003E-3</v>
      </c>
      <c r="Z46">
        <v>1.9037520000000001</v>
      </c>
      <c r="AA46">
        <f t="shared" si="68"/>
        <v>7.8367875647668397</v>
      </c>
      <c r="AB46">
        <f t="shared" si="69"/>
        <v>33.976628989637305</v>
      </c>
      <c r="AC46">
        <f t="shared" si="58"/>
        <v>4.2340467593094715</v>
      </c>
      <c r="AD46">
        <f t="shared" si="59"/>
        <v>10.141871660278214</v>
      </c>
      <c r="AE46">
        <f t="shared" si="60"/>
        <v>5.9876880799002441</v>
      </c>
      <c r="AK46" s="10"/>
      <c r="AM46" s="10"/>
    </row>
    <row r="47" spans="1:39">
      <c r="A47" s="4" t="s">
        <v>13</v>
      </c>
      <c r="B47">
        <f>AVERAGE(AF24:AF39)</f>
        <v>97.596065967274754</v>
      </c>
      <c r="C47">
        <f>AVERAGE(AG24:AG39)</f>
        <v>2.1006144078323818</v>
      </c>
      <c r="G47">
        <v>6500</v>
      </c>
      <c r="I47">
        <f t="shared" si="61"/>
        <v>84500000</v>
      </c>
      <c r="J47" s="3">
        <v>364624018.60000002</v>
      </c>
      <c r="K47" s="3">
        <f t="shared" si="62"/>
        <v>45578002.325000003</v>
      </c>
      <c r="L47" s="10">
        <f t="shared" si="63"/>
        <v>338.10399999999998</v>
      </c>
      <c r="M47" s="10">
        <f t="shared" si="51"/>
        <v>4.9591064453125E-2</v>
      </c>
      <c r="N47">
        <f t="shared" si="64"/>
        <v>5242880</v>
      </c>
      <c r="O47" s="10">
        <f t="shared" si="65"/>
        <v>1.8539645374859022</v>
      </c>
      <c r="P47" s="10">
        <f>2</f>
        <v>2</v>
      </c>
      <c r="Q47" s="1">
        <f t="shared" si="52"/>
        <v>6.370099993219749E-4</v>
      </c>
      <c r="R47" s="1">
        <f t="shared" si="66"/>
        <v>1.1185994059596504E-2</v>
      </c>
      <c r="S47">
        <f t="shared" si="53"/>
        <v>1.1823004058918479E-2</v>
      </c>
      <c r="T47">
        <f t="shared" si="54"/>
        <v>1.1185994059596504E-2</v>
      </c>
      <c r="U47" s="1">
        <f t="shared" si="55"/>
        <v>0</v>
      </c>
      <c r="V47" s="1">
        <f t="shared" si="67"/>
        <v>0</v>
      </c>
      <c r="W47" s="1">
        <f t="shared" si="56"/>
        <v>2.7798849343303416</v>
      </c>
      <c r="X47">
        <f t="shared" si="57"/>
        <v>2.7798849343303416</v>
      </c>
      <c r="Y47">
        <v>1.0636E-2</v>
      </c>
      <c r="Z47">
        <v>2.6418642220000002</v>
      </c>
      <c r="AA47">
        <f t="shared" si="68"/>
        <v>7.9447160586686723</v>
      </c>
      <c r="AB47">
        <f t="shared" si="69"/>
        <v>34.282062673937574</v>
      </c>
      <c r="AC47">
        <f t="shared" si="58"/>
        <v>5.171061109406776</v>
      </c>
      <c r="AD47">
        <f t="shared" si="59"/>
        <v>11.160248767567504</v>
      </c>
      <c r="AE47">
        <f t="shared" si="60"/>
        <v>5.2243681253934406</v>
      </c>
      <c r="AK47" s="10"/>
      <c r="AM47" s="10"/>
    </row>
    <row r="48" spans="1:39">
      <c r="A48" s="4" t="s">
        <v>16</v>
      </c>
      <c r="B48">
        <f>AVERAGE(AD43:AD65)</f>
        <v>12.093917367331779</v>
      </c>
      <c r="C48">
        <f>AVERAGE(AE43:AE65)</f>
        <v>6.2889193532456193</v>
      </c>
      <c r="D48" t="s">
        <v>107</v>
      </c>
      <c r="G48">
        <v>7500</v>
      </c>
      <c r="I48">
        <f t="shared" si="61"/>
        <v>112500000</v>
      </c>
      <c r="J48" s="3">
        <v>483401687.39999998</v>
      </c>
      <c r="K48" s="3">
        <f t="shared" si="62"/>
        <v>60425210.924999997</v>
      </c>
      <c r="L48" s="10">
        <f t="shared" si="63"/>
        <v>450.12</v>
      </c>
      <c r="M48" s="10">
        <f t="shared" si="51"/>
        <v>5.7220458984375E-2</v>
      </c>
      <c r="N48">
        <f t="shared" si="64"/>
        <v>5242880</v>
      </c>
      <c r="O48" s="10">
        <f t="shared" si="65"/>
        <v>1.8618056648513057</v>
      </c>
      <c r="P48" s="10">
        <f>2</f>
        <v>2</v>
      </c>
      <c r="Q48" s="1">
        <f t="shared" si="52"/>
        <v>8.4809023578369446E-4</v>
      </c>
      <c r="R48" s="1">
        <f t="shared" si="66"/>
        <v>1.4829874412599449E-2</v>
      </c>
      <c r="S48">
        <f t="shared" si="53"/>
        <v>1.5677964648383145E-2</v>
      </c>
      <c r="T48">
        <f t="shared" si="54"/>
        <v>1.4829874412599449E-2</v>
      </c>
      <c r="U48" s="1">
        <f t="shared" si="55"/>
        <v>0</v>
      </c>
      <c r="V48" s="1">
        <f t="shared" si="67"/>
        <v>0</v>
      </c>
      <c r="W48" s="1">
        <f t="shared" si="56"/>
        <v>3.6389937890824884</v>
      </c>
      <c r="X48">
        <f t="shared" si="57"/>
        <v>3.6389937890824884</v>
      </c>
      <c r="Y48">
        <v>1.3923E-2</v>
      </c>
      <c r="Z48">
        <v>3.4679872500000002</v>
      </c>
      <c r="AA48">
        <f t="shared" si="68"/>
        <v>8.0801551389786681</v>
      </c>
      <c r="AB48">
        <f t="shared" si="69"/>
        <v>34.719650032320615</v>
      </c>
      <c r="AC48">
        <f t="shared" si="58"/>
        <v>6.5134986181099599</v>
      </c>
      <c r="AD48">
        <f t="shared" si="59"/>
        <v>12.604788108763524</v>
      </c>
      <c r="AE48">
        <f t="shared" si="60"/>
        <v>4.9310025312950101</v>
      </c>
      <c r="AK48" s="10"/>
      <c r="AM48" s="10"/>
    </row>
    <row r="49" spans="1:39">
      <c r="A49" s="4" t="s">
        <v>15</v>
      </c>
      <c r="B49">
        <f>AVERAGE(AD69:AD91)</f>
        <v>16.704848363074419</v>
      </c>
      <c r="C49">
        <f>AVERAGE(AE69:AE91)</f>
        <v>8.2836760118508295</v>
      </c>
      <c r="G49">
        <v>8500</v>
      </c>
      <c r="I49">
        <f t="shared" si="61"/>
        <v>144500000</v>
      </c>
      <c r="J49" s="3">
        <v>619952069.60000002</v>
      </c>
      <c r="K49" s="3">
        <f t="shared" si="62"/>
        <v>77494008.700000003</v>
      </c>
      <c r="L49" s="10">
        <f t="shared" si="63"/>
        <v>578.13599999999997</v>
      </c>
      <c r="M49" s="10">
        <f t="shared" si="51"/>
        <v>6.4849853515625E-2</v>
      </c>
      <c r="N49">
        <f t="shared" si="64"/>
        <v>5242880</v>
      </c>
      <c r="O49" s="10">
        <f t="shared" si="65"/>
        <v>1.8646602805050141</v>
      </c>
      <c r="P49" s="10">
        <f>2</f>
        <v>2</v>
      </c>
      <c r="Q49" s="1">
        <f t="shared" si="52"/>
        <v>1.0893247917399453E-3</v>
      </c>
      <c r="R49" s="1">
        <f t="shared" si="66"/>
        <v>1.9018988914681876E-2</v>
      </c>
      <c r="S49">
        <f t="shared" si="53"/>
        <v>2.010831370642182E-2</v>
      </c>
      <c r="T49">
        <f t="shared" si="54"/>
        <v>1.9018988914681876E-2</v>
      </c>
      <c r="U49" s="1">
        <f t="shared" si="55"/>
        <v>0</v>
      </c>
      <c r="V49" s="1">
        <f t="shared" si="67"/>
        <v>0</v>
      </c>
      <c r="W49" s="1">
        <f t="shared" si="56"/>
        <v>4.6426378420938192</v>
      </c>
      <c r="X49">
        <f t="shared" si="57"/>
        <v>4.6426378420938192</v>
      </c>
      <c r="Y49">
        <v>1.7763000000000001E-2</v>
      </c>
      <c r="Z49">
        <v>3.9877935</v>
      </c>
      <c r="AA49">
        <f t="shared" si="68"/>
        <v>8.1348871249225922</v>
      </c>
      <c r="AB49">
        <f t="shared" si="69"/>
        <v>34.901315633620442</v>
      </c>
      <c r="AC49">
        <f t="shared" si="58"/>
        <v>7.0708152602706464</v>
      </c>
      <c r="AD49">
        <f t="shared" si="59"/>
        <v>13.203364895692275</v>
      </c>
      <c r="AE49">
        <f t="shared" si="60"/>
        <v>16.421219957698892</v>
      </c>
      <c r="AK49" s="10"/>
      <c r="AM49" s="10"/>
    </row>
    <row r="50" spans="1:39">
      <c r="A50" s="4" t="s">
        <v>18</v>
      </c>
      <c r="B50">
        <f>AVERAGE(AA131:AA322)</f>
        <v>21.063288871956015</v>
      </c>
      <c r="C50">
        <f>AVERAGE(AB131:AB322)</f>
        <v>1.4615027922279769</v>
      </c>
      <c r="G50">
        <v>9500</v>
      </c>
      <c r="I50">
        <f t="shared" si="61"/>
        <v>180500000</v>
      </c>
      <c r="J50" s="3">
        <v>771499838.60000002</v>
      </c>
      <c r="K50" s="3">
        <f t="shared" si="62"/>
        <v>96437479.825000003</v>
      </c>
      <c r="L50" s="10">
        <f t="shared" si="63"/>
        <v>722.15200000000004</v>
      </c>
      <c r="M50" s="10">
        <f t="shared" si="51"/>
        <v>7.2479248046875E-2</v>
      </c>
      <c r="N50">
        <f t="shared" si="64"/>
        <v>5242880</v>
      </c>
      <c r="O50" s="10">
        <f t="shared" si="65"/>
        <v>1.8716789398431379</v>
      </c>
      <c r="P50" s="10">
        <f>2</f>
        <v>2</v>
      </c>
      <c r="Q50" s="1">
        <f t="shared" si="52"/>
        <v>1.3607136671907275E-3</v>
      </c>
      <c r="R50" s="1">
        <f t="shared" si="66"/>
        <v>2.3668195651769555E-2</v>
      </c>
      <c r="S50">
        <f t="shared" si="53"/>
        <v>2.5028909318960284E-2</v>
      </c>
      <c r="T50">
        <f t="shared" si="54"/>
        <v>2.3668195651769555E-2</v>
      </c>
      <c r="U50" s="1">
        <f t="shared" si="55"/>
        <v>0</v>
      </c>
      <c r="V50" s="1">
        <f t="shared" si="67"/>
        <v>0</v>
      </c>
      <c r="W50" s="1">
        <f t="shared" si="56"/>
        <v>5.7790556396181065</v>
      </c>
      <c r="X50">
        <f t="shared" si="57"/>
        <v>5.7790556396181065</v>
      </c>
      <c r="Y50">
        <v>2.2110999999999999E-2</v>
      </c>
      <c r="Z50">
        <v>5.4803341889999997</v>
      </c>
      <c r="AA50">
        <f t="shared" si="68"/>
        <v>8.1633576048120844</v>
      </c>
      <c r="AB50">
        <f t="shared" si="69"/>
        <v>34.892127836823306</v>
      </c>
      <c r="AC50">
        <f t="shared" si="58"/>
        <v>7.0426287900572389</v>
      </c>
      <c r="AD50">
        <f t="shared" si="59"/>
        <v>13.196641124147643</v>
      </c>
      <c r="AE50">
        <f t="shared" si="60"/>
        <v>5.4507889540330163</v>
      </c>
      <c r="AK50" s="10"/>
      <c r="AM50" s="10"/>
    </row>
    <row r="51" spans="1:39">
      <c r="A51" s="4" t="s">
        <v>17</v>
      </c>
      <c r="B51">
        <f>AVERAGE(AA375:AA602)</f>
        <v>21.127865469601982</v>
      </c>
      <c r="C51">
        <f>AVERAGE(AB375:AB602)</f>
        <v>1.567792939784985</v>
      </c>
      <c r="G51">
        <v>10500</v>
      </c>
      <c r="I51">
        <f t="shared" si="61"/>
        <v>220500000</v>
      </c>
      <c r="J51" s="3">
        <v>940169429.20000005</v>
      </c>
      <c r="K51" s="3">
        <f t="shared" si="62"/>
        <v>117521178.65000001</v>
      </c>
      <c r="L51" s="10">
        <f t="shared" si="63"/>
        <v>882.16800000000001</v>
      </c>
      <c r="M51" s="10">
        <f t="shared" si="51"/>
        <v>8.0108642578125E-2</v>
      </c>
      <c r="N51">
        <f t="shared" si="64"/>
        <v>5242880</v>
      </c>
      <c r="O51" s="10">
        <f t="shared" si="65"/>
        <v>1.8762575608324192</v>
      </c>
      <c r="P51" s="10">
        <f>2</f>
        <v>2</v>
      </c>
      <c r="Q51" s="1">
        <f t="shared" si="52"/>
        <v>1.6622568621360411E-3</v>
      </c>
      <c r="R51" s="1">
        <f t="shared" si="66"/>
        <v>2.8842668375015919E-2</v>
      </c>
      <c r="S51">
        <f t="shared" si="53"/>
        <v>3.050492523715196E-2</v>
      </c>
      <c r="T51">
        <f t="shared" si="54"/>
        <v>2.8842668375015919E-2</v>
      </c>
      <c r="U51" s="1">
        <f t="shared" si="55"/>
        <v>0</v>
      </c>
      <c r="V51" s="1">
        <f t="shared" si="67"/>
        <v>0</v>
      </c>
      <c r="W51" s="1">
        <f t="shared" si="56"/>
        <v>7.0448494283508856</v>
      </c>
      <c r="X51">
        <f t="shared" si="57"/>
        <v>7.0448494283508856</v>
      </c>
      <c r="Y51">
        <v>2.6953999999999999E-2</v>
      </c>
      <c r="Z51">
        <v>6.7003151670000003</v>
      </c>
      <c r="AA51">
        <f t="shared" si="68"/>
        <v>8.1806039919863469</v>
      </c>
      <c r="AB51">
        <f t="shared" si="69"/>
        <v>34.880516034725829</v>
      </c>
      <c r="AC51">
        <f t="shared" si="58"/>
        <v>7.0070059175481214</v>
      </c>
      <c r="AD51">
        <f t="shared" si="59"/>
        <v>13.174019578362994</v>
      </c>
      <c r="AE51">
        <f t="shared" si="60"/>
        <v>5.1420605264624744</v>
      </c>
      <c r="AK51" s="10"/>
      <c r="AM51" s="10"/>
    </row>
    <row r="52" spans="1:39">
      <c r="A52" s="6"/>
      <c r="G52">
        <v>11500</v>
      </c>
      <c r="I52">
        <f t="shared" si="61"/>
        <v>264500000</v>
      </c>
      <c r="J52" s="3">
        <v>1132250846</v>
      </c>
      <c r="K52" s="3">
        <f t="shared" si="62"/>
        <v>141531355.75</v>
      </c>
      <c r="L52" s="10">
        <f t="shared" si="63"/>
        <v>1058.184</v>
      </c>
      <c r="M52" s="10">
        <f t="shared" si="51"/>
        <v>8.7738037109375E-2</v>
      </c>
      <c r="N52">
        <f t="shared" si="64"/>
        <v>5242880</v>
      </c>
      <c r="O52" s="10">
        <f t="shared" si="65"/>
        <v>1.8688438233235818</v>
      </c>
      <c r="P52" s="10">
        <f>2</f>
        <v>2</v>
      </c>
      <c r="Q52" s="1">
        <f t="shared" si="52"/>
        <v>1.993954376575886E-3</v>
      </c>
      <c r="R52" s="1">
        <f t="shared" si="66"/>
        <v>3.473537285327126E-2</v>
      </c>
      <c r="S52">
        <f t="shared" si="53"/>
        <v>3.6729327229847147E-2</v>
      </c>
      <c r="T52">
        <f t="shared" si="54"/>
        <v>3.473537285327126E-2</v>
      </c>
      <c r="U52" s="1">
        <f t="shared" si="55"/>
        <v>0</v>
      </c>
      <c r="V52" s="1">
        <f t="shared" si="67"/>
        <v>0</v>
      </c>
      <c r="W52" s="1">
        <f t="shared" si="56"/>
        <v>8.5450881950917825</v>
      </c>
      <c r="X52">
        <f t="shared" si="57"/>
        <v>8.5450881950917825</v>
      </c>
      <c r="Y52">
        <v>3.2694000000000001E-2</v>
      </c>
      <c r="Z52">
        <v>8.1148687600000002</v>
      </c>
      <c r="AA52">
        <f t="shared" si="68"/>
        <v>8.0901694500519969</v>
      </c>
      <c r="AB52">
        <f t="shared" si="69"/>
        <v>34.631762586407291</v>
      </c>
      <c r="AC52">
        <f t="shared" si="58"/>
        <v>6.2438761034784944</v>
      </c>
      <c r="AD52">
        <f t="shared" si="59"/>
        <v>12.342714962522622</v>
      </c>
      <c r="AE52">
        <f t="shared" si="60"/>
        <v>5.3016191366202978</v>
      </c>
      <c r="AK52" s="10"/>
      <c r="AM52" s="10"/>
    </row>
    <row r="53" spans="1:39">
      <c r="A53" s="6"/>
      <c r="G53">
        <v>12500</v>
      </c>
      <c r="I53">
        <f t="shared" si="61"/>
        <v>312500000</v>
      </c>
      <c r="J53" s="3">
        <v>1330818035</v>
      </c>
      <c r="K53" s="3">
        <f t="shared" si="62"/>
        <v>166352254.375</v>
      </c>
      <c r="L53" s="10">
        <f t="shared" si="63"/>
        <v>1250.2</v>
      </c>
      <c r="M53" s="10">
        <f t="shared" si="51"/>
        <v>9.5367431640625E-2</v>
      </c>
      <c r="N53">
        <f t="shared" si="64"/>
        <v>5242880</v>
      </c>
      <c r="O53" s="10">
        <f t="shared" si="65"/>
        <v>1.8785438236114678</v>
      </c>
      <c r="P53" s="10">
        <f>2</f>
        <v>2</v>
      </c>
      <c r="Q53" s="1">
        <f t="shared" si="52"/>
        <v>2.3558062105102622E-3</v>
      </c>
      <c r="R53" s="1">
        <f t="shared" si="66"/>
        <v>4.0827048890173939E-2</v>
      </c>
      <c r="S53">
        <f t="shared" si="53"/>
        <v>4.3182855100684203E-2</v>
      </c>
      <c r="T53">
        <f t="shared" si="54"/>
        <v>4.0827048890173939E-2</v>
      </c>
      <c r="U53" s="1">
        <f t="shared" si="55"/>
        <v>0</v>
      </c>
      <c r="V53" s="1">
        <f t="shared" si="67"/>
        <v>0</v>
      </c>
      <c r="W53" s="1">
        <f t="shared" si="56"/>
        <v>9.94731484728079</v>
      </c>
      <c r="X53">
        <f t="shared" si="57"/>
        <v>9.94731484728079</v>
      </c>
      <c r="Y53">
        <v>3.8059000000000003E-2</v>
      </c>
      <c r="Z53">
        <v>8.9971475999999999</v>
      </c>
      <c r="AA53">
        <f t="shared" si="68"/>
        <v>8.2109356525394777</v>
      </c>
      <c r="AB53">
        <f t="shared" si="69"/>
        <v>34.967236001996895</v>
      </c>
      <c r="AC53">
        <f t="shared" si="58"/>
        <v>7.2730468224964833</v>
      </c>
      <c r="AD53">
        <f t="shared" si="59"/>
        <v>13.462926247889332</v>
      </c>
      <c r="AE53">
        <f t="shared" si="60"/>
        <v>10.560760915835036</v>
      </c>
      <c r="AK53" s="10"/>
      <c r="AM53" s="10"/>
    </row>
    <row r="54" spans="1:39">
      <c r="A54" s="6"/>
      <c r="G54">
        <v>13500</v>
      </c>
      <c r="I54">
        <f t="shared" si="61"/>
        <v>364500000</v>
      </c>
      <c r="J54" s="3">
        <v>1549205384</v>
      </c>
      <c r="K54" s="3">
        <f t="shared" si="62"/>
        <v>193650673</v>
      </c>
      <c r="L54" s="10">
        <f t="shared" si="63"/>
        <v>1458.2159999999999</v>
      </c>
      <c r="M54" s="10">
        <f t="shared" si="51"/>
        <v>0.102996826171875</v>
      </c>
      <c r="N54">
        <f t="shared" si="64"/>
        <v>5242880</v>
      </c>
      <c r="O54" s="10">
        <f t="shared" si="65"/>
        <v>1.882255271067403</v>
      </c>
      <c r="P54" s="10">
        <f>2</f>
        <v>2</v>
      </c>
      <c r="Q54" s="1">
        <f t="shared" si="52"/>
        <v>2.7478123639391697E-3</v>
      </c>
      <c r="R54" s="1">
        <f t="shared" si="66"/>
        <v>4.7526770970975525E-2</v>
      </c>
      <c r="S54">
        <f t="shared" si="53"/>
        <v>5.0274583334914698E-2</v>
      </c>
      <c r="T54">
        <f t="shared" si="54"/>
        <v>4.7526770970975525E-2</v>
      </c>
      <c r="U54" s="1">
        <f t="shared" si="55"/>
        <v>0</v>
      </c>
      <c r="V54" s="1">
        <f t="shared" si="67"/>
        <v>0</v>
      </c>
      <c r="W54" s="1">
        <f t="shared" si="56"/>
        <v>11.531713349716904</v>
      </c>
      <c r="X54">
        <f t="shared" si="57"/>
        <v>11.531713349716904</v>
      </c>
      <c r="Y54">
        <v>4.4121E-2</v>
      </c>
      <c r="Z54">
        <v>10.98514853</v>
      </c>
      <c r="AA54">
        <f t="shared" si="68"/>
        <v>8.2613721357176857</v>
      </c>
      <c r="AB54">
        <f t="shared" si="69"/>
        <v>35.112653475669184</v>
      </c>
      <c r="AC54">
        <f t="shared" si="58"/>
        <v>7.7191608779844625</v>
      </c>
      <c r="AD54">
        <f t="shared" si="59"/>
        <v>13.947062249075717</v>
      </c>
      <c r="AE54">
        <f t="shared" si="60"/>
        <v>4.9754886629366695</v>
      </c>
      <c r="AK54" s="10"/>
      <c r="AM54" s="10"/>
    </row>
    <row r="55" spans="1:39">
      <c r="A55" s="6"/>
      <c r="G55">
        <v>14500</v>
      </c>
      <c r="I55">
        <f t="shared" si="61"/>
        <v>420500000</v>
      </c>
      <c r="J55" s="3">
        <v>1787231216</v>
      </c>
      <c r="K55" s="3">
        <f t="shared" si="62"/>
        <v>223403902</v>
      </c>
      <c r="L55" s="10">
        <f t="shared" si="63"/>
        <v>1682.232</v>
      </c>
      <c r="M55" s="10">
        <f t="shared" si="51"/>
        <v>0.110626220703125</v>
      </c>
      <c r="N55">
        <f t="shared" si="64"/>
        <v>5242880</v>
      </c>
      <c r="O55" s="10">
        <f t="shared" si="65"/>
        <v>1.8822410720471658</v>
      </c>
      <c r="P55" s="10">
        <f>2</f>
        <v>2</v>
      </c>
      <c r="Q55" s="1">
        <f t="shared" si="52"/>
        <v>3.1699728368626088E-3</v>
      </c>
      <c r="R55" s="1">
        <f t="shared" si="66"/>
        <v>5.4828965579563266E-2</v>
      </c>
      <c r="S55">
        <f t="shared" si="53"/>
        <v>5.7998938416425873E-2</v>
      </c>
      <c r="T55">
        <f t="shared" si="54"/>
        <v>5.4828965579563266E-2</v>
      </c>
      <c r="U55" s="1">
        <f t="shared" si="55"/>
        <v>0</v>
      </c>
      <c r="V55" s="1">
        <f t="shared" si="67"/>
        <v>0</v>
      </c>
      <c r="W55" s="1">
        <f t="shared" si="56"/>
        <v>13.331215772889564</v>
      </c>
      <c r="X55">
        <f t="shared" si="57"/>
        <v>13.331215772889564</v>
      </c>
      <c r="Y55">
        <v>5.1006000000000003E-2</v>
      </c>
      <c r="Z55">
        <v>12.687974349999999</v>
      </c>
      <c r="AA55">
        <f t="shared" si="68"/>
        <v>8.2441281417872414</v>
      </c>
      <c r="AB55">
        <f t="shared" si="69"/>
        <v>35.039627024271653</v>
      </c>
      <c r="AC55">
        <f t="shared" si="58"/>
        <v>7.4951291604188981</v>
      </c>
      <c r="AD55">
        <f t="shared" si="59"/>
        <v>13.710031008951631</v>
      </c>
      <c r="AE55">
        <f t="shared" si="60"/>
        <v>5.0696935944669921</v>
      </c>
      <c r="AK55" s="10"/>
      <c r="AM55" s="10"/>
    </row>
    <row r="56" spans="1:39">
      <c r="A56" s="6"/>
      <c r="G56">
        <v>15500</v>
      </c>
      <c r="I56">
        <f t="shared" si="61"/>
        <v>480500000</v>
      </c>
      <c r="J56" s="3">
        <v>2042016654</v>
      </c>
      <c r="K56" s="3">
        <f t="shared" si="62"/>
        <v>255252081.75</v>
      </c>
      <c r="L56" s="10">
        <f t="shared" si="63"/>
        <v>1922.248</v>
      </c>
      <c r="M56" s="10">
        <f t="shared" si="51"/>
        <v>0.118255615234375</v>
      </c>
      <c r="N56">
        <f t="shared" si="64"/>
        <v>5242880</v>
      </c>
      <c r="O56" s="10">
        <f t="shared" si="65"/>
        <v>1.8824528156859979</v>
      </c>
      <c r="P56" s="10">
        <f>2</f>
        <v>2</v>
      </c>
      <c r="Q56" s="1">
        <f t="shared" si="52"/>
        <v>3.6222876292805791E-3</v>
      </c>
      <c r="R56" s="1">
        <f t="shared" si="66"/>
        <v>6.2645314066101757E-2</v>
      </c>
      <c r="S56">
        <f t="shared" si="53"/>
        <v>6.626760169538233E-2</v>
      </c>
      <c r="T56">
        <f t="shared" si="54"/>
        <v>6.2645314066101757E-2</v>
      </c>
      <c r="U56" s="1">
        <f t="shared" si="55"/>
        <v>0</v>
      </c>
      <c r="V56" s="1">
        <f t="shared" si="67"/>
        <v>0</v>
      </c>
      <c r="W56" s="1">
        <f t="shared" si="56"/>
        <v>15.249378196079709</v>
      </c>
      <c r="X56">
        <f t="shared" si="57"/>
        <v>15.249378196079709</v>
      </c>
      <c r="Y56">
        <v>5.8345000000000001E-2</v>
      </c>
      <c r="Z56">
        <v>14.551242999999999</v>
      </c>
      <c r="AA56">
        <f t="shared" si="68"/>
        <v>8.2354957579912593</v>
      </c>
      <c r="AB56">
        <f t="shared" si="69"/>
        <v>34.998999982860575</v>
      </c>
      <c r="AC56">
        <f t="shared" si="58"/>
        <v>7.3704928718857756</v>
      </c>
      <c r="AD56">
        <f t="shared" si="59"/>
        <v>13.578887128943917</v>
      </c>
      <c r="AE56">
        <f t="shared" si="60"/>
        <v>4.7977701704226199</v>
      </c>
    </row>
    <row r="57" spans="1:39">
      <c r="A57" s="6"/>
      <c r="G57">
        <v>16500</v>
      </c>
      <c r="I57">
        <f t="shared" si="61"/>
        <v>544500000</v>
      </c>
      <c r="J57" s="3">
        <v>2325672860</v>
      </c>
      <c r="K57" s="3">
        <f t="shared" si="62"/>
        <v>290709107.5</v>
      </c>
      <c r="L57" s="10">
        <f t="shared" si="63"/>
        <v>2178.2640000000001</v>
      </c>
      <c r="M57" s="10">
        <f t="shared" si="51"/>
        <v>0.125885009765625</v>
      </c>
      <c r="N57">
        <f t="shared" si="64"/>
        <v>5242880</v>
      </c>
      <c r="O57" s="10">
        <f t="shared" si="65"/>
        <v>1.8730063350354442</v>
      </c>
      <c r="P57" s="10">
        <f>2</f>
        <v>2</v>
      </c>
      <c r="Q57" s="1">
        <f t="shared" si="52"/>
        <v>4.1047567411930811E-3</v>
      </c>
      <c r="R57" s="1">
        <f t="shared" si="66"/>
        <v>7.1347364598775262E-2</v>
      </c>
      <c r="S57">
        <f t="shared" si="53"/>
        <v>7.5452121339968342E-2</v>
      </c>
      <c r="T57">
        <f t="shared" si="54"/>
        <v>7.1347364598775262E-2</v>
      </c>
      <c r="U57" s="1">
        <f t="shared" si="55"/>
        <v>0</v>
      </c>
      <c r="V57" s="1">
        <f t="shared" si="67"/>
        <v>0</v>
      </c>
      <c r="W57" s="1">
        <f t="shared" si="56"/>
        <v>17.52770246954319</v>
      </c>
      <c r="X57">
        <f t="shared" si="57"/>
        <v>17.52770246954319</v>
      </c>
      <c r="Y57">
        <v>6.7061999999999997E-2</v>
      </c>
      <c r="Z57">
        <v>16.715622639999999</v>
      </c>
      <c r="AA57">
        <f t="shared" si="68"/>
        <v>8.1193522412096275</v>
      </c>
      <c r="AB57">
        <f t="shared" si="69"/>
        <v>34.679443798276225</v>
      </c>
      <c r="AC57">
        <f t="shared" si="58"/>
        <v>6.3901532891581905</v>
      </c>
      <c r="AD57">
        <f t="shared" si="59"/>
        <v>12.510991828410049</v>
      </c>
      <c r="AE57">
        <f t="shared" si="60"/>
        <v>4.8582086771922395</v>
      </c>
    </row>
    <row r="58" spans="1:39">
      <c r="G58">
        <v>17500</v>
      </c>
      <c r="I58">
        <f t="shared" si="61"/>
        <v>612500000</v>
      </c>
      <c r="J58" s="3">
        <v>2602143633</v>
      </c>
      <c r="K58" s="3">
        <f t="shared" si="62"/>
        <v>325267954.125</v>
      </c>
      <c r="L58" s="10">
        <f t="shared" si="63"/>
        <v>2450.2800000000002</v>
      </c>
      <c r="M58" s="10">
        <f t="shared" si="51"/>
        <v>0.133514404296875</v>
      </c>
      <c r="N58">
        <f t="shared" si="64"/>
        <v>5242880</v>
      </c>
      <c r="O58" s="10">
        <f t="shared" si="65"/>
        <v>1.883062847822436</v>
      </c>
      <c r="P58" s="10">
        <f>2</f>
        <v>2</v>
      </c>
      <c r="Q58" s="1">
        <f t="shared" si="52"/>
        <v>4.6173801726001138E-3</v>
      </c>
      <c r="R58" s="1">
        <f t="shared" si="66"/>
        <v>7.9828979266685265E-2</v>
      </c>
      <c r="S58">
        <f t="shared" si="53"/>
        <v>8.4446359439285384E-2</v>
      </c>
      <c r="T58">
        <f t="shared" si="54"/>
        <v>7.9828979266685265E-2</v>
      </c>
      <c r="U58" s="1">
        <f t="shared" si="55"/>
        <v>0</v>
      </c>
      <c r="V58" s="1">
        <f t="shared" si="67"/>
        <v>0</v>
      </c>
      <c r="W58" s="1">
        <f t="shared" si="56"/>
        <v>19.494217535912266</v>
      </c>
      <c r="X58">
        <f t="shared" si="57"/>
        <v>19.494217535912266</v>
      </c>
      <c r="Y58">
        <v>7.4586E-2</v>
      </c>
      <c r="Z58">
        <v>18.643185070000001</v>
      </c>
      <c r="AA58">
        <f t="shared" si="68"/>
        <v>8.2119968894966888</v>
      </c>
      <c r="AB58">
        <f t="shared" si="69"/>
        <v>34.887829257501409</v>
      </c>
      <c r="AC58">
        <f t="shared" si="58"/>
        <v>7.0294415395453118</v>
      </c>
      <c r="AD58">
        <f t="shared" si="59"/>
        <v>13.220120986894839</v>
      </c>
      <c r="AE58">
        <f t="shared" si="60"/>
        <v>4.5648448090649412</v>
      </c>
    </row>
    <row r="59" spans="1:39">
      <c r="G59">
        <v>18500</v>
      </c>
      <c r="I59">
        <f t="shared" si="61"/>
        <v>684500000</v>
      </c>
      <c r="J59" s="3">
        <v>2903084060</v>
      </c>
      <c r="K59" s="3">
        <f t="shared" si="62"/>
        <v>362885507.5</v>
      </c>
      <c r="L59" s="10">
        <f t="shared" si="63"/>
        <v>2738.2959999999998</v>
      </c>
      <c r="M59" s="10">
        <f t="shared" si="51"/>
        <v>0.141143798828125</v>
      </c>
      <c r="N59">
        <f t="shared" si="64"/>
        <v>5242880</v>
      </c>
      <c r="O59" s="10">
        <f t="shared" si="65"/>
        <v>1.8862698725988665</v>
      </c>
      <c r="P59" s="10">
        <f>2</f>
        <v>2</v>
      </c>
      <c r="Q59" s="1">
        <f t="shared" si="52"/>
        <v>5.1601579235016782E-3</v>
      </c>
      <c r="R59" s="1">
        <f t="shared" si="66"/>
        <v>8.9061277900328917E-2</v>
      </c>
      <c r="S59">
        <f t="shared" si="53"/>
        <v>9.4221435823830593E-2</v>
      </c>
      <c r="T59">
        <f t="shared" si="54"/>
        <v>8.9061277900328917E-2</v>
      </c>
      <c r="U59" s="1">
        <f t="shared" si="55"/>
        <v>0</v>
      </c>
      <c r="V59" s="1">
        <f t="shared" si="67"/>
        <v>0</v>
      </c>
      <c r="W59" s="1">
        <f t="shared" si="56"/>
        <v>21.812008020835307</v>
      </c>
      <c r="X59">
        <f t="shared" si="57"/>
        <v>21.812008020835307</v>
      </c>
      <c r="Y59">
        <v>8.3454E-2</v>
      </c>
      <c r="Z59">
        <v>20.921917799999999</v>
      </c>
      <c r="AA59">
        <f t="shared" si="68"/>
        <v>8.2021233254247843</v>
      </c>
      <c r="AB59">
        <f t="shared" si="69"/>
        <v>34.786637668655786</v>
      </c>
      <c r="AC59">
        <f t="shared" si="58"/>
        <v>6.7190043620784099</v>
      </c>
      <c r="AD59">
        <f t="shared" si="59"/>
        <v>12.902240544288581</v>
      </c>
      <c r="AE59">
        <f t="shared" si="60"/>
        <v>4.2543433606039116</v>
      </c>
    </row>
    <row r="60" spans="1:39">
      <c r="G60">
        <v>19500</v>
      </c>
      <c r="I60">
        <f>2*G60^2</f>
        <v>760500000</v>
      </c>
      <c r="J60" s="3">
        <v>3229331195</v>
      </c>
      <c r="K60" s="3">
        <f t="shared" si="62"/>
        <v>403666399.375</v>
      </c>
      <c r="L60" s="10">
        <f t="shared" si="63"/>
        <v>3042.3119999999999</v>
      </c>
      <c r="M60" s="10">
        <f t="shared" si="51"/>
        <v>0.148773193359375</v>
      </c>
      <c r="N60">
        <f t="shared" si="64"/>
        <v>5242880</v>
      </c>
      <c r="O60" s="10">
        <f t="shared" si="65"/>
        <v>1.8839814291640038</v>
      </c>
      <c r="P60" s="10">
        <f>2</f>
        <v>2</v>
      </c>
      <c r="Q60" s="1">
        <f t="shared" si="52"/>
        <v>5.7330899938977742E-3</v>
      </c>
      <c r="R60" s="1">
        <f t="shared" si="66"/>
        <v>9.9069939776423921E-2</v>
      </c>
      <c r="S60">
        <f t="shared" si="53"/>
        <v>0.1048030297703217</v>
      </c>
      <c r="T60">
        <f t="shared" si="54"/>
        <v>9.9069939776423921E-2</v>
      </c>
      <c r="U60" s="1">
        <f t="shared" si="55"/>
        <v>0</v>
      </c>
      <c r="V60" s="1">
        <f t="shared" si="67"/>
        <v>0</v>
      </c>
      <c r="W60" s="1">
        <f t="shared" si="56"/>
        <v>24.391948241479799</v>
      </c>
      <c r="X60">
        <f t="shared" si="57"/>
        <v>24.391948241479799</v>
      </c>
      <c r="Y60">
        <v>9.3325000000000005E-2</v>
      </c>
      <c r="Z60">
        <v>23.40383611</v>
      </c>
      <c r="AA60">
        <f t="shared" si="68"/>
        <v>8.1489418698098053</v>
      </c>
      <c r="AB60">
        <f t="shared" si="69"/>
        <v>34.603066648807932</v>
      </c>
      <c r="AC60">
        <f t="shared" si="58"/>
        <v>6.1558422463690494</v>
      </c>
      <c r="AD60">
        <f t="shared" si="59"/>
        <v>12.29898716348427</v>
      </c>
      <c r="AE60">
        <f t="shared" si="60"/>
        <v>4.2220092758964327</v>
      </c>
    </row>
    <row r="61" spans="1:39">
      <c r="A61" t="s">
        <v>96</v>
      </c>
      <c r="G61">
        <v>20500</v>
      </c>
      <c r="I61">
        <f t="shared" si="61"/>
        <v>840500000</v>
      </c>
      <c r="J61" s="3">
        <v>3563693528</v>
      </c>
      <c r="K61" s="3">
        <f t="shared" si="62"/>
        <v>445461691</v>
      </c>
      <c r="L61" s="10">
        <f t="shared" si="63"/>
        <v>3362.328</v>
      </c>
      <c r="M61" s="10">
        <f t="shared" si="51"/>
        <v>0.156402587890625</v>
      </c>
      <c r="N61">
        <f t="shared" si="64"/>
        <v>5242880</v>
      </c>
      <c r="O61" s="10">
        <f t="shared" si="65"/>
        <v>1.8868064683928119</v>
      </c>
      <c r="P61" s="10">
        <f>2</f>
        <v>2</v>
      </c>
      <c r="Q61" s="1">
        <f t="shared" si="52"/>
        <v>6.336176383788401E-3</v>
      </c>
      <c r="R61" s="1">
        <f t="shared" si="66"/>
        <v>0.10932756099691153</v>
      </c>
      <c r="S61">
        <f t="shared" si="53"/>
        <v>0.11566373738069993</v>
      </c>
      <c r="T61">
        <f t="shared" si="54"/>
        <v>0.10932756099691153</v>
      </c>
      <c r="U61" s="1">
        <f t="shared" si="55"/>
        <v>0</v>
      </c>
      <c r="V61" s="1">
        <f t="shared" si="67"/>
        <v>0</v>
      </c>
      <c r="W61" s="1">
        <f t="shared" si="56"/>
        <v>27.01605925508234</v>
      </c>
      <c r="X61">
        <f t="shared" si="57"/>
        <v>27.01605925508234</v>
      </c>
      <c r="Y61">
        <v>0.103365</v>
      </c>
      <c r="Z61">
        <v>25.971865770000001</v>
      </c>
      <c r="AA61">
        <f t="shared" si="68"/>
        <v>8.1313790935036039</v>
      </c>
      <c r="AB61">
        <f t="shared" si="69"/>
        <v>34.47679125429304</v>
      </c>
      <c r="AC61">
        <f t="shared" si="58"/>
        <v>5.7684525679983851</v>
      </c>
      <c r="AD61">
        <f t="shared" si="59"/>
        <v>11.898357645914897</v>
      </c>
      <c r="AE61">
        <f t="shared" si="60"/>
        <v>4.0204792922058088</v>
      </c>
    </row>
    <row r="62" spans="1:39">
      <c r="A62" t="s">
        <v>86</v>
      </c>
      <c r="B62" t="s">
        <v>87</v>
      </c>
      <c r="C62" t="s">
        <v>88</v>
      </c>
      <c r="D62" t="s">
        <v>89</v>
      </c>
      <c r="E62" t="s">
        <v>90</v>
      </c>
      <c r="G62">
        <v>21500</v>
      </c>
      <c r="I62">
        <f t="shared" si="61"/>
        <v>924500000</v>
      </c>
      <c r="J62" s="3">
        <v>3929649283</v>
      </c>
      <c r="K62" s="3">
        <f t="shared" si="62"/>
        <v>491206160.375</v>
      </c>
      <c r="L62" s="10">
        <f t="shared" si="63"/>
        <v>3698.3440000000001</v>
      </c>
      <c r="M62" s="10">
        <f t="shared" si="51"/>
        <v>0.164031982421875</v>
      </c>
      <c r="N62">
        <f t="shared" si="64"/>
        <v>5242880</v>
      </c>
      <c r="O62" s="10">
        <f t="shared" si="65"/>
        <v>1.8821018028239138</v>
      </c>
      <c r="P62" s="10">
        <f>2</f>
        <v>2</v>
      </c>
      <c r="Q62" s="1">
        <f t="shared" si="52"/>
        <v>6.9694170931735595E-3</v>
      </c>
      <c r="R62" s="1">
        <f t="shared" si="66"/>
        <v>0.12055441027914682</v>
      </c>
      <c r="S62">
        <f t="shared" si="53"/>
        <v>0.12752382737232038</v>
      </c>
      <c r="T62">
        <f t="shared" si="54"/>
        <v>0.12055441027914682</v>
      </c>
      <c r="U62" s="1">
        <f t="shared" si="55"/>
        <v>0</v>
      </c>
      <c r="V62" s="1">
        <f t="shared" si="67"/>
        <v>0</v>
      </c>
      <c r="W62" s="1">
        <f t="shared" si="56"/>
        <v>29.945706700447964</v>
      </c>
      <c r="X62">
        <f t="shared" si="57"/>
        <v>29.945706700447964</v>
      </c>
      <c r="Y62">
        <v>0.114574</v>
      </c>
      <c r="Z62">
        <v>28.77658211</v>
      </c>
      <c r="AA62">
        <f t="shared" si="68"/>
        <v>8.0690208947928852</v>
      </c>
      <c r="AB62">
        <f t="shared" si="69"/>
        <v>34.297914736327613</v>
      </c>
      <c r="AC62">
        <f t="shared" si="58"/>
        <v>5.2196923203753229</v>
      </c>
      <c r="AD62">
        <f t="shared" si="59"/>
        <v>11.30258817211617</v>
      </c>
      <c r="AE62">
        <f t="shared" si="60"/>
        <v>4.0627639028809055</v>
      </c>
    </row>
    <row r="63" spans="1:39">
      <c r="A63" t="s">
        <v>91</v>
      </c>
      <c r="B63">
        <v>48840.901599999997</v>
      </c>
      <c r="C63">
        <v>6.5600000000000006E-2</v>
      </c>
      <c r="D63">
        <v>6.5500000000000003E-2</v>
      </c>
      <c r="E63">
        <v>6.5699999999999995E-2</v>
      </c>
      <c r="G63">
        <v>22500</v>
      </c>
      <c r="I63">
        <f t="shared" si="61"/>
        <v>1012500000</v>
      </c>
      <c r="J63" s="3">
        <v>4309490478</v>
      </c>
      <c r="K63" s="3">
        <f t="shared" si="62"/>
        <v>538686309.75</v>
      </c>
      <c r="L63" s="10">
        <f t="shared" si="63"/>
        <v>4050.36</v>
      </c>
      <c r="M63" s="10">
        <f t="shared" si="51"/>
        <v>0.171661376953125</v>
      </c>
      <c r="N63">
        <f t="shared" si="64"/>
        <v>5242880</v>
      </c>
      <c r="O63" s="10">
        <f t="shared" si="65"/>
        <v>1.8795725483907195</v>
      </c>
      <c r="P63" s="10">
        <f>2</f>
        <v>2</v>
      </c>
      <c r="Q63" s="1">
        <f t="shared" si="52"/>
        <v>7.6328121220532496E-3</v>
      </c>
      <c r="R63" s="1">
        <f t="shared" si="66"/>
        <v>0.13220723931431019</v>
      </c>
      <c r="S63">
        <f t="shared" si="53"/>
        <v>0.13984005143636344</v>
      </c>
      <c r="T63">
        <f t="shared" si="54"/>
        <v>0.13220723931431019</v>
      </c>
      <c r="U63" s="1">
        <f t="shared" si="55"/>
        <v>0</v>
      </c>
      <c r="V63" s="1">
        <f t="shared" si="67"/>
        <v>0</v>
      </c>
      <c r="W63" s="1">
        <f t="shared" si="56"/>
        <v>32.581056436519127</v>
      </c>
      <c r="X63">
        <f t="shared" si="57"/>
        <v>32.581056436519127</v>
      </c>
      <c r="Y63">
        <v>0.124657</v>
      </c>
      <c r="Z63">
        <v>31.339660210000002</v>
      </c>
      <c r="AA63">
        <f t="shared" si="68"/>
        <v>8.1222875570565627</v>
      </c>
      <c r="AB63">
        <f t="shared" si="69"/>
        <v>34.570786060951249</v>
      </c>
      <c r="AC63">
        <f t="shared" si="58"/>
        <v>6.0568113417699676</v>
      </c>
      <c r="AD63">
        <f t="shared" si="59"/>
        <v>12.179862692318469</v>
      </c>
      <c r="AE63">
        <f t="shared" si="60"/>
        <v>3.961103018350578</v>
      </c>
    </row>
    <row r="64" spans="1:39">
      <c r="A64" t="s">
        <v>92</v>
      </c>
      <c r="B64">
        <v>49661.711499999998</v>
      </c>
      <c r="C64">
        <v>3.2300000000000002E-2</v>
      </c>
      <c r="D64">
        <v>3.2199999999999999E-2</v>
      </c>
      <c r="E64">
        <v>3.2300000000000002E-2</v>
      </c>
      <c r="G64">
        <v>23500</v>
      </c>
      <c r="I64">
        <f t="shared" si="61"/>
        <v>1104500000</v>
      </c>
      <c r="J64" s="3">
        <v>4694565134</v>
      </c>
      <c r="K64" s="3">
        <f t="shared" si="62"/>
        <v>586820641.75</v>
      </c>
      <c r="L64" s="10">
        <f t="shared" si="63"/>
        <v>4418.3760000000002</v>
      </c>
      <c r="M64" s="10">
        <f t="shared" si="51"/>
        <v>0.179290771484375</v>
      </c>
      <c r="N64">
        <f t="shared" si="64"/>
        <v>5242880</v>
      </c>
      <c r="O64" s="10">
        <f t="shared" si="65"/>
        <v>1.882176463162903</v>
      </c>
      <c r="P64" s="10">
        <f>2</f>
        <v>2</v>
      </c>
      <c r="Q64" s="1">
        <f t="shared" si="52"/>
        <v>8.3263614704274704E-3</v>
      </c>
      <c r="R64" s="1">
        <f t="shared" si="66"/>
        <v>0.14402062130449259</v>
      </c>
      <c r="S64">
        <f t="shared" si="53"/>
        <v>0.15234698277492006</v>
      </c>
      <c r="T64">
        <f t="shared" si="54"/>
        <v>0.14402062130449259</v>
      </c>
      <c r="U64" s="1">
        <f t="shared" si="55"/>
        <v>0</v>
      </c>
      <c r="V64" s="1">
        <f t="shared" si="67"/>
        <v>0</v>
      </c>
      <c r="W64" s="1">
        <f t="shared" si="56"/>
        <v>35.230519917085751</v>
      </c>
      <c r="X64">
        <f t="shared" si="57"/>
        <v>35.230519917085751</v>
      </c>
      <c r="Y64">
        <v>0.134794</v>
      </c>
      <c r="Z64">
        <v>33.825711839999997</v>
      </c>
      <c r="AA64">
        <f t="shared" si="68"/>
        <v>8.1939848954701251</v>
      </c>
      <c r="AB64">
        <f t="shared" si="69"/>
        <v>34.827701040105644</v>
      </c>
      <c r="AC64">
        <f t="shared" si="58"/>
        <v>6.8449792308949862</v>
      </c>
      <c r="AD64">
        <f t="shared" si="59"/>
        <v>13.022080192679249</v>
      </c>
      <c r="AE64">
        <f t="shared" si="60"/>
        <v>4.1530776461724681</v>
      </c>
    </row>
    <row r="65" spans="1:31">
      <c r="A65" t="s">
        <v>93</v>
      </c>
      <c r="B65">
        <v>53779.735800000002</v>
      </c>
      <c r="C65">
        <v>8.9499999999999996E-2</v>
      </c>
      <c r="D65">
        <v>8.9300000000000004E-2</v>
      </c>
      <c r="E65">
        <v>9.0399999999999994E-2</v>
      </c>
      <c r="G65">
        <v>24500</v>
      </c>
      <c r="I65">
        <f t="shared" si="61"/>
        <v>1200500000</v>
      </c>
      <c r="J65" s="3">
        <v>5100622812</v>
      </c>
      <c r="K65" s="3">
        <f t="shared" si="62"/>
        <v>637577851.5</v>
      </c>
      <c r="L65" s="10">
        <f t="shared" si="63"/>
        <v>4802.3919999999998</v>
      </c>
      <c r="M65" s="10">
        <f t="shared" si="51"/>
        <v>0.186920166015625</v>
      </c>
      <c r="N65">
        <f t="shared" si="64"/>
        <v>5242880</v>
      </c>
      <c r="O65" s="10">
        <f t="shared" si="65"/>
        <v>1.8829073142607433</v>
      </c>
      <c r="P65" s="10">
        <f>2</f>
        <v>2</v>
      </c>
      <c r="Q65" s="1">
        <f t="shared" si="52"/>
        <v>9.0500651382962229E-3</v>
      </c>
      <c r="R65" s="1">
        <f t="shared" si="66"/>
        <v>0.15647772380531383</v>
      </c>
      <c r="S65">
        <f t="shared" si="53"/>
        <v>0.16552778894361006</v>
      </c>
      <c r="T65">
        <f t="shared" si="54"/>
        <v>0.15647772380531383</v>
      </c>
      <c r="U65" s="1">
        <f t="shared" si="55"/>
        <v>0</v>
      </c>
      <c r="V65" s="1">
        <f t="shared" si="67"/>
        <v>0</v>
      </c>
      <c r="W65" s="1">
        <f t="shared" si="56"/>
        <v>38.319077670844834</v>
      </c>
      <c r="X65">
        <f t="shared" si="57"/>
        <v>38.319077670844834</v>
      </c>
      <c r="Y65">
        <v>0.14661099999999999</v>
      </c>
      <c r="Z65">
        <v>36.814022100000003</v>
      </c>
      <c r="AA65">
        <f t="shared" si="68"/>
        <v>8.1883351181016426</v>
      </c>
      <c r="AB65">
        <f t="shared" si="69"/>
        <v>34.790178172169888</v>
      </c>
      <c r="AC65">
        <f t="shared" si="58"/>
        <v>6.729865975481947</v>
      </c>
      <c r="AD65">
        <f t="shared" si="59"/>
        <v>12.902707807470156</v>
      </c>
      <c r="AE65">
        <f t="shared" si="60"/>
        <v>4.0882671465686746</v>
      </c>
    </row>
    <row r="66" spans="1:31">
      <c r="A66" t="s">
        <v>94</v>
      </c>
      <c r="B66">
        <v>53631.314599999998</v>
      </c>
      <c r="C66">
        <v>8.9700000000000002E-2</v>
      </c>
      <c r="D66">
        <v>8.9499999999999996E-2</v>
      </c>
      <c r="E66">
        <v>8.9899999999999994E-2</v>
      </c>
    </row>
    <row r="67" spans="1:31">
      <c r="A67" t="s">
        <v>95</v>
      </c>
      <c r="B67">
        <v>59412.034899999999</v>
      </c>
      <c r="C67">
        <v>5.45E-2</v>
      </c>
      <c r="D67">
        <v>5.3900000000000003E-2</v>
      </c>
      <c r="E67">
        <v>5.5599999999999997E-2</v>
      </c>
      <c r="G67" s="4" t="s">
        <v>48</v>
      </c>
      <c r="H67" s="4"/>
      <c r="K67" s="10"/>
      <c r="L67" s="10"/>
      <c r="N67" s="9"/>
      <c r="O67" s="9"/>
    </row>
    <row r="68" spans="1:31">
      <c r="G68" t="s">
        <v>32</v>
      </c>
      <c r="H68" t="s">
        <v>72</v>
      </c>
      <c r="I68" t="s">
        <v>33</v>
      </c>
      <c r="J68" t="s">
        <v>75</v>
      </c>
      <c r="K68" t="s">
        <v>63</v>
      </c>
      <c r="L68" t="s">
        <v>61</v>
      </c>
      <c r="M68" t="s">
        <v>68</v>
      </c>
      <c r="N68" t="s">
        <v>62</v>
      </c>
      <c r="O68" s="9" t="s">
        <v>59</v>
      </c>
      <c r="P68" t="s">
        <v>60</v>
      </c>
      <c r="Q68" t="s">
        <v>34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40</v>
      </c>
      <c r="X68" t="s">
        <v>41</v>
      </c>
      <c r="Y68" t="s">
        <v>42</v>
      </c>
      <c r="Z68" t="s">
        <v>43</v>
      </c>
      <c r="AA68" t="s">
        <v>25</v>
      </c>
      <c r="AB68" t="s">
        <v>98</v>
      </c>
      <c r="AC68" t="s">
        <v>44</v>
      </c>
      <c r="AD68" t="s">
        <v>76</v>
      </c>
      <c r="AE68" t="s">
        <v>45</v>
      </c>
    </row>
    <row r="69" spans="1:31">
      <c r="G69">
        <v>2500</v>
      </c>
      <c r="H69">
        <v>8192</v>
      </c>
      <c r="I69">
        <f>2*G69^2</f>
        <v>12500000</v>
      </c>
      <c r="J69">
        <v>571093.70556599996</v>
      </c>
      <c r="K69" s="3">
        <f>J69*8</f>
        <v>4568749.6445279997</v>
      </c>
      <c r="L69" s="10">
        <f>(G69^2+2*G69)*8/1000000</f>
        <v>50.04</v>
      </c>
      <c r="M69" s="10">
        <f t="shared" ref="M69:M91" si="70">G69/2^17</f>
        <v>1.9073486328125E-2</v>
      </c>
      <c r="N69">
        <f>40*2^20/8</f>
        <v>5242880</v>
      </c>
      <c r="O69" s="9">
        <f>I69/K69</f>
        <v>2.7359783250481398</v>
      </c>
      <c r="P69" s="9">
        <f>2</f>
        <v>2</v>
      </c>
      <c r="Q69" s="1">
        <f t="shared" ref="Q69:Q91" si="71">$B$30*I69</f>
        <v>9.4232248420410492E-5</v>
      </c>
      <c r="R69" s="1">
        <f>$C$30*K69</f>
        <v>1.1212866684909898E-3</v>
      </c>
      <c r="S69">
        <f t="shared" ref="S69:S91" si="72">Q69+R69</f>
        <v>1.2155189169114002E-3</v>
      </c>
      <c r="T69">
        <f t="shared" ref="T69:T91" si="73">MAX(Q69,R69)</f>
        <v>1.1212866684909898E-3</v>
      </c>
      <c r="U69" s="1">
        <f t="shared" ref="U69:U91" si="74">$D$30*I69</f>
        <v>0</v>
      </c>
      <c r="V69" s="1">
        <f>$E$30*K69</f>
        <v>0</v>
      </c>
      <c r="W69" s="1">
        <f t="shared" ref="W69:W91" si="75">Y69*$F$30</f>
        <v>0.33454801767044356</v>
      </c>
      <c r="X69">
        <f t="shared" ref="X69:X91" si="76">SUM(U69:W69)</f>
        <v>0.33454801767044356</v>
      </c>
      <c r="Y69">
        <v>1.2800000000000001E-3</v>
      </c>
      <c r="Z69">
        <v>0.36294400000000004</v>
      </c>
      <c r="AA69">
        <f t="shared" si="68"/>
        <v>9.765625</v>
      </c>
      <c r="AB69">
        <f>(K69*8)/Y69/1000000000</f>
        <v>28.554685278299996</v>
      </c>
      <c r="AC69">
        <f t="shared" ref="AC69:AC91" si="77">ABS(T69-Y69)/ABS(Y69)*100</f>
        <v>12.399479024141433</v>
      </c>
      <c r="AD69">
        <f t="shared" ref="AD69:AD91" si="78">ABS(S69-Y69)/ABS(Y69)*100</f>
        <v>5.0375846162968694</v>
      </c>
      <c r="AE69">
        <f t="shared" ref="AE69:AE91" si="79">ABS(X69-Z69)/ABS(Z69)*100</f>
        <v>7.8237916399104197</v>
      </c>
    </row>
    <row r="70" spans="1:31">
      <c r="G70">
        <v>3500</v>
      </c>
      <c r="H70">
        <v>4096</v>
      </c>
      <c r="I70">
        <f t="shared" ref="I70:I91" si="80">2*G70^2</f>
        <v>24500000</v>
      </c>
      <c r="J70">
        <v>1577478.033447</v>
      </c>
      <c r="K70" s="3">
        <f t="shared" ref="K70:K91" si="81">J70*8</f>
        <v>12619824.267576</v>
      </c>
      <c r="L70" s="10">
        <f t="shared" ref="L70:L91" si="82">(G70^2+2*G70)*8/1000000</f>
        <v>98.055999999999997</v>
      </c>
      <c r="M70" s="10">
        <f t="shared" si="70"/>
        <v>2.6702880859375E-2</v>
      </c>
      <c r="N70">
        <f t="shared" ref="N70:N91" si="83">40*2^20/8</f>
        <v>5242880</v>
      </c>
      <c r="O70" s="9">
        <f t="shared" ref="O70:O91" si="84">I70/K70</f>
        <v>1.9413899496958629</v>
      </c>
      <c r="P70" s="9">
        <f>2</f>
        <v>2</v>
      </c>
      <c r="Q70" s="1">
        <f t="shared" si="71"/>
        <v>1.8469520690400456E-4</v>
      </c>
      <c r="R70" s="1">
        <f t="shared" ref="R70:R91" si="85">$C$30*K70</f>
        <v>3.0972239257802295E-3</v>
      </c>
      <c r="S70">
        <f t="shared" si="72"/>
        <v>3.2819191326842342E-3</v>
      </c>
      <c r="T70">
        <f t="shared" si="73"/>
        <v>3.0972239257802295E-3</v>
      </c>
      <c r="U70" s="1">
        <f t="shared" si="74"/>
        <v>0</v>
      </c>
      <c r="V70" s="1">
        <f t="shared" ref="V70:V91" si="86">$E$30*K70</f>
        <v>0</v>
      </c>
      <c r="W70" s="1">
        <f t="shared" si="75"/>
        <v>0.80552889879711476</v>
      </c>
      <c r="X70">
        <f t="shared" si="76"/>
        <v>0.80552889879711476</v>
      </c>
      <c r="Y70">
        <v>3.0820000000000001E-3</v>
      </c>
      <c r="Z70">
        <v>0.90142336000000012</v>
      </c>
      <c r="AA70">
        <f t="shared" si="68"/>
        <v>7.9493835171966252</v>
      </c>
      <c r="AB70">
        <f t="shared" ref="AB70:AB91" si="87">(K70*8)/Y70/1000000000</f>
        <v>32.75749323186502</v>
      </c>
      <c r="AC70">
        <f t="shared" si="77"/>
        <v>0.49396254965053077</v>
      </c>
      <c r="AD70">
        <f t="shared" si="78"/>
        <v>6.4866688087032456</v>
      </c>
      <c r="AE70">
        <f t="shared" si="79"/>
        <v>10.638115835259178</v>
      </c>
    </row>
    <row r="71" spans="1:31">
      <c r="G71">
        <v>4500</v>
      </c>
      <c r="H71">
        <v>2048</v>
      </c>
      <c r="I71">
        <f t="shared" si="80"/>
        <v>40500000</v>
      </c>
      <c r="J71">
        <v>2573448.6806640001</v>
      </c>
      <c r="K71" s="3">
        <f t="shared" si="81"/>
        <v>20587589.445312001</v>
      </c>
      <c r="L71" s="10">
        <f t="shared" si="82"/>
        <v>162.072</v>
      </c>
      <c r="M71" s="10">
        <f t="shared" si="70"/>
        <v>3.4332275390625E-2</v>
      </c>
      <c r="N71">
        <f t="shared" si="83"/>
        <v>5242880</v>
      </c>
      <c r="O71" s="9">
        <f t="shared" si="84"/>
        <v>1.9672045679550043</v>
      </c>
      <c r="P71" s="9">
        <f>2</f>
        <v>2</v>
      </c>
      <c r="Q71" s="1">
        <f t="shared" si="71"/>
        <v>3.0531248488212996E-4</v>
      </c>
      <c r="R71" s="1">
        <f t="shared" si="85"/>
        <v>5.0527149389861222E-3</v>
      </c>
      <c r="S71">
        <f t="shared" si="72"/>
        <v>5.3580274238682526E-3</v>
      </c>
      <c r="T71">
        <f t="shared" si="73"/>
        <v>5.0527149389861222E-3</v>
      </c>
      <c r="U71" s="1">
        <f t="shared" si="74"/>
        <v>0</v>
      </c>
      <c r="V71" s="1">
        <f t="shared" si="86"/>
        <v>0</v>
      </c>
      <c r="W71" s="1">
        <f t="shared" si="75"/>
        <v>1.7817295597339169</v>
      </c>
      <c r="X71">
        <f t="shared" si="76"/>
        <v>1.7817295597339169</v>
      </c>
      <c r="Y71">
        <v>6.8170000000000001E-3</v>
      </c>
      <c r="Z71">
        <v>1.9159746583310611</v>
      </c>
      <c r="AA71">
        <f t="shared" si="68"/>
        <v>5.9410297784949391</v>
      </c>
      <c r="AB71">
        <f t="shared" si="87"/>
        <v>24.160292733239842</v>
      </c>
      <c r="AC71">
        <f t="shared" si="77"/>
        <v>25.88066687712891</v>
      </c>
      <c r="AD71">
        <f t="shared" si="78"/>
        <v>21.401974125447374</v>
      </c>
      <c r="AE71">
        <f t="shared" si="79"/>
        <v>7.006621826307474</v>
      </c>
    </row>
    <row r="72" spans="1:31">
      <c r="G72">
        <v>5500</v>
      </c>
      <c r="H72">
        <v>1024</v>
      </c>
      <c r="I72">
        <f t="shared" si="80"/>
        <v>60500000</v>
      </c>
      <c r="J72">
        <v>3843387.1015619999</v>
      </c>
      <c r="K72" s="3">
        <f t="shared" si="81"/>
        <v>30747096.812495999</v>
      </c>
      <c r="L72" s="10">
        <f t="shared" si="82"/>
        <v>242.08799999999999</v>
      </c>
      <c r="M72" s="10">
        <f t="shared" si="70"/>
        <v>4.1961669921875E-2</v>
      </c>
      <c r="N72">
        <f t="shared" si="83"/>
        <v>5242880</v>
      </c>
      <c r="O72" s="9">
        <f t="shared" si="84"/>
        <v>1.9676654472110049</v>
      </c>
      <c r="P72" s="9">
        <f>2</f>
        <v>2</v>
      </c>
      <c r="Q72" s="1">
        <f t="shared" si="71"/>
        <v>4.5608408235478677E-4</v>
      </c>
      <c r="R72" s="1">
        <f t="shared" si="85"/>
        <v>7.5461148964347203E-3</v>
      </c>
      <c r="S72">
        <f t="shared" si="72"/>
        <v>8.0021989787895063E-3</v>
      </c>
      <c r="T72">
        <f t="shared" si="73"/>
        <v>7.5461148964347203E-3</v>
      </c>
      <c r="U72" s="1">
        <f t="shared" si="74"/>
        <v>0</v>
      </c>
      <c r="V72" s="1">
        <f t="shared" si="86"/>
        <v>0</v>
      </c>
      <c r="W72" s="1">
        <f t="shared" si="75"/>
        <v>2.7239526876260647</v>
      </c>
      <c r="X72">
        <f t="shared" si="76"/>
        <v>2.7239526876260647</v>
      </c>
      <c r="Y72">
        <v>1.0422000000000001E-2</v>
      </c>
      <c r="Z72">
        <v>2.890715400003474</v>
      </c>
      <c r="AA72">
        <f t="shared" si="68"/>
        <v>5.8050278257532142</v>
      </c>
      <c r="AB72">
        <f t="shared" si="87"/>
        <v>23.601686288617152</v>
      </c>
      <c r="AC72">
        <f t="shared" si="77"/>
        <v>27.594368677463827</v>
      </c>
      <c r="AD72">
        <f t="shared" si="78"/>
        <v>23.218202084153656</v>
      </c>
      <c r="AE72">
        <f t="shared" si="79"/>
        <v>5.768908014161787</v>
      </c>
    </row>
    <row r="73" spans="1:31">
      <c r="G73">
        <v>6500</v>
      </c>
      <c r="H73">
        <v>1024</v>
      </c>
      <c r="I73">
        <f t="shared" si="80"/>
        <v>84500000</v>
      </c>
      <c r="J73">
        <v>5357566.1953119999</v>
      </c>
      <c r="K73" s="3">
        <f t="shared" si="81"/>
        <v>42860529.562495999</v>
      </c>
      <c r="L73" s="10">
        <f t="shared" si="82"/>
        <v>338.10399999999998</v>
      </c>
      <c r="M73" s="10">
        <f t="shared" si="70"/>
        <v>4.9591064453125E-2</v>
      </c>
      <c r="N73">
        <f t="shared" si="83"/>
        <v>5242880</v>
      </c>
      <c r="O73" s="9">
        <f t="shared" si="84"/>
        <v>1.9715108717167962</v>
      </c>
      <c r="P73" s="9">
        <f>2</f>
        <v>2</v>
      </c>
      <c r="Q73" s="1">
        <f t="shared" si="71"/>
        <v>6.370099993219749E-4</v>
      </c>
      <c r="R73" s="1">
        <f t="shared" si="85"/>
        <v>1.0519057541367146E-2</v>
      </c>
      <c r="S73">
        <f t="shared" si="72"/>
        <v>1.1156067540689121E-2</v>
      </c>
      <c r="T73">
        <f t="shared" si="73"/>
        <v>1.0519057541367146E-2</v>
      </c>
      <c r="U73" s="1">
        <f t="shared" si="74"/>
        <v>0</v>
      </c>
      <c r="V73" s="1">
        <f t="shared" si="86"/>
        <v>0</v>
      </c>
      <c r="W73" s="1">
        <f t="shared" si="75"/>
        <v>3.7644492957089044</v>
      </c>
      <c r="X73">
        <f t="shared" si="76"/>
        <v>3.7644492957089044</v>
      </c>
      <c r="Y73">
        <v>1.4402999999999999E-2</v>
      </c>
      <c r="Z73">
        <v>4.0342802999999998</v>
      </c>
      <c r="AA73">
        <f t="shared" si="68"/>
        <v>5.8668332986183431</v>
      </c>
      <c r="AB73">
        <f t="shared" si="87"/>
        <v>23.806445636323545</v>
      </c>
      <c r="AC73">
        <f t="shared" si="77"/>
        <v>26.966204670088551</v>
      </c>
      <c r="AD73">
        <f t="shared" si="78"/>
        <v>22.543445527396226</v>
      </c>
      <c r="AE73">
        <f t="shared" si="79"/>
        <v>6.6884545501485215</v>
      </c>
    </row>
    <row r="74" spans="1:31">
      <c r="G74">
        <v>7500</v>
      </c>
      <c r="H74">
        <v>1024</v>
      </c>
      <c r="I74">
        <f t="shared" si="80"/>
        <v>112500000</v>
      </c>
      <c r="J74">
        <v>7128307.1367189996</v>
      </c>
      <c r="K74" s="3">
        <f t="shared" si="81"/>
        <v>57026457.093751997</v>
      </c>
      <c r="L74" s="10">
        <f t="shared" si="82"/>
        <v>450.12</v>
      </c>
      <c r="M74" s="10">
        <f t="shared" si="70"/>
        <v>5.7220458984375E-2</v>
      </c>
      <c r="N74">
        <f t="shared" si="83"/>
        <v>5242880</v>
      </c>
      <c r="O74" s="9">
        <f t="shared" si="84"/>
        <v>1.9727685311933199</v>
      </c>
      <c r="P74" s="9">
        <f>2</f>
        <v>2</v>
      </c>
      <c r="Q74" s="1">
        <f t="shared" si="71"/>
        <v>8.4809023578369446E-4</v>
      </c>
      <c r="R74" s="1">
        <f t="shared" si="85"/>
        <v>1.3995734296161799E-2</v>
      </c>
      <c r="S74">
        <f t="shared" si="72"/>
        <v>1.4843824531945493E-2</v>
      </c>
      <c r="T74">
        <f t="shared" si="73"/>
        <v>1.3995734296161799E-2</v>
      </c>
      <c r="U74" s="1">
        <f t="shared" si="74"/>
        <v>0</v>
      </c>
      <c r="V74" s="1">
        <f t="shared" si="86"/>
        <v>0</v>
      </c>
      <c r="W74" s="1">
        <f t="shared" si="75"/>
        <v>4.9332764324450169</v>
      </c>
      <c r="X74">
        <f t="shared" si="76"/>
        <v>4.9332764324450169</v>
      </c>
      <c r="Y74">
        <v>1.8874999999999999E-2</v>
      </c>
      <c r="Z74">
        <v>5.3261919117613745</v>
      </c>
      <c r="AA74">
        <f t="shared" si="68"/>
        <v>5.9602649006622519</v>
      </c>
      <c r="AB74">
        <f t="shared" si="87"/>
        <v>24.170154000000846</v>
      </c>
      <c r="AC74">
        <f t="shared" si="77"/>
        <v>25.8504143249706</v>
      </c>
      <c r="AD74">
        <f t="shared" si="78"/>
        <v>21.35722102280533</v>
      </c>
      <c r="AE74">
        <f t="shared" si="79"/>
        <v>7.3770432201047047</v>
      </c>
    </row>
    <row r="75" spans="1:31">
      <c r="G75">
        <v>8500</v>
      </c>
      <c r="H75">
        <v>512</v>
      </c>
      <c r="I75">
        <f t="shared" si="80"/>
        <v>144500000</v>
      </c>
      <c r="J75">
        <v>9154988.9140620008</v>
      </c>
      <c r="K75" s="3">
        <f t="shared" si="81"/>
        <v>73239911.312496006</v>
      </c>
      <c r="L75" s="10">
        <f t="shared" si="82"/>
        <v>578.13599999999997</v>
      </c>
      <c r="M75" s="10">
        <f t="shared" si="70"/>
        <v>6.4849853515625E-2</v>
      </c>
      <c r="N75">
        <f t="shared" si="83"/>
        <v>5242880</v>
      </c>
      <c r="O75" s="9">
        <f t="shared" si="84"/>
        <v>1.9729679816712964</v>
      </c>
      <c r="P75" s="9">
        <f>2</f>
        <v>2</v>
      </c>
      <c r="Q75" s="1">
        <f t="shared" si="71"/>
        <v>1.0893247917399453E-3</v>
      </c>
      <c r="R75" s="1">
        <f t="shared" si="85"/>
        <v>1.7974925865006198E-2</v>
      </c>
      <c r="S75">
        <f t="shared" si="72"/>
        <v>1.9064250656746141E-2</v>
      </c>
      <c r="T75">
        <f t="shared" si="73"/>
        <v>1.7974925865006198E-2</v>
      </c>
      <c r="U75" s="1">
        <f t="shared" si="74"/>
        <v>0</v>
      </c>
      <c r="V75" s="1">
        <f t="shared" si="86"/>
        <v>0</v>
      </c>
      <c r="W75" s="1">
        <f t="shared" si="75"/>
        <v>6.3747079304547789</v>
      </c>
      <c r="X75">
        <f t="shared" si="76"/>
        <v>6.3747079304547789</v>
      </c>
      <c r="Y75">
        <v>2.4389999999999998E-2</v>
      </c>
      <c r="Z75">
        <v>6.8464947272705095</v>
      </c>
      <c r="AA75">
        <f t="shared" si="68"/>
        <v>5.9245592455924561</v>
      </c>
      <c r="AB75">
        <f t="shared" si="87"/>
        <v>24.02293113981009</v>
      </c>
      <c r="AC75">
        <f t="shared" si="77"/>
        <v>26.302066974144328</v>
      </c>
      <c r="AD75">
        <f t="shared" si="78"/>
        <v>21.835790665247469</v>
      </c>
      <c r="AE75">
        <f t="shared" si="79"/>
        <v>6.8909247083261489</v>
      </c>
    </row>
    <row r="76" spans="1:31">
      <c r="G76">
        <v>9500</v>
      </c>
      <c r="H76">
        <v>512</v>
      </c>
      <c r="I76">
        <f t="shared" si="80"/>
        <v>180500000</v>
      </c>
      <c r="J76">
        <v>13062606.646484001</v>
      </c>
      <c r="K76" s="3">
        <f t="shared" si="81"/>
        <v>104500853.171872</v>
      </c>
      <c r="L76" s="10">
        <f t="shared" si="82"/>
        <v>722.15200000000004</v>
      </c>
      <c r="M76" s="10">
        <f t="shared" si="70"/>
        <v>7.2479248046875E-2</v>
      </c>
      <c r="N76">
        <f t="shared" si="83"/>
        <v>5242880</v>
      </c>
      <c r="O76" s="9">
        <f t="shared" si="84"/>
        <v>1.7272586253734465</v>
      </c>
      <c r="P76" s="9">
        <f>2</f>
        <v>2</v>
      </c>
      <c r="Q76" s="1">
        <f t="shared" si="71"/>
        <v>1.3607136671907275E-3</v>
      </c>
      <c r="R76" s="1">
        <f t="shared" si="85"/>
        <v>2.564715132681776E-2</v>
      </c>
      <c r="S76">
        <f t="shared" si="72"/>
        <v>2.7007864994008486E-2</v>
      </c>
      <c r="T76">
        <f t="shared" si="73"/>
        <v>2.564715132681776E-2</v>
      </c>
      <c r="U76" s="1">
        <f t="shared" si="74"/>
        <v>0</v>
      </c>
      <c r="V76" s="1">
        <f t="shared" si="86"/>
        <v>0</v>
      </c>
      <c r="W76" s="1">
        <f t="shared" si="75"/>
        <v>8.2978363007822189</v>
      </c>
      <c r="X76">
        <f t="shared" si="76"/>
        <v>8.2978363007822189</v>
      </c>
      <c r="Y76">
        <v>3.1747999999999998E-2</v>
      </c>
      <c r="Z76">
        <v>9.1075941142721089</v>
      </c>
      <c r="AA76">
        <f t="shared" si="68"/>
        <v>5.6853975053546684</v>
      </c>
      <c r="AB76">
        <f t="shared" si="87"/>
        <v>26.332582379204236</v>
      </c>
      <c r="AC76">
        <f t="shared" si="77"/>
        <v>19.216481898646336</v>
      </c>
      <c r="AD76">
        <f t="shared" si="78"/>
        <v>14.930499577899434</v>
      </c>
      <c r="AE76">
        <f t="shared" si="79"/>
        <v>8.8910177960275387</v>
      </c>
    </row>
    <row r="77" spans="1:31">
      <c r="G77">
        <v>10500</v>
      </c>
      <c r="H77">
        <v>256</v>
      </c>
      <c r="I77">
        <f t="shared" si="80"/>
        <v>220500000</v>
      </c>
      <c r="J77">
        <v>16076408.382812001</v>
      </c>
      <c r="K77" s="3">
        <f t="shared" si="81"/>
        <v>128611267.06249601</v>
      </c>
      <c r="L77" s="10">
        <f t="shared" si="82"/>
        <v>882.16800000000001</v>
      </c>
      <c r="M77" s="10">
        <f t="shared" si="70"/>
        <v>8.0108642578125E-2</v>
      </c>
      <c r="N77">
        <f t="shared" si="83"/>
        <v>5242880</v>
      </c>
      <c r="O77" s="9">
        <f t="shared" si="84"/>
        <v>1.7144687634004301</v>
      </c>
      <c r="P77" s="9">
        <f>2</f>
        <v>2</v>
      </c>
      <c r="Q77" s="1">
        <f t="shared" si="71"/>
        <v>1.6622568621360411E-3</v>
      </c>
      <c r="R77" s="1">
        <f t="shared" si="85"/>
        <v>3.1564456447647958E-2</v>
      </c>
      <c r="S77">
        <f t="shared" si="72"/>
        <v>3.3226713309784002E-2</v>
      </c>
      <c r="T77">
        <f t="shared" si="73"/>
        <v>3.1564456447647958E-2</v>
      </c>
      <c r="U77" s="1">
        <f t="shared" si="74"/>
        <v>0</v>
      </c>
      <c r="V77" s="1">
        <f t="shared" si="86"/>
        <v>0</v>
      </c>
      <c r="W77" s="1">
        <f t="shared" si="75"/>
        <v>10.113282027921985</v>
      </c>
      <c r="X77">
        <f t="shared" si="76"/>
        <v>10.113282027921985</v>
      </c>
      <c r="Y77">
        <v>3.8693999999999999E-2</v>
      </c>
      <c r="Z77">
        <v>11.141722333316135</v>
      </c>
      <c r="AA77">
        <f t="shared" si="68"/>
        <v>5.6985579159559618</v>
      </c>
      <c r="AB77">
        <f t="shared" si="87"/>
        <v>26.590430984131082</v>
      </c>
      <c r="AC77">
        <f t="shared" si="77"/>
        <v>18.42544981741883</v>
      </c>
      <c r="AD77">
        <f t="shared" si="78"/>
        <v>14.12954641602315</v>
      </c>
      <c r="AE77">
        <f t="shared" si="79"/>
        <v>9.2305325391110671</v>
      </c>
    </row>
    <row r="78" spans="1:31">
      <c r="G78">
        <v>11500</v>
      </c>
      <c r="H78">
        <v>256</v>
      </c>
      <c r="I78">
        <f t="shared" si="80"/>
        <v>264500000</v>
      </c>
      <c r="J78">
        <v>18587183.265625</v>
      </c>
      <c r="K78" s="3">
        <f t="shared" si="81"/>
        <v>148697466.125</v>
      </c>
      <c r="L78" s="10">
        <f t="shared" si="82"/>
        <v>1058.184</v>
      </c>
      <c r="M78" s="10">
        <f t="shared" si="70"/>
        <v>8.7738037109375E-2</v>
      </c>
      <c r="N78">
        <f t="shared" si="83"/>
        <v>5242880</v>
      </c>
      <c r="O78" s="9">
        <f t="shared" si="84"/>
        <v>1.7787794701064548</v>
      </c>
      <c r="P78" s="9">
        <f>2</f>
        <v>2</v>
      </c>
      <c r="Q78" s="1">
        <f t="shared" si="71"/>
        <v>1.993954376575886E-3</v>
      </c>
      <c r="R78" s="1">
        <f t="shared" si="85"/>
        <v>3.6494117510695492E-2</v>
      </c>
      <c r="S78">
        <f t="shared" si="72"/>
        <v>3.848807188727138E-2</v>
      </c>
      <c r="T78">
        <f t="shared" si="73"/>
        <v>3.6494117510695492E-2</v>
      </c>
      <c r="U78" s="1">
        <f t="shared" si="74"/>
        <v>0</v>
      </c>
      <c r="V78" s="1">
        <f t="shared" si="86"/>
        <v>0</v>
      </c>
      <c r="W78" s="1">
        <f t="shared" si="75"/>
        <v>11.740283129483322</v>
      </c>
      <c r="X78">
        <f t="shared" si="76"/>
        <v>11.740283129483322</v>
      </c>
      <c r="Y78">
        <v>4.4919000000000001E-2</v>
      </c>
      <c r="Z78">
        <v>12.970111699980036</v>
      </c>
      <c r="AA78">
        <f t="shared" si="68"/>
        <v>5.8883768561187919</v>
      </c>
      <c r="AB78">
        <f t="shared" si="87"/>
        <v>26.482774082236915</v>
      </c>
      <c r="AC78">
        <f t="shared" si="77"/>
        <v>18.755721385837859</v>
      </c>
      <c r="AD78">
        <f t="shared" si="78"/>
        <v>14.316721460247603</v>
      </c>
      <c r="AE78">
        <f t="shared" si="79"/>
        <v>9.4820198849837762</v>
      </c>
    </row>
    <row r="79" spans="1:31">
      <c r="G79">
        <v>12500</v>
      </c>
      <c r="H79">
        <v>256</v>
      </c>
      <c r="I79">
        <f t="shared" si="80"/>
        <v>312500000</v>
      </c>
      <c r="J79">
        <v>20656987.890625</v>
      </c>
      <c r="K79" s="3">
        <f t="shared" si="81"/>
        <v>165255903.125</v>
      </c>
      <c r="L79" s="10">
        <f t="shared" si="82"/>
        <v>1250.2</v>
      </c>
      <c r="M79" s="10">
        <f t="shared" si="70"/>
        <v>9.5367431640625E-2</v>
      </c>
      <c r="N79">
        <f t="shared" si="83"/>
        <v>5242880</v>
      </c>
      <c r="O79" s="9">
        <f t="shared" si="84"/>
        <v>1.8910065788307979</v>
      </c>
      <c r="P79" s="9">
        <f>2</f>
        <v>2</v>
      </c>
      <c r="Q79" s="1">
        <f t="shared" si="71"/>
        <v>2.3558062105102622E-3</v>
      </c>
      <c r="R79" s="1">
        <f t="shared" si="85"/>
        <v>4.0557976575808716E-2</v>
      </c>
      <c r="S79">
        <f t="shared" si="72"/>
        <v>4.291378278631898E-2</v>
      </c>
      <c r="T79">
        <f t="shared" si="73"/>
        <v>4.0557976575808716E-2</v>
      </c>
      <c r="U79" s="1">
        <f t="shared" si="74"/>
        <v>0</v>
      </c>
      <c r="V79" s="1">
        <f t="shared" si="86"/>
        <v>0</v>
      </c>
      <c r="W79" s="1">
        <f t="shared" si="75"/>
        <v>13.712286874267303</v>
      </c>
      <c r="X79">
        <f t="shared" si="76"/>
        <v>13.712286874267303</v>
      </c>
      <c r="Y79">
        <v>5.2463999999999997E-2</v>
      </c>
      <c r="Z79">
        <v>14.923384799999999</v>
      </c>
      <c r="AA79">
        <f t="shared" si="68"/>
        <v>5.9564653857883503</v>
      </c>
      <c r="AB79">
        <f t="shared" si="87"/>
        <v>25.199131309088138</v>
      </c>
      <c r="AC79">
        <f t="shared" si="77"/>
        <v>22.693701250745811</v>
      </c>
      <c r="AD79">
        <f t="shared" si="78"/>
        <v>18.203372243216336</v>
      </c>
      <c r="AE79">
        <f t="shared" si="79"/>
        <v>8.1154372279718761</v>
      </c>
    </row>
    <row r="80" spans="1:31">
      <c r="G80">
        <v>13500</v>
      </c>
      <c r="H80">
        <v>256</v>
      </c>
      <c r="I80">
        <f t="shared" si="80"/>
        <v>364500000</v>
      </c>
      <c r="J80">
        <v>23155467.019531</v>
      </c>
      <c r="K80" s="3">
        <f t="shared" si="81"/>
        <v>185243736.156248</v>
      </c>
      <c r="L80" s="10">
        <f t="shared" si="82"/>
        <v>1458.2159999999999</v>
      </c>
      <c r="M80" s="10">
        <f t="shared" si="70"/>
        <v>0.102996826171875</v>
      </c>
      <c r="N80">
        <f t="shared" si="83"/>
        <v>5242880</v>
      </c>
      <c r="O80" s="9">
        <f t="shared" si="84"/>
        <v>1.9676778689701782</v>
      </c>
      <c r="P80" s="9">
        <f>2</f>
        <v>2</v>
      </c>
      <c r="Q80" s="1">
        <f t="shared" si="71"/>
        <v>2.7478123639391697E-3</v>
      </c>
      <c r="R80" s="1">
        <f t="shared" si="85"/>
        <v>4.5463496127926273E-2</v>
      </c>
      <c r="S80">
        <f t="shared" si="72"/>
        <v>4.8211308491865446E-2</v>
      </c>
      <c r="T80">
        <f t="shared" si="73"/>
        <v>4.5463496127926273E-2</v>
      </c>
      <c r="U80" s="1">
        <f t="shared" si="74"/>
        <v>0</v>
      </c>
      <c r="V80" s="1">
        <f t="shared" si="86"/>
        <v>0</v>
      </c>
      <c r="W80" s="1">
        <f t="shared" si="75"/>
        <v>16.04811158826789</v>
      </c>
      <c r="X80">
        <f t="shared" si="76"/>
        <v>16.04811158826789</v>
      </c>
      <c r="Y80">
        <v>6.1400999999999997E-2</v>
      </c>
      <c r="Z80">
        <v>17.376483</v>
      </c>
      <c r="AA80">
        <f t="shared" si="68"/>
        <v>5.9363854008892361</v>
      </c>
      <c r="AB80">
        <f t="shared" si="87"/>
        <v>24.135598593670853</v>
      </c>
      <c r="AC80">
        <f t="shared" si="77"/>
        <v>25.956423954127334</v>
      </c>
      <c r="AD80">
        <f t="shared" si="78"/>
        <v>21.481232403600188</v>
      </c>
      <c r="AE80">
        <f t="shared" si="79"/>
        <v>7.6446505989279325</v>
      </c>
    </row>
    <row r="81" spans="7:32">
      <c r="G81">
        <v>14500</v>
      </c>
      <c r="H81">
        <v>256</v>
      </c>
      <c r="I81">
        <f t="shared" si="80"/>
        <v>420500000</v>
      </c>
      <c r="J81">
        <v>26748943.976562001</v>
      </c>
      <c r="K81" s="3">
        <f t="shared" si="81"/>
        <v>213991551.81249601</v>
      </c>
      <c r="L81" s="10">
        <f t="shared" si="82"/>
        <v>1682.232</v>
      </c>
      <c r="M81" s="10">
        <f t="shared" si="70"/>
        <v>0.110626220703125</v>
      </c>
      <c r="N81">
        <f t="shared" si="83"/>
        <v>5242880</v>
      </c>
      <c r="O81" s="9">
        <f t="shared" si="84"/>
        <v>1.9650308455562355</v>
      </c>
      <c r="P81" s="9">
        <f>2</f>
        <v>2</v>
      </c>
      <c r="Q81" s="1">
        <f t="shared" si="71"/>
        <v>3.1699728368626088E-3</v>
      </c>
      <c r="R81" s="1">
        <f t="shared" si="85"/>
        <v>5.2518936883406232E-2</v>
      </c>
      <c r="S81">
        <f t="shared" si="72"/>
        <v>5.5688909720268839E-2</v>
      </c>
      <c r="T81">
        <f t="shared" si="73"/>
        <v>5.2518936883406232E-2</v>
      </c>
      <c r="U81" s="1">
        <f t="shared" si="74"/>
        <v>0</v>
      </c>
      <c r="V81" s="1">
        <f t="shared" si="86"/>
        <v>0</v>
      </c>
      <c r="W81" s="1">
        <f t="shared" si="75"/>
        <v>18.376095333104328</v>
      </c>
      <c r="X81">
        <f t="shared" si="76"/>
        <v>18.376095333104328</v>
      </c>
      <c r="Y81">
        <v>7.0307999999999995E-2</v>
      </c>
      <c r="Z81">
        <v>20.002625999999999</v>
      </c>
      <c r="AA81">
        <f t="shared" si="68"/>
        <v>5.9808272173863575</v>
      </c>
      <c r="AB81">
        <f t="shared" si="87"/>
        <v>24.349041567104287</v>
      </c>
      <c r="AC81">
        <f t="shared" si="77"/>
        <v>25.301620180624912</v>
      </c>
      <c r="AD81">
        <f t="shared" si="78"/>
        <v>20.792925811758487</v>
      </c>
      <c r="AE81">
        <f t="shared" si="79"/>
        <v>8.1315856572815584</v>
      </c>
    </row>
    <row r="82" spans="7:32">
      <c r="G82">
        <v>15500</v>
      </c>
      <c r="H82">
        <v>128</v>
      </c>
      <c r="I82">
        <f t="shared" si="80"/>
        <v>480500000</v>
      </c>
      <c r="J82">
        <v>30700464.359375</v>
      </c>
      <c r="K82" s="3">
        <f t="shared" si="81"/>
        <v>245603714.875</v>
      </c>
      <c r="L82" s="10">
        <f t="shared" si="82"/>
        <v>1922.248</v>
      </c>
      <c r="M82" s="10">
        <f t="shared" si="70"/>
        <v>0.118255615234375</v>
      </c>
      <c r="N82">
        <f t="shared" si="83"/>
        <v>5242880</v>
      </c>
      <c r="O82" s="9">
        <f t="shared" si="84"/>
        <v>1.9564036327567376</v>
      </c>
      <c r="P82" s="9">
        <f>2</f>
        <v>2</v>
      </c>
      <c r="Q82" s="1">
        <f t="shared" si="71"/>
        <v>3.6222876292805791E-3</v>
      </c>
      <c r="R82" s="1">
        <f t="shared" si="85"/>
        <v>6.0277360907931878E-2</v>
      </c>
      <c r="S82">
        <f t="shared" si="72"/>
        <v>6.3899648537212458E-2</v>
      </c>
      <c r="T82">
        <f t="shared" si="73"/>
        <v>6.0277360907931878E-2</v>
      </c>
      <c r="U82" s="1">
        <f t="shared" si="74"/>
        <v>0</v>
      </c>
      <c r="V82" s="1">
        <f t="shared" si="86"/>
        <v>0</v>
      </c>
      <c r="W82" s="1">
        <f t="shared" si="75"/>
        <v>20.655726434761839</v>
      </c>
      <c r="X82">
        <f t="shared" si="76"/>
        <v>20.655726434761839</v>
      </c>
      <c r="Y82">
        <v>7.9030000000000003E-2</v>
      </c>
      <c r="Z82">
        <v>22.592042666693011</v>
      </c>
      <c r="AA82">
        <f t="shared" si="68"/>
        <v>6.0799696317853975</v>
      </c>
      <c r="AB82">
        <f t="shared" si="87"/>
        <v>24.861821067948878</v>
      </c>
      <c r="AC82">
        <f t="shared" si="77"/>
        <v>23.72850701261309</v>
      </c>
      <c r="AD82">
        <f t="shared" si="78"/>
        <v>19.14507334276546</v>
      </c>
      <c r="AE82">
        <f t="shared" si="79"/>
        <v>8.5707886643904239</v>
      </c>
    </row>
    <row r="83" spans="7:32">
      <c r="G83">
        <v>16500</v>
      </c>
      <c r="H83">
        <v>128</v>
      </c>
      <c r="I83">
        <f t="shared" si="80"/>
        <v>544500000</v>
      </c>
      <c r="J83">
        <v>35042469.898437999</v>
      </c>
      <c r="K83" s="3">
        <f t="shared" si="81"/>
        <v>280339759.18750399</v>
      </c>
      <c r="L83" s="10">
        <f t="shared" si="82"/>
        <v>2178.2640000000001</v>
      </c>
      <c r="M83" s="10">
        <f t="shared" si="70"/>
        <v>0.125885009765625</v>
      </c>
      <c r="N83">
        <f t="shared" si="83"/>
        <v>5242880</v>
      </c>
      <c r="O83" s="9">
        <f t="shared" si="84"/>
        <v>1.9422860374072506</v>
      </c>
      <c r="P83" s="9">
        <f>2</f>
        <v>2</v>
      </c>
      <c r="Q83" s="1">
        <f t="shared" si="71"/>
        <v>4.1047567411930811E-3</v>
      </c>
      <c r="R83" s="1">
        <f t="shared" si="85"/>
        <v>6.8802464368212829E-2</v>
      </c>
      <c r="S83">
        <f t="shared" si="72"/>
        <v>7.2907221109405909E-2</v>
      </c>
      <c r="T83">
        <f t="shared" si="73"/>
        <v>6.8802464368212829E-2</v>
      </c>
      <c r="U83" s="1">
        <f t="shared" si="74"/>
        <v>0</v>
      </c>
      <c r="V83" s="1">
        <f t="shared" si="86"/>
        <v>0</v>
      </c>
      <c r="W83" s="1">
        <f t="shared" si="75"/>
        <v>24.226765157755015</v>
      </c>
      <c r="X83">
        <f t="shared" si="76"/>
        <v>24.226765157755015</v>
      </c>
      <c r="Y83">
        <v>9.2692999999999998E-2</v>
      </c>
      <c r="Z83">
        <v>26.206370944423849</v>
      </c>
      <c r="AA83">
        <f t="shared" si="68"/>
        <v>5.874229985004261</v>
      </c>
      <c r="AB83">
        <f t="shared" si="87"/>
        <v>24.195118007832654</v>
      </c>
      <c r="AC83">
        <f t="shared" si="77"/>
        <v>25.773829341791902</v>
      </c>
      <c r="AD83">
        <f t="shared" si="78"/>
        <v>21.345494147987537</v>
      </c>
      <c r="AE83">
        <f t="shared" si="79"/>
        <v>7.5539104245567117</v>
      </c>
    </row>
    <row r="84" spans="7:32">
      <c r="G84">
        <v>17500</v>
      </c>
      <c r="H84">
        <v>128</v>
      </c>
      <c r="I84">
        <f t="shared" si="80"/>
        <v>612500000</v>
      </c>
      <c r="J84">
        <v>39545132.257812001</v>
      </c>
      <c r="K84" s="3">
        <f t="shared" si="81"/>
        <v>316361058.06249601</v>
      </c>
      <c r="L84" s="10">
        <f t="shared" si="82"/>
        <v>2450.2800000000002</v>
      </c>
      <c r="M84" s="10">
        <f t="shared" si="70"/>
        <v>0.133514404296875</v>
      </c>
      <c r="N84">
        <f t="shared" si="83"/>
        <v>5242880</v>
      </c>
      <c r="O84" s="9">
        <f t="shared" si="84"/>
        <v>1.9360789970521681</v>
      </c>
      <c r="P84" s="9">
        <f>2</f>
        <v>2</v>
      </c>
      <c r="Q84" s="1">
        <f t="shared" si="71"/>
        <v>4.6173801726001138E-3</v>
      </c>
      <c r="R84" s="1">
        <f t="shared" si="85"/>
        <v>7.7643001791539018E-2</v>
      </c>
      <c r="S84">
        <f t="shared" si="72"/>
        <v>8.2260381964139137E-2</v>
      </c>
      <c r="T84">
        <f t="shared" si="73"/>
        <v>7.7643001791539018E-2</v>
      </c>
      <c r="U84" s="1">
        <f t="shared" si="74"/>
        <v>0</v>
      </c>
      <c r="V84" s="1">
        <f t="shared" si="86"/>
        <v>0</v>
      </c>
      <c r="W84" s="1">
        <f t="shared" si="75"/>
        <v>26.867864937879883</v>
      </c>
      <c r="X84">
        <f t="shared" si="76"/>
        <v>26.867864937879883</v>
      </c>
      <c r="Y84">
        <v>0.102798</v>
      </c>
      <c r="Z84">
        <v>29.106786436316909</v>
      </c>
      <c r="AA84">
        <f t="shared" si="68"/>
        <v>5.9582871262086812</v>
      </c>
      <c r="AB84">
        <f t="shared" si="87"/>
        <v>24.620016581061577</v>
      </c>
      <c r="AC84">
        <f t="shared" si="77"/>
        <v>24.470318691473551</v>
      </c>
      <c r="AD84">
        <f t="shared" si="78"/>
        <v>19.978616350377308</v>
      </c>
      <c r="AE84">
        <f t="shared" si="79"/>
        <v>7.6920944307458665</v>
      </c>
    </row>
    <row r="85" spans="7:32">
      <c r="G85">
        <v>18500</v>
      </c>
      <c r="H85">
        <v>128</v>
      </c>
      <c r="I85">
        <f t="shared" si="80"/>
        <v>684500000</v>
      </c>
      <c r="J85">
        <v>44578586.46875</v>
      </c>
      <c r="K85" s="3">
        <f t="shared" si="81"/>
        <v>356628691.75</v>
      </c>
      <c r="L85" s="10">
        <f t="shared" si="82"/>
        <v>2738.2959999999998</v>
      </c>
      <c r="M85" s="10">
        <f t="shared" si="70"/>
        <v>0.141143798828125</v>
      </c>
      <c r="N85">
        <f t="shared" si="83"/>
        <v>5242880</v>
      </c>
      <c r="O85" s="9">
        <f t="shared" si="84"/>
        <v>1.9193632364269806</v>
      </c>
      <c r="P85" s="9">
        <f>2</f>
        <v>2</v>
      </c>
      <c r="Q85" s="1">
        <f t="shared" si="71"/>
        <v>5.1601579235016782E-3</v>
      </c>
      <c r="R85" s="1">
        <f t="shared" si="85"/>
        <v>8.7525697132386823E-2</v>
      </c>
      <c r="S85">
        <f t="shared" si="72"/>
        <v>9.26858550558885E-2</v>
      </c>
      <c r="T85">
        <f t="shared" si="73"/>
        <v>8.7525697132386823E-2</v>
      </c>
      <c r="U85" s="1">
        <f t="shared" si="74"/>
        <v>0</v>
      </c>
      <c r="V85" s="1">
        <f t="shared" si="86"/>
        <v>0</v>
      </c>
      <c r="W85" s="1">
        <f t="shared" si="75"/>
        <v>30.245754453796145</v>
      </c>
      <c r="X85">
        <f t="shared" si="76"/>
        <v>30.245754453796145</v>
      </c>
      <c r="Y85">
        <v>0.11572200000000001</v>
      </c>
      <c r="Z85">
        <v>33.028839138417034</v>
      </c>
      <c r="AA85">
        <f t="shared" si="68"/>
        <v>5.9150377629145714</v>
      </c>
      <c r="AB85">
        <f t="shared" si="87"/>
        <v>24.654167176509219</v>
      </c>
      <c r="AC85">
        <f t="shared" si="77"/>
        <v>24.365550947627231</v>
      </c>
      <c r="AD85">
        <f t="shared" si="78"/>
        <v>19.906452484498629</v>
      </c>
      <c r="AE85">
        <f t="shared" si="79"/>
        <v>8.4262261624078167</v>
      </c>
    </row>
    <row r="86" spans="7:32">
      <c r="G86">
        <v>19500</v>
      </c>
      <c r="H86">
        <v>128</v>
      </c>
      <c r="I86">
        <f>2*G86^2</f>
        <v>760500000</v>
      </c>
      <c r="J86">
        <v>52321785.257812001</v>
      </c>
      <c r="K86" s="3">
        <f t="shared" si="81"/>
        <v>418574282.06249601</v>
      </c>
      <c r="L86" s="10">
        <f t="shared" si="82"/>
        <v>3042.3119999999999</v>
      </c>
      <c r="M86" s="10">
        <f t="shared" si="70"/>
        <v>0.148773193359375</v>
      </c>
      <c r="N86">
        <f t="shared" si="83"/>
        <v>5242880</v>
      </c>
      <c r="O86" s="9">
        <f t="shared" si="84"/>
        <v>1.8168818118798138</v>
      </c>
      <c r="P86" s="9">
        <f>2</f>
        <v>2</v>
      </c>
      <c r="Q86" s="1">
        <f t="shared" si="71"/>
        <v>5.7330899938977742E-3</v>
      </c>
      <c r="R86" s="1">
        <f t="shared" si="85"/>
        <v>0.10272871108444202</v>
      </c>
      <c r="S86">
        <f t="shared" si="72"/>
        <v>0.1084618010783398</v>
      </c>
      <c r="T86">
        <f t="shared" si="73"/>
        <v>0.10272871108444202</v>
      </c>
      <c r="U86" s="1">
        <f t="shared" si="74"/>
        <v>0</v>
      </c>
      <c r="V86" s="1">
        <f t="shared" si="86"/>
        <v>0</v>
      </c>
      <c r="W86" s="1">
        <f t="shared" si="75"/>
        <v>34.018828815585614</v>
      </c>
      <c r="X86">
        <f t="shared" si="76"/>
        <v>34.018828815585614</v>
      </c>
      <c r="Y86">
        <v>0.130158</v>
      </c>
      <c r="Z86">
        <v>37.345801080043387</v>
      </c>
      <c r="AA86">
        <f t="shared" si="68"/>
        <v>5.8428986308947586</v>
      </c>
      <c r="AB86">
        <f t="shared" si="87"/>
        <v>25.727148976628161</v>
      </c>
      <c r="AC86">
        <f t="shared" si="77"/>
        <v>21.073840190812685</v>
      </c>
      <c r="AD86">
        <f t="shared" si="78"/>
        <v>16.669124388558672</v>
      </c>
      <c r="AE86">
        <f t="shared" si="79"/>
        <v>8.9085577715338378</v>
      </c>
    </row>
    <row r="87" spans="7:32">
      <c r="G87">
        <v>20500</v>
      </c>
      <c r="H87">
        <v>128</v>
      </c>
      <c r="I87">
        <f t="shared" si="80"/>
        <v>840500000</v>
      </c>
      <c r="J87">
        <v>63007385.203125</v>
      </c>
      <c r="K87" s="3">
        <f t="shared" si="81"/>
        <v>504059081.625</v>
      </c>
      <c r="L87" s="10">
        <f t="shared" si="82"/>
        <v>3362.328</v>
      </c>
      <c r="M87" s="10">
        <f t="shared" si="70"/>
        <v>0.156402587890625</v>
      </c>
      <c r="N87">
        <f t="shared" si="83"/>
        <v>5242880</v>
      </c>
      <c r="O87" s="9">
        <f t="shared" si="84"/>
        <v>1.6674632610335522</v>
      </c>
      <c r="P87" s="9">
        <f>2</f>
        <v>2</v>
      </c>
      <c r="Q87" s="1">
        <f t="shared" si="71"/>
        <v>6.336176383788401E-3</v>
      </c>
      <c r="R87" s="1">
        <f t="shared" si="85"/>
        <v>0.12370884209750013</v>
      </c>
      <c r="S87">
        <f t="shared" si="72"/>
        <v>0.13004501848128852</v>
      </c>
      <c r="T87">
        <f t="shared" si="73"/>
        <v>0.12370884209750013</v>
      </c>
      <c r="U87" s="1">
        <f t="shared" si="74"/>
        <v>0</v>
      </c>
      <c r="V87" s="1">
        <f t="shared" si="86"/>
        <v>0</v>
      </c>
      <c r="W87" s="1">
        <f t="shared" si="75"/>
        <v>39.088538111486855</v>
      </c>
      <c r="X87">
        <f t="shared" si="76"/>
        <v>39.088538111486855</v>
      </c>
      <c r="Y87">
        <v>0.14955499999999999</v>
      </c>
      <c r="Z87">
        <v>43.200281352879593</v>
      </c>
      <c r="AA87">
        <f t="shared" si="68"/>
        <v>5.6200060178529636</v>
      </c>
      <c r="AB87">
        <f t="shared" si="87"/>
        <v>26.963141673631775</v>
      </c>
      <c r="AC87">
        <f t="shared" si="77"/>
        <v>17.282041992912216</v>
      </c>
      <c r="AD87">
        <f t="shared" si="78"/>
        <v>13.045355567324043</v>
      </c>
      <c r="AE87">
        <f t="shared" si="79"/>
        <v>9.5178621819754916</v>
      </c>
    </row>
    <row r="88" spans="7:32">
      <c r="G88">
        <v>21500</v>
      </c>
      <c r="H88">
        <v>64</v>
      </c>
      <c r="I88">
        <f t="shared" si="80"/>
        <v>924500000</v>
      </c>
      <c r="J88">
        <v>75350466.53125</v>
      </c>
      <c r="K88" s="3">
        <f t="shared" si="81"/>
        <v>602803732.25</v>
      </c>
      <c r="L88" s="10">
        <f t="shared" si="82"/>
        <v>3698.3440000000001</v>
      </c>
      <c r="M88" s="10">
        <f t="shared" si="70"/>
        <v>0.164031982421875</v>
      </c>
      <c r="N88">
        <f t="shared" si="83"/>
        <v>5242880</v>
      </c>
      <c r="O88" s="9">
        <f t="shared" si="84"/>
        <v>1.5336666821043889</v>
      </c>
      <c r="P88" s="9">
        <f>2</f>
        <v>2</v>
      </c>
      <c r="Q88" s="1">
        <f t="shared" si="71"/>
        <v>6.9694170931735595E-3</v>
      </c>
      <c r="R88" s="1">
        <f t="shared" si="85"/>
        <v>0.1479432757927725</v>
      </c>
      <c r="S88">
        <f t="shared" si="72"/>
        <v>0.15491269288594606</v>
      </c>
      <c r="T88">
        <f t="shared" si="73"/>
        <v>0.1479432757927725</v>
      </c>
      <c r="U88" s="1">
        <f t="shared" si="74"/>
        <v>0</v>
      </c>
      <c r="V88" s="1">
        <f t="shared" si="86"/>
        <v>0</v>
      </c>
      <c r="W88" s="1">
        <f t="shared" si="75"/>
        <v>44.61223952199245</v>
      </c>
      <c r="X88">
        <f t="shared" si="76"/>
        <v>44.61223952199245</v>
      </c>
      <c r="Y88">
        <v>0.17068900000000001</v>
      </c>
      <c r="Z88">
        <v>49.332914088850956</v>
      </c>
      <c r="AA88">
        <f t="shared" si="68"/>
        <v>5.4162834160373547</v>
      </c>
      <c r="AB88">
        <f t="shared" si="87"/>
        <v>28.252727814914845</v>
      </c>
      <c r="AC88">
        <f t="shared" si="77"/>
        <v>13.325828968022254</v>
      </c>
      <c r="AD88">
        <f t="shared" si="78"/>
        <v>9.2427204530192046</v>
      </c>
      <c r="AE88">
        <f t="shared" si="79"/>
        <v>9.5690162522253264</v>
      </c>
    </row>
    <row r="89" spans="7:32">
      <c r="G89">
        <v>22500</v>
      </c>
      <c r="H89">
        <v>64</v>
      </c>
      <c r="I89">
        <f t="shared" si="80"/>
        <v>1012500000</v>
      </c>
      <c r="J89">
        <v>83576939.015625</v>
      </c>
      <c r="K89" s="3">
        <f t="shared" si="81"/>
        <v>668615512.125</v>
      </c>
      <c r="L89" s="10">
        <f t="shared" si="82"/>
        <v>4050.36</v>
      </c>
      <c r="M89" s="10">
        <f t="shared" si="70"/>
        <v>0.171661376953125</v>
      </c>
      <c r="N89">
        <f t="shared" si="83"/>
        <v>5242880</v>
      </c>
      <c r="O89" s="9">
        <f t="shared" si="84"/>
        <v>1.5143232270846712</v>
      </c>
      <c r="P89" s="9">
        <f>2</f>
        <v>2</v>
      </c>
      <c r="Q89" s="1">
        <f t="shared" si="71"/>
        <v>7.6328121220532496E-3</v>
      </c>
      <c r="R89" s="1">
        <f t="shared" si="85"/>
        <v>0.16409515040728201</v>
      </c>
      <c r="S89">
        <f t="shared" si="72"/>
        <v>0.17172796252933525</v>
      </c>
      <c r="T89">
        <f t="shared" si="73"/>
        <v>0.16409515040728201</v>
      </c>
      <c r="U89" s="1">
        <f t="shared" si="74"/>
        <v>0</v>
      </c>
      <c r="V89" s="1">
        <f t="shared" si="86"/>
        <v>0</v>
      </c>
      <c r="W89" s="1">
        <f t="shared" si="75"/>
        <v>49.100671637191297</v>
      </c>
      <c r="X89">
        <f t="shared" si="76"/>
        <v>49.100671637191297</v>
      </c>
      <c r="Y89">
        <v>0.187862</v>
      </c>
      <c r="Z89">
        <v>54.215094579999999</v>
      </c>
      <c r="AA89">
        <f t="shared" si="68"/>
        <v>5.3895944895721328</v>
      </c>
      <c r="AB89">
        <f t="shared" si="87"/>
        <v>28.472624037857575</v>
      </c>
      <c r="AC89">
        <f t="shared" si="77"/>
        <v>12.651227812286676</v>
      </c>
      <c r="AD89">
        <f t="shared" si="78"/>
        <v>8.5882389576735836</v>
      </c>
      <c r="AE89">
        <f t="shared" si="79"/>
        <v>9.4335774610922041</v>
      </c>
    </row>
    <row r="90" spans="7:32">
      <c r="G90">
        <v>23500</v>
      </c>
      <c r="H90">
        <v>64</v>
      </c>
      <c r="I90">
        <f t="shared" si="80"/>
        <v>1104500000</v>
      </c>
      <c r="J90">
        <v>78582892.25</v>
      </c>
      <c r="K90" s="3">
        <f t="shared" si="81"/>
        <v>628663138</v>
      </c>
      <c r="L90" s="10">
        <f t="shared" si="82"/>
        <v>4418.3760000000002</v>
      </c>
      <c r="M90" s="10">
        <f t="shared" si="70"/>
        <v>0.179290771484375</v>
      </c>
      <c r="N90">
        <f t="shared" si="83"/>
        <v>5242880</v>
      </c>
      <c r="O90" s="9">
        <f t="shared" si="84"/>
        <v>1.7569027564011555</v>
      </c>
      <c r="P90" s="9">
        <f>2</f>
        <v>2</v>
      </c>
      <c r="Q90" s="1">
        <f t="shared" si="71"/>
        <v>8.3263614704274704E-3</v>
      </c>
      <c r="R90" s="1">
        <f t="shared" si="85"/>
        <v>0.15428982773336802</v>
      </c>
      <c r="S90">
        <f t="shared" si="72"/>
        <v>0.1626161892037955</v>
      </c>
      <c r="T90">
        <f t="shared" si="73"/>
        <v>0.15428982773336802</v>
      </c>
      <c r="U90" s="1">
        <f t="shared" si="74"/>
        <v>0</v>
      </c>
      <c r="V90" s="1">
        <f t="shared" si="86"/>
        <v>0</v>
      </c>
      <c r="W90" s="1">
        <f t="shared" si="75"/>
        <v>50.447488773953637</v>
      </c>
      <c r="X90">
        <f t="shared" si="76"/>
        <v>50.447488773953637</v>
      </c>
      <c r="Y90">
        <v>0.19301499999999999</v>
      </c>
      <c r="Z90">
        <v>55.165617149999996</v>
      </c>
      <c r="AA90">
        <f t="shared" si="68"/>
        <v>5.7223531849856233</v>
      </c>
      <c r="AB90">
        <f t="shared" si="87"/>
        <v>26.056550547884878</v>
      </c>
      <c r="AC90">
        <f t="shared" si="77"/>
        <v>20.063296773117102</v>
      </c>
      <c r="AD90">
        <f t="shared" si="78"/>
        <v>15.749455118101958</v>
      </c>
      <c r="AE90">
        <f t="shared" si="79"/>
        <v>8.5526612767103956</v>
      </c>
    </row>
    <row r="91" spans="7:32">
      <c r="G91">
        <v>24500</v>
      </c>
      <c r="H91">
        <v>64</v>
      </c>
      <c r="I91">
        <f t="shared" si="80"/>
        <v>1200500000</v>
      </c>
      <c r="J91">
        <v>87781575.9375</v>
      </c>
      <c r="K91" s="3">
        <f t="shared" si="81"/>
        <v>702252607.5</v>
      </c>
      <c r="L91" s="10">
        <f t="shared" si="82"/>
        <v>4802.3919999999998</v>
      </c>
      <c r="M91" s="10">
        <f t="shared" si="70"/>
        <v>0.186920166015625</v>
      </c>
      <c r="N91">
        <f t="shared" si="83"/>
        <v>5242880</v>
      </c>
      <c r="O91" s="9">
        <f t="shared" si="84"/>
        <v>1.7094988144988839</v>
      </c>
      <c r="P91" s="9">
        <f>2</f>
        <v>2</v>
      </c>
      <c r="Q91" s="1">
        <f t="shared" si="71"/>
        <v>9.0500651382962229E-3</v>
      </c>
      <c r="R91" s="1">
        <f t="shared" si="85"/>
        <v>0.17235054401501032</v>
      </c>
      <c r="S91">
        <f t="shared" si="72"/>
        <v>0.18140060915330655</v>
      </c>
      <c r="T91">
        <f t="shared" si="73"/>
        <v>0.17235054401501032</v>
      </c>
      <c r="U91" s="1">
        <f t="shared" si="74"/>
        <v>0</v>
      </c>
      <c r="V91" s="1">
        <f t="shared" si="86"/>
        <v>0</v>
      </c>
      <c r="W91" s="1">
        <f t="shared" si="75"/>
        <v>55.651540008200669</v>
      </c>
      <c r="X91">
        <f t="shared" si="76"/>
        <v>55.651540008200669</v>
      </c>
      <c r="Y91">
        <v>0.212926</v>
      </c>
      <c r="Z91">
        <v>60.895061616737642</v>
      </c>
      <c r="AA91">
        <f t="shared" si="68"/>
        <v>5.6381090143993688</v>
      </c>
      <c r="AB91">
        <f t="shared" si="87"/>
        <v>26.384851356809406</v>
      </c>
      <c r="AC91">
        <f t="shared" si="77"/>
        <v>19.056130291739702</v>
      </c>
      <c r="AD91">
        <f t="shared" si="78"/>
        <v>14.805796777609803</v>
      </c>
      <c r="AE91">
        <f t="shared" si="79"/>
        <v>8.6107501484089752</v>
      </c>
    </row>
    <row r="93" spans="7:32">
      <c r="G93" s="4" t="s">
        <v>49</v>
      </c>
      <c r="H93" s="4"/>
      <c r="M93" s="9"/>
      <c r="N93" s="9"/>
    </row>
    <row r="94" spans="7:32">
      <c r="G94" t="s">
        <v>32</v>
      </c>
      <c r="H94" t="s">
        <v>79</v>
      </c>
      <c r="I94" t="s">
        <v>33</v>
      </c>
      <c r="J94" t="s">
        <v>75</v>
      </c>
      <c r="K94" t="s">
        <v>63</v>
      </c>
      <c r="L94" t="s">
        <v>61</v>
      </c>
      <c r="M94" t="s">
        <v>65</v>
      </c>
      <c r="N94" s="9" t="s">
        <v>59</v>
      </c>
      <c r="O94" t="s">
        <v>64</v>
      </c>
      <c r="P94" t="s">
        <v>34</v>
      </c>
      <c r="Q94" t="s">
        <v>35</v>
      </c>
      <c r="R94" t="s">
        <v>36</v>
      </c>
      <c r="S94" t="s">
        <v>37</v>
      </c>
      <c r="T94" t="s">
        <v>38</v>
      </c>
      <c r="U94" t="s">
        <v>39</v>
      </c>
      <c r="V94" t="s">
        <v>40</v>
      </c>
      <c r="W94" t="s">
        <v>41</v>
      </c>
      <c r="X94" t="s">
        <v>42</v>
      </c>
      <c r="Y94" t="s">
        <v>43</v>
      </c>
      <c r="Z94" t="s">
        <v>44</v>
      </c>
      <c r="AA94" t="s">
        <v>77</v>
      </c>
      <c r="AB94" t="s">
        <v>45</v>
      </c>
    </row>
    <row r="95" spans="7:32">
      <c r="G95" s="6">
        <v>87804</v>
      </c>
      <c r="H95" s="6">
        <v>2652858</v>
      </c>
      <c r="I95" s="12">
        <f t="shared" ref="I95:I158" si="88">2*H95</f>
        <v>5305716</v>
      </c>
      <c r="J95" s="6">
        <v>973804.50390600006</v>
      </c>
      <c r="K95" s="12">
        <f t="shared" ref="K95:K158" si="89">J95*8</f>
        <v>7790436.0312480005</v>
      </c>
      <c r="L95" s="6">
        <f t="shared" ref="L95:L158" si="90">((H95+2*G95)*8+(G95+H95)*4)/1000000</f>
        <v>33.590375999999999</v>
      </c>
      <c r="M95" s="6">
        <f t="shared" ref="M95:M158" si="91">40*2^20/8</f>
        <v>5242880</v>
      </c>
      <c r="N95" s="13">
        <f t="shared" ref="N95:N158" si="92">I95/K95</f>
        <v>0.68105507557194367</v>
      </c>
      <c r="O95" s="13"/>
      <c r="P95" s="7">
        <f t="shared" ref="P95:P158" si="93">$B$31*I95</f>
        <v>0</v>
      </c>
      <c r="Q95" s="7">
        <f t="shared" ref="Q95:Q158" si="94">$C$31*K95</f>
        <v>1.4458740761213395E-3</v>
      </c>
      <c r="R95" s="6">
        <f t="shared" ref="R95:R158" si="95">P95+Q95</f>
        <v>1.4458740761213395E-3</v>
      </c>
      <c r="S95" s="6">
        <f t="shared" ref="S95:S158" si="96">MAX(P95,Q95)</f>
        <v>1.4458740761213395E-3</v>
      </c>
      <c r="T95" s="7">
        <f t="shared" ref="T95:T158" si="97">$D$31*I95</f>
        <v>0</v>
      </c>
      <c r="U95" s="7">
        <f t="shared" ref="U95:U158" si="98">$E$31*K95</f>
        <v>9.8414458485414164E-2</v>
      </c>
      <c r="V95" s="7">
        <f t="shared" ref="V95:V158" si="99">X95*$F$31</f>
        <v>0.29729274093957969</v>
      </c>
      <c r="W95" s="6">
        <f t="shared" ref="W95:W158" si="100">SUM(T95:V95)</f>
        <v>0.39570719942499388</v>
      </c>
      <c r="X95" s="6">
        <v>1.3179999999999999E-3</v>
      </c>
      <c r="Y95" s="6">
        <v>0.38870748888859602</v>
      </c>
      <c r="Z95" s="6">
        <f t="shared" ref="Z95:Z158" si="101">ABS(S95-X95)/ABS(X95)*100</f>
        <v>9.7021302064749264</v>
      </c>
      <c r="AA95" s="6">
        <f>ABS(R95-X95)/ABS(X95)*100</f>
        <v>9.7021302064749264</v>
      </c>
      <c r="AB95" s="6">
        <f t="shared" ref="AB95:AB158" si="102">ABS(W95-Y95)/ABS(Y95)*100</f>
        <v>1.8007655464554189</v>
      </c>
      <c r="AC95">
        <f>Y95/X95</f>
        <v>294.92222222200002</v>
      </c>
    </row>
    <row r="96" spans="7:32">
      <c r="G96" s="6">
        <v>71505</v>
      </c>
      <c r="H96" s="6">
        <v>2682895</v>
      </c>
      <c r="I96" s="12">
        <f t="shared" si="88"/>
        <v>5365790</v>
      </c>
      <c r="J96" s="6">
        <v>988155.00292999996</v>
      </c>
      <c r="K96" s="12">
        <f t="shared" si="89"/>
        <v>7905240.0234399997</v>
      </c>
      <c r="L96" s="6">
        <f t="shared" si="90"/>
        <v>33.624839999999999</v>
      </c>
      <c r="M96" s="6">
        <f t="shared" si="91"/>
        <v>5242880</v>
      </c>
      <c r="N96" s="13">
        <f t="shared" si="92"/>
        <v>0.67876370408612252</v>
      </c>
      <c r="O96" s="13"/>
      <c r="P96" s="7">
        <f t="shared" si="93"/>
        <v>0</v>
      </c>
      <c r="Q96" s="7">
        <f t="shared" si="94"/>
        <v>1.467181242431395E-3</v>
      </c>
      <c r="R96" s="6">
        <f t="shared" si="95"/>
        <v>1.467181242431395E-3</v>
      </c>
      <c r="S96" s="6">
        <f t="shared" si="96"/>
        <v>1.467181242431395E-3</v>
      </c>
      <c r="T96" s="7">
        <f t="shared" si="97"/>
        <v>0</v>
      </c>
      <c r="U96" s="7">
        <f t="shared" si="98"/>
        <v>9.986474607884549E-2</v>
      </c>
      <c r="V96" s="7">
        <f t="shared" si="99"/>
        <v>0.34691671894163401</v>
      </c>
      <c r="W96" s="6">
        <f t="shared" si="100"/>
        <v>0.4467814650204795</v>
      </c>
      <c r="X96" s="6">
        <v>1.5380000000000001E-3</v>
      </c>
      <c r="Y96" s="6">
        <v>0.44241269090979002</v>
      </c>
      <c r="Z96" s="6">
        <f t="shared" si="101"/>
        <v>4.604600622145977</v>
      </c>
      <c r="AA96" s="6">
        <f t="shared" ref="AA96:AA159" si="103">ABS(R96-X96)/ABS(X96)*100</f>
        <v>4.604600622145977</v>
      </c>
      <c r="AB96" s="6">
        <f t="shared" si="102"/>
        <v>0.98748842437259343</v>
      </c>
      <c r="AC96">
        <f t="shared" ref="AC96:AC159" si="104">Y96/X96</f>
        <v>287.654545455</v>
      </c>
      <c r="AF96">
        <f>MEDIAN(AB108:AB322)</f>
        <v>1.2005229107971445</v>
      </c>
    </row>
    <row r="97" spans="7:29">
      <c r="G97" s="6">
        <v>125329</v>
      </c>
      <c r="H97" s="6">
        <v>2678750</v>
      </c>
      <c r="I97" s="12">
        <f t="shared" si="88"/>
        <v>5357500</v>
      </c>
      <c r="J97" s="6">
        <v>468.52999899999998</v>
      </c>
      <c r="K97" s="12">
        <f t="shared" si="89"/>
        <v>3748.2399919999998</v>
      </c>
      <c r="L97" s="6">
        <f t="shared" si="90"/>
        <v>34.651580000000003</v>
      </c>
      <c r="M97" s="6">
        <f t="shared" si="91"/>
        <v>5242880</v>
      </c>
      <c r="N97" s="13">
        <f t="shared" si="92"/>
        <v>1429.3375054518121</v>
      </c>
      <c r="O97" s="13"/>
      <c r="P97" s="7">
        <f t="shared" si="93"/>
        <v>0</v>
      </c>
      <c r="Q97" s="7">
        <f t="shared" si="94"/>
        <v>6.9565849893075556E-7</v>
      </c>
      <c r="R97" s="6">
        <f t="shared" si="95"/>
        <v>6.9565849893075556E-7</v>
      </c>
      <c r="S97" s="6">
        <f t="shared" si="96"/>
        <v>6.9565849893075556E-7</v>
      </c>
      <c r="T97" s="7">
        <f t="shared" si="97"/>
        <v>0</v>
      </c>
      <c r="U97" s="7">
        <f t="shared" si="98"/>
        <v>4.7350495865243586E-5</v>
      </c>
      <c r="V97" s="7">
        <f t="shared" si="99"/>
        <v>6.2706663111686767E-2</v>
      </c>
      <c r="W97" s="6">
        <f t="shared" si="100"/>
        <v>6.2754013607552006E-2</v>
      </c>
      <c r="X97" s="6">
        <v>2.7799999999999998E-4</v>
      </c>
      <c r="Y97" s="6">
        <v>6.8115212499999994E-2</v>
      </c>
      <c r="Z97" s="6">
        <f t="shared" si="101"/>
        <v>99.749763129881018</v>
      </c>
      <c r="AA97" s="6">
        <f t="shared" si="103"/>
        <v>99.749763129881018</v>
      </c>
      <c r="AB97" s="6">
        <f t="shared" si="102"/>
        <v>7.8707805432567488</v>
      </c>
      <c r="AC97">
        <f t="shared" si="104"/>
        <v>245.01874999999998</v>
      </c>
    </row>
    <row r="98" spans="7:29">
      <c r="G98" s="6">
        <v>28338</v>
      </c>
      <c r="H98" s="6">
        <v>2943887</v>
      </c>
      <c r="I98" s="12">
        <f t="shared" si="88"/>
        <v>5887774</v>
      </c>
      <c r="J98" s="6">
        <v>520035.12439000001</v>
      </c>
      <c r="K98" s="12">
        <f t="shared" si="89"/>
        <v>4160280.9951200001</v>
      </c>
      <c r="L98" s="6">
        <f t="shared" si="90"/>
        <v>35.893403999999997</v>
      </c>
      <c r="M98" s="6">
        <f t="shared" si="91"/>
        <v>5242880</v>
      </c>
      <c r="N98" s="13">
        <f t="shared" si="92"/>
        <v>1.4152346937397606</v>
      </c>
      <c r="O98" s="13"/>
      <c r="P98" s="7">
        <f t="shared" si="93"/>
        <v>0</v>
      </c>
      <c r="Q98" s="7">
        <f t="shared" si="94"/>
        <v>7.7213167736654611E-4</v>
      </c>
      <c r="R98" s="6">
        <f t="shared" si="95"/>
        <v>7.7213167736654611E-4</v>
      </c>
      <c r="S98" s="6">
        <f t="shared" si="96"/>
        <v>7.7213167736654611E-4</v>
      </c>
      <c r="T98" s="7">
        <f t="shared" si="97"/>
        <v>0</v>
      </c>
      <c r="U98" s="7">
        <f t="shared" si="98"/>
        <v>5.2555697734970715E-2</v>
      </c>
      <c r="V98" s="7">
        <f t="shared" si="99"/>
        <v>0.29413485143035811</v>
      </c>
      <c r="W98" s="6">
        <f t="shared" si="100"/>
        <v>0.34669054916532882</v>
      </c>
      <c r="X98" s="6">
        <v>1.304E-3</v>
      </c>
      <c r="Y98" s="6">
        <v>0.34212613333376801</v>
      </c>
      <c r="Z98" s="6">
        <f t="shared" si="101"/>
        <v>40.787448054712719</v>
      </c>
      <c r="AA98" s="6">
        <f t="shared" si="103"/>
        <v>40.787448054712719</v>
      </c>
      <c r="AB98" s="6">
        <f t="shared" si="102"/>
        <v>1.3341324695321948</v>
      </c>
      <c r="AC98">
        <f t="shared" si="104"/>
        <v>262.366666667</v>
      </c>
    </row>
    <row r="99" spans="7:29">
      <c r="G99" s="6">
        <v>61349</v>
      </c>
      <c r="H99" s="6">
        <v>3016148</v>
      </c>
      <c r="I99" s="12">
        <f t="shared" si="88"/>
        <v>6032296</v>
      </c>
      <c r="J99" s="6">
        <v>1122641.0837399999</v>
      </c>
      <c r="K99" s="12">
        <f t="shared" si="89"/>
        <v>8981128.6699199993</v>
      </c>
      <c r="L99" s="6">
        <f t="shared" si="90"/>
        <v>37.420755999999997</v>
      </c>
      <c r="M99" s="6">
        <f t="shared" si="91"/>
        <v>5242880</v>
      </c>
      <c r="N99" s="13">
        <f t="shared" si="92"/>
        <v>0.67166346477182071</v>
      </c>
      <c r="O99" s="13"/>
      <c r="P99" s="7">
        <f t="shared" si="93"/>
        <v>0</v>
      </c>
      <c r="Q99" s="7">
        <f t="shared" si="94"/>
        <v>1.6668619145400016E-3</v>
      </c>
      <c r="R99" s="6">
        <f t="shared" si="95"/>
        <v>1.6668619145400016E-3</v>
      </c>
      <c r="S99" s="6">
        <f t="shared" si="96"/>
        <v>1.6668619145400016E-3</v>
      </c>
      <c r="T99" s="7">
        <f t="shared" si="97"/>
        <v>0</v>
      </c>
      <c r="U99" s="7">
        <f t="shared" si="98"/>
        <v>0.11345615458399591</v>
      </c>
      <c r="V99" s="7">
        <f t="shared" si="99"/>
        <v>0.3836835753704288</v>
      </c>
      <c r="W99" s="6">
        <f t="shared" si="100"/>
        <v>0.49713972995442468</v>
      </c>
      <c r="X99" s="6">
        <v>1.701E-3</v>
      </c>
      <c r="Y99" s="6">
        <v>0.49351679999943299</v>
      </c>
      <c r="Z99" s="6">
        <f t="shared" si="101"/>
        <v>2.0069421199293598</v>
      </c>
      <c r="AA99" s="6">
        <f t="shared" si="103"/>
        <v>2.0069421199293598</v>
      </c>
      <c r="AB99" s="6">
        <f t="shared" si="102"/>
        <v>0.73410468599971801</v>
      </c>
      <c r="AC99">
        <f t="shared" si="104"/>
        <v>290.133333333</v>
      </c>
    </row>
    <row r="100" spans="7:29">
      <c r="G100" s="6">
        <v>321821</v>
      </c>
      <c r="H100" s="6">
        <v>2635364</v>
      </c>
      <c r="I100" s="12">
        <f t="shared" si="88"/>
        <v>5270728</v>
      </c>
      <c r="J100" s="6">
        <v>168012.46582000001</v>
      </c>
      <c r="K100" s="12">
        <f t="shared" si="89"/>
        <v>1344099.7265600001</v>
      </c>
      <c r="L100" s="6">
        <f t="shared" si="90"/>
        <v>38.060788000000002</v>
      </c>
      <c r="M100" s="6">
        <f t="shared" si="91"/>
        <v>5242880</v>
      </c>
      <c r="N100" s="13">
        <f t="shared" si="92"/>
        <v>3.9213816473942393</v>
      </c>
      <c r="O100" s="13"/>
      <c r="P100" s="7">
        <f t="shared" si="93"/>
        <v>0</v>
      </c>
      <c r="Q100" s="7">
        <f t="shared" si="94"/>
        <v>2.4945958641592997E-4</v>
      </c>
      <c r="R100" s="6">
        <f t="shared" si="95"/>
        <v>2.4945958641592997E-4</v>
      </c>
      <c r="S100" s="6">
        <f t="shared" si="96"/>
        <v>2.4945958641592997E-4</v>
      </c>
      <c r="T100" s="7">
        <f t="shared" si="97"/>
        <v>0</v>
      </c>
      <c r="U100" s="7">
        <f t="shared" si="98"/>
        <v>1.6979646095445194E-2</v>
      </c>
      <c r="V100" s="7">
        <f t="shared" si="99"/>
        <v>0.21360866894520639</v>
      </c>
      <c r="W100" s="6">
        <f t="shared" si="100"/>
        <v>0.23058831504065158</v>
      </c>
      <c r="X100" s="6">
        <v>9.4700000000000003E-4</v>
      </c>
      <c r="Y100" s="6">
        <v>0.235681242856737</v>
      </c>
      <c r="Z100" s="6">
        <f t="shared" si="101"/>
        <v>73.657910621337905</v>
      </c>
      <c r="AA100" s="6">
        <f t="shared" si="103"/>
        <v>73.657910621337905</v>
      </c>
      <c r="AB100" s="6">
        <f t="shared" si="102"/>
        <v>2.1609389675449244</v>
      </c>
      <c r="AC100">
        <f t="shared" si="104"/>
        <v>248.871428571</v>
      </c>
    </row>
    <row r="101" spans="7:29">
      <c r="G101" s="6">
        <v>83334</v>
      </c>
      <c r="H101" s="6">
        <v>3046907</v>
      </c>
      <c r="I101" s="12">
        <f t="shared" si="88"/>
        <v>6093814</v>
      </c>
      <c r="J101" s="6">
        <v>1144864.283569</v>
      </c>
      <c r="K101" s="12">
        <f t="shared" si="89"/>
        <v>9158914.2685519997</v>
      </c>
      <c r="L101" s="6">
        <f t="shared" si="90"/>
        <v>38.229564000000003</v>
      </c>
      <c r="M101" s="6">
        <f t="shared" si="91"/>
        <v>5242880</v>
      </c>
      <c r="N101" s="13">
        <f t="shared" si="92"/>
        <v>0.6653423999090905</v>
      </c>
      <c r="O101" s="13"/>
      <c r="P101" s="7">
        <f t="shared" si="93"/>
        <v>0</v>
      </c>
      <c r="Q101" s="7">
        <f t="shared" si="94"/>
        <v>1.6998582175888496E-3</v>
      </c>
      <c r="R101" s="6">
        <f t="shared" si="95"/>
        <v>1.6998582175888496E-3</v>
      </c>
      <c r="S101" s="6">
        <f t="shared" si="96"/>
        <v>1.6998582175888496E-3</v>
      </c>
      <c r="T101" s="7">
        <f t="shared" si="97"/>
        <v>0</v>
      </c>
      <c r="U101" s="7">
        <f t="shared" si="98"/>
        <v>0.11570207167332096</v>
      </c>
      <c r="V101" s="7">
        <f t="shared" si="99"/>
        <v>0.33947312224132586</v>
      </c>
      <c r="W101" s="6">
        <f t="shared" si="100"/>
        <v>0.45517519391464684</v>
      </c>
      <c r="X101" s="6">
        <v>1.505E-3</v>
      </c>
      <c r="Y101" s="6">
        <v>0.45025085000000004</v>
      </c>
      <c r="Z101" s="6">
        <f t="shared" si="101"/>
        <v>12.947389873013257</v>
      </c>
      <c r="AA101" s="6">
        <f t="shared" si="103"/>
        <v>12.947389873013257</v>
      </c>
      <c r="AB101" s="6">
        <f t="shared" si="102"/>
        <v>1.0936889768551907</v>
      </c>
      <c r="AC101">
        <f t="shared" si="104"/>
        <v>299.17</v>
      </c>
    </row>
    <row r="102" spans="7:29">
      <c r="G102" s="6">
        <v>204316</v>
      </c>
      <c r="H102" s="6">
        <v>2846228</v>
      </c>
      <c r="I102" s="12">
        <f t="shared" si="88"/>
        <v>5692456</v>
      </c>
      <c r="J102" s="6">
        <v>47455.706116000001</v>
      </c>
      <c r="K102" s="12">
        <f t="shared" si="89"/>
        <v>379645.64892800001</v>
      </c>
      <c r="L102" s="6">
        <f t="shared" si="90"/>
        <v>38.241056</v>
      </c>
      <c r="M102" s="6">
        <f t="shared" si="91"/>
        <v>5242880</v>
      </c>
      <c r="N102" s="13">
        <f t="shared" si="92"/>
        <v>14.994129436419742</v>
      </c>
      <c r="O102" s="13"/>
      <c r="P102" s="7">
        <f t="shared" si="93"/>
        <v>0</v>
      </c>
      <c r="Q102" s="7">
        <f t="shared" si="94"/>
        <v>7.0460728988146689E-5</v>
      </c>
      <c r="R102" s="6">
        <f t="shared" si="95"/>
        <v>7.0460728988146689E-5</v>
      </c>
      <c r="S102" s="6">
        <f t="shared" si="96"/>
        <v>7.0460728988146689E-5</v>
      </c>
      <c r="T102" s="7">
        <f t="shared" si="97"/>
        <v>0</v>
      </c>
      <c r="U102" s="7">
        <f t="shared" si="98"/>
        <v>4.7959601754932095E-3</v>
      </c>
      <c r="V102" s="7">
        <f t="shared" si="99"/>
        <v>0.11097725989550322</v>
      </c>
      <c r="W102" s="6">
        <f t="shared" si="100"/>
        <v>0.11577322007099643</v>
      </c>
      <c r="X102" s="6">
        <v>4.9200000000000003E-4</v>
      </c>
      <c r="Y102" s="6">
        <v>0.12406834285693201</v>
      </c>
      <c r="Z102" s="6">
        <f t="shared" si="101"/>
        <v>85.678713620295383</v>
      </c>
      <c r="AA102" s="6">
        <f t="shared" si="103"/>
        <v>85.678713620295383</v>
      </c>
      <c r="AB102" s="6">
        <f t="shared" si="102"/>
        <v>6.6859301856727535</v>
      </c>
      <c r="AC102">
        <f t="shared" si="104"/>
        <v>252.17142857100001</v>
      </c>
    </row>
    <row r="103" spans="7:29">
      <c r="G103" s="6">
        <v>42930</v>
      </c>
      <c r="H103" s="6">
        <v>3148656</v>
      </c>
      <c r="I103" s="12">
        <f t="shared" si="88"/>
        <v>6297312</v>
      </c>
      <c r="J103" s="6">
        <v>26895.963379000001</v>
      </c>
      <c r="K103" s="12">
        <f t="shared" si="89"/>
        <v>215167.70703200001</v>
      </c>
      <c r="L103" s="6">
        <f t="shared" si="90"/>
        <v>38.642471999999998</v>
      </c>
      <c r="M103" s="6">
        <f t="shared" si="91"/>
        <v>5242880</v>
      </c>
      <c r="N103" s="13">
        <f t="shared" si="92"/>
        <v>29.266994043225342</v>
      </c>
      <c r="O103" s="13"/>
      <c r="P103" s="7">
        <f t="shared" si="93"/>
        <v>0</v>
      </c>
      <c r="Q103" s="7">
        <f t="shared" si="94"/>
        <v>3.993427432921262E-5</v>
      </c>
      <c r="R103" s="6">
        <f t="shared" si="95"/>
        <v>3.993427432921262E-5</v>
      </c>
      <c r="S103" s="6">
        <f t="shared" si="96"/>
        <v>3.993427432921262E-5</v>
      </c>
      <c r="T103" s="7">
        <f t="shared" si="97"/>
        <v>0</v>
      </c>
      <c r="U103" s="7">
        <f t="shared" si="98"/>
        <v>2.7181550924961851E-3</v>
      </c>
      <c r="V103" s="7">
        <f t="shared" si="99"/>
        <v>0.14300728206046551</v>
      </c>
      <c r="W103" s="6">
        <f t="shared" si="100"/>
        <v>0.14572543715296168</v>
      </c>
      <c r="X103" s="6">
        <v>6.3400000000000001E-4</v>
      </c>
      <c r="Y103" s="6">
        <v>0.15192225000000001</v>
      </c>
      <c r="Z103" s="6">
        <f t="shared" si="101"/>
        <v>93.701218560061108</v>
      </c>
      <c r="AA103" s="6">
        <f t="shared" si="103"/>
        <v>93.701218560061108</v>
      </c>
      <c r="AB103" s="6">
        <f t="shared" si="102"/>
        <v>4.0789369872012324</v>
      </c>
      <c r="AC103">
        <f t="shared" si="104"/>
        <v>239.625</v>
      </c>
    </row>
    <row r="104" spans="7:29">
      <c r="G104" s="6">
        <v>113081</v>
      </c>
      <c r="H104" s="6">
        <v>3114357</v>
      </c>
      <c r="I104" s="12">
        <f t="shared" si="88"/>
        <v>6228714</v>
      </c>
      <c r="J104" s="6">
        <v>1173576.9621580001</v>
      </c>
      <c r="K104" s="12">
        <f t="shared" si="89"/>
        <v>9388615.6972640008</v>
      </c>
      <c r="L104" s="6">
        <f t="shared" si="90"/>
        <v>39.633904000000001</v>
      </c>
      <c r="M104" s="6">
        <f t="shared" si="91"/>
        <v>5242880</v>
      </c>
      <c r="N104" s="13">
        <f t="shared" si="92"/>
        <v>0.66343262956381854</v>
      </c>
      <c r="O104" s="13"/>
      <c r="P104" s="7">
        <f t="shared" si="93"/>
        <v>0</v>
      </c>
      <c r="Q104" s="7">
        <f t="shared" si="94"/>
        <v>1.7424898931061841E-3</v>
      </c>
      <c r="R104" s="6">
        <f t="shared" si="95"/>
        <v>1.7424898931061841E-3</v>
      </c>
      <c r="S104" s="6">
        <f t="shared" si="96"/>
        <v>1.7424898931061841E-3</v>
      </c>
      <c r="T104" s="7">
        <f t="shared" si="97"/>
        <v>0</v>
      </c>
      <c r="U104" s="7">
        <f t="shared" si="98"/>
        <v>0.11860382731695163</v>
      </c>
      <c r="V104" s="7">
        <f t="shared" si="99"/>
        <v>0.37014976318805037</v>
      </c>
      <c r="W104" s="6">
        <f t="shared" si="100"/>
        <v>0.488753590505002</v>
      </c>
      <c r="X104" s="6">
        <v>1.6410000000000001E-3</v>
      </c>
      <c r="Y104" s="6">
        <v>0.48525861818166904</v>
      </c>
      <c r="Z104" s="6">
        <f t="shared" si="101"/>
        <v>6.1846369961111529</v>
      </c>
      <c r="AA104" s="6">
        <f t="shared" si="103"/>
        <v>6.1846369961111529</v>
      </c>
      <c r="AB104" s="6">
        <f t="shared" si="102"/>
        <v>0.72022880014560064</v>
      </c>
      <c r="AC104">
        <f t="shared" si="104"/>
        <v>295.709090909</v>
      </c>
    </row>
    <row r="105" spans="7:29">
      <c r="G105" s="6">
        <v>213360</v>
      </c>
      <c r="H105" s="6">
        <v>3021648</v>
      </c>
      <c r="I105" s="12">
        <f t="shared" si="88"/>
        <v>6043296</v>
      </c>
      <c r="J105" s="6">
        <v>117328.906464</v>
      </c>
      <c r="K105" s="12">
        <f t="shared" si="89"/>
        <v>938631.251712</v>
      </c>
      <c r="L105" s="6">
        <f t="shared" si="90"/>
        <v>40.526975999999998</v>
      </c>
      <c r="M105" s="6">
        <f t="shared" si="91"/>
        <v>5242880</v>
      </c>
      <c r="N105" s="13">
        <f t="shared" si="92"/>
        <v>6.4384133694434702</v>
      </c>
      <c r="O105" s="13"/>
      <c r="P105" s="7">
        <f t="shared" si="93"/>
        <v>0</v>
      </c>
      <c r="Q105" s="7">
        <f t="shared" si="94"/>
        <v>1.7420624319923914E-4</v>
      </c>
      <c r="R105" s="6">
        <f t="shared" si="95"/>
        <v>1.7420624319923914E-4</v>
      </c>
      <c r="S105" s="6">
        <f t="shared" si="96"/>
        <v>1.7420624319923914E-4</v>
      </c>
      <c r="T105" s="7">
        <f t="shared" si="97"/>
        <v>0</v>
      </c>
      <c r="U105" s="7">
        <f t="shared" si="98"/>
        <v>1.1857473186892316E-2</v>
      </c>
      <c r="V105" s="7">
        <f t="shared" si="99"/>
        <v>8.2556254312508487E-2</v>
      </c>
      <c r="W105" s="6">
        <f t="shared" si="100"/>
        <v>9.4413727499400801E-2</v>
      </c>
      <c r="X105" s="6">
        <v>3.6600000000000001E-4</v>
      </c>
      <c r="Y105" s="6">
        <v>0.10139297999999999</v>
      </c>
      <c r="Z105" s="6">
        <f t="shared" si="101"/>
        <v>52.402665792557613</v>
      </c>
      <c r="AA105" s="6">
        <f t="shared" si="103"/>
        <v>52.402665792557613</v>
      </c>
      <c r="AB105" s="6">
        <f t="shared" si="102"/>
        <v>6.8833685533250852</v>
      </c>
      <c r="AC105">
        <f t="shared" si="104"/>
        <v>277.02999999999997</v>
      </c>
    </row>
    <row r="106" spans="7:29">
      <c r="G106" s="6">
        <v>18000</v>
      </c>
      <c r="H106" s="6">
        <v>3457658</v>
      </c>
      <c r="I106" s="12">
        <f t="shared" si="88"/>
        <v>6915316</v>
      </c>
      <c r="J106" s="6">
        <v>1330625.170044</v>
      </c>
      <c r="K106" s="12">
        <f t="shared" si="89"/>
        <v>10645001.360352</v>
      </c>
      <c r="L106" s="6">
        <f t="shared" si="90"/>
        <v>41.851896000000004</v>
      </c>
      <c r="M106" s="6">
        <f t="shared" si="91"/>
        <v>5242880</v>
      </c>
      <c r="N106" s="13">
        <f t="shared" si="92"/>
        <v>0.64963035380686229</v>
      </c>
      <c r="O106" s="13"/>
      <c r="P106" s="7">
        <f t="shared" si="93"/>
        <v>0</v>
      </c>
      <c r="Q106" s="7">
        <f t="shared" si="94"/>
        <v>1.9756700967023685E-3</v>
      </c>
      <c r="R106" s="6">
        <f t="shared" si="95"/>
        <v>1.9756700967023685E-3</v>
      </c>
      <c r="S106" s="6">
        <f t="shared" si="96"/>
        <v>1.9756700967023685E-3</v>
      </c>
      <c r="T106" s="7">
        <f t="shared" si="97"/>
        <v>0</v>
      </c>
      <c r="U106" s="7">
        <f t="shared" si="98"/>
        <v>0.1344754055168994</v>
      </c>
      <c r="V106" s="7">
        <f t="shared" si="99"/>
        <v>0.40646549254409914</v>
      </c>
      <c r="W106" s="6">
        <f t="shared" si="100"/>
        <v>0.54094089806099854</v>
      </c>
      <c r="X106" s="6">
        <v>1.802E-3</v>
      </c>
      <c r="Y106" s="6">
        <v>0.52777807692376999</v>
      </c>
      <c r="Z106" s="6">
        <f t="shared" si="101"/>
        <v>9.6376302276564072</v>
      </c>
      <c r="AA106" s="6">
        <f t="shared" si="103"/>
        <v>9.6376302276564072</v>
      </c>
      <c r="AB106" s="6">
        <f t="shared" si="102"/>
        <v>2.4940068018645145</v>
      </c>
      <c r="AC106">
        <f t="shared" si="104"/>
        <v>292.88461538500002</v>
      </c>
    </row>
    <row r="107" spans="7:29">
      <c r="G107" s="6">
        <v>94893</v>
      </c>
      <c r="H107" s="6">
        <v>3355860</v>
      </c>
      <c r="I107" s="12">
        <f t="shared" si="88"/>
        <v>6711720</v>
      </c>
      <c r="J107" s="6">
        <v>1293757.0212399999</v>
      </c>
      <c r="K107" s="12">
        <f t="shared" si="89"/>
        <v>10350056.169919999</v>
      </c>
      <c r="L107" s="6">
        <f t="shared" si="90"/>
        <v>42.16818</v>
      </c>
      <c r="M107" s="6">
        <f t="shared" si="91"/>
        <v>5242880</v>
      </c>
      <c r="N107" s="13">
        <f t="shared" si="92"/>
        <v>0.648471843032701</v>
      </c>
      <c r="O107" s="13"/>
      <c r="P107" s="7">
        <f t="shared" si="93"/>
        <v>0</v>
      </c>
      <c r="Q107" s="7">
        <f t="shared" si="94"/>
        <v>1.9209294373847426E-3</v>
      </c>
      <c r="R107" s="6">
        <f t="shared" si="95"/>
        <v>1.9209294373847426E-3</v>
      </c>
      <c r="S107" s="6">
        <f t="shared" si="96"/>
        <v>1.9209294373847426E-3</v>
      </c>
      <c r="T107" s="7">
        <f t="shared" si="97"/>
        <v>0</v>
      </c>
      <c r="U107" s="7">
        <f t="shared" si="98"/>
        <v>0.13074944318529</v>
      </c>
      <c r="V107" s="7">
        <f t="shared" si="99"/>
        <v>0.38932266377975316</v>
      </c>
      <c r="W107" s="6">
        <f t="shared" si="100"/>
        <v>0.52007210696504313</v>
      </c>
      <c r="X107" s="6">
        <v>1.7260000000000001E-3</v>
      </c>
      <c r="Y107" s="6">
        <v>0.50859466666724207</v>
      </c>
      <c r="Z107" s="6">
        <f t="shared" si="101"/>
        <v>11.293710161340817</v>
      </c>
      <c r="AA107" s="6">
        <f t="shared" si="103"/>
        <v>11.293710161340817</v>
      </c>
      <c r="AB107" s="6">
        <f t="shared" si="102"/>
        <v>2.2566969435624076</v>
      </c>
      <c r="AC107">
        <f t="shared" si="104"/>
        <v>294.66666666700002</v>
      </c>
    </row>
    <row r="108" spans="7:29">
      <c r="G108" s="6">
        <v>114919</v>
      </c>
      <c r="H108" s="6">
        <v>3384159</v>
      </c>
      <c r="I108" s="12">
        <f t="shared" si="88"/>
        <v>6768318</v>
      </c>
      <c r="J108" s="6">
        <v>1328542.090454</v>
      </c>
      <c r="K108" s="12">
        <f t="shared" si="89"/>
        <v>10628336.723632</v>
      </c>
      <c r="L108" s="6">
        <f t="shared" si="90"/>
        <v>42.908287999999999</v>
      </c>
      <c r="M108" s="6">
        <f t="shared" si="91"/>
        <v>5242880</v>
      </c>
      <c r="N108" s="13">
        <f t="shared" si="92"/>
        <v>0.63681817541127694</v>
      </c>
      <c r="O108" s="13"/>
      <c r="P108" s="7">
        <f t="shared" si="93"/>
        <v>0</v>
      </c>
      <c r="Q108" s="7">
        <f t="shared" si="94"/>
        <v>1.9725772061215613E-3</v>
      </c>
      <c r="R108" s="6">
        <f t="shared" si="95"/>
        <v>1.9725772061215613E-3</v>
      </c>
      <c r="S108" s="6">
        <f t="shared" si="96"/>
        <v>1.9725772061215613E-3</v>
      </c>
      <c r="T108" s="7">
        <f t="shared" si="97"/>
        <v>0</v>
      </c>
      <c r="U108" s="7">
        <f t="shared" si="98"/>
        <v>0.13426488569591935</v>
      </c>
      <c r="V108" s="7">
        <f t="shared" si="99"/>
        <v>0.38999935438887207</v>
      </c>
      <c r="W108" s="6">
        <f t="shared" si="100"/>
        <v>0.52426424008479144</v>
      </c>
      <c r="X108" s="6">
        <v>1.7290000000000001E-3</v>
      </c>
      <c r="Y108" s="6">
        <v>0.5191034333327571</v>
      </c>
      <c r="Z108" s="6">
        <f t="shared" si="101"/>
        <v>14.087750498644375</v>
      </c>
      <c r="AA108" s="6">
        <f t="shared" si="103"/>
        <v>14.087750498644375</v>
      </c>
      <c r="AB108" s="6">
        <f t="shared" si="102"/>
        <v>0.9941769637123834</v>
      </c>
      <c r="AC108">
        <f t="shared" si="104"/>
        <v>300.23333333300008</v>
      </c>
    </row>
    <row r="109" spans="7:29">
      <c r="G109" s="6">
        <v>127224</v>
      </c>
      <c r="H109" s="6">
        <v>3421188</v>
      </c>
      <c r="I109" s="12">
        <f t="shared" si="88"/>
        <v>6842376</v>
      </c>
      <c r="J109" s="6">
        <v>1355398.7561039999</v>
      </c>
      <c r="K109" s="12">
        <f t="shared" si="89"/>
        <v>10843190.048831999</v>
      </c>
      <c r="L109" s="6">
        <f t="shared" si="90"/>
        <v>43.598736000000002</v>
      </c>
      <c r="M109" s="6">
        <f t="shared" si="91"/>
        <v>5242880</v>
      </c>
      <c r="N109" s="13">
        <f t="shared" si="92"/>
        <v>0.631029795584653</v>
      </c>
      <c r="O109" s="13"/>
      <c r="P109" s="7">
        <f t="shared" si="93"/>
        <v>0</v>
      </c>
      <c r="Q109" s="7">
        <f t="shared" si="94"/>
        <v>2.0124531324277528E-3</v>
      </c>
      <c r="R109" s="6">
        <f t="shared" si="95"/>
        <v>2.0124531324277528E-3</v>
      </c>
      <c r="S109" s="6">
        <f t="shared" si="96"/>
        <v>2.0124531324277528E-3</v>
      </c>
      <c r="T109" s="7">
        <f t="shared" si="97"/>
        <v>0</v>
      </c>
      <c r="U109" s="7">
        <f t="shared" si="98"/>
        <v>0.13697906928827999</v>
      </c>
      <c r="V109" s="7">
        <f t="shared" si="99"/>
        <v>0.38075124939758009</v>
      </c>
      <c r="W109" s="6">
        <f t="shared" si="100"/>
        <v>0.51773031868586006</v>
      </c>
      <c r="X109" s="6">
        <v>1.688E-3</v>
      </c>
      <c r="Y109" s="6">
        <v>0.51187193333389602</v>
      </c>
      <c r="Z109" s="6">
        <f t="shared" si="101"/>
        <v>19.221157134345539</v>
      </c>
      <c r="AA109" s="6">
        <f t="shared" si="103"/>
        <v>19.221157134345539</v>
      </c>
      <c r="AB109" s="6">
        <f t="shared" si="102"/>
        <v>1.1445021636188417</v>
      </c>
      <c r="AC109">
        <f t="shared" si="104"/>
        <v>303.241666667</v>
      </c>
    </row>
    <row r="110" spans="7:29">
      <c r="G110" s="6">
        <v>147900</v>
      </c>
      <c r="H110" s="6">
        <v>3489300</v>
      </c>
      <c r="I110" s="12">
        <f t="shared" si="88"/>
        <v>6978600</v>
      </c>
      <c r="J110" s="6">
        <v>434943.36486799998</v>
      </c>
      <c r="K110" s="12">
        <f t="shared" si="89"/>
        <v>3479546.9189439998</v>
      </c>
      <c r="L110" s="6">
        <f t="shared" si="90"/>
        <v>44.829599999999999</v>
      </c>
      <c r="M110" s="6">
        <f t="shared" si="91"/>
        <v>5242880</v>
      </c>
      <c r="N110" s="13">
        <f t="shared" si="92"/>
        <v>2.0056059488681703</v>
      </c>
      <c r="O110" s="13"/>
      <c r="P110" s="7">
        <f t="shared" si="93"/>
        <v>0</v>
      </c>
      <c r="Q110" s="7">
        <f t="shared" si="94"/>
        <v>6.4579012863585027E-4</v>
      </c>
      <c r="R110" s="6">
        <f t="shared" si="95"/>
        <v>6.4579012863585027E-4</v>
      </c>
      <c r="S110" s="6">
        <f t="shared" si="96"/>
        <v>6.4579012863585027E-4</v>
      </c>
      <c r="T110" s="7">
        <f t="shared" si="97"/>
        <v>0</v>
      </c>
      <c r="U110" s="7">
        <f t="shared" si="98"/>
        <v>4.3956169388840706E-2</v>
      </c>
      <c r="V110" s="7">
        <f t="shared" si="99"/>
        <v>0.16082680143393047</v>
      </c>
      <c r="W110" s="6">
        <f t="shared" si="100"/>
        <v>0.20478297082277117</v>
      </c>
      <c r="X110" s="6">
        <v>7.1299999999999998E-4</v>
      </c>
      <c r="Y110" s="6">
        <v>0.20920212222214302</v>
      </c>
      <c r="Z110" s="6">
        <f t="shared" si="101"/>
        <v>9.4263494199368463</v>
      </c>
      <c r="AA110" s="6">
        <f t="shared" si="103"/>
        <v>9.4263494199368463</v>
      </c>
      <c r="AB110" s="6">
        <f t="shared" si="102"/>
        <v>2.1123836376188088</v>
      </c>
      <c r="AC110">
        <f t="shared" si="104"/>
        <v>293.41111111100003</v>
      </c>
    </row>
    <row r="111" spans="7:29">
      <c r="G111" s="6">
        <v>325557</v>
      </c>
      <c r="H111" s="6">
        <v>3216152</v>
      </c>
      <c r="I111" s="12">
        <f t="shared" si="88"/>
        <v>6432304</v>
      </c>
      <c r="J111" s="6">
        <v>354003.39562999998</v>
      </c>
      <c r="K111" s="12">
        <f t="shared" si="89"/>
        <v>2832027.1650399999</v>
      </c>
      <c r="L111" s="6">
        <f t="shared" si="90"/>
        <v>45.104964000000002</v>
      </c>
      <c r="M111" s="6">
        <f t="shared" si="91"/>
        <v>5242880</v>
      </c>
      <c r="N111" s="13">
        <f t="shared" si="92"/>
        <v>2.2712719988719279</v>
      </c>
      <c r="O111" s="13">
        <f>MAX(N111:N325)</f>
        <v>2.3376087561760088</v>
      </c>
      <c r="P111" s="7">
        <f t="shared" si="93"/>
        <v>0</v>
      </c>
      <c r="Q111" s="7">
        <f t="shared" si="94"/>
        <v>5.2561302658521165E-4</v>
      </c>
      <c r="R111" s="6">
        <f t="shared" si="95"/>
        <v>5.2561302658521165E-4</v>
      </c>
      <c r="S111" s="6">
        <f t="shared" si="96"/>
        <v>5.2561302658521165E-4</v>
      </c>
      <c r="T111" s="7">
        <f t="shared" si="97"/>
        <v>0</v>
      </c>
      <c r="U111" s="7">
        <f t="shared" si="98"/>
        <v>3.5776228537845463E-2</v>
      </c>
      <c r="V111" s="7">
        <f t="shared" si="99"/>
        <v>0.25601461378332546</v>
      </c>
      <c r="W111" s="6">
        <f t="shared" si="100"/>
        <v>0.29179084232117092</v>
      </c>
      <c r="X111" s="6">
        <v>1.1349999999999999E-3</v>
      </c>
      <c r="Y111" s="6">
        <v>0.29546052941196499</v>
      </c>
      <c r="Z111" s="6">
        <f t="shared" si="101"/>
        <v>53.690482239188398</v>
      </c>
      <c r="AA111" s="6">
        <f t="shared" si="103"/>
        <v>53.690482239188398</v>
      </c>
      <c r="AB111" s="6">
        <f t="shared" si="102"/>
        <v>1.2420227832453967</v>
      </c>
      <c r="AC111">
        <f t="shared" si="104"/>
        <v>260.31764705900002</v>
      </c>
    </row>
    <row r="112" spans="7:29">
      <c r="G112" s="6">
        <v>400727</v>
      </c>
      <c r="H112" s="6">
        <v>3200440</v>
      </c>
      <c r="I112" s="12">
        <f t="shared" si="88"/>
        <v>6400880</v>
      </c>
      <c r="J112" s="6">
        <v>530030.62719699997</v>
      </c>
      <c r="K112" s="12">
        <f t="shared" si="89"/>
        <v>4240245.0175759997</v>
      </c>
      <c r="L112" s="6">
        <f t="shared" si="90"/>
        <v>46.419820000000001</v>
      </c>
      <c r="M112" s="6">
        <f t="shared" si="91"/>
        <v>5242880</v>
      </c>
      <c r="N112" s="13">
        <f t="shared" si="92"/>
        <v>1.5095542765731873</v>
      </c>
      <c r="O112" s="13">
        <f>MIN(N111:N325)</f>
        <v>0.18294684965111693</v>
      </c>
      <c r="P112" s="7">
        <f t="shared" si="93"/>
        <v>0</v>
      </c>
      <c r="Q112" s="7">
        <f t="shared" si="94"/>
        <v>7.8697268326503021E-4</v>
      </c>
      <c r="R112" s="6">
        <f t="shared" si="95"/>
        <v>7.8697268326503021E-4</v>
      </c>
      <c r="S112" s="6">
        <f t="shared" si="96"/>
        <v>7.8697268326503021E-4</v>
      </c>
      <c r="T112" s="7">
        <f t="shared" si="97"/>
        <v>0</v>
      </c>
      <c r="U112" s="7">
        <f t="shared" si="98"/>
        <v>5.356586147121823E-2</v>
      </c>
      <c r="V112" s="7">
        <f t="shared" si="99"/>
        <v>0.29706717740320676</v>
      </c>
      <c r="W112" s="6">
        <f t="shared" si="100"/>
        <v>0.35063303887442498</v>
      </c>
      <c r="X112" s="6">
        <v>1.317E-3</v>
      </c>
      <c r="Y112" s="6">
        <v>0.35965623749999998</v>
      </c>
      <c r="Z112" s="6">
        <f t="shared" si="101"/>
        <v>40.245050625282445</v>
      </c>
      <c r="AA112" s="6">
        <f t="shared" si="103"/>
        <v>40.245050625282445</v>
      </c>
      <c r="AB112" s="6">
        <f t="shared" si="102"/>
        <v>2.5088397432770764</v>
      </c>
      <c r="AC112">
        <f t="shared" si="104"/>
        <v>273.08749999999998</v>
      </c>
    </row>
    <row r="113" spans="7:29">
      <c r="G113" s="6">
        <v>67173</v>
      </c>
      <c r="H113" s="6">
        <v>3833077</v>
      </c>
      <c r="I113" s="12">
        <f t="shared" si="88"/>
        <v>7666154</v>
      </c>
      <c r="J113" s="6">
        <v>409935.68640100001</v>
      </c>
      <c r="K113" s="12">
        <f t="shared" si="89"/>
        <v>3279485.4912080001</v>
      </c>
      <c r="L113" s="6">
        <f t="shared" si="90"/>
        <v>47.340384</v>
      </c>
      <c r="M113" s="6">
        <f t="shared" si="91"/>
        <v>5242880</v>
      </c>
      <c r="N113" s="13">
        <f t="shared" si="92"/>
        <v>2.3376087561760088</v>
      </c>
      <c r="O113" s="13"/>
      <c r="P113" s="7">
        <f t="shared" si="93"/>
        <v>0</v>
      </c>
      <c r="Q113" s="7">
        <f t="shared" si="94"/>
        <v>6.0865951992087632E-4</v>
      </c>
      <c r="R113" s="6">
        <f t="shared" si="95"/>
        <v>6.0865951992087632E-4</v>
      </c>
      <c r="S113" s="6">
        <f t="shared" si="96"/>
        <v>6.0865951992087632E-4</v>
      </c>
      <c r="T113" s="7">
        <f t="shared" si="97"/>
        <v>0</v>
      </c>
      <c r="U113" s="7">
        <f t="shared" si="98"/>
        <v>4.1428847812040197E-2</v>
      </c>
      <c r="V113" s="7">
        <f t="shared" si="99"/>
        <v>0.22759360820033075</v>
      </c>
      <c r="W113" s="6">
        <f t="shared" si="100"/>
        <v>0.26902245601237096</v>
      </c>
      <c r="X113" s="6">
        <v>1.0089999999999999E-3</v>
      </c>
      <c r="Y113" s="6">
        <v>0.27274711428542597</v>
      </c>
      <c r="Z113" s="6">
        <f t="shared" si="101"/>
        <v>39.676955409229301</v>
      </c>
      <c r="AA113" s="6">
        <f t="shared" si="103"/>
        <v>39.676955409229301</v>
      </c>
      <c r="AB113" s="6">
        <f t="shared" si="102"/>
        <v>1.3656086821718718</v>
      </c>
      <c r="AC113">
        <f t="shared" si="104"/>
        <v>270.31428571399999</v>
      </c>
    </row>
    <row r="114" spans="7:29">
      <c r="G114" s="6">
        <v>715176</v>
      </c>
      <c r="H114" s="6">
        <v>2766523</v>
      </c>
      <c r="I114" s="12">
        <f t="shared" si="88"/>
        <v>5533046</v>
      </c>
      <c r="J114" s="6">
        <v>1099826.0881350001</v>
      </c>
      <c r="K114" s="12">
        <f t="shared" si="89"/>
        <v>8798608.7050800007</v>
      </c>
      <c r="L114" s="6">
        <f t="shared" si="90"/>
        <v>47.501795999999999</v>
      </c>
      <c r="M114" s="6">
        <f t="shared" si="91"/>
        <v>5242880</v>
      </c>
      <c r="N114" s="13">
        <f t="shared" si="92"/>
        <v>0.62885465025912768</v>
      </c>
      <c r="O114" s="13"/>
      <c r="P114" s="7">
        <f t="shared" si="93"/>
        <v>0</v>
      </c>
      <c r="Q114" s="7">
        <f t="shared" si="94"/>
        <v>1.6329869318717394E-3</v>
      </c>
      <c r="R114" s="6">
        <f t="shared" si="95"/>
        <v>1.6329869318717394E-3</v>
      </c>
      <c r="S114" s="6">
        <f t="shared" si="96"/>
        <v>1.6329869318717394E-3</v>
      </c>
      <c r="T114" s="7">
        <f t="shared" si="97"/>
        <v>0</v>
      </c>
      <c r="U114" s="7">
        <f t="shared" si="98"/>
        <v>0.11115042953465901</v>
      </c>
      <c r="V114" s="7">
        <f t="shared" si="99"/>
        <v>0.33924755870495288</v>
      </c>
      <c r="W114" s="6">
        <f t="shared" si="100"/>
        <v>0.45039798823961186</v>
      </c>
      <c r="X114" s="6">
        <v>1.5039999999999999E-3</v>
      </c>
      <c r="Y114" s="6">
        <v>0.45912607999999994</v>
      </c>
      <c r="Z114" s="6">
        <f t="shared" si="101"/>
        <v>8.5762587680677846</v>
      </c>
      <c r="AA114" s="6">
        <f t="shared" si="103"/>
        <v>8.5762587680677846</v>
      </c>
      <c r="AB114" s="6">
        <f t="shared" si="102"/>
        <v>1.9010228650892758</v>
      </c>
      <c r="AC114">
        <f t="shared" si="104"/>
        <v>305.27</v>
      </c>
    </row>
    <row r="115" spans="7:29">
      <c r="G115" s="6">
        <v>94653</v>
      </c>
      <c r="H115" s="6">
        <v>3803485</v>
      </c>
      <c r="I115" s="12">
        <f t="shared" si="88"/>
        <v>7606970</v>
      </c>
      <c r="J115" s="6">
        <v>1491302.062622</v>
      </c>
      <c r="K115" s="12">
        <f t="shared" si="89"/>
        <v>11930416.500976</v>
      </c>
      <c r="L115" s="6">
        <f t="shared" si="90"/>
        <v>47.534880000000001</v>
      </c>
      <c r="M115" s="6">
        <f t="shared" si="91"/>
        <v>5242880</v>
      </c>
      <c r="N115" s="13">
        <f t="shared" si="92"/>
        <v>0.63761143622921224</v>
      </c>
      <c r="O115" s="13"/>
      <c r="P115" s="7">
        <f t="shared" si="93"/>
        <v>0</v>
      </c>
      <c r="Q115" s="7">
        <f t="shared" si="94"/>
        <v>2.2142380563682121E-3</v>
      </c>
      <c r="R115" s="6">
        <f t="shared" si="95"/>
        <v>2.2142380563682121E-3</v>
      </c>
      <c r="S115" s="6">
        <f t="shared" si="96"/>
        <v>2.2142380563682121E-3</v>
      </c>
      <c r="T115" s="7">
        <f t="shared" si="97"/>
        <v>0</v>
      </c>
      <c r="U115" s="7">
        <f t="shared" si="98"/>
        <v>0.15071370520719263</v>
      </c>
      <c r="V115" s="7">
        <f t="shared" si="99"/>
        <v>0.49285632697494813</v>
      </c>
      <c r="W115" s="6">
        <f t="shared" si="100"/>
        <v>0.64357003218214071</v>
      </c>
      <c r="X115" s="6">
        <v>2.1849999999999999E-3</v>
      </c>
      <c r="Y115" s="6">
        <v>0.62105893749999996</v>
      </c>
      <c r="Z115" s="6">
        <f t="shared" si="101"/>
        <v>1.3381261495749286</v>
      </c>
      <c r="AA115" s="6">
        <f t="shared" si="103"/>
        <v>1.3381261495749286</v>
      </c>
      <c r="AB115" s="6">
        <f t="shared" si="102"/>
        <v>3.6246309847430132</v>
      </c>
      <c r="AC115">
        <f t="shared" si="104"/>
        <v>284.23750000000001</v>
      </c>
    </row>
    <row r="116" spans="7:29">
      <c r="G116" s="6">
        <v>141347</v>
      </c>
      <c r="H116" s="6">
        <v>3740507</v>
      </c>
      <c r="I116" s="12">
        <f t="shared" si="88"/>
        <v>7481014</v>
      </c>
      <c r="J116" s="6">
        <v>1499416.1829830001</v>
      </c>
      <c r="K116" s="12">
        <f t="shared" si="89"/>
        <v>11995329.463864001</v>
      </c>
      <c r="L116" s="6">
        <f t="shared" si="90"/>
        <v>47.713023999999997</v>
      </c>
      <c r="M116" s="6">
        <f t="shared" si="91"/>
        <v>5242880</v>
      </c>
      <c r="N116" s="13">
        <f t="shared" si="92"/>
        <v>0.62366056910204914</v>
      </c>
      <c r="O116" s="13"/>
      <c r="P116" s="7">
        <f t="shared" si="93"/>
        <v>0</v>
      </c>
      <c r="Q116" s="7">
        <f t="shared" si="94"/>
        <v>2.2262856452152963E-3</v>
      </c>
      <c r="R116" s="6">
        <f t="shared" si="95"/>
        <v>2.2262856452152963E-3</v>
      </c>
      <c r="S116" s="6">
        <f t="shared" si="96"/>
        <v>2.2262856452152963E-3</v>
      </c>
      <c r="T116" s="7">
        <f t="shared" si="97"/>
        <v>0</v>
      </c>
      <c r="U116" s="7">
        <f t="shared" si="98"/>
        <v>0.15153373300354214</v>
      </c>
      <c r="V116" s="7">
        <f t="shared" si="99"/>
        <v>0.4400744594636723</v>
      </c>
      <c r="W116" s="6">
        <f t="shared" si="100"/>
        <v>0.59160819246721441</v>
      </c>
      <c r="X116" s="6">
        <v>1.951E-3</v>
      </c>
      <c r="Y116" s="6">
        <v>0.58815682142801406</v>
      </c>
      <c r="Z116" s="6">
        <f t="shared" si="101"/>
        <v>14.109976689661519</v>
      </c>
      <c r="AA116" s="6">
        <f t="shared" si="103"/>
        <v>14.109976689661519</v>
      </c>
      <c r="AB116" s="6">
        <f t="shared" si="102"/>
        <v>0.58681135939571316</v>
      </c>
      <c r="AC116">
        <f t="shared" si="104"/>
        <v>301.46428571400003</v>
      </c>
    </row>
    <row r="117" spans="7:29">
      <c r="G117" s="6">
        <v>113076</v>
      </c>
      <c r="H117" s="6">
        <v>3805068</v>
      </c>
      <c r="I117" s="12">
        <f t="shared" si="88"/>
        <v>7610136</v>
      </c>
      <c r="J117" s="6">
        <v>593722.33941699995</v>
      </c>
      <c r="K117" s="12">
        <f t="shared" si="89"/>
        <v>4749778.7153359996</v>
      </c>
      <c r="L117" s="6">
        <f t="shared" si="90"/>
        <v>47.922336000000001</v>
      </c>
      <c r="M117" s="6">
        <f t="shared" si="91"/>
        <v>5242880</v>
      </c>
      <c r="N117" s="13">
        <f t="shared" si="92"/>
        <v>1.6022085356163078</v>
      </c>
      <c r="O117" s="13"/>
      <c r="P117" s="7">
        <f t="shared" si="93"/>
        <v>0</v>
      </c>
      <c r="Q117" s="7">
        <f t="shared" si="94"/>
        <v>8.8154011974052229E-4</v>
      </c>
      <c r="R117" s="6">
        <f t="shared" si="95"/>
        <v>8.8154011974052229E-4</v>
      </c>
      <c r="S117" s="6">
        <f t="shared" si="96"/>
        <v>8.8154011974052229E-4</v>
      </c>
      <c r="T117" s="7">
        <f t="shared" si="97"/>
        <v>0</v>
      </c>
      <c r="U117" s="7">
        <f t="shared" si="98"/>
        <v>6.0002662023072313E-2</v>
      </c>
      <c r="V117" s="7">
        <f t="shared" si="99"/>
        <v>0.2533078513468498</v>
      </c>
      <c r="W117" s="6">
        <f t="shared" si="100"/>
        <v>0.31331051336992211</v>
      </c>
      <c r="X117" s="6">
        <v>1.1230000000000001E-3</v>
      </c>
      <c r="Y117" s="6">
        <v>0.31451720625000007</v>
      </c>
      <c r="Z117" s="6">
        <f t="shared" si="101"/>
        <v>21.501325045367565</v>
      </c>
      <c r="AA117" s="6">
        <f t="shared" si="103"/>
        <v>21.501325045367565</v>
      </c>
      <c r="AB117" s="6">
        <f t="shared" si="102"/>
        <v>0.38366514012552977</v>
      </c>
      <c r="AC117">
        <f t="shared" si="104"/>
        <v>280.06875000000002</v>
      </c>
    </row>
    <row r="118" spans="7:29">
      <c r="G118" s="6">
        <v>113076</v>
      </c>
      <c r="H118" s="6">
        <v>3805068</v>
      </c>
      <c r="I118" s="12">
        <f t="shared" si="88"/>
        <v>7610136</v>
      </c>
      <c r="J118" s="6">
        <v>607256.77960200002</v>
      </c>
      <c r="K118" s="12">
        <f t="shared" si="89"/>
        <v>4858054.2368160002</v>
      </c>
      <c r="L118" s="6">
        <f t="shared" si="90"/>
        <v>47.922336000000001</v>
      </c>
      <c r="M118" s="6">
        <f t="shared" si="91"/>
        <v>5242880</v>
      </c>
      <c r="N118" s="13">
        <f t="shared" si="92"/>
        <v>1.5664987727653967</v>
      </c>
      <c r="O118" s="13"/>
      <c r="P118" s="7">
        <f t="shared" si="93"/>
        <v>0</v>
      </c>
      <c r="Q118" s="7">
        <f t="shared" si="94"/>
        <v>9.0163562774013973E-4</v>
      </c>
      <c r="R118" s="6">
        <f t="shared" si="95"/>
        <v>9.0163562774013973E-4</v>
      </c>
      <c r="S118" s="6">
        <f t="shared" si="96"/>
        <v>9.0163562774013973E-4</v>
      </c>
      <c r="T118" s="7">
        <f t="shared" si="97"/>
        <v>0</v>
      </c>
      <c r="U118" s="7">
        <f t="shared" si="98"/>
        <v>6.1370477222496146E-2</v>
      </c>
      <c r="V118" s="7">
        <f t="shared" si="99"/>
        <v>0.25037552537400115</v>
      </c>
      <c r="W118" s="6">
        <f t="shared" si="100"/>
        <v>0.31174600259649732</v>
      </c>
      <c r="X118" s="6">
        <v>1.1100000000000001E-3</v>
      </c>
      <c r="Y118" s="6">
        <v>0.31382964705915006</v>
      </c>
      <c r="Z118" s="6">
        <f t="shared" si="101"/>
        <v>18.771565068455885</v>
      </c>
      <c r="AA118" s="6">
        <f t="shared" si="103"/>
        <v>18.771565068455885</v>
      </c>
      <c r="AB118" s="6">
        <f t="shared" si="102"/>
        <v>0.66394124397687104</v>
      </c>
      <c r="AC118">
        <f t="shared" si="104"/>
        <v>282.72941176500001</v>
      </c>
    </row>
    <row r="119" spans="7:29">
      <c r="G119" s="6">
        <v>113076</v>
      </c>
      <c r="H119" s="6">
        <v>3805068</v>
      </c>
      <c r="I119" s="12">
        <f t="shared" si="88"/>
        <v>7610136</v>
      </c>
      <c r="J119" s="6">
        <v>607829.88470499997</v>
      </c>
      <c r="K119" s="12">
        <f t="shared" si="89"/>
        <v>4862639.0776399998</v>
      </c>
      <c r="L119" s="6">
        <f t="shared" si="90"/>
        <v>47.922336000000001</v>
      </c>
      <c r="M119" s="6">
        <f t="shared" si="91"/>
        <v>5242880</v>
      </c>
      <c r="N119" s="13">
        <f t="shared" si="92"/>
        <v>1.5650217666768416</v>
      </c>
      <c r="O119" s="13"/>
      <c r="P119" s="7">
        <f t="shared" si="93"/>
        <v>0</v>
      </c>
      <c r="Q119" s="7">
        <f t="shared" si="94"/>
        <v>9.0248655604042668E-4</v>
      </c>
      <c r="R119" s="6">
        <f t="shared" si="95"/>
        <v>9.0248655604042668E-4</v>
      </c>
      <c r="S119" s="6">
        <f t="shared" si="96"/>
        <v>9.0248655604042668E-4</v>
      </c>
      <c r="T119" s="7">
        <f t="shared" si="97"/>
        <v>0</v>
      </c>
      <c r="U119" s="7">
        <f t="shared" si="98"/>
        <v>6.1428396269020101E-2</v>
      </c>
      <c r="V119" s="7">
        <f t="shared" si="99"/>
        <v>0.25060108891037414</v>
      </c>
      <c r="W119" s="6">
        <f t="shared" si="100"/>
        <v>0.31202948517939422</v>
      </c>
      <c r="X119" s="6">
        <v>1.111E-3</v>
      </c>
      <c r="Y119" s="6">
        <v>0.31238542499999999</v>
      </c>
      <c r="Z119" s="6">
        <f t="shared" si="101"/>
        <v>18.768086765038102</v>
      </c>
      <c r="AA119" s="6">
        <f t="shared" si="103"/>
        <v>18.768086765038102</v>
      </c>
      <c r="AB119" s="6">
        <f t="shared" si="102"/>
        <v>0.11394251847882382</v>
      </c>
      <c r="AC119">
        <f t="shared" si="104"/>
        <v>281.17500000000001</v>
      </c>
    </row>
    <row r="120" spans="7:29">
      <c r="G120" s="6">
        <v>113076</v>
      </c>
      <c r="H120" s="6">
        <v>3805068</v>
      </c>
      <c r="I120" s="12">
        <f t="shared" si="88"/>
        <v>7610136</v>
      </c>
      <c r="J120" s="6">
        <v>606250.68548600003</v>
      </c>
      <c r="K120" s="12">
        <f t="shared" si="89"/>
        <v>4850005.4838880002</v>
      </c>
      <c r="L120" s="6">
        <f t="shared" si="90"/>
        <v>47.922336000000001</v>
      </c>
      <c r="M120" s="6">
        <f t="shared" si="91"/>
        <v>5242880</v>
      </c>
      <c r="N120" s="13">
        <f t="shared" si="92"/>
        <v>1.5690984320082346</v>
      </c>
      <c r="O120" s="13"/>
      <c r="P120" s="7">
        <f t="shared" si="93"/>
        <v>0</v>
      </c>
      <c r="Q120" s="7">
        <f t="shared" si="94"/>
        <v>9.0014181107095435E-4</v>
      </c>
      <c r="R120" s="6">
        <f t="shared" si="95"/>
        <v>9.0014181107095435E-4</v>
      </c>
      <c r="S120" s="6">
        <f t="shared" si="96"/>
        <v>9.0014181107095435E-4</v>
      </c>
      <c r="T120" s="7">
        <f t="shared" si="97"/>
        <v>0</v>
      </c>
      <c r="U120" s="7">
        <f t="shared" si="98"/>
        <v>6.1268799516946061E-2</v>
      </c>
      <c r="V120" s="7">
        <f t="shared" si="99"/>
        <v>0.25353341488322279</v>
      </c>
      <c r="W120" s="6">
        <f t="shared" si="100"/>
        <v>0.31480221440016887</v>
      </c>
      <c r="X120" s="6">
        <v>1.124E-3</v>
      </c>
      <c r="Y120" s="6">
        <v>0.31538034999999998</v>
      </c>
      <c r="Z120" s="6">
        <f t="shared" si="101"/>
        <v>19.91620897945246</v>
      </c>
      <c r="AA120" s="6">
        <f t="shared" si="103"/>
        <v>19.91620897945246</v>
      </c>
      <c r="AB120" s="6">
        <f t="shared" si="102"/>
        <v>0.18331376695824864</v>
      </c>
      <c r="AC120">
        <f t="shared" si="104"/>
        <v>280.58749999999998</v>
      </c>
    </row>
    <row r="121" spans="7:29">
      <c r="G121" s="6">
        <v>410236</v>
      </c>
      <c r="H121" s="6">
        <v>3356824</v>
      </c>
      <c r="I121" s="12">
        <f t="shared" si="88"/>
        <v>6713648</v>
      </c>
      <c r="J121" s="6">
        <v>583503.43115199998</v>
      </c>
      <c r="K121" s="12">
        <f t="shared" si="89"/>
        <v>4668027.4492159998</v>
      </c>
      <c r="L121" s="6">
        <f t="shared" si="90"/>
        <v>48.486607999999997</v>
      </c>
      <c r="M121" s="6">
        <f t="shared" si="91"/>
        <v>5242880</v>
      </c>
      <c r="N121" s="13">
        <f t="shared" si="92"/>
        <v>1.4382194777212727</v>
      </c>
      <c r="O121" s="13"/>
      <c r="P121" s="7">
        <f t="shared" si="93"/>
        <v>0</v>
      </c>
      <c r="Q121" s="7">
        <f t="shared" si="94"/>
        <v>8.6636740849574889E-4</v>
      </c>
      <c r="R121" s="6">
        <f t="shared" si="95"/>
        <v>8.6636740849574889E-4</v>
      </c>
      <c r="S121" s="6">
        <f t="shared" si="96"/>
        <v>8.6636740849574889E-4</v>
      </c>
      <c r="T121" s="7">
        <f t="shared" si="97"/>
        <v>0</v>
      </c>
      <c r="U121" s="7">
        <f t="shared" si="98"/>
        <v>5.8969920523953952E-2</v>
      </c>
      <c r="V121" s="7">
        <f t="shared" si="99"/>
        <v>0.28894689009377972</v>
      </c>
      <c r="W121" s="6">
        <f t="shared" si="100"/>
        <v>0.34791681061773366</v>
      </c>
      <c r="X121" s="6">
        <v>1.281E-3</v>
      </c>
      <c r="Y121" s="6">
        <v>0.35855189999999998</v>
      </c>
      <c r="Z121" s="6">
        <f t="shared" si="101"/>
        <v>32.367883802049271</v>
      </c>
      <c r="AA121" s="6">
        <f t="shared" si="103"/>
        <v>32.367883802049271</v>
      </c>
      <c r="AB121" s="6">
        <f t="shared" si="102"/>
        <v>2.9661227237301815</v>
      </c>
      <c r="AC121">
        <f t="shared" si="104"/>
        <v>279.89999999999998</v>
      </c>
    </row>
    <row r="122" spans="7:29">
      <c r="G122" s="6">
        <v>403394</v>
      </c>
      <c r="H122" s="6">
        <v>3387388</v>
      </c>
      <c r="I122" s="12">
        <f t="shared" si="88"/>
        <v>6774776</v>
      </c>
      <c r="J122" s="6">
        <v>604866.11254899995</v>
      </c>
      <c r="K122" s="12">
        <f t="shared" si="89"/>
        <v>4838928.9003919996</v>
      </c>
      <c r="L122" s="6">
        <f t="shared" si="90"/>
        <v>48.716535999999998</v>
      </c>
      <c r="M122" s="6">
        <f t="shared" si="91"/>
        <v>5242880</v>
      </c>
      <c r="N122" s="13">
        <f t="shared" si="92"/>
        <v>1.400056942240085</v>
      </c>
      <c r="O122" s="13"/>
      <c r="P122" s="7">
        <f t="shared" si="93"/>
        <v>0</v>
      </c>
      <c r="Q122" s="7">
        <f t="shared" si="94"/>
        <v>8.9808604103900464E-4</v>
      </c>
      <c r="R122" s="6">
        <f t="shared" si="95"/>
        <v>8.9808604103900464E-4</v>
      </c>
      <c r="S122" s="6">
        <f t="shared" si="96"/>
        <v>8.9808604103900464E-4</v>
      </c>
      <c r="T122" s="7">
        <f t="shared" si="97"/>
        <v>0</v>
      </c>
      <c r="U122" s="7">
        <f t="shared" si="98"/>
        <v>6.112887205174964E-2</v>
      </c>
      <c r="V122" s="7">
        <f t="shared" si="99"/>
        <v>0.29030027131201752</v>
      </c>
      <c r="W122" s="6">
        <f t="shared" si="100"/>
        <v>0.35142914336376718</v>
      </c>
      <c r="X122" s="6">
        <v>1.2869999999999999E-3</v>
      </c>
      <c r="Y122" s="6">
        <v>0.36275703749999999</v>
      </c>
      <c r="Z122" s="6">
        <f t="shared" si="101"/>
        <v>30.218644829914165</v>
      </c>
      <c r="AA122" s="6">
        <f t="shared" si="103"/>
        <v>30.218644829914165</v>
      </c>
      <c r="AB122" s="6">
        <f t="shared" si="102"/>
        <v>3.1227220881229099</v>
      </c>
      <c r="AC122">
        <f t="shared" si="104"/>
        <v>281.86250000000001</v>
      </c>
    </row>
    <row r="123" spans="7:29">
      <c r="G123" s="6">
        <v>448695</v>
      </c>
      <c r="H123" s="6">
        <v>3314611</v>
      </c>
      <c r="I123" s="12">
        <f t="shared" si="88"/>
        <v>6629222</v>
      </c>
      <c r="J123" s="6">
        <v>1381872.4582519999</v>
      </c>
      <c r="K123" s="12">
        <f t="shared" si="89"/>
        <v>11054979.666015999</v>
      </c>
      <c r="L123" s="6">
        <f t="shared" si="90"/>
        <v>48.749231999999999</v>
      </c>
      <c r="M123" s="6">
        <f t="shared" si="91"/>
        <v>5242880</v>
      </c>
      <c r="N123" s="13">
        <f t="shared" si="92"/>
        <v>0.59965935716542507</v>
      </c>
      <c r="O123" s="13"/>
      <c r="P123" s="7">
        <f t="shared" si="93"/>
        <v>0</v>
      </c>
      <c r="Q123" s="7">
        <f t="shared" si="94"/>
        <v>2.0517604466589118E-3</v>
      </c>
      <c r="R123" s="6">
        <f t="shared" si="95"/>
        <v>2.0517604466589118E-3</v>
      </c>
      <c r="S123" s="6">
        <f t="shared" si="96"/>
        <v>2.0517604466589118E-3</v>
      </c>
      <c r="T123" s="7">
        <f t="shared" si="97"/>
        <v>0</v>
      </c>
      <c r="U123" s="7">
        <f t="shared" si="98"/>
        <v>0.13965454989095655</v>
      </c>
      <c r="V123" s="7">
        <f t="shared" si="99"/>
        <v>0.59774337138838107</v>
      </c>
      <c r="W123" s="6">
        <f t="shared" si="100"/>
        <v>0.73739792127933756</v>
      </c>
      <c r="X123" s="6">
        <v>2.65E-3</v>
      </c>
      <c r="Y123" s="6">
        <v>0.74350166666755002</v>
      </c>
      <c r="Z123" s="6">
        <f t="shared" si="101"/>
        <v>22.575077484569366</v>
      </c>
      <c r="AA123" s="6">
        <f t="shared" si="103"/>
        <v>22.575077484569366</v>
      </c>
      <c r="AB123" s="6">
        <f t="shared" si="102"/>
        <v>0.82094575733368069</v>
      </c>
      <c r="AC123">
        <f t="shared" si="104"/>
        <v>280.56666666699999</v>
      </c>
    </row>
    <row r="124" spans="7:29">
      <c r="G124" s="6">
        <v>115625</v>
      </c>
      <c r="H124" s="6">
        <v>3897557</v>
      </c>
      <c r="I124" s="12">
        <f t="shared" si="88"/>
        <v>7795114</v>
      </c>
      <c r="J124" s="6">
        <v>638147.69671599998</v>
      </c>
      <c r="K124" s="12">
        <f t="shared" si="89"/>
        <v>5105181.5737279998</v>
      </c>
      <c r="L124" s="6">
        <f t="shared" si="90"/>
        <v>49.083184000000003</v>
      </c>
      <c r="M124" s="6">
        <f t="shared" si="91"/>
        <v>5242880</v>
      </c>
      <c r="N124" s="13">
        <f t="shared" si="92"/>
        <v>1.5269024005169141</v>
      </c>
      <c r="O124" s="13"/>
      <c r="P124" s="7">
        <f t="shared" si="93"/>
        <v>0</v>
      </c>
      <c r="Q124" s="7">
        <f t="shared" si="94"/>
        <v>9.4750148281022161E-4</v>
      </c>
      <c r="R124" s="6">
        <f t="shared" si="95"/>
        <v>9.4750148281022161E-4</v>
      </c>
      <c r="S124" s="6">
        <f t="shared" si="96"/>
        <v>9.4750148281022161E-4</v>
      </c>
      <c r="T124" s="7">
        <f t="shared" si="97"/>
        <v>0</v>
      </c>
      <c r="U124" s="7">
        <f t="shared" si="98"/>
        <v>6.4492369622560025E-2</v>
      </c>
      <c r="V124" s="7">
        <f t="shared" si="99"/>
        <v>0.23210487892779025</v>
      </c>
      <c r="W124" s="6">
        <f t="shared" si="100"/>
        <v>0.2965972485503503</v>
      </c>
      <c r="X124" s="6">
        <v>1.029E-3</v>
      </c>
      <c r="Y124" s="6">
        <v>0.29696939999999999</v>
      </c>
      <c r="Z124" s="6">
        <f t="shared" si="101"/>
        <v>7.9201668794731157</v>
      </c>
      <c r="AA124" s="6">
        <f t="shared" si="103"/>
        <v>7.9201668794731157</v>
      </c>
      <c r="AB124" s="6">
        <f t="shared" si="102"/>
        <v>0.12531642979030619</v>
      </c>
      <c r="AC124">
        <f t="shared" si="104"/>
        <v>288.60000000000002</v>
      </c>
    </row>
    <row r="125" spans="7:29">
      <c r="G125" s="6">
        <v>115625</v>
      </c>
      <c r="H125" s="6">
        <v>3897557</v>
      </c>
      <c r="I125" s="12">
        <f t="shared" si="88"/>
        <v>7795114</v>
      </c>
      <c r="J125" s="6">
        <v>641830.18023699999</v>
      </c>
      <c r="K125" s="12">
        <f t="shared" si="89"/>
        <v>5134641.4418959999</v>
      </c>
      <c r="L125" s="6">
        <f t="shared" si="90"/>
        <v>49.083184000000003</v>
      </c>
      <c r="M125" s="6">
        <f t="shared" si="91"/>
        <v>5242880</v>
      </c>
      <c r="N125" s="13">
        <f t="shared" si="92"/>
        <v>1.5181418387652017</v>
      </c>
      <c r="O125" s="13"/>
      <c r="P125" s="7">
        <f t="shared" si="93"/>
        <v>0</v>
      </c>
      <c r="Q125" s="7">
        <f t="shared" si="94"/>
        <v>9.529691176767696E-4</v>
      </c>
      <c r="R125" s="6">
        <f t="shared" si="95"/>
        <v>9.529691176767696E-4</v>
      </c>
      <c r="S125" s="6">
        <f t="shared" si="96"/>
        <v>9.529691176767696E-4</v>
      </c>
      <c r="T125" s="7">
        <f t="shared" si="97"/>
        <v>0</v>
      </c>
      <c r="U125" s="7">
        <f t="shared" si="98"/>
        <v>6.4864528120643597E-2</v>
      </c>
      <c r="V125" s="7">
        <f t="shared" si="99"/>
        <v>0.23097706124592537</v>
      </c>
      <c r="W125" s="6">
        <f t="shared" si="100"/>
        <v>0.29584158936656896</v>
      </c>
      <c r="X125" s="6">
        <v>1.024E-3</v>
      </c>
      <c r="Y125" s="6">
        <v>0.29773141333299197</v>
      </c>
      <c r="Z125" s="6">
        <f t="shared" si="101"/>
        <v>6.936609601877965</v>
      </c>
      <c r="AA125" s="6">
        <f t="shared" si="103"/>
        <v>6.936609601877965</v>
      </c>
      <c r="AB125" s="6">
        <f t="shared" si="102"/>
        <v>0.6347412069378694</v>
      </c>
      <c r="AC125">
        <f t="shared" si="104"/>
        <v>290.753333333</v>
      </c>
    </row>
    <row r="126" spans="7:29">
      <c r="G126" s="6">
        <v>115625</v>
      </c>
      <c r="H126" s="6">
        <v>3897557</v>
      </c>
      <c r="I126" s="12">
        <f t="shared" si="88"/>
        <v>7795114</v>
      </c>
      <c r="J126" s="6">
        <v>641059.28997799999</v>
      </c>
      <c r="K126" s="12">
        <f t="shared" si="89"/>
        <v>5128474.3198239999</v>
      </c>
      <c r="L126" s="6">
        <f t="shared" si="90"/>
        <v>49.083184000000003</v>
      </c>
      <c r="M126" s="6">
        <f t="shared" si="91"/>
        <v>5242880</v>
      </c>
      <c r="N126" s="13">
        <f t="shared" si="92"/>
        <v>1.519967443313144</v>
      </c>
      <c r="O126" s="13"/>
      <c r="P126" s="7">
        <f t="shared" si="93"/>
        <v>0</v>
      </c>
      <c r="Q126" s="7">
        <f t="shared" si="94"/>
        <v>9.5182452424292141E-4</v>
      </c>
      <c r="R126" s="6">
        <f t="shared" si="95"/>
        <v>9.5182452424292141E-4</v>
      </c>
      <c r="S126" s="6">
        <f t="shared" si="96"/>
        <v>9.5182452424292141E-4</v>
      </c>
      <c r="T126" s="7">
        <f t="shared" si="97"/>
        <v>0</v>
      </c>
      <c r="U126" s="7">
        <f t="shared" si="98"/>
        <v>6.4786620545676687E-2</v>
      </c>
      <c r="V126" s="7">
        <f t="shared" si="99"/>
        <v>0.23120262478229836</v>
      </c>
      <c r="W126" s="6">
        <f t="shared" si="100"/>
        <v>0.29598924532797505</v>
      </c>
      <c r="X126" s="6">
        <v>1.0250000000000001E-3</v>
      </c>
      <c r="Y126" s="6">
        <v>0.29566466666632502</v>
      </c>
      <c r="Z126" s="6">
        <f t="shared" si="101"/>
        <v>7.1390708055686511</v>
      </c>
      <c r="AA126" s="6">
        <f t="shared" si="103"/>
        <v>7.1390708055686511</v>
      </c>
      <c r="AB126" s="6">
        <f t="shared" si="102"/>
        <v>0.10977932037321812</v>
      </c>
      <c r="AC126">
        <f t="shared" si="104"/>
        <v>288.45333333299999</v>
      </c>
    </row>
    <row r="127" spans="7:29">
      <c r="G127" s="6">
        <v>115625</v>
      </c>
      <c r="H127" s="6">
        <v>3897557</v>
      </c>
      <c r="I127" s="12">
        <f t="shared" si="88"/>
        <v>7795114</v>
      </c>
      <c r="J127" s="6">
        <v>640929.117065</v>
      </c>
      <c r="K127" s="12">
        <f t="shared" si="89"/>
        <v>5127432.93652</v>
      </c>
      <c r="L127" s="6">
        <f t="shared" si="90"/>
        <v>49.083184000000003</v>
      </c>
      <c r="M127" s="6">
        <f t="shared" si="91"/>
        <v>5242880</v>
      </c>
      <c r="N127" s="13">
        <f t="shared" si="92"/>
        <v>1.5202761491972943</v>
      </c>
      <c r="O127" s="13"/>
      <c r="P127" s="7">
        <f t="shared" si="93"/>
        <v>0</v>
      </c>
      <c r="Q127" s="7">
        <f t="shared" si="94"/>
        <v>9.5163124762573088E-4</v>
      </c>
      <c r="R127" s="6">
        <f t="shared" si="95"/>
        <v>9.5163124762573088E-4</v>
      </c>
      <c r="S127" s="6">
        <f t="shared" si="96"/>
        <v>9.5163124762573088E-4</v>
      </c>
      <c r="T127" s="7">
        <f t="shared" si="97"/>
        <v>0</v>
      </c>
      <c r="U127" s="7">
        <f t="shared" si="98"/>
        <v>6.4773465033773667E-2</v>
      </c>
      <c r="V127" s="7">
        <f t="shared" si="99"/>
        <v>0.23165375185504428</v>
      </c>
      <c r="W127" s="6">
        <f t="shared" si="100"/>
        <v>0.29642721688881796</v>
      </c>
      <c r="X127" s="6">
        <v>1.0269999999999999E-3</v>
      </c>
      <c r="Y127" s="6">
        <v>0.29742653571413896</v>
      </c>
      <c r="Z127" s="6">
        <f t="shared" si="101"/>
        <v>7.3387295398509282</v>
      </c>
      <c r="AA127" s="6">
        <f t="shared" si="103"/>
        <v>7.3387295398509282</v>
      </c>
      <c r="AB127" s="6">
        <f t="shared" si="102"/>
        <v>0.33598845608095479</v>
      </c>
      <c r="AC127">
        <f t="shared" si="104"/>
        <v>289.60714285699999</v>
      </c>
    </row>
    <row r="128" spans="7:29">
      <c r="G128" s="6">
        <v>726713</v>
      </c>
      <c r="H128" s="6">
        <v>2903837</v>
      </c>
      <c r="I128" s="12">
        <f t="shared" si="88"/>
        <v>5807674</v>
      </c>
      <c r="J128" s="6">
        <v>1172773.2286380001</v>
      </c>
      <c r="K128" s="12">
        <f t="shared" si="89"/>
        <v>9382185.8291040007</v>
      </c>
      <c r="L128" s="6">
        <f t="shared" si="90"/>
        <v>49.380304000000002</v>
      </c>
      <c r="M128" s="6">
        <f t="shared" si="91"/>
        <v>5242880</v>
      </c>
      <c r="N128" s="13">
        <f t="shared" si="92"/>
        <v>0.61901076207468742</v>
      </c>
      <c r="O128" s="13"/>
      <c r="P128" s="7">
        <f t="shared" si="93"/>
        <v>0</v>
      </c>
      <c r="Q128" s="7">
        <f t="shared" si="94"/>
        <v>1.7412965350389164E-3</v>
      </c>
      <c r="R128" s="6">
        <f t="shared" si="95"/>
        <v>1.7412965350389164E-3</v>
      </c>
      <c r="S128" s="6">
        <f t="shared" si="96"/>
        <v>1.7412965350389164E-3</v>
      </c>
      <c r="T128" s="7">
        <f t="shared" si="97"/>
        <v>0</v>
      </c>
      <c r="U128" s="7">
        <f t="shared" si="98"/>
        <v>0.11852260054215226</v>
      </c>
      <c r="V128" s="7">
        <f t="shared" si="99"/>
        <v>0.40217978535301263</v>
      </c>
      <c r="W128" s="6">
        <f t="shared" si="100"/>
        <v>0.52070238589516493</v>
      </c>
      <c r="X128" s="6">
        <v>1.7830000000000001E-3</v>
      </c>
      <c r="Y128" s="6">
        <v>0.53343245384629112</v>
      </c>
      <c r="Z128" s="6">
        <f t="shared" si="101"/>
        <v>2.3389492406664982</v>
      </c>
      <c r="AA128" s="6">
        <f t="shared" si="103"/>
        <v>2.3389492406664982</v>
      </c>
      <c r="AB128" s="6">
        <f t="shared" si="102"/>
        <v>2.3864442178829948</v>
      </c>
      <c r="AC128">
        <f t="shared" si="104"/>
        <v>299.17692307700003</v>
      </c>
    </row>
    <row r="129" spans="7:29">
      <c r="G129" s="6">
        <v>157464</v>
      </c>
      <c r="H129" s="6">
        <v>3866688</v>
      </c>
      <c r="I129" s="12">
        <f t="shared" si="88"/>
        <v>7733376</v>
      </c>
      <c r="J129" s="6">
        <v>634512.92456099996</v>
      </c>
      <c r="K129" s="12">
        <f t="shared" si="89"/>
        <v>5076103.3964879997</v>
      </c>
      <c r="L129" s="6">
        <f t="shared" si="90"/>
        <v>49.549536000000003</v>
      </c>
      <c r="M129" s="6">
        <f t="shared" si="91"/>
        <v>5242880</v>
      </c>
      <c r="N129" s="13">
        <f t="shared" si="92"/>
        <v>1.5234866975622454</v>
      </c>
      <c r="O129" s="13"/>
      <c r="P129" s="7">
        <f t="shared" si="93"/>
        <v>0</v>
      </c>
      <c r="Q129" s="7">
        <f t="shared" si="94"/>
        <v>9.4210468826835781E-4</v>
      </c>
      <c r="R129" s="6">
        <f t="shared" si="95"/>
        <v>9.4210468826835781E-4</v>
      </c>
      <c r="S129" s="6">
        <f t="shared" si="96"/>
        <v>9.4210468826835781E-4</v>
      </c>
      <c r="T129" s="7">
        <f t="shared" si="97"/>
        <v>0</v>
      </c>
      <c r="U129" s="7">
        <f t="shared" si="98"/>
        <v>6.4125032922105904E-2</v>
      </c>
      <c r="V129" s="7">
        <f t="shared" si="99"/>
        <v>0.19308238713526574</v>
      </c>
      <c r="W129" s="6">
        <f t="shared" si="100"/>
        <v>0.25720742005737163</v>
      </c>
      <c r="X129" s="6">
        <v>8.5599999999999999E-4</v>
      </c>
      <c r="Y129" s="6">
        <v>0.26033813333304801</v>
      </c>
      <c r="Z129" s="6">
        <f t="shared" si="101"/>
        <v>10.058958909854885</v>
      </c>
      <c r="AA129" s="6">
        <f t="shared" si="103"/>
        <v>10.058958909854885</v>
      </c>
      <c r="AB129" s="6">
        <f t="shared" si="102"/>
        <v>1.2025565504348481</v>
      </c>
      <c r="AC129">
        <f t="shared" si="104"/>
        <v>304.133333333</v>
      </c>
    </row>
    <row r="130" spans="7:29">
      <c r="G130" s="15">
        <v>524288</v>
      </c>
      <c r="H130" s="15">
        <v>3269766</v>
      </c>
      <c r="I130" s="16">
        <f t="shared" si="88"/>
        <v>6539532</v>
      </c>
      <c r="J130" s="15">
        <v>1470118.8090820001</v>
      </c>
      <c r="K130" s="16">
        <f t="shared" si="89"/>
        <v>11760950.472656</v>
      </c>
      <c r="L130" s="15">
        <f t="shared" si="90"/>
        <v>49.722951999999999</v>
      </c>
      <c r="M130" s="15">
        <f t="shared" si="91"/>
        <v>5242880</v>
      </c>
      <c r="N130" s="17">
        <f t="shared" si="92"/>
        <v>0.55603771270054192</v>
      </c>
      <c r="O130" s="17"/>
      <c r="P130" s="18">
        <f t="shared" si="93"/>
        <v>0</v>
      </c>
      <c r="Q130" s="18">
        <f t="shared" si="94"/>
        <v>2.182785832622543E-3</v>
      </c>
      <c r="R130" s="15">
        <f t="shared" si="95"/>
        <v>2.182785832622543E-3</v>
      </c>
      <c r="S130" s="15">
        <f t="shared" si="96"/>
        <v>2.182785832622543E-3</v>
      </c>
      <c r="T130" s="18">
        <f t="shared" si="97"/>
        <v>0</v>
      </c>
      <c r="U130" s="18">
        <f t="shared" si="98"/>
        <v>0.14857288698573617</v>
      </c>
      <c r="V130" s="18">
        <f t="shared" si="99"/>
        <v>0.46466088492832647</v>
      </c>
      <c r="W130" s="15">
        <f t="shared" si="100"/>
        <v>0.61323377191406259</v>
      </c>
      <c r="X130" s="15">
        <v>2.0600000000000002E-3</v>
      </c>
      <c r="Y130" s="15">
        <v>0.62275173333402012</v>
      </c>
      <c r="Z130" s="15">
        <f t="shared" si="101"/>
        <v>5.9604773117739205</v>
      </c>
      <c r="AA130" s="15">
        <f t="shared" si="103"/>
        <v>5.9604773117739205</v>
      </c>
      <c r="AB130" s="15">
        <f t="shared" si="102"/>
        <v>1.5283717267234749</v>
      </c>
      <c r="AC130">
        <f t="shared" si="104"/>
        <v>302.306666667</v>
      </c>
    </row>
    <row r="131" spans="7:29">
      <c r="G131" s="6">
        <v>112985</v>
      </c>
      <c r="H131" s="6">
        <v>4002590</v>
      </c>
      <c r="I131" s="12">
        <f t="shared" si="88"/>
        <v>8005180</v>
      </c>
      <c r="J131" s="6">
        <v>1582096.0561520001</v>
      </c>
      <c r="K131" s="12">
        <f t="shared" si="89"/>
        <v>12656768.449216001</v>
      </c>
      <c r="L131" s="6">
        <f t="shared" si="90"/>
        <v>50.290779999999998</v>
      </c>
      <c r="M131" s="6">
        <f t="shared" si="91"/>
        <v>5242880</v>
      </c>
      <c r="N131" s="13">
        <f t="shared" si="92"/>
        <v>0.63248214045472761</v>
      </c>
      <c r="O131" s="13"/>
      <c r="P131" s="7">
        <f t="shared" si="93"/>
        <v>0</v>
      </c>
      <c r="Q131" s="7">
        <f t="shared" si="94"/>
        <v>2.3490461015004695E-3</v>
      </c>
      <c r="R131" s="6">
        <f t="shared" si="95"/>
        <v>2.3490461015004695E-3</v>
      </c>
      <c r="S131" s="6">
        <f t="shared" si="96"/>
        <v>2.3490461015004695E-3</v>
      </c>
      <c r="T131" s="7">
        <f t="shared" si="97"/>
        <v>0</v>
      </c>
      <c r="U131" s="7">
        <f t="shared" si="98"/>
        <v>0.15988951171778326</v>
      </c>
      <c r="V131" s="7">
        <f t="shared" si="99"/>
        <v>0.47075110041039669</v>
      </c>
      <c r="W131" s="6">
        <f t="shared" si="100"/>
        <v>0.63064061212818001</v>
      </c>
      <c r="X131" s="6">
        <v>2.0869999999999999E-3</v>
      </c>
      <c r="Y131" s="6">
        <v>0.62647565999999999</v>
      </c>
      <c r="Z131" s="6">
        <f t="shared" si="101"/>
        <v>12.556114111186856</v>
      </c>
      <c r="AA131" s="6">
        <f t="shared" si="103"/>
        <v>12.556114111186856</v>
      </c>
      <c r="AB131" s="6">
        <f t="shared" si="102"/>
        <v>0.66482265698559173</v>
      </c>
      <c r="AC131">
        <f t="shared" si="104"/>
        <v>300.18</v>
      </c>
    </row>
    <row r="132" spans="7:29">
      <c r="G132" s="6">
        <v>140874</v>
      </c>
      <c r="H132" s="6">
        <v>3977139</v>
      </c>
      <c r="I132" s="12">
        <f t="shared" si="88"/>
        <v>7954278</v>
      </c>
      <c r="J132" s="6">
        <v>1576503.080811</v>
      </c>
      <c r="K132" s="12">
        <f t="shared" si="89"/>
        <v>12612024.646488</v>
      </c>
      <c r="L132" s="6">
        <f t="shared" si="90"/>
        <v>50.543148000000002</v>
      </c>
      <c r="M132" s="6">
        <f t="shared" si="91"/>
        <v>5242880</v>
      </c>
      <c r="N132" s="13">
        <f t="shared" si="92"/>
        <v>0.63069001393166346</v>
      </c>
      <c r="O132" s="13"/>
      <c r="P132" s="7">
        <f t="shared" si="93"/>
        <v>0</v>
      </c>
      <c r="Q132" s="7">
        <f t="shared" si="94"/>
        <v>2.3407418289062253E-3</v>
      </c>
      <c r="R132" s="6">
        <f t="shared" si="95"/>
        <v>2.3407418289062253E-3</v>
      </c>
      <c r="S132" s="6">
        <f t="shared" si="96"/>
        <v>2.3407418289062253E-3</v>
      </c>
      <c r="T132" s="7">
        <f t="shared" si="97"/>
        <v>0</v>
      </c>
      <c r="U132" s="7">
        <f t="shared" si="98"/>
        <v>0.15932427543339661</v>
      </c>
      <c r="V132" s="7">
        <f t="shared" si="99"/>
        <v>0.48473603966552109</v>
      </c>
      <c r="W132" s="6">
        <f t="shared" si="100"/>
        <v>0.6440603150989177</v>
      </c>
      <c r="X132" s="6">
        <v>2.1489999999999999E-3</v>
      </c>
      <c r="Y132" s="6">
        <v>0.63864250624999996</v>
      </c>
      <c r="Z132" s="6">
        <f t="shared" si="101"/>
        <v>8.922374541936966</v>
      </c>
      <c r="AA132" s="6">
        <f t="shared" si="103"/>
        <v>8.922374541936966</v>
      </c>
      <c r="AB132" s="6">
        <f t="shared" si="102"/>
        <v>0.8483320160961707</v>
      </c>
      <c r="AC132">
        <f t="shared" si="104"/>
        <v>297.18124999999998</v>
      </c>
    </row>
    <row r="133" spans="7:29">
      <c r="G133" s="6">
        <v>121728</v>
      </c>
      <c r="H133" s="6">
        <v>4103881</v>
      </c>
      <c r="I133" s="12">
        <f t="shared" si="88"/>
        <v>8207762</v>
      </c>
      <c r="J133" s="6">
        <v>1615629.4003910001</v>
      </c>
      <c r="K133" s="12">
        <f t="shared" si="89"/>
        <v>12925035.203128001</v>
      </c>
      <c r="L133" s="6">
        <f t="shared" si="90"/>
        <v>51.681131999999998</v>
      </c>
      <c r="M133" s="6">
        <f t="shared" si="91"/>
        <v>5242880</v>
      </c>
      <c r="N133" s="13">
        <f t="shared" si="92"/>
        <v>0.63502821238070062</v>
      </c>
      <c r="O133" s="13"/>
      <c r="P133" s="7">
        <f t="shared" si="93"/>
        <v>0</v>
      </c>
      <c r="Q133" s="7">
        <f t="shared" si="94"/>
        <v>2.3988353486505353E-3</v>
      </c>
      <c r="R133" s="6">
        <f t="shared" si="95"/>
        <v>2.3988353486505353E-3</v>
      </c>
      <c r="S133" s="6">
        <f t="shared" si="96"/>
        <v>2.3988353486505353E-3</v>
      </c>
      <c r="T133" s="7">
        <f t="shared" si="97"/>
        <v>0</v>
      </c>
      <c r="U133" s="7">
        <f t="shared" si="98"/>
        <v>0.16327845262044796</v>
      </c>
      <c r="V133" s="7">
        <f t="shared" si="99"/>
        <v>0.52736754804001318</v>
      </c>
      <c r="W133" s="6">
        <f t="shared" si="100"/>
        <v>0.69064600066046111</v>
      </c>
      <c r="X133" s="6">
        <v>2.3379999999999998E-3</v>
      </c>
      <c r="Y133" s="6">
        <v>0.67826755294131402</v>
      </c>
      <c r="Z133" s="6">
        <f t="shared" si="101"/>
        <v>2.6020251775250429</v>
      </c>
      <c r="AA133" s="6">
        <f t="shared" si="103"/>
        <v>2.6020251775250429</v>
      </c>
      <c r="AB133" s="6">
        <f t="shared" si="102"/>
        <v>1.8250095652471992</v>
      </c>
      <c r="AC133">
        <f t="shared" si="104"/>
        <v>290.10588235300003</v>
      </c>
    </row>
    <row r="134" spans="7:29">
      <c r="G134" s="6">
        <v>221119</v>
      </c>
      <c r="H134" s="6">
        <v>3943588</v>
      </c>
      <c r="I134" s="12">
        <f t="shared" si="88"/>
        <v>7887176</v>
      </c>
      <c r="J134" s="6">
        <v>1555329.781738</v>
      </c>
      <c r="K134" s="12">
        <f t="shared" si="89"/>
        <v>12442638.253904</v>
      </c>
      <c r="L134" s="6">
        <f t="shared" si="90"/>
        <v>51.745435999999998</v>
      </c>
      <c r="M134" s="6">
        <f t="shared" si="91"/>
        <v>5242880</v>
      </c>
      <c r="N134" s="13">
        <f t="shared" si="92"/>
        <v>0.6338829305372855</v>
      </c>
      <c r="O134" s="13"/>
      <c r="P134" s="7">
        <f t="shared" si="93"/>
        <v>0</v>
      </c>
      <c r="Q134" s="7">
        <f t="shared" si="94"/>
        <v>2.309304385237789E-3</v>
      </c>
      <c r="R134" s="6">
        <f t="shared" si="95"/>
        <v>2.309304385237789E-3</v>
      </c>
      <c r="S134" s="6">
        <f t="shared" si="96"/>
        <v>2.309304385237789E-3</v>
      </c>
      <c r="T134" s="7">
        <f t="shared" si="97"/>
        <v>0</v>
      </c>
      <c r="U134" s="7">
        <f t="shared" si="98"/>
        <v>0.15718446322852292</v>
      </c>
      <c r="V134" s="7">
        <f t="shared" si="99"/>
        <v>0.45699172469164534</v>
      </c>
      <c r="W134" s="6">
        <f t="shared" si="100"/>
        <v>0.61417618792016826</v>
      </c>
      <c r="X134" s="6">
        <v>2.026E-3</v>
      </c>
      <c r="Y134" s="6">
        <v>0.61519489999999999</v>
      </c>
      <c r="Z134" s="6">
        <f t="shared" si="101"/>
        <v>13.983434611934303</v>
      </c>
      <c r="AA134" s="6">
        <f t="shared" si="103"/>
        <v>13.983434611934303</v>
      </c>
      <c r="AB134" s="6">
        <f t="shared" si="102"/>
        <v>0.16559176284324359</v>
      </c>
      <c r="AC134">
        <f t="shared" si="104"/>
        <v>303.64999999999998</v>
      </c>
    </row>
    <row r="135" spans="7:29">
      <c r="G135" s="6">
        <v>18696</v>
      </c>
      <c r="H135" s="6">
        <v>4396289</v>
      </c>
      <c r="I135" s="12">
        <f t="shared" si="88"/>
        <v>8792578</v>
      </c>
      <c r="J135" s="6">
        <v>824493.36584500002</v>
      </c>
      <c r="K135" s="12">
        <f t="shared" si="89"/>
        <v>6595946.9267600002</v>
      </c>
      <c r="L135" s="6">
        <f t="shared" si="90"/>
        <v>53.129387999999999</v>
      </c>
      <c r="M135" s="6">
        <f t="shared" si="91"/>
        <v>5242880</v>
      </c>
      <c r="N135" s="13">
        <f t="shared" si="92"/>
        <v>1.3330274026809079</v>
      </c>
      <c r="O135" s="13"/>
      <c r="P135" s="7">
        <f t="shared" si="93"/>
        <v>0</v>
      </c>
      <c r="Q135" s="7">
        <f t="shared" si="94"/>
        <v>1.2241816286817934E-3</v>
      </c>
      <c r="R135" s="6">
        <f t="shared" si="95"/>
        <v>1.2241816286817934E-3</v>
      </c>
      <c r="S135" s="6">
        <f t="shared" si="96"/>
        <v>1.2241816286817934E-3</v>
      </c>
      <c r="T135" s="7">
        <f t="shared" si="97"/>
        <v>0</v>
      </c>
      <c r="U135" s="7">
        <f t="shared" si="98"/>
        <v>8.332480266725556E-2</v>
      </c>
      <c r="V135" s="7">
        <f t="shared" si="99"/>
        <v>0.41481134338989917</v>
      </c>
      <c r="W135" s="6">
        <f t="shared" si="100"/>
        <v>0.49813614605715473</v>
      </c>
      <c r="X135" s="6">
        <v>1.8389999999999999E-3</v>
      </c>
      <c r="Y135" s="6">
        <v>0.49287827142804597</v>
      </c>
      <c r="Z135" s="6">
        <f t="shared" si="101"/>
        <v>33.432211599684962</v>
      </c>
      <c r="AA135" s="6">
        <f t="shared" si="103"/>
        <v>33.432211599684962</v>
      </c>
      <c r="AB135" s="6">
        <f t="shared" si="102"/>
        <v>1.0667694101983445</v>
      </c>
      <c r="AC135">
        <f t="shared" si="104"/>
        <v>268.01428571399998</v>
      </c>
    </row>
    <row r="136" spans="7:29">
      <c r="G136" s="6">
        <v>112985</v>
      </c>
      <c r="H136" s="6">
        <v>4282190</v>
      </c>
      <c r="I136" s="12">
        <f t="shared" si="88"/>
        <v>8564380</v>
      </c>
      <c r="J136" s="6">
        <v>1692948.8852540001</v>
      </c>
      <c r="K136" s="12">
        <f t="shared" si="89"/>
        <v>13543591.082032001</v>
      </c>
      <c r="L136" s="6">
        <f t="shared" si="90"/>
        <v>53.645980000000002</v>
      </c>
      <c r="M136" s="6">
        <f t="shared" si="91"/>
        <v>5242880</v>
      </c>
      <c r="N136" s="13">
        <f t="shared" si="92"/>
        <v>0.63235665844653155</v>
      </c>
      <c r="O136" s="13"/>
      <c r="P136" s="7">
        <f t="shared" si="93"/>
        <v>0</v>
      </c>
      <c r="Q136" s="7">
        <f t="shared" si="94"/>
        <v>2.5136368702024002E-3</v>
      </c>
      <c r="R136" s="6">
        <f t="shared" si="95"/>
        <v>2.5136368702024002E-3</v>
      </c>
      <c r="S136" s="6">
        <f t="shared" si="96"/>
        <v>2.5136368702024002E-3</v>
      </c>
      <c r="T136" s="7">
        <f t="shared" si="97"/>
        <v>0</v>
      </c>
      <c r="U136" s="7">
        <f t="shared" si="98"/>
        <v>0.17109250072008361</v>
      </c>
      <c r="V136" s="7">
        <f t="shared" si="99"/>
        <v>0.49804428831152658</v>
      </c>
      <c r="W136" s="6">
        <f t="shared" si="100"/>
        <v>0.66913678903161022</v>
      </c>
      <c r="X136" s="6">
        <v>2.2079999999999999E-3</v>
      </c>
      <c r="Y136" s="6">
        <v>0.66321419999999986</v>
      </c>
      <c r="Z136" s="6">
        <f t="shared" si="101"/>
        <v>13.842249556268133</v>
      </c>
      <c r="AA136" s="6">
        <f t="shared" si="103"/>
        <v>13.842249556268133</v>
      </c>
      <c r="AB136" s="6">
        <f t="shared" si="102"/>
        <v>0.8930130011707168</v>
      </c>
      <c r="AC136">
        <f t="shared" si="104"/>
        <v>300.36874999999998</v>
      </c>
    </row>
    <row r="137" spans="7:29">
      <c r="G137" s="6">
        <v>42138</v>
      </c>
      <c r="H137" s="6">
        <v>4413449</v>
      </c>
      <c r="I137" s="12">
        <f t="shared" si="88"/>
        <v>8826898</v>
      </c>
      <c r="J137" s="6">
        <v>824593.547119</v>
      </c>
      <c r="K137" s="12">
        <f t="shared" si="89"/>
        <v>6596748.376952</v>
      </c>
      <c r="L137" s="6">
        <f t="shared" si="90"/>
        <v>53.804147999999998</v>
      </c>
      <c r="M137" s="6">
        <f t="shared" si="91"/>
        <v>5242880</v>
      </c>
      <c r="N137" s="13">
        <f t="shared" si="92"/>
        <v>1.3380680140597436</v>
      </c>
      <c r="O137" s="13"/>
      <c r="P137" s="7">
        <f t="shared" si="93"/>
        <v>0</v>
      </c>
      <c r="Q137" s="7">
        <f t="shared" si="94"/>
        <v>1.2243303746635674E-3</v>
      </c>
      <c r="R137" s="6">
        <f t="shared" si="95"/>
        <v>1.2243303746635674E-3</v>
      </c>
      <c r="S137" s="6">
        <f t="shared" si="96"/>
        <v>1.2243303746635674E-3</v>
      </c>
      <c r="T137" s="7">
        <f t="shared" si="97"/>
        <v>0</v>
      </c>
      <c r="U137" s="7">
        <f t="shared" si="98"/>
        <v>8.3334927169444184E-2</v>
      </c>
      <c r="V137" s="7">
        <f t="shared" si="99"/>
        <v>0.45699172469164534</v>
      </c>
      <c r="W137" s="6">
        <f t="shared" si="100"/>
        <v>0.54032665186108952</v>
      </c>
      <c r="X137" s="6">
        <v>2.026E-3</v>
      </c>
      <c r="Y137" s="6">
        <v>0.52959639999999997</v>
      </c>
      <c r="Z137" s="6">
        <f t="shared" si="101"/>
        <v>39.569083185411287</v>
      </c>
      <c r="AA137" s="6">
        <f t="shared" si="103"/>
        <v>39.569083185411287</v>
      </c>
      <c r="AB137" s="6">
        <f t="shared" si="102"/>
        <v>2.0261187313753566</v>
      </c>
      <c r="AC137">
        <f t="shared" si="104"/>
        <v>261.39999999999998</v>
      </c>
    </row>
    <row r="138" spans="7:29">
      <c r="G138" s="6">
        <v>56814</v>
      </c>
      <c r="H138" s="6">
        <v>4391071</v>
      </c>
      <c r="I138" s="12">
        <f t="shared" si="88"/>
        <v>8782142</v>
      </c>
      <c r="J138" s="6">
        <v>1682597.4301760001</v>
      </c>
      <c r="K138" s="12">
        <f t="shared" si="89"/>
        <v>13460779.441408001</v>
      </c>
      <c r="L138" s="6">
        <f t="shared" si="90"/>
        <v>53.829132000000001</v>
      </c>
      <c r="M138" s="6">
        <f t="shared" si="91"/>
        <v>5242880</v>
      </c>
      <c r="N138" s="13">
        <f t="shared" si="92"/>
        <v>0.65242447796034797</v>
      </c>
      <c r="O138" s="13"/>
      <c r="P138" s="7">
        <f t="shared" si="93"/>
        <v>0</v>
      </c>
      <c r="Q138" s="7">
        <f t="shared" si="94"/>
        <v>2.4982673576489241E-3</v>
      </c>
      <c r="R138" s="6">
        <f t="shared" si="95"/>
        <v>2.4982673576489241E-3</v>
      </c>
      <c r="S138" s="6">
        <f t="shared" si="96"/>
        <v>2.4982673576489241E-3</v>
      </c>
      <c r="T138" s="7">
        <f t="shared" si="97"/>
        <v>0</v>
      </c>
      <c r="U138" s="7">
        <f t="shared" si="98"/>
        <v>0.17004636379840044</v>
      </c>
      <c r="V138" s="7">
        <f t="shared" si="99"/>
        <v>1.1122537978551348</v>
      </c>
      <c r="W138" s="6">
        <f t="shared" si="100"/>
        <v>1.2823001616535352</v>
      </c>
      <c r="X138" s="6">
        <v>4.9309999999999996E-3</v>
      </c>
      <c r="Y138" s="6">
        <v>1.2551244124999998</v>
      </c>
      <c r="Z138" s="6">
        <f t="shared" si="101"/>
        <v>49.335482505598776</v>
      </c>
      <c r="AA138" s="6">
        <f t="shared" si="103"/>
        <v>49.335482505598776</v>
      </c>
      <c r="AB138" s="6">
        <f t="shared" si="102"/>
        <v>2.1651836967624418</v>
      </c>
      <c r="AC138">
        <f t="shared" si="104"/>
        <v>254.53749999999999</v>
      </c>
    </row>
    <row r="139" spans="7:29">
      <c r="G139" s="6">
        <v>999999</v>
      </c>
      <c r="H139" s="6">
        <v>2997995</v>
      </c>
      <c r="I139" s="12">
        <f t="shared" si="88"/>
        <v>5995990</v>
      </c>
      <c r="J139" s="6">
        <v>1275591.8044429999</v>
      </c>
      <c r="K139" s="12">
        <f t="shared" si="89"/>
        <v>10204734.435543999</v>
      </c>
      <c r="L139" s="6">
        <f t="shared" si="90"/>
        <v>55.975920000000002</v>
      </c>
      <c r="M139" s="6">
        <f t="shared" si="91"/>
        <v>5242880</v>
      </c>
      <c r="N139" s="13">
        <f t="shared" si="92"/>
        <v>0.58756943043176435</v>
      </c>
      <c r="O139" s="13"/>
      <c r="P139" s="7">
        <f t="shared" si="93"/>
        <v>0</v>
      </c>
      <c r="Q139" s="7">
        <f t="shared" si="94"/>
        <v>1.893958298980107E-3</v>
      </c>
      <c r="R139" s="6">
        <f t="shared" si="95"/>
        <v>1.893958298980107E-3</v>
      </c>
      <c r="S139" s="6">
        <f t="shared" si="96"/>
        <v>1.893958298980107E-3</v>
      </c>
      <c r="T139" s="7">
        <f t="shared" si="97"/>
        <v>0</v>
      </c>
      <c r="U139" s="7">
        <f t="shared" si="98"/>
        <v>0.12891363325919475</v>
      </c>
      <c r="V139" s="7">
        <f t="shared" si="99"/>
        <v>0.39992414998928294</v>
      </c>
      <c r="W139" s="6">
        <f t="shared" si="100"/>
        <v>0.52883778324847763</v>
      </c>
      <c r="X139" s="6">
        <v>1.7730000000000001E-3</v>
      </c>
      <c r="Y139" s="6">
        <v>0.54677956153791596</v>
      </c>
      <c r="Z139" s="6">
        <f t="shared" si="101"/>
        <v>6.8222390851724173</v>
      </c>
      <c r="AA139" s="6">
        <f t="shared" si="103"/>
        <v>6.8222390851724173</v>
      </c>
      <c r="AB139" s="6">
        <f t="shared" si="102"/>
        <v>3.2813549648735667</v>
      </c>
      <c r="AC139">
        <f t="shared" si="104"/>
        <v>308.39230769199997</v>
      </c>
    </row>
    <row r="140" spans="7:29">
      <c r="G140" s="6">
        <v>1000000</v>
      </c>
      <c r="H140" s="6">
        <v>2998000</v>
      </c>
      <c r="I140" s="12">
        <f t="shared" si="88"/>
        <v>5996000</v>
      </c>
      <c r="J140" s="6">
        <v>1281687.498291</v>
      </c>
      <c r="K140" s="12">
        <f t="shared" si="89"/>
        <v>10253499.986328</v>
      </c>
      <c r="L140" s="6">
        <f t="shared" si="90"/>
        <v>55.975999999999999</v>
      </c>
      <c r="M140" s="6">
        <f t="shared" si="91"/>
        <v>5242880</v>
      </c>
      <c r="N140" s="13">
        <f t="shared" si="92"/>
        <v>0.58477593094992508</v>
      </c>
      <c r="O140" s="13"/>
      <c r="P140" s="7">
        <f t="shared" si="93"/>
        <v>0</v>
      </c>
      <c r="Q140" s="7">
        <f t="shared" si="94"/>
        <v>1.9030089920868279E-3</v>
      </c>
      <c r="R140" s="6">
        <f t="shared" si="95"/>
        <v>1.9030089920868279E-3</v>
      </c>
      <c r="S140" s="6">
        <f t="shared" si="96"/>
        <v>1.9030089920868279E-3</v>
      </c>
      <c r="T140" s="7">
        <f t="shared" si="97"/>
        <v>0</v>
      </c>
      <c r="U140" s="7">
        <f t="shared" si="98"/>
        <v>0.12952967519239339</v>
      </c>
      <c r="V140" s="7">
        <f t="shared" si="99"/>
        <v>0.41075119973518565</v>
      </c>
      <c r="W140" s="6">
        <f t="shared" si="100"/>
        <v>0.54028087492757904</v>
      </c>
      <c r="X140" s="6">
        <v>1.8209999999999999E-3</v>
      </c>
      <c r="Y140" s="6">
        <v>0.55752016153930195</v>
      </c>
      <c r="Z140" s="6">
        <f t="shared" si="101"/>
        <v>4.5035141178928066</v>
      </c>
      <c r="AA140" s="6">
        <f t="shared" si="103"/>
        <v>4.5035141178928066</v>
      </c>
      <c r="AB140" s="6">
        <f t="shared" si="102"/>
        <v>3.0921368949466492</v>
      </c>
      <c r="AC140">
        <f t="shared" si="104"/>
        <v>306.16153846200001</v>
      </c>
    </row>
    <row r="141" spans="7:29">
      <c r="G141" s="6">
        <v>16783</v>
      </c>
      <c r="H141" s="6">
        <v>4670105</v>
      </c>
      <c r="I141" s="12">
        <f t="shared" si="88"/>
        <v>9340210</v>
      </c>
      <c r="J141" s="6">
        <v>1780756.3701170001</v>
      </c>
      <c r="K141" s="12">
        <f t="shared" si="89"/>
        <v>14246050.960936001</v>
      </c>
      <c r="L141" s="6">
        <f t="shared" si="90"/>
        <v>56.376919999999998</v>
      </c>
      <c r="M141" s="6">
        <f t="shared" si="91"/>
        <v>5242880</v>
      </c>
      <c r="N141" s="13">
        <f t="shared" si="92"/>
        <v>0.65563502654958394</v>
      </c>
      <c r="O141" s="13"/>
      <c r="P141" s="7">
        <f t="shared" si="93"/>
        <v>0</v>
      </c>
      <c r="Q141" s="7">
        <f t="shared" si="94"/>
        <v>2.6440106418820224E-3</v>
      </c>
      <c r="R141" s="6">
        <f t="shared" si="95"/>
        <v>2.6440106418820224E-3</v>
      </c>
      <c r="S141" s="6">
        <f t="shared" si="96"/>
        <v>2.6440106418820224E-3</v>
      </c>
      <c r="T141" s="7">
        <f t="shared" si="97"/>
        <v>0</v>
      </c>
      <c r="U141" s="7">
        <f t="shared" si="98"/>
        <v>0.17996648522015171</v>
      </c>
      <c r="V141" s="7">
        <f t="shared" si="99"/>
        <v>1.5146591467445203</v>
      </c>
      <c r="W141" s="6">
        <f t="shared" si="100"/>
        <v>1.694625631964672</v>
      </c>
      <c r="X141" s="6">
        <v>6.7149999999999996E-3</v>
      </c>
      <c r="Y141" s="6">
        <v>1.637005083331095</v>
      </c>
      <c r="Z141" s="6">
        <f t="shared" si="101"/>
        <v>60.62530689676808</v>
      </c>
      <c r="AA141" s="6">
        <f t="shared" si="103"/>
        <v>60.62530689676808</v>
      </c>
      <c r="AB141" s="6">
        <f t="shared" si="102"/>
        <v>3.5198759747481421</v>
      </c>
      <c r="AC141">
        <f t="shared" si="104"/>
        <v>243.783333333</v>
      </c>
    </row>
    <row r="142" spans="7:29">
      <c r="G142" s="6">
        <v>19242</v>
      </c>
      <c r="H142" s="6">
        <v>4671337</v>
      </c>
      <c r="I142" s="12">
        <f t="shared" si="88"/>
        <v>9342674</v>
      </c>
      <c r="J142" s="6">
        <v>1792864.720215</v>
      </c>
      <c r="K142" s="12">
        <f t="shared" si="89"/>
        <v>14342917.76172</v>
      </c>
      <c r="L142" s="6">
        <f t="shared" si="90"/>
        <v>56.440883999999997</v>
      </c>
      <c r="M142" s="6">
        <f t="shared" si="91"/>
        <v>5242880</v>
      </c>
      <c r="N142" s="13">
        <f t="shared" si="92"/>
        <v>0.65137890038906754</v>
      </c>
      <c r="O142" s="13"/>
      <c r="P142" s="7">
        <f t="shared" si="93"/>
        <v>0</v>
      </c>
      <c r="Q142" s="7">
        <f t="shared" si="94"/>
        <v>2.6619887365006826E-3</v>
      </c>
      <c r="R142" s="6">
        <f t="shared" si="95"/>
        <v>2.6619887365006826E-3</v>
      </c>
      <c r="S142" s="6">
        <f t="shared" si="96"/>
        <v>2.6619887365006826E-3</v>
      </c>
      <c r="T142" s="7">
        <f t="shared" si="97"/>
        <v>0</v>
      </c>
      <c r="U142" s="7">
        <f t="shared" si="98"/>
        <v>0.18119017715551117</v>
      </c>
      <c r="V142" s="7">
        <f t="shared" si="99"/>
        <v>0.62120197917117037</v>
      </c>
      <c r="W142" s="6">
        <f t="shared" si="100"/>
        <v>0.80239215632668159</v>
      </c>
      <c r="X142" s="6">
        <v>2.7539999999999999E-3</v>
      </c>
      <c r="Y142" s="6">
        <v>0.79026029999999992</v>
      </c>
      <c r="Z142" s="6">
        <f t="shared" si="101"/>
        <v>3.3410044843615587</v>
      </c>
      <c r="AA142" s="6">
        <f t="shared" si="103"/>
        <v>3.3410044843615587</v>
      </c>
      <c r="AB142" s="6">
        <f t="shared" si="102"/>
        <v>1.535172186516478</v>
      </c>
      <c r="AC142">
        <f t="shared" si="104"/>
        <v>286.95</v>
      </c>
    </row>
    <row r="143" spans="7:29">
      <c r="G143" s="6">
        <v>133123</v>
      </c>
      <c r="H143" s="6">
        <v>4508981</v>
      </c>
      <c r="I143" s="12">
        <f t="shared" si="88"/>
        <v>9017962</v>
      </c>
      <c r="J143" s="6">
        <v>1781575.4166260001</v>
      </c>
      <c r="K143" s="12">
        <f t="shared" si="89"/>
        <v>14252603.333008001</v>
      </c>
      <c r="L143" s="6">
        <f t="shared" si="90"/>
        <v>56.770232</v>
      </c>
      <c r="M143" s="6">
        <f t="shared" si="91"/>
        <v>5242880</v>
      </c>
      <c r="N143" s="13">
        <f t="shared" si="92"/>
        <v>0.63272384625446287</v>
      </c>
      <c r="O143" s="13"/>
      <c r="P143" s="7">
        <f t="shared" si="93"/>
        <v>0</v>
      </c>
      <c r="Q143" s="7">
        <f t="shared" si="94"/>
        <v>2.6452267361902239E-3</v>
      </c>
      <c r="R143" s="6">
        <f t="shared" si="95"/>
        <v>2.6452267361902239E-3</v>
      </c>
      <c r="S143" s="6">
        <f t="shared" si="96"/>
        <v>2.6452267361902239E-3</v>
      </c>
      <c r="T143" s="7">
        <f t="shared" si="97"/>
        <v>0</v>
      </c>
      <c r="U143" s="7">
        <f t="shared" si="98"/>
        <v>0.18004925955353618</v>
      </c>
      <c r="V143" s="7">
        <f t="shared" si="99"/>
        <v>0.54563819448622408</v>
      </c>
      <c r="W143" s="6">
        <f t="shared" si="100"/>
        <v>0.7256874540397602</v>
      </c>
      <c r="X143" s="6">
        <v>2.4190000000000001E-3</v>
      </c>
      <c r="Y143" s="6">
        <v>0.71928965000000011</v>
      </c>
      <c r="Z143" s="6">
        <f t="shared" si="101"/>
        <v>9.3520767337835355</v>
      </c>
      <c r="AA143" s="6">
        <f t="shared" si="103"/>
        <v>9.3520767337835355</v>
      </c>
      <c r="AB143" s="6">
        <f t="shared" si="102"/>
        <v>0.88946143459176563</v>
      </c>
      <c r="AC143">
        <f t="shared" si="104"/>
        <v>297.35000000000002</v>
      </c>
    </row>
    <row r="144" spans="7:29">
      <c r="G144" s="6">
        <v>1000005</v>
      </c>
      <c r="H144" s="6">
        <v>3105536</v>
      </c>
      <c r="I144" s="12">
        <f t="shared" si="88"/>
        <v>6211072</v>
      </c>
      <c r="J144" s="6">
        <v>803512.92907700001</v>
      </c>
      <c r="K144" s="12">
        <f t="shared" si="89"/>
        <v>6428103.4326160001</v>
      </c>
      <c r="L144" s="6">
        <f t="shared" si="90"/>
        <v>57.266531999999998</v>
      </c>
      <c r="M144" s="6">
        <f t="shared" si="91"/>
        <v>5242880</v>
      </c>
      <c r="N144" s="13">
        <f t="shared" si="92"/>
        <v>0.96623709700830429</v>
      </c>
      <c r="O144" s="13"/>
      <c r="P144" s="7">
        <f t="shared" si="93"/>
        <v>0</v>
      </c>
      <c r="Q144" s="7">
        <f t="shared" si="94"/>
        <v>1.193030540853715E-3</v>
      </c>
      <c r="R144" s="6">
        <f t="shared" si="95"/>
        <v>1.193030540853715E-3</v>
      </c>
      <c r="S144" s="6">
        <f t="shared" si="96"/>
        <v>1.193030540853715E-3</v>
      </c>
      <c r="T144" s="7">
        <f t="shared" si="97"/>
        <v>0</v>
      </c>
      <c r="U144" s="7">
        <f t="shared" si="98"/>
        <v>8.1204481478528032E-2</v>
      </c>
      <c r="V144" s="7">
        <f t="shared" si="99"/>
        <v>0.51496155353949957</v>
      </c>
      <c r="W144" s="6">
        <f t="shared" si="100"/>
        <v>0.59616603501802756</v>
      </c>
      <c r="X144" s="6">
        <v>2.2829999999999999E-3</v>
      </c>
      <c r="Y144" s="6">
        <v>0.60958953749999989</v>
      </c>
      <c r="Z144" s="6">
        <f t="shared" si="101"/>
        <v>47.742858482097454</v>
      </c>
      <c r="AA144" s="6">
        <f t="shared" si="103"/>
        <v>47.742858482097454</v>
      </c>
      <c r="AB144" s="6">
        <f t="shared" si="102"/>
        <v>2.2020559173347576</v>
      </c>
      <c r="AC144">
        <f t="shared" si="104"/>
        <v>267.01249999999999</v>
      </c>
    </row>
    <row r="145" spans="7:29">
      <c r="G145" s="6">
        <v>1039183</v>
      </c>
      <c r="H145" s="6">
        <v>3114818</v>
      </c>
      <c r="I145" s="12">
        <f t="shared" si="88"/>
        <v>6229636</v>
      </c>
      <c r="J145" s="6">
        <v>1431476.2241209999</v>
      </c>
      <c r="K145" s="12">
        <f t="shared" si="89"/>
        <v>11451809.792967999</v>
      </c>
      <c r="L145" s="6">
        <f t="shared" si="90"/>
        <v>58.161476</v>
      </c>
      <c r="M145" s="6">
        <f t="shared" si="91"/>
        <v>5242880</v>
      </c>
      <c r="N145" s="13">
        <f t="shared" si="92"/>
        <v>0.54398703022690065</v>
      </c>
      <c r="O145" s="13"/>
      <c r="P145" s="7">
        <f t="shared" si="93"/>
        <v>0</v>
      </c>
      <c r="Q145" s="7">
        <f t="shared" si="94"/>
        <v>2.1254105467152398E-3</v>
      </c>
      <c r="R145" s="6">
        <f t="shared" si="95"/>
        <v>2.1254105467152398E-3</v>
      </c>
      <c r="S145" s="6">
        <f t="shared" si="96"/>
        <v>2.1254105467152398E-3</v>
      </c>
      <c r="T145" s="7">
        <f t="shared" si="97"/>
        <v>0</v>
      </c>
      <c r="U145" s="7">
        <f t="shared" si="98"/>
        <v>0.14466759690116643</v>
      </c>
      <c r="V145" s="7">
        <f t="shared" si="99"/>
        <v>0.70420936055642491</v>
      </c>
      <c r="W145" s="6">
        <f t="shared" si="100"/>
        <v>0.8488769574575914</v>
      </c>
      <c r="X145" s="6">
        <v>3.1220000000000002E-3</v>
      </c>
      <c r="Y145" s="6">
        <v>0.87299634545369398</v>
      </c>
      <c r="Z145" s="6">
        <f t="shared" si="101"/>
        <v>31.921507151978229</v>
      </c>
      <c r="AA145" s="6">
        <f t="shared" si="103"/>
        <v>31.921507151978229</v>
      </c>
      <c r="AB145" s="6">
        <f t="shared" si="102"/>
        <v>2.7628280601298276</v>
      </c>
      <c r="AC145">
        <f t="shared" si="104"/>
        <v>279.62727272699999</v>
      </c>
    </row>
    <row r="146" spans="7:29">
      <c r="G146" s="6">
        <v>259156</v>
      </c>
      <c r="H146" s="6">
        <v>4429042</v>
      </c>
      <c r="I146" s="12">
        <f t="shared" si="88"/>
        <v>8858084</v>
      </c>
      <c r="J146" s="6">
        <v>849100.65838599997</v>
      </c>
      <c r="K146" s="12">
        <f t="shared" si="89"/>
        <v>6792805.2670879997</v>
      </c>
      <c r="L146" s="6">
        <f t="shared" si="90"/>
        <v>58.331623999999998</v>
      </c>
      <c r="M146" s="6">
        <f t="shared" si="91"/>
        <v>5242880</v>
      </c>
      <c r="N146" s="13">
        <f t="shared" si="92"/>
        <v>1.3040391490270651</v>
      </c>
      <c r="O146" s="13"/>
      <c r="P146" s="7">
        <f t="shared" si="93"/>
        <v>0</v>
      </c>
      <c r="Q146" s="7">
        <f t="shared" si="94"/>
        <v>1.2607177570585423E-3</v>
      </c>
      <c r="R146" s="6">
        <f t="shared" si="95"/>
        <v>1.2607177570585423E-3</v>
      </c>
      <c r="S146" s="6">
        <f t="shared" si="96"/>
        <v>1.2607177570585423E-3</v>
      </c>
      <c r="T146" s="7">
        <f t="shared" si="97"/>
        <v>0</v>
      </c>
      <c r="U146" s="7">
        <f t="shared" si="98"/>
        <v>8.5811660512440102E-2</v>
      </c>
      <c r="V146" s="7">
        <f t="shared" si="99"/>
        <v>0.25804468561068228</v>
      </c>
      <c r="W146" s="6">
        <f t="shared" si="100"/>
        <v>0.34385634612312238</v>
      </c>
      <c r="X146" s="6">
        <v>1.1440000000000001E-3</v>
      </c>
      <c r="Y146" s="6">
        <v>0.34759430588282397</v>
      </c>
      <c r="Z146" s="6">
        <f t="shared" si="101"/>
        <v>10.202601141480969</v>
      </c>
      <c r="AA146" s="6">
        <f t="shared" si="103"/>
        <v>10.202601141480969</v>
      </c>
      <c r="AB146" s="6">
        <f t="shared" si="102"/>
        <v>1.0753800325376099</v>
      </c>
      <c r="AC146">
        <f t="shared" si="104"/>
        <v>303.84117647099998</v>
      </c>
    </row>
    <row r="147" spans="7:29">
      <c r="G147" s="6">
        <v>153746</v>
      </c>
      <c r="H147" s="6">
        <v>4617075</v>
      </c>
      <c r="I147" s="12">
        <f t="shared" si="88"/>
        <v>9234150</v>
      </c>
      <c r="J147" s="6">
        <v>1814393.20166</v>
      </c>
      <c r="K147" s="12">
        <f t="shared" si="89"/>
        <v>14515145.61328</v>
      </c>
      <c r="L147" s="6">
        <f t="shared" si="90"/>
        <v>58.479819999999997</v>
      </c>
      <c r="M147" s="6">
        <f t="shared" si="91"/>
        <v>5242880</v>
      </c>
      <c r="N147" s="13">
        <f t="shared" si="92"/>
        <v>0.63617343194625731</v>
      </c>
      <c r="O147" s="13"/>
      <c r="P147" s="7">
        <f t="shared" si="93"/>
        <v>0</v>
      </c>
      <c r="Q147" s="7">
        <f t="shared" si="94"/>
        <v>2.6939535437024674E-3</v>
      </c>
      <c r="R147" s="6">
        <f t="shared" si="95"/>
        <v>2.6939535437024674E-3</v>
      </c>
      <c r="S147" s="6">
        <f t="shared" si="96"/>
        <v>2.6939535437024674E-3</v>
      </c>
      <c r="T147" s="7">
        <f t="shared" si="97"/>
        <v>0</v>
      </c>
      <c r="U147" s="7">
        <f t="shared" si="98"/>
        <v>0.183365884738424</v>
      </c>
      <c r="V147" s="7">
        <f t="shared" si="99"/>
        <v>0.56097651495958634</v>
      </c>
      <c r="W147" s="6">
        <f t="shared" si="100"/>
        <v>0.7443423996980103</v>
      </c>
      <c r="X147" s="6">
        <v>2.4870000000000001E-3</v>
      </c>
      <c r="Y147" s="6">
        <v>0.72297089999999997</v>
      </c>
      <c r="Z147" s="6">
        <f t="shared" si="101"/>
        <v>8.3214130961989277</v>
      </c>
      <c r="AA147" s="6">
        <f t="shared" si="103"/>
        <v>8.3214130961989277</v>
      </c>
      <c r="AB147" s="6">
        <f t="shared" si="102"/>
        <v>2.9560663780534369</v>
      </c>
      <c r="AC147">
        <f t="shared" si="104"/>
        <v>290.7</v>
      </c>
    </row>
    <row r="148" spans="7:29">
      <c r="G148" s="6">
        <v>1048576</v>
      </c>
      <c r="H148" s="6">
        <v>3145686</v>
      </c>
      <c r="I148" s="12">
        <f t="shared" si="88"/>
        <v>6291372</v>
      </c>
      <c r="J148" s="6">
        <v>1645707.2749020001</v>
      </c>
      <c r="K148" s="12">
        <f t="shared" si="89"/>
        <v>13165658.199216001</v>
      </c>
      <c r="L148" s="6">
        <f t="shared" si="90"/>
        <v>58.719752</v>
      </c>
      <c r="M148" s="6">
        <f t="shared" si="91"/>
        <v>5242880</v>
      </c>
      <c r="N148" s="13">
        <f t="shared" si="92"/>
        <v>0.4778623221719856</v>
      </c>
      <c r="O148" s="13"/>
      <c r="P148" s="7">
        <f t="shared" si="93"/>
        <v>0</v>
      </c>
      <c r="Q148" s="7">
        <f t="shared" si="94"/>
        <v>2.4434940238218339E-3</v>
      </c>
      <c r="R148" s="6">
        <f t="shared" si="95"/>
        <v>2.4434940238218339E-3</v>
      </c>
      <c r="S148" s="6">
        <f t="shared" si="96"/>
        <v>2.4434940238218339E-3</v>
      </c>
      <c r="T148" s="7">
        <f t="shared" si="97"/>
        <v>0</v>
      </c>
      <c r="U148" s="7">
        <f t="shared" si="98"/>
        <v>0.16631817745281333</v>
      </c>
      <c r="V148" s="7">
        <f t="shared" si="99"/>
        <v>0.74481079710356013</v>
      </c>
      <c r="W148" s="6">
        <f t="shared" si="100"/>
        <v>0.91112897455637343</v>
      </c>
      <c r="X148" s="6">
        <v>3.3019999999999998E-3</v>
      </c>
      <c r="Y148" s="6">
        <v>0.93023343636303601</v>
      </c>
      <c r="Z148" s="6">
        <f t="shared" si="101"/>
        <v>25.999575293100119</v>
      </c>
      <c r="AA148" s="6">
        <f t="shared" si="103"/>
        <v>25.999575293100119</v>
      </c>
      <c r="AB148" s="6">
        <f t="shared" si="102"/>
        <v>2.0537277053118972</v>
      </c>
      <c r="AC148">
        <f t="shared" si="104"/>
        <v>281.71818181800001</v>
      </c>
    </row>
    <row r="149" spans="7:29">
      <c r="G149" s="6">
        <v>682862</v>
      </c>
      <c r="H149" s="6">
        <v>3871773</v>
      </c>
      <c r="I149" s="12">
        <f t="shared" si="88"/>
        <v>7743546</v>
      </c>
      <c r="J149" s="6">
        <v>861626.56738300005</v>
      </c>
      <c r="K149" s="12">
        <f t="shared" si="89"/>
        <v>6893012.5390640004</v>
      </c>
      <c r="L149" s="6">
        <f t="shared" si="90"/>
        <v>60.118516</v>
      </c>
      <c r="M149" s="6">
        <f t="shared" si="91"/>
        <v>5242880</v>
      </c>
      <c r="N149" s="13">
        <f t="shared" si="92"/>
        <v>1.123390673688154</v>
      </c>
      <c r="O149" s="13"/>
      <c r="P149" s="7">
        <f t="shared" si="93"/>
        <v>0</v>
      </c>
      <c r="Q149" s="7">
        <f t="shared" si="94"/>
        <v>1.279315829901678E-3</v>
      </c>
      <c r="R149" s="6">
        <f t="shared" si="95"/>
        <v>1.279315829901678E-3</v>
      </c>
      <c r="S149" s="6">
        <f t="shared" si="96"/>
        <v>1.279315829901678E-3</v>
      </c>
      <c r="T149" s="7">
        <f t="shared" si="97"/>
        <v>0</v>
      </c>
      <c r="U149" s="7">
        <f t="shared" si="98"/>
        <v>8.707755171137456E-2</v>
      </c>
      <c r="V149" s="7">
        <f t="shared" si="99"/>
        <v>0.56909680226901338</v>
      </c>
      <c r="W149" s="6">
        <f t="shared" si="100"/>
        <v>0.65617435398038793</v>
      </c>
      <c r="X149" s="6">
        <v>2.5230000000000001E-3</v>
      </c>
      <c r="Y149" s="6">
        <v>0.66392744999999997</v>
      </c>
      <c r="Z149" s="6">
        <f t="shared" si="101"/>
        <v>49.293863261923185</v>
      </c>
      <c r="AA149" s="6">
        <f t="shared" si="103"/>
        <v>49.293863261923185</v>
      </c>
      <c r="AB149" s="6">
        <f t="shared" si="102"/>
        <v>1.1677625348390173</v>
      </c>
      <c r="AC149">
        <f t="shared" si="104"/>
        <v>263.14999999999998</v>
      </c>
    </row>
    <row r="150" spans="7:29">
      <c r="G150" s="6">
        <v>97578</v>
      </c>
      <c r="H150" s="6">
        <v>4925574</v>
      </c>
      <c r="I150" s="12">
        <f t="shared" si="88"/>
        <v>9851148</v>
      </c>
      <c r="J150" s="6">
        <v>1958537.5036619999</v>
      </c>
      <c r="K150" s="12">
        <f t="shared" si="89"/>
        <v>15668300.029296</v>
      </c>
      <c r="L150" s="6">
        <f t="shared" si="90"/>
        <v>61.058447999999999</v>
      </c>
      <c r="M150" s="6">
        <f t="shared" si="91"/>
        <v>5242880</v>
      </c>
      <c r="N150" s="13">
        <f t="shared" si="92"/>
        <v>0.62873113111063061</v>
      </c>
      <c r="O150" s="13"/>
      <c r="P150" s="7">
        <f t="shared" si="93"/>
        <v>0</v>
      </c>
      <c r="Q150" s="7">
        <f t="shared" si="94"/>
        <v>2.9079744366530863E-3</v>
      </c>
      <c r="R150" s="6">
        <f t="shared" si="95"/>
        <v>2.9079744366530863E-3</v>
      </c>
      <c r="S150" s="6">
        <f t="shared" si="96"/>
        <v>2.9079744366530863E-3</v>
      </c>
      <c r="T150" s="7">
        <f t="shared" si="97"/>
        <v>0</v>
      </c>
      <c r="U150" s="7">
        <f t="shared" si="98"/>
        <v>0.19793337068491965</v>
      </c>
      <c r="V150" s="7">
        <f t="shared" si="99"/>
        <v>0.56165320556870524</v>
      </c>
      <c r="W150" s="6">
        <f t="shared" si="100"/>
        <v>0.75958657625362491</v>
      </c>
      <c r="X150" s="6">
        <v>2.49E-3</v>
      </c>
      <c r="Y150" s="6">
        <v>0.74091333333443998</v>
      </c>
      <c r="Z150" s="6">
        <f t="shared" si="101"/>
        <v>16.786121953939208</v>
      </c>
      <c r="AA150" s="6">
        <f t="shared" si="103"/>
        <v>16.786121953939208</v>
      </c>
      <c r="AB150" s="6">
        <f t="shared" si="102"/>
        <v>2.5203005640547755</v>
      </c>
      <c r="AC150">
        <f t="shared" si="104"/>
        <v>297.555555556</v>
      </c>
    </row>
    <row r="151" spans="7:29">
      <c r="G151" s="6">
        <v>108384</v>
      </c>
      <c r="H151" s="6">
        <v>5138004</v>
      </c>
      <c r="I151" s="12">
        <f t="shared" si="88"/>
        <v>10276008</v>
      </c>
      <c r="J151" s="6">
        <v>2041684.341064</v>
      </c>
      <c r="K151" s="12">
        <f t="shared" si="89"/>
        <v>16333474.728512</v>
      </c>
      <c r="L151" s="6">
        <f t="shared" si="90"/>
        <v>63.823728000000003</v>
      </c>
      <c r="M151" s="6">
        <f t="shared" si="91"/>
        <v>5242880</v>
      </c>
      <c r="N151" s="13">
        <f t="shared" si="92"/>
        <v>0.6291379005878045</v>
      </c>
      <c r="O151" s="13"/>
      <c r="P151" s="7">
        <f t="shared" si="93"/>
        <v>0</v>
      </c>
      <c r="Q151" s="7">
        <f t="shared" si="94"/>
        <v>3.0314282266374394E-3</v>
      </c>
      <c r="R151" s="6">
        <f t="shared" si="95"/>
        <v>3.0314282266374394E-3</v>
      </c>
      <c r="S151" s="6">
        <f t="shared" si="96"/>
        <v>3.0314282266374394E-3</v>
      </c>
      <c r="T151" s="7">
        <f t="shared" si="97"/>
        <v>0</v>
      </c>
      <c r="U151" s="7">
        <f t="shared" si="98"/>
        <v>0.20633634165585951</v>
      </c>
      <c r="V151" s="7">
        <f t="shared" si="99"/>
        <v>0.58420955920600259</v>
      </c>
      <c r="W151" s="6">
        <f t="shared" si="100"/>
        <v>0.79054590086186205</v>
      </c>
      <c r="X151" s="6">
        <v>2.5899999999999999E-3</v>
      </c>
      <c r="Y151" s="6">
        <v>0.77780937499999991</v>
      </c>
      <c r="Z151" s="6">
        <f t="shared" si="101"/>
        <v>17.043560874032416</v>
      </c>
      <c r="AA151" s="6">
        <f t="shared" si="103"/>
        <v>17.043560874032416</v>
      </c>
      <c r="AB151" s="6">
        <f t="shared" si="102"/>
        <v>1.6374868021952211</v>
      </c>
      <c r="AC151">
        <f t="shared" si="104"/>
        <v>300.3125</v>
      </c>
    </row>
    <row r="152" spans="7:29">
      <c r="G152" s="6">
        <v>66463</v>
      </c>
      <c r="H152" s="6">
        <v>5209641</v>
      </c>
      <c r="I152" s="12">
        <f t="shared" si="88"/>
        <v>10419282</v>
      </c>
      <c r="J152" s="6">
        <v>1976696.7250979999</v>
      </c>
      <c r="K152" s="12">
        <f t="shared" si="89"/>
        <v>15813573.800783999</v>
      </c>
      <c r="L152" s="6">
        <f t="shared" si="90"/>
        <v>63.844951999999999</v>
      </c>
      <c r="M152" s="6">
        <f t="shared" si="91"/>
        <v>5242880</v>
      </c>
      <c r="N152" s="13">
        <f t="shared" si="92"/>
        <v>0.658882181299425</v>
      </c>
      <c r="O152" s="13"/>
      <c r="P152" s="7">
        <f t="shared" si="93"/>
        <v>0</v>
      </c>
      <c r="Q152" s="7">
        <f t="shared" si="94"/>
        <v>2.9349366733356494E-3</v>
      </c>
      <c r="R152" s="6">
        <f t="shared" si="95"/>
        <v>2.9349366733356494E-3</v>
      </c>
      <c r="S152" s="6">
        <f t="shared" si="96"/>
        <v>2.9349366733356494E-3</v>
      </c>
      <c r="T152" s="7">
        <f t="shared" si="97"/>
        <v>0</v>
      </c>
      <c r="U152" s="7">
        <f t="shared" si="98"/>
        <v>0.19976857470890225</v>
      </c>
      <c r="V152" s="7">
        <f t="shared" si="99"/>
        <v>0.96135179202161525</v>
      </c>
      <c r="W152" s="6">
        <f t="shared" si="100"/>
        <v>1.1611203667305174</v>
      </c>
      <c r="X152" s="6">
        <v>4.2620000000000002E-3</v>
      </c>
      <c r="Y152" s="6">
        <v>1.1389928624999999</v>
      </c>
      <c r="Z152" s="6">
        <f t="shared" si="101"/>
        <v>31.13710292501996</v>
      </c>
      <c r="AA152" s="6">
        <f t="shared" si="103"/>
        <v>31.13710292501996</v>
      </c>
      <c r="AB152" s="6">
        <f t="shared" si="102"/>
        <v>1.9427254514966348</v>
      </c>
      <c r="AC152">
        <f t="shared" si="104"/>
        <v>267.24374999999998</v>
      </c>
    </row>
    <row r="153" spans="7:29">
      <c r="G153" s="6">
        <v>52804</v>
      </c>
      <c r="H153" s="6">
        <v>5333507</v>
      </c>
      <c r="I153" s="12">
        <f t="shared" si="88"/>
        <v>10667014</v>
      </c>
      <c r="J153" s="6">
        <v>2104464.9956049998</v>
      </c>
      <c r="K153" s="12">
        <f t="shared" si="89"/>
        <v>16835719.964839999</v>
      </c>
      <c r="L153" s="6">
        <f t="shared" si="90"/>
        <v>65.058164000000005</v>
      </c>
      <c r="M153" s="6">
        <f t="shared" si="91"/>
        <v>5242880</v>
      </c>
      <c r="N153" s="13">
        <f t="shared" si="92"/>
        <v>0.63359416896201481</v>
      </c>
      <c r="O153" s="13"/>
      <c r="P153" s="7">
        <f t="shared" si="93"/>
        <v>0</v>
      </c>
      <c r="Q153" s="7">
        <f t="shared" si="94"/>
        <v>3.1246429535345364E-3</v>
      </c>
      <c r="R153" s="6">
        <f t="shared" si="95"/>
        <v>3.1246429535345364E-3</v>
      </c>
      <c r="S153" s="6">
        <f t="shared" si="96"/>
        <v>3.1246429535345364E-3</v>
      </c>
      <c r="T153" s="7">
        <f t="shared" si="97"/>
        <v>0</v>
      </c>
      <c r="U153" s="7">
        <f t="shared" si="98"/>
        <v>0.21268106905774548</v>
      </c>
      <c r="V153" s="7">
        <f t="shared" si="99"/>
        <v>0.71052513957486807</v>
      </c>
      <c r="W153" s="6">
        <f t="shared" si="100"/>
        <v>0.9232062086326136</v>
      </c>
      <c r="X153" s="6">
        <v>3.15E-3</v>
      </c>
      <c r="Y153" s="6">
        <v>0.89900999999999998</v>
      </c>
      <c r="Z153" s="6">
        <f t="shared" si="101"/>
        <v>0.80498560207820891</v>
      </c>
      <c r="AA153" s="6">
        <f t="shared" si="103"/>
        <v>0.80498560207820891</v>
      </c>
      <c r="AB153" s="6">
        <f t="shared" si="102"/>
        <v>2.6914281968625069</v>
      </c>
      <c r="AC153">
        <f t="shared" si="104"/>
        <v>285.39999999999998</v>
      </c>
    </row>
    <row r="154" spans="7:29">
      <c r="G154" s="6">
        <v>179860</v>
      </c>
      <c r="H154" s="6">
        <v>5146478</v>
      </c>
      <c r="I154" s="12">
        <f t="shared" si="88"/>
        <v>10292956</v>
      </c>
      <c r="J154" s="6">
        <v>2059853.7307130001</v>
      </c>
      <c r="K154" s="12">
        <f t="shared" si="89"/>
        <v>16478829.845704</v>
      </c>
      <c r="L154" s="6">
        <f t="shared" si="90"/>
        <v>65.354935999999995</v>
      </c>
      <c r="M154" s="6">
        <f t="shared" si="91"/>
        <v>5242880</v>
      </c>
      <c r="N154" s="13">
        <f t="shared" si="92"/>
        <v>0.62461692343302844</v>
      </c>
      <c r="O154" s="13"/>
      <c r="P154" s="7">
        <f t="shared" si="93"/>
        <v>0</v>
      </c>
      <c r="Q154" s="7">
        <f t="shared" si="94"/>
        <v>3.0584055607605237E-3</v>
      </c>
      <c r="R154" s="6">
        <f t="shared" si="95"/>
        <v>3.0584055607605237E-3</v>
      </c>
      <c r="S154" s="6">
        <f t="shared" si="96"/>
        <v>3.0584055607605237E-3</v>
      </c>
      <c r="T154" s="7">
        <f t="shared" si="97"/>
        <v>0</v>
      </c>
      <c r="U154" s="7">
        <f t="shared" si="98"/>
        <v>0.20817257329798533</v>
      </c>
      <c r="V154" s="7">
        <f t="shared" si="99"/>
        <v>0.59909675260661888</v>
      </c>
      <c r="W154" s="6">
        <f t="shared" si="100"/>
        <v>0.80726932590460421</v>
      </c>
      <c r="X154" s="6">
        <v>2.6559999999999999E-3</v>
      </c>
      <c r="Y154" s="6">
        <v>0.79042560000000006</v>
      </c>
      <c r="Z154" s="6">
        <f t="shared" si="101"/>
        <v>15.150811775622127</v>
      </c>
      <c r="AA154" s="6">
        <f t="shared" si="103"/>
        <v>15.150811775622127</v>
      </c>
      <c r="AB154" s="6">
        <f t="shared" si="102"/>
        <v>2.1309691771881054</v>
      </c>
      <c r="AC154">
        <f t="shared" si="104"/>
        <v>297.60000000000002</v>
      </c>
    </row>
    <row r="155" spans="7:29">
      <c r="G155" s="6">
        <v>68121</v>
      </c>
      <c r="H155" s="6">
        <v>5377761</v>
      </c>
      <c r="I155" s="12">
        <f t="shared" si="88"/>
        <v>10755522</v>
      </c>
      <c r="J155" s="6">
        <v>744772.41210900003</v>
      </c>
      <c r="K155" s="12">
        <f t="shared" si="89"/>
        <v>5958179.2968720002</v>
      </c>
      <c r="L155" s="6">
        <f t="shared" si="90"/>
        <v>65.895551999999995</v>
      </c>
      <c r="M155" s="6">
        <f t="shared" si="91"/>
        <v>5242880</v>
      </c>
      <c r="N155" s="13">
        <f t="shared" si="92"/>
        <v>1.8051692411550235</v>
      </c>
      <c r="O155" s="13"/>
      <c r="P155" s="7">
        <f t="shared" si="93"/>
        <v>0</v>
      </c>
      <c r="Q155" s="7">
        <f t="shared" si="94"/>
        <v>1.1058144822286718E-3</v>
      </c>
      <c r="R155" s="6">
        <f t="shared" si="95"/>
        <v>1.1058144822286718E-3</v>
      </c>
      <c r="S155" s="6">
        <f t="shared" si="96"/>
        <v>1.1058144822286718E-3</v>
      </c>
      <c r="T155" s="7">
        <f t="shared" si="97"/>
        <v>0</v>
      </c>
      <c r="U155" s="7">
        <f t="shared" si="98"/>
        <v>7.5268057745251665E-2</v>
      </c>
      <c r="V155" s="7">
        <f t="shared" si="99"/>
        <v>1.1476672730656916</v>
      </c>
      <c r="W155" s="6">
        <f t="shared" si="100"/>
        <v>1.2229353308109432</v>
      </c>
      <c r="X155" s="6">
        <v>5.0879999999999996E-3</v>
      </c>
      <c r="Y155" s="6">
        <v>1.1910372</v>
      </c>
      <c r="Z155" s="6">
        <f t="shared" si="101"/>
        <v>78.266224798964785</v>
      </c>
      <c r="AA155" s="6">
        <f t="shared" si="103"/>
        <v>78.266224798964785</v>
      </c>
      <c r="AB155" s="6">
        <f t="shared" si="102"/>
        <v>2.678180900726121</v>
      </c>
      <c r="AC155">
        <f t="shared" si="104"/>
        <v>234.08750000000003</v>
      </c>
    </row>
    <row r="156" spans="7:29">
      <c r="G156" s="6">
        <v>153226</v>
      </c>
      <c r="H156" s="6">
        <v>5326228</v>
      </c>
      <c r="I156" s="12">
        <f t="shared" si="88"/>
        <v>10652456</v>
      </c>
      <c r="J156" s="6">
        <v>1014018.212524</v>
      </c>
      <c r="K156" s="12">
        <f t="shared" si="89"/>
        <v>8112145.7001919998</v>
      </c>
      <c r="L156" s="6">
        <f t="shared" si="90"/>
        <v>66.979256000000007</v>
      </c>
      <c r="M156" s="6">
        <f t="shared" si="91"/>
        <v>5242880</v>
      </c>
      <c r="N156" s="13">
        <f t="shared" si="92"/>
        <v>1.3131489982666209</v>
      </c>
      <c r="O156" s="13"/>
      <c r="P156" s="7">
        <f t="shared" si="93"/>
        <v>0</v>
      </c>
      <c r="Q156" s="7">
        <f t="shared" si="94"/>
        <v>1.5055821166595007E-3</v>
      </c>
      <c r="R156" s="6">
        <f t="shared" si="95"/>
        <v>1.5055821166595007E-3</v>
      </c>
      <c r="S156" s="6">
        <f t="shared" si="96"/>
        <v>1.5055821166595007E-3</v>
      </c>
      <c r="T156" s="7">
        <f t="shared" si="97"/>
        <v>0</v>
      </c>
      <c r="U156" s="7">
        <f t="shared" si="98"/>
        <v>0.10247852919103982</v>
      </c>
      <c r="V156" s="7">
        <f t="shared" si="99"/>
        <v>0.34060093992319074</v>
      </c>
      <c r="W156" s="6">
        <f t="shared" si="100"/>
        <v>0.44307946911423057</v>
      </c>
      <c r="X156" s="6">
        <v>1.5100000000000001E-3</v>
      </c>
      <c r="Y156" s="6">
        <v>0.43993850000000007</v>
      </c>
      <c r="Z156" s="6">
        <f t="shared" si="101"/>
        <v>0.29257505566220665</v>
      </c>
      <c r="AA156" s="6">
        <f t="shared" si="103"/>
        <v>0.29257505566220665</v>
      </c>
      <c r="AB156" s="6">
        <f t="shared" si="102"/>
        <v>0.71395640850494035</v>
      </c>
      <c r="AC156">
        <f t="shared" si="104"/>
        <v>291.35000000000002</v>
      </c>
    </row>
    <row r="157" spans="7:29">
      <c r="G157" s="6">
        <v>155924</v>
      </c>
      <c r="H157" s="6">
        <v>5416358</v>
      </c>
      <c r="I157" s="12">
        <f t="shared" si="88"/>
        <v>10832716</v>
      </c>
      <c r="J157" s="6">
        <v>1032432.688843</v>
      </c>
      <c r="K157" s="12">
        <f t="shared" si="89"/>
        <v>8259461.5107439999</v>
      </c>
      <c r="L157" s="6">
        <f t="shared" si="90"/>
        <v>68.114776000000006</v>
      </c>
      <c r="M157" s="6">
        <f t="shared" si="91"/>
        <v>5242880</v>
      </c>
      <c r="N157" s="13">
        <f t="shared" si="92"/>
        <v>1.3115523313364537</v>
      </c>
      <c r="O157" s="13"/>
      <c r="P157" s="7">
        <f t="shared" si="93"/>
        <v>0</v>
      </c>
      <c r="Q157" s="7">
        <f t="shared" si="94"/>
        <v>1.5329233477055656E-3</v>
      </c>
      <c r="R157" s="6">
        <f t="shared" si="95"/>
        <v>1.5329233477055656E-3</v>
      </c>
      <c r="S157" s="6">
        <f t="shared" si="96"/>
        <v>1.5329233477055656E-3</v>
      </c>
      <c r="T157" s="7">
        <f t="shared" si="97"/>
        <v>0</v>
      </c>
      <c r="U157" s="7">
        <f t="shared" si="98"/>
        <v>0.10433952973884772</v>
      </c>
      <c r="V157" s="7">
        <f t="shared" si="99"/>
        <v>0.37172870794266116</v>
      </c>
      <c r="W157" s="6">
        <f t="shared" si="100"/>
        <v>0.47606823768150885</v>
      </c>
      <c r="X157" s="6">
        <v>1.6479999999999999E-3</v>
      </c>
      <c r="Y157" s="6">
        <v>0.47459403636393593</v>
      </c>
      <c r="Z157" s="6">
        <f t="shared" si="101"/>
        <v>6.9828065712642218</v>
      </c>
      <c r="AA157" s="6">
        <f t="shared" si="103"/>
        <v>6.9828065712642218</v>
      </c>
      <c r="AB157" s="6">
        <f t="shared" si="102"/>
        <v>0.31062364981814683</v>
      </c>
      <c r="AC157">
        <f t="shared" si="104"/>
        <v>287.98181818199998</v>
      </c>
    </row>
    <row r="158" spans="7:29">
      <c r="G158" s="6">
        <v>155924</v>
      </c>
      <c r="H158" s="6">
        <v>5416358</v>
      </c>
      <c r="I158" s="12">
        <f t="shared" si="88"/>
        <v>10832716</v>
      </c>
      <c r="J158" s="6">
        <v>1032082.485596</v>
      </c>
      <c r="K158" s="12">
        <f t="shared" si="89"/>
        <v>8256659.8847679999</v>
      </c>
      <c r="L158" s="6">
        <f t="shared" si="90"/>
        <v>68.114776000000006</v>
      </c>
      <c r="M158" s="6">
        <f t="shared" si="91"/>
        <v>5242880</v>
      </c>
      <c r="N158" s="13">
        <f t="shared" si="92"/>
        <v>1.3119973634840336</v>
      </c>
      <c r="O158" s="13"/>
      <c r="P158" s="7">
        <f t="shared" si="93"/>
        <v>0</v>
      </c>
      <c r="Q158" s="7">
        <f t="shared" si="94"/>
        <v>1.5324033770192729E-3</v>
      </c>
      <c r="R158" s="6">
        <f t="shared" si="95"/>
        <v>1.5324033770192729E-3</v>
      </c>
      <c r="S158" s="6">
        <f t="shared" si="96"/>
        <v>1.5324033770192729E-3</v>
      </c>
      <c r="T158" s="7">
        <f t="shared" si="97"/>
        <v>0</v>
      </c>
      <c r="U158" s="7">
        <f t="shared" si="98"/>
        <v>0.10430413756025839</v>
      </c>
      <c r="V158" s="7">
        <f t="shared" si="99"/>
        <v>0.37263096208815305</v>
      </c>
      <c r="W158" s="6">
        <f t="shared" si="100"/>
        <v>0.47693509964841141</v>
      </c>
      <c r="X158" s="6">
        <v>1.652E-3</v>
      </c>
      <c r="Y158" s="6">
        <v>0.47485989090834002</v>
      </c>
      <c r="Z158" s="6">
        <f t="shared" si="101"/>
        <v>7.2395050230464371</v>
      </c>
      <c r="AA158" s="6">
        <f t="shared" si="103"/>
        <v>7.2395050230464371</v>
      </c>
      <c r="AB158" s="6">
        <f t="shared" si="102"/>
        <v>0.43701495531698975</v>
      </c>
      <c r="AC158">
        <f t="shared" si="104"/>
        <v>287.44545454500002</v>
      </c>
    </row>
    <row r="159" spans="7:29">
      <c r="G159" s="6">
        <v>155924</v>
      </c>
      <c r="H159" s="6">
        <v>5416358</v>
      </c>
      <c r="I159" s="12">
        <f t="shared" ref="I159:I222" si="105">2*H159</f>
        <v>10832716</v>
      </c>
      <c r="J159" s="6">
        <v>1032402.177979</v>
      </c>
      <c r="K159" s="12">
        <f t="shared" ref="K159:K222" si="106">J159*8</f>
        <v>8259217.4238320002</v>
      </c>
      <c r="L159" s="6">
        <f t="shared" ref="L159:L222" si="107">((H159+2*G159)*8+(G159+H159)*4)/1000000</f>
        <v>68.114776000000006</v>
      </c>
      <c r="M159" s="6">
        <f t="shared" ref="M159:M222" si="108">40*2^20/8</f>
        <v>5242880</v>
      </c>
      <c r="N159" s="13">
        <f t="shared" ref="N159:N222" si="109">I159/K159</f>
        <v>1.3115910920013027</v>
      </c>
      <c r="O159" s="13"/>
      <c r="P159" s="7">
        <f t="shared" ref="P159:P222" si="110">$B$31*I159</f>
        <v>0</v>
      </c>
      <c r="Q159" s="7">
        <f t="shared" ref="Q159:Q222" si="111">$C$31*K159</f>
        <v>1.5328780461413187E-3</v>
      </c>
      <c r="R159" s="6">
        <f t="shared" ref="R159:R222" si="112">P159+Q159</f>
        <v>1.5328780461413187E-3</v>
      </c>
      <c r="S159" s="6">
        <f t="shared" ref="S159:S222" si="113">MAX(P159,Q159)</f>
        <v>1.5328780461413187E-3</v>
      </c>
      <c r="T159" s="7">
        <f t="shared" ref="T159:T222" si="114">$D$31*I159</f>
        <v>0</v>
      </c>
      <c r="U159" s="7">
        <f t="shared" ref="U159:U222" si="115">$E$31*K159</f>
        <v>0.10433644625530823</v>
      </c>
      <c r="V159" s="7">
        <f t="shared" ref="V159:V222" si="116">X159*$F$31</f>
        <v>0.36834525489706654</v>
      </c>
      <c r="W159" s="6">
        <f t="shared" ref="W159:W222" si="117">SUM(T159:V159)</f>
        <v>0.47268170115237479</v>
      </c>
      <c r="X159" s="6">
        <v>1.6329999999999999E-3</v>
      </c>
      <c r="Y159" s="6">
        <v>0.47052668181758794</v>
      </c>
      <c r="Z159" s="6">
        <f t="shared" ref="Z159:Z222" si="118">ABS(S159-X159)/ABS(X159)*100</f>
        <v>6.131166800899031</v>
      </c>
      <c r="AA159" s="6">
        <f t="shared" si="103"/>
        <v>6.131166800899031</v>
      </c>
      <c r="AB159" s="6">
        <f t="shared" ref="AB159:AB222" si="119">ABS(W159-Y159)/ABS(Y159)*100</f>
        <v>0.45800151576150039</v>
      </c>
      <c r="AC159">
        <f t="shared" si="104"/>
        <v>288.136363636</v>
      </c>
    </row>
    <row r="160" spans="7:29">
      <c r="G160" s="6">
        <v>155924</v>
      </c>
      <c r="H160" s="6">
        <v>5416358</v>
      </c>
      <c r="I160" s="12">
        <f t="shared" si="105"/>
        <v>10832716</v>
      </c>
      <c r="J160" s="6">
        <v>1031527.518433</v>
      </c>
      <c r="K160" s="12">
        <f t="shared" si="106"/>
        <v>8252220.1474639997</v>
      </c>
      <c r="L160" s="6">
        <f t="shared" si="107"/>
        <v>68.114776000000006</v>
      </c>
      <c r="M160" s="6">
        <f t="shared" si="108"/>
        <v>5242880</v>
      </c>
      <c r="N160" s="13">
        <f t="shared" si="109"/>
        <v>1.3127032248805208</v>
      </c>
      <c r="O160" s="13"/>
      <c r="P160" s="7">
        <f t="shared" si="110"/>
        <v>0</v>
      </c>
      <c r="Q160" s="7">
        <f t="shared" si="111"/>
        <v>1.5315793793576665E-3</v>
      </c>
      <c r="R160" s="6">
        <f t="shared" si="112"/>
        <v>1.5315793793576665E-3</v>
      </c>
      <c r="S160" s="6">
        <f t="shared" si="113"/>
        <v>1.5315793793576665E-3</v>
      </c>
      <c r="T160" s="7">
        <f t="shared" si="114"/>
        <v>0</v>
      </c>
      <c r="U160" s="7">
        <f t="shared" si="115"/>
        <v>0.10424805156701769</v>
      </c>
      <c r="V160" s="7">
        <f t="shared" si="116"/>
        <v>0.3703753267244233</v>
      </c>
      <c r="W160" s="6">
        <f t="shared" si="117"/>
        <v>0.47462337829144097</v>
      </c>
      <c r="X160" s="6">
        <v>1.642E-3</v>
      </c>
      <c r="Y160" s="6">
        <v>0.47311990909031199</v>
      </c>
      <c r="Z160" s="6">
        <f t="shared" si="118"/>
        <v>6.724763741920432</v>
      </c>
      <c r="AA160" s="6">
        <f t="shared" ref="AA160:AA223" si="120">ABS(R160-X160)/ABS(X160)*100</f>
        <v>6.724763741920432</v>
      </c>
      <c r="AB160" s="6">
        <f t="shared" si="119"/>
        <v>0.31777762301733758</v>
      </c>
      <c r="AC160">
        <f t="shared" ref="AC160:AC223" si="121">Y160/X160</f>
        <v>288.136363636</v>
      </c>
    </row>
    <row r="161" spans="7:29">
      <c r="G161" s="6">
        <v>155924</v>
      </c>
      <c r="H161" s="6">
        <v>5416358</v>
      </c>
      <c r="I161" s="12">
        <f t="shared" si="105"/>
        <v>10832716</v>
      </c>
      <c r="J161" s="6">
        <v>1031787.022949</v>
      </c>
      <c r="K161" s="12">
        <f t="shared" si="106"/>
        <v>8254296.183592</v>
      </c>
      <c r="L161" s="6">
        <f t="shared" si="107"/>
        <v>68.114776000000006</v>
      </c>
      <c r="M161" s="6">
        <f t="shared" si="108"/>
        <v>5242880</v>
      </c>
      <c r="N161" s="13">
        <f t="shared" si="109"/>
        <v>1.3123730671954099</v>
      </c>
      <c r="O161" s="13"/>
      <c r="P161" s="7">
        <f t="shared" si="110"/>
        <v>0</v>
      </c>
      <c r="Q161" s="7">
        <f t="shared" si="111"/>
        <v>1.5319646834416134E-3</v>
      </c>
      <c r="R161" s="6">
        <f t="shared" si="112"/>
        <v>1.5319646834416134E-3</v>
      </c>
      <c r="S161" s="6">
        <f t="shared" si="113"/>
        <v>1.5319646834416134E-3</v>
      </c>
      <c r="T161" s="7">
        <f t="shared" si="114"/>
        <v>0</v>
      </c>
      <c r="U161" s="7">
        <f t="shared" si="115"/>
        <v>0.10427427756650139</v>
      </c>
      <c r="V161" s="7">
        <f t="shared" si="116"/>
        <v>0.37353321623364494</v>
      </c>
      <c r="W161" s="6">
        <f t="shared" si="117"/>
        <v>0.47780749380014631</v>
      </c>
      <c r="X161" s="6">
        <v>1.6559999999999999E-3</v>
      </c>
      <c r="Y161" s="6">
        <v>0.47455440000055199</v>
      </c>
      <c r="Z161" s="6">
        <f t="shared" si="118"/>
        <v>7.4900553477286529</v>
      </c>
      <c r="AA161" s="6">
        <f t="shared" si="120"/>
        <v>7.4900553477286529</v>
      </c>
      <c r="AB161" s="6">
        <f t="shared" si="119"/>
        <v>0.68550492832655974</v>
      </c>
      <c r="AC161">
        <f t="shared" si="121"/>
        <v>286.56666666699999</v>
      </c>
    </row>
    <row r="162" spans="7:29">
      <c r="G162" s="6">
        <v>155924</v>
      </c>
      <c r="H162" s="6">
        <v>5416358</v>
      </c>
      <c r="I162" s="12">
        <f t="shared" si="105"/>
        <v>10832716</v>
      </c>
      <c r="J162" s="6">
        <v>1032283.9097899999</v>
      </c>
      <c r="K162" s="12">
        <f t="shared" si="106"/>
        <v>8258271.2783199996</v>
      </c>
      <c r="L162" s="6">
        <f t="shared" si="107"/>
        <v>68.114776000000006</v>
      </c>
      <c r="M162" s="6">
        <f t="shared" si="108"/>
        <v>5242880</v>
      </c>
      <c r="N162" s="13">
        <f t="shared" si="109"/>
        <v>1.3117413602576309</v>
      </c>
      <c r="O162" s="13"/>
      <c r="P162" s="7">
        <f t="shared" si="110"/>
        <v>0</v>
      </c>
      <c r="Q162" s="7">
        <f t="shared" si="111"/>
        <v>1.5327024452811673E-3</v>
      </c>
      <c r="R162" s="6">
        <f t="shared" si="112"/>
        <v>1.5327024452811673E-3</v>
      </c>
      <c r="S162" s="6">
        <f t="shared" si="113"/>
        <v>1.5327024452811673E-3</v>
      </c>
      <c r="T162" s="7">
        <f t="shared" si="114"/>
        <v>0</v>
      </c>
      <c r="U162" s="7">
        <f t="shared" si="115"/>
        <v>0.10432449385651586</v>
      </c>
      <c r="V162" s="7">
        <f t="shared" si="116"/>
        <v>0.37150314440628818</v>
      </c>
      <c r="W162" s="6">
        <f t="shared" si="117"/>
        <v>0.47582763826280405</v>
      </c>
      <c r="X162" s="6">
        <v>1.647E-3</v>
      </c>
      <c r="Y162" s="6">
        <v>0.47321304545424603</v>
      </c>
      <c r="Z162" s="6">
        <f t="shared" si="118"/>
        <v>6.9397422415806123</v>
      </c>
      <c r="AA162" s="6">
        <f t="shared" si="120"/>
        <v>6.9397422415806123</v>
      </c>
      <c r="AB162" s="6">
        <f t="shared" si="119"/>
        <v>0.55251917369442527</v>
      </c>
      <c r="AC162">
        <f t="shared" si="121"/>
        <v>287.31818181800003</v>
      </c>
    </row>
    <row r="163" spans="7:29">
      <c r="G163" s="6">
        <v>240369</v>
      </c>
      <c r="H163" s="6">
        <v>5451000</v>
      </c>
      <c r="I163" s="12">
        <f t="shared" si="105"/>
        <v>10902000</v>
      </c>
      <c r="J163" s="6">
        <v>2161304.9414059999</v>
      </c>
      <c r="K163" s="12">
        <f t="shared" si="106"/>
        <v>17290439.531248</v>
      </c>
      <c r="L163" s="6">
        <f t="shared" si="107"/>
        <v>70.219380000000001</v>
      </c>
      <c r="M163" s="6">
        <f t="shared" si="108"/>
        <v>5242880</v>
      </c>
      <c r="N163" s="13">
        <f t="shared" si="109"/>
        <v>0.63052185459469978</v>
      </c>
      <c r="O163" s="13"/>
      <c r="P163" s="7">
        <f t="shared" si="110"/>
        <v>0</v>
      </c>
      <c r="Q163" s="7">
        <f t="shared" si="111"/>
        <v>3.2090371043031604E-3</v>
      </c>
      <c r="R163" s="6">
        <f t="shared" si="112"/>
        <v>3.2090371043031604E-3</v>
      </c>
      <c r="S163" s="6">
        <f t="shared" si="113"/>
        <v>3.2090371043031604E-3</v>
      </c>
      <c r="T163" s="7">
        <f t="shared" si="114"/>
        <v>0</v>
      </c>
      <c r="U163" s="7">
        <f t="shared" si="115"/>
        <v>0.21842541760399711</v>
      </c>
      <c r="V163" s="7">
        <f t="shared" si="116"/>
        <v>0.63360797367168398</v>
      </c>
      <c r="W163" s="6">
        <f t="shared" si="117"/>
        <v>0.85203339127568112</v>
      </c>
      <c r="X163" s="6">
        <v>2.8089999999999999E-3</v>
      </c>
      <c r="Y163" s="6">
        <v>0.84494720000000001</v>
      </c>
      <c r="Z163" s="6">
        <f t="shared" si="118"/>
        <v>14.241263948136723</v>
      </c>
      <c r="AA163" s="6">
        <f t="shared" si="120"/>
        <v>14.241263948136723</v>
      </c>
      <c r="AB163" s="6">
        <f t="shared" si="119"/>
        <v>0.83865492135853092</v>
      </c>
      <c r="AC163">
        <f t="shared" si="121"/>
        <v>300.8</v>
      </c>
    </row>
    <row r="164" spans="7:29">
      <c r="G164" s="6">
        <v>220542</v>
      </c>
      <c r="H164" s="6">
        <v>5494489</v>
      </c>
      <c r="I164" s="12">
        <f t="shared" si="105"/>
        <v>10988978</v>
      </c>
      <c r="J164" s="6">
        <v>2218486.7946779998</v>
      </c>
      <c r="K164" s="12">
        <f t="shared" si="106"/>
        <v>17747894.357423998</v>
      </c>
      <c r="L164" s="6">
        <f t="shared" si="107"/>
        <v>70.344707999999997</v>
      </c>
      <c r="M164" s="6">
        <f t="shared" si="108"/>
        <v>5242880</v>
      </c>
      <c r="N164" s="13">
        <f t="shared" si="109"/>
        <v>0.61917080295236693</v>
      </c>
      <c r="O164" s="13"/>
      <c r="P164" s="7">
        <f t="shared" si="110"/>
        <v>0</v>
      </c>
      <c r="Q164" s="7">
        <f t="shared" si="111"/>
        <v>3.2939389084526917E-3</v>
      </c>
      <c r="R164" s="6">
        <f t="shared" si="112"/>
        <v>3.2939389084526917E-3</v>
      </c>
      <c r="S164" s="6">
        <f t="shared" si="113"/>
        <v>3.2939389084526917E-3</v>
      </c>
      <c r="T164" s="7">
        <f t="shared" si="114"/>
        <v>0</v>
      </c>
      <c r="U164" s="7">
        <f t="shared" si="115"/>
        <v>0.22420431994259163</v>
      </c>
      <c r="V164" s="7">
        <f t="shared" si="116"/>
        <v>0.63518691842629471</v>
      </c>
      <c r="W164" s="6">
        <f t="shared" si="117"/>
        <v>0.85939123836888631</v>
      </c>
      <c r="X164" s="6">
        <v>2.8159999999999999E-3</v>
      </c>
      <c r="Y164" s="6">
        <v>0.85133937777715196</v>
      </c>
      <c r="Z164" s="6">
        <f t="shared" si="118"/>
        <v>16.972262374030247</v>
      </c>
      <c r="AA164" s="6">
        <f t="shared" si="120"/>
        <v>16.972262374030247</v>
      </c>
      <c r="AB164" s="6">
        <f t="shared" si="119"/>
        <v>0.94578740299288944</v>
      </c>
      <c r="AC164">
        <f t="shared" si="121"/>
        <v>302.32222222199999</v>
      </c>
    </row>
    <row r="165" spans="7:29">
      <c r="G165" s="6">
        <v>643994</v>
      </c>
      <c r="H165" s="6">
        <v>4866270</v>
      </c>
      <c r="I165" s="12">
        <f t="shared" si="105"/>
        <v>9732540</v>
      </c>
      <c r="J165" s="6">
        <v>1106465.2609860001</v>
      </c>
      <c r="K165" s="12">
        <f t="shared" si="106"/>
        <v>8851722.0878880005</v>
      </c>
      <c r="L165" s="6">
        <f t="shared" si="107"/>
        <v>71.275120000000001</v>
      </c>
      <c r="M165" s="6">
        <f t="shared" si="108"/>
        <v>5242880</v>
      </c>
      <c r="N165" s="13">
        <f t="shared" si="109"/>
        <v>1.0995080847959791</v>
      </c>
      <c r="O165" s="13"/>
      <c r="P165" s="7">
        <f t="shared" si="110"/>
        <v>0</v>
      </c>
      <c r="Q165" s="7">
        <f t="shared" si="111"/>
        <v>1.6428445653840569E-3</v>
      </c>
      <c r="R165" s="6">
        <f t="shared" si="112"/>
        <v>1.6428445653840569E-3</v>
      </c>
      <c r="S165" s="6">
        <f t="shared" si="113"/>
        <v>1.6428445653840569E-3</v>
      </c>
      <c r="T165" s="7">
        <f t="shared" si="114"/>
        <v>0</v>
      </c>
      <c r="U165" s="7">
        <f t="shared" si="115"/>
        <v>0.11182139644670494</v>
      </c>
      <c r="V165" s="7">
        <f t="shared" si="116"/>
        <v>0.71210408432947891</v>
      </c>
      <c r="W165" s="6">
        <f t="shared" si="117"/>
        <v>0.82392548077618388</v>
      </c>
      <c r="X165" s="6">
        <v>3.1570000000000001E-3</v>
      </c>
      <c r="Y165" s="6">
        <v>0.830319699999713</v>
      </c>
      <c r="Z165" s="6">
        <f t="shared" si="118"/>
        <v>47.961844618813529</v>
      </c>
      <c r="AA165" s="6">
        <f t="shared" si="120"/>
        <v>47.961844618813529</v>
      </c>
      <c r="AB165" s="6">
        <f t="shared" si="119"/>
        <v>0.77009123395859802</v>
      </c>
      <c r="AC165">
        <f t="shared" si="121"/>
        <v>263.00909090900001</v>
      </c>
    </row>
    <row r="166" spans="7:29">
      <c r="G166" s="6">
        <v>155331</v>
      </c>
      <c r="H166" s="6">
        <v>5719417</v>
      </c>
      <c r="I166" s="12">
        <f t="shared" si="105"/>
        <v>11438834</v>
      </c>
      <c r="J166" s="6">
        <v>2248737.6804200001</v>
      </c>
      <c r="K166" s="12">
        <f t="shared" si="106"/>
        <v>17989901.443360001</v>
      </c>
      <c r="L166" s="6">
        <f t="shared" si="107"/>
        <v>71.739624000000006</v>
      </c>
      <c r="M166" s="6">
        <f t="shared" si="108"/>
        <v>5242880</v>
      </c>
      <c r="N166" s="13">
        <f t="shared" si="109"/>
        <v>0.63584750789293665</v>
      </c>
      <c r="O166" s="13"/>
      <c r="P166" s="7">
        <f t="shared" si="110"/>
        <v>0</v>
      </c>
      <c r="Q166" s="7">
        <f t="shared" si="111"/>
        <v>3.3388544652185794E-3</v>
      </c>
      <c r="R166" s="6">
        <f t="shared" si="112"/>
        <v>3.3388544652185794E-3</v>
      </c>
      <c r="S166" s="6">
        <f t="shared" si="113"/>
        <v>3.3388544652185794E-3</v>
      </c>
      <c r="T166" s="7">
        <f t="shared" si="114"/>
        <v>0</v>
      </c>
      <c r="U166" s="7">
        <f t="shared" si="115"/>
        <v>0.22726152960537471</v>
      </c>
      <c r="V166" s="7">
        <f t="shared" si="116"/>
        <v>0.8449610072531607</v>
      </c>
      <c r="W166" s="6">
        <f t="shared" si="117"/>
        <v>1.0722225368585354</v>
      </c>
      <c r="X166" s="6">
        <v>3.7460000000000002E-3</v>
      </c>
      <c r="Y166" s="6">
        <v>1.069454184614232</v>
      </c>
      <c r="Z166" s="6">
        <f t="shared" si="118"/>
        <v>10.868807655670603</v>
      </c>
      <c r="AA166" s="6">
        <f t="shared" si="120"/>
        <v>10.868807655670603</v>
      </c>
      <c r="AB166" s="6">
        <f t="shared" si="119"/>
        <v>0.25885655357007842</v>
      </c>
      <c r="AC166">
        <f t="shared" si="121"/>
        <v>285.492307692</v>
      </c>
    </row>
    <row r="167" spans="7:29">
      <c r="G167" s="6">
        <v>1971281</v>
      </c>
      <c r="H167" s="6">
        <v>2766607</v>
      </c>
      <c r="I167" s="12">
        <f t="shared" si="105"/>
        <v>5533214</v>
      </c>
      <c r="J167" s="6">
        <v>1681943.170898</v>
      </c>
      <c r="K167" s="12">
        <f t="shared" si="106"/>
        <v>13455545.367184</v>
      </c>
      <c r="L167" s="6">
        <f t="shared" si="107"/>
        <v>72.624904000000001</v>
      </c>
      <c r="M167" s="6">
        <f t="shared" si="108"/>
        <v>5242880</v>
      </c>
      <c r="N167" s="13">
        <f t="shared" si="109"/>
        <v>0.41122183077726865</v>
      </c>
      <c r="O167" s="13"/>
      <c r="P167" s="7">
        <f t="shared" si="110"/>
        <v>0</v>
      </c>
      <c r="Q167" s="7">
        <f t="shared" si="111"/>
        <v>2.4972959342006574E-3</v>
      </c>
      <c r="R167" s="6">
        <f t="shared" si="112"/>
        <v>2.4972959342006574E-3</v>
      </c>
      <c r="S167" s="6">
        <f t="shared" si="113"/>
        <v>2.4972959342006574E-3</v>
      </c>
      <c r="T167" s="7">
        <f t="shared" si="114"/>
        <v>0</v>
      </c>
      <c r="U167" s="7">
        <f t="shared" si="115"/>
        <v>0.16998024316300064</v>
      </c>
      <c r="V167" s="7">
        <f t="shared" si="116"/>
        <v>0.66699137705488409</v>
      </c>
      <c r="W167" s="6">
        <f t="shared" si="117"/>
        <v>0.83697162021788474</v>
      </c>
      <c r="X167" s="6">
        <v>2.957E-3</v>
      </c>
      <c r="Y167" s="6">
        <v>0.88443870000000002</v>
      </c>
      <c r="Z167" s="6">
        <f t="shared" si="118"/>
        <v>15.546299147762685</v>
      </c>
      <c r="AA167" s="6">
        <f t="shared" si="120"/>
        <v>15.546299147762685</v>
      </c>
      <c r="AB167" s="6">
        <f t="shared" si="119"/>
        <v>5.3669157378702765</v>
      </c>
      <c r="AC167">
        <f t="shared" si="121"/>
        <v>299.10000000000002</v>
      </c>
    </row>
    <row r="168" spans="7:29">
      <c r="G168" s="6">
        <v>201822</v>
      </c>
      <c r="H168" s="6">
        <v>5748069</v>
      </c>
      <c r="I168" s="12">
        <f t="shared" si="105"/>
        <v>11496138</v>
      </c>
      <c r="J168" s="6">
        <v>2271624.1816409999</v>
      </c>
      <c r="K168" s="12">
        <f t="shared" si="106"/>
        <v>18172993.453127999</v>
      </c>
      <c r="L168" s="6">
        <f t="shared" si="107"/>
        <v>73.013267999999997</v>
      </c>
      <c r="M168" s="6">
        <f t="shared" si="108"/>
        <v>5242880</v>
      </c>
      <c r="N168" s="13">
        <f t="shared" si="109"/>
        <v>0.6325946261770784</v>
      </c>
      <c r="O168" s="13"/>
      <c r="P168" s="7">
        <f t="shared" si="110"/>
        <v>0</v>
      </c>
      <c r="Q168" s="7">
        <f t="shared" si="111"/>
        <v>3.3728356171600958E-3</v>
      </c>
      <c r="R168" s="6">
        <f t="shared" si="112"/>
        <v>3.3728356171600958E-3</v>
      </c>
      <c r="S168" s="6">
        <f t="shared" si="113"/>
        <v>3.3728356171600958E-3</v>
      </c>
      <c r="T168" s="7">
        <f t="shared" si="114"/>
        <v>0</v>
      </c>
      <c r="U168" s="7">
        <f t="shared" si="115"/>
        <v>0.2295744811426248</v>
      </c>
      <c r="V168" s="7">
        <f t="shared" si="116"/>
        <v>0.66067559803644094</v>
      </c>
      <c r="W168" s="6">
        <f t="shared" si="117"/>
        <v>0.89025007917906573</v>
      </c>
      <c r="X168" s="6">
        <v>2.9290000000000002E-3</v>
      </c>
      <c r="Y168" s="6">
        <v>0.86590027000000003</v>
      </c>
      <c r="Z168" s="6">
        <f t="shared" si="118"/>
        <v>15.153145003758814</v>
      </c>
      <c r="AA168" s="6">
        <f t="shared" si="120"/>
        <v>15.153145003758814</v>
      </c>
      <c r="AB168" s="6">
        <f t="shared" si="119"/>
        <v>2.8120801000634525</v>
      </c>
      <c r="AC168">
        <f t="shared" si="121"/>
        <v>295.63</v>
      </c>
    </row>
    <row r="169" spans="7:29">
      <c r="G169" s="6">
        <v>917825</v>
      </c>
      <c r="H169" s="6">
        <v>4584801</v>
      </c>
      <c r="I169" s="12">
        <f t="shared" si="105"/>
        <v>9169602</v>
      </c>
      <c r="J169" s="6">
        <v>1127595.078613</v>
      </c>
      <c r="K169" s="12">
        <f t="shared" si="106"/>
        <v>9020760.6289039999</v>
      </c>
      <c r="L169" s="6">
        <f t="shared" si="107"/>
        <v>73.374111999999997</v>
      </c>
      <c r="M169" s="6">
        <f t="shared" si="108"/>
        <v>5242880</v>
      </c>
      <c r="N169" s="13">
        <f t="shared" si="109"/>
        <v>1.016499869270346</v>
      </c>
      <c r="O169" s="13"/>
      <c r="P169" s="7">
        <f t="shared" si="110"/>
        <v>0</v>
      </c>
      <c r="Q169" s="7">
        <f t="shared" si="111"/>
        <v>1.674217449179016E-3</v>
      </c>
      <c r="R169" s="6">
        <f t="shared" si="112"/>
        <v>1.674217449179016E-3</v>
      </c>
      <c r="S169" s="6">
        <f t="shared" si="113"/>
        <v>1.674217449179016E-3</v>
      </c>
      <c r="T169" s="7">
        <f t="shared" si="114"/>
        <v>0</v>
      </c>
      <c r="U169" s="7">
        <f t="shared" si="115"/>
        <v>0.11395681433737583</v>
      </c>
      <c r="V169" s="7">
        <f t="shared" si="116"/>
        <v>0.38030012232483418</v>
      </c>
      <c r="W169" s="6">
        <f t="shared" si="117"/>
        <v>0.49425693666220999</v>
      </c>
      <c r="X169" s="6">
        <v>1.686E-3</v>
      </c>
      <c r="Y169" s="6">
        <v>0.51179934999943799</v>
      </c>
      <c r="Z169" s="6">
        <f t="shared" si="118"/>
        <v>0.69884643066334451</v>
      </c>
      <c r="AA169" s="6">
        <f t="shared" si="120"/>
        <v>0.69884643066334451</v>
      </c>
      <c r="AB169" s="6">
        <f t="shared" si="119"/>
        <v>3.4275958610043693</v>
      </c>
      <c r="AC169">
        <f t="shared" si="121"/>
        <v>303.55833333300001</v>
      </c>
    </row>
    <row r="170" spans="7:29">
      <c r="G170" s="6">
        <v>2216688</v>
      </c>
      <c r="H170" s="6">
        <v>2441238</v>
      </c>
      <c r="I170" s="12">
        <f t="shared" si="105"/>
        <v>4882476</v>
      </c>
      <c r="J170" s="6">
        <v>1777212.4096679999</v>
      </c>
      <c r="K170" s="12">
        <f t="shared" si="106"/>
        <v>14217699.277344</v>
      </c>
      <c r="L170" s="6">
        <f t="shared" si="107"/>
        <v>73.628615999999994</v>
      </c>
      <c r="M170" s="6">
        <f t="shared" si="108"/>
        <v>5242880</v>
      </c>
      <c r="N170" s="13">
        <f t="shared" si="109"/>
        <v>0.3434083043084375</v>
      </c>
      <c r="O170" s="13"/>
      <c r="P170" s="7">
        <f t="shared" si="110"/>
        <v>0</v>
      </c>
      <c r="Q170" s="7">
        <f t="shared" si="111"/>
        <v>2.6387486816842054E-3</v>
      </c>
      <c r="R170" s="6">
        <f t="shared" si="112"/>
        <v>2.6387486816842054E-3</v>
      </c>
      <c r="S170" s="6">
        <f t="shared" si="113"/>
        <v>2.6387486816842054E-3</v>
      </c>
      <c r="T170" s="7">
        <f t="shared" si="114"/>
        <v>0</v>
      </c>
      <c r="U170" s="7">
        <f t="shared" si="115"/>
        <v>0.17960832611626268</v>
      </c>
      <c r="V170" s="7">
        <f t="shared" si="116"/>
        <v>0.79037463145090092</v>
      </c>
      <c r="W170" s="6">
        <f t="shared" si="117"/>
        <v>0.96998295756716357</v>
      </c>
      <c r="X170" s="6">
        <v>3.5040000000000002E-3</v>
      </c>
      <c r="Y170" s="6">
        <v>1.0127727999988319</v>
      </c>
      <c r="Z170" s="6">
        <f t="shared" si="118"/>
        <v>24.693245385724737</v>
      </c>
      <c r="AA170" s="6">
        <f t="shared" si="120"/>
        <v>24.693245385724737</v>
      </c>
      <c r="AB170" s="6">
        <f t="shared" si="119"/>
        <v>4.2250189214913387</v>
      </c>
      <c r="AC170">
        <f t="shared" si="121"/>
        <v>289.03333333299992</v>
      </c>
    </row>
    <row r="171" spans="7:29">
      <c r="G171" s="6">
        <v>227362</v>
      </c>
      <c r="H171" s="6">
        <v>5757996</v>
      </c>
      <c r="I171" s="12">
        <f t="shared" si="105"/>
        <v>11515992</v>
      </c>
      <c r="J171" s="6">
        <v>2316293.0388179999</v>
      </c>
      <c r="K171" s="12">
        <f t="shared" si="106"/>
        <v>18530344.310543999</v>
      </c>
      <c r="L171" s="6">
        <f t="shared" si="107"/>
        <v>73.643191999999999</v>
      </c>
      <c r="M171" s="6">
        <f t="shared" si="108"/>
        <v>5242880</v>
      </c>
      <c r="N171" s="13">
        <f t="shared" si="109"/>
        <v>0.62146670385650937</v>
      </c>
      <c r="O171" s="13"/>
      <c r="P171" s="7">
        <f t="shared" si="110"/>
        <v>0</v>
      </c>
      <c r="Q171" s="7">
        <f t="shared" si="111"/>
        <v>3.4391585211342853E-3</v>
      </c>
      <c r="R171" s="6">
        <f t="shared" si="112"/>
        <v>3.4391585211342853E-3</v>
      </c>
      <c r="S171" s="6">
        <f t="shared" si="113"/>
        <v>3.4391585211342853E-3</v>
      </c>
      <c r="T171" s="7">
        <f t="shared" si="114"/>
        <v>0</v>
      </c>
      <c r="U171" s="7">
        <f t="shared" si="115"/>
        <v>0.23408879728370224</v>
      </c>
      <c r="V171" s="7">
        <f t="shared" si="116"/>
        <v>0.67804399033715979</v>
      </c>
      <c r="W171" s="6">
        <f t="shared" si="117"/>
        <v>0.91213278762086203</v>
      </c>
      <c r="X171" s="6">
        <v>3.006E-3</v>
      </c>
      <c r="Y171" s="6">
        <v>0.90195029999999998</v>
      </c>
      <c r="Z171" s="6">
        <f t="shared" si="118"/>
        <v>14.409797775591663</v>
      </c>
      <c r="AA171" s="6">
        <f t="shared" si="120"/>
        <v>14.409797775591663</v>
      </c>
      <c r="AB171" s="6">
        <f t="shared" si="119"/>
        <v>1.1289410980695995</v>
      </c>
      <c r="AC171">
        <f t="shared" si="121"/>
        <v>300.05</v>
      </c>
    </row>
    <row r="172" spans="7:29">
      <c r="G172" s="6">
        <v>806529</v>
      </c>
      <c r="H172" s="6">
        <v>4864159</v>
      </c>
      <c r="I172" s="12">
        <f t="shared" si="105"/>
        <v>9728318</v>
      </c>
      <c r="J172" s="6">
        <v>2092578.2143550001</v>
      </c>
      <c r="K172" s="12">
        <f t="shared" si="106"/>
        <v>16740625.71484</v>
      </c>
      <c r="L172" s="6">
        <f t="shared" si="107"/>
        <v>74.500488000000004</v>
      </c>
      <c r="M172" s="6">
        <f t="shared" si="108"/>
        <v>5242880</v>
      </c>
      <c r="N172" s="13">
        <f t="shared" si="109"/>
        <v>0.58112033359518778</v>
      </c>
      <c r="O172" s="13"/>
      <c r="P172" s="7">
        <f t="shared" si="110"/>
        <v>0</v>
      </c>
      <c r="Q172" s="7">
        <f t="shared" si="111"/>
        <v>3.106993837321824E-3</v>
      </c>
      <c r="R172" s="6">
        <f t="shared" si="112"/>
        <v>3.106993837321824E-3</v>
      </c>
      <c r="S172" s="6">
        <f t="shared" si="113"/>
        <v>3.106993837321824E-3</v>
      </c>
      <c r="T172" s="7">
        <f t="shared" si="114"/>
        <v>0</v>
      </c>
      <c r="U172" s="7">
        <f t="shared" si="115"/>
        <v>0.21147976927410203</v>
      </c>
      <c r="V172" s="7">
        <f t="shared" si="116"/>
        <v>0.6363147361081597</v>
      </c>
      <c r="W172" s="6">
        <f t="shared" si="117"/>
        <v>0.84779450538226175</v>
      </c>
      <c r="X172" s="6">
        <v>2.8210000000000002E-3</v>
      </c>
      <c r="Y172" s="6">
        <v>0.86842917777652395</v>
      </c>
      <c r="Z172" s="6">
        <f t="shared" si="118"/>
        <v>10.13803039070627</v>
      </c>
      <c r="AA172" s="6">
        <f t="shared" si="120"/>
        <v>10.13803039070627</v>
      </c>
      <c r="AB172" s="6">
        <f t="shared" si="119"/>
        <v>2.3760915596012131</v>
      </c>
      <c r="AC172">
        <f t="shared" si="121"/>
        <v>307.84444444399998</v>
      </c>
    </row>
    <row r="173" spans="7:29">
      <c r="G173" s="6">
        <v>199187</v>
      </c>
      <c r="H173" s="6">
        <v>5953632</v>
      </c>
      <c r="I173" s="12">
        <f t="shared" si="105"/>
        <v>11907264</v>
      </c>
      <c r="J173" s="6">
        <v>2383285.7143549998</v>
      </c>
      <c r="K173" s="12">
        <f t="shared" si="106"/>
        <v>19066285.714839999</v>
      </c>
      <c r="L173" s="6">
        <f t="shared" si="107"/>
        <v>75.427323999999999</v>
      </c>
      <c r="M173" s="6">
        <f t="shared" si="108"/>
        <v>5242880</v>
      </c>
      <c r="N173" s="13">
        <f t="shared" si="109"/>
        <v>0.62451933103740986</v>
      </c>
      <c r="O173" s="13"/>
      <c r="P173" s="7">
        <f t="shared" si="110"/>
        <v>0</v>
      </c>
      <c r="Q173" s="7">
        <f t="shared" si="111"/>
        <v>3.5386271233644375E-3</v>
      </c>
      <c r="R173" s="6">
        <f t="shared" si="112"/>
        <v>3.5386271233644375E-3</v>
      </c>
      <c r="S173" s="6">
        <f t="shared" si="113"/>
        <v>3.5386271233644375E-3</v>
      </c>
      <c r="T173" s="7">
        <f t="shared" si="114"/>
        <v>0</v>
      </c>
      <c r="U173" s="7">
        <f t="shared" si="115"/>
        <v>0.24085919920628293</v>
      </c>
      <c r="V173" s="7">
        <f t="shared" si="116"/>
        <v>0.67781842680078686</v>
      </c>
      <c r="W173" s="6">
        <f t="shared" si="117"/>
        <v>0.91867762600706981</v>
      </c>
      <c r="X173" s="6">
        <v>3.0049999999999999E-3</v>
      </c>
      <c r="Y173" s="6">
        <v>0.89450654545536501</v>
      </c>
      <c r="Z173" s="6">
        <f t="shared" si="118"/>
        <v>17.757974155222552</v>
      </c>
      <c r="AA173" s="6">
        <f t="shared" si="120"/>
        <v>17.757974155222552</v>
      </c>
      <c r="AB173" s="6">
        <f t="shared" si="119"/>
        <v>2.7021692210647905</v>
      </c>
      <c r="AC173">
        <f t="shared" si="121"/>
        <v>297.67272727300002</v>
      </c>
    </row>
    <row r="174" spans="7:29">
      <c r="G174" s="6">
        <v>217918</v>
      </c>
      <c r="H174" s="6">
        <v>5926171</v>
      </c>
      <c r="I174" s="12">
        <f t="shared" si="105"/>
        <v>11852342</v>
      </c>
      <c r="J174" s="6">
        <v>2374401.5605469998</v>
      </c>
      <c r="K174" s="12">
        <f t="shared" si="106"/>
        <v>18995212.484375998</v>
      </c>
      <c r="L174" s="6">
        <f t="shared" si="107"/>
        <v>75.472412000000006</v>
      </c>
      <c r="M174" s="6">
        <f t="shared" si="108"/>
        <v>5242880</v>
      </c>
      <c r="N174" s="13">
        <f t="shared" si="109"/>
        <v>0.62396469688079692</v>
      </c>
      <c r="O174" s="13"/>
      <c r="P174" s="7">
        <f t="shared" si="110"/>
        <v>0</v>
      </c>
      <c r="Q174" s="7">
        <f t="shared" si="111"/>
        <v>3.5254362132508179E-3</v>
      </c>
      <c r="R174" s="6">
        <f t="shared" si="112"/>
        <v>3.5254362132508179E-3</v>
      </c>
      <c r="S174" s="6">
        <f t="shared" si="113"/>
        <v>3.5254362132508179E-3</v>
      </c>
      <c r="T174" s="7">
        <f t="shared" si="114"/>
        <v>0</v>
      </c>
      <c r="U174" s="7">
        <f t="shared" si="115"/>
        <v>0.23996135042594924</v>
      </c>
      <c r="V174" s="7">
        <f t="shared" si="116"/>
        <v>0.66879588534586798</v>
      </c>
      <c r="W174" s="6">
        <f t="shared" si="117"/>
        <v>0.90875723577181722</v>
      </c>
      <c r="X174" s="6">
        <v>2.9650000000000002E-3</v>
      </c>
      <c r="Y174" s="6">
        <v>0.90245705000000009</v>
      </c>
      <c r="Z174" s="6">
        <f t="shared" si="118"/>
        <v>18.901727259724037</v>
      </c>
      <c r="AA174" s="6">
        <f t="shared" si="120"/>
        <v>18.901727259724037</v>
      </c>
      <c r="AB174" s="6">
        <f t="shared" si="119"/>
        <v>0.69811474926337191</v>
      </c>
      <c r="AC174">
        <f t="shared" si="121"/>
        <v>304.37</v>
      </c>
    </row>
    <row r="175" spans="7:29">
      <c r="G175" s="6">
        <v>440020</v>
      </c>
      <c r="H175" s="6">
        <v>5560100</v>
      </c>
      <c r="I175" s="12">
        <f t="shared" si="105"/>
        <v>11120200</v>
      </c>
      <c r="J175" s="6">
        <v>1241295.282104</v>
      </c>
      <c r="K175" s="12">
        <f t="shared" si="106"/>
        <v>9930362.2568319999</v>
      </c>
      <c r="L175" s="6">
        <f t="shared" si="107"/>
        <v>75.521600000000007</v>
      </c>
      <c r="M175" s="6">
        <f t="shared" si="108"/>
        <v>5242880</v>
      </c>
      <c r="N175" s="13">
        <f t="shared" si="109"/>
        <v>1.1198181609487008</v>
      </c>
      <c r="O175" s="13"/>
      <c r="P175" s="7">
        <f t="shared" si="110"/>
        <v>0</v>
      </c>
      <c r="Q175" s="7">
        <f t="shared" si="111"/>
        <v>1.8430359091655463E-3</v>
      </c>
      <c r="R175" s="6">
        <f t="shared" si="112"/>
        <v>1.8430359091655463E-3</v>
      </c>
      <c r="S175" s="6">
        <f t="shared" si="113"/>
        <v>1.8430359091655463E-3</v>
      </c>
      <c r="T175" s="7">
        <f t="shared" si="114"/>
        <v>0</v>
      </c>
      <c r="U175" s="7">
        <f t="shared" si="115"/>
        <v>0.12544756418641154</v>
      </c>
      <c r="V175" s="7">
        <f t="shared" si="116"/>
        <v>0.40556323839860725</v>
      </c>
      <c r="W175" s="6">
        <f t="shared" si="117"/>
        <v>0.53101080258501876</v>
      </c>
      <c r="X175" s="6">
        <v>1.7979999999999999E-3</v>
      </c>
      <c r="Y175" s="6">
        <v>0.54561594285688597</v>
      </c>
      <c r="Z175" s="6">
        <f t="shared" si="118"/>
        <v>2.504778040352968</v>
      </c>
      <c r="AA175" s="6">
        <f t="shared" si="120"/>
        <v>2.504778040352968</v>
      </c>
      <c r="AB175" s="6">
        <f t="shared" si="119"/>
        <v>2.6768169924422667</v>
      </c>
      <c r="AC175">
        <f t="shared" si="121"/>
        <v>303.45714285700001</v>
      </c>
    </row>
    <row r="176" spans="7:29">
      <c r="G176" s="6">
        <v>735323</v>
      </c>
      <c r="H176" s="6">
        <v>5158388</v>
      </c>
      <c r="I176" s="12">
        <f t="shared" si="105"/>
        <v>10316776</v>
      </c>
      <c r="J176" s="6">
        <v>1255705.8558350001</v>
      </c>
      <c r="K176" s="12">
        <f t="shared" si="106"/>
        <v>10045646.84668</v>
      </c>
      <c r="L176" s="6">
        <f t="shared" si="107"/>
        <v>76.607116000000005</v>
      </c>
      <c r="M176" s="6">
        <f t="shared" si="108"/>
        <v>5242880</v>
      </c>
      <c r="N176" s="13">
        <f t="shared" si="109"/>
        <v>1.0269897157901391</v>
      </c>
      <c r="O176" s="13"/>
      <c r="P176" s="7">
        <f t="shared" si="110"/>
        <v>0</v>
      </c>
      <c r="Q176" s="7">
        <f t="shared" si="111"/>
        <v>1.8644322724973177E-3</v>
      </c>
      <c r="R176" s="6">
        <f t="shared" si="112"/>
        <v>1.8644322724973177E-3</v>
      </c>
      <c r="S176" s="6">
        <f t="shared" si="113"/>
        <v>1.8644322724973177E-3</v>
      </c>
      <c r="T176" s="7">
        <f t="shared" si="114"/>
        <v>0</v>
      </c>
      <c r="U176" s="7">
        <f t="shared" si="115"/>
        <v>0.1269039230392531</v>
      </c>
      <c r="V176" s="7">
        <f t="shared" si="116"/>
        <v>0.46240524956459672</v>
      </c>
      <c r="W176" s="6">
        <f t="shared" si="117"/>
        <v>0.58930917260384985</v>
      </c>
      <c r="X176" s="6">
        <v>2.0500000000000002E-3</v>
      </c>
      <c r="Y176" s="6">
        <v>0.60205766666735006</v>
      </c>
      <c r="Z176" s="6">
        <f t="shared" si="118"/>
        <v>9.052084268423533</v>
      </c>
      <c r="AA176" s="6">
        <f t="shared" si="120"/>
        <v>9.052084268423533</v>
      </c>
      <c r="AB176" s="6">
        <f t="shared" si="119"/>
        <v>2.1174872058466825</v>
      </c>
      <c r="AC176">
        <f t="shared" si="121"/>
        <v>293.686666667</v>
      </c>
    </row>
    <row r="177" spans="7:29">
      <c r="G177" s="6">
        <v>213453</v>
      </c>
      <c r="H177" s="6">
        <v>6099282</v>
      </c>
      <c r="I177" s="12">
        <f t="shared" si="105"/>
        <v>12198564</v>
      </c>
      <c r="J177" s="6">
        <v>2409435.1818849999</v>
      </c>
      <c r="K177" s="12">
        <f t="shared" si="106"/>
        <v>19275481.455079999</v>
      </c>
      <c r="L177" s="6">
        <f t="shared" si="107"/>
        <v>77.460443999999995</v>
      </c>
      <c r="M177" s="6">
        <f t="shared" si="108"/>
        <v>5242880</v>
      </c>
      <c r="N177" s="13">
        <f t="shared" si="109"/>
        <v>0.632853920065644</v>
      </c>
      <c r="O177" s="13"/>
      <c r="P177" s="7">
        <f t="shared" si="110"/>
        <v>0</v>
      </c>
      <c r="Q177" s="7">
        <f t="shared" si="111"/>
        <v>3.5774530243069262E-3</v>
      </c>
      <c r="R177" s="6">
        <f t="shared" si="112"/>
        <v>3.5774530243069262E-3</v>
      </c>
      <c r="S177" s="6">
        <f t="shared" si="113"/>
        <v>3.5774530243069262E-3</v>
      </c>
      <c r="T177" s="7">
        <f t="shared" si="114"/>
        <v>0</v>
      </c>
      <c r="U177" s="7">
        <f t="shared" si="115"/>
        <v>0.24350191206735969</v>
      </c>
      <c r="V177" s="7">
        <f t="shared" si="116"/>
        <v>0.68278082460099232</v>
      </c>
      <c r="W177" s="6">
        <f t="shared" si="117"/>
        <v>0.92628273666835204</v>
      </c>
      <c r="X177" s="6">
        <v>3.0270000000000002E-3</v>
      </c>
      <c r="Y177" s="6">
        <v>0.90746708181845703</v>
      </c>
      <c r="Z177" s="6">
        <f t="shared" si="118"/>
        <v>18.184771202739544</v>
      </c>
      <c r="AA177" s="6">
        <f t="shared" si="120"/>
        <v>18.184771202739544</v>
      </c>
      <c r="AB177" s="6">
        <f t="shared" si="119"/>
        <v>2.0734256070413761</v>
      </c>
      <c r="AC177">
        <f t="shared" si="121"/>
        <v>299.790909091</v>
      </c>
    </row>
    <row r="178" spans="7:29">
      <c r="G178" s="6">
        <v>916428</v>
      </c>
      <c r="H178" s="6">
        <v>5105039</v>
      </c>
      <c r="I178" s="12">
        <f t="shared" si="105"/>
        <v>10210078</v>
      </c>
      <c r="J178" s="6">
        <v>1191143.9777830001</v>
      </c>
      <c r="K178" s="12">
        <f t="shared" si="106"/>
        <v>9529151.8222640008</v>
      </c>
      <c r="L178" s="6">
        <f t="shared" si="107"/>
        <v>79.589027999999999</v>
      </c>
      <c r="M178" s="6">
        <f t="shared" si="108"/>
        <v>5242880</v>
      </c>
      <c r="N178" s="13">
        <f t="shared" si="109"/>
        <v>1.0714571653843394</v>
      </c>
      <c r="O178" s="13"/>
      <c r="P178" s="7">
        <f t="shared" si="110"/>
        <v>0</v>
      </c>
      <c r="Q178" s="7">
        <f t="shared" si="111"/>
        <v>1.7685728413623547E-3</v>
      </c>
      <c r="R178" s="6">
        <f t="shared" si="112"/>
        <v>1.7685728413623547E-3</v>
      </c>
      <c r="S178" s="6">
        <f t="shared" si="113"/>
        <v>1.7685728413623547E-3</v>
      </c>
      <c r="T178" s="7">
        <f t="shared" si="114"/>
        <v>0</v>
      </c>
      <c r="U178" s="7">
        <f t="shared" si="115"/>
        <v>0.12037918194203771</v>
      </c>
      <c r="V178" s="7">
        <f t="shared" si="116"/>
        <v>0.61691627198008392</v>
      </c>
      <c r="W178" s="6">
        <f t="shared" si="117"/>
        <v>0.73729545392212159</v>
      </c>
      <c r="X178" s="6">
        <v>2.735E-3</v>
      </c>
      <c r="Y178" s="6">
        <v>0.76842559999999993</v>
      </c>
      <c r="Z178" s="6">
        <f t="shared" si="118"/>
        <v>35.335545105581176</v>
      </c>
      <c r="AA178" s="6">
        <f t="shared" si="120"/>
        <v>35.335545105581176</v>
      </c>
      <c r="AB178" s="6">
        <f t="shared" si="119"/>
        <v>4.0511594197119853</v>
      </c>
      <c r="AC178">
        <f t="shared" si="121"/>
        <v>280.95999999999998</v>
      </c>
    </row>
    <row r="179" spans="7:29">
      <c r="G179" s="6">
        <v>224617</v>
      </c>
      <c r="H179" s="6">
        <v>6306219</v>
      </c>
      <c r="I179" s="12">
        <f t="shared" si="105"/>
        <v>12612438</v>
      </c>
      <c r="J179" s="6">
        <v>2518690.7822270002</v>
      </c>
      <c r="K179" s="12">
        <f t="shared" si="106"/>
        <v>20149526.257816002</v>
      </c>
      <c r="L179" s="6">
        <f t="shared" si="107"/>
        <v>80.166967999999997</v>
      </c>
      <c r="M179" s="6">
        <f t="shared" si="108"/>
        <v>5242880</v>
      </c>
      <c r="N179" s="13">
        <f t="shared" si="109"/>
        <v>0.62594216055613883</v>
      </c>
      <c r="O179" s="13"/>
      <c r="P179" s="7">
        <f t="shared" si="110"/>
        <v>0</v>
      </c>
      <c r="Q179" s="7">
        <f t="shared" si="111"/>
        <v>3.7396722783481057E-3</v>
      </c>
      <c r="R179" s="6">
        <f t="shared" si="112"/>
        <v>3.7396722783481057E-3</v>
      </c>
      <c r="S179" s="6">
        <f t="shared" si="113"/>
        <v>3.7396722783481057E-3</v>
      </c>
      <c r="T179" s="7">
        <f t="shared" si="114"/>
        <v>0</v>
      </c>
      <c r="U179" s="7">
        <f t="shared" si="115"/>
        <v>0.25454348221930334</v>
      </c>
      <c r="V179" s="7">
        <f t="shared" si="116"/>
        <v>0.74503636063993306</v>
      </c>
      <c r="W179" s="6">
        <f t="shared" si="117"/>
        <v>0.9995798428592364</v>
      </c>
      <c r="X179" s="6">
        <v>3.3029999999999999E-3</v>
      </c>
      <c r="Y179" s="6">
        <v>0.97597644545514595</v>
      </c>
      <c r="Z179" s="6">
        <f t="shared" si="118"/>
        <v>13.220474669939625</v>
      </c>
      <c r="AA179" s="6">
        <f t="shared" si="120"/>
        <v>13.220474669939625</v>
      </c>
      <c r="AB179" s="6">
        <f t="shared" si="119"/>
        <v>2.4184392475868641</v>
      </c>
      <c r="AC179">
        <f t="shared" si="121"/>
        <v>295.48181818199998</v>
      </c>
    </row>
    <row r="180" spans="7:29">
      <c r="G180" s="6">
        <v>84414</v>
      </c>
      <c r="H180" s="6">
        <v>6578753</v>
      </c>
      <c r="I180" s="12">
        <f t="shared" si="105"/>
        <v>13157506</v>
      </c>
      <c r="J180" s="6">
        <v>2582283.6147460002</v>
      </c>
      <c r="K180" s="12">
        <f t="shared" si="106"/>
        <v>20658268.917968001</v>
      </c>
      <c r="L180" s="6">
        <f t="shared" si="107"/>
        <v>80.633315999999994</v>
      </c>
      <c r="M180" s="6">
        <f t="shared" si="108"/>
        <v>5242880</v>
      </c>
      <c r="N180" s="13">
        <f t="shared" si="109"/>
        <v>0.63691232078772864</v>
      </c>
      <c r="O180" s="13"/>
      <c r="P180" s="7">
        <f t="shared" si="110"/>
        <v>0</v>
      </c>
      <c r="Q180" s="7">
        <f t="shared" si="111"/>
        <v>3.8340929013761789E-3</v>
      </c>
      <c r="R180" s="6">
        <f t="shared" si="112"/>
        <v>3.8340929013761789E-3</v>
      </c>
      <c r="S180" s="6">
        <f t="shared" si="113"/>
        <v>3.8340929013761789E-3</v>
      </c>
      <c r="T180" s="7">
        <f t="shared" si="114"/>
        <v>0</v>
      </c>
      <c r="U180" s="7">
        <f t="shared" si="115"/>
        <v>0.26097028980830905</v>
      </c>
      <c r="V180" s="7">
        <f t="shared" si="116"/>
        <v>1.6339822574858236</v>
      </c>
      <c r="W180" s="6">
        <f t="shared" si="117"/>
        <v>1.8949525472941326</v>
      </c>
      <c r="X180" s="6">
        <v>7.2439999999999996E-3</v>
      </c>
      <c r="Y180" s="6">
        <v>1.853981066664252</v>
      </c>
      <c r="Z180" s="6">
        <f t="shared" si="118"/>
        <v>47.072157628710947</v>
      </c>
      <c r="AA180" s="6">
        <f t="shared" si="120"/>
        <v>47.072157628710947</v>
      </c>
      <c r="AB180" s="6">
        <f t="shared" si="119"/>
        <v>2.2099190421398416</v>
      </c>
      <c r="AC180">
        <f t="shared" si="121"/>
        <v>255.93333333300001</v>
      </c>
    </row>
    <row r="181" spans="7:29">
      <c r="G181" s="6">
        <v>25626</v>
      </c>
      <c r="H181" s="6">
        <v>6761100</v>
      </c>
      <c r="I181" s="12">
        <f t="shared" si="105"/>
        <v>13522200</v>
      </c>
      <c r="J181" s="6">
        <v>1269544.189453</v>
      </c>
      <c r="K181" s="12">
        <f t="shared" si="106"/>
        <v>10156353.515624</v>
      </c>
      <c r="L181" s="6">
        <f t="shared" si="107"/>
        <v>81.645719999999997</v>
      </c>
      <c r="M181" s="6">
        <f t="shared" si="108"/>
        <v>5242880</v>
      </c>
      <c r="N181" s="13">
        <f t="shared" si="109"/>
        <v>1.3314030453152461</v>
      </c>
      <c r="O181" s="13"/>
      <c r="P181" s="7">
        <f t="shared" si="110"/>
        <v>0</v>
      </c>
      <c r="Q181" s="7">
        <f t="shared" si="111"/>
        <v>1.8849789918385499E-3</v>
      </c>
      <c r="R181" s="6">
        <f t="shared" si="112"/>
        <v>1.8849789918385499E-3</v>
      </c>
      <c r="S181" s="6">
        <f t="shared" si="113"/>
        <v>1.8849789918385499E-3</v>
      </c>
      <c r="T181" s="7">
        <f t="shared" si="114"/>
        <v>0</v>
      </c>
      <c r="U181" s="7">
        <f t="shared" si="115"/>
        <v>0.12830245026303705</v>
      </c>
      <c r="V181" s="7">
        <f t="shared" si="116"/>
        <v>0.7218033163935168</v>
      </c>
      <c r="W181" s="6">
        <f t="shared" si="117"/>
        <v>0.85010576665655391</v>
      </c>
      <c r="X181" s="6">
        <v>3.2000000000000002E-3</v>
      </c>
      <c r="Y181" s="6">
        <v>0.84334545454400001</v>
      </c>
      <c r="Z181" s="6">
        <f t="shared" si="118"/>
        <v>41.094406505045313</v>
      </c>
      <c r="AA181" s="6">
        <f t="shared" si="120"/>
        <v>41.094406505045313</v>
      </c>
      <c r="AB181" s="6">
        <f t="shared" si="119"/>
        <v>0.80160651558965557</v>
      </c>
      <c r="AC181">
        <f t="shared" si="121"/>
        <v>263.54545454499998</v>
      </c>
    </row>
    <row r="182" spans="7:29">
      <c r="G182" s="6">
        <v>1228045</v>
      </c>
      <c r="H182" s="6">
        <v>4904179</v>
      </c>
      <c r="I182" s="12">
        <f t="shared" si="105"/>
        <v>9808358</v>
      </c>
      <c r="J182" s="6">
        <v>2177308.624268</v>
      </c>
      <c r="K182" s="12">
        <f t="shared" si="106"/>
        <v>17418468.994144</v>
      </c>
      <c r="L182" s="6">
        <f t="shared" si="107"/>
        <v>83.411047999999994</v>
      </c>
      <c r="M182" s="6">
        <f t="shared" si="108"/>
        <v>5242880</v>
      </c>
      <c r="N182" s="13">
        <f t="shared" si="109"/>
        <v>0.56310103966643221</v>
      </c>
      <c r="O182" s="13"/>
      <c r="P182" s="7">
        <f t="shared" si="110"/>
        <v>0</v>
      </c>
      <c r="Q182" s="7">
        <f t="shared" si="111"/>
        <v>3.2327988656010594E-3</v>
      </c>
      <c r="R182" s="6">
        <f t="shared" si="112"/>
        <v>3.2327988656010594E-3</v>
      </c>
      <c r="S182" s="6">
        <f t="shared" si="113"/>
        <v>3.2327988656010594E-3</v>
      </c>
      <c r="T182" s="7">
        <f t="shared" si="114"/>
        <v>0</v>
      </c>
      <c r="U182" s="7">
        <f t="shared" si="115"/>
        <v>0.22004277896997829</v>
      </c>
      <c r="V182" s="7">
        <f t="shared" si="116"/>
        <v>1.0885696265359726</v>
      </c>
      <c r="W182" s="6">
        <f t="shared" si="117"/>
        <v>1.3086124055059509</v>
      </c>
      <c r="X182" s="6">
        <v>4.8260000000000004E-3</v>
      </c>
      <c r="Y182" s="6">
        <v>1.3375258999999999</v>
      </c>
      <c r="Z182" s="6">
        <f t="shared" si="118"/>
        <v>33.012870584312907</v>
      </c>
      <c r="AA182" s="6">
        <f t="shared" si="120"/>
        <v>33.012870584312907</v>
      </c>
      <c r="AB182" s="6">
        <f t="shared" si="119"/>
        <v>2.1617147371911836</v>
      </c>
      <c r="AC182">
        <f t="shared" si="121"/>
        <v>277.14999999999998</v>
      </c>
    </row>
    <row r="183" spans="7:29">
      <c r="G183" s="6">
        <v>659033</v>
      </c>
      <c r="H183" s="6">
        <v>5959282</v>
      </c>
      <c r="I183" s="12">
        <f t="shared" si="105"/>
        <v>11918564</v>
      </c>
      <c r="J183" s="6">
        <v>1396787.6008299999</v>
      </c>
      <c r="K183" s="12">
        <f t="shared" si="106"/>
        <v>11174300.806639999</v>
      </c>
      <c r="L183" s="6">
        <f t="shared" si="107"/>
        <v>84.692043999999996</v>
      </c>
      <c r="M183" s="6">
        <f t="shared" si="108"/>
        <v>5242880</v>
      </c>
      <c r="N183" s="13">
        <f t="shared" si="109"/>
        <v>1.0666049004979126</v>
      </c>
      <c r="O183" s="13"/>
      <c r="P183" s="7">
        <f t="shared" si="110"/>
        <v>0</v>
      </c>
      <c r="Q183" s="7">
        <f t="shared" si="111"/>
        <v>2.0739059778293709E-3</v>
      </c>
      <c r="R183" s="6">
        <f t="shared" si="112"/>
        <v>2.0739059778293709E-3</v>
      </c>
      <c r="S183" s="6">
        <f t="shared" si="113"/>
        <v>2.0739059778293709E-3</v>
      </c>
      <c r="T183" s="7">
        <f t="shared" si="114"/>
        <v>0</v>
      </c>
      <c r="U183" s="7">
        <f t="shared" si="115"/>
        <v>0.14116190139134382</v>
      </c>
      <c r="V183" s="7">
        <f t="shared" si="116"/>
        <v>0.442104531291029</v>
      </c>
      <c r="W183" s="6">
        <f t="shared" si="117"/>
        <v>0.58326643268237288</v>
      </c>
      <c r="X183" s="6">
        <v>1.9599999999999999E-3</v>
      </c>
      <c r="Y183" s="6">
        <v>0.59421599999915997</v>
      </c>
      <c r="Z183" s="6">
        <f t="shared" si="118"/>
        <v>5.8115294810903544</v>
      </c>
      <c r="AA183" s="6">
        <f t="shared" si="120"/>
        <v>5.8115294810903544</v>
      </c>
      <c r="AB183" s="6">
        <f t="shared" si="119"/>
        <v>1.8426914315337468</v>
      </c>
      <c r="AC183">
        <f t="shared" si="121"/>
        <v>303.17142857099998</v>
      </c>
    </row>
    <row r="184" spans="7:29">
      <c r="G184" s="6">
        <v>245874</v>
      </c>
      <c r="H184" s="6">
        <v>6698185</v>
      </c>
      <c r="I184" s="12">
        <f t="shared" si="105"/>
        <v>13396370</v>
      </c>
      <c r="J184" s="6">
        <v>2677887.3715820001</v>
      </c>
      <c r="K184" s="12">
        <f t="shared" si="106"/>
        <v>21423098.972656</v>
      </c>
      <c r="L184" s="6">
        <f t="shared" si="107"/>
        <v>85.295699999999997</v>
      </c>
      <c r="M184" s="6">
        <f t="shared" si="108"/>
        <v>5242880</v>
      </c>
      <c r="N184" s="13">
        <f t="shared" si="109"/>
        <v>0.62532362927972507</v>
      </c>
      <c r="O184" s="13"/>
      <c r="P184" s="7">
        <f t="shared" si="110"/>
        <v>0</v>
      </c>
      <c r="Q184" s="7">
        <f t="shared" si="111"/>
        <v>3.9760423306861954E-3</v>
      </c>
      <c r="R184" s="6">
        <f t="shared" si="112"/>
        <v>3.9760423306861954E-3</v>
      </c>
      <c r="S184" s="6">
        <f t="shared" si="113"/>
        <v>3.9760423306861954E-3</v>
      </c>
      <c r="T184" s="7">
        <f t="shared" si="114"/>
        <v>0</v>
      </c>
      <c r="U184" s="7">
        <f t="shared" si="115"/>
        <v>0.2706321797671733</v>
      </c>
      <c r="V184" s="7">
        <f t="shared" si="116"/>
        <v>0.7393972722306088</v>
      </c>
      <c r="W184" s="6">
        <f t="shared" si="117"/>
        <v>1.0100294519977822</v>
      </c>
      <c r="X184" s="6">
        <v>3.2780000000000001E-3</v>
      </c>
      <c r="Y184" s="6">
        <v>1.0016475333344259</v>
      </c>
      <c r="Z184" s="6">
        <f t="shared" si="118"/>
        <v>21.294762986156048</v>
      </c>
      <c r="AA184" s="6">
        <f t="shared" si="120"/>
        <v>21.294762986156048</v>
      </c>
      <c r="AB184" s="6">
        <f t="shared" si="119"/>
        <v>0.83681318871253363</v>
      </c>
      <c r="AC184">
        <f t="shared" si="121"/>
        <v>305.56666666699994</v>
      </c>
    </row>
    <row r="185" spans="7:29">
      <c r="G185" s="6">
        <v>36000</v>
      </c>
      <c r="H185" s="6">
        <v>7128473</v>
      </c>
      <c r="I185" s="12">
        <f t="shared" si="105"/>
        <v>14256946</v>
      </c>
      <c r="J185" s="6">
        <v>2809634.8352049999</v>
      </c>
      <c r="K185" s="12">
        <f t="shared" si="106"/>
        <v>22477078.681639999</v>
      </c>
      <c r="L185" s="6">
        <f t="shared" si="107"/>
        <v>86.261675999999994</v>
      </c>
      <c r="M185" s="6">
        <f t="shared" si="108"/>
        <v>5242880</v>
      </c>
      <c r="N185" s="13">
        <f t="shared" si="109"/>
        <v>0.63428820986623724</v>
      </c>
      <c r="O185" s="13"/>
      <c r="P185" s="7">
        <f t="shared" si="110"/>
        <v>0</v>
      </c>
      <c r="Q185" s="7">
        <f t="shared" si="111"/>
        <v>4.1716567907581752E-3</v>
      </c>
      <c r="R185" s="6">
        <f t="shared" si="112"/>
        <v>4.1716567907581752E-3</v>
      </c>
      <c r="S185" s="6">
        <f t="shared" si="113"/>
        <v>4.1716567907581752E-3</v>
      </c>
      <c r="T185" s="7">
        <f t="shared" si="114"/>
        <v>0</v>
      </c>
      <c r="U185" s="7">
        <f t="shared" si="115"/>
        <v>0.28394681862669524</v>
      </c>
      <c r="V185" s="7">
        <f t="shared" si="116"/>
        <v>0.86142714540838772</v>
      </c>
      <c r="W185" s="6">
        <f t="shared" si="117"/>
        <v>1.1453739640350831</v>
      </c>
      <c r="X185" s="6">
        <v>3.8189999999999999E-3</v>
      </c>
      <c r="Y185" s="6">
        <v>1.122676885712649</v>
      </c>
      <c r="Z185" s="6">
        <f t="shared" si="118"/>
        <v>9.2342705095096971</v>
      </c>
      <c r="AA185" s="6">
        <f t="shared" si="120"/>
        <v>9.2342705095096971</v>
      </c>
      <c r="AB185" s="6">
        <f t="shared" si="119"/>
        <v>2.0216928495883737</v>
      </c>
      <c r="AC185">
        <f t="shared" si="121"/>
        <v>293.97142857099999</v>
      </c>
    </row>
    <row r="186" spans="7:29">
      <c r="G186" s="6">
        <v>63838</v>
      </c>
      <c r="H186" s="6">
        <v>7106348</v>
      </c>
      <c r="I186" s="12">
        <f t="shared" si="105"/>
        <v>14212696</v>
      </c>
      <c r="J186" s="6">
        <v>2803576.3583979998</v>
      </c>
      <c r="K186" s="12">
        <f t="shared" si="106"/>
        <v>22428610.867183998</v>
      </c>
      <c r="L186" s="6">
        <f t="shared" si="107"/>
        <v>86.552936000000003</v>
      </c>
      <c r="M186" s="6">
        <f t="shared" si="108"/>
        <v>5242880</v>
      </c>
      <c r="N186" s="13">
        <f t="shared" si="109"/>
        <v>0.63368596852313486</v>
      </c>
      <c r="O186" s="13"/>
      <c r="P186" s="7">
        <f t="shared" si="110"/>
        <v>0</v>
      </c>
      <c r="Q186" s="7">
        <f t="shared" si="111"/>
        <v>4.162661356334852E-3</v>
      </c>
      <c r="R186" s="6">
        <f t="shared" si="112"/>
        <v>4.162661356334852E-3</v>
      </c>
      <c r="S186" s="6">
        <f t="shared" si="113"/>
        <v>4.162661356334852E-3</v>
      </c>
      <c r="T186" s="7">
        <f t="shared" si="114"/>
        <v>0</v>
      </c>
      <c r="U186" s="7">
        <f t="shared" si="115"/>
        <v>0.28333453791550961</v>
      </c>
      <c r="V186" s="7">
        <f t="shared" si="116"/>
        <v>0.96022397433975037</v>
      </c>
      <c r="W186" s="6">
        <f t="shared" si="117"/>
        <v>1.2435585122552599</v>
      </c>
      <c r="X186" s="6">
        <v>4.2570000000000004E-3</v>
      </c>
      <c r="Y186" s="6">
        <v>1.2254838750000001</v>
      </c>
      <c r="Z186" s="6">
        <f t="shared" si="118"/>
        <v>2.2160827734354784</v>
      </c>
      <c r="AA186" s="6">
        <f t="shared" si="120"/>
        <v>2.2160827734354784</v>
      </c>
      <c r="AB186" s="6">
        <f t="shared" si="119"/>
        <v>1.4748980075531239</v>
      </c>
      <c r="AC186">
        <f t="shared" si="121"/>
        <v>287.875</v>
      </c>
    </row>
    <row r="187" spans="7:29">
      <c r="G187" s="6">
        <v>643994</v>
      </c>
      <c r="H187" s="6">
        <v>6175377</v>
      </c>
      <c r="I187" s="12">
        <f t="shared" si="105"/>
        <v>12350754</v>
      </c>
      <c r="J187" s="6">
        <v>1380653.638916</v>
      </c>
      <c r="K187" s="12">
        <f t="shared" si="106"/>
        <v>11045229.111328</v>
      </c>
      <c r="L187" s="6">
        <f t="shared" si="107"/>
        <v>86.984403999999998</v>
      </c>
      <c r="M187" s="6">
        <f t="shared" si="108"/>
        <v>5242880</v>
      </c>
      <c r="N187" s="13">
        <f t="shared" si="109"/>
        <v>1.1181980813175756</v>
      </c>
      <c r="O187" s="13"/>
      <c r="P187" s="7">
        <f t="shared" si="110"/>
        <v>0</v>
      </c>
      <c r="Q187" s="7">
        <f t="shared" si="111"/>
        <v>2.0499507823224573E-3</v>
      </c>
      <c r="R187" s="6">
        <f t="shared" si="112"/>
        <v>2.0499507823224573E-3</v>
      </c>
      <c r="S187" s="6">
        <f t="shared" si="113"/>
        <v>2.0499507823224573E-3</v>
      </c>
      <c r="T187" s="7">
        <f t="shared" si="114"/>
        <v>0</v>
      </c>
      <c r="U187" s="7">
        <f t="shared" si="115"/>
        <v>0.13953137378685879</v>
      </c>
      <c r="V187" s="7">
        <f t="shared" si="116"/>
        <v>0.80210393534229563</v>
      </c>
      <c r="W187" s="6">
        <f t="shared" si="117"/>
        <v>0.94163530912915439</v>
      </c>
      <c r="X187" s="6">
        <v>3.5560000000000001E-3</v>
      </c>
      <c r="Y187" s="6">
        <v>0.94573187692362415</v>
      </c>
      <c r="Z187" s="6">
        <f t="shared" si="118"/>
        <v>42.352340204655306</v>
      </c>
      <c r="AA187" s="6">
        <f t="shared" si="120"/>
        <v>42.352340204655306</v>
      </c>
      <c r="AB187" s="6">
        <f t="shared" si="119"/>
        <v>0.43316376389844324</v>
      </c>
      <c r="AC187">
        <f t="shared" si="121"/>
        <v>265.95384615400002</v>
      </c>
    </row>
    <row r="188" spans="7:29">
      <c r="G188" s="6">
        <v>1585478</v>
      </c>
      <c r="H188" s="6">
        <v>4623152</v>
      </c>
      <c r="I188" s="12">
        <f t="shared" si="105"/>
        <v>9246304</v>
      </c>
      <c r="J188" s="6">
        <v>2095108.84668</v>
      </c>
      <c r="K188" s="12">
        <f t="shared" si="106"/>
        <v>16760870.77344</v>
      </c>
      <c r="L188" s="6">
        <f t="shared" si="107"/>
        <v>87.187383999999994</v>
      </c>
      <c r="M188" s="6">
        <f t="shared" si="108"/>
        <v>5242880</v>
      </c>
      <c r="N188" s="13">
        <f t="shared" si="109"/>
        <v>0.55166012106316653</v>
      </c>
      <c r="O188" s="13"/>
      <c r="P188" s="7">
        <f t="shared" si="110"/>
        <v>0</v>
      </c>
      <c r="Q188" s="7">
        <f t="shared" si="111"/>
        <v>3.110751240024559E-3</v>
      </c>
      <c r="R188" s="6">
        <f t="shared" si="112"/>
        <v>3.110751240024559E-3</v>
      </c>
      <c r="S188" s="6">
        <f t="shared" si="113"/>
        <v>3.110751240024559E-3</v>
      </c>
      <c r="T188" s="7">
        <f t="shared" si="114"/>
        <v>0</v>
      </c>
      <c r="U188" s="7">
        <f t="shared" si="115"/>
        <v>0.21173551959040429</v>
      </c>
      <c r="V188" s="7">
        <f t="shared" si="116"/>
        <v>0.80548738838789014</v>
      </c>
      <c r="W188" s="6">
        <f t="shared" si="117"/>
        <v>1.0172229079782944</v>
      </c>
      <c r="X188" s="6">
        <v>3.571E-3</v>
      </c>
      <c r="Y188" s="6">
        <v>1.0503135076920329</v>
      </c>
      <c r="Z188" s="6">
        <f t="shared" si="118"/>
        <v>12.888511900740438</v>
      </c>
      <c r="AA188" s="6">
        <f t="shared" si="120"/>
        <v>12.888511900740438</v>
      </c>
      <c r="AB188" s="6">
        <f t="shared" si="119"/>
        <v>3.1505450012208307</v>
      </c>
      <c r="AC188">
        <f t="shared" si="121"/>
        <v>294.12307692299999</v>
      </c>
    </row>
    <row r="189" spans="7:29">
      <c r="G189" s="6">
        <v>151926</v>
      </c>
      <c r="H189" s="6">
        <v>7494215</v>
      </c>
      <c r="I189" s="12">
        <f t="shared" si="105"/>
        <v>14988430</v>
      </c>
      <c r="J189" s="6">
        <v>2946869.9807130001</v>
      </c>
      <c r="K189" s="12">
        <f t="shared" si="106"/>
        <v>23574959.845704</v>
      </c>
      <c r="L189" s="6">
        <f t="shared" si="107"/>
        <v>92.969099999999997</v>
      </c>
      <c r="M189" s="6">
        <f t="shared" si="108"/>
        <v>5242880</v>
      </c>
      <c r="N189" s="13">
        <f t="shared" si="109"/>
        <v>0.63577754100528405</v>
      </c>
      <c r="O189" s="13"/>
      <c r="P189" s="7">
        <f t="shared" si="110"/>
        <v>0</v>
      </c>
      <c r="Q189" s="7">
        <f t="shared" si="111"/>
        <v>4.3754191870367526E-3</v>
      </c>
      <c r="R189" s="6">
        <f t="shared" si="112"/>
        <v>4.3754191870367526E-3</v>
      </c>
      <c r="S189" s="6">
        <f t="shared" si="113"/>
        <v>4.3754191870367526E-3</v>
      </c>
      <c r="T189" s="7">
        <f t="shared" si="114"/>
        <v>0</v>
      </c>
      <c r="U189" s="7">
        <f t="shared" si="115"/>
        <v>0.29781605262198241</v>
      </c>
      <c r="V189" s="7">
        <f t="shared" si="116"/>
        <v>0.92909620632028</v>
      </c>
      <c r="W189" s="6">
        <f t="shared" si="117"/>
        <v>1.2269122589422623</v>
      </c>
      <c r="X189" s="6">
        <v>4.1190000000000003E-3</v>
      </c>
      <c r="Y189" s="6">
        <v>1.19426286</v>
      </c>
      <c r="Z189" s="6">
        <f t="shared" si="118"/>
        <v>6.225277665373933</v>
      </c>
      <c r="AA189" s="6">
        <f t="shared" si="120"/>
        <v>6.225277665373933</v>
      </c>
      <c r="AB189" s="6">
        <f t="shared" si="119"/>
        <v>2.7338536628579626</v>
      </c>
      <c r="AC189">
        <f t="shared" si="121"/>
        <v>289.94</v>
      </c>
    </row>
    <row r="190" spans="7:29">
      <c r="G190" s="6">
        <v>185639</v>
      </c>
      <c r="H190" s="6">
        <v>7598452</v>
      </c>
      <c r="I190" s="12">
        <f t="shared" si="105"/>
        <v>15196904</v>
      </c>
      <c r="J190" s="6">
        <v>3015421.452881</v>
      </c>
      <c r="K190" s="12">
        <f t="shared" si="106"/>
        <v>24123371.623048</v>
      </c>
      <c r="L190" s="6">
        <f t="shared" si="107"/>
        <v>94.894204000000002</v>
      </c>
      <c r="M190" s="6">
        <f t="shared" si="108"/>
        <v>5242880</v>
      </c>
      <c r="N190" s="13">
        <f t="shared" si="109"/>
        <v>0.62996600298942229</v>
      </c>
      <c r="O190" s="13"/>
      <c r="P190" s="7">
        <f t="shared" si="110"/>
        <v>0</v>
      </c>
      <c r="Q190" s="7">
        <f t="shared" si="111"/>
        <v>4.4772022411200922E-3</v>
      </c>
      <c r="R190" s="6">
        <f t="shared" si="112"/>
        <v>4.4772022411200922E-3</v>
      </c>
      <c r="S190" s="6">
        <f t="shared" si="113"/>
        <v>4.4772022411200922E-3</v>
      </c>
      <c r="T190" s="7">
        <f t="shared" si="114"/>
        <v>0</v>
      </c>
      <c r="U190" s="7">
        <f t="shared" si="115"/>
        <v>0.30474398937389835</v>
      </c>
      <c r="V190" s="7">
        <f t="shared" si="116"/>
        <v>0.93044958753851781</v>
      </c>
      <c r="W190" s="6">
        <f t="shared" si="117"/>
        <v>1.2351935769124163</v>
      </c>
      <c r="X190" s="6">
        <v>4.1250000000000002E-3</v>
      </c>
      <c r="Y190" s="6">
        <v>1.216682499998625</v>
      </c>
      <c r="Z190" s="6">
        <f t="shared" si="118"/>
        <v>8.5382361483658666</v>
      </c>
      <c r="AA190" s="6">
        <f t="shared" si="120"/>
        <v>8.5382361483658666</v>
      </c>
      <c r="AB190" s="6">
        <f t="shared" si="119"/>
        <v>1.5214385769345906</v>
      </c>
      <c r="AC190">
        <f t="shared" si="121"/>
        <v>294.95333333299999</v>
      </c>
    </row>
    <row r="191" spans="7:29">
      <c r="G191" s="6">
        <v>1447360</v>
      </c>
      <c r="H191" s="6">
        <v>5514242</v>
      </c>
      <c r="I191" s="12">
        <f t="shared" si="105"/>
        <v>11028484</v>
      </c>
      <c r="J191" s="6">
        <v>1686973.766357</v>
      </c>
      <c r="K191" s="12">
        <f t="shared" si="106"/>
        <v>13495790.130856</v>
      </c>
      <c r="L191" s="6">
        <f t="shared" si="107"/>
        <v>95.118104000000002</v>
      </c>
      <c r="M191" s="6">
        <f t="shared" si="108"/>
        <v>5242880</v>
      </c>
      <c r="N191" s="13">
        <f t="shared" si="109"/>
        <v>0.81717957178254474</v>
      </c>
      <c r="O191" s="13"/>
      <c r="P191" s="7">
        <f t="shared" si="110"/>
        <v>0</v>
      </c>
      <c r="Q191" s="7">
        <f t="shared" si="111"/>
        <v>2.5047652029629671E-3</v>
      </c>
      <c r="R191" s="6">
        <f t="shared" si="112"/>
        <v>2.5047652029629671E-3</v>
      </c>
      <c r="S191" s="6">
        <f t="shared" si="113"/>
        <v>2.5047652029629671E-3</v>
      </c>
      <c r="T191" s="7">
        <f t="shared" si="114"/>
        <v>0</v>
      </c>
      <c r="U191" s="7">
        <f t="shared" si="115"/>
        <v>0.17048864431125046</v>
      </c>
      <c r="V191" s="7">
        <f t="shared" si="116"/>
        <v>0.62774332172598657</v>
      </c>
      <c r="W191" s="6">
        <f t="shared" si="117"/>
        <v>0.79823196603723701</v>
      </c>
      <c r="X191" s="6">
        <v>2.7829999999999999E-3</v>
      </c>
      <c r="Y191" s="6">
        <v>0.832117</v>
      </c>
      <c r="Z191" s="6">
        <f t="shared" si="118"/>
        <v>9.9976570979889594</v>
      </c>
      <c r="AA191" s="6">
        <f t="shared" si="120"/>
        <v>9.9976570979889594</v>
      </c>
      <c r="AB191" s="6">
        <f t="shared" si="119"/>
        <v>4.0721477824348007</v>
      </c>
      <c r="AC191">
        <f t="shared" si="121"/>
        <v>299</v>
      </c>
    </row>
    <row r="192" spans="7:29">
      <c r="G192" s="6">
        <v>445315</v>
      </c>
      <c r="H192" s="6">
        <v>7479343</v>
      </c>
      <c r="I192" s="12">
        <f t="shared" si="105"/>
        <v>14958686</v>
      </c>
      <c r="J192" s="6">
        <v>1590929.6821290001</v>
      </c>
      <c r="K192" s="12">
        <f t="shared" si="106"/>
        <v>12727437.457032001</v>
      </c>
      <c r="L192" s="6">
        <f t="shared" si="107"/>
        <v>98.658416000000003</v>
      </c>
      <c r="M192" s="6">
        <f t="shared" si="108"/>
        <v>5242880</v>
      </c>
      <c r="N192" s="13">
        <f t="shared" si="109"/>
        <v>1.1753101164708704</v>
      </c>
      <c r="O192" s="13"/>
      <c r="P192" s="7">
        <f t="shared" si="110"/>
        <v>0</v>
      </c>
      <c r="Q192" s="7">
        <f t="shared" si="111"/>
        <v>2.3621619894914018E-3</v>
      </c>
      <c r="R192" s="6">
        <f t="shared" si="112"/>
        <v>2.3621619894914018E-3</v>
      </c>
      <c r="S192" s="6">
        <f t="shared" si="113"/>
        <v>2.3621619894914018E-3</v>
      </c>
      <c r="T192" s="7">
        <f t="shared" si="114"/>
        <v>0</v>
      </c>
      <c r="U192" s="7">
        <f t="shared" si="115"/>
        <v>0.16078225406339994</v>
      </c>
      <c r="V192" s="7">
        <f t="shared" si="116"/>
        <v>0.57022461995087825</v>
      </c>
      <c r="W192" s="6">
        <f t="shared" si="117"/>
        <v>0.73100687401427822</v>
      </c>
      <c r="X192" s="6">
        <v>2.5279999999999999E-3</v>
      </c>
      <c r="Y192" s="6">
        <v>0.732951466665824</v>
      </c>
      <c r="Z192" s="6">
        <f t="shared" si="118"/>
        <v>6.5600478840426453</v>
      </c>
      <c r="AA192" s="6">
        <f t="shared" si="120"/>
        <v>6.5600478840426453</v>
      </c>
      <c r="AB192" s="6">
        <f t="shared" si="119"/>
        <v>0.26530987930096966</v>
      </c>
      <c r="AC192">
        <f t="shared" si="121"/>
        <v>289.93333333300001</v>
      </c>
    </row>
    <row r="193" spans="7:29">
      <c r="G193" s="6">
        <v>161070</v>
      </c>
      <c r="H193" s="6">
        <v>8185136</v>
      </c>
      <c r="I193" s="12">
        <f t="shared" si="105"/>
        <v>16370272</v>
      </c>
      <c r="J193" s="6">
        <v>1654328.924072</v>
      </c>
      <c r="K193" s="12">
        <f t="shared" si="106"/>
        <v>13234631.392576</v>
      </c>
      <c r="L193" s="6">
        <f t="shared" si="107"/>
        <v>101.443032</v>
      </c>
      <c r="M193" s="6">
        <f t="shared" si="108"/>
        <v>5242880</v>
      </c>
      <c r="N193" s="13">
        <f t="shared" si="109"/>
        <v>1.2369269316547</v>
      </c>
      <c r="O193" s="13"/>
      <c r="P193" s="7">
        <f t="shared" si="110"/>
        <v>0</v>
      </c>
      <c r="Q193" s="7">
        <f t="shared" si="111"/>
        <v>2.4562951753654082E-3</v>
      </c>
      <c r="R193" s="6">
        <f t="shared" si="112"/>
        <v>2.4562951753654082E-3</v>
      </c>
      <c r="S193" s="6">
        <f t="shared" si="113"/>
        <v>2.4562951753654082E-3</v>
      </c>
      <c r="T193" s="7">
        <f t="shared" si="114"/>
        <v>0</v>
      </c>
      <c r="U193" s="7">
        <f t="shared" si="115"/>
        <v>0.16718949703586453</v>
      </c>
      <c r="V193" s="7">
        <f t="shared" si="116"/>
        <v>0.54631488509534309</v>
      </c>
      <c r="W193" s="6">
        <f t="shared" si="117"/>
        <v>0.71350438213120759</v>
      </c>
      <c r="X193" s="6">
        <v>2.4220000000000001E-3</v>
      </c>
      <c r="Y193" s="6">
        <v>0.705414623528272</v>
      </c>
      <c r="Z193" s="6">
        <f t="shared" si="118"/>
        <v>1.4159857706609462</v>
      </c>
      <c r="AA193" s="6">
        <f t="shared" si="120"/>
        <v>1.4159857706609462</v>
      </c>
      <c r="AB193" s="6">
        <f t="shared" si="119"/>
        <v>1.1468090301946181</v>
      </c>
      <c r="AC193">
        <f t="shared" si="121"/>
        <v>291.25294117599998</v>
      </c>
    </row>
    <row r="194" spans="7:29">
      <c r="G194" s="6">
        <v>1048576</v>
      </c>
      <c r="H194" s="6">
        <v>6891620</v>
      </c>
      <c r="I194" s="12">
        <f t="shared" si="105"/>
        <v>13783240</v>
      </c>
      <c r="J194" s="6">
        <v>3076562.106201</v>
      </c>
      <c r="K194" s="12">
        <f t="shared" si="106"/>
        <v>24612496.849608</v>
      </c>
      <c r="L194" s="6">
        <f t="shared" si="107"/>
        <v>103.67095999999999</v>
      </c>
      <c r="M194" s="6">
        <f t="shared" si="108"/>
        <v>5242880</v>
      </c>
      <c r="N194" s="13">
        <f t="shared" si="109"/>
        <v>0.56000982282378731</v>
      </c>
      <c r="O194" s="13"/>
      <c r="P194" s="7">
        <f t="shared" si="110"/>
        <v>0</v>
      </c>
      <c r="Q194" s="7">
        <f t="shared" si="111"/>
        <v>4.5679819461614275E-3</v>
      </c>
      <c r="R194" s="6">
        <f t="shared" si="112"/>
        <v>4.5679819461614275E-3</v>
      </c>
      <c r="S194" s="6">
        <f t="shared" si="113"/>
        <v>4.5679819461614275E-3</v>
      </c>
      <c r="T194" s="7">
        <f t="shared" si="114"/>
        <v>0</v>
      </c>
      <c r="U194" s="7">
        <f t="shared" si="115"/>
        <v>0.31092297526254142</v>
      </c>
      <c r="V194" s="7">
        <f t="shared" si="116"/>
        <v>0.90157745488277696</v>
      </c>
      <c r="W194" s="6">
        <f t="shared" si="117"/>
        <v>1.2125004301453184</v>
      </c>
      <c r="X194" s="6">
        <v>3.9969999999999997E-3</v>
      </c>
      <c r="Y194" s="6">
        <v>1.2216259500011419</v>
      </c>
      <c r="Z194" s="6">
        <f t="shared" si="118"/>
        <v>14.285262600986433</v>
      </c>
      <c r="AA194" s="6">
        <f t="shared" si="120"/>
        <v>14.285262600986433</v>
      </c>
      <c r="AB194" s="6">
        <f t="shared" si="119"/>
        <v>0.74699787245146676</v>
      </c>
      <c r="AC194">
        <f t="shared" si="121"/>
        <v>305.635714286</v>
      </c>
    </row>
    <row r="195" spans="7:29">
      <c r="G195" s="6">
        <v>116158</v>
      </c>
      <c r="H195" s="6">
        <v>8516500</v>
      </c>
      <c r="I195" s="12">
        <f t="shared" si="105"/>
        <v>17033000</v>
      </c>
      <c r="J195" s="6">
        <v>1715466.611938</v>
      </c>
      <c r="K195" s="12">
        <f t="shared" si="106"/>
        <v>13723732.895504</v>
      </c>
      <c r="L195" s="6">
        <f t="shared" si="107"/>
        <v>104.52115999999999</v>
      </c>
      <c r="M195" s="6">
        <f t="shared" si="108"/>
        <v>5242880</v>
      </c>
      <c r="N195" s="13">
        <f t="shared" si="109"/>
        <v>1.2411346191079062</v>
      </c>
      <c r="O195" s="13"/>
      <c r="P195" s="7">
        <f t="shared" si="110"/>
        <v>0</v>
      </c>
      <c r="Q195" s="7">
        <f t="shared" si="111"/>
        <v>2.5470704773945928E-3</v>
      </c>
      <c r="R195" s="6">
        <f t="shared" si="112"/>
        <v>2.5470704773945928E-3</v>
      </c>
      <c r="S195" s="6">
        <f t="shared" si="113"/>
        <v>2.5470704773945928E-3</v>
      </c>
      <c r="T195" s="7">
        <f t="shared" si="114"/>
        <v>0</v>
      </c>
      <c r="U195" s="7">
        <f t="shared" si="115"/>
        <v>0.17336818323032011</v>
      </c>
      <c r="V195" s="7">
        <f t="shared" si="116"/>
        <v>0.54360812265886727</v>
      </c>
      <c r="W195" s="6">
        <f t="shared" si="117"/>
        <v>0.71697630588918737</v>
      </c>
      <c r="X195" s="6">
        <v>2.4099999999999998E-3</v>
      </c>
      <c r="Y195" s="6">
        <v>0.70995922222248986</v>
      </c>
      <c r="Z195" s="6">
        <f t="shared" si="118"/>
        <v>5.6875716761241923</v>
      </c>
      <c r="AA195" s="6">
        <f t="shared" si="120"/>
        <v>5.6875716761241923</v>
      </c>
      <c r="AB195" s="6">
        <f t="shared" si="119"/>
        <v>0.98837840921777165</v>
      </c>
      <c r="AC195">
        <f t="shared" si="121"/>
        <v>294.58888888899997</v>
      </c>
    </row>
    <row r="196" spans="7:29">
      <c r="G196" s="6">
        <v>683446</v>
      </c>
      <c r="H196" s="6">
        <v>7583376</v>
      </c>
      <c r="I196" s="12">
        <f t="shared" si="105"/>
        <v>15166752</v>
      </c>
      <c r="J196" s="6">
        <v>1723263.4804690001</v>
      </c>
      <c r="K196" s="12">
        <f t="shared" si="106"/>
        <v>13786107.843752</v>
      </c>
      <c r="L196" s="6">
        <f t="shared" si="107"/>
        <v>104.669432</v>
      </c>
      <c r="M196" s="6">
        <f t="shared" si="108"/>
        <v>5242880</v>
      </c>
      <c r="N196" s="13">
        <f t="shared" si="109"/>
        <v>1.1001474942671163</v>
      </c>
      <c r="O196" s="13"/>
      <c r="P196" s="7">
        <f t="shared" si="110"/>
        <v>0</v>
      </c>
      <c r="Q196" s="7">
        <f t="shared" si="111"/>
        <v>2.5586470207754064E-3</v>
      </c>
      <c r="R196" s="6">
        <f t="shared" si="112"/>
        <v>2.5586470207754064E-3</v>
      </c>
      <c r="S196" s="6">
        <f t="shared" si="113"/>
        <v>2.5586470207754064E-3</v>
      </c>
      <c r="T196" s="7">
        <f t="shared" si="114"/>
        <v>0</v>
      </c>
      <c r="U196" s="7">
        <f t="shared" si="115"/>
        <v>0.17415614897835532</v>
      </c>
      <c r="V196" s="7">
        <f t="shared" si="116"/>
        <v>0.66270566986379764</v>
      </c>
      <c r="W196" s="6">
        <f t="shared" si="117"/>
        <v>0.83686181884215294</v>
      </c>
      <c r="X196" s="6">
        <v>2.9380000000000001E-3</v>
      </c>
      <c r="Y196" s="6">
        <v>0.83859334000000008</v>
      </c>
      <c r="Z196" s="6">
        <f t="shared" si="118"/>
        <v>12.911946195527355</v>
      </c>
      <c r="AA196" s="6">
        <f t="shared" si="120"/>
        <v>12.911946195527355</v>
      </c>
      <c r="AB196" s="6">
        <f t="shared" si="119"/>
        <v>0.20647924032489187</v>
      </c>
      <c r="AC196">
        <f t="shared" si="121"/>
        <v>285.43</v>
      </c>
    </row>
    <row r="197" spans="7:29">
      <c r="G197" s="6">
        <v>685230</v>
      </c>
      <c r="H197" s="6">
        <v>7600595</v>
      </c>
      <c r="I197" s="12">
        <f t="shared" si="105"/>
        <v>15201190</v>
      </c>
      <c r="J197" s="6">
        <v>1722470.2250979999</v>
      </c>
      <c r="K197" s="12">
        <f t="shared" si="106"/>
        <v>13779761.800783999</v>
      </c>
      <c r="L197" s="6">
        <f t="shared" si="107"/>
        <v>104.91173999999999</v>
      </c>
      <c r="M197" s="6">
        <f t="shared" si="108"/>
        <v>5242880</v>
      </c>
      <c r="N197" s="13">
        <f t="shared" si="109"/>
        <v>1.1031533214990066</v>
      </c>
      <c r="O197" s="13"/>
      <c r="P197" s="7">
        <f t="shared" si="110"/>
        <v>0</v>
      </c>
      <c r="Q197" s="7">
        <f t="shared" si="111"/>
        <v>2.5574692203318137E-3</v>
      </c>
      <c r="R197" s="6">
        <f t="shared" si="112"/>
        <v>2.5574692203318137E-3</v>
      </c>
      <c r="S197" s="6">
        <f t="shared" si="113"/>
        <v>2.5574692203318137E-3</v>
      </c>
      <c r="T197" s="7">
        <f t="shared" si="114"/>
        <v>0</v>
      </c>
      <c r="U197" s="7">
        <f t="shared" si="115"/>
        <v>0.17407598114439635</v>
      </c>
      <c r="V197" s="7">
        <f t="shared" si="116"/>
        <v>0.65684101791810034</v>
      </c>
      <c r="W197" s="6">
        <f t="shared" si="117"/>
        <v>0.83091699906249672</v>
      </c>
      <c r="X197" s="6">
        <v>2.9120000000000001E-3</v>
      </c>
      <c r="Y197" s="6">
        <v>0.82779424000000001</v>
      </c>
      <c r="Z197" s="6">
        <f t="shared" si="118"/>
        <v>12.174820730363543</v>
      </c>
      <c r="AA197" s="6">
        <f t="shared" si="120"/>
        <v>12.174820730363543</v>
      </c>
      <c r="AB197" s="6">
        <f t="shared" si="119"/>
        <v>0.37723855900431308</v>
      </c>
      <c r="AC197">
        <f t="shared" si="121"/>
        <v>284.27</v>
      </c>
    </row>
    <row r="198" spans="7:29">
      <c r="G198" s="6">
        <v>35696</v>
      </c>
      <c r="H198" s="6">
        <v>8781949</v>
      </c>
      <c r="I198" s="12">
        <f t="shared" si="105"/>
        <v>17563898</v>
      </c>
      <c r="J198" s="6">
        <v>1647745.263672</v>
      </c>
      <c r="K198" s="12">
        <f t="shared" si="106"/>
        <v>13181962.109376</v>
      </c>
      <c r="L198" s="6">
        <f t="shared" si="107"/>
        <v>106.097308</v>
      </c>
      <c r="M198" s="6">
        <f t="shared" si="108"/>
        <v>5242880</v>
      </c>
      <c r="N198" s="13">
        <f t="shared" si="109"/>
        <v>1.3324190931718154</v>
      </c>
      <c r="O198" s="13"/>
      <c r="P198" s="7">
        <f t="shared" si="110"/>
        <v>0</v>
      </c>
      <c r="Q198" s="7">
        <f t="shared" si="111"/>
        <v>2.4465199649816353E-3</v>
      </c>
      <c r="R198" s="6">
        <f t="shared" si="112"/>
        <v>2.4465199649816353E-3</v>
      </c>
      <c r="S198" s="6">
        <f t="shared" si="113"/>
        <v>2.4465199649816353E-3</v>
      </c>
      <c r="T198" s="7">
        <f t="shared" si="114"/>
        <v>0</v>
      </c>
      <c r="U198" s="7">
        <f t="shared" si="115"/>
        <v>0.16652414031332016</v>
      </c>
      <c r="V198" s="7">
        <f t="shared" si="116"/>
        <v>0.82691592434332273</v>
      </c>
      <c r="W198" s="6">
        <f t="shared" si="117"/>
        <v>0.99344006465664292</v>
      </c>
      <c r="X198" s="6">
        <v>3.666E-3</v>
      </c>
      <c r="Y198" s="6">
        <v>0.98406720000084602</v>
      </c>
      <c r="Z198" s="6">
        <f t="shared" si="118"/>
        <v>33.264594517685893</v>
      </c>
      <c r="AA198" s="6">
        <f t="shared" si="120"/>
        <v>33.264594517685893</v>
      </c>
      <c r="AB198" s="6">
        <f t="shared" si="119"/>
        <v>0.95246184973839587</v>
      </c>
      <c r="AC198">
        <f t="shared" si="121"/>
        <v>268.430769231</v>
      </c>
    </row>
    <row r="199" spans="7:29">
      <c r="G199" s="6">
        <v>2394385</v>
      </c>
      <c r="H199" s="6">
        <v>5021410</v>
      </c>
      <c r="I199" s="12">
        <f t="shared" si="105"/>
        <v>10042820</v>
      </c>
      <c r="J199" s="6">
        <v>2131585.5273440001</v>
      </c>
      <c r="K199" s="12">
        <f t="shared" si="106"/>
        <v>17052684.218752</v>
      </c>
      <c r="L199" s="6">
        <f t="shared" si="107"/>
        <v>108.14462</v>
      </c>
      <c r="M199" s="6">
        <f t="shared" si="108"/>
        <v>5242880</v>
      </c>
      <c r="N199" s="13">
        <f t="shared" si="109"/>
        <v>0.58892898450300291</v>
      </c>
      <c r="O199" s="13"/>
      <c r="P199" s="7">
        <f t="shared" si="110"/>
        <v>0</v>
      </c>
      <c r="Q199" s="7">
        <f t="shared" si="111"/>
        <v>3.1649106598500864E-3</v>
      </c>
      <c r="R199" s="6">
        <f t="shared" si="112"/>
        <v>3.1649106598500864E-3</v>
      </c>
      <c r="S199" s="6">
        <f t="shared" si="113"/>
        <v>3.1649106598500864E-3</v>
      </c>
      <c r="T199" s="7">
        <f t="shared" si="114"/>
        <v>0</v>
      </c>
      <c r="U199" s="7">
        <f t="shared" si="115"/>
        <v>0.21542191943810871</v>
      </c>
      <c r="V199" s="7">
        <f t="shared" si="116"/>
        <v>7.5511905071580507</v>
      </c>
      <c r="W199" s="6">
        <f t="shared" si="117"/>
        <v>7.7666124265961596</v>
      </c>
      <c r="X199" s="6">
        <v>3.3477E-2</v>
      </c>
      <c r="Y199" s="6">
        <v>7.5414753799888414</v>
      </c>
      <c r="Z199" s="6">
        <f t="shared" si="118"/>
        <v>90.546014697105221</v>
      </c>
      <c r="AA199" s="6">
        <f t="shared" si="120"/>
        <v>90.546014697105221</v>
      </c>
      <c r="AB199" s="6">
        <f t="shared" si="119"/>
        <v>2.9853183265003413</v>
      </c>
      <c r="AC199">
        <f t="shared" si="121"/>
        <v>225.27333333300001</v>
      </c>
    </row>
    <row r="200" spans="7:29">
      <c r="G200" s="6">
        <v>14340</v>
      </c>
      <c r="H200" s="6">
        <v>9041364</v>
      </c>
      <c r="I200" s="12">
        <f t="shared" si="105"/>
        <v>18082728</v>
      </c>
      <c r="J200" s="6">
        <v>3543965.9887700002</v>
      </c>
      <c r="K200" s="12">
        <f t="shared" si="106"/>
        <v>28351727.910160001</v>
      </c>
      <c r="L200" s="6">
        <f t="shared" si="107"/>
        <v>108.783168</v>
      </c>
      <c r="M200" s="6">
        <f t="shared" si="108"/>
        <v>5242880</v>
      </c>
      <c r="N200" s="13">
        <f t="shared" si="109"/>
        <v>0.63779985676005135</v>
      </c>
      <c r="O200" s="13"/>
      <c r="P200" s="7">
        <f t="shared" si="110"/>
        <v>0</v>
      </c>
      <c r="Q200" s="7">
        <f t="shared" si="111"/>
        <v>5.2619684230921348E-3</v>
      </c>
      <c r="R200" s="6">
        <f t="shared" si="112"/>
        <v>5.2619684230921348E-3</v>
      </c>
      <c r="S200" s="6">
        <f t="shared" si="113"/>
        <v>5.2619684230921348E-3</v>
      </c>
      <c r="T200" s="7">
        <f t="shared" si="114"/>
        <v>0</v>
      </c>
      <c r="U200" s="7">
        <f t="shared" si="115"/>
        <v>0.35815966374827113</v>
      </c>
      <c r="V200" s="7">
        <f t="shared" si="116"/>
        <v>1.1569153780569836</v>
      </c>
      <c r="W200" s="6">
        <f t="shared" si="117"/>
        <v>1.5150750418052548</v>
      </c>
      <c r="X200" s="6">
        <v>5.1289999999999999E-3</v>
      </c>
      <c r="Y200" s="6">
        <v>1.501714211111681</v>
      </c>
      <c r="Z200" s="6">
        <f t="shared" si="118"/>
        <v>2.592482415522225</v>
      </c>
      <c r="AA200" s="6">
        <f t="shared" si="120"/>
        <v>2.592482415522225</v>
      </c>
      <c r="AB200" s="6">
        <f t="shared" si="119"/>
        <v>0.88970528444843444</v>
      </c>
      <c r="AC200">
        <f t="shared" si="121"/>
        <v>292.78888888900002</v>
      </c>
    </row>
    <row r="201" spans="7:29">
      <c r="G201" s="6">
        <v>1219574</v>
      </c>
      <c r="H201" s="6">
        <v>7382096</v>
      </c>
      <c r="I201" s="12">
        <f t="shared" si="105"/>
        <v>14764192</v>
      </c>
      <c r="J201" s="6">
        <v>3338871.8269039998</v>
      </c>
      <c r="K201" s="12">
        <f t="shared" si="106"/>
        <v>26710974.615231998</v>
      </c>
      <c r="L201" s="6">
        <f t="shared" si="107"/>
        <v>112.976632</v>
      </c>
      <c r="M201" s="6">
        <f t="shared" si="108"/>
        <v>5242880</v>
      </c>
      <c r="N201" s="13">
        <f t="shared" si="109"/>
        <v>0.55273879791644454</v>
      </c>
      <c r="O201" s="13"/>
      <c r="P201" s="7">
        <f t="shared" si="110"/>
        <v>0</v>
      </c>
      <c r="Q201" s="7">
        <f t="shared" si="111"/>
        <v>4.9574511091790866E-3</v>
      </c>
      <c r="R201" s="6">
        <f t="shared" si="112"/>
        <v>4.9574511091790866E-3</v>
      </c>
      <c r="S201" s="6">
        <f t="shared" si="113"/>
        <v>4.9574511091790866E-3</v>
      </c>
      <c r="T201" s="7">
        <f t="shared" si="114"/>
        <v>0</v>
      </c>
      <c r="U201" s="7">
        <f t="shared" si="115"/>
        <v>0.33743247384762692</v>
      </c>
      <c r="V201" s="7">
        <f t="shared" si="116"/>
        <v>1.0080434440508208</v>
      </c>
      <c r="W201" s="6">
        <f t="shared" si="117"/>
        <v>1.3454759178984477</v>
      </c>
      <c r="X201" s="6">
        <v>4.4689999999999999E-3</v>
      </c>
      <c r="Y201" s="6">
        <v>1.380585825</v>
      </c>
      <c r="Z201" s="6">
        <f t="shared" si="118"/>
        <v>10.92976301586679</v>
      </c>
      <c r="AA201" s="6">
        <f t="shared" si="120"/>
        <v>10.92976301586679</v>
      </c>
      <c r="AB201" s="6">
        <f t="shared" si="119"/>
        <v>2.543116586145767</v>
      </c>
      <c r="AC201">
        <f t="shared" si="121"/>
        <v>308.92500000000001</v>
      </c>
    </row>
    <row r="202" spans="7:29">
      <c r="G202" s="6">
        <v>2097152</v>
      </c>
      <c r="H202" s="6">
        <v>6291408</v>
      </c>
      <c r="I202" s="12">
        <f t="shared" si="105"/>
        <v>12582816</v>
      </c>
      <c r="J202" s="6">
        <v>3570239.2705080002</v>
      </c>
      <c r="K202" s="12">
        <f t="shared" si="106"/>
        <v>28561914.164064001</v>
      </c>
      <c r="L202" s="6">
        <f t="shared" si="107"/>
        <v>117.439936</v>
      </c>
      <c r="M202" s="6">
        <f t="shared" si="108"/>
        <v>5242880</v>
      </c>
      <c r="N202" s="13">
        <f t="shared" si="109"/>
        <v>0.44054526344846434</v>
      </c>
      <c r="O202" s="13"/>
      <c r="P202" s="7">
        <f t="shared" si="110"/>
        <v>0</v>
      </c>
      <c r="Q202" s="7">
        <f t="shared" si="111"/>
        <v>5.3009781594480811E-3</v>
      </c>
      <c r="R202" s="6">
        <f t="shared" si="112"/>
        <v>5.3009781594480811E-3</v>
      </c>
      <c r="S202" s="6">
        <f t="shared" si="113"/>
        <v>5.3009781594480811E-3</v>
      </c>
      <c r="T202" s="7">
        <f t="shared" si="114"/>
        <v>0</v>
      </c>
      <c r="U202" s="7">
        <f t="shared" si="115"/>
        <v>0.3608148894989312</v>
      </c>
      <c r="V202" s="7">
        <f t="shared" si="116"/>
        <v>1.7032302631523268</v>
      </c>
      <c r="W202" s="6">
        <f t="shared" si="117"/>
        <v>2.064045152651258</v>
      </c>
      <c r="X202" s="6">
        <v>7.5510000000000004E-3</v>
      </c>
      <c r="Y202" s="6">
        <v>2.0891293615367195</v>
      </c>
      <c r="Z202" s="6">
        <f t="shared" si="118"/>
        <v>29.797667071274258</v>
      </c>
      <c r="AA202" s="6">
        <f t="shared" si="120"/>
        <v>29.797667071274258</v>
      </c>
      <c r="AB202" s="6">
        <f t="shared" si="119"/>
        <v>1.2007015624446571</v>
      </c>
      <c r="AC202">
        <f t="shared" si="121"/>
        <v>276.66923076900002</v>
      </c>
    </row>
    <row r="203" spans="7:29">
      <c r="G203" s="6">
        <v>268096</v>
      </c>
      <c r="H203" s="6">
        <v>9378286</v>
      </c>
      <c r="I203" s="12">
        <f t="shared" si="105"/>
        <v>18756572</v>
      </c>
      <c r="J203" s="6">
        <v>3749624.1425780002</v>
      </c>
      <c r="K203" s="12">
        <f t="shared" si="106"/>
        <v>29996993.140624002</v>
      </c>
      <c r="L203" s="6">
        <f t="shared" si="107"/>
        <v>117.901352</v>
      </c>
      <c r="M203" s="6">
        <f t="shared" si="108"/>
        <v>5242880</v>
      </c>
      <c r="N203" s="13">
        <f t="shared" si="109"/>
        <v>0.62528173780853236</v>
      </c>
      <c r="O203" s="13"/>
      <c r="P203" s="7">
        <f t="shared" si="110"/>
        <v>0</v>
      </c>
      <c r="Q203" s="7">
        <f t="shared" si="111"/>
        <v>5.5673231343727324E-3</v>
      </c>
      <c r="R203" s="6">
        <f t="shared" si="112"/>
        <v>5.5673231343727324E-3</v>
      </c>
      <c r="S203" s="6">
        <f t="shared" si="113"/>
        <v>5.5673231343727324E-3</v>
      </c>
      <c r="T203" s="7">
        <f t="shared" si="114"/>
        <v>0</v>
      </c>
      <c r="U203" s="7">
        <f t="shared" si="115"/>
        <v>0.37894385170277461</v>
      </c>
      <c r="V203" s="7">
        <f t="shared" si="116"/>
        <v>1.1081936542004212</v>
      </c>
      <c r="W203" s="6">
        <f t="shared" si="117"/>
        <v>1.4871375059031957</v>
      </c>
      <c r="X203" s="6">
        <v>4.9129999999999998E-3</v>
      </c>
      <c r="Y203" s="6">
        <v>1.4692940624999999</v>
      </c>
      <c r="Z203" s="6">
        <f t="shared" si="118"/>
        <v>13.318199356253462</v>
      </c>
      <c r="AA203" s="6">
        <f t="shared" si="120"/>
        <v>13.318199356253462</v>
      </c>
      <c r="AB203" s="6">
        <f t="shared" si="119"/>
        <v>1.2144228891005793</v>
      </c>
      <c r="AC203">
        <f t="shared" si="121"/>
        <v>299.0625</v>
      </c>
    </row>
    <row r="204" spans="7:29">
      <c r="G204" s="6">
        <v>503625</v>
      </c>
      <c r="H204" s="6">
        <v>9027150</v>
      </c>
      <c r="I204" s="12">
        <f t="shared" si="105"/>
        <v>18054300</v>
      </c>
      <c r="J204" s="6">
        <v>3623266.5947270002</v>
      </c>
      <c r="K204" s="12">
        <f t="shared" si="106"/>
        <v>28986132.757816002</v>
      </c>
      <c r="L204" s="6">
        <f t="shared" si="107"/>
        <v>118.39830000000001</v>
      </c>
      <c r="M204" s="6">
        <f t="shared" si="108"/>
        <v>5242880</v>
      </c>
      <c r="N204" s="13">
        <f t="shared" si="109"/>
        <v>0.62285990859307461</v>
      </c>
      <c r="O204" s="13"/>
      <c r="P204" s="7">
        <f t="shared" si="110"/>
        <v>0</v>
      </c>
      <c r="Q204" s="7">
        <f t="shared" si="111"/>
        <v>5.3797114504801121E-3</v>
      </c>
      <c r="R204" s="6">
        <f t="shared" si="112"/>
        <v>5.3797114504801121E-3</v>
      </c>
      <c r="S204" s="6">
        <f t="shared" si="113"/>
        <v>5.3797114504801121E-3</v>
      </c>
      <c r="T204" s="7">
        <f t="shared" si="114"/>
        <v>0</v>
      </c>
      <c r="U204" s="7">
        <f t="shared" si="115"/>
        <v>0.36617392755740291</v>
      </c>
      <c r="V204" s="7">
        <f t="shared" si="116"/>
        <v>1.0432313557250048</v>
      </c>
      <c r="W204" s="6">
        <f t="shared" si="117"/>
        <v>1.4094052832824078</v>
      </c>
      <c r="X204" s="6">
        <v>4.6249999999999998E-3</v>
      </c>
      <c r="Y204" s="6">
        <v>1.4102713235305</v>
      </c>
      <c r="Z204" s="6">
        <f t="shared" si="118"/>
        <v>16.318085415786214</v>
      </c>
      <c r="AA204" s="6">
        <f t="shared" si="120"/>
        <v>16.318085415786214</v>
      </c>
      <c r="AB204" s="6">
        <f t="shared" si="119"/>
        <v>6.1409477285843415E-2</v>
      </c>
      <c r="AC204">
        <f t="shared" si="121"/>
        <v>304.92352941199999</v>
      </c>
    </row>
    <row r="205" spans="7:29">
      <c r="G205" s="6">
        <v>503625</v>
      </c>
      <c r="H205" s="6">
        <v>9027150</v>
      </c>
      <c r="I205" s="12">
        <f t="shared" si="105"/>
        <v>18054300</v>
      </c>
      <c r="J205" s="6">
        <v>3622845.0297849998</v>
      </c>
      <c r="K205" s="12">
        <f t="shared" si="106"/>
        <v>28982760.238279998</v>
      </c>
      <c r="L205" s="6">
        <f t="shared" si="107"/>
        <v>118.39830000000001</v>
      </c>
      <c r="M205" s="6">
        <f t="shared" si="108"/>
        <v>5242880</v>
      </c>
      <c r="N205" s="13">
        <f t="shared" si="109"/>
        <v>0.62293238641066873</v>
      </c>
      <c r="O205" s="13"/>
      <c r="P205" s="7">
        <f t="shared" si="110"/>
        <v>0</v>
      </c>
      <c r="Q205" s="7">
        <f t="shared" si="111"/>
        <v>5.379085524209906E-3</v>
      </c>
      <c r="R205" s="6">
        <f t="shared" si="112"/>
        <v>5.379085524209906E-3</v>
      </c>
      <c r="S205" s="6">
        <f t="shared" si="113"/>
        <v>5.379085524209906E-3</v>
      </c>
      <c r="T205" s="7">
        <f t="shared" si="114"/>
        <v>0</v>
      </c>
      <c r="U205" s="7">
        <f t="shared" si="115"/>
        <v>0.36613132343581895</v>
      </c>
      <c r="V205" s="7">
        <f t="shared" si="116"/>
        <v>1.0357877590246964</v>
      </c>
      <c r="W205" s="6">
        <f t="shared" si="117"/>
        <v>1.4019190824605154</v>
      </c>
      <c r="X205" s="6">
        <v>4.5919999999999997E-3</v>
      </c>
      <c r="Y205" s="6">
        <v>1.4019375999999999</v>
      </c>
      <c r="Z205" s="6">
        <f t="shared" si="118"/>
        <v>17.140364203177402</v>
      </c>
      <c r="AA205" s="6">
        <f t="shared" si="120"/>
        <v>17.140364203177402</v>
      </c>
      <c r="AB205" s="6">
        <f t="shared" si="119"/>
        <v>1.3208533307368876E-3</v>
      </c>
      <c r="AC205">
        <f t="shared" si="121"/>
        <v>305.3</v>
      </c>
    </row>
    <row r="206" spans="7:29">
      <c r="G206" s="6">
        <v>503625</v>
      </c>
      <c r="H206" s="6">
        <v>9027150</v>
      </c>
      <c r="I206" s="12">
        <f t="shared" si="105"/>
        <v>18054300</v>
      </c>
      <c r="J206" s="6">
        <v>3623498.6892090002</v>
      </c>
      <c r="K206" s="12">
        <f t="shared" si="106"/>
        <v>28987989.513672002</v>
      </c>
      <c r="L206" s="6">
        <f t="shared" si="107"/>
        <v>118.39830000000001</v>
      </c>
      <c r="M206" s="6">
        <f t="shared" si="108"/>
        <v>5242880</v>
      </c>
      <c r="N206" s="13">
        <f t="shared" si="109"/>
        <v>0.62282001280167443</v>
      </c>
      <c r="O206" s="13"/>
      <c r="P206" s="7">
        <f t="shared" si="110"/>
        <v>0</v>
      </c>
      <c r="Q206" s="7">
        <f t="shared" si="111"/>
        <v>5.380056057013958E-3</v>
      </c>
      <c r="R206" s="6">
        <f t="shared" si="112"/>
        <v>5.380056057013958E-3</v>
      </c>
      <c r="S206" s="6">
        <f t="shared" si="113"/>
        <v>5.380056057013958E-3</v>
      </c>
      <c r="T206" s="7">
        <f t="shared" si="114"/>
        <v>0</v>
      </c>
      <c r="U206" s="7">
        <f t="shared" si="115"/>
        <v>0.36619738344887992</v>
      </c>
      <c r="V206" s="7">
        <f t="shared" si="116"/>
        <v>1.0344343778064586</v>
      </c>
      <c r="W206" s="6">
        <f t="shared" si="117"/>
        <v>1.4006317612553385</v>
      </c>
      <c r="X206" s="6">
        <v>4.5859999999999998E-3</v>
      </c>
      <c r="Y206" s="6">
        <v>1.3939012117668639</v>
      </c>
      <c r="Z206" s="6">
        <f t="shared" si="118"/>
        <v>17.314785368817233</v>
      </c>
      <c r="AA206" s="6">
        <f t="shared" si="120"/>
        <v>17.314785368817233</v>
      </c>
      <c r="AB206" s="6">
        <f t="shared" si="119"/>
        <v>0.48285699385706099</v>
      </c>
      <c r="AC206">
        <f t="shared" si="121"/>
        <v>303.94705882400001</v>
      </c>
    </row>
    <row r="207" spans="7:29">
      <c r="G207" s="6">
        <v>503625</v>
      </c>
      <c r="H207" s="6">
        <v>9027150</v>
      </c>
      <c r="I207" s="12">
        <f t="shared" si="105"/>
        <v>18054300</v>
      </c>
      <c r="J207" s="6">
        <v>3622756.8063960001</v>
      </c>
      <c r="K207" s="12">
        <f t="shared" si="106"/>
        <v>28982054.451168001</v>
      </c>
      <c r="L207" s="6">
        <f t="shared" si="107"/>
        <v>118.39830000000001</v>
      </c>
      <c r="M207" s="6">
        <f t="shared" si="108"/>
        <v>5242880</v>
      </c>
      <c r="N207" s="13">
        <f t="shared" si="109"/>
        <v>0.62294755640666455</v>
      </c>
      <c r="O207" s="13"/>
      <c r="P207" s="7">
        <f t="shared" si="110"/>
        <v>0</v>
      </c>
      <c r="Q207" s="7">
        <f t="shared" si="111"/>
        <v>5.3789545329169406E-3</v>
      </c>
      <c r="R207" s="6">
        <f t="shared" si="112"/>
        <v>5.3789545329169406E-3</v>
      </c>
      <c r="S207" s="6">
        <f t="shared" si="113"/>
        <v>5.3789545329169406E-3</v>
      </c>
      <c r="T207" s="7">
        <f t="shared" si="114"/>
        <v>0</v>
      </c>
      <c r="U207" s="7">
        <f t="shared" si="115"/>
        <v>0.36612240741928859</v>
      </c>
      <c r="V207" s="7">
        <f t="shared" si="116"/>
        <v>1.0400734662157831</v>
      </c>
      <c r="W207" s="6">
        <f t="shared" si="117"/>
        <v>1.4061958736350717</v>
      </c>
      <c r="X207" s="6">
        <v>4.6109999999999996E-3</v>
      </c>
      <c r="Y207" s="6">
        <v>1.4001708352922189</v>
      </c>
      <c r="Z207" s="6">
        <f t="shared" si="118"/>
        <v>16.654836974993302</v>
      </c>
      <c r="AA207" s="6">
        <f t="shared" si="120"/>
        <v>16.654836974993302</v>
      </c>
      <c r="AB207" s="6">
        <f t="shared" si="119"/>
        <v>0.43030737328530344</v>
      </c>
      <c r="AC207">
        <f t="shared" si="121"/>
        <v>303.65882352900002</v>
      </c>
    </row>
    <row r="208" spans="7:29">
      <c r="G208" s="6">
        <v>503625</v>
      </c>
      <c r="H208" s="6">
        <v>9027150</v>
      </c>
      <c r="I208" s="12">
        <f t="shared" si="105"/>
        <v>18054300</v>
      </c>
      <c r="J208" s="6">
        <v>3622658.1455080002</v>
      </c>
      <c r="K208" s="12">
        <f t="shared" si="106"/>
        <v>28981265.164064001</v>
      </c>
      <c r="L208" s="6">
        <f t="shared" si="107"/>
        <v>118.39830000000001</v>
      </c>
      <c r="M208" s="6">
        <f t="shared" si="108"/>
        <v>5242880</v>
      </c>
      <c r="N208" s="13">
        <f t="shared" si="109"/>
        <v>0.62296452200392038</v>
      </c>
      <c r="O208" s="13"/>
      <c r="P208" s="7">
        <f t="shared" si="110"/>
        <v>0</v>
      </c>
      <c r="Q208" s="7">
        <f t="shared" si="111"/>
        <v>5.3788080443561313E-3</v>
      </c>
      <c r="R208" s="6">
        <f t="shared" si="112"/>
        <v>5.3788080443561313E-3</v>
      </c>
      <c r="S208" s="6">
        <f t="shared" si="113"/>
        <v>5.3788080443561313E-3</v>
      </c>
      <c r="T208" s="7">
        <f t="shared" si="114"/>
        <v>0</v>
      </c>
      <c r="U208" s="7">
        <f t="shared" si="115"/>
        <v>0.36611243657008091</v>
      </c>
      <c r="V208" s="7">
        <f t="shared" si="116"/>
        <v>1.0432313557250048</v>
      </c>
      <c r="W208" s="6">
        <f t="shared" si="117"/>
        <v>1.4093437922950858</v>
      </c>
      <c r="X208" s="6">
        <v>4.6249999999999998E-3</v>
      </c>
      <c r="Y208" s="6">
        <v>1.401755882352125</v>
      </c>
      <c r="Z208" s="6">
        <f t="shared" si="118"/>
        <v>16.298552310402844</v>
      </c>
      <c r="AA208" s="6">
        <f t="shared" si="120"/>
        <v>16.298552310402844</v>
      </c>
      <c r="AB208" s="6">
        <f t="shared" si="119"/>
        <v>0.54131464961134113</v>
      </c>
      <c r="AC208">
        <f t="shared" si="121"/>
        <v>303.08235294100001</v>
      </c>
    </row>
    <row r="209" spans="7:29">
      <c r="G209" s="6">
        <v>504855</v>
      </c>
      <c r="H209" s="6">
        <v>9046865</v>
      </c>
      <c r="I209" s="12">
        <f t="shared" si="105"/>
        <v>18093730</v>
      </c>
      <c r="J209" s="6">
        <v>3634238.471924</v>
      </c>
      <c r="K209" s="12">
        <f t="shared" si="106"/>
        <v>29073907.775392</v>
      </c>
      <c r="L209" s="6">
        <f t="shared" si="107"/>
        <v>118.65948</v>
      </c>
      <c r="M209" s="6">
        <f t="shared" si="108"/>
        <v>5242880</v>
      </c>
      <c r="N209" s="13">
        <f t="shared" si="109"/>
        <v>0.62233567430224968</v>
      </c>
      <c r="O209" s="13"/>
      <c r="P209" s="7">
        <f t="shared" si="110"/>
        <v>0</v>
      </c>
      <c r="Q209" s="7">
        <f t="shared" si="111"/>
        <v>5.3960021461401724E-3</v>
      </c>
      <c r="R209" s="6">
        <f t="shared" si="112"/>
        <v>5.3960021461401724E-3</v>
      </c>
      <c r="S209" s="6">
        <f t="shared" si="113"/>
        <v>5.3960021461401724E-3</v>
      </c>
      <c r="T209" s="7">
        <f t="shared" si="114"/>
        <v>0</v>
      </c>
      <c r="U209" s="7">
        <f t="shared" si="115"/>
        <v>0.36728276546950955</v>
      </c>
      <c r="V209" s="7">
        <f t="shared" si="116"/>
        <v>1.0378178308520534</v>
      </c>
      <c r="W209" s="6">
        <f t="shared" si="117"/>
        <v>1.4051005963215628</v>
      </c>
      <c r="X209" s="6">
        <v>4.6010000000000001E-3</v>
      </c>
      <c r="Y209" s="6">
        <v>1.393426382350776</v>
      </c>
      <c r="Z209" s="6">
        <f t="shared" si="118"/>
        <v>17.278899068467123</v>
      </c>
      <c r="AA209" s="6">
        <f t="shared" si="120"/>
        <v>17.278899068467123</v>
      </c>
      <c r="AB209" s="6">
        <f t="shared" si="119"/>
        <v>0.8378062966693568</v>
      </c>
      <c r="AC209">
        <f t="shared" si="121"/>
        <v>302.852941176</v>
      </c>
    </row>
    <row r="210" spans="7:29">
      <c r="G210" s="6">
        <v>504855</v>
      </c>
      <c r="H210" s="6">
        <v>9046865</v>
      </c>
      <c r="I210" s="12">
        <f t="shared" si="105"/>
        <v>18093730</v>
      </c>
      <c r="J210" s="6">
        <v>3635232.4228520002</v>
      </c>
      <c r="K210" s="12">
        <f t="shared" si="106"/>
        <v>29081859.382816002</v>
      </c>
      <c r="L210" s="6">
        <f t="shared" si="107"/>
        <v>118.65948</v>
      </c>
      <c r="M210" s="6">
        <f t="shared" si="108"/>
        <v>5242880</v>
      </c>
      <c r="N210" s="13">
        <f t="shared" si="109"/>
        <v>0.62216551430997191</v>
      </c>
      <c r="O210" s="13"/>
      <c r="P210" s="7">
        <f t="shared" si="110"/>
        <v>0</v>
      </c>
      <c r="Q210" s="7">
        <f t="shared" si="111"/>
        <v>5.3974779329885262E-3</v>
      </c>
      <c r="R210" s="6">
        <f t="shared" si="112"/>
        <v>5.3974779329885262E-3</v>
      </c>
      <c r="S210" s="6">
        <f t="shared" si="113"/>
        <v>5.3974779329885262E-3</v>
      </c>
      <c r="T210" s="7">
        <f t="shared" si="114"/>
        <v>0</v>
      </c>
      <c r="U210" s="7">
        <f t="shared" si="115"/>
        <v>0.36738321596234241</v>
      </c>
      <c r="V210" s="7">
        <f t="shared" si="116"/>
        <v>1.0373667037793073</v>
      </c>
      <c r="W210" s="6">
        <f t="shared" si="117"/>
        <v>1.4047499197416498</v>
      </c>
      <c r="X210" s="6">
        <v>4.5989999999999998E-3</v>
      </c>
      <c r="Y210" s="6">
        <v>1.3924419352927648</v>
      </c>
      <c r="Z210" s="6">
        <f t="shared" si="118"/>
        <v>17.361990280246282</v>
      </c>
      <c r="AA210" s="6">
        <f t="shared" si="120"/>
        <v>17.361990280246282</v>
      </c>
      <c r="AB210" s="6">
        <f t="shared" si="119"/>
        <v>0.88391365822353907</v>
      </c>
      <c r="AC210">
        <f t="shared" si="121"/>
        <v>302.77058823499999</v>
      </c>
    </row>
    <row r="211" spans="7:29">
      <c r="G211" s="6">
        <v>504855</v>
      </c>
      <c r="H211" s="6">
        <v>9046865</v>
      </c>
      <c r="I211" s="12">
        <f t="shared" si="105"/>
        <v>18093730</v>
      </c>
      <c r="J211" s="6">
        <v>3635627.1918950002</v>
      </c>
      <c r="K211" s="12">
        <f t="shared" si="106"/>
        <v>29085017.535160001</v>
      </c>
      <c r="L211" s="6">
        <f t="shared" si="107"/>
        <v>118.65948</v>
      </c>
      <c r="M211" s="6">
        <f t="shared" si="108"/>
        <v>5242880</v>
      </c>
      <c r="N211" s="13">
        <f t="shared" si="109"/>
        <v>0.62209795741491425</v>
      </c>
      <c r="O211" s="13"/>
      <c r="P211" s="7">
        <f t="shared" si="110"/>
        <v>0</v>
      </c>
      <c r="Q211" s="7">
        <f t="shared" si="111"/>
        <v>5.3980640735568231E-3</v>
      </c>
      <c r="R211" s="6">
        <f t="shared" si="112"/>
        <v>5.3980640735568231E-3</v>
      </c>
      <c r="S211" s="6">
        <f t="shared" si="113"/>
        <v>5.3980640735568231E-3</v>
      </c>
      <c r="T211" s="7">
        <f t="shared" si="114"/>
        <v>0</v>
      </c>
      <c r="U211" s="7">
        <f t="shared" si="115"/>
        <v>0.36742311204152239</v>
      </c>
      <c r="V211" s="7">
        <f t="shared" si="116"/>
        <v>1.0439080463341237</v>
      </c>
      <c r="W211" s="6">
        <f t="shared" si="117"/>
        <v>1.411331158375646</v>
      </c>
      <c r="X211" s="6">
        <v>4.6280000000000002E-3</v>
      </c>
      <c r="Y211" s="6">
        <v>1.4066397647077882</v>
      </c>
      <c r="Z211" s="6">
        <f t="shared" si="118"/>
        <v>16.639241001659961</v>
      </c>
      <c r="AA211" s="6">
        <f t="shared" si="120"/>
        <v>16.639241001659961</v>
      </c>
      <c r="AB211" s="6">
        <f t="shared" si="119"/>
        <v>0.33351777658812642</v>
      </c>
      <c r="AC211">
        <f t="shared" si="121"/>
        <v>303.94117647100001</v>
      </c>
    </row>
    <row r="212" spans="7:29">
      <c r="G212" s="6">
        <v>504855</v>
      </c>
      <c r="H212" s="6">
        <v>9046865</v>
      </c>
      <c r="I212" s="12">
        <f t="shared" si="105"/>
        <v>18093730</v>
      </c>
      <c r="J212" s="6">
        <v>3635561.9770510001</v>
      </c>
      <c r="K212" s="12">
        <f t="shared" si="106"/>
        <v>29084495.816408001</v>
      </c>
      <c r="L212" s="6">
        <f t="shared" si="107"/>
        <v>118.65948</v>
      </c>
      <c r="M212" s="6">
        <f t="shared" si="108"/>
        <v>5242880</v>
      </c>
      <c r="N212" s="13">
        <f t="shared" si="109"/>
        <v>0.62210911663087631</v>
      </c>
      <c r="O212" s="13"/>
      <c r="P212" s="7">
        <f t="shared" si="110"/>
        <v>0</v>
      </c>
      <c r="Q212" s="7">
        <f t="shared" si="111"/>
        <v>5.3979672446225349E-3</v>
      </c>
      <c r="R212" s="6">
        <f t="shared" si="112"/>
        <v>5.3979672446225349E-3</v>
      </c>
      <c r="S212" s="6">
        <f t="shared" si="113"/>
        <v>5.3979672446225349E-3</v>
      </c>
      <c r="T212" s="7">
        <f t="shared" si="114"/>
        <v>0</v>
      </c>
      <c r="U212" s="7">
        <f t="shared" si="115"/>
        <v>0.36741652131049607</v>
      </c>
      <c r="V212" s="7">
        <f t="shared" si="116"/>
        <v>1.0378178308520534</v>
      </c>
      <c r="W212" s="6">
        <f t="shared" si="117"/>
        <v>1.4052343521625494</v>
      </c>
      <c r="X212" s="6">
        <v>4.6010000000000001E-3</v>
      </c>
      <c r="Y212" s="6">
        <v>1.4004361411753881</v>
      </c>
      <c r="Z212" s="6">
        <f t="shared" si="118"/>
        <v>17.321609315856008</v>
      </c>
      <c r="AA212" s="6">
        <f t="shared" si="120"/>
        <v>17.321609315856008</v>
      </c>
      <c r="AB212" s="6">
        <f t="shared" si="119"/>
        <v>0.34262261920305997</v>
      </c>
      <c r="AC212">
        <f t="shared" si="121"/>
        <v>304.37647058800002</v>
      </c>
    </row>
    <row r="213" spans="7:29">
      <c r="G213" s="6">
        <v>504855</v>
      </c>
      <c r="H213" s="6">
        <v>9046865</v>
      </c>
      <c r="I213" s="12">
        <f t="shared" si="105"/>
        <v>18093730</v>
      </c>
      <c r="J213" s="6">
        <v>3635378.140869</v>
      </c>
      <c r="K213" s="12">
        <f t="shared" si="106"/>
        <v>29083025.126952</v>
      </c>
      <c r="L213" s="6">
        <f t="shared" si="107"/>
        <v>118.65948</v>
      </c>
      <c r="M213" s="6">
        <f t="shared" si="108"/>
        <v>5242880</v>
      </c>
      <c r="N213" s="13">
        <f t="shared" si="109"/>
        <v>0.62214057585199645</v>
      </c>
      <c r="O213" s="13"/>
      <c r="P213" s="7">
        <f t="shared" si="110"/>
        <v>0</v>
      </c>
      <c r="Q213" s="7">
        <f t="shared" si="111"/>
        <v>5.397694290483649E-3</v>
      </c>
      <c r="R213" s="6">
        <f t="shared" si="112"/>
        <v>5.397694290483649E-3</v>
      </c>
      <c r="S213" s="6">
        <f t="shared" si="113"/>
        <v>5.397694290483649E-3</v>
      </c>
      <c r="T213" s="7">
        <f t="shared" si="114"/>
        <v>0</v>
      </c>
      <c r="U213" s="7">
        <f t="shared" si="115"/>
        <v>0.3673979424907956</v>
      </c>
      <c r="V213" s="7">
        <f t="shared" si="116"/>
        <v>1.0409757203612751</v>
      </c>
      <c r="W213" s="6">
        <f t="shared" si="117"/>
        <v>1.4083736628520707</v>
      </c>
      <c r="X213" s="6">
        <v>4.6150000000000002E-3</v>
      </c>
      <c r="Y213" s="6">
        <v>1.400978264704525</v>
      </c>
      <c r="Z213" s="6">
        <f t="shared" si="118"/>
        <v>16.959789609613193</v>
      </c>
      <c r="AA213" s="6">
        <f t="shared" si="120"/>
        <v>16.959789609613193</v>
      </c>
      <c r="AB213" s="6">
        <f t="shared" si="119"/>
        <v>0.52787386741545017</v>
      </c>
      <c r="AC213">
        <f t="shared" si="121"/>
        <v>303.570588235</v>
      </c>
    </row>
    <row r="214" spans="7:29">
      <c r="G214" s="6">
        <v>504855</v>
      </c>
      <c r="H214" s="6">
        <v>9046865</v>
      </c>
      <c r="I214" s="12">
        <f t="shared" si="105"/>
        <v>18093730</v>
      </c>
      <c r="J214" s="6">
        <v>3636247.2927250001</v>
      </c>
      <c r="K214" s="12">
        <f t="shared" si="106"/>
        <v>29089978.341800001</v>
      </c>
      <c r="L214" s="6">
        <f t="shared" si="107"/>
        <v>118.65948</v>
      </c>
      <c r="M214" s="6">
        <f t="shared" si="108"/>
        <v>5242880</v>
      </c>
      <c r="N214" s="13">
        <f t="shared" si="109"/>
        <v>0.62199186906924364</v>
      </c>
      <c r="O214" s="13"/>
      <c r="P214" s="7">
        <f t="shared" si="110"/>
        <v>0</v>
      </c>
      <c r="Q214" s="7">
        <f t="shared" si="111"/>
        <v>5.3989847796236789E-3</v>
      </c>
      <c r="R214" s="6">
        <f t="shared" si="112"/>
        <v>5.3989847796236789E-3</v>
      </c>
      <c r="S214" s="6">
        <f t="shared" si="113"/>
        <v>5.3989847796236789E-3</v>
      </c>
      <c r="T214" s="7">
        <f t="shared" si="114"/>
        <v>0</v>
      </c>
      <c r="U214" s="7">
        <f t="shared" si="115"/>
        <v>0.36748578056189379</v>
      </c>
      <c r="V214" s="7">
        <f t="shared" si="116"/>
        <v>1.0430057921886318</v>
      </c>
      <c r="W214" s="6">
        <f t="shared" si="117"/>
        <v>1.4104915727505256</v>
      </c>
      <c r="X214" s="6">
        <v>4.6239999999999996E-3</v>
      </c>
      <c r="Y214" s="6">
        <v>1.4056959999999998</v>
      </c>
      <c r="Z214" s="6">
        <f t="shared" si="118"/>
        <v>16.760051462449812</v>
      </c>
      <c r="AA214" s="6">
        <f t="shared" si="120"/>
        <v>16.760051462449812</v>
      </c>
      <c r="AB214" s="6">
        <f t="shared" si="119"/>
        <v>0.34115290578658392</v>
      </c>
      <c r="AC214">
        <f t="shared" si="121"/>
        <v>304</v>
      </c>
    </row>
    <row r="215" spans="7:29">
      <c r="G215" s="6">
        <v>504855</v>
      </c>
      <c r="H215" s="6">
        <v>9046865</v>
      </c>
      <c r="I215" s="12">
        <f t="shared" si="105"/>
        <v>18093730</v>
      </c>
      <c r="J215" s="6">
        <v>3634713.827393</v>
      </c>
      <c r="K215" s="12">
        <f t="shared" si="106"/>
        <v>29077710.619144</v>
      </c>
      <c r="L215" s="6">
        <f t="shared" si="107"/>
        <v>118.65948</v>
      </c>
      <c r="M215" s="6">
        <f t="shared" si="108"/>
        <v>5242880</v>
      </c>
      <c r="N215" s="13">
        <f t="shared" si="109"/>
        <v>0.62225428394240789</v>
      </c>
      <c r="O215" s="13"/>
      <c r="P215" s="7">
        <f t="shared" si="110"/>
        <v>0</v>
      </c>
      <c r="Q215" s="7">
        <f t="shared" si="111"/>
        <v>5.3967079388807203E-3</v>
      </c>
      <c r="R215" s="6">
        <f t="shared" si="112"/>
        <v>5.3967079388807203E-3</v>
      </c>
      <c r="S215" s="6">
        <f t="shared" si="113"/>
        <v>5.3967079388807203E-3</v>
      </c>
      <c r="T215" s="7">
        <f t="shared" si="114"/>
        <v>0</v>
      </c>
      <c r="U215" s="7">
        <f t="shared" si="115"/>
        <v>0.36733080575981636</v>
      </c>
      <c r="V215" s="7">
        <f t="shared" si="116"/>
        <v>1.0490960076707021</v>
      </c>
      <c r="W215" s="6">
        <f t="shared" si="117"/>
        <v>1.4164268134305185</v>
      </c>
      <c r="X215" s="6">
        <v>4.6509999999999998E-3</v>
      </c>
      <c r="Y215" s="6">
        <v>1.409909611766621</v>
      </c>
      <c r="Z215" s="6">
        <f t="shared" si="118"/>
        <v>16.033281850800272</v>
      </c>
      <c r="AA215" s="6">
        <f t="shared" si="120"/>
        <v>16.033281850800272</v>
      </c>
      <c r="AB215" s="6">
        <f t="shared" si="119"/>
        <v>0.46224251608097</v>
      </c>
      <c r="AC215">
        <f t="shared" si="121"/>
        <v>303.14117647099999</v>
      </c>
    </row>
    <row r="216" spans="7:29">
      <c r="G216" s="6">
        <v>504855</v>
      </c>
      <c r="H216" s="6">
        <v>9046865</v>
      </c>
      <c r="I216" s="12">
        <f t="shared" si="105"/>
        <v>18093730</v>
      </c>
      <c r="J216" s="6">
        <v>3635067.1350099999</v>
      </c>
      <c r="K216" s="12">
        <f t="shared" si="106"/>
        <v>29080537.080079999</v>
      </c>
      <c r="L216" s="6">
        <f t="shared" si="107"/>
        <v>118.65948</v>
      </c>
      <c r="M216" s="6">
        <f t="shared" si="108"/>
        <v>5242880</v>
      </c>
      <c r="N216" s="13">
        <f t="shared" si="109"/>
        <v>0.62219380440514982</v>
      </c>
      <c r="O216" s="13"/>
      <c r="P216" s="7">
        <f t="shared" si="110"/>
        <v>0</v>
      </c>
      <c r="Q216" s="7">
        <f t="shared" si="111"/>
        <v>5.3972325188372389E-3</v>
      </c>
      <c r="R216" s="6">
        <f t="shared" si="112"/>
        <v>5.3972325188372389E-3</v>
      </c>
      <c r="S216" s="6">
        <f t="shared" si="113"/>
        <v>5.3972325188372389E-3</v>
      </c>
      <c r="T216" s="7">
        <f t="shared" si="114"/>
        <v>0</v>
      </c>
      <c r="U216" s="7">
        <f t="shared" si="115"/>
        <v>0.36736651167169737</v>
      </c>
      <c r="V216" s="7">
        <f t="shared" si="116"/>
        <v>1.0382689579247995</v>
      </c>
      <c r="W216" s="6">
        <f t="shared" si="117"/>
        <v>1.4056354695964968</v>
      </c>
      <c r="X216" s="6">
        <v>4.6030000000000003E-3</v>
      </c>
      <c r="Y216" s="6">
        <v>1.3921485812500003</v>
      </c>
      <c r="Z216" s="6">
        <f t="shared" si="118"/>
        <v>17.254671276064272</v>
      </c>
      <c r="AA216" s="6">
        <f t="shared" si="120"/>
        <v>17.254671276064272</v>
      </c>
      <c r="AB216" s="6">
        <f t="shared" si="119"/>
        <v>0.96878224983619854</v>
      </c>
      <c r="AC216">
        <f t="shared" si="121"/>
        <v>302.44375000000002</v>
      </c>
    </row>
    <row r="217" spans="7:29">
      <c r="G217" s="6">
        <v>504855</v>
      </c>
      <c r="H217" s="6">
        <v>9046865</v>
      </c>
      <c r="I217" s="12">
        <f t="shared" si="105"/>
        <v>18093730</v>
      </c>
      <c r="J217" s="6">
        <v>3635965.280762</v>
      </c>
      <c r="K217" s="12">
        <f t="shared" si="106"/>
        <v>29087722.246096</v>
      </c>
      <c r="L217" s="6">
        <f t="shared" si="107"/>
        <v>118.65948</v>
      </c>
      <c r="M217" s="6">
        <f t="shared" si="108"/>
        <v>5242880</v>
      </c>
      <c r="N217" s="13">
        <f t="shared" si="109"/>
        <v>0.62204011186982666</v>
      </c>
      <c r="O217" s="13"/>
      <c r="P217" s="7">
        <f t="shared" si="110"/>
        <v>0</v>
      </c>
      <c r="Q217" s="7">
        <f t="shared" si="111"/>
        <v>5.3985660571954893E-3</v>
      </c>
      <c r="R217" s="6">
        <f t="shared" si="112"/>
        <v>5.3985660571954893E-3</v>
      </c>
      <c r="S217" s="6">
        <f t="shared" si="113"/>
        <v>5.3985660571954893E-3</v>
      </c>
      <c r="T217" s="7">
        <f t="shared" si="114"/>
        <v>0</v>
      </c>
      <c r="U217" s="7">
        <f t="shared" si="115"/>
        <v>0.36745727991878346</v>
      </c>
      <c r="V217" s="7">
        <f t="shared" si="116"/>
        <v>1.0468403723069724</v>
      </c>
      <c r="W217" s="6">
        <f t="shared" si="117"/>
        <v>1.4142976522257558</v>
      </c>
      <c r="X217" s="6">
        <v>4.6410000000000002E-3</v>
      </c>
      <c r="Y217" s="6">
        <v>1.4059500000019112</v>
      </c>
      <c r="Z217" s="6">
        <f t="shared" si="118"/>
        <v>16.323336720437169</v>
      </c>
      <c r="AA217" s="6">
        <f t="shared" si="120"/>
        <v>16.323336720437169</v>
      </c>
      <c r="AB217" s="6">
        <f t="shared" si="119"/>
        <v>0.59373748880353105</v>
      </c>
      <c r="AC217">
        <f t="shared" si="121"/>
        <v>302.94117647100001</v>
      </c>
    </row>
    <row r="218" spans="7:29">
      <c r="G218" s="6">
        <v>1270432</v>
      </c>
      <c r="H218" s="6">
        <v>8814880</v>
      </c>
      <c r="I218" s="12">
        <f t="shared" si="105"/>
        <v>17629760</v>
      </c>
      <c r="J218" s="6">
        <v>2281565.109619</v>
      </c>
      <c r="K218" s="12">
        <f t="shared" si="106"/>
        <v>18252520.876952</v>
      </c>
      <c r="L218" s="6">
        <f t="shared" si="107"/>
        <v>131.18719999999999</v>
      </c>
      <c r="M218" s="6">
        <f t="shared" si="108"/>
        <v>5242880</v>
      </c>
      <c r="N218" s="13">
        <f t="shared" si="109"/>
        <v>0.96588082922078022</v>
      </c>
      <c r="O218" s="13"/>
      <c r="P218" s="7">
        <f t="shared" si="110"/>
        <v>0</v>
      </c>
      <c r="Q218" s="7">
        <f t="shared" si="111"/>
        <v>3.3875955920814761E-3</v>
      </c>
      <c r="R218" s="6">
        <f t="shared" si="112"/>
        <v>3.3875955920814761E-3</v>
      </c>
      <c r="S218" s="6">
        <f t="shared" si="113"/>
        <v>3.3875955920814761E-3</v>
      </c>
      <c r="T218" s="7">
        <f t="shared" si="114"/>
        <v>0</v>
      </c>
      <c r="U218" s="7">
        <f t="shared" si="115"/>
        <v>0.23057912944715947</v>
      </c>
      <c r="V218" s="7">
        <f t="shared" si="116"/>
        <v>0.69157780251953827</v>
      </c>
      <c r="W218" s="6">
        <f t="shared" si="117"/>
        <v>0.92215693196669779</v>
      </c>
      <c r="X218" s="6">
        <v>3.0660000000000001E-3</v>
      </c>
      <c r="Y218" s="6">
        <v>0.95330301818098206</v>
      </c>
      <c r="Z218" s="6">
        <f t="shared" si="118"/>
        <v>10.489093022879187</v>
      </c>
      <c r="AA218" s="6">
        <f t="shared" si="120"/>
        <v>10.489093022879187</v>
      </c>
      <c r="AB218" s="6">
        <f t="shared" si="119"/>
        <v>3.2671758738071328</v>
      </c>
      <c r="AC218">
        <f t="shared" si="121"/>
        <v>310.927272727</v>
      </c>
    </row>
    <row r="219" spans="7:29">
      <c r="G219" s="6">
        <v>1270432</v>
      </c>
      <c r="H219" s="6">
        <v>8814880</v>
      </c>
      <c r="I219" s="12">
        <f t="shared" si="105"/>
        <v>17629760</v>
      </c>
      <c r="J219" s="6">
        <v>2279063.250244</v>
      </c>
      <c r="K219" s="12">
        <f t="shared" si="106"/>
        <v>18232506.001952</v>
      </c>
      <c r="L219" s="6">
        <f t="shared" si="107"/>
        <v>131.18719999999999</v>
      </c>
      <c r="M219" s="6">
        <f t="shared" si="108"/>
        <v>5242880</v>
      </c>
      <c r="N219" s="13">
        <f t="shared" si="109"/>
        <v>0.9669411323990531</v>
      </c>
      <c r="O219" s="13"/>
      <c r="P219" s="7">
        <f t="shared" si="110"/>
        <v>0</v>
      </c>
      <c r="Q219" s="7">
        <f t="shared" si="111"/>
        <v>3.3838809105433401E-3</v>
      </c>
      <c r="R219" s="6">
        <f t="shared" si="112"/>
        <v>3.3838809105433401E-3</v>
      </c>
      <c r="S219" s="6">
        <f t="shared" si="113"/>
        <v>3.3838809105433401E-3</v>
      </c>
      <c r="T219" s="7">
        <f t="shared" si="114"/>
        <v>0</v>
      </c>
      <c r="U219" s="7">
        <f t="shared" si="115"/>
        <v>0.23032628697763949</v>
      </c>
      <c r="V219" s="7">
        <f t="shared" si="116"/>
        <v>0.69090111191041936</v>
      </c>
      <c r="W219" s="6">
        <f t="shared" si="117"/>
        <v>0.92122739888805882</v>
      </c>
      <c r="X219" s="6">
        <v>3.0630000000000002E-3</v>
      </c>
      <c r="Y219" s="6">
        <v>0.95743254</v>
      </c>
      <c r="Z219" s="6">
        <f t="shared" si="118"/>
        <v>10.476033644901726</v>
      </c>
      <c r="AA219" s="6">
        <f t="shared" si="120"/>
        <v>10.476033644901726</v>
      </c>
      <c r="AB219" s="6">
        <f t="shared" si="119"/>
        <v>3.7814822036381988</v>
      </c>
      <c r="AC219">
        <f t="shared" si="121"/>
        <v>312.58</v>
      </c>
    </row>
    <row r="220" spans="7:29">
      <c r="G220" s="6">
        <v>415863</v>
      </c>
      <c r="H220" s="6">
        <v>10328399</v>
      </c>
      <c r="I220" s="12">
        <f t="shared" si="105"/>
        <v>20656798</v>
      </c>
      <c r="J220" s="6">
        <v>4222652.8027339997</v>
      </c>
      <c r="K220" s="12">
        <f t="shared" si="106"/>
        <v>33781222.421871997</v>
      </c>
      <c r="L220" s="6">
        <f t="shared" si="107"/>
        <v>132.258048</v>
      </c>
      <c r="M220" s="6">
        <f t="shared" si="108"/>
        <v>5242880</v>
      </c>
      <c r="N220" s="13">
        <f t="shared" si="109"/>
        <v>0.61148758153362581</v>
      </c>
      <c r="O220" s="13"/>
      <c r="P220" s="7">
        <f t="shared" si="110"/>
        <v>0</v>
      </c>
      <c r="Q220" s="7">
        <f t="shared" si="111"/>
        <v>6.2696611028650109E-3</v>
      </c>
      <c r="R220" s="6">
        <f t="shared" si="112"/>
        <v>6.2696611028650109E-3</v>
      </c>
      <c r="S220" s="6">
        <f t="shared" si="113"/>
        <v>6.2696611028650109E-3</v>
      </c>
      <c r="T220" s="7">
        <f t="shared" si="114"/>
        <v>0</v>
      </c>
      <c r="U220" s="7">
        <f t="shared" si="115"/>
        <v>0.42674899046584958</v>
      </c>
      <c r="V220" s="7">
        <f t="shared" si="116"/>
        <v>1.2378926876148812</v>
      </c>
      <c r="W220" s="6">
        <f t="shared" si="117"/>
        <v>1.6646416780807307</v>
      </c>
      <c r="X220" s="6">
        <v>5.4879999999999998E-3</v>
      </c>
      <c r="Y220" s="6">
        <v>1.6399973333315039</v>
      </c>
      <c r="Z220" s="6">
        <f t="shared" si="118"/>
        <v>14.243095897686064</v>
      </c>
      <c r="AA220" s="6">
        <f t="shared" si="120"/>
        <v>14.243095897686064</v>
      </c>
      <c r="AB220" s="6">
        <f t="shared" si="119"/>
        <v>1.5027063915502905</v>
      </c>
      <c r="AC220">
        <f t="shared" si="121"/>
        <v>298.83333333299998</v>
      </c>
    </row>
    <row r="221" spans="7:29">
      <c r="G221" s="6">
        <v>820878</v>
      </c>
      <c r="H221" s="6">
        <v>9837214</v>
      </c>
      <c r="I221" s="12">
        <f t="shared" si="105"/>
        <v>19674428</v>
      </c>
      <c r="J221" s="6">
        <v>1995896.0214839999</v>
      </c>
      <c r="K221" s="12">
        <f t="shared" si="106"/>
        <v>15967168.171871999</v>
      </c>
      <c r="L221" s="6">
        <f t="shared" si="107"/>
        <v>134.46412799999999</v>
      </c>
      <c r="M221" s="6">
        <f t="shared" si="108"/>
        <v>5242880</v>
      </c>
      <c r="N221" s="13">
        <f t="shared" si="109"/>
        <v>1.2321801704737327</v>
      </c>
      <c r="O221" s="13"/>
      <c r="P221" s="7">
        <f t="shared" si="110"/>
        <v>0</v>
      </c>
      <c r="Q221" s="7">
        <f t="shared" si="111"/>
        <v>2.9634431803531678E-3</v>
      </c>
      <c r="R221" s="6">
        <f t="shared" si="112"/>
        <v>2.9634431803531678E-3</v>
      </c>
      <c r="S221" s="6">
        <f t="shared" si="113"/>
        <v>2.9634431803531678E-3</v>
      </c>
      <c r="T221" s="7">
        <f t="shared" si="114"/>
        <v>0</v>
      </c>
      <c r="U221" s="7">
        <f t="shared" si="115"/>
        <v>0.20170889060346864</v>
      </c>
      <c r="V221" s="7">
        <f t="shared" si="116"/>
        <v>4.9051046619666927</v>
      </c>
      <c r="W221" s="6">
        <f t="shared" si="117"/>
        <v>5.106813552570161</v>
      </c>
      <c r="X221" s="6">
        <v>2.1746000000000001E-2</v>
      </c>
      <c r="Y221" s="6">
        <v>4.9426483399999999</v>
      </c>
      <c r="Z221" s="6">
        <f t="shared" si="118"/>
        <v>86.372467670591533</v>
      </c>
      <c r="AA221" s="6">
        <f t="shared" si="120"/>
        <v>86.372467670591533</v>
      </c>
      <c r="AB221" s="6">
        <f t="shared" si="119"/>
        <v>3.3214018331346864</v>
      </c>
      <c r="AC221">
        <f t="shared" si="121"/>
        <v>227.29</v>
      </c>
    </row>
    <row r="222" spans="7:29">
      <c r="G222" s="6">
        <v>914898</v>
      </c>
      <c r="H222" s="6">
        <v>9702186</v>
      </c>
      <c r="I222" s="12">
        <f t="shared" si="105"/>
        <v>19404372</v>
      </c>
      <c r="J222" s="6">
        <v>4013523.9799799998</v>
      </c>
      <c r="K222" s="12">
        <f t="shared" si="106"/>
        <v>32108191.839839999</v>
      </c>
      <c r="L222" s="6">
        <f t="shared" si="107"/>
        <v>134.72419199999999</v>
      </c>
      <c r="M222" s="6">
        <f t="shared" si="108"/>
        <v>5242880</v>
      </c>
      <c r="N222" s="13">
        <f t="shared" si="109"/>
        <v>0.60434334318144201</v>
      </c>
      <c r="O222" s="13"/>
      <c r="P222" s="7">
        <f t="shared" si="110"/>
        <v>0</v>
      </c>
      <c r="Q222" s="7">
        <f t="shared" si="111"/>
        <v>5.9591532522882892E-3</v>
      </c>
      <c r="R222" s="6">
        <f t="shared" si="112"/>
        <v>5.9591532522882892E-3</v>
      </c>
      <c r="S222" s="6">
        <f t="shared" si="113"/>
        <v>5.9591532522882892E-3</v>
      </c>
      <c r="T222" s="7">
        <f t="shared" si="114"/>
        <v>0</v>
      </c>
      <c r="U222" s="7">
        <f t="shared" si="115"/>
        <v>0.40561405038036635</v>
      </c>
      <c r="V222" s="7">
        <f t="shared" si="116"/>
        <v>1.1551108697659997</v>
      </c>
      <c r="W222" s="6">
        <f t="shared" si="117"/>
        <v>1.5607249201463662</v>
      </c>
      <c r="X222" s="6">
        <v>5.1209999999999997E-3</v>
      </c>
      <c r="Y222" s="6">
        <v>1.563042999998862</v>
      </c>
      <c r="Z222" s="6">
        <f t="shared" si="118"/>
        <v>16.36698403218687</v>
      </c>
      <c r="AA222" s="6">
        <f t="shared" si="120"/>
        <v>16.36698403218687</v>
      </c>
      <c r="AB222" s="6">
        <f t="shared" si="119"/>
        <v>0.14830557140766165</v>
      </c>
      <c r="AC222">
        <f t="shared" si="121"/>
        <v>305.22222222200003</v>
      </c>
    </row>
    <row r="223" spans="7:29">
      <c r="G223" s="6">
        <v>181343</v>
      </c>
      <c r="H223" s="6">
        <v>11063545</v>
      </c>
      <c r="I223" s="12">
        <f t="shared" ref="I223:I286" si="122">2*H223</f>
        <v>22127090</v>
      </c>
      <c r="J223" s="6">
        <v>2274086.7304690001</v>
      </c>
      <c r="K223" s="12">
        <f t="shared" ref="K223:K286" si="123">J223*8</f>
        <v>18192693.843752</v>
      </c>
      <c r="L223" s="6">
        <f t="shared" ref="L223:L286" si="124">((H223+2*G223)*8+(G223+H223)*4)/1000000</f>
        <v>136.38939999999999</v>
      </c>
      <c r="M223" s="6">
        <f t="shared" ref="M223:M286" si="125">40*2^20/8</f>
        <v>5242880</v>
      </c>
      <c r="N223" s="13">
        <f t="shared" ref="N223:N286" si="126">I223/K223</f>
        <v>1.2162624287551129</v>
      </c>
      <c r="O223" s="13"/>
      <c r="P223" s="7">
        <f t="shared" ref="P223:P286" si="127">$B$31*I223</f>
        <v>0</v>
      </c>
      <c r="Q223" s="7">
        <f t="shared" ref="Q223:Q286" si="128">$C$31*K223</f>
        <v>3.3764919316434517E-3</v>
      </c>
      <c r="R223" s="6">
        <f t="shared" ref="R223:R286" si="129">P223+Q223</f>
        <v>3.3764919316434517E-3</v>
      </c>
      <c r="S223" s="6">
        <f t="shared" ref="S223:S286" si="130">MAX(P223,Q223)</f>
        <v>3.3764919316434517E-3</v>
      </c>
      <c r="T223" s="7">
        <f t="shared" ref="T223:T286" si="131">$D$31*I223</f>
        <v>0</v>
      </c>
      <c r="U223" s="7">
        <f t="shared" ref="U223:U286" si="132">$E$31*K223</f>
        <v>0.22982335081659885</v>
      </c>
      <c r="V223" s="7">
        <f t="shared" ref="V223:V286" si="133">X223*$F$31</f>
        <v>0.65278087426338671</v>
      </c>
      <c r="W223" s="6">
        <f t="shared" ref="W223:W286" si="134">SUM(T223:V223)</f>
        <v>0.88260422507998559</v>
      </c>
      <c r="X223" s="6">
        <v>2.8939999999999999E-3</v>
      </c>
      <c r="Y223" s="6">
        <v>0.87028368</v>
      </c>
      <c r="Z223" s="6">
        <f t="shared" ref="Z223:Z286" si="135">ABS(S223-X223)/ABS(X223)*100</f>
        <v>16.672146912351483</v>
      </c>
      <c r="AA223" s="6">
        <f t="shared" si="120"/>
        <v>16.672146912351483</v>
      </c>
      <c r="AB223" s="6">
        <f t="shared" ref="AB223:AB286" si="136">ABS(W223-Y223)/ABS(Y223)*100</f>
        <v>1.4156929933450655</v>
      </c>
      <c r="AC223">
        <f t="shared" si="121"/>
        <v>300.72000000000003</v>
      </c>
    </row>
    <row r="224" spans="7:29">
      <c r="G224" s="6">
        <v>2063494</v>
      </c>
      <c r="H224" s="6">
        <v>8130343</v>
      </c>
      <c r="I224" s="12">
        <f t="shared" si="122"/>
        <v>16260686</v>
      </c>
      <c r="J224" s="6">
        <v>3853114.0849609999</v>
      </c>
      <c r="K224" s="12">
        <f t="shared" si="123"/>
        <v>30824912.679687999</v>
      </c>
      <c r="L224" s="6">
        <f t="shared" si="124"/>
        <v>138.83399600000001</v>
      </c>
      <c r="M224" s="6">
        <f t="shared" si="125"/>
        <v>5242880</v>
      </c>
      <c r="N224" s="13">
        <f t="shared" si="126"/>
        <v>0.52751766627760599</v>
      </c>
      <c r="O224" s="13"/>
      <c r="P224" s="7">
        <f t="shared" si="127"/>
        <v>0</v>
      </c>
      <c r="Q224" s="7">
        <f t="shared" si="128"/>
        <v>5.7209817221392503E-3</v>
      </c>
      <c r="R224" s="6">
        <f t="shared" si="129"/>
        <v>5.7209817221392503E-3</v>
      </c>
      <c r="S224" s="6">
        <f t="shared" si="130"/>
        <v>5.7209817221392503E-3</v>
      </c>
      <c r="T224" s="7">
        <f t="shared" si="131"/>
        <v>0</v>
      </c>
      <c r="U224" s="7">
        <f t="shared" si="132"/>
        <v>0.3894027339501428</v>
      </c>
      <c r="V224" s="7">
        <f t="shared" si="133"/>
        <v>1.9312749984254034</v>
      </c>
      <c r="W224" s="6">
        <f t="shared" si="134"/>
        <v>2.3206777323755463</v>
      </c>
      <c r="X224" s="6">
        <v>8.5620000000000002E-3</v>
      </c>
      <c r="Y224" s="6">
        <v>2.345880975</v>
      </c>
      <c r="Z224" s="6">
        <f t="shared" si="135"/>
        <v>33.181713126147514</v>
      </c>
      <c r="AA224" s="6">
        <f t="shared" ref="AA224:AA287" si="137">ABS(R224-X224)/ABS(X224)*100</f>
        <v>33.181713126147514</v>
      </c>
      <c r="AB224" s="6">
        <f t="shared" si="136"/>
        <v>1.0743615252881158</v>
      </c>
      <c r="AC224">
        <f t="shared" ref="AC224:AC287" si="138">Y224/X224</f>
        <v>273.98750000000001</v>
      </c>
    </row>
    <row r="225" spans="7:29">
      <c r="G225" s="6">
        <v>589446</v>
      </c>
      <c r="H225" s="6">
        <v>11174185</v>
      </c>
      <c r="I225" s="12">
        <f t="shared" si="122"/>
        <v>22348370</v>
      </c>
      <c r="J225" s="6">
        <v>4587775.4472660003</v>
      </c>
      <c r="K225" s="12">
        <f t="shared" si="123"/>
        <v>36702203.578128003</v>
      </c>
      <c r="L225" s="6">
        <f t="shared" si="124"/>
        <v>145.87914000000001</v>
      </c>
      <c r="M225" s="6">
        <f t="shared" si="125"/>
        <v>5242880</v>
      </c>
      <c r="N225" s="13">
        <f t="shared" si="126"/>
        <v>0.60891085060947392</v>
      </c>
      <c r="O225" s="13"/>
      <c r="P225" s="7">
        <f t="shared" si="127"/>
        <v>0</v>
      </c>
      <c r="Q225" s="7">
        <f t="shared" si="128"/>
        <v>6.8117836379489585E-3</v>
      </c>
      <c r="R225" s="6">
        <f t="shared" si="129"/>
        <v>6.8117836379489585E-3</v>
      </c>
      <c r="S225" s="6">
        <f t="shared" si="130"/>
        <v>6.8117836379489585E-3</v>
      </c>
      <c r="T225" s="7">
        <f t="shared" si="131"/>
        <v>0</v>
      </c>
      <c r="U225" s="7">
        <f t="shared" si="132"/>
        <v>0.46364895056897909</v>
      </c>
      <c r="V225" s="7">
        <f t="shared" si="133"/>
        <v>2.5531536682056926</v>
      </c>
      <c r="W225" s="6">
        <f t="shared" si="134"/>
        <v>3.0168026187746717</v>
      </c>
      <c r="X225" s="6">
        <v>1.1318999999999999E-2</v>
      </c>
      <c r="Y225" s="6">
        <v>2.9731617300000002</v>
      </c>
      <c r="Z225" s="6">
        <f t="shared" si="135"/>
        <v>39.819916618526733</v>
      </c>
      <c r="AA225" s="6">
        <f t="shared" si="137"/>
        <v>39.819916618526733</v>
      </c>
      <c r="AB225" s="6">
        <f t="shared" si="136"/>
        <v>1.4678276103961398</v>
      </c>
      <c r="AC225">
        <f t="shared" si="138"/>
        <v>262.67</v>
      </c>
    </row>
    <row r="226" spans="7:29">
      <c r="G226" s="6">
        <v>22283</v>
      </c>
      <c r="H226" s="6">
        <v>12345963</v>
      </c>
      <c r="I226" s="12">
        <f t="shared" si="122"/>
        <v>24691926</v>
      </c>
      <c r="J226" s="6">
        <v>4811502.3681640001</v>
      </c>
      <c r="K226" s="12">
        <f t="shared" si="123"/>
        <v>38492018.945312001</v>
      </c>
      <c r="L226" s="6">
        <f t="shared" si="124"/>
        <v>148.597216</v>
      </c>
      <c r="M226" s="6">
        <f t="shared" si="125"/>
        <v>5242880</v>
      </c>
      <c r="N226" s="13">
        <f t="shared" si="126"/>
        <v>0.64148170650859726</v>
      </c>
      <c r="O226" s="13"/>
      <c r="P226" s="7">
        <f t="shared" si="127"/>
        <v>0</v>
      </c>
      <c r="Q226" s="7">
        <f t="shared" si="128"/>
        <v>7.1439662821648781E-3</v>
      </c>
      <c r="R226" s="6">
        <f t="shared" si="129"/>
        <v>7.1439662821648781E-3</v>
      </c>
      <c r="S226" s="6">
        <f t="shared" si="130"/>
        <v>7.1439662821648781E-3</v>
      </c>
      <c r="T226" s="7">
        <f t="shared" si="131"/>
        <v>0</v>
      </c>
      <c r="U226" s="7">
        <f t="shared" si="132"/>
        <v>0.48625920106635312</v>
      </c>
      <c r="V226" s="7">
        <f t="shared" si="133"/>
        <v>1.7533053682271269</v>
      </c>
      <c r="W226" s="6">
        <f t="shared" si="134"/>
        <v>2.23956456929348</v>
      </c>
      <c r="X226" s="6">
        <v>7.7730000000000004E-3</v>
      </c>
      <c r="Y226" s="6">
        <v>2.2129731000000001</v>
      </c>
      <c r="Z226" s="6">
        <f t="shared" si="135"/>
        <v>8.0925475084925029</v>
      </c>
      <c r="AA226" s="6">
        <f t="shared" si="137"/>
        <v>8.0925475084925029</v>
      </c>
      <c r="AB226" s="6">
        <f t="shared" si="136"/>
        <v>1.2016173758948938</v>
      </c>
      <c r="AC226">
        <f t="shared" si="138"/>
        <v>284.7</v>
      </c>
    </row>
    <row r="227" spans="7:29">
      <c r="G227" s="6">
        <v>1489752</v>
      </c>
      <c r="H227" s="6">
        <v>10319760</v>
      </c>
      <c r="I227" s="12">
        <f t="shared" si="122"/>
        <v>20639520</v>
      </c>
      <c r="J227" s="6">
        <v>2737644.4697270002</v>
      </c>
      <c r="K227" s="12">
        <f t="shared" si="123"/>
        <v>21901155.757816002</v>
      </c>
      <c r="L227" s="6">
        <f t="shared" si="124"/>
        <v>153.63216</v>
      </c>
      <c r="M227" s="6">
        <f t="shared" si="125"/>
        <v>5242880</v>
      </c>
      <c r="N227" s="13">
        <f t="shared" si="126"/>
        <v>0.94239410139961433</v>
      </c>
      <c r="O227" s="13"/>
      <c r="P227" s="7">
        <f t="shared" si="127"/>
        <v>0</v>
      </c>
      <c r="Q227" s="7">
        <f t="shared" si="128"/>
        <v>4.0647677768363543E-3</v>
      </c>
      <c r="R227" s="6">
        <f t="shared" si="129"/>
        <v>4.0647677768363543E-3</v>
      </c>
      <c r="S227" s="6">
        <f t="shared" si="130"/>
        <v>4.0647677768363543E-3</v>
      </c>
      <c r="T227" s="7">
        <f t="shared" si="131"/>
        <v>0</v>
      </c>
      <c r="U227" s="7">
        <f t="shared" si="132"/>
        <v>0.27667134104750313</v>
      </c>
      <c r="V227" s="7">
        <f t="shared" si="133"/>
        <v>0.80774302375161988</v>
      </c>
      <c r="W227" s="6">
        <f t="shared" si="134"/>
        <v>1.0844143647991231</v>
      </c>
      <c r="X227" s="6">
        <v>3.581E-3</v>
      </c>
      <c r="Y227" s="6">
        <v>1.1189729750000001</v>
      </c>
      <c r="Z227" s="6">
        <f t="shared" si="135"/>
        <v>13.509292846589064</v>
      </c>
      <c r="AA227" s="6">
        <f t="shared" si="137"/>
        <v>13.509292846589064</v>
      </c>
      <c r="AB227" s="6">
        <f t="shared" si="136"/>
        <v>3.088422238336634</v>
      </c>
      <c r="AC227">
        <f t="shared" si="138"/>
        <v>312.47500000000002</v>
      </c>
    </row>
    <row r="228" spans="7:29">
      <c r="G228" s="6">
        <v>1465137</v>
      </c>
      <c r="H228" s="6">
        <v>11235263</v>
      </c>
      <c r="I228" s="12">
        <f t="shared" si="122"/>
        <v>22470526</v>
      </c>
      <c r="J228" s="6">
        <v>4932390.6455079997</v>
      </c>
      <c r="K228" s="12">
        <f t="shared" si="123"/>
        <v>39459125.164063998</v>
      </c>
      <c r="L228" s="6">
        <f t="shared" si="124"/>
        <v>164.12589600000001</v>
      </c>
      <c r="M228" s="6">
        <f t="shared" si="125"/>
        <v>5242880</v>
      </c>
      <c r="N228" s="13">
        <f t="shared" si="126"/>
        <v>0.5694633600357728</v>
      </c>
      <c r="O228" s="13"/>
      <c r="P228" s="7">
        <f t="shared" si="127"/>
        <v>0</v>
      </c>
      <c r="Q228" s="7">
        <f t="shared" si="128"/>
        <v>7.3234573664816621E-3</v>
      </c>
      <c r="R228" s="6">
        <f t="shared" si="129"/>
        <v>7.3234573664816621E-3</v>
      </c>
      <c r="S228" s="6">
        <f t="shared" si="130"/>
        <v>7.3234573664816621E-3</v>
      </c>
      <c r="T228" s="7">
        <f t="shared" si="131"/>
        <v>0</v>
      </c>
      <c r="U228" s="7">
        <f t="shared" si="132"/>
        <v>0.49847639076338568</v>
      </c>
      <c r="V228" s="7">
        <f t="shared" si="133"/>
        <v>1.4203735885406172</v>
      </c>
      <c r="W228" s="6">
        <f t="shared" si="134"/>
        <v>1.918849979304003</v>
      </c>
      <c r="X228" s="6">
        <v>6.2969999999999996E-3</v>
      </c>
      <c r="Y228" s="6">
        <v>1.9632328636380809</v>
      </c>
      <c r="Z228" s="6">
        <f t="shared" si="135"/>
        <v>16.300736326531087</v>
      </c>
      <c r="AA228" s="6">
        <f t="shared" si="137"/>
        <v>16.300736326531087</v>
      </c>
      <c r="AB228" s="6">
        <f t="shared" si="136"/>
        <v>2.2607040232523232</v>
      </c>
      <c r="AC228">
        <f t="shared" si="138"/>
        <v>311.77272727299999</v>
      </c>
    </row>
    <row r="229" spans="7:29">
      <c r="G229" s="6">
        <v>1696415</v>
      </c>
      <c r="H229" s="6">
        <v>11095298</v>
      </c>
      <c r="I229" s="12">
        <f t="shared" si="122"/>
        <v>22190596</v>
      </c>
      <c r="J229" s="6">
        <v>5283441.1601560004</v>
      </c>
      <c r="K229" s="12">
        <f t="shared" si="123"/>
        <v>42267529.281248003</v>
      </c>
      <c r="L229" s="6">
        <f t="shared" si="124"/>
        <v>167.071876</v>
      </c>
      <c r="M229" s="6">
        <f t="shared" si="125"/>
        <v>5242880</v>
      </c>
      <c r="N229" s="13">
        <f t="shared" si="126"/>
        <v>0.52500338622453768</v>
      </c>
      <c r="O229" s="13"/>
      <c r="P229" s="7">
        <f t="shared" si="127"/>
        <v>0</v>
      </c>
      <c r="Q229" s="7">
        <f t="shared" si="128"/>
        <v>7.8446860489355622E-3</v>
      </c>
      <c r="R229" s="6">
        <f t="shared" si="129"/>
        <v>7.8446860489355622E-3</v>
      </c>
      <c r="S229" s="6">
        <f t="shared" si="130"/>
        <v>7.8446860489355622E-3</v>
      </c>
      <c r="T229" s="7">
        <f t="shared" si="131"/>
        <v>0</v>
      </c>
      <c r="U229" s="7">
        <f t="shared" si="132"/>
        <v>0.53395419576586067</v>
      </c>
      <c r="V229" s="7">
        <f t="shared" si="133"/>
        <v>3.8544297095413795</v>
      </c>
      <c r="W229" s="6">
        <f t="shared" si="134"/>
        <v>4.38838390530724</v>
      </c>
      <c r="X229" s="6">
        <v>1.7087999999999999E-2</v>
      </c>
      <c r="Y229" s="6">
        <v>4.3221959999999999</v>
      </c>
      <c r="Z229" s="6">
        <f t="shared" si="135"/>
        <v>54.09242714808309</v>
      </c>
      <c r="AA229" s="6">
        <f t="shared" si="137"/>
        <v>54.09242714808309</v>
      </c>
      <c r="AB229" s="6">
        <f t="shared" si="136"/>
        <v>1.5313490019249487</v>
      </c>
      <c r="AC229">
        <f t="shared" si="138"/>
        <v>252.9375</v>
      </c>
    </row>
    <row r="230" spans="7:29">
      <c r="G230" s="6">
        <v>986703</v>
      </c>
      <c r="H230" s="6">
        <v>12437739</v>
      </c>
      <c r="I230" s="12">
        <f t="shared" si="122"/>
        <v>24875478</v>
      </c>
      <c r="J230" s="6">
        <v>5211530.3056640001</v>
      </c>
      <c r="K230" s="12">
        <f t="shared" si="123"/>
        <v>41692242.445312001</v>
      </c>
      <c r="L230" s="6">
        <f t="shared" si="124"/>
        <v>168.98692800000001</v>
      </c>
      <c r="M230" s="6">
        <f t="shared" si="125"/>
        <v>5242880</v>
      </c>
      <c r="N230" s="13">
        <f t="shared" si="126"/>
        <v>0.59664524000188601</v>
      </c>
      <c r="O230" s="13"/>
      <c r="P230" s="7">
        <f t="shared" si="127"/>
        <v>0</v>
      </c>
      <c r="Q230" s="7">
        <f t="shared" si="128"/>
        <v>7.7379150904067521E-3</v>
      </c>
      <c r="R230" s="6">
        <f t="shared" si="129"/>
        <v>7.7379150904067521E-3</v>
      </c>
      <c r="S230" s="6">
        <f t="shared" si="130"/>
        <v>7.7379150904067521E-3</v>
      </c>
      <c r="T230" s="7">
        <f t="shared" si="131"/>
        <v>0</v>
      </c>
      <c r="U230" s="7">
        <f t="shared" si="132"/>
        <v>0.52668675371186835</v>
      </c>
      <c r="V230" s="7">
        <f t="shared" si="133"/>
        <v>1.4699975665426717</v>
      </c>
      <c r="W230" s="6">
        <f t="shared" si="134"/>
        <v>1.9966843202545399</v>
      </c>
      <c r="X230" s="6">
        <v>6.5170000000000002E-3</v>
      </c>
      <c r="Y230" s="6">
        <v>1.9883959454539528</v>
      </c>
      <c r="Z230" s="6">
        <f t="shared" si="135"/>
        <v>18.734311652704495</v>
      </c>
      <c r="AA230" s="6">
        <f t="shared" si="137"/>
        <v>18.734311652704495</v>
      </c>
      <c r="AB230" s="6">
        <f t="shared" si="136"/>
        <v>0.41683724107045694</v>
      </c>
      <c r="AC230">
        <f t="shared" si="138"/>
        <v>305.10909090899997</v>
      </c>
    </row>
    <row r="231" spans="7:29">
      <c r="G231" s="6">
        <v>343791</v>
      </c>
      <c r="H231" s="6">
        <v>13590452</v>
      </c>
      <c r="I231" s="12">
        <f t="shared" si="122"/>
        <v>27180904</v>
      </c>
      <c r="J231" s="6">
        <v>5537771.9697270002</v>
      </c>
      <c r="K231" s="12">
        <f t="shared" si="123"/>
        <v>44302175.757816002</v>
      </c>
      <c r="L231" s="6">
        <f t="shared" si="124"/>
        <v>169.96124399999999</v>
      </c>
      <c r="M231" s="6">
        <f t="shared" si="125"/>
        <v>5242880</v>
      </c>
      <c r="N231" s="13">
        <f t="shared" si="126"/>
        <v>0.61353429115057889</v>
      </c>
      <c r="O231" s="13"/>
      <c r="P231" s="7">
        <f t="shared" si="127"/>
        <v>0</v>
      </c>
      <c r="Q231" s="7">
        <f t="shared" si="128"/>
        <v>8.2223083774857694E-3</v>
      </c>
      <c r="R231" s="6">
        <f t="shared" si="129"/>
        <v>8.2223083774857694E-3</v>
      </c>
      <c r="S231" s="6">
        <f t="shared" si="130"/>
        <v>8.2223083774857694E-3</v>
      </c>
      <c r="T231" s="7">
        <f t="shared" si="131"/>
        <v>0</v>
      </c>
      <c r="U231" s="7">
        <f t="shared" si="132"/>
        <v>0.5596573310457762</v>
      </c>
      <c r="V231" s="7">
        <f t="shared" si="133"/>
        <v>2.3244322423234971</v>
      </c>
      <c r="W231" s="6">
        <f t="shared" si="134"/>
        <v>2.8840895733692733</v>
      </c>
      <c r="X231" s="6">
        <v>1.0305E-2</v>
      </c>
      <c r="Y231" s="6">
        <v>2.8258599999977103</v>
      </c>
      <c r="Z231" s="6">
        <f t="shared" si="135"/>
        <v>20.210496094267157</v>
      </c>
      <c r="AA231" s="6">
        <f t="shared" si="137"/>
        <v>20.210496094267157</v>
      </c>
      <c r="AB231" s="6">
        <f t="shared" si="136"/>
        <v>2.0605965395175332</v>
      </c>
      <c r="AC231">
        <f t="shared" si="138"/>
        <v>274.22222222200003</v>
      </c>
    </row>
    <row r="232" spans="7:29">
      <c r="G232" s="6">
        <v>72000</v>
      </c>
      <c r="H232" s="6">
        <v>14393817</v>
      </c>
      <c r="I232" s="12">
        <f t="shared" si="122"/>
        <v>28787634</v>
      </c>
      <c r="J232" s="6">
        <v>5714927.5654300004</v>
      </c>
      <c r="K232" s="12">
        <f t="shared" si="123"/>
        <v>45719420.523440003</v>
      </c>
      <c r="L232" s="6">
        <f t="shared" si="124"/>
        <v>174.16580400000001</v>
      </c>
      <c r="M232" s="6">
        <f t="shared" si="125"/>
        <v>5242880</v>
      </c>
      <c r="N232" s="13">
        <f t="shared" si="126"/>
        <v>0.62965876798986975</v>
      </c>
      <c r="O232" s="13"/>
      <c r="P232" s="7">
        <f t="shared" si="127"/>
        <v>0</v>
      </c>
      <c r="Q232" s="7">
        <f t="shared" si="128"/>
        <v>8.4853433934868102E-3</v>
      </c>
      <c r="R232" s="6">
        <f t="shared" si="129"/>
        <v>8.4853433934868102E-3</v>
      </c>
      <c r="S232" s="6">
        <f t="shared" si="130"/>
        <v>8.4853433934868102E-3</v>
      </c>
      <c r="T232" s="7">
        <f t="shared" si="131"/>
        <v>0</v>
      </c>
      <c r="U232" s="7">
        <f t="shared" si="132"/>
        <v>0.57756099851582798</v>
      </c>
      <c r="V232" s="7">
        <f t="shared" si="133"/>
        <v>1.6637566442870562</v>
      </c>
      <c r="W232" s="6">
        <f t="shared" si="134"/>
        <v>2.2413176428028843</v>
      </c>
      <c r="X232" s="6">
        <v>7.3759999999999997E-3</v>
      </c>
      <c r="Y232" s="6">
        <v>2.2033246769202401</v>
      </c>
      <c r="Z232" s="6">
        <f t="shared" si="135"/>
        <v>15.039905009311422</v>
      </c>
      <c r="AA232" s="6">
        <f t="shared" si="137"/>
        <v>15.039905009311422</v>
      </c>
      <c r="AB232" s="6">
        <f t="shared" si="136"/>
        <v>1.7243471323413788</v>
      </c>
      <c r="AC232">
        <f t="shared" si="138"/>
        <v>298.715384615</v>
      </c>
    </row>
    <row r="233" spans="7:29">
      <c r="G233" s="6">
        <v>4588484</v>
      </c>
      <c r="H233" s="6">
        <v>6879133</v>
      </c>
      <c r="I233" s="12">
        <f t="shared" si="122"/>
        <v>13758266</v>
      </c>
      <c r="J233" s="6">
        <v>6137087.5234380001</v>
      </c>
      <c r="K233" s="12">
        <f t="shared" si="123"/>
        <v>49096700.187504001</v>
      </c>
      <c r="L233" s="6">
        <f t="shared" si="124"/>
        <v>174.319276</v>
      </c>
      <c r="M233" s="6">
        <f t="shared" si="125"/>
        <v>5242880</v>
      </c>
      <c r="N233" s="13">
        <f t="shared" si="126"/>
        <v>0.28022791648840234</v>
      </c>
      <c r="O233" s="13"/>
      <c r="P233" s="7">
        <f t="shared" si="127"/>
        <v>0</v>
      </c>
      <c r="Q233" s="7">
        <f t="shared" si="128"/>
        <v>9.1121531246103789E-3</v>
      </c>
      <c r="R233" s="6">
        <f t="shared" si="129"/>
        <v>9.1121531246103789E-3</v>
      </c>
      <c r="S233" s="6">
        <f t="shared" si="130"/>
        <v>9.1121531246103789E-3</v>
      </c>
      <c r="T233" s="7">
        <f t="shared" si="131"/>
        <v>0</v>
      </c>
      <c r="U233" s="7">
        <f t="shared" si="132"/>
        <v>0.62022525350226088</v>
      </c>
      <c r="V233" s="7">
        <f t="shared" si="133"/>
        <v>2.704957928184704</v>
      </c>
      <c r="W233" s="6">
        <f t="shared" si="134"/>
        <v>3.325183181686965</v>
      </c>
      <c r="X233" s="6">
        <v>1.1991999999999999E-2</v>
      </c>
      <c r="Y233" s="6">
        <v>3.3373735999999998</v>
      </c>
      <c r="Z233" s="6">
        <f t="shared" si="135"/>
        <v>24.014733784102908</v>
      </c>
      <c r="AA233" s="6">
        <f t="shared" si="137"/>
        <v>24.014733784102908</v>
      </c>
      <c r="AB233" s="6">
        <f t="shared" si="136"/>
        <v>0.365269813155914</v>
      </c>
      <c r="AC233">
        <f t="shared" si="138"/>
        <v>278.3</v>
      </c>
    </row>
    <row r="234" spans="7:29">
      <c r="G234" s="6">
        <v>45101</v>
      </c>
      <c r="H234" s="6">
        <v>14506196</v>
      </c>
      <c r="I234" s="12">
        <f t="shared" si="122"/>
        <v>29012392</v>
      </c>
      <c r="J234" s="6">
        <v>5575408.765137</v>
      </c>
      <c r="K234" s="12">
        <f t="shared" si="123"/>
        <v>44603270.121096</v>
      </c>
      <c r="L234" s="6">
        <f t="shared" si="124"/>
        <v>174.976372</v>
      </c>
      <c r="M234" s="6">
        <f t="shared" si="125"/>
        <v>5242880</v>
      </c>
      <c r="N234" s="13">
        <f t="shared" si="126"/>
        <v>0.65045437074978085</v>
      </c>
      <c r="O234" s="13"/>
      <c r="P234" s="7">
        <f t="shared" si="127"/>
        <v>0</v>
      </c>
      <c r="Q234" s="7">
        <f t="shared" si="128"/>
        <v>8.2781902989323489E-3</v>
      </c>
      <c r="R234" s="6">
        <f t="shared" si="129"/>
        <v>8.2781902989323489E-3</v>
      </c>
      <c r="S234" s="6">
        <f t="shared" si="130"/>
        <v>8.2781902989323489E-3</v>
      </c>
      <c r="T234" s="7">
        <f t="shared" si="131"/>
        <v>0</v>
      </c>
      <c r="U234" s="7">
        <f t="shared" si="132"/>
        <v>0.56346097420468988</v>
      </c>
      <c r="V234" s="7">
        <f t="shared" si="133"/>
        <v>1.8645081916590032</v>
      </c>
      <c r="W234" s="6">
        <f t="shared" si="134"/>
        <v>2.427969165863693</v>
      </c>
      <c r="X234" s="6">
        <v>8.2660000000000008E-3</v>
      </c>
      <c r="Y234" s="6">
        <v>2.4300937866694223</v>
      </c>
      <c r="Z234" s="6">
        <f t="shared" si="135"/>
        <v>0.1474751866966863</v>
      </c>
      <c r="AA234" s="6">
        <f t="shared" si="137"/>
        <v>0.1474751866966863</v>
      </c>
      <c r="AB234" s="6">
        <f t="shared" si="136"/>
        <v>8.7429580594137996E-2</v>
      </c>
      <c r="AC234">
        <f t="shared" si="138"/>
        <v>293.98666666700001</v>
      </c>
    </row>
    <row r="235" spans="7:29">
      <c r="G235" s="6">
        <v>4026819</v>
      </c>
      <c r="H235" s="6">
        <v>8054237</v>
      </c>
      <c r="I235" s="12">
        <f t="shared" si="122"/>
        <v>16108474</v>
      </c>
      <c r="J235" s="6">
        <v>5098340.4042969998</v>
      </c>
      <c r="K235" s="12">
        <f t="shared" si="123"/>
        <v>40786723.234375998</v>
      </c>
      <c r="L235" s="6">
        <f t="shared" si="124"/>
        <v>177.18722399999999</v>
      </c>
      <c r="M235" s="6">
        <f t="shared" si="125"/>
        <v>5242880</v>
      </c>
      <c r="N235" s="13">
        <f t="shared" si="126"/>
        <v>0.39494405832590651</v>
      </c>
      <c r="O235" s="13"/>
      <c r="P235" s="7">
        <f t="shared" si="127"/>
        <v>0</v>
      </c>
      <c r="Q235" s="7">
        <f t="shared" si="128"/>
        <v>7.5698543108469619E-3</v>
      </c>
      <c r="R235" s="6">
        <f t="shared" si="129"/>
        <v>7.5698543108469619E-3</v>
      </c>
      <c r="S235" s="6">
        <f t="shared" si="130"/>
        <v>7.5698543108469619E-3</v>
      </c>
      <c r="T235" s="7">
        <f t="shared" si="131"/>
        <v>0</v>
      </c>
      <c r="U235" s="7">
        <f t="shared" si="132"/>
        <v>0.51524757592580417</v>
      </c>
      <c r="V235" s="7">
        <f t="shared" si="133"/>
        <v>1.7801474290555108</v>
      </c>
      <c r="W235" s="6">
        <f t="shared" si="134"/>
        <v>2.295395004981315</v>
      </c>
      <c r="X235" s="6">
        <v>7.8919999999999997E-3</v>
      </c>
      <c r="Y235" s="6">
        <v>2.3575095142823317</v>
      </c>
      <c r="Z235" s="6">
        <f t="shared" si="135"/>
        <v>4.0819271306771139</v>
      </c>
      <c r="AA235" s="6">
        <f t="shared" si="137"/>
        <v>4.0819271306771139</v>
      </c>
      <c r="AB235" s="6">
        <f t="shared" si="136"/>
        <v>2.6347511611178152</v>
      </c>
      <c r="AC235">
        <f t="shared" si="138"/>
        <v>298.72142857099999</v>
      </c>
    </row>
    <row r="236" spans="7:29">
      <c r="G236" s="6">
        <v>638802</v>
      </c>
      <c r="H236" s="6">
        <v>14626683</v>
      </c>
      <c r="I236" s="12">
        <f t="shared" si="122"/>
        <v>29253366</v>
      </c>
      <c r="J236" s="6">
        <v>6028239.9321290003</v>
      </c>
      <c r="K236" s="12">
        <f t="shared" si="123"/>
        <v>48225919.457032003</v>
      </c>
      <c r="L236" s="6">
        <f t="shared" si="124"/>
        <v>188.29623599999999</v>
      </c>
      <c r="M236" s="6">
        <f t="shared" si="125"/>
        <v>5242880</v>
      </c>
      <c r="N236" s="13">
        <f t="shared" si="126"/>
        <v>0.60659011438991772</v>
      </c>
      <c r="O236" s="13"/>
      <c r="P236" s="7">
        <f t="shared" si="127"/>
        <v>0</v>
      </c>
      <c r="Q236" s="7">
        <f t="shared" si="128"/>
        <v>8.9505396694551896E-3</v>
      </c>
      <c r="R236" s="6">
        <f t="shared" si="129"/>
        <v>8.9505396694551896E-3</v>
      </c>
      <c r="S236" s="6">
        <f t="shared" si="130"/>
        <v>8.9505396694551896E-3</v>
      </c>
      <c r="T236" s="7">
        <f t="shared" si="131"/>
        <v>0</v>
      </c>
      <c r="U236" s="7">
        <f t="shared" si="132"/>
        <v>0.60922491748702423</v>
      </c>
      <c r="V236" s="7">
        <f t="shared" si="133"/>
        <v>1.640298036504267</v>
      </c>
      <c r="W236" s="6">
        <f t="shared" si="134"/>
        <v>2.2495229539912911</v>
      </c>
      <c r="X236" s="6">
        <v>7.2719999999999998E-3</v>
      </c>
      <c r="Y236" s="6">
        <v>2.2403913230797201</v>
      </c>
      <c r="Z236" s="6">
        <f t="shared" si="135"/>
        <v>23.08222867787665</v>
      </c>
      <c r="AA236" s="6">
        <f t="shared" si="137"/>
        <v>23.08222867787665</v>
      </c>
      <c r="AB236" s="6">
        <f t="shared" si="136"/>
        <v>0.40759088903354301</v>
      </c>
      <c r="AC236">
        <f t="shared" si="138"/>
        <v>308.08461538500001</v>
      </c>
    </row>
    <row r="237" spans="7:29">
      <c r="G237" s="6">
        <v>540486</v>
      </c>
      <c r="H237" s="6">
        <v>15245729</v>
      </c>
      <c r="I237" s="12">
        <f t="shared" si="122"/>
        <v>30491458</v>
      </c>
      <c r="J237" s="6">
        <v>6333244.8476560004</v>
      </c>
      <c r="K237" s="12">
        <f t="shared" si="123"/>
        <v>50665958.781248003</v>
      </c>
      <c r="L237" s="6">
        <f t="shared" si="124"/>
        <v>193.75846799999999</v>
      </c>
      <c r="M237" s="6">
        <f t="shared" si="125"/>
        <v>5242880</v>
      </c>
      <c r="N237" s="13">
        <f t="shared" si="126"/>
        <v>0.60181350029608449</v>
      </c>
      <c r="O237" s="13"/>
      <c r="P237" s="7">
        <f t="shared" si="127"/>
        <v>0</v>
      </c>
      <c r="Q237" s="7">
        <f t="shared" si="128"/>
        <v>9.4034013051132615E-3</v>
      </c>
      <c r="R237" s="6">
        <f t="shared" si="129"/>
        <v>9.4034013051132615E-3</v>
      </c>
      <c r="S237" s="6">
        <f t="shared" si="130"/>
        <v>9.4034013051132615E-3</v>
      </c>
      <c r="T237" s="7">
        <f t="shared" si="131"/>
        <v>0</v>
      </c>
      <c r="U237" s="7">
        <f t="shared" si="132"/>
        <v>0.64004927029765435</v>
      </c>
      <c r="V237" s="7">
        <f t="shared" si="133"/>
        <v>2.9336793540668999</v>
      </c>
      <c r="W237" s="6">
        <f t="shared" si="134"/>
        <v>3.5737286243645543</v>
      </c>
      <c r="X237" s="6">
        <v>1.3006E-2</v>
      </c>
      <c r="Y237" s="6">
        <v>3.5121619166710021</v>
      </c>
      <c r="Z237" s="6">
        <f t="shared" si="135"/>
        <v>27.699513262238497</v>
      </c>
      <c r="AA237" s="6">
        <f t="shared" si="137"/>
        <v>27.699513262238497</v>
      </c>
      <c r="AB237" s="6">
        <f t="shared" si="136"/>
        <v>1.752957555895035</v>
      </c>
      <c r="AC237">
        <f t="shared" si="138"/>
        <v>270.04166666700002</v>
      </c>
    </row>
    <row r="238" spans="7:29">
      <c r="G238" s="6">
        <v>38120</v>
      </c>
      <c r="H238" s="6">
        <v>16171169</v>
      </c>
      <c r="I238" s="12">
        <f t="shared" si="122"/>
        <v>32342338</v>
      </c>
      <c r="J238" s="6">
        <v>3039653.56543</v>
      </c>
      <c r="K238" s="12">
        <f t="shared" si="123"/>
        <v>24317228.52344</v>
      </c>
      <c r="L238" s="6">
        <f t="shared" si="124"/>
        <v>194.816428</v>
      </c>
      <c r="M238" s="6">
        <f t="shared" si="125"/>
        <v>5242880</v>
      </c>
      <c r="N238" s="13">
        <f t="shared" si="126"/>
        <v>1.3300174388222075</v>
      </c>
      <c r="O238" s="13"/>
      <c r="P238" s="7">
        <f t="shared" si="127"/>
        <v>0</v>
      </c>
      <c r="Q238" s="7">
        <f t="shared" si="128"/>
        <v>4.5131813141308652E-3</v>
      </c>
      <c r="R238" s="6">
        <f t="shared" si="129"/>
        <v>4.5131813141308652E-3</v>
      </c>
      <c r="S238" s="6">
        <f t="shared" si="130"/>
        <v>4.5131813141308652E-3</v>
      </c>
      <c r="T238" s="7">
        <f t="shared" si="131"/>
        <v>0</v>
      </c>
      <c r="U238" s="7">
        <f t="shared" si="132"/>
        <v>0.30719293084510935</v>
      </c>
      <c r="V238" s="7">
        <f t="shared" si="133"/>
        <v>1.5254861964904232</v>
      </c>
      <c r="W238" s="6">
        <f t="shared" si="134"/>
        <v>1.8326791273355325</v>
      </c>
      <c r="X238" s="6">
        <v>6.7629999999999999E-3</v>
      </c>
      <c r="Y238" s="6">
        <v>1.8104551</v>
      </c>
      <c r="Z238" s="6">
        <f t="shared" si="135"/>
        <v>33.266578232576293</v>
      </c>
      <c r="AA238" s="6">
        <f t="shared" si="137"/>
        <v>33.266578232576293</v>
      </c>
      <c r="AB238" s="6">
        <f t="shared" si="136"/>
        <v>1.2275381662617606</v>
      </c>
      <c r="AC238">
        <f t="shared" si="138"/>
        <v>267.7</v>
      </c>
    </row>
    <row r="239" spans="7:29">
      <c r="G239" s="6">
        <v>38120</v>
      </c>
      <c r="H239" s="6">
        <v>16171169</v>
      </c>
      <c r="I239" s="12">
        <f t="shared" si="122"/>
        <v>32342338</v>
      </c>
      <c r="J239" s="6">
        <v>3039706.4462890001</v>
      </c>
      <c r="K239" s="12">
        <f t="shared" si="123"/>
        <v>24317651.570312001</v>
      </c>
      <c r="L239" s="6">
        <f t="shared" si="124"/>
        <v>194.816428</v>
      </c>
      <c r="M239" s="6">
        <f t="shared" si="125"/>
        <v>5242880</v>
      </c>
      <c r="N239" s="13">
        <f t="shared" si="126"/>
        <v>1.3299943009087634</v>
      </c>
      <c r="O239" s="13"/>
      <c r="P239" s="7">
        <f t="shared" si="127"/>
        <v>0</v>
      </c>
      <c r="Q239" s="7">
        <f t="shared" si="128"/>
        <v>4.513259829954981E-3</v>
      </c>
      <c r="R239" s="6">
        <f t="shared" si="129"/>
        <v>4.513259829954981E-3</v>
      </c>
      <c r="S239" s="6">
        <f t="shared" si="130"/>
        <v>4.513259829954981E-3</v>
      </c>
      <c r="T239" s="7">
        <f t="shared" si="131"/>
        <v>0</v>
      </c>
      <c r="U239" s="7">
        <f t="shared" si="132"/>
        <v>0.30719827508112579</v>
      </c>
      <c r="V239" s="7">
        <f t="shared" si="133"/>
        <v>1.5302230307542557</v>
      </c>
      <c r="W239" s="6">
        <f t="shared" si="134"/>
        <v>1.8374213058353814</v>
      </c>
      <c r="X239" s="6">
        <v>6.7840000000000001E-3</v>
      </c>
      <c r="Y239" s="6">
        <v>1.8235392000000001</v>
      </c>
      <c r="Z239" s="6">
        <f t="shared" si="135"/>
        <v>33.471995431088139</v>
      </c>
      <c r="AA239" s="6">
        <f t="shared" si="137"/>
        <v>33.471995431088139</v>
      </c>
      <c r="AB239" s="6">
        <f t="shared" si="136"/>
        <v>0.7612726853023668</v>
      </c>
      <c r="AC239">
        <f t="shared" si="138"/>
        <v>268.8</v>
      </c>
    </row>
    <row r="240" spans="7:29">
      <c r="G240" s="6">
        <v>3501776</v>
      </c>
      <c r="H240" s="6">
        <v>10501936</v>
      </c>
      <c r="I240" s="12">
        <f t="shared" si="122"/>
        <v>21003872</v>
      </c>
      <c r="J240" s="6">
        <v>10547433.670898</v>
      </c>
      <c r="K240" s="12">
        <f t="shared" si="123"/>
        <v>84379469.367183998</v>
      </c>
      <c r="L240" s="6">
        <f t="shared" si="124"/>
        <v>196.058752</v>
      </c>
      <c r="M240" s="6">
        <f t="shared" si="125"/>
        <v>5242880</v>
      </c>
      <c r="N240" s="13">
        <f t="shared" si="126"/>
        <v>0.24892159381330042</v>
      </c>
      <c r="O240" s="13"/>
      <c r="P240" s="7">
        <f t="shared" si="127"/>
        <v>0</v>
      </c>
      <c r="Q240" s="7">
        <f t="shared" si="128"/>
        <v>1.5660495359377431E-2</v>
      </c>
      <c r="R240" s="6">
        <f t="shared" si="129"/>
        <v>1.5660495359377431E-2</v>
      </c>
      <c r="S240" s="6">
        <f t="shared" si="130"/>
        <v>1.5660495359377431E-2</v>
      </c>
      <c r="T240" s="7">
        <f t="shared" si="131"/>
        <v>0</v>
      </c>
      <c r="U240" s="7">
        <f t="shared" si="132"/>
        <v>1.0659428755655553</v>
      </c>
      <c r="V240" s="7">
        <f t="shared" si="133"/>
        <v>4.0452564613129152</v>
      </c>
      <c r="W240" s="6">
        <f t="shared" si="134"/>
        <v>5.1111993368784709</v>
      </c>
      <c r="X240" s="6">
        <v>1.7933999999999999E-2</v>
      </c>
      <c r="Y240" s="6">
        <v>5.1501964500000001</v>
      </c>
      <c r="Z240" s="6">
        <f t="shared" si="135"/>
        <v>12.677063904441665</v>
      </c>
      <c r="AA240" s="6">
        <f t="shared" si="137"/>
        <v>12.677063904441665</v>
      </c>
      <c r="AB240" s="6">
        <f t="shared" si="136"/>
        <v>0.75719661376274683</v>
      </c>
      <c r="AC240">
        <f t="shared" si="138"/>
        <v>287.17500000000001</v>
      </c>
    </row>
    <row r="241" spans="7:29">
      <c r="G241" s="6">
        <v>1062400</v>
      </c>
      <c r="H241" s="6">
        <v>14883536</v>
      </c>
      <c r="I241" s="12">
        <f t="shared" si="122"/>
        <v>29767072</v>
      </c>
      <c r="J241" s="6">
        <v>6256325.5341800004</v>
      </c>
      <c r="K241" s="12">
        <f t="shared" si="123"/>
        <v>50050604.273440003</v>
      </c>
      <c r="L241" s="6">
        <f t="shared" si="124"/>
        <v>199.85043200000001</v>
      </c>
      <c r="M241" s="6">
        <f t="shared" si="125"/>
        <v>5242880</v>
      </c>
      <c r="N241" s="13">
        <f t="shared" si="126"/>
        <v>0.5947395127813927</v>
      </c>
      <c r="O241" s="13"/>
      <c r="P241" s="7">
        <f t="shared" si="127"/>
        <v>0</v>
      </c>
      <c r="Q241" s="7">
        <f t="shared" si="128"/>
        <v>9.2891939453589121E-3</v>
      </c>
      <c r="R241" s="6">
        <f t="shared" si="129"/>
        <v>9.2891939453589121E-3</v>
      </c>
      <c r="S241" s="6">
        <f t="shared" si="130"/>
        <v>9.2891939453589121E-3</v>
      </c>
      <c r="T241" s="7">
        <f t="shared" si="131"/>
        <v>0</v>
      </c>
      <c r="U241" s="7">
        <f t="shared" si="132"/>
        <v>0.63227566424793225</v>
      </c>
      <c r="V241" s="7">
        <f t="shared" si="133"/>
        <v>1.7857865174648353</v>
      </c>
      <c r="W241" s="6">
        <f t="shared" si="134"/>
        <v>2.4180621817127674</v>
      </c>
      <c r="X241" s="6">
        <v>7.9170000000000004E-3</v>
      </c>
      <c r="Y241" s="6">
        <v>2.4078990000011311</v>
      </c>
      <c r="Z241" s="6">
        <f t="shared" si="135"/>
        <v>17.332246373107385</v>
      </c>
      <c r="AA241" s="6">
        <f t="shared" si="137"/>
        <v>17.332246373107385</v>
      </c>
      <c r="AB241" s="6">
        <f t="shared" si="136"/>
        <v>0.42207674456576266</v>
      </c>
      <c r="AC241">
        <f t="shared" si="138"/>
        <v>304.14285714300001</v>
      </c>
    </row>
    <row r="242" spans="7:29">
      <c r="G242" s="6">
        <v>434102</v>
      </c>
      <c r="H242" s="6">
        <v>16036720</v>
      </c>
      <c r="I242" s="12">
        <f t="shared" si="122"/>
        <v>32073440</v>
      </c>
      <c r="J242" s="6">
        <v>6544206.3974609999</v>
      </c>
      <c r="K242" s="12">
        <f t="shared" si="123"/>
        <v>52353651.179687999</v>
      </c>
      <c r="L242" s="6">
        <f t="shared" si="124"/>
        <v>201.12268</v>
      </c>
      <c r="M242" s="6">
        <f t="shared" si="125"/>
        <v>5242880</v>
      </c>
      <c r="N242" s="13">
        <f t="shared" si="126"/>
        <v>0.61263043316535204</v>
      </c>
      <c r="O242" s="13"/>
      <c r="P242" s="7">
        <f t="shared" si="127"/>
        <v>0</v>
      </c>
      <c r="Q242" s="7">
        <f t="shared" si="128"/>
        <v>9.7166303307523478E-3</v>
      </c>
      <c r="R242" s="6">
        <f t="shared" si="129"/>
        <v>9.7166303307523478E-3</v>
      </c>
      <c r="S242" s="6">
        <f t="shared" si="130"/>
        <v>9.7166303307523478E-3</v>
      </c>
      <c r="T242" s="7">
        <f t="shared" si="131"/>
        <v>0</v>
      </c>
      <c r="U242" s="7">
        <f t="shared" si="132"/>
        <v>0.66136942912011432</v>
      </c>
      <c r="V242" s="7">
        <f t="shared" si="133"/>
        <v>3.1748067744496091</v>
      </c>
      <c r="W242" s="6">
        <f t="shared" si="134"/>
        <v>3.8361762035697233</v>
      </c>
      <c r="X242" s="6">
        <v>1.4075000000000001E-2</v>
      </c>
      <c r="Y242" s="6">
        <v>3.738789166661975</v>
      </c>
      <c r="Z242" s="6">
        <f t="shared" si="135"/>
        <v>30.965326246874973</v>
      </c>
      <c r="AA242" s="6">
        <f t="shared" si="137"/>
        <v>30.965326246874973</v>
      </c>
      <c r="AB242" s="6">
        <f t="shared" si="136"/>
        <v>2.6047747697604553</v>
      </c>
      <c r="AC242">
        <f t="shared" si="138"/>
        <v>265.633333333</v>
      </c>
    </row>
    <row r="243" spans="7:29">
      <c r="G243" s="6">
        <v>3712815</v>
      </c>
      <c r="H243" s="6">
        <v>11108633</v>
      </c>
      <c r="I243" s="12">
        <f t="shared" si="122"/>
        <v>22217266</v>
      </c>
      <c r="J243" s="6">
        <v>7610084.7705079997</v>
      </c>
      <c r="K243" s="12">
        <f t="shared" si="123"/>
        <v>60880678.164063998</v>
      </c>
      <c r="L243" s="6">
        <f t="shared" si="124"/>
        <v>207.55989600000001</v>
      </c>
      <c r="M243" s="6">
        <f t="shared" si="125"/>
        <v>5242880</v>
      </c>
      <c r="N243" s="13">
        <f t="shared" si="126"/>
        <v>0.36493131597726147</v>
      </c>
      <c r="O243" s="13"/>
      <c r="P243" s="7">
        <f t="shared" si="127"/>
        <v>0</v>
      </c>
      <c r="Q243" s="7">
        <f t="shared" si="128"/>
        <v>1.1299212770765184E-2</v>
      </c>
      <c r="R243" s="6">
        <f t="shared" si="129"/>
        <v>1.1299212770765184E-2</v>
      </c>
      <c r="S243" s="6">
        <f t="shared" si="130"/>
        <v>1.1299212770765184E-2</v>
      </c>
      <c r="T243" s="7">
        <f t="shared" si="131"/>
        <v>0</v>
      </c>
      <c r="U243" s="7">
        <f t="shared" si="132"/>
        <v>0.76908904067867867</v>
      </c>
      <c r="V243" s="7">
        <f t="shared" si="133"/>
        <v>4.0863090249327971</v>
      </c>
      <c r="W243" s="6">
        <f t="shared" si="134"/>
        <v>4.8553980656114755</v>
      </c>
      <c r="X243" s="6">
        <v>1.8116E-2</v>
      </c>
      <c r="Y243" s="6">
        <v>4.9018699058791562</v>
      </c>
      <c r="Z243" s="6">
        <f t="shared" si="135"/>
        <v>37.628545094031885</v>
      </c>
      <c r="AA243" s="6">
        <f t="shared" si="137"/>
        <v>37.628545094031885</v>
      </c>
      <c r="AB243" s="6">
        <f t="shared" si="136"/>
        <v>0.94804311742226699</v>
      </c>
      <c r="AC243">
        <f t="shared" si="138"/>
        <v>270.58235294100001</v>
      </c>
    </row>
    <row r="244" spans="7:29">
      <c r="G244" s="6">
        <v>3799275</v>
      </c>
      <c r="H244" s="6">
        <v>11368076</v>
      </c>
      <c r="I244" s="12">
        <f t="shared" si="122"/>
        <v>22736152</v>
      </c>
      <c r="J244" s="6">
        <v>11798447.90625</v>
      </c>
      <c r="K244" s="12">
        <f t="shared" si="123"/>
        <v>94387583.25</v>
      </c>
      <c r="L244" s="6">
        <f t="shared" si="124"/>
        <v>212.402412</v>
      </c>
      <c r="M244" s="6">
        <f t="shared" si="125"/>
        <v>5242880</v>
      </c>
      <c r="N244" s="13">
        <f t="shared" si="126"/>
        <v>0.24088075165331665</v>
      </c>
      <c r="O244" s="13"/>
      <c r="P244" s="7">
        <f t="shared" si="127"/>
        <v>0</v>
      </c>
      <c r="Q244" s="7">
        <f t="shared" si="128"/>
        <v>1.7517961662417675E-2</v>
      </c>
      <c r="R244" s="6">
        <f t="shared" si="129"/>
        <v>1.7517961662417675E-2</v>
      </c>
      <c r="S244" s="6">
        <f t="shared" si="130"/>
        <v>1.7517961662417675E-2</v>
      </c>
      <c r="T244" s="7">
        <f t="shared" si="131"/>
        <v>0</v>
      </c>
      <c r="U244" s="7">
        <f t="shared" si="132"/>
        <v>1.1923726548856106</v>
      </c>
      <c r="V244" s="7">
        <f t="shared" si="133"/>
        <v>4.5845788767806965</v>
      </c>
      <c r="W244" s="6">
        <f t="shared" si="134"/>
        <v>5.7769515316663069</v>
      </c>
      <c r="X244" s="6">
        <v>2.0324999999999999E-2</v>
      </c>
      <c r="Y244" s="6">
        <v>5.7796678124999996</v>
      </c>
      <c r="Z244" s="6">
        <f t="shared" si="135"/>
        <v>13.810766728572323</v>
      </c>
      <c r="AA244" s="6">
        <f t="shared" si="137"/>
        <v>13.810766728572323</v>
      </c>
      <c r="AB244" s="6">
        <f t="shared" si="136"/>
        <v>4.6997179108080198E-2</v>
      </c>
      <c r="AC244">
        <f t="shared" si="138"/>
        <v>284.36250000000001</v>
      </c>
    </row>
    <row r="245" spans="7:29">
      <c r="G245" s="6">
        <v>2097152</v>
      </c>
      <c r="H245" s="6">
        <v>14487995</v>
      </c>
      <c r="I245" s="12">
        <f t="shared" si="122"/>
        <v>28975990</v>
      </c>
      <c r="J245" s="6">
        <v>6414980.0512699997</v>
      </c>
      <c r="K245" s="12">
        <f t="shared" si="123"/>
        <v>51319840.410159998</v>
      </c>
      <c r="L245" s="6">
        <f t="shared" si="124"/>
        <v>215.79898</v>
      </c>
      <c r="M245" s="6">
        <f t="shared" si="125"/>
        <v>5242880</v>
      </c>
      <c r="N245" s="13">
        <f t="shared" si="126"/>
        <v>0.56461574643290402</v>
      </c>
      <c r="O245" s="13"/>
      <c r="P245" s="7">
        <f t="shared" si="127"/>
        <v>0</v>
      </c>
      <c r="Q245" s="7">
        <f t="shared" si="128"/>
        <v>9.5247591459714197E-3</v>
      </c>
      <c r="R245" s="6">
        <f t="shared" si="129"/>
        <v>9.5247591459714197E-3</v>
      </c>
      <c r="S245" s="6">
        <f t="shared" si="130"/>
        <v>9.5247591459714197E-3</v>
      </c>
      <c r="T245" s="7">
        <f t="shared" si="131"/>
        <v>0</v>
      </c>
      <c r="U245" s="7">
        <f t="shared" si="132"/>
        <v>0.64830957898446162</v>
      </c>
      <c r="V245" s="7">
        <f t="shared" si="133"/>
        <v>1.839696202657976</v>
      </c>
      <c r="W245" s="6">
        <f t="shared" si="134"/>
        <v>2.4880057816424377</v>
      </c>
      <c r="X245" s="6">
        <v>8.1560000000000001E-3</v>
      </c>
      <c r="Y245" s="6">
        <v>2.5177028266639478</v>
      </c>
      <c r="Z245" s="6">
        <f t="shared" si="135"/>
        <v>16.782235727947764</v>
      </c>
      <c r="AA245" s="6">
        <f t="shared" si="137"/>
        <v>16.782235727947764</v>
      </c>
      <c r="AB245" s="6">
        <f t="shared" si="136"/>
        <v>1.1795293990617581</v>
      </c>
      <c r="AC245">
        <f t="shared" si="138"/>
        <v>308.693333333</v>
      </c>
    </row>
    <row r="246" spans="7:29">
      <c r="G246" s="6">
        <v>6686493</v>
      </c>
      <c r="H246" s="6">
        <v>7013978</v>
      </c>
      <c r="I246" s="12">
        <f t="shared" si="122"/>
        <v>14027956</v>
      </c>
      <c r="J246" s="6">
        <v>5078879.9140619999</v>
      </c>
      <c r="K246" s="12">
        <f t="shared" si="123"/>
        <v>40631039.312495999</v>
      </c>
      <c r="L246" s="6">
        <f t="shared" si="124"/>
        <v>217.89759599999999</v>
      </c>
      <c r="M246" s="6">
        <f t="shared" si="125"/>
        <v>5242880</v>
      </c>
      <c r="N246" s="13">
        <f t="shared" si="126"/>
        <v>0.34525220711461663</v>
      </c>
      <c r="O246" s="13"/>
      <c r="P246" s="7">
        <f t="shared" si="127"/>
        <v>0</v>
      </c>
      <c r="Q246" s="7">
        <f t="shared" si="128"/>
        <v>7.5409599914773784E-3</v>
      </c>
      <c r="R246" s="6">
        <f t="shared" si="129"/>
        <v>7.5409599914773784E-3</v>
      </c>
      <c r="S246" s="6">
        <f t="shared" si="130"/>
        <v>7.5409599914773784E-3</v>
      </c>
      <c r="T246" s="7">
        <f t="shared" si="131"/>
        <v>0</v>
      </c>
      <c r="U246" s="7">
        <f t="shared" si="132"/>
        <v>0.51328086330468126</v>
      </c>
      <c r="V246" s="7">
        <f t="shared" si="133"/>
        <v>2.3023270157589457</v>
      </c>
      <c r="W246" s="6">
        <f t="shared" si="134"/>
        <v>2.8156078790636272</v>
      </c>
      <c r="X246" s="6">
        <v>1.0207000000000001E-2</v>
      </c>
      <c r="Y246" s="6">
        <v>2.9113766333299314</v>
      </c>
      <c r="Z246" s="6">
        <f t="shared" si="135"/>
        <v>26.119721843074579</v>
      </c>
      <c r="AA246" s="6">
        <f t="shared" si="137"/>
        <v>26.119721843074579</v>
      </c>
      <c r="AB246" s="6">
        <f t="shared" si="136"/>
        <v>3.2894663359569245</v>
      </c>
      <c r="AC246">
        <f t="shared" si="138"/>
        <v>285.23333333300002</v>
      </c>
    </row>
    <row r="247" spans="7:29">
      <c r="G247" s="6">
        <v>2380515</v>
      </c>
      <c r="H247" s="6">
        <v>14448191</v>
      </c>
      <c r="I247" s="12">
        <f t="shared" si="122"/>
        <v>28896382</v>
      </c>
      <c r="J247" s="6">
        <v>6614612.4243160002</v>
      </c>
      <c r="K247" s="12">
        <f t="shared" si="123"/>
        <v>52916899.394528002</v>
      </c>
      <c r="L247" s="6">
        <f t="shared" si="124"/>
        <v>220.98859200000001</v>
      </c>
      <c r="M247" s="6">
        <f t="shared" si="125"/>
        <v>5242880</v>
      </c>
      <c r="N247" s="13">
        <f t="shared" si="126"/>
        <v>0.5460709590061148</v>
      </c>
      <c r="O247" s="13"/>
      <c r="P247" s="7">
        <f t="shared" si="127"/>
        <v>0</v>
      </c>
      <c r="Q247" s="7">
        <f t="shared" si="128"/>
        <v>9.8211669688804612E-3</v>
      </c>
      <c r="R247" s="6">
        <f t="shared" si="129"/>
        <v>9.8211669688804612E-3</v>
      </c>
      <c r="S247" s="6">
        <f t="shared" si="130"/>
        <v>9.8211669688804612E-3</v>
      </c>
      <c r="T247" s="7">
        <f t="shared" si="131"/>
        <v>0</v>
      </c>
      <c r="U247" s="7">
        <f t="shared" si="132"/>
        <v>0.66848479054969467</v>
      </c>
      <c r="V247" s="7">
        <f t="shared" si="133"/>
        <v>1.9055607552788845</v>
      </c>
      <c r="W247" s="6">
        <f t="shared" si="134"/>
        <v>2.5740455458285791</v>
      </c>
      <c r="X247" s="6">
        <v>8.4480000000000006E-3</v>
      </c>
      <c r="Y247" s="6">
        <v>2.6350896000000001</v>
      </c>
      <c r="Z247" s="6">
        <f t="shared" si="135"/>
        <v>16.254343855119085</v>
      </c>
      <c r="AA247" s="6">
        <f t="shared" si="137"/>
        <v>16.254343855119085</v>
      </c>
      <c r="AB247" s="6">
        <f t="shared" si="136"/>
        <v>2.3165836247625511</v>
      </c>
      <c r="AC247">
        <f t="shared" si="138"/>
        <v>311.91874999999999</v>
      </c>
    </row>
    <row r="248" spans="7:29">
      <c r="G248" s="6">
        <v>5824554</v>
      </c>
      <c r="H248" s="6">
        <v>8733523</v>
      </c>
      <c r="I248" s="12">
        <f t="shared" si="122"/>
        <v>17467046</v>
      </c>
      <c r="J248" s="6">
        <v>7715217.28125</v>
      </c>
      <c r="K248" s="12">
        <f t="shared" si="123"/>
        <v>61721738.25</v>
      </c>
      <c r="L248" s="6">
        <f t="shared" si="124"/>
        <v>221.29335599999999</v>
      </c>
      <c r="M248" s="6">
        <f t="shared" si="125"/>
        <v>5242880</v>
      </c>
      <c r="N248" s="13">
        <f t="shared" si="126"/>
        <v>0.28299666365925785</v>
      </c>
      <c r="O248" s="13"/>
      <c r="P248" s="7">
        <f t="shared" si="127"/>
        <v>0</v>
      </c>
      <c r="Q248" s="7">
        <f t="shared" si="128"/>
        <v>1.1455310191992639E-2</v>
      </c>
      <c r="R248" s="6">
        <f t="shared" si="129"/>
        <v>1.1455310191992639E-2</v>
      </c>
      <c r="S248" s="6">
        <f t="shared" si="130"/>
        <v>1.1455310191992639E-2</v>
      </c>
      <c r="T248" s="7">
        <f t="shared" si="131"/>
        <v>0</v>
      </c>
      <c r="U248" s="7">
        <f t="shared" si="132"/>
        <v>0.77971392387893612</v>
      </c>
      <c r="V248" s="7">
        <f t="shared" si="133"/>
        <v>3.4120996147139775</v>
      </c>
      <c r="W248" s="6">
        <f t="shared" si="134"/>
        <v>4.1918135385929141</v>
      </c>
      <c r="X248" s="6">
        <v>1.5127E-2</v>
      </c>
      <c r="Y248" s="6">
        <v>4.2188039384568832</v>
      </c>
      <c r="Z248" s="6">
        <f t="shared" si="135"/>
        <v>24.272425517335634</v>
      </c>
      <c r="AA248" s="6">
        <f t="shared" si="137"/>
        <v>24.272425517335634</v>
      </c>
      <c r="AB248" s="6">
        <f t="shared" si="136"/>
        <v>0.63976426157034039</v>
      </c>
      <c r="AC248">
        <f t="shared" si="138"/>
        <v>278.89230769199997</v>
      </c>
    </row>
    <row r="249" spans="7:29">
      <c r="G249" s="6">
        <v>1382908</v>
      </c>
      <c r="H249" s="6">
        <v>16917053</v>
      </c>
      <c r="I249" s="12">
        <f t="shared" si="122"/>
        <v>33834106</v>
      </c>
      <c r="J249" s="6">
        <v>3830059.0429690001</v>
      </c>
      <c r="K249" s="12">
        <f t="shared" si="123"/>
        <v>30640472.343752</v>
      </c>
      <c r="L249" s="6">
        <f t="shared" si="124"/>
        <v>230.66279599999999</v>
      </c>
      <c r="M249" s="6">
        <f t="shared" si="125"/>
        <v>5242880</v>
      </c>
      <c r="N249" s="13">
        <f t="shared" si="126"/>
        <v>1.104229256664812</v>
      </c>
      <c r="O249" s="13"/>
      <c r="P249" s="7">
        <f t="shared" si="127"/>
        <v>0</v>
      </c>
      <c r="Q249" s="7">
        <f t="shared" si="128"/>
        <v>5.686750326200524E-3</v>
      </c>
      <c r="R249" s="6">
        <f t="shared" si="129"/>
        <v>5.686750326200524E-3</v>
      </c>
      <c r="S249" s="6">
        <f t="shared" si="130"/>
        <v>5.686750326200524E-3</v>
      </c>
      <c r="T249" s="7">
        <f t="shared" si="131"/>
        <v>0</v>
      </c>
      <c r="U249" s="7">
        <f t="shared" si="132"/>
        <v>0.38707274937531261</v>
      </c>
      <c r="V249" s="7">
        <f t="shared" si="133"/>
        <v>1.6005988541026235</v>
      </c>
      <c r="W249" s="6">
        <f t="shared" si="134"/>
        <v>1.987671603477936</v>
      </c>
      <c r="X249" s="6">
        <v>7.0959999999999999E-3</v>
      </c>
      <c r="Y249" s="6">
        <v>1.9743255384631759</v>
      </c>
      <c r="Z249" s="6">
        <f t="shared" si="135"/>
        <v>19.859775560871981</v>
      </c>
      <c r="AA249" s="6">
        <f t="shared" si="137"/>
        <v>19.859775560871981</v>
      </c>
      <c r="AB249" s="6">
        <f t="shared" si="136"/>
        <v>0.67598097450275285</v>
      </c>
      <c r="AC249">
        <f t="shared" si="138"/>
        <v>278.23076923100001</v>
      </c>
    </row>
    <row r="250" spans="7:29">
      <c r="G250" s="6">
        <v>2707524</v>
      </c>
      <c r="H250" s="6">
        <v>14810202</v>
      </c>
      <c r="I250" s="12">
        <f t="shared" si="122"/>
        <v>29620404</v>
      </c>
      <c r="J250" s="6">
        <v>4268855.8583979998</v>
      </c>
      <c r="K250" s="12">
        <f t="shared" si="123"/>
        <v>34150846.867183998</v>
      </c>
      <c r="L250" s="6">
        <f t="shared" si="124"/>
        <v>231.87290400000001</v>
      </c>
      <c r="M250" s="6">
        <f t="shared" si="125"/>
        <v>5242880</v>
      </c>
      <c r="N250" s="13">
        <f t="shared" si="126"/>
        <v>0.86734024825787381</v>
      </c>
      <c r="O250" s="13"/>
      <c r="P250" s="7">
        <f t="shared" si="127"/>
        <v>0</v>
      </c>
      <c r="Q250" s="7">
        <f t="shared" si="128"/>
        <v>6.3382619361474759E-3</v>
      </c>
      <c r="R250" s="6">
        <f t="shared" si="129"/>
        <v>6.3382619361474759E-3</v>
      </c>
      <c r="S250" s="6">
        <f t="shared" si="130"/>
        <v>6.3382619361474759E-3</v>
      </c>
      <c r="T250" s="7">
        <f t="shared" si="131"/>
        <v>0</v>
      </c>
      <c r="U250" s="7">
        <f t="shared" si="132"/>
        <v>0.43141835550298535</v>
      </c>
      <c r="V250" s="7">
        <f t="shared" si="133"/>
        <v>1.4808246162885743</v>
      </c>
      <c r="W250" s="6">
        <f t="shared" si="134"/>
        <v>1.9122429717915597</v>
      </c>
      <c r="X250" s="6">
        <v>6.5649999999999997E-3</v>
      </c>
      <c r="Y250" s="6">
        <v>1.9877178749999997</v>
      </c>
      <c r="Z250" s="6">
        <f t="shared" si="135"/>
        <v>3.4537405004192494</v>
      </c>
      <c r="AA250" s="6">
        <f t="shared" si="137"/>
        <v>3.4537405004192494</v>
      </c>
      <c r="AB250" s="6">
        <f t="shared" si="136"/>
        <v>3.7970631626201019</v>
      </c>
      <c r="AC250">
        <f t="shared" si="138"/>
        <v>302.77499999999998</v>
      </c>
    </row>
    <row r="251" spans="7:29">
      <c r="G251" s="6">
        <v>4163763</v>
      </c>
      <c r="H251" s="6">
        <v>12487976</v>
      </c>
      <c r="I251" s="12">
        <f t="shared" si="122"/>
        <v>24975952</v>
      </c>
      <c r="J251" s="6">
        <v>13507234.986328</v>
      </c>
      <c r="K251" s="12">
        <f t="shared" si="123"/>
        <v>108057879.890624</v>
      </c>
      <c r="L251" s="6">
        <f t="shared" si="124"/>
        <v>233.13097200000001</v>
      </c>
      <c r="M251" s="6">
        <f t="shared" si="125"/>
        <v>5242880</v>
      </c>
      <c r="N251" s="13">
        <f t="shared" si="126"/>
        <v>0.23113494384010325</v>
      </c>
      <c r="O251" s="13"/>
      <c r="P251" s="7">
        <f t="shared" si="127"/>
        <v>0</v>
      </c>
      <c r="Q251" s="7">
        <f t="shared" si="128"/>
        <v>2.0055114582522009E-2</v>
      </c>
      <c r="R251" s="6">
        <f t="shared" si="129"/>
        <v>2.0055114582522009E-2</v>
      </c>
      <c r="S251" s="6">
        <f t="shared" si="130"/>
        <v>2.0055114582522009E-2</v>
      </c>
      <c r="T251" s="7">
        <f t="shared" si="131"/>
        <v>0</v>
      </c>
      <c r="U251" s="7">
        <f t="shared" si="132"/>
        <v>1.3650657924488578</v>
      </c>
      <c r="V251" s="7">
        <f t="shared" si="133"/>
        <v>5.1072095905568773</v>
      </c>
      <c r="W251" s="6">
        <f t="shared" si="134"/>
        <v>6.4722753830057353</v>
      </c>
      <c r="X251" s="6">
        <v>2.2641999999999999E-2</v>
      </c>
      <c r="Y251" s="6">
        <v>6.452064319999999</v>
      </c>
      <c r="Z251" s="6">
        <f t="shared" si="135"/>
        <v>11.425163048661737</v>
      </c>
      <c r="AA251" s="6">
        <f t="shared" si="137"/>
        <v>11.425163048661737</v>
      </c>
      <c r="AB251" s="6">
        <f t="shared" si="136"/>
        <v>0.31324955864259563</v>
      </c>
      <c r="AC251">
        <f t="shared" si="138"/>
        <v>284.95999999999998</v>
      </c>
    </row>
    <row r="252" spans="7:29">
      <c r="G252" s="6">
        <v>503712</v>
      </c>
      <c r="H252" s="6">
        <v>18660027</v>
      </c>
      <c r="I252" s="12">
        <f t="shared" si="122"/>
        <v>37320054</v>
      </c>
      <c r="J252" s="6">
        <v>7561680.6542969998</v>
      </c>
      <c r="K252" s="12">
        <f t="shared" si="123"/>
        <v>60493445.234375998</v>
      </c>
      <c r="L252" s="6">
        <f t="shared" si="124"/>
        <v>233.994564</v>
      </c>
      <c r="M252" s="6">
        <f t="shared" si="125"/>
        <v>5242880</v>
      </c>
      <c r="N252" s="13">
        <f t="shared" si="126"/>
        <v>0.61692723658583282</v>
      </c>
      <c r="O252" s="13"/>
      <c r="P252" s="7">
        <f t="shared" si="127"/>
        <v>0</v>
      </c>
      <c r="Q252" s="7">
        <f t="shared" si="128"/>
        <v>1.1227343872514735E-2</v>
      </c>
      <c r="R252" s="6">
        <f t="shared" si="129"/>
        <v>1.1227343872514735E-2</v>
      </c>
      <c r="S252" s="6">
        <f t="shared" si="130"/>
        <v>1.1227343872514735E-2</v>
      </c>
      <c r="T252" s="7">
        <f t="shared" si="131"/>
        <v>0</v>
      </c>
      <c r="U252" s="7">
        <f t="shared" si="132"/>
        <v>0.76419723244996007</v>
      </c>
      <c r="V252" s="7">
        <f t="shared" si="133"/>
        <v>2.4965372205760761</v>
      </c>
      <c r="W252" s="6">
        <f t="shared" si="134"/>
        <v>3.260734453026036</v>
      </c>
      <c r="X252" s="6">
        <v>1.1068E-2</v>
      </c>
      <c r="Y252" s="6">
        <v>3.20872388</v>
      </c>
      <c r="Z252" s="6">
        <f t="shared" si="135"/>
        <v>1.4396808141916797</v>
      </c>
      <c r="AA252" s="6">
        <f t="shared" si="137"/>
        <v>1.4396808141916797</v>
      </c>
      <c r="AB252" s="6">
        <f t="shared" si="136"/>
        <v>1.6209114579854738</v>
      </c>
      <c r="AC252">
        <f t="shared" si="138"/>
        <v>289.91000000000003</v>
      </c>
    </row>
    <row r="253" spans="7:29">
      <c r="G253" s="6">
        <v>4194304</v>
      </c>
      <c r="H253" s="6">
        <v>12582869</v>
      </c>
      <c r="I253" s="12">
        <f t="shared" si="122"/>
        <v>25165738</v>
      </c>
      <c r="J253" s="6">
        <v>7388940.6601560004</v>
      </c>
      <c r="K253" s="12">
        <f t="shared" si="123"/>
        <v>59111525.281248003</v>
      </c>
      <c r="L253" s="6">
        <f t="shared" si="124"/>
        <v>234.88050799999999</v>
      </c>
      <c r="M253" s="6">
        <f t="shared" si="125"/>
        <v>5242880</v>
      </c>
      <c r="N253" s="13">
        <f t="shared" si="126"/>
        <v>0.42573318621475914</v>
      </c>
      <c r="O253" s="13"/>
      <c r="P253" s="7">
        <f t="shared" si="127"/>
        <v>0</v>
      </c>
      <c r="Q253" s="7">
        <f t="shared" si="128"/>
        <v>1.0970865001821473E-2</v>
      </c>
      <c r="R253" s="6">
        <f t="shared" si="129"/>
        <v>1.0970865001821473E-2</v>
      </c>
      <c r="S253" s="6">
        <f t="shared" si="130"/>
        <v>1.0970865001821473E-2</v>
      </c>
      <c r="T253" s="7">
        <f t="shared" si="131"/>
        <v>0</v>
      </c>
      <c r="U253" s="7">
        <f t="shared" si="132"/>
        <v>0.74673981372374609</v>
      </c>
      <c r="V253" s="7">
        <f t="shared" si="133"/>
        <v>3.7233772949086821</v>
      </c>
      <c r="W253" s="6">
        <f t="shared" si="134"/>
        <v>4.4701171086324285</v>
      </c>
      <c r="X253" s="6">
        <v>1.6507000000000001E-2</v>
      </c>
      <c r="Y253" s="6">
        <v>4.5175257133278315</v>
      </c>
      <c r="Z253" s="6">
        <f t="shared" si="135"/>
        <v>33.538105035309428</v>
      </c>
      <c r="AA253" s="6">
        <f t="shared" si="137"/>
        <v>33.538105035309428</v>
      </c>
      <c r="AB253" s="6">
        <f t="shared" si="136"/>
        <v>1.0494374067542267</v>
      </c>
      <c r="AC253">
        <f t="shared" si="138"/>
        <v>273.67333333300002</v>
      </c>
    </row>
    <row r="254" spans="7:29">
      <c r="G254" s="6">
        <v>862664</v>
      </c>
      <c r="H254" s="6">
        <v>19235140</v>
      </c>
      <c r="I254" s="12">
        <f t="shared" si="122"/>
        <v>38470280</v>
      </c>
      <c r="J254" s="6">
        <v>4204977.5136719998</v>
      </c>
      <c r="K254" s="12">
        <f t="shared" si="123"/>
        <v>33639820.109375998</v>
      </c>
      <c r="L254" s="6">
        <f t="shared" si="124"/>
        <v>248.07496</v>
      </c>
      <c r="M254" s="6">
        <f t="shared" si="125"/>
        <v>5242880</v>
      </c>
      <c r="N254" s="13">
        <f t="shared" si="126"/>
        <v>1.1435935113481082</v>
      </c>
      <c r="O254" s="13"/>
      <c r="P254" s="7">
        <f t="shared" si="127"/>
        <v>0</v>
      </c>
      <c r="Q254" s="7">
        <f t="shared" si="128"/>
        <v>6.2434173936398137E-3</v>
      </c>
      <c r="R254" s="6">
        <f t="shared" si="129"/>
        <v>6.2434173936398137E-3</v>
      </c>
      <c r="S254" s="6">
        <f t="shared" si="130"/>
        <v>6.2434173936398137E-3</v>
      </c>
      <c r="T254" s="7">
        <f t="shared" si="131"/>
        <v>0</v>
      </c>
      <c r="U254" s="7">
        <f t="shared" si="132"/>
        <v>0.42496269352982946</v>
      </c>
      <c r="V254" s="7">
        <f t="shared" si="133"/>
        <v>1.4248848592680767</v>
      </c>
      <c r="W254" s="6">
        <f t="shared" si="134"/>
        <v>1.8498475527979061</v>
      </c>
      <c r="X254" s="6">
        <v>6.3169999999999997E-3</v>
      </c>
      <c r="Y254" s="6">
        <v>1.8189514363607651</v>
      </c>
      <c r="Z254" s="6">
        <f t="shared" si="135"/>
        <v>1.1648346740570843</v>
      </c>
      <c r="AA254" s="6">
        <f t="shared" si="137"/>
        <v>1.1648346740570843</v>
      </c>
      <c r="AB254" s="6">
        <f t="shared" si="136"/>
        <v>1.6985674174433121</v>
      </c>
      <c r="AC254">
        <f t="shared" si="138"/>
        <v>287.94545454500002</v>
      </c>
    </row>
    <row r="255" spans="7:29">
      <c r="G255" s="6">
        <v>6592765</v>
      </c>
      <c r="H255" s="6">
        <v>9885854</v>
      </c>
      <c r="I255" s="12">
        <f t="shared" si="122"/>
        <v>19771708</v>
      </c>
      <c r="J255" s="6">
        <v>11309137.597656</v>
      </c>
      <c r="K255" s="12">
        <f t="shared" si="123"/>
        <v>90473100.781248003</v>
      </c>
      <c r="L255" s="6">
        <f t="shared" si="124"/>
        <v>250.48554799999999</v>
      </c>
      <c r="M255" s="6">
        <f t="shared" si="125"/>
        <v>5242880</v>
      </c>
      <c r="N255" s="13">
        <f t="shared" si="126"/>
        <v>0.21853686708279599</v>
      </c>
      <c r="O255" s="13"/>
      <c r="P255" s="7">
        <f t="shared" si="127"/>
        <v>0</v>
      </c>
      <c r="Q255" s="7">
        <f t="shared" si="128"/>
        <v>1.6791449218146532E-2</v>
      </c>
      <c r="R255" s="6">
        <f t="shared" si="129"/>
        <v>1.6791449218146532E-2</v>
      </c>
      <c r="S255" s="6">
        <f t="shared" si="130"/>
        <v>1.6791449218146532E-2</v>
      </c>
      <c r="T255" s="7">
        <f t="shared" si="131"/>
        <v>0</v>
      </c>
      <c r="U255" s="7">
        <f t="shared" si="132"/>
        <v>1.1429220630486914</v>
      </c>
      <c r="V255" s="7">
        <f t="shared" si="133"/>
        <v>4.8374356010548007</v>
      </c>
      <c r="W255" s="6">
        <f t="shared" si="134"/>
        <v>5.9803576641034919</v>
      </c>
      <c r="X255" s="6">
        <v>2.1446E-2</v>
      </c>
      <c r="Y255" s="6">
        <v>5.9858168888865064</v>
      </c>
      <c r="Z255" s="6">
        <f t="shared" si="135"/>
        <v>21.703584733066624</v>
      </c>
      <c r="AA255" s="6">
        <f t="shared" si="137"/>
        <v>21.703584733066624</v>
      </c>
      <c r="AB255" s="6">
        <f t="shared" si="136"/>
        <v>9.1202669315700757E-2</v>
      </c>
      <c r="AC255">
        <f t="shared" si="138"/>
        <v>279.11111111100001</v>
      </c>
    </row>
    <row r="256" spans="7:29">
      <c r="G256" s="6">
        <v>7733822</v>
      </c>
      <c r="H256" s="6">
        <v>8156517</v>
      </c>
      <c r="I256" s="12">
        <f t="shared" si="122"/>
        <v>16313034</v>
      </c>
      <c r="J256" s="6">
        <v>6449701.875</v>
      </c>
      <c r="K256" s="12">
        <f t="shared" si="123"/>
        <v>51597615</v>
      </c>
      <c r="L256" s="6">
        <f t="shared" si="124"/>
        <v>252.554644</v>
      </c>
      <c r="M256" s="6">
        <f t="shared" si="125"/>
        <v>5242880</v>
      </c>
      <c r="N256" s="13">
        <f t="shared" si="126"/>
        <v>0.31615868291586735</v>
      </c>
      <c r="O256" s="13"/>
      <c r="P256" s="7">
        <f t="shared" si="127"/>
        <v>0</v>
      </c>
      <c r="Q256" s="7">
        <f t="shared" si="128"/>
        <v>9.5763130098172854E-3</v>
      </c>
      <c r="R256" s="6">
        <f t="shared" si="129"/>
        <v>9.5763130098172854E-3</v>
      </c>
      <c r="S256" s="6">
        <f t="shared" si="130"/>
        <v>9.5763130098172854E-3</v>
      </c>
      <c r="T256" s="7">
        <f t="shared" si="131"/>
        <v>0</v>
      </c>
      <c r="U256" s="7">
        <f t="shared" si="132"/>
        <v>0.65181862979117655</v>
      </c>
      <c r="V256" s="7">
        <f t="shared" si="133"/>
        <v>3.1175136362108735</v>
      </c>
      <c r="W256" s="6">
        <f t="shared" si="134"/>
        <v>3.7693322660020501</v>
      </c>
      <c r="X256" s="6">
        <v>1.3821E-2</v>
      </c>
      <c r="Y256" s="6">
        <v>3.8478815749953927</v>
      </c>
      <c r="Z256" s="6">
        <f t="shared" si="135"/>
        <v>30.71186592998129</v>
      </c>
      <c r="AA256" s="6">
        <f t="shared" si="137"/>
        <v>30.71186592998129</v>
      </c>
      <c r="AB256" s="6">
        <f t="shared" si="136"/>
        <v>2.0413650332634448</v>
      </c>
      <c r="AC256">
        <f t="shared" si="138"/>
        <v>278.40833333299997</v>
      </c>
    </row>
    <row r="257" spans="7:29">
      <c r="G257" s="6">
        <v>2145852</v>
      </c>
      <c r="H257" s="6">
        <v>17488243</v>
      </c>
      <c r="I257" s="12">
        <f t="shared" si="122"/>
        <v>34976486</v>
      </c>
      <c r="J257" s="6">
        <v>7592519.2167969998</v>
      </c>
      <c r="K257" s="12">
        <f t="shared" si="123"/>
        <v>60740153.734375998</v>
      </c>
      <c r="L257" s="6">
        <f t="shared" si="124"/>
        <v>252.77595600000001</v>
      </c>
      <c r="M257" s="6">
        <f t="shared" si="125"/>
        <v>5242880</v>
      </c>
      <c r="N257" s="13">
        <f t="shared" si="126"/>
        <v>0.57583795643580982</v>
      </c>
      <c r="O257" s="13"/>
      <c r="P257" s="7">
        <f t="shared" si="127"/>
        <v>0</v>
      </c>
      <c r="Q257" s="7">
        <f t="shared" si="128"/>
        <v>1.1273131993112607E-2</v>
      </c>
      <c r="R257" s="6">
        <f t="shared" si="129"/>
        <v>1.1273131993112607E-2</v>
      </c>
      <c r="S257" s="6">
        <f t="shared" si="130"/>
        <v>1.1273131993112607E-2</v>
      </c>
      <c r="T257" s="7">
        <f t="shared" si="131"/>
        <v>0</v>
      </c>
      <c r="U257" s="7">
        <f t="shared" si="132"/>
        <v>0.76731383379728657</v>
      </c>
      <c r="V257" s="7">
        <f t="shared" si="133"/>
        <v>2.2075903304822968</v>
      </c>
      <c r="W257" s="6">
        <f t="shared" si="134"/>
        <v>2.9749041642795833</v>
      </c>
      <c r="X257" s="6">
        <v>9.7870000000000006E-3</v>
      </c>
      <c r="Y257" s="6">
        <v>2.9748809874999997</v>
      </c>
      <c r="Z257" s="6">
        <f t="shared" si="135"/>
        <v>15.18475521725356</v>
      </c>
      <c r="AA257" s="6">
        <f t="shared" si="137"/>
        <v>15.18475521725356</v>
      </c>
      <c r="AB257" s="6">
        <f t="shared" si="136"/>
        <v>7.7908258114888678E-4</v>
      </c>
      <c r="AC257">
        <f t="shared" si="138"/>
        <v>303.96249999999998</v>
      </c>
    </row>
    <row r="258" spans="7:29">
      <c r="G258" s="6">
        <v>3774768</v>
      </c>
      <c r="H258" s="6">
        <v>14970767</v>
      </c>
      <c r="I258" s="12">
        <f t="shared" si="122"/>
        <v>29941534</v>
      </c>
      <c r="J258" s="6">
        <v>8318702.6796880001</v>
      </c>
      <c r="K258" s="12">
        <f t="shared" si="123"/>
        <v>66549621.437504001</v>
      </c>
      <c r="L258" s="6">
        <f t="shared" si="124"/>
        <v>255.144564</v>
      </c>
      <c r="M258" s="6">
        <f t="shared" si="125"/>
        <v>5242880</v>
      </c>
      <c r="N258" s="13">
        <f t="shared" si="126"/>
        <v>0.44991291239902481</v>
      </c>
      <c r="O258" s="13"/>
      <c r="P258" s="7">
        <f t="shared" si="127"/>
        <v>0</v>
      </c>
      <c r="Q258" s="7">
        <f t="shared" si="128"/>
        <v>1.2351346192462287E-2</v>
      </c>
      <c r="R258" s="6">
        <f t="shared" si="129"/>
        <v>1.2351346192462287E-2</v>
      </c>
      <c r="S258" s="6">
        <f t="shared" si="130"/>
        <v>1.2351346192462287E-2</v>
      </c>
      <c r="T258" s="7">
        <f t="shared" si="131"/>
        <v>0</v>
      </c>
      <c r="U258" s="7">
        <f t="shared" si="132"/>
        <v>0.84070325844547988</v>
      </c>
      <c r="V258" s="7">
        <f t="shared" si="133"/>
        <v>5.469013502899128</v>
      </c>
      <c r="W258" s="6">
        <f t="shared" si="134"/>
        <v>6.3097167613446077</v>
      </c>
      <c r="X258" s="6">
        <v>2.4246E-2</v>
      </c>
      <c r="Y258" s="6">
        <v>6.2307811636407715</v>
      </c>
      <c r="Z258" s="6">
        <f t="shared" si="135"/>
        <v>49.058210869989743</v>
      </c>
      <c r="AA258" s="6">
        <f t="shared" si="137"/>
        <v>49.058210869989743</v>
      </c>
      <c r="AB258" s="6">
        <f t="shared" si="136"/>
        <v>1.266865191229289</v>
      </c>
      <c r="AC258">
        <f t="shared" si="138"/>
        <v>256.98181818199998</v>
      </c>
    </row>
    <row r="259" spans="7:29">
      <c r="G259" s="6">
        <v>923136</v>
      </c>
      <c r="H259" s="6">
        <v>20964171</v>
      </c>
      <c r="I259" s="12">
        <f t="shared" si="122"/>
        <v>41928342</v>
      </c>
      <c r="J259" s="6">
        <v>8597880.3632810004</v>
      </c>
      <c r="K259" s="12">
        <f t="shared" si="123"/>
        <v>68783042.906248003</v>
      </c>
      <c r="L259" s="6">
        <f t="shared" si="124"/>
        <v>270.03277200000002</v>
      </c>
      <c r="M259" s="6">
        <f t="shared" si="125"/>
        <v>5242880</v>
      </c>
      <c r="N259" s="13">
        <f t="shared" si="126"/>
        <v>0.60957381686571732</v>
      </c>
      <c r="O259" s="13"/>
      <c r="P259" s="7">
        <f t="shared" si="127"/>
        <v>0</v>
      </c>
      <c r="Q259" s="7">
        <f t="shared" si="128"/>
        <v>1.2765860372382006E-2</v>
      </c>
      <c r="R259" s="6">
        <f t="shared" si="129"/>
        <v>1.2765860372382006E-2</v>
      </c>
      <c r="S259" s="6">
        <f t="shared" si="130"/>
        <v>1.2765860372382006E-2</v>
      </c>
      <c r="T259" s="7">
        <f t="shared" si="131"/>
        <v>0</v>
      </c>
      <c r="U259" s="7">
        <f t="shared" si="132"/>
        <v>0.86891746411182536</v>
      </c>
      <c r="V259" s="7">
        <f t="shared" si="133"/>
        <v>2.4480410602558869</v>
      </c>
      <c r="W259" s="6">
        <f t="shared" si="134"/>
        <v>3.3169585243677124</v>
      </c>
      <c r="X259" s="6">
        <v>1.0853E-2</v>
      </c>
      <c r="Y259" s="6">
        <v>3.2887001777753659</v>
      </c>
      <c r="Z259" s="6">
        <f t="shared" si="135"/>
        <v>17.625176194434776</v>
      </c>
      <c r="AA259" s="6">
        <f t="shared" si="137"/>
        <v>17.625176194434776</v>
      </c>
      <c r="AB259" s="6">
        <f t="shared" si="136"/>
        <v>0.85925578693104798</v>
      </c>
      <c r="AC259">
        <f t="shared" si="138"/>
        <v>303.02222222199998</v>
      </c>
    </row>
    <row r="260" spans="7:29">
      <c r="G260" s="6">
        <v>7122792</v>
      </c>
      <c r="H260" s="6">
        <v>10680777</v>
      </c>
      <c r="I260" s="12">
        <f t="shared" si="122"/>
        <v>21361554</v>
      </c>
      <c r="J260" s="6">
        <v>12430456.640625</v>
      </c>
      <c r="K260" s="12">
        <f t="shared" si="123"/>
        <v>99443653.125</v>
      </c>
      <c r="L260" s="6">
        <f t="shared" si="124"/>
        <v>270.62516399999998</v>
      </c>
      <c r="M260" s="6">
        <f t="shared" si="125"/>
        <v>5242880</v>
      </c>
      <c r="N260" s="13">
        <f t="shared" si="126"/>
        <v>0.21481063223963295</v>
      </c>
      <c r="O260" s="13"/>
      <c r="P260" s="7">
        <f t="shared" si="127"/>
        <v>0</v>
      </c>
      <c r="Q260" s="7">
        <f t="shared" si="128"/>
        <v>1.8456348208433566E-2</v>
      </c>
      <c r="R260" s="6">
        <f t="shared" si="129"/>
        <v>1.8456348208433566E-2</v>
      </c>
      <c r="S260" s="6">
        <f t="shared" si="130"/>
        <v>1.8456348208433566E-2</v>
      </c>
      <c r="T260" s="7">
        <f t="shared" si="131"/>
        <v>0</v>
      </c>
      <c r="U260" s="7">
        <f t="shared" si="132"/>
        <v>1.2562446097821878</v>
      </c>
      <c r="V260" s="7">
        <f t="shared" si="133"/>
        <v>5.2759311157638624</v>
      </c>
      <c r="W260" s="6">
        <f t="shared" si="134"/>
        <v>6.5321757255460504</v>
      </c>
      <c r="X260" s="6">
        <v>2.3390000000000001E-2</v>
      </c>
      <c r="Y260" s="6">
        <v>6.484643600000001</v>
      </c>
      <c r="Z260" s="6">
        <f t="shared" si="135"/>
        <v>21.092996116145507</v>
      </c>
      <c r="AA260" s="6">
        <f t="shared" si="137"/>
        <v>21.092996116145507</v>
      </c>
      <c r="AB260" s="6">
        <f t="shared" si="136"/>
        <v>0.73299518798611318</v>
      </c>
      <c r="AC260">
        <f t="shared" si="138"/>
        <v>277.24</v>
      </c>
    </row>
    <row r="261" spans="7:29">
      <c r="G261" s="6">
        <v>3774768</v>
      </c>
      <c r="H261" s="6">
        <v>16518948</v>
      </c>
      <c r="I261" s="12">
        <f t="shared" si="122"/>
        <v>33037896</v>
      </c>
      <c r="J261" s="6">
        <v>8871919.6445310004</v>
      </c>
      <c r="K261" s="12">
        <f t="shared" si="123"/>
        <v>70975357.156248003</v>
      </c>
      <c r="L261" s="6">
        <f t="shared" si="124"/>
        <v>273.722736</v>
      </c>
      <c r="M261" s="6">
        <f t="shared" si="125"/>
        <v>5242880</v>
      </c>
      <c r="N261" s="13">
        <f t="shared" si="126"/>
        <v>0.46548404014747047</v>
      </c>
      <c r="O261" s="13"/>
      <c r="P261" s="7">
        <f t="shared" si="127"/>
        <v>0</v>
      </c>
      <c r="Q261" s="7">
        <f t="shared" si="128"/>
        <v>1.3172745215293501E-2</v>
      </c>
      <c r="R261" s="6">
        <f t="shared" si="129"/>
        <v>1.3172745215293501E-2</v>
      </c>
      <c r="S261" s="6">
        <f t="shared" si="130"/>
        <v>1.3172745215293501E-2</v>
      </c>
      <c r="T261" s="7">
        <f t="shared" si="131"/>
        <v>0</v>
      </c>
      <c r="U261" s="7">
        <f t="shared" si="132"/>
        <v>0.8966123734696837</v>
      </c>
      <c r="V261" s="7">
        <f t="shared" si="133"/>
        <v>6.5679590521082574</v>
      </c>
      <c r="W261" s="6">
        <f t="shared" si="134"/>
        <v>7.4645714255779412</v>
      </c>
      <c r="X261" s="6">
        <v>2.9118000000000002E-2</v>
      </c>
      <c r="Y261" s="6">
        <v>7.461599492312172</v>
      </c>
      <c r="Z261" s="6">
        <f t="shared" si="135"/>
        <v>54.760817311307441</v>
      </c>
      <c r="AA261" s="6">
        <f t="shared" si="137"/>
        <v>54.760817311307441</v>
      </c>
      <c r="AB261" s="6">
        <f t="shared" si="136"/>
        <v>3.9829707676366254E-2</v>
      </c>
      <c r="AC261">
        <f t="shared" si="138"/>
        <v>256.25384615399997</v>
      </c>
    </row>
    <row r="262" spans="7:29">
      <c r="G262" s="6">
        <v>416800</v>
      </c>
      <c r="H262" s="6">
        <v>22322336</v>
      </c>
      <c r="I262" s="12">
        <f t="shared" si="122"/>
        <v>44644672</v>
      </c>
      <c r="J262" s="6">
        <v>4594542.937988</v>
      </c>
      <c r="K262" s="12">
        <f t="shared" si="123"/>
        <v>36756343.503904</v>
      </c>
      <c r="L262" s="6">
        <f t="shared" si="124"/>
        <v>276.20403199999998</v>
      </c>
      <c r="M262" s="6">
        <f t="shared" si="125"/>
        <v>5242880</v>
      </c>
      <c r="N262" s="13">
        <f t="shared" si="126"/>
        <v>1.2146113498819098</v>
      </c>
      <c r="O262" s="13"/>
      <c r="P262" s="7">
        <f t="shared" si="127"/>
        <v>0</v>
      </c>
      <c r="Q262" s="7">
        <f t="shared" si="128"/>
        <v>6.8218317937708741E-3</v>
      </c>
      <c r="R262" s="6">
        <f t="shared" si="129"/>
        <v>6.8218317937708741E-3</v>
      </c>
      <c r="S262" s="6">
        <f t="shared" si="130"/>
        <v>6.8218317937708741E-3</v>
      </c>
      <c r="T262" s="7">
        <f t="shared" si="131"/>
        <v>0</v>
      </c>
      <c r="U262" s="7">
        <f t="shared" si="132"/>
        <v>0.46433288551900159</v>
      </c>
      <c r="V262" s="7">
        <f t="shared" si="133"/>
        <v>1.379546588457109</v>
      </c>
      <c r="W262" s="6">
        <f t="shared" si="134"/>
        <v>1.8438794739761106</v>
      </c>
      <c r="X262" s="6">
        <v>6.1159999999999999E-3</v>
      </c>
      <c r="Y262" s="6">
        <v>1.8155067999972199</v>
      </c>
      <c r="Z262" s="6">
        <f t="shared" si="135"/>
        <v>11.540742213389048</v>
      </c>
      <c r="AA262" s="6">
        <f t="shared" si="137"/>
        <v>11.540742213389048</v>
      </c>
      <c r="AB262" s="6">
        <f t="shared" si="136"/>
        <v>1.5627963485972187</v>
      </c>
      <c r="AC262">
        <f t="shared" si="138"/>
        <v>296.845454545</v>
      </c>
    </row>
    <row r="263" spans="7:29">
      <c r="G263" s="6">
        <v>3428755</v>
      </c>
      <c r="H263" s="6">
        <v>18920347</v>
      </c>
      <c r="I263" s="12">
        <f t="shared" si="122"/>
        <v>37840694</v>
      </c>
      <c r="J263" s="6">
        <v>5961099.5292969998</v>
      </c>
      <c r="K263" s="12">
        <f t="shared" si="123"/>
        <v>47688796.234375998</v>
      </c>
      <c r="L263" s="6">
        <f t="shared" si="124"/>
        <v>295.61926399999999</v>
      </c>
      <c r="M263" s="6">
        <f t="shared" si="125"/>
        <v>5242880</v>
      </c>
      <c r="N263" s="13">
        <f t="shared" si="126"/>
        <v>0.79349232918408008</v>
      </c>
      <c r="O263" s="13"/>
      <c r="P263" s="7">
        <f t="shared" si="127"/>
        <v>0</v>
      </c>
      <c r="Q263" s="7">
        <f t="shared" si="128"/>
        <v>8.8508517264175961E-3</v>
      </c>
      <c r="R263" s="6">
        <f t="shared" si="129"/>
        <v>8.8508517264175961E-3</v>
      </c>
      <c r="S263" s="6">
        <f t="shared" si="130"/>
        <v>8.8508517264175961E-3</v>
      </c>
      <c r="T263" s="7">
        <f t="shared" si="131"/>
        <v>0</v>
      </c>
      <c r="U263" s="7">
        <f t="shared" si="132"/>
        <v>0.60243958597469249</v>
      </c>
      <c r="V263" s="7">
        <f t="shared" si="133"/>
        <v>2.5908227787799794</v>
      </c>
      <c r="W263" s="6">
        <f t="shared" si="134"/>
        <v>3.1932623647546716</v>
      </c>
      <c r="X263" s="6">
        <v>1.1486E-2</v>
      </c>
      <c r="Y263" s="6">
        <v>3.26960476</v>
      </c>
      <c r="Z263" s="6">
        <f t="shared" si="135"/>
        <v>22.942262524659618</v>
      </c>
      <c r="AA263" s="6">
        <f t="shared" si="137"/>
        <v>22.942262524659618</v>
      </c>
      <c r="AB263" s="6">
        <f t="shared" si="136"/>
        <v>2.3349120413357967</v>
      </c>
      <c r="AC263">
        <f t="shared" si="138"/>
        <v>284.66000000000003</v>
      </c>
    </row>
    <row r="264" spans="7:29">
      <c r="G264" s="6">
        <v>6815744</v>
      </c>
      <c r="H264" s="6">
        <v>13624320</v>
      </c>
      <c r="I264" s="12">
        <f t="shared" si="122"/>
        <v>27248640</v>
      </c>
      <c r="J264" s="6">
        <v>10178664.167969</v>
      </c>
      <c r="K264" s="12">
        <f t="shared" si="123"/>
        <v>81429313.343751997</v>
      </c>
      <c r="L264" s="6">
        <f t="shared" si="124"/>
        <v>299.80671999999998</v>
      </c>
      <c r="M264" s="6">
        <f t="shared" si="125"/>
        <v>5242880</v>
      </c>
      <c r="N264" s="13">
        <f t="shared" si="126"/>
        <v>0.3346293721644254</v>
      </c>
      <c r="O264" s="13"/>
      <c r="P264" s="7">
        <f t="shared" si="127"/>
        <v>0</v>
      </c>
      <c r="Q264" s="7">
        <f t="shared" si="128"/>
        <v>1.5112958084482405E-2</v>
      </c>
      <c r="R264" s="6">
        <f t="shared" si="129"/>
        <v>1.5112958084482405E-2</v>
      </c>
      <c r="S264" s="6">
        <f t="shared" si="130"/>
        <v>1.5112958084482405E-2</v>
      </c>
      <c r="T264" s="7">
        <f t="shared" si="131"/>
        <v>0</v>
      </c>
      <c r="U264" s="7">
        <f t="shared" si="132"/>
        <v>1.0286743573043211</v>
      </c>
      <c r="V264" s="7">
        <f t="shared" si="133"/>
        <v>4.7269094682320425</v>
      </c>
      <c r="W264" s="6">
        <f t="shared" si="134"/>
        <v>5.7555838255363634</v>
      </c>
      <c r="X264" s="6">
        <v>2.0955999999999999E-2</v>
      </c>
      <c r="Y264" s="6">
        <v>5.7652575500000003</v>
      </c>
      <c r="Z264" s="6">
        <f t="shared" si="135"/>
        <v>27.882429449883539</v>
      </c>
      <c r="AA264" s="6">
        <f t="shared" si="137"/>
        <v>27.882429449883539</v>
      </c>
      <c r="AB264" s="6">
        <f t="shared" si="136"/>
        <v>0.16779344859687839</v>
      </c>
      <c r="AC264">
        <f t="shared" si="138"/>
        <v>275.11250000000001</v>
      </c>
    </row>
    <row r="265" spans="7:29">
      <c r="G265" s="6">
        <v>3523317</v>
      </c>
      <c r="H265" s="6">
        <v>19194193</v>
      </c>
      <c r="I265" s="12">
        <f t="shared" si="122"/>
        <v>38388386</v>
      </c>
      <c r="J265" s="6">
        <v>5764030.8125</v>
      </c>
      <c r="K265" s="12">
        <f t="shared" si="123"/>
        <v>46112246.5</v>
      </c>
      <c r="L265" s="6">
        <f t="shared" si="124"/>
        <v>300.79665599999998</v>
      </c>
      <c r="M265" s="6">
        <f t="shared" si="125"/>
        <v>5242880</v>
      </c>
      <c r="N265" s="13">
        <f t="shared" si="126"/>
        <v>0.83249871593221991</v>
      </c>
      <c r="O265" s="13"/>
      <c r="P265" s="7">
        <f t="shared" si="127"/>
        <v>0</v>
      </c>
      <c r="Q265" s="7">
        <f t="shared" si="128"/>
        <v>8.5582503390874091E-3</v>
      </c>
      <c r="R265" s="6">
        <f t="shared" si="129"/>
        <v>8.5582503390874091E-3</v>
      </c>
      <c r="S265" s="6">
        <f t="shared" si="130"/>
        <v>8.5582503390874091E-3</v>
      </c>
      <c r="T265" s="7">
        <f t="shared" si="131"/>
        <v>0</v>
      </c>
      <c r="U265" s="7">
        <f t="shared" si="132"/>
        <v>0.58252346218372653</v>
      </c>
      <c r="V265" s="7">
        <f t="shared" si="133"/>
        <v>2.2671391040847615</v>
      </c>
      <c r="W265" s="6">
        <f t="shared" si="134"/>
        <v>2.849662566268488</v>
      </c>
      <c r="X265" s="6">
        <v>1.0050999999999999E-2</v>
      </c>
      <c r="Y265" s="6">
        <v>2.9307599222233387</v>
      </c>
      <c r="Z265" s="6">
        <f t="shared" si="135"/>
        <v>14.851752670506322</v>
      </c>
      <c r="AA265" s="6">
        <f t="shared" si="137"/>
        <v>14.851752670506322</v>
      </c>
      <c r="AB265" s="6">
        <f t="shared" si="136"/>
        <v>2.767110173027358</v>
      </c>
      <c r="AC265">
        <f t="shared" si="138"/>
        <v>291.58888888899997</v>
      </c>
    </row>
    <row r="266" spans="7:29">
      <c r="G266" s="6">
        <v>952203</v>
      </c>
      <c r="H266" s="6">
        <v>23737339</v>
      </c>
      <c r="I266" s="12">
        <f t="shared" si="122"/>
        <v>47474678</v>
      </c>
      <c r="J266" s="6">
        <v>10145413.211913999</v>
      </c>
      <c r="K266" s="12">
        <f t="shared" si="123"/>
        <v>81163305.695311993</v>
      </c>
      <c r="L266" s="6">
        <f t="shared" si="124"/>
        <v>303.89212800000001</v>
      </c>
      <c r="M266" s="6">
        <f t="shared" si="125"/>
        <v>5242880</v>
      </c>
      <c r="N266" s="13">
        <f t="shared" si="126"/>
        <v>0.58492785124130475</v>
      </c>
      <c r="O266" s="13"/>
      <c r="P266" s="7">
        <f t="shared" si="127"/>
        <v>0</v>
      </c>
      <c r="Q266" s="7">
        <f t="shared" si="128"/>
        <v>1.5063588118361549E-2</v>
      </c>
      <c r="R266" s="6">
        <f t="shared" si="129"/>
        <v>1.5063588118361549E-2</v>
      </c>
      <c r="S266" s="6">
        <f t="shared" si="130"/>
        <v>1.5063588118361549E-2</v>
      </c>
      <c r="T266" s="7">
        <f t="shared" si="131"/>
        <v>0</v>
      </c>
      <c r="U266" s="7">
        <f t="shared" si="132"/>
        <v>1.0253139550663468</v>
      </c>
      <c r="V266" s="7">
        <f t="shared" si="133"/>
        <v>2.9742807906140349</v>
      </c>
      <c r="W266" s="6">
        <f t="shared" si="134"/>
        <v>3.9995947456803815</v>
      </c>
      <c r="X266" s="6">
        <v>1.3186E-2</v>
      </c>
      <c r="Y266" s="6">
        <v>3.9604151000000001</v>
      </c>
      <c r="Z266" s="6">
        <f t="shared" si="135"/>
        <v>14.239254651611933</v>
      </c>
      <c r="AA266" s="6">
        <f t="shared" si="137"/>
        <v>14.239254651611933</v>
      </c>
      <c r="AB266" s="6">
        <f t="shared" si="136"/>
        <v>0.9892812922660924</v>
      </c>
      <c r="AC266">
        <f t="shared" si="138"/>
        <v>300.35000000000002</v>
      </c>
    </row>
    <row r="267" spans="7:29">
      <c r="G267" s="6">
        <v>1602111</v>
      </c>
      <c r="H267" s="6">
        <v>23500731</v>
      </c>
      <c r="I267" s="12">
        <f t="shared" si="122"/>
        <v>47001462</v>
      </c>
      <c r="J267" s="6">
        <v>5383505.2451170003</v>
      </c>
      <c r="K267" s="12">
        <f t="shared" si="123"/>
        <v>43068041.960936002</v>
      </c>
      <c r="L267" s="6">
        <f t="shared" si="124"/>
        <v>314.05099200000001</v>
      </c>
      <c r="M267" s="6">
        <f t="shared" si="125"/>
        <v>5242880</v>
      </c>
      <c r="N267" s="13">
        <f t="shared" si="126"/>
        <v>1.0913303660898197</v>
      </c>
      <c r="O267" s="13"/>
      <c r="P267" s="7">
        <f t="shared" si="127"/>
        <v>0</v>
      </c>
      <c r="Q267" s="7">
        <f t="shared" si="128"/>
        <v>7.9932580321371103E-3</v>
      </c>
      <c r="R267" s="6">
        <f t="shared" si="129"/>
        <v>7.9932580321371103E-3</v>
      </c>
      <c r="S267" s="6">
        <f t="shared" si="130"/>
        <v>7.9932580321371103E-3</v>
      </c>
      <c r="T267" s="7">
        <f t="shared" si="131"/>
        <v>0</v>
      </c>
      <c r="U267" s="7">
        <f t="shared" si="132"/>
        <v>0.54406685461655935</v>
      </c>
      <c r="V267" s="7">
        <f t="shared" si="133"/>
        <v>1.5031554063894987</v>
      </c>
      <c r="W267" s="6">
        <f t="shared" si="134"/>
        <v>2.0472222610060582</v>
      </c>
      <c r="X267" s="6">
        <v>6.6639999999999998E-3</v>
      </c>
      <c r="Y267" s="6">
        <v>2.0914661090878801</v>
      </c>
      <c r="Z267" s="6">
        <f t="shared" si="135"/>
        <v>19.946849221745357</v>
      </c>
      <c r="AA267" s="6">
        <f t="shared" si="137"/>
        <v>19.946849221745357</v>
      </c>
      <c r="AB267" s="6">
        <f t="shared" si="136"/>
        <v>2.1154465706889853</v>
      </c>
      <c r="AC267">
        <f t="shared" si="138"/>
        <v>313.84545454500005</v>
      </c>
    </row>
    <row r="268" spans="7:29">
      <c r="G268" s="6">
        <v>1157456</v>
      </c>
      <c r="H268" s="6">
        <v>24848204</v>
      </c>
      <c r="I268" s="12">
        <f t="shared" si="122"/>
        <v>49696408</v>
      </c>
      <c r="J268" s="6">
        <v>10256470.704102</v>
      </c>
      <c r="K268" s="12">
        <f t="shared" si="123"/>
        <v>82051765.632816002</v>
      </c>
      <c r="L268" s="6">
        <f t="shared" si="124"/>
        <v>321.32756799999999</v>
      </c>
      <c r="M268" s="6">
        <f t="shared" si="125"/>
        <v>5242880</v>
      </c>
      <c r="N268" s="13">
        <f t="shared" si="126"/>
        <v>0.60567140288476973</v>
      </c>
      <c r="O268" s="13"/>
      <c r="P268" s="7">
        <f t="shared" si="127"/>
        <v>0</v>
      </c>
      <c r="Q268" s="7">
        <f t="shared" si="128"/>
        <v>1.5228482764329606E-2</v>
      </c>
      <c r="R268" s="6">
        <f t="shared" si="129"/>
        <v>1.5228482764329606E-2</v>
      </c>
      <c r="S268" s="6">
        <f t="shared" si="130"/>
        <v>1.5228482764329606E-2</v>
      </c>
      <c r="T268" s="7">
        <f t="shared" si="131"/>
        <v>0</v>
      </c>
      <c r="U268" s="7">
        <f t="shared" si="132"/>
        <v>1.036537627693235</v>
      </c>
      <c r="V268" s="7">
        <f t="shared" si="133"/>
        <v>3.3139794763917338</v>
      </c>
      <c r="W268" s="6">
        <f t="shared" si="134"/>
        <v>4.3505171040849691</v>
      </c>
      <c r="X268" s="6">
        <v>1.4692E-2</v>
      </c>
      <c r="Y268" s="6">
        <v>4.3361742769162959</v>
      </c>
      <c r="Z268" s="6">
        <f t="shared" si="135"/>
        <v>3.6515298416118029</v>
      </c>
      <c r="AA268" s="6">
        <f t="shared" si="137"/>
        <v>3.6515298416118029</v>
      </c>
      <c r="AB268" s="6">
        <f t="shared" si="136"/>
        <v>0.33077146472242813</v>
      </c>
      <c r="AC268">
        <f t="shared" si="138"/>
        <v>295.138461538</v>
      </c>
    </row>
    <row r="269" spans="7:29">
      <c r="G269" s="6">
        <v>4690002</v>
      </c>
      <c r="H269" s="6">
        <v>20316253</v>
      </c>
      <c r="I269" s="12">
        <f t="shared" si="122"/>
        <v>40632506</v>
      </c>
      <c r="J269" s="6">
        <v>5978137.6816410003</v>
      </c>
      <c r="K269" s="12">
        <f t="shared" si="123"/>
        <v>47825101.453128003</v>
      </c>
      <c r="L269" s="6">
        <f t="shared" si="124"/>
        <v>337.59507600000001</v>
      </c>
      <c r="M269" s="6">
        <f t="shared" si="125"/>
        <v>5242880</v>
      </c>
      <c r="N269" s="13">
        <f t="shared" si="126"/>
        <v>0.84960626878800749</v>
      </c>
      <c r="O269" s="13"/>
      <c r="P269" s="7">
        <f t="shared" si="127"/>
        <v>0</v>
      </c>
      <c r="Q269" s="7">
        <f t="shared" si="128"/>
        <v>8.8761494352291529E-3</v>
      </c>
      <c r="R269" s="6">
        <f t="shared" si="129"/>
        <v>8.8761494352291529E-3</v>
      </c>
      <c r="S269" s="6">
        <f t="shared" si="130"/>
        <v>8.8761494352291529E-3</v>
      </c>
      <c r="T269" s="7">
        <f t="shared" si="131"/>
        <v>0</v>
      </c>
      <c r="U269" s="7">
        <f t="shared" si="132"/>
        <v>0.60416149271244235</v>
      </c>
      <c r="V269" s="7">
        <f t="shared" si="133"/>
        <v>1.8505232524038786</v>
      </c>
      <c r="W269" s="6">
        <f t="shared" si="134"/>
        <v>2.454684745116321</v>
      </c>
      <c r="X269" s="6">
        <v>8.2039999999999995E-3</v>
      </c>
      <c r="Y269" s="6">
        <v>2.56112472</v>
      </c>
      <c r="Z269" s="6">
        <f t="shared" si="135"/>
        <v>8.1929477721739818</v>
      </c>
      <c r="AA269" s="6">
        <f t="shared" si="137"/>
        <v>8.1929477721739818</v>
      </c>
      <c r="AB269" s="6">
        <f t="shared" si="136"/>
        <v>4.155985612589733</v>
      </c>
      <c r="AC269">
        <f t="shared" si="138"/>
        <v>312.18</v>
      </c>
    </row>
    <row r="270" spans="7:29">
      <c r="G270" s="6">
        <v>377002</v>
      </c>
      <c r="H270" s="6">
        <v>27689972</v>
      </c>
      <c r="I270" s="12">
        <f t="shared" si="122"/>
        <v>55379944</v>
      </c>
      <c r="J270" s="6">
        <v>5599638.5434569996</v>
      </c>
      <c r="K270" s="12">
        <f t="shared" si="123"/>
        <v>44797108.347655997</v>
      </c>
      <c r="L270" s="6">
        <f t="shared" si="124"/>
        <v>339.819704</v>
      </c>
      <c r="M270" s="6">
        <f t="shared" si="125"/>
        <v>5242880</v>
      </c>
      <c r="N270" s="13">
        <f t="shared" si="126"/>
        <v>1.2362392583515438</v>
      </c>
      <c r="O270" s="13"/>
      <c r="P270" s="7">
        <f t="shared" si="127"/>
        <v>0</v>
      </c>
      <c r="Q270" s="7">
        <f t="shared" si="128"/>
        <v>8.3141659061538534E-3</v>
      </c>
      <c r="R270" s="6">
        <f t="shared" si="129"/>
        <v>8.3141659061538534E-3</v>
      </c>
      <c r="S270" s="6">
        <f t="shared" si="130"/>
        <v>8.3141659061538534E-3</v>
      </c>
      <c r="T270" s="7">
        <f t="shared" si="131"/>
        <v>0</v>
      </c>
      <c r="U270" s="7">
        <f t="shared" si="132"/>
        <v>0.5659096797744626</v>
      </c>
      <c r="V270" s="7">
        <f t="shared" si="133"/>
        <v>1.5735312297378667</v>
      </c>
      <c r="W270" s="6">
        <f t="shared" si="134"/>
        <v>2.1394409095123295</v>
      </c>
      <c r="X270" s="6">
        <v>6.9760000000000004E-3</v>
      </c>
      <c r="Y270" s="6">
        <v>2.1062153846148481</v>
      </c>
      <c r="Z270" s="6">
        <f t="shared" si="135"/>
        <v>19.182424113443993</v>
      </c>
      <c r="AA270" s="6">
        <f t="shared" si="137"/>
        <v>19.182424113443993</v>
      </c>
      <c r="AB270" s="6">
        <f t="shared" si="136"/>
        <v>1.5774989177356658</v>
      </c>
      <c r="AC270">
        <f t="shared" si="138"/>
        <v>301.923076923</v>
      </c>
    </row>
    <row r="271" spans="7:29">
      <c r="G271" s="6">
        <v>1508065</v>
      </c>
      <c r="H271" s="6">
        <v>27090195</v>
      </c>
      <c r="I271" s="12">
        <f t="shared" si="122"/>
        <v>54180390</v>
      </c>
      <c r="J271" s="6">
        <v>10911625.985352</v>
      </c>
      <c r="K271" s="12">
        <f t="shared" si="123"/>
        <v>87293007.882816002</v>
      </c>
      <c r="L271" s="6">
        <f t="shared" si="124"/>
        <v>355.24364000000003</v>
      </c>
      <c r="M271" s="6">
        <f t="shared" si="125"/>
        <v>5242880</v>
      </c>
      <c r="N271" s="13">
        <f t="shared" si="126"/>
        <v>0.62067273558419378</v>
      </c>
      <c r="O271" s="13"/>
      <c r="P271" s="7">
        <f t="shared" si="127"/>
        <v>0</v>
      </c>
      <c r="Q271" s="7">
        <f t="shared" si="128"/>
        <v>1.620123656983552E-2</v>
      </c>
      <c r="R271" s="6">
        <f t="shared" si="129"/>
        <v>1.620123656983552E-2</v>
      </c>
      <c r="S271" s="6">
        <f t="shared" si="130"/>
        <v>1.620123656983552E-2</v>
      </c>
      <c r="T271" s="7">
        <f t="shared" si="131"/>
        <v>0</v>
      </c>
      <c r="U271" s="7">
        <f t="shared" si="132"/>
        <v>1.1027488148149387</v>
      </c>
      <c r="V271" s="7">
        <f t="shared" si="133"/>
        <v>3.0437543598169112</v>
      </c>
      <c r="W271" s="6">
        <f t="shared" si="134"/>
        <v>4.1465031746318495</v>
      </c>
      <c r="X271" s="6">
        <v>1.3494000000000001E-2</v>
      </c>
      <c r="Y271" s="6">
        <v>4.1127462999955018</v>
      </c>
      <c r="Z271" s="6">
        <f t="shared" si="135"/>
        <v>20.062520896958048</v>
      </c>
      <c r="AA271" s="6">
        <f t="shared" si="137"/>
        <v>20.062520896958048</v>
      </c>
      <c r="AB271" s="6">
        <f t="shared" si="136"/>
        <v>0.82078670003021115</v>
      </c>
      <c r="AC271">
        <f t="shared" si="138"/>
        <v>304.78333333299997</v>
      </c>
    </row>
    <row r="272" spans="7:29">
      <c r="G272" s="6">
        <v>1505785</v>
      </c>
      <c r="H272" s="6">
        <v>27130349</v>
      </c>
      <c r="I272" s="12">
        <f t="shared" si="122"/>
        <v>54260698</v>
      </c>
      <c r="J272" s="6">
        <v>6322222.5903319996</v>
      </c>
      <c r="K272" s="12">
        <f t="shared" si="123"/>
        <v>50577780.722655997</v>
      </c>
      <c r="L272" s="6">
        <f t="shared" si="124"/>
        <v>355.67988800000001</v>
      </c>
      <c r="M272" s="6">
        <f t="shared" si="125"/>
        <v>5242880</v>
      </c>
      <c r="N272" s="13">
        <f t="shared" si="126"/>
        <v>1.0728169015073898</v>
      </c>
      <c r="O272" s="13"/>
      <c r="P272" s="7">
        <f t="shared" si="127"/>
        <v>0</v>
      </c>
      <c r="Q272" s="7">
        <f t="shared" si="128"/>
        <v>9.3870358066367315E-3</v>
      </c>
      <c r="R272" s="6">
        <f t="shared" si="129"/>
        <v>9.3870358066367315E-3</v>
      </c>
      <c r="S272" s="6">
        <f t="shared" si="130"/>
        <v>9.3870358066367315E-3</v>
      </c>
      <c r="T272" s="7">
        <f t="shared" si="131"/>
        <v>0</v>
      </c>
      <c r="U272" s="7">
        <f t="shared" si="132"/>
        <v>0.63893534087806614</v>
      </c>
      <c r="V272" s="7">
        <f t="shared" si="133"/>
        <v>2.0575905787942688</v>
      </c>
      <c r="W272" s="6">
        <f t="shared" si="134"/>
        <v>2.696525919672335</v>
      </c>
      <c r="X272" s="6">
        <v>9.1219999999999999E-3</v>
      </c>
      <c r="Y272" s="6">
        <v>2.7347755999999999</v>
      </c>
      <c r="Z272" s="6">
        <f t="shared" si="135"/>
        <v>2.9054572093480777</v>
      </c>
      <c r="AA272" s="6">
        <f t="shared" si="137"/>
        <v>2.9054572093480777</v>
      </c>
      <c r="AB272" s="6">
        <f t="shared" si="136"/>
        <v>1.3986405439504743</v>
      </c>
      <c r="AC272">
        <f t="shared" si="138"/>
        <v>299.8</v>
      </c>
    </row>
    <row r="273" spans="7:29">
      <c r="G273" s="6">
        <v>914898</v>
      </c>
      <c r="H273" s="6">
        <v>28191660</v>
      </c>
      <c r="I273" s="12">
        <f t="shared" si="122"/>
        <v>56383320</v>
      </c>
      <c r="J273" s="6">
        <v>11490497.983398</v>
      </c>
      <c r="K273" s="12">
        <f t="shared" si="123"/>
        <v>91923983.867183998</v>
      </c>
      <c r="L273" s="6">
        <f t="shared" si="124"/>
        <v>356.59787999999998</v>
      </c>
      <c r="M273" s="6">
        <f t="shared" si="125"/>
        <v>5242880</v>
      </c>
      <c r="N273" s="13">
        <f t="shared" si="126"/>
        <v>0.61336897758331732</v>
      </c>
      <c r="O273" s="13"/>
      <c r="P273" s="7">
        <f t="shared" si="127"/>
        <v>0</v>
      </c>
      <c r="Q273" s="7">
        <f t="shared" si="128"/>
        <v>1.7060727373184759E-2</v>
      </c>
      <c r="R273" s="6">
        <f t="shared" si="129"/>
        <v>1.7060727373184759E-2</v>
      </c>
      <c r="S273" s="6">
        <f t="shared" si="130"/>
        <v>1.7060727373184759E-2</v>
      </c>
      <c r="T273" s="7">
        <f t="shared" si="131"/>
        <v>0</v>
      </c>
      <c r="U273" s="7">
        <f t="shared" si="132"/>
        <v>1.1612506742657407</v>
      </c>
      <c r="V273" s="7">
        <f t="shared" si="133"/>
        <v>3.185633824195512</v>
      </c>
      <c r="W273" s="6">
        <f t="shared" si="134"/>
        <v>4.3468844984612529</v>
      </c>
      <c r="X273" s="6">
        <v>1.4123E-2</v>
      </c>
      <c r="Y273" s="6">
        <v>4.2931747230823545</v>
      </c>
      <c r="Z273" s="6">
        <f t="shared" si="135"/>
        <v>20.801015175138133</v>
      </c>
      <c r="AA273" s="6">
        <f t="shared" si="137"/>
        <v>20.801015175138133</v>
      </c>
      <c r="AB273" s="6">
        <f t="shared" si="136"/>
        <v>1.2510503029407716</v>
      </c>
      <c r="AC273">
        <f t="shared" si="138"/>
        <v>303.98461538499998</v>
      </c>
    </row>
    <row r="274" spans="7:29">
      <c r="G274" s="6">
        <v>2987012</v>
      </c>
      <c r="H274" s="6">
        <v>26621990</v>
      </c>
      <c r="I274" s="12">
        <f t="shared" si="122"/>
        <v>53243980</v>
      </c>
      <c r="J274" s="6">
        <v>7533399.3105469998</v>
      </c>
      <c r="K274" s="12">
        <f t="shared" si="123"/>
        <v>60267194.484375998</v>
      </c>
      <c r="L274" s="6">
        <f t="shared" si="124"/>
        <v>379.20411999999999</v>
      </c>
      <c r="M274" s="6">
        <f t="shared" si="125"/>
        <v>5242880</v>
      </c>
      <c r="N274" s="13">
        <f t="shared" si="126"/>
        <v>0.88346538204633474</v>
      </c>
      <c r="O274" s="13"/>
      <c r="P274" s="7">
        <f t="shared" si="127"/>
        <v>0</v>
      </c>
      <c r="Q274" s="7">
        <f t="shared" si="128"/>
        <v>1.118535262930115E-2</v>
      </c>
      <c r="R274" s="6">
        <f t="shared" si="129"/>
        <v>1.118535262930115E-2</v>
      </c>
      <c r="S274" s="6">
        <f t="shared" si="130"/>
        <v>1.118535262930115E-2</v>
      </c>
      <c r="T274" s="7">
        <f t="shared" si="131"/>
        <v>0</v>
      </c>
      <c r="U274" s="7">
        <f t="shared" si="132"/>
        <v>0.76133906829151543</v>
      </c>
      <c r="V274" s="7">
        <f t="shared" si="133"/>
        <v>5.4065324033238138</v>
      </c>
      <c r="W274" s="6">
        <f t="shared" si="134"/>
        <v>6.1678714716153289</v>
      </c>
      <c r="X274" s="6">
        <v>2.3969000000000001E-2</v>
      </c>
      <c r="Y274" s="6">
        <v>6.1308344000043578</v>
      </c>
      <c r="Z274" s="6">
        <f t="shared" si="135"/>
        <v>53.334087240597647</v>
      </c>
      <c r="AA274" s="6">
        <f t="shared" si="137"/>
        <v>53.334087240597647</v>
      </c>
      <c r="AB274" s="6">
        <f t="shared" si="136"/>
        <v>0.60411143401532441</v>
      </c>
      <c r="AC274">
        <f t="shared" si="138"/>
        <v>255.78181818199999</v>
      </c>
    </row>
    <row r="275" spans="7:29">
      <c r="G275" s="6">
        <v>11548845</v>
      </c>
      <c r="H275" s="6">
        <v>12369181</v>
      </c>
      <c r="I275" s="12">
        <f t="shared" si="122"/>
        <v>24738362</v>
      </c>
      <c r="J275" s="6">
        <v>10389264.279297</v>
      </c>
      <c r="K275" s="12">
        <f t="shared" si="123"/>
        <v>83114114.234375998</v>
      </c>
      <c r="L275" s="6">
        <f t="shared" si="124"/>
        <v>379.40707200000003</v>
      </c>
      <c r="M275" s="6">
        <f t="shared" si="125"/>
        <v>5242880</v>
      </c>
      <c r="N275" s="13">
        <f t="shared" si="126"/>
        <v>0.29764333323988207</v>
      </c>
      <c r="O275" s="13"/>
      <c r="P275" s="7">
        <f t="shared" si="127"/>
        <v>0</v>
      </c>
      <c r="Q275" s="7">
        <f t="shared" si="128"/>
        <v>1.5425650457721641E-2</v>
      </c>
      <c r="R275" s="6">
        <f t="shared" si="129"/>
        <v>1.5425650457721641E-2</v>
      </c>
      <c r="S275" s="6">
        <f t="shared" si="130"/>
        <v>1.5425650457721641E-2</v>
      </c>
      <c r="T275" s="7">
        <f t="shared" si="131"/>
        <v>0</v>
      </c>
      <c r="U275" s="7">
        <f t="shared" si="132"/>
        <v>1.0499579884953654</v>
      </c>
      <c r="V275" s="7">
        <f t="shared" si="133"/>
        <v>4.9817962643335036</v>
      </c>
      <c r="W275" s="6">
        <f t="shared" si="134"/>
        <v>6.0317542528288692</v>
      </c>
      <c r="X275" s="6">
        <v>2.2086000000000001E-2</v>
      </c>
      <c r="Y275" s="6">
        <v>6.2073930000098168</v>
      </c>
      <c r="Z275" s="6">
        <f t="shared" si="135"/>
        <v>30.156431867601015</v>
      </c>
      <c r="AA275" s="6">
        <f t="shared" si="137"/>
        <v>30.156431867601015</v>
      </c>
      <c r="AB275" s="6">
        <f t="shared" si="136"/>
        <v>2.8295090576779938</v>
      </c>
      <c r="AC275">
        <f t="shared" si="138"/>
        <v>281.055555556</v>
      </c>
    </row>
    <row r="276" spans="7:29">
      <c r="G276" s="6">
        <v>11950757</v>
      </c>
      <c r="H276" s="6">
        <v>12711603</v>
      </c>
      <c r="I276" s="12">
        <f t="shared" si="122"/>
        <v>25423206</v>
      </c>
      <c r="J276" s="6">
        <v>9267489.3046879992</v>
      </c>
      <c r="K276" s="12">
        <f t="shared" si="123"/>
        <v>74139914.437503994</v>
      </c>
      <c r="L276" s="6">
        <f t="shared" si="124"/>
        <v>391.55437599999999</v>
      </c>
      <c r="M276" s="6">
        <f t="shared" si="125"/>
        <v>5242880</v>
      </c>
      <c r="N276" s="13">
        <f t="shared" si="126"/>
        <v>0.34290848853663586</v>
      </c>
      <c r="O276" s="13"/>
      <c r="P276" s="7">
        <f t="shared" si="127"/>
        <v>0</v>
      </c>
      <c r="Q276" s="7">
        <f t="shared" si="128"/>
        <v>1.3760074514579985E-2</v>
      </c>
      <c r="R276" s="6">
        <f t="shared" si="129"/>
        <v>1.3760074514579985E-2</v>
      </c>
      <c r="S276" s="6">
        <f t="shared" si="130"/>
        <v>1.3760074514579985E-2</v>
      </c>
      <c r="T276" s="7">
        <f t="shared" si="131"/>
        <v>0</v>
      </c>
      <c r="U276" s="7">
        <f t="shared" si="132"/>
        <v>0.93658936447913188</v>
      </c>
      <c r="V276" s="7">
        <f t="shared" si="133"/>
        <v>4.0305948314486724</v>
      </c>
      <c r="W276" s="6">
        <f t="shared" si="134"/>
        <v>4.9671841959278042</v>
      </c>
      <c r="X276" s="6">
        <v>1.7868999999999999E-2</v>
      </c>
      <c r="Y276" s="6">
        <v>5.1573087352972706</v>
      </c>
      <c r="Z276" s="6">
        <f t="shared" si="135"/>
        <v>22.99471422810462</v>
      </c>
      <c r="AA276" s="6">
        <f t="shared" si="137"/>
        <v>22.99471422810462</v>
      </c>
      <c r="AB276" s="6">
        <f t="shared" si="136"/>
        <v>3.6865068416057793</v>
      </c>
      <c r="AC276">
        <f t="shared" si="138"/>
        <v>288.61764705899998</v>
      </c>
    </row>
    <row r="277" spans="7:29">
      <c r="G277" s="6">
        <v>1498023</v>
      </c>
      <c r="H277" s="6">
        <v>31207734</v>
      </c>
      <c r="I277" s="12">
        <f t="shared" si="122"/>
        <v>62415468</v>
      </c>
      <c r="J277" s="6">
        <v>12925174.310547</v>
      </c>
      <c r="K277" s="12">
        <f t="shared" si="123"/>
        <v>103401394.484376</v>
      </c>
      <c r="L277" s="6">
        <f t="shared" si="124"/>
        <v>404.45326799999998</v>
      </c>
      <c r="M277" s="6">
        <f t="shared" si="125"/>
        <v>5242880</v>
      </c>
      <c r="N277" s="13">
        <f t="shared" si="126"/>
        <v>0.60362307792116876</v>
      </c>
      <c r="O277" s="13"/>
      <c r="P277" s="7">
        <f t="shared" si="127"/>
        <v>0</v>
      </c>
      <c r="Q277" s="7">
        <f t="shared" si="128"/>
        <v>1.9190889331492923E-2</v>
      </c>
      <c r="R277" s="6">
        <f t="shared" si="129"/>
        <v>1.9190889331492923E-2</v>
      </c>
      <c r="S277" s="6">
        <f t="shared" si="130"/>
        <v>1.9190889331492923E-2</v>
      </c>
      <c r="T277" s="7">
        <f t="shared" si="131"/>
        <v>0</v>
      </c>
      <c r="U277" s="7">
        <f t="shared" si="132"/>
        <v>1.3062416794129512</v>
      </c>
      <c r="V277" s="7">
        <f t="shared" si="133"/>
        <v>3.6338285709686109</v>
      </c>
      <c r="W277" s="6">
        <f t="shared" si="134"/>
        <v>4.9400702503815621</v>
      </c>
      <c r="X277" s="6">
        <v>1.6109999999999999E-2</v>
      </c>
      <c r="Y277" s="6">
        <v>4.9249509230818793</v>
      </c>
      <c r="Z277" s="6">
        <f t="shared" si="135"/>
        <v>19.124080269974694</v>
      </c>
      <c r="AA277" s="6">
        <f t="shared" si="137"/>
        <v>19.124080269974694</v>
      </c>
      <c r="AB277" s="6">
        <f t="shared" si="136"/>
        <v>0.30699447640833738</v>
      </c>
      <c r="AC277">
        <f t="shared" si="138"/>
        <v>305.70769230799999</v>
      </c>
    </row>
    <row r="278" spans="7:29">
      <c r="G278" s="6">
        <v>1437960</v>
      </c>
      <c r="H278" s="6">
        <v>32297325</v>
      </c>
      <c r="I278" s="12">
        <f t="shared" si="122"/>
        <v>64594650</v>
      </c>
      <c r="J278" s="6">
        <v>13382476.367187999</v>
      </c>
      <c r="K278" s="12">
        <f t="shared" si="123"/>
        <v>107059810.93750399</v>
      </c>
      <c r="L278" s="6">
        <f t="shared" si="124"/>
        <v>416.32709999999997</v>
      </c>
      <c r="M278" s="6">
        <f t="shared" si="125"/>
        <v>5242880</v>
      </c>
      <c r="N278" s="13">
        <f t="shared" si="126"/>
        <v>0.60335105614661544</v>
      </c>
      <c r="O278" s="13"/>
      <c r="P278" s="7">
        <f t="shared" si="127"/>
        <v>0</v>
      </c>
      <c r="Q278" s="7">
        <f t="shared" si="128"/>
        <v>1.9869876937323526E-2</v>
      </c>
      <c r="R278" s="6">
        <f t="shared" si="129"/>
        <v>1.9869876937323526E-2</v>
      </c>
      <c r="S278" s="6">
        <f t="shared" si="130"/>
        <v>1.9869876937323526E-2</v>
      </c>
      <c r="T278" s="7">
        <f t="shared" si="131"/>
        <v>0</v>
      </c>
      <c r="U278" s="7">
        <f t="shared" si="132"/>
        <v>1.3524574589539899</v>
      </c>
      <c r="V278" s="7">
        <f t="shared" si="133"/>
        <v>3.6798435323886975</v>
      </c>
      <c r="W278" s="6">
        <f t="shared" si="134"/>
        <v>5.0323009913426873</v>
      </c>
      <c r="X278" s="6">
        <v>1.6313999999999999E-2</v>
      </c>
      <c r="Y278" s="6">
        <v>4.9858846799999998</v>
      </c>
      <c r="Z278" s="6">
        <f t="shared" si="135"/>
        <v>21.796475035696503</v>
      </c>
      <c r="AA278" s="6">
        <f t="shared" si="137"/>
        <v>21.796475035696503</v>
      </c>
      <c r="AB278" s="6">
        <f t="shared" si="136"/>
        <v>0.93095437062309716</v>
      </c>
      <c r="AC278">
        <f t="shared" si="138"/>
        <v>305.62</v>
      </c>
    </row>
    <row r="279" spans="7:29">
      <c r="G279" s="6">
        <v>1391349</v>
      </c>
      <c r="H279" s="6">
        <v>32961525</v>
      </c>
      <c r="I279" s="12">
        <f t="shared" si="122"/>
        <v>65923050</v>
      </c>
      <c r="J279" s="6">
        <v>13718179.478515999</v>
      </c>
      <c r="K279" s="12">
        <f t="shared" si="123"/>
        <v>109745435.828128</v>
      </c>
      <c r="L279" s="6">
        <f t="shared" si="124"/>
        <v>423.36527999999998</v>
      </c>
      <c r="M279" s="6">
        <f t="shared" si="125"/>
        <v>5242880</v>
      </c>
      <c r="N279" s="13">
        <f t="shared" si="126"/>
        <v>0.60069058455644475</v>
      </c>
      <c r="O279" s="13"/>
      <c r="P279" s="7">
        <f t="shared" si="127"/>
        <v>0</v>
      </c>
      <c r="Q279" s="7">
        <f t="shared" si="128"/>
        <v>2.0368318281551778E-2</v>
      </c>
      <c r="R279" s="6">
        <f t="shared" si="129"/>
        <v>2.0368318281551778E-2</v>
      </c>
      <c r="S279" s="6">
        <f t="shared" si="130"/>
        <v>2.0368318281551778E-2</v>
      </c>
      <c r="T279" s="7">
        <f t="shared" si="131"/>
        <v>0</v>
      </c>
      <c r="U279" s="7">
        <f t="shared" si="132"/>
        <v>1.3863842273974463</v>
      </c>
      <c r="V279" s="7">
        <f t="shared" si="133"/>
        <v>3.8828507151243743</v>
      </c>
      <c r="W279" s="6">
        <f t="shared" si="134"/>
        <v>5.2692349425218206</v>
      </c>
      <c r="X279" s="6">
        <v>1.7214E-2</v>
      </c>
      <c r="Y279" s="6">
        <v>5.2277842125000005</v>
      </c>
      <c r="Z279" s="6">
        <f t="shared" si="135"/>
        <v>18.324144774902859</v>
      </c>
      <c r="AA279" s="6">
        <f t="shared" si="137"/>
        <v>18.324144774902859</v>
      </c>
      <c r="AB279" s="6">
        <f t="shared" si="136"/>
        <v>0.79289290332046369</v>
      </c>
      <c r="AC279">
        <f t="shared" si="138"/>
        <v>303.69375000000002</v>
      </c>
    </row>
    <row r="280" spans="7:29">
      <c r="G280" s="6">
        <v>4194304</v>
      </c>
      <c r="H280" s="6">
        <v>30359198</v>
      </c>
      <c r="I280" s="12">
        <f t="shared" si="122"/>
        <v>60718396</v>
      </c>
      <c r="J280" s="6">
        <v>13354266.863281</v>
      </c>
      <c r="K280" s="12">
        <f t="shared" si="123"/>
        <v>106834134.906248</v>
      </c>
      <c r="L280" s="6">
        <f t="shared" si="124"/>
        <v>448.19645600000001</v>
      </c>
      <c r="M280" s="6">
        <f t="shared" si="125"/>
        <v>5242880</v>
      </c>
      <c r="N280" s="13">
        <f t="shared" si="126"/>
        <v>0.56834265614902257</v>
      </c>
      <c r="O280" s="13"/>
      <c r="P280" s="7">
        <f t="shared" si="127"/>
        <v>0</v>
      </c>
      <c r="Q280" s="7">
        <f t="shared" si="128"/>
        <v>1.9827992359632861E-2</v>
      </c>
      <c r="R280" s="6">
        <f t="shared" si="129"/>
        <v>1.9827992359632861E-2</v>
      </c>
      <c r="S280" s="6">
        <f t="shared" si="130"/>
        <v>1.9827992359632861E-2</v>
      </c>
      <c r="T280" s="7">
        <f t="shared" si="131"/>
        <v>0</v>
      </c>
      <c r="U280" s="7">
        <f t="shared" si="132"/>
        <v>1.3496065550610485</v>
      </c>
      <c r="V280" s="7">
        <f t="shared" si="133"/>
        <v>3.7991666431300013</v>
      </c>
      <c r="W280" s="6">
        <f t="shared" si="134"/>
        <v>5.1487731981910496</v>
      </c>
      <c r="X280" s="6">
        <v>1.6843E-2</v>
      </c>
      <c r="Y280" s="6">
        <v>5.2113364866722813</v>
      </c>
      <c r="Z280" s="6">
        <f t="shared" si="135"/>
        <v>17.722450630130382</v>
      </c>
      <c r="AA280" s="6">
        <f t="shared" si="137"/>
        <v>17.722450630130382</v>
      </c>
      <c r="AB280" s="6">
        <f t="shared" si="136"/>
        <v>1.2005229107971445</v>
      </c>
      <c r="AC280">
        <f t="shared" si="138"/>
        <v>309.40666666700002</v>
      </c>
    </row>
    <row r="281" spans="7:29">
      <c r="G281" s="6">
        <v>986703</v>
      </c>
      <c r="H281" s="6">
        <v>36326514</v>
      </c>
      <c r="I281" s="12">
        <f t="shared" si="122"/>
        <v>72653028</v>
      </c>
      <c r="J281" s="6">
        <v>14745207.863281</v>
      </c>
      <c r="K281" s="12">
        <f t="shared" si="123"/>
        <v>117961662.906248</v>
      </c>
      <c r="L281" s="6">
        <f t="shared" si="124"/>
        <v>455.65222799999998</v>
      </c>
      <c r="M281" s="6">
        <f t="shared" si="125"/>
        <v>5242880</v>
      </c>
      <c r="N281" s="13">
        <f t="shared" si="126"/>
        <v>0.61590372846593566</v>
      </c>
      <c r="O281" s="13"/>
      <c r="P281" s="7">
        <f t="shared" si="127"/>
        <v>0</v>
      </c>
      <c r="Q281" s="7">
        <f t="shared" si="128"/>
        <v>2.1893217489777076E-2</v>
      </c>
      <c r="R281" s="6">
        <f t="shared" si="129"/>
        <v>2.1893217489777076E-2</v>
      </c>
      <c r="S281" s="6">
        <f t="shared" si="130"/>
        <v>2.1893217489777076E-2</v>
      </c>
      <c r="T281" s="7">
        <f t="shared" si="131"/>
        <v>0</v>
      </c>
      <c r="U281" s="7">
        <f t="shared" si="132"/>
        <v>1.4901775883137085</v>
      </c>
      <c r="V281" s="7">
        <f t="shared" si="133"/>
        <v>4.0910458591966297</v>
      </c>
      <c r="W281" s="6">
        <f t="shared" si="134"/>
        <v>5.5812234475103377</v>
      </c>
      <c r="X281" s="6">
        <v>1.8137E-2</v>
      </c>
      <c r="Y281" s="6">
        <v>5.4263770235272775</v>
      </c>
      <c r="Z281" s="6">
        <f t="shared" si="135"/>
        <v>20.710246952511856</v>
      </c>
      <c r="AA281" s="6">
        <f t="shared" si="137"/>
        <v>20.710246952511856</v>
      </c>
      <c r="AB281" s="6">
        <f t="shared" si="136"/>
        <v>2.8535876388921886</v>
      </c>
      <c r="AC281">
        <f t="shared" si="138"/>
        <v>299.18823529399998</v>
      </c>
    </row>
    <row r="282" spans="7:29">
      <c r="G282" s="6">
        <v>381689</v>
      </c>
      <c r="H282" s="6">
        <v>37464962</v>
      </c>
      <c r="I282" s="12">
        <f t="shared" si="122"/>
        <v>74929924</v>
      </c>
      <c r="J282" s="6">
        <v>7728083.0068359999</v>
      </c>
      <c r="K282" s="12">
        <f t="shared" si="123"/>
        <v>61824664.054687999</v>
      </c>
      <c r="L282" s="6">
        <f t="shared" si="124"/>
        <v>457.213324</v>
      </c>
      <c r="M282" s="6">
        <f t="shared" si="125"/>
        <v>5242880</v>
      </c>
      <c r="N282" s="13">
        <f t="shared" si="126"/>
        <v>1.2119746244592535</v>
      </c>
      <c r="O282" s="13"/>
      <c r="P282" s="7">
        <f t="shared" si="127"/>
        <v>0</v>
      </c>
      <c r="Q282" s="7">
        <f t="shared" si="128"/>
        <v>1.1474412813741329E-2</v>
      </c>
      <c r="R282" s="6">
        <f t="shared" si="129"/>
        <v>1.1474412813741329E-2</v>
      </c>
      <c r="S282" s="6">
        <f t="shared" si="130"/>
        <v>1.1474412813741329E-2</v>
      </c>
      <c r="T282" s="7">
        <f t="shared" si="131"/>
        <v>0</v>
      </c>
      <c r="U282" s="7">
        <f t="shared" si="132"/>
        <v>0.78101415756186676</v>
      </c>
      <c r="V282" s="7">
        <f t="shared" si="133"/>
        <v>2.2254098498557613</v>
      </c>
      <c r="W282" s="6">
        <f t="shared" si="134"/>
        <v>3.0064240074176283</v>
      </c>
      <c r="X282" s="6">
        <v>9.8659999999999998E-3</v>
      </c>
      <c r="Y282" s="6">
        <v>2.9604166250000001</v>
      </c>
      <c r="Z282" s="6">
        <f t="shared" si="135"/>
        <v>16.302582746212543</v>
      </c>
      <c r="AA282" s="6">
        <f t="shared" si="137"/>
        <v>16.302582746212543</v>
      </c>
      <c r="AB282" s="6">
        <f t="shared" si="136"/>
        <v>1.5540847200055208</v>
      </c>
      <c r="AC282">
        <f t="shared" si="138"/>
        <v>300.0625</v>
      </c>
    </row>
    <row r="283" spans="7:29">
      <c r="G283" s="6">
        <v>12057441</v>
      </c>
      <c r="H283" s="6">
        <v>18082179</v>
      </c>
      <c r="I283" s="12">
        <f t="shared" si="122"/>
        <v>36164358</v>
      </c>
      <c r="J283" s="6">
        <v>18188200.917969</v>
      </c>
      <c r="K283" s="12">
        <f t="shared" si="123"/>
        <v>145505607.343752</v>
      </c>
      <c r="L283" s="6">
        <f t="shared" si="124"/>
        <v>458.13496800000001</v>
      </c>
      <c r="M283" s="6">
        <f t="shared" si="125"/>
        <v>5242880</v>
      </c>
      <c r="N283" s="13">
        <f t="shared" si="126"/>
        <v>0.24854271021021854</v>
      </c>
      <c r="O283" s="13"/>
      <c r="P283" s="7">
        <f t="shared" si="127"/>
        <v>0</v>
      </c>
      <c r="Q283" s="7">
        <f t="shared" si="128"/>
        <v>2.7005264499286214E-2</v>
      </c>
      <c r="R283" s="6">
        <f t="shared" si="129"/>
        <v>2.7005264499286214E-2</v>
      </c>
      <c r="S283" s="6">
        <f t="shared" si="130"/>
        <v>2.7005264499286214E-2</v>
      </c>
      <c r="T283" s="7">
        <f t="shared" si="131"/>
        <v>0</v>
      </c>
      <c r="U283" s="7">
        <f t="shared" si="132"/>
        <v>1.8381327432622105</v>
      </c>
      <c r="V283" s="7">
        <f t="shared" si="133"/>
        <v>7.6017167393055969</v>
      </c>
      <c r="W283" s="6">
        <f t="shared" si="134"/>
        <v>9.4398494825678068</v>
      </c>
      <c r="X283" s="6">
        <v>3.3701000000000002E-2</v>
      </c>
      <c r="Y283" s="6">
        <v>9.5137923000000004</v>
      </c>
      <c r="Z283" s="6">
        <f t="shared" si="135"/>
        <v>19.868061780700238</v>
      </c>
      <c r="AA283" s="6">
        <f t="shared" si="137"/>
        <v>19.868061780700238</v>
      </c>
      <c r="AB283" s="6">
        <f t="shared" si="136"/>
        <v>0.77721706655498102</v>
      </c>
      <c r="AC283">
        <f t="shared" si="138"/>
        <v>282.3</v>
      </c>
    </row>
    <row r="284" spans="7:29">
      <c r="G284" s="6">
        <v>8388608</v>
      </c>
      <c r="H284" s="6">
        <v>25165784</v>
      </c>
      <c r="I284" s="12">
        <f t="shared" si="122"/>
        <v>50331568</v>
      </c>
      <c r="J284" s="6">
        <v>14993623.005859001</v>
      </c>
      <c r="K284" s="12">
        <f t="shared" si="123"/>
        <v>119948984.046872</v>
      </c>
      <c r="L284" s="6">
        <f t="shared" si="124"/>
        <v>469.76156800000001</v>
      </c>
      <c r="M284" s="6">
        <f t="shared" si="125"/>
        <v>5242880</v>
      </c>
      <c r="N284" s="13">
        <f t="shared" si="126"/>
        <v>0.41960812256927599</v>
      </c>
      <c r="O284" s="13"/>
      <c r="P284" s="7">
        <f t="shared" si="127"/>
        <v>0</v>
      </c>
      <c r="Q284" s="7">
        <f t="shared" si="128"/>
        <v>2.2262056423391401E-2</v>
      </c>
      <c r="R284" s="6">
        <f t="shared" si="129"/>
        <v>2.2262056423391401E-2</v>
      </c>
      <c r="S284" s="6">
        <f t="shared" si="130"/>
        <v>2.2262056423391401E-2</v>
      </c>
      <c r="T284" s="7">
        <f t="shared" si="131"/>
        <v>0</v>
      </c>
      <c r="U284" s="7">
        <f t="shared" si="132"/>
        <v>1.5152828755025947</v>
      </c>
      <c r="V284" s="7">
        <f t="shared" si="133"/>
        <v>7.6851752477635964</v>
      </c>
      <c r="W284" s="6">
        <f t="shared" si="134"/>
        <v>9.2004581232661913</v>
      </c>
      <c r="X284" s="6">
        <v>3.4070999999999997E-2</v>
      </c>
      <c r="Y284" s="6">
        <v>9.2759433199886416</v>
      </c>
      <c r="Z284" s="6">
        <f t="shared" si="135"/>
        <v>34.659809153264057</v>
      </c>
      <c r="AA284" s="6">
        <f t="shared" si="137"/>
        <v>34.659809153264057</v>
      </c>
      <c r="AB284" s="6">
        <f t="shared" si="136"/>
        <v>0.81377380303508351</v>
      </c>
      <c r="AC284">
        <f t="shared" si="138"/>
        <v>272.253333333</v>
      </c>
    </row>
    <row r="285" spans="7:29">
      <c r="G285" s="6">
        <v>14081816</v>
      </c>
      <c r="H285" s="6">
        <v>16933413</v>
      </c>
      <c r="I285" s="12">
        <f t="shared" si="122"/>
        <v>33866826</v>
      </c>
      <c r="J285" s="6">
        <v>23139798.570312001</v>
      </c>
      <c r="K285" s="12">
        <f t="shared" si="123"/>
        <v>185118388.56249601</v>
      </c>
      <c r="L285" s="6">
        <f t="shared" si="124"/>
        <v>484.83727599999997</v>
      </c>
      <c r="M285" s="6">
        <f t="shared" si="125"/>
        <v>5242880</v>
      </c>
      <c r="N285" s="13">
        <f t="shared" si="126"/>
        <v>0.18294684965111693</v>
      </c>
      <c r="O285" s="13"/>
      <c r="P285" s="7">
        <f t="shared" si="127"/>
        <v>0</v>
      </c>
      <c r="Q285" s="7">
        <f t="shared" si="128"/>
        <v>3.4357239821015795E-2</v>
      </c>
      <c r="R285" s="6">
        <f t="shared" si="129"/>
        <v>3.4357239821015795E-2</v>
      </c>
      <c r="S285" s="6">
        <f t="shared" si="130"/>
        <v>3.4357239821015795E-2</v>
      </c>
      <c r="T285" s="7">
        <f t="shared" si="131"/>
        <v>0</v>
      </c>
      <c r="U285" s="7">
        <f t="shared" si="132"/>
        <v>2.3385502291521956</v>
      </c>
      <c r="V285" s="7">
        <f t="shared" si="133"/>
        <v>9.3130672897673499</v>
      </c>
      <c r="W285" s="6">
        <f t="shared" si="134"/>
        <v>11.651617518919545</v>
      </c>
      <c r="X285" s="6">
        <v>4.1287999999999998E-2</v>
      </c>
      <c r="Y285" s="6">
        <v>11.723727599999998</v>
      </c>
      <c r="Z285" s="6">
        <f t="shared" si="135"/>
        <v>16.786379042298499</v>
      </c>
      <c r="AA285" s="6">
        <f t="shared" si="137"/>
        <v>16.786379042298499</v>
      </c>
      <c r="AB285" s="6">
        <f t="shared" si="136"/>
        <v>0.61507810093142157</v>
      </c>
      <c r="AC285">
        <f t="shared" si="138"/>
        <v>283.95</v>
      </c>
    </row>
    <row r="286" spans="7:29">
      <c r="G286" s="6">
        <v>943695</v>
      </c>
      <c r="H286" s="6">
        <v>39297771</v>
      </c>
      <c r="I286" s="12">
        <f t="shared" si="122"/>
        <v>78595542</v>
      </c>
      <c r="J286" s="6">
        <v>16304191.115234001</v>
      </c>
      <c r="K286" s="12">
        <f t="shared" si="123"/>
        <v>130433528.921872</v>
      </c>
      <c r="L286" s="6">
        <f t="shared" si="124"/>
        <v>490.44715200000002</v>
      </c>
      <c r="M286" s="6">
        <f t="shared" si="125"/>
        <v>5242880</v>
      </c>
      <c r="N286" s="13">
        <f t="shared" si="126"/>
        <v>0.6025716136767082</v>
      </c>
      <c r="O286" s="13"/>
      <c r="P286" s="7">
        <f t="shared" si="127"/>
        <v>0</v>
      </c>
      <c r="Q286" s="7">
        <f t="shared" si="128"/>
        <v>2.4207946431843839E-2</v>
      </c>
      <c r="R286" s="6">
        <f t="shared" si="129"/>
        <v>2.4207946431843839E-2</v>
      </c>
      <c r="S286" s="6">
        <f t="shared" si="130"/>
        <v>2.4207946431843839E-2</v>
      </c>
      <c r="T286" s="7">
        <f t="shared" si="131"/>
        <v>0</v>
      </c>
      <c r="U286" s="7">
        <f t="shared" si="132"/>
        <v>1.6477312779027173</v>
      </c>
      <c r="V286" s="7">
        <f t="shared" si="133"/>
        <v>6.1876589297834235</v>
      </c>
      <c r="W286" s="6">
        <f t="shared" si="134"/>
        <v>7.8353902076861406</v>
      </c>
      <c r="X286" s="6">
        <v>2.7432000000000002E-2</v>
      </c>
      <c r="Y286" s="6">
        <v>7.7330807999999998</v>
      </c>
      <c r="Z286" s="6">
        <f t="shared" si="135"/>
        <v>11.752892855629053</v>
      </c>
      <c r="AA286" s="6">
        <f t="shared" si="137"/>
        <v>11.752892855629053</v>
      </c>
      <c r="AB286" s="6">
        <f t="shared" si="136"/>
        <v>1.3230096818093615</v>
      </c>
      <c r="AC286">
        <f t="shared" si="138"/>
        <v>281.89999999999998</v>
      </c>
    </row>
    <row r="287" spans="7:29">
      <c r="G287" s="6">
        <v>2983494</v>
      </c>
      <c r="H287" s="6">
        <v>37269096</v>
      </c>
      <c r="I287" s="12">
        <f t="shared" ref="I287:I322" si="139">2*H287</f>
        <v>74538192</v>
      </c>
      <c r="J287" s="6">
        <v>12708274.914062001</v>
      </c>
      <c r="K287" s="12">
        <f t="shared" ref="K287:K322" si="140">J287*8</f>
        <v>101666199.31249601</v>
      </c>
      <c r="L287" s="6">
        <f t="shared" ref="L287:L322" si="141">((H287+2*G287)*8+(G287+H287)*4)/1000000</f>
        <v>506.89903199999998</v>
      </c>
      <c r="M287" s="6">
        <f t="shared" ref="M287:M322" si="142">40*2^20/8</f>
        <v>5242880</v>
      </c>
      <c r="N287" s="13">
        <f t="shared" ref="N287:N322" si="143">I287/K287</f>
        <v>0.73316591457194713</v>
      </c>
      <c r="O287" s="13"/>
      <c r="P287" s="7">
        <f t="shared" ref="P287:P322" si="144">$B$31*I287</f>
        <v>0</v>
      </c>
      <c r="Q287" s="7">
        <f t="shared" ref="Q287:Q322" si="145">$C$31*K287</f>
        <v>1.8868843979221381E-2</v>
      </c>
      <c r="R287" s="6">
        <f t="shared" ref="R287:R322" si="146">P287+Q287</f>
        <v>1.8868843979221381E-2</v>
      </c>
      <c r="S287" s="6">
        <f t="shared" ref="S287:S322" si="147">MAX(P287,Q287)</f>
        <v>1.8868843979221381E-2</v>
      </c>
      <c r="T287" s="7">
        <f t="shared" ref="T287:T322" si="148">$D$31*I287</f>
        <v>0</v>
      </c>
      <c r="U287" s="7">
        <f t="shared" ref="U287:U322" si="149">$E$31*K287</f>
        <v>1.2843214309798585</v>
      </c>
      <c r="V287" s="7">
        <f t="shared" ref="V287:V322" si="150">X287*$F$31</f>
        <v>11.120733470260364</v>
      </c>
      <c r="W287" s="6">
        <f t="shared" ref="W287:W322" si="151">SUM(T287:V287)</f>
        <v>12.405054901240222</v>
      </c>
      <c r="X287" s="6">
        <v>4.9301999999999999E-2</v>
      </c>
      <c r="Y287" s="6">
        <v>12.195970200013447</v>
      </c>
      <c r="Z287" s="6">
        <f t="shared" ref="Z287:Z322" si="152">ABS(S287-X287)/ABS(X287)*100</f>
        <v>61.728035415964101</v>
      </c>
      <c r="AA287" s="6">
        <f t="shared" si="137"/>
        <v>61.728035415964101</v>
      </c>
      <c r="AB287" s="6">
        <f t="shared" ref="AB287:AB322" si="153">ABS(W287-Y287)/ABS(Y287)*100</f>
        <v>1.714375304283251</v>
      </c>
      <c r="AC287">
        <f t="shared" si="138"/>
        <v>247.37272727300001</v>
      </c>
    </row>
    <row r="288" spans="7:29">
      <c r="G288" s="6">
        <v>3148440</v>
      </c>
      <c r="H288" s="6">
        <v>39383235</v>
      </c>
      <c r="I288" s="12">
        <f t="shared" si="139"/>
        <v>78766470</v>
      </c>
      <c r="J288" s="6">
        <v>13747212.785156</v>
      </c>
      <c r="K288" s="12">
        <f t="shared" si="140"/>
        <v>109977702.281248</v>
      </c>
      <c r="L288" s="6">
        <f t="shared" si="141"/>
        <v>535.56762000000003</v>
      </c>
      <c r="M288" s="6">
        <f t="shared" si="142"/>
        <v>5242880</v>
      </c>
      <c r="N288" s="13">
        <f t="shared" si="143"/>
        <v>0.71620399741184859</v>
      </c>
      <c r="O288" s="13"/>
      <c r="P288" s="7">
        <f t="shared" si="144"/>
        <v>0</v>
      </c>
      <c r="Q288" s="7">
        <f t="shared" si="145"/>
        <v>2.0411426015441363E-2</v>
      </c>
      <c r="R288" s="6">
        <f t="shared" si="146"/>
        <v>2.0411426015441363E-2</v>
      </c>
      <c r="S288" s="6">
        <f t="shared" si="147"/>
        <v>2.0411426015441363E-2</v>
      </c>
      <c r="T288" s="7">
        <f t="shared" si="148"/>
        <v>0</v>
      </c>
      <c r="U288" s="7">
        <f t="shared" si="149"/>
        <v>1.3893183862964409</v>
      </c>
      <c r="V288" s="7">
        <f t="shared" si="150"/>
        <v>11.990957593587298</v>
      </c>
      <c r="W288" s="6">
        <f t="shared" si="151"/>
        <v>13.38027597988374</v>
      </c>
      <c r="X288" s="6">
        <v>5.3159999999999999E-2</v>
      </c>
      <c r="Y288" s="6">
        <v>13.17526300001772</v>
      </c>
      <c r="Z288" s="6">
        <f t="shared" si="152"/>
        <v>61.603788533782236</v>
      </c>
      <c r="AA288" s="6">
        <f t="shared" ref="AA288:AA322" si="154">ABS(R288-X288)/ABS(X288)*100</f>
        <v>61.603788533782236</v>
      </c>
      <c r="AB288" s="6">
        <f t="shared" si="153"/>
        <v>1.5560446866657893</v>
      </c>
      <c r="AC288">
        <f t="shared" ref="AC288:AC322" si="155">Y288/X288</f>
        <v>247.841666667</v>
      </c>
    </row>
    <row r="289" spans="7:29">
      <c r="G289" s="6">
        <v>1470152</v>
      </c>
      <c r="H289" s="6">
        <v>44279572</v>
      </c>
      <c r="I289" s="12">
        <f t="shared" si="139"/>
        <v>88559144</v>
      </c>
      <c r="J289" s="6">
        <v>18211464.568358999</v>
      </c>
      <c r="K289" s="12">
        <f t="shared" si="140"/>
        <v>145691716.54687199</v>
      </c>
      <c r="L289" s="6">
        <f t="shared" si="141"/>
        <v>560.75790400000005</v>
      </c>
      <c r="M289" s="6">
        <f t="shared" si="142"/>
        <v>5242880</v>
      </c>
      <c r="N289" s="13">
        <f t="shared" si="143"/>
        <v>0.60785297955844131</v>
      </c>
      <c r="O289" s="13"/>
      <c r="P289" s="7">
        <f t="shared" si="144"/>
        <v>0</v>
      </c>
      <c r="Q289" s="7">
        <f t="shared" si="145"/>
        <v>2.7039805630365329E-2</v>
      </c>
      <c r="R289" s="6">
        <f t="shared" si="146"/>
        <v>2.7039805630365329E-2</v>
      </c>
      <c r="S289" s="6">
        <f t="shared" si="147"/>
        <v>2.7039805630365329E-2</v>
      </c>
      <c r="T289" s="7">
        <f t="shared" si="148"/>
        <v>0</v>
      </c>
      <c r="U289" s="7">
        <f t="shared" si="149"/>
        <v>1.8404838101820518</v>
      </c>
      <c r="V289" s="7">
        <f t="shared" si="150"/>
        <v>5.0045781815071742</v>
      </c>
      <c r="W289" s="6">
        <f t="shared" si="151"/>
        <v>6.8450619916892261</v>
      </c>
      <c r="X289" s="6">
        <v>2.2186999999999998E-2</v>
      </c>
      <c r="Y289" s="6">
        <v>6.7423827777802421</v>
      </c>
      <c r="Z289" s="6">
        <f t="shared" si="152"/>
        <v>21.872292920923655</v>
      </c>
      <c r="AA289" s="6">
        <f t="shared" si="154"/>
        <v>21.872292920923655</v>
      </c>
      <c r="AB289" s="6">
        <f t="shared" si="153"/>
        <v>1.5228920886450852</v>
      </c>
      <c r="AC289">
        <f t="shared" si="155"/>
        <v>303.88888888899999</v>
      </c>
    </row>
    <row r="290" spans="7:29">
      <c r="G290" s="6">
        <v>1470152</v>
      </c>
      <c r="H290" s="6">
        <v>44279572</v>
      </c>
      <c r="I290" s="12">
        <f t="shared" si="139"/>
        <v>88559144</v>
      </c>
      <c r="J290" s="6">
        <v>18212380.072266001</v>
      </c>
      <c r="K290" s="12">
        <f t="shared" si="140"/>
        <v>145699040.57812801</v>
      </c>
      <c r="L290" s="6">
        <f t="shared" si="141"/>
        <v>560.75790400000005</v>
      </c>
      <c r="M290" s="6">
        <f t="shared" si="142"/>
        <v>5242880</v>
      </c>
      <c r="N290" s="13">
        <f t="shared" si="143"/>
        <v>0.60782242387184449</v>
      </c>
      <c r="O290" s="13"/>
      <c r="P290" s="7">
        <f t="shared" si="144"/>
        <v>0</v>
      </c>
      <c r="Q290" s="7">
        <f t="shared" si="145"/>
        <v>2.7041164941562203E-2</v>
      </c>
      <c r="R290" s="6">
        <f t="shared" si="146"/>
        <v>2.7041164941562203E-2</v>
      </c>
      <c r="S290" s="6">
        <f t="shared" si="147"/>
        <v>2.7041164941562203E-2</v>
      </c>
      <c r="T290" s="7">
        <f t="shared" si="148"/>
        <v>0</v>
      </c>
      <c r="U290" s="7">
        <f t="shared" si="149"/>
        <v>1.8405763326759277</v>
      </c>
      <c r="V290" s="7">
        <f t="shared" si="150"/>
        <v>5.0007436013888329</v>
      </c>
      <c r="W290" s="6">
        <f t="shared" si="151"/>
        <v>6.8413199340647601</v>
      </c>
      <c r="X290" s="6">
        <v>2.2169999999999999E-2</v>
      </c>
      <c r="Y290" s="6">
        <v>6.7766300000073896</v>
      </c>
      <c r="Z290" s="6">
        <f t="shared" si="152"/>
        <v>21.971876145972953</v>
      </c>
      <c r="AA290" s="6">
        <f t="shared" si="154"/>
        <v>21.971876145972953</v>
      </c>
      <c r="AB290" s="6">
        <f t="shared" si="153"/>
        <v>0.9546033066184817</v>
      </c>
      <c r="AC290">
        <f t="shared" si="155"/>
        <v>305.66666666700002</v>
      </c>
    </row>
    <row r="291" spans="7:29">
      <c r="G291" s="6">
        <v>1102824</v>
      </c>
      <c r="H291" s="6">
        <v>45204422</v>
      </c>
      <c r="I291" s="12">
        <f t="shared" si="139"/>
        <v>90408844</v>
      </c>
      <c r="J291" s="6">
        <v>18733101.697266001</v>
      </c>
      <c r="K291" s="12">
        <f t="shared" si="140"/>
        <v>149864813.57812801</v>
      </c>
      <c r="L291" s="6">
        <f t="shared" si="141"/>
        <v>564.50954400000001</v>
      </c>
      <c r="M291" s="6">
        <f t="shared" si="142"/>
        <v>5242880</v>
      </c>
      <c r="N291" s="13">
        <f t="shared" si="143"/>
        <v>0.60326931880422863</v>
      </c>
      <c r="O291" s="13"/>
      <c r="P291" s="7">
        <f t="shared" si="144"/>
        <v>0</v>
      </c>
      <c r="Q291" s="7">
        <f t="shared" si="145"/>
        <v>2.7814315913285325E-2</v>
      </c>
      <c r="R291" s="6">
        <f t="shared" si="146"/>
        <v>2.7814315913285325E-2</v>
      </c>
      <c r="S291" s="6">
        <f t="shared" si="147"/>
        <v>2.7814315913285325E-2</v>
      </c>
      <c r="T291" s="7">
        <f t="shared" si="148"/>
        <v>0</v>
      </c>
      <c r="U291" s="7">
        <f t="shared" si="149"/>
        <v>1.8932014094140885</v>
      </c>
      <c r="V291" s="7">
        <f t="shared" si="150"/>
        <v>6.9489358650422099</v>
      </c>
      <c r="W291" s="6">
        <f t="shared" si="151"/>
        <v>8.8421372744562987</v>
      </c>
      <c r="X291" s="6">
        <v>3.0807000000000001E-2</v>
      </c>
      <c r="Y291" s="6">
        <v>8.6926351499911991</v>
      </c>
      <c r="Z291" s="6">
        <f t="shared" si="152"/>
        <v>9.7142989798249619</v>
      </c>
      <c r="AA291" s="6">
        <f t="shared" si="154"/>
        <v>9.7142989798249619</v>
      </c>
      <c r="AB291" s="6">
        <f t="shared" si="153"/>
        <v>1.7198711539762594</v>
      </c>
      <c r="AC291">
        <f t="shared" si="155"/>
        <v>282.16428571400002</v>
      </c>
    </row>
    <row r="292" spans="7:29">
      <c r="G292" s="6">
        <v>16002413</v>
      </c>
      <c r="H292" s="6">
        <v>23998813</v>
      </c>
      <c r="I292" s="12">
        <f t="shared" si="139"/>
        <v>47997626</v>
      </c>
      <c r="J292" s="6">
        <v>26978087.253906</v>
      </c>
      <c r="K292" s="12">
        <f t="shared" si="140"/>
        <v>215824698.031248</v>
      </c>
      <c r="L292" s="6">
        <f t="shared" si="141"/>
        <v>608.03401599999995</v>
      </c>
      <c r="M292" s="6">
        <f t="shared" si="142"/>
        <v>5242880</v>
      </c>
      <c r="N292" s="13">
        <f t="shared" si="143"/>
        <v>0.2223917208634329</v>
      </c>
      <c r="O292" s="13"/>
      <c r="P292" s="7">
        <f t="shared" si="144"/>
        <v>0</v>
      </c>
      <c r="Q292" s="7">
        <f t="shared" si="145"/>
        <v>4.0056209256891573E-2</v>
      </c>
      <c r="R292" s="6">
        <f t="shared" si="146"/>
        <v>4.0056209256891573E-2</v>
      </c>
      <c r="S292" s="6">
        <f t="shared" si="147"/>
        <v>4.0056209256891573E-2</v>
      </c>
      <c r="T292" s="7">
        <f t="shared" si="148"/>
        <v>0</v>
      </c>
      <c r="U292" s="7">
        <f t="shared" si="149"/>
        <v>2.7264546810123398</v>
      </c>
      <c r="V292" s="7">
        <f t="shared" si="150"/>
        <v>11.819078178871091</v>
      </c>
      <c r="W292" s="6">
        <f t="shared" si="151"/>
        <v>14.545532859883432</v>
      </c>
      <c r="X292" s="6">
        <v>5.2398E-2</v>
      </c>
      <c r="Y292" s="6">
        <v>14.601576000017467</v>
      </c>
      <c r="Z292" s="6">
        <f t="shared" si="152"/>
        <v>23.553934774434953</v>
      </c>
      <c r="AA292" s="6">
        <f t="shared" si="154"/>
        <v>23.553934774434953</v>
      </c>
      <c r="AB292" s="6">
        <f t="shared" si="153"/>
        <v>0.3838156931413968</v>
      </c>
      <c r="AC292">
        <f t="shared" si="155"/>
        <v>278.66666666700002</v>
      </c>
    </row>
    <row r="293" spans="7:29">
      <c r="G293" s="6">
        <v>4802000</v>
      </c>
      <c r="H293" s="6">
        <v>42681372</v>
      </c>
      <c r="I293" s="12">
        <f t="shared" si="139"/>
        <v>85362744</v>
      </c>
      <c r="J293" s="6">
        <v>18331119.820312001</v>
      </c>
      <c r="K293" s="12">
        <f t="shared" si="140"/>
        <v>146648958.56249601</v>
      </c>
      <c r="L293" s="6">
        <f t="shared" si="141"/>
        <v>608.21646399999997</v>
      </c>
      <c r="M293" s="6">
        <f t="shared" si="142"/>
        <v>5242880</v>
      </c>
      <c r="N293" s="13">
        <f t="shared" si="143"/>
        <v>0.58208898881216231</v>
      </c>
      <c r="O293" s="13"/>
      <c r="P293" s="7">
        <f t="shared" si="144"/>
        <v>0</v>
      </c>
      <c r="Q293" s="7">
        <f t="shared" si="145"/>
        <v>2.7217465957645265E-2</v>
      </c>
      <c r="R293" s="6">
        <f t="shared" si="146"/>
        <v>2.7217465957645265E-2</v>
      </c>
      <c r="S293" s="6">
        <f t="shared" si="147"/>
        <v>2.7217465957645265E-2</v>
      </c>
      <c r="T293" s="7">
        <f t="shared" si="148"/>
        <v>0</v>
      </c>
      <c r="U293" s="7">
        <f t="shared" si="149"/>
        <v>1.8525763880851698</v>
      </c>
      <c r="V293" s="7">
        <f t="shared" si="150"/>
        <v>5.364352022022068</v>
      </c>
      <c r="W293" s="6">
        <f t="shared" si="151"/>
        <v>7.2169284101072382</v>
      </c>
      <c r="X293" s="6">
        <v>2.3782000000000001E-2</v>
      </c>
      <c r="Y293" s="6">
        <v>7.181450540000001</v>
      </c>
      <c r="Z293" s="6">
        <f t="shared" si="152"/>
        <v>14.445656200678092</v>
      </c>
      <c r="AA293" s="6">
        <f t="shared" si="154"/>
        <v>14.445656200678092</v>
      </c>
      <c r="AB293" s="6">
        <f t="shared" si="153"/>
        <v>0.49402094896607235</v>
      </c>
      <c r="AC293">
        <f t="shared" si="155"/>
        <v>301.97000000000003</v>
      </c>
    </row>
    <row r="294" spans="7:29">
      <c r="G294" s="6">
        <v>3566907</v>
      </c>
      <c r="H294" s="6">
        <v>45030389</v>
      </c>
      <c r="I294" s="12">
        <f t="shared" si="139"/>
        <v>90060778</v>
      </c>
      <c r="J294" s="6">
        <v>16563088.847656</v>
      </c>
      <c r="K294" s="12">
        <f t="shared" si="140"/>
        <v>132504710.781248</v>
      </c>
      <c r="L294" s="6">
        <f t="shared" si="141"/>
        <v>611.702808</v>
      </c>
      <c r="M294" s="6">
        <f t="shared" si="142"/>
        <v>5242880</v>
      </c>
      <c r="N294" s="13">
        <f t="shared" si="143"/>
        <v>0.67967982020413842</v>
      </c>
      <c r="O294" s="13"/>
      <c r="P294" s="7">
        <f t="shared" si="144"/>
        <v>0</v>
      </c>
      <c r="Q294" s="7">
        <f t="shared" si="145"/>
        <v>2.4592349582757692E-2</v>
      </c>
      <c r="R294" s="6">
        <f t="shared" si="146"/>
        <v>2.4592349582757692E-2</v>
      </c>
      <c r="S294" s="6">
        <f t="shared" si="147"/>
        <v>2.4592349582757692E-2</v>
      </c>
      <c r="T294" s="7">
        <f t="shared" si="148"/>
        <v>0</v>
      </c>
      <c r="U294" s="7">
        <f t="shared" si="149"/>
        <v>1.6738959547318073</v>
      </c>
      <c r="V294" s="7">
        <f t="shared" si="150"/>
        <v>14.314487581765304</v>
      </c>
      <c r="W294" s="6">
        <f t="shared" si="151"/>
        <v>15.988383536497111</v>
      </c>
      <c r="X294" s="6">
        <v>6.3461000000000004E-2</v>
      </c>
      <c r="Y294" s="6">
        <v>15.814027907151925</v>
      </c>
      <c r="Z294" s="6">
        <f t="shared" si="152"/>
        <v>61.248090035206374</v>
      </c>
      <c r="AA294" s="6">
        <f t="shared" si="154"/>
        <v>61.248090035206374</v>
      </c>
      <c r="AB294" s="6">
        <f t="shared" si="153"/>
        <v>1.1025377618458188</v>
      </c>
      <c r="AC294">
        <f t="shared" si="155"/>
        <v>249.192857143</v>
      </c>
    </row>
    <row r="295" spans="7:29">
      <c r="G295" s="6">
        <v>3542400</v>
      </c>
      <c r="H295" s="6">
        <v>50194096</v>
      </c>
      <c r="I295" s="12">
        <f t="shared" si="139"/>
        <v>100388192</v>
      </c>
      <c r="J295" s="6">
        <v>21592601.132812001</v>
      </c>
      <c r="K295" s="12">
        <f t="shared" si="140"/>
        <v>172740809.06249601</v>
      </c>
      <c r="L295" s="6">
        <f t="shared" si="141"/>
        <v>673.17715199999998</v>
      </c>
      <c r="M295" s="6">
        <f t="shared" si="142"/>
        <v>5242880</v>
      </c>
      <c r="N295" s="13">
        <f t="shared" si="143"/>
        <v>0.58114925213578505</v>
      </c>
      <c r="O295" s="13"/>
      <c r="P295" s="7">
        <f t="shared" si="144"/>
        <v>0</v>
      </c>
      <c r="Q295" s="7">
        <f t="shared" si="145"/>
        <v>3.2060010082860309E-2</v>
      </c>
      <c r="R295" s="6">
        <f t="shared" si="146"/>
        <v>3.2060010082860309E-2</v>
      </c>
      <c r="S295" s="6">
        <f t="shared" si="147"/>
        <v>3.2060010082860309E-2</v>
      </c>
      <c r="T295" s="7">
        <f t="shared" si="148"/>
        <v>0</v>
      </c>
      <c r="U295" s="7">
        <f t="shared" si="149"/>
        <v>2.1821876354582552</v>
      </c>
      <c r="V295" s="7">
        <f t="shared" si="150"/>
        <v>6.2499144658223633</v>
      </c>
      <c r="W295" s="6">
        <f t="shared" si="151"/>
        <v>8.4321021012806181</v>
      </c>
      <c r="X295" s="6">
        <v>2.7708E-2</v>
      </c>
      <c r="Y295" s="6">
        <v>8.3814391000092368</v>
      </c>
      <c r="Z295" s="6">
        <f t="shared" si="152"/>
        <v>15.70669150736361</v>
      </c>
      <c r="AA295" s="6">
        <f t="shared" si="154"/>
        <v>15.70669150736361</v>
      </c>
      <c r="AB295" s="6">
        <f t="shared" si="153"/>
        <v>0.60446661565942195</v>
      </c>
      <c r="AC295">
        <f t="shared" si="155"/>
        <v>302.491666667</v>
      </c>
    </row>
    <row r="296" spans="7:29">
      <c r="G296" s="6">
        <v>18318143</v>
      </c>
      <c r="H296" s="6">
        <v>27470081</v>
      </c>
      <c r="I296" s="12">
        <f t="shared" si="139"/>
        <v>54940162</v>
      </c>
      <c r="J296" s="6">
        <v>27030438.128906</v>
      </c>
      <c r="K296" s="12">
        <f t="shared" si="140"/>
        <v>216243505.031248</v>
      </c>
      <c r="L296" s="6">
        <f t="shared" si="141"/>
        <v>696.00383199999999</v>
      </c>
      <c r="M296" s="6">
        <f t="shared" si="142"/>
        <v>5242880</v>
      </c>
      <c r="N296" s="13">
        <f t="shared" si="143"/>
        <v>0.25406618336148845</v>
      </c>
      <c r="O296" s="13"/>
      <c r="P296" s="7">
        <f t="shared" si="144"/>
        <v>0</v>
      </c>
      <c r="Q296" s="7">
        <f t="shared" si="145"/>
        <v>4.0133938177553945E-2</v>
      </c>
      <c r="R296" s="6">
        <f t="shared" si="146"/>
        <v>4.0133938177553945E-2</v>
      </c>
      <c r="S296" s="6">
        <f t="shared" si="147"/>
        <v>4.0133938177553945E-2</v>
      </c>
      <c r="T296" s="7">
        <f t="shared" si="148"/>
        <v>0</v>
      </c>
      <c r="U296" s="7">
        <f t="shared" si="149"/>
        <v>2.7317453558795202</v>
      </c>
      <c r="V296" s="7">
        <f t="shared" si="150"/>
        <v>11.958702007885963</v>
      </c>
      <c r="W296" s="6">
        <f t="shared" si="151"/>
        <v>14.690447363765482</v>
      </c>
      <c r="X296" s="6">
        <v>5.3017000000000002E-2</v>
      </c>
      <c r="Y296" s="6">
        <v>14.706915799999999</v>
      </c>
      <c r="Z296" s="6">
        <f t="shared" si="152"/>
        <v>24.299869518165977</v>
      </c>
      <c r="AA296" s="6">
        <f t="shared" si="154"/>
        <v>24.299869518165977</v>
      </c>
      <c r="AB296" s="6">
        <f t="shared" si="153"/>
        <v>0.11197749724328102</v>
      </c>
      <c r="AC296">
        <f t="shared" si="155"/>
        <v>277.39999999999998</v>
      </c>
    </row>
    <row r="297" spans="7:29">
      <c r="G297" s="6">
        <v>1139905</v>
      </c>
      <c r="H297" s="6">
        <v>57515616</v>
      </c>
      <c r="I297" s="12">
        <f t="shared" si="139"/>
        <v>115031232</v>
      </c>
      <c r="J297" s="6">
        <v>24255732.007812001</v>
      </c>
      <c r="K297" s="12">
        <f t="shared" si="140"/>
        <v>194045856.06249601</v>
      </c>
      <c r="L297" s="6">
        <f t="shared" si="141"/>
        <v>712.98549200000002</v>
      </c>
      <c r="M297" s="6">
        <f t="shared" si="142"/>
        <v>5242880</v>
      </c>
      <c r="N297" s="13">
        <f t="shared" si="143"/>
        <v>0.59280437281253817</v>
      </c>
      <c r="O297" s="13"/>
      <c r="P297" s="7">
        <f t="shared" si="144"/>
        <v>0</v>
      </c>
      <c r="Q297" s="7">
        <f t="shared" si="145"/>
        <v>3.601414243492481E-2</v>
      </c>
      <c r="R297" s="6">
        <f t="shared" si="146"/>
        <v>3.601414243492481E-2</v>
      </c>
      <c r="S297" s="6">
        <f t="shared" si="147"/>
        <v>3.601414243492481E-2</v>
      </c>
      <c r="T297" s="7">
        <f t="shared" si="148"/>
        <v>0</v>
      </c>
      <c r="U297" s="7">
        <f t="shared" si="149"/>
        <v>2.4513284967786211</v>
      </c>
      <c r="V297" s="7">
        <f t="shared" si="150"/>
        <v>17.068618360879316</v>
      </c>
      <c r="W297" s="6">
        <f t="shared" si="151"/>
        <v>19.519946857657938</v>
      </c>
      <c r="X297" s="6">
        <v>7.5671000000000002E-2</v>
      </c>
      <c r="Y297" s="6">
        <v>18.993866123533863</v>
      </c>
      <c r="Z297" s="6">
        <f t="shared" si="152"/>
        <v>52.406942639948184</v>
      </c>
      <c r="AA297" s="6">
        <f t="shared" si="154"/>
        <v>52.406942639948184</v>
      </c>
      <c r="AB297" s="6">
        <f t="shared" si="153"/>
        <v>2.7697401398036012</v>
      </c>
      <c r="AC297">
        <f t="shared" si="155"/>
        <v>251.005882353</v>
      </c>
    </row>
    <row r="298" spans="7:29">
      <c r="G298" s="6">
        <v>19458087</v>
      </c>
      <c r="H298" s="6">
        <v>29179764</v>
      </c>
      <c r="I298" s="12">
        <f t="shared" si="139"/>
        <v>58359528</v>
      </c>
      <c r="J298" s="6">
        <v>38989455.371094003</v>
      </c>
      <c r="K298" s="12">
        <f t="shared" si="140"/>
        <v>311915642.96875203</v>
      </c>
      <c r="L298" s="6">
        <f t="shared" si="141"/>
        <v>739.31890799999996</v>
      </c>
      <c r="M298" s="6">
        <f t="shared" si="142"/>
        <v>5242880</v>
      </c>
      <c r="N298" s="13">
        <f t="shared" si="143"/>
        <v>0.18710035650839899</v>
      </c>
      <c r="O298" s="13"/>
      <c r="P298" s="7">
        <f t="shared" si="144"/>
        <v>0</v>
      </c>
      <c r="Q298" s="7">
        <f t="shared" si="145"/>
        <v>5.7890308102945917E-2</v>
      </c>
      <c r="R298" s="6">
        <f t="shared" si="146"/>
        <v>5.7890308102945917E-2</v>
      </c>
      <c r="S298" s="6">
        <f t="shared" si="147"/>
        <v>5.7890308102945917E-2</v>
      </c>
      <c r="T298" s="7">
        <f t="shared" si="148"/>
        <v>0</v>
      </c>
      <c r="U298" s="7">
        <f t="shared" si="149"/>
        <v>3.9403454405853022</v>
      </c>
      <c r="V298" s="7">
        <f t="shared" si="150"/>
        <v>16.085161342293148</v>
      </c>
      <c r="W298" s="6">
        <f t="shared" si="151"/>
        <v>20.025506782878452</v>
      </c>
      <c r="X298" s="6">
        <v>7.1310999999999999E-2</v>
      </c>
      <c r="Y298" s="6">
        <v>20.000061337499996</v>
      </c>
      <c r="Z298" s="6">
        <f t="shared" si="152"/>
        <v>18.819946287464884</v>
      </c>
      <c r="AA298" s="6">
        <f t="shared" si="154"/>
        <v>18.819946287464884</v>
      </c>
      <c r="AB298" s="6">
        <f t="shared" si="153"/>
        <v>0.12722683670347215</v>
      </c>
      <c r="AC298">
        <f t="shared" si="155"/>
        <v>280.46249999999998</v>
      </c>
    </row>
    <row r="299" spans="7:29">
      <c r="G299" s="6">
        <v>1564794</v>
      </c>
      <c r="H299" s="6">
        <v>59485419</v>
      </c>
      <c r="I299" s="12">
        <f t="shared" si="139"/>
        <v>118970838</v>
      </c>
      <c r="J299" s="6">
        <v>24081503.091797002</v>
      </c>
      <c r="K299" s="12">
        <f t="shared" si="140"/>
        <v>192652024.73437601</v>
      </c>
      <c r="L299" s="6">
        <f t="shared" si="141"/>
        <v>745.12090799999999</v>
      </c>
      <c r="M299" s="6">
        <f t="shared" si="142"/>
        <v>5242880</v>
      </c>
      <c r="N299" s="13">
        <f t="shared" si="143"/>
        <v>0.61754262984795583</v>
      </c>
      <c r="O299" s="13"/>
      <c r="P299" s="7">
        <f t="shared" si="144"/>
        <v>0</v>
      </c>
      <c r="Q299" s="7">
        <f t="shared" si="145"/>
        <v>3.5755452860203839E-2</v>
      </c>
      <c r="R299" s="6">
        <f t="shared" si="146"/>
        <v>3.5755452860203839E-2</v>
      </c>
      <c r="S299" s="6">
        <f t="shared" si="147"/>
        <v>3.5755452860203839E-2</v>
      </c>
      <c r="T299" s="7">
        <f t="shared" si="148"/>
        <v>0</v>
      </c>
      <c r="U299" s="7">
        <f t="shared" si="149"/>
        <v>2.4337206048934013</v>
      </c>
      <c r="V299" s="7">
        <f t="shared" si="150"/>
        <v>6.9608907324699771</v>
      </c>
      <c r="W299" s="6">
        <f t="shared" si="151"/>
        <v>9.3946113373633793</v>
      </c>
      <c r="X299" s="6">
        <v>3.0859999999999999E-2</v>
      </c>
      <c r="Y299" s="6">
        <v>9.2255969999999987</v>
      </c>
      <c r="Z299" s="6">
        <f t="shared" si="152"/>
        <v>15.863424692818667</v>
      </c>
      <c r="AA299" s="6">
        <f t="shared" si="154"/>
        <v>15.863424692818667</v>
      </c>
      <c r="AB299" s="6">
        <f t="shared" si="153"/>
        <v>1.8320151786749475</v>
      </c>
      <c r="AC299">
        <f t="shared" si="155"/>
        <v>298.95</v>
      </c>
    </row>
    <row r="300" spans="7:29">
      <c r="G300" s="6">
        <v>21198119</v>
      </c>
      <c r="H300" s="6">
        <v>31790179</v>
      </c>
      <c r="I300" s="12">
        <f t="shared" si="139"/>
        <v>63580358</v>
      </c>
      <c r="J300" s="6">
        <v>42101072.351562001</v>
      </c>
      <c r="K300" s="12">
        <f t="shared" si="140"/>
        <v>336808578.81249601</v>
      </c>
      <c r="L300" s="6">
        <f t="shared" si="141"/>
        <v>805.44452799999999</v>
      </c>
      <c r="M300" s="6">
        <f t="shared" si="142"/>
        <v>5242880</v>
      </c>
      <c r="N300" s="13">
        <f t="shared" si="143"/>
        <v>0.18877297669842219</v>
      </c>
      <c r="O300" s="13"/>
      <c r="P300" s="7">
        <f t="shared" si="144"/>
        <v>0</v>
      </c>
      <c r="Q300" s="7">
        <f t="shared" si="145"/>
        <v>6.2510338415839112E-2</v>
      </c>
      <c r="R300" s="6">
        <f t="shared" si="146"/>
        <v>6.2510338415839112E-2</v>
      </c>
      <c r="S300" s="6">
        <f t="shared" si="147"/>
        <v>6.2510338415839112E-2</v>
      </c>
      <c r="T300" s="7">
        <f t="shared" si="148"/>
        <v>0</v>
      </c>
      <c r="U300" s="7">
        <f t="shared" si="149"/>
        <v>4.2548111253490042</v>
      </c>
      <c r="V300" s="7">
        <f t="shared" si="150"/>
        <v>17.198317394293774</v>
      </c>
      <c r="W300" s="6">
        <f t="shared" si="151"/>
        <v>21.453128519642778</v>
      </c>
      <c r="X300" s="6">
        <v>7.6245999999999994E-2</v>
      </c>
      <c r="Y300" s="6">
        <v>21.353539477769303</v>
      </c>
      <c r="Z300" s="6">
        <f t="shared" si="152"/>
        <v>18.014927450831365</v>
      </c>
      <c r="AA300" s="6">
        <f t="shared" si="154"/>
        <v>18.014927450831365</v>
      </c>
      <c r="AB300" s="6">
        <f t="shared" si="153"/>
        <v>0.46638189409842445</v>
      </c>
      <c r="AC300">
        <f t="shared" si="155"/>
        <v>280.061111111</v>
      </c>
    </row>
    <row r="301" spans="7:29">
      <c r="G301" s="6">
        <v>2164760</v>
      </c>
      <c r="H301" s="6">
        <v>64685452</v>
      </c>
      <c r="I301" s="12">
        <f t="shared" si="139"/>
        <v>129370904</v>
      </c>
      <c r="J301" s="6">
        <v>26464242.808594</v>
      </c>
      <c r="K301" s="12">
        <f t="shared" si="140"/>
        <v>211713942.468752</v>
      </c>
      <c r="L301" s="6">
        <f t="shared" si="141"/>
        <v>819.520624</v>
      </c>
      <c r="M301" s="6">
        <f t="shared" si="142"/>
        <v>5242880</v>
      </c>
      <c r="N301" s="13">
        <f t="shared" si="143"/>
        <v>0.61106463982217207</v>
      </c>
      <c r="O301" s="13"/>
      <c r="P301" s="7">
        <f t="shared" si="144"/>
        <v>0</v>
      </c>
      <c r="Q301" s="7">
        <f t="shared" si="145"/>
        <v>3.9293269303692008E-2</v>
      </c>
      <c r="R301" s="6">
        <f t="shared" si="146"/>
        <v>3.9293269303692008E-2</v>
      </c>
      <c r="S301" s="6">
        <f t="shared" si="147"/>
        <v>3.9293269303692008E-2</v>
      </c>
      <c r="T301" s="7">
        <f t="shared" si="148"/>
        <v>0</v>
      </c>
      <c r="U301" s="7">
        <f t="shared" si="149"/>
        <v>2.674524624591077</v>
      </c>
      <c r="V301" s="7">
        <f t="shared" si="150"/>
        <v>7.2947247663019796</v>
      </c>
      <c r="W301" s="6">
        <f t="shared" si="151"/>
        <v>9.9692493908930562</v>
      </c>
      <c r="X301" s="6">
        <v>3.2340000000000001E-2</v>
      </c>
      <c r="Y301" s="6">
        <v>9.8050568000107798</v>
      </c>
      <c r="Z301" s="6">
        <f t="shared" si="152"/>
        <v>21.50052351172544</v>
      </c>
      <c r="AA301" s="6">
        <f t="shared" si="154"/>
        <v>21.50052351172544</v>
      </c>
      <c r="AB301" s="6">
        <f t="shared" si="153"/>
        <v>1.6745705224481291</v>
      </c>
      <c r="AC301">
        <f t="shared" si="155"/>
        <v>303.186666667</v>
      </c>
    </row>
    <row r="302" spans="7:29">
      <c r="G302" s="6">
        <v>2164760</v>
      </c>
      <c r="H302" s="6">
        <v>64685452</v>
      </c>
      <c r="I302" s="12">
        <f t="shared" si="139"/>
        <v>129370904</v>
      </c>
      <c r="J302" s="6">
        <v>26464868.0625</v>
      </c>
      <c r="K302" s="12">
        <f t="shared" si="140"/>
        <v>211718944.5</v>
      </c>
      <c r="L302" s="6">
        <f t="shared" si="141"/>
        <v>819.520624</v>
      </c>
      <c r="M302" s="6">
        <f t="shared" si="142"/>
        <v>5242880</v>
      </c>
      <c r="N302" s="13">
        <f t="shared" si="143"/>
        <v>0.61105020292598333</v>
      </c>
      <c r="O302" s="13"/>
      <c r="P302" s="7">
        <f t="shared" si="144"/>
        <v>0</v>
      </c>
      <c r="Q302" s="7">
        <f t="shared" si="145"/>
        <v>3.9294197660882851E-2</v>
      </c>
      <c r="R302" s="6">
        <f t="shared" si="146"/>
        <v>3.9294197660882851E-2</v>
      </c>
      <c r="S302" s="6">
        <f t="shared" si="147"/>
        <v>3.9294197660882851E-2</v>
      </c>
      <c r="T302" s="7">
        <f t="shared" si="148"/>
        <v>0</v>
      </c>
      <c r="U302" s="7">
        <f t="shared" si="149"/>
        <v>2.6745878138907035</v>
      </c>
      <c r="V302" s="7">
        <f t="shared" si="150"/>
        <v>7.3048751254387625</v>
      </c>
      <c r="W302" s="6">
        <f t="shared" si="151"/>
        <v>9.9794629393294656</v>
      </c>
      <c r="X302" s="6">
        <v>3.2384999999999997E-2</v>
      </c>
      <c r="Y302" s="6">
        <v>9.8381003571521077</v>
      </c>
      <c r="Z302" s="6">
        <f t="shared" si="152"/>
        <v>21.334561250217245</v>
      </c>
      <c r="AA302" s="6">
        <f t="shared" si="154"/>
        <v>21.334561250217245</v>
      </c>
      <c r="AB302" s="6">
        <f t="shared" si="153"/>
        <v>1.4368890034201574</v>
      </c>
      <c r="AC302">
        <f t="shared" si="155"/>
        <v>303.78571428599997</v>
      </c>
    </row>
    <row r="303" spans="7:29">
      <c r="G303" s="6">
        <v>23947347</v>
      </c>
      <c r="H303" s="6">
        <v>28854312</v>
      </c>
      <c r="I303" s="12">
        <f t="shared" si="139"/>
        <v>57708624</v>
      </c>
      <c r="J303" s="6">
        <v>25757851.445312001</v>
      </c>
      <c r="K303" s="12">
        <f t="shared" si="140"/>
        <v>206062811.56249601</v>
      </c>
      <c r="L303" s="6">
        <f t="shared" si="141"/>
        <v>825.19868399999996</v>
      </c>
      <c r="M303" s="6">
        <f t="shared" si="142"/>
        <v>5242880</v>
      </c>
      <c r="N303" s="13">
        <f t="shared" si="143"/>
        <v>0.2800535601859328</v>
      </c>
      <c r="O303" s="13"/>
      <c r="P303" s="7">
        <f t="shared" si="144"/>
        <v>0</v>
      </c>
      <c r="Q303" s="7">
        <f t="shared" si="145"/>
        <v>3.8244441786804653E-2</v>
      </c>
      <c r="R303" s="6">
        <f t="shared" si="146"/>
        <v>3.8244441786804653E-2</v>
      </c>
      <c r="S303" s="6">
        <f t="shared" si="147"/>
        <v>3.8244441786804653E-2</v>
      </c>
      <c r="T303" s="7">
        <f t="shared" si="148"/>
        <v>0</v>
      </c>
      <c r="U303" s="7">
        <f t="shared" si="149"/>
        <v>2.6031354256118924</v>
      </c>
      <c r="V303" s="7">
        <f t="shared" si="150"/>
        <v>9.504345168611632</v>
      </c>
      <c r="W303" s="6">
        <f t="shared" si="151"/>
        <v>12.107480594223524</v>
      </c>
      <c r="X303" s="6">
        <v>4.2136E-2</v>
      </c>
      <c r="Y303" s="6">
        <v>12.539205422226903</v>
      </c>
      <c r="Z303" s="6">
        <f t="shared" si="152"/>
        <v>9.235708688995981</v>
      </c>
      <c r="AA303" s="6">
        <f t="shared" si="154"/>
        <v>9.235708688995981</v>
      </c>
      <c r="AB303" s="6">
        <f t="shared" si="153"/>
        <v>3.4429998828961401</v>
      </c>
      <c r="AC303">
        <f t="shared" si="155"/>
        <v>297.58888888899997</v>
      </c>
    </row>
    <row r="304" spans="7:29">
      <c r="G304" s="6">
        <v>5558326</v>
      </c>
      <c r="H304" s="6">
        <v>59524291</v>
      </c>
      <c r="I304" s="12">
        <f t="shared" si="139"/>
        <v>119048582</v>
      </c>
      <c r="J304" s="6">
        <v>15077972.765625</v>
      </c>
      <c r="K304" s="12">
        <f t="shared" si="140"/>
        <v>120623782.125</v>
      </c>
      <c r="L304" s="6">
        <f t="shared" si="141"/>
        <v>825.45801200000005</v>
      </c>
      <c r="M304" s="6">
        <f t="shared" si="142"/>
        <v>5242880</v>
      </c>
      <c r="N304" s="13">
        <f t="shared" si="143"/>
        <v>0.98694121426761716</v>
      </c>
      <c r="O304" s="13"/>
      <c r="P304" s="7">
        <f t="shared" si="144"/>
        <v>0</v>
      </c>
      <c r="Q304" s="7">
        <f t="shared" si="145"/>
        <v>2.2387296274391816E-2</v>
      </c>
      <c r="R304" s="6">
        <f t="shared" si="146"/>
        <v>2.2387296274391816E-2</v>
      </c>
      <c r="S304" s="6">
        <f t="shared" si="147"/>
        <v>2.2387296274391816E-2</v>
      </c>
      <c r="T304" s="7">
        <f t="shared" si="148"/>
        <v>0</v>
      </c>
      <c r="U304" s="7">
        <f t="shared" si="149"/>
        <v>1.5238074160006605</v>
      </c>
      <c r="V304" s="7">
        <f t="shared" si="150"/>
        <v>11.39885331060824</v>
      </c>
      <c r="W304" s="6">
        <f t="shared" si="151"/>
        <v>12.922660726608902</v>
      </c>
      <c r="X304" s="6">
        <v>5.0534999999999997E-2</v>
      </c>
      <c r="Y304" s="6">
        <v>12.776626227258944</v>
      </c>
      <c r="Z304" s="6">
        <f t="shared" si="152"/>
        <v>55.699423618498436</v>
      </c>
      <c r="AA304" s="6">
        <f t="shared" si="154"/>
        <v>55.699423618498436</v>
      </c>
      <c r="AB304" s="6">
        <f t="shared" si="153"/>
        <v>1.1429816976127267</v>
      </c>
      <c r="AC304">
        <f t="shared" si="155"/>
        <v>252.82727272700001</v>
      </c>
    </row>
    <row r="305" spans="7:29">
      <c r="G305" s="6">
        <v>9845725</v>
      </c>
      <c r="H305" s="6">
        <v>57156537</v>
      </c>
      <c r="I305" s="12">
        <f t="shared" si="139"/>
        <v>114313074</v>
      </c>
      <c r="J305" s="6">
        <v>14970860.091797</v>
      </c>
      <c r="K305" s="12">
        <f t="shared" si="140"/>
        <v>119766880.734376</v>
      </c>
      <c r="L305" s="6">
        <f t="shared" si="141"/>
        <v>882.79294400000003</v>
      </c>
      <c r="M305" s="6">
        <f t="shared" si="142"/>
        <v>5242880</v>
      </c>
      <c r="N305" s="13">
        <f t="shared" si="143"/>
        <v>0.95446314790086517</v>
      </c>
      <c r="O305" s="13"/>
      <c r="P305" s="7">
        <f t="shared" si="144"/>
        <v>0</v>
      </c>
      <c r="Q305" s="7">
        <f t="shared" si="145"/>
        <v>2.2228258769748179E-2</v>
      </c>
      <c r="R305" s="6">
        <f t="shared" si="146"/>
        <v>2.2228258769748179E-2</v>
      </c>
      <c r="S305" s="6">
        <f t="shared" si="147"/>
        <v>2.2228258769748179E-2</v>
      </c>
      <c r="T305" s="7">
        <f t="shared" si="148"/>
        <v>0</v>
      </c>
      <c r="U305" s="7">
        <f t="shared" si="149"/>
        <v>1.5129824139089418</v>
      </c>
      <c r="V305" s="7">
        <f t="shared" si="150"/>
        <v>4.8890896508842117</v>
      </c>
      <c r="W305" s="6">
        <f t="shared" si="151"/>
        <v>6.4020720647931535</v>
      </c>
      <c r="X305" s="6">
        <v>2.1675E-2</v>
      </c>
      <c r="Y305" s="6">
        <v>6.5427191666763003</v>
      </c>
      <c r="Z305" s="6">
        <f t="shared" si="152"/>
        <v>2.5525202756548064</v>
      </c>
      <c r="AA305" s="6">
        <f t="shared" si="154"/>
        <v>2.5525202756548064</v>
      </c>
      <c r="AB305" s="6">
        <f t="shared" si="153"/>
        <v>2.1496735271704392</v>
      </c>
      <c r="AC305">
        <f t="shared" si="155"/>
        <v>301.85555555600001</v>
      </c>
    </row>
    <row r="306" spans="7:29">
      <c r="G306" s="6">
        <v>4847571</v>
      </c>
      <c r="H306" s="6">
        <v>68993773</v>
      </c>
      <c r="I306" s="12">
        <f t="shared" si="139"/>
        <v>137987546</v>
      </c>
      <c r="J306" s="6">
        <v>25598153.890625</v>
      </c>
      <c r="K306" s="12">
        <f t="shared" si="140"/>
        <v>204785231.125</v>
      </c>
      <c r="L306" s="6">
        <f t="shared" si="141"/>
        <v>924.87669600000004</v>
      </c>
      <c r="M306" s="6">
        <f t="shared" si="142"/>
        <v>5242880</v>
      </c>
      <c r="N306" s="13">
        <f t="shared" si="143"/>
        <v>0.67381590577580774</v>
      </c>
      <c r="O306" s="13"/>
      <c r="P306" s="7">
        <f t="shared" si="144"/>
        <v>0</v>
      </c>
      <c r="Q306" s="7">
        <f t="shared" si="145"/>
        <v>3.8007327917012779E-2</v>
      </c>
      <c r="R306" s="6">
        <f t="shared" si="146"/>
        <v>3.8007327917012779E-2</v>
      </c>
      <c r="S306" s="6">
        <f t="shared" si="147"/>
        <v>3.8007327917012779E-2</v>
      </c>
      <c r="T306" s="7">
        <f t="shared" si="148"/>
        <v>0</v>
      </c>
      <c r="U306" s="7">
        <f t="shared" si="149"/>
        <v>2.586996099594272</v>
      </c>
      <c r="V306" s="7">
        <f t="shared" si="150"/>
        <v>25.831761748969356</v>
      </c>
      <c r="W306" s="6">
        <f t="shared" si="151"/>
        <v>28.418757848563629</v>
      </c>
      <c r="X306" s="6">
        <v>0.114521</v>
      </c>
      <c r="Y306" s="6">
        <v>28.013598461494414</v>
      </c>
      <c r="Z306" s="6">
        <f t="shared" si="152"/>
        <v>66.81191404457455</v>
      </c>
      <c r="AA306" s="6">
        <f t="shared" si="154"/>
        <v>66.81191404457455</v>
      </c>
      <c r="AB306" s="6">
        <f t="shared" si="153"/>
        <v>1.4462954040914082</v>
      </c>
      <c r="AC306">
        <f t="shared" si="155"/>
        <v>244.61538461500001</v>
      </c>
    </row>
    <row r="307" spans="7:29">
      <c r="G307" s="6">
        <v>8388608</v>
      </c>
      <c r="H307" s="6">
        <v>63501393</v>
      </c>
      <c r="I307" s="12">
        <f t="shared" si="139"/>
        <v>127002786</v>
      </c>
      <c r="J307" s="6">
        <v>27799744.667969</v>
      </c>
      <c r="K307" s="12">
        <f t="shared" si="140"/>
        <v>222397957.343752</v>
      </c>
      <c r="L307" s="6">
        <f t="shared" si="141"/>
        <v>929.78887599999996</v>
      </c>
      <c r="M307" s="6">
        <f t="shared" si="142"/>
        <v>5242880</v>
      </c>
      <c r="N307" s="13">
        <f t="shared" si="143"/>
        <v>0.57106093741543074</v>
      </c>
      <c r="O307" s="13"/>
      <c r="P307" s="7">
        <f t="shared" si="144"/>
        <v>0</v>
      </c>
      <c r="Q307" s="7">
        <f t="shared" si="145"/>
        <v>4.1276180154213755E-2</v>
      </c>
      <c r="R307" s="6">
        <f t="shared" si="146"/>
        <v>4.1276180154213755E-2</v>
      </c>
      <c r="S307" s="6">
        <f t="shared" si="147"/>
        <v>4.1276180154213755E-2</v>
      </c>
      <c r="T307" s="7">
        <f t="shared" si="148"/>
        <v>0</v>
      </c>
      <c r="U307" s="7">
        <f t="shared" si="149"/>
        <v>2.8094928772223478</v>
      </c>
      <c r="V307" s="7">
        <f t="shared" si="150"/>
        <v>7.9152500548640301</v>
      </c>
      <c r="W307" s="6">
        <f t="shared" si="151"/>
        <v>10.724742932086379</v>
      </c>
      <c r="X307" s="6">
        <v>3.5090999999999997E-2</v>
      </c>
      <c r="Y307" s="6">
        <v>10.80824731875</v>
      </c>
      <c r="Z307" s="6">
        <f t="shared" si="152"/>
        <v>17.626115397719524</v>
      </c>
      <c r="AA307" s="6">
        <f t="shared" si="154"/>
        <v>17.626115397719524</v>
      </c>
      <c r="AB307" s="6">
        <f t="shared" si="153"/>
        <v>0.77259877759051021</v>
      </c>
      <c r="AC307">
        <f t="shared" si="155"/>
        <v>308.00625000000002</v>
      </c>
    </row>
    <row r="308" spans="7:29">
      <c r="G308" s="6">
        <v>16777216</v>
      </c>
      <c r="H308" s="6">
        <v>50331601</v>
      </c>
      <c r="I308" s="12">
        <f t="shared" si="139"/>
        <v>100663202</v>
      </c>
      <c r="J308" s="6">
        <v>30181275.949219</v>
      </c>
      <c r="K308" s="12">
        <f t="shared" si="140"/>
        <v>241450207.593752</v>
      </c>
      <c r="L308" s="6">
        <f t="shared" si="141"/>
        <v>939.52353200000005</v>
      </c>
      <c r="M308" s="6">
        <f t="shared" si="142"/>
        <v>5242880</v>
      </c>
      <c r="N308" s="13">
        <f t="shared" si="143"/>
        <v>0.41691081156314092</v>
      </c>
      <c r="O308" s="13"/>
      <c r="P308" s="7">
        <f t="shared" si="144"/>
        <v>0</v>
      </c>
      <c r="Q308" s="7">
        <f t="shared" si="145"/>
        <v>4.4812202350886406E-2</v>
      </c>
      <c r="R308" s="6">
        <f t="shared" si="146"/>
        <v>4.4812202350886406E-2</v>
      </c>
      <c r="S308" s="6">
        <f t="shared" si="147"/>
        <v>4.4812202350886406E-2</v>
      </c>
      <c r="T308" s="7">
        <f t="shared" si="148"/>
        <v>0</v>
      </c>
      <c r="U308" s="7">
        <f t="shared" si="149"/>
        <v>3.0501747702205724</v>
      </c>
      <c r="V308" s="7">
        <f t="shared" si="150"/>
        <v>15.522154755506206</v>
      </c>
      <c r="W308" s="6">
        <f t="shared" si="151"/>
        <v>18.572329525726779</v>
      </c>
      <c r="X308" s="6">
        <v>6.8815000000000001E-2</v>
      </c>
      <c r="Y308" s="6">
        <v>18.725020266689608</v>
      </c>
      <c r="Z308" s="6">
        <f t="shared" si="152"/>
        <v>34.880182589716767</v>
      </c>
      <c r="AA308" s="6">
        <f t="shared" si="154"/>
        <v>34.880182589716767</v>
      </c>
      <c r="AB308" s="6">
        <f t="shared" si="153"/>
        <v>0.81543698638582474</v>
      </c>
      <c r="AC308">
        <f t="shared" si="155"/>
        <v>272.10666666700001</v>
      </c>
    </row>
    <row r="309" spans="7:29">
      <c r="G309" s="6">
        <v>5363260</v>
      </c>
      <c r="H309" s="6">
        <v>79023142</v>
      </c>
      <c r="I309" s="12">
        <f t="shared" si="139"/>
        <v>158046284</v>
      </c>
      <c r="J309" s="6">
        <v>26415756.738281</v>
      </c>
      <c r="K309" s="12">
        <f t="shared" si="140"/>
        <v>211326053.906248</v>
      </c>
      <c r="L309" s="6">
        <f t="shared" si="141"/>
        <v>1055.5429039999999</v>
      </c>
      <c r="M309" s="6">
        <f t="shared" si="142"/>
        <v>5242880</v>
      </c>
      <c r="N309" s="13">
        <f t="shared" si="143"/>
        <v>0.74787883972941238</v>
      </c>
      <c r="O309" s="13"/>
      <c r="P309" s="7">
        <f t="shared" si="144"/>
        <v>0</v>
      </c>
      <c r="Q309" s="7">
        <f t="shared" si="145"/>
        <v>3.9221278722587308E-2</v>
      </c>
      <c r="R309" s="6">
        <f t="shared" si="146"/>
        <v>3.9221278722587308E-2</v>
      </c>
      <c r="S309" s="6">
        <f t="shared" si="147"/>
        <v>3.9221278722587308E-2</v>
      </c>
      <c r="T309" s="7">
        <f t="shared" si="148"/>
        <v>0</v>
      </c>
      <c r="U309" s="7">
        <f t="shared" si="149"/>
        <v>2.6696245339314015</v>
      </c>
      <c r="V309" s="7">
        <f t="shared" si="150"/>
        <v>17.10312958194438</v>
      </c>
      <c r="W309" s="6">
        <f t="shared" si="151"/>
        <v>19.772754115875781</v>
      </c>
      <c r="X309" s="6">
        <v>7.5824000000000003E-2</v>
      </c>
      <c r="Y309" s="6">
        <v>19.531419911119535</v>
      </c>
      <c r="Z309" s="6">
        <f t="shared" si="152"/>
        <v>48.273266086480135</v>
      </c>
      <c r="AA309" s="6">
        <f t="shared" si="154"/>
        <v>48.273266086480135</v>
      </c>
      <c r="AB309" s="6">
        <f t="shared" si="153"/>
        <v>1.2356203791351117</v>
      </c>
      <c r="AC309">
        <f t="shared" si="155"/>
        <v>257.58888888899997</v>
      </c>
    </row>
    <row r="310" spans="7:29">
      <c r="G310" s="6">
        <v>5154859</v>
      </c>
      <c r="H310" s="6">
        <v>99199551</v>
      </c>
      <c r="I310" s="12">
        <f t="shared" si="139"/>
        <v>198399102</v>
      </c>
      <c r="J310" s="6">
        <v>24642035.410156</v>
      </c>
      <c r="K310" s="12">
        <f t="shared" si="140"/>
        <v>197136283.281248</v>
      </c>
      <c r="L310" s="6">
        <f t="shared" si="141"/>
        <v>1293.491792</v>
      </c>
      <c r="M310" s="6">
        <f t="shared" si="142"/>
        <v>5242880</v>
      </c>
      <c r="N310" s="13">
        <f t="shared" si="143"/>
        <v>1.0064058158028188</v>
      </c>
      <c r="O310" s="13"/>
      <c r="P310" s="7">
        <f t="shared" si="144"/>
        <v>0</v>
      </c>
      <c r="Q310" s="7">
        <f t="shared" si="145"/>
        <v>3.6587713488176563E-2</v>
      </c>
      <c r="R310" s="6">
        <f t="shared" si="146"/>
        <v>3.6587713488176563E-2</v>
      </c>
      <c r="S310" s="6">
        <f t="shared" si="147"/>
        <v>3.6587713488176563E-2</v>
      </c>
      <c r="T310" s="7">
        <f t="shared" si="148"/>
        <v>0</v>
      </c>
      <c r="U310" s="7">
        <f t="shared" si="149"/>
        <v>2.4903690228803854</v>
      </c>
      <c r="V310" s="7">
        <f t="shared" si="150"/>
        <v>8.3296102711811848</v>
      </c>
      <c r="W310" s="6">
        <f t="shared" si="151"/>
        <v>10.81997929406157</v>
      </c>
      <c r="X310" s="6">
        <v>3.6928000000000002E-2</v>
      </c>
      <c r="Y310" s="6">
        <v>10.939811388252673</v>
      </c>
      <c r="Z310" s="6">
        <f t="shared" si="152"/>
        <v>0.92148643799675012</v>
      </c>
      <c r="AA310" s="6">
        <f t="shared" si="154"/>
        <v>0.92148643799675012</v>
      </c>
      <c r="AB310" s="6">
        <f t="shared" si="153"/>
        <v>1.0953762358259753</v>
      </c>
      <c r="AC310">
        <f t="shared" si="155"/>
        <v>296.24705882400002</v>
      </c>
    </row>
    <row r="311" spans="7:29">
      <c r="G311" s="6">
        <v>1504002</v>
      </c>
      <c r="H311" s="6">
        <v>110879972</v>
      </c>
      <c r="I311" s="12">
        <f t="shared" si="139"/>
        <v>221759944</v>
      </c>
      <c r="J311" s="6">
        <v>22565924.630858999</v>
      </c>
      <c r="K311" s="12">
        <f t="shared" si="140"/>
        <v>180527397.04687199</v>
      </c>
      <c r="L311" s="6">
        <f t="shared" si="141"/>
        <v>1360.6397039999999</v>
      </c>
      <c r="M311" s="6">
        <f t="shared" si="142"/>
        <v>5242880</v>
      </c>
      <c r="N311" s="13">
        <f t="shared" si="143"/>
        <v>1.2284004955902756</v>
      </c>
      <c r="O311" s="13"/>
      <c r="P311" s="7">
        <f t="shared" si="144"/>
        <v>0</v>
      </c>
      <c r="Q311" s="7">
        <f t="shared" si="145"/>
        <v>3.3505169976721039E-2</v>
      </c>
      <c r="R311" s="6">
        <f t="shared" si="146"/>
        <v>3.3505169976721039E-2</v>
      </c>
      <c r="S311" s="6">
        <f t="shared" si="147"/>
        <v>3.3505169976721039E-2</v>
      </c>
      <c r="T311" s="7">
        <f t="shared" si="148"/>
        <v>0</v>
      </c>
      <c r="U311" s="7">
        <f t="shared" si="149"/>
        <v>2.2805534826146481</v>
      </c>
      <c r="V311" s="7">
        <f t="shared" si="150"/>
        <v>6.2463054492403964</v>
      </c>
      <c r="W311" s="6">
        <f t="shared" si="151"/>
        <v>8.5268589318550454</v>
      </c>
      <c r="X311" s="6">
        <v>2.7692000000000001E-2</v>
      </c>
      <c r="Y311" s="6">
        <v>8.3942972615448515</v>
      </c>
      <c r="Z311" s="6">
        <f t="shared" si="152"/>
        <v>20.992235940780866</v>
      </c>
      <c r="AA311" s="6">
        <f t="shared" si="154"/>
        <v>20.992235940780866</v>
      </c>
      <c r="AB311" s="6">
        <f t="shared" si="153"/>
        <v>1.5791872288997046</v>
      </c>
      <c r="AC311">
        <f t="shared" si="155"/>
        <v>303.13076923099999</v>
      </c>
    </row>
    <row r="312" spans="7:29">
      <c r="G312" s="6">
        <v>8345600</v>
      </c>
      <c r="H312" s="6">
        <v>118931856</v>
      </c>
      <c r="I312" s="12">
        <f t="shared" si="139"/>
        <v>237863712</v>
      </c>
      <c r="J312" s="6">
        <v>51290427.792969003</v>
      </c>
      <c r="K312" s="12">
        <f t="shared" si="140"/>
        <v>410323422.34375203</v>
      </c>
      <c r="L312" s="6">
        <f t="shared" si="141"/>
        <v>1594.094272</v>
      </c>
      <c r="M312" s="6">
        <f t="shared" si="142"/>
        <v>5242880</v>
      </c>
      <c r="N312" s="13">
        <f t="shared" si="143"/>
        <v>0.57969810897299345</v>
      </c>
      <c r="O312" s="13"/>
      <c r="P312" s="7">
        <f t="shared" si="144"/>
        <v>0</v>
      </c>
      <c r="Q312" s="7">
        <f t="shared" si="145"/>
        <v>7.6154402245592653E-2</v>
      </c>
      <c r="R312" s="6">
        <f t="shared" si="146"/>
        <v>7.6154402245592653E-2</v>
      </c>
      <c r="S312" s="6">
        <f t="shared" si="147"/>
        <v>7.6154402245592653E-2</v>
      </c>
      <c r="T312" s="7">
        <f t="shared" si="148"/>
        <v>0</v>
      </c>
      <c r="U312" s="7">
        <f t="shared" si="149"/>
        <v>5.1835041391609034</v>
      </c>
      <c r="V312" s="7">
        <f t="shared" si="150"/>
        <v>14.623284063059904</v>
      </c>
      <c r="W312" s="6">
        <f t="shared" si="151"/>
        <v>19.806788202220808</v>
      </c>
      <c r="X312" s="6">
        <v>6.4829999999999999E-2</v>
      </c>
      <c r="Y312" s="6">
        <v>19.461966</v>
      </c>
      <c r="Z312" s="6">
        <f t="shared" si="152"/>
        <v>17.467842427259995</v>
      </c>
      <c r="AA312" s="6">
        <f t="shared" si="154"/>
        <v>17.467842427259995</v>
      </c>
      <c r="AB312" s="6">
        <f t="shared" si="153"/>
        <v>1.7717747642802779</v>
      </c>
      <c r="AC312">
        <f t="shared" si="155"/>
        <v>300.2</v>
      </c>
    </row>
    <row r="313" spans="7:29">
      <c r="G313" s="6">
        <v>50912018</v>
      </c>
      <c r="H313" s="6">
        <v>54054660</v>
      </c>
      <c r="I313" s="12">
        <f t="shared" si="139"/>
        <v>108109320</v>
      </c>
      <c r="J313" s="6">
        <v>43239123.6875</v>
      </c>
      <c r="K313" s="12">
        <f t="shared" si="140"/>
        <v>345912989.5</v>
      </c>
      <c r="L313" s="6">
        <f t="shared" si="141"/>
        <v>1666.8962799999999</v>
      </c>
      <c r="M313" s="6">
        <f t="shared" si="142"/>
        <v>5242880</v>
      </c>
      <c r="N313" s="13">
        <f t="shared" si="143"/>
        <v>0.31253327652212959</v>
      </c>
      <c r="O313" s="13"/>
      <c r="P313" s="7">
        <f t="shared" si="144"/>
        <v>0</v>
      </c>
      <c r="Q313" s="7">
        <f t="shared" si="145"/>
        <v>6.4200080984627692E-2</v>
      </c>
      <c r="R313" s="6">
        <f t="shared" si="146"/>
        <v>6.4200080984627692E-2</v>
      </c>
      <c r="S313" s="6">
        <f t="shared" si="147"/>
        <v>6.4200080984627692E-2</v>
      </c>
      <c r="T313" s="7">
        <f t="shared" si="148"/>
        <v>0</v>
      </c>
      <c r="U313" s="7">
        <f t="shared" si="149"/>
        <v>4.3698246681142079</v>
      </c>
      <c r="V313" s="7">
        <f t="shared" si="150"/>
        <v>21.265453518634871</v>
      </c>
      <c r="W313" s="6">
        <f t="shared" si="151"/>
        <v>25.63527818674908</v>
      </c>
      <c r="X313" s="6">
        <v>9.4277E-2</v>
      </c>
      <c r="Y313" s="6">
        <v>26.138298249999998</v>
      </c>
      <c r="Z313" s="6">
        <f t="shared" si="152"/>
        <v>31.902711175973259</v>
      </c>
      <c r="AA313" s="6">
        <f t="shared" si="154"/>
        <v>31.902711175973259</v>
      </c>
      <c r="AB313" s="6">
        <f t="shared" si="153"/>
        <v>1.9244560546359157</v>
      </c>
      <c r="AC313">
        <f t="shared" si="155"/>
        <v>277.25</v>
      </c>
    </row>
    <row r="314" spans="7:29">
      <c r="G314" s="6">
        <v>16777216</v>
      </c>
      <c r="H314" s="6">
        <v>132557200</v>
      </c>
      <c r="I314" s="12">
        <f t="shared" si="139"/>
        <v>265114400</v>
      </c>
      <c r="J314" s="6">
        <v>57788100.308594003</v>
      </c>
      <c r="K314" s="12">
        <f t="shared" si="140"/>
        <v>462304802.46875203</v>
      </c>
      <c r="L314" s="6">
        <f t="shared" si="141"/>
        <v>1926.23072</v>
      </c>
      <c r="M314" s="6">
        <f t="shared" si="142"/>
        <v>5242880</v>
      </c>
      <c r="N314" s="13">
        <f t="shared" si="143"/>
        <v>0.5734623533743618</v>
      </c>
      <c r="O314" s="13"/>
      <c r="P314" s="7">
        <f t="shared" si="144"/>
        <v>0</v>
      </c>
      <c r="Q314" s="7">
        <f t="shared" si="145"/>
        <v>8.5801940542843319E-2</v>
      </c>
      <c r="R314" s="6">
        <f t="shared" si="146"/>
        <v>8.5801940542843319E-2</v>
      </c>
      <c r="S314" s="6">
        <f t="shared" si="147"/>
        <v>8.5801940542843319E-2</v>
      </c>
      <c r="T314" s="7">
        <f t="shared" si="148"/>
        <v>0</v>
      </c>
      <c r="U314" s="7">
        <f t="shared" si="149"/>
        <v>5.840170769347818</v>
      </c>
      <c r="V314" s="7">
        <f t="shared" si="150"/>
        <v>16.764558713848547</v>
      </c>
      <c r="W314" s="6">
        <f t="shared" si="151"/>
        <v>22.604729483196365</v>
      </c>
      <c r="X314" s="6">
        <v>7.4323E-2</v>
      </c>
      <c r="Y314" s="6">
        <v>22.828528047023848</v>
      </c>
      <c r="Z314" s="6">
        <f t="shared" si="152"/>
        <v>15.444667926272244</v>
      </c>
      <c r="AA314" s="6">
        <f t="shared" si="154"/>
        <v>15.444667926272244</v>
      </c>
      <c r="AB314" s="6">
        <f t="shared" si="153"/>
        <v>0.98034600989816978</v>
      </c>
      <c r="AC314">
        <f t="shared" si="155"/>
        <v>307.15294117600001</v>
      </c>
    </row>
    <row r="315" spans="7:29">
      <c r="G315" s="6">
        <v>7414866</v>
      </c>
      <c r="H315" s="6">
        <v>194109311</v>
      </c>
      <c r="I315" s="12">
        <f t="shared" si="139"/>
        <v>388218622</v>
      </c>
      <c r="J315" s="6">
        <v>40629328.234375</v>
      </c>
      <c r="K315" s="12">
        <f t="shared" si="140"/>
        <v>325034625.875</v>
      </c>
      <c r="L315" s="6">
        <f t="shared" si="141"/>
        <v>2477.6090519999998</v>
      </c>
      <c r="M315" s="6">
        <f t="shared" si="142"/>
        <v>5242880</v>
      </c>
      <c r="N315" s="13">
        <f t="shared" si="143"/>
        <v>1.1943915850654598</v>
      </c>
      <c r="O315" s="13"/>
      <c r="P315" s="7">
        <f t="shared" si="144"/>
        <v>0</v>
      </c>
      <c r="Q315" s="7">
        <f t="shared" si="145"/>
        <v>6.0325139377233945E-2</v>
      </c>
      <c r="R315" s="6">
        <f t="shared" si="146"/>
        <v>6.0325139377233945E-2</v>
      </c>
      <c r="S315" s="6">
        <f t="shared" si="147"/>
        <v>6.0325139377233945E-2</v>
      </c>
      <c r="T315" s="7">
        <f t="shared" si="148"/>
        <v>0</v>
      </c>
      <c r="U315" s="7">
        <f t="shared" si="149"/>
        <v>4.1060739817631147</v>
      </c>
      <c r="V315" s="7">
        <f t="shared" si="150"/>
        <v>24.909432448740265</v>
      </c>
      <c r="W315" s="6">
        <f t="shared" si="151"/>
        <v>29.015506430503379</v>
      </c>
      <c r="X315" s="6">
        <v>0.110432</v>
      </c>
      <c r="Y315" s="6">
        <v>28.410472533370143</v>
      </c>
      <c r="Z315" s="6">
        <f t="shared" si="152"/>
        <v>45.373497376454338</v>
      </c>
      <c r="AA315" s="6">
        <f t="shared" si="154"/>
        <v>45.373497376454338</v>
      </c>
      <c r="AB315" s="6">
        <f t="shared" si="153"/>
        <v>2.1296157479344284</v>
      </c>
      <c r="AC315">
        <f t="shared" si="155"/>
        <v>257.26666666699998</v>
      </c>
    </row>
    <row r="316" spans="7:29">
      <c r="G316" s="6">
        <v>16240000</v>
      </c>
      <c r="H316" s="6">
        <v>232232816</v>
      </c>
      <c r="I316" s="12">
        <f t="shared" si="139"/>
        <v>464465632</v>
      </c>
      <c r="J316" s="6">
        <v>100084853.85156199</v>
      </c>
      <c r="K316" s="12">
        <f t="shared" si="140"/>
        <v>800678830.81249595</v>
      </c>
      <c r="L316" s="6">
        <f t="shared" si="141"/>
        <v>3111.5937920000001</v>
      </c>
      <c r="M316" s="6">
        <f t="shared" si="142"/>
        <v>5242880</v>
      </c>
      <c r="N316" s="13">
        <f t="shared" si="143"/>
        <v>0.58008981145246385</v>
      </c>
      <c r="O316" s="13"/>
      <c r="P316" s="7">
        <f t="shared" si="144"/>
        <v>0</v>
      </c>
      <c r="Q316" s="7">
        <f t="shared" si="145"/>
        <v>0.1486028201922705</v>
      </c>
      <c r="R316" s="6">
        <f t="shared" si="146"/>
        <v>0.1486028201922705</v>
      </c>
      <c r="S316" s="6">
        <f t="shared" si="147"/>
        <v>0.1486028201922705</v>
      </c>
      <c r="T316" s="7">
        <f t="shared" si="148"/>
        <v>0</v>
      </c>
      <c r="U316" s="7">
        <f t="shared" si="149"/>
        <v>10.114757792642207</v>
      </c>
      <c r="V316" s="7">
        <f t="shared" si="150"/>
        <v>28.395065776311831</v>
      </c>
      <c r="W316" s="6">
        <f t="shared" si="151"/>
        <v>38.50982356895404</v>
      </c>
      <c r="X316" s="6">
        <v>0.125885</v>
      </c>
      <c r="Y316" s="6">
        <v>38.384134857106893</v>
      </c>
      <c r="Z316" s="6">
        <f t="shared" si="152"/>
        <v>18.046487025674629</v>
      </c>
      <c r="AA316" s="6">
        <f t="shared" si="154"/>
        <v>18.046487025674629</v>
      </c>
      <c r="AB316" s="6">
        <f t="shared" si="153"/>
        <v>0.32744964114744224</v>
      </c>
      <c r="AC316">
        <f t="shared" si="155"/>
        <v>304.91428571400002</v>
      </c>
    </row>
    <row r="317" spans="7:29">
      <c r="G317" s="6">
        <v>2017169</v>
      </c>
      <c r="H317" s="6">
        <v>283073458</v>
      </c>
      <c r="I317" s="12">
        <f t="shared" si="139"/>
        <v>566146916</v>
      </c>
      <c r="J317" s="6">
        <v>58558108.859375</v>
      </c>
      <c r="K317" s="12">
        <f t="shared" si="140"/>
        <v>468464870.875</v>
      </c>
      <c r="L317" s="6">
        <f t="shared" si="141"/>
        <v>3437.2248760000002</v>
      </c>
      <c r="M317" s="6">
        <f t="shared" si="142"/>
        <v>5242880</v>
      </c>
      <c r="N317" s="13">
        <f t="shared" si="143"/>
        <v>1.2085151976124682</v>
      </c>
      <c r="O317" s="13"/>
      <c r="P317" s="7">
        <f t="shared" si="144"/>
        <v>0</v>
      </c>
      <c r="Q317" s="7">
        <f t="shared" si="145"/>
        <v>8.6945224844261454E-2</v>
      </c>
      <c r="R317" s="6">
        <f t="shared" si="146"/>
        <v>8.6945224844261454E-2</v>
      </c>
      <c r="S317" s="6">
        <f t="shared" si="147"/>
        <v>8.6945224844261454E-2</v>
      </c>
      <c r="T317" s="7">
        <f t="shared" si="148"/>
        <v>0</v>
      </c>
      <c r="U317" s="7">
        <f t="shared" si="149"/>
        <v>5.9179892372746874</v>
      </c>
      <c r="V317" s="7">
        <f t="shared" si="150"/>
        <v>16.275085839919193</v>
      </c>
      <c r="W317" s="6">
        <f t="shared" si="151"/>
        <v>22.193075077193882</v>
      </c>
      <c r="X317" s="6">
        <v>7.2152999999999995E-2</v>
      </c>
      <c r="Y317" s="6">
        <v>21.73654220625</v>
      </c>
      <c r="Z317" s="6">
        <f t="shared" si="152"/>
        <v>20.501191695787369</v>
      </c>
      <c r="AA317" s="6">
        <f t="shared" si="154"/>
        <v>20.501191695787369</v>
      </c>
      <c r="AB317" s="6">
        <f t="shared" si="153"/>
        <v>2.1003012650862787</v>
      </c>
      <c r="AC317">
        <f t="shared" si="155"/>
        <v>301.25625000000002</v>
      </c>
    </row>
    <row r="318" spans="7:29">
      <c r="G318" s="6">
        <v>18520486</v>
      </c>
      <c r="H318" s="6">
        <v>298113762</v>
      </c>
      <c r="I318" s="12">
        <f t="shared" si="139"/>
        <v>596227524</v>
      </c>
      <c r="J318" s="6">
        <v>67469649.703125</v>
      </c>
      <c r="K318" s="12">
        <f t="shared" si="140"/>
        <v>539757197.625</v>
      </c>
      <c r="L318" s="6">
        <f t="shared" si="141"/>
        <v>3947.774864</v>
      </c>
      <c r="M318" s="6">
        <f t="shared" si="142"/>
        <v>5242880</v>
      </c>
      <c r="N318" s="13">
        <f t="shared" si="143"/>
        <v>1.1046217199575599</v>
      </c>
      <c r="O318" s="13"/>
      <c r="P318" s="7">
        <f t="shared" si="144"/>
        <v>0</v>
      </c>
      <c r="Q318" s="7">
        <f t="shared" si="145"/>
        <v>0.10017679836090888</v>
      </c>
      <c r="R318" s="6">
        <f t="shared" si="146"/>
        <v>0.10017679836090888</v>
      </c>
      <c r="S318" s="6">
        <f t="shared" si="147"/>
        <v>0.10017679836090888</v>
      </c>
      <c r="T318" s="7">
        <f t="shared" si="148"/>
        <v>0</v>
      </c>
      <c r="U318" s="7">
        <f t="shared" si="149"/>
        <v>6.8186058013699435</v>
      </c>
      <c r="V318" s="7">
        <f t="shared" si="150"/>
        <v>21.87537732098739</v>
      </c>
      <c r="W318" s="6">
        <f t="shared" si="151"/>
        <v>28.693983122357334</v>
      </c>
      <c r="X318" s="6">
        <v>9.6980999999999998E-2</v>
      </c>
      <c r="Y318" s="6">
        <v>28.44276400910854</v>
      </c>
      <c r="Z318" s="6">
        <f t="shared" si="152"/>
        <v>3.2952829532680488</v>
      </c>
      <c r="AA318" s="6">
        <f t="shared" si="154"/>
        <v>3.2952829532680488</v>
      </c>
      <c r="AB318" s="6">
        <f t="shared" si="153"/>
        <v>0.88324437515405851</v>
      </c>
      <c r="AC318">
        <f t="shared" si="155"/>
        <v>293.28181818199999</v>
      </c>
    </row>
    <row r="319" spans="7:29">
      <c r="G319" s="6">
        <v>27993600</v>
      </c>
      <c r="H319" s="6">
        <v>401232976</v>
      </c>
      <c r="I319" s="12">
        <f t="shared" si="139"/>
        <v>802465952</v>
      </c>
      <c r="J319" s="6">
        <v>172940450.078125</v>
      </c>
      <c r="K319" s="12">
        <f t="shared" si="140"/>
        <v>1383523600.625</v>
      </c>
      <c r="L319" s="6">
        <f t="shared" si="141"/>
        <v>5374.6677120000004</v>
      </c>
      <c r="M319" s="6">
        <f t="shared" si="142"/>
        <v>5242880</v>
      </c>
      <c r="N319" s="13">
        <f t="shared" si="143"/>
        <v>0.58001609198244974</v>
      </c>
      <c r="O319" s="13"/>
      <c r="P319" s="7">
        <f t="shared" si="144"/>
        <v>0</v>
      </c>
      <c r="Q319" s="7">
        <f t="shared" si="145"/>
        <v>0.25677650131802493</v>
      </c>
      <c r="R319" s="6">
        <f t="shared" si="146"/>
        <v>0.25677650131802493</v>
      </c>
      <c r="S319" s="6">
        <f t="shared" si="147"/>
        <v>0.25677650131802493</v>
      </c>
      <c r="T319" s="7">
        <f t="shared" si="148"/>
        <v>0</v>
      </c>
      <c r="U319" s="7">
        <f t="shared" si="149"/>
        <v>17.477677168666467</v>
      </c>
      <c r="V319" s="7">
        <f t="shared" si="150"/>
        <v>49.184580233199725</v>
      </c>
      <c r="W319" s="6">
        <f t="shared" si="151"/>
        <v>66.662257401866185</v>
      </c>
      <c r="X319" s="6">
        <v>0.218052</v>
      </c>
      <c r="Y319" s="6">
        <v>66.273271199927322</v>
      </c>
      <c r="Z319" s="6">
        <f t="shared" si="152"/>
        <v>17.759296552209992</v>
      </c>
      <c r="AA319" s="6">
        <f t="shared" si="154"/>
        <v>17.759296552209992</v>
      </c>
      <c r="AB319" s="6">
        <f t="shared" si="153"/>
        <v>0.58694281253358382</v>
      </c>
      <c r="AC319">
        <f t="shared" si="155"/>
        <v>303.93333333300001</v>
      </c>
    </row>
    <row r="320" spans="7:29">
      <c r="G320" s="6">
        <v>22744080</v>
      </c>
      <c r="H320" s="6">
        <v>639999458</v>
      </c>
      <c r="I320" s="12">
        <f t="shared" si="139"/>
        <v>1279998916</v>
      </c>
      <c r="J320" s="6">
        <v>136422747.765625</v>
      </c>
      <c r="K320" s="12">
        <f t="shared" si="140"/>
        <v>1091381982.125</v>
      </c>
      <c r="L320" s="6">
        <f t="shared" si="141"/>
        <v>8134.8750959999998</v>
      </c>
      <c r="M320" s="6">
        <f t="shared" si="142"/>
        <v>5242880</v>
      </c>
      <c r="N320" s="13">
        <f t="shared" si="143"/>
        <v>1.172823939706013</v>
      </c>
      <c r="O320" s="13"/>
      <c r="P320" s="7">
        <f t="shared" si="144"/>
        <v>0</v>
      </c>
      <c r="Q320" s="7">
        <f t="shared" si="145"/>
        <v>0.20255617384841942</v>
      </c>
      <c r="R320" s="6">
        <f t="shared" si="146"/>
        <v>0.20255617384841942</v>
      </c>
      <c r="S320" s="6">
        <f t="shared" si="147"/>
        <v>0.20255617384841942</v>
      </c>
      <c r="T320" s="7">
        <f t="shared" si="148"/>
        <v>0</v>
      </c>
      <c r="U320" s="7">
        <f t="shared" si="149"/>
        <v>13.787131598379032</v>
      </c>
      <c r="V320" s="7">
        <f t="shared" si="150"/>
        <v>40.518203602213696</v>
      </c>
      <c r="W320" s="6">
        <f t="shared" si="151"/>
        <v>54.305335200592729</v>
      </c>
      <c r="X320" s="6">
        <v>0.17963100000000001</v>
      </c>
      <c r="Y320" s="6">
        <v>53.120479320000008</v>
      </c>
      <c r="Z320" s="6">
        <f t="shared" si="152"/>
        <v>12.7623705532004</v>
      </c>
      <c r="AA320" s="6">
        <f t="shared" si="154"/>
        <v>12.7623705532004</v>
      </c>
      <c r="AB320" s="6">
        <f t="shared" si="153"/>
        <v>2.2305067570175701</v>
      </c>
      <c r="AC320">
        <f t="shared" si="155"/>
        <v>295.72000000000003</v>
      </c>
    </row>
    <row r="321" spans="5:29">
      <c r="G321" s="6">
        <v>39459925</v>
      </c>
      <c r="H321" s="6">
        <v>936364282</v>
      </c>
      <c r="I321" s="12">
        <f t="shared" si="139"/>
        <v>1872728564</v>
      </c>
      <c r="J321" s="6">
        <v>203614990.46875</v>
      </c>
      <c r="K321" s="12">
        <f t="shared" si="140"/>
        <v>1628919923.75</v>
      </c>
      <c r="L321" s="6">
        <f t="shared" si="141"/>
        <v>12025.569884</v>
      </c>
      <c r="M321" s="6">
        <f t="shared" si="142"/>
        <v>5242880</v>
      </c>
      <c r="N321" s="13">
        <f t="shared" si="143"/>
        <v>1.1496750311020314</v>
      </c>
      <c r="O321" s="13"/>
      <c r="P321" s="7">
        <f t="shared" si="144"/>
        <v>0</v>
      </c>
      <c r="Q321" s="7">
        <f t="shared" si="145"/>
        <v>0.30232108708431016</v>
      </c>
      <c r="R321" s="6">
        <f t="shared" si="146"/>
        <v>0.30232108708431016</v>
      </c>
      <c r="S321" s="6">
        <f t="shared" si="147"/>
        <v>0.30232108708431016</v>
      </c>
      <c r="T321" s="7">
        <f t="shared" si="148"/>
        <v>0</v>
      </c>
      <c r="U321" s="7">
        <f t="shared" si="149"/>
        <v>20.577702142594632</v>
      </c>
      <c r="V321" s="7">
        <f t="shared" si="150"/>
        <v>91.225788833003733</v>
      </c>
      <c r="W321" s="6">
        <f t="shared" si="151"/>
        <v>111.80349097559836</v>
      </c>
      <c r="X321" s="6">
        <v>0.40443499999999999</v>
      </c>
      <c r="Y321" s="6">
        <v>109.88866618178142</v>
      </c>
      <c r="Z321" s="6">
        <f t="shared" si="152"/>
        <v>25.24853509604506</v>
      </c>
      <c r="AA321" s="6">
        <f t="shared" si="154"/>
        <v>25.24853509604506</v>
      </c>
      <c r="AB321" s="6">
        <f t="shared" si="153"/>
        <v>1.7425134550722292</v>
      </c>
      <c r="AC321">
        <f t="shared" si="155"/>
        <v>271.709090909</v>
      </c>
    </row>
    <row r="322" spans="5:29">
      <c r="G322" s="6">
        <v>118142155</v>
      </c>
      <c r="H322" s="6">
        <v>1019903190</v>
      </c>
      <c r="I322" s="12">
        <f t="shared" si="139"/>
        <v>2039806380</v>
      </c>
      <c r="J322" s="6">
        <v>256599293.5</v>
      </c>
      <c r="K322" s="12">
        <f t="shared" si="140"/>
        <v>2052794348</v>
      </c>
      <c r="L322" s="6">
        <f t="shared" si="141"/>
        <v>14601.68138</v>
      </c>
      <c r="M322" s="6">
        <f t="shared" si="142"/>
        <v>5242880</v>
      </c>
      <c r="N322" s="13">
        <f t="shared" si="143"/>
        <v>0.99367303012469133</v>
      </c>
      <c r="O322" s="13"/>
      <c r="P322" s="7">
        <f t="shared" si="144"/>
        <v>0</v>
      </c>
      <c r="Q322" s="7">
        <f t="shared" si="145"/>
        <v>0.38099050161973169</v>
      </c>
      <c r="R322" s="6">
        <f t="shared" si="146"/>
        <v>0.38099050161973169</v>
      </c>
      <c r="S322" s="6">
        <f t="shared" si="147"/>
        <v>0.38099050161973169</v>
      </c>
      <c r="T322" s="7">
        <f t="shared" si="148"/>
        <v>0</v>
      </c>
      <c r="U322" s="7">
        <f t="shared" si="149"/>
        <v>25.932392401401337</v>
      </c>
      <c r="V322" s="7">
        <f t="shared" si="150"/>
        <v>87.186171460100141</v>
      </c>
      <c r="W322" s="6">
        <f t="shared" si="151"/>
        <v>113.11856386150149</v>
      </c>
      <c r="X322" s="6">
        <v>0.38652599999999998</v>
      </c>
      <c r="Y322" s="6">
        <v>113.55782492730786</v>
      </c>
      <c r="Z322" s="6">
        <f t="shared" si="152"/>
        <v>1.4321154023968088</v>
      </c>
      <c r="AA322" s="6">
        <f t="shared" si="154"/>
        <v>1.4321154023968088</v>
      </c>
      <c r="AB322" s="6">
        <f t="shared" si="153"/>
        <v>0.38681708291574179</v>
      </c>
      <c r="AC322">
        <f t="shared" si="155"/>
        <v>293.790909091</v>
      </c>
    </row>
    <row r="324" spans="5:29">
      <c r="E324" s="6"/>
      <c r="F324" s="6"/>
      <c r="G324" s="4" t="s">
        <v>50</v>
      </c>
      <c r="K324" s="9"/>
      <c r="L324" s="9"/>
    </row>
    <row r="325" spans="5:29">
      <c r="E325" s="6"/>
      <c r="F325" s="6"/>
      <c r="G325" t="s">
        <v>32</v>
      </c>
      <c r="H325" t="s">
        <v>79</v>
      </c>
      <c r="I325" t="s">
        <v>33</v>
      </c>
      <c r="J325" t="s">
        <v>75</v>
      </c>
      <c r="K325" t="s">
        <v>63</v>
      </c>
      <c r="L325" t="s">
        <v>61</v>
      </c>
      <c r="M325" t="s">
        <v>65</v>
      </c>
      <c r="N325" s="9" t="s">
        <v>59</v>
      </c>
      <c r="O325" t="s">
        <v>64</v>
      </c>
      <c r="P325" t="s">
        <v>34</v>
      </c>
      <c r="Q325" t="s">
        <v>35</v>
      </c>
      <c r="R325" t="s">
        <v>36</v>
      </c>
      <c r="S325" t="s">
        <v>37</v>
      </c>
      <c r="T325" t="s">
        <v>38</v>
      </c>
      <c r="U325" t="s">
        <v>39</v>
      </c>
      <c r="V325" t="s">
        <v>40</v>
      </c>
      <c r="W325" t="s">
        <v>41</v>
      </c>
      <c r="X325" t="s">
        <v>42</v>
      </c>
      <c r="Y325" t="s">
        <v>43</v>
      </c>
      <c r="Z325" t="s">
        <v>44</v>
      </c>
      <c r="AA325" t="s">
        <v>77</v>
      </c>
      <c r="AB325" t="s">
        <v>45</v>
      </c>
    </row>
    <row r="326" spans="5:29">
      <c r="E326" s="12">
        <f t="shared" ref="E326:E389" si="156">K326/F326</f>
        <v>6.0033112659400071E-5</v>
      </c>
      <c r="F326" s="12">
        <f t="shared" ref="F326:F389" si="157">H326*1.5</f>
        <v>3976002</v>
      </c>
      <c r="G326" s="6">
        <v>52329</v>
      </c>
      <c r="H326" s="6">
        <v>2650668</v>
      </c>
      <c r="I326" s="12">
        <f t="shared" ref="I326:I389" si="158">2*H326</f>
        <v>5301336</v>
      </c>
      <c r="J326" s="6">
        <v>29.836472000000001</v>
      </c>
      <c r="K326" s="12">
        <f t="shared" ref="K326:K389" si="159">J326*8</f>
        <v>238.691776</v>
      </c>
      <c r="L326" s="6">
        <f t="shared" ref="L326:L389" si="160">((H326+2*G326)*8+(G326+H326)*4)/1000000</f>
        <v>32.854596000000001</v>
      </c>
      <c r="M326" s="6">
        <f t="shared" ref="M326:M389" si="161">40*2^20/8</f>
        <v>5242880</v>
      </c>
      <c r="N326" s="13">
        <f t="shared" ref="N326:N389" si="162">I326/K326</f>
        <v>22209.965038761955</v>
      </c>
      <c r="O326" s="13"/>
      <c r="P326" s="7">
        <f t="shared" ref="P326:P389" si="163">$B$32*I326</f>
        <v>0</v>
      </c>
      <c r="Q326" s="7">
        <f t="shared" ref="Q326:Q389" si="164">$C$32*K326</f>
        <v>4.4300248370882911E-8</v>
      </c>
      <c r="R326" s="6">
        <f t="shared" ref="R326:R389" si="165">P326+Q326</f>
        <v>4.4300248370882911E-8</v>
      </c>
      <c r="S326" s="6">
        <f t="shared" ref="S326:S389" si="166">MAX(P326,Q326)</f>
        <v>4.4300248370882911E-8</v>
      </c>
      <c r="T326" s="7">
        <f t="shared" ref="T326:T389" si="167">$D$32*I326</f>
        <v>0</v>
      </c>
      <c r="U326" s="7">
        <f t="shared" ref="U326:U389" si="168">$E$32*K326</f>
        <v>3.0153282545083226E-6</v>
      </c>
      <c r="V326" s="7">
        <f t="shared" ref="V326:V389" si="169">X326*$F$32</f>
        <v>6.0451027747957034E-2</v>
      </c>
      <c r="W326" s="6">
        <f t="shared" ref="W326:W389" si="170">SUM(T326:V326)</f>
        <v>6.0454043076211543E-2</v>
      </c>
      <c r="X326" s="6">
        <v>2.6800000000000001E-4</v>
      </c>
      <c r="Y326" s="6">
        <v>6.4171706666755993E-2</v>
      </c>
      <c r="Z326" s="6">
        <f t="shared" ref="Z326:Z389" si="171">ABS(S326-X326)/ABS(X326)*100</f>
        <v>99.983470056578042</v>
      </c>
      <c r="AA326" s="6">
        <f>ABS(R326-X326)/ABS(X326)*100</f>
        <v>99.983470056578042</v>
      </c>
      <c r="AB326" s="6">
        <f t="shared" ref="AB326:AB389" si="172">ABS(W326-Y326)/ABS(Y326)*100</f>
        <v>5.7933064019168077</v>
      </c>
    </row>
    <row r="327" spans="5:29">
      <c r="E327" s="12">
        <f t="shared" si="156"/>
        <v>2.8930126748449822E-5</v>
      </c>
      <c r="F327" s="12">
        <f t="shared" si="157"/>
        <v>4015986</v>
      </c>
      <c r="G327" s="6">
        <v>54870</v>
      </c>
      <c r="H327" s="6">
        <v>2677324</v>
      </c>
      <c r="I327" s="12">
        <f t="shared" si="158"/>
        <v>5354648</v>
      </c>
      <c r="J327" s="6">
        <v>14.522873000000001</v>
      </c>
      <c r="K327" s="12">
        <f t="shared" si="159"/>
        <v>116.182984</v>
      </c>
      <c r="L327" s="6">
        <f t="shared" si="160"/>
        <v>33.225287999999999</v>
      </c>
      <c r="M327" s="6">
        <f t="shared" si="161"/>
        <v>5242880</v>
      </c>
      <c r="N327" s="13">
        <f t="shared" si="162"/>
        <v>46088.057094488118</v>
      </c>
      <c r="O327" s="13"/>
      <c r="P327" s="7">
        <f t="shared" si="163"/>
        <v>0</v>
      </c>
      <c r="Q327" s="7">
        <f t="shared" si="164"/>
        <v>2.1563101728608846E-8</v>
      </c>
      <c r="R327" s="6">
        <f t="shared" si="165"/>
        <v>2.1563101728608846E-8</v>
      </c>
      <c r="S327" s="6">
        <f t="shared" si="166"/>
        <v>2.1563101728608846E-8</v>
      </c>
      <c r="T327" s="7">
        <f t="shared" si="167"/>
        <v>0</v>
      </c>
      <c r="U327" s="7">
        <f t="shared" si="168"/>
        <v>1.4677080216969369E-6</v>
      </c>
      <c r="V327" s="7">
        <f t="shared" si="169"/>
        <v>5.007510507480023E-2</v>
      </c>
      <c r="W327" s="6">
        <f t="shared" si="170"/>
        <v>5.0076572782821925E-2</v>
      </c>
      <c r="X327" s="6">
        <v>2.22E-4</v>
      </c>
      <c r="Y327" s="6">
        <v>5.5549950000000001E-2</v>
      </c>
      <c r="Z327" s="6">
        <f t="shared" si="171"/>
        <v>99.990286891113243</v>
      </c>
      <c r="AA327" s="6">
        <f t="shared" ref="AA327:AA390" si="173">ABS(R327-X327)/ABS(X327)*100</f>
        <v>99.990286891113243</v>
      </c>
      <c r="AB327" s="6">
        <f t="shared" si="172"/>
        <v>9.8530731660029858</v>
      </c>
    </row>
    <row r="328" spans="5:29">
      <c r="E328" s="12">
        <f t="shared" si="156"/>
        <v>2.7830693250194646E-5</v>
      </c>
      <c r="F328" s="12">
        <f t="shared" si="157"/>
        <v>4047694.5</v>
      </c>
      <c r="G328" s="6">
        <v>52329</v>
      </c>
      <c r="H328" s="6">
        <v>2698463</v>
      </c>
      <c r="I328" s="12">
        <f t="shared" si="158"/>
        <v>5396926</v>
      </c>
      <c r="J328" s="6">
        <v>14.081268</v>
      </c>
      <c r="K328" s="12">
        <f t="shared" si="159"/>
        <v>112.650144</v>
      </c>
      <c r="L328" s="6">
        <f t="shared" si="160"/>
        <v>33.428136000000002</v>
      </c>
      <c r="M328" s="6">
        <f t="shared" si="161"/>
        <v>5242880</v>
      </c>
      <c r="N328" s="13">
        <f t="shared" si="162"/>
        <v>47908.735917816492</v>
      </c>
      <c r="O328" s="13"/>
      <c r="P328" s="7">
        <f t="shared" si="163"/>
        <v>0</v>
      </c>
      <c r="Q328" s="7">
        <f t="shared" si="164"/>
        <v>2.0907420615177479E-8</v>
      </c>
      <c r="R328" s="6">
        <f t="shared" si="165"/>
        <v>2.0907420615177479E-8</v>
      </c>
      <c r="S328" s="6">
        <f t="shared" si="166"/>
        <v>2.0907420615177479E-8</v>
      </c>
      <c r="T328" s="7">
        <f t="shared" si="167"/>
        <v>0</v>
      </c>
      <c r="U328" s="7">
        <f t="shared" si="168"/>
        <v>1.4230786153169818E-6</v>
      </c>
      <c r="V328" s="7">
        <f t="shared" si="169"/>
        <v>5.954877360246514E-2</v>
      </c>
      <c r="W328" s="6">
        <f t="shared" si="170"/>
        <v>5.9550196681080456E-2</v>
      </c>
      <c r="X328" s="6">
        <v>2.6400000000000002E-4</v>
      </c>
      <c r="Y328" s="6">
        <v>6.4711680000000008E-2</v>
      </c>
      <c r="Z328" s="6">
        <f t="shared" si="171"/>
        <v>99.992080522494248</v>
      </c>
      <c r="AA328" s="6">
        <f t="shared" si="173"/>
        <v>99.992080522494248</v>
      </c>
      <c r="AB328" s="6">
        <f t="shared" si="172"/>
        <v>7.9761231958736838</v>
      </c>
    </row>
    <row r="329" spans="5:29">
      <c r="E329" s="12">
        <f t="shared" si="156"/>
        <v>1.1349457569694271E-4</v>
      </c>
      <c r="F329" s="12">
        <f t="shared" si="157"/>
        <v>3936496.5</v>
      </c>
      <c r="G329" s="6">
        <v>121192</v>
      </c>
      <c r="H329" s="6">
        <v>2624331</v>
      </c>
      <c r="I329" s="12">
        <f t="shared" si="158"/>
        <v>5248662</v>
      </c>
      <c r="J329" s="6">
        <v>55.846375000000002</v>
      </c>
      <c r="K329" s="12">
        <f t="shared" si="159"/>
        <v>446.77100000000002</v>
      </c>
      <c r="L329" s="6">
        <f t="shared" si="160"/>
        <v>33.915812000000003</v>
      </c>
      <c r="M329" s="6">
        <f t="shared" si="161"/>
        <v>5242880</v>
      </c>
      <c r="N329" s="13">
        <f t="shared" si="162"/>
        <v>11747.991700446089</v>
      </c>
      <c r="O329" s="13"/>
      <c r="P329" s="7">
        <f t="shared" si="163"/>
        <v>0</v>
      </c>
      <c r="Q329" s="7">
        <f t="shared" si="164"/>
        <v>8.291892832079698E-8</v>
      </c>
      <c r="R329" s="6">
        <f t="shared" si="165"/>
        <v>8.291892832079698E-8</v>
      </c>
      <c r="S329" s="6">
        <f t="shared" si="166"/>
        <v>8.291892832079698E-8</v>
      </c>
      <c r="T329" s="7">
        <f t="shared" si="167"/>
        <v>0</v>
      </c>
      <c r="U329" s="7">
        <f t="shared" si="168"/>
        <v>5.6439364697463973E-6</v>
      </c>
      <c r="V329" s="7">
        <f t="shared" si="169"/>
        <v>0.13827044779663308</v>
      </c>
      <c r="W329" s="6">
        <f t="shared" si="170"/>
        <v>0.13827609173310282</v>
      </c>
      <c r="X329" s="6">
        <v>6.1300000000000005E-4</v>
      </c>
      <c r="Y329" s="6">
        <v>0.1426834125</v>
      </c>
      <c r="Z329" s="6">
        <f t="shared" si="171"/>
        <v>99.986473258022713</v>
      </c>
      <c r="AA329" s="6">
        <f t="shared" si="173"/>
        <v>99.986473258022713</v>
      </c>
      <c r="AB329" s="6">
        <f t="shared" si="172"/>
        <v>3.0888809635788443</v>
      </c>
    </row>
    <row r="330" spans="5:29">
      <c r="E330" s="12">
        <f t="shared" si="156"/>
        <v>2.4093158666564675E-4</v>
      </c>
      <c r="F330" s="12">
        <f t="shared" si="157"/>
        <v>4274883</v>
      </c>
      <c r="G330" s="6">
        <v>16830</v>
      </c>
      <c r="H330" s="6">
        <v>2849922</v>
      </c>
      <c r="I330" s="12">
        <f t="shared" si="158"/>
        <v>5699844</v>
      </c>
      <c r="J330" s="6">
        <v>128.744293</v>
      </c>
      <c r="K330" s="12">
        <f t="shared" si="159"/>
        <v>1029.954344</v>
      </c>
      <c r="L330" s="6">
        <f t="shared" si="160"/>
        <v>34.535663999999997</v>
      </c>
      <c r="M330" s="6">
        <f t="shared" si="161"/>
        <v>5242880</v>
      </c>
      <c r="N330" s="13">
        <f t="shared" si="162"/>
        <v>5534.0744307788464</v>
      </c>
      <c r="O330" s="13"/>
      <c r="P330" s="7">
        <f t="shared" si="163"/>
        <v>0</v>
      </c>
      <c r="Q330" s="7">
        <f t="shared" si="164"/>
        <v>1.9115544747494683E-7</v>
      </c>
      <c r="R330" s="6">
        <f t="shared" si="165"/>
        <v>1.9115544747494683E-7</v>
      </c>
      <c r="S330" s="6">
        <f t="shared" si="166"/>
        <v>1.9115544747494683E-7</v>
      </c>
      <c r="T330" s="7">
        <f t="shared" si="167"/>
        <v>0</v>
      </c>
      <c r="U330" s="7">
        <f t="shared" si="168"/>
        <v>1.3011132961350058E-5</v>
      </c>
      <c r="V330" s="7">
        <f t="shared" si="169"/>
        <v>5.007510507480023E-2</v>
      </c>
      <c r="W330" s="6">
        <f t="shared" si="170"/>
        <v>5.0088116207761581E-2</v>
      </c>
      <c r="X330" s="6">
        <v>2.22E-4</v>
      </c>
      <c r="Y330" s="6">
        <v>5.4145800000000001E-2</v>
      </c>
      <c r="Z330" s="6">
        <f t="shared" si="171"/>
        <v>99.913893942578852</v>
      </c>
      <c r="AA330" s="6">
        <f t="shared" si="173"/>
        <v>99.913893942578852</v>
      </c>
      <c r="AB330" s="6">
        <f t="shared" si="172"/>
        <v>7.4939954571516534</v>
      </c>
    </row>
    <row r="331" spans="5:29">
      <c r="E331" s="12">
        <f t="shared" si="156"/>
        <v>3.2176016184331956E-5</v>
      </c>
      <c r="F331" s="12">
        <f t="shared" si="157"/>
        <v>4060717.5</v>
      </c>
      <c r="G331" s="6">
        <v>106437</v>
      </c>
      <c r="H331" s="6">
        <v>2707145</v>
      </c>
      <c r="I331" s="12">
        <f t="shared" si="158"/>
        <v>5414290</v>
      </c>
      <c r="J331" s="6">
        <v>16.332214</v>
      </c>
      <c r="K331" s="12">
        <f t="shared" si="159"/>
        <v>130.657712</v>
      </c>
      <c r="L331" s="6">
        <f t="shared" si="160"/>
        <v>34.61448</v>
      </c>
      <c r="M331" s="6">
        <f t="shared" si="161"/>
        <v>5242880</v>
      </c>
      <c r="N331" s="13">
        <f t="shared" si="162"/>
        <v>41438.732678863991</v>
      </c>
      <c r="O331" s="13"/>
      <c r="P331" s="7">
        <f t="shared" si="163"/>
        <v>0</v>
      </c>
      <c r="Q331" s="7">
        <f t="shared" si="164"/>
        <v>2.4249553923346267E-8</v>
      </c>
      <c r="R331" s="6">
        <f t="shared" si="165"/>
        <v>2.4249553923346267E-8</v>
      </c>
      <c r="S331" s="6">
        <f t="shared" si="166"/>
        <v>2.4249553923346267E-8</v>
      </c>
      <c r="T331" s="7">
        <f t="shared" si="167"/>
        <v>0</v>
      </c>
      <c r="U331" s="7">
        <f t="shared" si="168"/>
        <v>1.6505633217250483E-6</v>
      </c>
      <c r="V331" s="7">
        <f t="shared" si="169"/>
        <v>8.030061894877874E-2</v>
      </c>
      <c r="W331" s="6">
        <f t="shared" si="170"/>
        <v>8.0302269512100469E-2</v>
      </c>
      <c r="X331" s="6">
        <v>3.5599999999999998E-4</v>
      </c>
      <c r="Y331" s="6">
        <v>8.7252040000000003E-2</v>
      </c>
      <c r="Z331" s="6">
        <f t="shared" si="171"/>
        <v>99.993188327549618</v>
      </c>
      <c r="AA331" s="6">
        <f t="shared" si="173"/>
        <v>99.993188327549618</v>
      </c>
      <c r="AB331" s="6">
        <f t="shared" si="172"/>
        <v>7.9651667604557259</v>
      </c>
    </row>
    <row r="332" spans="5:29">
      <c r="E332" s="12">
        <f t="shared" si="156"/>
        <v>1.4321849472581359E-4</v>
      </c>
      <c r="F332" s="12">
        <f t="shared" si="157"/>
        <v>4060768.5</v>
      </c>
      <c r="G332" s="6">
        <v>106437</v>
      </c>
      <c r="H332" s="6">
        <v>2707179</v>
      </c>
      <c r="I332" s="12">
        <f t="shared" si="158"/>
        <v>5414358</v>
      </c>
      <c r="J332" s="6">
        <v>72.697143999999994</v>
      </c>
      <c r="K332" s="12">
        <f t="shared" si="159"/>
        <v>581.57715199999996</v>
      </c>
      <c r="L332" s="6">
        <f t="shared" si="160"/>
        <v>34.614888000000001</v>
      </c>
      <c r="M332" s="6">
        <f t="shared" si="161"/>
        <v>5242880</v>
      </c>
      <c r="N332" s="13">
        <f t="shared" si="162"/>
        <v>9309.7845769566957</v>
      </c>
      <c r="O332" s="13"/>
      <c r="P332" s="7">
        <f t="shared" si="163"/>
        <v>0</v>
      </c>
      <c r="Q332" s="7">
        <f t="shared" si="164"/>
        <v>1.079384162797076E-7</v>
      </c>
      <c r="R332" s="6">
        <f t="shared" si="165"/>
        <v>1.079384162797076E-7</v>
      </c>
      <c r="S332" s="6">
        <f t="shared" si="166"/>
        <v>1.079384162797076E-7</v>
      </c>
      <c r="T332" s="7">
        <f t="shared" si="167"/>
        <v>0</v>
      </c>
      <c r="U332" s="7">
        <f t="shared" si="168"/>
        <v>7.3469059051371817E-6</v>
      </c>
      <c r="V332" s="7">
        <f t="shared" si="169"/>
        <v>8.030061894877874E-2</v>
      </c>
      <c r="W332" s="6">
        <f t="shared" si="170"/>
        <v>8.0307965854683874E-2</v>
      </c>
      <c r="X332" s="6">
        <v>3.5599999999999998E-4</v>
      </c>
      <c r="Y332" s="6">
        <v>8.7291199999999985E-2</v>
      </c>
      <c r="Z332" s="6">
        <f t="shared" si="171"/>
        <v>99.969680220146145</v>
      </c>
      <c r="AA332" s="6">
        <f t="shared" si="173"/>
        <v>99.969680220146145</v>
      </c>
      <c r="AB332" s="6">
        <f t="shared" si="172"/>
        <v>7.9999291398401136</v>
      </c>
    </row>
    <row r="333" spans="5:29">
      <c r="E333" s="12">
        <f t="shared" si="156"/>
        <v>9.3077838245450312E-4</v>
      </c>
      <c r="F333" s="12">
        <f t="shared" si="157"/>
        <v>4018125</v>
      </c>
      <c r="G333" s="6">
        <v>125329</v>
      </c>
      <c r="H333" s="6">
        <v>2678750</v>
      </c>
      <c r="I333" s="12">
        <f t="shared" si="158"/>
        <v>5357500</v>
      </c>
      <c r="J333" s="6">
        <v>467.49798600000003</v>
      </c>
      <c r="K333" s="12">
        <f t="shared" si="159"/>
        <v>3739.9838880000002</v>
      </c>
      <c r="L333" s="6">
        <f t="shared" si="160"/>
        <v>34.651580000000003</v>
      </c>
      <c r="M333" s="6">
        <f t="shared" si="161"/>
        <v>5242880</v>
      </c>
      <c r="N333" s="13">
        <f t="shared" si="162"/>
        <v>1432.4928022256763</v>
      </c>
      <c r="O333" s="13"/>
      <c r="P333" s="7">
        <f t="shared" si="163"/>
        <v>0</v>
      </c>
      <c r="Q333" s="7">
        <f t="shared" si="164"/>
        <v>6.9412619872374795E-7</v>
      </c>
      <c r="R333" s="6">
        <f t="shared" si="165"/>
        <v>6.9412619872374795E-7</v>
      </c>
      <c r="S333" s="6">
        <f t="shared" si="166"/>
        <v>6.9412619872374795E-7</v>
      </c>
      <c r="T333" s="7">
        <f t="shared" si="167"/>
        <v>0</v>
      </c>
      <c r="U333" s="7">
        <f t="shared" si="168"/>
        <v>4.7246198750024347E-5</v>
      </c>
      <c r="V333" s="7">
        <f t="shared" si="169"/>
        <v>7.646603883043819E-2</v>
      </c>
      <c r="W333" s="6">
        <f t="shared" si="170"/>
        <v>7.6513285029188222E-2</v>
      </c>
      <c r="X333" s="6">
        <v>3.39E-4</v>
      </c>
      <c r="Y333" s="6">
        <v>8.2603000000112989E-2</v>
      </c>
      <c r="Z333" s="6">
        <f t="shared" si="171"/>
        <v>99.795243009226027</v>
      </c>
      <c r="AA333" s="6">
        <f t="shared" si="173"/>
        <v>99.795243009226027</v>
      </c>
      <c r="AB333" s="6">
        <f t="shared" si="172"/>
        <v>7.3722685264656693</v>
      </c>
    </row>
    <row r="334" spans="5:29">
      <c r="E334" s="12">
        <f t="shared" si="156"/>
        <v>0.94243185756880843</v>
      </c>
      <c r="F334" s="12">
        <f t="shared" si="157"/>
        <v>4415830.5</v>
      </c>
      <c r="G334" s="6">
        <v>28338</v>
      </c>
      <c r="H334" s="6">
        <v>2943887</v>
      </c>
      <c r="I334" s="12">
        <f t="shared" si="158"/>
        <v>5887774</v>
      </c>
      <c r="J334" s="6">
        <v>520202.41760300001</v>
      </c>
      <c r="K334" s="12">
        <f t="shared" si="159"/>
        <v>4161619.3408240001</v>
      </c>
      <c r="L334" s="6">
        <f t="shared" si="160"/>
        <v>35.893403999999997</v>
      </c>
      <c r="M334" s="6">
        <f t="shared" si="161"/>
        <v>5242880</v>
      </c>
      <c r="N334" s="13">
        <f t="shared" si="162"/>
        <v>1.4147795648302186</v>
      </c>
      <c r="O334" s="13"/>
      <c r="P334" s="7">
        <f t="shared" si="163"/>
        <v>0</v>
      </c>
      <c r="Q334" s="7">
        <f t="shared" si="164"/>
        <v>7.7238006902916176E-4</v>
      </c>
      <c r="R334" s="6">
        <f t="shared" si="165"/>
        <v>7.7238006902916176E-4</v>
      </c>
      <c r="S334" s="6">
        <f t="shared" si="166"/>
        <v>7.7238006902916176E-4</v>
      </c>
      <c r="T334" s="7">
        <f t="shared" si="167"/>
        <v>0</v>
      </c>
      <c r="U334" s="7">
        <f t="shared" si="168"/>
        <v>5.2572604692064921E-2</v>
      </c>
      <c r="V334" s="7">
        <f t="shared" si="169"/>
        <v>0.28714238180279589</v>
      </c>
      <c r="W334" s="6">
        <f t="shared" si="170"/>
        <v>0.33971498649486082</v>
      </c>
      <c r="X334" s="6">
        <v>1.273E-3</v>
      </c>
      <c r="Y334" s="6">
        <v>0.33485557777721203</v>
      </c>
      <c r="Z334" s="6">
        <f t="shared" si="171"/>
        <v>39.325996148534038</v>
      </c>
      <c r="AA334" s="6">
        <f t="shared" si="173"/>
        <v>39.325996148534038</v>
      </c>
      <c r="AB334" s="6">
        <f t="shared" si="172"/>
        <v>1.4511953929230565</v>
      </c>
    </row>
    <row r="335" spans="5:29">
      <c r="E335" s="12">
        <f t="shared" si="156"/>
        <v>2.0898466481755178E-3</v>
      </c>
      <c r="F335" s="12">
        <f t="shared" si="157"/>
        <v>4362087</v>
      </c>
      <c r="G335" s="6">
        <v>54924</v>
      </c>
      <c r="H335" s="6">
        <v>2908058</v>
      </c>
      <c r="I335" s="12">
        <f t="shared" si="158"/>
        <v>5816116</v>
      </c>
      <c r="J335" s="6">
        <v>1139.511612</v>
      </c>
      <c r="K335" s="12">
        <f t="shared" si="159"/>
        <v>9116.0928960000001</v>
      </c>
      <c r="L335" s="6">
        <f t="shared" si="160"/>
        <v>35.995176000000001</v>
      </c>
      <c r="M335" s="6">
        <f t="shared" si="161"/>
        <v>5242880</v>
      </c>
      <c r="N335" s="13">
        <f t="shared" si="162"/>
        <v>638.00534574982464</v>
      </c>
      <c r="O335" s="13"/>
      <c r="P335" s="7">
        <f t="shared" si="163"/>
        <v>0</v>
      </c>
      <c r="Q335" s="7">
        <f t="shared" si="164"/>
        <v>1.6919107404221638E-6</v>
      </c>
      <c r="R335" s="6">
        <f t="shared" si="165"/>
        <v>1.6919107404221638E-6</v>
      </c>
      <c r="S335" s="6">
        <f t="shared" si="166"/>
        <v>1.6919107404221638E-6</v>
      </c>
      <c r="T335" s="7">
        <f t="shared" si="167"/>
        <v>0</v>
      </c>
      <c r="U335" s="7">
        <f t="shared" si="168"/>
        <v>1.1516112092622496E-4</v>
      </c>
      <c r="V335" s="7">
        <f t="shared" si="169"/>
        <v>5.1879613365784019E-2</v>
      </c>
      <c r="W335" s="6">
        <f t="shared" si="170"/>
        <v>5.1994774486710242E-2</v>
      </c>
      <c r="X335" s="6">
        <v>2.3000000000000001E-4</v>
      </c>
      <c r="Y335" s="6">
        <v>5.636415384626E-2</v>
      </c>
      <c r="Z335" s="6">
        <f t="shared" si="171"/>
        <v>99.264386634599063</v>
      </c>
      <c r="AA335" s="6">
        <f t="shared" si="173"/>
        <v>99.264386634599063</v>
      </c>
      <c r="AB335" s="6">
        <f t="shared" si="172"/>
        <v>7.7520534974547211</v>
      </c>
    </row>
    <row r="336" spans="5:29">
      <c r="E336" s="12">
        <f t="shared" si="156"/>
        <v>0.37596004722434295</v>
      </c>
      <c r="F336" s="12">
        <f t="shared" si="157"/>
        <v>3953046</v>
      </c>
      <c r="G336" s="6">
        <v>321821</v>
      </c>
      <c r="H336" s="6">
        <v>2635364</v>
      </c>
      <c r="I336" s="12">
        <f t="shared" si="158"/>
        <v>5270728</v>
      </c>
      <c r="J336" s="6">
        <v>185773.420105</v>
      </c>
      <c r="K336" s="12">
        <f t="shared" si="159"/>
        <v>1486187.36084</v>
      </c>
      <c r="L336" s="6">
        <f t="shared" si="160"/>
        <v>38.060788000000002</v>
      </c>
      <c r="M336" s="6">
        <f t="shared" si="161"/>
        <v>5242880</v>
      </c>
      <c r="N336" s="13">
        <f t="shared" si="162"/>
        <v>3.5464761300492826</v>
      </c>
      <c r="O336" s="13"/>
      <c r="P336" s="7">
        <f t="shared" si="163"/>
        <v>0</v>
      </c>
      <c r="Q336" s="7">
        <f t="shared" si="164"/>
        <v>2.7583048865026242E-4</v>
      </c>
      <c r="R336" s="6">
        <f t="shared" si="165"/>
        <v>2.7583048865026242E-4</v>
      </c>
      <c r="S336" s="6">
        <f t="shared" si="166"/>
        <v>2.7583048865026242E-4</v>
      </c>
      <c r="T336" s="7">
        <f t="shared" si="167"/>
        <v>0</v>
      </c>
      <c r="U336" s="7">
        <f t="shared" si="168"/>
        <v>1.8774600515076012E-2</v>
      </c>
      <c r="V336" s="7">
        <f t="shared" si="169"/>
        <v>0.24225523806457411</v>
      </c>
      <c r="W336" s="6">
        <f t="shared" si="170"/>
        <v>0.26102983857965012</v>
      </c>
      <c r="X336" s="6">
        <v>1.0740000000000001E-3</v>
      </c>
      <c r="Y336" s="6">
        <v>0.2670299625</v>
      </c>
      <c r="Z336" s="6">
        <f t="shared" si="171"/>
        <v>74.317459157331243</v>
      </c>
      <c r="AA336" s="6">
        <f t="shared" si="173"/>
        <v>74.317459157331243</v>
      </c>
      <c r="AB336" s="6">
        <f t="shared" si="172"/>
        <v>2.2469852686849237</v>
      </c>
    </row>
    <row r="337" spans="5:28">
      <c r="E337" s="12">
        <f t="shared" si="156"/>
        <v>2.5682715894695757E-2</v>
      </c>
      <c r="F337" s="12">
        <f t="shared" si="157"/>
        <v>4612900.5</v>
      </c>
      <c r="G337" s="6">
        <v>63336</v>
      </c>
      <c r="H337" s="6">
        <v>3075267</v>
      </c>
      <c r="I337" s="12">
        <f t="shared" si="158"/>
        <v>6150534</v>
      </c>
      <c r="J337" s="6">
        <v>14808.976624000001</v>
      </c>
      <c r="K337" s="12">
        <f t="shared" si="159"/>
        <v>118471.81299200001</v>
      </c>
      <c r="L337" s="6">
        <f t="shared" si="160"/>
        <v>38.169924000000002</v>
      </c>
      <c r="M337" s="6">
        <f t="shared" si="161"/>
        <v>5242880</v>
      </c>
      <c r="N337" s="13">
        <f t="shared" si="162"/>
        <v>51.915589410413801</v>
      </c>
      <c r="O337" s="13"/>
      <c r="P337" s="7">
        <f t="shared" si="163"/>
        <v>0</v>
      </c>
      <c r="Q337" s="7">
        <f t="shared" si="164"/>
        <v>2.1987899325422896E-5</v>
      </c>
      <c r="R337" s="6">
        <f t="shared" si="165"/>
        <v>2.1987899325422896E-5</v>
      </c>
      <c r="S337" s="6">
        <f t="shared" si="166"/>
        <v>2.1987899325422896E-5</v>
      </c>
      <c r="T337" s="7">
        <f t="shared" si="167"/>
        <v>0</v>
      </c>
      <c r="U337" s="7">
        <f t="shared" si="168"/>
        <v>1.496622175527337E-3</v>
      </c>
      <c r="V337" s="7">
        <f t="shared" si="169"/>
        <v>6.4285607866297584E-2</v>
      </c>
      <c r="W337" s="6">
        <f t="shared" si="170"/>
        <v>6.5782230041824916E-2</v>
      </c>
      <c r="X337" s="6">
        <v>2.8499999999999999E-4</v>
      </c>
      <c r="Y337" s="6">
        <v>7.0721911764839995E-2</v>
      </c>
      <c r="Z337" s="6">
        <f t="shared" si="171"/>
        <v>92.28494760511478</v>
      </c>
      <c r="AA337" s="6">
        <f t="shared" si="173"/>
        <v>92.28494760511478</v>
      </c>
      <c r="AB337" s="6">
        <f t="shared" si="172"/>
        <v>6.9846552500449866</v>
      </c>
    </row>
    <row r="338" spans="5:28">
      <c r="E338" s="12">
        <f t="shared" si="156"/>
        <v>0.1067061359900425</v>
      </c>
      <c r="F338" s="12">
        <f t="shared" si="157"/>
        <v>4269342</v>
      </c>
      <c r="G338" s="6">
        <v>204316</v>
      </c>
      <c r="H338" s="6">
        <v>2846228</v>
      </c>
      <c r="I338" s="12">
        <f t="shared" si="158"/>
        <v>5692456</v>
      </c>
      <c r="J338" s="6">
        <v>56945.623505000003</v>
      </c>
      <c r="K338" s="12">
        <f t="shared" si="159"/>
        <v>455564.98804000003</v>
      </c>
      <c r="L338" s="6">
        <f t="shared" si="160"/>
        <v>38.241056</v>
      </c>
      <c r="M338" s="6">
        <f t="shared" si="161"/>
        <v>5242880</v>
      </c>
      <c r="N338" s="13">
        <f t="shared" si="162"/>
        <v>12.495376399514234</v>
      </c>
      <c r="O338" s="13"/>
      <c r="P338" s="7">
        <f t="shared" si="163"/>
        <v>0</v>
      </c>
      <c r="Q338" s="7">
        <f t="shared" si="164"/>
        <v>8.4551057675528386E-5</v>
      </c>
      <c r="R338" s="6">
        <f t="shared" si="165"/>
        <v>8.4551057675528386E-5</v>
      </c>
      <c r="S338" s="6">
        <f t="shared" si="166"/>
        <v>8.4551057675528386E-5</v>
      </c>
      <c r="T338" s="7">
        <f t="shared" si="167"/>
        <v>0</v>
      </c>
      <c r="U338" s="7">
        <f t="shared" si="168"/>
        <v>5.7550285276764552E-3</v>
      </c>
      <c r="V338" s="7">
        <f t="shared" si="169"/>
        <v>0.11909754720493028</v>
      </c>
      <c r="W338" s="6">
        <f t="shared" si="170"/>
        <v>0.12485257573260673</v>
      </c>
      <c r="X338" s="6">
        <v>5.2800000000000004E-4</v>
      </c>
      <c r="Y338" s="6">
        <v>0.1345905</v>
      </c>
      <c r="Z338" s="6">
        <f t="shared" si="171"/>
        <v>83.986542106907507</v>
      </c>
      <c r="AA338" s="6">
        <f t="shared" si="173"/>
        <v>83.986542106907507</v>
      </c>
      <c r="AB338" s="6">
        <f t="shared" si="172"/>
        <v>7.2352240814866349</v>
      </c>
    </row>
    <row r="339" spans="5:28">
      <c r="E339" s="12">
        <f t="shared" si="156"/>
        <v>0.63386508848904266</v>
      </c>
      <c r="F339" s="12">
        <f t="shared" si="157"/>
        <v>4681800</v>
      </c>
      <c r="G339" s="6">
        <v>43520</v>
      </c>
      <c r="H339" s="6">
        <v>3121200</v>
      </c>
      <c r="I339" s="12">
        <f t="shared" si="158"/>
        <v>6242400</v>
      </c>
      <c r="J339" s="6">
        <v>370953.69641099998</v>
      </c>
      <c r="K339" s="12">
        <f t="shared" si="159"/>
        <v>2967629.5712879999</v>
      </c>
      <c r="L339" s="6">
        <f t="shared" si="160"/>
        <v>38.324800000000003</v>
      </c>
      <c r="M339" s="6">
        <f t="shared" si="161"/>
        <v>5242880</v>
      </c>
      <c r="N339" s="13">
        <f t="shared" si="162"/>
        <v>2.1034970335905827</v>
      </c>
      <c r="O339" s="13"/>
      <c r="P339" s="7">
        <f t="shared" si="163"/>
        <v>0</v>
      </c>
      <c r="Q339" s="7">
        <f t="shared" si="164"/>
        <v>5.5078029617926661E-4</v>
      </c>
      <c r="R339" s="6">
        <f t="shared" si="165"/>
        <v>5.5078029617926661E-4</v>
      </c>
      <c r="S339" s="6">
        <f t="shared" si="166"/>
        <v>5.5078029617926661E-4</v>
      </c>
      <c r="T339" s="7">
        <f t="shared" si="167"/>
        <v>0</v>
      </c>
      <c r="U339" s="7">
        <f t="shared" si="168"/>
        <v>3.7489256836478212E-2</v>
      </c>
      <c r="V339" s="7">
        <f t="shared" si="169"/>
        <v>0.33405959736837448</v>
      </c>
      <c r="W339" s="6">
        <f t="shared" si="170"/>
        <v>0.37154885420485267</v>
      </c>
      <c r="X339" s="6">
        <v>1.4809999999999999E-3</v>
      </c>
      <c r="Y339" s="6">
        <v>0.36764343999999999</v>
      </c>
      <c r="Z339" s="6">
        <f t="shared" si="171"/>
        <v>62.810243336984016</v>
      </c>
      <c r="AA339" s="6">
        <f t="shared" si="173"/>
        <v>62.810243336984016</v>
      </c>
      <c r="AB339" s="6">
        <f t="shared" si="172"/>
        <v>1.0622831199851375</v>
      </c>
    </row>
    <row r="340" spans="5:28">
      <c r="E340" s="12">
        <f t="shared" si="156"/>
        <v>4.0996298797539861E-2</v>
      </c>
      <c r="F340" s="12">
        <f t="shared" si="157"/>
        <v>4722984</v>
      </c>
      <c r="G340" s="6">
        <v>42930</v>
      </c>
      <c r="H340" s="6">
        <v>3148656</v>
      </c>
      <c r="I340" s="12">
        <f t="shared" si="158"/>
        <v>6297312</v>
      </c>
      <c r="J340" s="6">
        <v>24203.107909999999</v>
      </c>
      <c r="K340" s="12">
        <f t="shared" si="159"/>
        <v>193624.86327999999</v>
      </c>
      <c r="L340" s="6">
        <f t="shared" si="160"/>
        <v>38.642471999999998</v>
      </c>
      <c r="M340" s="6">
        <f t="shared" si="161"/>
        <v>5242880</v>
      </c>
      <c r="N340" s="13">
        <f t="shared" si="162"/>
        <v>32.523261183113078</v>
      </c>
      <c r="O340" s="13"/>
      <c r="P340" s="7">
        <f t="shared" si="163"/>
        <v>0</v>
      </c>
      <c r="Q340" s="7">
        <f t="shared" si="164"/>
        <v>3.5936007841687202E-5</v>
      </c>
      <c r="R340" s="6">
        <f t="shared" si="165"/>
        <v>3.5936007841687202E-5</v>
      </c>
      <c r="S340" s="6">
        <f t="shared" si="166"/>
        <v>3.5936007841687202E-5</v>
      </c>
      <c r="T340" s="7">
        <f t="shared" si="167"/>
        <v>0</v>
      </c>
      <c r="U340" s="7">
        <f t="shared" si="168"/>
        <v>2.4460102095159534E-3</v>
      </c>
      <c r="V340" s="7">
        <f t="shared" si="169"/>
        <v>0.14684186217880607</v>
      </c>
      <c r="W340" s="6">
        <f t="shared" si="170"/>
        <v>0.14928787238832203</v>
      </c>
      <c r="X340" s="6">
        <v>6.5099999999999999E-4</v>
      </c>
      <c r="Y340" s="6">
        <v>0.15473546666673899</v>
      </c>
      <c r="Z340" s="6">
        <f t="shared" si="171"/>
        <v>94.479875907574922</v>
      </c>
      <c r="AA340" s="6">
        <f t="shared" si="173"/>
        <v>94.479875907574922</v>
      </c>
      <c r="AB340" s="6">
        <f t="shared" si="172"/>
        <v>3.5205854195985298</v>
      </c>
    </row>
    <row r="341" spans="5:28">
      <c r="E341" s="12">
        <f t="shared" si="156"/>
        <v>3.5336329216362754E-2</v>
      </c>
      <c r="F341" s="12">
        <f t="shared" si="157"/>
        <v>4813005</v>
      </c>
      <c r="G341" s="6">
        <v>22209</v>
      </c>
      <c r="H341" s="6">
        <v>3208670</v>
      </c>
      <c r="I341" s="12">
        <f t="shared" si="158"/>
        <v>6417340</v>
      </c>
      <c r="J341" s="6">
        <v>21259.241150000002</v>
      </c>
      <c r="K341" s="12">
        <f t="shared" si="159"/>
        <v>170073.92920000001</v>
      </c>
      <c r="L341" s="6">
        <f t="shared" si="160"/>
        <v>38.948219999999999</v>
      </c>
      <c r="M341" s="6">
        <f t="shared" si="161"/>
        <v>5242880</v>
      </c>
      <c r="N341" s="13">
        <f t="shared" si="162"/>
        <v>37.73264973759423</v>
      </c>
      <c r="O341" s="13"/>
      <c r="P341" s="7">
        <f t="shared" si="163"/>
        <v>0</v>
      </c>
      <c r="Q341" s="7">
        <f t="shared" si="164"/>
        <v>3.1565047741619536E-5</v>
      </c>
      <c r="R341" s="6">
        <f t="shared" si="165"/>
        <v>3.1565047741619536E-5</v>
      </c>
      <c r="S341" s="6">
        <f t="shared" si="166"/>
        <v>3.1565047741619536E-5</v>
      </c>
      <c r="T341" s="7">
        <f t="shared" si="167"/>
        <v>0</v>
      </c>
      <c r="U341" s="7">
        <f t="shared" si="168"/>
        <v>2.1484976678543296E-3</v>
      </c>
      <c r="V341" s="7">
        <f t="shared" si="169"/>
        <v>7.2405895175724655E-2</v>
      </c>
      <c r="W341" s="6">
        <f t="shared" si="170"/>
        <v>7.4554392843578982E-2</v>
      </c>
      <c r="X341" s="6">
        <v>3.21E-4</v>
      </c>
      <c r="Y341" s="6">
        <v>7.8876833333261995E-2</v>
      </c>
      <c r="Z341" s="6">
        <f t="shared" si="171"/>
        <v>90.166651793887993</v>
      </c>
      <c r="AA341" s="6">
        <f t="shared" si="173"/>
        <v>90.166651793887993</v>
      </c>
      <c r="AB341" s="6">
        <f t="shared" si="172"/>
        <v>5.4799873511913164</v>
      </c>
    </row>
    <row r="342" spans="5:28">
      <c r="E342" s="12">
        <f t="shared" si="156"/>
        <v>2.2173358028896147E-2</v>
      </c>
      <c r="F342" s="12">
        <f t="shared" si="157"/>
        <v>4756482</v>
      </c>
      <c r="G342" s="6">
        <v>45330</v>
      </c>
      <c r="H342" s="6">
        <v>3170988</v>
      </c>
      <c r="I342" s="12">
        <f t="shared" si="158"/>
        <v>6341976</v>
      </c>
      <c r="J342" s="6">
        <v>13183.397293</v>
      </c>
      <c r="K342" s="12">
        <f t="shared" si="159"/>
        <v>105467.178344</v>
      </c>
      <c r="L342" s="6">
        <f t="shared" si="160"/>
        <v>38.958455999999998</v>
      </c>
      <c r="M342" s="6">
        <f t="shared" si="161"/>
        <v>5242880</v>
      </c>
      <c r="N342" s="13">
        <f t="shared" si="162"/>
        <v>60.132224067989334</v>
      </c>
      <c r="O342" s="13"/>
      <c r="P342" s="7">
        <f t="shared" si="163"/>
        <v>0</v>
      </c>
      <c r="Q342" s="7">
        <f t="shared" si="164"/>
        <v>1.9574290635029683E-5</v>
      </c>
      <c r="R342" s="6">
        <f t="shared" si="165"/>
        <v>1.9574290635029683E-5</v>
      </c>
      <c r="S342" s="6">
        <f t="shared" si="166"/>
        <v>1.9574290635029683E-5</v>
      </c>
      <c r="T342" s="7">
        <f t="shared" si="167"/>
        <v>0</v>
      </c>
      <c r="U342" s="7">
        <f t="shared" si="168"/>
        <v>1.3323381647800531E-3</v>
      </c>
      <c r="V342" s="7">
        <f t="shared" si="169"/>
        <v>5.8646519456973231E-2</v>
      </c>
      <c r="W342" s="6">
        <f t="shared" si="170"/>
        <v>5.9978857621753284E-2</v>
      </c>
      <c r="X342" s="6">
        <v>2.5999999999999998E-4</v>
      </c>
      <c r="Y342" s="6">
        <v>6.4868266666579993E-2</v>
      </c>
      <c r="Z342" s="6">
        <f t="shared" si="171"/>
        <v>92.471426678834746</v>
      </c>
      <c r="AA342" s="6">
        <f t="shared" si="173"/>
        <v>92.471426678834746</v>
      </c>
      <c r="AB342" s="6">
        <f t="shared" si="172"/>
        <v>7.5374436470733119</v>
      </c>
    </row>
    <row r="343" spans="5:28">
      <c r="E343" s="12">
        <f t="shared" si="156"/>
        <v>0.64779523272787753</v>
      </c>
      <c r="F343" s="12">
        <f t="shared" si="157"/>
        <v>4127221.5</v>
      </c>
      <c r="G343" s="6">
        <v>309412</v>
      </c>
      <c r="H343" s="6">
        <v>2751481</v>
      </c>
      <c r="I343" s="12">
        <f t="shared" si="158"/>
        <v>5502962</v>
      </c>
      <c r="J343" s="6">
        <v>334199.30151399999</v>
      </c>
      <c r="K343" s="12">
        <f t="shared" si="159"/>
        <v>2673594.4121119999</v>
      </c>
      <c r="L343" s="6">
        <f t="shared" si="160"/>
        <v>39.206012000000001</v>
      </c>
      <c r="M343" s="6">
        <f t="shared" si="161"/>
        <v>5242880</v>
      </c>
      <c r="N343" s="13">
        <f t="shared" si="162"/>
        <v>2.0582635777028528</v>
      </c>
      <c r="O343" s="13"/>
      <c r="P343" s="7">
        <f t="shared" si="163"/>
        <v>0</v>
      </c>
      <c r="Q343" s="7">
        <f t="shared" si="164"/>
        <v>4.9620853505889654E-4</v>
      </c>
      <c r="R343" s="6">
        <f t="shared" si="165"/>
        <v>4.9620853505889654E-4</v>
      </c>
      <c r="S343" s="6">
        <f t="shared" si="166"/>
        <v>4.9620853505889654E-4</v>
      </c>
      <c r="T343" s="7">
        <f t="shared" si="167"/>
        <v>0</v>
      </c>
      <c r="U343" s="7">
        <f t="shared" si="168"/>
        <v>3.3774790682092382E-2</v>
      </c>
      <c r="V343" s="7">
        <f t="shared" si="169"/>
        <v>0.63338241013531105</v>
      </c>
      <c r="W343" s="6">
        <f t="shared" si="170"/>
        <v>0.66715720081740337</v>
      </c>
      <c r="X343" s="6">
        <v>2.8080000000000002E-3</v>
      </c>
      <c r="Y343" s="6">
        <v>0.65586456000000004</v>
      </c>
      <c r="Z343" s="6">
        <f t="shared" si="171"/>
        <v>82.32875587397092</v>
      </c>
      <c r="AA343" s="6">
        <f t="shared" si="173"/>
        <v>82.32875587397092</v>
      </c>
      <c r="AB343" s="6">
        <f t="shared" si="172"/>
        <v>1.7217946365943804</v>
      </c>
    </row>
    <row r="344" spans="5:28">
      <c r="E344" s="12">
        <f t="shared" si="156"/>
        <v>6.5189873767419346E-2</v>
      </c>
      <c r="F344" s="12">
        <f t="shared" si="157"/>
        <v>4631847</v>
      </c>
      <c r="G344" s="6">
        <v>123440</v>
      </c>
      <c r="H344" s="6">
        <v>3087898</v>
      </c>
      <c r="I344" s="12">
        <f t="shared" si="158"/>
        <v>6175796</v>
      </c>
      <c r="J344" s="6">
        <v>37743.690154999997</v>
      </c>
      <c r="K344" s="12">
        <f t="shared" si="159"/>
        <v>301949.52123999997</v>
      </c>
      <c r="L344" s="6">
        <f t="shared" si="160"/>
        <v>39.523575999999998</v>
      </c>
      <c r="M344" s="6">
        <f t="shared" si="161"/>
        <v>5242880</v>
      </c>
      <c r="N344" s="13">
        <f t="shared" si="162"/>
        <v>20.453074323940598</v>
      </c>
      <c r="O344" s="13"/>
      <c r="P344" s="7">
        <f t="shared" si="163"/>
        <v>0</v>
      </c>
      <c r="Q344" s="7">
        <f t="shared" si="164"/>
        <v>5.6040635377404802E-5</v>
      </c>
      <c r="R344" s="6">
        <f t="shared" si="165"/>
        <v>5.6040635377404802E-5</v>
      </c>
      <c r="S344" s="6">
        <f t="shared" si="166"/>
        <v>5.6040635377404802E-5</v>
      </c>
      <c r="T344" s="7">
        <f t="shared" si="167"/>
        <v>0</v>
      </c>
      <c r="U344" s="7">
        <f t="shared" si="168"/>
        <v>3.8144461367208265E-3</v>
      </c>
      <c r="V344" s="7">
        <f t="shared" si="169"/>
        <v>7.646603883043819E-2</v>
      </c>
      <c r="W344" s="6">
        <f t="shared" si="170"/>
        <v>8.0280484967159019E-2</v>
      </c>
      <c r="X344" s="6">
        <v>3.39E-4</v>
      </c>
      <c r="Y344" s="6">
        <v>8.7819833333484004E-2</v>
      </c>
      <c r="Z344" s="6">
        <f t="shared" si="171"/>
        <v>83.468839121709493</v>
      </c>
      <c r="AA344" s="6">
        <f t="shared" si="173"/>
        <v>83.468839121709493</v>
      </c>
      <c r="AB344" s="6">
        <f t="shared" si="172"/>
        <v>8.5850178486394118</v>
      </c>
    </row>
    <row r="345" spans="5:28">
      <c r="E345" s="12">
        <f t="shared" si="156"/>
        <v>0.33310587236395311</v>
      </c>
      <c r="F345" s="12">
        <f t="shared" si="157"/>
        <v>4919535</v>
      </c>
      <c r="G345" s="6">
        <v>9000</v>
      </c>
      <c r="H345" s="6">
        <v>3279690</v>
      </c>
      <c r="I345" s="12">
        <f t="shared" si="158"/>
        <v>6559380</v>
      </c>
      <c r="J345" s="6">
        <v>204840.749725</v>
      </c>
      <c r="K345" s="12">
        <f t="shared" si="159"/>
        <v>1638725.9978</v>
      </c>
      <c r="L345" s="6">
        <f t="shared" si="160"/>
        <v>39.536279999999998</v>
      </c>
      <c r="M345" s="6">
        <f t="shared" si="161"/>
        <v>5242880</v>
      </c>
      <c r="N345" s="13">
        <f t="shared" si="162"/>
        <v>4.0027313954901604</v>
      </c>
      <c r="O345" s="13"/>
      <c r="P345" s="7">
        <f t="shared" si="163"/>
        <v>0</v>
      </c>
      <c r="Q345" s="7">
        <f t="shared" si="164"/>
        <v>3.0414105559448731E-4</v>
      </c>
      <c r="R345" s="6">
        <f t="shared" si="165"/>
        <v>3.0414105559448731E-4</v>
      </c>
      <c r="S345" s="6">
        <f t="shared" si="166"/>
        <v>3.0414105559448731E-4</v>
      </c>
      <c r="T345" s="7">
        <f t="shared" si="167"/>
        <v>0</v>
      </c>
      <c r="U345" s="7">
        <f t="shared" si="168"/>
        <v>2.0701579607684865E-2</v>
      </c>
      <c r="V345" s="7">
        <f t="shared" si="169"/>
        <v>0.11954867427767621</v>
      </c>
      <c r="W345" s="6">
        <f t="shared" si="170"/>
        <v>0.14025025388536108</v>
      </c>
      <c r="X345" s="6">
        <v>5.2999999999999998E-4</v>
      </c>
      <c r="Y345" s="6">
        <v>0.14414675000000002</v>
      </c>
      <c r="Z345" s="6">
        <f t="shared" si="171"/>
        <v>42.614895170851447</v>
      </c>
      <c r="AA345" s="6">
        <f t="shared" si="173"/>
        <v>42.614895170851447</v>
      </c>
      <c r="AB345" s="6">
        <f t="shared" si="172"/>
        <v>2.7031453117319231</v>
      </c>
    </row>
    <row r="346" spans="5:28">
      <c r="E346" s="12">
        <f t="shared" si="156"/>
        <v>0.56414508731710866</v>
      </c>
      <c r="F346" s="12">
        <f t="shared" si="157"/>
        <v>4681740</v>
      </c>
      <c r="G346" s="6">
        <v>120216</v>
      </c>
      <c r="H346" s="6">
        <v>3121160</v>
      </c>
      <c r="I346" s="12">
        <f t="shared" si="158"/>
        <v>6242320</v>
      </c>
      <c r="J346" s="6">
        <v>330147.57763700001</v>
      </c>
      <c r="K346" s="12">
        <f t="shared" si="159"/>
        <v>2641180.6210960001</v>
      </c>
      <c r="L346" s="6">
        <f t="shared" si="160"/>
        <v>39.858240000000002</v>
      </c>
      <c r="M346" s="6">
        <f t="shared" si="161"/>
        <v>5242880</v>
      </c>
      <c r="N346" s="13">
        <f t="shared" si="162"/>
        <v>2.3634582012833523</v>
      </c>
      <c r="O346" s="13"/>
      <c r="P346" s="7">
        <f t="shared" si="163"/>
        <v>0</v>
      </c>
      <c r="Q346" s="7">
        <f t="shared" si="164"/>
        <v>4.901926638097309E-4</v>
      </c>
      <c r="R346" s="6">
        <f t="shared" si="165"/>
        <v>4.901926638097309E-4</v>
      </c>
      <c r="S346" s="6">
        <f t="shared" si="166"/>
        <v>4.901926638097309E-4</v>
      </c>
      <c r="T346" s="7">
        <f t="shared" si="167"/>
        <v>0</v>
      </c>
      <c r="U346" s="7">
        <f t="shared" si="168"/>
        <v>3.3365316080477818E-2</v>
      </c>
      <c r="V346" s="7">
        <f t="shared" si="169"/>
        <v>0.38413470244317471</v>
      </c>
      <c r="W346" s="6">
        <f t="shared" si="170"/>
        <v>0.41750001852365254</v>
      </c>
      <c r="X346" s="6">
        <v>1.7030000000000001E-3</v>
      </c>
      <c r="Y346" s="6">
        <v>0.41696535833390103</v>
      </c>
      <c r="Z346" s="6">
        <f t="shared" si="171"/>
        <v>71.215932835600071</v>
      </c>
      <c r="AA346" s="6">
        <f t="shared" si="173"/>
        <v>71.215932835600071</v>
      </c>
      <c r="AB346" s="6">
        <f t="shared" si="172"/>
        <v>0.12822652507342414</v>
      </c>
    </row>
    <row r="347" spans="5:28">
      <c r="E347" s="12">
        <f t="shared" si="156"/>
        <v>0.11535945215237954</v>
      </c>
      <c r="F347" s="12">
        <f t="shared" si="157"/>
        <v>4532472</v>
      </c>
      <c r="G347" s="6">
        <v>213360</v>
      </c>
      <c r="H347" s="6">
        <v>3021648</v>
      </c>
      <c r="I347" s="12">
        <f t="shared" si="158"/>
        <v>6043296</v>
      </c>
      <c r="J347" s="6">
        <v>65357.935852000002</v>
      </c>
      <c r="K347" s="12">
        <f t="shared" si="159"/>
        <v>522863.48681600002</v>
      </c>
      <c r="L347" s="6">
        <f t="shared" si="160"/>
        <v>40.526975999999998</v>
      </c>
      <c r="M347" s="6">
        <f t="shared" si="161"/>
        <v>5242880</v>
      </c>
      <c r="N347" s="13">
        <f t="shared" si="162"/>
        <v>11.558076156361413</v>
      </c>
      <c r="O347" s="13"/>
      <c r="P347" s="7">
        <f t="shared" si="163"/>
        <v>0</v>
      </c>
      <c r="Q347" s="7">
        <f t="shared" si="164"/>
        <v>9.7041392536350573E-5</v>
      </c>
      <c r="R347" s="6">
        <f t="shared" si="165"/>
        <v>9.7041392536350573E-5</v>
      </c>
      <c r="S347" s="6">
        <f t="shared" si="166"/>
        <v>9.7041392536350573E-5</v>
      </c>
      <c r="T347" s="7">
        <f t="shared" si="167"/>
        <v>0</v>
      </c>
      <c r="U347" s="7">
        <f t="shared" si="168"/>
        <v>6.6051921497581245E-3</v>
      </c>
      <c r="V347" s="7">
        <f t="shared" si="169"/>
        <v>9.5187812349395023E-2</v>
      </c>
      <c r="W347" s="6">
        <f t="shared" si="170"/>
        <v>0.10179300449915314</v>
      </c>
      <c r="X347" s="6">
        <v>4.2200000000000001E-4</v>
      </c>
      <c r="Y347" s="6">
        <v>0.11090543636359801</v>
      </c>
      <c r="Z347" s="6">
        <f t="shared" si="171"/>
        <v>77.004409351575703</v>
      </c>
      <c r="AA347" s="6">
        <f t="shared" si="173"/>
        <v>77.004409351575703</v>
      </c>
      <c r="AB347" s="6">
        <f t="shared" si="172"/>
        <v>8.2163978279389376</v>
      </c>
    </row>
    <row r="348" spans="5:28">
      <c r="E348" s="12">
        <f t="shared" si="156"/>
        <v>0.45409256879393567</v>
      </c>
      <c r="F348" s="12">
        <f t="shared" si="157"/>
        <v>4112902.5</v>
      </c>
      <c r="G348" s="6">
        <v>392257</v>
      </c>
      <c r="H348" s="6">
        <v>2741935</v>
      </c>
      <c r="I348" s="12">
        <f t="shared" si="158"/>
        <v>5483870</v>
      </c>
      <c r="J348" s="6">
        <v>233454.80767800001</v>
      </c>
      <c r="K348" s="12">
        <f t="shared" si="159"/>
        <v>1867638.4614240001</v>
      </c>
      <c r="L348" s="6">
        <f t="shared" si="160"/>
        <v>40.748359999999998</v>
      </c>
      <c r="M348" s="6">
        <f t="shared" si="161"/>
        <v>5242880</v>
      </c>
      <c r="N348" s="13">
        <f t="shared" si="162"/>
        <v>2.9362588709052218</v>
      </c>
      <c r="O348" s="13"/>
      <c r="P348" s="7">
        <f t="shared" si="163"/>
        <v>0</v>
      </c>
      <c r="Q348" s="7">
        <f t="shared" si="164"/>
        <v>3.4662630231590728E-4</v>
      </c>
      <c r="R348" s="6">
        <f t="shared" si="165"/>
        <v>3.4662630231590728E-4</v>
      </c>
      <c r="S348" s="6">
        <f t="shared" si="166"/>
        <v>3.4662630231590728E-4</v>
      </c>
      <c r="T348" s="7">
        <f t="shared" si="167"/>
        <v>0</v>
      </c>
      <c r="U348" s="7">
        <f t="shared" si="168"/>
        <v>2.3593368470048334E-2</v>
      </c>
      <c r="V348" s="7">
        <f t="shared" si="169"/>
        <v>0.14819524339704393</v>
      </c>
      <c r="W348" s="6">
        <f t="shared" si="170"/>
        <v>0.17178861186709227</v>
      </c>
      <c r="X348" s="6">
        <v>6.5700000000000003E-4</v>
      </c>
      <c r="Y348" s="6">
        <v>0.182536499999781</v>
      </c>
      <c r="Z348" s="6">
        <f t="shared" si="171"/>
        <v>47.241049875813204</v>
      </c>
      <c r="AA348" s="6">
        <f t="shared" si="173"/>
        <v>47.241049875813204</v>
      </c>
      <c r="AB348" s="6">
        <f t="shared" si="172"/>
        <v>5.8880761561121346</v>
      </c>
    </row>
    <row r="349" spans="5:28">
      <c r="E349" s="12">
        <f t="shared" si="156"/>
        <v>0.50630912372787629</v>
      </c>
      <c r="F349" s="12">
        <f t="shared" si="157"/>
        <v>3493764</v>
      </c>
      <c r="G349" s="6">
        <v>682712</v>
      </c>
      <c r="H349" s="6">
        <v>2329176</v>
      </c>
      <c r="I349" s="12">
        <f t="shared" si="158"/>
        <v>4658352</v>
      </c>
      <c r="J349" s="6">
        <v>221115.573669</v>
      </c>
      <c r="K349" s="12">
        <f t="shared" si="159"/>
        <v>1768924.589352</v>
      </c>
      <c r="L349" s="6">
        <f t="shared" si="160"/>
        <v>41.604351999999999</v>
      </c>
      <c r="M349" s="6">
        <f t="shared" si="161"/>
        <v>5242880</v>
      </c>
      <c r="N349" s="13">
        <f t="shared" si="162"/>
        <v>2.6334373031167297</v>
      </c>
      <c r="O349" s="13"/>
      <c r="P349" s="7">
        <f t="shared" si="163"/>
        <v>0</v>
      </c>
      <c r="Q349" s="7">
        <f t="shared" si="164"/>
        <v>3.2830539858086963E-4</v>
      </c>
      <c r="R349" s="6">
        <f t="shared" si="165"/>
        <v>3.2830539858086963E-4</v>
      </c>
      <c r="S349" s="6">
        <f t="shared" si="166"/>
        <v>3.2830539858086963E-4</v>
      </c>
      <c r="T349" s="7">
        <f t="shared" si="167"/>
        <v>0</v>
      </c>
      <c r="U349" s="7">
        <f t="shared" si="168"/>
        <v>2.2346342985724056E-2</v>
      </c>
      <c r="V349" s="7">
        <f t="shared" si="169"/>
        <v>0.1621801826521683</v>
      </c>
      <c r="W349" s="6">
        <f t="shared" si="170"/>
        <v>0.18452652563789235</v>
      </c>
      <c r="X349" s="6">
        <v>7.1900000000000002E-4</v>
      </c>
      <c r="Y349" s="6">
        <v>0.19864531999999999</v>
      </c>
      <c r="Z349" s="6">
        <f t="shared" si="171"/>
        <v>54.338609376791439</v>
      </c>
      <c r="AA349" s="6">
        <f t="shared" si="173"/>
        <v>54.338609376791439</v>
      </c>
      <c r="AB349" s="6">
        <f t="shared" si="172"/>
        <v>7.107539388346849</v>
      </c>
    </row>
    <row r="350" spans="5:28">
      <c r="E350" s="12">
        <f t="shared" si="156"/>
        <v>0.29641079166327844</v>
      </c>
      <c r="F350" s="12">
        <f t="shared" si="157"/>
        <v>5072713.5</v>
      </c>
      <c r="G350" s="6">
        <v>61349</v>
      </c>
      <c r="H350" s="6">
        <v>3381809</v>
      </c>
      <c r="I350" s="12">
        <f t="shared" si="158"/>
        <v>6763618</v>
      </c>
      <c r="J350" s="6">
        <v>187950.87805199999</v>
      </c>
      <c r="K350" s="12">
        <f t="shared" si="159"/>
        <v>1503607.0244159999</v>
      </c>
      <c r="L350" s="6">
        <f t="shared" si="160"/>
        <v>41.808687999999997</v>
      </c>
      <c r="M350" s="6">
        <f t="shared" si="161"/>
        <v>5242880</v>
      </c>
      <c r="N350" s="13">
        <f t="shared" si="162"/>
        <v>4.498261773302759</v>
      </c>
      <c r="O350" s="13"/>
      <c r="P350" s="7">
        <f t="shared" si="163"/>
        <v>0</v>
      </c>
      <c r="Q350" s="7">
        <f t="shared" si="164"/>
        <v>2.7906350922552521E-4</v>
      </c>
      <c r="R350" s="6">
        <f t="shared" si="165"/>
        <v>2.7906350922552521E-4</v>
      </c>
      <c r="S350" s="6">
        <f t="shared" si="166"/>
        <v>2.7906350922552521E-4</v>
      </c>
      <c r="T350" s="7">
        <f t="shared" si="167"/>
        <v>0</v>
      </c>
      <c r="U350" s="7">
        <f t="shared" si="168"/>
        <v>1.8994658384873513E-2</v>
      </c>
      <c r="V350" s="7">
        <f t="shared" si="169"/>
        <v>0.16015011082481154</v>
      </c>
      <c r="W350" s="6">
        <f t="shared" si="170"/>
        <v>0.17914476920968506</v>
      </c>
      <c r="X350" s="6">
        <v>7.1000000000000002E-4</v>
      </c>
      <c r="Y350" s="6">
        <v>0.18493133333357004</v>
      </c>
      <c r="Z350" s="6">
        <f t="shared" si="171"/>
        <v>60.695280390771103</v>
      </c>
      <c r="AA350" s="6">
        <f t="shared" si="173"/>
        <v>60.695280390771103</v>
      </c>
      <c r="AB350" s="6">
        <f t="shared" si="172"/>
        <v>3.1290339065730199</v>
      </c>
    </row>
    <row r="351" spans="5:28">
      <c r="E351" s="12">
        <f t="shared" si="156"/>
        <v>0.43183621816920537</v>
      </c>
      <c r="F351" s="12">
        <f t="shared" si="157"/>
        <v>4635970.5</v>
      </c>
      <c r="G351" s="6">
        <v>262144</v>
      </c>
      <c r="H351" s="6">
        <v>3090647</v>
      </c>
      <c r="I351" s="12">
        <f t="shared" si="158"/>
        <v>6181294</v>
      </c>
      <c r="J351" s="6">
        <v>250247.496033</v>
      </c>
      <c r="K351" s="12">
        <f t="shared" si="159"/>
        <v>2001979.968264</v>
      </c>
      <c r="L351" s="6">
        <f t="shared" si="160"/>
        <v>42.330643999999999</v>
      </c>
      <c r="M351" s="6">
        <f t="shared" si="161"/>
        <v>5242880</v>
      </c>
      <c r="N351" s="13">
        <f t="shared" si="162"/>
        <v>3.0875903345626665</v>
      </c>
      <c r="O351" s="13"/>
      <c r="P351" s="7">
        <f t="shared" si="163"/>
        <v>0</v>
      </c>
      <c r="Q351" s="7">
        <f t="shared" si="164"/>
        <v>3.715595539731854E-4</v>
      </c>
      <c r="R351" s="6">
        <f t="shared" si="165"/>
        <v>3.715595539731854E-4</v>
      </c>
      <c r="S351" s="6">
        <f t="shared" si="166"/>
        <v>3.715595539731854E-4</v>
      </c>
      <c r="T351" s="7">
        <f t="shared" si="167"/>
        <v>0</v>
      </c>
      <c r="U351" s="7">
        <f t="shared" si="168"/>
        <v>2.5290468169569924E-2</v>
      </c>
      <c r="V351" s="7">
        <f t="shared" si="169"/>
        <v>0.14030051962398984</v>
      </c>
      <c r="W351" s="6">
        <f t="shared" si="170"/>
        <v>0.16559098779355977</v>
      </c>
      <c r="X351" s="6">
        <v>6.2200000000000005E-4</v>
      </c>
      <c r="Y351" s="6">
        <v>0.17352245000000002</v>
      </c>
      <c r="Z351" s="6">
        <f t="shared" si="171"/>
        <v>40.263737303346403</v>
      </c>
      <c r="AA351" s="6">
        <f t="shared" si="173"/>
        <v>40.263737303346403</v>
      </c>
      <c r="AB351" s="6">
        <f t="shared" si="172"/>
        <v>4.5708565124802316</v>
      </c>
    </row>
    <row r="352" spans="5:28">
      <c r="E352" s="12">
        <f t="shared" si="156"/>
        <v>0.69096986852253917</v>
      </c>
      <c r="F352" s="12">
        <f t="shared" si="157"/>
        <v>4977066</v>
      </c>
      <c r="G352" s="6">
        <v>214765</v>
      </c>
      <c r="H352" s="6">
        <v>3318044</v>
      </c>
      <c r="I352" s="12">
        <f t="shared" si="158"/>
        <v>6636088</v>
      </c>
      <c r="J352" s="6">
        <v>429875.32995599997</v>
      </c>
      <c r="K352" s="12">
        <f t="shared" si="159"/>
        <v>3439002.6396479998</v>
      </c>
      <c r="L352" s="6">
        <f t="shared" si="160"/>
        <v>44.111828000000003</v>
      </c>
      <c r="M352" s="6">
        <f t="shared" si="161"/>
        <v>5242880</v>
      </c>
      <c r="N352" s="13">
        <f t="shared" si="162"/>
        <v>1.9296548143037304</v>
      </c>
      <c r="O352" s="13"/>
      <c r="P352" s="7">
        <f t="shared" si="163"/>
        <v>0</v>
      </c>
      <c r="Q352" s="7">
        <f t="shared" si="164"/>
        <v>6.3826527095985205E-4</v>
      </c>
      <c r="R352" s="6">
        <f t="shared" si="165"/>
        <v>6.3826527095985205E-4</v>
      </c>
      <c r="S352" s="6">
        <f t="shared" si="166"/>
        <v>6.3826527095985205E-4</v>
      </c>
      <c r="T352" s="7">
        <f t="shared" si="167"/>
        <v>0</v>
      </c>
      <c r="U352" s="7">
        <f t="shared" si="168"/>
        <v>4.3443984541215688E-2</v>
      </c>
      <c r="V352" s="7">
        <f t="shared" si="169"/>
        <v>0.25421010549234169</v>
      </c>
      <c r="W352" s="6">
        <f t="shared" si="170"/>
        <v>0.29765409003355736</v>
      </c>
      <c r="X352" s="6">
        <v>1.127E-3</v>
      </c>
      <c r="Y352" s="6">
        <v>0.30298400588281699</v>
      </c>
      <c r="Z352" s="6">
        <f t="shared" si="171"/>
        <v>43.365991929028205</v>
      </c>
      <c r="AA352" s="6">
        <f t="shared" si="173"/>
        <v>43.365991929028205</v>
      </c>
      <c r="AB352" s="6">
        <f t="shared" si="172"/>
        <v>1.7591409928486588</v>
      </c>
    </row>
    <row r="353" spans="5:32">
      <c r="E353" s="12">
        <f t="shared" si="156"/>
        <v>0.57123735897410233</v>
      </c>
      <c r="F353" s="12">
        <f t="shared" si="157"/>
        <v>5395782</v>
      </c>
      <c r="G353" s="6">
        <v>73752</v>
      </c>
      <c r="H353" s="6">
        <v>3597188</v>
      </c>
      <c r="I353" s="12">
        <f t="shared" si="158"/>
        <v>7194376</v>
      </c>
      <c r="J353" s="6">
        <v>385284.03240999999</v>
      </c>
      <c r="K353" s="12">
        <f t="shared" si="159"/>
        <v>3082272.2592799999</v>
      </c>
      <c r="L353" s="6">
        <f t="shared" si="160"/>
        <v>44.641295999999997</v>
      </c>
      <c r="M353" s="6">
        <f t="shared" si="161"/>
        <v>5242880</v>
      </c>
      <c r="N353" s="13">
        <f t="shared" si="162"/>
        <v>2.3341143788772776</v>
      </c>
      <c r="O353" s="13"/>
      <c r="P353" s="7">
        <f t="shared" si="163"/>
        <v>0</v>
      </c>
      <c r="Q353" s="7">
        <f t="shared" si="164"/>
        <v>5.7205752506859055E-4</v>
      </c>
      <c r="R353" s="6">
        <f t="shared" si="165"/>
        <v>5.7205752506859055E-4</v>
      </c>
      <c r="S353" s="6">
        <f t="shared" si="166"/>
        <v>5.7205752506859055E-4</v>
      </c>
      <c r="T353" s="7">
        <f t="shared" si="167"/>
        <v>0</v>
      </c>
      <c r="U353" s="7">
        <f t="shared" si="168"/>
        <v>3.8937506717844302E-2</v>
      </c>
      <c r="V353" s="7">
        <f t="shared" si="169"/>
        <v>0.15045087876077365</v>
      </c>
      <c r="W353" s="6">
        <f t="shared" si="170"/>
        <v>0.18938838547861794</v>
      </c>
      <c r="X353" s="6">
        <v>6.6699999999999995E-4</v>
      </c>
      <c r="Y353" s="6">
        <v>0.19139194444414798</v>
      </c>
      <c r="Z353" s="6">
        <f t="shared" si="171"/>
        <v>14.234254112655083</v>
      </c>
      <c r="AA353" s="6">
        <f t="shared" si="173"/>
        <v>14.234254112655083</v>
      </c>
      <c r="AB353" s="6">
        <f t="shared" si="172"/>
        <v>1.0468355767787878</v>
      </c>
    </row>
    <row r="354" spans="5:32">
      <c r="E354" s="12">
        <f t="shared" si="156"/>
        <v>0.66278648268172224</v>
      </c>
      <c r="F354" s="12">
        <f t="shared" si="157"/>
        <v>5233950</v>
      </c>
      <c r="G354" s="6">
        <v>147900</v>
      </c>
      <c r="H354" s="6">
        <v>3489300</v>
      </c>
      <c r="I354" s="12">
        <f t="shared" si="158"/>
        <v>6978600</v>
      </c>
      <c r="J354" s="6">
        <v>433623.913879</v>
      </c>
      <c r="K354" s="12">
        <f t="shared" si="159"/>
        <v>3468991.311032</v>
      </c>
      <c r="L354" s="6">
        <f t="shared" si="160"/>
        <v>44.829599999999999</v>
      </c>
      <c r="M354" s="6">
        <f t="shared" si="161"/>
        <v>5242880</v>
      </c>
      <c r="N354" s="13">
        <f t="shared" si="162"/>
        <v>2.0117086998191174</v>
      </c>
      <c r="O354" s="13"/>
      <c r="P354" s="7">
        <f t="shared" si="163"/>
        <v>0</v>
      </c>
      <c r="Q354" s="7">
        <f t="shared" si="164"/>
        <v>6.4383104960915086E-4</v>
      </c>
      <c r="R354" s="6">
        <f t="shared" si="165"/>
        <v>6.4383104960915086E-4</v>
      </c>
      <c r="S354" s="6">
        <f t="shared" si="166"/>
        <v>6.4383104960915086E-4</v>
      </c>
      <c r="T354" s="7">
        <f t="shared" si="167"/>
        <v>0</v>
      </c>
      <c r="U354" s="7">
        <f t="shared" si="168"/>
        <v>4.3822823266431513E-2</v>
      </c>
      <c r="V354" s="7">
        <f t="shared" si="169"/>
        <v>0.15608996717009802</v>
      </c>
      <c r="W354" s="6">
        <f t="shared" si="170"/>
        <v>0.19991279043652954</v>
      </c>
      <c r="X354" s="6">
        <v>6.9200000000000002E-4</v>
      </c>
      <c r="Y354" s="6">
        <v>0.20162804000000001</v>
      </c>
      <c r="Z354" s="6">
        <f t="shared" si="171"/>
        <v>6.9608309813365823</v>
      </c>
      <c r="AA354" s="6">
        <f t="shared" si="173"/>
        <v>6.9608309813365823</v>
      </c>
      <c r="AB354" s="6">
        <f t="shared" si="172"/>
        <v>0.85069991429290626</v>
      </c>
      <c r="AF354" s="2">
        <v>27.228912900000001</v>
      </c>
    </row>
    <row r="355" spans="5:32">
      <c r="E355" s="12">
        <f t="shared" si="156"/>
        <v>0.5807841708128223</v>
      </c>
      <c r="F355" s="12">
        <f t="shared" si="157"/>
        <v>4824228</v>
      </c>
      <c r="G355" s="6">
        <v>325557</v>
      </c>
      <c r="H355" s="6">
        <v>3216152</v>
      </c>
      <c r="I355" s="12">
        <f t="shared" si="158"/>
        <v>6432304</v>
      </c>
      <c r="J355" s="6">
        <v>350229.40734899999</v>
      </c>
      <c r="K355" s="12">
        <f t="shared" si="159"/>
        <v>2801835.2587919999</v>
      </c>
      <c r="L355" s="6">
        <f t="shared" si="160"/>
        <v>45.104964000000002</v>
      </c>
      <c r="M355" s="6">
        <f t="shared" si="161"/>
        <v>5242880</v>
      </c>
      <c r="N355" s="13">
        <f t="shared" si="162"/>
        <v>2.2957466823989012</v>
      </c>
      <c r="O355" s="13"/>
      <c r="P355" s="7">
        <f t="shared" si="163"/>
        <v>0</v>
      </c>
      <c r="Q355" s="7">
        <f t="shared" si="164"/>
        <v>5.2000952834999471E-4</v>
      </c>
      <c r="R355" s="6">
        <f t="shared" si="165"/>
        <v>5.2000952834999471E-4</v>
      </c>
      <c r="S355" s="6">
        <f t="shared" si="166"/>
        <v>5.2000952834999471E-4</v>
      </c>
      <c r="T355" s="7">
        <f t="shared" si="167"/>
        <v>0</v>
      </c>
      <c r="U355" s="7">
        <f t="shared" si="168"/>
        <v>3.5394822401896057E-2</v>
      </c>
      <c r="V355" s="7">
        <f t="shared" si="169"/>
        <v>0.26233039280176873</v>
      </c>
      <c r="W355" s="6">
        <f t="shared" si="170"/>
        <v>0.29772521520366479</v>
      </c>
      <c r="X355" s="6">
        <v>1.163E-3</v>
      </c>
      <c r="Y355" s="6">
        <v>0.30451444705923397</v>
      </c>
      <c r="Z355" s="6">
        <f t="shared" si="171"/>
        <v>55.287228860705525</v>
      </c>
      <c r="AA355" s="6">
        <f t="shared" si="173"/>
        <v>55.287228860705525</v>
      </c>
      <c r="AB355" s="6">
        <f t="shared" si="172"/>
        <v>2.2295270129658382</v>
      </c>
    </row>
    <row r="356" spans="5:32">
      <c r="E356" s="12">
        <f t="shared" si="156"/>
        <v>0.60347503472393926</v>
      </c>
      <c r="F356" s="12">
        <f t="shared" si="157"/>
        <v>5629776</v>
      </c>
      <c r="G356" s="6">
        <v>25710</v>
      </c>
      <c r="H356" s="6">
        <v>3753184</v>
      </c>
      <c r="I356" s="12">
        <f t="shared" si="158"/>
        <v>7506368</v>
      </c>
      <c r="J356" s="6">
        <v>424678.65838600002</v>
      </c>
      <c r="K356" s="12">
        <f t="shared" si="159"/>
        <v>3397429.2670880002</v>
      </c>
      <c r="L356" s="6">
        <f t="shared" si="160"/>
        <v>45.552408</v>
      </c>
      <c r="M356" s="6">
        <f t="shared" si="161"/>
        <v>5242880</v>
      </c>
      <c r="N356" s="13">
        <f t="shared" si="162"/>
        <v>2.2094258363865356</v>
      </c>
      <c r="O356" s="13"/>
      <c r="P356" s="7">
        <f t="shared" si="163"/>
        <v>0</v>
      </c>
      <c r="Q356" s="7">
        <f t="shared" si="164"/>
        <v>6.30549417649417E-4</v>
      </c>
      <c r="R356" s="6">
        <f t="shared" si="165"/>
        <v>6.30549417649417E-4</v>
      </c>
      <c r="S356" s="6">
        <f t="shared" si="166"/>
        <v>6.30549417649417E-4</v>
      </c>
      <c r="T356" s="7">
        <f t="shared" si="167"/>
        <v>0</v>
      </c>
      <c r="U356" s="7">
        <f t="shared" si="168"/>
        <v>4.2918799438418649E-2</v>
      </c>
      <c r="V356" s="7">
        <f t="shared" si="169"/>
        <v>0.1716538511798332</v>
      </c>
      <c r="W356" s="6">
        <f t="shared" si="170"/>
        <v>0.21457265061825184</v>
      </c>
      <c r="X356" s="6">
        <v>7.6099999999999996E-4</v>
      </c>
      <c r="Y356" s="6">
        <v>0.21496866363650197</v>
      </c>
      <c r="Z356" s="6">
        <f t="shared" si="171"/>
        <v>17.141995052639022</v>
      </c>
      <c r="AA356" s="6">
        <f t="shared" si="173"/>
        <v>17.141995052639022</v>
      </c>
      <c r="AB356" s="6">
        <f t="shared" si="172"/>
        <v>0.18421895152111867</v>
      </c>
    </row>
    <row r="357" spans="5:32">
      <c r="E357" s="12">
        <f t="shared" si="156"/>
        <v>0.66775220501262611</v>
      </c>
      <c r="F357" s="12">
        <f t="shared" si="157"/>
        <v>5494744.5</v>
      </c>
      <c r="G357" s="6">
        <v>90449</v>
      </c>
      <c r="H357" s="6">
        <v>3663163</v>
      </c>
      <c r="I357" s="12">
        <f t="shared" si="158"/>
        <v>7326326</v>
      </c>
      <c r="J357" s="6">
        <v>458640.96948199999</v>
      </c>
      <c r="K357" s="12">
        <f t="shared" si="159"/>
        <v>3669127.7558559999</v>
      </c>
      <c r="L357" s="6">
        <f t="shared" si="160"/>
        <v>45.766936000000001</v>
      </c>
      <c r="M357" s="6">
        <f t="shared" si="161"/>
        <v>5242880</v>
      </c>
      <c r="N357" s="13">
        <f t="shared" si="162"/>
        <v>1.9967486791123694</v>
      </c>
      <c r="O357" s="13"/>
      <c r="P357" s="7">
        <f t="shared" si="163"/>
        <v>0</v>
      </c>
      <c r="Q357" s="7">
        <f t="shared" si="164"/>
        <v>6.8097558119857896E-4</v>
      </c>
      <c r="R357" s="6">
        <f t="shared" si="165"/>
        <v>6.8097558119857896E-4</v>
      </c>
      <c r="S357" s="6">
        <f t="shared" si="166"/>
        <v>6.8097558119857896E-4</v>
      </c>
      <c r="T357" s="7">
        <f t="shared" si="167"/>
        <v>0</v>
      </c>
      <c r="U357" s="7">
        <f t="shared" si="168"/>
        <v>4.6351092513691426E-2</v>
      </c>
      <c r="V357" s="7">
        <f t="shared" si="169"/>
        <v>0.15541327656097909</v>
      </c>
      <c r="W357" s="6">
        <f t="shared" si="170"/>
        <v>0.20176436907467052</v>
      </c>
      <c r="X357" s="6">
        <v>6.8900000000000005E-4</v>
      </c>
      <c r="Y357" s="6">
        <v>0.200690388889042</v>
      </c>
      <c r="Z357" s="6">
        <f t="shared" si="171"/>
        <v>1.1646471409899986</v>
      </c>
      <c r="AA357" s="6">
        <f t="shared" si="173"/>
        <v>1.1646471409899986</v>
      </c>
      <c r="AB357" s="6">
        <f t="shared" si="172"/>
        <v>0.53514280956538407</v>
      </c>
    </row>
    <row r="358" spans="5:32">
      <c r="E358" s="12">
        <f t="shared" si="156"/>
        <v>0.97455738160731253</v>
      </c>
      <c r="F358" s="12">
        <f t="shared" si="157"/>
        <v>4457391</v>
      </c>
      <c r="G358" s="6">
        <v>524288</v>
      </c>
      <c r="H358" s="6">
        <v>2971594</v>
      </c>
      <c r="I358" s="12">
        <f t="shared" si="158"/>
        <v>5943188</v>
      </c>
      <c r="J358" s="6">
        <v>542997.91272000002</v>
      </c>
      <c r="K358" s="12">
        <f t="shared" si="159"/>
        <v>4343983.3017600002</v>
      </c>
      <c r="L358" s="6">
        <f t="shared" si="160"/>
        <v>46.144888000000002</v>
      </c>
      <c r="M358" s="6">
        <f t="shared" si="161"/>
        <v>5242880</v>
      </c>
      <c r="N358" s="13">
        <f t="shared" si="162"/>
        <v>1.3681424598460286</v>
      </c>
      <c r="O358" s="13"/>
      <c r="P358" s="7">
        <f t="shared" si="163"/>
        <v>0</v>
      </c>
      <c r="Q358" s="7">
        <f t="shared" si="164"/>
        <v>8.0622609799064051E-4</v>
      </c>
      <c r="R358" s="6">
        <f t="shared" si="165"/>
        <v>8.0622609799064051E-4</v>
      </c>
      <c r="S358" s="6">
        <f t="shared" si="166"/>
        <v>8.0622609799064051E-4</v>
      </c>
      <c r="T358" s="7">
        <f t="shared" si="167"/>
        <v>0</v>
      </c>
      <c r="U358" s="7">
        <f t="shared" si="168"/>
        <v>5.4876358986533667E-2</v>
      </c>
      <c r="V358" s="7">
        <f t="shared" si="169"/>
        <v>0.24270636513732</v>
      </c>
      <c r="W358" s="6">
        <f t="shared" si="170"/>
        <v>0.29758272412385367</v>
      </c>
      <c r="X358" s="6">
        <v>1.0759999999999999E-3</v>
      </c>
      <c r="Y358" s="6">
        <v>0.31206689999999992</v>
      </c>
      <c r="Z358" s="6">
        <f t="shared" si="171"/>
        <v>25.071923978565003</v>
      </c>
      <c r="AA358" s="6">
        <f t="shared" si="173"/>
        <v>25.071923978565003</v>
      </c>
      <c r="AB358" s="6">
        <f t="shared" si="172"/>
        <v>4.6413688462782359</v>
      </c>
    </row>
    <row r="359" spans="5:32">
      <c r="E359" s="12">
        <f t="shared" si="156"/>
        <v>0.89802651850537218</v>
      </c>
      <c r="F359" s="12">
        <f t="shared" si="157"/>
        <v>4800660</v>
      </c>
      <c r="G359" s="6">
        <v>400727</v>
      </c>
      <c r="H359" s="6">
        <v>3200440</v>
      </c>
      <c r="I359" s="12">
        <f t="shared" si="158"/>
        <v>6400880</v>
      </c>
      <c r="J359" s="6">
        <v>538889.99829100003</v>
      </c>
      <c r="K359" s="12">
        <f t="shared" si="159"/>
        <v>4311119.9863280002</v>
      </c>
      <c r="L359" s="6">
        <f t="shared" si="160"/>
        <v>46.419820000000001</v>
      </c>
      <c r="M359" s="6">
        <f t="shared" si="161"/>
        <v>5242880</v>
      </c>
      <c r="N359" s="13">
        <f t="shared" si="162"/>
        <v>1.4847371495804631</v>
      </c>
      <c r="O359" s="13"/>
      <c r="P359" s="7">
        <f t="shared" si="163"/>
        <v>0</v>
      </c>
      <c r="Q359" s="7">
        <f t="shared" si="164"/>
        <v>8.0012679679004829E-4</v>
      </c>
      <c r="R359" s="6">
        <f t="shared" si="165"/>
        <v>8.0012679679004829E-4</v>
      </c>
      <c r="S359" s="6">
        <f t="shared" si="166"/>
        <v>8.0012679679004829E-4</v>
      </c>
      <c r="T359" s="7">
        <f t="shared" si="167"/>
        <v>0</v>
      </c>
      <c r="U359" s="7">
        <f t="shared" si="168"/>
        <v>5.4461205665294277E-2</v>
      </c>
      <c r="V359" s="7">
        <f t="shared" si="169"/>
        <v>0.30563859178537978</v>
      </c>
      <c r="W359" s="6">
        <f t="shared" si="170"/>
        <v>0.36009979745067405</v>
      </c>
      <c r="X359" s="6">
        <v>1.3550000000000001E-3</v>
      </c>
      <c r="Y359" s="6">
        <v>0.37331755555540502</v>
      </c>
      <c r="Z359" s="6">
        <f t="shared" si="171"/>
        <v>40.950051897413417</v>
      </c>
      <c r="AA359" s="6">
        <f t="shared" si="173"/>
        <v>40.950051897413417</v>
      </c>
      <c r="AB359" s="6">
        <f t="shared" si="172"/>
        <v>3.5406205542801716</v>
      </c>
    </row>
    <row r="360" spans="5:32">
      <c r="E360" s="12">
        <f t="shared" si="156"/>
        <v>0.63484751181871002</v>
      </c>
      <c r="F360" s="12">
        <f t="shared" si="157"/>
        <v>5454973.5</v>
      </c>
      <c r="G360" s="6">
        <v>146689</v>
      </c>
      <c r="H360" s="6">
        <v>3636649</v>
      </c>
      <c r="I360" s="12">
        <f t="shared" si="158"/>
        <v>7273298</v>
      </c>
      <c r="J360" s="6">
        <v>432884.54418899998</v>
      </c>
      <c r="K360" s="12">
        <f t="shared" si="159"/>
        <v>3463076.3535119998</v>
      </c>
      <c r="L360" s="6">
        <f t="shared" si="160"/>
        <v>46.573568000000002</v>
      </c>
      <c r="M360" s="6">
        <f t="shared" si="161"/>
        <v>5242880</v>
      </c>
      <c r="N360" s="13">
        <f t="shared" si="162"/>
        <v>2.1002418825169564</v>
      </c>
      <c r="O360" s="13"/>
      <c r="P360" s="7">
        <f t="shared" si="163"/>
        <v>0</v>
      </c>
      <c r="Q360" s="7">
        <f t="shared" si="164"/>
        <v>6.427332569175449E-4</v>
      </c>
      <c r="R360" s="6">
        <f t="shared" si="165"/>
        <v>6.427332569175449E-4</v>
      </c>
      <c r="S360" s="6">
        <f t="shared" si="166"/>
        <v>6.427332569175449E-4</v>
      </c>
      <c r="T360" s="7">
        <f t="shared" si="167"/>
        <v>0</v>
      </c>
      <c r="U360" s="7">
        <f t="shared" si="168"/>
        <v>4.3748101217632174E-2</v>
      </c>
      <c r="V360" s="7">
        <f t="shared" si="169"/>
        <v>0.27834540388424994</v>
      </c>
      <c r="W360" s="6">
        <f t="shared" si="170"/>
        <v>0.32209350510188212</v>
      </c>
      <c r="X360" s="6">
        <v>1.2340000000000001E-3</v>
      </c>
      <c r="Y360" s="6">
        <v>0.32660895000000001</v>
      </c>
      <c r="Z360" s="6">
        <f t="shared" si="171"/>
        <v>47.914646927265409</v>
      </c>
      <c r="AA360" s="6">
        <f t="shared" si="173"/>
        <v>47.914646927265409</v>
      </c>
      <c r="AB360" s="6">
        <f t="shared" si="172"/>
        <v>1.3825233197430422</v>
      </c>
    </row>
    <row r="361" spans="5:32">
      <c r="E361" s="12">
        <f t="shared" si="156"/>
        <v>0.76348436515951545</v>
      </c>
      <c r="F361" s="12">
        <f t="shared" si="157"/>
        <v>5630191.5</v>
      </c>
      <c r="G361" s="6">
        <v>90449</v>
      </c>
      <c r="H361" s="6">
        <v>3753461</v>
      </c>
      <c r="I361" s="12">
        <f t="shared" si="158"/>
        <v>7506922</v>
      </c>
      <c r="J361" s="6">
        <v>537320.39788800001</v>
      </c>
      <c r="K361" s="12">
        <f t="shared" si="159"/>
        <v>4298563.1831040001</v>
      </c>
      <c r="L361" s="6">
        <f t="shared" si="160"/>
        <v>46.850512000000002</v>
      </c>
      <c r="M361" s="6">
        <f t="shared" si="161"/>
        <v>5242880</v>
      </c>
      <c r="N361" s="13">
        <f t="shared" si="162"/>
        <v>1.7463793552010183</v>
      </c>
      <c r="O361" s="13"/>
      <c r="P361" s="7">
        <f t="shared" si="163"/>
        <v>0</v>
      </c>
      <c r="Q361" s="7">
        <f t="shared" si="164"/>
        <v>7.977963038384708E-4</v>
      </c>
      <c r="R361" s="6">
        <f t="shared" si="165"/>
        <v>7.977963038384708E-4</v>
      </c>
      <c r="S361" s="6">
        <f t="shared" si="166"/>
        <v>7.977963038384708E-4</v>
      </c>
      <c r="T361" s="7">
        <f t="shared" si="167"/>
        <v>0</v>
      </c>
      <c r="U361" s="7">
        <f t="shared" si="168"/>
        <v>5.4302578987064573E-2</v>
      </c>
      <c r="V361" s="7">
        <f t="shared" si="169"/>
        <v>0.1716538511798332</v>
      </c>
      <c r="W361" s="6">
        <f t="shared" si="170"/>
        <v>0.22595643016689776</v>
      </c>
      <c r="X361" s="6">
        <v>7.6099999999999996E-4</v>
      </c>
      <c r="Y361" s="6">
        <v>0.22803364999999998</v>
      </c>
      <c r="Z361" s="6">
        <f t="shared" si="171"/>
        <v>4.8352567461853928</v>
      </c>
      <c r="AA361" s="6">
        <f t="shared" si="173"/>
        <v>4.8352567461853928</v>
      </c>
      <c r="AB361" s="6">
        <f t="shared" si="172"/>
        <v>0.91092688868604155</v>
      </c>
    </row>
    <row r="362" spans="5:32">
      <c r="E362" s="12">
        <f t="shared" si="156"/>
        <v>0.57756921164554398</v>
      </c>
      <c r="F362" s="12">
        <f t="shared" si="157"/>
        <v>5749615.5</v>
      </c>
      <c r="G362" s="6">
        <v>67173</v>
      </c>
      <c r="H362" s="6">
        <v>3833077</v>
      </c>
      <c r="I362" s="12">
        <f t="shared" si="158"/>
        <v>7666154</v>
      </c>
      <c r="J362" s="6">
        <v>415100.11145000003</v>
      </c>
      <c r="K362" s="12">
        <f t="shared" si="159"/>
        <v>3320800.8916000002</v>
      </c>
      <c r="L362" s="6">
        <f t="shared" si="160"/>
        <v>47.340384</v>
      </c>
      <c r="M362" s="6">
        <f t="shared" si="161"/>
        <v>5242880</v>
      </c>
      <c r="N362" s="13">
        <f t="shared" si="162"/>
        <v>2.3085256389178932</v>
      </c>
      <c r="O362" s="13"/>
      <c r="P362" s="7">
        <f t="shared" si="163"/>
        <v>0</v>
      </c>
      <c r="Q362" s="7">
        <f t="shared" si="164"/>
        <v>6.1632749461853857E-4</v>
      </c>
      <c r="R362" s="6">
        <f t="shared" si="165"/>
        <v>6.1632749461853857E-4</v>
      </c>
      <c r="S362" s="6">
        <f t="shared" si="166"/>
        <v>6.1632749461853857E-4</v>
      </c>
      <c r="T362" s="7">
        <f t="shared" si="167"/>
        <v>0</v>
      </c>
      <c r="U362" s="7">
        <f t="shared" si="168"/>
        <v>4.195077402263709E-2</v>
      </c>
      <c r="V362" s="7">
        <f t="shared" si="169"/>
        <v>0.22849586234582267</v>
      </c>
      <c r="W362" s="6">
        <f t="shared" si="170"/>
        <v>0.27044663636845978</v>
      </c>
      <c r="X362" s="6">
        <v>1.013E-3</v>
      </c>
      <c r="Y362" s="6">
        <v>0.27450129285757702</v>
      </c>
      <c r="Z362" s="6">
        <f t="shared" si="171"/>
        <v>39.158194015938932</v>
      </c>
      <c r="AA362" s="6">
        <f t="shared" si="173"/>
        <v>39.158194015938932</v>
      </c>
      <c r="AB362" s="6">
        <f t="shared" si="172"/>
        <v>1.477099232177739</v>
      </c>
    </row>
    <row r="363" spans="5:32">
      <c r="E363" s="12">
        <f t="shared" si="156"/>
        <v>0.831749091103409</v>
      </c>
      <c r="F363" s="12">
        <f t="shared" si="157"/>
        <v>5707602</v>
      </c>
      <c r="G363" s="6">
        <v>113076</v>
      </c>
      <c r="H363" s="6">
        <v>3805068</v>
      </c>
      <c r="I363" s="12">
        <f t="shared" si="158"/>
        <v>7610136</v>
      </c>
      <c r="J363" s="6">
        <v>593411.59698499995</v>
      </c>
      <c r="K363" s="12">
        <f t="shared" si="159"/>
        <v>4747292.7758799996</v>
      </c>
      <c r="L363" s="6">
        <f t="shared" si="160"/>
        <v>47.922336000000001</v>
      </c>
      <c r="M363" s="6">
        <f t="shared" si="161"/>
        <v>5242880</v>
      </c>
      <c r="N363" s="13">
        <f t="shared" si="162"/>
        <v>1.6030475387289167</v>
      </c>
      <c r="O363" s="13"/>
      <c r="P363" s="7">
        <f t="shared" si="163"/>
        <v>0</v>
      </c>
      <c r="Q363" s="7">
        <f t="shared" si="164"/>
        <v>8.810787392221764E-4</v>
      </c>
      <c r="R363" s="6">
        <f t="shared" si="165"/>
        <v>8.810787392221764E-4</v>
      </c>
      <c r="S363" s="6">
        <f t="shared" si="166"/>
        <v>8.810787392221764E-4</v>
      </c>
      <c r="T363" s="7">
        <f t="shared" si="167"/>
        <v>0</v>
      </c>
      <c r="U363" s="7">
        <f t="shared" si="168"/>
        <v>5.9971257826386987E-2</v>
      </c>
      <c r="V363" s="7">
        <f t="shared" si="169"/>
        <v>0.26300708341088769</v>
      </c>
      <c r="W363" s="6">
        <f t="shared" si="170"/>
        <v>0.32297834123727465</v>
      </c>
      <c r="X363" s="6">
        <v>1.1659999999999999E-3</v>
      </c>
      <c r="Y363" s="6">
        <v>0.32445664705841198</v>
      </c>
      <c r="Z363" s="6">
        <f t="shared" si="171"/>
        <v>24.435785658475435</v>
      </c>
      <c r="AA363" s="6">
        <f t="shared" si="173"/>
        <v>24.435785658475435</v>
      </c>
      <c r="AB363" s="6">
        <f t="shared" si="172"/>
        <v>0.45562506872334113</v>
      </c>
    </row>
    <row r="364" spans="5:32">
      <c r="E364" s="12">
        <f t="shared" si="156"/>
        <v>0.83898796186980107</v>
      </c>
      <c r="F364" s="12">
        <f t="shared" si="157"/>
        <v>5707602</v>
      </c>
      <c r="G364" s="6">
        <v>113076</v>
      </c>
      <c r="H364" s="6">
        <v>3805068</v>
      </c>
      <c r="I364" s="12">
        <f t="shared" si="158"/>
        <v>7610136</v>
      </c>
      <c r="J364" s="6">
        <v>598576.17114300001</v>
      </c>
      <c r="K364" s="12">
        <f t="shared" si="159"/>
        <v>4788609.3691440001</v>
      </c>
      <c r="L364" s="6">
        <f t="shared" si="160"/>
        <v>47.922336000000001</v>
      </c>
      <c r="M364" s="6">
        <f t="shared" si="161"/>
        <v>5242880</v>
      </c>
      <c r="N364" s="13">
        <f t="shared" si="162"/>
        <v>1.5892162866816528</v>
      </c>
      <c r="O364" s="13"/>
      <c r="P364" s="7">
        <f t="shared" si="163"/>
        <v>0</v>
      </c>
      <c r="Q364" s="7">
        <f t="shared" si="164"/>
        <v>8.8874693531215806E-4</v>
      </c>
      <c r="R364" s="6">
        <f t="shared" si="165"/>
        <v>8.8874693531215806E-4</v>
      </c>
      <c r="S364" s="6">
        <f t="shared" si="166"/>
        <v>8.8874693531215806E-4</v>
      </c>
      <c r="T364" s="7">
        <f t="shared" si="167"/>
        <v>0</v>
      </c>
      <c r="U364" s="7">
        <f t="shared" si="168"/>
        <v>6.049319910621126E-2</v>
      </c>
      <c r="V364" s="7">
        <f t="shared" si="169"/>
        <v>0.26458602816549848</v>
      </c>
      <c r="W364" s="6">
        <f t="shared" si="170"/>
        <v>0.32507922727170974</v>
      </c>
      <c r="X364" s="6">
        <v>1.173E-3</v>
      </c>
      <c r="Y364" s="6">
        <v>0.32652179999958603</v>
      </c>
      <c r="Z364" s="6">
        <f t="shared" si="171"/>
        <v>24.232997842100762</v>
      </c>
      <c r="AA364" s="6">
        <f t="shared" si="173"/>
        <v>24.232997842100762</v>
      </c>
      <c r="AB364" s="6">
        <f t="shared" si="172"/>
        <v>0.44179982098534282</v>
      </c>
    </row>
    <row r="365" spans="5:32">
      <c r="E365" s="12">
        <f t="shared" si="156"/>
        <v>0.83031081416959351</v>
      </c>
      <c r="F365" s="12">
        <f t="shared" si="157"/>
        <v>5707602</v>
      </c>
      <c r="G365" s="6">
        <v>113076</v>
      </c>
      <c r="H365" s="6">
        <v>3805068</v>
      </c>
      <c r="I365" s="12">
        <f t="shared" si="158"/>
        <v>7610136</v>
      </c>
      <c r="J365" s="6">
        <v>592385.45794700005</v>
      </c>
      <c r="K365" s="12">
        <f t="shared" si="159"/>
        <v>4739083.6635760004</v>
      </c>
      <c r="L365" s="6">
        <f t="shared" si="160"/>
        <v>47.922336000000001</v>
      </c>
      <c r="M365" s="6">
        <f t="shared" si="161"/>
        <v>5242880</v>
      </c>
      <c r="N365" s="13">
        <f t="shared" si="162"/>
        <v>1.6058243618888912</v>
      </c>
      <c r="O365" s="13"/>
      <c r="P365" s="7">
        <f t="shared" si="163"/>
        <v>0</v>
      </c>
      <c r="Q365" s="7">
        <f t="shared" si="164"/>
        <v>8.7955516048785235E-4</v>
      </c>
      <c r="R365" s="6">
        <f t="shared" si="165"/>
        <v>8.7955516048785235E-4</v>
      </c>
      <c r="S365" s="6">
        <f t="shared" si="166"/>
        <v>8.7955516048785235E-4</v>
      </c>
      <c r="T365" s="7">
        <f t="shared" si="167"/>
        <v>0</v>
      </c>
      <c r="U365" s="7">
        <f t="shared" si="168"/>
        <v>5.9867554344476152E-2</v>
      </c>
      <c r="V365" s="7">
        <f t="shared" si="169"/>
        <v>0.26165370219264983</v>
      </c>
      <c r="W365" s="6">
        <f t="shared" si="170"/>
        <v>0.32152125653712599</v>
      </c>
      <c r="X365" s="6">
        <v>1.16E-3</v>
      </c>
      <c r="Y365" s="6">
        <v>0.32488188235260002</v>
      </c>
      <c r="Z365" s="6">
        <f t="shared" si="171"/>
        <v>24.176279268288592</v>
      </c>
      <c r="AA365" s="6">
        <f t="shared" si="173"/>
        <v>24.176279268288592</v>
      </c>
      <c r="AB365" s="6">
        <f t="shared" si="172"/>
        <v>1.0344146589949517</v>
      </c>
    </row>
    <row r="366" spans="5:32">
      <c r="E366" s="12">
        <f t="shared" si="156"/>
        <v>0.84591501080839193</v>
      </c>
      <c r="F366" s="12">
        <f t="shared" si="157"/>
        <v>5707602</v>
      </c>
      <c r="G366" s="6">
        <v>113076</v>
      </c>
      <c r="H366" s="6">
        <v>3805068</v>
      </c>
      <c r="I366" s="12">
        <f t="shared" si="158"/>
        <v>7610136</v>
      </c>
      <c r="J366" s="6">
        <v>603518.27593999996</v>
      </c>
      <c r="K366" s="12">
        <f t="shared" si="159"/>
        <v>4828146.2075199997</v>
      </c>
      <c r="L366" s="6">
        <f t="shared" si="160"/>
        <v>47.922336000000001</v>
      </c>
      <c r="M366" s="6">
        <f t="shared" si="161"/>
        <v>5242880</v>
      </c>
      <c r="N366" s="13">
        <f t="shared" si="162"/>
        <v>1.576202474595106</v>
      </c>
      <c r="O366" s="13"/>
      <c r="P366" s="7">
        <f t="shared" si="163"/>
        <v>0</v>
      </c>
      <c r="Q366" s="7">
        <f t="shared" si="164"/>
        <v>8.960848159430191E-4</v>
      </c>
      <c r="R366" s="6">
        <f t="shared" si="165"/>
        <v>8.960848159430191E-4</v>
      </c>
      <c r="S366" s="6">
        <f t="shared" si="166"/>
        <v>8.960848159430191E-4</v>
      </c>
      <c r="T366" s="7">
        <f t="shared" si="167"/>
        <v>0</v>
      </c>
      <c r="U366" s="7">
        <f t="shared" si="168"/>
        <v>6.0992657226834071E-2</v>
      </c>
      <c r="V366" s="7">
        <f t="shared" si="169"/>
        <v>0.2627815198745147</v>
      </c>
      <c r="W366" s="6">
        <f t="shared" si="170"/>
        <v>0.32377417710134876</v>
      </c>
      <c r="X366" s="6">
        <v>1.165E-3</v>
      </c>
      <c r="Y366" s="6">
        <v>0.326748235293775</v>
      </c>
      <c r="Z366" s="6">
        <f t="shared" si="171"/>
        <v>23.082848416908234</v>
      </c>
      <c r="AA366" s="6">
        <f t="shared" si="173"/>
        <v>23.082848416908234</v>
      </c>
      <c r="AB366" s="6">
        <f t="shared" si="172"/>
        <v>0.91019870076798037</v>
      </c>
    </row>
    <row r="367" spans="5:32">
      <c r="E367" s="12">
        <f t="shared" si="156"/>
        <v>0.92785855999917377</v>
      </c>
      <c r="F367" s="12">
        <f t="shared" si="157"/>
        <v>5035236</v>
      </c>
      <c r="G367" s="6">
        <v>410236</v>
      </c>
      <c r="H367" s="6">
        <v>3356824</v>
      </c>
      <c r="I367" s="12">
        <f t="shared" si="158"/>
        <v>6713648</v>
      </c>
      <c r="J367" s="6">
        <v>583998.35302699998</v>
      </c>
      <c r="K367" s="12">
        <f t="shared" si="159"/>
        <v>4671986.8242159998</v>
      </c>
      <c r="L367" s="6">
        <f t="shared" si="160"/>
        <v>48.486607999999997</v>
      </c>
      <c r="M367" s="6">
        <f t="shared" si="161"/>
        <v>5242880</v>
      </c>
      <c r="N367" s="13">
        <f t="shared" si="162"/>
        <v>1.437000627913074</v>
      </c>
      <c r="O367" s="13"/>
      <c r="P367" s="7">
        <f t="shared" si="163"/>
        <v>0</v>
      </c>
      <c r="Q367" s="7">
        <f t="shared" si="164"/>
        <v>8.6710225281603863E-4</v>
      </c>
      <c r="R367" s="6">
        <f t="shared" si="165"/>
        <v>8.6710225281603863E-4</v>
      </c>
      <c r="S367" s="6">
        <f t="shared" si="166"/>
        <v>8.6710225281603863E-4</v>
      </c>
      <c r="T367" s="7">
        <f t="shared" si="167"/>
        <v>0</v>
      </c>
      <c r="U367" s="7">
        <f t="shared" si="168"/>
        <v>5.9019938230922178E-2</v>
      </c>
      <c r="V367" s="7">
        <f t="shared" si="169"/>
        <v>0.30293182934890406</v>
      </c>
      <c r="W367" s="6">
        <f t="shared" si="170"/>
        <v>0.36195176757982622</v>
      </c>
      <c r="X367" s="6">
        <v>1.343E-3</v>
      </c>
      <c r="Y367" s="6">
        <v>0.37812911111170799</v>
      </c>
      <c r="Z367" s="6">
        <f t="shared" si="171"/>
        <v>35.435424213251032</v>
      </c>
      <c r="AA367" s="6">
        <f t="shared" si="173"/>
        <v>35.435424213251032</v>
      </c>
      <c r="AB367" s="6">
        <f t="shared" si="172"/>
        <v>4.2782592126588774</v>
      </c>
    </row>
    <row r="368" spans="5:32">
      <c r="E368" s="12">
        <f t="shared" si="156"/>
        <v>0.9490387330934632</v>
      </c>
      <c r="F368" s="12">
        <f t="shared" si="157"/>
        <v>5081082</v>
      </c>
      <c r="G368" s="6">
        <v>403394</v>
      </c>
      <c r="H368" s="6">
        <v>3387388</v>
      </c>
      <c r="I368" s="12">
        <f t="shared" si="158"/>
        <v>6774776</v>
      </c>
      <c r="J368" s="6">
        <v>602767.953003</v>
      </c>
      <c r="K368" s="12">
        <f t="shared" si="159"/>
        <v>4822143.624024</v>
      </c>
      <c r="L368" s="6">
        <f t="shared" si="160"/>
        <v>48.716535999999998</v>
      </c>
      <c r="M368" s="6">
        <f t="shared" si="161"/>
        <v>5242880</v>
      </c>
      <c r="N368" s="13">
        <f t="shared" si="162"/>
        <v>1.4049303646303593</v>
      </c>
      <c r="O368" s="13"/>
      <c r="P368" s="7">
        <f t="shared" si="163"/>
        <v>0</v>
      </c>
      <c r="Q368" s="7">
        <f t="shared" si="164"/>
        <v>8.9497076021727957E-4</v>
      </c>
      <c r="R368" s="6">
        <f t="shared" si="165"/>
        <v>8.9497076021727957E-4</v>
      </c>
      <c r="S368" s="6">
        <f t="shared" si="166"/>
        <v>8.9497076021727957E-4</v>
      </c>
      <c r="T368" s="7">
        <f t="shared" si="167"/>
        <v>0</v>
      </c>
      <c r="U368" s="7">
        <f t="shared" si="168"/>
        <v>6.0916828222924303E-2</v>
      </c>
      <c r="V368" s="7">
        <f t="shared" si="169"/>
        <v>0.30405964703076893</v>
      </c>
      <c r="W368" s="6">
        <f t="shared" si="170"/>
        <v>0.36497647525369326</v>
      </c>
      <c r="X368" s="6">
        <v>1.348E-3</v>
      </c>
      <c r="Y368" s="6">
        <v>0.37876104000000005</v>
      </c>
      <c r="Z368" s="6">
        <f t="shared" si="171"/>
        <v>33.607510369638014</v>
      </c>
      <c r="AA368" s="6">
        <f t="shared" si="173"/>
        <v>33.607510369638014</v>
      </c>
      <c r="AB368" s="6">
        <f t="shared" si="172"/>
        <v>3.6393829593209457</v>
      </c>
    </row>
    <row r="369" spans="5:28">
      <c r="E369" s="12">
        <f t="shared" si="156"/>
        <v>0.87885666431835807</v>
      </c>
      <c r="F369" s="12">
        <f t="shared" si="157"/>
        <v>5846335.5</v>
      </c>
      <c r="G369" s="6">
        <v>115625</v>
      </c>
      <c r="H369" s="6">
        <v>3897557</v>
      </c>
      <c r="I369" s="12">
        <f t="shared" si="158"/>
        <v>7795114</v>
      </c>
      <c r="J369" s="6">
        <v>642261.36450200004</v>
      </c>
      <c r="K369" s="12">
        <f t="shared" si="159"/>
        <v>5138090.9160160003</v>
      </c>
      <c r="L369" s="6">
        <f t="shared" si="160"/>
        <v>49.083184000000003</v>
      </c>
      <c r="M369" s="6">
        <f t="shared" si="161"/>
        <v>5242880</v>
      </c>
      <c r="N369" s="13">
        <f t="shared" si="162"/>
        <v>1.5171226292827484</v>
      </c>
      <c r="O369" s="13"/>
      <c r="P369" s="7">
        <f t="shared" si="163"/>
        <v>0</v>
      </c>
      <c r="Q369" s="7">
        <f t="shared" si="164"/>
        <v>9.5360932641301425E-4</v>
      </c>
      <c r="R369" s="6">
        <f t="shared" si="165"/>
        <v>9.5360932641301425E-4</v>
      </c>
      <c r="S369" s="6">
        <f t="shared" si="166"/>
        <v>9.5360932641301425E-4</v>
      </c>
      <c r="T369" s="7">
        <f t="shared" si="167"/>
        <v>0</v>
      </c>
      <c r="U369" s="7">
        <f t="shared" si="168"/>
        <v>6.4908104388546661E-2</v>
      </c>
      <c r="V369" s="7">
        <f t="shared" si="169"/>
        <v>0.23187931539141729</v>
      </c>
      <c r="W369" s="6">
        <f t="shared" si="170"/>
        <v>0.29678741977996392</v>
      </c>
      <c r="X369" s="6">
        <v>1.0280000000000001E-3</v>
      </c>
      <c r="Y369" s="6">
        <v>0.29801034666632398</v>
      </c>
      <c r="Z369" s="6">
        <f t="shared" si="171"/>
        <v>7.2364468469830534</v>
      </c>
      <c r="AA369" s="6">
        <f t="shared" si="173"/>
        <v>7.2364468469830534</v>
      </c>
      <c r="AB369" s="6">
        <f t="shared" si="172"/>
        <v>0.41036390180416782</v>
      </c>
    </row>
    <row r="370" spans="5:28">
      <c r="E370" s="12">
        <f t="shared" si="156"/>
        <v>0.87597919009745506</v>
      </c>
      <c r="F370" s="12">
        <f t="shared" si="157"/>
        <v>5846335.5</v>
      </c>
      <c r="G370" s="6">
        <v>115625</v>
      </c>
      <c r="H370" s="6">
        <v>3897557</v>
      </c>
      <c r="I370" s="12">
        <f t="shared" si="158"/>
        <v>7795114</v>
      </c>
      <c r="J370" s="6">
        <v>640158.52954100003</v>
      </c>
      <c r="K370" s="12">
        <f t="shared" si="159"/>
        <v>5121268.2363280002</v>
      </c>
      <c r="L370" s="6">
        <f t="shared" si="160"/>
        <v>49.083184000000003</v>
      </c>
      <c r="M370" s="6">
        <f t="shared" si="161"/>
        <v>5242880</v>
      </c>
      <c r="N370" s="13">
        <f t="shared" si="162"/>
        <v>1.522106173760813</v>
      </c>
      <c r="O370" s="13"/>
      <c r="P370" s="7">
        <f t="shared" si="163"/>
        <v>0</v>
      </c>
      <c r="Q370" s="7">
        <f t="shared" si="164"/>
        <v>9.5048710368321975E-4</v>
      </c>
      <c r="R370" s="6">
        <f t="shared" si="165"/>
        <v>9.5048710368321975E-4</v>
      </c>
      <c r="S370" s="6">
        <f t="shared" si="166"/>
        <v>9.5048710368321975E-4</v>
      </c>
      <c r="T370" s="7">
        <f t="shared" si="167"/>
        <v>0</v>
      </c>
      <c r="U370" s="7">
        <f t="shared" si="168"/>
        <v>6.4695588053757774E-2</v>
      </c>
      <c r="V370" s="7">
        <f t="shared" si="169"/>
        <v>0.23233044246416323</v>
      </c>
      <c r="W370" s="6">
        <f t="shared" si="170"/>
        <v>0.29702603051792098</v>
      </c>
      <c r="X370" s="6">
        <v>1.0300000000000001E-3</v>
      </c>
      <c r="Y370" s="6">
        <v>0.30041666666701006</v>
      </c>
      <c r="Z370" s="6">
        <f t="shared" si="171"/>
        <v>7.7196986715320728</v>
      </c>
      <c r="AA370" s="6">
        <f t="shared" si="173"/>
        <v>7.7196986715320728</v>
      </c>
      <c r="AB370" s="6">
        <f t="shared" si="172"/>
        <v>1.1286444879063082</v>
      </c>
    </row>
    <row r="371" spans="5:28">
      <c r="E371" s="12">
        <f t="shared" si="156"/>
        <v>0.8783328329959853</v>
      </c>
      <c r="F371" s="12">
        <f t="shared" si="157"/>
        <v>5846335.5</v>
      </c>
      <c r="G371" s="6">
        <v>115625</v>
      </c>
      <c r="H371" s="6">
        <v>3897557</v>
      </c>
      <c r="I371" s="12">
        <f t="shared" si="158"/>
        <v>7795114</v>
      </c>
      <c r="J371" s="6">
        <v>641878.55279500003</v>
      </c>
      <c r="K371" s="12">
        <f t="shared" si="159"/>
        <v>5135028.4223600002</v>
      </c>
      <c r="L371" s="6">
        <f t="shared" si="160"/>
        <v>49.083184000000003</v>
      </c>
      <c r="M371" s="6">
        <f t="shared" si="161"/>
        <v>5242880</v>
      </c>
      <c r="N371" s="13">
        <f t="shared" si="162"/>
        <v>1.5180274302001731</v>
      </c>
      <c r="O371" s="13"/>
      <c r="P371" s="7">
        <f t="shared" si="163"/>
        <v>0</v>
      </c>
      <c r="Q371" s="7">
        <f t="shared" si="164"/>
        <v>9.5304093971838822E-4</v>
      </c>
      <c r="R371" s="6">
        <f t="shared" si="165"/>
        <v>9.5304093971838822E-4</v>
      </c>
      <c r="S371" s="6">
        <f t="shared" si="166"/>
        <v>9.5304093971838822E-4</v>
      </c>
      <c r="T371" s="7">
        <f t="shared" si="167"/>
        <v>0</v>
      </c>
      <c r="U371" s="7">
        <f t="shared" si="168"/>
        <v>6.4869416739541982E-2</v>
      </c>
      <c r="V371" s="7">
        <f t="shared" si="169"/>
        <v>0.23323269660965512</v>
      </c>
      <c r="W371" s="6">
        <f t="shared" si="170"/>
        <v>0.29810211334919712</v>
      </c>
      <c r="X371" s="6">
        <v>1.034E-3</v>
      </c>
      <c r="Y371" s="6">
        <v>0.30205208</v>
      </c>
      <c r="Z371" s="6">
        <f t="shared" si="171"/>
        <v>7.8296963521868239</v>
      </c>
      <c r="AA371" s="6">
        <f t="shared" si="173"/>
        <v>7.8296963521868239</v>
      </c>
      <c r="AB371" s="6">
        <f t="shared" si="172"/>
        <v>1.3077104619848614</v>
      </c>
    </row>
    <row r="372" spans="5:28">
      <c r="E372" s="12">
        <f t="shared" si="156"/>
        <v>0.88071981041252256</v>
      </c>
      <c r="F372" s="12">
        <f t="shared" si="157"/>
        <v>5846335.5</v>
      </c>
      <c r="G372" s="6">
        <v>115625</v>
      </c>
      <c r="H372" s="6">
        <v>3897557</v>
      </c>
      <c r="I372" s="12">
        <f t="shared" si="158"/>
        <v>7795114</v>
      </c>
      <c r="J372" s="6">
        <v>643622.93664600002</v>
      </c>
      <c r="K372" s="12">
        <f t="shared" si="159"/>
        <v>5148983.4931680001</v>
      </c>
      <c r="L372" s="6">
        <f t="shared" si="160"/>
        <v>49.083184000000003</v>
      </c>
      <c r="M372" s="6">
        <f t="shared" si="161"/>
        <v>5242880</v>
      </c>
      <c r="N372" s="13">
        <f t="shared" si="162"/>
        <v>1.5139131850671215</v>
      </c>
      <c r="O372" s="13"/>
      <c r="P372" s="7">
        <f t="shared" si="163"/>
        <v>0</v>
      </c>
      <c r="Q372" s="7">
        <f t="shared" si="164"/>
        <v>9.5563094559620969E-4</v>
      </c>
      <c r="R372" s="6">
        <f t="shared" si="165"/>
        <v>9.5563094559620969E-4</v>
      </c>
      <c r="S372" s="6">
        <f t="shared" si="166"/>
        <v>9.5563094559620969E-4</v>
      </c>
      <c r="T372" s="7">
        <f t="shared" si="167"/>
        <v>0</v>
      </c>
      <c r="U372" s="7">
        <f t="shared" si="168"/>
        <v>6.5045707351670271E-2</v>
      </c>
      <c r="V372" s="7">
        <f t="shared" si="169"/>
        <v>0.23187931539141729</v>
      </c>
      <c r="W372" s="6">
        <f t="shared" si="170"/>
        <v>0.29692502274308757</v>
      </c>
      <c r="X372" s="6">
        <v>1.0280000000000001E-3</v>
      </c>
      <c r="Y372" s="6">
        <v>0.30075168000000002</v>
      </c>
      <c r="Z372" s="6">
        <f t="shared" si="171"/>
        <v>7.0397912844154042</v>
      </c>
      <c r="AA372" s="6">
        <f t="shared" si="173"/>
        <v>7.0397912844154042</v>
      </c>
      <c r="AB372" s="6">
        <f t="shared" si="172"/>
        <v>1.2723643827733386</v>
      </c>
    </row>
    <row r="373" spans="5:28">
      <c r="E373" s="12">
        <f t="shared" si="156"/>
        <v>0.86803403483886288</v>
      </c>
      <c r="F373" s="12">
        <f t="shared" si="157"/>
        <v>6011074.5</v>
      </c>
      <c r="G373" s="6">
        <v>62451</v>
      </c>
      <c r="H373" s="6">
        <v>4007383</v>
      </c>
      <c r="I373" s="12">
        <f t="shared" si="158"/>
        <v>8014766</v>
      </c>
      <c r="J373" s="6">
        <v>652227.156494</v>
      </c>
      <c r="K373" s="12">
        <f t="shared" si="159"/>
        <v>5217817.251952</v>
      </c>
      <c r="L373" s="6">
        <f t="shared" si="160"/>
        <v>49.337615999999997</v>
      </c>
      <c r="M373" s="6">
        <f t="shared" si="161"/>
        <v>5242880</v>
      </c>
      <c r="N373" s="13">
        <f t="shared" si="162"/>
        <v>1.536038081249713</v>
      </c>
      <c r="O373" s="13"/>
      <c r="P373" s="7">
        <f t="shared" si="163"/>
        <v>0</v>
      </c>
      <c r="Q373" s="7">
        <f t="shared" si="164"/>
        <v>9.6840621863466007E-4</v>
      </c>
      <c r="R373" s="6">
        <f t="shared" si="165"/>
        <v>9.6840621863466007E-4</v>
      </c>
      <c r="S373" s="6">
        <f t="shared" si="166"/>
        <v>9.6840621863466007E-4</v>
      </c>
      <c r="T373" s="7">
        <f t="shared" si="167"/>
        <v>0</v>
      </c>
      <c r="U373" s="7">
        <f t="shared" si="168"/>
        <v>6.5915265495665162E-2</v>
      </c>
      <c r="V373" s="7">
        <f t="shared" si="169"/>
        <v>0.1951124589626225</v>
      </c>
      <c r="W373" s="6">
        <f t="shared" si="170"/>
        <v>0.26102772445828765</v>
      </c>
      <c r="X373" s="6">
        <v>8.6499999999999999E-4</v>
      </c>
      <c r="Y373" s="6">
        <v>0.25869488461518497</v>
      </c>
      <c r="Z373" s="6">
        <f t="shared" si="171"/>
        <v>11.954476142735269</v>
      </c>
      <c r="AA373" s="6">
        <f t="shared" si="173"/>
        <v>11.954476142735269</v>
      </c>
      <c r="AB373" s="6">
        <f t="shared" si="172"/>
        <v>0.9017726989742495</v>
      </c>
    </row>
    <row r="374" spans="5:28">
      <c r="E374" s="16">
        <f t="shared" si="156"/>
        <v>0.88359507296511464</v>
      </c>
      <c r="F374" s="16">
        <f t="shared" si="157"/>
        <v>5800032</v>
      </c>
      <c r="G374" s="15">
        <v>157464</v>
      </c>
      <c r="H374" s="15">
        <v>3866688</v>
      </c>
      <c r="I374" s="16">
        <f t="shared" si="158"/>
        <v>7733376</v>
      </c>
      <c r="J374" s="15">
        <v>640609.96227999998</v>
      </c>
      <c r="K374" s="16">
        <f t="shared" si="159"/>
        <v>5124879.6982399998</v>
      </c>
      <c r="L374" s="15">
        <f t="shared" si="160"/>
        <v>49.549536000000003</v>
      </c>
      <c r="M374" s="15">
        <f t="shared" si="161"/>
        <v>5242880</v>
      </c>
      <c r="N374" s="17">
        <f t="shared" si="162"/>
        <v>1.5089868358579845</v>
      </c>
      <c r="O374" s="17"/>
      <c r="P374" s="18">
        <f t="shared" si="163"/>
        <v>0</v>
      </c>
      <c r="Q374" s="18">
        <f t="shared" si="164"/>
        <v>9.5115737671216385E-4</v>
      </c>
      <c r="R374" s="15">
        <f t="shared" si="165"/>
        <v>9.5115737671216385E-4</v>
      </c>
      <c r="S374" s="15">
        <f t="shared" si="166"/>
        <v>9.5115737671216385E-4</v>
      </c>
      <c r="T374" s="18">
        <f t="shared" si="167"/>
        <v>0</v>
      </c>
      <c r="U374" s="18">
        <f t="shared" si="168"/>
        <v>6.4741210669357785E-2</v>
      </c>
      <c r="V374" s="18">
        <f t="shared" si="169"/>
        <v>0.19488689542624954</v>
      </c>
      <c r="W374" s="15">
        <f t="shared" si="170"/>
        <v>0.25962810609560732</v>
      </c>
      <c r="X374" s="15">
        <v>8.6399999999999997E-4</v>
      </c>
      <c r="Y374" s="15">
        <v>0.26182079999971197</v>
      </c>
      <c r="Z374" s="15">
        <f t="shared" si="171"/>
        <v>10.087659341685635</v>
      </c>
      <c r="AA374" s="15">
        <f t="shared" si="173"/>
        <v>10.087659341685635</v>
      </c>
      <c r="AB374" s="15">
        <f t="shared" si="172"/>
        <v>0.83747888025208839</v>
      </c>
    </row>
    <row r="375" spans="5:28">
      <c r="E375" s="12">
        <f t="shared" si="156"/>
        <v>0.88870646321581814</v>
      </c>
      <c r="F375" s="12">
        <f t="shared" si="157"/>
        <v>6255997.5</v>
      </c>
      <c r="G375" s="6">
        <v>55590</v>
      </c>
      <c r="H375" s="6">
        <v>4170665</v>
      </c>
      <c r="I375" s="12">
        <f t="shared" si="158"/>
        <v>8341330</v>
      </c>
      <c r="J375" s="6">
        <v>694968.17651400005</v>
      </c>
      <c r="K375" s="12">
        <f t="shared" si="159"/>
        <v>5559745.4121120004</v>
      </c>
      <c r="L375" s="6">
        <f t="shared" si="160"/>
        <v>51.159779999999998</v>
      </c>
      <c r="M375" s="6">
        <f t="shared" si="161"/>
        <v>5242880</v>
      </c>
      <c r="N375" s="13">
        <f t="shared" si="162"/>
        <v>1.5003079065146168</v>
      </c>
      <c r="O375" s="13"/>
      <c r="P375" s="7">
        <f t="shared" si="163"/>
        <v>0</v>
      </c>
      <c r="Q375" s="7">
        <f t="shared" si="164"/>
        <v>1.031866731074297E-3</v>
      </c>
      <c r="R375" s="6">
        <f t="shared" si="165"/>
        <v>1.031866731074297E-3</v>
      </c>
      <c r="S375" s="6">
        <f t="shared" si="166"/>
        <v>1.031866731074297E-3</v>
      </c>
      <c r="T375" s="7">
        <f t="shared" si="167"/>
        <v>0</v>
      </c>
      <c r="U375" s="7">
        <f t="shared" si="168"/>
        <v>7.0234750899060436E-2</v>
      </c>
      <c r="V375" s="7">
        <f t="shared" si="169"/>
        <v>0.23233044246416323</v>
      </c>
      <c r="W375" s="6">
        <f t="shared" si="170"/>
        <v>0.30256519336322368</v>
      </c>
      <c r="X375" s="6">
        <v>1.0300000000000001E-3</v>
      </c>
      <c r="Y375" s="6">
        <v>0.29707260000000002</v>
      </c>
      <c r="Z375" s="6">
        <f t="shared" si="171"/>
        <v>0.18123602663076799</v>
      </c>
      <c r="AA375" s="6">
        <f t="shared" si="173"/>
        <v>0.18123602663076799</v>
      </c>
      <c r="AB375" s="6">
        <f t="shared" si="172"/>
        <v>1.8489060799359021</v>
      </c>
    </row>
    <row r="376" spans="5:28">
      <c r="E376" s="12">
        <f t="shared" si="156"/>
        <v>0.90801440421402635</v>
      </c>
      <c r="F376" s="12">
        <f t="shared" si="157"/>
        <v>6372243</v>
      </c>
      <c r="G376" s="6">
        <v>62064</v>
      </c>
      <c r="H376" s="6">
        <v>4248162</v>
      </c>
      <c r="I376" s="12">
        <f t="shared" si="158"/>
        <v>8496324</v>
      </c>
      <c r="J376" s="6">
        <v>723261.05389400001</v>
      </c>
      <c r="K376" s="12">
        <f t="shared" si="159"/>
        <v>5786088.4311520001</v>
      </c>
      <c r="L376" s="6">
        <f t="shared" si="160"/>
        <v>52.219223999999997</v>
      </c>
      <c r="M376" s="6">
        <f t="shared" si="161"/>
        <v>5242880</v>
      </c>
      <c r="N376" s="13">
        <f t="shared" si="162"/>
        <v>1.4684054869013463</v>
      </c>
      <c r="O376" s="13"/>
      <c r="P376" s="7">
        <f t="shared" si="163"/>
        <v>0</v>
      </c>
      <c r="Q376" s="7">
        <f t="shared" si="164"/>
        <v>1.073875099056307E-3</v>
      </c>
      <c r="R376" s="6">
        <f t="shared" si="165"/>
        <v>1.073875099056307E-3</v>
      </c>
      <c r="S376" s="6">
        <f t="shared" si="166"/>
        <v>1.073875099056307E-3</v>
      </c>
      <c r="T376" s="7">
        <f t="shared" si="167"/>
        <v>0</v>
      </c>
      <c r="U376" s="7">
        <f t="shared" si="168"/>
        <v>7.3094080667179581E-2</v>
      </c>
      <c r="V376" s="7">
        <f t="shared" si="169"/>
        <v>0.26864617182021205</v>
      </c>
      <c r="W376" s="6">
        <f t="shared" si="170"/>
        <v>0.34174025248739165</v>
      </c>
      <c r="X376" s="6">
        <v>1.191E-3</v>
      </c>
      <c r="Y376" s="6">
        <v>0.33942838333280401</v>
      </c>
      <c r="Z376" s="6">
        <f t="shared" si="171"/>
        <v>9.834164646825613</v>
      </c>
      <c r="AA376" s="6">
        <f t="shared" si="173"/>
        <v>9.834164646825613</v>
      </c>
      <c r="AB376" s="6">
        <f t="shared" si="172"/>
        <v>0.68110660985027061</v>
      </c>
    </row>
    <row r="377" spans="5:28">
      <c r="E377" s="12">
        <f t="shared" si="156"/>
        <v>0.91802955086231519</v>
      </c>
      <c r="F377" s="12">
        <f t="shared" si="157"/>
        <v>6356376</v>
      </c>
      <c r="G377" s="6">
        <v>80676</v>
      </c>
      <c r="H377" s="6">
        <v>4237584</v>
      </c>
      <c r="I377" s="12">
        <f t="shared" si="158"/>
        <v>8475168</v>
      </c>
      <c r="J377" s="6">
        <v>729417.62554899999</v>
      </c>
      <c r="K377" s="12">
        <f t="shared" si="159"/>
        <v>5835341.0043919999</v>
      </c>
      <c r="L377" s="6">
        <f t="shared" si="160"/>
        <v>52.464528000000001</v>
      </c>
      <c r="M377" s="6">
        <f t="shared" si="161"/>
        <v>5242880</v>
      </c>
      <c r="N377" s="13">
        <f t="shared" si="162"/>
        <v>1.452386071974392</v>
      </c>
      <c r="O377" s="13"/>
      <c r="P377" s="7">
        <f t="shared" si="163"/>
        <v>0</v>
      </c>
      <c r="Q377" s="7">
        <f t="shared" si="164"/>
        <v>1.0830161816021801E-3</v>
      </c>
      <c r="R377" s="6">
        <f t="shared" si="165"/>
        <v>1.0830161816021801E-3</v>
      </c>
      <c r="S377" s="6">
        <f t="shared" si="166"/>
        <v>1.0830161816021801E-3</v>
      </c>
      <c r="T377" s="7">
        <f t="shared" si="167"/>
        <v>0</v>
      </c>
      <c r="U377" s="7">
        <f t="shared" si="168"/>
        <v>7.3716275022538566E-2</v>
      </c>
      <c r="V377" s="7">
        <f t="shared" si="169"/>
        <v>0.22691691759121183</v>
      </c>
      <c r="W377" s="6">
        <f t="shared" si="170"/>
        <v>0.30063319261375038</v>
      </c>
      <c r="X377" s="6">
        <v>1.0059999999999999E-3</v>
      </c>
      <c r="Y377" s="6">
        <v>0.29471105333299796</v>
      </c>
      <c r="Z377" s="6">
        <f t="shared" si="171"/>
        <v>7.6556840558827233</v>
      </c>
      <c r="AA377" s="6">
        <f t="shared" si="173"/>
        <v>7.6556840558827233</v>
      </c>
      <c r="AB377" s="6">
        <f t="shared" si="172"/>
        <v>2.0094730800819032</v>
      </c>
    </row>
    <row r="378" spans="5:28">
      <c r="E378" s="12">
        <f t="shared" si="156"/>
        <v>0.91871003474326773</v>
      </c>
      <c r="F378" s="12">
        <f t="shared" si="157"/>
        <v>6517147.5</v>
      </c>
      <c r="G378" s="6">
        <v>36417</v>
      </c>
      <c r="H378" s="6">
        <v>4344765</v>
      </c>
      <c r="I378" s="12">
        <f t="shared" si="158"/>
        <v>8689530</v>
      </c>
      <c r="J378" s="6">
        <v>748421.10076900001</v>
      </c>
      <c r="K378" s="12">
        <f t="shared" si="159"/>
        <v>5987368.8061520001</v>
      </c>
      <c r="L378" s="6">
        <f t="shared" si="160"/>
        <v>52.865519999999997</v>
      </c>
      <c r="M378" s="6">
        <f t="shared" si="161"/>
        <v>5242880</v>
      </c>
      <c r="N378" s="13">
        <f t="shared" si="162"/>
        <v>1.4513102969490603</v>
      </c>
      <c r="O378" s="13"/>
      <c r="P378" s="7">
        <f t="shared" si="163"/>
        <v>0</v>
      </c>
      <c r="Q378" s="7">
        <f t="shared" si="164"/>
        <v>1.1112319395562681E-3</v>
      </c>
      <c r="R378" s="6">
        <f t="shared" si="165"/>
        <v>1.1112319395562681E-3</v>
      </c>
      <c r="S378" s="6">
        <f t="shared" si="166"/>
        <v>1.1112319395562681E-3</v>
      </c>
      <c r="T378" s="7">
        <f t="shared" si="167"/>
        <v>0</v>
      </c>
      <c r="U378" s="7">
        <f t="shared" si="168"/>
        <v>7.5636800873071938E-2</v>
      </c>
      <c r="V378" s="7">
        <f t="shared" si="169"/>
        <v>0.2210522656455145</v>
      </c>
      <c r="W378" s="6">
        <f t="shared" si="170"/>
        <v>0.29668906651858645</v>
      </c>
      <c r="X378" s="6">
        <v>9.7999999999999997E-4</v>
      </c>
      <c r="Y378" s="6">
        <v>0.29397900000041999</v>
      </c>
      <c r="Z378" s="6">
        <f t="shared" si="171"/>
        <v>13.391014240435528</v>
      </c>
      <c r="AA378" s="6">
        <f t="shared" si="173"/>
        <v>13.391014240435528</v>
      </c>
      <c r="AB378" s="6">
        <f t="shared" si="172"/>
        <v>0.92185717964976877</v>
      </c>
    </row>
    <row r="379" spans="5:28">
      <c r="E379" s="12">
        <f t="shared" si="156"/>
        <v>1.0000060877866157</v>
      </c>
      <c r="F379" s="12">
        <f t="shared" si="157"/>
        <v>6594433.5</v>
      </c>
      <c r="G379" s="6">
        <v>18696</v>
      </c>
      <c r="H379" s="6">
        <v>4396289</v>
      </c>
      <c r="I379" s="12">
        <f t="shared" si="158"/>
        <v>8792578</v>
      </c>
      <c r="J379" s="6">
        <v>824309.20568799996</v>
      </c>
      <c r="K379" s="12">
        <f t="shared" si="159"/>
        <v>6594473.6455039997</v>
      </c>
      <c r="L379" s="6">
        <f t="shared" si="160"/>
        <v>53.129387999999999</v>
      </c>
      <c r="M379" s="6">
        <f t="shared" si="161"/>
        <v>5242880</v>
      </c>
      <c r="N379" s="13">
        <f t="shared" si="162"/>
        <v>1.3333252163339269</v>
      </c>
      <c r="O379" s="13"/>
      <c r="P379" s="7">
        <f t="shared" si="163"/>
        <v>0</v>
      </c>
      <c r="Q379" s="7">
        <f t="shared" si="164"/>
        <v>1.2239081935150912E-3</v>
      </c>
      <c r="R379" s="6">
        <f t="shared" si="165"/>
        <v>1.2239081935150912E-3</v>
      </c>
      <c r="S379" s="6">
        <f t="shared" si="166"/>
        <v>1.2239081935150912E-3</v>
      </c>
      <c r="T379" s="7">
        <f t="shared" si="167"/>
        <v>0</v>
      </c>
      <c r="U379" s="7">
        <f t="shared" si="168"/>
        <v>8.3306191106050975E-2</v>
      </c>
      <c r="V379" s="7">
        <f t="shared" si="169"/>
        <v>0.41932261411735866</v>
      </c>
      <c r="W379" s="6">
        <f t="shared" si="170"/>
        <v>0.50262880522340958</v>
      </c>
      <c r="X379" s="6">
        <v>1.859E-3</v>
      </c>
      <c r="Y379" s="6">
        <v>0.50048569999985704</v>
      </c>
      <c r="Z379" s="6">
        <f t="shared" si="171"/>
        <v>34.163088030387776</v>
      </c>
      <c r="AA379" s="6">
        <f t="shared" si="173"/>
        <v>34.163088030387776</v>
      </c>
      <c r="AB379" s="6">
        <f t="shared" si="172"/>
        <v>0.4282050862898093</v>
      </c>
    </row>
    <row r="380" spans="5:28">
      <c r="E380" s="12">
        <f t="shared" si="156"/>
        <v>0.6369960011314838</v>
      </c>
      <c r="F380" s="12">
        <f t="shared" si="157"/>
        <v>6600183</v>
      </c>
      <c r="G380" s="6">
        <v>29214</v>
      </c>
      <c r="H380" s="6">
        <v>4400122</v>
      </c>
      <c r="I380" s="12">
        <f t="shared" si="158"/>
        <v>8800244</v>
      </c>
      <c r="J380" s="6">
        <v>525536.27221700002</v>
      </c>
      <c r="K380" s="12">
        <f t="shared" si="159"/>
        <v>4204290.1777360002</v>
      </c>
      <c r="L380" s="6">
        <f t="shared" si="160"/>
        <v>53.385744000000003</v>
      </c>
      <c r="M380" s="6">
        <f t="shared" si="161"/>
        <v>5242880</v>
      </c>
      <c r="N380" s="13">
        <f t="shared" si="162"/>
        <v>2.0931580904196556</v>
      </c>
      <c r="O380" s="13"/>
      <c r="P380" s="7">
        <f t="shared" si="163"/>
        <v>0</v>
      </c>
      <c r="Q380" s="7">
        <f t="shared" si="164"/>
        <v>7.8029960737720705E-4</v>
      </c>
      <c r="R380" s="6">
        <f t="shared" si="165"/>
        <v>7.8029960737720705E-4</v>
      </c>
      <c r="S380" s="6">
        <f t="shared" si="166"/>
        <v>7.8029960737720705E-4</v>
      </c>
      <c r="T380" s="7">
        <f t="shared" si="167"/>
        <v>0</v>
      </c>
      <c r="U380" s="7">
        <f t="shared" si="168"/>
        <v>5.3111653763383872E-2</v>
      </c>
      <c r="V380" s="7">
        <f t="shared" si="169"/>
        <v>0.47548793467422923</v>
      </c>
      <c r="W380" s="6">
        <f t="shared" si="170"/>
        <v>0.52859958843761312</v>
      </c>
      <c r="X380" s="6">
        <v>2.1080000000000001E-3</v>
      </c>
      <c r="Y380" s="6">
        <v>0.52352882666596401</v>
      </c>
      <c r="Z380" s="6">
        <f t="shared" si="171"/>
        <v>62.98388959311162</v>
      </c>
      <c r="AA380" s="6">
        <f t="shared" si="173"/>
        <v>62.98388959311162</v>
      </c>
      <c r="AB380" s="6">
        <f t="shared" si="172"/>
        <v>0.96857355571835535</v>
      </c>
    </row>
    <row r="381" spans="5:28">
      <c r="E381" s="12">
        <f t="shared" si="156"/>
        <v>0.63580294768190515</v>
      </c>
      <c r="F381" s="12">
        <f t="shared" si="157"/>
        <v>6600183</v>
      </c>
      <c r="G381" s="6">
        <v>29214</v>
      </c>
      <c r="H381" s="6">
        <v>4400122</v>
      </c>
      <c r="I381" s="12">
        <f t="shared" si="158"/>
        <v>8800244</v>
      </c>
      <c r="J381" s="6">
        <v>524551.97583000001</v>
      </c>
      <c r="K381" s="12">
        <f t="shared" si="159"/>
        <v>4196415.8066400001</v>
      </c>
      <c r="L381" s="6">
        <f t="shared" si="160"/>
        <v>53.385744000000003</v>
      </c>
      <c r="M381" s="6">
        <f t="shared" si="161"/>
        <v>5242880</v>
      </c>
      <c r="N381" s="13">
        <f t="shared" si="162"/>
        <v>2.0970858002382293</v>
      </c>
      <c r="O381" s="13"/>
      <c r="P381" s="7">
        <f t="shared" si="163"/>
        <v>0</v>
      </c>
      <c r="Q381" s="7">
        <f t="shared" si="164"/>
        <v>7.78838155285463E-4</v>
      </c>
      <c r="R381" s="6">
        <f t="shared" si="165"/>
        <v>7.78838155285463E-4</v>
      </c>
      <c r="S381" s="6">
        <f t="shared" si="166"/>
        <v>7.78838155285463E-4</v>
      </c>
      <c r="T381" s="7">
        <f t="shared" si="167"/>
        <v>0</v>
      </c>
      <c r="U381" s="7">
        <f t="shared" si="168"/>
        <v>5.3012178976065465E-2</v>
      </c>
      <c r="V381" s="7">
        <f t="shared" si="169"/>
        <v>0.47187891809226162</v>
      </c>
      <c r="W381" s="6">
        <f t="shared" si="170"/>
        <v>0.52489109706832704</v>
      </c>
      <c r="X381" s="6">
        <v>2.0920000000000001E-3</v>
      </c>
      <c r="Y381" s="6">
        <v>0.52322314666736403</v>
      </c>
      <c r="Z381" s="6">
        <f t="shared" si="171"/>
        <v>62.770642672779019</v>
      </c>
      <c r="AA381" s="6">
        <f t="shared" si="173"/>
        <v>62.770642672779019</v>
      </c>
      <c r="AB381" s="6">
        <f t="shared" si="172"/>
        <v>0.31878375633549783</v>
      </c>
    </row>
    <row r="382" spans="5:28">
      <c r="E382" s="12">
        <f t="shared" si="156"/>
        <v>0.99643479651643574</v>
      </c>
      <c r="F382" s="12">
        <f t="shared" si="157"/>
        <v>6620173.5</v>
      </c>
      <c r="G382" s="6">
        <v>42138</v>
      </c>
      <c r="H382" s="6">
        <v>4413449</v>
      </c>
      <c r="I382" s="12">
        <f t="shared" si="158"/>
        <v>8826898</v>
      </c>
      <c r="J382" s="6">
        <v>824571.40429700003</v>
      </c>
      <c r="K382" s="12">
        <f t="shared" si="159"/>
        <v>6596571.2343760002</v>
      </c>
      <c r="L382" s="6">
        <f t="shared" si="160"/>
        <v>53.804147999999998</v>
      </c>
      <c r="M382" s="6">
        <f t="shared" si="161"/>
        <v>5242880</v>
      </c>
      <c r="N382" s="13">
        <f t="shared" si="162"/>
        <v>1.3381039461836384</v>
      </c>
      <c r="O382" s="13"/>
      <c r="P382" s="7">
        <f t="shared" si="163"/>
        <v>0</v>
      </c>
      <c r="Q382" s="7">
        <f t="shared" si="164"/>
        <v>1.2242974977029726E-3</v>
      </c>
      <c r="R382" s="6">
        <f t="shared" si="165"/>
        <v>1.2242974977029726E-3</v>
      </c>
      <c r="S382" s="6">
        <f t="shared" si="166"/>
        <v>1.2242974977029726E-3</v>
      </c>
      <c r="T382" s="7">
        <f t="shared" si="167"/>
        <v>0</v>
      </c>
      <c r="U382" s="7">
        <f t="shared" si="168"/>
        <v>8.3332689375484797E-2</v>
      </c>
      <c r="V382" s="7">
        <f t="shared" si="169"/>
        <v>0.442104531291029</v>
      </c>
      <c r="W382" s="6">
        <f t="shared" si="170"/>
        <v>0.52543722066651377</v>
      </c>
      <c r="X382" s="6">
        <v>1.9599999999999999E-3</v>
      </c>
      <c r="Y382" s="6">
        <v>0.51753800000000005</v>
      </c>
      <c r="Z382" s="6">
        <f t="shared" si="171"/>
        <v>37.535841953929967</v>
      </c>
      <c r="AA382" s="6">
        <f t="shared" si="173"/>
        <v>37.535841953929967</v>
      </c>
      <c r="AB382" s="6">
        <f t="shared" si="172"/>
        <v>1.5263073757895491</v>
      </c>
    </row>
    <row r="383" spans="5:28">
      <c r="E383" s="12">
        <f t="shared" si="156"/>
        <v>0.9329090860286382</v>
      </c>
      <c r="F383" s="12">
        <f t="shared" si="157"/>
        <v>6528157.5</v>
      </c>
      <c r="G383" s="6">
        <v>79171</v>
      </c>
      <c r="H383" s="6">
        <v>4352105</v>
      </c>
      <c r="I383" s="12">
        <f t="shared" si="158"/>
        <v>8704210</v>
      </c>
      <c r="J383" s="6">
        <v>761272.18084699998</v>
      </c>
      <c r="K383" s="12">
        <f t="shared" si="159"/>
        <v>6090177.4467759999</v>
      </c>
      <c r="L383" s="6">
        <f t="shared" si="160"/>
        <v>53.808680000000003</v>
      </c>
      <c r="M383" s="6">
        <f t="shared" si="161"/>
        <v>5242880</v>
      </c>
      <c r="N383" s="13">
        <f t="shared" si="162"/>
        <v>1.4292210819912659</v>
      </c>
      <c r="O383" s="13"/>
      <c r="P383" s="7">
        <f t="shared" si="163"/>
        <v>0</v>
      </c>
      <c r="Q383" s="7">
        <f t="shared" si="164"/>
        <v>1.1303128161186682E-3</v>
      </c>
      <c r="R383" s="6">
        <f t="shared" si="165"/>
        <v>1.1303128161186682E-3</v>
      </c>
      <c r="S383" s="6">
        <f t="shared" si="166"/>
        <v>1.1303128161186682E-3</v>
      </c>
      <c r="T383" s="7">
        <f t="shared" si="167"/>
        <v>0</v>
      </c>
      <c r="U383" s="7">
        <f t="shared" si="168"/>
        <v>7.6935554454264185E-2</v>
      </c>
      <c r="V383" s="7">
        <f t="shared" si="169"/>
        <v>0.24202967452820109</v>
      </c>
      <c r="W383" s="6">
        <f t="shared" si="170"/>
        <v>0.31896522898246527</v>
      </c>
      <c r="X383" s="6">
        <v>1.073E-3</v>
      </c>
      <c r="Y383" s="6">
        <v>0.31825180000000003</v>
      </c>
      <c r="Z383" s="6">
        <f t="shared" si="171"/>
        <v>5.3413621732216416</v>
      </c>
      <c r="AA383" s="6">
        <f t="shared" si="173"/>
        <v>5.3413621732216416</v>
      </c>
      <c r="AB383" s="6">
        <f t="shared" si="172"/>
        <v>0.22417123248485513</v>
      </c>
    </row>
    <row r="384" spans="5:28">
      <c r="E384" s="12">
        <f t="shared" si="156"/>
        <v>0.92946592985233589</v>
      </c>
      <c r="F384" s="12">
        <f t="shared" si="157"/>
        <v>6528157.5</v>
      </c>
      <c r="G384" s="6">
        <v>79171</v>
      </c>
      <c r="H384" s="6">
        <v>4352105</v>
      </c>
      <c r="I384" s="12">
        <f t="shared" si="158"/>
        <v>8704210</v>
      </c>
      <c r="J384" s="6">
        <v>758462.49762000004</v>
      </c>
      <c r="K384" s="12">
        <f t="shared" si="159"/>
        <v>6067699.9809600003</v>
      </c>
      <c r="L384" s="6">
        <f t="shared" si="160"/>
        <v>53.808680000000003</v>
      </c>
      <c r="M384" s="6">
        <f t="shared" si="161"/>
        <v>5242880</v>
      </c>
      <c r="N384" s="13">
        <f t="shared" si="162"/>
        <v>1.4345155540506578</v>
      </c>
      <c r="O384" s="13"/>
      <c r="P384" s="7">
        <f t="shared" si="163"/>
        <v>0</v>
      </c>
      <c r="Q384" s="7">
        <f t="shared" si="164"/>
        <v>1.126141087477306E-3</v>
      </c>
      <c r="R384" s="6">
        <f t="shared" si="165"/>
        <v>1.126141087477306E-3</v>
      </c>
      <c r="S384" s="6">
        <f t="shared" si="166"/>
        <v>1.126141087477306E-3</v>
      </c>
      <c r="T384" s="7">
        <f t="shared" si="167"/>
        <v>0</v>
      </c>
      <c r="U384" s="7">
        <f t="shared" si="168"/>
        <v>7.6651602745074474E-2</v>
      </c>
      <c r="V384" s="7">
        <f t="shared" si="169"/>
        <v>0.24473643696467678</v>
      </c>
      <c r="W384" s="6">
        <f t="shared" si="170"/>
        <v>0.32138803970975127</v>
      </c>
      <c r="X384" s="6">
        <v>1.085E-3</v>
      </c>
      <c r="Y384" s="6">
        <v>0.32212926666630498</v>
      </c>
      <c r="Z384" s="6">
        <f t="shared" si="171"/>
        <v>3.7918052974475542</v>
      </c>
      <c r="AA384" s="6">
        <f t="shared" si="173"/>
        <v>3.7918052974475542</v>
      </c>
      <c r="AB384" s="6">
        <f t="shared" si="172"/>
        <v>0.23010233258983848</v>
      </c>
    </row>
    <row r="385" spans="5:28">
      <c r="E385" s="12">
        <f t="shared" si="156"/>
        <v>0.93220311501859443</v>
      </c>
      <c r="F385" s="12">
        <f t="shared" si="157"/>
        <v>6528157.5</v>
      </c>
      <c r="G385" s="6">
        <v>79171</v>
      </c>
      <c r="H385" s="6">
        <v>4352105</v>
      </c>
      <c r="I385" s="12">
        <f t="shared" si="158"/>
        <v>8704210</v>
      </c>
      <c r="J385" s="6">
        <v>760696.09460399998</v>
      </c>
      <c r="K385" s="12">
        <f t="shared" si="159"/>
        <v>6085568.7568319999</v>
      </c>
      <c r="L385" s="6">
        <f t="shared" si="160"/>
        <v>53.808680000000003</v>
      </c>
      <c r="M385" s="6">
        <f t="shared" si="161"/>
        <v>5242880</v>
      </c>
      <c r="N385" s="13">
        <f t="shared" si="162"/>
        <v>1.4303034519539635</v>
      </c>
      <c r="O385" s="13"/>
      <c r="P385" s="7">
        <f t="shared" si="163"/>
        <v>0</v>
      </c>
      <c r="Q385" s="7">
        <f t="shared" si="164"/>
        <v>1.1294574615161551E-3</v>
      </c>
      <c r="R385" s="6">
        <f t="shared" si="165"/>
        <v>1.1294574615161551E-3</v>
      </c>
      <c r="S385" s="6">
        <f t="shared" si="166"/>
        <v>1.1294574615161551E-3</v>
      </c>
      <c r="T385" s="7">
        <f t="shared" si="167"/>
        <v>0</v>
      </c>
      <c r="U385" s="7">
        <f t="shared" si="168"/>
        <v>7.6877334128296976E-2</v>
      </c>
      <c r="V385" s="7">
        <f t="shared" si="169"/>
        <v>0.24157854745545512</v>
      </c>
      <c r="W385" s="6">
        <f t="shared" si="170"/>
        <v>0.3184558815837521</v>
      </c>
      <c r="X385" s="6">
        <v>1.0709999999999999E-3</v>
      </c>
      <c r="Y385" s="6">
        <v>0.31812269999964293</v>
      </c>
      <c r="Z385" s="6">
        <f t="shared" si="171"/>
        <v>5.4582130267185054</v>
      </c>
      <c r="AA385" s="6">
        <f t="shared" si="173"/>
        <v>5.4582130267185054</v>
      </c>
      <c r="AB385" s="6">
        <f t="shared" si="172"/>
        <v>0.1047336716649078</v>
      </c>
    </row>
    <row r="386" spans="5:28">
      <c r="E386" s="12">
        <f t="shared" si="156"/>
        <v>0.93113592423099467</v>
      </c>
      <c r="F386" s="12">
        <f t="shared" si="157"/>
        <v>6528157.5</v>
      </c>
      <c r="G386" s="6">
        <v>79171</v>
      </c>
      <c r="H386" s="6">
        <v>4352105</v>
      </c>
      <c r="I386" s="12">
        <f t="shared" si="158"/>
        <v>8704210</v>
      </c>
      <c r="J386" s="6">
        <v>759825.24591099995</v>
      </c>
      <c r="K386" s="12">
        <f t="shared" si="159"/>
        <v>6078601.9672879996</v>
      </c>
      <c r="L386" s="6">
        <f t="shared" si="160"/>
        <v>53.808680000000003</v>
      </c>
      <c r="M386" s="6">
        <f t="shared" si="161"/>
        <v>5242880</v>
      </c>
      <c r="N386" s="13">
        <f t="shared" si="162"/>
        <v>1.4319427471714239</v>
      </c>
      <c r="O386" s="13"/>
      <c r="P386" s="7">
        <f t="shared" si="163"/>
        <v>0</v>
      </c>
      <c r="Q386" s="7">
        <f t="shared" si="164"/>
        <v>1.1281644529663052E-3</v>
      </c>
      <c r="R386" s="6">
        <f t="shared" si="165"/>
        <v>1.1281644529663052E-3</v>
      </c>
      <c r="S386" s="6">
        <f t="shared" si="166"/>
        <v>1.1281644529663052E-3</v>
      </c>
      <c r="T386" s="7">
        <f t="shared" si="167"/>
        <v>0</v>
      </c>
      <c r="U386" s="7">
        <f t="shared" si="168"/>
        <v>7.6789324571758105E-2</v>
      </c>
      <c r="V386" s="7">
        <f t="shared" si="169"/>
        <v>0.2404507297735903</v>
      </c>
      <c r="W386" s="6">
        <f t="shared" si="170"/>
        <v>0.31724005434534841</v>
      </c>
      <c r="X386" s="6">
        <v>1.0660000000000001E-3</v>
      </c>
      <c r="Y386" s="6">
        <v>0.31665530000000003</v>
      </c>
      <c r="Z386" s="6">
        <f t="shared" si="171"/>
        <v>5.8315621919610745</v>
      </c>
      <c r="AA386" s="6">
        <f t="shared" si="173"/>
        <v>5.8315621919610745</v>
      </c>
      <c r="AB386" s="6">
        <f t="shared" si="172"/>
        <v>0.1846658954858427</v>
      </c>
    </row>
    <row r="387" spans="5:28">
      <c r="E387" s="12">
        <f t="shared" si="156"/>
        <v>0.93121594372021654</v>
      </c>
      <c r="F387" s="12">
        <f t="shared" si="157"/>
        <v>6705072</v>
      </c>
      <c r="G387" s="6">
        <v>29736</v>
      </c>
      <c r="H387" s="6">
        <v>4470048</v>
      </c>
      <c r="I387" s="12">
        <f t="shared" si="158"/>
        <v>8940096</v>
      </c>
      <c r="J387" s="6">
        <v>780483.74377399997</v>
      </c>
      <c r="K387" s="12">
        <f t="shared" si="159"/>
        <v>6243869.9501919998</v>
      </c>
      <c r="L387" s="6">
        <f t="shared" si="160"/>
        <v>54.235295999999998</v>
      </c>
      <c r="M387" s="6">
        <f t="shared" si="161"/>
        <v>5242880</v>
      </c>
      <c r="N387" s="13">
        <f t="shared" si="162"/>
        <v>1.4318197001725013</v>
      </c>
      <c r="O387" s="13"/>
      <c r="P387" s="7">
        <f t="shared" si="163"/>
        <v>0</v>
      </c>
      <c r="Q387" s="7">
        <f t="shared" si="164"/>
        <v>1.1588375361076448E-3</v>
      </c>
      <c r="R387" s="6">
        <f t="shared" si="165"/>
        <v>1.1588375361076448E-3</v>
      </c>
      <c r="S387" s="6">
        <f t="shared" si="166"/>
        <v>1.1588375361076448E-3</v>
      </c>
      <c r="T387" s="7">
        <f t="shared" si="167"/>
        <v>0</v>
      </c>
      <c r="U387" s="7">
        <f t="shared" si="168"/>
        <v>7.8877110027826894E-2</v>
      </c>
      <c r="V387" s="7">
        <f t="shared" si="169"/>
        <v>0.23684171319162267</v>
      </c>
      <c r="W387" s="6">
        <f t="shared" si="170"/>
        <v>0.31571882321944955</v>
      </c>
      <c r="X387" s="6">
        <v>1.0499999999999999E-3</v>
      </c>
      <c r="Y387" s="6">
        <v>0.30950062499999997</v>
      </c>
      <c r="Z387" s="6">
        <f t="shared" si="171"/>
        <v>10.365479629299514</v>
      </c>
      <c r="AA387" s="6">
        <f t="shared" si="173"/>
        <v>10.365479629299514</v>
      </c>
      <c r="AB387" s="6">
        <f t="shared" si="172"/>
        <v>2.0091068376516459</v>
      </c>
    </row>
    <row r="388" spans="5:28">
      <c r="E388" s="12">
        <f t="shared" si="156"/>
        <v>1.1475880537339185</v>
      </c>
      <c r="F388" s="12">
        <f t="shared" si="157"/>
        <v>5511937.5</v>
      </c>
      <c r="G388" s="6">
        <v>525825</v>
      </c>
      <c r="H388" s="6">
        <v>3674625</v>
      </c>
      <c r="I388" s="12">
        <f t="shared" si="158"/>
        <v>7349250</v>
      </c>
      <c r="J388" s="6">
        <v>790679.20349099999</v>
      </c>
      <c r="K388" s="12">
        <f t="shared" si="159"/>
        <v>6325433.6279279999</v>
      </c>
      <c r="L388" s="6">
        <f t="shared" si="160"/>
        <v>54.612000000000002</v>
      </c>
      <c r="M388" s="6">
        <f t="shared" si="161"/>
        <v>5242880</v>
      </c>
      <c r="N388" s="13">
        <f t="shared" si="162"/>
        <v>1.1618571045551178</v>
      </c>
      <c r="O388" s="13"/>
      <c r="P388" s="7">
        <f t="shared" si="163"/>
        <v>0</v>
      </c>
      <c r="Q388" s="7">
        <f t="shared" si="164"/>
        <v>1.1739754316912256E-3</v>
      </c>
      <c r="R388" s="6">
        <f t="shared" si="165"/>
        <v>1.1739754316912256E-3</v>
      </c>
      <c r="S388" s="6">
        <f t="shared" si="166"/>
        <v>1.1739754316912256E-3</v>
      </c>
      <c r="T388" s="7">
        <f t="shared" si="167"/>
        <v>0</v>
      </c>
      <c r="U388" s="7">
        <f t="shared" si="168"/>
        <v>7.9907481773935876E-2</v>
      </c>
      <c r="V388" s="7">
        <f t="shared" si="169"/>
        <v>0.26661609999285529</v>
      </c>
      <c r="W388" s="6">
        <f t="shared" si="170"/>
        <v>0.34652358176679116</v>
      </c>
      <c r="X388" s="6">
        <v>1.1820000000000001E-3</v>
      </c>
      <c r="Y388" s="6">
        <v>0.36826252941127802</v>
      </c>
      <c r="Z388" s="6">
        <f t="shared" si="171"/>
        <v>0.67889748805199046</v>
      </c>
      <c r="AA388" s="6">
        <f t="shared" si="173"/>
        <v>0.67889748805199046</v>
      </c>
      <c r="AB388" s="6">
        <f t="shared" si="172"/>
        <v>5.9031114784444068</v>
      </c>
    </row>
    <row r="389" spans="5:28">
      <c r="E389" s="12">
        <f t="shared" si="156"/>
        <v>1.0099131734910201</v>
      </c>
      <c r="F389" s="12">
        <f t="shared" si="157"/>
        <v>6364009.5</v>
      </c>
      <c r="G389" s="6">
        <v>259789</v>
      </c>
      <c r="H389" s="6">
        <v>4242673</v>
      </c>
      <c r="I389" s="12">
        <f t="shared" si="158"/>
        <v>8485346</v>
      </c>
      <c r="J389" s="6">
        <v>803387.12878399994</v>
      </c>
      <c r="K389" s="12">
        <f t="shared" si="159"/>
        <v>6427097.0302719995</v>
      </c>
      <c r="L389" s="6">
        <f t="shared" si="160"/>
        <v>56.107855999999998</v>
      </c>
      <c r="M389" s="6">
        <f t="shared" si="161"/>
        <v>5242880</v>
      </c>
      <c r="N389" s="13">
        <f t="shared" si="162"/>
        <v>1.3202455105366433</v>
      </c>
      <c r="O389" s="13"/>
      <c r="P389" s="7">
        <f t="shared" si="163"/>
        <v>0</v>
      </c>
      <c r="Q389" s="7">
        <f t="shared" si="164"/>
        <v>1.1928437565641705E-3</v>
      </c>
      <c r="R389" s="6">
        <f t="shared" si="165"/>
        <v>1.1928437565641705E-3</v>
      </c>
      <c r="S389" s="6">
        <f t="shared" si="166"/>
        <v>1.1928437565641705E-3</v>
      </c>
      <c r="T389" s="7">
        <f t="shared" si="167"/>
        <v>0</v>
      </c>
      <c r="U389" s="7">
        <f t="shared" si="168"/>
        <v>8.1191767871573811E-2</v>
      </c>
      <c r="V389" s="7">
        <f t="shared" si="169"/>
        <v>0.29729274093957969</v>
      </c>
      <c r="W389" s="6">
        <f t="shared" si="170"/>
        <v>0.37848450881115347</v>
      </c>
      <c r="X389" s="6">
        <v>1.3179999999999999E-3</v>
      </c>
      <c r="Y389" s="6">
        <v>0.38681835555570199</v>
      </c>
      <c r="Z389" s="6">
        <f t="shared" si="171"/>
        <v>9.4959213532495763</v>
      </c>
      <c r="AA389" s="6">
        <f t="shared" si="173"/>
        <v>9.4959213532495763</v>
      </c>
      <c r="AB389" s="6">
        <f t="shared" si="172"/>
        <v>2.1544600003730783</v>
      </c>
    </row>
    <row r="390" spans="5:28">
      <c r="E390" s="12">
        <f t="shared" ref="E390:E453" si="174">K390/F390</f>
        <v>0.95105077421000539</v>
      </c>
      <c r="F390" s="12">
        <f t="shared" ref="F390:F453" si="175">H390*1.5</f>
        <v>6966345</v>
      </c>
      <c r="G390" s="6">
        <v>34920</v>
      </c>
      <c r="H390" s="6">
        <v>4644230</v>
      </c>
      <c r="I390" s="12">
        <f t="shared" ref="I390:I453" si="176">2*H390</f>
        <v>9288460</v>
      </c>
      <c r="J390" s="6">
        <v>828168.47570800001</v>
      </c>
      <c r="K390" s="12">
        <f t="shared" ref="K390:K453" si="177">J390*8</f>
        <v>6625347.8056640001</v>
      </c>
      <c r="L390" s="6">
        <f t="shared" ref="L390:L453" si="178">((H390+2*G390)*8+(G390+H390)*4)/1000000</f>
        <v>56.429160000000003</v>
      </c>
      <c r="M390" s="6">
        <f t="shared" ref="M390:M453" si="179">40*2^20/8</f>
        <v>5242880</v>
      </c>
      <c r="N390" s="13">
        <f t="shared" ref="N390:N453" si="180">I390/K390</f>
        <v>1.4019580967597367</v>
      </c>
      <c r="O390" s="13"/>
      <c r="P390" s="7">
        <f t="shared" ref="P390:P453" si="181">$B$32*I390</f>
        <v>0</v>
      </c>
      <c r="Q390" s="7">
        <f t="shared" ref="Q390:Q453" si="182">$C$32*K390</f>
        <v>1.2296383153745493E-3</v>
      </c>
      <c r="R390" s="6">
        <f t="shared" ref="R390:R453" si="183">P390+Q390</f>
        <v>1.2296383153745493E-3</v>
      </c>
      <c r="S390" s="6">
        <f t="shared" ref="S390:S453" si="184">MAX(P390,Q390)</f>
        <v>1.2296383153745493E-3</v>
      </c>
      <c r="T390" s="7">
        <f t="shared" ref="T390:T453" si="185">$D$32*I390</f>
        <v>0</v>
      </c>
      <c r="U390" s="7">
        <f t="shared" ref="U390:U453" si="186">$E$32*K390</f>
        <v>8.3696215970018903E-2</v>
      </c>
      <c r="V390" s="7">
        <f t="shared" ref="V390:V453" si="187">X390*$F$32</f>
        <v>0.25984919390166605</v>
      </c>
      <c r="W390" s="6">
        <f t="shared" ref="W390:W453" si="188">SUM(T390:V390)</f>
        <v>0.34354540987168497</v>
      </c>
      <c r="X390" s="6">
        <v>1.152E-3</v>
      </c>
      <c r="Y390" s="6">
        <v>0.337888376470656</v>
      </c>
      <c r="Z390" s="6">
        <f t="shared" ref="Z390:Z453" si="189">ABS(S390-X390)/ABS(X390)*100</f>
        <v>6.7394370984851797</v>
      </c>
      <c r="AA390" s="6">
        <f t="shared" si="173"/>
        <v>6.7394370984851797</v>
      </c>
      <c r="AB390" s="6">
        <f t="shared" ref="AB390:AB453" si="190">ABS(W390-Y390)/ABS(Y390)*100</f>
        <v>1.6742314311366233</v>
      </c>
    </row>
    <row r="391" spans="5:28">
      <c r="E391" s="12">
        <f t="shared" si="174"/>
        <v>1.4288556781383941</v>
      </c>
      <c r="F391" s="12">
        <f t="shared" si="175"/>
        <v>4433334</v>
      </c>
      <c r="G391" s="6">
        <v>1090920</v>
      </c>
      <c r="H391" s="6">
        <v>2955556</v>
      </c>
      <c r="I391" s="12">
        <f t="shared" si="176"/>
        <v>5911112</v>
      </c>
      <c r="J391" s="6">
        <v>791824.30737299996</v>
      </c>
      <c r="K391" s="12">
        <f t="shared" si="177"/>
        <v>6334594.4589839997</v>
      </c>
      <c r="L391" s="6">
        <f t="shared" si="178"/>
        <v>57.285072</v>
      </c>
      <c r="M391" s="6">
        <f t="shared" si="179"/>
        <v>5242880</v>
      </c>
      <c r="N391" s="13">
        <f t="shared" si="180"/>
        <v>0.93314766056043286</v>
      </c>
      <c r="O391" s="13"/>
      <c r="P391" s="7">
        <f t="shared" si="181"/>
        <v>0</v>
      </c>
      <c r="Q391" s="7">
        <f t="shared" si="182"/>
        <v>1.175675645656974E-3</v>
      </c>
      <c r="R391" s="6">
        <f t="shared" si="183"/>
        <v>1.175675645656974E-3</v>
      </c>
      <c r="S391" s="6">
        <f t="shared" si="184"/>
        <v>1.175675645656974E-3</v>
      </c>
      <c r="T391" s="7">
        <f t="shared" si="185"/>
        <v>0</v>
      </c>
      <c r="U391" s="7">
        <f t="shared" si="186"/>
        <v>8.0023208059863432E-2</v>
      </c>
      <c r="V391" s="7">
        <f t="shared" si="187"/>
        <v>0.39225498975260181</v>
      </c>
      <c r="W391" s="6">
        <f t="shared" si="188"/>
        <v>0.47227819781246527</v>
      </c>
      <c r="X391" s="6">
        <v>1.7390000000000001E-3</v>
      </c>
      <c r="Y391" s="6">
        <v>0.50265126153819395</v>
      </c>
      <c r="Z391" s="6">
        <f t="shared" si="189"/>
        <v>32.393579893215993</v>
      </c>
      <c r="AA391" s="6">
        <f t="shared" ref="AA391:AA454" si="191">ABS(R391-X391)/ABS(X391)*100</f>
        <v>32.393579893215993</v>
      </c>
      <c r="AB391" s="6">
        <f t="shared" si="190"/>
        <v>6.0425718683729555</v>
      </c>
    </row>
    <row r="392" spans="5:28">
      <c r="E392" s="12">
        <f t="shared" si="174"/>
        <v>1.0202097939843424</v>
      </c>
      <c r="F392" s="12">
        <f t="shared" si="175"/>
        <v>6643563</v>
      </c>
      <c r="G392" s="6">
        <v>259156</v>
      </c>
      <c r="H392" s="6">
        <v>4429042</v>
      </c>
      <c r="I392" s="12">
        <f t="shared" si="176"/>
        <v>8858084</v>
      </c>
      <c r="J392" s="6">
        <v>847228.50494400004</v>
      </c>
      <c r="K392" s="12">
        <f t="shared" si="177"/>
        <v>6777828.0395520004</v>
      </c>
      <c r="L392" s="6">
        <f t="shared" si="178"/>
        <v>58.331623999999998</v>
      </c>
      <c r="M392" s="6">
        <f t="shared" si="179"/>
        <v>5242880</v>
      </c>
      <c r="N392" s="13">
        <f t="shared" si="180"/>
        <v>1.3069207345345251</v>
      </c>
      <c r="O392" s="13"/>
      <c r="P392" s="7">
        <f t="shared" si="181"/>
        <v>0</v>
      </c>
      <c r="Q392" s="7">
        <f t="shared" si="182"/>
        <v>1.2579380429398959E-3</v>
      </c>
      <c r="R392" s="6">
        <f t="shared" si="183"/>
        <v>1.2579380429398959E-3</v>
      </c>
      <c r="S392" s="6">
        <f t="shared" si="184"/>
        <v>1.2579380429398959E-3</v>
      </c>
      <c r="T392" s="7">
        <f t="shared" si="185"/>
        <v>0</v>
      </c>
      <c r="U392" s="7">
        <f t="shared" si="186"/>
        <v>8.5622457272511554E-2</v>
      </c>
      <c r="V392" s="7">
        <f t="shared" si="187"/>
        <v>0.26187926572902281</v>
      </c>
      <c r="W392" s="6">
        <f t="shared" si="188"/>
        <v>0.34750172300153437</v>
      </c>
      <c r="X392" s="6">
        <v>1.1609999999999999E-3</v>
      </c>
      <c r="Y392" s="6">
        <v>0.35517721764733196</v>
      </c>
      <c r="Z392" s="6">
        <f t="shared" si="189"/>
        <v>8.3495299689832887</v>
      </c>
      <c r="AA392" s="6">
        <f t="shared" si="191"/>
        <v>8.3495299689832887</v>
      </c>
      <c r="AB392" s="6">
        <f t="shared" si="190"/>
        <v>2.1610323704429875</v>
      </c>
    </row>
    <row r="393" spans="5:28">
      <c r="E393" s="12">
        <f t="shared" si="174"/>
        <v>1.8481548237843264</v>
      </c>
      <c r="F393" s="12">
        <f t="shared" si="175"/>
        <v>3813040.5</v>
      </c>
      <c r="G393" s="6">
        <v>1441295</v>
      </c>
      <c r="H393" s="6">
        <v>2542027</v>
      </c>
      <c r="I393" s="12">
        <f t="shared" si="176"/>
        <v>5084054</v>
      </c>
      <c r="J393" s="6">
        <v>880886.14916999999</v>
      </c>
      <c r="K393" s="12">
        <f t="shared" si="177"/>
        <v>7047089.1933599999</v>
      </c>
      <c r="L393" s="6">
        <f t="shared" si="178"/>
        <v>59.330224000000001</v>
      </c>
      <c r="M393" s="6">
        <f t="shared" si="179"/>
        <v>5242880</v>
      </c>
      <c r="N393" s="13">
        <f t="shared" si="180"/>
        <v>0.72144027988043113</v>
      </c>
      <c r="O393" s="13"/>
      <c r="P393" s="7">
        <f t="shared" si="181"/>
        <v>0</v>
      </c>
      <c r="Q393" s="7">
        <f t="shared" si="182"/>
        <v>1.3079118467726886E-3</v>
      </c>
      <c r="R393" s="6">
        <f t="shared" si="183"/>
        <v>1.3079118467726886E-3</v>
      </c>
      <c r="S393" s="6">
        <f t="shared" si="184"/>
        <v>1.3079118467726886E-3</v>
      </c>
      <c r="T393" s="7">
        <f t="shared" si="185"/>
        <v>0</v>
      </c>
      <c r="U393" s="7">
        <f t="shared" si="186"/>
        <v>8.9023960158470944E-2</v>
      </c>
      <c r="V393" s="7">
        <f t="shared" si="187"/>
        <v>0.47684131589246703</v>
      </c>
      <c r="W393" s="6">
        <f t="shared" si="188"/>
        <v>0.56586527605093795</v>
      </c>
      <c r="X393" s="6">
        <v>2.114E-3</v>
      </c>
      <c r="Y393" s="6">
        <v>0.59881163999999998</v>
      </c>
      <c r="Z393" s="6">
        <f t="shared" si="189"/>
        <v>38.13094386127301</v>
      </c>
      <c r="AA393" s="6">
        <f t="shared" si="191"/>
        <v>38.13094386127301</v>
      </c>
      <c r="AB393" s="6">
        <f t="shared" si="190"/>
        <v>5.5019578358667225</v>
      </c>
    </row>
    <row r="394" spans="5:28">
      <c r="E394" s="12">
        <f t="shared" si="174"/>
        <v>0.98807089605856402</v>
      </c>
      <c r="F394" s="12">
        <f t="shared" si="175"/>
        <v>7231336.5</v>
      </c>
      <c r="G394" s="6">
        <v>90449</v>
      </c>
      <c r="H394" s="6">
        <v>4820891</v>
      </c>
      <c r="I394" s="12">
        <f t="shared" si="176"/>
        <v>9641782</v>
      </c>
      <c r="J394" s="6">
        <v>893134.14190699998</v>
      </c>
      <c r="K394" s="12">
        <f t="shared" si="177"/>
        <v>7145073.1352559999</v>
      </c>
      <c r="L394" s="6">
        <f t="shared" si="178"/>
        <v>59.659672</v>
      </c>
      <c r="M394" s="6">
        <f t="shared" si="179"/>
        <v>5242880</v>
      </c>
      <c r="N394" s="13">
        <f t="shared" si="180"/>
        <v>1.3494308340140657</v>
      </c>
      <c r="O394" s="13"/>
      <c r="P394" s="7">
        <f t="shared" si="181"/>
        <v>0</v>
      </c>
      <c r="Q394" s="7">
        <f t="shared" si="182"/>
        <v>1.326097278357692E-3</v>
      </c>
      <c r="R394" s="6">
        <f t="shared" si="183"/>
        <v>1.326097278357692E-3</v>
      </c>
      <c r="S394" s="6">
        <f t="shared" si="184"/>
        <v>1.326097278357692E-3</v>
      </c>
      <c r="T394" s="7">
        <f t="shared" si="185"/>
        <v>0</v>
      </c>
      <c r="U394" s="7">
        <f t="shared" si="186"/>
        <v>9.0261764633507033E-2</v>
      </c>
      <c r="V394" s="7">
        <f t="shared" si="187"/>
        <v>0.2621048292653958</v>
      </c>
      <c r="W394" s="6">
        <f t="shared" si="188"/>
        <v>0.35236659389890285</v>
      </c>
      <c r="X394" s="6">
        <v>1.1620000000000001E-3</v>
      </c>
      <c r="Y394" s="6">
        <v>0.35123158823488398</v>
      </c>
      <c r="Z394" s="6">
        <f t="shared" si="189"/>
        <v>14.12196887759827</v>
      </c>
      <c r="AA394" s="6">
        <f t="shared" si="191"/>
        <v>14.12196887759827</v>
      </c>
      <c r="AB394" s="6">
        <f t="shared" si="190"/>
        <v>0.32315022396557169</v>
      </c>
    </row>
    <row r="395" spans="5:28">
      <c r="E395" s="12">
        <f t="shared" si="174"/>
        <v>1.1871217838222092</v>
      </c>
      <c r="F395" s="12">
        <f t="shared" si="175"/>
        <v>5807659.5</v>
      </c>
      <c r="G395" s="6">
        <v>682862</v>
      </c>
      <c r="H395" s="6">
        <v>3871773</v>
      </c>
      <c r="I395" s="12">
        <f t="shared" si="176"/>
        <v>7743546</v>
      </c>
      <c r="J395" s="6">
        <v>861799.88818400004</v>
      </c>
      <c r="K395" s="12">
        <f t="shared" si="177"/>
        <v>6894399.1054720003</v>
      </c>
      <c r="L395" s="6">
        <f t="shared" si="178"/>
        <v>60.118516</v>
      </c>
      <c r="M395" s="6">
        <f t="shared" si="179"/>
        <v>5242880</v>
      </c>
      <c r="N395" s="13">
        <f t="shared" si="180"/>
        <v>1.1231647430816765</v>
      </c>
      <c r="O395" s="13"/>
      <c r="P395" s="7">
        <f t="shared" si="181"/>
        <v>0</v>
      </c>
      <c r="Q395" s="7">
        <f t="shared" si="182"/>
        <v>1.2795731711359949E-3</v>
      </c>
      <c r="R395" s="6">
        <f t="shared" si="183"/>
        <v>1.2795731711359949E-3</v>
      </c>
      <c r="S395" s="6">
        <f t="shared" si="184"/>
        <v>1.2795731711359949E-3</v>
      </c>
      <c r="T395" s="7">
        <f t="shared" si="185"/>
        <v>0</v>
      </c>
      <c r="U395" s="7">
        <f t="shared" si="186"/>
        <v>8.7095067827500802E-2</v>
      </c>
      <c r="V395" s="7">
        <f t="shared" si="187"/>
        <v>0.59458548187915938</v>
      </c>
      <c r="W395" s="6">
        <f t="shared" si="188"/>
        <v>0.68168054970666014</v>
      </c>
      <c r="X395" s="6">
        <v>2.6359999999999999E-3</v>
      </c>
      <c r="Y395" s="6">
        <v>0.69200857777719194</v>
      </c>
      <c r="Z395" s="6">
        <f t="shared" si="189"/>
        <v>51.457770442488815</v>
      </c>
      <c r="AA395" s="6">
        <f t="shared" si="191"/>
        <v>51.457770442488815</v>
      </c>
      <c r="AB395" s="6">
        <f t="shared" si="190"/>
        <v>1.4924711054459121</v>
      </c>
    </row>
    <row r="396" spans="5:28">
      <c r="E396" s="12">
        <f t="shared" si="174"/>
        <v>1.0050084960520607</v>
      </c>
      <c r="F396" s="12">
        <f t="shared" si="175"/>
        <v>7713771</v>
      </c>
      <c r="G396" s="6">
        <v>87804</v>
      </c>
      <c r="H396" s="6">
        <v>5142514</v>
      </c>
      <c r="I396" s="12">
        <f t="shared" si="176"/>
        <v>10285028</v>
      </c>
      <c r="J396" s="6">
        <v>969050.67394999997</v>
      </c>
      <c r="K396" s="12">
        <f t="shared" si="177"/>
        <v>7752405.3915999997</v>
      </c>
      <c r="L396" s="6">
        <f t="shared" si="178"/>
        <v>63.466248</v>
      </c>
      <c r="M396" s="6">
        <f t="shared" si="179"/>
        <v>5242880</v>
      </c>
      <c r="N396" s="13">
        <f t="shared" si="180"/>
        <v>1.326688618624638</v>
      </c>
      <c r="O396" s="13"/>
      <c r="P396" s="7">
        <f t="shared" si="181"/>
        <v>0</v>
      </c>
      <c r="Q396" s="7">
        <f t="shared" si="182"/>
        <v>1.4388157400096254E-3</v>
      </c>
      <c r="R396" s="6">
        <f t="shared" si="183"/>
        <v>1.4388157400096254E-3</v>
      </c>
      <c r="S396" s="6">
        <f t="shared" si="184"/>
        <v>1.4388157400096254E-3</v>
      </c>
      <c r="T396" s="7">
        <f t="shared" si="185"/>
        <v>0</v>
      </c>
      <c r="U396" s="7">
        <f t="shared" si="186"/>
        <v>9.7934027763462356E-2</v>
      </c>
      <c r="V396" s="7">
        <f t="shared" si="187"/>
        <v>0.29187921606662837</v>
      </c>
      <c r="W396" s="6">
        <f t="shared" si="188"/>
        <v>0.38981324383009075</v>
      </c>
      <c r="X396" s="6">
        <v>1.294E-3</v>
      </c>
      <c r="Y396" s="6">
        <v>0.38321809999999995</v>
      </c>
      <c r="Z396" s="6">
        <f t="shared" si="189"/>
        <v>11.191324575705206</v>
      </c>
      <c r="AA396" s="6">
        <f t="shared" si="191"/>
        <v>11.191324575705206</v>
      </c>
      <c r="AB396" s="6">
        <f t="shared" si="190"/>
        <v>1.7209896479552507</v>
      </c>
    </row>
    <row r="397" spans="5:28">
      <c r="E397" s="12">
        <f t="shared" si="174"/>
        <v>1.0066871082062303</v>
      </c>
      <c r="F397" s="12">
        <f t="shared" si="175"/>
        <v>7734568.5</v>
      </c>
      <c r="G397" s="6">
        <v>97569</v>
      </c>
      <c r="H397" s="6">
        <v>5156379</v>
      </c>
      <c r="I397" s="12">
        <f t="shared" si="176"/>
        <v>10312758</v>
      </c>
      <c r="J397" s="6">
        <v>973286.29956099996</v>
      </c>
      <c r="K397" s="12">
        <f t="shared" si="177"/>
        <v>7786290.3964879997</v>
      </c>
      <c r="L397" s="6">
        <f t="shared" si="178"/>
        <v>63.827928</v>
      </c>
      <c r="M397" s="6">
        <f t="shared" si="179"/>
        <v>5242880</v>
      </c>
      <c r="N397" s="13">
        <f t="shared" si="180"/>
        <v>1.3244764162214604</v>
      </c>
      <c r="O397" s="13"/>
      <c r="P397" s="7">
        <f t="shared" si="181"/>
        <v>0</v>
      </c>
      <c r="Q397" s="7">
        <f t="shared" si="182"/>
        <v>1.4451046627272099E-3</v>
      </c>
      <c r="R397" s="6">
        <f t="shared" si="183"/>
        <v>1.4451046627272099E-3</v>
      </c>
      <c r="S397" s="6">
        <f t="shared" si="184"/>
        <v>1.4451046627272099E-3</v>
      </c>
      <c r="T397" s="7">
        <f t="shared" si="185"/>
        <v>0</v>
      </c>
      <c r="U397" s="7">
        <f t="shared" si="186"/>
        <v>9.8362087809581999E-2</v>
      </c>
      <c r="V397" s="7">
        <f t="shared" si="187"/>
        <v>0.30405964703076893</v>
      </c>
      <c r="W397" s="6">
        <f t="shared" si="188"/>
        <v>0.40242173484035093</v>
      </c>
      <c r="X397" s="6">
        <v>1.348E-3</v>
      </c>
      <c r="Y397" s="6">
        <v>0.40179386666711597</v>
      </c>
      <c r="Z397" s="6">
        <f t="shared" si="189"/>
        <v>7.2036099946001411</v>
      </c>
      <c r="AA397" s="6">
        <f t="shared" si="191"/>
        <v>7.2036099946001411</v>
      </c>
      <c r="AB397" s="6">
        <f t="shared" si="190"/>
        <v>0.15626624130505784</v>
      </c>
    </row>
    <row r="398" spans="5:28">
      <c r="E398" s="12">
        <f t="shared" si="174"/>
        <v>0.99557180759454134</v>
      </c>
      <c r="F398" s="12">
        <f t="shared" si="175"/>
        <v>7941427.5</v>
      </c>
      <c r="G398" s="6">
        <v>71505</v>
      </c>
      <c r="H398" s="6">
        <v>5294285</v>
      </c>
      <c r="I398" s="12">
        <f t="shared" si="176"/>
        <v>10588570</v>
      </c>
      <c r="J398" s="6">
        <v>988282.66638199997</v>
      </c>
      <c r="K398" s="12">
        <f t="shared" si="177"/>
        <v>7906261.3310559997</v>
      </c>
      <c r="L398" s="6">
        <f t="shared" si="178"/>
        <v>64.961519999999993</v>
      </c>
      <c r="M398" s="6">
        <f t="shared" si="179"/>
        <v>5242880</v>
      </c>
      <c r="N398" s="13">
        <f t="shared" si="180"/>
        <v>1.3392638513487813</v>
      </c>
      <c r="O398" s="13"/>
      <c r="P398" s="7">
        <f t="shared" si="181"/>
        <v>0</v>
      </c>
      <c r="Q398" s="7">
        <f t="shared" si="182"/>
        <v>1.4673707930803954E-3</v>
      </c>
      <c r="R398" s="6">
        <f t="shared" si="183"/>
        <v>1.4673707930803954E-3</v>
      </c>
      <c r="S398" s="6">
        <f t="shared" si="184"/>
        <v>1.4673707930803954E-3</v>
      </c>
      <c r="T398" s="7">
        <f t="shared" si="185"/>
        <v>0</v>
      </c>
      <c r="U398" s="7">
        <f t="shared" si="186"/>
        <v>9.987764798004492E-2</v>
      </c>
      <c r="V398" s="7">
        <f t="shared" si="187"/>
        <v>0.35436031564194215</v>
      </c>
      <c r="W398" s="6">
        <f t="shared" si="188"/>
        <v>0.4542379636219871</v>
      </c>
      <c r="X398" s="6">
        <v>1.5709999999999999E-3</v>
      </c>
      <c r="Y398" s="6">
        <v>0.44869331000000001</v>
      </c>
      <c r="Z398" s="6">
        <f t="shared" si="189"/>
        <v>6.5963849089500037</v>
      </c>
      <c r="AA398" s="6">
        <f t="shared" si="191"/>
        <v>6.5963849089500037</v>
      </c>
      <c r="AB398" s="6">
        <f t="shared" si="190"/>
        <v>1.23573351739679</v>
      </c>
    </row>
    <row r="399" spans="5:28">
      <c r="E399" s="12">
        <f t="shared" si="174"/>
        <v>0.73611638601765061</v>
      </c>
      <c r="F399" s="12">
        <f t="shared" si="175"/>
        <v>8066641.5</v>
      </c>
      <c r="G399" s="6">
        <v>68121</v>
      </c>
      <c r="H399" s="6">
        <v>5377761</v>
      </c>
      <c r="I399" s="12">
        <f t="shared" si="176"/>
        <v>10755522</v>
      </c>
      <c r="J399" s="6">
        <v>742248.37353500002</v>
      </c>
      <c r="K399" s="12">
        <f t="shared" si="177"/>
        <v>5937986.9882800002</v>
      </c>
      <c r="L399" s="6">
        <f t="shared" si="178"/>
        <v>65.895551999999995</v>
      </c>
      <c r="M399" s="6">
        <f t="shared" si="179"/>
        <v>5242880</v>
      </c>
      <c r="N399" s="13">
        <f t="shared" si="180"/>
        <v>1.811307775047087</v>
      </c>
      <c r="O399" s="13"/>
      <c r="P399" s="7">
        <f t="shared" si="181"/>
        <v>0</v>
      </c>
      <c r="Q399" s="7">
        <f t="shared" si="182"/>
        <v>1.1020668697185234E-3</v>
      </c>
      <c r="R399" s="6">
        <f t="shared" si="183"/>
        <v>1.1020668697185234E-3</v>
      </c>
      <c r="S399" s="6">
        <f t="shared" si="184"/>
        <v>1.1020668697185234E-3</v>
      </c>
      <c r="T399" s="7">
        <f t="shared" si="185"/>
        <v>0</v>
      </c>
      <c r="U399" s="7">
        <f t="shared" si="186"/>
        <v>7.5012973805446345E-2</v>
      </c>
      <c r="V399" s="7">
        <f t="shared" si="187"/>
        <v>1.1803739858397728</v>
      </c>
      <c r="W399" s="6">
        <f t="shared" si="188"/>
        <v>1.2553869596452192</v>
      </c>
      <c r="X399" s="6">
        <v>5.2329999999999998E-3</v>
      </c>
      <c r="Y399" s="6">
        <v>1.230103866668411</v>
      </c>
      <c r="Z399" s="6">
        <f t="shared" si="189"/>
        <v>78.940055996206311</v>
      </c>
      <c r="AA399" s="6">
        <f t="shared" si="191"/>
        <v>78.940055996206311</v>
      </c>
      <c r="AB399" s="6">
        <f t="shared" si="190"/>
        <v>2.0553624504314767</v>
      </c>
    </row>
    <row r="400" spans="5:28">
      <c r="E400" s="12">
        <f t="shared" si="174"/>
        <v>1.0144670074356561</v>
      </c>
      <c r="F400" s="12">
        <f t="shared" si="175"/>
        <v>7989342</v>
      </c>
      <c r="G400" s="6">
        <v>153226</v>
      </c>
      <c r="H400" s="6">
        <v>5326228</v>
      </c>
      <c r="I400" s="12">
        <f t="shared" si="176"/>
        <v>10652456</v>
      </c>
      <c r="J400" s="6">
        <v>1013115.483765</v>
      </c>
      <c r="K400" s="12">
        <f t="shared" si="177"/>
        <v>8104923.8701200001</v>
      </c>
      <c r="L400" s="6">
        <f t="shared" si="178"/>
        <v>66.979256000000007</v>
      </c>
      <c r="M400" s="6">
        <f t="shared" si="179"/>
        <v>5242880</v>
      </c>
      <c r="N400" s="13">
        <f t="shared" si="180"/>
        <v>1.314319069580882</v>
      </c>
      <c r="O400" s="13"/>
      <c r="P400" s="7">
        <f t="shared" si="181"/>
        <v>0</v>
      </c>
      <c r="Q400" s="7">
        <f t="shared" si="182"/>
        <v>1.5042417735976522E-3</v>
      </c>
      <c r="R400" s="6">
        <f t="shared" si="183"/>
        <v>1.5042417735976522E-3</v>
      </c>
      <c r="S400" s="6">
        <f t="shared" si="184"/>
        <v>1.5042417735976522E-3</v>
      </c>
      <c r="T400" s="7">
        <f t="shared" si="185"/>
        <v>0</v>
      </c>
      <c r="U400" s="7">
        <f t="shared" si="186"/>
        <v>0.10238729777691118</v>
      </c>
      <c r="V400" s="7">
        <f t="shared" si="187"/>
        <v>0.34217988467780153</v>
      </c>
      <c r="W400" s="6">
        <f t="shared" si="188"/>
        <v>0.44456718245471272</v>
      </c>
      <c r="X400" s="6">
        <v>1.5169999999999999E-3</v>
      </c>
      <c r="Y400" s="6">
        <v>0.44688061818209396</v>
      </c>
      <c r="Z400" s="6">
        <f t="shared" si="189"/>
        <v>0.84101690193458745</v>
      </c>
      <c r="AA400" s="6">
        <f t="shared" si="191"/>
        <v>0.84101690193458745</v>
      </c>
      <c r="AB400" s="6">
        <f t="shared" si="190"/>
        <v>0.51768540260087259</v>
      </c>
    </row>
    <row r="401" spans="5:28">
      <c r="E401" s="12">
        <f t="shared" si="174"/>
        <v>1.0162343742684659</v>
      </c>
      <c r="F401" s="12">
        <f t="shared" si="175"/>
        <v>8124537</v>
      </c>
      <c r="G401" s="6">
        <v>155924</v>
      </c>
      <c r="H401" s="6">
        <v>5416358</v>
      </c>
      <c r="I401" s="12">
        <f t="shared" si="176"/>
        <v>10832716</v>
      </c>
      <c r="J401" s="6">
        <v>1032054.221802</v>
      </c>
      <c r="K401" s="12">
        <f t="shared" si="177"/>
        <v>8256433.7744159997</v>
      </c>
      <c r="L401" s="6">
        <f t="shared" si="178"/>
        <v>68.114776000000006</v>
      </c>
      <c r="M401" s="6">
        <f t="shared" si="179"/>
        <v>5242880</v>
      </c>
      <c r="N401" s="13">
        <f t="shared" si="180"/>
        <v>1.3120332937892702</v>
      </c>
      <c r="O401" s="13"/>
      <c r="P401" s="7">
        <f t="shared" si="181"/>
        <v>0</v>
      </c>
      <c r="Q401" s="7">
        <f t="shared" si="182"/>
        <v>1.5323614118333722E-3</v>
      </c>
      <c r="R401" s="6">
        <f t="shared" si="183"/>
        <v>1.5323614118333722E-3</v>
      </c>
      <c r="S401" s="6">
        <f t="shared" si="184"/>
        <v>1.5323614118333722E-3</v>
      </c>
      <c r="T401" s="7">
        <f t="shared" si="185"/>
        <v>0</v>
      </c>
      <c r="U401" s="7">
        <f t="shared" si="186"/>
        <v>0.10430128116970967</v>
      </c>
      <c r="V401" s="7">
        <f t="shared" si="187"/>
        <v>0.38210463061581795</v>
      </c>
      <c r="W401" s="6">
        <f t="shared" si="188"/>
        <v>0.48640591178552761</v>
      </c>
      <c r="X401" s="6">
        <v>1.694E-3</v>
      </c>
      <c r="Y401" s="6">
        <v>0.46960503333389803</v>
      </c>
      <c r="Z401" s="6">
        <f t="shared" si="189"/>
        <v>9.541829289647449</v>
      </c>
      <c r="AA401" s="6">
        <f t="shared" si="191"/>
        <v>9.541829289647449</v>
      </c>
      <c r="AB401" s="6">
        <f t="shared" si="190"/>
        <v>3.5776614940334008</v>
      </c>
    </row>
    <row r="402" spans="5:28">
      <c r="E402" s="12">
        <f t="shared" si="174"/>
        <v>1.0167082922598543</v>
      </c>
      <c r="F402" s="12">
        <f t="shared" si="175"/>
        <v>8124537</v>
      </c>
      <c r="G402" s="6">
        <v>155924</v>
      </c>
      <c r="H402" s="6">
        <v>5416358</v>
      </c>
      <c r="I402" s="12">
        <f t="shared" si="176"/>
        <v>10832716</v>
      </c>
      <c r="J402" s="6">
        <v>1032535.517334</v>
      </c>
      <c r="K402" s="12">
        <f t="shared" si="177"/>
        <v>8260284.1386719998</v>
      </c>
      <c r="L402" s="6">
        <f t="shared" si="178"/>
        <v>68.114776000000006</v>
      </c>
      <c r="M402" s="6">
        <f t="shared" si="179"/>
        <v>5242880</v>
      </c>
      <c r="N402" s="13">
        <f t="shared" si="180"/>
        <v>1.3114217160260504</v>
      </c>
      <c r="O402" s="13"/>
      <c r="P402" s="7">
        <f t="shared" si="181"/>
        <v>0</v>
      </c>
      <c r="Q402" s="7">
        <f t="shared" si="182"/>
        <v>1.5330760241912742E-3</v>
      </c>
      <c r="R402" s="6">
        <f t="shared" si="183"/>
        <v>1.5330760241912742E-3</v>
      </c>
      <c r="S402" s="6">
        <f t="shared" si="184"/>
        <v>1.5330760241912742E-3</v>
      </c>
      <c r="T402" s="7">
        <f t="shared" si="185"/>
        <v>0</v>
      </c>
      <c r="U402" s="7">
        <f t="shared" si="186"/>
        <v>0.10434992177361245</v>
      </c>
      <c r="V402" s="7">
        <f t="shared" si="187"/>
        <v>0.38639033780690446</v>
      </c>
      <c r="W402" s="6">
        <f t="shared" si="188"/>
        <v>0.49074025958051692</v>
      </c>
      <c r="X402" s="6">
        <v>1.7129999999999999E-3</v>
      </c>
      <c r="Y402" s="6">
        <v>0.48866619230729696</v>
      </c>
      <c r="Z402" s="6">
        <f t="shared" si="189"/>
        <v>10.503442837637229</v>
      </c>
      <c r="AA402" s="6">
        <f t="shared" si="191"/>
        <v>10.503442837637229</v>
      </c>
      <c r="AB402" s="6">
        <f t="shared" si="190"/>
        <v>0.4244343696925294</v>
      </c>
    </row>
    <row r="403" spans="5:28">
      <c r="E403" s="12">
        <f t="shared" si="174"/>
        <v>1.0157333014841339</v>
      </c>
      <c r="F403" s="12">
        <f t="shared" si="175"/>
        <v>8124537</v>
      </c>
      <c r="G403" s="6">
        <v>155924</v>
      </c>
      <c r="H403" s="6">
        <v>5416358</v>
      </c>
      <c r="I403" s="12">
        <f t="shared" si="176"/>
        <v>10832716</v>
      </c>
      <c r="J403" s="6">
        <v>1031545.348755</v>
      </c>
      <c r="K403" s="12">
        <f t="shared" si="177"/>
        <v>8252362.7900400003</v>
      </c>
      <c r="L403" s="6">
        <f t="shared" si="178"/>
        <v>68.114776000000006</v>
      </c>
      <c r="M403" s="6">
        <f t="shared" si="179"/>
        <v>5242880</v>
      </c>
      <c r="N403" s="13">
        <f t="shared" si="180"/>
        <v>1.3126805347281021</v>
      </c>
      <c r="O403" s="13"/>
      <c r="P403" s="7">
        <f t="shared" si="181"/>
        <v>0</v>
      </c>
      <c r="Q403" s="7">
        <f t="shared" si="182"/>
        <v>1.5316058532548866E-3</v>
      </c>
      <c r="R403" s="6">
        <f t="shared" si="183"/>
        <v>1.5316058532548866E-3</v>
      </c>
      <c r="S403" s="6">
        <f t="shared" si="184"/>
        <v>1.5316058532548866E-3</v>
      </c>
      <c r="T403" s="7">
        <f t="shared" si="185"/>
        <v>0</v>
      </c>
      <c r="U403" s="7">
        <f t="shared" si="186"/>
        <v>0.10424985353186507</v>
      </c>
      <c r="V403" s="7">
        <f t="shared" si="187"/>
        <v>0.38187906707944497</v>
      </c>
      <c r="W403" s="6">
        <f t="shared" si="188"/>
        <v>0.48612892061131002</v>
      </c>
      <c r="X403" s="6">
        <v>1.6930000000000001E-3</v>
      </c>
      <c r="Y403" s="6">
        <v>0.48409924166723101</v>
      </c>
      <c r="Z403" s="6">
        <f t="shared" si="189"/>
        <v>9.5330269784473405</v>
      </c>
      <c r="AA403" s="6">
        <f t="shared" si="191"/>
        <v>9.5330269784473405</v>
      </c>
      <c r="AB403" s="6">
        <f t="shared" si="190"/>
        <v>0.41926918478302722</v>
      </c>
    </row>
    <row r="404" spans="5:28">
      <c r="E404" s="12">
        <f t="shared" si="174"/>
        <v>1.0164721782038779</v>
      </c>
      <c r="F404" s="12">
        <f t="shared" si="175"/>
        <v>8124537</v>
      </c>
      <c r="G404" s="6">
        <v>155924</v>
      </c>
      <c r="H404" s="6">
        <v>5416358</v>
      </c>
      <c r="I404" s="12">
        <f t="shared" si="176"/>
        <v>10832716</v>
      </c>
      <c r="J404" s="6">
        <v>1032295.727661</v>
      </c>
      <c r="K404" s="12">
        <f t="shared" si="177"/>
        <v>8258365.8212879999</v>
      </c>
      <c r="L404" s="6">
        <f t="shared" si="178"/>
        <v>68.114776000000006</v>
      </c>
      <c r="M404" s="6">
        <f t="shared" si="179"/>
        <v>5242880</v>
      </c>
      <c r="N404" s="13">
        <f t="shared" si="180"/>
        <v>1.3117263432525561</v>
      </c>
      <c r="O404" s="13"/>
      <c r="P404" s="7">
        <f t="shared" si="181"/>
        <v>0</v>
      </c>
      <c r="Q404" s="7">
        <f t="shared" si="182"/>
        <v>1.5327199920816242E-3</v>
      </c>
      <c r="R404" s="6">
        <f t="shared" si="183"/>
        <v>1.5327199920816242E-3</v>
      </c>
      <c r="S404" s="6">
        <f t="shared" si="184"/>
        <v>1.5327199920816242E-3</v>
      </c>
      <c r="T404" s="7">
        <f t="shared" si="185"/>
        <v>0</v>
      </c>
      <c r="U404" s="7">
        <f t="shared" si="186"/>
        <v>0.10432568819210401</v>
      </c>
      <c r="V404" s="7">
        <f t="shared" si="187"/>
        <v>0.38390913890680173</v>
      </c>
      <c r="W404" s="6">
        <f t="shared" si="188"/>
        <v>0.48823482709890575</v>
      </c>
      <c r="X404" s="6">
        <v>1.702E-3</v>
      </c>
      <c r="Y404" s="6">
        <v>0.48719750000000001</v>
      </c>
      <c r="Z404" s="6">
        <f t="shared" si="189"/>
        <v>9.9459464111854157</v>
      </c>
      <c r="AA404" s="6">
        <f t="shared" si="191"/>
        <v>9.9459464111854157</v>
      </c>
      <c r="AB404" s="6">
        <f t="shared" si="190"/>
        <v>0.21291716375920425</v>
      </c>
    </row>
    <row r="405" spans="5:28">
      <c r="E405" s="12">
        <f t="shared" si="174"/>
        <v>1.0163166617696491</v>
      </c>
      <c r="F405" s="12">
        <f t="shared" si="175"/>
        <v>8124537</v>
      </c>
      <c r="G405" s="6">
        <v>155924</v>
      </c>
      <c r="H405" s="6">
        <v>5416358</v>
      </c>
      <c r="I405" s="12">
        <f t="shared" si="176"/>
        <v>10832716</v>
      </c>
      <c r="J405" s="6">
        <v>1032137.790283</v>
      </c>
      <c r="K405" s="12">
        <f t="shared" si="177"/>
        <v>8257102.3222639998</v>
      </c>
      <c r="L405" s="6">
        <f t="shared" si="178"/>
        <v>68.114776000000006</v>
      </c>
      <c r="M405" s="6">
        <f t="shared" si="179"/>
        <v>5242880</v>
      </c>
      <c r="N405" s="13">
        <f t="shared" si="180"/>
        <v>1.3119270631770248</v>
      </c>
      <c r="O405" s="13"/>
      <c r="P405" s="7">
        <f t="shared" si="181"/>
        <v>0</v>
      </c>
      <c r="Q405" s="7">
        <f t="shared" si="182"/>
        <v>1.5324854916664125E-3</v>
      </c>
      <c r="R405" s="6">
        <f t="shared" si="183"/>
        <v>1.5324854916664125E-3</v>
      </c>
      <c r="S405" s="6">
        <f t="shared" si="184"/>
        <v>1.5324854916664125E-3</v>
      </c>
      <c r="T405" s="7">
        <f t="shared" si="185"/>
        <v>0</v>
      </c>
      <c r="U405" s="7">
        <f t="shared" si="186"/>
        <v>0.10430972675275131</v>
      </c>
      <c r="V405" s="7">
        <f t="shared" si="187"/>
        <v>0.38413470244317471</v>
      </c>
      <c r="W405" s="6">
        <f t="shared" si="188"/>
        <v>0.48844442919592601</v>
      </c>
      <c r="X405" s="6">
        <v>1.7030000000000001E-3</v>
      </c>
      <c r="Y405" s="6">
        <v>0.48843459166609904</v>
      </c>
      <c r="Z405" s="6">
        <f t="shared" si="189"/>
        <v>10.012595909194806</v>
      </c>
      <c r="AA405" s="6">
        <f t="shared" si="191"/>
        <v>10.012595909194806</v>
      </c>
      <c r="AB405" s="6">
        <f t="shared" si="190"/>
        <v>2.0140935950944462E-3</v>
      </c>
    </row>
    <row r="406" spans="5:28">
      <c r="E406" s="12">
        <f t="shared" si="174"/>
        <v>1.0162945047379315</v>
      </c>
      <c r="F406" s="12">
        <f t="shared" si="175"/>
        <v>8124537</v>
      </c>
      <c r="G406" s="6">
        <v>155924</v>
      </c>
      <c r="H406" s="6">
        <v>5416358</v>
      </c>
      <c r="I406" s="12">
        <f t="shared" si="176"/>
        <v>10832716</v>
      </c>
      <c r="J406" s="6">
        <v>1032115.28833</v>
      </c>
      <c r="K406" s="12">
        <f t="shared" si="177"/>
        <v>8256922.3066400001</v>
      </c>
      <c r="L406" s="6">
        <f t="shared" si="178"/>
        <v>68.114776000000006</v>
      </c>
      <c r="M406" s="6">
        <f t="shared" si="179"/>
        <v>5242880</v>
      </c>
      <c r="N406" s="13">
        <f t="shared" si="180"/>
        <v>1.3119556655254725</v>
      </c>
      <c r="O406" s="13"/>
      <c r="P406" s="7">
        <f t="shared" si="181"/>
        <v>0</v>
      </c>
      <c r="Q406" s="7">
        <f t="shared" si="182"/>
        <v>1.5324520814794867E-3</v>
      </c>
      <c r="R406" s="6">
        <f t="shared" si="183"/>
        <v>1.5324520814794867E-3</v>
      </c>
      <c r="S406" s="6">
        <f t="shared" si="184"/>
        <v>1.5324520814794867E-3</v>
      </c>
      <c r="T406" s="7">
        <f t="shared" si="185"/>
        <v>0</v>
      </c>
      <c r="U406" s="7">
        <f t="shared" si="186"/>
        <v>0.10430745266435834</v>
      </c>
      <c r="V406" s="7">
        <f t="shared" si="187"/>
        <v>0.38097681293395308</v>
      </c>
      <c r="W406" s="6">
        <f t="shared" si="188"/>
        <v>0.48528426559831139</v>
      </c>
      <c r="X406" s="6">
        <v>1.689E-3</v>
      </c>
      <c r="Y406" s="6">
        <v>0.48489782500056305</v>
      </c>
      <c r="Z406" s="6">
        <f t="shared" si="189"/>
        <v>9.2686748679996018</v>
      </c>
      <c r="AA406" s="6">
        <f t="shared" si="191"/>
        <v>9.2686748679996018</v>
      </c>
      <c r="AB406" s="6">
        <f t="shared" si="190"/>
        <v>7.9695263171759942E-2</v>
      </c>
    </row>
    <row r="407" spans="5:28">
      <c r="E407" s="12">
        <f t="shared" si="174"/>
        <v>1.2082332569506693</v>
      </c>
      <c r="F407" s="12">
        <f t="shared" si="175"/>
        <v>7299405</v>
      </c>
      <c r="G407" s="6">
        <v>643994</v>
      </c>
      <c r="H407" s="6">
        <v>4866270</v>
      </c>
      <c r="I407" s="12">
        <f t="shared" si="176"/>
        <v>9732540</v>
      </c>
      <c r="J407" s="6">
        <v>1102422.984619</v>
      </c>
      <c r="K407" s="12">
        <f t="shared" si="177"/>
        <v>8819383.876952</v>
      </c>
      <c r="L407" s="6">
        <f t="shared" si="178"/>
        <v>71.275120000000001</v>
      </c>
      <c r="M407" s="6">
        <f t="shared" si="179"/>
        <v>5242880</v>
      </c>
      <c r="N407" s="13">
        <f t="shared" si="180"/>
        <v>1.1035396730416036</v>
      </c>
      <c r="O407" s="13"/>
      <c r="P407" s="7">
        <f t="shared" si="181"/>
        <v>0</v>
      </c>
      <c r="Q407" s="7">
        <f t="shared" si="182"/>
        <v>1.6368427214984308E-3</v>
      </c>
      <c r="R407" s="6">
        <f t="shared" si="183"/>
        <v>1.6368427214984308E-3</v>
      </c>
      <c r="S407" s="6">
        <f t="shared" si="184"/>
        <v>1.6368427214984308E-3</v>
      </c>
      <c r="T407" s="7">
        <f t="shared" si="185"/>
        <v>0</v>
      </c>
      <c r="U407" s="7">
        <f t="shared" si="186"/>
        <v>0.1114128766276745</v>
      </c>
      <c r="V407" s="7">
        <f t="shared" si="187"/>
        <v>0.74187847113071148</v>
      </c>
      <c r="W407" s="6">
        <f t="shared" si="188"/>
        <v>0.853291347758386</v>
      </c>
      <c r="X407" s="6">
        <v>3.2889999999999998E-3</v>
      </c>
      <c r="Y407" s="6">
        <v>0.86440899999940202</v>
      </c>
      <c r="Z407" s="6">
        <f t="shared" si="189"/>
        <v>50.232814791777713</v>
      </c>
      <c r="AA407" s="6">
        <f t="shared" si="191"/>
        <v>50.232814791777713</v>
      </c>
      <c r="AB407" s="6">
        <f t="shared" si="190"/>
        <v>1.2861564654028024</v>
      </c>
    </row>
    <row r="408" spans="5:28">
      <c r="E408" s="12">
        <f t="shared" si="174"/>
        <v>1.3946114487115877</v>
      </c>
      <c r="F408" s="12">
        <f t="shared" si="175"/>
        <v>6291367.5</v>
      </c>
      <c r="G408" s="6">
        <v>1048576</v>
      </c>
      <c r="H408" s="6">
        <v>4194245</v>
      </c>
      <c r="I408" s="12">
        <f t="shared" si="176"/>
        <v>8388490</v>
      </c>
      <c r="J408" s="6">
        <v>1096751.642944</v>
      </c>
      <c r="K408" s="12">
        <f t="shared" si="177"/>
        <v>8774013.1435519997</v>
      </c>
      <c r="L408" s="6">
        <f t="shared" si="178"/>
        <v>71.302459999999996</v>
      </c>
      <c r="M408" s="6">
        <f t="shared" si="179"/>
        <v>5242880</v>
      </c>
      <c r="N408" s="13">
        <f t="shared" si="180"/>
        <v>0.95606079712391134</v>
      </c>
      <c r="O408" s="13"/>
      <c r="P408" s="7">
        <f t="shared" si="181"/>
        <v>0</v>
      </c>
      <c r="Q408" s="7">
        <f t="shared" si="182"/>
        <v>1.6284220930542017E-3</v>
      </c>
      <c r="R408" s="6">
        <f t="shared" si="183"/>
        <v>1.6284220930542017E-3</v>
      </c>
      <c r="S408" s="6">
        <f t="shared" si="184"/>
        <v>1.6284220930542017E-3</v>
      </c>
      <c r="T408" s="7">
        <f t="shared" si="185"/>
        <v>0</v>
      </c>
      <c r="U408" s="7">
        <f t="shared" si="186"/>
        <v>0.11083972049870597</v>
      </c>
      <c r="V408" s="7">
        <f t="shared" si="187"/>
        <v>0.49872097892064549</v>
      </c>
      <c r="W408" s="6">
        <f t="shared" si="188"/>
        <v>0.60956069941935143</v>
      </c>
      <c r="X408" s="6">
        <v>2.2109999999999999E-3</v>
      </c>
      <c r="Y408" s="6">
        <v>0.62661121874999992</v>
      </c>
      <c r="Z408" s="6">
        <f t="shared" si="189"/>
        <v>26.349068609036554</v>
      </c>
      <c r="AA408" s="6">
        <f t="shared" si="191"/>
        <v>26.349068609036554</v>
      </c>
      <c r="AB408" s="6">
        <f t="shared" si="190"/>
        <v>2.7210683148415136</v>
      </c>
    </row>
    <row r="409" spans="5:28">
      <c r="E409" s="12">
        <f t="shared" si="174"/>
        <v>1.3960067523825306</v>
      </c>
      <c r="F409" s="12">
        <f t="shared" si="175"/>
        <v>6291367.5</v>
      </c>
      <c r="G409" s="6">
        <v>1048576</v>
      </c>
      <c r="H409" s="6">
        <v>4194245</v>
      </c>
      <c r="I409" s="12">
        <f t="shared" si="176"/>
        <v>8388490</v>
      </c>
      <c r="J409" s="6">
        <v>1097848.938965</v>
      </c>
      <c r="K409" s="12">
        <f t="shared" si="177"/>
        <v>8782791.5117199998</v>
      </c>
      <c r="L409" s="6">
        <f t="shared" si="178"/>
        <v>71.302459999999996</v>
      </c>
      <c r="M409" s="6">
        <f t="shared" si="179"/>
        <v>5242880</v>
      </c>
      <c r="N409" s="13">
        <f t="shared" si="180"/>
        <v>0.95510521783491809</v>
      </c>
      <c r="O409" s="13"/>
      <c r="P409" s="7">
        <f t="shared" si="181"/>
        <v>0</v>
      </c>
      <c r="Q409" s="7">
        <f t="shared" si="182"/>
        <v>1.630051323422547E-3</v>
      </c>
      <c r="R409" s="6">
        <f t="shared" si="183"/>
        <v>1.630051323422547E-3</v>
      </c>
      <c r="S409" s="6">
        <f t="shared" si="184"/>
        <v>1.630051323422547E-3</v>
      </c>
      <c r="T409" s="7">
        <f t="shared" si="185"/>
        <v>0</v>
      </c>
      <c r="U409" s="7">
        <f t="shared" si="186"/>
        <v>0.11095061523504346</v>
      </c>
      <c r="V409" s="7">
        <f t="shared" si="187"/>
        <v>0.49623978002054281</v>
      </c>
      <c r="W409" s="6">
        <f t="shared" si="188"/>
        <v>0.60719039525558627</v>
      </c>
      <c r="X409" s="6">
        <v>2.2000000000000001E-3</v>
      </c>
      <c r="Y409" s="6">
        <v>0.62438749999999998</v>
      </c>
      <c r="Z409" s="6">
        <f t="shared" si="189"/>
        <v>25.906758026247868</v>
      </c>
      <c r="AA409" s="6">
        <f t="shared" si="191"/>
        <v>25.906758026247868</v>
      </c>
      <c r="AB409" s="6">
        <f t="shared" si="190"/>
        <v>2.754235910298287</v>
      </c>
    </row>
    <row r="410" spans="5:28">
      <c r="E410" s="12">
        <f t="shared" si="174"/>
        <v>1.2144931273059119</v>
      </c>
      <c r="F410" s="12">
        <f t="shared" si="175"/>
        <v>7226805</v>
      </c>
      <c r="G410" s="6">
        <v>715176</v>
      </c>
      <c r="H410" s="6">
        <v>4817870</v>
      </c>
      <c r="I410" s="12">
        <f t="shared" si="176"/>
        <v>9635740</v>
      </c>
      <c r="J410" s="6">
        <v>1097113.12561</v>
      </c>
      <c r="K410" s="12">
        <f t="shared" si="177"/>
        <v>8776905.0048799999</v>
      </c>
      <c r="L410" s="6">
        <f t="shared" si="178"/>
        <v>72.117959999999997</v>
      </c>
      <c r="M410" s="6">
        <f t="shared" si="179"/>
        <v>5242880</v>
      </c>
      <c r="N410" s="13">
        <f t="shared" si="180"/>
        <v>1.0978516908457461</v>
      </c>
      <c r="O410" s="13"/>
      <c r="P410" s="7">
        <f t="shared" si="181"/>
        <v>0</v>
      </c>
      <c r="Q410" s="7">
        <f t="shared" si="182"/>
        <v>1.6289588110644803E-3</v>
      </c>
      <c r="R410" s="6">
        <f t="shared" si="183"/>
        <v>1.6289588110644803E-3</v>
      </c>
      <c r="S410" s="6">
        <f t="shared" si="184"/>
        <v>1.6289588110644803E-3</v>
      </c>
      <c r="T410" s="7">
        <f t="shared" si="185"/>
        <v>0</v>
      </c>
      <c r="U410" s="7">
        <f t="shared" si="186"/>
        <v>0.11087625259594269</v>
      </c>
      <c r="V410" s="7">
        <f t="shared" si="187"/>
        <v>0.33857086809583398</v>
      </c>
      <c r="W410" s="6">
        <f t="shared" si="188"/>
        <v>0.44944712069177667</v>
      </c>
      <c r="X410" s="6">
        <v>1.5009999999999999E-3</v>
      </c>
      <c r="Y410" s="6">
        <v>0.46804182</v>
      </c>
      <c r="Z410" s="6">
        <f t="shared" si="189"/>
        <v>8.5249041348754417</v>
      </c>
      <c r="AA410" s="6">
        <f t="shared" si="191"/>
        <v>8.5249041348754417</v>
      </c>
      <c r="AB410" s="6">
        <f t="shared" si="190"/>
        <v>3.9728713362031041</v>
      </c>
    </row>
    <row r="411" spans="5:28">
      <c r="E411" s="12">
        <f t="shared" si="174"/>
        <v>1.5507773618013287</v>
      </c>
      <c r="F411" s="12">
        <f t="shared" si="175"/>
        <v>5554167</v>
      </c>
      <c r="G411" s="6">
        <v>1393383</v>
      </c>
      <c r="H411" s="6">
        <v>3702778</v>
      </c>
      <c r="I411" s="12">
        <f t="shared" si="176"/>
        <v>7405556</v>
      </c>
      <c r="J411" s="6">
        <v>1076659.5559080001</v>
      </c>
      <c r="K411" s="12">
        <f t="shared" si="177"/>
        <v>8613276.4472640008</v>
      </c>
      <c r="L411" s="6">
        <f t="shared" si="178"/>
        <v>72.300995999999998</v>
      </c>
      <c r="M411" s="6">
        <f t="shared" si="179"/>
        <v>5242880</v>
      </c>
      <c r="N411" s="13">
        <f t="shared" si="180"/>
        <v>0.85978385174811933</v>
      </c>
      <c r="O411" s="13"/>
      <c r="P411" s="7">
        <f t="shared" si="181"/>
        <v>0</v>
      </c>
      <c r="Q411" s="7">
        <f t="shared" si="182"/>
        <v>1.598589998764227E-3</v>
      </c>
      <c r="R411" s="6">
        <f t="shared" si="183"/>
        <v>1.598589998764227E-3</v>
      </c>
      <c r="S411" s="6">
        <f t="shared" si="184"/>
        <v>1.598589998764227E-3</v>
      </c>
      <c r="T411" s="7">
        <f t="shared" si="185"/>
        <v>0</v>
      </c>
      <c r="U411" s="7">
        <f t="shared" si="186"/>
        <v>0.10880917755342441</v>
      </c>
      <c r="V411" s="7">
        <f t="shared" si="187"/>
        <v>0.50232999550261304</v>
      </c>
      <c r="W411" s="6">
        <f t="shared" si="188"/>
        <v>0.61113917305603749</v>
      </c>
      <c r="X411" s="6">
        <v>2.2269999999999998E-3</v>
      </c>
      <c r="Y411" s="6">
        <v>0.65082683124999985</v>
      </c>
      <c r="Z411" s="6">
        <f t="shared" si="189"/>
        <v>28.2177818246867</v>
      </c>
      <c r="AA411" s="6">
        <f t="shared" si="191"/>
        <v>28.2177818246867</v>
      </c>
      <c r="AB411" s="6">
        <f t="shared" si="190"/>
        <v>6.0980365726067118</v>
      </c>
    </row>
    <row r="412" spans="5:28">
      <c r="E412" s="12">
        <f t="shared" si="174"/>
        <v>1.001432233616097</v>
      </c>
      <c r="F412" s="12">
        <f t="shared" si="175"/>
        <v>8956420.5</v>
      </c>
      <c r="G412" s="6">
        <v>61349</v>
      </c>
      <c r="H412" s="6">
        <v>5970947</v>
      </c>
      <c r="I412" s="12">
        <f t="shared" si="176"/>
        <v>11941894</v>
      </c>
      <c r="J412" s="6">
        <v>1121156.0233150001</v>
      </c>
      <c r="K412" s="12">
        <f t="shared" si="177"/>
        <v>8969248.1865200009</v>
      </c>
      <c r="L412" s="6">
        <f t="shared" si="178"/>
        <v>72.878343999999998</v>
      </c>
      <c r="M412" s="6">
        <f t="shared" si="179"/>
        <v>5242880</v>
      </c>
      <c r="N412" s="13">
        <f t="shared" si="180"/>
        <v>1.3314264196577397</v>
      </c>
      <c r="O412" s="13"/>
      <c r="P412" s="7">
        <f t="shared" si="181"/>
        <v>0</v>
      </c>
      <c r="Q412" s="7">
        <f t="shared" si="182"/>
        <v>1.6646569438694325E-3</v>
      </c>
      <c r="R412" s="6">
        <f t="shared" si="183"/>
        <v>1.6646569438694325E-3</v>
      </c>
      <c r="S412" s="6">
        <f t="shared" si="184"/>
        <v>1.6646569438694325E-3</v>
      </c>
      <c r="T412" s="7">
        <f t="shared" si="185"/>
        <v>0</v>
      </c>
      <c r="U412" s="7">
        <f t="shared" si="186"/>
        <v>0.1133060716700658</v>
      </c>
      <c r="V412" s="7">
        <f t="shared" si="187"/>
        <v>0.37646554220649359</v>
      </c>
      <c r="W412" s="6">
        <f t="shared" si="188"/>
        <v>0.48977161387655938</v>
      </c>
      <c r="X412" s="6">
        <v>1.6689999999999999E-3</v>
      </c>
      <c r="Y412" s="6">
        <v>0.48478886666722304</v>
      </c>
      <c r="Z412" s="6">
        <f t="shared" si="189"/>
        <v>0.26021906114843585</v>
      </c>
      <c r="AA412" s="6">
        <f t="shared" si="191"/>
        <v>0.26021906114843585</v>
      </c>
      <c r="AB412" s="6">
        <f t="shared" si="190"/>
        <v>1.0278179949946493</v>
      </c>
    </row>
    <row r="413" spans="5:28">
      <c r="E413" s="12">
        <f t="shared" si="174"/>
        <v>1.3025289282880543</v>
      </c>
      <c r="F413" s="12">
        <f t="shared" si="175"/>
        <v>6877201.5</v>
      </c>
      <c r="G413" s="6">
        <v>917825</v>
      </c>
      <c r="H413" s="6">
        <v>4584801</v>
      </c>
      <c r="I413" s="12">
        <f t="shared" si="176"/>
        <v>9169602</v>
      </c>
      <c r="J413" s="6">
        <v>1119719.237427</v>
      </c>
      <c r="K413" s="12">
        <f t="shared" si="177"/>
        <v>8957753.8994159997</v>
      </c>
      <c r="L413" s="6">
        <f t="shared" si="178"/>
        <v>73.374111999999997</v>
      </c>
      <c r="M413" s="6">
        <f t="shared" si="179"/>
        <v>5242880</v>
      </c>
      <c r="N413" s="13">
        <f t="shared" si="180"/>
        <v>1.0236496897506653</v>
      </c>
      <c r="O413" s="13"/>
      <c r="P413" s="7">
        <f t="shared" si="181"/>
        <v>0</v>
      </c>
      <c r="Q413" s="7">
        <f t="shared" si="182"/>
        <v>1.6625236497020059E-3</v>
      </c>
      <c r="R413" s="6">
        <f t="shared" si="183"/>
        <v>1.6625236497020059E-3</v>
      </c>
      <c r="S413" s="6">
        <f t="shared" si="184"/>
        <v>1.6625236497020059E-3</v>
      </c>
      <c r="T413" s="7">
        <f t="shared" si="185"/>
        <v>0</v>
      </c>
      <c r="U413" s="7">
        <f t="shared" si="186"/>
        <v>0.11316086746885308</v>
      </c>
      <c r="V413" s="7">
        <f t="shared" si="187"/>
        <v>0.37172870794266116</v>
      </c>
      <c r="W413" s="6">
        <f t="shared" si="188"/>
        <v>0.48488957541151423</v>
      </c>
      <c r="X413" s="6">
        <v>1.6479999999999999E-3</v>
      </c>
      <c r="Y413" s="6">
        <v>0.50974138181803197</v>
      </c>
      <c r="Z413" s="6">
        <f t="shared" si="189"/>
        <v>0.88128942366541041</v>
      </c>
      <c r="AA413" s="6">
        <f t="shared" si="191"/>
        <v>0.88128942366541041</v>
      </c>
      <c r="AB413" s="6">
        <f t="shared" si="190"/>
        <v>4.8753754929375868</v>
      </c>
    </row>
    <row r="414" spans="5:28">
      <c r="E414" s="12">
        <f t="shared" si="174"/>
        <v>1.0145919471944558</v>
      </c>
      <c r="F414" s="12">
        <f t="shared" si="175"/>
        <v>9015720</v>
      </c>
      <c r="G414" s="6">
        <v>83334</v>
      </c>
      <c r="H414" s="6">
        <v>6010480</v>
      </c>
      <c r="I414" s="12">
        <f t="shared" si="176"/>
        <v>12020960</v>
      </c>
      <c r="J414" s="6">
        <v>1143409.6137699999</v>
      </c>
      <c r="K414" s="12">
        <f t="shared" si="177"/>
        <v>9147276.9101599995</v>
      </c>
      <c r="L414" s="6">
        <f t="shared" si="178"/>
        <v>73.792439999999999</v>
      </c>
      <c r="M414" s="6">
        <f t="shared" si="179"/>
        <v>5242880</v>
      </c>
      <c r="N414" s="13">
        <f t="shared" si="180"/>
        <v>1.3141572205656269</v>
      </c>
      <c r="O414" s="13"/>
      <c r="P414" s="7">
        <f t="shared" si="181"/>
        <v>0</v>
      </c>
      <c r="Q414" s="7">
        <f t="shared" si="182"/>
        <v>1.6976983699569538E-3</v>
      </c>
      <c r="R414" s="6">
        <f t="shared" si="183"/>
        <v>1.6976983699569538E-3</v>
      </c>
      <c r="S414" s="6">
        <f t="shared" si="184"/>
        <v>1.6976983699569538E-3</v>
      </c>
      <c r="T414" s="7">
        <f t="shared" si="185"/>
        <v>0</v>
      </c>
      <c r="U414" s="7">
        <f t="shared" si="186"/>
        <v>0.11555506009145884</v>
      </c>
      <c r="V414" s="7">
        <f t="shared" si="187"/>
        <v>0.33338290675925558</v>
      </c>
      <c r="W414" s="6">
        <f t="shared" si="188"/>
        <v>0.44893796685071441</v>
      </c>
      <c r="X414" s="6">
        <v>1.4779999999999999E-3</v>
      </c>
      <c r="Y414" s="6">
        <v>0.44485112727299597</v>
      </c>
      <c r="Z414" s="6">
        <f t="shared" si="189"/>
        <v>14.864571715626109</v>
      </c>
      <c r="AA414" s="6">
        <f t="shared" si="191"/>
        <v>14.864571715626109</v>
      </c>
      <c r="AB414" s="6">
        <f t="shared" si="190"/>
        <v>0.91869826266854171</v>
      </c>
    </row>
    <row r="415" spans="5:28">
      <c r="E415" s="12">
        <f t="shared" si="174"/>
        <v>1.2232550122734656</v>
      </c>
      <c r="F415" s="12">
        <f t="shared" si="175"/>
        <v>7621441.5</v>
      </c>
      <c r="G415" s="6">
        <v>726713</v>
      </c>
      <c r="H415" s="6">
        <v>5080961</v>
      </c>
      <c r="I415" s="12">
        <f t="shared" si="176"/>
        <v>10161922</v>
      </c>
      <c r="J415" s="6">
        <v>1165370.814453</v>
      </c>
      <c r="K415" s="12">
        <f t="shared" si="177"/>
        <v>9322966.5156239998</v>
      </c>
      <c r="L415" s="6">
        <f t="shared" si="178"/>
        <v>75.505792</v>
      </c>
      <c r="M415" s="6">
        <f t="shared" si="179"/>
        <v>5242880</v>
      </c>
      <c r="N415" s="13">
        <f t="shared" si="180"/>
        <v>1.0899880400696524</v>
      </c>
      <c r="O415" s="13"/>
      <c r="P415" s="7">
        <f t="shared" si="181"/>
        <v>0</v>
      </c>
      <c r="Q415" s="7">
        <f t="shared" si="182"/>
        <v>1.7303056649742637E-3</v>
      </c>
      <c r="R415" s="6">
        <f t="shared" si="183"/>
        <v>1.7303056649742637E-3</v>
      </c>
      <c r="S415" s="6">
        <f t="shared" si="184"/>
        <v>1.7303056649742637E-3</v>
      </c>
      <c r="T415" s="7">
        <f t="shared" si="185"/>
        <v>0</v>
      </c>
      <c r="U415" s="7">
        <f t="shared" si="186"/>
        <v>0.1177744990694445</v>
      </c>
      <c r="V415" s="7">
        <f t="shared" si="187"/>
        <v>0.39135273560710987</v>
      </c>
      <c r="W415" s="6">
        <f t="shared" si="188"/>
        <v>0.50912723467655441</v>
      </c>
      <c r="X415" s="6">
        <v>1.735E-3</v>
      </c>
      <c r="Y415" s="6">
        <v>0.52544475000000002</v>
      </c>
      <c r="Z415" s="6">
        <f t="shared" si="189"/>
        <v>0.27056686027298477</v>
      </c>
      <c r="AA415" s="6">
        <f t="shared" si="191"/>
        <v>0.27056686027298477</v>
      </c>
      <c r="AB415" s="6">
        <f t="shared" si="190"/>
        <v>3.1054673823357466</v>
      </c>
    </row>
    <row r="416" spans="5:28">
      <c r="E416" s="12">
        <f t="shared" si="174"/>
        <v>1.1932312980874444</v>
      </c>
      <c r="F416" s="12">
        <f t="shared" si="175"/>
        <v>8340150</v>
      </c>
      <c r="G416" s="6">
        <v>440020</v>
      </c>
      <c r="H416" s="6">
        <v>5560100</v>
      </c>
      <c r="I416" s="12">
        <f t="shared" si="176"/>
        <v>11120200</v>
      </c>
      <c r="J416" s="6">
        <v>1243966.001343</v>
      </c>
      <c r="K416" s="12">
        <f t="shared" si="177"/>
        <v>9951728.0107439999</v>
      </c>
      <c r="L416" s="6">
        <f t="shared" si="178"/>
        <v>75.521600000000007</v>
      </c>
      <c r="M416" s="6">
        <f t="shared" si="179"/>
        <v>5242880</v>
      </c>
      <c r="N416" s="13">
        <f t="shared" si="180"/>
        <v>1.1174139795615901</v>
      </c>
      <c r="O416" s="13"/>
      <c r="P416" s="7">
        <f t="shared" si="181"/>
        <v>0</v>
      </c>
      <c r="Q416" s="7">
        <f t="shared" si="182"/>
        <v>1.8470013084800696E-3</v>
      </c>
      <c r="R416" s="6">
        <f t="shared" si="183"/>
        <v>1.8470013084800696E-3</v>
      </c>
      <c r="S416" s="6">
        <f t="shared" si="184"/>
        <v>1.8470013084800696E-3</v>
      </c>
      <c r="T416" s="7">
        <f t="shared" si="185"/>
        <v>0</v>
      </c>
      <c r="U416" s="7">
        <f t="shared" si="186"/>
        <v>0.12571747194163191</v>
      </c>
      <c r="V416" s="7">
        <f t="shared" si="187"/>
        <v>0.40827000083508291</v>
      </c>
      <c r="W416" s="6">
        <f t="shared" si="188"/>
        <v>0.53398747277671488</v>
      </c>
      <c r="X416" s="6">
        <v>1.81E-3</v>
      </c>
      <c r="Y416" s="6">
        <v>0.55347015384684994</v>
      </c>
      <c r="Z416" s="6">
        <f t="shared" si="189"/>
        <v>2.0442711867441803</v>
      </c>
      <c r="AA416" s="6">
        <f t="shared" si="191"/>
        <v>2.0442711867441803</v>
      </c>
      <c r="AB416" s="6">
        <f t="shared" si="190"/>
        <v>3.5200960584274061</v>
      </c>
    </row>
    <row r="417" spans="5:28">
      <c r="E417" s="12">
        <f t="shared" si="174"/>
        <v>1.0233232014779174</v>
      </c>
      <c r="F417" s="12">
        <f t="shared" si="175"/>
        <v>9173449.5</v>
      </c>
      <c r="G417" s="6">
        <v>113081</v>
      </c>
      <c r="H417" s="6">
        <v>6115633</v>
      </c>
      <c r="I417" s="12">
        <f t="shared" si="176"/>
        <v>12231266</v>
      </c>
      <c r="J417" s="6">
        <v>1173425.4638670001</v>
      </c>
      <c r="K417" s="12">
        <f t="shared" si="177"/>
        <v>9387403.7109360006</v>
      </c>
      <c r="L417" s="6">
        <f t="shared" si="178"/>
        <v>75.649215999999996</v>
      </c>
      <c r="M417" s="6">
        <f t="shared" si="179"/>
        <v>5242880</v>
      </c>
      <c r="N417" s="13">
        <f t="shared" si="180"/>
        <v>1.302944496330865</v>
      </c>
      <c r="O417" s="13"/>
      <c r="P417" s="7">
        <f t="shared" si="181"/>
        <v>0</v>
      </c>
      <c r="Q417" s="7">
        <f t="shared" si="182"/>
        <v>1.7422649532433522E-3</v>
      </c>
      <c r="R417" s="6">
        <f t="shared" si="183"/>
        <v>1.7422649532433522E-3</v>
      </c>
      <c r="S417" s="6">
        <f t="shared" si="184"/>
        <v>1.7422649532433522E-3</v>
      </c>
      <c r="T417" s="7">
        <f t="shared" si="185"/>
        <v>0</v>
      </c>
      <c r="U417" s="7">
        <f t="shared" si="186"/>
        <v>0.1185885166234701</v>
      </c>
      <c r="V417" s="7">
        <f t="shared" si="187"/>
        <v>0.36811969136069356</v>
      </c>
      <c r="W417" s="6">
        <f t="shared" si="188"/>
        <v>0.48670820798416364</v>
      </c>
      <c r="X417" s="6">
        <v>1.632E-3</v>
      </c>
      <c r="Y417" s="6">
        <v>0.48341199999945594</v>
      </c>
      <c r="Z417" s="6">
        <f t="shared" si="189"/>
        <v>6.7564309585387381</v>
      </c>
      <c r="AA417" s="6">
        <f t="shared" si="191"/>
        <v>6.7564309585387381</v>
      </c>
      <c r="AB417" s="6">
        <f t="shared" si="190"/>
        <v>0.6818630867068689</v>
      </c>
    </row>
    <row r="418" spans="5:28">
      <c r="E418" s="12">
        <f t="shared" si="174"/>
        <v>1.2960010356155192</v>
      </c>
      <c r="F418" s="12">
        <f t="shared" si="175"/>
        <v>7737582</v>
      </c>
      <c r="G418" s="6">
        <v>735323</v>
      </c>
      <c r="H418" s="6">
        <v>5158388</v>
      </c>
      <c r="I418" s="12">
        <f t="shared" si="176"/>
        <v>10316776</v>
      </c>
      <c r="J418" s="6">
        <v>1253489.2856449999</v>
      </c>
      <c r="K418" s="12">
        <f t="shared" si="177"/>
        <v>10027914.28516</v>
      </c>
      <c r="L418" s="6">
        <f t="shared" si="178"/>
        <v>76.607116000000005</v>
      </c>
      <c r="M418" s="6">
        <f t="shared" si="179"/>
        <v>5242880</v>
      </c>
      <c r="N418" s="13">
        <f t="shared" si="180"/>
        <v>1.0288057622578084</v>
      </c>
      <c r="O418" s="13"/>
      <c r="P418" s="7">
        <f t="shared" si="181"/>
        <v>0</v>
      </c>
      <c r="Q418" s="7">
        <f t="shared" si="182"/>
        <v>1.8611411793027703E-3</v>
      </c>
      <c r="R418" s="6">
        <f t="shared" si="183"/>
        <v>1.8611411793027703E-3</v>
      </c>
      <c r="S418" s="6">
        <f t="shared" si="184"/>
        <v>1.8611411793027703E-3</v>
      </c>
      <c r="T418" s="7">
        <f t="shared" si="185"/>
        <v>0</v>
      </c>
      <c r="U418" s="7">
        <f t="shared" si="186"/>
        <v>0.12667991241487339</v>
      </c>
      <c r="V418" s="7">
        <f t="shared" si="187"/>
        <v>0.47864582418345086</v>
      </c>
      <c r="W418" s="6">
        <f t="shared" si="188"/>
        <v>0.60532573659832423</v>
      </c>
      <c r="X418" s="6">
        <v>2.1220000000000002E-3</v>
      </c>
      <c r="Y418" s="6">
        <v>0.62756028000000008</v>
      </c>
      <c r="Z418" s="6">
        <f t="shared" si="189"/>
        <v>12.293064123337881</v>
      </c>
      <c r="AA418" s="6">
        <f t="shared" si="191"/>
        <v>12.293064123337881</v>
      </c>
      <c r="AB418" s="6">
        <f t="shared" si="190"/>
        <v>3.5430131750332974</v>
      </c>
    </row>
    <row r="419" spans="5:28">
      <c r="E419" s="12">
        <f t="shared" si="174"/>
        <v>1.2409118935190635</v>
      </c>
      <c r="F419" s="12">
        <f t="shared" si="175"/>
        <v>7657558.5</v>
      </c>
      <c r="G419" s="6">
        <v>916428</v>
      </c>
      <c r="H419" s="6">
        <v>5105039</v>
      </c>
      <c r="I419" s="12">
        <f t="shared" si="176"/>
        <v>10210078</v>
      </c>
      <c r="J419" s="6">
        <v>1187794.4272459999</v>
      </c>
      <c r="K419" s="12">
        <f t="shared" si="177"/>
        <v>9502355.4179679994</v>
      </c>
      <c r="L419" s="6">
        <f t="shared" si="178"/>
        <v>79.589027999999999</v>
      </c>
      <c r="M419" s="6">
        <f t="shared" si="179"/>
        <v>5242880</v>
      </c>
      <c r="N419" s="13">
        <f t="shared" si="180"/>
        <v>1.0744786477565098</v>
      </c>
      <c r="O419" s="13"/>
      <c r="P419" s="7">
        <f t="shared" si="181"/>
        <v>0</v>
      </c>
      <c r="Q419" s="7">
        <f t="shared" si="182"/>
        <v>1.7635995348427389E-3</v>
      </c>
      <c r="R419" s="6">
        <f t="shared" si="183"/>
        <v>1.7635995348427389E-3</v>
      </c>
      <c r="S419" s="6">
        <f t="shared" si="184"/>
        <v>1.7635995348427389E-3</v>
      </c>
      <c r="T419" s="7">
        <f t="shared" si="185"/>
        <v>0</v>
      </c>
      <c r="U419" s="7">
        <f t="shared" si="186"/>
        <v>0.12004067025827966</v>
      </c>
      <c r="V419" s="7">
        <f t="shared" si="187"/>
        <v>0.65097636597240294</v>
      </c>
      <c r="W419" s="6">
        <f t="shared" si="188"/>
        <v>0.77101703623068263</v>
      </c>
      <c r="X419" s="6">
        <v>2.8860000000000001E-3</v>
      </c>
      <c r="Y419" s="6">
        <v>0.81191837999999994</v>
      </c>
      <c r="Z419" s="6">
        <f t="shared" si="189"/>
        <v>38.891215008914109</v>
      </c>
      <c r="AA419" s="6">
        <f t="shared" si="191"/>
        <v>38.891215008914109</v>
      </c>
      <c r="AB419" s="6">
        <f t="shared" si="190"/>
        <v>5.0376176690712819</v>
      </c>
    </row>
    <row r="420" spans="5:28">
      <c r="E420" s="12">
        <f t="shared" si="174"/>
        <v>1.3597511837598077</v>
      </c>
      <c r="F420" s="12">
        <f t="shared" si="175"/>
        <v>7494000</v>
      </c>
      <c r="G420" s="6">
        <v>1000000</v>
      </c>
      <c r="H420" s="6">
        <v>4996000</v>
      </c>
      <c r="I420" s="12">
        <f t="shared" si="176"/>
        <v>9992000</v>
      </c>
      <c r="J420" s="6">
        <v>1273746.921387</v>
      </c>
      <c r="K420" s="12">
        <f t="shared" si="177"/>
        <v>10189975.371096</v>
      </c>
      <c r="L420" s="6">
        <f t="shared" si="178"/>
        <v>79.951999999999998</v>
      </c>
      <c r="M420" s="6">
        <f t="shared" si="179"/>
        <v>5242880</v>
      </c>
      <c r="N420" s="13">
        <f t="shared" si="180"/>
        <v>0.98057155548603581</v>
      </c>
      <c r="O420" s="13"/>
      <c r="P420" s="7">
        <f t="shared" si="181"/>
        <v>0</v>
      </c>
      <c r="Q420" s="7">
        <f t="shared" si="182"/>
        <v>1.8912190750666354E-3</v>
      </c>
      <c r="R420" s="6">
        <f t="shared" si="183"/>
        <v>1.8912190750666354E-3</v>
      </c>
      <c r="S420" s="6">
        <f t="shared" si="184"/>
        <v>1.8912190750666354E-3</v>
      </c>
      <c r="T420" s="7">
        <f t="shared" si="185"/>
        <v>0</v>
      </c>
      <c r="U420" s="7">
        <f t="shared" si="186"/>
        <v>0.12872718601419136</v>
      </c>
      <c r="V420" s="7">
        <f t="shared" si="187"/>
        <v>0.40646549254409914</v>
      </c>
      <c r="W420" s="6">
        <f t="shared" si="188"/>
        <v>0.53519267855829056</v>
      </c>
      <c r="X420" s="6">
        <v>1.802E-3</v>
      </c>
      <c r="Y420" s="6">
        <v>0.55744870000000002</v>
      </c>
      <c r="Z420" s="6">
        <f t="shared" si="189"/>
        <v>4.9511140436534626</v>
      </c>
      <c r="AA420" s="6">
        <f t="shared" si="191"/>
        <v>4.9511140436534626</v>
      </c>
      <c r="AB420" s="6">
        <f t="shared" si="190"/>
        <v>3.9924788490330072</v>
      </c>
    </row>
    <row r="421" spans="5:28">
      <c r="E421" s="12">
        <f t="shared" si="174"/>
        <v>1.0553002784401646</v>
      </c>
      <c r="F421" s="12">
        <f t="shared" si="175"/>
        <v>9813498</v>
      </c>
      <c r="G421" s="6">
        <v>94893</v>
      </c>
      <c r="H421" s="6">
        <v>6542332</v>
      </c>
      <c r="I421" s="12">
        <f t="shared" si="176"/>
        <v>13084664</v>
      </c>
      <c r="J421" s="6">
        <v>1294523.3964839999</v>
      </c>
      <c r="K421" s="12">
        <f t="shared" si="177"/>
        <v>10356187.171871999</v>
      </c>
      <c r="L421" s="6">
        <f t="shared" si="178"/>
        <v>80.405844000000002</v>
      </c>
      <c r="M421" s="6">
        <f t="shared" si="179"/>
        <v>5242880</v>
      </c>
      <c r="N421" s="13">
        <f t="shared" si="180"/>
        <v>1.263463452605289</v>
      </c>
      <c r="O421" s="13"/>
      <c r="P421" s="7">
        <f t="shared" si="181"/>
        <v>0</v>
      </c>
      <c r="Q421" s="7">
        <f t="shared" si="182"/>
        <v>1.9220673270673599E-3</v>
      </c>
      <c r="R421" s="6">
        <f t="shared" si="183"/>
        <v>1.9220673270673599E-3</v>
      </c>
      <c r="S421" s="6">
        <f t="shared" si="184"/>
        <v>1.9220673270673599E-3</v>
      </c>
      <c r="T421" s="7">
        <f t="shared" si="185"/>
        <v>0</v>
      </c>
      <c r="U421" s="7">
        <f t="shared" si="186"/>
        <v>0.13082689446460979</v>
      </c>
      <c r="V421" s="7">
        <f t="shared" si="187"/>
        <v>0.38616477427053147</v>
      </c>
      <c r="W421" s="6">
        <f t="shared" si="188"/>
        <v>0.51699166873514124</v>
      </c>
      <c r="X421" s="6">
        <v>1.712E-3</v>
      </c>
      <c r="Y421" s="6">
        <v>0.50693746666609607</v>
      </c>
      <c r="Z421" s="6">
        <f t="shared" si="189"/>
        <v>12.270287795990651</v>
      </c>
      <c r="AA421" s="6">
        <f t="shared" si="191"/>
        <v>12.270287795990651</v>
      </c>
      <c r="AB421" s="6">
        <f t="shared" si="190"/>
        <v>1.9833219539220921</v>
      </c>
    </row>
    <row r="422" spans="5:28">
      <c r="E422" s="12">
        <f t="shared" si="174"/>
        <v>1.001276403340285</v>
      </c>
      <c r="F422" s="12">
        <f t="shared" si="175"/>
        <v>10141650</v>
      </c>
      <c r="G422" s="6">
        <v>25626</v>
      </c>
      <c r="H422" s="6">
        <v>6761100</v>
      </c>
      <c r="I422" s="12">
        <f t="shared" si="176"/>
        <v>13522200</v>
      </c>
      <c r="J422" s="6">
        <v>1269324.3544920001</v>
      </c>
      <c r="K422" s="12">
        <f t="shared" si="177"/>
        <v>10154594.835936001</v>
      </c>
      <c r="L422" s="6">
        <f t="shared" si="178"/>
        <v>81.645719999999997</v>
      </c>
      <c r="M422" s="6">
        <f t="shared" si="179"/>
        <v>5242880</v>
      </c>
      <c r="N422" s="13">
        <f t="shared" si="180"/>
        <v>1.331633631717773</v>
      </c>
      <c r="O422" s="13"/>
      <c r="P422" s="7">
        <f t="shared" si="181"/>
        <v>0</v>
      </c>
      <c r="Q422" s="7">
        <f t="shared" si="182"/>
        <v>1.8846525878530888E-3</v>
      </c>
      <c r="R422" s="6">
        <f t="shared" si="183"/>
        <v>1.8846525878530888E-3</v>
      </c>
      <c r="S422" s="6">
        <f t="shared" si="184"/>
        <v>1.8846525878530888E-3</v>
      </c>
      <c r="T422" s="7">
        <f t="shared" si="185"/>
        <v>0</v>
      </c>
      <c r="U422" s="7">
        <f t="shared" si="186"/>
        <v>0.12828023334110233</v>
      </c>
      <c r="V422" s="7">
        <f t="shared" si="187"/>
        <v>0.71909655395704108</v>
      </c>
      <c r="W422" s="6">
        <f t="shared" si="188"/>
        <v>0.84737678729814347</v>
      </c>
      <c r="X422" s="6">
        <v>3.1879999999999999E-3</v>
      </c>
      <c r="Y422" s="6">
        <v>0.83977716363578392</v>
      </c>
      <c r="Z422" s="6">
        <f t="shared" si="189"/>
        <v>40.882917570480274</v>
      </c>
      <c r="AA422" s="6">
        <f t="shared" si="191"/>
        <v>40.882917570480274</v>
      </c>
      <c r="AB422" s="6">
        <f t="shared" si="190"/>
        <v>0.90495717095440753</v>
      </c>
    </row>
    <row r="423" spans="5:28">
      <c r="E423" s="12">
        <f t="shared" si="174"/>
        <v>1.0717532016847329</v>
      </c>
      <c r="F423" s="12">
        <f t="shared" si="175"/>
        <v>9980098.5</v>
      </c>
      <c r="G423" s="6">
        <v>114919</v>
      </c>
      <c r="H423" s="6">
        <v>6653399</v>
      </c>
      <c r="I423" s="12">
        <f t="shared" si="176"/>
        <v>13306798</v>
      </c>
      <c r="J423" s="6">
        <v>1337025.315063</v>
      </c>
      <c r="K423" s="12">
        <f t="shared" si="177"/>
        <v>10696202.520504</v>
      </c>
      <c r="L423" s="6">
        <f t="shared" si="178"/>
        <v>82.139167999999998</v>
      </c>
      <c r="M423" s="6">
        <f t="shared" si="179"/>
        <v>5242880</v>
      </c>
      <c r="N423" s="13">
        <f t="shared" si="180"/>
        <v>1.2440675066213116</v>
      </c>
      <c r="O423" s="13"/>
      <c r="P423" s="7">
        <f t="shared" si="181"/>
        <v>0</v>
      </c>
      <c r="Q423" s="7">
        <f t="shared" si="182"/>
        <v>1.9851728292624164E-3</v>
      </c>
      <c r="R423" s="6">
        <f t="shared" si="183"/>
        <v>1.9851728292624164E-3</v>
      </c>
      <c r="S423" s="6">
        <f t="shared" si="184"/>
        <v>1.9851728292624164E-3</v>
      </c>
      <c r="T423" s="7">
        <f t="shared" si="185"/>
        <v>0</v>
      </c>
      <c r="U423" s="7">
        <f t="shared" si="186"/>
        <v>0.13512221584047726</v>
      </c>
      <c r="V423" s="7">
        <f t="shared" si="187"/>
        <v>0.38909710024338012</v>
      </c>
      <c r="W423" s="6">
        <f t="shared" si="188"/>
        <v>0.52421931608385741</v>
      </c>
      <c r="X423" s="6">
        <v>1.725E-3</v>
      </c>
      <c r="Y423" s="6">
        <v>0.51862124999999992</v>
      </c>
      <c r="Z423" s="6">
        <f t="shared" si="189"/>
        <v>15.082482855792259</v>
      </c>
      <c r="AA423" s="6">
        <f t="shared" si="191"/>
        <v>15.082482855792259</v>
      </c>
      <c r="AB423" s="6">
        <f t="shared" si="190"/>
        <v>1.0794131717235824</v>
      </c>
    </row>
    <row r="424" spans="5:28">
      <c r="E424" s="12">
        <f t="shared" si="174"/>
        <v>1.0726243538298661</v>
      </c>
      <c r="F424" s="12">
        <f t="shared" si="175"/>
        <v>10072728</v>
      </c>
      <c r="G424" s="6">
        <v>127224</v>
      </c>
      <c r="H424" s="6">
        <v>6715152</v>
      </c>
      <c r="I424" s="12">
        <f t="shared" si="176"/>
        <v>13430304</v>
      </c>
      <c r="J424" s="6">
        <v>1350531.670288</v>
      </c>
      <c r="K424" s="12">
        <f t="shared" si="177"/>
        <v>10804253.362304</v>
      </c>
      <c r="L424" s="6">
        <f t="shared" si="178"/>
        <v>83.126304000000005</v>
      </c>
      <c r="M424" s="6">
        <f t="shared" si="179"/>
        <v>5242880</v>
      </c>
      <c r="N424" s="13">
        <f t="shared" si="180"/>
        <v>1.2430571136787925</v>
      </c>
      <c r="O424" s="13"/>
      <c r="P424" s="7">
        <f t="shared" si="181"/>
        <v>0</v>
      </c>
      <c r="Q424" s="7">
        <f t="shared" si="182"/>
        <v>2.0052266376031904E-3</v>
      </c>
      <c r="R424" s="6">
        <f t="shared" si="183"/>
        <v>2.0052266376031904E-3</v>
      </c>
      <c r="S424" s="6">
        <f t="shared" si="184"/>
        <v>2.0052266376031904E-3</v>
      </c>
      <c r="T424" s="7">
        <f t="shared" si="185"/>
        <v>0</v>
      </c>
      <c r="U424" s="7">
        <f t="shared" si="186"/>
        <v>0.13648719272264243</v>
      </c>
      <c r="V424" s="7">
        <f t="shared" si="187"/>
        <v>0.3784956140338504</v>
      </c>
      <c r="W424" s="6">
        <f t="shared" si="188"/>
        <v>0.51498280675649277</v>
      </c>
      <c r="X424" s="6">
        <v>1.678E-3</v>
      </c>
      <c r="Y424" s="6">
        <v>0.50731533333277401</v>
      </c>
      <c r="Z424" s="6">
        <f t="shared" si="189"/>
        <v>19.500991513896928</v>
      </c>
      <c r="AA424" s="6">
        <f t="shared" si="191"/>
        <v>19.500991513896928</v>
      </c>
      <c r="AB424" s="6">
        <f t="shared" si="190"/>
        <v>1.511382156211958</v>
      </c>
    </row>
    <row r="425" spans="5:28">
      <c r="E425" s="12">
        <f t="shared" si="174"/>
        <v>1.0292038048485332</v>
      </c>
      <c r="F425" s="12">
        <f t="shared" si="175"/>
        <v>10345974</v>
      </c>
      <c r="G425" s="6">
        <v>18000</v>
      </c>
      <c r="H425" s="6">
        <v>6897316</v>
      </c>
      <c r="I425" s="12">
        <f t="shared" si="176"/>
        <v>13794632</v>
      </c>
      <c r="J425" s="6">
        <v>1331014.4757079999</v>
      </c>
      <c r="K425" s="12">
        <f t="shared" si="177"/>
        <v>10648115.805663999</v>
      </c>
      <c r="L425" s="6">
        <f t="shared" si="178"/>
        <v>83.127791999999999</v>
      </c>
      <c r="M425" s="6">
        <f t="shared" si="179"/>
        <v>5242880</v>
      </c>
      <c r="N425" s="13">
        <f t="shared" si="180"/>
        <v>1.2954998097092718</v>
      </c>
      <c r="O425" s="13"/>
      <c r="P425" s="7">
        <f t="shared" si="181"/>
        <v>0</v>
      </c>
      <c r="Q425" s="7">
        <f t="shared" si="182"/>
        <v>1.9762481254186116E-3</v>
      </c>
      <c r="R425" s="6">
        <f t="shared" si="183"/>
        <v>1.9762481254186116E-3</v>
      </c>
      <c r="S425" s="6">
        <f t="shared" si="184"/>
        <v>1.9762481254186116E-3</v>
      </c>
      <c r="T425" s="7">
        <f t="shared" si="185"/>
        <v>0</v>
      </c>
      <c r="U425" s="7">
        <f t="shared" si="186"/>
        <v>0.13451474945703748</v>
      </c>
      <c r="V425" s="7">
        <f t="shared" si="187"/>
        <v>0.40894669144420187</v>
      </c>
      <c r="W425" s="6">
        <f t="shared" si="188"/>
        <v>0.54346144090123938</v>
      </c>
      <c r="X425" s="6">
        <v>1.8129999999999999E-3</v>
      </c>
      <c r="Y425" s="6">
        <v>0.53183657692279795</v>
      </c>
      <c r="Z425" s="6">
        <f t="shared" si="189"/>
        <v>9.0043091791843164</v>
      </c>
      <c r="AA425" s="6">
        <f t="shared" si="191"/>
        <v>9.0043091791843164</v>
      </c>
      <c r="AB425" s="6">
        <f t="shared" si="190"/>
        <v>2.1857962545003566</v>
      </c>
    </row>
    <row r="426" spans="5:28">
      <c r="E426" s="12">
        <f t="shared" si="174"/>
        <v>1.2516792032498769</v>
      </c>
      <c r="F426" s="12">
        <f t="shared" si="175"/>
        <v>8938923</v>
      </c>
      <c r="G426" s="6">
        <v>659033</v>
      </c>
      <c r="H426" s="6">
        <v>5959282</v>
      </c>
      <c r="I426" s="12">
        <f t="shared" si="176"/>
        <v>11918564</v>
      </c>
      <c r="J426" s="6">
        <v>1398583.002319</v>
      </c>
      <c r="K426" s="12">
        <f t="shared" si="177"/>
        <v>11188664.018552</v>
      </c>
      <c r="L426" s="6">
        <f t="shared" si="178"/>
        <v>84.692043999999996</v>
      </c>
      <c r="M426" s="6">
        <f t="shared" si="179"/>
        <v>5242880</v>
      </c>
      <c r="N426" s="13">
        <f t="shared" si="180"/>
        <v>1.0652356689089733</v>
      </c>
      <c r="O426" s="13"/>
      <c r="P426" s="7">
        <f t="shared" si="181"/>
        <v>0</v>
      </c>
      <c r="Q426" s="7">
        <f t="shared" si="182"/>
        <v>2.0765717330797958E-3</v>
      </c>
      <c r="R426" s="6">
        <f t="shared" si="183"/>
        <v>2.0765717330797958E-3</v>
      </c>
      <c r="S426" s="6">
        <f t="shared" si="184"/>
        <v>2.0765717330797958E-3</v>
      </c>
      <c r="T426" s="7">
        <f t="shared" si="185"/>
        <v>0</v>
      </c>
      <c r="U426" s="7">
        <f t="shared" si="186"/>
        <v>0.14134334793897749</v>
      </c>
      <c r="V426" s="7">
        <f t="shared" si="187"/>
        <v>0.43398424398160196</v>
      </c>
      <c r="W426" s="6">
        <f t="shared" si="188"/>
        <v>0.57532759192057947</v>
      </c>
      <c r="X426" s="6">
        <v>1.9239999999999999E-3</v>
      </c>
      <c r="Y426" s="6">
        <v>0.58976097142939599</v>
      </c>
      <c r="Z426" s="6">
        <f t="shared" si="189"/>
        <v>7.9299237567461471</v>
      </c>
      <c r="AA426" s="6">
        <f t="shared" si="191"/>
        <v>7.9299237567461471</v>
      </c>
      <c r="AB426" s="6">
        <f t="shared" si="190"/>
        <v>2.4473270033170418</v>
      </c>
    </row>
    <row r="427" spans="5:28">
      <c r="E427" s="12">
        <f t="shared" si="174"/>
        <v>1.1946766426496715</v>
      </c>
      <c r="F427" s="12">
        <f t="shared" si="175"/>
        <v>9263065.5</v>
      </c>
      <c r="G427" s="6">
        <v>643994</v>
      </c>
      <c r="H427" s="6">
        <v>6175377</v>
      </c>
      <c r="I427" s="12">
        <f t="shared" si="176"/>
        <v>12350754</v>
      </c>
      <c r="J427" s="6">
        <v>1383295.999023</v>
      </c>
      <c r="K427" s="12">
        <f t="shared" si="177"/>
        <v>11066367.992184</v>
      </c>
      <c r="L427" s="6">
        <f t="shared" si="178"/>
        <v>86.984403999999998</v>
      </c>
      <c r="M427" s="6">
        <f t="shared" si="179"/>
        <v>5242880</v>
      </c>
      <c r="N427" s="13">
        <f t="shared" si="180"/>
        <v>1.1160621089704537</v>
      </c>
      <c r="O427" s="13"/>
      <c r="P427" s="7">
        <f t="shared" si="181"/>
        <v>0</v>
      </c>
      <c r="Q427" s="7">
        <f t="shared" si="182"/>
        <v>2.0538740748962379E-3</v>
      </c>
      <c r="R427" s="6">
        <f t="shared" si="183"/>
        <v>2.0538740748962379E-3</v>
      </c>
      <c r="S427" s="6">
        <f t="shared" si="184"/>
        <v>2.0538740748962379E-3</v>
      </c>
      <c r="T427" s="7">
        <f t="shared" si="185"/>
        <v>0</v>
      </c>
      <c r="U427" s="7">
        <f t="shared" si="186"/>
        <v>0.13979841551649838</v>
      </c>
      <c r="V427" s="7">
        <f t="shared" si="187"/>
        <v>0.81608887459741997</v>
      </c>
      <c r="W427" s="6">
        <f t="shared" si="188"/>
        <v>0.95588729011391838</v>
      </c>
      <c r="X427" s="6">
        <v>3.6180000000000001E-3</v>
      </c>
      <c r="Y427" s="6">
        <v>0.96177572307775794</v>
      </c>
      <c r="Z427" s="6">
        <f t="shared" si="189"/>
        <v>43.2317834467596</v>
      </c>
      <c r="AA427" s="6">
        <f t="shared" si="191"/>
        <v>43.2317834467596</v>
      </c>
      <c r="AB427" s="6">
        <f t="shared" si="190"/>
        <v>0.61224595532481463</v>
      </c>
    </row>
    <row r="428" spans="5:28">
      <c r="E428" s="12">
        <f t="shared" si="174"/>
        <v>1.1187614724887265</v>
      </c>
      <c r="F428" s="12">
        <f t="shared" si="175"/>
        <v>9873825</v>
      </c>
      <c r="G428" s="6">
        <v>448695</v>
      </c>
      <c r="H428" s="6">
        <v>6582550</v>
      </c>
      <c r="I428" s="12">
        <f t="shared" si="176"/>
        <v>13165100</v>
      </c>
      <c r="J428" s="6">
        <v>1380806.874512</v>
      </c>
      <c r="K428" s="12">
        <f t="shared" si="177"/>
        <v>11046454.996096</v>
      </c>
      <c r="L428" s="6">
        <f t="shared" si="178"/>
        <v>87.964500000000001</v>
      </c>
      <c r="M428" s="6">
        <f t="shared" si="179"/>
        <v>5242880</v>
      </c>
      <c r="N428" s="13">
        <f t="shared" si="180"/>
        <v>1.1917941099341611</v>
      </c>
      <c r="O428" s="13"/>
      <c r="P428" s="7">
        <f t="shared" si="181"/>
        <v>0</v>
      </c>
      <c r="Q428" s="7">
        <f t="shared" si="182"/>
        <v>2.0501783016807131E-3</v>
      </c>
      <c r="R428" s="6">
        <f t="shared" si="183"/>
        <v>2.0501783016807131E-3</v>
      </c>
      <c r="S428" s="6">
        <f t="shared" si="184"/>
        <v>2.0501783016807131E-3</v>
      </c>
      <c r="T428" s="7">
        <f t="shared" si="185"/>
        <v>0</v>
      </c>
      <c r="U428" s="7">
        <f t="shared" si="186"/>
        <v>0.13954686005555086</v>
      </c>
      <c r="V428" s="7">
        <f t="shared" si="187"/>
        <v>0.60090126089760276</v>
      </c>
      <c r="W428" s="6">
        <f t="shared" si="188"/>
        <v>0.7404481209531536</v>
      </c>
      <c r="X428" s="6">
        <v>2.6640000000000001E-3</v>
      </c>
      <c r="Y428" s="6">
        <v>0.74227919999911207</v>
      </c>
      <c r="Z428" s="6">
        <f t="shared" si="189"/>
        <v>23.041355042015276</v>
      </c>
      <c r="AA428" s="6">
        <f t="shared" si="191"/>
        <v>23.041355042015276</v>
      </c>
      <c r="AB428" s="6">
        <f t="shared" si="190"/>
        <v>0.24668332966364448</v>
      </c>
    </row>
    <row r="429" spans="5:28">
      <c r="E429" s="12">
        <f t="shared" si="174"/>
        <v>1.200202496975229</v>
      </c>
      <c r="F429" s="12">
        <f t="shared" si="175"/>
        <v>9800659.5</v>
      </c>
      <c r="G429" s="6">
        <v>524288</v>
      </c>
      <c r="H429" s="6">
        <v>6533773</v>
      </c>
      <c r="I429" s="12">
        <f t="shared" si="176"/>
        <v>13067546</v>
      </c>
      <c r="J429" s="6">
        <v>1470347.000488</v>
      </c>
      <c r="K429" s="12">
        <f t="shared" si="177"/>
        <v>11762776.003904</v>
      </c>
      <c r="L429" s="6">
        <f t="shared" si="178"/>
        <v>88.891036</v>
      </c>
      <c r="M429" s="6">
        <f t="shared" si="179"/>
        <v>5242880</v>
      </c>
      <c r="N429" s="13">
        <f t="shared" si="180"/>
        <v>1.1109236455461664</v>
      </c>
      <c r="O429" s="13"/>
      <c r="P429" s="7">
        <f t="shared" si="181"/>
        <v>0</v>
      </c>
      <c r="Q429" s="7">
        <f t="shared" si="182"/>
        <v>2.1831246439927982E-3</v>
      </c>
      <c r="R429" s="6">
        <f t="shared" si="183"/>
        <v>2.1831246439927982E-3</v>
      </c>
      <c r="S429" s="6">
        <f t="shared" si="184"/>
        <v>2.1831246439927982E-3</v>
      </c>
      <c r="T429" s="7">
        <f t="shared" si="185"/>
        <v>0</v>
      </c>
      <c r="U429" s="7">
        <f t="shared" si="186"/>
        <v>0.14859594842523705</v>
      </c>
      <c r="V429" s="7">
        <f t="shared" si="187"/>
        <v>0.46691652029205616</v>
      </c>
      <c r="W429" s="6">
        <f t="shared" si="188"/>
        <v>0.61551246871729326</v>
      </c>
      <c r="X429" s="6">
        <v>2.0699999999999998E-3</v>
      </c>
      <c r="Y429" s="6">
        <v>0.62749092857201993</v>
      </c>
      <c r="Z429" s="6">
        <f t="shared" si="189"/>
        <v>5.4649586469950906</v>
      </c>
      <c r="AA429" s="6">
        <f t="shared" si="191"/>
        <v>5.4649586469950906</v>
      </c>
      <c r="AB429" s="6">
        <f t="shared" si="190"/>
        <v>1.9089455017279748</v>
      </c>
    </row>
    <row r="430" spans="5:28">
      <c r="E430" s="12">
        <f t="shared" si="174"/>
        <v>1.0888462418566582</v>
      </c>
      <c r="F430" s="12">
        <f t="shared" si="175"/>
        <v>11009500.5</v>
      </c>
      <c r="G430" s="6">
        <v>141347</v>
      </c>
      <c r="H430" s="6">
        <v>7339667</v>
      </c>
      <c r="I430" s="12">
        <f t="shared" si="176"/>
        <v>14679334</v>
      </c>
      <c r="J430" s="6">
        <v>1498456.655518</v>
      </c>
      <c r="K430" s="12">
        <f t="shared" si="177"/>
        <v>11987653.244144</v>
      </c>
      <c r="L430" s="6">
        <f t="shared" si="178"/>
        <v>90.902944000000005</v>
      </c>
      <c r="M430" s="6">
        <f t="shared" si="179"/>
        <v>5242880</v>
      </c>
      <c r="N430" s="13">
        <f t="shared" si="180"/>
        <v>1.224537755725533</v>
      </c>
      <c r="O430" s="13"/>
      <c r="P430" s="7">
        <f t="shared" si="181"/>
        <v>0</v>
      </c>
      <c r="Q430" s="7">
        <f t="shared" si="182"/>
        <v>2.2248609692342288E-3</v>
      </c>
      <c r="R430" s="6">
        <f t="shared" si="183"/>
        <v>2.2248609692342288E-3</v>
      </c>
      <c r="S430" s="6">
        <f t="shared" si="184"/>
        <v>2.2248609692342288E-3</v>
      </c>
      <c r="T430" s="7">
        <f t="shared" si="185"/>
        <v>0</v>
      </c>
      <c r="U430" s="7">
        <f t="shared" si="186"/>
        <v>0.15143676140863671</v>
      </c>
      <c r="V430" s="7">
        <f t="shared" si="187"/>
        <v>0.43781882409994255</v>
      </c>
      <c r="W430" s="6">
        <f t="shared" si="188"/>
        <v>0.58925558550857926</v>
      </c>
      <c r="X430" s="6">
        <v>1.941E-3</v>
      </c>
      <c r="Y430" s="6">
        <v>0.58687521428543699</v>
      </c>
      <c r="Z430" s="6">
        <f t="shared" si="189"/>
        <v>14.624470336642393</v>
      </c>
      <c r="AA430" s="6">
        <f t="shared" si="191"/>
        <v>14.624470336642393</v>
      </c>
      <c r="AB430" s="6">
        <f t="shared" si="190"/>
        <v>0.40560091228942913</v>
      </c>
    </row>
    <row r="431" spans="5:28">
      <c r="E431" s="12">
        <f t="shared" si="174"/>
        <v>1.0706273469765202</v>
      </c>
      <c r="F431" s="12">
        <f t="shared" si="175"/>
        <v>11143657.5</v>
      </c>
      <c r="G431" s="6">
        <v>94653</v>
      </c>
      <c r="H431" s="6">
        <v>7429105</v>
      </c>
      <c r="I431" s="12">
        <f t="shared" si="176"/>
        <v>14858210</v>
      </c>
      <c r="J431" s="6">
        <v>1491338.0581050001</v>
      </c>
      <c r="K431" s="12">
        <f t="shared" si="177"/>
        <v>11930704.46484</v>
      </c>
      <c r="L431" s="6">
        <f t="shared" si="178"/>
        <v>91.042320000000004</v>
      </c>
      <c r="M431" s="6">
        <f t="shared" si="179"/>
        <v>5242880</v>
      </c>
      <c r="N431" s="13">
        <f t="shared" si="180"/>
        <v>1.2453757482458316</v>
      </c>
      <c r="O431" s="13"/>
      <c r="P431" s="7">
        <f t="shared" si="181"/>
        <v>0</v>
      </c>
      <c r="Q431" s="7">
        <f t="shared" si="182"/>
        <v>2.214291501320991E-3</v>
      </c>
      <c r="R431" s="6">
        <f t="shared" si="183"/>
        <v>2.214291501320991E-3</v>
      </c>
      <c r="S431" s="6">
        <f t="shared" si="184"/>
        <v>2.214291501320991E-3</v>
      </c>
      <c r="T431" s="7">
        <f t="shared" si="185"/>
        <v>0</v>
      </c>
      <c r="U431" s="7">
        <f t="shared" si="186"/>
        <v>0.15071734297632713</v>
      </c>
      <c r="V431" s="7">
        <f t="shared" si="187"/>
        <v>0.48992400100209949</v>
      </c>
      <c r="W431" s="6">
        <f t="shared" si="188"/>
        <v>0.64064134397842665</v>
      </c>
      <c r="X431" s="6">
        <v>2.1719999999999999E-3</v>
      </c>
      <c r="Y431" s="6">
        <v>0.62721929999999992</v>
      </c>
      <c r="Z431" s="6">
        <f t="shared" si="189"/>
        <v>1.9471225285907501</v>
      </c>
      <c r="AA431" s="6">
        <f t="shared" si="191"/>
        <v>1.9471225285907501</v>
      </c>
      <c r="AB431" s="6">
        <f t="shared" si="190"/>
        <v>2.1399284075644234</v>
      </c>
    </row>
    <row r="432" spans="5:28">
      <c r="E432" s="12">
        <f t="shared" si="174"/>
        <v>1.4744031487528269</v>
      </c>
      <c r="F432" s="12">
        <f t="shared" si="175"/>
        <v>8914099.5</v>
      </c>
      <c r="G432" s="6">
        <v>1048576</v>
      </c>
      <c r="H432" s="6">
        <v>5942733</v>
      </c>
      <c r="I432" s="12">
        <f t="shared" si="176"/>
        <v>11885466</v>
      </c>
      <c r="J432" s="6">
        <v>1642872.046387</v>
      </c>
      <c r="K432" s="12">
        <f t="shared" si="177"/>
        <v>13142976.371096</v>
      </c>
      <c r="L432" s="6">
        <f t="shared" si="178"/>
        <v>92.284316000000004</v>
      </c>
      <c r="M432" s="6">
        <f t="shared" si="179"/>
        <v>5242880</v>
      </c>
      <c r="N432" s="13">
        <f t="shared" si="180"/>
        <v>0.90432073104372968</v>
      </c>
      <c r="O432" s="13"/>
      <c r="P432" s="7">
        <f t="shared" si="181"/>
        <v>0</v>
      </c>
      <c r="Q432" s="7">
        <f t="shared" si="182"/>
        <v>2.4392843663461538E-3</v>
      </c>
      <c r="R432" s="6">
        <f t="shared" si="183"/>
        <v>2.4392843663461538E-3</v>
      </c>
      <c r="S432" s="6">
        <f t="shared" si="184"/>
        <v>2.4392843663461538E-3</v>
      </c>
      <c r="T432" s="7">
        <f t="shared" si="185"/>
        <v>0</v>
      </c>
      <c r="U432" s="7">
        <f t="shared" si="186"/>
        <v>0.16603164409024729</v>
      </c>
      <c r="V432" s="7">
        <f t="shared" si="187"/>
        <v>0.79060019498727385</v>
      </c>
      <c r="W432" s="6">
        <f t="shared" si="188"/>
        <v>0.95663183907752114</v>
      </c>
      <c r="X432" s="6">
        <v>3.5049999999999999E-3</v>
      </c>
      <c r="Y432" s="6">
        <v>0.98175050000000008</v>
      </c>
      <c r="Z432" s="6">
        <f t="shared" si="189"/>
        <v>30.405581559310875</v>
      </c>
      <c r="AA432" s="6">
        <f t="shared" si="191"/>
        <v>30.405581559310875</v>
      </c>
      <c r="AB432" s="6">
        <f t="shared" si="190"/>
        <v>2.5585585056976226</v>
      </c>
    </row>
    <row r="433" spans="5:28">
      <c r="E433" s="12">
        <f t="shared" si="174"/>
        <v>1.2588733061338526</v>
      </c>
      <c r="F433" s="12">
        <f t="shared" si="175"/>
        <v>9091203</v>
      </c>
      <c r="G433" s="6">
        <v>1039183</v>
      </c>
      <c r="H433" s="6">
        <v>6060802</v>
      </c>
      <c r="I433" s="12">
        <f t="shared" si="176"/>
        <v>12121604</v>
      </c>
      <c r="J433" s="6">
        <v>1430584.0971679999</v>
      </c>
      <c r="K433" s="12">
        <f t="shared" si="177"/>
        <v>11444672.777344</v>
      </c>
      <c r="L433" s="6">
        <f t="shared" si="178"/>
        <v>93.513283999999999</v>
      </c>
      <c r="M433" s="6">
        <f t="shared" si="179"/>
        <v>5242880</v>
      </c>
      <c r="N433" s="13">
        <f t="shared" si="180"/>
        <v>1.0591481500455007</v>
      </c>
      <c r="O433" s="13"/>
      <c r="P433" s="7">
        <f t="shared" si="181"/>
        <v>0</v>
      </c>
      <c r="Q433" s="7">
        <f t="shared" si="182"/>
        <v>2.1240859448790621E-3</v>
      </c>
      <c r="R433" s="6">
        <f t="shared" si="183"/>
        <v>2.1240859448790621E-3</v>
      </c>
      <c r="S433" s="6">
        <f t="shared" si="184"/>
        <v>2.1240859448790621E-3</v>
      </c>
      <c r="T433" s="7">
        <f t="shared" si="185"/>
        <v>0</v>
      </c>
      <c r="U433" s="7">
        <f t="shared" si="186"/>
        <v>0.14457743692488007</v>
      </c>
      <c r="V433" s="7">
        <f t="shared" si="187"/>
        <v>0.72902134955745201</v>
      </c>
      <c r="W433" s="6">
        <f t="shared" si="188"/>
        <v>0.87359878648233202</v>
      </c>
      <c r="X433" s="6">
        <v>3.2320000000000001E-3</v>
      </c>
      <c r="Y433" s="6">
        <v>0.91113018181788796</v>
      </c>
      <c r="Z433" s="6">
        <f t="shared" si="189"/>
        <v>34.27951903220724</v>
      </c>
      <c r="AA433" s="6">
        <f t="shared" si="191"/>
        <v>34.27951903220724</v>
      </c>
      <c r="AB433" s="6">
        <f t="shared" si="190"/>
        <v>4.1192132677103563</v>
      </c>
    </row>
    <row r="434" spans="5:28">
      <c r="E434" s="12">
        <f t="shared" si="174"/>
        <v>1.6354291376877064</v>
      </c>
      <c r="F434" s="12">
        <f t="shared" si="175"/>
        <v>8271363</v>
      </c>
      <c r="G434" s="6">
        <v>1447360</v>
      </c>
      <c r="H434" s="6">
        <v>5514242</v>
      </c>
      <c r="I434" s="12">
        <f t="shared" si="176"/>
        <v>11028484</v>
      </c>
      <c r="J434" s="6">
        <v>1690903.5073239999</v>
      </c>
      <c r="K434" s="12">
        <f t="shared" si="177"/>
        <v>13527228.058591999</v>
      </c>
      <c r="L434" s="6">
        <f t="shared" si="178"/>
        <v>95.118104000000002</v>
      </c>
      <c r="M434" s="6">
        <f t="shared" si="179"/>
        <v>5242880</v>
      </c>
      <c r="N434" s="13">
        <f t="shared" si="180"/>
        <v>0.81528040720767703</v>
      </c>
      <c r="O434" s="13"/>
      <c r="P434" s="7">
        <f t="shared" si="181"/>
        <v>0</v>
      </c>
      <c r="Q434" s="7">
        <f t="shared" si="182"/>
        <v>2.5105999578519276E-3</v>
      </c>
      <c r="R434" s="6">
        <f t="shared" si="183"/>
        <v>2.5105999578519276E-3</v>
      </c>
      <c r="S434" s="6">
        <f t="shared" si="184"/>
        <v>2.5105999578519276E-3</v>
      </c>
      <c r="T434" s="7">
        <f t="shared" si="185"/>
        <v>0</v>
      </c>
      <c r="U434" s="7">
        <f t="shared" si="186"/>
        <v>0.17088579109759616</v>
      </c>
      <c r="V434" s="7">
        <f t="shared" si="187"/>
        <v>0.66969813949135981</v>
      </c>
      <c r="W434" s="6">
        <f t="shared" si="188"/>
        <v>0.84058393058895597</v>
      </c>
      <c r="X434" s="6">
        <v>2.9689999999999999E-3</v>
      </c>
      <c r="Y434" s="6">
        <v>0.88672154000000003</v>
      </c>
      <c r="Z434" s="6">
        <f t="shared" si="189"/>
        <v>15.439543352915871</v>
      </c>
      <c r="AA434" s="6">
        <f t="shared" si="191"/>
        <v>15.439543352915871</v>
      </c>
      <c r="AB434" s="6">
        <f t="shared" si="190"/>
        <v>5.2031677736219262</v>
      </c>
    </row>
    <row r="435" spans="5:28">
      <c r="E435" s="12">
        <f t="shared" si="174"/>
        <v>2.2122921454690174</v>
      </c>
      <c r="F435" s="12">
        <f t="shared" si="175"/>
        <v>6399754.5</v>
      </c>
      <c r="G435" s="6">
        <v>2216688</v>
      </c>
      <c r="H435" s="6">
        <v>4266503</v>
      </c>
      <c r="I435" s="12">
        <f t="shared" si="176"/>
        <v>8533006</v>
      </c>
      <c r="J435" s="6">
        <v>1769765.82666</v>
      </c>
      <c r="K435" s="12">
        <f t="shared" si="177"/>
        <v>14158126.61328</v>
      </c>
      <c r="L435" s="6">
        <f t="shared" si="178"/>
        <v>95.531796</v>
      </c>
      <c r="M435" s="6">
        <f t="shared" si="179"/>
        <v>5242880</v>
      </c>
      <c r="N435" s="13">
        <f t="shared" si="180"/>
        <v>0.60269315518030719</v>
      </c>
      <c r="O435" s="13"/>
      <c r="P435" s="7">
        <f t="shared" si="181"/>
        <v>0</v>
      </c>
      <c r="Q435" s="7">
        <f t="shared" si="182"/>
        <v>2.6276922311504829E-3</v>
      </c>
      <c r="R435" s="6">
        <f t="shared" si="183"/>
        <v>2.6276922311504829E-3</v>
      </c>
      <c r="S435" s="6">
        <f t="shared" si="184"/>
        <v>2.6276922311504829E-3</v>
      </c>
      <c r="T435" s="7">
        <f t="shared" si="185"/>
        <v>0</v>
      </c>
      <c r="U435" s="7">
        <f t="shared" si="186"/>
        <v>0.1788557608617794</v>
      </c>
      <c r="V435" s="7">
        <f t="shared" si="187"/>
        <v>0.88601357087304189</v>
      </c>
      <c r="W435" s="6">
        <f t="shared" si="188"/>
        <v>1.0648693317348212</v>
      </c>
      <c r="X435" s="6">
        <v>3.9280000000000001E-3</v>
      </c>
      <c r="Y435" s="6">
        <v>1.1135094400000001</v>
      </c>
      <c r="Z435" s="6">
        <f t="shared" si="189"/>
        <v>33.103558270099725</v>
      </c>
      <c r="AA435" s="6">
        <f t="shared" si="191"/>
        <v>33.103558270099725</v>
      </c>
      <c r="AB435" s="6">
        <f t="shared" si="190"/>
        <v>4.3681810425584571</v>
      </c>
    </row>
    <row r="436" spans="5:28">
      <c r="E436" s="12">
        <f t="shared" si="174"/>
        <v>1.0806132491603788</v>
      </c>
      <c r="F436" s="12">
        <f t="shared" si="175"/>
        <v>11499085.5</v>
      </c>
      <c r="G436" s="6">
        <v>221119</v>
      </c>
      <c r="H436" s="6">
        <v>7666057</v>
      </c>
      <c r="I436" s="12">
        <f t="shared" si="176"/>
        <v>15332114</v>
      </c>
      <c r="J436" s="6">
        <v>1553258.018066</v>
      </c>
      <c r="K436" s="12">
        <f t="shared" si="177"/>
        <v>12426064.144528</v>
      </c>
      <c r="L436" s="6">
        <f t="shared" si="178"/>
        <v>96.415064000000001</v>
      </c>
      <c r="M436" s="6">
        <f t="shared" si="179"/>
        <v>5242880</v>
      </c>
      <c r="N436" s="13">
        <f t="shared" si="180"/>
        <v>1.2338672826465105</v>
      </c>
      <c r="O436" s="13"/>
      <c r="P436" s="7">
        <f t="shared" si="181"/>
        <v>0</v>
      </c>
      <c r="Q436" s="7">
        <f t="shared" si="182"/>
        <v>2.3062282961735263E-3</v>
      </c>
      <c r="R436" s="6">
        <f t="shared" si="183"/>
        <v>2.3062282961735263E-3</v>
      </c>
      <c r="S436" s="6">
        <f t="shared" si="184"/>
        <v>2.3062282961735263E-3</v>
      </c>
      <c r="T436" s="7">
        <f t="shared" si="185"/>
        <v>0</v>
      </c>
      <c r="U436" s="7">
        <f t="shared" si="186"/>
        <v>0.15697508701484575</v>
      </c>
      <c r="V436" s="7">
        <f t="shared" si="187"/>
        <v>0.45924736005537509</v>
      </c>
      <c r="W436" s="6">
        <f t="shared" si="188"/>
        <v>0.61622244707022089</v>
      </c>
      <c r="X436" s="6">
        <v>2.036E-3</v>
      </c>
      <c r="Y436" s="6">
        <v>0.61783098666598801</v>
      </c>
      <c r="Z436" s="6">
        <f t="shared" si="189"/>
        <v>13.272509635241954</v>
      </c>
      <c r="AA436" s="6">
        <f t="shared" si="191"/>
        <v>13.272509635241954</v>
      </c>
      <c r="AB436" s="6">
        <f t="shared" si="190"/>
        <v>0.26035269037691233</v>
      </c>
    </row>
    <row r="437" spans="5:28">
      <c r="E437" s="12">
        <f t="shared" si="174"/>
        <v>1.0759338887044196</v>
      </c>
      <c r="F437" s="12">
        <f t="shared" si="175"/>
        <v>11720106</v>
      </c>
      <c r="G437" s="6">
        <v>140874</v>
      </c>
      <c r="H437" s="6">
        <v>7813404</v>
      </c>
      <c r="I437" s="12">
        <f t="shared" si="176"/>
        <v>15626808</v>
      </c>
      <c r="J437" s="6">
        <v>1576257.403076</v>
      </c>
      <c r="K437" s="12">
        <f t="shared" si="177"/>
        <v>12610059.224608</v>
      </c>
      <c r="L437" s="6">
        <f t="shared" si="178"/>
        <v>96.578327999999999</v>
      </c>
      <c r="M437" s="6">
        <f t="shared" si="179"/>
        <v>5242880</v>
      </c>
      <c r="N437" s="13">
        <f t="shared" si="180"/>
        <v>1.2392335136305261</v>
      </c>
      <c r="O437" s="13"/>
      <c r="P437" s="7">
        <f t="shared" si="181"/>
        <v>0</v>
      </c>
      <c r="Q437" s="7">
        <f t="shared" si="182"/>
        <v>2.3403770543886588E-3</v>
      </c>
      <c r="R437" s="6">
        <f t="shared" si="183"/>
        <v>2.3403770543886588E-3</v>
      </c>
      <c r="S437" s="6">
        <f t="shared" si="184"/>
        <v>2.3403770543886588E-3</v>
      </c>
      <c r="T437" s="7">
        <f t="shared" si="185"/>
        <v>0</v>
      </c>
      <c r="U437" s="7">
        <f t="shared" si="186"/>
        <v>0.15929944679360808</v>
      </c>
      <c r="V437" s="7">
        <f t="shared" si="187"/>
        <v>0.48676611149287796</v>
      </c>
      <c r="W437" s="6">
        <f t="shared" si="188"/>
        <v>0.64606555828648604</v>
      </c>
      <c r="X437" s="6">
        <v>2.1580000000000002E-3</v>
      </c>
      <c r="Y437" s="6">
        <v>0.64114180000000009</v>
      </c>
      <c r="Z437" s="6">
        <f t="shared" si="189"/>
        <v>8.4512073396041956</v>
      </c>
      <c r="AA437" s="6">
        <f t="shared" si="191"/>
        <v>8.4512073396041956</v>
      </c>
      <c r="AB437" s="6">
        <f t="shared" si="190"/>
        <v>0.76796713090395063</v>
      </c>
    </row>
    <row r="438" spans="5:28">
      <c r="E438" s="12">
        <f t="shared" si="174"/>
        <v>1.0678136179128874</v>
      </c>
      <c r="F438" s="12">
        <f t="shared" si="175"/>
        <v>11838292.5</v>
      </c>
      <c r="G438" s="6">
        <v>112985</v>
      </c>
      <c r="H438" s="6">
        <v>7892195</v>
      </c>
      <c r="I438" s="12">
        <f t="shared" si="176"/>
        <v>15784390</v>
      </c>
      <c r="J438" s="6">
        <v>1580136.2430420001</v>
      </c>
      <c r="K438" s="12">
        <f t="shared" si="177"/>
        <v>12641089.944336001</v>
      </c>
      <c r="L438" s="6">
        <f t="shared" si="178"/>
        <v>96.966040000000007</v>
      </c>
      <c r="M438" s="6">
        <f t="shared" si="179"/>
        <v>5242880</v>
      </c>
      <c r="N438" s="13">
        <f t="shared" si="180"/>
        <v>1.2486573602043227</v>
      </c>
      <c r="O438" s="13"/>
      <c r="P438" s="7">
        <f t="shared" si="181"/>
        <v>0</v>
      </c>
      <c r="Q438" s="7">
        <f t="shared" si="182"/>
        <v>2.3461362330839384E-3</v>
      </c>
      <c r="R438" s="6">
        <f t="shared" si="183"/>
        <v>2.3461362330839384E-3</v>
      </c>
      <c r="S438" s="6">
        <f t="shared" si="184"/>
        <v>2.3461362330839384E-3</v>
      </c>
      <c r="T438" s="7">
        <f t="shared" si="185"/>
        <v>0</v>
      </c>
      <c r="U438" s="7">
        <f t="shared" si="186"/>
        <v>0.15969144943199629</v>
      </c>
      <c r="V438" s="7">
        <f t="shared" si="187"/>
        <v>0.47233004516500754</v>
      </c>
      <c r="W438" s="6">
        <f t="shared" si="188"/>
        <v>0.63202149459700385</v>
      </c>
      <c r="X438" s="6">
        <v>2.0939999999999999E-3</v>
      </c>
      <c r="Y438" s="6">
        <v>0.62620372000069802</v>
      </c>
      <c r="Z438" s="6">
        <f t="shared" si="189"/>
        <v>12.040889832088752</v>
      </c>
      <c r="AA438" s="6">
        <f t="shared" si="191"/>
        <v>12.040889832088752</v>
      </c>
      <c r="AB438" s="6">
        <f t="shared" si="190"/>
        <v>0.92905462080285162</v>
      </c>
    </row>
    <row r="439" spans="5:28">
      <c r="E439" s="12">
        <f t="shared" si="174"/>
        <v>1.1329387694814015</v>
      </c>
      <c r="F439" s="12">
        <f t="shared" si="175"/>
        <v>11219014.5</v>
      </c>
      <c r="G439" s="6">
        <v>445315</v>
      </c>
      <c r="H439" s="6">
        <v>7479343</v>
      </c>
      <c r="I439" s="12">
        <f t="shared" si="176"/>
        <v>14958686</v>
      </c>
      <c r="J439" s="6">
        <v>1588807.060303</v>
      </c>
      <c r="K439" s="12">
        <f t="shared" si="177"/>
        <v>12710456.482424</v>
      </c>
      <c r="L439" s="6">
        <f t="shared" si="178"/>
        <v>98.658416000000003</v>
      </c>
      <c r="M439" s="6">
        <f t="shared" si="179"/>
        <v>5242880</v>
      </c>
      <c r="N439" s="13">
        <f t="shared" si="180"/>
        <v>1.1768803127318714</v>
      </c>
      <c r="O439" s="13"/>
      <c r="P439" s="7">
        <f t="shared" si="181"/>
        <v>0</v>
      </c>
      <c r="Q439" s="7">
        <f t="shared" si="182"/>
        <v>2.3590103878513265E-3</v>
      </c>
      <c r="R439" s="6">
        <f t="shared" si="183"/>
        <v>2.3590103878513265E-3</v>
      </c>
      <c r="S439" s="6">
        <f t="shared" si="184"/>
        <v>2.3590103878513265E-3</v>
      </c>
      <c r="T439" s="7">
        <f t="shared" si="185"/>
        <v>0</v>
      </c>
      <c r="U439" s="7">
        <f t="shared" si="186"/>
        <v>0.16056773803196117</v>
      </c>
      <c r="V439" s="7">
        <f t="shared" si="187"/>
        <v>0.572480255314608</v>
      </c>
      <c r="W439" s="6">
        <f t="shared" si="188"/>
        <v>0.73304799334656923</v>
      </c>
      <c r="X439" s="6">
        <v>2.5379999999999999E-3</v>
      </c>
      <c r="Y439" s="6">
        <v>0.74036632499999988</v>
      </c>
      <c r="Z439" s="6">
        <f t="shared" si="189"/>
        <v>7.0523881855269268</v>
      </c>
      <c r="AA439" s="6">
        <f t="shared" si="191"/>
        <v>7.0523881855269268</v>
      </c>
      <c r="AB439" s="6">
        <f t="shared" si="190"/>
        <v>0.98847440872336478</v>
      </c>
    </row>
    <row r="440" spans="5:28">
      <c r="E440" s="12">
        <f t="shared" si="174"/>
        <v>1.0653863641038364</v>
      </c>
      <c r="F440" s="12">
        <f t="shared" si="175"/>
        <v>12129051</v>
      </c>
      <c r="G440" s="6">
        <v>121728</v>
      </c>
      <c r="H440" s="6">
        <v>8086034</v>
      </c>
      <c r="I440" s="12">
        <f t="shared" si="176"/>
        <v>16172068</v>
      </c>
      <c r="J440" s="6">
        <v>1615265.6931149999</v>
      </c>
      <c r="K440" s="12">
        <f t="shared" si="177"/>
        <v>12922125.544919999</v>
      </c>
      <c r="L440" s="6">
        <f t="shared" si="178"/>
        <v>99.466967999999994</v>
      </c>
      <c r="M440" s="6">
        <f t="shared" si="179"/>
        <v>5242880</v>
      </c>
      <c r="N440" s="13">
        <f t="shared" si="180"/>
        <v>1.251502157581005</v>
      </c>
      <c r="O440" s="13"/>
      <c r="P440" s="7">
        <f t="shared" si="181"/>
        <v>0</v>
      </c>
      <c r="Q440" s="7">
        <f t="shared" si="182"/>
        <v>2.3982953276098068E-3</v>
      </c>
      <c r="R440" s="6">
        <f t="shared" si="183"/>
        <v>2.3982953276098068E-3</v>
      </c>
      <c r="S440" s="6">
        <f t="shared" si="184"/>
        <v>2.3982953276098068E-3</v>
      </c>
      <c r="T440" s="7">
        <f t="shared" si="185"/>
        <v>0</v>
      </c>
      <c r="U440" s="7">
        <f t="shared" si="186"/>
        <v>0.16324169570006899</v>
      </c>
      <c r="V440" s="7">
        <f t="shared" si="187"/>
        <v>0.52601416682177538</v>
      </c>
      <c r="W440" s="6">
        <f t="shared" si="188"/>
        <v>0.68925586252184434</v>
      </c>
      <c r="X440" s="6">
        <v>2.3319999999999999E-3</v>
      </c>
      <c r="Y440" s="6">
        <v>0.67964082353037203</v>
      </c>
      <c r="Z440" s="6">
        <f t="shared" si="189"/>
        <v>2.84285281345656</v>
      </c>
      <c r="AA440" s="6">
        <f t="shared" si="191"/>
        <v>2.84285281345656</v>
      </c>
      <c r="AB440" s="6">
        <f t="shared" si="190"/>
        <v>1.4147235802474767</v>
      </c>
    </row>
    <row r="441" spans="5:28">
      <c r="E441" s="12">
        <f t="shared" si="174"/>
        <v>1.0753050891072142</v>
      </c>
      <c r="F441" s="12">
        <f t="shared" si="175"/>
        <v>12277704</v>
      </c>
      <c r="G441" s="6">
        <v>161070</v>
      </c>
      <c r="H441" s="6">
        <v>8185136</v>
      </c>
      <c r="I441" s="12">
        <f t="shared" si="176"/>
        <v>16370272</v>
      </c>
      <c r="J441" s="6">
        <v>1650284.6992190001</v>
      </c>
      <c r="K441" s="12">
        <f t="shared" si="177"/>
        <v>13202277.593752</v>
      </c>
      <c r="L441" s="6">
        <f t="shared" si="178"/>
        <v>101.443032</v>
      </c>
      <c r="M441" s="6">
        <f t="shared" si="179"/>
        <v>5242880</v>
      </c>
      <c r="N441" s="13">
        <f t="shared" si="180"/>
        <v>1.2399581726525171</v>
      </c>
      <c r="O441" s="13"/>
      <c r="P441" s="7">
        <f t="shared" si="181"/>
        <v>0</v>
      </c>
      <c r="Q441" s="7">
        <f t="shared" si="182"/>
        <v>2.4502904384294997E-3</v>
      </c>
      <c r="R441" s="6">
        <f t="shared" si="183"/>
        <v>2.4502904384294997E-3</v>
      </c>
      <c r="S441" s="6">
        <f t="shared" si="184"/>
        <v>2.4502904384294997E-3</v>
      </c>
      <c r="T441" s="7">
        <f t="shared" si="185"/>
        <v>0</v>
      </c>
      <c r="U441" s="7">
        <f t="shared" si="186"/>
        <v>0.16678078029928672</v>
      </c>
      <c r="V441" s="7">
        <f t="shared" si="187"/>
        <v>0.54744270277720786</v>
      </c>
      <c r="W441" s="6">
        <f t="shared" si="188"/>
        <v>0.71422348307649464</v>
      </c>
      <c r="X441" s="6">
        <v>2.4269999999999999E-3</v>
      </c>
      <c r="Y441" s="6">
        <v>0.71260765000080895</v>
      </c>
      <c r="Z441" s="6">
        <f t="shared" si="189"/>
        <v>0.95963899585907575</v>
      </c>
      <c r="AA441" s="6">
        <f t="shared" si="191"/>
        <v>0.95963899585907575</v>
      </c>
      <c r="AB441" s="6">
        <f t="shared" si="190"/>
        <v>0.22674933053046181</v>
      </c>
    </row>
    <row r="442" spans="5:28">
      <c r="E442" s="12">
        <f t="shared" si="174"/>
        <v>1.7050004405309478</v>
      </c>
      <c r="F442" s="12">
        <f t="shared" si="175"/>
        <v>7867815</v>
      </c>
      <c r="G442" s="6">
        <v>1971281</v>
      </c>
      <c r="H442" s="6">
        <v>5245210</v>
      </c>
      <c r="I442" s="12">
        <f t="shared" si="176"/>
        <v>10490420</v>
      </c>
      <c r="J442" s="6">
        <v>1676828.5051269999</v>
      </c>
      <c r="K442" s="12">
        <f t="shared" si="177"/>
        <v>13414628.041015999</v>
      </c>
      <c r="L442" s="6">
        <f t="shared" si="178"/>
        <v>102.36814</v>
      </c>
      <c r="M442" s="6">
        <f t="shared" si="179"/>
        <v>5242880</v>
      </c>
      <c r="N442" s="13">
        <f t="shared" si="180"/>
        <v>0.78201348318603658</v>
      </c>
      <c r="O442" s="13"/>
      <c r="P442" s="7">
        <f t="shared" si="181"/>
        <v>0</v>
      </c>
      <c r="Q442" s="7">
        <f t="shared" si="182"/>
        <v>2.4897018405025365E-3</v>
      </c>
      <c r="R442" s="6">
        <f t="shared" si="183"/>
        <v>2.4897018405025365E-3</v>
      </c>
      <c r="S442" s="6">
        <f t="shared" si="184"/>
        <v>2.4897018405025365E-3</v>
      </c>
      <c r="T442" s="7">
        <f t="shared" si="185"/>
        <v>0</v>
      </c>
      <c r="U442" s="7">
        <f t="shared" si="186"/>
        <v>0.16946334571575342</v>
      </c>
      <c r="V442" s="7">
        <f t="shared" si="187"/>
        <v>0.74368297942169526</v>
      </c>
      <c r="W442" s="6">
        <f t="shared" si="188"/>
        <v>0.91314632513744864</v>
      </c>
      <c r="X442" s="6">
        <v>3.297E-3</v>
      </c>
      <c r="Y442" s="6">
        <v>0.97267494545394606</v>
      </c>
      <c r="Z442" s="6">
        <f t="shared" si="189"/>
        <v>24.485840445782941</v>
      </c>
      <c r="AA442" s="6">
        <f t="shared" si="191"/>
        <v>24.485840445782941</v>
      </c>
      <c r="AB442" s="6">
        <f t="shared" si="190"/>
        <v>6.1200939321733525</v>
      </c>
    </row>
    <row r="443" spans="5:28">
      <c r="E443" s="12">
        <f t="shared" si="174"/>
        <v>1.0679502704785029</v>
      </c>
      <c r="F443" s="12">
        <f t="shared" si="175"/>
        <v>12677092.5</v>
      </c>
      <c r="G443" s="6">
        <v>112985</v>
      </c>
      <c r="H443" s="6">
        <v>8451395</v>
      </c>
      <c r="I443" s="12">
        <f t="shared" si="176"/>
        <v>16902790</v>
      </c>
      <c r="J443" s="6">
        <v>1692313.045532</v>
      </c>
      <c r="K443" s="12">
        <f t="shared" si="177"/>
        <v>13538504.364256</v>
      </c>
      <c r="L443" s="6">
        <f t="shared" si="178"/>
        <v>103.67644</v>
      </c>
      <c r="M443" s="6">
        <f t="shared" si="179"/>
        <v>5242880</v>
      </c>
      <c r="N443" s="13">
        <f t="shared" si="180"/>
        <v>1.2484975847573161</v>
      </c>
      <c r="O443" s="13"/>
      <c r="P443" s="7">
        <f t="shared" si="181"/>
        <v>0</v>
      </c>
      <c r="Q443" s="7">
        <f t="shared" si="182"/>
        <v>2.5126927955273289E-3</v>
      </c>
      <c r="R443" s="6">
        <f t="shared" si="183"/>
        <v>2.5126927955273289E-3</v>
      </c>
      <c r="S443" s="6">
        <f t="shared" si="184"/>
        <v>2.5126927955273289E-3</v>
      </c>
      <c r="T443" s="7">
        <f t="shared" si="185"/>
        <v>0</v>
      </c>
      <c r="U443" s="7">
        <f t="shared" si="186"/>
        <v>0.17102824159859348</v>
      </c>
      <c r="V443" s="7">
        <f t="shared" si="187"/>
        <v>0.49488639880230501</v>
      </c>
      <c r="W443" s="6">
        <f t="shared" si="188"/>
        <v>0.66591464040089843</v>
      </c>
      <c r="X443" s="6">
        <v>2.1940000000000002E-3</v>
      </c>
      <c r="Y443" s="6">
        <v>0.66147728750000001</v>
      </c>
      <c r="Z443" s="6">
        <f t="shared" si="189"/>
        <v>14.525651573715981</v>
      </c>
      <c r="AA443" s="6">
        <f t="shared" si="191"/>
        <v>14.525651573715981</v>
      </c>
      <c r="AB443" s="6">
        <f t="shared" si="190"/>
        <v>0.67082468056749667</v>
      </c>
    </row>
    <row r="444" spans="5:28">
      <c r="E444" s="12">
        <f t="shared" si="174"/>
        <v>1.0734099621569111</v>
      </c>
      <c r="F444" s="12">
        <f t="shared" si="175"/>
        <v>12774750</v>
      </c>
      <c r="G444" s="6">
        <v>116158</v>
      </c>
      <c r="H444" s="6">
        <v>8516500</v>
      </c>
      <c r="I444" s="12">
        <f t="shared" si="176"/>
        <v>17033000</v>
      </c>
      <c r="J444" s="6">
        <v>1714067.9892579999</v>
      </c>
      <c r="K444" s="12">
        <f t="shared" si="177"/>
        <v>13712543.914063999</v>
      </c>
      <c r="L444" s="6">
        <f t="shared" si="178"/>
        <v>104.52115999999999</v>
      </c>
      <c r="M444" s="6">
        <f t="shared" si="179"/>
        <v>5242880</v>
      </c>
      <c r="N444" s="13">
        <f t="shared" si="180"/>
        <v>1.2421473438295021</v>
      </c>
      <c r="O444" s="13"/>
      <c r="P444" s="7">
        <f t="shared" si="181"/>
        <v>0</v>
      </c>
      <c r="Q444" s="7">
        <f t="shared" si="182"/>
        <v>2.5449938467493492E-3</v>
      </c>
      <c r="R444" s="6">
        <f t="shared" si="183"/>
        <v>2.5449938467493492E-3</v>
      </c>
      <c r="S444" s="6">
        <f t="shared" si="184"/>
        <v>2.5449938467493492E-3</v>
      </c>
      <c r="T444" s="7">
        <f t="shared" si="185"/>
        <v>0</v>
      </c>
      <c r="U444" s="7">
        <f t="shared" si="186"/>
        <v>0.17322683587248236</v>
      </c>
      <c r="V444" s="7">
        <f t="shared" si="187"/>
        <v>0.53593896242218619</v>
      </c>
      <c r="W444" s="6">
        <f t="shared" si="188"/>
        <v>0.70916579829466853</v>
      </c>
      <c r="X444" s="6">
        <v>2.3760000000000001E-3</v>
      </c>
      <c r="Y444" s="6">
        <v>0.70539247058781607</v>
      </c>
      <c r="Z444" s="6">
        <f t="shared" si="189"/>
        <v>7.1125356375988682</v>
      </c>
      <c r="AA444" s="6">
        <f t="shared" si="191"/>
        <v>7.1125356375988682</v>
      </c>
      <c r="AB444" s="6">
        <f t="shared" si="190"/>
        <v>0.5349259971130792</v>
      </c>
    </row>
    <row r="445" spans="5:28">
      <c r="E445" s="12">
        <f t="shared" si="174"/>
        <v>1.2097115771241376</v>
      </c>
      <c r="F445" s="12">
        <f t="shared" si="175"/>
        <v>11375064</v>
      </c>
      <c r="G445" s="6">
        <v>683446</v>
      </c>
      <c r="H445" s="6">
        <v>7583376</v>
      </c>
      <c r="I445" s="12">
        <f t="shared" si="176"/>
        <v>15166752</v>
      </c>
      <c r="J445" s="6">
        <v>1720068.326416</v>
      </c>
      <c r="K445" s="12">
        <f t="shared" si="177"/>
        <v>13760546.611328</v>
      </c>
      <c r="L445" s="6">
        <f t="shared" si="178"/>
        <v>104.669432</v>
      </c>
      <c r="M445" s="6">
        <f t="shared" si="179"/>
        <v>5242880</v>
      </c>
      <c r="N445" s="13">
        <f t="shared" si="180"/>
        <v>1.1021910995537327</v>
      </c>
      <c r="O445" s="13"/>
      <c r="P445" s="7">
        <f t="shared" si="181"/>
        <v>0</v>
      </c>
      <c r="Q445" s="7">
        <f t="shared" si="182"/>
        <v>2.5539029572637707E-3</v>
      </c>
      <c r="R445" s="6">
        <f t="shared" si="183"/>
        <v>2.5539029572637707E-3</v>
      </c>
      <c r="S445" s="6">
        <f t="shared" si="184"/>
        <v>2.5539029572637707E-3</v>
      </c>
      <c r="T445" s="7">
        <f t="shared" si="185"/>
        <v>0</v>
      </c>
      <c r="U445" s="7">
        <f t="shared" si="186"/>
        <v>0.173833240884747</v>
      </c>
      <c r="V445" s="7">
        <f t="shared" si="187"/>
        <v>0.68029962570088953</v>
      </c>
      <c r="W445" s="6">
        <f t="shared" si="188"/>
        <v>0.85413286658563647</v>
      </c>
      <c r="X445" s="6">
        <v>3.016E-3</v>
      </c>
      <c r="Y445" s="6">
        <v>0.85657141818154403</v>
      </c>
      <c r="Z445" s="6">
        <f t="shared" si="189"/>
        <v>15.321519984622988</v>
      </c>
      <c r="AA445" s="6">
        <f t="shared" si="191"/>
        <v>15.321519984622988</v>
      </c>
      <c r="AB445" s="6">
        <f t="shared" si="190"/>
        <v>0.28468748129425953</v>
      </c>
    </row>
    <row r="446" spans="5:28">
      <c r="E446" s="12">
        <f t="shared" si="174"/>
        <v>1.2087536473636604</v>
      </c>
      <c r="F446" s="12">
        <f t="shared" si="175"/>
        <v>11400892.5</v>
      </c>
      <c r="G446" s="6">
        <v>685230</v>
      </c>
      <c r="H446" s="6">
        <v>7600595</v>
      </c>
      <c r="I446" s="12">
        <f t="shared" si="176"/>
        <v>15201190</v>
      </c>
      <c r="J446" s="6">
        <v>1722608.799072</v>
      </c>
      <c r="K446" s="12">
        <f t="shared" si="177"/>
        <v>13780870.392576</v>
      </c>
      <c r="L446" s="6">
        <f t="shared" si="178"/>
        <v>104.91173999999999</v>
      </c>
      <c r="M446" s="6">
        <f t="shared" si="179"/>
        <v>5242880</v>
      </c>
      <c r="N446" s="13">
        <f t="shared" si="180"/>
        <v>1.1030645791567093</v>
      </c>
      <c r="O446" s="13"/>
      <c r="P446" s="7">
        <f t="shared" si="181"/>
        <v>0</v>
      </c>
      <c r="Q446" s="7">
        <f t="shared" si="182"/>
        <v>2.5576749705782213E-3</v>
      </c>
      <c r="R446" s="6">
        <f t="shared" si="183"/>
        <v>2.5576749705782213E-3</v>
      </c>
      <c r="S446" s="6">
        <f t="shared" si="184"/>
        <v>2.5576749705782213E-3</v>
      </c>
      <c r="T446" s="7">
        <f t="shared" si="185"/>
        <v>0</v>
      </c>
      <c r="U446" s="7">
        <f t="shared" si="186"/>
        <v>0.17408998568283984</v>
      </c>
      <c r="V446" s="7">
        <f t="shared" si="187"/>
        <v>0.66721694059125713</v>
      </c>
      <c r="W446" s="6">
        <f t="shared" si="188"/>
        <v>0.84130692627409698</v>
      </c>
      <c r="X446" s="6">
        <v>2.9580000000000001E-3</v>
      </c>
      <c r="Y446" s="6">
        <v>0.84060444000000001</v>
      </c>
      <c r="Z446" s="6">
        <f t="shared" si="189"/>
        <v>13.533638587619295</v>
      </c>
      <c r="AA446" s="6">
        <f t="shared" si="191"/>
        <v>13.533638587619295</v>
      </c>
      <c r="AB446" s="6">
        <f t="shared" si="190"/>
        <v>8.3569184347511843E-2</v>
      </c>
    </row>
    <row r="447" spans="5:28">
      <c r="E447" s="12">
        <f t="shared" si="174"/>
        <v>1.0005999638078822</v>
      </c>
      <c r="F447" s="12">
        <f t="shared" si="175"/>
        <v>13172923.5</v>
      </c>
      <c r="G447" s="6">
        <v>35696</v>
      </c>
      <c r="H447" s="6">
        <v>8781949</v>
      </c>
      <c r="I447" s="12">
        <f t="shared" si="176"/>
        <v>17563898</v>
      </c>
      <c r="J447" s="6">
        <v>1647603.3471679999</v>
      </c>
      <c r="K447" s="12">
        <f t="shared" si="177"/>
        <v>13180826.777344</v>
      </c>
      <c r="L447" s="6">
        <f t="shared" si="178"/>
        <v>106.097308</v>
      </c>
      <c r="M447" s="6">
        <f t="shared" si="179"/>
        <v>5242880</v>
      </c>
      <c r="N447" s="13">
        <f t="shared" si="180"/>
        <v>1.3325338612438096</v>
      </c>
      <c r="O447" s="13"/>
      <c r="P447" s="7">
        <f t="shared" si="181"/>
        <v>0</v>
      </c>
      <c r="Q447" s="7">
        <f t="shared" si="182"/>
        <v>2.446309251852579E-3</v>
      </c>
      <c r="R447" s="6">
        <f t="shared" si="183"/>
        <v>2.446309251852579E-3</v>
      </c>
      <c r="S447" s="6">
        <f t="shared" si="184"/>
        <v>2.446309251852579E-3</v>
      </c>
      <c r="T447" s="7">
        <f t="shared" si="185"/>
        <v>0</v>
      </c>
      <c r="U447" s="7">
        <f t="shared" si="186"/>
        <v>0.16650979797270118</v>
      </c>
      <c r="V447" s="7">
        <f t="shared" si="187"/>
        <v>0.81608887459741997</v>
      </c>
      <c r="W447" s="6">
        <f t="shared" si="188"/>
        <v>0.98259867257012112</v>
      </c>
      <c r="X447" s="6">
        <v>3.6180000000000001E-3</v>
      </c>
      <c r="Y447" s="6">
        <v>0.9759694153851719</v>
      </c>
      <c r="Z447" s="6">
        <f t="shared" si="189"/>
        <v>32.385040026186324</v>
      </c>
      <c r="AA447" s="6">
        <f t="shared" si="191"/>
        <v>32.385040026186324</v>
      </c>
      <c r="AB447" s="6">
        <f t="shared" si="190"/>
        <v>0.67924845599110795</v>
      </c>
    </row>
    <row r="448" spans="5:28">
      <c r="E448" s="12">
        <f t="shared" si="174"/>
        <v>1.0228399989305919</v>
      </c>
      <c r="F448" s="12">
        <f t="shared" si="175"/>
        <v>13151199</v>
      </c>
      <c r="G448" s="6">
        <v>56814</v>
      </c>
      <c r="H448" s="6">
        <v>8767466</v>
      </c>
      <c r="I448" s="12">
        <f t="shared" si="176"/>
        <v>17534932</v>
      </c>
      <c r="J448" s="6">
        <v>1681446.546387</v>
      </c>
      <c r="K448" s="12">
        <f t="shared" si="177"/>
        <v>13451572.371096</v>
      </c>
      <c r="L448" s="6">
        <f t="shared" si="178"/>
        <v>106.345872</v>
      </c>
      <c r="M448" s="6">
        <f t="shared" si="179"/>
        <v>5242880</v>
      </c>
      <c r="N448" s="13">
        <f t="shared" si="180"/>
        <v>1.3035600237841414</v>
      </c>
      <c r="O448" s="13"/>
      <c r="P448" s="7">
        <f t="shared" si="181"/>
        <v>0</v>
      </c>
      <c r="Q448" s="7">
        <f t="shared" si="182"/>
        <v>2.4965585618603762E-3</v>
      </c>
      <c r="R448" s="6">
        <f t="shared" si="183"/>
        <v>2.4965585618603762E-3</v>
      </c>
      <c r="S448" s="6">
        <f t="shared" si="184"/>
        <v>2.4965585618603762E-3</v>
      </c>
      <c r="T448" s="7">
        <f t="shared" si="185"/>
        <v>0</v>
      </c>
      <c r="U448" s="7">
        <f t="shared" si="186"/>
        <v>0.16993005338453421</v>
      </c>
      <c r="V448" s="7">
        <f t="shared" si="187"/>
        <v>1.1075169635913025</v>
      </c>
      <c r="W448" s="6">
        <f t="shared" si="188"/>
        <v>1.2774470169758367</v>
      </c>
      <c r="X448" s="6">
        <v>4.9100000000000003E-3</v>
      </c>
      <c r="Y448" s="6">
        <v>1.2561621250000001</v>
      </c>
      <c r="Z448" s="6">
        <f t="shared" si="189"/>
        <v>49.153593444798858</v>
      </c>
      <c r="AA448" s="6">
        <f t="shared" si="191"/>
        <v>49.153593444798858</v>
      </c>
      <c r="AB448" s="6">
        <f t="shared" si="190"/>
        <v>1.6944382856501585</v>
      </c>
    </row>
    <row r="449" spans="5:28">
      <c r="E449" s="12">
        <f t="shared" si="174"/>
        <v>2.2643024299113863</v>
      </c>
      <c r="F449" s="12">
        <f t="shared" si="175"/>
        <v>7532115</v>
      </c>
      <c r="G449" s="6">
        <v>2394385</v>
      </c>
      <c r="H449" s="6">
        <v>5021410</v>
      </c>
      <c r="I449" s="12">
        <f t="shared" si="176"/>
        <v>10042820</v>
      </c>
      <c r="J449" s="6">
        <v>2131873.2871090001</v>
      </c>
      <c r="K449" s="12">
        <f t="shared" si="177"/>
        <v>17054986.296872001</v>
      </c>
      <c r="L449" s="6">
        <f t="shared" si="178"/>
        <v>108.14462</v>
      </c>
      <c r="M449" s="6">
        <f t="shared" si="179"/>
        <v>5242880</v>
      </c>
      <c r="N449" s="13">
        <f t="shared" si="180"/>
        <v>0.58884949100439443</v>
      </c>
      <c r="O449" s="13"/>
      <c r="P449" s="7">
        <f t="shared" si="181"/>
        <v>0</v>
      </c>
      <c r="Q449" s="7">
        <f t="shared" si="182"/>
        <v>3.1653379164325885E-3</v>
      </c>
      <c r="R449" s="6">
        <f t="shared" si="183"/>
        <v>3.1653379164325885E-3</v>
      </c>
      <c r="S449" s="6">
        <f t="shared" si="184"/>
        <v>3.1653379164325885E-3</v>
      </c>
      <c r="T449" s="7">
        <f t="shared" si="185"/>
        <v>0</v>
      </c>
      <c r="U449" s="7">
        <f t="shared" si="186"/>
        <v>0.21545100096456785</v>
      </c>
      <c r="V449" s="7">
        <f t="shared" si="187"/>
        <v>7.6147994244152288</v>
      </c>
      <c r="W449" s="6">
        <f t="shared" si="188"/>
        <v>7.8302504253797967</v>
      </c>
      <c r="X449" s="6">
        <v>3.3758999999999997E-2</v>
      </c>
      <c r="Y449" s="6">
        <v>7.5875462437499994</v>
      </c>
      <c r="Z449" s="6">
        <f t="shared" si="189"/>
        <v>90.623721329326727</v>
      </c>
      <c r="AA449" s="6">
        <f t="shared" si="191"/>
        <v>90.623721329326727</v>
      </c>
      <c r="AB449" s="6">
        <f t="shared" si="190"/>
        <v>3.1987176596085605</v>
      </c>
    </row>
    <row r="450" spans="5:28">
      <c r="E450" s="12">
        <f t="shared" si="174"/>
        <v>1.0687328259350564</v>
      </c>
      <c r="F450" s="12">
        <f t="shared" si="175"/>
        <v>13327258.5</v>
      </c>
      <c r="G450" s="6">
        <v>133123</v>
      </c>
      <c r="H450" s="6">
        <v>8884839</v>
      </c>
      <c r="I450" s="12">
        <f t="shared" si="176"/>
        <v>17769678</v>
      </c>
      <c r="J450" s="6">
        <v>1780409.829834</v>
      </c>
      <c r="K450" s="12">
        <f t="shared" si="177"/>
        <v>14243278.638672</v>
      </c>
      <c r="L450" s="6">
        <f t="shared" si="178"/>
        <v>109.280528</v>
      </c>
      <c r="M450" s="6">
        <f t="shared" si="179"/>
        <v>5242880</v>
      </c>
      <c r="N450" s="13">
        <f t="shared" si="180"/>
        <v>1.2475834006191142</v>
      </c>
      <c r="O450" s="13"/>
      <c r="P450" s="7">
        <f t="shared" si="181"/>
        <v>0</v>
      </c>
      <c r="Q450" s="7">
        <f t="shared" si="182"/>
        <v>2.6434961098486301E-3</v>
      </c>
      <c r="R450" s="6">
        <f t="shared" si="183"/>
        <v>2.6434961098486301E-3</v>
      </c>
      <c r="S450" s="6">
        <f t="shared" si="184"/>
        <v>2.6434961098486301E-3</v>
      </c>
      <c r="T450" s="7">
        <f t="shared" si="185"/>
        <v>0</v>
      </c>
      <c r="U450" s="7">
        <f t="shared" si="186"/>
        <v>0.17993146322738207</v>
      </c>
      <c r="V450" s="7">
        <f t="shared" si="187"/>
        <v>0.54496150387710518</v>
      </c>
      <c r="W450" s="6">
        <f t="shared" si="188"/>
        <v>0.72489296710448725</v>
      </c>
      <c r="X450" s="6">
        <v>2.4160000000000002E-3</v>
      </c>
      <c r="Y450" s="6">
        <v>0.72314906666747203</v>
      </c>
      <c r="Z450" s="6">
        <f t="shared" si="189"/>
        <v>9.4162297122777296</v>
      </c>
      <c r="AA450" s="6">
        <f t="shared" si="191"/>
        <v>9.4162297122777296</v>
      </c>
      <c r="AB450" s="6">
        <f t="shared" si="190"/>
        <v>0.24115365937644578</v>
      </c>
    </row>
    <row r="451" spans="5:28">
      <c r="E451" s="12">
        <f t="shared" si="174"/>
        <v>1.0816981985749119</v>
      </c>
      <c r="F451" s="12">
        <f t="shared" si="175"/>
        <v>13415592</v>
      </c>
      <c r="G451" s="6">
        <v>153746</v>
      </c>
      <c r="H451" s="6">
        <v>8943728</v>
      </c>
      <c r="I451" s="12">
        <f t="shared" si="176"/>
        <v>17887456</v>
      </c>
      <c r="J451" s="6">
        <v>1813952.7124020001</v>
      </c>
      <c r="K451" s="12">
        <f t="shared" si="177"/>
        <v>14511621.699216001</v>
      </c>
      <c r="L451" s="6">
        <f t="shared" si="178"/>
        <v>110.39965599999999</v>
      </c>
      <c r="M451" s="6">
        <f t="shared" si="179"/>
        <v>5242880</v>
      </c>
      <c r="N451" s="13">
        <f t="shared" si="180"/>
        <v>1.2326297067795242</v>
      </c>
      <c r="O451" s="13"/>
      <c r="P451" s="7">
        <f t="shared" si="181"/>
        <v>0</v>
      </c>
      <c r="Q451" s="7">
        <f t="shared" si="182"/>
        <v>2.6932995192074094E-3</v>
      </c>
      <c r="R451" s="6">
        <f t="shared" si="183"/>
        <v>2.6932995192074094E-3</v>
      </c>
      <c r="S451" s="6">
        <f t="shared" si="184"/>
        <v>2.6932995192074094E-3</v>
      </c>
      <c r="T451" s="7">
        <f t="shared" si="185"/>
        <v>0</v>
      </c>
      <c r="U451" s="7">
        <f t="shared" si="186"/>
        <v>0.18332136809096466</v>
      </c>
      <c r="V451" s="7">
        <f t="shared" si="187"/>
        <v>0.55939757020497549</v>
      </c>
      <c r="W451" s="6">
        <f t="shared" si="188"/>
        <v>0.74271893829594016</v>
      </c>
      <c r="X451" s="6">
        <v>2.48E-3</v>
      </c>
      <c r="Y451" s="6">
        <v>0.72862400000000005</v>
      </c>
      <c r="Z451" s="6">
        <f t="shared" si="189"/>
        <v>8.6007870648148952</v>
      </c>
      <c r="AA451" s="6">
        <f t="shared" si="191"/>
        <v>8.6007870648148952</v>
      </c>
      <c r="AB451" s="6">
        <f t="shared" si="190"/>
        <v>1.934459789403054</v>
      </c>
    </row>
    <row r="452" spans="5:28">
      <c r="E452" s="12">
        <f t="shared" si="174"/>
        <v>1.0188024867618366</v>
      </c>
      <c r="F452" s="12">
        <f t="shared" si="175"/>
        <v>13960603.5</v>
      </c>
      <c r="G452" s="6">
        <v>16783</v>
      </c>
      <c r="H452" s="6">
        <v>9307069</v>
      </c>
      <c r="I452" s="12">
        <f t="shared" si="176"/>
        <v>18614138</v>
      </c>
      <c r="J452" s="6">
        <v>1777887.1953120001</v>
      </c>
      <c r="K452" s="12">
        <f t="shared" si="177"/>
        <v>14223097.562496001</v>
      </c>
      <c r="L452" s="6">
        <f t="shared" si="178"/>
        <v>112.020488</v>
      </c>
      <c r="M452" s="6">
        <f t="shared" si="179"/>
        <v>5242880</v>
      </c>
      <c r="N452" s="13">
        <f t="shared" si="180"/>
        <v>1.3087260294889953</v>
      </c>
      <c r="O452" s="13"/>
      <c r="P452" s="7">
        <f t="shared" si="181"/>
        <v>0</v>
      </c>
      <c r="Q452" s="7">
        <f t="shared" si="182"/>
        <v>2.6397505820304093E-3</v>
      </c>
      <c r="R452" s="6">
        <f t="shared" si="183"/>
        <v>2.6397505820304093E-3</v>
      </c>
      <c r="S452" s="6">
        <f t="shared" si="184"/>
        <v>2.6397505820304093E-3</v>
      </c>
      <c r="T452" s="7">
        <f t="shared" si="185"/>
        <v>0</v>
      </c>
      <c r="U452" s="7">
        <f t="shared" si="186"/>
        <v>0.17967652118363159</v>
      </c>
      <c r="V452" s="7">
        <f t="shared" si="187"/>
        <v>1.4932306107890878</v>
      </c>
      <c r="W452" s="6">
        <f t="shared" si="188"/>
        <v>1.6729071319727193</v>
      </c>
      <c r="X452" s="6">
        <v>6.62E-3</v>
      </c>
      <c r="Y452" s="6">
        <v>1.62081672727032</v>
      </c>
      <c r="Z452" s="6">
        <f t="shared" si="189"/>
        <v>60.124613564495334</v>
      </c>
      <c r="AA452" s="6">
        <f t="shared" si="191"/>
        <v>60.124613564495334</v>
      </c>
      <c r="AB452" s="6">
        <f t="shared" si="190"/>
        <v>3.2138368160925141</v>
      </c>
    </row>
    <row r="453" spans="5:28">
      <c r="E453" s="12">
        <f t="shared" si="174"/>
        <v>1.026471117081647</v>
      </c>
      <c r="F453" s="12">
        <f t="shared" si="175"/>
        <v>13985121</v>
      </c>
      <c r="G453" s="6">
        <v>19242</v>
      </c>
      <c r="H453" s="6">
        <v>9323414</v>
      </c>
      <c r="I453" s="12">
        <f t="shared" si="176"/>
        <v>18646828</v>
      </c>
      <c r="J453" s="6">
        <v>1794415.346924</v>
      </c>
      <c r="K453" s="12">
        <f t="shared" si="177"/>
        <v>14355322.775392</v>
      </c>
      <c r="L453" s="6">
        <f t="shared" si="178"/>
        <v>112.26580800000001</v>
      </c>
      <c r="M453" s="6">
        <f t="shared" si="179"/>
        <v>5242880</v>
      </c>
      <c r="N453" s="13">
        <f t="shared" si="180"/>
        <v>1.2989487099492134</v>
      </c>
      <c r="O453" s="13"/>
      <c r="P453" s="7">
        <f t="shared" si="181"/>
        <v>0</v>
      </c>
      <c r="Q453" s="7">
        <f t="shared" si="182"/>
        <v>2.6642910579125177E-3</v>
      </c>
      <c r="R453" s="6">
        <f t="shared" si="183"/>
        <v>2.6642910579125177E-3</v>
      </c>
      <c r="S453" s="6">
        <f t="shared" si="184"/>
        <v>2.6642910579125177E-3</v>
      </c>
      <c r="T453" s="7">
        <f t="shared" si="185"/>
        <v>0</v>
      </c>
      <c r="U453" s="7">
        <f t="shared" si="186"/>
        <v>0.18134688631763471</v>
      </c>
      <c r="V453" s="7">
        <f t="shared" si="187"/>
        <v>0.61736739905282978</v>
      </c>
      <c r="W453" s="6">
        <f t="shared" si="188"/>
        <v>0.79871428537046452</v>
      </c>
      <c r="X453" s="6">
        <v>2.7369999999999998E-3</v>
      </c>
      <c r="Y453" s="6">
        <v>0.78354835999999983</v>
      </c>
      <c r="Z453" s="6">
        <f t="shared" si="189"/>
        <v>2.6565196232182</v>
      </c>
      <c r="AA453" s="6">
        <f t="shared" si="191"/>
        <v>2.6565196232182</v>
      </c>
      <c r="AB453" s="6">
        <f t="shared" si="190"/>
        <v>1.9355442681884609</v>
      </c>
    </row>
    <row r="454" spans="5:28">
      <c r="E454" s="12">
        <f t="shared" ref="E454:E517" si="192">K454/F454</f>
        <v>1.0706945707069992</v>
      </c>
      <c r="F454" s="12">
        <f t="shared" ref="F454:F517" si="193">H454*1.5</f>
        <v>14630355</v>
      </c>
      <c r="G454" s="6">
        <v>97578</v>
      </c>
      <c r="H454" s="6">
        <v>9753570</v>
      </c>
      <c r="I454" s="12">
        <f t="shared" ref="I454:I517" si="194">2*H454</f>
        <v>19507140</v>
      </c>
      <c r="J454" s="6">
        <v>1958080.2082519999</v>
      </c>
      <c r="K454" s="12">
        <f t="shared" ref="K454:K517" si="195">J454*8</f>
        <v>15664641.666015999</v>
      </c>
      <c r="L454" s="6">
        <f t="shared" ref="L454:L517" si="196">((H454+2*G454)*8+(G454+H454)*4)/1000000</f>
        <v>118.9944</v>
      </c>
      <c r="M454" s="6">
        <f t="shared" ref="M454:M517" si="197">40*2^20/8</f>
        <v>5242880</v>
      </c>
      <c r="N454" s="13">
        <f t="shared" ref="N454:N517" si="198">I454/K454</f>
        <v>1.2452975571295826</v>
      </c>
      <c r="O454" s="13"/>
      <c r="P454" s="7">
        <f t="shared" ref="P454:P517" si="199">$B$32*I454</f>
        <v>0</v>
      </c>
      <c r="Q454" s="7">
        <f t="shared" ref="Q454:Q517" si="200">$C$32*K454</f>
        <v>2.907295458915978E-3</v>
      </c>
      <c r="R454" s="6">
        <f t="shared" ref="R454:R517" si="201">P454+Q454</f>
        <v>2.907295458915978E-3</v>
      </c>
      <c r="S454" s="6">
        <f t="shared" ref="S454:S517" si="202">MAX(P454,Q454)</f>
        <v>2.907295458915978E-3</v>
      </c>
      <c r="T454" s="7">
        <f t="shared" ref="T454:T517" si="203">$D$32*I454</f>
        <v>0</v>
      </c>
      <c r="U454" s="7">
        <f t="shared" ref="U454:U517" si="204">$E$32*K454</f>
        <v>0.19788715557710027</v>
      </c>
      <c r="V454" s="7">
        <f t="shared" ref="V454:V517" si="205">X454*$F$32</f>
        <v>0.5672922939780296</v>
      </c>
      <c r="W454" s="6">
        <f t="shared" ref="W454:W517" si="206">SUM(T454:V454)</f>
        <v>0.76517944955512984</v>
      </c>
      <c r="X454" s="6">
        <v>2.5149999999999999E-3</v>
      </c>
      <c r="Y454" s="6">
        <v>0.74522244444416497</v>
      </c>
      <c r="Z454" s="6">
        <f t="shared" ref="Z454:Z517" si="207">ABS(S454-X454)/ABS(X454)*100</f>
        <v>15.598228982742668</v>
      </c>
      <c r="AA454" s="6">
        <f t="shared" si="191"/>
        <v>15.598228982742668</v>
      </c>
      <c r="AB454" s="6">
        <f t="shared" ref="AB454:AB517" si="208">ABS(W454-Y454)/ABS(Y454)*100</f>
        <v>2.6779930287593658</v>
      </c>
    </row>
    <row r="455" spans="5:28">
      <c r="E455" s="12">
        <f t="shared" si="192"/>
        <v>1.255228285072721</v>
      </c>
      <c r="F455" s="12">
        <f t="shared" si="193"/>
        <v>13382683.5</v>
      </c>
      <c r="G455" s="6">
        <v>806529</v>
      </c>
      <c r="H455" s="6">
        <v>8921789</v>
      </c>
      <c r="I455" s="12">
        <f t="shared" si="194"/>
        <v>17843578</v>
      </c>
      <c r="J455" s="6">
        <v>2099790.3574219998</v>
      </c>
      <c r="K455" s="12">
        <f t="shared" si="195"/>
        <v>16798322.859375998</v>
      </c>
      <c r="L455" s="6">
        <f t="shared" si="196"/>
        <v>123.192048</v>
      </c>
      <c r="M455" s="6">
        <f t="shared" si="197"/>
        <v>5242880</v>
      </c>
      <c r="N455" s="13">
        <f t="shared" si="198"/>
        <v>1.0622237796817073</v>
      </c>
      <c r="O455" s="13"/>
      <c r="P455" s="7">
        <f t="shared" si="199"/>
        <v>0</v>
      </c>
      <c r="Q455" s="7">
        <f t="shared" si="200"/>
        <v>3.1177021988584839E-3</v>
      </c>
      <c r="R455" s="6">
        <f t="shared" si="201"/>
        <v>3.1177021988584839E-3</v>
      </c>
      <c r="S455" s="6">
        <f t="shared" si="202"/>
        <v>3.1177021988584839E-3</v>
      </c>
      <c r="T455" s="7">
        <f t="shared" si="203"/>
        <v>0</v>
      </c>
      <c r="U455" s="7">
        <f t="shared" si="204"/>
        <v>0.21220864160074576</v>
      </c>
      <c r="V455" s="7">
        <f t="shared" si="205"/>
        <v>0.64962298475416513</v>
      </c>
      <c r="W455" s="6">
        <f t="shared" si="206"/>
        <v>0.86183162635491084</v>
      </c>
      <c r="X455" s="6">
        <v>2.8800000000000002E-3</v>
      </c>
      <c r="Y455" s="6">
        <v>0.8920224000000001</v>
      </c>
      <c r="Z455" s="6">
        <f t="shared" si="207"/>
        <v>8.2535485714751289</v>
      </c>
      <c r="AA455" s="6">
        <f t="shared" ref="AA455:AA518" si="209">ABS(R455-X455)/ABS(X455)*100</f>
        <v>8.2535485714751289</v>
      </c>
      <c r="AB455" s="6">
        <f t="shared" si="208"/>
        <v>3.384530886790428</v>
      </c>
    </row>
    <row r="456" spans="5:28">
      <c r="E456" s="12">
        <f t="shared" si="192"/>
        <v>1.4588252959291856</v>
      </c>
      <c r="F456" s="12">
        <f t="shared" si="193"/>
        <v>11491239</v>
      </c>
      <c r="G456" s="6">
        <v>1585478</v>
      </c>
      <c r="H456" s="6">
        <v>7660826</v>
      </c>
      <c r="I456" s="12">
        <f t="shared" si="194"/>
        <v>15321652</v>
      </c>
      <c r="J456" s="6">
        <v>2095463.766846</v>
      </c>
      <c r="K456" s="12">
        <f t="shared" si="195"/>
        <v>16763710.134768</v>
      </c>
      <c r="L456" s="6">
        <f t="shared" si="196"/>
        <v>123.639472</v>
      </c>
      <c r="M456" s="6">
        <f t="shared" si="197"/>
        <v>5242880</v>
      </c>
      <c r="N456" s="13">
        <f t="shared" si="198"/>
        <v>0.91397738787088867</v>
      </c>
      <c r="O456" s="13"/>
      <c r="P456" s="7">
        <f t="shared" si="199"/>
        <v>0</v>
      </c>
      <c r="Q456" s="7">
        <f t="shared" si="200"/>
        <v>3.1112782142427454E-3</v>
      </c>
      <c r="R456" s="6">
        <f t="shared" si="201"/>
        <v>3.1112782142427454E-3</v>
      </c>
      <c r="S456" s="6">
        <f t="shared" si="202"/>
        <v>3.1112782142427454E-3</v>
      </c>
      <c r="T456" s="7">
        <f t="shared" si="203"/>
        <v>0</v>
      </c>
      <c r="U456" s="7">
        <f t="shared" si="204"/>
        <v>0.21177138846942709</v>
      </c>
      <c r="V456" s="7">
        <f t="shared" si="205"/>
        <v>0.83481064811637673</v>
      </c>
      <c r="W456" s="6">
        <f t="shared" si="206"/>
        <v>1.0465820365858038</v>
      </c>
      <c r="X456" s="6">
        <v>3.7009999999999999E-3</v>
      </c>
      <c r="Y456" s="6">
        <v>1.0887487923079771</v>
      </c>
      <c r="Z456" s="6">
        <f t="shared" si="207"/>
        <v>15.934120123135761</v>
      </c>
      <c r="AA456" s="6">
        <f t="shared" si="209"/>
        <v>15.934120123135761</v>
      </c>
      <c r="AB456" s="6">
        <f t="shared" si="208"/>
        <v>3.8729554530927461</v>
      </c>
    </row>
    <row r="457" spans="5:28">
      <c r="E457" s="12">
        <f t="shared" si="192"/>
        <v>1.0704617090545441</v>
      </c>
      <c r="F457" s="12">
        <f t="shared" si="193"/>
        <v>15251436</v>
      </c>
      <c r="G457" s="6">
        <v>108384</v>
      </c>
      <c r="H457" s="6">
        <v>10167624</v>
      </c>
      <c r="I457" s="12">
        <f t="shared" si="194"/>
        <v>20335248</v>
      </c>
      <c r="J457" s="6">
        <v>2040759.780762</v>
      </c>
      <c r="K457" s="12">
        <f t="shared" si="195"/>
        <v>16326078.246096</v>
      </c>
      <c r="L457" s="6">
        <f t="shared" si="196"/>
        <v>124.179168</v>
      </c>
      <c r="M457" s="6">
        <f t="shared" si="197"/>
        <v>5242880</v>
      </c>
      <c r="N457" s="13">
        <f t="shared" si="198"/>
        <v>1.24556845149647</v>
      </c>
      <c r="O457" s="13"/>
      <c r="P457" s="7">
        <f t="shared" si="199"/>
        <v>0</v>
      </c>
      <c r="Q457" s="7">
        <f t="shared" si="200"/>
        <v>3.0300554687921932E-3</v>
      </c>
      <c r="R457" s="6">
        <f t="shared" si="201"/>
        <v>3.0300554687921932E-3</v>
      </c>
      <c r="S457" s="6">
        <f t="shared" si="202"/>
        <v>3.0300554687921932E-3</v>
      </c>
      <c r="T457" s="7">
        <f t="shared" si="203"/>
        <v>0</v>
      </c>
      <c r="U457" s="7">
        <f t="shared" si="204"/>
        <v>0.20624290390619471</v>
      </c>
      <c r="V457" s="7">
        <f t="shared" si="205"/>
        <v>0.58375843213325673</v>
      </c>
      <c r="W457" s="6">
        <f t="shared" si="206"/>
        <v>0.79000133603945144</v>
      </c>
      <c r="X457" s="6">
        <v>2.588E-3</v>
      </c>
      <c r="Y457" s="6">
        <v>0.7782116</v>
      </c>
      <c r="Z457" s="6">
        <f t="shared" si="207"/>
        <v>17.080968655030652</v>
      </c>
      <c r="AA457" s="6">
        <f t="shared" si="209"/>
        <v>17.080968655030652</v>
      </c>
      <c r="AB457" s="6">
        <f t="shared" si="208"/>
        <v>1.5149781935210727</v>
      </c>
    </row>
    <row r="458" spans="5:28">
      <c r="E458" s="12">
        <f t="shared" si="192"/>
        <v>1.0233129693900582</v>
      </c>
      <c r="F458" s="12">
        <f t="shared" si="193"/>
        <v>15447742.5</v>
      </c>
      <c r="G458" s="6">
        <v>66463</v>
      </c>
      <c r="H458" s="6">
        <v>10298495</v>
      </c>
      <c r="I458" s="12">
        <f t="shared" si="194"/>
        <v>20596990</v>
      </c>
      <c r="J458" s="6">
        <v>1975984.406006</v>
      </c>
      <c r="K458" s="12">
        <f t="shared" si="195"/>
        <v>15807875.248048</v>
      </c>
      <c r="L458" s="6">
        <f t="shared" si="196"/>
        <v>124.91119999999999</v>
      </c>
      <c r="M458" s="6">
        <f t="shared" si="197"/>
        <v>5242880</v>
      </c>
      <c r="N458" s="13">
        <f t="shared" si="198"/>
        <v>1.3029575244493008</v>
      </c>
      <c r="O458" s="13"/>
      <c r="P458" s="7">
        <f t="shared" si="199"/>
        <v>0</v>
      </c>
      <c r="Q458" s="7">
        <f t="shared" si="200"/>
        <v>2.9338790445149589E-3</v>
      </c>
      <c r="R458" s="6">
        <f t="shared" si="201"/>
        <v>2.9338790445149589E-3</v>
      </c>
      <c r="S458" s="6">
        <f t="shared" si="202"/>
        <v>2.9338790445149589E-3</v>
      </c>
      <c r="T458" s="7">
        <f t="shared" si="203"/>
        <v>0</v>
      </c>
      <c r="U458" s="7">
        <f t="shared" si="204"/>
        <v>0.19969658644285213</v>
      </c>
      <c r="V458" s="7">
        <f t="shared" si="205"/>
        <v>0.94556234447550713</v>
      </c>
      <c r="W458" s="6">
        <f t="shared" si="206"/>
        <v>1.1452589309183592</v>
      </c>
      <c r="X458" s="6">
        <v>4.1920000000000004E-3</v>
      </c>
      <c r="Y458" s="6">
        <v>1.1241826133319361</v>
      </c>
      <c r="Z458" s="6">
        <f t="shared" si="207"/>
        <v>30.012427373211864</v>
      </c>
      <c r="AA458" s="6">
        <f t="shared" si="209"/>
        <v>30.012427373211864</v>
      </c>
      <c r="AB458" s="6">
        <f t="shared" si="208"/>
        <v>1.8748126271011676</v>
      </c>
    </row>
    <row r="459" spans="5:28">
      <c r="E459" s="12">
        <f t="shared" si="192"/>
        <v>1.0860065223790354</v>
      </c>
      <c r="F459" s="12">
        <f t="shared" si="193"/>
        <v>15169644</v>
      </c>
      <c r="G459" s="6">
        <v>179860</v>
      </c>
      <c r="H459" s="6">
        <v>10113096</v>
      </c>
      <c r="I459" s="12">
        <f t="shared" si="194"/>
        <v>20226192</v>
      </c>
      <c r="J459" s="6">
        <v>2059291.5407710001</v>
      </c>
      <c r="K459" s="12">
        <f t="shared" si="195"/>
        <v>16474332.326168001</v>
      </c>
      <c r="L459" s="6">
        <f t="shared" si="196"/>
        <v>124.954352</v>
      </c>
      <c r="M459" s="6">
        <f t="shared" si="197"/>
        <v>5242880</v>
      </c>
      <c r="N459" s="13">
        <f t="shared" si="198"/>
        <v>1.2277397104508148</v>
      </c>
      <c r="O459" s="13"/>
      <c r="P459" s="7">
        <f t="shared" si="199"/>
        <v>0</v>
      </c>
      <c r="Q459" s="7">
        <f t="shared" si="200"/>
        <v>3.0575708389454842E-3</v>
      </c>
      <c r="R459" s="6">
        <f t="shared" si="201"/>
        <v>3.0575708389454842E-3</v>
      </c>
      <c r="S459" s="6">
        <f t="shared" si="202"/>
        <v>3.0575708389454842E-3</v>
      </c>
      <c r="T459" s="7">
        <f t="shared" si="203"/>
        <v>0</v>
      </c>
      <c r="U459" s="7">
        <f t="shared" si="204"/>
        <v>0.20811575735753121</v>
      </c>
      <c r="V459" s="7">
        <f t="shared" si="205"/>
        <v>0.59210428297905682</v>
      </c>
      <c r="W459" s="6">
        <f t="shared" si="206"/>
        <v>0.800220040336588</v>
      </c>
      <c r="X459" s="6">
        <v>2.6250000000000002E-3</v>
      </c>
      <c r="Y459" s="6">
        <v>0.79047499999912507</v>
      </c>
      <c r="Z459" s="6">
        <f t="shared" si="207"/>
        <v>16.478889102685105</v>
      </c>
      <c r="AA459" s="6">
        <f t="shared" si="209"/>
        <v>16.478889102685105</v>
      </c>
      <c r="AB459" s="6">
        <f t="shared" si="208"/>
        <v>1.2328081643915008</v>
      </c>
    </row>
    <row r="460" spans="5:28">
      <c r="E460" s="12">
        <f t="shared" si="192"/>
        <v>1.3510394694738992</v>
      </c>
      <c r="F460" s="12">
        <f t="shared" si="193"/>
        <v>12870469.5</v>
      </c>
      <c r="G460" s="6">
        <v>1228045</v>
      </c>
      <c r="H460" s="6">
        <v>8580313</v>
      </c>
      <c r="I460" s="12">
        <f t="shared" si="194"/>
        <v>17160626</v>
      </c>
      <c r="J460" s="6">
        <v>2173564.0356450002</v>
      </c>
      <c r="K460" s="12">
        <f t="shared" si="195"/>
        <v>17388512.285160001</v>
      </c>
      <c r="L460" s="6">
        <f t="shared" si="196"/>
        <v>127.52465599999999</v>
      </c>
      <c r="M460" s="6">
        <f t="shared" si="197"/>
        <v>5242880</v>
      </c>
      <c r="N460" s="13">
        <f t="shared" si="198"/>
        <v>0.98689443458860548</v>
      </c>
      <c r="O460" s="13"/>
      <c r="P460" s="7">
        <f t="shared" si="199"/>
        <v>0</v>
      </c>
      <c r="Q460" s="7">
        <f t="shared" si="200"/>
        <v>3.2272390190466252E-3</v>
      </c>
      <c r="R460" s="6">
        <f t="shared" si="201"/>
        <v>3.2272390190466252E-3</v>
      </c>
      <c r="S460" s="6">
        <f t="shared" si="202"/>
        <v>3.2272390190466252E-3</v>
      </c>
      <c r="T460" s="7">
        <f t="shared" si="203"/>
        <v>0</v>
      </c>
      <c r="U460" s="7">
        <f t="shared" si="204"/>
        <v>0.21966434401706422</v>
      </c>
      <c r="V460" s="7">
        <f t="shared" si="205"/>
        <v>1.1458627647747079</v>
      </c>
      <c r="W460" s="6">
        <f t="shared" si="206"/>
        <v>1.3655271087917722</v>
      </c>
      <c r="X460" s="6">
        <v>5.0800000000000003E-3</v>
      </c>
      <c r="Y460" s="6">
        <v>1.3869035000000001</v>
      </c>
      <c r="Z460" s="6">
        <f t="shared" si="207"/>
        <v>36.471672853412898</v>
      </c>
      <c r="AA460" s="6">
        <f t="shared" si="209"/>
        <v>36.471672853412898</v>
      </c>
      <c r="AB460" s="6">
        <f t="shared" si="208"/>
        <v>1.5413034294186923</v>
      </c>
    </row>
    <row r="461" spans="5:28">
      <c r="E461" s="12">
        <f t="shared" si="192"/>
        <v>1.0573187493168748</v>
      </c>
      <c r="F461" s="12">
        <f t="shared" si="193"/>
        <v>15921315</v>
      </c>
      <c r="G461" s="6">
        <v>52804</v>
      </c>
      <c r="H461" s="6">
        <v>10614210</v>
      </c>
      <c r="I461" s="12">
        <f t="shared" si="194"/>
        <v>21228420</v>
      </c>
      <c r="J461" s="6">
        <v>2104238.1079099998</v>
      </c>
      <c r="K461" s="12">
        <f t="shared" si="195"/>
        <v>16833904.863279998</v>
      </c>
      <c r="L461" s="6">
        <f t="shared" si="196"/>
        <v>128.42660000000001</v>
      </c>
      <c r="M461" s="6">
        <f t="shared" si="197"/>
        <v>5242880</v>
      </c>
      <c r="N461" s="13">
        <f t="shared" si="198"/>
        <v>1.2610514418615857</v>
      </c>
      <c r="O461" s="13"/>
      <c r="P461" s="7">
        <f t="shared" si="199"/>
        <v>0</v>
      </c>
      <c r="Q461" s="7">
        <f t="shared" si="200"/>
        <v>3.1243060778730707E-3</v>
      </c>
      <c r="R461" s="6">
        <f t="shared" si="201"/>
        <v>3.1243060778730707E-3</v>
      </c>
      <c r="S461" s="6">
        <f t="shared" si="202"/>
        <v>3.1243060778730707E-3</v>
      </c>
      <c r="T461" s="7">
        <f t="shared" si="203"/>
        <v>0</v>
      </c>
      <c r="U461" s="7">
        <f t="shared" si="204"/>
        <v>0.21265813937365502</v>
      </c>
      <c r="V461" s="7">
        <f t="shared" si="205"/>
        <v>0.70759281360201942</v>
      </c>
      <c r="W461" s="6">
        <f t="shared" si="206"/>
        <v>0.92025095297567439</v>
      </c>
      <c r="X461" s="6">
        <v>3.137E-3</v>
      </c>
      <c r="Y461" s="6">
        <v>0.90308526363693409</v>
      </c>
      <c r="Z461" s="6">
        <f t="shared" si="207"/>
        <v>0.40465164574208867</v>
      </c>
      <c r="AA461" s="6">
        <f t="shared" si="209"/>
        <v>0.40465164574208867</v>
      </c>
      <c r="AB461" s="6">
        <f t="shared" si="208"/>
        <v>1.900782797585477</v>
      </c>
    </row>
    <row r="462" spans="5:28">
      <c r="E462" s="12">
        <f t="shared" si="192"/>
        <v>1.0810063490109578</v>
      </c>
      <c r="F462" s="12">
        <f t="shared" si="193"/>
        <v>15966003</v>
      </c>
      <c r="G462" s="6">
        <v>148770</v>
      </c>
      <c r="H462" s="6">
        <v>10644002</v>
      </c>
      <c r="I462" s="12">
        <f t="shared" si="194"/>
        <v>21288004</v>
      </c>
      <c r="J462" s="6">
        <v>2157418.8264159998</v>
      </c>
      <c r="K462" s="12">
        <f t="shared" si="195"/>
        <v>17259350.611327998</v>
      </c>
      <c r="L462" s="6">
        <f t="shared" si="196"/>
        <v>130.70342400000001</v>
      </c>
      <c r="M462" s="6">
        <f t="shared" si="197"/>
        <v>5242880</v>
      </c>
      <c r="N462" s="13">
        <f t="shared" si="198"/>
        <v>1.2334185960639699</v>
      </c>
      <c r="O462" s="13"/>
      <c r="P462" s="7">
        <f t="shared" si="199"/>
        <v>0</v>
      </c>
      <c r="Q462" s="7">
        <f t="shared" si="200"/>
        <v>3.2032671238827267E-3</v>
      </c>
      <c r="R462" s="6">
        <f t="shared" si="201"/>
        <v>3.2032671238827267E-3</v>
      </c>
      <c r="S462" s="6">
        <f t="shared" si="202"/>
        <v>3.2032671238827267E-3</v>
      </c>
      <c r="T462" s="7">
        <f t="shared" si="203"/>
        <v>0</v>
      </c>
      <c r="U462" s="7">
        <f t="shared" si="204"/>
        <v>0.2180326797384205</v>
      </c>
      <c r="V462" s="7">
        <f t="shared" si="205"/>
        <v>0.60721703991604603</v>
      </c>
      <c r="W462" s="6">
        <f t="shared" si="206"/>
        <v>0.82524971965446658</v>
      </c>
      <c r="X462" s="6">
        <v>2.6919999999999999E-3</v>
      </c>
      <c r="Y462" s="6">
        <v>0.81041164444324809</v>
      </c>
      <c r="Z462" s="6">
        <f t="shared" si="207"/>
        <v>18.992092269046314</v>
      </c>
      <c r="AA462" s="6">
        <f t="shared" si="209"/>
        <v>18.992092269046314</v>
      </c>
      <c r="AB462" s="6">
        <f t="shared" si="208"/>
        <v>1.8309306527070246</v>
      </c>
    </row>
    <row r="463" spans="5:28">
      <c r="E463" s="12">
        <f t="shared" si="192"/>
        <v>1.382637687282716</v>
      </c>
      <c r="F463" s="12">
        <f t="shared" si="193"/>
        <v>13222320</v>
      </c>
      <c r="G463" s="6">
        <v>1270432</v>
      </c>
      <c r="H463" s="6">
        <v>8814880</v>
      </c>
      <c r="I463" s="12">
        <f t="shared" si="194"/>
        <v>17629760</v>
      </c>
      <c r="J463" s="6">
        <v>2285209.7431640001</v>
      </c>
      <c r="K463" s="12">
        <f t="shared" si="195"/>
        <v>18281677.945312001</v>
      </c>
      <c r="L463" s="6">
        <f t="shared" si="196"/>
        <v>131.18719999999999</v>
      </c>
      <c r="M463" s="6">
        <f t="shared" si="197"/>
        <v>5242880</v>
      </c>
      <c r="N463" s="13">
        <f t="shared" si="198"/>
        <v>0.96434036595206662</v>
      </c>
      <c r="O463" s="13"/>
      <c r="P463" s="7">
        <f t="shared" si="199"/>
        <v>0</v>
      </c>
      <c r="Q463" s="7">
        <f t="shared" si="200"/>
        <v>3.3930070285027917E-3</v>
      </c>
      <c r="R463" s="6">
        <f t="shared" si="201"/>
        <v>3.3930070285027917E-3</v>
      </c>
      <c r="S463" s="6">
        <f t="shared" si="202"/>
        <v>3.3930070285027917E-3</v>
      </c>
      <c r="T463" s="7">
        <f t="shared" si="203"/>
        <v>0</v>
      </c>
      <c r="U463" s="7">
        <f t="shared" si="204"/>
        <v>0.23094746275766509</v>
      </c>
      <c r="V463" s="7">
        <f t="shared" si="205"/>
        <v>0.69496125556513288</v>
      </c>
      <c r="W463" s="6">
        <f t="shared" si="206"/>
        <v>0.92590871832279797</v>
      </c>
      <c r="X463" s="6">
        <v>3.081E-3</v>
      </c>
      <c r="Y463" s="6">
        <v>0.97276413000000006</v>
      </c>
      <c r="Z463" s="6">
        <f t="shared" si="207"/>
        <v>10.126810402557341</v>
      </c>
      <c r="AA463" s="6">
        <f t="shared" si="209"/>
        <v>10.126810402557341</v>
      </c>
      <c r="AB463" s="6">
        <f t="shared" si="208"/>
        <v>4.816728971821985</v>
      </c>
    </row>
    <row r="464" spans="5:28">
      <c r="E464" s="12">
        <f t="shared" si="192"/>
        <v>1.3771361479704014</v>
      </c>
      <c r="F464" s="12">
        <f t="shared" si="193"/>
        <v>13222320</v>
      </c>
      <c r="G464" s="6">
        <v>1270432</v>
      </c>
      <c r="H464" s="6">
        <v>8814880</v>
      </c>
      <c r="I464" s="12">
        <f t="shared" si="194"/>
        <v>17629760</v>
      </c>
      <c r="J464" s="6">
        <v>2276116.8540039998</v>
      </c>
      <c r="K464" s="12">
        <f t="shared" si="195"/>
        <v>18208934.832031999</v>
      </c>
      <c r="L464" s="6">
        <f t="shared" si="196"/>
        <v>131.18719999999999</v>
      </c>
      <c r="M464" s="6">
        <f t="shared" si="197"/>
        <v>5242880</v>
      </c>
      <c r="N464" s="13">
        <f t="shared" si="198"/>
        <v>0.96819282196489875</v>
      </c>
      <c r="O464" s="13"/>
      <c r="P464" s="7">
        <f t="shared" si="199"/>
        <v>0</v>
      </c>
      <c r="Q464" s="7">
        <f t="shared" si="200"/>
        <v>3.3795061947515049E-3</v>
      </c>
      <c r="R464" s="6">
        <f t="shared" si="201"/>
        <v>3.3795061947515049E-3</v>
      </c>
      <c r="S464" s="6">
        <f t="shared" si="202"/>
        <v>3.3795061947515049E-3</v>
      </c>
      <c r="T464" s="7">
        <f t="shared" si="203"/>
        <v>0</v>
      </c>
      <c r="U464" s="7">
        <f t="shared" si="204"/>
        <v>0.23002851880211761</v>
      </c>
      <c r="V464" s="7">
        <f t="shared" si="205"/>
        <v>0.68909660361943559</v>
      </c>
      <c r="W464" s="6">
        <f t="shared" si="206"/>
        <v>0.9191251224215532</v>
      </c>
      <c r="X464" s="6">
        <v>3.055E-3</v>
      </c>
      <c r="Y464" s="6">
        <v>0.9676573636349749</v>
      </c>
      <c r="Z464" s="6">
        <f t="shared" si="207"/>
        <v>10.622134034419146</v>
      </c>
      <c r="AA464" s="6">
        <f t="shared" si="209"/>
        <v>10.622134034419146</v>
      </c>
      <c r="AB464" s="6">
        <f t="shared" si="208"/>
        <v>5.0154365622881061</v>
      </c>
    </row>
    <row r="465" spans="5:28">
      <c r="E465" s="12">
        <f t="shared" si="192"/>
        <v>1.0825133297597713</v>
      </c>
      <c r="F465" s="12">
        <f t="shared" si="193"/>
        <v>15992446.5</v>
      </c>
      <c r="G465" s="6">
        <v>240369</v>
      </c>
      <c r="H465" s="6">
        <v>10661631</v>
      </c>
      <c r="I465" s="12">
        <f t="shared" si="194"/>
        <v>21323262</v>
      </c>
      <c r="J465" s="6">
        <v>2164004.5639650002</v>
      </c>
      <c r="K465" s="12">
        <f t="shared" si="195"/>
        <v>17312036.511720002</v>
      </c>
      <c r="L465" s="6">
        <f t="shared" si="196"/>
        <v>132.74695199999999</v>
      </c>
      <c r="M465" s="6">
        <f t="shared" si="197"/>
        <v>5242880</v>
      </c>
      <c r="N465" s="13">
        <f t="shared" si="198"/>
        <v>1.2317015381503185</v>
      </c>
      <c r="O465" s="13"/>
      <c r="P465" s="7">
        <f t="shared" si="199"/>
        <v>0</v>
      </c>
      <c r="Q465" s="7">
        <f t="shared" si="200"/>
        <v>3.2130454183515291E-3</v>
      </c>
      <c r="R465" s="6">
        <f t="shared" si="201"/>
        <v>3.2130454183515291E-3</v>
      </c>
      <c r="S465" s="6">
        <f t="shared" si="202"/>
        <v>3.2130454183515291E-3</v>
      </c>
      <c r="T465" s="7">
        <f t="shared" si="203"/>
        <v>0</v>
      </c>
      <c r="U465" s="7">
        <f t="shared" si="204"/>
        <v>0.21869824638142968</v>
      </c>
      <c r="V465" s="7">
        <f t="shared" si="205"/>
        <v>0.6311267747715813</v>
      </c>
      <c r="W465" s="6">
        <f t="shared" si="206"/>
        <v>0.84982502115301095</v>
      </c>
      <c r="X465" s="6">
        <v>2.7980000000000001E-3</v>
      </c>
      <c r="Y465" s="6">
        <v>0.84784996000000001</v>
      </c>
      <c r="Z465" s="6">
        <f t="shared" si="207"/>
        <v>14.833646116923834</v>
      </c>
      <c r="AA465" s="6">
        <f t="shared" si="209"/>
        <v>14.833646116923834</v>
      </c>
      <c r="AB465" s="6">
        <f t="shared" si="208"/>
        <v>0.23294937149150036</v>
      </c>
    </row>
    <row r="466" spans="5:28">
      <c r="E466" s="12">
        <f t="shared" si="192"/>
        <v>1.0978974804328749</v>
      </c>
      <c r="F466" s="12">
        <f t="shared" si="193"/>
        <v>16152654</v>
      </c>
      <c r="G466" s="6">
        <v>220542</v>
      </c>
      <c r="H466" s="6">
        <v>10768436</v>
      </c>
      <c r="I466" s="12">
        <f t="shared" si="194"/>
        <v>21536872</v>
      </c>
      <c r="J466" s="6">
        <v>2216744.766113</v>
      </c>
      <c r="K466" s="12">
        <f t="shared" si="195"/>
        <v>17733958.128904</v>
      </c>
      <c r="L466" s="6">
        <f t="shared" si="196"/>
        <v>133.63207199999999</v>
      </c>
      <c r="M466" s="6">
        <f t="shared" si="197"/>
        <v>5242880</v>
      </c>
      <c r="N466" s="13">
        <f t="shared" si="198"/>
        <v>1.2144424749090703</v>
      </c>
      <c r="O466" s="13"/>
      <c r="P466" s="7">
        <f t="shared" si="199"/>
        <v>0</v>
      </c>
      <c r="Q466" s="7">
        <f t="shared" si="200"/>
        <v>3.291352399628905E-3</v>
      </c>
      <c r="R466" s="6">
        <f t="shared" si="201"/>
        <v>3.291352399628905E-3</v>
      </c>
      <c r="S466" s="6">
        <f t="shared" si="202"/>
        <v>3.291352399628905E-3</v>
      </c>
      <c r="T466" s="7">
        <f t="shared" si="203"/>
        <v>0</v>
      </c>
      <c r="U466" s="7">
        <f t="shared" si="204"/>
        <v>0.2240282673599604</v>
      </c>
      <c r="V466" s="7">
        <f t="shared" si="205"/>
        <v>0.63789368086277043</v>
      </c>
      <c r="W466" s="6">
        <f t="shared" si="206"/>
        <v>0.86192194822273083</v>
      </c>
      <c r="X466" s="6">
        <v>2.8279999999999998E-3</v>
      </c>
      <c r="Y466" s="6">
        <v>0.86002307999999994</v>
      </c>
      <c r="Z466" s="6">
        <f t="shared" si="207"/>
        <v>16.384455432422392</v>
      </c>
      <c r="AA466" s="6">
        <f t="shared" si="209"/>
        <v>16.384455432422392</v>
      </c>
      <c r="AB466" s="6">
        <f t="shared" si="208"/>
        <v>0.22079270509006427</v>
      </c>
    </row>
    <row r="467" spans="5:28">
      <c r="E467" s="12">
        <f t="shared" si="192"/>
        <v>1.0824115138610044</v>
      </c>
      <c r="F467" s="12">
        <f t="shared" si="193"/>
        <v>14755821</v>
      </c>
      <c r="G467" s="6">
        <v>820878</v>
      </c>
      <c r="H467" s="6">
        <v>9837214</v>
      </c>
      <c r="I467" s="12">
        <f t="shared" si="194"/>
        <v>19674428</v>
      </c>
      <c r="J467" s="6">
        <v>1996483.8183589999</v>
      </c>
      <c r="K467" s="12">
        <f t="shared" si="195"/>
        <v>15971870.546871999</v>
      </c>
      <c r="L467" s="6">
        <f t="shared" si="196"/>
        <v>134.46412799999999</v>
      </c>
      <c r="M467" s="6">
        <f t="shared" si="197"/>
        <v>5242880</v>
      </c>
      <c r="N467" s="13">
        <f t="shared" si="198"/>
        <v>1.2318173968579482</v>
      </c>
      <c r="O467" s="13"/>
      <c r="P467" s="7">
        <f t="shared" si="199"/>
        <v>0</v>
      </c>
      <c r="Q467" s="7">
        <f t="shared" si="200"/>
        <v>2.9643159225310679E-3</v>
      </c>
      <c r="R467" s="6">
        <f t="shared" si="201"/>
        <v>2.9643159225310679E-3</v>
      </c>
      <c r="S467" s="6">
        <f t="shared" si="202"/>
        <v>2.9643159225310679E-3</v>
      </c>
      <c r="T467" s="7">
        <f t="shared" si="203"/>
        <v>0</v>
      </c>
      <c r="U467" s="7">
        <f t="shared" si="204"/>
        <v>0.20176829442725516</v>
      </c>
      <c r="V467" s="7">
        <f t="shared" si="205"/>
        <v>4.9752549217786877</v>
      </c>
      <c r="W467" s="6">
        <f t="shared" si="206"/>
        <v>5.1770232162059431</v>
      </c>
      <c r="X467" s="6">
        <v>2.2057E-2</v>
      </c>
      <c r="Y467" s="6">
        <v>5.0145364111013082</v>
      </c>
      <c r="Z467" s="6">
        <f t="shared" si="207"/>
        <v>86.560656832157292</v>
      </c>
      <c r="AA467" s="6">
        <f t="shared" si="209"/>
        <v>86.560656832157292</v>
      </c>
      <c r="AB467" s="6">
        <f t="shared" si="208"/>
        <v>3.2403155901893035</v>
      </c>
    </row>
    <row r="468" spans="5:28">
      <c r="E468" s="12">
        <f t="shared" si="192"/>
        <v>1.0953232744058075</v>
      </c>
      <c r="F468" s="12">
        <f t="shared" si="193"/>
        <v>16595317.5</v>
      </c>
      <c r="G468" s="6">
        <v>181343</v>
      </c>
      <c r="H468" s="6">
        <v>11063545</v>
      </c>
      <c r="I468" s="12">
        <f t="shared" si="194"/>
        <v>22127090</v>
      </c>
      <c r="J468" s="6">
        <v>2272154.687988</v>
      </c>
      <c r="K468" s="12">
        <f t="shared" si="195"/>
        <v>18177237.503904</v>
      </c>
      <c r="L468" s="6">
        <f t="shared" si="196"/>
        <v>136.38939999999999</v>
      </c>
      <c r="M468" s="6">
        <f t="shared" si="197"/>
        <v>5242880</v>
      </c>
      <c r="N468" s="13">
        <f t="shared" si="198"/>
        <v>1.2172966324089496</v>
      </c>
      <c r="O468" s="13"/>
      <c r="P468" s="7">
        <f t="shared" si="199"/>
        <v>0</v>
      </c>
      <c r="Q468" s="7">
        <f t="shared" si="200"/>
        <v>3.3736232961770534E-3</v>
      </c>
      <c r="R468" s="6">
        <f t="shared" si="201"/>
        <v>3.3736232961770534E-3</v>
      </c>
      <c r="S468" s="6">
        <f t="shared" si="202"/>
        <v>3.3736232961770534E-3</v>
      </c>
      <c r="T468" s="7">
        <f t="shared" si="203"/>
        <v>0</v>
      </c>
      <c r="U468" s="7">
        <f t="shared" si="204"/>
        <v>0.2296280950812066</v>
      </c>
      <c r="V468" s="7">
        <f t="shared" si="205"/>
        <v>0.65413425548162452</v>
      </c>
      <c r="W468" s="6">
        <f t="shared" si="206"/>
        <v>0.88376235056283114</v>
      </c>
      <c r="X468" s="6">
        <v>2.8999999999999998E-3</v>
      </c>
      <c r="Y468" s="6">
        <v>0.87530699999999995</v>
      </c>
      <c r="Z468" s="6">
        <f t="shared" si="207"/>
        <v>16.331837799208749</v>
      </c>
      <c r="AA468" s="6">
        <f t="shared" si="209"/>
        <v>16.331837799208749</v>
      </c>
      <c r="AB468" s="6">
        <f t="shared" si="208"/>
        <v>0.96598685522121941</v>
      </c>
    </row>
    <row r="469" spans="5:28">
      <c r="E469" s="12">
        <f t="shared" si="192"/>
        <v>1.0913443506610492</v>
      </c>
      <c r="F469" s="12">
        <f t="shared" si="193"/>
        <v>16650723</v>
      </c>
      <c r="G469" s="6">
        <v>201822</v>
      </c>
      <c r="H469" s="6">
        <v>11100482</v>
      </c>
      <c r="I469" s="12">
        <f t="shared" si="194"/>
        <v>22200964</v>
      </c>
      <c r="J469" s="6">
        <v>2271459.0600589998</v>
      </c>
      <c r="K469" s="12">
        <f t="shared" si="195"/>
        <v>18171672.480471998</v>
      </c>
      <c r="L469" s="6">
        <f t="shared" si="196"/>
        <v>137.24222399999999</v>
      </c>
      <c r="M469" s="6">
        <f t="shared" si="197"/>
        <v>5242880</v>
      </c>
      <c r="N469" s="13">
        <f t="shared" si="198"/>
        <v>1.2217347645825136</v>
      </c>
      <c r="O469" s="13"/>
      <c r="P469" s="7">
        <f t="shared" si="199"/>
        <v>0</v>
      </c>
      <c r="Q469" s="7">
        <f t="shared" si="200"/>
        <v>3.3725904498663893E-3</v>
      </c>
      <c r="R469" s="6">
        <f t="shared" si="201"/>
        <v>3.3725904498663893E-3</v>
      </c>
      <c r="S469" s="6">
        <f t="shared" si="202"/>
        <v>3.3725904498663893E-3</v>
      </c>
      <c r="T469" s="7">
        <f t="shared" si="203"/>
        <v>0</v>
      </c>
      <c r="U469" s="7">
        <f t="shared" si="204"/>
        <v>0.2295577936545185</v>
      </c>
      <c r="V469" s="7">
        <f t="shared" si="205"/>
        <v>0.65999890742732192</v>
      </c>
      <c r="W469" s="6">
        <f t="shared" si="206"/>
        <v>0.88955670108184037</v>
      </c>
      <c r="X469" s="6">
        <v>2.9260000000000002E-3</v>
      </c>
      <c r="Y469" s="6">
        <v>0.8646330000000001</v>
      </c>
      <c r="Z469" s="6">
        <f t="shared" si="207"/>
        <v>15.262831506028334</v>
      </c>
      <c r="AA469" s="6">
        <f t="shared" si="209"/>
        <v>15.262831506028334</v>
      </c>
      <c r="AB469" s="6">
        <f t="shared" si="208"/>
        <v>2.8825757381270751</v>
      </c>
    </row>
    <row r="470" spans="5:28">
      <c r="E470" s="12">
        <f t="shared" si="192"/>
        <v>1.0640532748569305</v>
      </c>
      <c r="F470" s="12">
        <f t="shared" si="193"/>
        <v>16925254.5</v>
      </c>
      <c r="G470" s="6">
        <v>155331</v>
      </c>
      <c r="H470" s="6">
        <v>11283503</v>
      </c>
      <c r="I470" s="12">
        <f t="shared" si="194"/>
        <v>22567006</v>
      </c>
      <c r="J470" s="6">
        <v>2251171.559814</v>
      </c>
      <c r="K470" s="12">
        <f t="shared" si="195"/>
        <v>18009372.478512</v>
      </c>
      <c r="L470" s="6">
        <f t="shared" si="196"/>
        <v>138.508656</v>
      </c>
      <c r="M470" s="6">
        <f t="shared" si="197"/>
        <v>5242880</v>
      </c>
      <c r="N470" s="13">
        <f t="shared" si="198"/>
        <v>1.2530700904168632</v>
      </c>
      <c r="O470" s="13"/>
      <c r="P470" s="7">
        <f t="shared" si="199"/>
        <v>0</v>
      </c>
      <c r="Q470" s="7">
        <f t="shared" si="200"/>
        <v>3.342468212234613E-3</v>
      </c>
      <c r="R470" s="6">
        <f t="shared" si="201"/>
        <v>3.342468212234613E-3</v>
      </c>
      <c r="S470" s="6">
        <f t="shared" si="202"/>
        <v>3.342468212234613E-3</v>
      </c>
      <c r="T470" s="7">
        <f t="shared" si="203"/>
        <v>0</v>
      </c>
      <c r="U470" s="7">
        <f t="shared" si="204"/>
        <v>0.22750750189408209</v>
      </c>
      <c r="V470" s="7">
        <f t="shared" si="205"/>
        <v>0.83413395750725783</v>
      </c>
      <c r="W470" s="6">
        <f t="shared" si="206"/>
        <v>1.0616414594013399</v>
      </c>
      <c r="X470" s="6">
        <v>3.6979999999999999E-3</v>
      </c>
      <c r="Y470" s="6">
        <v>1.060501061538746</v>
      </c>
      <c r="Z470" s="6">
        <f t="shared" si="207"/>
        <v>9.6141640823522678</v>
      </c>
      <c r="AA470" s="6">
        <f t="shared" si="209"/>
        <v>9.6141640823522678</v>
      </c>
      <c r="AB470" s="6">
        <f t="shared" si="208"/>
        <v>0.10753387280341119</v>
      </c>
    </row>
    <row r="471" spans="5:28">
      <c r="E471" s="12">
        <f t="shared" si="192"/>
        <v>1.094744272578692</v>
      </c>
      <c r="F471" s="12">
        <f t="shared" si="193"/>
        <v>16932945</v>
      </c>
      <c r="G471" s="6">
        <v>227362</v>
      </c>
      <c r="H471" s="6">
        <v>11288630</v>
      </c>
      <c r="I471" s="12">
        <f t="shared" si="194"/>
        <v>22577260</v>
      </c>
      <c r="J471" s="6">
        <v>2317155.5695799999</v>
      </c>
      <c r="K471" s="12">
        <f t="shared" si="195"/>
        <v>18537244.556639999</v>
      </c>
      <c r="L471" s="6">
        <f t="shared" si="196"/>
        <v>140.01079999999999</v>
      </c>
      <c r="M471" s="6">
        <f t="shared" si="197"/>
        <v>5242880</v>
      </c>
      <c r="N471" s="13">
        <f t="shared" si="198"/>
        <v>1.2179404512367442</v>
      </c>
      <c r="O471" s="13"/>
      <c r="P471" s="7">
        <f t="shared" si="199"/>
        <v>0</v>
      </c>
      <c r="Q471" s="7">
        <f t="shared" si="200"/>
        <v>3.4404391794837087E-3</v>
      </c>
      <c r="R471" s="6">
        <f t="shared" si="201"/>
        <v>3.4404391794837087E-3</v>
      </c>
      <c r="S471" s="6">
        <f t="shared" si="202"/>
        <v>3.4404391794837087E-3</v>
      </c>
      <c r="T471" s="7">
        <f t="shared" si="203"/>
        <v>0</v>
      </c>
      <c r="U471" s="7">
        <f t="shared" si="204"/>
        <v>0.23417596621497003</v>
      </c>
      <c r="V471" s="7">
        <f t="shared" si="205"/>
        <v>0.6742094102188193</v>
      </c>
      <c r="W471" s="6">
        <f t="shared" si="206"/>
        <v>0.90838537643378936</v>
      </c>
      <c r="X471" s="6">
        <v>2.9889999999999999E-3</v>
      </c>
      <c r="Y471" s="6">
        <v>0.90312634999999986</v>
      </c>
      <c r="Z471" s="6">
        <f t="shared" si="207"/>
        <v>15.103351605343217</v>
      </c>
      <c r="AA471" s="6">
        <f t="shared" si="209"/>
        <v>15.103351605343217</v>
      </c>
      <c r="AB471" s="6">
        <f t="shared" si="208"/>
        <v>0.5823134751620862</v>
      </c>
    </row>
    <row r="472" spans="5:28">
      <c r="E472" s="12">
        <f t="shared" si="192"/>
        <v>1.1026775941782134</v>
      </c>
      <c r="F472" s="12">
        <f t="shared" si="193"/>
        <v>17274972</v>
      </c>
      <c r="G472" s="6">
        <v>199187</v>
      </c>
      <c r="H472" s="6">
        <v>11516648</v>
      </c>
      <c r="I472" s="12">
        <f t="shared" si="194"/>
        <v>23033296</v>
      </c>
      <c r="J472" s="6">
        <v>2381090.5705570001</v>
      </c>
      <c r="K472" s="12">
        <f t="shared" si="195"/>
        <v>19048724.564456001</v>
      </c>
      <c r="L472" s="6">
        <f t="shared" si="196"/>
        <v>142.183516</v>
      </c>
      <c r="M472" s="6">
        <f t="shared" si="197"/>
        <v>5242880</v>
      </c>
      <c r="N472" s="13">
        <f t="shared" si="198"/>
        <v>1.2091778597596512</v>
      </c>
      <c r="O472" s="13"/>
      <c r="P472" s="7">
        <f t="shared" si="199"/>
        <v>0</v>
      </c>
      <c r="Q472" s="7">
        <f t="shared" si="200"/>
        <v>3.535367843397919E-3</v>
      </c>
      <c r="R472" s="6">
        <f t="shared" si="201"/>
        <v>3.535367843397919E-3</v>
      </c>
      <c r="S472" s="6">
        <f t="shared" si="202"/>
        <v>3.535367843397919E-3</v>
      </c>
      <c r="T472" s="7">
        <f t="shared" si="203"/>
        <v>0</v>
      </c>
      <c r="U472" s="7">
        <f t="shared" si="204"/>
        <v>0.24063735397214073</v>
      </c>
      <c r="V472" s="7">
        <f t="shared" si="205"/>
        <v>0.67330715607332736</v>
      </c>
      <c r="W472" s="6">
        <f t="shared" si="206"/>
        <v>0.91394451004546806</v>
      </c>
      <c r="X472" s="6">
        <v>2.9849999999999998E-3</v>
      </c>
      <c r="Y472" s="6">
        <v>0.89135085000000003</v>
      </c>
      <c r="Z472" s="6">
        <f t="shared" si="207"/>
        <v>18.437783698422756</v>
      </c>
      <c r="AA472" s="6">
        <f t="shared" si="209"/>
        <v>18.437783698422756</v>
      </c>
      <c r="AB472" s="6">
        <f t="shared" si="208"/>
        <v>2.5347661973361033</v>
      </c>
    </row>
    <row r="473" spans="5:28">
      <c r="E473" s="12">
        <f t="shared" si="192"/>
        <v>1.0885216750328737</v>
      </c>
      <c r="F473" s="12">
        <f t="shared" si="193"/>
        <v>17451636</v>
      </c>
      <c r="G473" s="6">
        <v>217918</v>
      </c>
      <c r="H473" s="6">
        <v>11634424</v>
      </c>
      <c r="I473" s="12">
        <f t="shared" si="194"/>
        <v>23268848</v>
      </c>
      <c r="J473" s="6">
        <v>2374560.5063479999</v>
      </c>
      <c r="K473" s="12">
        <f t="shared" si="195"/>
        <v>18996484.050783999</v>
      </c>
      <c r="L473" s="6">
        <f t="shared" si="196"/>
        <v>143.97144800000001</v>
      </c>
      <c r="M473" s="6">
        <f t="shared" si="197"/>
        <v>5242880</v>
      </c>
      <c r="N473" s="13">
        <f t="shared" si="198"/>
        <v>1.2249028787534859</v>
      </c>
      <c r="O473" s="13"/>
      <c r="P473" s="7">
        <f t="shared" si="199"/>
        <v>0</v>
      </c>
      <c r="Q473" s="7">
        <f t="shared" si="200"/>
        <v>3.525672210940552E-3</v>
      </c>
      <c r="R473" s="6">
        <f t="shared" si="201"/>
        <v>3.525672210940552E-3</v>
      </c>
      <c r="S473" s="6">
        <f t="shared" si="202"/>
        <v>3.525672210940552E-3</v>
      </c>
      <c r="T473" s="7">
        <f t="shared" si="203"/>
        <v>0</v>
      </c>
      <c r="U473" s="7">
        <f t="shared" si="204"/>
        <v>0.23997741377836876</v>
      </c>
      <c r="V473" s="7">
        <f t="shared" si="205"/>
        <v>0.66699137705488409</v>
      </c>
      <c r="W473" s="6">
        <f t="shared" si="206"/>
        <v>0.90696879083325288</v>
      </c>
      <c r="X473" s="6">
        <v>2.957E-3</v>
      </c>
      <c r="Y473" s="6">
        <v>0.90256511000000006</v>
      </c>
      <c r="Z473" s="6">
        <f t="shared" si="207"/>
        <v>19.231390292206697</v>
      </c>
      <c r="AA473" s="6">
        <f t="shared" si="209"/>
        <v>19.231390292206697</v>
      </c>
      <c r="AB473" s="6">
        <f t="shared" si="208"/>
        <v>0.48790727499457859</v>
      </c>
    </row>
    <row r="474" spans="5:28">
      <c r="E474" s="12">
        <f t="shared" si="192"/>
        <v>1.0902071376025104</v>
      </c>
      <c r="F474" s="12">
        <f t="shared" si="193"/>
        <v>17677083</v>
      </c>
      <c r="G474" s="6">
        <v>213453</v>
      </c>
      <c r="H474" s="6">
        <v>11784722</v>
      </c>
      <c r="I474" s="12">
        <f t="shared" si="194"/>
        <v>23569444</v>
      </c>
      <c r="J474" s="6">
        <v>2408960.2573239999</v>
      </c>
      <c r="K474" s="12">
        <f t="shared" si="195"/>
        <v>19271682.058591999</v>
      </c>
      <c r="L474" s="6">
        <f t="shared" si="196"/>
        <v>145.68572399999999</v>
      </c>
      <c r="M474" s="6">
        <f t="shared" si="197"/>
        <v>5242880</v>
      </c>
      <c r="N474" s="13">
        <f t="shared" si="198"/>
        <v>1.223009176279551</v>
      </c>
      <c r="O474" s="13"/>
      <c r="P474" s="7">
        <f t="shared" si="199"/>
        <v>0</v>
      </c>
      <c r="Q474" s="7">
        <f t="shared" si="200"/>
        <v>3.5767478713649254E-3</v>
      </c>
      <c r="R474" s="6">
        <f t="shared" si="201"/>
        <v>3.5767478713649254E-3</v>
      </c>
      <c r="S474" s="6">
        <f t="shared" si="202"/>
        <v>3.5767478713649254E-3</v>
      </c>
      <c r="T474" s="7">
        <f t="shared" si="203"/>
        <v>0</v>
      </c>
      <c r="U474" s="7">
        <f t="shared" si="204"/>
        <v>0.24345391532540095</v>
      </c>
      <c r="V474" s="7">
        <f t="shared" si="205"/>
        <v>0.68210413399187342</v>
      </c>
      <c r="W474" s="6">
        <f t="shared" si="206"/>
        <v>0.92555804931727437</v>
      </c>
      <c r="X474" s="6">
        <v>3.0240000000000002E-3</v>
      </c>
      <c r="Y474" s="6">
        <v>0.90139391999999996</v>
      </c>
      <c r="Z474" s="6">
        <f t="shared" si="207"/>
        <v>18.278699449898319</v>
      </c>
      <c r="AA474" s="6">
        <f t="shared" si="209"/>
        <v>18.278699449898319</v>
      </c>
      <c r="AB474" s="6">
        <f t="shared" si="208"/>
        <v>2.6807513098462445</v>
      </c>
    </row>
    <row r="475" spans="5:28">
      <c r="E475" s="12">
        <f t="shared" si="192"/>
        <v>1.1038227649093699</v>
      </c>
      <c r="F475" s="12">
        <f t="shared" si="193"/>
        <v>18254770.5</v>
      </c>
      <c r="G475" s="6">
        <v>224617</v>
      </c>
      <c r="H475" s="6">
        <v>12169847</v>
      </c>
      <c r="I475" s="12">
        <f t="shared" si="194"/>
        <v>24339694</v>
      </c>
      <c r="J475" s="6">
        <v>2518753.905762</v>
      </c>
      <c r="K475" s="12">
        <f t="shared" si="195"/>
        <v>20150031.246096</v>
      </c>
      <c r="L475" s="6">
        <f t="shared" si="196"/>
        <v>150.53050400000001</v>
      </c>
      <c r="M475" s="6">
        <f t="shared" si="197"/>
        <v>5242880</v>
      </c>
      <c r="N475" s="13">
        <f t="shared" si="198"/>
        <v>1.2079233874496216</v>
      </c>
      <c r="O475" s="13"/>
      <c r="P475" s="7">
        <f t="shared" si="199"/>
        <v>0</v>
      </c>
      <c r="Q475" s="7">
        <f t="shared" si="200"/>
        <v>3.739766002173045E-3</v>
      </c>
      <c r="R475" s="6">
        <f t="shared" si="201"/>
        <v>3.739766002173045E-3</v>
      </c>
      <c r="S475" s="6">
        <f t="shared" si="202"/>
        <v>3.739766002173045E-3</v>
      </c>
      <c r="T475" s="7">
        <f t="shared" si="203"/>
        <v>0</v>
      </c>
      <c r="U475" s="7">
        <f t="shared" si="204"/>
        <v>0.25454986159882953</v>
      </c>
      <c r="V475" s="7">
        <f t="shared" si="205"/>
        <v>0.74075065344884661</v>
      </c>
      <c r="W475" s="6">
        <f t="shared" si="206"/>
        <v>0.99530051504767614</v>
      </c>
      <c r="X475" s="6">
        <v>3.284E-3</v>
      </c>
      <c r="Y475" s="6">
        <v>0.97334774545484404</v>
      </c>
      <c r="Z475" s="6">
        <f t="shared" si="207"/>
        <v>13.878380090531211</v>
      </c>
      <c r="AA475" s="6">
        <f t="shared" si="209"/>
        <v>13.878380090531211</v>
      </c>
      <c r="AB475" s="6">
        <f t="shared" si="208"/>
        <v>2.2553881380362779</v>
      </c>
    </row>
    <row r="476" spans="5:28">
      <c r="E476" s="12">
        <f t="shared" si="192"/>
        <v>1.4111840612691251</v>
      </c>
      <c r="F476" s="12">
        <f t="shared" si="193"/>
        <v>15479640</v>
      </c>
      <c r="G476" s="6">
        <v>1489752</v>
      </c>
      <c r="H476" s="6">
        <v>10319760</v>
      </c>
      <c r="I476" s="12">
        <f t="shared" si="194"/>
        <v>20639520</v>
      </c>
      <c r="J476" s="6">
        <v>2730577.6552729998</v>
      </c>
      <c r="K476" s="12">
        <f t="shared" si="195"/>
        <v>21844621.242183998</v>
      </c>
      <c r="L476" s="6">
        <f t="shared" si="196"/>
        <v>153.63216</v>
      </c>
      <c r="M476" s="6">
        <f t="shared" si="197"/>
        <v>5242880</v>
      </c>
      <c r="N476" s="13">
        <f t="shared" si="198"/>
        <v>0.94483304476541641</v>
      </c>
      <c r="O476" s="13"/>
      <c r="P476" s="7">
        <f t="shared" si="199"/>
        <v>0</v>
      </c>
      <c r="Q476" s="7">
        <f t="shared" si="200"/>
        <v>4.0542751946200939E-3</v>
      </c>
      <c r="R476" s="6">
        <f t="shared" si="201"/>
        <v>4.0542751946200939E-3</v>
      </c>
      <c r="S476" s="6">
        <f t="shared" si="202"/>
        <v>4.0542751946200939E-3</v>
      </c>
      <c r="T476" s="7">
        <f t="shared" si="203"/>
        <v>0</v>
      </c>
      <c r="U476" s="7">
        <f t="shared" si="204"/>
        <v>0.2759571558954344</v>
      </c>
      <c r="V476" s="7">
        <f t="shared" si="205"/>
        <v>0.81608887459741997</v>
      </c>
      <c r="W476" s="6">
        <f t="shared" si="206"/>
        <v>1.0920460304928543</v>
      </c>
      <c r="X476" s="6">
        <v>3.6180000000000001E-3</v>
      </c>
      <c r="Y476" s="6">
        <v>1.140544350001206</v>
      </c>
      <c r="Z476" s="6">
        <f t="shared" si="207"/>
        <v>12.058463090660414</v>
      </c>
      <c r="AA476" s="6">
        <f t="shared" si="209"/>
        <v>12.058463090660414</v>
      </c>
      <c r="AB476" s="6">
        <f t="shared" si="208"/>
        <v>4.252208123980485</v>
      </c>
    </row>
    <row r="477" spans="5:28">
      <c r="E477" s="12">
        <f t="shared" si="192"/>
        <v>1.047124929169994</v>
      </c>
      <c r="F477" s="12">
        <f t="shared" si="193"/>
        <v>19703895</v>
      </c>
      <c r="G477" s="6">
        <v>84414</v>
      </c>
      <c r="H477" s="6">
        <v>13135930</v>
      </c>
      <c r="I477" s="12">
        <f t="shared" si="194"/>
        <v>26271860</v>
      </c>
      <c r="J477" s="6">
        <v>2579054.9570309999</v>
      </c>
      <c r="K477" s="12">
        <f t="shared" si="195"/>
        <v>20632439.656248</v>
      </c>
      <c r="L477" s="6">
        <f t="shared" si="196"/>
        <v>159.31943999999999</v>
      </c>
      <c r="M477" s="6">
        <f t="shared" si="197"/>
        <v>5242880</v>
      </c>
      <c r="N477" s="13">
        <f t="shared" si="198"/>
        <v>1.2733278486552728</v>
      </c>
      <c r="O477" s="13"/>
      <c r="P477" s="7">
        <f t="shared" si="199"/>
        <v>0</v>
      </c>
      <c r="Q477" s="7">
        <f t="shared" si="200"/>
        <v>3.829299092688641E-3</v>
      </c>
      <c r="R477" s="6">
        <f t="shared" si="201"/>
        <v>3.829299092688641E-3</v>
      </c>
      <c r="S477" s="6">
        <f t="shared" si="202"/>
        <v>3.829299092688641E-3</v>
      </c>
      <c r="T477" s="7">
        <f t="shared" si="203"/>
        <v>0</v>
      </c>
      <c r="U477" s="7">
        <f t="shared" si="204"/>
        <v>0.26064399577353925</v>
      </c>
      <c r="V477" s="7">
        <f t="shared" si="205"/>
        <v>1.6344333845585695</v>
      </c>
      <c r="W477" s="6">
        <f t="shared" si="206"/>
        <v>1.8950773803321086</v>
      </c>
      <c r="X477" s="6">
        <v>7.2459999999999998E-3</v>
      </c>
      <c r="Y477" s="6">
        <v>1.857205538463768</v>
      </c>
      <c r="Z477" s="6">
        <f t="shared" si="207"/>
        <v>47.152924472969346</v>
      </c>
      <c r="AA477" s="6">
        <f t="shared" si="209"/>
        <v>47.152924472969346</v>
      </c>
      <c r="AB477" s="6">
        <f t="shared" si="208"/>
        <v>2.0391841981941954</v>
      </c>
    </row>
    <row r="478" spans="5:28">
      <c r="E478" s="12">
        <f t="shared" si="192"/>
        <v>1.0861557966815345</v>
      </c>
      <c r="F478" s="12">
        <f t="shared" si="193"/>
        <v>19725744</v>
      </c>
      <c r="G478" s="6">
        <v>245874</v>
      </c>
      <c r="H478" s="6">
        <v>13150496</v>
      </c>
      <c r="I478" s="12">
        <f t="shared" si="194"/>
        <v>26300992</v>
      </c>
      <c r="J478" s="6">
        <v>2678153.8986820001</v>
      </c>
      <c r="K478" s="12">
        <f t="shared" si="195"/>
        <v>21425231.189456001</v>
      </c>
      <c r="L478" s="6">
        <f t="shared" si="196"/>
        <v>162.723432</v>
      </c>
      <c r="M478" s="6">
        <f t="shared" si="197"/>
        <v>5242880</v>
      </c>
      <c r="N478" s="13">
        <f t="shared" si="198"/>
        <v>1.2275709777611878</v>
      </c>
      <c r="O478" s="13"/>
      <c r="P478" s="7">
        <f t="shared" si="199"/>
        <v>0</v>
      </c>
      <c r="Q478" s="7">
        <f t="shared" si="200"/>
        <v>3.9764380616803818E-3</v>
      </c>
      <c r="R478" s="6">
        <f t="shared" si="201"/>
        <v>3.9764380616803818E-3</v>
      </c>
      <c r="S478" s="6">
        <f t="shared" si="202"/>
        <v>3.9764380616803818E-3</v>
      </c>
      <c r="T478" s="7">
        <f t="shared" si="203"/>
        <v>0</v>
      </c>
      <c r="U478" s="7">
        <f t="shared" si="204"/>
        <v>0.27065911548179877</v>
      </c>
      <c r="V478" s="7">
        <f t="shared" si="205"/>
        <v>0.73488600150314931</v>
      </c>
      <c r="W478" s="6">
        <f t="shared" si="206"/>
        <v>1.0055451169849481</v>
      </c>
      <c r="X478" s="6">
        <v>3.258E-3</v>
      </c>
      <c r="Y478" s="6">
        <v>0.99632354999891404</v>
      </c>
      <c r="Z478" s="6">
        <f t="shared" si="207"/>
        <v>22.051505883375743</v>
      </c>
      <c r="AA478" s="6">
        <f t="shared" si="209"/>
        <v>22.051505883375743</v>
      </c>
      <c r="AB478" s="6">
        <f t="shared" si="208"/>
        <v>0.92555947172423025</v>
      </c>
    </row>
    <row r="479" spans="5:28">
      <c r="E479" s="12">
        <f t="shared" si="192"/>
        <v>1.0572973685955431</v>
      </c>
      <c r="F479" s="12">
        <f t="shared" si="193"/>
        <v>21223287</v>
      </c>
      <c r="G479" s="6">
        <v>63838</v>
      </c>
      <c r="H479" s="6">
        <v>14148858</v>
      </c>
      <c r="I479" s="12">
        <f t="shared" si="194"/>
        <v>28297716</v>
      </c>
      <c r="J479" s="6">
        <v>2804915.687256</v>
      </c>
      <c r="K479" s="12">
        <f t="shared" si="195"/>
        <v>22439325.498048</v>
      </c>
      <c r="L479" s="6">
        <f t="shared" si="196"/>
        <v>171.06305599999999</v>
      </c>
      <c r="M479" s="6">
        <f t="shared" si="197"/>
        <v>5242880</v>
      </c>
      <c r="N479" s="13">
        <f t="shared" si="198"/>
        <v>1.2610769429081825</v>
      </c>
      <c r="O479" s="13"/>
      <c r="P479" s="7">
        <f t="shared" si="199"/>
        <v>0</v>
      </c>
      <c r="Q479" s="7">
        <f t="shared" si="200"/>
        <v>4.164649949391688E-3</v>
      </c>
      <c r="R479" s="6">
        <f t="shared" si="201"/>
        <v>4.164649949391688E-3</v>
      </c>
      <c r="S479" s="6">
        <f t="shared" si="202"/>
        <v>4.164649949391688E-3</v>
      </c>
      <c r="T479" s="7">
        <f t="shared" si="203"/>
        <v>0</v>
      </c>
      <c r="U479" s="7">
        <f t="shared" si="204"/>
        <v>0.28346989293159885</v>
      </c>
      <c r="V479" s="7">
        <f t="shared" si="205"/>
        <v>0.94714128923011776</v>
      </c>
      <c r="W479" s="6">
        <f t="shared" si="206"/>
        <v>1.2306111821617165</v>
      </c>
      <c r="X479" s="6">
        <v>4.1989999999999996E-3</v>
      </c>
      <c r="Y479" s="6">
        <v>1.2079998125</v>
      </c>
      <c r="Z479" s="6">
        <f t="shared" si="207"/>
        <v>0.81805312236988925</v>
      </c>
      <c r="AA479" s="6">
        <f t="shared" si="209"/>
        <v>0.81805312236988925</v>
      </c>
      <c r="AB479" s="6">
        <f t="shared" si="208"/>
        <v>1.871802414846526</v>
      </c>
    </row>
    <row r="480" spans="5:28">
      <c r="E480" s="12">
        <f t="shared" si="192"/>
        <v>1.053840651578219</v>
      </c>
      <c r="F480" s="12">
        <f t="shared" si="193"/>
        <v>21331419</v>
      </c>
      <c r="G480" s="6">
        <v>36000</v>
      </c>
      <c r="H480" s="6">
        <v>14220946</v>
      </c>
      <c r="I480" s="12">
        <f t="shared" si="194"/>
        <v>28441892</v>
      </c>
      <c r="J480" s="6">
        <v>2809989.562256</v>
      </c>
      <c r="K480" s="12">
        <f t="shared" si="195"/>
        <v>22479916.498048</v>
      </c>
      <c r="L480" s="6">
        <f t="shared" si="196"/>
        <v>171.371352</v>
      </c>
      <c r="M480" s="6">
        <f t="shared" si="197"/>
        <v>5242880</v>
      </c>
      <c r="N480" s="13">
        <f t="shared" si="198"/>
        <v>1.2652134184960027</v>
      </c>
      <c r="O480" s="13"/>
      <c r="P480" s="7">
        <f t="shared" si="199"/>
        <v>0</v>
      </c>
      <c r="Q480" s="7">
        <f t="shared" si="200"/>
        <v>4.1721834782453282E-3</v>
      </c>
      <c r="R480" s="6">
        <f t="shared" si="201"/>
        <v>4.1721834782453282E-3</v>
      </c>
      <c r="S480" s="6">
        <f t="shared" si="202"/>
        <v>4.1721834782453282E-3</v>
      </c>
      <c r="T480" s="7">
        <f t="shared" si="203"/>
        <v>0</v>
      </c>
      <c r="U480" s="7">
        <f t="shared" si="204"/>
        <v>0.28398266798916411</v>
      </c>
      <c r="V480" s="7">
        <f t="shared" si="205"/>
        <v>0.86142714540838772</v>
      </c>
      <c r="W480" s="6">
        <f t="shared" si="206"/>
        <v>1.1454098133975519</v>
      </c>
      <c r="X480" s="6">
        <v>3.8189999999999999E-3</v>
      </c>
      <c r="Y480" s="6">
        <v>1.122649607141766</v>
      </c>
      <c r="Z480" s="6">
        <f t="shared" si="207"/>
        <v>9.248061750335907</v>
      </c>
      <c r="AA480" s="6">
        <f t="shared" si="209"/>
        <v>9.248061750335907</v>
      </c>
      <c r="AB480" s="6">
        <f t="shared" si="208"/>
        <v>2.0273650933466887</v>
      </c>
    </row>
    <row r="481" spans="5:28">
      <c r="E481" s="12">
        <f t="shared" si="192"/>
        <v>1.0687360181055447</v>
      </c>
      <c r="F481" s="12">
        <f t="shared" si="193"/>
        <v>22063075.5</v>
      </c>
      <c r="G481" s="6">
        <v>151926</v>
      </c>
      <c r="H481" s="6">
        <v>14708717</v>
      </c>
      <c r="I481" s="12">
        <f t="shared" si="194"/>
        <v>29417434</v>
      </c>
      <c r="J481" s="6">
        <v>2947450.4321289998</v>
      </c>
      <c r="K481" s="12">
        <f t="shared" si="195"/>
        <v>23579603.457031999</v>
      </c>
      <c r="L481" s="6">
        <f t="shared" si="196"/>
        <v>179.54312400000001</v>
      </c>
      <c r="M481" s="6">
        <f t="shared" si="197"/>
        <v>5242880</v>
      </c>
      <c r="N481" s="13">
        <f t="shared" si="198"/>
        <v>1.2475796742555916</v>
      </c>
      <c r="O481" s="13"/>
      <c r="P481" s="7">
        <f t="shared" si="199"/>
        <v>0</v>
      </c>
      <c r="Q481" s="7">
        <f t="shared" si="200"/>
        <v>4.3762810229098417E-3</v>
      </c>
      <c r="R481" s="6">
        <f t="shared" si="201"/>
        <v>4.3762810229098417E-3</v>
      </c>
      <c r="S481" s="6">
        <f t="shared" si="202"/>
        <v>4.3762810229098417E-3</v>
      </c>
      <c r="T481" s="7">
        <f t="shared" si="203"/>
        <v>0</v>
      </c>
      <c r="U481" s="7">
        <f t="shared" si="204"/>
        <v>0.29787471410029104</v>
      </c>
      <c r="V481" s="7">
        <f t="shared" si="205"/>
        <v>0.92841951571116099</v>
      </c>
      <c r="W481" s="6">
        <f t="shared" si="206"/>
        <v>1.2262942298114521</v>
      </c>
      <c r="X481" s="6">
        <v>4.1159999999999999E-3</v>
      </c>
      <c r="Y481" s="6">
        <v>1.1938869599999999</v>
      </c>
      <c r="Z481" s="6">
        <f t="shared" si="207"/>
        <v>6.3236400123868277</v>
      </c>
      <c r="AA481" s="6">
        <f t="shared" si="209"/>
        <v>6.3236400123868277</v>
      </c>
      <c r="AB481" s="6">
        <f t="shared" si="208"/>
        <v>2.7144336857027191</v>
      </c>
    </row>
    <row r="482" spans="5:28">
      <c r="E482" s="12">
        <f t="shared" si="192"/>
        <v>1.0718085148609839</v>
      </c>
      <c r="F482" s="12">
        <f t="shared" si="193"/>
        <v>22516897.5</v>
      </c>
      <c r="G482" s="6">
        <v>185639</v>
      </c>
      <c r="H482" s="6">
        <v>15011265</v>
      </c>
      <c r="I482" s="12">
        <f t="shared" si="194"/>
        <v>30022530</v>
      </c>
      <c r="J482" s="6">
        <v>3016725.3085940001</v>
      </c>
      <c r="K482" s="12">
        <f t="shared" si="195"/>
        <v>24133802.468752</v>
      </c>
      <c r="L482" s="6">
        <f t="shared" si="196"/>
        <v>183.84796</v>
      </c>
      <c r="M482" s="6">
        <f t="shared" si="197"/>
        <v>5242880</v>
      </c>
      <c r="N482" s="13">
        <f t="shared" si="198"/>
        <v>1.2440033036183427</v>
      </c>
      <c r="O482" s="13"/>
      <c r="P482" s="7">
        <f t="shared" si="199"/>
        <v>0</v>
      </c>
      <c r="Q482" s="7">
        <f t="shared" si="200"/>
        <v>4.4791381647750639E-3</v>
      </c>
      <c r="R482" s="6">
        <f t="shared" si="201"/>
        <v>4.4791381647750639E-3</v>
      </c>
      <c r="S482" s="6">
        <f t="shared" si="202"/>
        <v>4.4791381647750639E-3</v>
      </c>
      <c r="T482" s="7">
        <f t="shared" si="203"/>
        <v>0</v>
      </c>
      <c r="U482" s="7">
        <f t="shared" si="204"/>
        <v>0.30487575940928363</v>
      </c>
      <c r="V482" s="7">
        <f t="shared" si="205"/>
        <v>0.92413380852007443</v>
      </c>
      <c r="W482" s="6">
        <f t="shared" si="206"/>
        <v>1.229009567929358</v>
      </c>
      <c r="X482" s="6">
        <v>4.0969999999999999E-3</v>
      </c>
      <c r="Y482" s="6">
        <v>1.2191033200000001</v>
      </c>
      <c r="Z482" s="6">
        <f t="shared" si="207"/>
        <v>9.3272678734455461</v>
      </c>
      <c r="AA482" s="6">
        <f t="shared" si="209"/>
        <v>9.3272678734455461</v>
      </c>
      <c r="AB482" s="6">
        <f t="shared" si="208"/>
        <v>0.81258477167939314</v>
      </c>
    </row>
    <row r="483" spans="5:28">
      <c r="E483" s="12">
        <f t="shared" si="192"/>
        <v>1.6041552502632566</v>
      </c>
      <c r="F483" s="12">
        <f t="shared" si="193"/>
        <v>17832414</v>
      </c>
      <c r="G483" s="6">
        <v>2097152</v>
      </c>
      <c r="H483" s="6">
        <v>11888276</v>
      </c>
      <c r="I483" s="12">
        <f t="shared" si="194"/>
        <v>23776552</v>
      </c>
      <c r="J483" s="6">
        <v>3575745.0678710002</v>
      </c>
      <c r="K483" s="12">
        <f t="shared" si="195"/>
        <v>28605960.542968001</v>
      </c>
      <c r="L483" s="6">
        <f t="shared" si="196"/>
        <v>184.602352</v>
      </c>
      <c r="M483" s="6">
        <f t="shared" si="197"/>
        <v>5242880</v>
      </c>
      <c r="N483" s="13">
        <f t="shared" si="198"/>
        <v>0.83117474640594857</v>
      </c>
      <c r="O483" s="13"/>
      <c r="P483" s="7">
        <f t="shared" si="199"/>
        <v>0</v>
      </c>
      <c r="Q483" s="7">
        <f t="shared" si="200"/>
        <v>5.3091529929424923E-3</v>
      </c>
      <c r="R483" s="6">
        <f t="shared" si="201"/>
        <v>5.3091529929424923E-3</v>
      </c>
      <c r="S483" s="6">
        <f t="shared" si="202"/>
        <v>5.3091529929424923E-3</v>
      </c>
      <c r="T483" s="7">
        <f t="shared" si="203"/>
        <v>0</v>
      </c>
      <c r="U483" s="7">
        <f t="shared" si="204"/>
        <v>0.361371315417929</v>
      </c>
      <c r="V483" s="7">
        <f t="shared" si="205"/>
        <v>1.8175909760934243</v>
      </c>
      <c r="W483" s="6">
        <f t="shared" si="206"/>
        <v>2.1789622915113531</v>
      </c>
      <c r="X483" s="6">
        <v>8.0579999999999992E-3</v>
      </c>
      <c r="Y483" s="6">
        <v>2.2172162571417058</v>
      </c>
      <c r="Z483" s="6">
        <f t="shared" si="207"/>
        <v>34.11326640676976</v>
      </c>
      <c r="AA483" s="6">
        <f t="shared" si="209"/>
        <v>34.11326640676976</v>
      </c>
      <c r="AB483" s="6">
        <f t="shared" si="208"/>
        <v>1.7253150434530566</v>
      </c>
    </row>
    <row r="484" spans="5:28">
      <c r="E484" s="12">
        <f t="shared" si="192"/>
        <v>1.1907096307182627</v>
      </c>
      <c r="F484" s="12">
        <f t="shared" si="193"/>
        <v>20662405.5</v>
      </c>
      <c r="G484" s="6">
        <v>1048576</v>
      </c>
      <c r="H484" s="6">
        <v>13774937</v>
      </c>
      <c r="I484" s="12">
        <f t="shared" si="194"/>
        <v>27549874</v>
      </c>
      <c r="J484" s="6">
        <v>3075365.6528320001</v>
      </c>
      <c r="K484" s="12">
        <f t="shared" si="195"/>
        <v>24602925.222656</v>
      </c>
      <c r="L484" s="6">
        <f t="shared" si="196"/>
        <v>186.27076400000001</v>
      </c>
      <c r="M484" s="6">
        <f t="shared" si="197"/>
        <v>5242880</v>
      </c>
      <c r="N484" s="13">
        <f t="shared" si="198"/>
        <v>1.1197804224771717</v>
      </c>
      <c r="O484" s="13"/>
      <c r="P484" s="7">
        <f t="shared" si="199"/>
        <v>0</v>
      </c>
      <c r="Q484" s="7">
        <f t="shared" si="200"/>
        <v>4.5662054901041936E-3</v>
      </c>
      <c r="R484" s="6">
        <f t="shared" si="201"/>
        <v>4.5662054901041936E-3</v>
      </c>
      <c r="S484" s="6">
        <f t="shared" si="202"/>
        <v>4.5662054901041936E-3</v>
      </c>
      <c r="T484" s="7">
        <f t="shared" si="203"/>
        <v>0</v>
      </c>
      <c r="U484" s="7">
        <f t="shared" si="204"/>
        <v>0.3108020595038436</v>
      </c>
      <c r="V484" s="7">
        <f t="shared" si="205"/>
        <v>0.9063142891466095</v>
      </c>
      <c r="W484" s="6">
        <f t="shared" si="206"/>
        <v>1.217116348650453</v>
      </c>
      <c r="X484" s="6">
        <v>4.0179999999999999E-3</v>
      </c>
      <c r="Y484" s="6">
        <v>1.2397252000005738</v>
      </c>
      <c r="Z484" s="6">
        <f t="shared" si="207"/>
        <v>13.643740420711643</v>
      </c>
      <c r="AA484" s="6">
        <f t="shared" si="209"/>
        <v>13.643740420711643</v>
      </c>
      <c r="AB484" s="6">
        <f t="shared" si="208"/>
        <v>1.8236986188641113</v>
      </c>
    </row>
    <row r="485" spans="5:28">
      <c r="E485" s="12">
        <f t="shared" si="192"/>
        <v>1.3167065486862259</v>
      </c>
      <c r="F485" s="12">
        <f t="shared" si="193"/>
        <v>20316927</v>
      </c>
      <c r="G485" s="6">
        <v>1219574</v>
      </c>
      <c r="H485" s="6">
        <v>13544618</v>
      </c>
      <c r="I485" s="12">
        <f t="shared" si="194"/>
        <v>27089236</v>
      </c>
      <c r="J485" s="6">
        <v>3343928.8537599999</v>
      </c>
      <c r="K485" s="12">
        <f t="shared" si="195"/>
        <v>26751430.830079999</v>
      </c>
      <c r="L485" s="6">
        <f t="shared" si="196"/>
        <v>186.926896</v>
      </c>
      <c r="M485" s="6">
        <f t="shared" si="197"/>
        <v>5242880</v>
      </c>
      <c r="N485" s="13">
        <f t="shared" si="198"/>
        <v>1.0126275552162303</v>
      </c>
      <c r="O485" s="13"/>
      <c r="P485" s="7">
        <f t="shared" si="199"/>
        <v>0</v>
      </c>
      <c r="Q485" s="7">
        <f t="shared" si="200"/>
        <v>4.964959622442284E-3</v>
      </c>
      <c r="R485" s="6">
        <f t="shared" si="201"/>
        <v>4.964959622442284E-3</v>
      </c>
      <c r="S485" s="6">
        <f t="shared" si="202"/>
        <v>4.964959622442284E-3</v>
      </c>
      <c r="T485" s="7">
        <f t="shared" si="203"/>
        <v>0</v>
      </c>
      <c r="U485" s="7">
        <f t="shared" si="204"/>
        <v>0.33794354620104405</v>
      </c>
      <c r="V485" s="7">
        <f t="shared" si="205"/>
        <v>1.0211261291604532</v>
      </c>
      <c r="W485" s="6">
        <f t="shared" si="206"/>
        <v>1.3590696753614973</v>
      </c>
      <c r="X485" s="6">
        <v>4.5269999999999998E-3</v>
      </c>
      <c r="Y485" s="6">
        <v>1.4055003529398449</v>
      </c>
      <c r="Z485" s="6">
        <f t="shared" si="207"/>
        <v>9.6743897159771226</v>
      </c>
      <c r="AA485" s="6">
        <f t="shared" si="209"/>
        <v>9.6743897159771226</v>
      </c>
      <c r="AB485" s="6">
        <f t="shared" si="208"/>
        <v>3.3034981087859494</v>
      </c>
    </row>
    <row r="486" spans="5:28">
      <c r="E486" s="12">
        <f t="shared" si="192"/>
        <v>1.0024656614253016</v>
      </c>
      <c r="F486" s="12">
        <f t="shared" si="193"/>
        <v>24256753.5</v>
      </c>
      <c r="G486" s="6">
        <v>38120</v>
      </c>
      <c r="H486" s="6">
        <v>16171169</v>
      </c>
      <c r="I486" s="12">
        <f t="shared" si="194"/>
        <v>32342338</v>
      </c>
      <c r="J486" s="6">
        <v>3039570.3051760001</v>
      </c>
      <c r="K486" s="12">
        <f t="shared" si="195"/>
        <v>24316562.441408001</v>
      </c>
      <c r="L486" s="6">
        <f t="shared" si="196"/>
        <v>194.816428</v>
      </c>
      <c r="M486" s="6">
        <f t="shared" si="197"/>
        <v>5242880</v>
      </c>
      <c r="N486" s="13">
        <f t="shared" si="198"/>
        <v>1.3300538708105027</v>
      </c>
      <c r="O486" s="13"/>
      <c r="P486" s="7">
        <f t="shared" si="199"/>
        <v>0</v>
      </c>
      <c r="Q486" s="7">
        <f t="shared" si="200"/>
        <v>4.5130576919435103E-3</v>
      </c>
      <c r="R486" s="6">
        <f t="shared" si="201"/>
        <v>4.5130576919435103E-3</v>
      </c>
      <c r="S486" s="6">
        <f t="shared" si="202"/>
        <v>4.5130576919435103E-3</v>
      </c>
      <c r="T486" s="7">
        <f t="shared" si="203"/>
        <v>0</v>
      </c>
      <c r="U486" s="7">
        <f t="shared" si="204"/>
        <v>0.30718451641205025</v>
      </c>
      <c r="V486" s="7">
        <f t="shared" si="205"/>
        <v>1.5297719036815096</v>
      </c>
      <c r="W486" s="6">
        <f t="shared" si="206"/>
        <v>1.8369564200935597</v>
      </c>
      <c r="X486" s="6">
        <v>6.7819999999999998E-3</v>
      </c>
      <c r="Y486" s="6">
        <v>1.81842375</v>
      </c>
      <c r="Z486" s="6">
        <f t="shared" si="207"/>
        <v>33.455356945686958</v>
      </c>
      <c r="AA486" s="6">
        <f t="shared" si="209"/>
        <v>33.455356945686958</v>
      </c>
      <c r="AB486" s="6">
        <f t="shared" si="208"/>
        <v>1.0191612430028889</v>
      </c>
    </row>
    <row r="487" spans="5:28">
      <c r="E487" s="12">
        <f t="shared" si="192"/>
        <v>1.0024507044117013</v>
      </c>
      <c r="F487" s="12">
        <f t="shared" si="193"/>
        <v>24256753.5</v>
      </c>
      <c r="G487" s="6">
        <v>38120</v>
      </c>
      <c r="H487" s="6">
        <v>16171169</v>
      </c>
      <c r="I487" s="12">
        <f t="shared" si="194"/>
        <v>32342338</v>
      </c>
      <c r="J487" s="6">
        <v>3039524.9541020002</v>
      </c>
      <c r="K487" s="12">
        <f t="shared" si="195"/>
        <v>24316199.632816002</v>
      </c>
      <c r="L487" s="6">
        <f t="shared" si="196"/>
        <v>194.816428</v>
      </c>
      <c r="M487" s="6">
        <f t="shared" si="197"/>
        <v>5242880</v>
      </c>
      <c r="N487" s="13">
        <f t="shared" si="198"/>
        <v>1.3300737158101095</v>
      </c>
      <c r="O487" s="13"/>
      <c r="P487" s="7">
        <f t="shared" si="199"/>
        <v>0</v>
      </c>
      <c r="Q487" s="7">
        <f t="shared" si="200"/>
        <v>4.5129903561056109E-3</v>
      </c>
      <c r="R487" s="6">
        <f t="shared" si="201"/>
        <v>4.5129903561056109E-3</v>
      </c>
      <c r="S487" s="6">
        <f t="shared" si="202"/>
        <v>4.5129903561056109E-3</v>
      </c>
      <c r="T487" s="7">
        <f t="shared" si="203"/>
        <v>0</v>
      </c>
      <c r="U487" s="7">
        <f t="shared" si="204"/>
        <v>0.30717993314983333</v>
      </c>
      <c r="V487" s="7">
        <f t="shared" si="205"/>
        <v>1.527290704781407</v>
      </c>
      <c r="W487" s="6">
        <f t="shared" si="206"/>
        <v>1.8344706379312403</v>
      </c>
      <c r="X487" s="6">
        <v>6.7710000000000001E-3</v>
      </c>
      <c r="Y487" s="6">
        <v>1.819254849997743</v>
      </c>
      <c r="Z487" s="6">
        <f t="shared" si="207"/>
        <v>33.348244629957016</v>
      </c>
      <c r="AA487" s="6">
        <f t="shared" si="209"/>
        <v>33.348244629957016</v>
      </c>
      <c r="AB487" s="6">
        <f t="shared" si="208"/>
        <v>0.83637473515687999</v>
      </c>
    </row>
    <row r="488" spans="5:28">
      <c r="E488" s="12">
        <f t="shared" si="192"/>
        <v>1.4104415992370454</v>
      </c>
      <c r="F488" s="12">
        <f t="shared" si="193"/>
        <v>21918994.5</v>
      </c>
      <c r="G488" s="6">
        <v>2063494</v>
      </c>
      <c r="H488" s="6">
        <v>14612663</v>
      </c>
      <c r="I488" s="12">
        <f t="shared" si="194"/>
        <v>29225326</v>
      </c>
      <c r="J488" s="6">
        <v>3864432.7070309999</v>
      </c>
      <c r="K488" s="12">
        <f t="shared" si="195"/>
        <v>30915461.656248</v>
      </c>
      <c r="L488" s="6">
        <f t="shared" si="196"/>
        <v>216.621836</v>
      </c>
      <c r="M488" s="6">
        <f t="shared" si="197"/>
        <v>5242880</v>
      </c>
      <c r="N488" s="13">
        <f t="shared" si="198"/>
        <v>0.94533040861427908</v>
      </c>
      <c r="O488" s="13"/>
      <c r="P488" s="7">
        <f t="shared" si="199"/>
        <v>0</v>
      </c>
      <c r="Q488" s="7">
        <f t="shared" si="200"/>
        <v>5.7377872536014543E-3</v>
      </c>
      <c r="R488" s="6">
        <f t="shared" si="201"/>
        <v>5.7377872536014543E-3</v>
      </c>
      <c r="S488" s="6">
        <f t="shared" si="202"/>
        <v>5.7377872536014543E-3</v>
      </c>
      <c r="T488" s="7">
        <f t="shared" si="203"/>
        <v>0</v>
      </c>
      <c r="U488" s="7">
        <f t="shared" si="204"/>
        <v>0.3905466145312575</v>
      </c>
      <c r="V488" s="7">
        <f t="shared" si="205"/>
        <v>2.0237560483383228</v>
      </c>
      <c r="W488" s="6">
        <f t="shared" si="206"/>
        <v>2.4143026628695803</v>
      </c>
      <c r="X488" s="6">
        <v>8.9720000000000008E-3</v>
      </c>
      <c r="Y488" s="6">
        <v>2.4738970588266964</v>
      </c>
      <c r="Z488" s="6">
        <f t="shared" si="207"/>
        <v>36.047846036541976</v>
      </c>
      <c r="AA488" s="6">
        <f t="shared" si="209"/>
        <v>36.047846036541976</v>
      </c>
      <c r="AB488" s="6">
        <f t="shared" si="208"/>
        <v>2.4089278793750686</v>
      </c>
    </row>
    <row r="489" spans="5:28">
      <c r="E489" s="12">
        <f t="shared" si="192"/>
        <v>1.0459239309919623</v>
      </c>
      <c r="F489" s="12">
        <f t="shared" si="193"/>
        <v>27102582</v>
      </c>
      <c r="G489" s="6">
        <v>14340</v>
      </c>
      <c r="H489" s="6">
        <v>18068388</v>
      </c>
      <c r="I489" s="12">
        <f t="shared" si="194"/>
        <v>36136776</v>
      </c>
      <c r="J489" s="6">
        <v>3543404.8881839998</v>
      </c>
      <c r="K489" s="12">
        <f t="shared" si="195"/>
        <v>28347239.105471998</v>
      </c>
      <c r="L489" s="6">
        <f t="shared" si="196"/>
        <v>217.10745600000001</v>
      </c>
      <c r="M489" s="6">
        <f t="shared" si="197"/>
        <v>5242880</v>
      </c>
      <c r="N489" s="13">
        <f t="shared" si="198"/>
        <v>1.274789966865745</v>
      </c>
      <c r="O489" s="13"/>
      <c r="P489" s="7">
        <f t="shared" si="199"/>
        <v>0</v>
      </c>
      <c r="Q489" s="7">
        <f t="shared" si="200"/>
        <v>5.2611353187183713E-3</v>
      </c>
      <c r="R489" s="6">
        <f t="shared" si="201"/>
        <v>5.2611353187183713E-3</v>
      </c>
      <c r="S489" s="6">
        <f t="shared" si="202"/>
        <v>5.2611353187183713E-3</v>
      </c>
      <c r="T489" s="7">
        <f t="shared" si="203"/>
        <v>0</v>
      </c>
      <c r="U489" s="7">
        <f t="shared" si="204"/>
        <v>0.35810295790012031</v>
      </c>
      <c r="V489" s="7">
        <f t="shared" si="205"/>
        <v>1.1754115880395677</v>
      </c>
      <c r="W489" s="6">
        <f t="shared" si="206"/>
        <v>1.5335145459396879</v>
      </c>
      <c r="X489" s="6">
        <v>5.2110000000000004E-3</v>
      </c>
      <c r="Y489" s="6">
        <v>1.5175589999988421</v>
      </c>
      <c r="Z489" s="6">
        <f t="shared" si="207"/>
        <v>0.96210552136578209</v>
      </c>
      <c r="AA489" s="6">
        <f t="shared" si="209"/>
        <v>0.96210552136578209</v>
      </c>
      <c r="AB489" s="6">
        <f t="shared" si="208"/>
        <v>1.0513954278455058</v>
      </c>
    </row>
    <row r="490" spans="5:28">
      <c r="E490" s="12">
        <f t="shared" si="192"/>
        <v>1.1014151776451522</v>
      </c>
      <c r="F490" s="12">
        <f t="shared" si="193"/>
        <v>26326012.5</v>
      </c>
      <c r="G490" s="6">
        <v>503625</v>
      </c>
      <c r="H490" s="6">
        <v>17550675</v>
      </c>
      <c r="I490" s="12">
        <f t="shared" si="194"/>
        <v>35101350</v>
      </c>
      <c r="J490" s="6">
        <v>3624483.7167969998</v>
      </c>
      <c r="K490" s="12">
        <f t="shared" si="195"/>
        <v>28995869.734375998</v>
      </c>
      <c r="L490" s="6">
        <f t="shared" si="196"/>
        <v>220.6806</v>
      </c>
      <c r="M490" s="6">
        <f t="shared" si="197"/>
        <v>5242880</v>
      </c>
      <c r="N490" s="13">
        <f t="shared" si="198"/>
        <v>1.2105637913797653</v>
      </c>
      <c r="O490" s="13"/>
      <c r="P490" s="7">
        <f t="shared" si="199"/>
        <v>0</v>
      </c>
      <c r="Q490" s="7">
        <f t="shared" si="200"/>
        <v>5.3815185947697812E-3</v>
      </c>
      <c r="R490" s="6">
        <f t="shared" si="201"/>
        <v>5.3815185947697812E-3</v>
      </c>
      <c r="S490" s="6">
        <f t="shared" si="202"/>
        <v>5.3815185947697812E-3</v>
      </c>
      <c r="T490" s="7">
        <f t="shared" si="203"/>
        <v>0</v>
      </c>
      <c r="U490" s="7">
        <f t="shared" si="204"/>
        <v>0.36629693213270442</v>
      </c>
      <c r="V490" s="7">
        <f t="shared" si="205"/>
        <v>1.0421035380431398</v>
      </c>
      <c r="W490" s="6">
        <f t="shared" si="206"/>
        <v>1.4084004701758444</v>
      </c>
      <c r="X490" s="6">
        <v>4.62E-3</v>
      </c>
      <c r="Y490" s="6">
        <v>1.4070074117668798</v>
      </c>
      <c r="Z490" s="6">
        <f t="shared" si="207"/>
        <v>16.483086466878383</v>
      </c>
      <c r="AA490" s="6">
        <f t="shared" si="209"/>
        <v>16.483086466878383</v>
      </c>
      <c r="AB490" s="6">
        <f t="shared" si="208"/>
        <v>9.9008604881133389E-2</v>
      </c>
    </row>
    <row r="491" spans="5:28">
      <c r="E491" s="12">
        <f t="shared" si="192"/>
        <v>1.1012197963154504</v>
      </c>
      <c r="F491" s="12">
        <f t="shared" si="193"/>
        <v>26326012.5</v>
      </c>
      <c r="G491" s="6">
        <v>503625</v>
      </c>
      <c r="H491" s="6">
        <v>17550675</v>
      </c>
      <c r="I491" s="12">
        <f t="shared" si="194"/>
        <v>35101350</v>
      </c>
      <c r="J491" s="6">
        <v>3623840.765381</v>
      </c>
      <c r="K491" s="12">
        <f t="shared" si="195"/>
        <v>28990726.123048</v>
      </c>
      <c r="L491" s="6">
        <f t="shared" si="196"/>
        <v>220.6806</v>
      </c>
      <c r="M491" s="6">
        <f t="shared" si="197"/>
        <v>5242880</v>
      </c>
      <c r="N491" s="13">
        <f t="shared" si="198"/>
        <v>1.2107785728103573</v>
      </c>
      <c r="O491" s="13"/>
      <c r="P491" s="7">
        <f t="shared" si="199"/>
        <v>0</v>
      </c>
      <c r="Q491" s="7">
        <f t="shared" si="200"/>
        <v>5.3805639608767658E-3</v>
      </c>
      <c r="R491" s="6">
        <f t="shared" si="201"/>
        <v>5.3805639608767658E-3</v>
      </c>
      <c r="S491" s="6">
        <f t="shared" si="202"/>
        <v>5.3805639608767658E-3</v>
      </c>
      <c r="T491" s="7">
        <f t="shared" si="203"/>
        <v>0</v>
      </c>
      <c r="U491" s="7">
        <f t="shared" si="204"/>
        <v>0.36623195429045347</v>
      </c>
      <c r="V491" s="7">
        <f t="shared" si="205"/>
        <v>1.0452614275523615</v>
      </c>
      <c r="W491" s="6">
        <f t="shared" si="206"/>
        <v>1.411493381842815</v>
      </c>
      <c r="X491" s="6">
        <v>4.6340000000000001E-3</v>
      </c>
      <c r="Y491" s="6">
        <v>1.4115436588238022</v>
      </c>
      <c r="Z491" s="6">
        <f t="shared" si="207"/>
        <v>16.110573173862015</v>
      </c>
      <c r="AA491" s="6">
        <f t="shared" si="209"/>
        <v>16.110573173862015</v>
      </c>
      <c r="AB491" s="6">
        <f t="shared" si="208"/>
        <v>3.5618438489557563E-3</v>
      </c>
    </row>
    <row r="492" spans="5:28">
      <c r="E492" s="12">
        <f t="shared" si="192"/>
        <v>1.1014402091045121</v>
      </c>
      <c r="F492" s="12">
        <f t="shared" si="193"/>
        <v>26326012.5</v>
      </c>
      <c r="G492" s="6">
        <v>503625</v>
      </c>
      <c r="H492" s="6">
        <v>17550675</v>
      </c>
      <c r="I492" s="12">
        <f t="shared" si="194"/>
        <v>35101350</v>
      </c>
      <c r="J492" s="6">
        <v>3624566.0891109998</v>
      </c>
      <c r="K492" s="12">
        <f t="shared" si="195"/>
        <v>28996528.712887999</v>
      </c>
      <c r="L492" s="6">
        <f t="shared" si="196"/>
        <v>220.6806</v>
      </c>
      <c r="M492" s="6">
        <f t="shared" si="197"/>
        <v>5242880</v>
      </c>
      <c r="N492" s="13">
        <f t="shared" si="198"/>
        <v>1.2105362799650776</v>
      </c>
      <c r="O492" s="13"/>
      <c r="P492" s="7">
        <f t="shared" si="199"/>
        <v>0</v>
      </c>
      <c r="Q492" s="7">
        <f t="shared" si="200"/>
        <v>5.3816408985719556E-3</v>
      </c>
      <c r="R492" s="6">
        <f t="shared" si="201"/>
        <v>5.3816408985719556E-3</v>
      </c>
      <c r="S492" s="6">
        <f t="shared" si="202"/>
        <v>5.3816408985719556E-3</v>
      </c>
      <c r="T492" s="7">
        <f t="shared" si="203"/>
        <v>0</v>
      </c>
      <c r="U492" s="7">
        <f t="shared" si="204"/>
        <v>0.36630525682892834</v>
      </c>
      <c r="V492" s="7">
        <f t="shared" si="205"/>
        <v>1.0436824827977507</v>
      </c>
      <c r="W492" s="6">
        <f t="shared" si="206"/>
        <v>1.4099877396266791</v>
      </c>
      <c r="X492" s="6">
        <v>4.627E-3</v>
      </c>
      <c r="Y492" s="6">
        <v>1.40999149375</v>
      </c>
      <c r="Z492" s="6">
        <f t="shared" si="207"/>
        <v>16.309507209249094</v>
      </c>
      <c r="AA492" s="6">
        <f t="shared" si="209"/>
        <v>16.309507209249094</v>
      </c>
      <c r="AB492" s="6">
        <f t="shared" si="208"/>
        <v>2.662514871555402E-4</v>
      </c>
    </row>
    <row r="493" spans="5:28">
      <c r="E493" s="12">
        <f t="shared" si="192"/>
        <v>1.1016426042760559</v>
      </c>
      <c r="F493" s="12">
        <f t="shared" si="193"/>
        <v>26326012.5</v>
      </c>
      <c r="G493" s="6">
        <v>503625</v>
      </c>
      <c r="H493" s="6">
        <v>17550675</v>
      </c>
      <c r="I493" s="12">
        <f t="shared" si="194"/>
        <v>35101350</v>
      </c>
      <c r="J493" s="6">
        <v>3625232.1213380001</v>
      </c>
      <c r="K493" s="12">
        <f t="shared" si="195"/>
        <v>29001856.970704</v>
      </c>
      <c r="L493" s="6">
        <f t="shared" si="196"/>
        <v>220.6806</v>
      </c>
      <c r="M493" s="6">
        <f t="shared" si="197"/>
        <v>5242880</v>
      </c>
      <c r="N493" s="13">
        <f t="shared" si="198"/>
        <v>1.2103138787098136</v>
      </c>
      <c r="O493" s="13"/>
      <c r="P493" s="7">
        <f t="shared" si="199"/>
        <v>0</v>
      </c>
      <c r="Q493" s="7">
        <f t="shared" si="200"/>
        <v>5.3826298021219174E-3</v>
      </c>
      <c r="R493" s="6">
        <f t="shared" si="201"/>
        <v>5.3826298021219174E-3</v>
      </c>
      <c r="S493" s="6">
        <f t="shared" si="202"/>
        <v>5.3826298021219174E-3</v>
      </c>
      <c r="T493" s="7">
        <f t="shared" si="203"/>
        <v>0</v>
      </c>
      <c r="U493" s="7">
        <f t="shared" si="204"/>
        <v>0.36637256726001705</v>
      </c>
      <c r="V493" s="7">
        <f t="shared" si="205"/>
        <v>1.0351110684155778</v>
      </c>
      <c r="W493" s="6">
        <f t="shared" si="206"/>
        <v>1.4014836356755949</v>
      </c>
      <c r="X493" s="6">
        <v>4.5890000000000002E-3</v>
      </c>
      <c r="Y493" s="6">
        <v>1.3990241352924981</v>
      </c>
      <c r="Z493" s="6">
        <f t="shared" si="207"/>
        <v>17.294177426932166</v>
      </c>
      <c r="AA493" s="6">
        <f t="shared" si="209"/>
        <v>17.294177426932166</v>
      </c>
      <c r="AB493" s="6">
        <f t="shared" si="208"/>
        <v>0.17580114031288741</v>
      </c>
    </row>
    <row r="494" spans="5:28">
      <c r="E494" s="12">
        <f t="shared" si="192"/>
        <v>1.1014454860118297</v>
      </c>
      <c r="F494" s="12">
        <f t="shared" si="193"/>
        <v>26326012.5</v>
      </c>
      <c r="G494" s="6">
        <v>503625</v>
      </c>
      <c r="H494" s="6">
        <v>17550675</v>
      </c>
      <c r="I494" s="12">
        <f t="shared" si="194"/>
        <v>35101350</v>
      </c>
      <c r="J494" s="6">
        <v>3624583.4541020002</v>
      </c>
      <c r="K494" s="12">
        <f t="shared" si="195"/>
        <v>28996667.632816002</v>
      </c>
      <c r="L494" s="6">
        <f t="shared" si="196"/>
        <v>220.6806</v>
      </c>
      <c r="M494" s="6">
        <f t="shared" si="197"/>
        <v>5242880</v>
      </c>
      <c r="N494" s="13">
        <f t="shared" si="198"/>
        <v>1.210530480415454</v>
      </c>
      <c r="O494" s="13"/>
      <c r="P494" s="7">
        <f t="shared" si="199"/>
        <v>0</v>
      </c>
      <c r="Q494" s="7">
        <f t="shared" si="200"/>
        <v>5.3816666815604498E-3</v>
      </c>
      <c r="R494" s="6">
        <f t="shared" si="201"/>
        <v>5.3816666815604498E-3</v>
      </c>
      <c r="S494" s="6">
        <f t="shared" si="202"/>
        <v>5.3816666815604498E-3</v>
      </c>
      <c r="T494" s="7">
        <f t="shared" si="203"/>
        <v>0</v>
      </c>
      <c r="U494" s="7">
        <f t="shared" si="204"/>
        <v>0.36630701176657654</v>
      </c>
      <c r="V494" s="7">
        <f t="shared" si="205"/>
        <v>1.0461636816978535</v>
      </c>
      <c r="W494" s="6">
        <f t="shared" si="206"/>
        <v>1.41247069346443</v>
      </c>
      <c r="X494" s="6">
        <v>4.6379999999999998E-3</v>
      </c>
      <c r="Y494" s="6">
        <v>1.414753694119284</v>
      </c>
      <c r="Z494" s="6">
        <f t="shared" si="207"/>
        <v>16.034210469177449</v>
      </c>
      <c r="AA494" s="6">
        <f t="shared" si="209"/>
        <v>16.034210469177449</v>
      </c>
      <c r="AB494" s="6">
        <f t="shared" si="208"/>
        <v>0.16137089193290308</v>
      </c>
    </row>
    <row r="495" spans="5:28">
      <c r="E495" s="12">
        <f t="shared" si="192"/>
        <v>1.1016010067247366</v>
      </c>
      <c r="F495" s="12">
        <f t="shared" si="193"/>
        <v>26326012.5</v>
      </c>
      <c r="G495" s="6">
        <v>503625</v>
      </c>
      <c r="H495" s="6">
        <v>17550675</v>
      </c>
      <c r="I495" s="12">
        <f t="shared" si="194"/>
        <v>35101350</v>
      </c>
      <c r="J495" s="6">
        <v>3625095.234131</v>
      </c>
      <c r="K495" s="12">
        <f t="shared" si="195"/>
        <v>29000761.873048</v>
      </c>
      <c r="L495" s="6">
        <f t="shared" si="196"/>
        <v>220.6806</v>
      </c>
      <c r="M495" s="6">
        <f t="shared" si="197"/>
        <v>5242880</v>
      </c>
      <c r="N495" s="13">
        <f t="shared" si="198"/>
        <v>1.2103595813674679</v>
      </c>
      <c r="O495" s="13"/>
      <c r="P495" s="7">
        <f t="shared" si="199"/>
        <v>0</v>
      </c>
      <c r="Q495" s="7">
        <f t="shared" si="200"/>
        <v>5.3824265563337118E-3</v>
      </c>
      <c r="R495" s="6">
        <f t="shared" si="201"/>
        <v>5.3824265563337118E-3</v>
      </c>
      <c r="S495" s="6">
        <f t="shared" si="202"/>
        <v>5.3824265563337118E-3</v>
      </c>
      <c r="T495" s="7">
        <f t="shared" si="203"/>
        <v>0</v>
      </c>
      <c r="U495" s="7">
        <f t="shared" si="204"/>
        <v>0.36635873318932172</v>
      </c>
      <c r="V495" s="7">
        <f t="shared" si="205"/>
        <v>1.0384945214611723</v>
      </c>
      <c r="W495" s="6">
        <f t="shared" si="206"/>
        <v>1.4048532546504939</v>
      </c>
      <c r="X495" s="6">
        <v>4.6039999999999996E-3</v>
      </c>
      <c r="Y495" s="6">
        <v>1.4077407058807279</v>
      </c>
      <c r="Z495" s="6">
        <f t="shared" si="207"/>
        <v>16.907614168846923</v>
      </c>
      <c r="AA495" s="6">
        <f t="shared" si="209"/>
        <v>16.907614168846923</v>
      </c>
      <c r="AB495" s="6">
        <f t="shared" si="208"/>
        <v>0.20511243428365922</v>
      </c>
    </row>
    <row r="496" spans="5:28">
      <c r="E496" s="12">
        <f t="shared" si="192"/>
        <v>1.1021493178690129</v>
      </c>
      <c r="F496" s="12">
        <f t="shared" si="193"/>
        <v>26383312.5</v>
      </c>
      <c r="G496" s="6">
        <v>504855</v>
      </c>
      <c r="H496" s="6">
        <v>17588875</v>
      </c>
      <c r="I496" s="12">
        <f t="shared" si="194"/>
        <v>35177750</v>
      </c>
      <c r="J496" s="6">
        <v>3634793.734375</v>
      </c>
      <c r="K496" s="12">
        <f t="shared" si="195"/>
        <v>29078349.875</v>
      </c>
      <c r="L496" s="6">
        <f t="shared" si="196"/>
        <v>221.1636</v>
      </c>
      <c r="M496" s="6">
        <f t="shared" si="197"/>
        <v>5242880</v>
      </c>
      <c r="N496" s="13">
        <f t="shared" si="198"/>
        <v>1.2097574364164294</v>
      </c>
      <c r="O496" s="13"/>
      <c r="P496" s="7">
        <f t="shared" si="199"/>
        <v>0</v>
      </c>
      <c r="Q496" s="7">
        <f t="shared" si="200"/>
        <v>5.3968265822360462E-3</v>
      </c>
      <c r="R496" s="6">
        <f t="shared" si="201"/>
        <v>5.3968265822360462E-3</v>
      </c>
      <c r="S496" s="6">
        <f t="shared" si="202"/>
        <v>5.3968265822360462E-3</v>
      </c>
      <c r="T496" s="7">
        <f t="shared" si="203"/>
        <v>0</v>
      </c>
      <c r="U496" s="7">
        <f t="shared" si="204"/>
        <v>0.3673388813050939</v>
      </c>
      <c r="V496" s="7">
        <f t="shared" si="205"/>
        <v>1.0387200849975453</v>
      </c>
      <c r="W496" s="6">
        <f t="shared" si="206"/>
        <v>1.4060589663026393</v>
      </c>
      <c r="X496" s="6">
        <v>4.6049999999999997E-3</v>
      </c>
      <c r="Y496" s="6">
        <v>1.3975311562499999</v>
      </c>
      <c r="Z496" s="6">
        <f t="shared" si="207"/>
        <v>17.194931210337604</v>
      </c>
      <c r="AA496" s="6">
        <f t="shared" si="209"/>
        <v>17.194931210337604</v>
      </c>
      <c r="AB496" s="6">
        <f t="shared" si="208"/>
        <v>0.61020536211314702</v>
      </c>
    </row>
    <row r="497" spans="5:28">
      <c r="E497" s="12">
        <f t="shared" si="192"/>
        <v>1.102349505072951</v>
      </c>
      <c r="F497" s="12">
        <f t="shared" si="193"/>
        <v>26383312.5</v>
      </c>
      <c r="G497" s="6">
        <v>504855</v>
      </c>
      <c r="H497" s="6">
        <v>17588875</v>
      </c>
      <c r="I497" s="12">
        <f t="shared" si="194"/>
        <v>35177750</v>
      </c>
      <c r="J497" s="6">
        <v>3635453.93457</v>
      </c>
      <c r="K497" s="12">
        <f t="shared" si="195"/>
        <v>29083631.47656</v>
      </c>
      <c r="L497" s="6">
        <f t="shared" si="196"/>
        <v>221.1636</v>
      </c>
      <c r="M497" s="6">
        <f t="shared" si="197"/>
        <v>5242880</v>
      </c>
      <c r="N497" s="13">
        <f t="shared" si="198"/>
        <v>1.2095377438801467</v>
      </c>
      <c r="O497" s="13"/>
      <c r="P497" s="7">
        <f t="shared" si="199"/>
        <v>0</v>
      </c>
      <c r="Q497" s="7">
        <f t="shared" si="200"/>
        <v>5.3978068265696597E-3</v>
      </c>
      <c r="R497" s="6">
        <f t="shared" si="201"/>
        <v>5.3978068265696597E-3</v>
      </c>
      <c r="S497" s="6">
        <f t="shared" si="202"/>
        <v>5.3978068265696597E-3</v>
      </c>
      <c r="T497" s="7">
        <f t="shared" si="203"/>
        <v>0</v>
      </c>
      <c r="U497" s="7">
        <f t="shared" si="204"/>
        <v>0.36740560234039643</v>
      </c>
      <c r="V497" s="7">
        <f t="shared" si="205"/>
        <v>1.0396223391430373</v>
      </c>
      <c r="W497" s="6">
        <f t="shared" si="206"/>
        <v>1.4070279414834337</v>
      </c>
      <c r="X497" s="6">
        <v>4.6090000000000002E-3</v>
      </c>
      <c r="Y497" s="6">
        <v>1.4005937647050692</v>
      </c>
      <c r="Z497" s="6">
        <f t="shared" si="207"/>
        <v>17.114489619649802</v>
      </c>
      <c r="AA497" s="6">
        <f t="shared" si="209"/>
        <v>17.114489619649802</v>
      </c>
      <c r="AB497" s="6">
        <f t="shared" si="208"/>
        <v>0.45938922052243486</v>
      </c>
    </row>
    <row r="498" spans="5:28">
      <c r="E498" s="12">
        <f t="shared" si="192"/>
        <v>1.1020838319913013</v>
      </c>
      <c r="F498" s="12">
        <f t="shared" si="193"/>
        <v>26383312.5</v>
      </c>
      <c r="G498" s="6">
        <v>504855</v>
      </c>
      <c r="H498" s="6">
        <v>17588875</v>
      </c>
      <c r="I498" s="12">
        <f t="shared" si="194"/>
        <v>35177750</v>
      </c>
      <c r="J498" s="6">
        <v>3634577.7675780002</v>
      </c>
      <c r="K498" s="12">
        <f t="shared" si="195"/>
        <v>29076622.140624002</v>
      </c>
      <c r="L498" s="6">
        <f t="shared" si="196"/>
        <v>221.1636</v>
      </c>
      <c r="M498" s="6">
        <f t="shared" si="197"/>
        <v>5242880</v>
      </c>
      <c r="N498" s="13">
        <f t="shared" si="198"/>
        <v>1.2098293202652275</v>
      </c>
      <c r="O498" s="13"/>
      <c r="P498" s="7">
        <f t="shared" si="199"/>
        <v>0</v>
      </c>
      <c r="Q498" s="7">
        <f t="shared" si="200"/>
        <v>5.3965059215779444E-3</v>
      </c>
      <c r="R498" s="6">
        <f t="shared" si="201"/>
        <v>5.3965059215779444E-3</v>
      </c>
      <c r="S498" s="6">
        <f t="shared" si="202"/>
        <v>5.3965059215779444E-3</v>
      </c>
      <c r="T498" s="7">
        <f t="shared" si="203"/>
        <v>0</v>
      </c>
      <c r="U498" s="7">
        <f t="shared" si="204"/>
        <v>0.36731705530686498</v>
      </c>
      <c r="V498" s="7">
        <f t="shared" si="205"/>
        <v>1.0439080463341237</v>
      </c>
      <c r="W498" s="6">
        <f t="shared" si="206"/>
        <v>1.4112251016409887</v>
      </c>
      <c r="X498" s="6">
        <v>4.6280000000000002E-3</v>
      </c>
      <c r="Y498" s="6">
        <v>1.4069120000000002</v>
      </c>
      <c r="Z498" s="6">
        <f t="shared" si="207"/>
        <v>16.605573067803462</v>
      </c>
      <c r="AA498" s="6">
        <f t="shared" si="209"/>
        <v>16.605573067803462</v>
      </c>
      <c r="AB498" s="6">
        <f t="shared" si="208"/>
        <v>0.30656513278645187</v>
      </c>
    </row>
    <row r="499" spans="5:28">
      <c r="E499" s="12">
        <f t="shared" si="192"/>
        <v>1.1022579457332358</v>
      </c>
      <c r="F499" s="12">
        <f t="shared" si="193"/>
        <v>26383312.5</v>
      </c>
      <c r="G499" s="6">
        <v>504855</v>
      </c>
      <c r="H499" s="6">
        <v>17588875</v>
      </c>
      <c r="I499" s="12">
        <f t="shared" si="194"/>
        <v>35177750</v>
      </c>
      <c r="J499" s="6">
        <v>3635151.9797359998</v>
      </c>
      <c r="K499" s="12">
        <f t="shared" si="195"/>
        <v>29081215.837887999</v>
      </c>
      <c r="L499" s="6">
        <f t="shared" si="196"/>
        <v>221.1636</v>
      </c>
      <c r="M499" s="6">
        <f t="shared" si="197"/>
        <v>5242880</v>
      </c>
      <c r="N499" s="13">
        <f t="shared" si="198"/>
        <v>1.2096382144438826</v>
      </c>
      <c r="O499" s="13"/>
      <c r="P499" s="7">
        <f t="shared" si="199"/>
        <v>0</v>
      </c>
      <c r="Q499" s="7">
        <f t="shared" si="200"/>
        <v>5.3973584935984222E-3</v>
      </c>
      <c r="R499" s="6">
        <f t="shared" si="201"/>
        <v>5.3973584935984222E-3</v>
      </c>
      <c r="S499" s="6">
        <f t="shared" si="202"/>
        <v>5.3973584935984222E-3</v>
      </c>
      <c r="T499" s="7">
        <f t="shared" si="203"/>
        <v>0</v>
      </c>
      <c r="U499" s="7">
        <f t="shared" si="204"/>
        <v>0.36737508623438542</v>
      </c>
      <c r="V499" s="7">
        <f t="shared" si="205"/>
        <v>1.040524593288529</v>
      </c>
      <c r="W499" s="6">
        <f t="shared" si="206"/>
        <v>1.4078996795229144</v>
      </c>
      <c r="X499" s="6">
        <v>4.6129999999999999E-3</v>
      </c>
      <c r="Y499" s="6">
        <v>1.4037630352943891</v>
      </c>
      <c r="Z499" s="6">
        <f t="shared" si="207"/>
        <v>17.003219024461789</v>
      </c>
      <c r="AA499" s="6">
        <f t="shared" si="209"/>
        <v>17.003219024461789</v>
      </c>
      <c r="AB499" s="6">
        <f t="shared" si="208"/>
        <v>0.29468251581776544</v>
      </c>
    </row>
    <row r="500" spans="5:28">
      <c r="E500" s="12">
        <f t="shared" si="192"/>
        <v>1.1019152451656706</v>
      </c>
      <c r="F500" s="12">
        <f t="shared" si="193"/>
        <v>26383312.5</v>
      </c>
      <c r="G500" s="6">
        <v>504855</v>
      </c>
      <c r="H500" s="6">
        <v>17588875</v>
      </c>
      <c r="I500" s="12">
        <f t="shared" si="194"/>
        <v>35177750</v>
      </c>
      <c r="J500" s="6">
        <v>3634021.7827150002</v>
      </c>
      <c r="K500" s="12">
        <f t="shared" si="195"/>
        <v>29072174.261720002</v>
      </c>
      <c r="L500" s="6">
        <f t="shared" si="196"/>
        <v>221.1636</v>
      </c>
      <c r="M500" s="6">
        <f t="shared" si="197"/>
        <v>5242880</v>
      </c>
      <c r="N500" s="13">
        <f t="shared" si="198"/>
        <v>1.2100144173364891</v>
      </c>
      <c r="O500" s="13"/>
      <c r="P500" s="7">
        <f t="shared" si="199"/>
        <v>0</v>
      </c>
      <c r="Q500" s="7">
        <f t="shared" si="200"/>
        <v>5.3956804128676202E-3</v>
      </c>
      <c r="R500" s="6">
        <f t="shared" si="201"/>
        <v>5.3956804128676202E-3</v>
      </c>
      <c r="S500" s="6">
        <f t="shared" si="202"/>
        <v>5.3956804128676202E-3</v>
      </c>
      <c r="T500" s="7">
        <f t="shared" si="203"/>
        <v>0</v>
      </c>
      <c r="U500" s="7">
        <f t="shared" si="204"/>
        <v>0.36726086646300693</v>
      </c>
      <c r="V500" s="7">
        <f t="shared" si="205"/>
        <v>1.0468403723069724</v>
      </c>
      <c r="W500" s="6">
        <f t="shared" si="206"/>
        <v>1.4141012387699794</v>
      </c>
      <c r="X500" s="6">
        <v>4.6410000000000002E-3</v>
      </c>
      <c r="Y500" s="6">
        <v>1.4152047000016381</v>
      </c>
      <c r="Z500" s="6">
        <f t="shared" si="207"/>
        <v>16.261159510183582</v>
      </c>
      <c r="AA500" s="6">
        <f t="shared" si="209"/>
        <v>16.261159510183582</v>
      </c>
      <c r="AB500" s="6">
        <f t="shared" si="208"/>
        <v>7.797184616878694E-2</v>
      </c>
    </row>
    <row r="501" spans="5:28">
      <c r="E501" s="12">
        <f t="shared" si="192"/>
        <v>1.1020876254491547</v>
      </c>
      <c r="F501" s="12">
        <f t="shared" si="193"/>
        <v>26383312.5</v>
      </c>
      <c r="G501" s="6">
        <v>504855</v>
      </c>
      <c r="H501" s="6">
        <v>17588875</v>
      </c>
      <c r="I501" s="12">
        <f t="shared" si="194"/>
        <v>35177750</v>
      </c>
      <c r="J501" s="6">
        <v>3634590.278076</v>
      </c>
      <c r="K501" s="12">
        <f t="shared" si="195"/>
        <v>29076722.224608</v>
      </c>
      <c r="L501" s="6">
        <f t="shared" si="196"/>
        <v>221.1636</v>
      </c>
      <c r="M501" s="6">
        <f t="shared" si="197"/>
        <v>5242880</v>
      </c>
      <c r="N501" s="13">
        <f t="shared" si="198"/>
        <v>1.2098251559533977</v>
      </c>
      <c r="O501" s="13"/>
      <c r="P501" s="7">
        <f t="shared" si="199"/>
        <v>0</v>
      </c>
      <c r="Q501" s="7">
        <f t="shared" si="200"/>
        <v>5.3965244967690276E-3</v>
      </c>
      <c r="R501" s="6">
        <f t="shared" si="201"/>
        <v>5.3965244967690276E-3</v>
      </c>
      <c r="S501" s="6">
        <f t="shared" si="202"/>
        <v>5.3965244967690276E-3</v>
      </c>
      <c r="T501" s="7">
        <f t="shared" si="203"/>
        <v>0</v>
      </c>
      <c r="U501" s="7">
        <f t="shared" si="204"/>
        <v>0.36731831964060041</v>
      </c>
      <c r="V501" s="7">
        <f t="shared" si="205"/>
        <v>1.0457125546251076</v>
      </c>
      <c r="W501" s="6">
        <f t="shared" si="206"/>
        <v>1.4130308742657081</v>
      </c>
      <c r="X501" s="6">
        <v>4.6360000000000004E-3</v>
      </c>
      <c r="Y501" s="6">
        <v>1.4147708470574603</v>
      </c>
      <c r="Z501" s="6">
        <f t="shared" si="207"/>
        <v>16.404756185699465</v>
      </c>
      <c r="AA501" s="6">
        <f t="shared" si="209"/>
        <v>16.404756185699465</v>
      </c>
      <c r="AB501" s="6">
        <f t="shared" si="208"/>
        <v>0.12298619210108235</v>
      </c>
    </row>
    <row r="502" spans="5:28">
      <c r="E502" s="12">
        <f t="shared" si="192"/>
        <v>1.1021788908946137</v>
      </c>
      <c r="F502" s="12">
        <f t="shared" si="193"/>
        <v>26383312.5</v>
      </c>
      <c r="G502" s="6">
        <v>504855</v>
      </c>
      <c r="H502" s="6">
        <v>17588875</v>
      </c>
      <c r="I502" s="12">
        <f t="shared" si="194"/>
        <v>35177750</v>
      </c>
      <c r="J502" s="6">
        <v>3634891.2636719998</v>
      </c>
      <c r="K502" s="12">
        <f t="shared" si="195"/>
        <v>29079130.109375998</v>
      </c>
      <c r="L502" s="6">
        <f t="shared" si="196"/>
        <v>221.1636</v>
      </c>
      <c r="M502" s="6">
        <f t="shared" si="197"/>
        <v>5242880</v>
      </c>
      <c r="N502" s="13">
        <f t="shared" si="198"/>
        <v>1.2097249769056062</v>
      </c>
      <c r="O502" s="13"/>
      <c r="P502" s="7">
        <f t="shared" si="199"/>
        <v>0</v>
      </c>
      <c r="Q502" s="7">
        <f t="shared" si="200"/>
        <v>5.396971390646388E-3</v>
      </c>
      <c r="R502" s="6">
        <f t="shared" si="201"/>
        <v>5.396971390646388E-3</v>
      </c>
      <c r="S502" s="6">
        <f t="shared" si="202"/>
        <v>5.396971390646388E-3</v>
      </c>
      <c r="T502" s="7">
        <f t="shared" si="203"/>
        <v>0</v>
      </c>
      <c r="U502" s="7">
        <f t="shared" si="204"/>
        <v>0.36734873779365212</v>
      </c>
      <c r="V502" s="7">
        <f t="shared" si="205"/>
        <v>1.040750156824902</v>
      </c>
      <c r="W502" s="6">
        <f t="shared" si="206"/>
        <v>1.4080988946185542</v>
      </c>
      <c r="X502" s="6">
        <v>4.614E-3</v>
      </c>
      <c r="Y502" s="6">
        <v>1.408138517646516</v>
      </c>
      <c r="Z502" s="6">
        <f t="shared" si="207"/>
        <v>16.969470971963329</v>
      </c>
      <c r="AA502" s="6">
        <f t="shared" si="209"/>
        <v>16.969470971963329</v>
      </c>
      <c r="AB502" s="6">
        <f t="shared" si="208"/>
        <v>2.8138586840172441E-3</v>
      </c>
    </row>
    <row r="503" spans="5:28">
      <c r="E503" s="12">
        <f t="shared" si="192"/>
        <v>1.1023838774598147</v>
      </c>
      <c r="F503" s="12">
        <f t="shared" si="193"/>
        <v>26383312.5</v>
      </c>
      <c r="G503" s="6">
        <v>504855</v>
      </c>
      <c r="H503" s="6">
        <v>17588875</v>
      </c>
      <c r="I503" s="12">
        <f t="shared" si="194"/>
        <v>35177750</v>
      </c>
      <c r="J503" s="6">
        <v>3635567.2917479998</v>
      </c>
      <c r="K503" s="12">
        <f t="shared" si="195"/>
        <v>29084538.333983999</v>
      </c>
      <c r="L503" s="6">
        <f t="shared" si="196"/>
        <v>221.1636</v>
      </c>
      <c r="M503" s="6">
        <f t="shared" si="197"/>
        <v>5242880</v>
      </c>
      <c r="N503" s="13">
        <f t="shared" si="198"/>
        <v>1.2095000304301324</v>
      </c>
      <c r="O503" s="13"/>
      <c r="P503" s="7">
        <f t="shared" si="199"/>
        <v>0</v>
      </c>
      <c r="Q503" s="7">
        <f t="shared" si="200"/>
        <v>5.3979751357162639E-3</v>
      </c>
      <c r="R503" s="6">
        <f t="shared" si="201"/>
        <v>5.3979751357162639E-3</v>
      </c>
      <c r="S503" s="6">
        <f t="shared" si="202"/>
        <v>5.3979751357162639E-3</v>
      </c>
      <c r="T503" s="7">
        <f t="shared" si="203"/>
        <v>0</v>
      </c>
      <c r="U503" s="7">
        <f t="shared" si="204"/>
        <v>0.36741705842346395</v>
      </c>
      <c r="V503" s="7">
        <f t="shared" si="205"/>
        <v>1.0371411402429345</v>
      </c>
      <c r="W503" s="6">
        <f t="shared" si="206"/>
        <v>1.4045581986663984</v>
      </c>
      <c r="X503" s="6">
        <v>4.5979999999999997E-3</v>
      </c>
      <c r="Y503" s="6">
        <v>1.4040855124999998</v>
      </c>
      <c r="Z503" s="6">
        <f t="shared" si="207"/>
        <v>17.398328310488566</v>
      </c>
      <c r="AA503" s="6">
        <f t="shared" si="209"/>
        <v>17.398328310488566</v>
      </c>
      <c r="AB503" s="6">
        <f t="shared" si="208"/>
        <v>3.3665055453566413E-2</v>
      </c>
    </row>
    <row r="504" spans="5:28">
      <c r="E504" s="12">
        <f t="shared" si="192"/>
        <v>1.1019857903195438</v>
      </c>
      <c r="F504" s="12">
        <f t="shared" si="193"/>
        <v>26383312.5</v>
      </c>
      <c r="G504" s="6">
        <v>504855</v>
      </c>
      <c r="H504" s="6">
        <v>17588875</v>
      </c>
      <c r="I504" s="12">
        <f t="shared" si="194"/>
        <v>35177750</v>
      </c>
      <c r="J504" s="6">
        <v>3634254.43457</v>
      </c>
      <c r="K504" s="12">
        <f t="shared" si="195"/>
        <v>29074035.47656</v>
      </c>
      <c r="L504" s="6">
        <f t="shared" si="196"/>
        <v>221.1636</v>
      </c>
      <c r="M504" s="6">
        <f t="shared" si="197"/>
        <v>5242880</v>
      </c>
      <c r="N504" s="13">
        <f t="shared" si="198"/>
        <v>1.2099369565797262</v>
      </c>
      <c r="O504" s="13"/>
      <c r="P504" s="7">
        <f t="shared" si="199"/>
        <v>0</v>
      </c>
      <c r="Q504" s="7">
        <f t="shared" si="200"/>
        <v>5.3960258469712375E-3</v>
      </c>
      <c r="R504" s="6">
        <f t="shared" si="201"/>
        <v>5.3960258469712375E-3</v>
      </c>
      <c r="S504" s="6">
        <f t="shared" si="202"/>
        <v>5.3960258469712375E-3</v>
      </c>
      <c r="T504" s="7">
        <f t="shared" si="203"/>
        <v>0</v>
      </c>
      <c r="U504" s="7">
        <f t="shared" si="204"/>
        <v>0.36728437868361546</v>
      </c>
      <c r="V504" s="7">
        <f t="shared" si="205"/>
        <v>1.041652410970394</v>
      </c>
      <c r="W504" s="6">
        <f t="shared" si="206"/>
        <v>1.4089367896540095</v>
      </c>
      <c r="X504" s="6">
        <v>4.6179999999999997E-3</v>
      </c>
      <c r="Y504" s="6">
        <v>1.4110978117630759</v>
      </c>
      <c r="Z504" s="6">
        <f t="shared" si="207"/>
        <v>16.847679665899477</v>
      </c>
      <c r="AA504" s="6">
        <f t="shared" si="209"/>
        <v>16.847679665899477</v>
      </c>
      <c r="AB504" s="6">
        <f t="shared" si="208"/>
        <v>0.15314474241628773</v>
      </c>
    </row>
    <row r="505" spans="5:28">
      <c r="E505" s="12">
        <f t="shared" si="192"/>
        <v>1.0815435451578235</v>
      </c>
      <c r="F505" s="12">
        <f t="shared" si="193"/>
        <v>27732714</v>
      </c>
      <c r="G505" s="6">
        <v>268096</v>
      </c>
      <c r="H505" s="6">
        <v>18488476</v>
      </c>
      <c r="I505" s="12">
        <f t="shared" si="194"/>
        <v>36976952</v>
      </c>
      <c r="J505" s="6">
        <v>3749267.2270510001</v>
      </c>
      <c r="K505" s="12">
        <f t="shared" si="195"/>
        <v>29994137.816408001</v>
      </c>
      <c r="L505" s="6">
        <f t="shared" si="196"/>
        <v>227.22363200000001</v>
      </c>
      <c r="M505" s="6">
        <f t="shared" si="197"/>
        <v>5242880</v>
      </c>
      <c r="N505" s="13">
        <f t="shared" si="198"/>
        <v>1.232805964496573</v>
      </c>
      <c r="O505" s="13"/>
      <c r="P505" s="7">
        <f t="shared" si="199"/>
        <v>0</v>
      </c>
      <c r="Q505" s="7">
        <f t="shared" si="200"/>
        <v>5.5667931975057492E-3</v>
      </c>
      <c r="R505" s="6">
        <f t="shared" si="201"/>
        <v>5.5667931975057492E-3</v>
      </c>
      <c r="S505" s="6">
        <f t="shared" si="202"/>
        <v>5.5667931975057492E-3</v>
      </c>
      <c r="T505" s="7">
        <f t="shared" si="203"/>
        <v>0</v>
      </c>
      <c r="U505" s="7">
        <f t="shared" si="204"/>
        <v>0.37890778116893148</v>
      </c>
      <c r="V505" s="7">
        <f t="shared" si="205"/>
        <v>1.1122537978551348</v>
      </c>
      <c r="W505" s="6">
        <f t="shared" si="206"/>
        <v>1.4911615790240662</v>
      </c>
      <c r="X505" s="6">
        <v>4.9309999999999996E-3</v>
      </c>
      <c r="Y505" s="6">
        <v>1.480121833334977</v>
      </c>
      <c r="Z505" s="6">
        <f t="shared" si="207"/>
        <v>12.893798367587703</v>
      </c>
      <c r="AA505" s="6">
        <f t="shared" si="209"/>
        <v>12.893798367587703</v>
      </c>
      <c r="AB505" s="6">
        <f t="shared" si="208"/>
        <v>0.74586736310852597</v>
      </c>
    </row>
    <row r="506" spans="5:28">
      <c r="E506" s="12">
        <f t="shared" si="192"/>
        <v>1.2074080216447469</v>
      </c>
      <c r="F506" s="12">
        <f t="shared" si="193"/>
        <v>25375579.5</v>
      </c>
      <c r="G506" s="6">
        <v>1382908</v>
      </c>
      <c r="H506" s="6">
        <v>16917053</v>
      </c>
      <c r="I506" s="12">
        <f t="shared" si="194"/>
        <v>33834106</v>
      </c>
      <c r="J506" s="6">
        <v>3829834.7802729998</v>
      </c>
      <c r="K506" s="12">
        <f t="shared" si="195"/>
        <v>30638678.242183998</v>
      </c>
      <c r="L506" s="6">
        <f t="shared" si="196"/>
        <v>230.66279599999999</v>
      </c>
      <c r="M506" s="6">
        <f t="shared" si="197"/>
        <v>5242880</v>
      </c>
      <c r="N506" s="13">
        <f t="shared" si="198"/>
        <v>1.1042939167465935</v>
      </c>
      <c r="O506" s="13"/>
      <c r="P506" s="7">
        <f t="shared" si="199"/>
        <v>0</v>
      </c>
      <c r="Q506" s="7">
        <f t="shared" si="200"/>
        <v>5.68641734805441E-3</v>
      </c>
      <c r="R506" s="6">
        <f t="shared" si="201"/>
        <v>5.68641734805441E-3</v>
      </c>
      <c r="S506" s="6">
        <f t="shared" si="202"/>
        <v>5.68641734805441E-3</v>
      </c>
      <c r="T506" s="7">
        <f t="shared" si="203"/>
        <v>0</v>
      </c>
      <c r="U506" s="7">
        <f t="shared" si="204"/>
        <v>0.38705008497840665</v>
      </c>
      <c r="V506" s="7">
        <f t="shared" si="205"/>
        <v>1.6727791857419751</v>
      </c>
      <c r="W506" s="6">
        <f t="shared" si="206"/>
        <v>2.0598292707203818</v>
      </c>
      <c r="X506" s="6">
        <v>7.4159999999999998E-3</v>
      </c>
      <c r="Y506" s="6">
        <v>2.0632901142825357</v>
      </c>
      <c r="Z506" s="6">
        <f t="shared" si="207"/>
        <v>23.322311919438913</v>
      </c>
      <c r="AA506" s="6">
        <f t="shared" si="209"/>
        <v>23.322311919438913</v>
      </c>
      <c r="AB506" s="6">
        <f t="shared" si="208"/>
        <v>0.16773421915789866</v>
      </c>
    </row>
    <row r="507" spans="5:28">
      <c r="E507" s="12">
        <f t="shared" si="192"/>
        <v>1.5392995664900002</v>
      </c>
      <c r="F507" s="12">
        <f t="shared" si="193"/>
        <v>22215303</v>
      </c>
      <c r="G507" s="6">
        <v>2707524</v>
      </c>
      <c r="H507" s="6">
        <v>14810202</v>
      </c>
      <c r="I507" s="12">
        <f t="shared" si="194"/>
        <v>29620404</v>
      </c>
      <c r="J507" s="6">
        <v>4274500.7846680004</v>
      </c>
      <c r="K507" s="12">
        <f t="shared" si="195"/>
        <v>34196006.277344003</v>
      </c>
      <c r="L507" s="6">
        <f t="shared" si="196"/>
        <v>231.87290400000001</v>
      </c>
      <c r="M507" s="6">
        <f t="shared" si="197"/>
        <v>5242880</v>
      </c>
      <c r="N507" s="13">
        <f t="shared" si="198"/>
        <v>0.8661948345595113</v>
      </c>
      <c r="O507" s="13"/>
      <c r="P507" s="7">
        <f t="shared" si="199"/>
        <v>0</v>
      </c>
      <c r="Q507" s="7">
        <f t="shared" si="200"/>
        <v>6.3466433438352328E-3</v>
      </c>
      <c r="R507" s="6">
        <f t="shared" si="201"/>
        <v>6.3466433438352328E-3</v>
      </c>
      <c r="S507" s="6">
        <f t="shared" si="202"/>
        <v>6.3466433438352328E-3</v>
      </c>
      <c r="T507" s="7">
        <f t="shared" si="203"/>
        <v>0</v>
      </c>
      <c r="U507" s="7">
        <f t="shared" si="204"/>
        <v>0.43198884204296734</v>
      </c>
      <c r="V507" s="7">
        <f t="shared" si="205"/>
        <v>1.5027042793167529</v>
      </c>
      <c r="W507" s="6">
        <f t="shared" si="206"/>
        <v>1.9346931213597203</v>
      </c>
      <c r="X507" s="6">
        <v>6.6620000000000004E-3</v>
      </c>
      <c r="Y507" s="6">
        <v>2.0234714666644464</v>
      </c>
      <c r="Z507" s="6">
        <f t="shared" si="207"/>
        <v>4.7336634068563139</v>
      </c>
      <c r="AA507" s="6">
        <f t="shared" si="209"/>
        <v>4.7336634068563139</v>
      </c>
      <c r="AB507" s="6">
        <f t="shared" si="208"/>
        <v>4.38742758508333</v>
      </c>
    </row>
    <row r="508" spans="5:28">
      <c r="E508" s="12">
        <f t="shared" si="192"/>
        <v>1.1561210912096977</v>
      </c>
      <c r="F508" s="12">
        <f t="shared" si="193"/>
        <v>27734211</v>
      </c>
      <c r="G508" s="6">
        <v>914898</v>
      </c>
      <c r="H508" s="6">
        <v>18489474</v>
      </c>
      <c r="I508" s="12">
        <f t="shared" si="194"/>
        <v>36978948</v>
      </c>
      <c r="J508" s="6">
        <v>4008013.2856450002</v>
      </c>
      <c r="K508" s="12">
        <f t="shared" si="195"/>
        <v>32064106.285160001</v>
      </c>
      <c r="L508" s="6">
        <f t="shared" si="196"/>
        <v>240.171648</v>
      </c>
      <c r="M508" s="6">
        <f t="shared" si="197"/>
        <v>5242880</v>
      </c>
      <c r="N508" s="13">
        <f t="shared" si="198"/>
        <v>1.153281731015054</v>
      </c>
      <c r="O508" s="13"/>
      <c r="P508" s="7">
        <f t="shared" si="199"/>
        <v>0</v>
      </c>
      <c r="Q508" s="7">
        <f t="shared" si="200"/>
        <v>5.9509711479249945E-3</v>
      </c>
      <c r="R508" s="6">
        <f t="shared" si="201"/>
        <v>5.9509711479249945E-3</v>
      </c>
      <c r="S508" s="6">
        <f t="shared" si="202"/>
        <v>5.9509711479249945E-3</v>
      </c>
      <c r="T508" s="7">
        <f t="shared" si="203"/>
        <v>0</v>
      </c>
      <c r="U508" s="7">
        <f t="shared" si="204"/>
        <v>0.40505712956445072</v>
      </c>
      <c r="V508" s="7">
        <f t="shared" si="205"/>
        <v>1.1472161459929457</v>
      </c>
      <c r="W508" s="6">
        <f t="shared" si="206"/>
        <v>1.5522732755573965</v>
      </c>
      <c r="X508" s="6">
        <v>5.0860000000000002E-3</v>
      </c>
      <c r="Y508" s="6">
        <v>1.5680703111105461</v>
      </c>
      <c r="Z508" s="6">
        <f t="shared" si="207"/>
        <v>17.006904206154037</v>
      </c>
      <c r="AA508" s="6">
        <f t="shared" si="209"/>
        <v>17.006904206154037</v>
      </c>
      <c r="AB508" s="6">
        <f t="shared" si="208"/>
        <v>1.0074188281749781</v>
      </c>
    </row>
    <row r="509" spans="5:28">
      <c r="E509" s="12">
        <f t="shared" si="192"/>
        <v>2.5426595751857994</v>
      </c>
      <c r="F509" s="12">
        <f t="shared" si="193"/>
        <v>19205059.5</v>
      </c>
      <c r="G509" s="6">
        <v>4588484</v>
      </c>
      <c r="H509" s="6">
        <v>12803373</v>
      </c>
      <c r="I509" s="12">
        <f t="shared" si="194"/>
        <v>25606746</v>
      </c>
      <c r="J509" s="6">
        <v>6103991.0537109999</v>
      </c>
      <c r="K509" s="12">
        <f t="shared" si="195"/>
        <v>48831928.429687999</v>
      </c>
      <c r="L509" s="6">
        <f t="shared" si="196"/>
        <v>245.410156</v>
      </c>
      <c r="M509" s="6">
        <f t="shared" si="197"/>
        <v>5242880</v>
      </c>
      <c r="N509" s="13">
        <f t="shared" si="198"/>
        <v>0.52438531148468936</v>
      </c>
      <c r="O509" s="13"/>
      <c r="P509" s="7">
        <f t="shared" si="199"/>
        <v>0</v>
      </c>
      <c r="Q509" s="7">
        <f t="shared" si="200"/>
        <v>9.0630125348950298E-3</v>
      </c>
      <c r="R509" s="6">
        <f t="shared" si="201"/>
        <v>9.0630125348950298E-3</v>
      </c>
      <c r="S509" s="6">
        <f t="shared" si="202"/>
        <v>9.0630125348950298E-3</v>
      </c>
      <c r="T509" s="7">
        <f t="shared" si="203"/>
        <v>0</v>
      </c>
      <c r="U509" s="7">
        <f t="shared" si="204"/>
        <v>0.61688046393423479</v>
      </c>
      <c r="V509" s="7">
        <f t="shared" si="205"/>
        <v>3.0345062548256192</v>
      </c>
      <c r="W509" s="6">
        <f t="shared" si="206"/>
        <v>3.6513867187598539</v>
      </c>
      <c r="X509" s="6">
        <v>1.3453E-2</v>
      </c>
      <c r="Y509" s="6">
        <v>3.678661699993885</v>
      </c>
      <c r="Z509" s="6">
        <f t="shared" si="207"/>
        <v>32.632033487734859</v>
      </c>
      <c r="AA509" s="6">
        <f t="shared" si="209"/>
        <v>32.632033487734859</v>
      </c>
      <c r="AB509" s="6">
        <f t="shared" si="208"/>
        <v>0.74143760580312401</v>
      </c>
    </row>
    <row r="510" spans="5:28">
      <c r="E510" s="12">
        <f t="shared" si="192"/>
        <v>1.165746958187567</v>
      </c>
      <c r="F510" s="12">
        <f t="shared" si="193"/>
        <v>28852710</v>
      </c>
      <c r="G510" s="6">
        <v>862664</v>
      </c>
      <c r="H510" s="6">
        <v>19235140</v>
      </c>
      <c r="I510" s="12">
        <f t="shared" si="194"/>
        <v>38470280</v>
      </c>
      <c r="J510" s="6">
        <v>4204369.8647459997</v>
      </c>
      <c r="K510" s="12">
        <f t="shared" si="195"/>
        <v>33634958.917967997</v>
      </c>
      <c r="L510" s="6">
        <f t="shared" si="196"/>
        <v>248.07496</v>
      </c>
      <c r="M510" s="6">
        <f t="shared" si="197"/>
        <v>5242880</v>
      </c>
      <c r="N510" s="13">
        <f t="shared" si="198"/>
        <v>1.1437587925653432</v>
      </c>
      <c r="O510" s="13"/>
      <c r="P510" s="7">
        <f t="shared" si="199"/>
        <v>0</v>
      </c>
      <c r="Q510" s="7">
        <f t="shared" si="200"/>
        <v>6.2425151757655251E-3</v>
      </c>
      <c r="R510" s="6">
        <f t="shared" si="201"/>
        <v>6.2425151757655251E-3</v>
      </c>
      <c r="S510" s="6">
        <f t="shared" si="202"/>
        <v>6.2425151757655251E-3</v>
      </c>
      <c r="T510" s="7">
        <f t="shared" si="203"/>
        <v>0</v>
      </c>
      <c r="U510" s="7">
        <f t="shared" si="204"/>
        <v>0.42490128342157707</v>
      </c>
      <c r="V510" s="7">
        <f t="shared" si="205"/>
        <v>1.4625539698423635</v>
      </c>
      <c r="W510" s="6">
        <f t="shared" si="206"/>
        <v>1.8874552532639406</v>
      </c>
      <c r="X510" s="6">
        <v>6.4840000000000002E-3</v>
      </c>
      <c r="Y510" s="6">
        <v>1.8707961</v>
      </c>
      <c r="Z510" s="6">
        <f t="shared" si="207"/>
        <v>3.7243186957815402</v>
      </c>
      <c r="AA510" s="6">
        <f t="shared" si="209"/>
        <v>3.7243186957815402</v>
      </c>
      <c r="AB510" s="6">
        <f t="shared" si="208"/>
        <v>0.89048471204000423</v>
      </c>
    </row>
    <row r="511" spans="5:28">
      <c r="E511" s="12">
        <f t="shared" si="192"/>
        <v>1.1103903175513712</v>
      </c>
      <c r="F511" s="12">
        <f t="shared" si="193"/>
        <v>30361402.5</v>
      </c>
      <c r="G511" s="6">
        <v>415863</v>
      </c>
      <c r="H511" s="6">
        <v>20240935</v>
      </c>
      <c r="I511" s="12">
        <f t="shared" si="194"/>
        <v>40481870</v>
      </c>
      <c r="J511" s="6">
        <v>4214125.9204099998</v>
      </c>
      <c r="K511" s="12">
        <f t="shared" si="195"/>
        <v>33713007.363279998</v>
      </c>
      <c r="L511" s="6">
        <f t="shared" si="196"/>
        <v>251.20848000000001</v>
      </c>
      <c r="M511" s="6">
        <f t="shared" si="197"/>
        <v>5242880</v>
      </c>
      <c r="N511" s="13">
        <f t="shared" si="198"/>
        <v>1.2007789623684717</v>
      </c>
      <c r="O511" s="13"/>
      <c r="P511" s="7">
        <f t="shared" si="199"/>
        <v>0</v>
      </c>
      <c r="Q511" s="7">
        <f t="shared" si="200"/>
        <v>6.2570006581320519E-3</v>
      </c>
      <c r="R511" s="6">
        <f t="shared" si="201"/>
        <v>6.2570006581320519E-3</v>
      </c>
      <c r="S511" s="6">
        <f t="shared" si="202"/>
        <v>6.2570006581320519E-3</v>
      </c>
      <c r="T511" s="7">
        <f t="shared" si="203"/>
        <v>0</v>
      </c>
      <c r="U511" s="7">
        <f t="shared" si="204"/>
        <v>0.42588724819302243</v>
      </c>
      <c r="V511" s="7">
        <f t="shared" si="205"/>
        <v>1.2356370522511517</v>
      </c>
      <c r="W511" s="6">
        <f t="shared" si="206"/>
        <v>1.6615243004441742</v>
      </c>
      <c r="X511" s="6">
        <v>5.4780000000000002E-3</v>
      </c>
      <c r="Y511" s="6">
        <v>1.65309606</v>
      </c>
      <c r="Z511" s="6">
        <f t="shared" si="207"/>
        <v>14.220530451479584</v>
      </c>
      <c r="AA511" s="6">
        <f t="shared" si="209"/>
        <v>14.220530451479584</v>
      </c>
      <c r="AB511" s="6">
        <f t="shared" si="208"/>
        <v>0.50984577654696173</v>
      </c>
    </row>
    <row r="512" spans="5:28">
      <c r="E512" s="12">
        <f t="shared" si="192"/>
        <v>2.9648106435528208</v>
      </c>
      <c r="F512" s="12">
        <f t="shared" si="193"/>
        <v>22456150.5</v>
      </c>
      <c r="G512" s="6">
        <v>3774768</v>
      </c>
      <c r="H512" s="6">
        <v>14970767</v>
      </c>
      <c r="I512" s="12">
        <f t="shared" si="194"/>
        <v>29941534</v>
      </c>
      <c r="J512" s="6">
        <v>8322279.2519530002</v>
      </c>
      <c r="K512" s="12">
        <f t="shared" si="195"/>
        <v>66578234.015624002</v>
      </c>
      <c r="L512" s="6">
        <f t="shared" si="196"/>
        <v>255.144564</v>
      </c>
      <c r="M512" s="6">
        <f t="shared" si="197"/>
        <v>5242880</v>
      </c>
      <c r="N512" s="13">
        <f t="shared" si="198"/>
        <v>0.44971955839161459</v>
      </c>
      <c r="O512" s="13"/>
      <c r="P512" s="7">
        <f t="shared" si="199"/>
        <v>0</v>
      </c>
      <c r="Q512" s="7">
        <f t="shared" si="200"/>
        <v>1.235665657365132E-2</v>
      </c>
      <c r="R512" s="6">
        <f t="shared" si="201"/>
        <v>1.235665657365132E-2</v>
      </c>
      <c r="S512" s="6">
        <f t="shared" si="202"/>
        <v>1.235665657365132E-2</v>
      </c>
      <c r="T512" s="7">
        <f t="shared" si="203"/>
        <v>0</v>
      </c>
      <c r="U512" s="7">
        <f t="shared" si="204"/>
        <v>0.84106471335894772</v>
      </c>
      <c r="V512" s="7">
        <f t="shared" si="205"/>
        <v>5.4902164753181877</v>
      </c>
      <c r="W512" s="6">
        <f t="shared" si="206"/>
        <v>6.331281188677135</v>
      </c>
      <c r="X512" s="6">
        <v>2.4340000000000001E-2</v>
      </c>
      <c r="Y512" s="6">
        <v>6.3255234545498809</v>
      </c>
      <c r="Z512" s="6">
        <f t="shared" si="207"/>
        <v>49.233128292311754</v>
      </c>
      <c r="AA512" s="6">
        <f t="shared" si="209"/>
        <v>49.233128292311754</v>
      </c>
      <c r="AB512" s="6">
        <f t="shared" si="208"/>
        <v>9.1023836503406438E-2</v>
      </c>
    </row>
    <row r="513" spans="5:28">
      <c r="E513" s="12">
        <f t="shared" si="192"/>
        <v>1.8222001928007039</v>
      </c>
      <c r="F513" s="12">
        <f t="shared" si="193"/>
        <v>22411080</v>
      </c>
      <c r="G513" s="6">
        <v>4026819</v>
      </c>
      <c r="H513" s="6">
        <v>14940720</v>
      </c>
      <c r="I513" s="12">
        <f t="shared" si="194"/>
        <v>29881440</v>
      </c>
      <c r="J513" s="6">
        <v>5104684.2871089997</v>
      </c>
      <c r="K513" s="12">
        <f t="shared" si="195"/>
        <v>40837474.296871997</v>
      </c>
      <c r="L513" s="6">
        <f t="shared" si="196"/>
        <v>259.82501999999999</v>
      </c>
      <c r="M513" s="6">
        <f t="shared" si="197"/>
        <v>5242880</v>
      </c>
      <c r="N513" s="13">
        <f t="shared" si="198"/>
        <v>0.73171616302159048</v>
      </c>
      <c r="O513" s="13"/>
      <c r="P513" s="7">
        <f t="shared" si="199"/>
        <v>0</v>
      </c>
      <c r="Q513" s="7">
        <f t="shared" si="200"/>
        <v>7.5792735070645094E-3</v>
      </c>
      <c r="R513" s="6">
        <f t="shared" si="201"/>
        <v>7.5792735070645094E-3</v>
      </c>
      <c r="S513" s="6">
        <f t="shared" si="202"/>
        <v>7.5792735070645094E-3</v>
      </c>
      <c r="T513" s="7">
        <f t="shared" si="203"/>
        <v>0</v>
      </c>
      <c r="U513" s="7">
        <f t="shared" si="204"/>
        <v>0.51588870028817224</v>
      </c>
      <c r="V513" s="7">
        <f t="shared" si="205"/>
        <v>1.8665382634863597</v>
      </c>
      <c r="W513" s="6">
        <f t="shared" si="206"/>
        <v>2.3824269637745319</v>
      </c>
      <c r="X513" s="6">
        <v>8.2749999999999994E-3</v>
      </c>
      <c r="Y513" s="6">
        <v>2.4536478333305749</v>
      </c>
      <c r="Z513" s="6">
        <f t="shared" si="207"/>
        <v>8.4075709116071309</v>
      </c>
      <c r="AA513" s="6">
        <f t="shared" si="209"/>
        <v>8.4075709116071309</v>
      </c>
      <c r="AB513" s="6">
        <f t="shared" si="208"/>
        <v>2.9026524747591016</v>
      </c>
    </row>
    <row r="514" spans="5:28">
      <c r="E514" s="12">
        <f t="shared" si="192"/>
        <v>2.4198493038419415</v>
      </c>
      <c r="F514" s="12">
        <f t="shared" si="193"/>
        <v>16728678</v>
      </c>
      <c r="G514" s="6">
        <v>6686493</v>
      </c>
      <c r="H514" s="6">
        <v>11152452</v>
      </c>
      <c r="I514" s="12">
        <f t="shared" si="194"/>
        <v>22304904</v>
      </c>
      <c r="J514" s="6">
        <v>5060109.9765619999</v>
      </c>
      <c r="K514" s="12">
        <f t="shared" si="195"/>
        <v>40480879.812495999</v>
      </c>
      <c r="L514" s="6">
        <f t="shared" si="196"/>
        <v>267.55928399999999</v>
      </c>
      <c r="M514" s="6">
        <f t="shared" si="197"/>
        <v>5242880</v>
      </c>
      <c r="N514" s="13">
        <f t="shared" si="198"/>
        <v>0.55099849863230299</v>
      </c>
      <c r="O514" s="13"/>
      <c r="P514" s="7">
        <f t="shared" si="199"/>
        <v>0</v>
      </c>
      <c r="Q514" s="7">
        <f t="shared" si="200"/>
        <v>7.5130909829311948E-3</v>
      </c>
      <c r="R514" s="6">
        <f t="shared" si="201"/>
        <v>7.5130909829311948E-3</v>
      </c>
      <c r="S514" s="6">
        <f t="shared" si="202"/>
        <v>7.5130909829311948E-3</v>
      </c>
      <c r="T514" s="7">
        <f t="shared" si="203"/>
        <v>0</v>
      </c>
      <c r="U514" s="7">
        <f t="shared" si="204"/>
        <v>0.5113839392018884</v>
      </c>
      <c r="V514" s="7">
        <f t="shared" si="205"/>
        <v>2.5748077676974983</v>
      </c>
      <c r="W514" s="6">
        <f t="shared" si="206"/>
        <v>3.0861917068993865</v>
      </c>
      <c r="X514" s="6">
        <v>1.1415E-2</v>
      </c>
      <c r="Y514" s="6">
        <v>3.2037339</v>
      </c>
      <c r="Z514" s="6">
        <f t="shared" si="207"/>
        <v>34.182295375109987</v>
      </c>
      <c r="AA514" s="6">
        <f t="shared" si="209"/>
        <v>34.182295375109987</v>
      </c>
      <c r="AB514" s="6">
        <f t="shared" si="208"/>
        <v>3.6689124867896652</v>
      </c>
    </row>
    <row r="515" spans="5:28">
      <c r="E515" s="12">
        <f t="shared" si="192"/>
        <v>1.4181768463923108</v>
      </c>
      <c r="F515" s="12">
        <f t="shared" si="193"/>
        <v>29629617</v>
      </c>
      <c r="G515" s="6">
        <v>1634989</v>
      </c>
      <c r="H515" s="6">
        <v>19753078</v>
      </c>
      <c r="I515" s="12">
        <f t="shared" si="194"/>
        <v>39506156</v>
      </c>
      <c r="J515" s="6">
        <v>5252504.5996089997</v>
      </c>
      <c r="K515" s="12">
        <f t="shared" si="195"/>
        <v>42020036.796871997</v>
      </c>
      <c r="L515" s="6">
        <f t="shared" si="196"/>
        <v>269.736716</v>
      </c>
      <c r="M515" s="6">
        <f t="shared" si="197"/>
        <v>5242880</v>
      </c>
      <c r="N515" s="13">
        <f t="shared" si="198"/>
        <v>0.94017423618583951</v>
      </c>
      <c r="O515" s="13"/>
      <c r="P515" s="7">
        <f t="shared" si="199"/>
        <v>0</v>
      </c>
      <c r="Q515" s="7">
        <f t="shared" si="200"/>
        <v>7.7987524239421999E-3</v>
      </c>
      <c r="R515" s="6">
        <f t="shared" si="201"/>
        <v>7.7987524239421999E-3</v>
      </c>
      <c r="S515" s="6">
        <f t="shared" si="202"/>
        <v>7.7987524239421999E-3</v>
      </c>
      <c r="T515" s="7">
        <f t="shared" si="203"/>
        <v>0</v>
      </c>
      <c r="U515" s="7">
        <f t="shared" si="204"/>
        <v>0.53082769055724621</v>
      </c>
      <c r="V515" s="7">
        <f t="shared" si="205"/>
        <v>4.836307783372936</v>
      </c>
      <c r="W515" s="6">
        <f t="shared" si="206"/>
        <v>5.3671354739301824</v>
      </c>
      <c r="X515" s="6">
        <v>2.1441000000000002E-2</v>
      </c>
      <c r="Y515" s="6">
        <v>5.2737713000071471</v>
      </c>
      <c r="Z515" s="6">
        <f t="shared" si="207"/>
        <v>63.626918408925889</v>
      </c>
      <c r="AA515" s="6">
        <f t="shared" si="209"/>
        <v>63.626918408925889</v>
      </c>
      <c r="AB515" s="6">
        <f t="shared" si="208"/>
        <v>1.7703493119413196</v>
      </c>
    </row>
    <row r="516" spans="5:28">
      <c r="E516" s="12">
        <f t="shared" si="192"/>
        <v>1.1225144649750758</v>
      </c>
      <c r="F516" s="12">
        <f t="shared" si="193"/>
        <v>32638386</v>
      </c>
      <c r="G516" s="6">
        <v>589446</v>
      </c>
      <c r="H516" s="6">
        <v>21758924</v>
      </c>
      <c r="I516" s="12">
        <f t="shared" si="194"/>
        <v>43517848</v>
      </c>
      <c r="J516" s="6">
        <v>4579632.5498050004</v>
      </c>
      <c r="K516" s="12">
        <f t="shared" si="195"/>
        <v>36637060.398440003</v>
      </c>
      <c r="L516" s="6">
        <f t="shared" si="196"/>
        <v>272.89600799999999</v>
      </c>
      <c r="M516" s="6">
        <f t="shared" si="197"/>
        <v>5242880</v>
      </c>
      <c r="N516" s="13">
        <f t="shared" si="198"/>
        <v>1.1878094892638542</v>
      </c>
      <c r="O516" s="13"/>
      <c r="P516" s="7">
        <f t="shared" si="199"/>
        <v>0</v>
      </c>
      <c r="Q516" s="7">
        <f t="shared" si="200"/>
        <v>6.7996933217754872E-3</v>
      </c>
      <c r="R516" s="6">
        <f t="shared" si="201"/>
        <v>6.7996933217754872E-3</v>
      </c>
      <c r="S516" s="6">
        <f t="shared" si="202"/>
        <v>6.7996933217754872E-3</v>
      </c>
      <c r="T516" s="7">
        <f t="shared" si="203"/>
        <v>0</v>
      </c>
      <c r="U516" s="7">
        <f t="shared" si="204"/>
        <v>0.46282601450644067</v>
      </c>
      <c r="V516" s="7">
        <f t="shared" si="205"/>
        <v>2.6052588451078496</v>
      </c>
      <c r="W516" s="6">
        <f t="shared" si="206"/>
        <v>3.0680848596142902</v>
      </c>
      <c r="X516" s="6">
        <v>1.155E-2</v>
      </c>
      <c r="Y516" s="6">
        <v>3.0407684999999995</v>
      </c>
      <c r="Z516" s="6">
        <f t="shared" si="207"/>
        <v>41.128196348264176</v>
      </c>
      <c r="AA516" s="6">
        <f t="shared" si="209"/>
        <v>41.128196348264176</v>
      </c>
      <c r="AB516" s="6">
        <f t="shared" si="208"/>
        <v>0.89833736485663707</v>
      </c>
    </row>
    <row r="517" spans="5:28">
      <c r="E517" s="12">
        <f t="shared" si="192"/>
        <v>2.864626128254979</v>
      </c>
      <c r="F517" s="12">
        <f t="shared" si="193"/>
        <v>24778422</v>
      </c>
      <c r="G517" s="6">
        <v>3774768</v>
      </c>
      <c r="H517" s="6">
        <v>16518948</v>
      </c>
      <c r="I517" s="12">
        <f t="shared" si="194"/>
        <v>33037896</v>
      </c>
      <c r="J517" s="6">
        <v>8872614.3847659994</v>
      </c>
      <c r="K517" s="12">
        <f t="shared" si="195"/>
        <v>70980915.078127995</v>
      </c>
      <c r="L517" s="6">
        <f t="shared" si="196"/>
        <v>273.722736</v>
      </c>
      <c r="M517" s="6">
        <f t="shared" si="197"/>
        <v>5242880</v>
      </c>
      <c r="N517" s="13">
        <f t="shared" si="198"/>
        <v>0.46544759198490909</v>
      </c>
      <c r="O517" s="13"/>
      <c r="P517" s="7">
        <f t="shared" si="199"/>
        <v>0</v>
      </c>
      <c r="Q517" s="7">
        <f t="shared" si="200"/>
        <v>1.3173776743584236E-2</v>
      </c>
      <c r="R517" s="6">
        <f t="shared" si="201"/>
        <v>1.3173776743584236E-2</v>
      </c>
      <c r="S517" s="6">
        <f t="shared" si="202"/>
        <v>1.3173776743584236E-2</v>
      </c>
      <c r="T517" s="7">
        <f t="shared" si="203"/>
        <v>0</v>
      </c>
      <c r="U517" s="7">
        <f t="shared" si="204"/>
        <v>0.8966825851843977</v>
      </c>
      <c r="V517" s="7">
        <f t="shared" si="205"/>
        <v>6.5711169416174791</v>
      </c>
      <c r="W517" s="6">
        <f t="shared" si="206"/>
        <v>7.4677995268018771</v>
      </c>
      <c r="X517" s="6">
        <v>2.9132000000000002E-2</v>
      </c>
      <c r="Y517" s="6">
        <v>7.5216583076833441</v>
      </c>
      <c r="Z517" s="6">
        <f t="shared" si="207"/>
        <v>54.779017082300442</v>
      </c>
      <c r="AA517" s="6">
        <f t="shared" si="209"/>
        <v>54.779017082300442</v>
      </c>
      <c r="AB517" s="6">
        <f t="shared" si="208"/>
        <v>0.71604928964202585</v>
      </c>
    </row>
    <row r="518" spans="5:28">
      <c r="E518" s="12">
        <f t="shared" ref="E518:E581" si="210">K518/F518</f>
        <v>1.097776511060969</v>
      </c>
      <c r="F518" s="12">
        <f t="shared" ref="F518:F581" si="211">H518*1.5</f>
        <v>33483504</v>
      </c>
      <c r="G518" s="6">
        <v>416800</v>
      </c>
      <c r="H518" s="6">
        <v>22322336</v>
      </c>
      <c r="I518" s="12">
        <f t="shared" ref="I518:I581" si="212">2*H518</f>
        <v>44644672</v>
      </c>
      <c r="J518" s="6">
        <v>4594675.5249020001</v>
      </c>
      <c r="K518" s="12">
        <f t="shared" ref="K518:K581" si="213">J518*8</f>
        <v>36757404.199216001</v>
      </c>
      <c r="L518" s="6">
        <f t="shared" ref="L518:L581" si="214">((H518+2*G518)*8+(G518+H518)*4)/1000000</f>
        <v>276.20403199999998</v>
      </c>
      <c r="M518" s="6">
        <f t="shared" ref="M518:M581" si="215">40*2^20/8</f>
        <v>5242880</v>
      </c>
      <c r="N518" s="13">
        <f t="shared" ref="N518:N581" si="216">I518/K518</f>
        <v>1.2145763002750947</v>
      </c>
      <c r="O518" s="13"/>
      <c r="P518" s="7">
        <f t="shared" ref="P518:P581" si="217">$B$32*I518</f>
        <v>0</v>
      </c>
      <c r="Q518" s="7">
        <f t="shared" ref="Q518:Q581" si="218">$C$32*K518</f>
        <v>6.8220286546202711E-3</v>
      </c>
      <c r="R518" s="6">
        <f t="shared" ref="R518:R581" si="219">P518+Q518</f>
        <v>6.8220286546202711E-3</v>
      </c>
      <c r="S518" s="6">
        <f t="shared" ref="S518:S581" si="220">MAX(P518,Q518)</f>
        <v>6.8220286546202711E-3</v>
      </c>
      <c r="T518" s="7">
        <f t="shared" ref="T518:T581" si="221">$D$32*I518</f>
        <v>0</v>
      </c>
      <c r="U518" s="7">
        <f t="shared" ref="U518:U581" si="222">$E$32*K518</f>
        <v>0.46434628499424663</v>
      </c>
      <c r="V518" s="7">
        <f t="shared" ref="V518:V581" si="223">X518*$F$32</f>
        <v>1.3709751740749361</v>
      </c>
      <c r="W518" s="6">
        <f t="shared" ref="W518:W581" si="224">SUM(T518:V518)</f>
        <v>1.8353214590691826</v>
      </c>
      <c r="X518" s="6">
        <v>6.0780000000000001E-3</v>
      </c>
      <c r="Y518" s="6">
        <v>1.8049836600000002</v>
      </c>
      <c r="Z518" s="6">
        <f t="shared" ref="Z518:Z581" si="225">ABS(S518-X518)/ABS(X518)*100</f>
        <v>12.241340154989652</v>
      </c>
      <c r="AA518" s="6">
        <f t="shared" si="209"/>
        <v>12.241340154989652</v>
      </c>
      <c r="AB518" s="6">
        <f t="shared" ref="AB518:AB581" si="226">ABS(W518-Y518)/ABS(Y518)*100</f>
        <v>1.6807797068468995</v>
      </c>
    </row>
    <row r="519" spans="5:28">
      <c r="E519" s="12">
        <f t="shared" si="210"/>
        <v>1.2525247300822979</v>
      </c>
      <c r="F519" s="12">
        <f t="shared" si="211"/>
        <v>31508083.5</v>
      </c>
      <c r="G519" s="6">
        <v>1465137</v>
      </c>
      <c r="H519" s="6">
        <v>21005389</v>
      </c>
      <c r="I519" s="12">
        <f t="shared" si="212"/>
        <v>42010778</v>
      </c>
      <c r="J519" s="6">
        <v>4933081.7226560004</v>
      </c>
      <c r="K519" s="12">
        <f t="shared" si="213"/>
        <v>39464653.781248003</v>
      </c>
      <c r="L519" s="6">
        <f t="shared" si="214"/>
        <v>281.36740800000001</v>
      </c>
      <c r="M519" s="6">
        <f t="shared" si="215"/>
        <v>5242880</v>
      </c>
      <c r="N519" s="13">
        <f t="shared" si="216"/>
        <v>1.0645165730545902</v>
      </c>
      <c r="O519" s="13"/>
      <c r="P519" s="7">
        <f t="shared" si="217"/>
        <v>0</v>
      </c>
      <c r="Q519" s="7">
        <f t="shared" si="218"/>
        <v>7.3244834559368721E-3</v>
      </c>
      <c r="R519" s="6">
        <f t="shared" si="219"/>
        <v>7.3244834559368721E-3</v>
      </c>
      <c r="S519" s="6">
        <f t="shared" si="220"/>
        <v>7.3244834559368721E-3</v>
      </c>
      <c r="T519" s="7">
        <f t="shared" si="221"/>
        <v>0</v>
      </c>
      <c r="U519" s="7">
        <f t="shared" si="222"/>
        <v>0.49854623227984957</v>
      </c>
      <c r="V519" s="7">
        <f t="shared" si="223"/>
        <v>1.4291705664591632</v>
      </c>
      <c r="W519" s="6">
        <f t="shared" si="224"/>
        <v>1.9277167987390127</v>
      </c>
      <c r="X519" s="6">
        <v>6.3359999999999996E-3</v>
      </c>
      <c r="Y519" s="6">
        <v>1.9791360000023039</v>
      </c>
      <c r="Z519" s="6">
        <f t="shared" si="225"/>
        <v>15.601064645468318</v>
      </c>
      <c r="AA519" s="6">
        <f t="shared" ref="AA519:AA582" si="227">ABS(R519-X519)/ABS(X519)*100</f>
        <v>15.601064645468318</v>
      </c>
      <c r="AB519" s="6">
        <f t="shared" si="226"/>
        <v>2.5980630569719003</v>
      </c>
    </row>
    <row r="520" spans="5:28">
      <c r="E520" s="12">
        <f t="shared" si="210"/>
        <v>1.6828357276669397</v>
      </c>
      <c r="F520" s="12">
        <f t="shared" si="211"/>
        <v>28380520.5</v>
      </c>
      <c r="G520" s="6">
        <v>3428755</v>
      </c>
      <c r="H520" s="6">
        <v>18920347</v>
      </c>
      <c r="I520" s="12">
        <f t="shared" si="212"/>
        <v>37840694</v>
      </c>
      <c r="J520" s="6">
        <v>5969969.2333979998</v>
      </c>
      <c r="K520" s="12">
        <f t="shared" si="213"/>
        <v>47759753.867183998</v>
      </c>
      <c r="L520" s="6">
        <f t="shared" si="214"/>
        <v>295.61926399999999</v>
      </c>
      <c r="M520" s="6">
        <f t="shared" si="215"/>
        <v>5242880</v>
      </c>
      <c r="N520" s="13">
        <f t="shared" si="216"/>
        <v>0.79231342157314921</v>
      </c>
      <c r="O520" s="13"/>
      <c r="P520" s="7">
        <f t="shared" si="217"/>
        <v>0</v>
      </c>
      <c r="Q520" s="7">
        <f t="shared" si="218"/>
        <v>8.8640211820640458E-3</v>
      </c>
      <c r="R520" s="6">
        <f t="shared" si="219"/>
        <v>8.8640211820640458E-3</v>
      </c>
      <c r="S520" s="6">
        <f t="shared" si="220"/>
        <v>8.8640211820640458E-3</v>
      </c>
      <c r="T520" s="7">
        <f t="shared" si="221"/>
        <v>0</v>
      </c>
      <c r="U520" s="7">
        <f t="shared" si="222"/>
        <v>0.60333597444129383</v>
      </c>
      <c r="V520" s="7">
        <f t="shared" si="223"/>
        <v>2.611800187662666</v>
      </c>
      <c r="W520" s="6">
        <f t="shared" si="224"/>
        <v>3.2151361621039598</v>
      </c>
      <c r="X520" s="6">
        <v>1.1579000000000001E-2</v>
      </c>
      <c r="Y520" s="6">
        <v>3.2965412999999999</v>
      </c>
      <c r="Z520" s="6">
        <f t="shared" si="225"/>
        <v>23.447437757457077</v>
      </c>
      <c r="AA520" s="6">
        <f t="shared" si="227"/>
        <v>23.447437757457077</v>
      </c>
      <c r="AB520" s="6">
        <f t="shared" si="226"/>
        <v>2.4694105272104463</v>
      </c>
    </row>
    <row r="521" spans="5:28">
      <c r="E521" s="12">
        <f t="shared" si="210"/>
        <v>1.0401311538875533</v>
      </c>
      <c r="F521" s="12">
        <f t="shared" si="211"/>
        <v>37004464.5</v>
      </c>
      <c r="G521" s="6">
        <v>22283</v>
      </c>
      <c r="H521" s="6">
        <v>24669643</v>
      </c>
      <c r="I521" s="12">
        <f t="shared" si="212"/>
        <v>49339286</v>
      </c>
      <c r="J521" s="6">
        <v>4811187.0449219998</v>
      </c>
      <c r="K521" s="12">
        <f t="shared" si="213"/>
        <v>38489496.359375998</v>
      </c>
      <c r="L521" s="6">
        <f t="shared" si="214"/>
        <v>296.48137600000001</v>
      </c>
      <c r="M521" s="6">
        <f t="shared" si="215"/>
        <v>5242880</v>
      </c>
      <c r="N521" s="13">
        <f t="shared" si="216"/>
        <v>1.281889623582487</v>
      </c>
      <c r="O521" s="13"/>
      <c r="P521" s="7">
        <f t="shared" si="217"/>
        <v>0</v>
      </c>
      <c r="Q521" s="7">
        <f t="shared" si="218"/>
        <v>7.1434981002049701E-3</v>
      </c>
      <c r="R521" s="6">
        <f t="shared" si="219"/>
        <v>7.1434981002049701E-3</v>
      </c>
      <c r="S521" s="6">
        <f t="shared" si="220"/>
        <v>7.1434981002049701E-3</v>
      </c>
      <c r="T521" s="7">
        <f t="shared" si="221"/>
        <v>0</v>
      </c>
      <c r="U521" s="7">
        <f t="shared" si="222"/>
        <v>0.486227333924658</v>
      </c>
      <c r="V521" s="7">
        <f t="shared" si="223"/>
        <v>1.7442828267722079</v>
      </c>
      <c r="W521" s="6">
        <f t="shared" si="224"/>
        <v>2.2305101606968658</v>
      </c>
      <c r="X521" s="6">
        <v>7.7330000000000003E-3</v>
      </c>
      <c r="Y521" s="6">
        <v>2.2125770071395432</v>
      </c>
      <c r="Z521" s="6">
        <f t="shared" si="225"/>
        <v>7.6231979800210823</v>
      </c>
      <c r="AA521" s="6">
        <f t="shared" si="227"/>
        <v>7.6231979800210823</v>
      </c>
      <c r="AB521" s="6">
        <f t="shared" si="226"/>
        <v>0.8105098037020142</v>
      </c>
    </row>
    <row r="522" spans="5:28">
      <c r="E522" s="12">
        <f t="shared" si="210"/>
        <v>1.2711368450662293</v>
      </c>
      <c r="F522" s="12">
        <f t="shared" si="211"/>
        <v>33252447</v>
      </c>
      <c r="G522" s="6">
        <v>1696415</v>
      </c>
      <c r="H522" s="6">
        <v>22168298</v>
      </c>
      <c r="I522" s="12">
        <f t="shared" si="212"/>
        <v>44336596</v>
      </c>
      <c r="J522" s="6">
        <v>5283551.3212890001</v>
      </c>
      <c r="K522" s="12">
        <f t="shared" si="213"/>
        <v>42268410.570312001</v>
      </c>
      <c r="L522" s="6">
        <f t="shared" si="214"/>
        <v>299.94787600000001</v>
      </c>
      <c r="M522" s="6">
        <f t="shared" si="215"/>
        <v>5242880</v>
      </c>
      <c r="N522" s="13">
        <f t="shared" si="216"/>
        <v>1.0489298131106124</v>
      </c>
      <c r="O522" s="13"/>
      <c r="P522" s="7">
        <f t="shared" si="217"/>
        <v>0</v>
      </c>
      <c r="Q522" s="7">
        <f t="shared" si="218"/>
        <v>7.8448496126958065E-3</v>
      </c>
      <c r="R522" s="6">
        <f t="shared" si="219"/>
        <v>7.8448496126958065E-3</v>
      </c>
      <c r="S522" s="6">
        <f t="shared" si="220"/>
        <v>7.8448496126958065E-3</v>
      </c>
      <c r="T522" s="7">
        <f t="shared" si="221"/>
        <v>0</v>
      </c>
      <c r="U522" s="7">
        <f t="shared" si="222"/>
        <v>0.53396532885079384</v>
      </c>
      <c r="V522" s="7">
        <f t="shared" si="223"/>
        <v>3.8817228974425091</v>
      </c>
      <c r="W522" s="6">
        <f t="shared" si="224"/>
        <v>4.4156882262933026</v>
      </c>
      <c r="X522" s="6">
        <v>1.7208999999999999E-2</v>
      </c>
      <c r="Y522" s="6">
        <v>4.3880798875</v>
      </c>
      <c r="Z522" s="6">
        <f t="shared" si="225"/>
        <v>54.41426223083382</v>
      </c>
      <c r="AA522" s="6">
        <f t="shared" si="227"/>
        <v>54.41426223083382</v>
      </c>
      <c r="AB522" s="6">
        <f t="shared" si="226"/>
        <v>0.62916673126094269</v>
      </c>
    </row>
    <row r="523" spans="5:28">
      <c r="E523" s="12">
        <f t="shared" si="210"/>
        <v>1.6039875301846416</v>
      </c>
      <c r="F523" s="12">
        <f t="shared" si="211"/>
        <v>28791289.5</v>
      </c>
      <c r="G523" s="6">
        <v>3523317</v>
      </c>
      <c r="H523" s="6">
        <v>19194193</v>
      </c>
      <c r="I523" s="12">
        <f t="shared" si="212"/>
        <v>38388386</v>
      </c>
      <c r="J523" s="6">
        <v>5772608.6669920003</v>
      </c>
      <c r="K523" s="12">
        <f t="shared" si="213"/>
        <v>46180869.335936002</v>
      </c>
      <c r="L523" s="6">
        <f t="shared" si="214"/>
        <v>300.79665599999998</v>
      </c>
      <c r="M523" s="6">
        <f t="shared" si="215"/>
        <v>5242880</v>
      </c>
      <c r="N523" s="13">
        <f t="shared" si="216"/>
        <v>0.83126165773860339</v>
      </c>
      <c r="O523" s="13"/>
      <c r="P523" s="7">
        <f t="shared" si="217"/>
        <v>0</v>
      </c>
      <c r="Q523" s="7">
        <f t="shared" si="218"/>
        <v>8.5709864656805575E-3</v>
      </c>
      <c r="R523" s="6">
        <f t="shared" si="219"/>
        <v>8.5709864656805575E-3</v>
      </c>
      <c r="S523" s="6">
        <f t="shared" si="220"/>
        <v>8.5709864656805575E-3</v>
      </c>
      <c r="T523" s="7">
        <f t="shared" si="221"/>
        <v>0</v>
      </c>
      <c r="U523" s="7">
        <f t="shared" si="222"/>
        <v>0.583390355796778</v>
      </c>
      <c r="V523" s="7">
        <f t="shared" si="223"/>
        <v>2.3456352147425568</v>
      </c>
      <c r="W523" s="6">
        <f t="shared" si="224"/>
        <v>2.9290255705393347</v>
      </c>
      <c r="X523" s="6">
        <v>1.0399E-2</v>
      </c>
      <c r="Y523" s="6">
        <v>3.024809125</v>
      </c>
      <c r="Z523" s="6">
        <f t="shared" si="225"/>
        <v>17.578743478406025</v>
      </c>
      <c r="AA523" s="6">
        <f t="shared" si="227"/>
        <v>17.578743478406025</v>
      </c>
      <c r="AB523" s="6">
        <f t="shared" si="226"/>
        <v>3.1665983043034274</v>
      </c>
    </row>
    <row r="524" spans="5:28">
      <c r="E524" s="12">
        <f t="shared" si="210"/>
        <v>1.1628175229528235</v>
      </c>
      <c r="F524" s="12">
        <f t="shared" si="211"/>
        <v>35833162.5</v>
      </c>
      <c r="G524" s="6">
        <v>986703</v>
      </c>
      <c r="H524" s="6">
        <v>23888775</v>
      </c>
      <c r="I524" s="12">
        <f t="shared" si="212"/>
        <v>47777550</v>
      </c>
      <c r="J524" s="6">
        <v>5208428.6572270002</v>
      </c>
      <c r="K524" s="12">
        <f t="shared" si="213"/>
        <v>41667429.257816002</v>
      </c>
      <c r="L524" s="6">
        <f t="shared" si="214"/>
        <v>306.39936</v>
      </c>
      <c r="M524" s="6">
        <f t="shared" si="215"/>
        <v>5242880</v>
      </c>
      <c r="N524" s="13">
        <f t="shared" si="216"/>
        <v>1.1466402139757124</v>
      </c>
      <c r="O524" s="13"/>
      <c r="P524" s="7">
        <f t="shared" si="217"/>
        <v>0</v>
      </c>
      <c r="Q524" s="7">
        <f t="shared" si="218"/>
        <v>7.733309861071385E-3</v>
      </c>
      <c r="R524" s="6">
        <f t="shared" si="219"/>
        <v>7.733309861071385E-3</v>
      </c>
      <c r="S524" s="6">
        <f t="shared" si="220"/>
        <v>7.733309861071385E-3</v>
      </c>
      <c r="T524" s="7">
        <f t="shared" si="221"/>
        <v>0</v>
      </c>
      <c r="U524" s="7">
        <f t="shared" si="222"/>
        <v>0.52637329546628098</v>
      </c>
      <c r="V524" s="7">
        <f t="shared" si="223"/>
        <v>1.4715765112972825</v>
      </c>
      <c r="W524" s="6">
        <f t="shared" si="224"/>
        <v>1.9979498067635635</v>
      </c>
      <c r="X524" s="6">
        <v>6.5240000000000003E-3</v>
      </c>
      <c r="Y524" s="6">
        <v>2.0095699272709484</v>
      </c>
      <c r="Z524" s="6">
        <f t="shared" si="225"/>
        <v>18.536325276998539</v>
      </c>
      <c r="AA524" s="6">
        <f t="shared" si="227"/>
        <v>18.536325276998539</v>
      </c>
      <c r="AB524" s="6">
        <f t="shared" si="226"/>
        <v>0.57823917195881658</v>
      </c>
    </row>
    <row r="525" spans="5:28">
      <c r="E525" s="12">
        <f t="shared" si="210"/>
        <v>2.5185926215178358</v>
      </c>
      <c r="F525" s="12">
        <f t="shared" si="211"/>
        <v>24385282.5</v>
      </c>
      <c r="G525" s="6">
        <v>5824554</v>
      </c>
      <c r="H525" s="6">
        <v>16256855</v>
      </c>
      <c r="I525" s="12">
        <f t="shared" si="212"/>
        <v>32513710</v>
      </c>
      <c r="J525" s="6">
        <v>7677074.0722660003</v>
      </c>
      <c r="K525" s="12">
        <f t="shared" si="213"/>
        <v>61416592.578128003</v>
      </c>
      <c r="L525" s="6">
        <f t="shared" si="214"/>
        <v>311.57333999999997</v>
      </c>
      <c r="M525" s="6">
        <f t="shared" si="215"/>
        <v>5242880</v>
      </c>
      <c r="N525" s="13">
        <f t="shared" si="216"/>
        <v>0.52939618814963285</v>
      </c>
      <c r="O525" s="13"/>
      <c r="P525" s="7">
        <f t="shared" si="217"/>
        <v>0</v>
      </c>
      <c r="Q525" s="7">
        <f t="shared" si="218"/>
        <v>1.1398676363715164E-2</v>
      </c>
      <c r="R525" s="6">
        <f t="shared" si="219"/>
        <v>1.1398676363715164E-2</v>
      </c>
      <c r="S525" s="6">
        <f t="shared" si="220"/>
        <v>1.1398676363715164E-2</v>
      </c>
      <c r="T525" s="7">
        <f t="shared" si="221"/>
        <v>0</v>
      </c>
      <c r="U525" s="7">
        <f t="shared" si="222"/>
        <v>0.77585910164100302</v>
      </c>
      <c r="V525" s="7">
        <f t="shared" si="223"/>
        <v>3.8255575768856387</v>
      </c>
      <c r="W525" s="6">
        <f t="shared" si="224"/>
        <v>4.6014166785266415</v>
      </c>
      <c r="X525" s="6">
        <v>1.6959999999999999E-2</v>
      </c>
      <c r="Y525" s="6">
        <v>4.6072405333276798</v>
      </c>
      <c r="Z525" s="6">
        <f t="shared" si="225"/>
        <v>32.790823327151152</v>
      </c>
      <c r="AA525" s="6">
        <f t="shared" si="227"/>
        <v>32.790823327151152</v>
      </c>
      <c r="AB525" s="6">
        <f t="shared" si="226"/>
        <v>0.12640657154559071</v>
      </c>
    </row>
    <row r="526" spans="5:28">
      <c r="E526" s="12">
        <f t="shared" si="210"/>
        <v>1.2216041721877218</v>
      </c>
      <c r="F526" s="12">
        <f t="shared" si="211"/>
        <v>35251096.5</v>
      </c>
      <c r="G526" s="6">
        <v>1602111</v>
      </c>
      <c r="H526" s="6">
        <v>23500731</v>
      </c>
      <c r="I526" s="12">
        <f t="shared" si="212"/>
        <v>47001462</v>
      </c>
      <c r="J526" s="6">
        <v>5382860.8198239999</v>
      </c>
      <c r="K526" s="12">
        <f t="shared" si="213"/>
        <v>43062886.558591999</v>
      </c>
      <c r="L526" s="6">
        <f t="shared" si="214"/>
        <v>314.05099200000001</v>
      </c>
      <c r="M526" s="6">
        <f t="shared" si="215"/>
        <v>5242880</v>
      </c>
      <c r="N526" s="13">
        <f t="shared" si="216"/>
        <v>1.0914610179707558</v>
      </c>
      <c r="O526" s="13"/>
      <c r="P526" s="7">
        <f t="shared" si="217"/>
        <v>0</v>
      </c>
      <c r="Q526" s="7">
        <f t="shared" si="218"/>
        <v>7.9923012098782175E-3</v>
      </c>
      <c r="R526" s="6">
        <f t="shared" si="219"/>
        <v>7.9923012098782175E-3</v>
      </c>
      <c r="S526" s="6">
        <f t="shared" si="220"/>
        <v>7.9923012098782175E-3</v>
      </c>
      <c r="T526" s="7">
        <f t="shared" si="221"/>
        <v>0</v>
      </c>
      <c r="U526" s="7">
        <f t="shared" si="222"/>
        <v>0.54400172782161182</v>
      </c>
      <c r="V526" s="7">
        <f t="shared" si="223"/>
        <v>1.4993208262711581</v>
      </c>
      <c r="W526" s="6">
        <f t="shared" si="224"/>
        <v>2.0433225540927697</v>
      </c>
      <c r="X526" s="6">
        <v>6.6470000000000001E-3</v>
      </c>
      <c r="Y526" s="6">
        <v>2.0927525583355493</v>
      </c>
      <c r="Z526" s="6">
        <f t="shared" si="225"/>
        <v>20.239223858555999</v>
      </c>
      <c r="AA526" s="6">
        <f t="shared" si="227"/>
        <v>20.239223858555999</v>
      </c>
      <c r="AB526" s="6">
        <f t="shared" si="226"/>
        <v>2.3619612383650948</v>
      </c>
    </row>
    <row r="527" spans="5:28">
      <c r="E527" s="12">
        <f t="shared" si="210"/>
        <v>2.7457095992807186</v>
      </c>
      <c r="F527" s="12">
        <f t="shared" si="211"/>
        <v>30634465.5</v>
      </c>
      <c r="G527" s="6">
        <v>3501776</v>
      </c>
      <c r="H527" s="6">
        <v>20422977</v>
      </c>
      <c r="I527" s="12">
        <f t="shared" si="212"/>
        <v>40845954</v>
      </c>
      <c r="J527" s="6">
        <v>10514168.249023</v>
      </c>
      <c r="K527" s="12">
        <f t="shared" si="213"/>
        <v>84113345.992183998</v>
      </c>
      <c r="L527" s="6">
        <f t="shared" si="214"/>
        <v>315.111244</v>
      </c>
      <c r="M527" s="6">
        <f t="shared" si="215"/>
        <v>5242880</v>
      </c>
      <c r="N527" s="13">
        <f t="shared" si="216"/>
        <v>0.48560610112687108</v>
      </c>
      <c r="O527" s="13"/>
      <c r="P527" s="7">
        <f t="shared" si="217"/>
        <v>0</v>
      </c>
      <c r="Q527" s="7">
        <f t="shared" si="218"/>
        <v>1.5611103914865334E-2</v>
      </c>
      <c r="R527" s="6">
        <f t="shared" si="219"/>
        <v>1.5611103914865334E-2</v>
      </c>
      <c r="S527" s="6">
        <f t="shared" si="220"/>
        <v>1.5611103914865334E-2</v>
      </c>
      <c r="T527" s="7">
        <f t="shared" si="221"/>
        <v>0</v>
      </c>
      <c r="U527" s="7">
        <f t="shared" si="222"/>
        <v>1.0625810113854397</v>
      </c>
      <c r="V527" s="7">
        <f t="shared" si="223"/>
        <v>4.3360078596976797</v>
      </c>
      <c r="W527" s="6">
        <f t="shared" si="224"/>
        <v>5.3985888710831196</v>
      </c>
      <c r="X527" s="6">
        <v>1.9223000000000001E-2</v>
      </c>
      <c r="Y527" s="6">
        <v>5.3944009777735058</v>
      </c>
      <c r="Z527" s="6">
        <f t="shared" si="225"/>
        <v>18.789450580734883</v>
      </c>
      <c r="AA527" s="6">
        <f t="shared" si="227"/>
        <v>18.789450580734883</v>
      </c>
      <c r="AB527" s="6">
        <f t="shared" si="226"/>
        <v>7.7634075161804067E-2</v>
      </c>
    </row>
    <row r="528" spans="5:28">
      <c r="E528" s="12">
        <f t="shared" si="210"/>
        <v>2.5546255654031143</v>
      </c>
      <c r="F528" s="12">
        <f t="shared" si="211"/>
        <v>20111752.5</v>
      </c>
      <c r="G528" s="6">
        <v>7733822</v>
      </c>
      <c r="H528" s="6">
        <v>13407835</v>
      </c>
      <c r="I528" s="12">
        <f t="shared" si="212"/>
        <v>26815670</v>
      </c>
      <c r="J528" s="6">
        <v>6422249.6376949996</v>
      </c>
      <c r="K528" s="12">
        <f t="shared" si="213"/>
        <v>51377997.101559997</v>
      </c>
      <c r="L528" s="6">
        <f t="shared" si="214"/>
        <v>315.57046000000003</v>
      </c>
      <c r="M528" s="6">
        <f t="shared" si="215"/>
        <v>5242880</v>
      </c>
      <c r="N528" s="13">
        <f t="shared" si="216"/>
        <v>0.52192906521818838</v>
      </c>
      <c r="O528" s="13"/>
      <c r="P528" s="7">
        <f t="shared" si="217"/>
        <v>0</v>
      </c>
      <c r="Q528" s="7">
        <f t="shared" si="218"/>
        <v>9.5355527975861647E-3</v>
      </c>
      <c r="R528" s="6">
        <f t="shared" si="219"/>
        <v>9.5355527975861647E-3</v>
      </c>
      <c r="S528" s="6">
        <f t="shared" si="220"/>
        <v>9.5355527975861647E-3</v>
      </c>
      <c r="T528" s="7">
        <f t="shared" si="221"/>
        <v>0</v>
      </c>
      <c r="U528" s="7">
        <f t="shared" si="222"/>
        <v>0.6490442566415886</v>
      </c>
      <c r="V528" s="7">
        <f t="shared" si="223"/>
        <v>3.5537535155562057</v>
      </c>
      <c r="W528" s="6">
        <f t="shared" si="224"/>
        <v>4.202797772197794</v>
      </c>
      <c r="X528" s="6">
        <v>1.5755000000000002E-2</v>
      </c>
      <c r="Y528" s="6">
        <v>4.3425281428638947</v>
      </c>
      <c r="Z528" s="6">
        <f t="shared" si="225"/>
        <v>39.476021595771734</v>
      </c>
      <c r="AA528" s="6">
        <f t="shared" si="227"/>
        <v>39.476021595771734</v>
      </c>
      <c r="AB528" s="6">
        <f t="shared" si="226"/>
        <v>3.217719403746881</v>
      </c>
    </row>
    <row r="529" spans="5:28">
      <c r="E529" s="12">
        <f t="shared" si="210"/>
        <v>1.921634371577952</v>
      </c>
      <c r="F529" s="12">
        <f t="shared" si="211"/>
        <v>31751983.5</v>
      </c>
      <c r="G529" s="6">
        <v>3712815</v>
      </c>
      <c r="H529" s="6">
        <v>21167989</v>
      </c>
      <c r="I529" s="12">
        <f t="shared" si="212"/>
        <v>42335978</v>
      </c>
      <c r="J529" s="6">
        <v>7626962.8574219998</v>
      </c>
      <c r="K529" s="12">
        <f t="shared" si="213"/>
        <v>61015702.859375998</v>
      </c>
      <c r="L529" s="6">
        <f t="shared" si="214"/>
        <v>328.27216800000002</v>
      </c>
      <c r="M529" s="6">
        <f t="shared" si="215"/>
        <v>5242880</v>
      </c>
      <c r="N529" s="13">
        <f t="shared" si="216"/>
        <v>0.69385381165849225</v>
      </c>
      <c r="O529" s="13"/>
      <c r="P529" s="7">
        <f t="shared" si="217"/>
        <v>0</v>
      </c>
      <c r="Q529" s="7">
        <f t="shared" si="218"/>
        <v>1.1324272819497338E-2</v>
      </c>
      <c r="R529" s="6">
        <f t="shared" si="219"/>
        <v>1.1324272819497338E-2</v>
      </c>
      <c r="S529" s="6">
        <f t="shared" si="220"/>
        <v>1.1324272819497338E-2</v>
      </c>
      <c r="T529" s="7">
        <f t="shared" si="221"/>
        <v>0</v>
      </c>
      <c r="U529" s="7">
        <f t="shared" si="222"/>
        <v>0.7707947709122609</v>
      </c>
      <c r="V529" s="7">
        <f t="shared" si="223"/>
        <v>4.1914216328826033</v>
      </c>
      <c r="W529" s="6">
        <f t="shared" si="224"/>
        <v>4.962216403794864</v>
      </c>
      <c r="X529" s="6">
        <v>1.8582000000000001E-2</v>
      </c>
      <c r="Y529" s="6">
        <v>5.0267589176503389</v>
      </c>
      <c r="Z529" s="6">
        <f t="shared" si="225"/>
        <v>39.057836511154143</v>
      </c>
      <c r="AA529" s="6">
        <f t="shared" si="227"/>
        <v>39.057836511154143</v>
      </c>
      <c r="AB529" s="6">
        <f t="shared" si="226"/>
        <v>1.283978701044292</v>
      </c>
    </row>
    <row r="530" spans="5:28">
      <c r="E530" s="12">
        <f t="shared" si="210"/>
        <v>1.1006807929640816</v>
      </c>
      <c r="F530" s="12">
        <f t="shared" si="211"/>
        <v>40255669.5</v>
      </c>
      <c r="G530" s="6">
        <v>343791</v>
      </c>
      <c r="H530" s="6">
        <v>26837113</v>
      </c>
      <c r="I530" s="12">
        <f t="shared" si="212"/>
        <v>53674226</v>
      </c>
      <c r="J530" s="6">
        <v>5538580.2783199996</v>
      </c>
      <c r="K530" s="12">
        <f t="shared" si="213"/>
        <v>44308642.226559997</v>
      </c>
      <c r="L530" s="6">
        <f t="shared" si="214"/>
        <v>328.921176</v>
      </c>
      <c r="M530" s="6">
        <f t="shared" si="215"/>
        <v>5242880</v>
      </c>
      <c r="N530" s="13">
        <f t="shared" si="216"/>
        <v>1.2113714910412212</v>
      </c>
      <c r="O530" s="13"/>
      <c r="P530" s="7">
        <f t="shared" si="217"/>
        <v>0</v>
      </c>
      <c r="Q530" s="7">
        <f t="shared" si="218"/>
        <v>8.2235085284764822E-3</v>
      </c>
      <c r="R530" s="6">
        <f t="shared" si="219"/>
        <v>8.2235085284764822E-3</v>
      </c>
      <c r="S530" s="6">
        <f t="shared" si="220"/>
        <v>8.2235085284764822E-3</v>
      </c>
      <c r="T530" s="7">
        <f t="shared" si="221"/>
        <v>0</v>
      </c>
      <c r="U530" s="7">
        <f t="shared" si="222"/>
        <v>0.55973902018579358</v>
      </c>
      <c r="V530" s="7">
        <f t="shared" si="223"/>
        <v>2.3999960270084433</v>
      </c>
      <c r="W530" s="6">
        <f t="shared" si="224"/>
        <v>2.9597350471942367</v>
      </c>
      <c r="X530" s="6">
        <v>1.064E-2</v>
      </c>
      <c r="Y530" s="6">
        <v>2.9009368888841598</v>
      </c>
      <c r="Z530" s="6">
        <f t="shared" si="225"/>
        <v>22.71138601055938</v>
      </c>
      <c r="AA530" s="6">
        <f t="shared" si="227"/>
        <v>22.71138601055938</v>
      </c>
      <c r="AB530" s="6">
        <f t="shared" si="226"/>
        <v>2.0268678900041004</v>
      </c>
    </row>
    <row r="531" spans="5:28">
      <c r="E531" s="12">
        <f t="shared" si="210"/>
        <v>1.5843282472024083</v>
      </c>
      <c r="F531" s="12">
        <f t="shared" si="211"/>
        <v>30474379.5</v>
      </c>
      <c r="G531" s="6">
        <v>4690002</v>
      </c>
      <c r="H531" s="6">
        <v>20316253</v>
      </c>
      <c r="I531" s="12">
        <f t="shared" si="212"/>
        <v>40632506</v>
      </c>
      <c r="J531" s="6">
        <v>6035177.5322270002</v>
      </c>
      <c r="K531" s="12">
        <f t="shared" si="213"/>
        <v>48281420.257816002</v>
      </c>
      <c r="L531" s="6">
        <f t="shared" si="214"/>
        <v>337.59507600000001</v>
      </c>
      <c r="M531" s="6">
        <f t="shared" si="215"/>
        <v>5242880</v>
      </c>
      <c r="N531" s="13">
        <f t="shared" si="216"/>
        <v>0.84157644458319836</v>
      </c>
      <c r="O531" s="13"/>
      <c r="P531" s="7">
        <f t="shared" si="217"/>
        <v>0</v>
      </c>
      <c r="Q531" s="7">
        <f t="shared" si="218"/>
        <v>8.9608403982893246E-3</v>
      </c>
      <c r="R531" s="6">
        <f t="shared" si="219"/>
        <v>8.9608403982893246E-3</v>
      </c>
      <c r="S531" s="6">
        <f t="shared" si="220"/>
        <v>8.9608403982893246E-3</v>
      </c>
      <c r="T531" s="7">
        <f t="shared" si="221"/>
        <v>0</v>
      </c>
      <c r="U531" s="7">
        <f t="shared" si="222"/>
        <v>0.60992604400070782</v>
      </c>
      <c r="V531" s="7">
        <f t="shared" si="223"/>
        <v>1.9028539928424089</v>
      </c>
      <c r="W531" s="6">
        <f t="shared" si="224"/>
        <v>2.5127800368431168</v>
      </c>
      <c r="X531" s="6">
        <v>8.4360000000000008E-3</v>
      </c>
      <c r="Y531" s="6">
        <v>2.647441760002812</v>
      </c>
      <c r="Z531" s="6">
        <f t="shared" si="225"/>
        <v>6.2214366795794662</v>
      </c>
      <c r="AA531" s="6">
        <f t="shared" si="227"/>
        <v>6.2214366795794662</v>
      </c>
      <c r="AB531" s="6">
        <f t="shared" si="226"/>
        <v>5.0864848169333152</v>
      </c>
    </row>
    <row r="532" spans="5:28">
      <c r="E532" s="12">
        <f t="shared" si="210"/>
        <v>1.0792585869963323</v>
      </c>
      <c r="F532" s="12">
        <f t="shared" si="211"/>
        <v>41534958</v>
      </c>
      <c r="G532" s="6">
        <v>377002</v>
      </c>
      <c r="H532" s="6">
        <v>27689972</v>
      </c>
      <c r="I532" s="12">
        <f t="shared" si="212"/>
        <v>55379944</v>
      </c>
      <c r="J532" s="6">
        <v>5603370.0102540003</v>
      </c>
      <c r="K532" s="12">
        <f t="shared" si="213"/>
        <v>44826960.082032003</v>
      </c>
      <c r="L532" s="6">
        <f t="shared" si="214"/>
        <v>339.819704</v>
      </c>
      <c r="M532" s="6">
        <f t="shared" si="215"/>
        <v>5242880</v>
      </c>
      <c r="N532" s="13">
        <f t="shared" si="216"/>
        <v>1.2354160063197761</v>
      </c>
      <c r="O532" s="13"/>
      <c r="P532" s="7">
        <f t="shared" si="217"/>
        <v>0</v>
      </c>
      <c r="Q532" s="7">
        <f t="shared" si="218"/>
        <v>8.3197062698367602E-3</v>
      </c>
      <c r="R532" s="6">
        <f t="shared" si="219"/>
        <v>8.3197062698367602E-3</v>
      </c>
      <c r="S532" s="6">
        <f t="shared" si="220"/>
        <v>8.3197062698367602E-3</v>
      </c>
      <c r="T532" s="7">
        <f t="shared" si="221"/>
        <v>0</v>
      </c>
      <c r="U532" s="7">
        <f t="shared" si="222"/>
        <v>0.56628678861171911</v>
      </c>
      <c r="V532" s="7">
        <f t="shared" si="223"/>
        <v>1.5751101744924774</v>
      </c>
      <c r="W532" s="6">
        <f t="shared" si="224"/>
        <v>2.1413969631041967</v>
      </c>
      <c r="X532" s="6">
        <v>6.9829999999999996E-3</v>
      </c>
      <c r="Y532" s="6">
        <v>2.1116010083356609</v>
      </c>
      <c r="Z532" s="6">
        <f t="shared" si="225"/>
        <v>19.142292278916806</v>
      </c>
      <c r="AA532" s="6">
        <f t="shared" si="227"/>
        <v>19.142292278916806</v>
      </c>
      <c r="AB532" s="6">
        <f t="shared" si="226"/>
        <v>1.4110598854099159</v>
      </c>
    </row>
    <row r="533" spans="5:28">
      <c r="E533" s="12">
        <f t="shared" si="210"/>
        <v>2.8417247181959433</v>
      </c>
      <c r="F533" s="12">
        <f t="shared" si="211"/>
        <v>33165631.5</v>
      </c>
      <c r="G533" s="6">
        <v>3799275</v>
      </c>
      <c r="H533" s="6">
        <v>22110421</v>
      </c>
      <c r="I533" s="12">
        <f t="shared" si="212"/>
        <v>44220842</v>
      </c>
      <c r="J533" s="6">
        <v>11780949.353515999</v>
      </c>
      <c r="K533" s="12">
        <f t="shared" si="213"/>
        <v>94247594.828127995</v>
      </c>
      <c r="L533" s="6">
        <f t="shared" si="214"/>
        <v>341.31055199999997</v>
      </c>
      <c r="M533" s="6">
        <f t="shared" si="215"/>
        <v>5242880</v>
      </c>
      <c r="N533" s="13">
        <f t="shared" si="216"/>
        <v>0.46919862603010831</v>
      </c>
      <c r="O533" s="13"/>
      <c r="P533" s="7">
        <f t="shared" si="217"/>
        <v>0</v>
      </c>
      <c r="Q533" s="7">
        <f t="shared" si="218"/>
        <v>1.7491980365693074E-2</v>
      </c>
      <c r="R533" s="6">
        <f t="shared" si="219"/>
        <v>1.7491980365693074E-2</v>
      </c>
      <c r="S533" s="6">
        <f t="shared" si="220"/>
        <v>1.7491980365693074E-2</v>
      </c>
      <c r="T533" s="7">
        <f t="shared" si="221"/>
        <v>0</v>
      </c>
      <c r="U533" s="7">
        <f t="shared" si="222"/>
        <v>1.1906042192451021</v>
      </c>
      <c r="V533" s="7">
        <f t="shared" si="223"/>
        <v>4.8478115237279571</v>
      </c>
      <c r="W533" s="6">
        <f t="shared" si="224"/>
        <v>6.0384157429730596</v>
      </c>
      <c r="X533" s="6">
        <v>2.1492000000000001E-2</v>
      </c>
      <c r="Y533" s="6">
        <v>6.0471324000071647</v>
      </c>
      <c r="Z533" s="6">
        <f t="shared" si="225"/>
        <v>18.611667756871984</v>
      </c>
      <c r="AA533" s="6">
        <f t="shared" si="227"/>
        <v>18.611667756871984</v>
      </c>
      <c r="AB533" s="6">
        <f t="shared" si="226"/>
        <v>0.14414529825896885</v>
      </c>
    </row>
    <row r="534" spans="5:28">
      <c r="E534" s="12">
        <f t="shared" si="210"/>
        <v>1.0602058034904145</v>
      </c>
      <c r="F534" s="12">
        <f t="shared" si="211"/>
        <v>43073451</v>
      </c>
      <c r="G534" s="6">
        <v>72000</v>
      </c>
      <c r="H534" s="6">
        <v>28715634</v>
      </c>
      <c r="I534" s="12">
        <f t="shared" si="212"/>
        <v>57431268</v>
      </c>
      <c r="J534" s="6">
        <v>5708340.3408199996</v>
      </c>
      <c r="K534" s="12">
        <f t="shared" si="213"/>
        <v>45666722.726559997</v>
      </c>
      <c r="L534" s="6">
        <f t="shared" si="214"/>
        <v>346.02760799999999</v>
      </c>
      <c r="M534" s="6">
        <f t="shared" si="215"/>
        <v>5242880</v>
      </c>
      <c r="N534" s="13">
        <f t="shared" si="216"/>
        <v>1.2576174634620252</v>
      </c>
      <c r="O534" s="13"/>
      <c r="P534" s="7">
        <f t="shared" si="217"/>
        <v>0</v>
      </c>
      <c r="Q534" s="7">
        <f t="shared" si="218"/>
        <v>8.4755628910769473E-3</v>
      </c>
      <c r="R534" s="6">
        <f t="shared" si="219"/>
        <v>8.4755628910769473E-3</v>
      </c>
      <c r="S534" s="6">
        <f t="shared" si="220"/>
        <v>8.4755628910769473E-3</v>
      </c>
      <c r="T534" s="7">
        <f t="shared" si="221"/>
        <v>0</v>
      </c>
      <c r="U534" s="7">
        <f t="shared" si="222"/>
        <v>0.57689528158772307</v>
      </c>
      <c r="V534" s="7">
        <f t="shared" si="223"/>
        <v>1.6671400973326509</v>
      </c>
      <c r="W534" s="6">
        <f t="shared" si="224"/>
        <v>2.244035378920374</v>
      </c>
      <c r="X534" s="6">
        <v>7.391E-3</v>
      </c>
      <c r="Y534" s="6">
        <v>2.2077485538484281</v>
      </c>
      <c r="Z534" s="6">
        <f t="shared" si="225"/>
        <v>14.674102165836118</v>
      </c>
      <c r="AA534" s="6">
        <f t="shared" si="227"/>
        <v>14.674102165836118</v>
      </c>
      <c r="AB534" s="6">
        <f t="shared" si="226"/>
        <v>1.643612222446831</v>
      </c>
    </row>
    <row r="535" spans="5:28">
      <c r="E535" s="12">
        <f t="shared" si="210"/>
        <v>1.0267752268052497</v>
      </c>
      <c r="F535" s="12">
        <f t="shared" si="211"/>
        <v>43450936.5</v>
      </c>
      <c r="G535" s="6">
        <v>45101</v>
      </c>
      <c r="H535" s="6">
        <v>28967291</v>
      </c>
      <c r="I535" s="12">
        <f t="shared" si="212"/>
        <v>57934582</v>
      </c>
      <c r="J535" s="6">
        <v>5576793.1474609999</v>
      </c>
      <c r="K535" s="12">
        <f t="shared" si="213"/>
        <v>44614345.179687999</v>
      </c>
      <c r="L535" s="6">
        <f t="shared" si="214"/>
        <v>348.50951199999997</v>
      </c>
      <c r="M535" s="6">
        <f t="shared" si="215"/>
        <v>5242880</v>
      </c>
      <c r="N535" s="13">
        <f t="shared" si="216"/>
        <v>1.2985639880326303</v>
      </c>
      <c r="O535" s="13"/>
      <c r="P535" s="7">
        <f t="shared" si="217"/>
        <v>0</v>
      </c>
      <c r="Q535" s="7">
        <f t="shared" si="218"/>
        <v>8.2802457859481558E-3</v>
      </c>
      <c r="R535" s="6">
        <f t="shared" si="219"/>
        <v>8.2802457859481558E-3</v>
      </c>
      <c r="S535" s="6">
        <f t="shared" si="220"/>
        <v>8.2802457859481558E-3</v>
      </c>
      <c r="T535" s="7">
        <f t="shared" si="221"/>
        <v>0</v>
      </c>
      <c r="U535" s="7">
        <f t="shared" si="222"/>
        <v>0.563600882406189</v>
      </c>
      <c r="V535" s="7">
        <f t="shared" si="223"/>
        <v>1.8444330369218085</v>
      </c>
      <c r="W535" s="6">
        <f t="shared" si="224"/>
        <v>2.4080339193279974</v>
      </c>
      <c r="X535" s="6">
        <v>8.1770000000000002E-3</v>
      </c>
      <c r="Y535" s="6">
        <v>2.4082900399999998</v>
      </c>
      <c r="Z535" s="6">
        <f t="shared" si="225"/>
        <v>1.2626364919671711</v>
      </c>
      <c r="AA535" s="6">
        <f t="shared" si="227"/>
        <v>1.2626364919671711</v>
      </c>
      <c r="AB535" s="6">
        <f t="shared" si="226"/>
        <v>1.0634959566681782E-2</v>
      </c>
    </row>
    <row r="536" spans="5:28">
      <c r="E536" s="12">
        <f t="shared" si="210"/>
        <v>1.2442958731151843</v>
      </c>
      <c r="F536" s="12">
        <f t="shared" si="211"/>
        <v>40695523.5</v>
      </c>
      <c r="G536" s="6">
        <v>1505785</v>
      </c>
      <c r="H536" s="6">
        <v>27130349</v>
      </c>
      <c r="I536" s="12">
        <f t="shared" si="212"/>
        <v>54260698</v>
      </c>
      <c r="J536" s="6">
        <v>6329658.9931640001</v>
      </c>
      <c r="K536" s="12">
        <f t="shared" si="213"/>
        <v>50637271.945312001</v>
      </c>
      <c r="L536" s="6">
        <f t="shared" si="214"/>
        <v>355.67988800000001</v>
      </c>
      <c r="M536" s="6">
        <f t="shared" si="215"/>
        <v>5242880</v>
      </c>
      <c r="N536" s="13">
        <f t="shared" si="216"/>
        <v>1.0715565020683042</v>
      </c>
      <c r="O536" s="13"/>
      <c r="P536" s="7">
        <f t="shared" si="217"/>
        <v>0</v>
      </c>
      <c r="Q536" s="7">
        <f t="shared" si="218"/>
        <v>9.3980771419676506E-3</v>
      </c>
      <c r="R536" s="6">
        <f t="shared" si="219"/>
        <v>9.3980771419676506E-3</v>
      </c>
      <c r="S536" s="6">
        <f t="shared" si="220"/>
        <v>9.3980771419676506E-3</v>
      </c>
      <c r="T536" s="7">
        <f t="shared" si="221"/>
        <v>0</v>
      </c>
      <c r="U536" s="7">
        <f t="shared" si="222"/>
        <v>0.63968687730540363</v>
      </c>
      <c r="V536" s="7">
        <f t="shared" si="223"/>
        <v>2.0805980595043119</v>
      </c>
      <c r="W536" s="6">
        <f t="shared" si="224"/>
        <v>2.7202849368097155</v>
      </c>
      <c r="X536" s="6">
        <v>9.2239999999999996E-3</v>
      </c>
      <c r="Y536" s="6">
        <v>2.7530384470555678</v>
      </c>
      <c r="Z536" s="6">
        <f t="shared" si="225"/>
        <v>1.8872196657377611</v>
      </c>
      <c r="AA536" s="6">
        <f t="shared" si="227"/>
        <v>1.8872196657377611</v>
      </c>
      <c r="AB536" s="6">
        <f t="shared" si="226"/>
        <v>1.189722224216768</v>
      </c>
    </row>
    <row r="537" spans="5:28">
      <c r="E537" s="12">
        <f t="shared" si="210"/>
        <v>1.1241034147563924</v>
      </c>
      <c r="F537" s="12">
        <f t="shared" si="211"/>
        <v>42921846</v>
      </c>
      <c r="G537" s="6">
        <v>638802</v>
      </c>
      <c r="H537" s="6">
        <v>28614564</v>
      </c>
      <c r="I537" s="12">
        <f t="shared" si="212"/>
        <v>57229128</v>
      </c>
      <c r="J537" s="6">
        <v>6031074.2070310004</v>
      </c>
      <c r="K537" s="12">
        <f t="shared" si="213"/>
        <v>48248593.656248003</v>
      </c>
      <c r="L537" s="6">
        <f t="shared" si="214"/>
        <v>356.15080799999998</v>
      </c>
      <c r="M537" s="6">
        <f t="shared" si="215"/>
        <v>5242880</v>
      </c>
      <c r="N537" s="13">
        <f t="shared" si="216"/>
        <v>1.1861304892684483</v>
      </c>
      <c r="O537" s="13"/>
      <c r="P537" s="7">
        <f t="shared" si="217"/>
        <v>0</v>
      </c>
      <c r="Q537" s="7">
        <f t="shared" si="218"/>
        <v>8.9547479110364987E-3</v>
      </c>
      <c r="R537" s="6">
        <f t="shared" si="219"/>
        <v>8.9547479110364987E-3</v>
      </c>
      <c r="S537" s="6">
        <f t="shared" si="220"/>
        <v>8.9547479110364987E-3</v>
      </c>
      <c r="T537" s="7">
        <f t="shared" si="221"/>
        <v>0</v>
      </c>
      <c r="U537" s="7">
        <f t="shared" si="222"/>
        <v>0.60951135447572191</v>
      </c>
      <c r="V537" s="7">
        <f t="shared" si="223"/>
        <v>1.6423281083316237</v>
      </c>
      <c r="W537" s="6">
        <f t="shared" si="224"/>
        <v>2.2518394628073457</v>
      </c>
      <c r="X537" s="6">
        <v>7.2810000000000001E-3</v>
      </c>
      <c r="Y537" s="6">
        <v>2.2329706846181847</v>
      </c>
      <c r="Z537" s="6">
        <f t="shared" si="225"/>
        <v>22.98788505749895</v>
      </c>
      <c r="AA537" s="6">
        <f t="shared" si="227"/>
        <v>22.98788505749895</v>
      </c>
      <c r="AB537" s="6">
        <f t="shared" si="226"/>
        <v>0.84500787758381901</v>
      </c>
    </row>
    <row r="538" spans="5:28">
      <c r="E538" s="12">
        <f t="shared" si="210"/>
        <v>3.1842871635582073</v>
      </c>
      <c r="F538" s="12">
        <f t="shared" si="211"/>
        <v>28311373.5</v>
      </c>
      <c r="G538" s="6">
        <v>6592765</v>
      </c>
      <c r="H538" s="6">
        <v>18874249</v>
      </c>
      <c r="I538" s="12">
        <f t="shared" si="212"/>
        <v>37748498</v>
      </c>
      <c r="J538" s="6">
        <v>11268942.902344</v>
      </c>
      <c r="K538" s="12">
        <f t="shared" si="213"/>
        <v>90151543.218751997</v>
      </c>
      <c r="L538" s="6">
        <f t="shared" si="214"/>
        <v>358.34628800000002</v>
      </c>
      <c r="M538" s="6">
        <f t="shared" si="215"/>
        <v>5242880</v>
      </c>
      <c r="N538" s="13">
        <f t="shared" si="216"/>
        <v>0.41872270459534533</v>
      </c>
      <c r="O538" s="13"/>
      <c r="P538" s="7">
        <f t="shared" si="217"/>
        <v>0</v>
      </c>
      <c r="Q538" s="7">
        <f t="shared" si="218"/>
        <v>1.6731769407962754E-2</v>
      </c>
      <c r="R538" s="6">
        <f t="shared" si="219"/>
        <v>1.6731769407962754E-2</v>
      </c>
      <c r="S538" s="6">
        <f t="shared" si="220"/>
        <v>1.6731769407962754E-2</v>
      </c>
      <c r="T538" s="7">
        <f t="shared" si="221"/>
        <v>0</v>
      </c>
      <c r="U538" s="7">
        <f t="shared" si="222"/>
        <v>1.1388599138624327</v>
      </c>
      <c r="V538" s="7">
        <f t="shared" si="223"/>
        <v>5.2829235853914245</v>
      </c>
      <c r="W538" s="6">
        <f t="shared" si="224"/>
        <v>6.4217834992538574</v>
      </c>
      <c r="X538" s="6">
        <v>2.3421000000000001E-2</v>
      </c>
      <c r="Y538" s="6">
        <v>6.4344513300000008</v>
      </c>
      <c r="Z538" s="6">
        <f t="shared" si="225"/>
        <v>28.560824012797259</v>
      </c>
      <c r="AA538" s="6">
        <f t="shared" si="227"/>
        <v>28.560824012797259</v>
      </c>
      <c r="AB538" s="6">
        <f t="shared" si="226"/>
        <v>0.1968750728920878</v>
      </c>
    </row>
    <row r="539" spans="5:28">
      <c r="E539" s="12">
        <f t="shared" si="210"/>
        <v>1.1634613157441873</v>
      </c>
      <c r="F539" s="12">
        <f t="shared" si="211"/>
        <v>43057008</v>
      </c>
      <c r="G539" s="6">
        <v>1062400</v>
      </c>
      <c r="H539" s="6">
        <v>28704672</v>
      </c>
      <c r="I539" s="12">
        <f t="shared" si="212"/>
        <v>57409344</v>
      </c>
      <c r="J539" s="6">
        <v>6261895.3974609999</v>
      </c>
      <c r="K539" s="12">
        <f t="shared" si="213"/>
        <v>50095163.179687999</v>
      </c>
      <c r="L539" s="6">
        <f t="shared" si="214"/>
        <v>365.70406400000002</v>
      </c>
      <c r="M539" s="6">
        <f t="shared" si="215"/>
        <v>5242880</v>
      </c>
      <c r="N539" s="13">
        <f t="shared" si="216"/>
        <v>1.1460057290177201</v>
      </c>
      <c r="O539" s="13"/>
      <c r="P539" s="7">
        <f t="shared" si="217"/>
        <v>0</v>
      </c>
      <c r="Q539" s="7">
        <f t="shared" si="218"/>
        <v>9.2974639018986848E-3</v>
      </c>
      <c r="R539" s="6">
        <f t="shared" si="219"/>
        <v>9.2974639018986848E-3</v>
      </c>
      <c r="S539" s="6">
        <f t="shared" si="220"/>
        <v>9.2974639018986848E-3</v>
      </c>
      <c r="T539" s="7">
        <f t="shared" si="221"/>
        <v>0</v>
      </c>
      <c r="U539" s="7">
        <f t="shared" si="222"/>
        <v>0.63283856478540013</v>
      </c>
      <c r="V539" s="7">
        <f t="shared" si="223"/>
        <v>1.7880421528285648</v>
      </c>
      <c r="W539" s="6">
        <f t="shared" si="224"/>
        <v>2.4208807176139651</v>
      </c>
      <c r="X539" s="6">
        <v>7.927E-3</v>
      </c>
      <c r="Y539" s="6">
        <v>2.4121861</v>
      </c>
      <c r="Z539" s="6">
        <f t="shared" si="225"/>
        <v>17.288556855035761</v>
      </c>
      <c r="AA539" s="6">
        <f t="shared" si="227"/>
        <v>17.288556855035761</v>
      </c>
      <c r="AB539" s="6">
        <f t="shared" si="226"/>
        <v>0.36044555658309535</v>
      </c>
    </row>
    <row r="540" spans="5:28">
      <c r="E540" s="12">
        <f t="shared" si="210"/>
        <v>1.3305089143064415</v>
      </c>
      <c r="F540" s="12">
        <f t="shared" si="211"/>
        <v>39773800.5</v>
      </c>
      <c r="G540" s="6">
        <v>2380515</v>
      </c>
      <c r="H540" s="6">
        <v>26515867</v>
      </c>
      <c r="I540" s="12">
        <f t="shared" si="212"/>
        <v>53031734</v>
      </c>
      <c r="J540" s="6">
        <v>6614924.515137</v>
      </c>
      <c r="K540" s="12">
        <f t="shared" si="213"/>
        <v>52919396.121096</v>
      </c>
      <c r="L540" s="6">
        <f t="shared" si="214"/>
        <v>365.800704</v>
      </c>
      <c r="M540" s="6">
        <f t="shared" si="215"/>
        <v>5242880</v>
      </c>
      <c r="N540" s="13">
        <f t="shared" si="216"/>
        <v>1.0021228110511113</v>
      </c>
      <c r="O540" s="13"/>
      <c r="P540" s="7">
        <f t="shared" si="217"/>
        <v>0</v>
      </c>
      <c r="Q540" s="7">
        <f t="shared" si="218"/>
        <v>9.8216303514440748E-3</v>
      </c>
      <c r="R540" s="6">
        <f t="shared" si="219"/>
        <v>9.8216303514440748E-3</v>
      </c>
      <c r="S540" s="6">
        <f t="shared" si="220"/>
        <v>9.8216303514440748E-3</v>
      </c>
      <c r="T540" s="7">
        <f t="shared" si="221"/>
        <v>0</v>
      </c>
      <c r="U540" s="7">
        <f t="shared" si="222"/>
        <v>0.66851633101703056</v>
      </c>
      <c r="V540" s="7">
        <f t="shared" si="223"/>
        <v>1.9109742801518359</v>
      </c>
      <c r="W540" s="6">
        <f t="shared" si="224"/>
        <v>2.5794906111688665</v>
      </c>
      <c r="X540" s="6">
        <v>8.4720000000000004E-3</v>
      </c>
      <c r="Y540" s="6">
        <v>2.6725982999999998</v>
      </c>
      <c r="Z540" s="6">
        <f t="shared" si="225"/>
        <v>15.930481013268111</v>
      </c>
      <c r="AA540" s="6">
        <f t="shared" si="227"/>
        <v>15.930481013268111</v>
      </c>
      <c r="AB540" s="6">
        <f t="shared" si="226"/>
        <v>3.4837891212881971</v>
      </c>
    </row>
    <row r="541" spans="5:28">
      <c r="E541" s="12">
        <f t="shared" si="210"/>
        <v>1.6572750408579497</v>
      </c>
      <c r="F541" s="12">
        <f t="shared" si="211"/>
        <v>35657100</v>
      </c>
      <c r="G541" s="6">
        <v>4194304</v>
      </c>
      <c r="H541" s="6">
        <v>23771400</v>
      </c>
      <c r="I541" s="12">
        <f t="shared" si="212"/>
        <v>47542800</v>
      </c>
      <c r="J541" s="6">
        <v>7386702.7324219998</v>
      </c>
      <c r="K541" s="12">
        <f t="shared" si="213"/>
        <v>59093621.859375998</v>
      </c>
      <c r="L541" s="6">
        <f t="shared" si="214"/>
        <v>369.14287999999999</v>
      </c>
      <c r="M541" s="6">
        <f t="shared" si="215"/>
        <v>5242880</v>
      </c>
      <c r="N541" s="13">
        <f t="shared" si="216"/>
        <v>0.80453352670000033</v>
      </c>
      <c r="O541" s="13"/>
      <c r="P541" s="7">
        <f t="shared" si="217"/>
        <v>0</v>
      </c>
      <c r="Q541" s="7">
        <f t="shared" si="218"/>
        <v>1.0967542197622226E-2</v>
      </c>
      <c r="R541" s="6">
        <f t="shared" si="219"/>
        <v>1.0967542197622226E-2</v>
      </c>
      <c r="S541" s="6">
        <f t="shared" si="220"/>
        <v>1.0967542197622226E-2</v>
      </c>
      <c r="T541" s="7">
        <f t="shared" si="221"/>
        <v>0</v>
      </c>
      <c r="U541" s="7">
        <f t="shared" si="222"/>
        <v>0.74651364466703329</v>
      </c>
      <c r="V541" s="7">
        <f t="shared" si="223"/>
        <v>3.9376626544630073</v>
      </c>
      <c r="W541" s="6">
        <f t="shared" si="224"/>
        <v>4.6841762991300406</v>
      </c>
      <c r="X541" s="6">
        <v>1.7457E-2</v>
      </c>
      <c r="Y541" s="6">
        <v>4.7652154687500001</v>
      </c>
      <c r="Z541" s="6">
        <f t="shared" si="225"/>
        <v>37.173957738315707</v>
      </c>
      <c r="AA541" s="6">
        <f t="shared" si="227"/>
        <v>37.173957738315707</v>
      </c>
      <c r="AB541" s="6">
        <f t="shared" si="226"/>
        <v>1.7006401945811169</v>
      </c>
    </row>
    <row r="542" spans="5:28">
      <c r="E542" s="12">
        <f t="shared" si="210"/>
        <v>1.1208465300445427</v>
      </c>
      <c r="F542" s="12">
        <f t="shared" si="211"/>
        <v>45192841.5</v>
      </c>
      <c r="G542" s="6">
        <v>540486</v>
      </c>
      <c r="H542" s="6">
        <v>30128561</v>
      </c>
      <c r="I542" s="12">
        <f t="shared" si="212"/>
        <v>60257122</v>
      </c>
      <c r="J542" s="6">
        <v>6331779.9472660003</v>
      </c>
      <c r="K542" s="12">
        <f t="shared" si="213"/>
        <v>50654239.578128003</v>
      </c>
      <c r="L542" s="6">
        <f t="shared" si="214"/>
        <v>372.35245200000003</v>
      </c>
      <c r="M542" s="6">
        <f t="shared" si="215"/>
        <v>5242880</v>
      </c>
      <c r="N542" s="13">
        <f t="shared" si="216"/>
        <v>1.1895770719657279</v>
      </c>
      <c r="O542" s="13"/>
      <c r="P542" s="7">
        <f t="shared" si="217"/>
        <v>0</v>
      </c>
      <c r="Q542" s="7">
        <f t="shared" si="218"/>
        <v>9.401226267423967E-3</v>
      </c>
      <c r="R542" s="6">
        <f t="shared" si="219"/>
        <v>9.401226267423967E-3</v>
      </c>
      <c r="S542" s="6">
        <f t="shared" si="220"/>
        <v>9.401226267423967E-3</v>
      </c>
      <c r="T542" s="7">
        <f t="shared" si="221"/>
        <v>0</v>
      </c>
      <c r="U542" s="7">
        <f t="shared" si="222"/>
        <v>0.63990122479361466</v>
      </c>
      <c r="V542" s="7">
        <f t="shared" si="223"/>
        <v>2.9228523043209971</v>
      </c>
      <c r="W542" s="6">
        <f t="shared" si="224"/>
        <v>3.5627535291146115</v>
      </c>
      <c r="X542" s="6">
        <v>1.2958000000000001E-2</v>
      </c>
      <c r="Y542" s="6">
        <v>3.513267199996466</v>
      </c>
      <c r="Z542" s="6">
        <f t="shared" si="225"/>
        <v>27.448477639882956</v>
      </c>
      <c r="AA542" s="6">
        <f t="shared" si="227"/>
        <v>27.448477639882956</v>
      </c>
      <c r="AB542" s="6">
        <f t="shared" si="226"/>
        <v>1.4085558057808789</v>
      </c>
    </row>
    <row r="543" spans="5:28">
      <c r="E543" s="12">
        <f t="shared" si="210"/>
        <v>2.9589437308451836</v>
      </c>
      <c r="F543" s="12">
        <f t="shared" si="211"/>
        <v>36426262.5</v>
      </c>
      <c r="G543" s="6">
        <v>4163763</v>
      </c>
      <c r="H543" s="6">
        <v>24284175</v>
      </c>
      <c r="I543" s="12">
        <f t="shared" si="212"/>
        <v>48568350</v>
      </c>
      <c r="J543" s="6">
        <v>13472907.632812001</v>
      </c>
      <c r="K543" s="12">
        <f t="shared" si="213"/>
        <v>107783261.06249601</v>
      </c>
      <c r="L543" s="6">
        <f t="shared" si="214"/>
        <v>374.68536</v>
      </c>
      <c r="M543" s="6">
        <f t="shared" si="215"/>
        <v>5242880</v>
      </c>
      <c r="N543" s="13">
        <f t="shared" si="216"/>
        <v>0.45061125003295827</v>
      </c>
      <c r="O543" s="13"/>
      <c r="P543" s="7">
        <f t="shared" si="217"/>
        <v>0</v>
      </c>
      <c r="Q543" s="7">
        <f t="shared" si="218"/>
        <v>2.0004146415552607E-2</v>
      </c>
      <c r="R543" s="6">
        <f t="shared" si="219"/>
        <v>2.0004146415552607E-2</v>
      </c>
      <c r="S543" s="6">
        <f t="shared" si="220"/>
        <v>2.0004146415552607E-2</v>
      </c>
      <c r="T543" s="7">
        <f t="shared" si="221"/>
        <v>0</v>
      </c>
      <c r="U543" s="7">
        <f t="shared" si="222"/>
        <v>1.3615966075211194</v>
      </c>
      <c r="V543" s="7">
        <f t="shared" si="223"/>
        <v>5.4081113480784246</v>
      </c>
      <c r="W543" s="6">
        <f t="shared" si="224"/>
        <v>6.7697079555995439</v>
      </c>
      <c r="X543" s="6">
        <v>2.3976000000000001E-2</v>
      </c>
      <c r="Y543" s="6">
        <v>6.7362969599999998</v>
      </c>
      <c r="Z543" s="6">
        <f t="shared" si="225"/>
        <v>16.565955891088564</v>
      </c>
      <c r="AA543" s="6">
        <f t="shared" si="227"/>
        <v>16.565955891088564</v>
      </c>
      <c r="AB543" s="6">
        <f t="shared" si="226"/>
        <v>0.4959846010046457</v>
      </c>
    </row>
    <row r="544" spans="5:28">
      <c r="E544" s="12">
        <f t="shared" si="210"/>
        <v>1.5075725204051738</v>
      </c>
      <c r="F544" s="12">
        <f t="shared" si="211"/>
        <v>39932985</v>
      </c>
      <c r="G544" s="6">
        <v>2987012</v>
      </c>
      <c r="H544" s="6">
        <v>26621990</v>
      </c>
      <c r="I544" s="12">
        <f t="shared" si="212"/>
        <v>53243980</v>
      </c>
      <c r="J544" s="6">
        <v>7525233.8554689996</v>
      </c>
      <c r="K544" s="12">
        <f t="shared" si="213"/>
        <v>60201870.843751997</v>
      </c>
      <c r="L544" s="6">
        <f t="shared" si="214"/>
        <v>379.20411999999999</v>
      </c>
      <c r="M544" s="6">
        <f t="shared" si="215"/>
        <v>5242880</v>
      </c>
      <c r="N544" s="13">
        <f t="shared" si="216"/>
        <v>0.88442400964896062</v>
      </c>
      <c r="O544" s="13"/>
      <c r="P544" s="7">
        <f t="shared" si="217"/>
        <v>0</v>
      </c>
      <c r="Q544" s="7">
        <f t="shared" si="218"/>
        <v>1.1173228820292608E-2</v>
      </c>
      <c r="R544" s="6">
        <f t="shared" si="219"/>
        <v>1.1173228820292608E-2</v>
      </c>
      <c r="S544" s="6">
        <f t="shared" si="220"/>
        <v>1.1173228820292608E-2</v>
      </c>
      <c r="T544" s="7">
        <f t="shared" si="221"/>
        <v>0</v>
      </c>
      <c r="U544" s="7">
        <f t="shared" si="222"/>
        <v>0.76051385251507864</v>
      </c>
      <c r="V544" s="7">
        <f t="shared" si="223"/>
        <v>5.484577386908863</v>
      </c>
      <c r="W544" s="6">
        <f t="shared" si="224"/>
        <v>6.2450912394239415</v>
      </c>
      <c r="X544" s="6">
        <v>2.4315E-2</v>
      </c>
      <c r="Y544" s="6">
        <v>6.1901127000000002</v>
      </c>
      <c r="Z544" s="6">
        <f t="shared" si="225"/>
        <v>54.047999916542842</v>
      </c>
      <c r="AA544" s="6">
        <f t="shared" si="227"/>
        <v>54.047999916542842</v>
      </c>
      <c r="AB544" s="6">
        <f t="shared" si="226"/>
        <v>0.88816701873523662</v>
      </c>
    </row>
    <row r="545" spans="5:28">
      <c r="E545" s="12">
        <f t="shared" si="210"/>
        <v>3.2366960997730181</v>
      </c>
      <c r="F545" s="12">
        <f t="shared" si="211"/>
        <v>30589873.5</v>
      </c>
      <c r="G545" s="6">
        <v>7122792</v>
      </c>
      <c r="H545" s="6">
        <v>20393249</v>
      </c>
      <c r="I545" s="12">
        <f t="shared" si="212"/>
        <v>40786498</v>
      </c>
      <c r="J545" s="6">
        <v>12376265.53125</v>
      </c>
      <c r="K545" s="12">
        <f t="shared" si="213"/>
        <v>99010124.25</v>
      </c>
      <c r="L545" s="6">
        <f t="shared" si="214"/>
        <v>387.17482799999999</v>
      </c>
      <c r="M545" s="6">
        <f t="shared" si="215"/>
        <v>5242880</v>
      </c>
      <c r="N545" s="13">
        <f t="shared" si="216"/>
        <v>0.41194270090010515</v>
      </c>
      <c r="O545" s="13"/>
      <c r="P545" s="7">
        <f t="shared" si="217"/>
        <v>0</v>
      </c>
      <c r="Q545" s="7">
        <f t="shared" si="218"/>
        <v>1.8375886966071998E-2</v>
      </c>
      <c r="R545" s="6">
        <f t="shared" si="219"/>
        <v>1.8375886966071998E-2</v>
      </c>
      <c r="S545" s="6">
        <f t="shared" si="220"/>
        <v>1.8375886966071998E-2</v>
      </c>
      <c r="T545" s="7">
        <f t="shared" si="221"/>
        <v>0</v>
      </c>
      <c r="U545" s="7">
        <f t="shared" si="222"/>
        <v>1.2507679574741806</v>
      </c>
      <c r="V545" s="7">
        <f t="shared" si="223"/>
        <v>5.8287873434140209</v>
      </c>
      <c r="W545" s="6">
        <f t="shared" si="224"/>
        <v>7.0795553008882015</v>
      </c>
      <c r="X545" s="6">
        <v>2.5840999999999999E-2</v>
      </c>
      <c r="Y545" s="6">
        <v>7.0642833749999996</v>
      </c>
      <c r="Z545" s="6">
        <f t="shared" si="225"/>
        <v>28.8886383418908</v>
      </c>
      <c r="AA545" s="6">
        <f t="shared" si="227"/>
        <v>28.8886383418908</v>
      </c>
      <c r="AB545" s="6">
        <f t="shared" si="226"/>
        <v>0.21618506899437512</v>
      </c>
    </row>
    <row r="546" spans="5:28">
      <c r="E546" s="12">
        <f t="shared" si="210"/>
        <v>1.1808218181692298</v>
      </c>
      <c r="F546" s="12">
        <f t="shared" si="211"/>
        <v>43445809.5</v>
      </c>
      <c r="G546" s="6">
        <v>2097152</v>
      </c>
      <c r="H546" s="6">
        <v>28963873</v>
      </c>
      <c r="I546" s="12">
        <f t="shared" si="212"/>
        <v>57927746</v>
      </c>
      <c r="J546" s="6">
        <v>6412719.9707030002</v>
      </c>
      <c r="K546" s="12">
        <f t="shared" si="213"/>
        <v>51301759.765624002</v>
      </c>
      <c r="L546" s="6">
        <f t="shared" si="214"/>
        <v>389.50951600000002</v>
      </c>
      <c r="M546" s="6">
        <f t="shared" si="215"/>
        <v>5242880</v>
      </c>
      <c r="N546" s="13">
        <f t="shared" si="216"/>
        <v>1.1291570945060623</v>
      </c>
      <c r="O546" s="13"/>
      <c r="P546" s="7">
        <f t="shared" si="217"/>
        <v>0</v>
      </c>
      <c r="Q546" s="7">
        <f t="shared" si="218"/>
        <v>9.521403449947563E-3</v>
      </c>
      <c r="R546" s="6">
        <f t="shared" si="219"/>
        <v>9.521403449947563E-3</v>
      </c>
      <c r="S546" s="6">
        <f t="shared" si="220"/>
        <v>9.521403449947563E-3</v>
      </c>
      <c r="T546" s="7">
        <f t="shared" si="221"/>
        <v>0</v>
      </c>
      <c r="U546" s="7">
        <f t="shared" si="222"/>
        <v>0.64808117112205965</v>
      </c>
      <c r="V546" s="7">
        <f t="shared" si="223"/>
        <v>1.8541322689858462</v>
      </c>
      <c r="W546" s="6">
        <f t="shared" si="224"/>
        <v>2.5022134401079059</v>
      </c>
      <c r="X546" s="6">
        <v>8.2199999999999999E-3</v>
      </c>
      <c r="Y546" s="6">
        <v>2.5434323999999999</v>
      </c>
      <c r="Z546" s="6">
        <f t="shared" si="225"/>
        <v>15.83215875848617</v>
      </c>
      <c r="AA546" s="6">
        <f t="shared" si="227"/>
        <v>15.83215875848617</v>
      </c>
      <c r="AB546" s="6">
        <f t="shared" si="226"/>
        <v>1.6206037122155874</v>
      </c>
    </row>
    <row r="547" spans="5:28">
      <c r="E547" s="12">
        <f t="shared" si="210"/>
        <v>2.1693291501484153</v>
      </c>
      <c r="F547" s="12">
        <f t="shared" si="211"/>
        <v>37678080</v>
      </c>
      <c r="G547" s="6">
        <v>6815744</v>
      </c>
      <c r="H547" s="6">
        <v>25118720</v>
      </c>
      <c r="I547" s="12">
        <f t="shared" si="212"/>
        <v>50237440</v>
      </c>
      <c r="J547" s="6">
        <v>10217019.658203</v>
      </c>
      <c r="K547" s="12">
        <f t="shared" si="213"/>
        <v>81736157.265624002</v>
      </c>
      <c r="L547" s="6">
        <f t="shared" si="214"/>
        <v>437.73952000000003</v>
      </c>
      <c r="M547" s="6">
        <f t="shared" si="215"/>
        <v>5242880</v>
      </c>
      <c r="N547" s="13">
        <f t="shared" si="216"/>
        <v>0.61462933517585971</v>
      </c>
      <c r="O547" s="13"/>
      <c r="P547" s="7">
        <f t="shared" si="217"/>
        <v>0</v>
      </c>
      <c r="Q547" s="7">
        <f t="shared" si="218"/>
        <v>1.5169907101234559E-2</v>
      </c>
      <c r="R547" s="6">
        <f t="shared" si="219"/>
        <v>1.5169907101234559E-2</v>
      </c>
      <c r="S547" s="6">
        <f t="shared" si="220"/>
        <v>1.5169907101234559E-2</v>
      </c>
      <c r="T547" s="7">
        <f t="shared" si="221"/>
        <v>0</v>
      </c>
      <c r="U547" s="7">
        <f t="shared" si="222"/>
        <v>1.0325506330723844</v>
      </c>
      <c r="V547" s="7">
        <f t="shared" si="223"/>
        <v>4.8615708994467086</v>
      </c>
      <c r="W547" s="6">
        <f t="shared" si="224"/>
        <v>5.894121532519093</v>
      </c>
      <c r="X547" s="6">
        <v>2.1552999999999999E-2</v>
      </c>
      <c r="Y547" s="6">
        <v>6.0025104999999996</v>
      </c>
      <c r="Z547" s="6">
        <f t="shared" si="225"/>
        <v>29.615797795042177</v>
      </c>
      <c r="AA547" s="6">
        <f t="shared" si="227"/>
        <v>29.615797795042177</v>
      </c>
      <c r="AB547" s="6">
        <f t="shared" si="226"/>
        <v>1.8057272449736932</v>
      </c>
    </row>
    <row r="548" spans="5:28">
      <c r="E548" s="12">
        <f t="shared" si="210"/>
        <v>1.1869428261620611</v>
      </c>
      <c r="F548" s="12">
        <f t="shared" si="211"/>
        <v>51064684.5</v>
      </c>
      <c r="G548" s="6">
        <v>2145852</v>
      </c>
      <c r="H548" s="6">
        <v>34043123</v>
      </c>
      <c r="I548" s="12">
        <f t="shared" si="212"/>
        <v>68086246</v>
      </c>
      <c r="J548" s="6">
        <v>7576357.6171880001</v>
      </c>
      <c r="K548" s="12">
        <f t="shared" si="213"/>
        <v>60610860.937504001</v>
      </c>
      <c r="L548" s="6">
        <f t="shared" si="214"/>
        <v>451.43451599999997</v>
      </c>
      <c r="M548" s="6">
        <f t="shared" si="215"/>
        <v>5242880</v>
      </c>
      <c r="N548" s="13">
        <f t="shared" si="216"/>
        <v>1.1233340847971767</v>
      </c>
      <c r="O548" s="13"/>
      <c r="P548" s="7">
        <f t="shared" si="217"/>
        <v>0</v>
      </c>
      <c r="Q548" s="7">
        <f t="shared" si="218"/>
        <v>1.1249135762031751E-2</v>
      </c>
      <c r="R548" s="6">
        <f t="shared" si="219"/>
        <v>1.1249135762031751E-2</v>
      </c>
      <c r="S548" s="6">
        <f t="shared" si="220"/>
        <v>1.1249135762031751E-2</v>
      </c>
      <c r="T548" s="7">
        <f t="shared" si="221"/>
        <v>0</v>
      </c>
      <c r="U548" s="7">
        <f t="shared" si="222"/>
        <v>0.76568051307695917</v>
      </c>
      <c r="V548" s="7">
        <f t="shared" si="223"/>
        <v>2.1976655348818857</v>
      </c>
      <c r="W548" s="6">
        <f t="shared" si="224"/>
        <v>2.9633460479588449</v>
      </c>
      <c r="X548" s="6">
        <v>9.7429999999999999E-3</v>
      </c>
      <c r="Y548" s="6">
        <v>3.0017100444455269</v>
      </c>
      <c r="Z548" s="6">
        <f t="shared" si="225"/>
        <v>15.458644791457976</v>
      </c>
      <c r="AA548" s="6">
        <f t="shared" si="227"/>
        <v>15.458644791457976</v>
      </c>
      <c r="AB548" s="6">
        <f t="shared" si="226"/>
        <v>1.2780713632774796</v>
      </c>
    </row>
    <row r="549" spans="5:28">
      <c r="E549" s="12">
        <f t="shared" si="210"/>
        <v>1.0953079815694164</v>
      </c>
      <c r="F549" s="12">
        <f t="shared" si="211"/>
        <v>55224513</v>
      </c>
      <c r="G549" s="6">
        <v>503712</v>
      </c>
      <c r="H549" s="6">
        <v>36816342</v>
      </c>
      <c r="I549" s="12">
        <f t="shared" si="212"/>
        <v>73632684</v>
      </c>
      <c r="J549" s="6">
        <v>7560981.2333979998</v>
      </c>
      <c r="K549" s="12">
        <f t="shared" si="213"/>
        <v>60487849.867183998</v>
      </c>
      <c r="L549" s="6">
        <f t="shared" si="214"/>
        <v>451.87034399999999</v>
      </c>
      <c r="M549" s="6">
        <f t="shared" si="215"/>
        <v>5242880</v>
      </c>
      <c r="N549" s="13">
        <f t="shared" si="216"/>
        <v>1.2173136284671835</v>
      </c>
      <c r="O549" s="13"/>
      <c r="P549" s="7">
        <f t="shared" si="217"/>
        <v>0</v>
      </c>
      <c r="Q549" s="7">
        <f t="shared" si="218"/>
        <v>1.1226305394522381E-2</v>
      </c>
      <c r="R549" s="6">
        <f t="shared" si="219"/>
        <v>1.1226305394522381E-2</v>
      </c>
      <c r="S549" s="6">
        <f t="shared" si="220"/>
        <v>1.1226305394522381E-2</v>
      </c>
      <c r="T549" s="7">
        <f t="shared" si="221"/>
        <v>0</v>
      </c>
      <c r="U549" s="7">
        <f t="shared" si="222"/>
        <v>0.76412654769880883</v>
      </c>
      <c r="V549" s="7">
        <f t="shared" si="223"/>
        <v>2.5096199056857089</v>
      </c>
      <c r="W549" s="6">
        <f t="shared" si="224"/>
        <v>3.2737464533845175</v>
      </c>
      <c r="X549" s="6">
        <v>1.1126E-2</v>
      </c>
      <c r="Y549" s="6">
        <v>3.2229796800000003</v>
      </c>
      <c r="Z549" s="6">
        <f t="shared" si="225"/>
        <v>0.90154048644957951</v>
      </c>
      <c r="AA549" s="6">
        <f t="shared" si="227"/>
        <v>0.90154048644957951</v>
      </c>
      <c r="AB549" s="6">
        <f t="shared" si="226"/>
        <v>1.575150277848391</v>
      </c>
    </row>
    <row r="550" spans="5:28">
      <c r="E550" s="12">
        <f t="shared" si="210"/>
        <v>1.100076620840418</v>
      </c>
      <c r="F550" s="12">
        <f t="shared" si="211"/>
        <v>56197443</v>
      </c>
      <c r="G550" s="6">
        <v>381689</v>
      </c>
      <c r="H550" s="6">
        <v>37464962</v>
      </c>
      <c r="I550" s="12">
        <f t="shared" si="212"/>
        <v>74929924</v>
      </c>
      <c r="J550" s="6">
        <v>7727686.6494140001</v>
      </c>
      <c r="K550" s="12">
        <f t="shared" si="213"/>
        <v>61821493.195312001</v>
      </c>
      <c r="L550" s="6">
        <f t="shared" si="214"/>
        <v>457.213324</v>
      </c>
      <c r="M550" s="6">
        <f t="shared" si="215"/>
        <v>5242880</v>
      </c>
      <c r="N550" s="13">
        <f t="shared" si="216"/>
        <v>1.212036787323701</v>
      </c>
      <c r="O550" s="13"/>
      <c r="P550" s="7">
        <f t="shared" si="217"/>
        <v>0</v>
      </c>
      <c r="Q550" s="7">
        <f t="shared" si="218"/>
        <v>1.1473824314798216E-2</v>
      </c>
      <c r="R550" s="6">
        <f t="shared" si="219"/>
        <v>1.1473824314798216E-2</v>
      </c>
      <c r="S550" s="6">
        <f t="shared" si="220"/>
        <v>1.1473824314798216E-2</v>
      </c>
      <c r="T550" s="7">
        <f t="shared" si="221"/>
        <v>0</v>
      </c>
      <c r="U550" s="7">
        <f t="shared" si="222"/>
        <v>0.78097410095820929</v>
      </c>
      <c r="V550" s="7">
        <f t="shared" si="223"/>
        <v>2.2357857725289185</v>
      </c>
      <c r="W550" s="6">
        <f t="shared" si="224"/>
        <v>3.0167598734871279</v>
      </c>
      <c r="X550" s="6">
        <v>9.9120000000000007E-3</v>
      </c>
      <c r="Y550" s="6">
        <v>2.9672811000000001</v>
      </c>
      <c r="Z550" s="6">
        <f t="shared" si="225"/>
        <v>15.756903902322589</v>
      </c>
      <c r="AA550" s="6">
        <f t="shared" si="227"/>
        <v>15.756903902322589</v>
      </c>
      <c r="AB550" s="6">
        <f t="shared" si="226"/>
        <v>1.6674784700083793</v>
      </c>
    </row>
    <row r="551" spans="5:28">
      <c r="E551" s="12">
        <f t="shared" si="210"/>
        <v>2.7036314377621595</v>
      </c>
      <c r="F551" s="12">
        <f t="shared" si="211"/>
        <v>30577764</v>
      </c>
      <c r="G551" s="6">
        <v>11548845</v>
      </c>
      <c r="H551" s="6">
        <v>20385176</v>
      </c>
      <c r="I551" s="12">
        <f t="shared" si="212"/>
        <v>40770352</v>
      </c>
      <c r="J551" s="6">
        <v>10333875.505859001</v>
      </c>
      <c r="K551" s="12">
        <f t="shared" si="213"/>
        <v>82671004.046872005</v>
      </c>
      <c r="L551" s="6">
        <f t="shared" si="214"/>
        <v>475.59901200000002</v>
      </c>
      <c r="M551" s="6">
        <f t="shared" si="215"/>
        <v>5242880</v>
      </c>
      <c r="N551" s="13">
        <f t="shared" si="216"/>
        <v>0.49316386646138255</v>
      </c>
      <c r="O551" s="13"/>
      <c r="P551" s="7">
        <f t="shared" si="217"/>
        <v>0</v>
      </c>
      <c r="Q551" s="7">
        <f t="shared" si="218"/>
        <v>1.5343410961702744E-2</v>
      </c>
      <c r="R551" s="6">
        <f t="shared" si="219"/>
        <v>1.5343410961702744E-2</v>
      </c>
      <c r="S551" s="6">
        <f t="shared" si="220"/>
        <v>1.5343410961702744E-2</v>
      </c>
      <c r="T551" s="7">
        <f t="shared" si="221"/>
        <v>0</v>
      </c>
      <c r="U551" s="7">
        <f t="shared" si="222"/>
        <v>1.0443602980737177</v>
      </c>
      <c r="V551" s="7">
        <f t="shared" si="223"/>
        <v>5.6657049066163614</v>
      </c>
      <c r="W551" s="6">
        <f t="shared" si="224"/>
        <v>6.7100652046900793</v>
      </c>
      <c r="X551" s="6">
        <v>2.5118000000000001E-2</v>
      </c>
      <c r="Y551" s="6">
        <v>6.9332530363567866</v>
      </c>
      <c r="Z551" s="6">
        <f t="shared" si="225"/>
        <v>38.914678868927695</v>
      </c>
      <c r="AA551" s="6">
        <f t="shared" si="227"/>
        <v>38.914678868927695</v>
      </c>
      <c r="AB551" s="6">
        <f t="shared" si="226"/>
        <v>3.2190925456830826</v>
      </c>
    </row>
    <row r="552" spans="5:28">
      <c r="E552" s="12">
        <f t="shared" si="210"/>
        <v>2.4191240907579759</v>
      </c>
      <c r="F552" s="12">
        <f t="shared" si="211"/>
        <v>30544401</v>
      </c>
      <c r="G552" s="6">
        <v>11950757</v>
      </c>
      <c r="H552" s="6">
        <v>20362934</v>
      </c>
      <c r="I552" s="12">
        <f t="shared" si="212"/>
        <v>40725868</v>
      </c>
      <c r="J552" s="6">
        <v>9236337.0371090006</v>
      </c>
      <c r="K552" s="12">
        <f t="shared" si="213"/>
        <v>73890696.296872005</v>
      </c>
      <c r="L552" s="6">
        <f t="shared" si="214"/>
        <v>483.37034799999998</v>
      </c>
      <c r="M552" s="6">
        <f t="shared" si="215"/>
        <v>5242880</v>
      </c>
      <c r="N552" s="13">
        <f t="shared" si="216"/>
        <v>0.55116367879895101</v>
      </c>
      <c r="O552" s="13"/>
      <c r="P552" s="7">
        <f t="shared" si="217"/>
        <v>0</v>
      </c>
      <c r="Q552" s="7">
        <f t="shared" si="218"/>
        <v>1.3713820614619364E-2</v>
      </c>
      <c r="R552" s="6">
        <f t="shared" si="219"/>
        <v>1.3713820614619364E-2</v>
      </c>
      <c r="S552" s="6">
        <f t="shared" si="220"/>
        <v>1.3713820614619364E-2</v>
      </c>
      <c r="T552" s="7">
        <f t="shared" si="221"/>
        <v>0</v>
      </c>
      <c r="U552" s="7">
        <f t="shared" si="222"/>
        <v>0.9334410595246132</v>
      </c>
      <c r="V552" s="7">
        <f t="shared" si="223"/>
        <v>4.5351804623150151</v>
      </c>
      <c r="W552" s="6">
        <f t="shared" si="224"/>
        <v>5.4686215218396281</v>
      </c>
      <c r="X552" s="6">
        <v>2.0105999999999999E-2</v>
      </c>
      <c r="Y552" s="6">
        <v>5.6849714999999996</v>
      </c>
      <c r="Z552" s="6">
        <f t="shared" si="225"/>
        <v>31.792397221628544</v>
      </c>
      <c r="AA552" s="6">
        <f t="shared" si="227"/>
        <v>31.792397221628544</v>
      </c>
      <c r="AB552" s="6">
        <f t="shared" si="226"/>
        <v>3.8056475421270184</v>
      </c>
    </row>
    <row r="553" spans="5:28">
      <c r="E553" s="12">
        <f t="shared" si="210"/>
        <v>1.819055172525927</v>
      </c>
      <c r="F553" s="12">
        <f t="shared" si="211"/>
        <v>55903644</v>
      </c>
      <c r="G553" s="6">
        <v>2983494</v>
      </c>
      <c r="H553" s="6">
        <v>37269096</v>
      </c>
      <c r="I553" s="12">
        <f t="shared" si="212"/>
        <v>74538192</v>
      </c>
      <c r="J553" s="6">
        <v>12711476.597656</v>
      </c>
      <c r="K553" s="12">
        <f t="shared" si="213"/>
        <v>101691812.781248</v>
      </c>
      <c r="L553" s="6">
        <f t="shared" si="214"/>
        <v>506.89903199999998</v>
      </c>
      <c r="M553" s="6">
        <f t="shared" si="215"/>
        <v>5242880</v>
      </c>
      <c r="N553" s="13">
        <f t="shared" si="216"/>
        <v>0.73298124953619537</v>
      </c>
      <c r="O553" s="13"/>
      <c r="P553" s="7">
        <f t="shared" si="217"/>
        <v>0</v>
      </c>
      <c r="Q553" s="7">
        <f t="shared" si="218"/>
        <v>1.8873597737588628E-2</v>
      </c>
      <c r="R553" s="6">
        <f t="shared" si="219"/>
        <v>1.8873597737588628E-2</v>
      </c>
      <c r="S553" s="6">
        <f t="shared" si="220"/>
        <v>1.8873597737588628E-2</v>
      </c>
      <c r="T553" s="7">
        <f t="shared" si="221"/>
        <v>0</v>
      </c>
      <c r="U553" s="7">
        <f t="shared" si="222"/>
        <v>1.284644998960784</v>
      </c>
      <c r="V553" s="7">
        <f t="shared" si="223"/>
        <v>11.336372211032927</v>
      </c>
      <c r="W553" s="6">
        <f t="shared" si="224"/>
        <v>12.621017209993711</v>
      </c>
      <c r="X553" s="6">
        <v>5.0257999999999997E-2</v>
      </c>
      <c r="Y553" s="6">
        <v>12.493225018190955</v>
      </c>
      <c r="Z553" s="6">
        <f t="shared" si="225"/>
        <v>62.446580171139665</v>
      </c>
      <c r="AA553" s="6">
        <f t="shared" si="227"/>
        <v>62.446580171139665</v>
      </c>
      <c r="AB553" s="6">
        <f t="shared" si="226"/>
        <v>1.0228919403651373</v>
      </c>
    </row>
    <row r="554" spans="5:28">
      <c r="E554" s="12">
        <f t="shared" si="210"/>
        <v>1.1186918685601044</v>
      </c>
      <c r="F554" s="12">
        <f t="shared" si="211"/>
        <v>61507809</v>
      </c>
      <c r="G554" s="6">
        <v>923136</v>
      </c>
      <c r="H554" s="6">
        <v>41005206</v>
      </c>
      <c r="I554" s="12">
        <f t="shared" si="212"/>
        <v>82010412</v>
      </c>
      <c r="J554" s="6">
        <v>8601035.7226560004</v>
      </c>
      <c r="K554" s="12">
        <f t="shared" si="213"/>
        <v>68808285.781248003</v>
      </c>
      <c r="L554" s="6">
        <f t="shared" si="214"/>
        <v>510.525192</v>
      </c>
      <c r="M554" s="6">
        <f t="shared" si="215"/>
        <v>5242880</v>
      </c>
      <c r="N554" s="13">
        <f t="shared" si="216"/>
        <v>1.1918682622137045</v>
      </c>
      <c r="O554" s="13"/>
      <c r="P554" s="7">
        <f t="shared" si="217"/>
        <v>0</v>
      </c>
      <c r="Q554" s="7">
        <f t="shared" si="218"/>
        <v>1.2770545350016489E-2</v>
      </c>
      <c r="R554" s="6">
        <f t="shared" si="219"/>
        <v>1.2770545350016489E-2</v>
      </c>
      <c r="S554" s="6">
        <f t="shared" si="220"/>
        <v>1.2770545350016489E-2</v>
      </c>
      <c r="T554" s="7">
        <f t="shared" si="221"/>
        <v>0</v>
      </c>
      <c r="U554" s="7">
        <f t="shared" si="222"/>
        <v>0.86923635048272629</v>
      </c>
      <c r="V554" s="7">
        <f t="shared" si="223"/>
        <v>2.4403719000192057</v>
      </c>
      <c r="W554" s="6">
        <f t="shared" si="224"/>
        <v>3.309608250501932</v>
      </c>
      <c r="X554" s="6">
        <v>1.0819E-2</v>
      </c>
      <c r="Y554" s="6">
        <v>3.2624093444396363</v>
      </c>
      <c r="Z554" s="6">
        <f t="shared" si="225"/>
        <v>18.038130603720202</v>
      </c>
      <c r="AA554" s="6">
        <f t="shared" si="227"/>
        <v>18.038130603720202</v>
      </c>
      <c r="AB554" s="6">
        <f t="shared" si="226"/>
        <v>1.446749965412534</v>
      </c>
    </row>
    <row r="555" spans="5:28">
      <c r="E555" s="12">
        <f t="shared" si="210"/>
        <v>1.8628448469252803</v>
      </c>
      <c r="F555" s="12">
        <f t="shared" si="211"/>
        <v>59074852.5</v>
      </c>
      <c r="G555" s="6">
        <v>3148440</v>
      </c>
      <c r="H555" s="6">
        <v>39383235</v>
      </c>
      <c r="I555" s="12">
        <f t="shared" si="212"/>
        <v>78766470</v>
      </c>
      <c r="J555" s="6">
        <v>13755910.570312001</v>
      </c>
      <c r="K555" s="12">
        <f t="shared" si="213"/>
        <v>110047284.56249601</v>
      </c>
      <c r="L555" s="6">
        <f t="shared" si="214"/>
        <v>535.56762000000003</v>
      </c>
      <c r="M555" s="6">
        <f t="shared" si="215"/>
        <v>5242880</v>
      </c>
      <c r="N555" s="13">
        <f t="shared" si="216"/>
        <v>0.71575114563838615</v>
      </c>
      <c r="O555" s="13"/>
      <c r="P555" s="7">
        <f t="shared" si="217"/>
        <v>0</v>
      </c>
      <c r="Q555" s="7">
        <f t="shared" si="218"/>
        <v>2.0424340211284871E-2</v>
      </c>
      <c r="R555" s="6">
        <f t="shared" si="219"/>
        <v>2.0424340211284871E-2</v>
      </c>
      <c r="S555" s="6">
        <f t="shared" si="220"/>
        <v>2.0424340211284871E-2</v>
      </c>
      <c r="T555" s="7">
        <f t="shared" si="221"/>
        <v>0</v>
      </c>
      <c r="U555" s="7">
        <f t="shared" si="222"/>
        <v>1.3901974003210391</v>
      </c>
      <c r="V555" s="7">
        <f t="shared" si="223"/>
        <v>12.212912113378303</v>
      </c>
      <c r="W555" s="6">
        <f t="shared" si="224"/>
        <v>13.603109513699343</v>
      </c>
      <c r="X555" s="6">
        <v>5.4143999999999998E-2</v>
      </c>
      <c r="Y555" s="6">
        <v>13.4710272</v>
      </c>
      <c r="Z555" s="6">
        <f t="shared" si="225"/>
        <v>62.27774044901583</v>
      </c>
      <c r="AA555" s="6">
        <f t="shared" si="227"/>
        <v>62.27774044901583</v>
      </c>
      <c r="AB555" s="6">
        <f t="shared" si="226"/>
        <v>0.98049177496533102</v>
      </c>
    </row>
    <row r="556" spans="5:28">
      <c r="E556" s="12">
        <f t="shared" si="210"/>
        <v>1.1662065874029846</v>
      </c>
      <c r="F556" s="12">
        <f t="shared" si="211"/>
        <v>69783712.5</v>
      </c>
      <c r="G556" s="6">
        <v>952203</v>
      </c>
      <c r="H556" s="6">
        <v>46522475</v>
      </c>
      <c r="I556" s="12">
        <f t="shared" si="212"/>
        <v>93044950</v>
      </c>
      <c r="J556" s="6">
        <v>10172778.151366999</v>
      </c>
      <c r="K556" s="12">
        <f t="shared" si="213"/>
        <v>81382225.210935995</v>
      </c>
      <c r="L556" s="6">
        <f t="shared" si="214"/>
        <v>577.31376</v>
      </c>
      <c r="M556" s="6">
        <f t="shared" si="215"/>
        <v>5242880</v>
      </c>
      <c r="N556" s="13">
        <f t="shared" si="216"/>
        <v>1.1433080105494189</v>
      </c>
      <c r="O556" s="13"/>
      <c r="P556" s="7">
        <f t="shared" si="217"/>
        <v>0</v>
      </c>
      <c r="Q556" s="7">
        <f t="shared" si="218"/>
        <v>1.5104218713507721E-2</v>
      </c>
      <c r="R556" s="6">
        <f t="shared" si="219"/>
        <v>1.5104218713507721E-2</v>
      </c>
      <c r="S556" s="6">
        <f t="shared" si="220"/>
        <v>1.5104218713507721E-2</v>
      </c>
      <c r="T556" s="7">
        <f t="shared" si="221"/>
        <v>0</v>
      </c>
      <c r="U556" s="7">
        <f t="shared" si="222"/>
        <v>1.0280795057358609</v>
      </c>
      <c r="V556" s="7">
        <f t="shared" si="223"/>
        <v>2.9923258735238729</v>
      </c>
      <c r="W556" s="6">
        <f t="shared" si="224"/>
        <v>4.0204053792597341</v>
      </c>
      <c r="X556" s="6">
        <v>1.3266E-2</v>
      </c>
      <c r="Y556" s="6">
        <v>3.9911364000060301</v>
      </c>
      <c r="Z556" s="6">
        <f t="shared" si="225"/>
        <v>13.856616263438267</v>
      </c>
      <c r="AA556" s="6">
        <f t="shared" si="227"/>
        <v>13.856616263438267</v>
      </c>
      <c r="AB556" s="6">
        <f t="shared" si="226"/>
        <v>0.73334951052185926</v>
      </c>
    </row>
    <row r="557" spans="5:28">
      <c r="E557" s="12">
        <f t="shared" si="210"/>
        <v>1.126714282136458</v>
      </c>
      <c r="F557" s="12">
        <f t="shared" si="211"/>
        <v>72808428</v>
      </c>
      <c r="G557" s="6">
        <v>1157456</v>
      </c>
      <c r="H557" s="6">
        <v>48538952</v>
      </c>
      <c r="I557" s="12">
        <f t="shared" si="212"/>
        <v>97077904</v>
      </c>
      <c r="J557" s="6">
        <v>10254286.960937999</v>
      </c>
      <c r="K557" s="12">
        <f t="shared" si="213"/>
        <v>82034295.687503994</v>
      </c>
      <c r="L557" s="6">
        <f t="shared" si="214"/>
        <v>605.61654399999998</v>
      </c>
      <c r="M557" s="6">
        <f t="shared" si="215"/>
        <v>5242880</v>
      </c>
      <c r="N557" s="13">
        <f t="shared" si="216"/>
        <v>1.183381940277785</v>
      </c>
      <c r="O557" s="13"/>
      <c r="P557" s="7">
        <f t="shared" si="217"/>
        <v>0</v>
      </c>
      <c r="Q557" s="7">
        <f t="shared" si="218"/>
        <v>1.5225240411663264E-2</v>
      </c>
      <c r="R557" s="6">
        <f t="shared" si="219"/>
        <v>1.5225240411663264E-2</v>
      </c>
      <c r="S557" s="6">
        <f t="shared" si="220"/>
        <v>1.5225240411663264E-2</v>
      </c>
      <c r="T557" s="7">
        <f t="shared" si="221"/>
        <v>0</v>
      </c>
      <c r="U557" s="7">
        <f t="shared" si="222"/>
        <v>1.036316934627949</v>
      </c>
      <c r="V557" s="7">
        <f t="shared" si="223"/>
        <v>3.3279644156468584</v>
      </c>
      <c r="W557" s="6">
        <f t="shared" si="224"/>
        <v>4.3642813502748075</v>
      </c>
      <c r="X557" s="6">
        <v>1.4754E-2</v>
      </c>
      <c r="Y557" s="6">
        <v>4.3659355846097094</v>
      </c>
      <c r="Z557" s="6">
        <f t="shared" si="225"/>
        <v>3.1939840833893438</v>
      </c>
      <c r="AA557" s="6">
        <f t="shared" si="227"/>
        <v>3.1939840833893438</v>
      </c>
      <c r="AB557" s="6">
        <f t="shared" si="226"/>
        <v>3.7889572643565496E-2</v>
      </c>
    </row>
    <row r="558" spans="5:28">
      <c r="E558" s="12">
        <f t="shared" si="210"/>
        <v>1.9631849921393603</v>
      </c>
      <c r="F558" s="12">
        <f t="shared" si="211"/>
        <v>67545583.5</v>
      </c>
      <c r="G558" s="6">
        <v>3566907</v>
      </c>
      <c r="H558" s="6">
        <v>45030389</v>
      </c>
      <c r="I558" s="12">
        <f t="shared" si="212"/>
        <v>90060778</v>
      </c>
      <c r="J558" s="6">
        <v>16575559.476562001</v>
      </c>
      <c r="K558" s="12">
        <f t="shared" si="213"/>
        <v>132604475.81249601</v>
      </c>
      <c r="L558" s="6">
        <f t="shared" si="214"/>
        <v>611.702808</v>
      </c>
      <c r="M558" s="6">
        <f t="shared" si="215"/>
        <v>5242880</v>
      </c>
      <c r="N558" s="13">
        <f t="shared" si="216"/>
        <v>0.67916846281528842</v>
      </c>
      <c r="O558" s="13"/>
      <c r="P558" s="7">
        <f t="shared" si="217"/>
        <v>0</v>
      </c>
      <c r="Q558" s="7">
        <f t="shared" si="218"/>
        <v>2.4610865577473051E-2</v>
      </c>
      <c r="R558" s="6">
        <f t="shared" si="219"/>
        <v>2.4610865577473051E-2</v>
      </c>
      <c r="S558" s="6">
        <f t="shared" si="220"/>
        <v>2.4610865577473051E-2</v>
      </c>
      <c r="T558" s="7">
        <f t="shared" si="221"/>
        <v>0</v>
      </c>
      <c r="U558" s="7">
        <f t="shared" si="222"/>
        <v>1.6751562592239655</v>
      </c>
      <c r="V558" s="7">
        <f t="shared" si="223"/>
        <v>14.549524786665943</v>
      </c>
      <c r="W558" s="6">
        <f t="shared" si="224"/>
        <v>16.224681045889909</v>
      </c>
      <c r="X558" s="6">
        <v>6.4503000000000005E-2</v>
      </c>
      <c r="Y558" s="6">
        <v>15.984273420021502</v>
      </c>
      <c r="Z558" s="6">
        <f t="shared" si="225"/>
        <v>61.84539389257391</v>
      </c>
      <c r="AA558" s="6">
        <f t="shared" si="227"/>
        <v>61.84539389257391</v>
      </c>
      <c r="AB558" s="6">
        <f t="shared" si="226"/>
        <v>1.5040259857371969</v>
      </c>
    </row>
    <row r="559" spans="5:28">
      <c r="E559" s="12">
        <f t="shared" si="210"/>
        <v>2.8554083910291128</v>
      </c>
      <c r="F559" s="12">
        <f t="shared" si="211"/>
        <v>50786193</v>
      </c>
      <c r="G559" s="6">
        <v>12057441</v>
      </c>
      <c r="H559" s="6">
        <v>33857462</v>
      </c>
      <c r="I559" s="12">
        <f t="shared" si="212"/>
        <v>67714924</v>
      </c>
      <c r="J559" s="6">
        <v>18126915.205077998</v>
      </c>
      <c r="K559" s="12">
        <f t="shared" si="213"/>
        <v>145015321.64062399</v>
      </c>
      <c r="L559" s="6">
        <f t="shared" si="214"/>
        <v>647.43836399999998</v>
      </c>
      <c r="M559" s="6">
        <f t="shared" si="215"/>
        <v>5242880</v>
      </c>
      <c r="N559" s="13">
        <f t="shared" si="216"/>
        <v>0.46695013488168291</v>
      </c>
      <c r="O559" s="13"/>
      <c r="P559" s="7">
        <f t="shared" si="217"/>
        <v>0</v>
      </c>
      <c r="Q559" s="7">
        <f t="shared" si="218"/>
        <v>2.6914269414389517E-2</v>
      </c>
      <c r="R559" s="6">
        <f t="shared" si="219"/>
        <v>2.6914269414389517E-2</v>
      </c>
      <c r="S559" s="6">
        <f t="shared" si="220"/>
        <v>2.6914269414389517E-2</v>
      </c>
      <c r="T559" s="7">
        <f t="shared" si="221"/>
        <v>0</v>
      </c>
      <c r="U559" s="7">
        <f t="shared" si="222"/>
        <v>1.8319390973888674</v>
      </c>
      <c r="V559" s="7">
        <f t="shared" si="223"/>
        <v>8.4500611996043524</v>
      </c>
      <c r="W559" s="6">
        <f t="shared" si="224"/>
        <v>10.282000296993219</v>
      </c>
      <c r="X559" s="6">
        <v>3.7462000000000002E-2</v>
      </c>
      <c r="Y559" s="6">
        <v>10.290603277761129</v>
      </c>
      <c r="Z559" s="6">
        <f t="shared" si="225"/>
        <v>28.155812785250344</v>
      </c>
      <c r="AA559" s="6">
        <f t="shared" si="227"/>
        <v>28.155812785250344</v>
      </c>
      <c r="AB559" s="6">
        <f t="shared" si="226"/>
        <v>8.3600353989946391E-2</v>
      </c>
    </row>
    <row r="560" spans="5:28">
      <c r="E560" s="12">
        <f t="shared" si="210"/>
        <v>1.105235110124289</v>
      </c>
      <c r="F560" s="12">
        <f t="shared" si="211"/>
        <v>79008487.5</v>
      </c>
      <c r="G560" s="6">
        <v>1508065</v>
      </c>
      <c r="H560" s="6">
        <v>52672325</v>
      </c>
      <c r="I560" s="12">
        <f t="shared" si="212"/>
        <v>105344650</v>
      </c>
      <c r="J560" s="6">
        <v>10915369.297852</v>
      </c>
      <c r="K560" s="12">
        <f t="shared" si="213"/>
        <v>87322954.382816002</v>
      </c>
      <c r="L560" s="6">
        <f t="shared" si="214"/>
        <v>662.22919999999999</v>
      </c>
      <c r="M560" s="6">
        <f t="shared" si="215"/>
        <v>5242880</v>
      </c>
      <c r="N560" s="13">
        <f t="shared" si="216"/>
        <v>1.2063798201121152</v>
      </c>
      <c r="O560" s="13"/>
      <c r="P560" s="7">
        <f t="shared" si="217"/>
        <v>0</v>
      </c>
      <c r="Q560" s="7">
        <f t="shared" si="218"/>
        <v>1.6206794521642955E-2</v>
      </c>
      <c r="R560" s="6">
        <f t="shared" si="219"/>
        <v>1.6206794521642955E-2</v>
      </c>
      <c r="S560" s="6">
        <f t="shared" si="220"/>
        <v>1.6206794521642955E-2</v>
      </c>
      <c r="T560" s="7">
        <f t="shared" si="221"/>
        <v>0</v>
      </c>
      <c r="U560" s="7">
        <f t="shared" si="222"/>
        <v>1.103127120800536</v>
      </c>
      <c r="V560" s="7">
        <f t="shared" si="223"/>
        <v>3.033604000680127</v>
      </c>
      <c r="W560" s="6">
        <f t="shared" si="224"/>
        <v>4.136731121480663</v>
      </c>
      <c r="X560" s="6">
        <v>1.3448999999999999E-2</v>
      </c>
      <c r="Y560" s="6">
        <v>4.1303101636351407</v>
      </c>
      <c r="Z560" s="6">
        <f t="shared" si="225"/>
        <v>20.505573065974836</v>
      </c>
      <c r="AA560" s="6">
        <f t="shared" si="227"/>
        <v>20.505573065974836</v>
      </c>
      <c r="AB560" s="6">
        <f t="shared" si="226"/>
        <v>0.15545945924485133</v>
      </c>
    </row>
    <row r="561" spans="5:28">
      <c r="E561" s="12">
        <f t="shared" si="210"/>
        <v>1.1045969061121419</v>
      </c>
      <c r="F561" s="12">
        <f t="shared" si="211"/>
        <v>83202633</v>
      </c>
      <c r="G561" s="6">
        <v>914898</v>
      </c>
      <c r="H561" s="6">
        <v>55468422</v>
      </c>
      <c r="I561" s="12">
        <f t="shared" si="212"/>
        <v>110936844</v>
      </c>
      <c r="J561" s="6">
        <v>11488171.374023</v>
      </c>
      <c r="K561" s="12">
        <f t="shared" si="213"/>
        <v>91905370.992183998</v>
      </c>
      <c r="L561" s="6">
        <f t="shared" si="214"/>
        <v>683.91902400000004</v>
      </c>
      <c r="M561" s="6">
        <f t="shared" si="215"/>
        <v>5242880</v>
      </c>
      <c r="N561" s="13">
        <f t="shared" si="216"/>
        <v>1.2070768313359457</v>
      </c>
      <c r="O561" s="13"/>
      <c r="P561" s="7">
        <f t="shared" si="217"/>
        <v>0</v>
      </c>
      <c r="Q561" s="7">
        <f t="shared" si="218"/>
        <v>1.7057272897294494E-2</v>
      </c>
      <c r="R561" s="6">
        <f t="shared" si="219"/>
        <v>1.7057272897294494E-2</v>
      </c>
      <c r="S561" s="6">
        <f t="shared" si="220"/>
        <v>1.7057272897294494E-2</v>
      </c>
      <c r="T561" s="7">
        <f t="shared" si="221"/>
        <v>0</v>
      </c>
      <c r="U561" s="7">
        <f t="shared" si="222"/>
        <v>1.161015542880715</v>
      </c>
      <c r="V561" s="7">
        <f t="shared" si="223"/>
        <v>3.1883405866319876</v>
      </c>
      <c r="W561" s="6">
        <f t="shared" si="224"/>
        <v>4.349356129512703</v>
      </c>
      <c r="X561" s="6">
        <v>1.4135E-2</v>
      </c>
      <c r="Y561" s="6">
        <v>4.3098792916619546</v>
      </c>
      <c r="Z561" s="6">
        <f t="shared" si="225"/>
        <v>20.674021204771801</v>
      </c>
      <c r="AA561" s="6">
        <f t="shared" si="227"/>
        <v>20.674021204771801</v>
      </c>
      <c r="AB561" s="6">
        <f t="shared" si="226"/>
        <v>0.91596156595665434</v>
      </c>
    </row>
    <row r="562" spans="5:28">
      <c r="E562" s="12">
        <f t="shared" si="210"/>
        <v>3.6417011020459169</v>
      </c>
      <c r="F562" s="12">
        <f t="shared" si="211"/>
        <v>50518719</v>
      </c>
      <c r="G562" s="6">
        <v>14081816</v>
      </c>
      <c r="H562" s="6">
        <v>33679146</v>
      </c>
      <c r="I562" s="12">
        <f t="shared" si="212"/>
        <v>67358292</v>
      </c>
      <c r="J562" s="6">
        <v>22996759.332031</v>
      </c>
      <c r="K562" s="12">
        <f t="shared" si="213"/>
        <v>183974074.656248</v>
      </c>
      <c r="L562" s="6">
        <f t="shared" si="214"/>
        <v>685.78607199999999</v>
      </c>
      <c r="M562" s="6">
        <f t="shared" si="215"/>
        <v>5242880</v>
      </c>
      <c r="N562" s="13">
        <f t="shared" si="216"/>
        <v>0.36612926101602994</v>
      </c>
      <c r="O562" s="13"/>
      <c r="P562" s="7">
        <f t="shared" si="217"/>
        <v>0</v>
      </c>
      <c r="Q562" s="7">
        <f t="shared" si="218"/>
        <v>3.4144859691668396E-2</v>
      </c>
      <c r="R562" s="6">
        <f t="shared" si="219"/>
        <v>3.4144859691668396E-2</v>
      </c>
      <c r="S562" s="6">
        <f t="shared" si="220"/>
        <v>3.4144859691668396E-2</v>
      </c>
      <c r="T562" s="7">
        <f t="shared" si="221"/>
        <v>0</v>
      </c>
      <c r="U562" s="7">
        <f t="shared" si="222"/>
        <v>2.3240944229599605</v>
      </c>
      <c r="V562" s="7">
        <f t="shared" si="223"/>
        <v>10.431636866640929</v>
      </c>
      <c r="W562" s="6">
        <f t="shared" si="224"/>
        <v>12.75573128960089</v>
      </c>
      <c r="X562" s="6">
        <v>4.6247000000000003E-2</v>
      </c>
      <c r="Y562" s="6">
        <v>12.801169600000001</v>
      </c>
      <c r="Z562" s="6">
        <f t="shared" si="225"/>
        <v>26.168487271242689</v>
      </c>
      <c r="AA562" s="6">
        <f t="shared" si="227"/>
        <v>26.168487271242689</v>
      </c>
      <c r="AB562" s="6">
        <f t="shared" si="226"/>
        <v>0.35495436603786273</v>
      </c>
    </row>
    <row r="563" spans="5:28">
      <c r="E563" s="12">
        <f t="shared" si="210"/>
        <v>1.6822666603956056</v>
      </c>
      <c r="F563" s="12">
        <f t="shared" si="211"/>
        <v>71332107</v>
      </c>
      <c r="G563" s="6">
        <v>8388608</v>
      </c>
      <c r="H563" s="6">
        <v>47554738</v>
      </c>
      <c r="I563" s="12">
        <f t="shared" si="212"/>
        <v>95109476</v>
      </c>
      <c r="J563" s="6">
        <v>14999953.177734001</v>
      </c>
      <c r="K563" s="12">
        <f t="shared" si="213"/>
        <v>119999625.421872</v>
      </c>
      <c r="L563" s="6">
        <f t="shared" si="214"/>
        <v>738.42901600000005</v>
      </c>
      <c r="M563" s="6">
        <f t="shared" si="215"/>
        <v>5242880</v>
      </c>
      <c r="N563" s="13">
        <f t="shared" si="216"/>
        <v>0.79258144069726955</v>
      </c>
      <c r="O563" s="13"/>
      <c r="P563" s="7">
        <f t="shared" si="217"/>
        <v>0</v>
      </c>
      <c r="Q563" s="7">
        <f t="shared" si="218"/>
        <v>2.227145526204407E-2</v>
      </c>
      <c r="R563" s="6">
        <f t="shared" si="219"/>
        <v>2.227145526204407E-2</v>
      </c>
      <c r="S563" s="6">
        <f t="shared" si="220"/>
        <v>2.227145526204407E-2</v>
      </c>
      <c r="T563" s="7">
        <f t="shared" si="221"/>
        <v>0</v>
      </c>
      <c r="U563" s="7">
        <f t="shared" si="222"/>
        <v>1.5159226142126734</v>
      </c>
      <c r="V563" s="7">
        <f t="shared" si="223"/>
        <v>8.096603138107902</v>
      </c>
      <c r="W563" s="6">
        <f t="shared" si="224"/>
        <v>9.6125257523205754</v>
      </c>
      <c r="X563" s="6">
        <v>3.5895000000000003E-2</v>
      </c>
      <c r="Y563" s="6">
        <v>9.7495306875000018</v>
      </c>
      <c r="Z563" s="6">
        <f t="shared" si="225"/>
        <v>37.953878640356407</v>
      </c>
      <c r="AA563" s="6">
        <f t="shared" si="227"/>
        <v>37.953878640356407</v>
      </c>
      <c r="AB563" s="6">
        <f t="shared" si="226"/>
        <v>1.4052464633511259</v>
      </c>
    </row>
    <row r="564" spans="5:28">
      <c r="E564" s="12">
        <f t="shared" si="210"/>
        <v>1.1317871716590873</v>
      </c>
      <c r="F564" s="12">
        <f t="shared" si="211"/>
        <v>91376167.5</v>
      </c>
      <c r="G564" s="6">
        <v>1498023</v>
      </c>
      <c r="H564" s="6">
        <v>60917445</v>
      </c>
      <c r="I564" s="12">
        <f t="shared" si="212"/>
        <v>121834890</v>
      </c>
      <c r="J564" s="6">
        <v>12927296.771484001</v>
      </c>
      <c r="K564" s="12">
        <f t="shared" si="213"/>
        <v>103418374.171872</v>
      </c>
      <c r="L564" s="6">
        <f t="shared" si="214"/>
        <v>760.96979999999996</v>
      </c>
      <c r="M564" s="6">
        <f t="shared" si="215"/>
        <v>5242880</v>
      </c>
      <c r="N564" s="13">
        <f t="shared" si="216"/>
        <v>1.1780777929995438</v>
      </c>
      <c r="O564" s="13"/>
      <c r="P564" s="7">
        <f t="shared" si="217"/>
        <v>0</v>
      </c>
      <c r="Q564" s="7">
        <f t="shared" si="218"/>
        <v>1.9194040694250111E-2</v>
      </c>
      <c r="R564" s="6">
        <f t="shared" si="219"/>
        <v>1.9194040694250111E-2</v>
      </c>
      <c r="S564" s="6">
        <f t="shared" si="220"/>
        <v>1.9194040694250111E-2</v>
      </c>
      <c r="T564" s="7">
        <f t="shared" si="221"/>
        <v>0</v>
      </c>
      <c r="U564" s="7">
        <f t="shared" si="222"/>
        <v>1.3064561791846545</v>
      </c>
      <c r="V564" s="7">
        <f t="shared" si="223"/>
        <v>3.6586405599696379</v>
      </c>
      <c r="W564" s="6">
        <f t="shared" si="224"/>
        <v>4.9650967391542924</v>
      </c>
      <c r="X564" s="6">
        <v>1.6219999999999998E-2</v>
      </c>
      <c r="Y564" s="6">
        <v>4.9708507142810801</v>
      </c>
      <c r="Z564" s="6">
        <f t="shared" si="225"/>
        <v>18.335639298705999</v>
      </c>
      <c r="AA564" s="6">
        <f t="shared" si="227"/>
        <v>18.335639298705999</v>
      </c>
      <c r="AB564" s="6">
        <f t="shared" si="226"/>
        <v>0.11575433376537921</v>
      </c>
    </row>
    <row r="565" spans="5:28">
      <c r="E565" s="12">
        <f t="shared" si="210"/>
        <v>1.133576650127379</v>
      </c>
      <c r="F565" s="12">
        <f t="shared" si="211"/>
        <v>94735035</v>
      </c>
      <c r="G565" s="6">
        <v>1437960</v>
      </c>
      <c r="H565" s="6">
        <v>63156690</v>
      </c>
      <c r="I565" s="12">
        <f t="shared" si="212"/>
        <v>126313380</v>
      </c>
      <c r="J565" s="6">
        <v>13423677.953125</v>
      </c>
      <c r="K565" s="12">
        <f t="shared" si="213"/>
        <v>107389423.625</v>
      </c>
      <c r="L565" s="6">
        <f t="shared" si="214"/>
        <v>786.63948000000005</v>
      </c>
      <c r="M565" s="6">
        <f t="shared" si="215"/>
        <v>5242880</v>
      </c>
      <c r="N565" s="13">
        <f t="shared" si="216"/>
        <v>1.1762180644630498</v>
      </c>
      <c r="O565" s="13"/>
      <c r="P565" s="7">
        <f t="shared" si="217"/>
        <v>0</v>
      </c>
      <c r="Q565" s="7">
        <f t="shared" si="218"/>
        <v>1.9931051746807819E-2</v>
      </c>
      <c r="R565" s="6">
        <f t="shared" si="219"/>
        <v>1.9931051746807819E-2</v>
      </c>
      <c r="S565" s="6">
        <f t="shared" si="220"/>
        <v>1.9931051746807819E-2</v>
      </c>
      <c r="T565" s="7">
        <f t="shared" si="221"/>
        <v>0</v>
      </c>
      <c r="U565" s="7">
        <f t="shared" si="222"/>
        <v>1.3566213663424502</v>
      </c>
      <c r="V565" s="7">
        <f t="shared" si="223"/>
        <v>5.4453293315799653</v>
      </c>
      <c r="W565" s="6">
        <f t="shared" si="224"/>
        <v>6.8019506979224156</v>
      </c>
      <c r="X565" s="6">
        <v>2.4140999999999999E-2</v>
      </c>
      <c r="Y565" s="6">
        <v>6.7194059399999988</v>
      </c>
      <c r="Z565" s="6">
        <f t="shared" si="225"/>
        <v>17.438996947898517</v>
      </c>
      <c r="AA565" s="6">
        <f t="shared" si="227"/>
        <v>17.438996947898517</v>
      </c>
      <c r="AB565" s="6">
        <f t="shared" si="226"/>
        <v>1.2284532093981033</v>
      </c>
    </row>
    <row r="566" spans="5:28">
      <c r="E566" s="12">
        <f t="shared" si="210"/>
        <v>1.133681250385264</v>
      </c>
      <c r="F566" s="12">
        <f t="shared" si="211"/>
        <v>96797551.5</v>
      </c>
      <c r="G566" s="6">
        <v>1391349</v>
      </c>
      <c r="H566" s="6">
        <v>64531701</v>
      </c>
      <c r="I566" s="12">
        <f t="shared" si="212"/>
        <v>129063402</v>
      </c>
      <c r="J566" s="6">
        <v>13717196.152344</v>
      </c>
      <c r="K566" s="12">
        <f t="shared" si="213"/>
        <v>109737569.218752</v>
      </c>
      <c r="L566" s="6">
        <f t="shared" si="214"/>
        <v>802.20739200000003</v>
      </c>
      <c r="M566" s="6">
        <f t="shared" si="215"/>
        <v>5242880</v>
      </c>
      <c r="N566" s="13">
        <f t="shared" si="216"/>
        <v>1.17610953950259</v>
      </c>
      <c r="O566" s="13"/>
      <c r="P566" s="7">
        <f t="shared" si="217"/>
        <v>0</v>
      </c>
      <c r="Q566" s="7">
        <f t="shared" si="218"/>
        <v>2.0366858270004527E-2</v>
      </c>
      <c r="R566" s="6">
        <f t="shared" si="219"/>
        <v>2.0366858270004527E-2</v>
      </c>
      <c r="S566" s="6">
        <f t="shared" si="220"/>
        <v>2.0366858270004527E-2</v>
      </c>
      <c r="T566" s="7">
        <f t="shared" si="221"/>
        <v>0</v>
      </c>
      <c r="U566" s="7">
        <f t="shared" si="222"/>
        <v>1.3862848506618246</v>
      </c>
      <c r="V566" s="7">
        <f t="shared" si="223"/>
        <v>3.888264239997326</v>
      </c>
      <c r="W566" s="6">
        <f t="shared" si="224"/>
        <v>5.2745490906591508</v>
      </c>
      <c r="X566" s="6">
        <v>1.7238E-2</v>
      </c>
      <c r="Y566" s="6">
        <v>5.2505870625000002</v>
      </c>
      <c r="Z566" s="6">
        <f t="shared" si="225"/>
        <v>18.150935549393939</v>
      </c>
      <c r="AA566" s="6">
        <f t="shared" si="227"/>
        <v>18.150935549393939</v>
      </c>
      <c r="AB566" s="6">
        <f t="shared" si="226"/>
        <v>0.45636855220035893</v>
      </c>
    </row>
    <row r="567" spans="5:28">
      <c r="E567" s="12">
        <f t="shared" si="210"/>
        <v>1.1730492496713485</v>
      </c>
      <c r="F567" s="12">
        <f t="shared" si="211"/>
        <v>91051581</v>
      </c>
      <c r="G567" s="6">
        <v>4194304</v>
      </c>
      <c r="H567" s="6">
        <v>60701054</v>
      </c>
      <c r="I567" s="12">
        <f t="shared" si="212"/>
        <v>121402108</v>
      </c>
      <c r="J567" s="6">
        <v>13350998.59668</v>
      </c>
      <c r="K567" s="12">
        <f t="shared" si="213"/>
        <v>106807988.77344</v>
      </c>
      <c r="L567" s="6">
        <f t="shared" si="214"/>
        <v>812.29872799999998</v>
      </c>
      <c r="M567" s="6">
        <f t="shared" si="215"/>
        <v>5242880</v>
      </c>
      <c r="N567" s="13">
        <f t="shared" si="216"/>
        <v>1.1366388356728343</v>
      </c>
      <c r="O567" s="13"/>
      <c r="P567" s="7">
        <f t="shared" si="217"/>
        <v>0</v>
      </c>
      <c r="Q567" s="7">
        <f t="shared" si="218"/>
        <v>1.9823139740926244E-2</v>
      </c>
      <c r="R567" s="6">
        <f t="shared" si="219"/>
        <v>1.9823139740926244E-2</v>
      </c>
      <c r="S567" s="6">
        <f t="shared" si="220"/>
        <v>1.9823139740926244E-2</v>
      </c>
      <c r="T567" s="7">
        <f t="shared" si="221"/>
        <v>0</v>
      </c>
      <c r="U567" s="7">
        <f t="shared" si="222"/>
        <v>1.3492762580800495</v>
      </c>
      <c r="V567" s="7">
        <f t="shared" si="223"/>
        <v>3.8255575768856387</v>
      </c>
      <c r="W567" s="6">
        <f t="shared" si="224"/>
        <v>5.1748338349656882</v>
      </c>
      <c r="X567" s="6">
        <v>1.6959999999999999E-2</v>
      </c>
      <c r="Y567" s="6">
        <v>5.2897109333276795</v>
      </c>
      <c r="Z567" s="6">
        <f t="shared" si="225"/>
        <v>16.881720170555688</v>
      </c>
      <c r="AA567" s="6">
        <f t="shared" si="227"/>
        <v>16.881720170555688</v>
      </c>
      <c r="AB567" s="6">
        <f t="shared" si="226"/>
        <v>2.171708431895802</v>
      </c>
    </row>
    <row r="568" spans="5:28">
      <c r="E568" s="12">
        <f t="shared" si="210"/>
        <v>1.3510834009065644</v>
      </c>
      <c r="F568" s="12">
        <f t="shared" si="211"/>
        <v>89286436.5</v>
      </c>
      <c r="G568" s="6">
        <v>5558326</v>
      </c>
      <c r="H568" s="6">
        <v>59524291</v>
      </c>
      <c r="I568" s="12">
        <f t="shared" si="212"/>
        <v>119048582</v>
      </c>
      <c r="J568" s="6">
        <v>15079177.785156</v>
      </c>
      <c r="K568" s="12">
        <f t="shared" si="213"/>
        <v>120633422.281248</v>
      </c>
      <c r="L568" s="6">
        <f t="shared" si="214"/>
        <v>825.45801200000005</v>
      </c>
      <c r="M568" s="6">
        <f t="shared" si="215"/>
        <v>5242880</v>
      </c>
      <c r="N568" s="13">
        <f t="shared" si="216"/>
        <v>0.98686234501784209</v>
      </c>
      <c r="O568" s="13"/>
      <c r="P568" s="7">
        <f t="shared" si="217"/>
        <v>0</v>
      </c>
      <c r="Q568" s="7">
        <f t="shared" si="218"/>
        <v>2.2389085449215002E-2</v>
      </c>
      <c r="R568" s="6">
        <f t="shared" si="219"/>
        <v>2.2389085449215002E-2</v>
      </c>
      <c r="S568" s="6">
        <f t="shared" si="220"/>
        <v>2.2389085449215002E-2</v>
      </c>
      <c r="T568" s="7">
        <f t="shared" si="221"/>
        <v>0</v>
      </c>
      <c r="U568" s="7">
        <f t="shared" si="222"/>
        <v>1.523929197471307</v>
      </c>
      <c r="V568" s="7">
        <f t="shared" si="223"/>
        <v>11.237575382101566</v>
      </c>
      <c r="W568" s="6">
        <f t="shared" si="224"/>
        <v>12.761504579572874</v>
      </c>
      <c r="X568" s="6">
        <v>4.9820000000000003E-2</v>
      </c>
      <c r="Y568" s="6">
        <v>12.669724200000001</v>
      </c>
      <c r="Z568" s="6">
        <f t="shared" si="225"/>
        <v>55.060045264522287</v>
      </c>
      <c r="AA568" s="6">
        <f t="shared" si="227"/>
        <v>55.060045264522287</v>
      </c>
      <c r="AB568" s="6">
        <f t="shared" si="226"/>
        <v>0.7244070835643972</v>
      </c>
    </row>
    <row r="569" spans="5:28">
      <c r="E569" s="12">
        <f t="shared" si="210"/>
        <v>3.1558523325677066</v>
      </c>
      <c r="F569" s="12">
        <f t="shared" si="211"/>
        <v>68134390.5</v>
      </c>
      <c r="G569" s="6">
        <v>16002413</v>
      </c>
      <c r="H569" s="6">
        <v>45422927</v>
      </c>
      <c r="I569" s="12">
        <f t="shared" si="212"/>
        <v>90845854</v>
      </c>
      <c r="J569" s="6">
        <v>26877759.398437999</v>
      </c>
      <c r="K569" s="12">
        <f t="shared" si="213"/>
        <v>215022075.18750399</v>
      </c>
      <c r="L569" s="6">
        <f t="shared" si="214"/>
        <v>865.12338399999999</v>
      </c>
      <c r="M569" s="6">
        <f t="shared" si="215"/>
        <v>5242880</v>
      </c>
      <c r="N569" s="13">
        <f t="shared" si="216"/>
        <v>0.42249547596813214</v>
      </c>
      <c r="O569" s="13"/>
      <c r="P569" s="7">
        <f t="shared" si="217"/>
        <v>0</v>
      </c>
      <c r="Q569" s="7">
        <f t="shared" si="218"/>
        <v>3.9907245635597791E-2</v>
      </c>
      <c r="R569" s="6">
        <f t="shared" si="219"/>
        <v>3.9907245635597791E-2</v>
      </c>
      <c r="S569" s="6">
        <f t="shared" si="220"/>
        <v>3.9907245635597791E-2</v>
      </c>
      <c r="T569" s="7">
        <f t="shared" si="221"/>
        <v>0</v>
      </c>
      <c r="U569" s="7">
        <f t="shared" si="222"/>
        <v>2.7163153650333296</v>
      </c>
      <c r="V569" s="7">
        <f t="shared" si="223"/>
        <v>12.808174285866583</v>
      </c>
      <c r="W569" s="6">
        <f t="shared" si="224"/>
        <v>15.524489650899913</v>
      </c>
      <c r="X569" s="6">
        <v>5.6783E-2</v>
      </c>
      <c r="Y569" s="6">
        <v>15.392560923081291</v>
      </c>
      <c r="Z569" s="6">
        <f t="shared" si="225"/>
        <v>29.719730138249496</v>
      </c>
      <c r="AA569" s="6">
        <f t="shared" si="227"/>
        <v>29.719730138249496</v>
      </c>
      <c r="AB569" s="6">
        <f t="shared" si="226"/>
        <v>0.85709407601429888</v>
      </c>
    </row>
    <row r="570" spans="5:28">
      <c r="E570" s="12">
        <f t="shared" si="210"/>
        <v>1.0970322861422759</v>
      </c>
      <c r="F570" s="12">
        <f t="shared" si="211"/>
        <v>107499487.5</v>
      </c>
      <c r="G570" s="6">
        <v>986703</v>
      </c>
      <c r="H570" s="6">
        <v>71666325</v>
      </c>
      <c r="I570" s="12">
        <f t="shared" si="212"/>
        <v>143332650</v>
      </c>
      <c r="J570" s="6">
        <v>14741301.066406</v>
      </c>
      <c r="K570" s="12">
        <f t="shared" si="213"/>
        <v>117930408.531248</v>
      </c>
      <c r="L570" s="6">
        <f t="shared" si="214"/>
        <v>879.72996000000001</v>
      </c>
      <c r="M570" s="6">
        <f t="shared" si="215"/>
        <v>5242880</v>
      </c>
      <c r="N570" s="13">
        <f t="shared" si="216"/>
        <v>1.2154002668618007</v>
      </c>
      <c r="O570" s="13"/>
      <c r="P570" s="7">
        <f t="shared" si="217"/>
        <v>0</v>
      </c>
      <c r="Q570" s="7">
        <f t="shared" si="218"/>
        <v>2.1887416801549021E-2</v>
      </c>
      <c r="R570" s="6">
        <f t="shared" si="219"/>
        <v>2.1887416801549021E-2</v>
      </c>
      <c r="S570" s="6">
        <f t="shared" si="220"/>
        <v>2.1887416801549021E-2</v>
      </c>
      <c r="T570" s="7">
        <f t="shared" si="221"/>
        <v>0</v>
      </c>
      <c r="U570" s="7">
        <f t="shared" si="222"/>
        <v>1.4897827602991291</v>
      </c>
      <c r="V570" s="7">
        <f t="shared" si="223"/>
        <v>4.06984288677757</v>
      </c>
      <c r="W570" s="6">
        <f t="shared" si="224"/>
        <v>5.5596256470766994</v>
      </c>
      <c r="X570" s="6">
        <v>1.8043E-2</v>
      </c>
      <c r="Y570" s="6">
        <v>5.4744584705903581</v>
      </c>
      <c r="Z570" s="6">
        <f t="shared" si="225"/>
        <v>21.306971133120996</v>
      </c>
      <c r="AA570" s="6">
        <f t="shared" si="227"/>
        <v>21.306971133120996</v>
      </c>
      <c r="AB570" s="6">
        <f t="shared" si="226"/>
        <v>1.5557187426641854</v>
      </c>
    </row>
    <row r="571" spans="5:28">
      <c r="E571" s="12">
        <f t="shared" si="210"/>
        <v>1.3968515079182398</v>
      </c>
      <c r="F571" s="12">
        <f t="shared" si="211"/>
        <v>85734805.5</v>
      </c>
      <c r="G571" s="6">
        <v>9845725</v>
      </c>
      <c r="H571" s="6">
        <v>57156537</v>
      </c>
      <c r="I571" s="12">
        <f t="shared" si="212"/>
        <v>114313074</v>
      </c>
      <c r="J571" s="6">
        <v>14969849.042969</v>
      </c>
      <c r="K571" s="12">
        <f t="shared" si="213"/>
        <v>119758792.343752</v>
      </c>
      <c r="L571" s="6">
        <f t="shared" si="214"/>
        <v>882.79294400000003</v>
      </c>
      <c r="M571" s="6">
        <f t="shared" si="215"/>
        <v>5242880</v>
      </c>
      <c r="N571" s="13">
        <f t="shared" si="216"/>
        <v>0.95452761139974784</v>
      </c>
      <c r="O571" s="13"/>
      <c r="P571" s="7">
        <f t="shared" si="217"/>
        <v>0</v>
      </c>
      <c r="Q571" s="7">
        <f t="shared" si="218"/>
        <v>2.2226757596479588E-2</v>
      </c>
      <c r="R571" s="6">
        <f t="shared" si="219"/>
        <v>2.2226757596479588E-2</v>
      </c>
      <c r="S571" s="6">
        <f t="shared" si="220"/>
        <v>2.2226757596479588E-2</v>
      </c>
      <c r="T571" s="7">
        <f t="shared" si="221"/>
        <v>0</v>
      </c>
      <c r="U571" s="7">
        <f t="shared" si="222"/>
        <v>1.5128802354711643</v>
      </c>
      <c r="V571" s="7">
        <f t="shared" si="223"/>
        <v>5.0772096402192721</v>
      </c>
      <c r="W571" s="6">
        <f t="shared" si="224"/>
        <v>6.5900898756904365</v>
      </c>
      <c r="X571" s="6">
        <v>2.2509000000000001E-2</v>
      </c>
      <c r="Y571" s="6">
        <v>6.7634543000050025</v>
      </c>
      <c r="Z571" s="6">
        <f t="shared" si="225"/>
        <v>1.2539091186654827</v>
      </c>
      <c r="AA571" s="6">
        <f t="shared" si="227"/>
        <v>1.2539091186654827</v>
      </c>
      <c r="AB571" s="6">
        <f t="shared" si="226"/>
        <v>2.563252690484473</v>
      </c>
    </row>
    <row r="572" spans="5:28">
      <c r="E572" s="12">
        <f t="shared" si="210"/>
        <v>1.9798486693381252</v>
      </c>
      <c r="F572" s="12">
        <f t="shared" si="211"/>
        <v>103490659.5</v>
      </c>
      <c r="G572" s="6">
        <v>4847571</v>
      </c>
      <c r="H572" s="6">
        <v>68993773</v>
      </c>
      <c r="I572" s="12">
        <f t="shared" si="212"/>
        <v>137987546</v>
      </c>
      <c r="J572" s="6">
        <v>25611980.5625</v>
      </c>
      <c r="K572" s="12">
        <f t="shared" si="213"/>
        <v>204895844.5</v>
      </c>
      <c r="L572" s="6">
        <f t="shared" si="214"/>
        <v>924.87669600000004</v>
      </c>
      <c r="M572" s="6">
        <f t="shared" si="215"/>
        <v>5242880</v>
      </c>
      <c r="N572" s="13">
        <f t="shared" si="216"/>
        <v>0.67345214509706663</v>
      </c>
      <c r="O572" s="13"/>
      <c r="P572" s="7">
        <f t="shared" si="217"/>
        <v>0</v>
      </c>
      <c r="Q572" s="7">
        <f t="shared" si="218"/>
        <v>3.8027857321367466E-2</v>
      </c>
      <c r="R572" s="6">
        <f t="shared" si="219"/>
        <v>3.8027857321367466E-2</v>
      </c>
      <c r="S572" s="6">
        <f t="shared" si="220"/>
        <v>3.8027857321367466E-2</v>
      </c>
      <c r="T572" s="7">
        <f t="shared" si="221"/>
        <v>0</v>
      </c>
      <c r="U572" s="7">
        <f t="shared" si="222"/>
        <v>2.5883934482610482</v>
      </c>
      <c r="V572" s="7">
        <f t="shared" si="223"/>
        <v>26.193565661311606</v>
      </c>
      <c r="W572" s="6">
        <f t="shared" si="224"/>
        <v>28.781959109572654</v>
      </c>
      <c r="X572" s="6">
        <v>0.11612500000000001</v>
      </c>
      <c r="Y572" s="6">
        <v>28.169245192316627</v>
      </c>
      <c r="Z572" s="6">
        <f t="shared" si="225"/>
        <v>67.252652468144277</v>
      </c>
      <c r="AA572" s="6">
        <f t="shared" si="227"/>
        <v>67.252652468144277</v>
      </c>
      <c r="AB572" s="6">
        <f t="shared" si="226"/>
        <v>2.1751165608908445</v>
      </c>
    </row>
    <row r="573" spans="5:28">
      <c r="E573" s="12">
        <f t="shared" si="210"/>
        <v>1.1194870086820559</v>
      </c>
      <c r="F573" s="12">
        <f t="shared" si="211"/>
        <v>116477770.5</v>
      </c>
      <c r="G573" s="6">
        <v>943695</v>
      </c>
      <c r="H573" s="6">
        <v>77651847</v>
      </c>
      <c r="I573" s="12">
        <f t="shared" si="212"/>
        <v>155303694</v>
      </c>
      <c r="J573" s="6">
        <v>16299418.859375</v>
      </c>
      <c r="K573" s="12">
        <f t="shared" si="213"/>
        <v>130395350.875</v>
      </c>
      <c r="L573" s="6">
        <f t="shared" si="214"/>
        <v>950.69606399999998</v>
      </c>
      <c r="M573" s="6">
        <f t="shared" si="215"/>
        <v>5242880</v>
      </c>
      <c r="N573" s="13">
        <f t="shared" si="216"/>
        <v>1.1910217117240454</v>
      </c>
      <c r="O573" s="13"/>
      <c r="P573" s="7">
        <f t="shared" si="217"/>
        <v>0</v>
      </c>
      <c r="Q573" s="7">
        <f t="shared" si="218"/>
        <v>2.4200860737535104E-2</v>
      </c>
      <c r="R573" s="6">
        <f t="shared" si="219"/>
        <v>2.4200860737535104E-2</v>
      </c>
      <c r="S573" s="6">
        <f t="shared" si="220"/>
        <v>2.4200860737535104E-2</v>
      </c>
      <c r="T573" s="7">
        <f t="shared" si="221"/>
        <v>0</v>
      </c>
      <c r="U573" s="7">
        <f t="shared" si="222"/>
        <v>1.6472489850254164</v>
      </c>
      <c r="V573" s="7">
        <f t="shared" si="223"/>
        <v>6.1987115430656985</v>
      </c>
      <c r="W573" s="6">
        <f t="shared" si="224"/>
        <v>7.8459605280911147</v>
      </c>
      <c r="X573" s="6">
        <v>2.7480999999999998E-2</v>
      </c>
      <c r="Y573" s="6">
        <v>7.7610924166758268</v>
      </c>
      <c r="Z573" s="6">
        <f t="shared" si="225"/>
        <v>11.93602584500162</v>
      </c>
      <c r="AA573" s="6">
        <f t="shared" si="227"/>
        <v>11.93602584500162</v>
      </c>
      <c r="AB573" s="6">
        <f t="shared" si="226"/>
        <v>1.0935072907125347</v>
      </c>
    </row>
    <row r="574" spans="5:28">
      <c r="E574" s="12">
        <f t="shared" si="210"/>
        <v>2.8079379137047908</v>
      </c>
      <c r="F574" s="12">
        <f t="shared" si="211"/>
        <v>76696749</v>
      </c>
      <c r="G574" s="6">
        <v>18318143</v>
      </c>
      <c r="H574" s="6">
        <v>51131166</v>
      </c>
      <c r="I574" s="12">
        <f t="shared" si="212"/>
        <v>102262332</v>
      </c>
      <c r="J574" s="6">
        <v>26919963.671875</v>
      </c>
      <c r="K574" s="12">
        <f t="shared" si="213"/>
        <v>215359709.375</v>
      </c>
      <c r="L574" s="6">
        <f t="shared" si="214"/>
        <v>979.93685200000004</v>
      </c>
      <c r="M574" s="6">
        <f t="shared" si="215"/>
        <v>5242880</v>
      </c>
      <c r="N574" s="13">
        <f t="shared" si="216"/>
        <v>0.47484430721409165</v>
      </c>
      <c r="O574" s="13"/>
      <c r="P574" s="7">
        <f t="shared" si="217"/>
        <v>0</v>
      </c>
      <c r="Q574" s="7">
        <f t="shared" si="218"/>
        <v>3.9969909203715757E-2</v>
      </c>
      <c r="R574" s="6">
        <f t="shared" si="219"/>
        <v>3.9969909203715757E-2</v>
      </c>
      <c r="S574" s="6">
        <f t="shared" si="220"/>
        <v>3.9969909203715757E-2</v>
      </c>
      <c r="T574" s="7">
        <f t="shared" si="221"/>
        <v>0</v>
      </c>
      <c r="U574" s="7">
        <f t="shared" si="222"/>
        <v>2.7205806058485167</v>
      </c>
      <c r="V574" s="7">
        <f t="shared" si="223"/>
        <v>13.458248397693493</v>
      </c>
      <c r="W574" s="6">
        <f t="shared" si="224"/>
        <v>16.17882900354201</v>
      </c>
      <c r="X574" s="6">
        <v>5.9665000000000003E-2</v>
      </c>
      <c r="Y574" s="6">
        <v>16.221536615389205</v>
      </c>
      <c r="Z574" s="6">
        <f t="shared" si="225"/>
        <v>33.009454112602441</v>
      </c>
      <c r="AA574" s="6">
        <f t="shared" si="227"/>
        <v>33.009454112602441</v>
      </c>
      <c r="AB574" s="6">
        <f t="shared" si="226"/>
        <v>0.26327722742788073</v>
      </c>
    </row>
    <row r="575" spans="5:28">
      <c r="E575" s="12">
        <f t="shared" si="210"/>
        <v>1.7827506260760593</v>
      </c>
      <c r="F575" s="12">
        <f t="shared" si="211"/>
        <v>118534713</v>
      </c>
      <c r="G575" s="6">
        <v>5363260</v>
      </c>
      <c r="H575" s="6">
        <v>79023142</v>
      </c>
      <c r="I575" s="12">
        <f t="shared" si="212"/>
        <v>158046284</v>
      </c>
      <c r="J575" s="6">
        <v>26414729.226562001</v>
      </c>
      <c r="K575" s="12">
        <f t="shared" si="213"/>
        <v>211317833.81249601</v>
      </c>
      <c r="L575" s="6">
        <f t="shared" si="214"/>
        <v>1055.5429039999999</v>
      </c>
      <c r="M575" s="6">
        <f t="shared" si="215"/>
        <v>5242880</v>
      </c>
      <c r="N575" s="13">
        <f t="shared" si="216"/>
        <v>0.74790793161468672</v>
      </c>
      <c r="O575" s="13"/>
      <c r="P575" s="7">
        <f t="shared" si="217"/>
        <v>0</v>
      </c>
      <c r="Q575" s="7">
        <f t="shared" si="218"/>
        <v>3.9219753105739726E-2</v>
      </c>
      <c r="R575" s="6">
        <f t="shared" si="219"/>
        <v>3.9219753105739726E-2</v>
      </c>
      <c r="S575" s="6">
        <f t="shared" si="220"/>
        <v>3.9219753105739726E-2</v>
      </c>
      <c r="T575" s="7">
        <f t="shared" si="221"/>
        <v>0</v>
      </c>
      <c r="U575" s="7">
        <f t="shared" si="222"/>
        <v>2.6695206917238465</v>
      </c>
      <c r="V575" s="7">
        <f t="shared" si="223"/>
        <v>17.355309615609364</v>
      </c>
      <c r="W575" s="6">
        <f t="shared" si="224"/>
        <v>20.024830307333211</v>
      </c>
      <c r="X575" s="6">
        <v>7.6941999999999997E-2</v>
      </c>
      <c r="Y575" s="6">
        <v>19.821541566692314</v>
      </c>
      <c r="Z575" s="6">
        <f t="shared" si="225"/>
        <v>49.026860354891049</v>
      </c>
      <c r="AA575" s="6">
        <f t="shared" si="227"/>
        <v>49.026860354891049</v>
      </c>
      <c r="AB575" s="6">
        <f t="shared" si="226"/>
        <v>1.0255950071133657</v>
      </c>
    </row>
    <row r="576" spans="5:28">
      <c r="E576" s="12">
        <f t="shared" si="210"/>
        <v>3.7090143402194111</v>
      </c>
      <c r="F576" s="12">
        <f t="shared" si="211"/>
        <v>83839093.5</v>
      </c>
      <c r="G576" s="6">
        <v>19458087</v>
      </c>
      <c r="H576" s="6">
        <v>55892729</v>
      </c>
      <c r="I576" s="12">
        <f t="shared" si="212"/>
        <v>111785458</v>
      </c>
      <c r="J576" s="6">
        <v>38870050.007812001</v>
      </c>
      <c r="K576" s="12">
        <f t="shared" si="213"/>
        <v>310960400.06249601</v>
      </c>
      <c r="L576" s="6">
        <f t="shared" si="214"/>
        <v>1059.8744879999999</v>
      </c>
      <c r="M576" s="6">
        <f t="shared" si="215"/>
        <v>5242880</v>
      </c>
      <c r="N576" s="13">
        <f t="shared" si="216"/>
        <v>0.35948454522676732</v>
      </c>
      <c r="O576" s="13"/>
      <c r="P576" s="7">
        <f t="shared" si="217"/>
        <v>0</v>
      </c>
      <c r="Q576" s="7">
        <f t="shared" si="218"/>
        <v>5.7713018802447912E-2</v>
      </c>
      <c r="R576" s="6">
        <f t="shared" si="219"/>
        <v>5.7713018802447912E-2</v>
      </c>
      <c r="S576" s="6">
        <f t="shared" si="220"/>
        <v>5.7713018802447912E-2</v>
      </c>
      <c r="T576" s="7">
        <f t="shared" si="221"/>
        <v>0</v>
      </c>
      <c r="U576" s="7">
        <f t="shared" si="222"/>
        <v>3.9282781168868417</v>
      </c>
      <c r="V576" s="7">
        <f t="shared" si="223"/>
        <v>17.694331610777944</v>
      </c>
      <c r="W576" s="6">
        <f t="shared" si="224"/>
        <v>21.622609727664784</v>
      </c>
      <c r="X576" s="6">
        <v>7.8445000000000001E-2</v>
      </c>
      <c r="Y576" s="6">
        <v>21.634150437500001</v>
      </c>
      <c r="Z576" s="6">
        <f t="shared" si="225"/>
        <v>26.42868404302644</v>
      </c>
      <c r="AA576" s="6">
        <f t="shared" si="227"/>
        <v>26.42868404302644</v>
      </c>
      <c r="AB576" s="6">
        <f t="shared" si="226"/>
        <v>5.3344871889270777E-2</v>
      </c>
    </row>
    <row r="577" spans="5:28">
      <c r="E577" s="12">
        <f t="shared" si="210"/>
        <v>1.1155853978843771</v>
      </c>
      <c r="F577" s="12">
        <f t="shared" si="211"/>
        <v>130633488</v>
      </c>
      <c r="G577" s="6">
        <v>1470152</v>
      </c>
      <c r="H577" s="6">
        <v>87088992</v>
      </c>
      <c r="I577" s="12">
        <f t="shared" si="212"/>
        <v>174177984</v>
      </c>
      <c r="J577" s="6">
        <v>18216601.460937999</v>
      </c>
      <c r="K577" s="12">
        <f t="shared" si="213"/>
        <v>145732811.68750399</v>
      </c>
      <c r="L577" s="6">
        <f t="shared" si="214"/>
        <v>1074.4709439999999</v>
      </c>
      <c r="M577" s="6">
        <f t="shared" si="215"/>
        <v>5242880</v>
      </c>
      <c r="N577" s="13">
        <f t="shared" si="216"/>
        <v>1.1951871509450542</v>
      </c>
      <c r="O577" s="13"/>
      <c r="P577" s="7">
        <f t="shared" si="217"/>
        <v>0</v>
      </c>
      <c r="Q577" s="7">
        <f t="shared" si="218"/>
        <v>2.7047432725723797E-2</v>
      </c>
      <c r="R577" s="6">
        <f t="shared" si="219"/>
        <v>2.7047432725723797E-2</v>
      </c>
      <c r="S577" s="6">
        <f t="shared" si="220"/>
        <v>2.7047432725723797E-2</v>
      </c>
      <c r="T577" s="7">
        <f t="shared" si="221"/>
        <v>0</v>
      </c>
      <c r="U577" s="7">
        <f t="shared" si="222"/>
        <v>1.8410029539110369</v>
      </c>
      <c r="V577" s="7">
        <f t="shared" si="223"/>
        <v>4.9860819715245901</v>
      </c>
      <c r="W577" s="6">
        <f t="shared" si="224"/>
        <v>6.8270849254356269</v>
      </c>
      <c r="X577" s="6">
        <v>2.2105E-2</v>
      </c>
      <c r="Y577" s="6">
        <v>6.7366215555653799</v>
      </c>
      <c r="Z577" s="6">
        <f t="shared" si="225"/>
        <v>22.358890412683998</v>
      </c>
      <c r="AA577" s="6">
        <f t="shared" si="227"/>
        <v>22.358890412683998</v>
      </c>
      <c r="AB577" s="6">
        <f t="shared" si="226"/>
        <v>1.3428596088422367</v>
      </c>
    </row>
    <row r="578" spans="5:28">
      <c r="E578" s="12">
        <f t="shared" si="210"/>
        <v>1.1155182438748019</v>
      </c>
      <c r="F578" s="12">
        <f t="shared" si="211"/>
        <v>130633488</v>
      </c>
      <c r="G578" s="6">
        <v>1470152</v>
      </c>
      <c r="H578" s="6">
        <v>87088992</v>
      </c>
      <c r="I578" s="12">
        <f t="shared" si="212"/>
        <v>174177984</v>
      </c>
      <c r="J578" s="6">
        <v>18215504.890625</v>
      </c>
      <c r="K578" s="12">
        <f t="shared" si="213"/>
        <v>145724039.125</v>
      </c>
      <c r="L578" s="6">
        <f t="shared" si="214"/>
        <v>1074.4709439999999</v>
      </c>
      <c r="M578" s="6">
        <f t="shared" si="215"/>
        <v>5242880</v>
      </c>
      <c r="N578" s="13">
        <f t="shared" si="216"/>
        <v>1.1952591010093578</v>
      </c>
      <c r="O578" s="13"/>
      <c r="P578" s="7">
        <f t="shared" si="217"/>
        <v>0</v>
      </c>
      <c r="Q578" s="7">
        <f t="shared" si="218"/>
        <v>2.7045804572863701E-2</v>
      </c>
      <c r="R578" s="6">
        <f t="shared" si="219"/>
        <v>2.7045804572863701E-2</v>
      </c>
      <c r="S578" s="6">
        <f t="shared" si="220"/>
        <v>2.7045804572863701E-2</v>
      </c>
      <c r="T578" s="7">
        <f t="shared" si="221"/>
        <v>0</v>
      </c>
      <c r="U578" s="7">
        <f t="shared" si="222"/>
        <v>1.8408921325160728</v>
      </c>
      <c r="V578" s="7">
        <f t="shared" si="223"/>
        <v>5.0018714190706985</v>
      </c>
      <c r="W578" s="6">
        <f t="shared" si="224"/>
        <v>6.8427635515867715</v>
      </c>
      <c r="X578" s="6">
        <v>2.2175E-2</v>
      </c>
      <c r="Y578" s="6">
        <v>6.7584472222271499</v>
      </c>
      <c r="Z578" s="6">
        <f t="shared" si="225"/>
        <v>21.965296833658172</v>
      </c>
      <c r="AA578" s="6">
        <f t="shared" si="227"/>
        <v>21.965296833658172</v>
      </c>
      <c r="AB578" s="6">
        <f t="shared" si="226"/>
        <v>1.2475695464828442</v>
      </c>
    </row>
    <row r="579" spans="5:28">
      <c r="E579" s="12">
        <f t="shared" si="210"/>
        <v>1.1758597674467135</v>
      </c>
      <c r="F579" s="12">
        <f t="shared" si="211"/>
        <v>124516116</v>
      </c>
      <c r="G579" s="6">
        <v>4802000</v>
      </c>
      <c r="H579" s="6">
        <v>83010744</v>
      </c>
      <c r="I579" s="12">
        <f t="shared" si="212"/>
        <v>166021488</v>
      </c>
      <c r="J579" s="6">
        <v>18301686.400391001</v>
      </c>
      <c r="K579" s="12">
        <f t="shared" si="213"/>
        <v>146413491.20312801</v>
      </c>
      <c r="L579" s="6">
        <f t="shared" si="214"/>
        <v>1092.1689280000001</v>
      </c>
      <c r="M579" s="6">
        <f t="shared" si="215"/>
        <v>5242880</v>
      </c>
      <c r="N579" s="13">
        <f t="shared" si="216"/>
        <v>1.1339220630267512</v>
      </c>
      <c r="O579" s="13"/>
      <c r="P579" s="7">
        <f t="shared" si="217"/>
        <v>0</v>
      </c>
      <c r="Q579" s="7">
        <f t="shared" si="218"/>
        <v>2.7173764148232114E-2</v>
      </c>
      <c r="R579" s="6">
        <f t="shared" si="219"/>
        <v>2.7173764148232114E-2</v>
      </c>
      <c r="S579" s="6">
        <f t="shared" si="220"/>
        <v>2.7173764148232114E-2</v>
      </c>
      <c r="T579" s="7">
        <f t="shared" si="221"/>
        <v>0</v>
      </c>
      <c r="U579" s="7">
        <f t="shared" si="222"/>
        <v>1.8496017930085604</v>
      </c>
      <c r="V579" s="7">
        <f t="shared" si="223"/>
        <v>5.405404585641949</v>
      </c>
      <c r="W579" s="6">
        <f t="shared" si="224"/>
        <v>7.2550063786505099</v>
      </c>
      <c r="X579" s="6">
        <v>2.3963999999999999E-2</v>
      </c>
      <c r="Y579" s="6">
        <v>7.2824199599999995</v>
      </c>
      <c r="Z579" s="6">
        <f t="shared" si="225"/>
        <v>13.394108446970934</v>
      </c>
      <c r="AA579" s="6">
        <f t="shared" si="227"/>
        <v>13.394108446970934</v>
      </c>
      <c r="AB579" s="6">
        <f t="shared" si="226"/>
        <v>0.37643505181057385</v>
      </c>
    </row>
    <row r="580" spans="5:28">
      <c r="E580" s="12">
        <f t="shared" si="210"/>
        <v>1.1180765760527827</v>
      </c>
      <c r="F580" s="12">
        <f t="shared" si="211"/>
        <v>133959030</v>
      </c>
      <c r="G580" s="6">
        <v>1102824</v>
      </c>
      <c r="H580" s="6">
        <v>89306020</v>
      </c>
      <c r="I580" s="12">
        <f t="shared" si="212"/>
        <v>178612040</v>
      </c>
      <c r="J580" s="6">
        <v>18722056.699219</v>
      </c>
      <c r="K580" s="12">
        <f t="shared" si="213"/>
        <v>149776453.593752</v>
      </c>
      <c r="L580" s="6">
        <f t="shared" si="214"/>
        <v>1093.7287200000001</v>
      </c>
      <c r="M580" s="6">
        <f t="shared" si="215"/>
        <v>5242880</v>
      </c>
      <c r="N580" s="13">
        <f t="shared" si="216"/>
        <v>1.1925241632737584</v>
      </c>
      <c r="O580" s="13"/>
      <c r="P580" s="7">
        <f t="shared" si="217"/>
        <v>0</v>
      </c>
      <c r="Q580" s="7">
        <f t="shared" si="218"/>
        <v>2.7797916650103737E-2</v>
      </c>
      <c r="R580" s="6">
        <f t="shared" si="219"/>
        <v>2.7797916650103737E-2</v>
      </c>
      <c r="S580" s="6">
        <f t="shared" si="220"/>
        <v>2.7797916650103737E-2</v>
      </c>
      <c r="T580" s="7">
        <f t="shared" si="221"/>
        <v>0</v>
      </c>
      <c r="U580" s="7">
        <f t="shared" si="222"/>
        <v>1.8920851817755757</v>
      </c>
      <c r="V580" s="7">
        <f t="shared" si="223"/>
        <v>6.9505148097968208</v>
      </c>
      <c r="W580" s="6">
        <f t="shared" si="224"/>
        <v>8.8425999915723956</v>
      </c>
      <c r="X580" s="6">
        <v>3.0814000000000001E-2</v>
      </c>
      <c r="Y580" s="6">
        <v>8.6845703538319317</v>
      </c>
      <c r="Z580" s="6">
        <f t="shared" si="225"/>
        <v>9.788029304524775</v>
      </c>
      <c r="AA580" s="6">
        <f t="shared" si="227"/>
        <v>9.788029304524775</v>
      </c>
      <c r="AB580" s="6">
        <f t="shared" si="226"/>
        <v>1.819659825436682</v>
      </c>
    </row>
    <row r="581" spans="5:28">
      <c r="E581" s="12">
        <f t="shared" si="210"/>
        <v>3.6816672697918498</v>
      </c>
      <c r="F581" s="12">
        <f t="shared" si="211"/>
        <v>91183392</v>
      </c>
      <c r="G581" s="6">
        <v>21198119</v>
      </c>
      <c r="H581" s="6">
        <v>60788928</v>
      </c>
      <c r="I581" s="12">
        <f t="shared" si="212"/>
        <v>121577856</v>
      </c>
      <c r="J581" s="6">
        <v>41963363.734375</v>
      </c>
      <c r="K581" s="12">
        <f t="shared" si="213"/>
        <v>335706909.875</v>
      </c>
      <c r="L581" s="6">
        <f t="shared" si="214"/>
        <v>1153.4295159999999</v>
      </c>
      <c r="M581" s="6">
        <f t="shared" si="215"/>
        <v>5242880</v>
      </c>
      <c r="N581" s="13">
        <f t="shared" si="216"/>
        <v>0.36215476185840006</v>
      </c>
      <c r="O581" s="13"/>
      <c r="P581" s="7">
        <f t="shared" si="217"/>
        <v>0</v>
      </c>
      <c r="Q581" s="7">
        <f t="shared" si="218"/>
        <v>6.2305873023811693E-2</v>
      </c>
      <c r="R581" s="6">
        <f t="shared" si="219"/>
        <v>6.2305873023811693E-2</v>
      </c>
      <c r="S581" s="6">
        <f t="shared" si="220"/>
        <v>6.2305873023811693E-2</v>
      </c>
      <c r="T581" s="7">
        <f t="shared" si="221"/>
        <v>0</v>
      </c>
      <c r="U581" s="7">
        <f t="shared" si="222"/>
        <v>4.2408940414426617</v>
      </c>
      <c r="V581" s="7">
        <f t="shared" si="223"/>
        <v>18.893201806600302</v>
      </c>
      <c r="W581" s="6">
        <f t="shared" si="224"/>
        <v>23.134095848042964</v>
      </c>
      <c r="X581" s="6">
        <v>8.3760000000000001E-2</v>
      </c>
      <c r="Y581" s="6">
        <v>23.082394666685278</v>
      </c>
      <c r="Z581" s="6">
        <f t="shared" si="225"/>
        <v>25.613809665936376</v>
      </c>
      <c r="AA581" s="6">
        <f t="shared" si="227"/>
        <v>25.613809665936376</v>
      </c>
      <c r="AB581" s="6">
        <f t="shared" si="226"/>
        <v>0.2239853451267162</v>
      </c>
    </row>
    <row r="582" spans="5:28">
      <c r="E582" s="12">
        <f t="shared" ref="E582:E602" si="228">K582/F582</f>
        <v>2.408995087316939</v>
      </c>
      <c r="F582" s="12">
        <f t="shared" ref="F582:F602" si="229">H582*1.5</f>
        <v>85394272.5</v>
      </c>
      <c r="G582" s="6">
        <v>23947347</v>
      </c>
      <c r="H582" s="6">
        <v>56929515</v>
      </c>
      <c r="I582" s="12">
        <f t="shared" ref="I582:I602" si="230">2*H582</f>
        <v>113859030</v>
      </c>
      <c r="J582" s="6">
        <v>25714297.867187999</v>
      </c>
      <c r="K582" s="12">
        <f t="shared" ref="K582:K602" si="231">J582*8</f>
        <v>205714382.93750399</v>
      </c>
      <c r="L582" s="6">
        <f t="shared" ref="L582:L602" si="232">((H582+2*G582)*8+(G582+H582)*4)/1000000</f>
        <v>1162.10112</v>
      </c>
      <c r="M582" s="6">
        <f t="shared" ref="M582:M602" si="233">40*2^20/8</f>
        <v>5242880</v>
      </c>
      <c r="N582" s="13">
        <f t="shared" ref="N582:N602" si="234">I582/K582</f>
        <v>0.55348113425102785</v>
      </c>
      <c r="O582" s="13"/>
      <c r="P582" s="7">
        <f t="shared" ref="P582:P602" si="235">$B$32*I582</f>
        <v>0</v>
      </c>
      <c r="Q582" s="7">
        <f t="shared" ref="Q582:Q602" si="236">$C$32*K582</f>
        <v>3.8179774813834992E-2</v>
      </c>
      <c r="R582" s="6">
        <f t="shared" ref="R582:R602" si="237">P582+Q582</f>
        <v>3.8179774813834992E-2</v>
      </c>
      <c r="S582" s="6">
        <f t="shared" ref="S582:S602" si="238">MAX(P582,Q582)</f>
        <v>3.8179774813834992E-2</v>
      </c>
      <c r="T582" s="7">
        <f t="shared" ref="T582:T602" si="239">$D$32*I582</f>
        <v>0</v>
      </c>
      <c r="U582" s="7">
        <f t="shared" ref="U582:U602" si="240">$E$32*K582</f>
        <v>2.5987338216051508</v>
      </c>
      <c r="V582" s="7">
        <f t="shared" ref="V582:V602" si="241">X582*$F$32</f>
        <v>10.473140557333556</v>
      </c>
      <c r="W582" s="6">
        <f t="shared" ref="W582:W602" si="242">SUM(T582:V582)</f>
        <v>13.071874378938707</v>
      </c>
      <c r="X582" s="6">
        <v>4.6431E-2</v>
      </c>
      <c r="Y582" s="6">
        <v>13.67160795</v>
      </c>
      <c r="Z582" s="6">
        <f t="shared" ref="Z582:Z602" si="243">ABS(S582-X582)/ABS(X582)*100</f>
        <v>17.770940074874559</v>
      </c>
      <c r="AA582" s="6">
        <f t="shared" si="227"/>
        <v>17.770940074874559</v>
      </c>
      <c r="AB582" s="6">
        <f t="shared" ref="AB582:AB602" si="244">ABS(W582-Y582)/ABS(Y582)*100</f>
        <v>4.3867083758885359</v>
      </c>
    </row>
    <row r="583" spans="5:28">
      <c r="E583" s="12">
        <f t="shared" si="228"/>
        <v>1.188732679827383</v>
      </c>
      <c r="F583" s="12">
        <f t="shared" si="229"/>
        <v>145268688</v>
      </c>
      <c r="G583" s="6">
        <v>3542400</v>
      </c>
      <c r="H583" s="6">
        <v>96845792</v>
      </c>
      <c r="I583" s="12">
        <f t="shared" si="230"/>
        <v>193691584</v>
      </c>
      <c r="J583" s="6">
        <v>21585704.597656</v>
      </c>
      <c r="K583" s="12">
        <f t="shared" si="231"/>
        <v>172685636.781248</v>
      </c>
      <c r="L583" s="6">
        <f t="shared" si="232"/>
        <v>1232.9975039999999</v>
      </c>
      <c r="M583" s="6">
        <f t="shared" si="233"/>
        <v>5242880</v>
      </c>
      <c r="N583" s="13">
        <f t="shared" si="234"/>
        <v>1.1216427006338783</v>
      </c>
      <c r="O583" s="13"/>
      <c r="P583" s="7">
        <f t="shared" si="235"/>
        <v>0</v>
      </c>
      <c r="Q583" s="7">
        <f t="shared" si="236"/>
        <v>3.204977032595107E-2</v>
      </c>
      <c r="R583" s="6">
        <f t="shared" si="237"/>
        <v>3.204977032595107E-2</v>
      </c>
      <c r="S583" s="6">
        <f t="shared" si="238"/>
        <v>3.204977032595107E-2</v>
      </c>
      <c r="T583" s="7">
        <f t="shared" si="239"/>
        <v>0</v>
      </c>
      <c r="U583" s="7">
        <f t="shared" si="240"/>
        <v>2.181490659042475</v>
      </c>
      <c r="V583" s="7">
        <f t="shared" si="241"/>
        <v>6.2783354714053585</v>
      </c>
      <c r="W583" s="6">
        <f t="shared" si="242"/>
        <v>8.4598261304478335</v>
      </c>
      <c r="X583" s="6">
        <v>2.7834000000000001E-2</v>
      </c>
      <c r="Y583" s="6">
        <v>8.4536497000092794</v>
      </c>
      <c r="Z583" s="6">
        <f t="shared" si="243"/>
        <v>15.146117431742001</v>
      </c>
      <c r="AA583" s="6">
        <f t="shared" ref="AA583:AA602" si="245">ABS(R583-X583)/ABS(X583)*100</f>
        <v>15.146117431742001</v>
      </c>
      <c r="AB583" s="6">
        <f t="shared" si="244"/>
        <v>7.3062294485035414E-2</v>
      </c>
    </row>
    <row r="584" spans="5:28">
      <c r="E584" s="12">
        <f t="shared" si="228"/>
        <v>1.3259373679230195</v>
      </c>
      <c r="F584" s="12">
        <f t="shared" si="229"/>
        <v>148799326.5</v>
      </c>
      <c r="G584" s="6">
        <v>5154859</v>
      </c>
      <c r="H584" s="6">
        <v>99199551</v>
      </c>
      <c r="I584" s="12">
        <f t="shared" si="230"/>
        <v>198399102</v>
      </c>
      <c r="J584" s="6">
        <v>24662323.416016001</v>
      </c>
      <c r="K584" s="12">
        <f t="shared" si="231"/>
        <v>197298587.32812801</v>
      </c>
      <c r="L584" s="6">
        <f t="shared" si="232"/>
        <v>1293.491792</v>
      </c>
      <c r="M584" s="6">
        <f t="shared" si="233"/>
        <v>5242880</v>
      </c>
      <c r="N584" s="13">
        <f t="shared" si="234"/>
        <v>1.0055779146053474</v>
      </c>
      <c r="O584" s="13"/>
      <c r="P584" s="7">
        <f t="shared" si="235"/>
        <v>0</v>
      </c>
      <c r="Q584" s="7">
        <f t="shared" si="236"/>
        <v>3.6617836476529469E-2</v>
      </c>
      <c r="R584" s="6">
        <f t="shared" si="237"/>
        <v>3.6617836476529469E-2</v>
      </c>
      <c r="S584" s="6">
        <f t="shared" si="238"/>
        <v>3.6617836476529469E-2</v>
      </c>
      <c r="T584" s="7">
        <f t="shared" si="239"/>
        <v>0</v>
      </c>
      <c r="U584" s="7">
        <f t="shared" si="240"/>
        <v>2.4924193657391953</v>
      </c>
      <c r="V584" s="7">
        <f t="shared" si="241"/>
        <v>8.3442719010454276</v>
      </c>
      <c r="W584" s="6">
        <f t="shared" si="242"/>
        <v>10.836691266784623</v>
      </c>
      <c r="X584" s="6">
        <v>3.6992999999999998E-2</v>
      </c>
      <c r="Y584" s="6">
        <v>10.998236505884529</v>
      </c>
      <c r="Z584" s="6">
        <f t="shared" si="243"/>
        <v>1.0141473345512086</v>
      </c>
      <c r="AA584" s="6">
        <f t="shared" si="245"/>
        <v>1.0141473345512086</v>
      </c>
      <c r="AB584" s="6">
        <f t="shared" si="244"/>
        <v>1.468828561865102</v>
      </c>
    </row>
    <row r="585" spans="5:28">
      <c r="E585" s="12">
        <f t="shared" si="228"/>
        <v>1.0855381234148218</v>
      </c>
      <c r="F585" s="12">
        <f t="shared" si="229"/>
        <v>166319958</v>
      </c>
      <c r="G585" s="6">
        <v>1504002</v>
      </c>
      <c r="H585" s="6">
        <v>110879972</v>
      </c>
      <c r="I585" s="12">
        <f t="shared" si="230"/>
        <v>221759944</v>
      </c>
      <c r="J585" s="6">
        <v>22568331.886719</v>
      </c>
      <c r="K585" s="12">
        <f t="shared" si="231"/>
        <v>180546655.093752</v>
      </c>
      <c r="L585" s="6">
        <f t="shared" si="232"/>
        <v>1360.6397039999999</v>
      </c>
      <c r="M585" s="6">
        <f t="shared" si="233"/>
        <v>5242880</v>
      </c>
      <c r="N585" s="13">
        <f t="shared" si="234"/>
        <v>1.2282694679934518</v>
      </c>
      <c r="O585" s="13"/>
      <c r="P585" s="7">
        <f t="shared" si="235"/>
        <v>0</v>
      </c>
      <c r="Q585" s="7">
        <f t="shared" si="236"/>
        <v>3.3508744193957253E-2</v>
      </c>
      <c r="R585" s="6">
        <f t="shared" si="237"/>
        <v>3.3508744193957253E-2</v>
      </c>
      <c r="S585" s="6">
        <f t="shared" si="238"/>
        <v>3.3508744193957253E-2</v>
      </c>
      <c r="T585" s="7">
        <f t="shared" si="239"/>
        <v>0</v>
      </c>
      <c r="U585" s="7">
        <f t="shared" si="240"/>
        <v>2.2807967642804727</v>
      </c>
      <c r="V585" s="7">
        <f t="shared" si="241"/>
        <v>6.2354783994944931</v>
      </c>
      <c r="W585" s="6">
        <f t="shared" si="242"/>
        <v>8.5162751637749654</v>
      </c>
      <c r="X585" s="6">
        <v>2.7643999999999998E-2</v>
      </c>
      <c r="Y585" s="6">
        <v>8.352404233342547</v>
      </c>
      <c r="Z585" s="6">
        <f t="shared" si="243"/>
        <v>21.215251750677382</v>
      </c>
      <c r="AA585" s="6">
        <f t="shared" si="245"/>
        <v>21.215251750677382</v>
      </c>
      <c r="AB585" s="6">
        <f t="shared" si="244"/>
        <v>1.961961201282028</v>
      </c>
    </row>
    <row r="586" spans="5:28">
      <c r="E586" s="12">
        <f t="shared" si="228"/>
        <v>1.1449589349518605</v>
      </c>
      <c r="F586" s="12">
        <f t="shared" si="229"/>
        <v>169586280</v>
      </c>
      <c r="G586" s="6">
        <v>1139905</v>
      </c>
      <c r="H586" s="6">
        <v>113057520</v>
      </c>
      <c r="I586" s="12">
        <f t="shared" si="230"/>
        <v>226115040</v>
      </c>
      <c r="J586" s="6">
        <v>24271165.816406</v>
      </c>
      <c r="K586" s="12">
        <f t="shared" si="231"/>
        <v>194169326.531248</v>
      </c>
      <c r="L586" s="6">
        <f t="shared" si="232"/>
        <v>1379.4883400000001</v>
      </c>
      <c r="M586" s="6">
        <f t="shared" si="233"/>
        <v>5242880</v>
      </c>
      <c r="N586" s="13">
        <f t="shared" si="234"/>
        <v>1.1645250258598951</v>
      </c>
      <c r="O586" s="13"/>
      <c r="P586" s="7">
        <f t="shared" si="235"/>
        <v>0</v>
      </c>
      <c r="Q586" s="7">
        <f t="shared" si="236"/>
        <v>3.6037058064963871E-2</v>
      </c>
      <c r="R586" s="6">
        <f t="shared" si="237"/>
        <v>3.6037058064963871E-2</v>
      </c>
      <c r="S586" s="6">
        <f t="shared" si="238"/>
        <v>3.6037058064963871E-2</v>
      </c>
      <c r="T586" s="7">
        <f t="shared" si="239"/>
        <v>0</v>
      </c>
      <c r="U586" s="7">
        <f t="shared" si="240"/>
        <v>2.4528882656121533</v>
      </c>
      <c r="V586" s="7">
        <f t="shared" si="241"/>
        <v>17.080573228307085</v>
      </c>
      <c r="W586" s="6">
        <f t="shared" si="242"/>
        <v>19.533461493919237</v>
      </c>
      <c r="X586" s="6">
        <v>7.5724E-2</v>
      </c>
      <c r="Y586" s="6">
        <v>19.084551444461272</v>
      </c>
      <c r="Z586" s="6">
        <f t="shared" si="243"/>
        <v>52.409991462463857</v>
      </c>
      <c r="AA586" s="6">
        <f t="shared" si="245"/>
        <v>52.409991462463857</v>
      </c>
      <c r="AB586" s="6">
        <f t="shared" si="244"/>
        <v>2.3522169266820647</v>
      </c>
    </row>
    <row r="587" spans="5:28">
      <c r="E587" s="12">
        <f t="shared" si="228"/>
        <v>1.0932306874926701</v>
      </c>
      <c r="F587" s="12">
        <f t="shared" si="229"/>
        <v>176109066</v>
      </c>
      <c r="G587" s="6">
        <v>1564794</v>
      </c>
      <c r="H587" s="6">
        <v>117406044</v>
      </c>
      <c r="I587" s="12">
        <f t="shared" si="230"/>
        <v>234812088</v>
      </c>
      <c r="J587" s="6">
        <v>24065979.412108999</v>
      </c>
      <c r="K587" s="12">
        <f t="shared" si="231"/>
        <v>192527835.29687199</v>
      </c>
      <c r="L587" s="6">
        <f t="shared" si="232"/>
        <v>1440.168408</v>
      </c>
      <c r="M587" s="6">
        <f t="shared" si="233"/>
        <v>5242880</v>
      </c>
      <c r="N587" s="13">
        <f t="shared" si="234"/>
        <v>1.2196266978119137</v>
      </c>
      <c r="O587" s="13"/>
      <c r="P587" s="7">
        <f t="shared" si="235"/>
        <v>0</v>
      </c>
      <c r="Q587" s="7">
        <f t="shared" si="236"/>
        <v>3.5732403792411625E-2</v>
      </c>
      <c r="R587" s="6">
        <f t="shared" si="237"/>
        <v>3.5732403792411625E-2</v>
      </c>
      <c r="S587" s="6">
        <f t="shared" si="238"/>
        <v>3.5732403792411625E-2</v>
      </c>
      <c r="T587" s="7">
        <f t="shared" si="239"/>
        <v>0</v>
      </c>
      <c r="U587" s="7">
        <f t="shared" si="240"/>
        <v>2.4321517535232671</v>
      </c>
      <c r="V587" s="7">
        <f t="shared" si="241"/>
        <v>6.9529960086969238</v>
      </c>
      <c r="W587" s="6">
        <f t="shared" si="242"/>
        <v>9.3851477622201909</v>
      </c>
      <c r="X587" s="6">
        <v>3.0825000000000002E-2</v>
      </c>
      <c r="Y587" s="6">
        <v>9.2734810714329754</v>
      </c>
      <c r="Z587" s="6">
        <f t="shared" si="243"/>
        <v>15.920206950240464</v>
      </c>
      <c r="AA587" s="6">
        <f t="shared" si="245"/>
        <v>15.920206950240464</v>
      </c>
      <c r="AB587" s="6">
        <f t="shared" si="244"/>
        <v>1.2041507382940102</v>
      </c>
    </row>
    <row r="588" spans="5:28">
      <c r="E588" s="12">
        <f t="shared" si="228"/>
        <v>1.6957808666998604</v>
      </c>
      <c r="F588" s="12">
        <f t="shared" si="229"/>
        <v>142638511.5</v>
      </c>
      <c r="G588" s="6">
        <v>16777216</v>
      </c>
      <c r="H588" s="6">
        <v>95092341</v>
      </c>
      <c r="I588" s="12">
        <f t="shared" si="230"/>
        <v>190184682</v>
      </c>
      <c r="J588" s="6">
        <v>30235457.332031</v>
      </c>
      <c r="K588" s="12">
        <f t="shared" si="231"/>
        <v>241883658.656248</v>
      </c>
      <c r="L588" s="6">
        <f t="shared" si="232"/>
        <v>1476.6524119999999</v>
      </c>
      <c r="M588" s="6">
        <f t="shared" si="233"/>
        <v>5242880</v>
      </c>
      <c r="N588" s="13">
        <f t="shared" si="234"/>
        <v>0.78626511214748984</v>
      </c>
      <c r="O588" s="13"/>
      <c r="P588" s="7">
        <f t="shared" si="235"/>
        <v>0</v>
      </c>
      <c r="Q588" s="7">
        <f t="shared" si="236"/>
        <v>4.4892649151555386E-2</v>
      </c>
      <c r="R588" s="6">
        <f t="shared" si="237"/>
        <v>4.4892649151555386E-2</v>
      </c>
      <c r="S588" s="6">
        <f t="shared" si="238"/>
        <v>4.4892649151555386E-2</v>
      </c>
      <c r="T588" s="7">
        <f t="shared" si="239"/>
        <v>0</v>
      </c>
      <c r="U588" s="7">
        <f t="shared" si="240"/>
        <v>3.0556504395443906</v>
      </c>
      <c r="V588" s="7">
        <f t="shared" si="241"/>
        <v>16.48508549228243</v>
      </c>
      <c r="W588" s="6">
        <f t="shared" si="242"/>
        <v>19.54073593182682</v>
      </c>
      <c r="X588" s="6">
        <v>7.3083999999999996E-2</v>
      </c>
      <c r="Y588" s="6">
        <v>19.751864549999997</v>
      </c>
      <c r="Z588" s="6">
        <f t="shared" si="243"/>
        <v>38.573902425215657</v>
      </c>
      <c r="AA588" s="6">
        <f t="shared" si="245"/>
        <v>38.573902425215657</v>
      </c>
      <c r="AB588" s="6">
        <f t="shared" si="244"/>
        <v>1.0689047489097789</v>
      </c>
    </row>
    <row r="589" spans="5:28">
      <c r="E589" s="12">
        <f t="shared" si="228"/>
        <v>1.1095978612708939</v>
      </c>
      <c r="F589" s="12">
        <f t="shared" si="229"/>
        <v>190809216</v>
      </c>
      <c r="G589" s="6">
        <v>2164760</v>
      </c>
      <c r="H589" s="6">
        <v>127206144</v>
      </c>
      <c r="I589" s="12">
        <f t="shared" si="230"/>
        <v>254412288</v>
      </c>
      <c r="J589" s="6">
        <v>26465187.248047002</v>
      </c>
      <c r="K589" s="12">
        <f t="shared" si="231"/>
        <v>211721497.98437601</v>
      </c>
      <c r="L589" s="6">
        <f t="shared" si="232"/>
        <v>1569.768928</v>
      </c>
      <c r="M589" s="6">
        <f t="shared" si="233"/>
        <v>5242880</v>
      </c>
      <c r="N589" s="13">
        <f t="shared" si="234"/>
        <v>1.2016365386701275</v>
      </c>
      <c r="O589" s="13"/>
      <c r="P589" s="7">
        <f t="shared" si="235"/>
        <v>0</v>
      </c>
      <c r="Q589" s="7">
        <f t="shared" si="236"/>
        <v>3.9294671577470866E-2</v>
      </c>
      <c r="R589" s="6">
        <f t="shared" si="237"/>
        <v>3.9294671577470866E-2</v>
      </c>
      <c r="S589" s="6">
        <f t="shared" si="238"/>
        <v>3.9294671577470866E-2</v>
      </c>
      <c r="T589" s="7">
        <f t="shared" si="239"/>
        <v>0</v>
      </c>
      <c r="U589" s="7">
        <f t="shared" si="240"/>
        <v>2.6746200713639832</v>
      </c>
      <c r="V589" s="7">
        <f t="shared" si="241"/>
        <v>7.3114164679935785</v>
      </c>
      <c r="W589" s="6">
        <f t="shared" si="242"/>
        <v>9.9860365393575616</v>
      </c>
      <c r="X589" s="6">
        <v>3.2413999999999998E-2</v>
      </c>
      <c r="Y589" s="6">
        <v>9.8207474142996052</v>
      </c>
      <c r="Z589" s="6">
        <f t="shared" si="243"/>
        <v>21.227468308357093</v>
      </c>
      <c r="AA589" s="6">
        <f t="shared" si="245"/>
        <v>21.227468308357093</v>
      </c>
      <c r="AB589" s="6">
        <f t="shared" si="244"/>
        <v>1.6830605460566621</v>
      </c>
    </row>
    <row r="590" spans="5:28">
      <c r="E590" s="12">
        <f t="shared" si="228"/>
        <v>1.1097526899264236</v>
      </c>
      <c r="F590" s="12">
        <f t="shared" si="229"/>
        <v>190809216</v>
      </c>
      <c r="G590" s="6">
        <v>2164760</v>
      </c>
      <c r="H590" s="6">
        <v>127206144</v>
      </c>
      <c r="I590" s="12">
        <f t="shared" si="230"/>
        <v>254412288</v>
      </c>
      <c r="J590" s="6">
        <v>26468880.089844</v>
      </c>
      <c r="K590" s="12">
        <f t="shared" si="231"/>
        <v>211751040.718752</v>
      </c>
      <c r="L590" s="6">
        <f t="shared" si="232"/>
        <v>1569.768928</v>
      </c>
      <c r="M590" s="6">
        <f t="shared" si="233"/>
        <v>5242880</v>
      </c>
      <c r="N590" s="13">
        <f t="shared" si="234"/>
        <v>1.2014688907145006</v>
      </c>
      <c r="O590" s="13"/>
      <c r="P590" s="7">
        <f t="shared" si="235"/>
        <v>0</v>
      </c>
      <c r="Q590" s="7">
        <f t="shared" si="236"/>
        <v>3.930015459197745E-2</v>
      </c>
      <c r="R590" s="6">
        <f t="shared" si="237"/>
        <v>3.930015459197745E-2</v>
      </c>
      <c r="S590" s="6">
        <f t="shared" si="238"/>
        <v>3.930015459197745E-2</v>
      </c>
      <c r="T590" s="7">
        <f t="shared" si="239"/>
        <v>0</v>
      </c>
      <c r="U590" s="7">
        <f t="shared" si="240"/>
        <v>2.6749932766883231</v>
      </c>
      <c r="V590" s="7">
        <f t="shared" si="241"/>
        <v>7.3123187221390715</v>
      </c>
      <c r="W590" s="6">
        <f t="shared" si="242"/>
        <v>9.9873119988273942</v>
      </c>
      <c r="X590" s="6">
        <v>3.2418000000000002E-2</v>
      </c>
      <c r="Y590" s="6">
        <v>9.878629080010807</v>
      </c>
      <c r="Z590" s="6">
        <f t="shared" si="243"/>
        <v>21.229423752166841</v>
      </c>
      <c r="AA590" s="6">
        <f t="shared" si="245"/>
        <v>21.229423752166841</v>
      </c>
      <c r="AB590" s="6">
        <f t="shared" si="244"/>
        <v>1.1001822007519722</v>
      </c>
    </row>
    <row r="591" spans="5:28">
      <c r="E591" s="12">
        <f t="shared" si="228"/>
        <v>1.1668400189578574</v>
      </c>
      <c r="F591" s="12">
        <f t="shared" si="229"/>
        <v>190465827</v>
      </c>
      <c r="G591" s="6">
        <v>8388608</v>
      </c>
      <c r="H591" s="6">
        <v>126977218</v>
      </c>
      <c r="I591" s="12">
        <f t="shared" si="230"/>
        <v>253954436</v>
      </c>
      <c r="J591" s="6">
        <v>27780393.648437999</v>
      </c>
      <c r="K591" s="12">
        <f t="shared" si="231"/>
        <v>222243149.18750399</v>
      </c>
      <c r="L591" s="6">
        <f t="shared" si="232"/>
        <v>1691.4987759999999</v>
      </c>
      <c r="M591" s="6">
        <f t="shared" si="233"/>
        <v>5242880</v>
      </c>
      <c r="N591" s="13">
        <f t="shared" si="234"/>
        <v>1.1426873535964051</v>
      </c>
      <c r="O591" s="13"/>
      <c r="P591" s="7">
        <f t="shared" si="235"/>
        <v>0</v>
      </c>
      <c r="Q591" s="7">
        <f t="shared" si="236"/>
        <v>4.1247448373477311E-2</v>
      </c>
      <c r="R591" s="6">
        <f t="shared" si="237"/>
        <v>4.1247448373477311E-2</v>
      </c>
      <c r="S591" s="6">
        <f t="shared" si="238"/>
        <v>4.1247448373477311E-2</v>
      </c>
      <c r="T591" s="7">
        <f t="shared" si="239"/>
        <v>0</v>
      </c>
      <c r="U591" s="7">
        <f t="shared" si="240"/>
        <v>2.8075372279101445</v>
      </c>
      <c r="V591" s="7">
        <f t="shared" si="241"/>
        <v>7.9538214195838099</v>
      </c>
      <c r="W591" s="6">
        <f t="shared" si="242"/>
        <v>10.761358647493955</v>
      </c>
      <c r="X591" s="6">
        <v>3.5262000000000002E-2</v>
      </c>
      <c r="Y591" s="6">
        <v>10.922404500000001</v>
      </c>
      <c r="Z591" s="6">
        <f t="shared" si="243"/>
        <v>16.974216928924363</v>
      </c>
      <c r="AA591" s="6">
        <f t="shared" si="245"/>
        <v>16.974216928924363</v>
      </c>
      <c r="AB591" s="6">
        <f t="shared" si="244"/>
        <v>1.4744542056288601</v>
      </c>
    </row>
    <row r="592" spans="5:28">
      <c r="E592" s="12">
        <f t="shared" si="228"/>
        <v>2.6194541662604385</v>
      </c>
      <c r="F592" s="12">
        <f t="shared" si="229"/>
        <v>131489494.5</v>
      </c>
      <c r="G592" s="6">
        <v>50912018</v>
      </c>
      <c r="H592" s="6">
        <v>87659663</v>
      </c>
      <c r="I592" s="12">
        <f t="shared" si="230"/>
        <v>175319326</v>
      </c>
      <c r="J592" s="6">
        <v>43053838.023437999</v>
      </c>
      <c r="K592" s="12">
        <f t="shared" si="231"/>
        <v>344430704.18750399</v>
      </c>
      <c r="L592" s="6">
        <f t="shared" si="232"/>
        <v>2070.1563160000001</v>
      </c>
      <c r="M592" s="6">
        <f t="shared" si="233"/>
        <v>5242880</v>
      </c>
      <c r="N592" s="13">
        <f t="shared" si="234"/>
        <v>0.50901189664135815</v>
      </c>
      <c r="O592" s="13"/>
      <c r="P592" s="7">
        <f t="shared" si="235"/>
        <v>0</v>
      </c>
      <c r="Q592" s="7">
        <f t="shared" si="236"/>
        <v>6.3924974700697385E-2</v>
      </c>
      <c r="R592" s="6">
        <f t="shared" si="237"/>
        <v>6.3924974700697385E-2</v>
      </c>
      <c r="S592" s="6">
        <f t="shared" si="238"/>
        <v>6.3924974700697385E-2</v>
      </c>
      <c r="T592" s="7">
        <f t="shared" si="239"/>
        <v>0</v>
      </c>
      <c r="U592" s="7">
        <f t="shared" si="240"/>
        <v>4.3510993611140538</v>
      </c>
      <c r="V592" s="7">
        <f t="shared" si="241"/>
        <v>23.98529864022019</v>
      </c>
      <c r="W592" s="6">
        <f t="shared" si="242"/>
        <v>28.336398001334246</v>
      </c>
      <c r="X592" s="6">
        <v>0.106335</v>
      </c>
      <c r="Y592" s="6">
        <v>29.215541250000001</v>
      </c>
      <c r="Z592" s="6">
        <f t="shared" si="243"/>
        <v>39.883411199795567</v>
      </c>
      <c r="AA592" s="6">
        <f t="shared" si="245"/>
        <v>39.883411199795567</v>
      </c>
      <c r="AB592" s="6">
        <f t="shared" si="244"/>
        <v>3.0091629696087026</v>
      </c>
    </row>
    <row r="593" spans="5:28">
      <c r="E593" s="12">
        <f t="shared" si="228"/>
        <v>1.1171062815477339</v>
      </c>
      <c r="F593" s="12">
        <f t="shared" si="229"/>
        <v>291163966.5</v>
      </c>
      <c r="G593" s="6">
        <v>7414866</v>
      </c>
      <c r="H593" s="6">
        <v>194109311</v>
      </c>
      <c r="I593" s="12">
        <f t="shared" si="230"/>
        <v>388218622</v>
      </c>
      <c r="J593" s="6">
        <v>40657636.992187999</v>
      </c>
      <c r="K593" s="12">
        <f t="shared" si="231"/>
        <v>325261095.93750399</v>
      </c>
      <c r="L593" s="6">
        <f t="shared" si="232"/>
        <v>2477.6090519999998</v>
      </c>
      <c r="M593" s="6">
        <f t="shared" si="233"/>
        <v>5242880</v>
      </c>
      <c r="N593" s="13">
        <f t="shared" si="234"/>
        <v>1.1935599641298409</v>
      </c>
      <c r="O593" s="13"/>
      <c r="P593" s="7">
        <f t="shared" si="235"/>
        <v>0</v>
      </c>
      <c r="Q593" s="7">
        <f t="shared" si="236"/>
        <v>6.0367171323979757E-2</v>
      </c>
      <c r="R593" s="6">
        <f t="shared" si="237"/>
        <v>6.0367171323979757E-2</v>
      </c>
      <c r="S593" s="6">
        <f t="shared" si="238"/>
        <v>6.0367171323979757E-2</v>
      </c>
      <c r="T593" s="7">
        <f t="shared" si="239"/>
        <v>0</v>
      </c>
      <c r="U593" s="7">
        <f t="shared" si="240"/>
        <v>4.1089349164367439</v>
      </c>
      <c r="V593" s="7">
        <f t="shared" si="241"/>
        <v>25.752588947702439</v>
      </c>
      <c r="W593" s="6">
        <f t="shared" si="242"/>
        <v>29.861523864139183</v>
      </c>
      <c r="X593" s="6">
        <v>0.11416999999999999</v>
      </c>
      <c r="Y593" s="6">
        <v>29.27509083337139</v>
      </c>
      <c r="Z593" s="6">
        <f t="shared" si="243"/>
        <v>47.125189345730263</v>
      </c>
      <c r="AA593" s="6">
        <f t="shared" si="245"/>
        <v>47.125189345730263</v>
      </c>
      <c r="AB593" s="6">
        <f t="shared" si="244"/>
        <v>2.0031809093459887</v>
      </c>
    </row>
    <row r="594" spans="5:28">
      <c r="E594" s="12">
        <f t="shared" si="228"/>
        <v>1.1908694571237091</v>
      </c>
      <c r="F594" s="12">
        <f t="shared" si="229"/>
        <v>344277168</v>
      </c>
      <c r="G594" s="6">
        <v>8345600</v>
      </c>
      <c r="H594" s="6">
        <v>229518112</v>
      </c>
      <c r="I594" s="12">
        <f t="shared" si="230"/>
        <v>459036224</v>
      </c>
      <c r="J594" s="6">
        <v>51248645.519530997</v>
      </c>
      <c r="K594" s="12">
        <f t="shared" si="231"/>
        <v>409989164.15624797</v>
      </c>
      <c r="L594" s="6">
        <f t="shared" si="232"/>
        <v>2921.1293439999999</v>
      </c>
      <c r="M594" s="6">
        <f t="shared" si="233"/>
        <v>5242880</v>
      </c>
      <c r="N594" s="13">
        <f t="shared" si="234"/>
        <v>1.1196301369200579</v>
      </c>
      <c r="O594" s="13"/>
      <c r="P594" s="7">
        <f t="shared" si="235"/>
        <v>0</v>
      </c>
      <c r="Q594" s="7">
        <f t="shared" si="236"/>
        <v>7.6092365249703739E-2</v>
      </c>
      <c r="R594" s="6">
        <f t="shared" si="237"/>
        <v>7.6092365249703739E-2</v>
      </c>
      <c r="S594" s="6">
        <f t="shared" si="238"/>
        <v>7.6092365249703739E-2</v>
      </c>
      <c r="T594" s="7">
        <f t="shared" si="239"/>
        <v>0</v>
      </c>
      <c r="U594" s="7">
        <f t="shared" si="240"/>
        <v>5.1792815464349529</v>
      </c>
      <c r="V594" s="7">
        <f t="shared" si="241"/>
        <v>14.733133505273543</v>
      </c>
      <c r="W594" s="6">
        <f t="shared" si="242"/>
        <v>19.912415051708496</v>
      </c>
      <c r="X594" s="6">
        <v>6.5317E-2</v>
      </c>
      <c r="Y594" s="6">
        <v>19.885107479999999</v>
      </c>
      <c r="Z594" s="6">
        <f t="shared" si="243"/>
        <v>16.497030252007498</v>
      </c>
      <c r="AA594" s="6">
        <f t="shared" si="245"/>
        <v>16.497030252007498</v>
      </c>
      <c r="AB594" s="6">
        <f t="shared" si="244"/>
        <v>0.1373267493573429</v>
      </c>
    </row>
    <row r="595" spans="5:28">
      <c r="E595" s="12">
        <f t="shared" si="228"/>
        <v>1.1031956217527112</v>
      </c>
      <c r="F595" s="12">
        <f t="shared" si="229"/>
        <v>424610187</v>
      </c>
      <c r="G595" s="6">
        <v>2017169</v>
      </c>
      <c r="H595" s="6">
        <v>283073458</v>
      </c>
      <c r="I595" s="12">
        <f t="shared" si="230"/>
        <v>566146916</v>
      </c>
      <c r="J595" s="6">
        <v>58553512.40625</v>
      </c>
      <c r="K595" s="12">
        <f t="shared" si="231"/>
        <v>468428099.25</v>
      </c>
      <c r="L595" s="6">
        <f t="shared" si="232"/>
        <v>3437.2248760000002</v>
      </c>
      <c r="M595" s="6">
        <f t="shared" si="233"/>
        <v>5242880</v>
      </c>
      <c r="N595" s="13">
        <f t="shared" si="234"/>
        <v>1.2086100661050385</v>
      </c>
      <c r="O595" s="13"/>
      <c r="P595" s="7">
        <f t="shared" si="235"/>
        <v>0</v>
      </c>
      <c r="Q595" s="7">
        <f t="shared" si="236"/>
        <v>8.6938400176282529E-2</v>
      </c>
      <c r="R595" s="6">
        <f t="shared" si="237"/>
        <v>8.6938400176282529E-2</v>
      </c>
      <c r="S595" s="6">
        <f t="shared" si="238"/>
        <v>8.6938400176282529E-2</v>
      </c>
      <c r="T595" s="7">
        <f t="shared" si="239"/>
        <v>0</v>
      </c>
      <c r="U595" s="7">
        <f t="shared" si="240"/>
        <v>5.9175247113421863</v>
      </c>
      <c r="V595" s="7">
        <f t="shared" si="241"/>
        <v>16.331702287548808</v>
      </c>
      <c r="W595" s="6">
        <f t="shared" si="242"/>
        <v>22.249226998890993</v>
      </c>
      <c r="X595" s="6">
        <v>7.2403999999999996E-2</v>
      </c>
      <c r="Y595" s="6">
        <v>21.789344941206284</v>
      </c>
      <c r="Z595" s="6">
        <f t="shared" si="243"/>
        <v>20.074029302638714</v>
      </c>
      <c r="AA595" s="6">
        <f t="shared" si="245"/>
        <v>20.074029302638714</v>
      </c>
      <c r="AB595" s="6">
        <f t="shared" si="244"/>
        <v>2.1105823003197144</v>
      </c>
    </row>
    <row r="596" spans="5:28">
      <c r="E596" s="12">
        <f t="shared" si="228"/>
        <v>1.1604969002010963</v>
      </c>
      <c r="F596" s="12">
        <f t="shared" si="229"/>
        <v>397616356.5</v>
      </c>
      <c r="G596" s="6">
        <v>16777216</v>
      </c>
      <c r="H596" s="6">
        <v>265077571</v>
      </c>
      <c r="I596" s="12">
        <f t="shared" si="230"/>
        <v>530155142</v>
      </c>
      <c r="J596" s="6">
        <v>57679068.648437999</v>
      </c>
      <c r="K596" s="12">
        <f t="shared" si="231"/>
        <v>461432549.18750399</v>
      </c>
      <c r="L596" s="6">
        <f t="shared" si="232"/>
        <v>3516.4751719999999</v>
      </c>
      <c r="M596" s="6">
        <f t="shared" si="233"/>
        <v>5242880</v>
      </c>
      <c r="N596" s="13">
        <f t="shared" si="234"/>
        <v>1.1489331277854229</v>
      </c>
      <c r="O596" s="13"/>
      <c r="P596" s="7">
        <f t="shared" si="235"/>
        <v>0</v>
      </c>
      <c r="Q596" s="7">
        <f t="shared" si="236"/>
        <v>8.5640053788095624E-2</v>
      </c>
      <c r="R596" s="6">
        <f t="shared" si="237"/>
        <v>8.5640053788095624E-2</v>
      </c>
      <c r="S596" s="6">
        <f t="shared" si="238"/>
        <v>8.5640053788095624E-2</v>
      </c>
      <c r="T596" s="7">
        <f t="shared" si="239"/>
        <v>0</v>
      </c>
      <c r="U596" s="7">
        <f t="shared" si="240"/>
        <v>5.8291518309993311</v>
      </c>
      <c r="V596" s="7">
        <f t="shared" si="241"/>
        <v>17.186136963329634</v>
      </c>
      <c r="W596" s="6">
        <f t="shared" si="242"/>
        <v>23.015288794328967</v>
      </c>
      <c r="X596" s="6">
        <v>7.6191999999999996E-2</v>
      </c>
      <c r="Y596" s="6">
        <v>23.423113955538625</v>
      </c>
      <c r="Z596" s="6">
        <f t="shared" si="243"/>
        <v>12.400322590423704</v>
      </c>
      <c r="AA596" s="6">
        <f t="shared" si="245"/>
        <v>12.400322590423704</v>
      </c>
      <c r="AB596" s="6">
        <f t="shared" si="244"/>
        <v>1.7411227302389642</v>
      </c>
    </row>
    <row r="597" spans="5:28">
      <c r="E597" s="12">
        <f t="shared" si="228"/>
        <v>1.2075036008680919</v>
      </c>
      <c r="F597" s="12">
        <f t="shared" si="229"/>
        <v>447170643</v>
      </c>
      <c r="G597" s="6">
        <v>18520486</v>
      </c>
      <c r="H597" s="6">
        <v>298113762</v>
      </c>
      <c r="I597" s="12">
        <f t="shared" si="230"/>
        <v>596227524</v>
      </c>
      <c r="J597" s="6">
        <v>67495020.203125</v>
      </c>
      <c r="K597" s="12">
        <f t="shared" si="231"/>
        <v>539960161.625</v>
      </c>
      <c r="L597" s="6">
        <f t="shared" si="232"/>
        <v>3947.774864</v>
      </c>
      <c r="M597" s="6">
        <f t="shared" si="233"/>
        <v>5242880</v>
      </c>
      <c r="N597" s="13">
        <f t="shared" si="234"/>
        <v>1.1042065070238967</v>
      </c>
      <c r="O597" s="13"/>
      <c r="P597" s="7">
        <f t="shared" si="235"/>
        <v>0</v>
      </c>
      <c r="Q597" s="7">
        <f t="shared" si="236"/>
        <v>0.10021446767554144</v>
      </c>
      <c r="R597" s="6">
        <f t="shared" si="237"/>
        <v>0.10021446767554144</v>
      </c>
      <c r="S597" s="6">
        <f t="shared" si="238"/>
        <v>0.10021446767554144</v>
      </c>
      <c r="T597" s="7">
        <f t="shared" si="239"/>
        <v>0</v>
      </c>
      <c r="U597" s="7">
        <f t="shared" si="240"/>
        <v>6.8211697903523207</v>
      </c>
      <c r="V597" s="7">
        <f t="shared" si="241"/>
        <v>22.396654653545337</v>
      </c>
      <c r="W597" s="6">
        <f t="shared" si="242"/>
        <v>29.217824443897658</v>
      </c>
      <c r="X597" s="6">
        <v>9.9292000000000005E-2</v>
      </c>
      <c r="Y597" s="6">
        <v>28.576237600000002</v>
      </c>
      <c r="Z597" s="6">
        <f t="shared" si="243"/>
        <v>0.92904531638141885</v>
      </c>
      <c r="AA597" s="6">
        <f t="shared" si="245"/>
        <v>0.92904531638141885</v>
      </c>
      <c r="AB597" s="6">
        <f t="shared" si="244"/>
        <v>2.2451760545889914</v>
      </c>
    </row>
    <row r="598" spans="5:28">
      <c r="E598" s="12">
        <f t="shared" si="228"/>
        <v>1.1904504710475816</v>
      </c>
      <c r="F598" s="12">
        <f t="shared" si="229"/>
        <v>672338448</v>
      </c>
      <c r="G598" s="6">
        <v>16240000</v>
      </c>
      <c r="H598" s="6">
        <v>448225632</v>
      </c>
      <c r="I598" s="12">
        <f t="shared" si="230"/>
        <v>896451264</v>
      </c>
      <c r="J598" s="6">
        <v>100048202.765625</v>
      </c>
      <c r="K598" s="12">
        <f t="shared" si="231"/>
        <v>800385622.125</v>
      </c>
      <c r="L598" s="6">
        <f t="shared" si="232"/>
        <v>5703.507584</v>
      </c>
      <c r="M598" s="6">
        <f t="shared" si="233"/>
        <v>5242880</v>
      </c>
      <c r="N598" s="13">
        <f t="shared" si="234"/>
        <v>1.1200241973612026</v>
      </c>
      <c r="O598" s="13"/>
      <c r="P598" s="7">
        <f t="shared" si="235"/>
        <v>0</v>
      </c>
      <c r="Q598" s="7">
        <f t="shared" si="236"/>
        <v>0.148548401821021</v>
      </c>
      <c r="R598" s="6">
        <f t="shared" si="237"/>
        <v>0.148548401821021</v>
      </c>
      <c r="S598" s="6">
        <f t="shared" si="238"/>
        <v>0.148548401821021</v>
      </c>
      <c r="T598" s="7">
        <f t="shared" si="239"/>
        <v>0</v>
      </c>
      <c r="U598" s="7">
        <f t="shared" si="240"/>
        <v>10.111053767079659</v>
      </c>
      <c r="V598" s="7">
        <f t="shared" si="241"/>
        <v>28.630779671821585</v>
      </c>
      <c r="W598" s="6">
        <f t="shared" si="242"/>
        <v>38.741833438901246</v>
      </c>
      <c r="X598" s="6">
        <v>0.12692999999999999</v>
      </c>
      <c r="Y598" s="6">
        <v>38.787994714321975</v>
      </c>
      <c r="Z598" s="6">
        <f t="shared" si="243"/>
        <v>17.031751218010722</v>
      </c>
      <c r="AA598" s="6">
        <f t="shared" si="245"/>
        <v>17.031751218010722</v>
      </c>
      <c r="AB598" s="6">
        <f t="shared" si="244"/>
        <v>0.1190091825079191</v>
      </c>
    </row>
    <row r="599" spans="5:28">
      <c r="E599" s="12">
        <f t="shared" si="228"/>
        <v>1.1367206389623745</v>
      </c>
      <c r="F599" s="12">
        <f t="shared" si="229"/>
        <v>959999187</v>
      </c>
      <c r="G599" s="6">
        <v>22744080</v>
      </c>
      <c r="H599" s="6">
        <v>639999458</v>
      </c>
      <c r="I599" s="12">
        <f t="shared" si="230"/>
        <v>1279998916</v>
      </c>
      <c r="J599" s="6">
        <v>136406361.15625</v>
      </c>
      <c r="K599" s="12">
        <f t="shared" si="231"/>
        <v>1091250889.25</v>
      </c>
      <c r="L599" s="6">
        <f t="shared" si="232"/>
        <v>8134.8750959999998</v>
      </c>
      <c r="M599" s="6">
        <f t="shared" si="233"/>
        <v>5242880</v>
      </c>
      <c r="N599" s="13">
        <f t="shared" si="234"/>
        <v>1.1729648320192652</v>
      </c>
      <c r="O599" s="13"/>
      <c r="P599" s="7">
        <f t="shared" si="235"/>
        <v>0</v>
      </c>
      <c r="Q599" s="7">
        <f t="shared" si="236"/>
        <v>0.20253184352996659</v>
      </c>
      <c r="R599" s="6">
        <f t="shared" si="237"/>
        <v>0.20253184352996659</v>
      </c>
      <c r="S599" s="6">
        <f t="shared" si="238"/>
        <v>0.20253184352996659</v>
      </c>
      <c r="T599" s="7">
        <f t="shared" si="239"/>
        <v>0</v>
      </c>
      <c r="U599" s="7">
        <f t="shared" si="240"/>
        <v>13.785475537761542</v>
      </c>
      <c r="V599" s="7">
        <f t="shared" si="241"/>
        <v>40.762263348569256</v>
      </c>
      <c r="W599" s="6">
        <f t="shared" si="242"/>
        <v>54.547738886330798</v>
      </c>
      <c r="X599" s="6">
        <v>0.18071300000000001</v>
      </c>
      <c r="Y599" s="6">
        <v>53.3464776</v>
      </c>
      <c r="Z599" s="6">
        <f t="shared" si="243"/>
        <v>12.073754256731156</v>
      </c>
      <c r="AA599" s="6">
        <f t="shared" si="245"/>
        <v>12.073754256731156</v>
      </c>
      <c r="AB599" s="6">
        <f t="shared" si="244"/>
        <v>2.2518099420509778</v>
      </c>
    </row>
    <row r="600" spans="5:28">
      <c r="E600" s="12">
        <f t="shared" si="228"/>
        <v>1.190612904754367</v>
      </c>
      <c r="F600" s="12">
        <f t="shared" si="229"/>
        <v>1161708528</v>
      </c>
      <c r="G600" s="6">
        <v>27993600</v>
      </c>
      <c r="H600" s="6">
        <v>774472352</v>
      </c>
      <c r="I600" s="12">
        <f t="shared" si="230"/>
        <v>1548944704</v>
      </c>
      <c r="J600" s="6">
        <v>172893145.625</v>
      </c>
      <c r="K600" s="12">
        <f t="shared" si="231"/>
        <v>1383145165</v>
      </c>
      <c r="L600" s="6">
        <f t="shared" si="232"/>
        <v>9853.5402240000003</v>
      </c>
      <c r="M600" s="6">
        <f t="shared" si="233"/>
        <v>5242880</v>
      </c>
      <c r="N600" s="13">
        <f t="shared" si="234"/>
        <v>1.1198713939762064</v>
      </c>
      <c r="O600" s="13"/>
      <c r="P600" s="7">
        <f t="shared" si="235"/>
        <v>0</v>
      </c>
      <c r="Q600" s="7">
        <f t="shared" si="236"/>
        <v>0.25670626516468592</v>
      </c>
      <c r="R600" s="6">
        <f t="shared" si="237"/>
        <v>0.25670626516468592</v>
      </c>
      <c r="S600" s="6">
        <f t="shared" si="238"/>
        <v>0.25670626516468592</v>
      </c>
      <c r="T600" s="7">
        <f t="shared" si="239"/>
        <v>0</v>
      </c>
      <c r="U600" s="7">
        <f t="shared" si="240"/>
        <v>17.472896494393993</v>
      </c>
      <c r="V600" s="7">
        <f t="shared" si="241"/>
        <v>49.752098090714128</v>
      </c>
      <c r="W600" s="6">
        <f t="shared" si="242"/>
        <v>67.224994585108121</v>
      </c>
      <c r="X600" s="6">
        <v>0.22056799999999999</v>
      </c>
      <c r="Y600" s="6">
        <v>66.723658066593146</v>
      </c>
      <c r="Z600" s="6">
        <f t="shared" si="243"/>
        <v>16.384183183728346</v>
      </c>
      <c r="AA600" s="6">
        <f t="shared" si="245"/>
        <v>16.384183183728346</v>
      </c>
      <c r="AB600" s="6">
        <f t="shared" si="244"/>
        <v>0.7513624597959232</v>
      </c>
    </row>
    <row r="601" spans="5:28">
      <c r="E601" s="12">
        <f t="shared" si="228"/>
        <v>1.160361185690763</v>
      </c>
      <c r="F601" s="12">
        <f t="shared" si="229"/>
        <v>1404546423</v>
      </c>
      <c r="G601" s="6">
        <v>39459925</v>
      </c>
      <c r="H601" s="6">
        <v>936364282</v>
      </c>
      <c r="I601" s="12">
        <f t="shared" si="230"/>
        <v>1872728564</v>
      </c>
      <c r="J601" s="6">
        <v>203722644.09375</v>
      </c>
      <c r="K601" s="12">
        <f t="shared" si="231"/>
        <v>1629781152.75</v>
      </c>
      <c r="L601" s="6">
        <f t="shared" si="232"/>
        <v>12025.569884</v>
      </c>
      <c r="M601" s="6">
        <f t="shared" si="233"/>
        <v>5242880</v>
      </c>
      <c r="N601" s="13">
        <f t="shared" si="234"/>
        <v>1.1490675056832411</v>
      </c>
      <c r="O601" s="13"/>
      <c r="P601" s="7">
        <f t="shared" si="235"/>
        <v>0</v>
      </c>
      <c r="Q601" s="7">
        <f t="shared" si="236"/>
        <v>0.30248092777611596</v>
      </c>
      <c r="R601" s="6">
        <f t="shared" si="237"/>
        <v>0.30248092777611596</v>
      </c>
      <c r="S601" s="6">
        <f t="shared" si="238"/>
        <v>0.30248092777611596</v>
      </c>
      <c r="T601" s="7">
        <f t="shared" si="239"/>
        <v>0</v>
      </c>
      <c r="U601" s="7">
        <f t="shared" si="240"/>
        <v>20.588581814197987</v>
      </c>
      <c r="V601" s="7">
        <f t="shared" si="241"/>
        <v>92.887740968999807</v>
      </c>
      <c r="W601" s="6">
        <f t="shared" si="242"/>
        <v>113.47632278319779</v>
      </c>
      <c r="X601" s="6">
        <v>0.41180299999999997</v>
      </c>
      <c r="Y601" s="6">
        <v>112.80032902719785</v>
      </c>
      <c r="Z601" s="6">
        <f t="shared" si="243"/>
        <v>26.547177224032858</v>
      </c>
      <c r="AA601" s="6">
        <f t="shared" si="245"/>
        <v>26.547177224032858</v>
      </c>
      <c r="AB601" s="6">
        <f t="shared" si="244"/>
        <v>0.59928349662610281</v>
      </c>
    </row>
    <row r="602" spans="5:28">
      <c r="E602" s="12">
        <f t="shared" si="228"/>
        <v>1.3412160381941087</v>
      </c>
      <c r="F602" s="12">
        <f t="shared" si="229"/>
        <v>1529854785</v>
      </c>
      <c r="G602" s="6">
        <v>118142155</v>
      </c>
      <c r="H602" s="6">
        <v>1019903190</v>
      </c>
      <c r="I602" s="12">
        <f t="shared" si="230"/>
        <v>2039806380</v>
      </c>
      <c r="J602" s="6">
        <v>256483221.71875</v>
      </c>
      <c r="K602" s="12">
        <f t="shared" si="231"/>
        <v>2051865773.75</v>
      </c>
      <c r="L602" s="6">
        <f t="shared" si="232"/>
        <v>14601.68138</v>
      </c>
      <c r="M602" s="6">
        <f t="shared" si="233"/>
        <v>5242880</v>
      </c>
      <c r="N602" s="13">
        <f t="shared" si="234"/>
        <v>0.99412271801387853</v>
      </c>
      <c r="O602" s="13"/>
      <c r="P602" s="7">
        <f t="shared" si="235"/>
        <v>0</v>
      </c>
      <c r="Q602" s="7">
        <f t="shared" si="236"/>
        <v>0.38081816191622303</v>
      </c>
      <c r="R602" s="6">
        <f t="shared" si="237"/>
        <v>0.38081816191622303</v>
      </c>
      <c r="S602" s="6">
        <f t="shared" si="238"/>
        <v>0.38081816191622303</v>
      </c>
      <c r="T602" s="7">
        <f t="shared" si="239"/>
        <v>0</v>
      </c>
      <c r="U602" s="7">
        <f t="shared" si="240"/>
        <v>25.920661975580408</v>
      </c>
      <c r="V602" s="7">
        <f t="shared" si="241"/>
        <v>90.236692726008258</v>
      </c>
      <c r="W602" s="6">
        <f t="shared" si="242"/>
        <v>116.15735470158867</v>
      </c>
      <c r="X602" s="6">
        <v>0.40005000000000002</v>
      </c>
      <c r="Y602" s="6">
        <v>117.72380454556365</v>
      </c>
      <c r="Z602" s="6">
        <f t="shared" si="243"/>
        <v>4.8073586011191063</v>
      </c>
      <c r="AA602" s="6">
        <f t="shared" si="245"/>
        <v>4.8073586011191063</v>
      </c>
      <c r="AB602" s="6">
        <f t="shared" si="244"/>
        <v>1.3306143562228341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602"/>
  <sheetViews>
    <sheetView topLeftCell="A6" zoomScale="50" zoomScaleNormal="50" zoomScalePageLayoutView="50" workbookViewId="0">
      <selection activeCell="D76" sqref="D76"/>
    </sheetView>
  </sheetViews>
  <sheetFormatPr baseColWidth="10" defaultRowHeight="15" x14ac:dyDescent="0"/>
  <cols>
    <col min="1" max="1" width="18.33203125" customWidth="1"/>
    <col min="2" max="3" width="15" customWidth="1"/>
    <col min="4" max="5" width="12.1640625" bestFit="1" customWidth="1"/>
    <col min="7" max="7" width="11.83203125" customWidth="1"/>
    <col min="8" max="9" width="13" customWidth="1"/>
    <col min="10" max="10" width="12.6640625" customWidth="1"/>
    <col min="11" max="11" width="12" customWidth="1"/>
    <col min="12" max="12" width="12.6640625" customWidth="1"/>
    <col min="13" max="15" width="12" customWidth="1"/>
    <col min="16" max="16" width="13.33203125" customWidth="1"/>
    <col min="18" max="19" width="13.33203125" customWidth="1"/>
    <col min="23" max="23" width="11.1640625" bestFit="1" customWidth="1"/>
    <col min="26" max="26" width="12.5" customWidth="1"/>
    <col min="30" max="30" width="11.1640625" bestFit="1" customWidth="1"/>
    <col min="37" max="37" width="16" bestFit="1" customWidth="1"/>
    <col min="38" max="38" width="12.5" customWidth="1"/>
    <col min="39" max="39" width="13.6640625" customWidth="1"/>
    <col min="44" max="44" width="13.1640625" customWidth="1"/>
    <col min="47" max="47" width="13.1640625" customWidth="1"/>
    <col min="53" max="53" width="12.1640625" bestFit="1" customWidth="1"/>
    <col min="54" max="54" width="12.83203125" customWidth="1"/>
  </cols>
  <sheetData>
    <row r="1" spans="1:47">
      <c r="H1" s="4" t="s">
        <v>31</v>
      </c>
      <c r="I1" s="4"/>
    </row>
    <row r="2" spans="1:47">
      <c r="C2" s="1"/>
      <c r="D2" s="1"/>
      <c r="H2" t="s">
        <v>32</v>
      </c>
      <c r="I2" t="s">
        <v>72</v>
      </c>
      <c r="J2" t="s">
        <v>33</v>
      </c>
      <c r="K2" t="s">
        <v>74</v>
      </c>
      <c r="L2" t="s">
        <v>63</v>
      </c>
      <c r="M2" t="s">
        <v>61</v>
      </c>
      <c r="N2" t="s">
        <v>62</v>
      </c>
      <c r="O2" t="s">
        <v>69</v>
      </c>
      <c r="P2" t="s">
        <v>59</v>
      </c>
      <c r="Q2" t="s">
        <v>66</v>
      </c>
      <c r="R2" t="s">
        <v>70</v>
      </c>
      <c r="S2" t="s">
        <v>67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25</v>
      </c>
      <c r="AE2" t="s">
        <v>97</v>
      </c>
      <c r="AF2" t="s">
        <v>44</v>
      </c>
      <c r="AG2" t="s">
        <v>77</v>
      </c>
      <c r="AH2" t="s">
        <v>45</v>
      </c>
      <c r="AK2" s="10"/>
      <c r="AM2" s="10"/>
    </row>
    <row r="3" spans="1:47">
      <c r="D3" s="1"/>
      <c r="H3">
        <v>2000</v>
      </c>
      <c r="I3">
        <v>256</v>
      </c>
      <c r="J3">
        <f>2*H3^3</f>
        <v>16000000000</v>
      </c>
      <c r="K3">
        <v>5848391.7851560004</v>
      </c>
      <c r="L3" s="1">
        <f>K3*8</f>
        <v>46787134.281248003</v>
      </c>
      <c r="M3" s="10">
        <f>(3*H3^2)*8/1000000</f>
        <v>96</v>
      </c>
      <c r="N3">
        <f t="shared" ref="N3:N18" si="0">40*2^20/8</f>
        <v>5242880</v>
      </c>
      <c r="O3">
        <f>SQRT(N3/3)</f>
        <v>1321.9783155054649</v>
      </c>
      <c r="P3" s="10">
        <f>J3/L3</f>
        <v>341.97435354386948</v>
      </c>
      <c r="Q3" s="10">
        <f t="shared" ref="Q3:Q18" si="1">SQRT(N3/3)</f>
        <v>1321.9783155054649</v>
      </c>
      <c r="R3">
        <f t="shared" ref="R3:R18" si="2">H3/(1+H3/O3)</f>
        <v>795.89822084935292</v>
      </c>
      <c r="S3" s="10">
        <f t="shared" ref="S3:S18" si="3">0.5*SQRT(N3/3)</f>
        <v>660.98915775273247</v>
      </c>
      <c r="T3" s="1">
        <f t="shared" ref="T3:T18" si="4">$B$27*J3</f>
        <v>5.9852529715530393E-2</v>
      </c>
      <c r="U3" s="1">
        <f>$C$27*L3</f>
        <v>9.3074077910074889E-3</v>
      </c>
      <c r="V3">
        <f>T3+U3</f>
        <v>6.9159937506537886E-2</v>
      </c>
      <c r="W3">
        <f t="shared" ref="W3:W18" si="5">MAX(T3,U3)</f>
        <v>5.9852529715530393E-2</v>
      </c>
      <c r="X3" s="1">
        <f t="shared" ref="X3:X18" si="6">$D$27*J3</f>
        <v>1.8330400028949281</v>
      </c>
      <c r="Y3" s="1">
        <f>$E$27*L3</f>
        <v>0.18179272401909885</v>
      </c>
      <c r="Z3" s="1">
        <f>AB3*$F$27</f>
        <v>19.612555720530509</v>
      </c>
      <c r="AA3">
        <f>SUM(X3:Z3)</f>
        <v>21.627388447444535</v>
      </c>
      <c r="AB3">
        <v>7.492E-2</v>
      </c>
      <c r="AC3">
        <v>21.16005223532056</v>
      </c>
      <c r="AD3">
        <f>J3/(AB3*1000000000)</f>
        <v>213.56113187399893</v>
      </c>
      <c r="AE3" s="1">
        <f>(L3*8)/AB3/1000000000</f>
        <v>4.9959566771220505</v>
      </c>
      <c r="AF3">
        <f t="shared" ref="AF3:AF18" si="7">ABS(W3-AB3)/ABS(AB3)*100</f>
        <v>20.111412552682335</v>
      </c>
      <c r="AG3">
        <f>ABS(V3-AB3)/ABS(AB3)*100</f>
        <v>7.6882841610546109</v>
      </c>
      <c r="AH3">
        <f t="shared" ref="AH3:AH18" si="8">ABS(AA3-AC3)/ABS(AC3)*100</f>
        <v>2.2085777810316216</v>
      </c>
      <c r="AM3" s="10"/>
      <c r="AU3" s="1"/>
    </row>
    <row r="4" spans="1:47">
      <c r="C4" s="1"/>
      <c r="D4" s="1"/>
      <c r="H4">
        <v>2500</v>
      </c>
      <c r="I4">
        <v>128</v>
      </c>
      <c r="J4">
        <f t="shared" ref="J4:J18" si="9">2*H4^3</f>
        <v>31250000000</v>
      </c>
      <c r="K4">
        <v>12153690.796875</v>
      </c>
      <c r="L4" s="1">
        <f t="shared" ref="L4:L18" si="10">K4*8</f>
        <v>97229526.375</v>
      </c>
      <c r="M4" s="10">
        <f t="shared" ref="M4:M18" si="11">(3*H4^2)*8/1000000</f>
        <v>150</v>
      </c>
      <c r="N4">
        <f t="shared" si="0"/>
        <v>5242880</v>
      </c>
      <c r="O4">
        <f t="shared" ref="O4:O18" si="12">SQRT(N4/3)</f>
        <v>1321.9783155054649</v>
      </c>
      <c r="P4" s="10">
        <f t="shared" ref="P4:P18" si="13">J4/L4</f>
        <v>321.40442481919888</v>
      </c>
      <c r="Q4" s="10">
        <f t="shared" si="1"/>
        <v>1321.9783155054649</v>
      </c>
      <c r="R4">
        <f t="shared" si="2"/>
        <v>864.72122967201506</v>
      </c>
      <c r="S4" s="10">
        <f t="shared" si="3"/>
        <v>660.98915775273247</v>
      </c>
      <c r="T4" s="1">
        <f t="shared" si="4"/>
        <v>0.1168994721006453</v>
      </c>
      <c r="U4" s="1">
        <f t="shared" ref="U4:U18" si="14">$C$27*L4</f>
        <v>1.9341959391202625E-2</v>
      </c>
      <c r="V4">
        <f t="shared" ref="V4:V18" si="15">T4+U4</f>
        <v>0.13624143149184792</v>
      </c>
      <c r="W4">
        <f t="shared" si="5"/>
        <v>0.1168994721006453</v>
      </c>
      <c r="X4" s="1">
        <f t="shared" si="6"/>
        <v>3.5801562556541566</v>
      </c>
      <c r="Y4" s="1">
        <f t="shared" ref="Y4:Y18" si="16">$E$27*L4</f>
        <v>0.3777880549072728</v>
      </c>
      <c r="Z4" s="1">
        <f t="shared" ref="Z4:Z18" si="17">AB4*$F$27</f>
        <v>36.545531617844915</v>
      </c>
      <c r="AA4">
        <f t="shared" ref="AA4:AA18" si="18">SUM(X4:Z4)</f>
        <v>40.503475928406345</v>
      </c>
      <c r="AB4">
        <v>0.13960400000000001</v>
      </c>
      <c r="AC4">
        <v>40.00876135</v>
      </c>
      <c r="AD4">
        <f t="shared" ref="AD4:AD18" si="19">J4/(AB4*1000000000)</f>
        <v>223.84745422767256</v>
      </c>
      <c r="AE4" s="1">
        <f t="shared" ref="AE4:AE18" si="20">(L4*8)/AB4/1000000000</f>
        <v>5.5717329804303599</v>
      </c>
      <c r="AF4">
        <f t="shared" si="7"/>
        <v>16.263522463077493</v>
      </c>
      <c r="AG4">
        <f t="shared" ref="AG4:AG18" si="21">ABS(V4-AB4)/ABS(AB4)*100</f>
        <v>2.4086476806911592</v>
      </c>
      <c r="AH4">
        <f t="shared" si="8"/>
        <v>1.236515607365448</v>
      </c>
      <c r="AK4" s="10"/>
      <c r="AM4" s="10"/>
      <c r="AU4" s="1"/>
    </row>
    <row r="5" spans="1:47">
      <c r="D5" s="1"/>
      <c r="H5">
        <v>3000</v>
      </c>
      <c r="I5">
        <v>64</v>
      </c>
      <c r="J5">
        <f t="shared" si="9"/>
        <v>54000000000</v>
      </c>
      <c r="K5">
        <v>21540762.21875</v>
      </c>
      <c r="L5" s="1">
        <f t="shared" si="10"/>
        <v>172326097.75</v>
      </c>
      <c r="M5" s="10">
        <f t="shared" si="11"/>
        <v>216</v>
      </c>
      <c r="N5">
        <f t="shared" si="0"/>
        <v>5242880</v>
      </c>
      <c r="O5">
        <f t="shared" si="12"/>
        <v>1321.9783155054649</v>
      </c>
      <c r="P5" s="10">
        <f t="shared" si="13"/>
        <v>313.35938493970798</v>
      </c>
      <c r="Q5" s="10">
        <f t="shared" si="1"/>
        <v>1321.9783155054649</v>
      </c>
      <c r="R5">
        <f t="shared" si="2"/>
        <v>917.62027872473709</v>
      </c>
      <c r="S5" s="10">
        <f t="shared" si="3"/>
        <v>660.98915775273247</v>
      </c>
      <c r="T5" s="1">
        <f t="shared" si="4"/>
        <v>0.20200228778991508</v>
      </c>
      <c r="U5" s="1">
        <f t="shared" si="14"/>
        <v>3.4280989623147427E-2</v>
      </c>
      <c r="V5">
        <f t="shared" si="15"/>
        <v>0.23628327741306251</v>
      </c>
      <c r="W5">
        <f t="shared" si="5"/>
        <v>0.20200228778991508</v>
      </c>
      <c r="X5" s="1">
        <f t="shared" si="6"/>
        <v>6.1865100097703829</v>
      </c>
      <c r="Y5" s="1">
        <f t="shared" si="16"/>
        <v>0.66957789167501802</v>
      </c>
      <c r="Z5" s="1">
        <f t="shared" si="17"/>
        <v>63.409392643483471</v>
      </c>
      <c r="AA5">
        <f t="shared" si="18"/>
        <v>70.265480544928877</v>
      </c>
      <c r="AB5">
        <v>0.24222399999999999</v>
      </c>
      <c r="AC5">
        <v>69.628220430806493</v>
      </c>
      <c r="AD5">
        <f t="shared" si="19"/>
        <v>222.93414360261576</v>
      </c>
      <c r="AE5" s="1">
        <f t="shared" si="20"/>
        <v>5.6914623736706522</v>
      </c>
      <c r="AF5">
        <f t="shared" si="7"/>
        <v>16.605172158863247</v>
      </c>
      <c r="AG5">
        <f t="shared" si="21"/>
        <v>2.4525738931474503</v>
      </c>
      <c r="AH5">
        <f t="shared" si="8"/>
        <v>0.91523251661395733</v>
      </c>
      <c r="AK5" s="10"/>
      <c r="AM5" s="10"/>
      <c r="AU5" s="1"/>
    </row>
    <row r="6" spans="1:47">
      <c r="D6" s="1"/>
      <c r="H6">
        <v>3500</v>
      </c>
      <c r="I6">
        <v>32</v>
      </c>
      <c r="J6">
        <f t="shared" si="9"/>
        <v>85750000000</v>
      </c>
      <c r="K6">
        <v>32949447.6875</v>
      </c>
      <c r="L6" s="1">
        <f t="shared" si="10"/>
        <v>263595581.5</v>
      </c>
      <c r="M6" s="10">
        <f t="shared" si="11"/>
        <v>294</v>
      </c>
      <c r="N6">
        <f t="shared" si="0"/>
        <v>5242880</v>
      </c>
      <c r="O6">
        <f t="shared" si="12"/>
        <v>1321.9783155054649</v>
      </c>
      <c r="P6" s="10">
        <f t="shared" si="13"/>
        <v>325.30894301048824</v>
      </c>
      <c r="Q6" s="10">
        <f t="shared" si="1"/>
        <v>1321.9783155054649</v>
      </c>
      <c r="R6">
        <f t="shared" si="2"/>
        <v>959.54892401545544</v>
      </c>
      <c r="S6" s="10">
        <f t="shared" si="3"/>
        <v>660.98915775273247</v>
      </c>
      <c r="T6" s="1">
        <f t="shared" si="4"/>
        <v>0.32077215144417071</v>
      </c>
      <c r="U6" s="1">
        <f t="shared" si="14"/>
        <v>5.2437312235888614E-2</v>
      </c>
      <c r="V6">
        <f t="shared" si="15"/>
        <v>0.37320946368005931</v>
      </c>
      <c r="W6">
        <f t="shared" si="5"/>
        <v>0.32077215144417071</v>
      </c>
      <c r="X6" s="1">
        <f t="shared" si="6"/>
        <v>9.8239487655150057</v>
      </c>
      <c r="Y6" s="1">
        <f t="shared" si="16"/>
        <v>1.0242080336065662</v>
      </c>
      <c r="Z6" s="1">
        <f t="shared" si="17"/>
        <v>99.124034620952472</v>
      </c>
      <c r="AA6">
        <f t="shared" si="18"/>
        <v>109.97219142007404</v>
      </c>
      <c r="AB6">
        <v>0.37865399999999999</v>
      </c>
      <c r="AC6">
        <v>109.23410592</v>
      </c>
      <c r="AD6">
        <f t="shared" si="19"/>
        <v>226.46004003655051</v>
      </c>
      <c r="AE6" s="1">
        <f t="shared" si="20"/>
        <v>5.5691070264674352</v>
      </c>
      <c r="AF6">
        <f t="shared" si="7"/>
        <v>15.286210777075981</v>
      </c>
      <c r="AG6">
        <f t="shared" si="21"/>
        <v>1.4378657877483627</v>
      </c>
      <c r="AH6">
        <f t="shared" si="8"/>
        <v>0.67569143708155455</v>
      </c>
      <c r="AK6" s="10"/>
      <c r="AM6" s="10"/>
      <c r="AU6" s="1"/>
    </row>
    <row r="7" spans="1:47">
      <c r="D7" s="1"/>
      <c r="H7">
        <v>4000</v>
      </c>
      <c r="I7">
        <v>32</v>
      </c>
      <c r="J7">
        <f t="shared" si="9"/>
        <v>128000000000</v>
      </c>
      <c r="K7">
        <v>51817186.71875</v>
      </c>
      <c r="L7" s="1">
        <f t="shared" si="10"/>
        <v>414537493.75</v>
      </c>
      <c r="M7" s="10">
        <f t="shared" si="11"/>
        <v>384</v>
      </c>
      <c r="N7">
        <f t="shared" si="0"/>
        <v>5242880</v>
      </c>
      <c r="O7">
        <f t="shared" si="12"/>
        <v>1321.9783155054649</v>
      </c>
      <c r="P7" s="10">
        <f t="shared" si="13"/>
        <v>308.77785949368058</v>
      </c>
      <c r="Q7" s="10">
        <f t="shared" si="1"/>
        <v>1321.9783155054649</v>
      </c>
      <c r="R7">
        <f t="shared" si="2"/>
        <v>993.59917469329832</v>
      </c>
      <c r="S7" s="10">
        <f t="shared" si="3"/>
        <v>660.98915775273247</v>
      </c>
      <c r="T7" s="1">
        <f t="shared" si="4"/>
        <v>0.47882023772424315</v>
      </c>
      <c r="U7" s="1">
        <f t="shared" si="14"/>
        <v>8.2464326107270031E-2</v>
      </c>
      <c r="V7">
        <f t="shared" si="15"/>
        <v>0.56128456383151315</v>
      </c>
      <c r="W7">
        <f t="shared" si="5"/>
        <v>0.47882023772424315</v>
      </c>
      <c r="X7" s="1">
        <f t="shared" si="6"/>
        <v>14.664320023159425</v>
      </c>
      <c r="Y7" s="1">
        <f t="shared" si="16"/>
        <v>1.6106970720595395</v>
      </c>
      <c r="Z7" s="1">
        <f t="shared" si="17"/>
        <v>146.28945626109427</v>
      </c>
      <c r="AA7">
        <f t="shared" si="18"/>
        <v>162.56447335631324</v>
      </c>
      <c r="AB7">
        <v>0.55882600000000004</v>
      </c>
      <c r="AC7">
        <v>162.46468885000002</v>
      </c>
      <c r="AD7">
        <f t="shared" si="19"/>
        <v>229.05161892968474</v>
      </c>
      <c r="AE7" s="1">
        <f t="shared" si="20"/>
        <v>5.934405253155723</v>
      </c>
      <c r="AF7">
        <f t="shared" si="7"/>
        <v>14.316757322629387</v>
      </c>
      <c r="AG7">
        <f t="shared" si="21"/>
        <v>0.43995158269534795</v>
      </c>
      <c r="AH7">
        <f t="shared" si="8"/>
        <v>6.1419196392488849E-2</v>
      </c>
      <c r="AK7" s="10"/>
      <c r="AM7" s="10"/>
      <c r="AU7" s="1"/>
    </row>
    <row r="8" spans="1:47">
      <c r="H8">
        <v>4500</v>
      </c>
      <c r="I8">
        <v>16</v>
      </c>
      <c r="J8">
        <f t="shared" si="9"/>
        <v>182250000000</v>
      </c>
      <c r="K8">
        <v>69177495</v>
      </c>
      <c r="L8" s="1">
        <f t="shared" si="10"/>
        <v>553419960</v>
      </c>
      <c r="M8" s="10">
        <f t="shared" si="11"/>
        <v>486</v>
      </c>
      <c r="N8">
        <f t="shared" si="0"/>
        <v>5242880</v>
      </c>
      <c r="O8">
        <f t="shared" si="12"/>
        <v>1321.9783155054649</v>
      </c>
      <c r="P8" s="10">
        <f t="shared" si="13"/>
        <v>329.31591408448656</v>
      </c>
      <c r="Q8" s="10">
        <f t="shared" si="1"/>
        <v>1321.9783155054649</v>
      </c>
      <c r="R8">
        <f t="shared" si="2"/>
        <v>1021.8008548625293</v>
      </c>
      <c r="S8" s="10">
        <f t="shared" si="3"/>
        <v>660.98915775273247</v>
      </c>
      <c r="T8" s="1">
        <f t="shared" si="4"/>
        <v>0.68175772129096346</v>
      </c>
      <c r="U8" s="1">
        <f t="shared" si="14"/>
        <v>0.110092343259149</v>
      </c>
      <c r="V8">
        <f t="shared" si="15"/>
        <v>0.79185006455011242</v>
      </c>
      <c r="W8">
        <f t="shared" si="5"/>
        <v>0.68175772129096346</v>
      </c>
      <c r="X8" s="1">
        <f t="shared" si="6"/>
        <v>20.87947128297504</v>
      </c>
      <c r="Y8" s="1">
        <f t="shared" si="16"/>
        <v>2.1503287944537282</v>
      </c>
      <c r="Z8" s="1">
        <f t="shared" si="17"/>
        <v>207.14597058921981</v>
      </c>
      <c r="AA8">
        <f t="shared" si="18"/>
        <v>230.17577066664859</v>
      </c>
      <c r="AB8">
        <v>0.79129799999999995</v>
      </c>
      <c r="AC8">
        <v>229.00955418000001</v>
      </c>
      <c r="AD8">
        <f t="shared" si="19"/>
        <v>230.31778167011669</v>
      </c>
      <c r="AE8" s="1">
        <f t="shared" si="20"/>
        <v>5.5950598636670392</v>
      </c>
      <c r="AF8">
        <f t="shared" si="7"/>
        <v>13.843113303589355</v>
      </c>
      <c r="AG8">
        <f t="shared" si="21"/>
        <v>6.97669588590486E-2</v>
      </c>
      <c r="AH8">
        <f t="shared" si="8"/>
        <v>0.50924359502134176</v>
      </c>
      <c r="AK8" s="10"/>
      <c r="AM8" s="10"/>
      <c r="AU8" s="1"/>
    </row>
    <row r="9" spans="1:47">
      <c r="A9" s="4" t="s">
        <v>1</v>
      </c>
      <c r="B9" s="4" t="s">
        <v>0</v>
      </c>
      <c r="C9" s="4" t="s">
        <v>2</v>
      </c>
      <c r="D9" s="4" t="s">
        <v>3</v>
      </c>
      <c r="E9" t="s">
        <v>56</v>
      </c>
      <c r="H9">
        <v>5000</v>
      </c>
      <c r="I9">
        <v>16</v>
      </c>
      <c r="J9">
        <f t="shared" si="9"/>
        <v>250000000000</v>
      </c>
      <c r="K9">
        <v>96080003.625</v>
      </c>
      <c r="L9" s="1">
        <f t="shared" si="10"/>
        <v>768640029</v>
      </c>
      <c r="M9" s="10">
        <f t="shared" si="11"/>
        <v>600</v>
      </c>
      <c r="N9">
        <f t="shared" si="0"/>
        <v>5242880</v>
      </c>
      <c r="O9">
        <f t="shared" si="12"/>
        <v>1321.9783155054649</v>
      </c>
      <c r="P9" s="10">
        <f t="shared" si="13"/>
        <v>325.24977956879212</v>
      </c>
      <c r="Q9" s="10">
        <f t="shared" si="1"/>
        <v>1321.9783155054649</v>
      </c>
      <c r="R9">
        <f t="shared" si="2"/>
        <v>1045.5416402355756</v>
      </c>
      <c r="S9" s="10">
        <f t="shared" si="3"/>
        <v>660.98915775273247</v>
      </c>
      <c r="T9" s="1">
        <f t="shared" si="4"/>
        <v>0.93519577680516242</v>
      </c>
      <c r="U9" s="1">
        <f t="shared" si="14"/>
        <v>0.1529062701594468</v>
      </c>
      <c r="V9">
        <f t="shared" si="15"/>
        <v>1.0881020469646092</v>
      </c>
      <c r="W9">
        <f t="shared" si="5"/>
        <v>0.93519577680516242</v>
      </c>
      <c r="X9" s="1">
        <f t="shared" si="6"/>
        <v>28.641250045233253</v>
      </c>
      <c r="Y9" s="1">
        <f t="shared" si="16"/>
        <v>2.9865724158710298</v>
      </c>
      <c r="Z9" s="1">
        <f t="shared" si="17"/>
        <v>284.5535238312608</v>
      </c>
      <c r="AA9">
        <f t="shared" si="18"/>
        <v>316.18134629236511</v>
      </c>
      <c r="AB9">
        <v>1.0869949999999999</v>
      </c>
      <c r="AC9">
        <v>315.77204749999999</v>
      </c>
      <c r="AD9">
        <f t="shared" si="19"/>
        <v>229.9918582882166</v>
      </c>
      <c r="AE9" s="1">
        <f t="shared" si="20"/>
        <v>5.6569903559813985</v>
      </c>
      <c r="AF9">
        <f t="shared" si="7"/>
        <v>13.965034171715374</v>
      </c>
      <c r="AG9">
        <f t="shared" si="21"/>
        <v>0.1018447154411273</v>
      </c>
      <c r="AH9">
        <f t="shared" si="8"/>
        <v>0.12961843697236083</v>
      </c>
      <c r="AK9" s="10"/>
      <c r="AM9" s="10"/>
      <c r="AU9" s="1"/>
    </row>
    <row r="10" spans="1:47">
      <c r="A10" s="4" t="s">
        <v>4</v>
      </c>
      <c r="B10" s="4" t="s">
        <v>5</v>
      </c>
      <c r="C10" s="5">
        <v>22347</v>
      </c>
      <c r="D10" s="5">
        <v>23009</v>
      </c>
      <c r="H10">
        <v>5500</v>
      </c>
      <c r="I10">
        <v>8</v>
      </c>
      <c r="J10">
        <f t="shared" si="9"/>
        <v>332750000000</v>
      </c>
      <c r="K10">
        <v>124086783.125</v>
      </c>
      <c r="L10" s="1">
        <f t="shared" si="10"/>
        <v>992694265</v>
      </c>
      <c r="M10" s="10">
        <f t="shared" si="11"/>
        <v>726</v>
      </c>
      <c r="N10">
        <f t="shared" si="0"/>
        <v>5242880</v>
      </c>
      <c r="O10">
        <f t="shared" si="12"/>
        <v>1321.9783155054649</v>
      </c>
      <c r="P10" s="10">
        <f t="shared" si="13"/>
        <v>335.198874146815</v>
      </c>
      <c r="Q10" s="10">
        <f t="shared" si="1"/>
        <v>1321.9783155054649</v>
      </c>
      <c r="R10">
        <f t="shared" si="2"/>
        <v>1065.8023815106969</v>
      </c>
      <c r="S10" s="10">
        <f t="shared" si="3"/>
        <v>660.98915775273247</v>
      </c>
      <c r="T10" s="1">
        <f t="shared" si="4"/>
        <v>1.2447455789276711</v>
      </c>
      <c r="U10" s="1">
        <f t="shared" si="14"/>
        <v>0.19747758605195342</v>
      </c>
      <c r="V10">
        <f t="shared" si="15"/>
        <v>1.4422231649796244</v>
      </c>
      <c r="W10">
        <f t="shared" si="5"/>
        <v>1.2447455789276711</v>
      </c>
      <c r="X10" s="1">
        <f t="shared" si="6"/>
        <v>38.121503810205461</v>
      </c>
      <c r="Y10" s="1">
        <f t="shared" si="16"/>
        <v>3.8571414412277067</v>
      </c>
      <c r="Z10" s="1">
        <f t="shared" si="17"/>
        <v>377.94117386193051</v>
      </c>
      <c r="AA10">
        <f t="shared" si="18"/>
        <v>419.9198191133637</v>
      </c>
      <c r="AB10">
        <v>1.4437359999999999</v>
      </c>
      <c r="AC10">
        <v>418.98662455999994</v>
      </c>
      <c r="AD10">
        <f t="shared" si="19"/>
        <v>230.47842541849755</v>
      </c>
      <c r="AE10" s="1">
        <f t="shared" si="20"/>
        <v>5.5006968864113661</v>
      </c>
      <c r="AF10">
        <f t="shared" si="7"/>
        <v>13.783019961566989</v>
      </c>
      <c r="AG10">
        <f t="shared" si="21"/>
        <v>0.10478612574428216</v>
      </c>
      <c r="AH10">
        <f t="shared" si="8"/>
        <v>0.22272657375250565</v>
      </c>
      <c r="AK10" s="10"/>
      <c r="AM10" s="10"/>
      <c r="AU10" s="1"/>
    </row>
    <row r="11" spans="1:47">
      <c r="A11" s="4" t="s">
        <v>4</v>
      </c>
      <c r="B11" s="4" t="s">
        <v>6</v>
      </c>
      <c r="C11" s="5">
        <v>78.900000000000006</v>
      </c>
      <c r="D11" s="5">
        <v>860.64</v>
      </c>
      <c r="H11">
        <v>6000</v>
      </c>
      <c r="I11">
        <v>8</v>
      </c>
      <c r="J11">
        <f t="shared" si="9"/>
        <v>432000000000</v>
      </c>
      <c r="K11">
        <v>162678466.875</v>
      </c>
      <c r="L11" s="1">
        <f t="shared" si="10"/>
        <v>1301427735</v>
      </c>
      <c r="M11" s="10">
        <f t="shared" si="11"/>
        <v>864</v>
      </c>
      <c r="N11">
        <f t="shared" si="0"/>
        <v>5242880</v>
      </c>
      <c r="O11">
        <f t="shared" si="12"/>
        <v>1321.9783155054649</v>
      </c>
      <c r="P11" s="10">
        <f t="shared" si="13"/>
        <v>331.94313320823767</v>
      </c>
      <c r="Q11" s="10">
        <f t="shared" si="1"/>
        <v>1321.9783155054649</v>
      </c>
      <c r="R11">
        <f t="shared" si="2"/>
        <v>1083.2960098004908</v>
      </c>
      <c r="S11" s="10">
        <f t="shared" si="3"/>
        <v>660.98915775273247</v>
      </c>
      <c r="T11" s="1">
        <f t="shared" si="4"/>
        <v>1.6160183023193206</v>
      </c>
      <c r="U11" s="1">
        <f t="shared" si="14"/>
        <v>0.25889422009389906</v>
      </c>
      <c r="V11">
        <f t="shared" si="15"/>
        <v>1.8749125224132197</v>
      </c>
      <c r="W11">
        <f t="shared" si="5"/>
        <v>1.6160183023193206</v>
      </c>
      <c r="X11" s="1">
        <f t="shared" si="6"/>
        <v>49.492080078163063</v>
      </c>
      <c r="Y11" s="1">
        <f t="shared" si="16"/>
        <v>5.0567340080599843</v>
      </c>
      <c r="Z11" s="1">
        <f t="shared" si="17"/>
        <v>486.62593672667919</v>
      </c>
      <c r="AA11">
        <f t="shared" si="18"/>
        <v>541.17475081290218</v>
      </c>
      <c r="AB11">
        <v>1.8589119999999999</v>
      </c>
      <c r="AC11">
        <v>540.68600418547328</v>
      </c>
      <c r="AD11">
        <f t="shared" si="19"/>
        <v>232.39400251329809</v>
      </c>
      <c r="AE11" s="1">
        <f t="shared" si="20"/>
        <v>5.6008148207123307</v>
      </c>
      <c r="AF11">
        <f t="shared" si="7"/>
        <v>13.066444117886123</v>
      </c>
      <c r="AG11">
        <f t="shared" si="21"/>
        <v>0.8607466309981221</v>
      </c>
      <c r="AH11">
        <f t="shared" si="8"/>
        <v>9.0393800402726737E-2</v>
      </c>
      <c r="AK11" s="10"/>
      <c r="AM11" s="10"/>
      <c r="AU11" s="1"/>
    </row>
    <row r="12" spans="1:47">
      <c r="A12" s="4" t="s">
        <v>7</v>
      </c>
      <c r="B12" s="4" t="s">
        <v>5</v>
      </c>
      <c r="C12" s="5">
        <v>1100</v>
      </c>
      <c r="D12" s="5">
        <v>1630</v>
      </c>
      <c r="H12">
        <v>6500</v>
      </c>
      <c r="I12">
        <v>8</v>
      </c>
      <c r="J12">
        <f t="shared" si="9"/>
        <v>549250000000</v>
      </c>
      <c r="K12">
        <v>202150105.5</v>
      </c>
      <c r="L12" s="1">
        <f t="shared" si="10"/>
        <v>1617200844</v>
      </c>
      <c r="M12" s="10">
        <f t="shared" si="11"/>
        <v>1014</v>
      </c>
      <c r="N12">
        <f t="shared" si="0"/>
        <v>5242880</v>
      </c>
      <c r="O12">
        <f t="shared" si="12"/>
        <v>1321.9783155054649</v>
      </c>
      <c r="P12" s="10">
        <f t="shared" si="13"/>
        <v>339.63004783096687</v>
      </c>
      <c r="Q12" s="10">
        <f t="shared" si="1"/>
        <v>1321.9783155054649</v>
      </c>
      <c r="R12">
        <f t="shared" si="2"/>
        <v>1098.553167010441</v>
      </c>
      <c r="S12" s="10">
        <f t="shared" si="3"/>
        <v>660.98915775273247</v>
      </c>
      <c r="T12" s="1">
        <f t="shared" si="4"/>
        <v>2.0546251216409419</v>
      </c>
      <c r="U12" s="1">
        <f t="shared" si="14"/>
        <v>0.32171125601728112</v>
      </c>
      <c r="V12">
        <f t="shared" si="15"/>
        <v>2.3763363776582231</v>
      </c>
      <c r="W12">
        <f t="shared" si="5"/>
        <v>2.0546251216409419</v>
      </c>
      <c r="X12" s="1">
        <f t="shared" si="6"/>
        <v>62.924826349377454</v>
      </c>
      <c r="Y12" s="1">
        <f t="shared" si="16"/>
        <v>6.2836792898978056</v>
      </c>
      <c r="Z12" s="1">
        <f t="shared" si="17"/>
        <v>615.79524440839589</v>
      </c>
      <c r="AA12">
        <f t="shared" si="18"/>
        <v>685.00375004767113</v>
      </c>
      <c r="AB12">
        <v>2.3523390000000002</v>
      </c>
      <c r="AC12">
        <v>682.67818203750005</v>
      </c>
      <c r="AD12">
        <f t="shared" si="19"/>
        <v>233.4910061857581</v>
      </c>
      <c r="AE12" s="1">
        <f t="shared" si="20"/>
        <v>5.4998904290580555</v>
      </c>
      <c r="AF12">
        <f t="shared" si="7"/>
        <v>12.656078837236395</v>
      </c>
      <c r="AG12">
        <f t="shared" si="21"/>
        <v>1.0201496322691144</v>
      </c>
      <c r="AH12">
        <f t="shared" si="8"/>
        <v>0.34065363026986806</v>
      </c>
      <c r="AK12" s="10"/>
      <c r="AM12" s="10"/>
      <c r="AU12" s="1"/>
    </row>
    <row r="13" spans="1:47">
      <c r="A13" s="4" t="s">
        <v>7</v>
      </c>
      <c r="B13" s="4" t="s">
        <v>6</v>
      </c>
      <c r="C13" s="5">
        <v>26.73</v>
      </c>
      <c r="D13" s="5">
        <v>1150</v>
      </c>
      <c r="H13">
        <v>7500</v>
      </c>
      <c r="I13">
        <v>4</v>
      </c>
      <c r="J13">
        <f t="shared" si="9"/>
        <v>843750000000</v>
      </c>
      <c r="K13">
        <v>306042928.5</v>
      </c>
      <c r="L13" s="1">
        <f t="shared" si="10"/>
        <v>2448343428</v>
      </c>
      <c r="M13" s="10">
        <f t="shared" si="11"/>
        <v>1350</v>
      </c>
      <c r="N13">
        <f t="shared" si="0"/>
        <v>5242880</v>
      </c>
      <c r="O13">
        <f t="shared" si="12"/>
        <v>1321.9783155054649</v>
      </c>
      <c r="P13" s="10">
        <f t="shared" si="13"/>
        <v>344.6207710693763</v>
      </c>
      <c r="Q13" s="10">
        <f t="shared" si="1"/>
        <v>1321.9783155054649</v>
      </c>
      <c r="R13">
        <f t="shared" si="2"/>
        <v>1123.8791359149816</v>
      </c>
      <c r="S13" s="10">
        <f t="shared" si="3"/>
        <v>660.98915775273247</v>
      </c>
      <c r="T13" s="1">
        <f t="shared" si="4"/>
        <v>3.156285746717423</v>
      </c>
      <c r="U13" s="1">
        <f t="shared" si="14"/>
        <v>0.48705121711124688</v>
      </c>
      <c r="V13">
        <f t="shared" si="15"/>
        <v>3.6433369638286699</v>
      </c>
      <c r="W13">
        <f t="shared" si="5"/>
        <v>3.156285746717423</v>
      </c>
      <c r="X13" s="1">
        <f t="shared" si="6"/>
        <v>96.664218902662228</v>
      </c>
      <c r="Y13" s="1">
        <f t="shared" si="16"/>
        <v>9.5131071382751511</v>
      </c>
      <c r="Z13" s="1">
        <f t="shared" si="17"/>
        <v>943.06576276609087</v>
      </c>
      <c r="AA13">
        <f t="shared" si="18"/>
        <v>1049.2430888070282</v>
      </c>
      <c r="AB13">
        <v>3.6025130000000001</v>
      </c>
      <c r="AC13">
        <v>1054.27542945</v>
      </c>
      <c r="AD13">
        <f t="shared" si="19"/>
        <v>234.21150735611502</v>
      </c>
      <c r="AE13" s="1">
        <f t="shared" si="20"/>
        <v>5.436967867707903</v>
      </c>
      <c r="AF13">
        <f t="shared" si="7"/>
        <v>12.386554976556004</v>
      </c>
      <c r="AG13">
        <f t="shared" si="21"/>
        <v>1.1332079531335435</v>
      </c>
      <c r="AH13">
        <f t="shared" si="8"/>
        <v>0.47732693965912693</v>
      </c>
      <c r="AK13" s="10"/>
      <c r="AM13" s="10"/>
      <c r="AU13" s="1"/>
    </row>
    <row r="14" spans="1:47">
      <c r="A14" s="4" t="s">
        <v>8</v>
      </c>
      <c r="B14" s="4" t="s">
        <v>5</v>
      </c>
      <c r="C14" s="11">
        <v>6.7511000000000001</v>
      </c>
      <c r="D14" s="11">
        <v>21.844899999999999</v>
      </c>
      <c r="H14">
        <v>8000</v>
      </c>
      <c r="I14">
        <v>4</v>
      </c>
      <c r="J14">
        <f t="shared" si="9"/>
        <v>1024000000000</v>
      </c>
      <c r="K14">
        <v>368630466.75</v>
      </c>
      <c r="L14" s="1">
        <f t="shared" si="10"/>
        <v>2949043734</v>
      </c>
      <c r="M14" s="10">
        <f t="shared" si="11"/>
        <v>1536</v>
      </c>
      <c r="N14">
        <f t="shared" si="0"/>
        <v>5242880</v>
      </c>
      <c r="O14">
        <f t="shared" si="12"/>
        <v>1321.9783155054649</v>
      </c>
      <c r="P14" s="10">
        <f t="shared" si="13"/>
        <v>347.23120182794821</v>
      </c>
      <c r="Q14" s="10">
        <f t="shared" si="1"/>
        <v>1321.9783155054649</v>
      </c>
      <c r="R14">
        <f t="shared" si="2"/>
        <v>1134.5045189016048</v>
      </c>
      <c r="S14" s="10">
        <f t="shared" si="3"/>
        <v>660.98915775273247</v>
      </c>
      <c r="T14" s="1">
        <f t="shared" si="4"/>
        <v>3.8305619017939452</v>
      </c>
      <c r="U14" s="1">
        <f t="shared" si="14"/>
        <v>0.58665599095806109</v>
      </c>
      <c r="V14">
        <f t="shared" si="15"/>
        <v>4.4172178927520065</v>
      </c>
      <c r="W14">
        <f t="shared" si="5"/>
        <v>3.8305619017939452</v>
      </c>
      <c r="X14" s="1">
        <f t="shared" si="6"/>
        <v>117.3145601852754</v>
      </c>
      <c r="Y14" s="1">
        <f t="shared" si="16"/>
        <v>11.458592236759117</v>
      </c>
      <c r="Z14" s="1">
        <f t="shared" si="17"/>
        <v>1141.4758738124672</v>
      </c>
      <c r="AA14">
        <f t="shared" si="18"/>
        <v>1270.2490262345018</v>
      </c>
      <c r="AB14">
        <v>4.3604399999999996</v>
      </c>
      <c r="AC14">
        <v>1271.2045237499999</v>
      </c>
      <c r="AD14">
        <f t="shared" si="19"/>
        <v>234.83868600416471</v>
      </c>
      <c r="AE14" s="1">
        <f t="shared" si="20"/>
        <v>5.4105434020419958</v>
      </c>
      <c r="AF14">
        <f t="shared" si="7"/>
        <v>12.151941047372617</v>
      </c>
      <c r="AG14">
        <f t="shared" si="21"/>
        <v>1.3021138406217456</v>
      </c>
      <c r="AH14">
        <f t="shared" si="8"/>
        <v>7.5164735307850533E-2</v>
      </c>
      <c r="AK14" s="10"/>
      <c r="AM14" s="10"/>
    </row>
    <row r="15" spans="1:47">
      <c r="A15" s="4" t="s">
        <v>8</v>
      </c>
      <c r="B15" s="4" t="s">
        <v>6</v>
      </c>
      <c r="C15" s="5">
        <v>13.1629</v>
      </c>
      <c r="D15" s="5">
        <v>46.174599999999998</v>
      </c>
      <c r="H15">
        <v>8500</v>
      </c>
      <c r="I15">
        <v>2</v>
      </c>
      <c r="J15">
        <f t="shared" si="9"/>
        <v>1228250000000</v>
      </c>
      <c r="K15">
        <v>439253229.5</v>
      </c>
      <c r="L15" s="1">
        <f t="shared" si="10"/>
        <v>3514025836</v>
      </c>
      <c r="M15" s="10">
        <f t="shared" si="11"/>
        <v>1734</v>
      </c>
      <c r="N15">
        <f t="shared" si="0"/>
        <v>5242880</v>
      </c>
      <c r="O15">
        <f t="shared" si="12"/>
        <v>1321.9783155054649</v>
      </c>
      <c r="P15" s="10">
        <f t="shared" si="13"/>
        <v>349.52787979445009</v>
      </c>
      <c r="Q15" s="10">
        <f t="shared" si="1"/>
        <v>1321.9783155054649</v>
      </c>
      <c r="R15">
        <f t="shared" si="2"/>
        <v>1144.0481052638299</v>
      </c>
      <c r="S15" s="10">
        <f t="shared" si="3"/>
        <v>660.98915775273247</v>
      </c>
      <c r="T15" s="1">
        <f t="shared" si="4"/>
        <v>4.5946168514437629</v>
      </c>
      <c r="U15" s="1">
        <f t="shared" si="14"/>
        <v>0.69904840179315186</v>
      </c>
      <c r="V15">
        <f t="shared" si="15"/>
        <v>5.2936652532369148</v>
      </c>
      <c r="W15">
        <f t="shared" si="5"/>
        <v>4.5946168514437629</v>
      </c>
      <c r="X15" s="1">
        <f t="shared" si="6"/>
        <v>140.71446147223097</v>
      </c>
      <c r="Y15" s="1">
        <f t="shared" si="16"/>
        <v>13.653846058615477</v>
      </c>
      <c r="Z15" s="1">
        <f t="shared" si="17"/>
        <v>1464.1021536352193</v>
      </c>
      <c r="AA15">
        <f t="shared" si="18"/>
        <v>1618.4704611660659</v>
      </c>
      <c r="AB15">
        <v>5.592873</v>
      </c>
      <c r="AC15">
        <v>1624.4188913308476</v>
      </c>
      <c r="AD15">
        <f t="shared" si="19"/>
        <v>219.60984989289048</v>
      </c>
      <c r="AE15" s="1">
        <f t="shared" si="20"/>
        <v>5.0264339433418206</v>
      </c>
      <c r="AF15">
        <f t="shared" si="7"/>
        <v>17.848718334141275</v>
      </c>
      <c r="AG15">
        <f t="shared" si="21"/>
        <v>5.3498040588993376</v>
      </c>
      <c r="AH15">
        <f t="shared" si="8"/>
        <v>0.36618819176058121</v>
      </c>
      <c r="AK15" s="10"/>
      <c r="AM15" s="10"/>
    </row>
    <row r="16" spans="1:47">
      <c r="H16">
        <v>9000</v>
      </c>
      <c r="I16">
        <v>2</v>
      </c>
      <c r="J16">
        <f t="shared" si="9"/>
        <v>1458000000000</v>
      </c>
      <c r="K16">
        <v>517835428</v>
      </c>
      <c r="L16" s="1">
        <f t="shared" si="10"/>
        <v>4142683424</v>
      </c>
      <c r="M16" s="10">
        <f t="shared" si="11"/>
        <v>1944</v>
      </c>
      <c r="N16">
        <f t="shared" si="0"/>
        <v>5242880</v>
      </c>
      <c r="O16">
        <f t="shared" si="12"/>
        <v>1321.9783155054649</v>
      </c>
      <c r="P16" s="10">
        <f t="shared" si="13"/>
        <v>351.94579232226653</v>
      </c>
      <c r="Q16" s="10">
        <f t="shared" si="1"/>
        <v>1321.9783155054649</v>
      </c>
      <c r="R16">
        <f t="shared" si="2"/>
        <v>1152.6671027468199</v>
      </c>
      <c r="S16" s="10">
        <f t="shared" si="3"/>
        <v>660.98915775273247</v>
      </c>
      <c r="T16" s="1">
        <f t="shared" si="4"/>
        <v>5.4540617703277077</v>
      </c>
      <c r="U16" s="1">
        <f t="shared" si="14"/>
        <v>0.82410783580880376</v>
      </c>
      <c r="V16">
        <f t="shared" si="15"/>
        <v>6.2781696061365118</v>
      </c>
      <c r="W16">
        <f t="shared" si="5"/>
        <v>5.4540617703277077</v>
      </c>
      <c r="X16" s="1">
        <f t="shared" si="6"/>
        <v>167.03577026380032</v>
      </c>
      <c r="Y16" s="1">
        <f t="shared" si="16"/>
        <v>16.096512769314216</v>
      </c>
      <c r="Z16" s="1">
        <f t="shared" si="17"/>
        <v>1625.4703982313144</v>
      </c>
      <c r="AA16">
        <f t="shared" si="18"/>
        <v>1808.6026812644291</v>
      </c>
      <c r="AB16">
        <v>6.2092999999999998</v>
      </c>
      <c r="AC16">
        <v>1806.1724736374927</v>
      </c>
      <c r="AD16">
        <f t="shared" si="19"/>
        <v>234.80907670751935</v>
      </c>
      <c r="AE16" s="1">
        <f t="shared" si="20"/>
        <v>5.337391878633662</v>
      </c>
      <c r="AF16">
        <f t="shared" si="7"/>
        <v>12.163017243043372</v>
      </c>
      <c r="AG16">
        <f t="shared" si="21"/>
        <v>1.1091363943844226</v>
      </c>
      <c r="AH16">
        <f t="shared" si="8"/>
        <v>0.1345501419386686</v>
      </c>
      <c r="AK16" s="10"/>
      <c r="AM16" s="10"/>
    </row>
    <row r="17" spans="1:55">
      <c r="A17" t="s">
        <v>57</v>
      </c>
      <c r="H17">
        <v>9500</v>
      </c>
      <c r="I17">
        <v>2</v>
      </c>
      <c r="J17">
        <f t="shared" si="9"/>
        <v>1714750000000</v>
      </c>
      <c r="K17">
        <v>608405696.5</v>
      </c>
      <c r="L17" s="1">
        <f t="shared" si="10"/>
        <v>4867245572</v>
      </c>
      <c r="M17" s="10">
        <f t="shared" si="11"/>
        <v>2166</v>
      </c>
      <c r="N17">
        <f t="shared" si="0"/>
        <v>5242880</v>
      </c>
      <c r="O17">
        <f t="shared" si="12"/>
        <v>1321.9783155054649</v>
      </c>
      <c r="P17" s="10">
        <f t="shared" si="13"/>
        <v>352.3039827422129</v>
      </c>
      <c r="Q17" s="10">
        <f t="shared" si="1"/>
        <v>1321.9783155054649</v>
      </c>
      <c r="R17">
        <f t="shared" si="2"/>
        <v>1160.4896656748965</v>
      </c>
      <c r="S17" s="10">
        <f t="shared" si="3"/>
        <v>660.98915775273247</v>
      </c>
      <c r="T17" s="1">
        <f t="shared" si="4"/>
        <v>6.414507833106609</v>
      </c>
      <c r="U17" s="1">
        <f t="shared" si="14"/>
        <v>0.96824565243219096</v>
      </c>
      <c r="V17">
        <f t="shared" si="15"/>
        <v>7.3827534855387995</v>
      </c>
      <c r="W17">
        <f t="shared" si="5"/>
        <v>6.414507833106609</v>
      </c>
      <c r="X17" s="1">
        <f t="shared" si="6"/>
        <v>196.45033406025487</v>
      </c>
      <c r="Y17" s="1">
        <f t="shared" si="16"/>
        <v>18.911819340865492</v>
      </c>
      <c r="Z17" s="1">
        <f t="shared" si="17"/>
        <v>1942.7003456511966</v>
      </c>
      <c r="AA17">
        <f t="shared" si="18"/>
        <v>2158.062499052317</v>
      </c>
      <c r="AB17">
        <v>7.421119</v>
      </c>
      <c r="AC17">
        <v>2155.5496418495791</v>
      </c>
      <c r="AD17">
        <f t="shared" si="19"/>
        <v>231.06353637503994</v>
      </c>
      <c r="AE17" s="1">
        <f t="shared" si="20"/>
        <v>5.2469128410418966</v>
      </c>
      <c r="AF17">
        <f t="shared" si="7"/>
        <v>13.56414264335865</v>
      </c>
      <c r="AG17">
        <f t="shared" si="21"/>
        <v>0.51697748629553719</v>
      </c>
      <c r="AH17">
        <f t="shared" si="8"/>
        <v>0.11657616943499091</v>
      </c>
      <c r="AK17" s="10"/>
      <c r="AM17" s="10"/>
    </row>
    <row r="18" spans="1:55">
      <c r="B18" t="s">
        <v>29</v>
      </c>
      <c r="C18" t="s">
        <v>26</v>
      </c>
      <c r="D18" t="s">
        <v>30</v>
      </c>
      <c r="E18" t="s">
        <v>27</v>
      </c>
      <c r="F18" t="s">
        <v>28</v>
      </c>
      <c r="H18">
        <v>10000</v>
      </c>
      <c r="I18">
        <v>2</v>
      </c>
      <c r="J18">
        <f t="shared" si="9"/>
        <v>2000000000000</v>
      </c>
      <c r="K18">
        <v>703284608</v>
      </c>
      <c r="L18" s="1">
        <f t="shared" si="10"/>
        <v>5626276864</v>
      </c>
      <c r="M18" s="10">
        <f t="shared" si="11"/>
        <v>2400</v>
      </c>
      <c r="N18">
        <f t="shared" si="0"/>
        <v>5242880</v>
      </c>
      <c r="O18">
        <f t="shared" si="12"/>
        <v>1321.9783155054649</v>
      </c>
      <c r="P18" s="10">
        <f t="shared" si="13"/>
        <v>355.47486345670171</v>
      </c>
      <c r="Q18" s="10">
        <f t="shared" si="1"/>
        <v>1321.9783155054649</v>
      </c>
      <c r="R18">
        <f t="shared" si="2"/>
        <v>1167.6213102219194</v>
      </c>
      <c r="S18" s="10">
        <f t="shared" si="3"/>
        <v>660.98915775273247</v>
      </c>
      <c r="T18" s="1">
        <f t="shared" si="4"/>
        <v>7.4815662144412993</v>
      </c>
      <c r="U18" s="1">
        <f t="shared" si="14"/>
        <v>1.1192404476746671</v>
      </c>
      <c r="V18">
        <f t="shared" si="15"/>
        <v>8.600806662115966</v>
      </c>
      <c r="W18">
        <f t="shared" si="5"/>
        <v>7.4815662144412993</v>
      </c>
      <c r="X18" s="1">
        <f t="shared" si="6"/>
        <v>229.13000036186602</v>
      </c>
      <c r="Y18" s="1">
        <f t="shared" si="16"/>
        <v>21.861056739312442</v>
      </c>
      <c r="Z18" s="1">
        <f t="shared" si="17"/>
        <v>2222.5829293900733</v>
      </c>
      <c r="AA18">
        <f t="shared" si="18"/>
        <v>2473.5739864912516</v>
      </c>
      <c r="AB18">
        <v>8.4902709999999999</v>
      </c>
      <c r="AC18">
        <v>2472.3669151999998</v>
      </c>
      <c r="AD18">
        <f t="shared" si="19"/>
        <v>235.56374113382248</v>
      </c>
      <c r="AE18" s="1">
        <f t="shared" si="20"/>
        <v>5.3013873069540418</v>
      </c>
      <c r="AF18">
        <f t="shared" si="7"/>
        <v>11.880713649289882</v>
      </c>
      <c r="AG18">
        <f t="shared" si="21"/>
        <v>1.3019097048370554</v>
      </c>
      <c r="AH18">
        <f t="shared" si="8"/>
        <v>4.882249814260297E-2</v>
      </c>
      <c r="AK18" s="10"/>
      <c r="AM18" s="10"/>
    </row>
    <row r="19" spans="1:55">
      <c r="A19" t="s">
        <v>104</v>
      </c>
      <c r="B19">
        <v>3.74078310722065E-3</v>
      </c>
      <c r="C19">
        <v>0.19893092265618501</v>
      </c>
      <c r="D19">
        <v>1.1456500018093301E-2</v>
      </c>
      <c r="E19">
        <v>0.38855280797131497</v>
      </c>
      <c r="F19">
        <v>26.177997491364799</v>
      </c>
      <c r="L19" s="1"/>
      <c r="M19" s="10"/>
      <c r="P19" s="10"/>
      <c r="Q19" s="10"/>
      <c r="S19" s="10"/>
      <c r="AK19" s="10"/>
      <c r="AM19" s="10"/>
    </row>
    <row r="20" spans="1:55">
      <c r="A20" t="s">
        <v>105</v>
      </c>
      <c r="B20">
        <v>5.7925725830247004</v>
      </c>
      <c r="C20">
        <v>0</v>
      </c>
      <c r="D20">
        <v>1.6707094043808599</v>
      </c>
      <c r="E20">
        <v>0.18973615369453101</v>
      </c>
      <c r="F20">
        <v>25.498666915902898</v>
      </c>
      <c r="O20" s="9"/>
      <c r="AK20" s="10"/>
      <c r="AM20" s="10"/>
    </row>
    <row r="21" spans="1:55">
      <c r="A21" t="s">
        <v>104</v>
      </c>
      <c r="B21">
        <v>3.74078310722065E-3</v>
      </c>
      <c r="C21">
        <v>0.19893092265618501</v>
      </c>
      <c r="D21">
        <v>1.1456500018093301E-2</v>
      </c>
      <c r="E21">
        <v>0.38855280797131497</v>
      </c>
      <c r="F21">
        <v>26.177997491364799</v>
      </c>
      <c r="H21" s="4" t="s">
        <v>46</v>
      </c>
      <c r="I21" s="4"/>
      <c r="O21" s="9"/>
      <c r="P21" s="9"/>
      <c r="AK21" s="10"/>
      <c r="AM21" s="10"/>
    </row>
    <row r="22" spans="1:55">
      <c r="A22" t="s">
        <v>105</v>
      </c>
      <c r="B22">
        <v>5.7925725830247004</v>
      </c>
      <c r="C22">
        <v>0</v>
      </c>
      <c r="D22">
        <v>1.6707094043808599</v>
      </c>
      <c r="E22">
        <v>0.18973615369453101</v>
      </c>
      <c r="F22">
        <v>25.498666915902898</v>
      </c>
      <c r="H22" t="s">
        <v>32</v>
      </c>
      <c r="I22" t="s">
        <v>72</v>
      </c>
      <c r="J22" t="s">
        <v>33</v>
      </c>
      <c r="K22" t="s">
        <v>74</v>
      </c>
      <c r="L22" t="s">
        <v>73</v>
      </c>
      <c r="M22" t="s">
        <v>61</v>
      </c>
      <c r="N22" t="s">
        <v>71</v>
      </c>
      <c r="O22" t="s">
        <v>69</v>
      </c>
      <c r="P22" s="9" t="s">
        <v>59</v>
      </c>
      <c r="Q22" t="s">
        <v>66</v>
      </c>
      <c r="R22" t="s">
        <v>70</v>
      </c>
      <c r="S22" t="s">
        <v>67</v>
      </c>
      <c r="T22" t="s">
        <v>34</v>
      </c>
      <c r="U22" t="s">
        <v>35</v>
      </c>
      <c r="V22" t="s">
        <v>36</v>
      </c>
      <c r="W22" t="s">
        <v>37</v>
      </c>
      <c r="X22" t="s">
        <v>38</v>
      </c>
      <c r="Y22" t="s">
        <v>39</v>
      </c>
      <c r="Z22" t="s">
        <v>40</v>
      </c>
      <c r="AA22" t="s">
        <v>41</v>
      </c>
      <c r="AB22" t="s">
        <v>42</v>
      </c>
      <c r="AC22" t="s">
        <v>43</v>
      </c>
      <c r="AD22" t="s">
        <v>25</v>
      </c>
      <c r="AE22" t="s">
        <v>97</v>
      </c>
      <c r="AF22" t="s">
        <v>44</v>
      </c>
      <c r="AG22" t="s">
        <v>45</v>
      </c>
      <c r="AK22" s="10"/>
      <c r="AM22" s="10"/>
    </row>
    <row r="23" spans="1:55">
      <c r="A23" t="s">
        <v>104</v>
      </c>
      <c r="B23">
        <v>3.74078310722065E-3</v>
      </c>
      <c r="C23">
        <v>0.19893092265618501</v>
      </c>
      <c r="D23">
        <v>1.1456500018093301E-2</v>
      </c>
      <c r="E23">
        <v>0.38855280797131497</v>
      </c>
      <c r="F23">
        <v>26.177997491364799</v>
      </c>
      <c r="H23">
        <v>1400</v>
      </c>
      <c r="I23">
        <v>4</v>
      </c>
      <c r="J23">
        <f t="shared" ref="J23:J39" si="22">2*H23^3</f>
        <v>5488000000</v>
      </c>
      <c r="K23" s="6">
        <v>634130.75</v>
      </c>
      <c r="L23">
        <f>K23*8</f>
        <v>5073046</v>
      </c>
      <c r="M23" s="10">
        <f>(3*H23^2)*8/1000000</f>
        <v>47.04</v>
      </c>
      <c r="N23">
        <f t="shared" ref="N23:N39" si="23">40*2^20/8</f>
        <v>5242880</v>
      </c>
      <c r="O23">
        <f t="shared" ref="O23:O39" si="24">SQRT(N23/3)</f>
        <v>1321.9783155054649</v>
      </c>
      <c r="P23" s="10">
        <f>J23/L23</f>
        <v>1081.7958283839728</v>
      </c>
      <c r="Q23" s="10">
        <f>SQRT(N23/3)</f>
        <v>1321.9783155054649</v>
      </c>
      <c r="R23">
        <f t="shared" ref="R23:R39" si="25">H23/(1+H23/O23)</f>
        <v>679.93548338167682</v>
      </c>
      <c r="S23" s="10">
        <f t="shared" ref="S23:S39" si="26">0.5*SQRT(N23/3)</f>
        <v>660.98915775273247</v>
      </c>
      <c r="T23" s="1">
        <f t="shared" ref="T23:T39" si="27">$B$28*J23</f>
        <v>31.789638335639552</v>
      </c>
      <c r="U23" s="1">
        <f>$C$28*L23</f>
        <v>0</v>
      </c>
      <c r="V23">
        <f t="shared" ref="V23:V39" si="28">T23+U23</f>
        <v>31.789638335639552</v>
      </c>
      <c r="W23">
        <f t="shared" ref="W23:W39" si="29">MAX(T23,U23)</f>
        <v>31.789638335639552</v>
      </c>
      <c r="X23" s="1">
        <f t="shared" ref="X23:X39" si="30">$D$28*J23</f>
        <v>91.688532112421598</v>
      </c>
      <c r="Y23" s="1">
        <f>$E$28*L23</f>
        <v>9.6254023555542578E-3</v>
      </c>
      <c r="Z23" s="1">
        <f t="shared" ref="Z23:Z39" si="31">AB23*$F$28</f>
        <v>5836.1816976706468</v>
      </c>
      <c r="AA23">
        <f t="shared" ref="AA23:AA39" si="32">SUM(X23:Z23)</f>
        <v>5927.8798551854243</v>
      </c>
      <c r="AB23">
        <v>22.88818359375</v>
      </c>
      <c r="AC23">
        <v>5587.2917175292969</v>
      </c>
      <c r="AD23">
        <f>J23/(AB23*1000000000)</f>
        <v>0.23977437866666668</v>
      </c>
      <c r="AE23">
        <f>(L23*8)/AB23/1000000000</f>
        <v>1.7731580941653332E-3</v>
      </c>
      <c r="AF23">
        <f t="shared" ref="AF23:AF39" si="33">ABS(W23-AB23)/ABS(AB23)*100</f>
        <v>38.891049197631574</v>
      </c>
      <c r="AG23">
        <f t="shared" ref="AG23:AG39" si="34">ABS(AA23-AC23)/ABS(AC23)*100</f>
        <v>6.0957643680494211</v>
      </c>
      <c r="AK23" s="10"/>
      <c r="AM23" s="10"/>
    </row>
    <row r="24" spans="1:55">
      <c r="A24" t="s">
        <v>105</v>
      </c>
      <c r="B24">
        <v>5.7925725830247004</v>
      </c>
      <c r="C24">
        <v>0</v>
      </c>
      <c r="D24">
        <v>1.6707094043808599</v>
      </c>
      <c r="E24">
        <v>0.18973615369453101</v>
      </c>
      <c r="F24">
        <v>25.498666915902898</v>
      </c>
      <c r="H24">
        <v>1500</v>
      </c>
      <c r="I24">
        <v>4</v>
      </c>
      <c r="J24">
        <f t="shared" si="22"/>
        <v>6750000000</v>
      </c>
      <c r="K24">
        <v>2563328.5</v>
      </c>
      <c r="L24">
        <f t="shared" ref="L24:L38" si="35">K24*8</f>
        <v>20506628</v>
      </c>
      <c r="M24" s="10">
        <f t="shared" ref="M24:M39" si="36">(3*H24^2)*8/1000000</f>
        <v>54</v>
      </c>
      <c r="N24">
        <f t="shared" si="23"/>
        <v>5242880</v>
      </c>
      <c r="O24">
        <f t="shared" si="24"/>
        <v>1321.9783155054649</v>
      </c>
      <c r="P24" s="10">
        <f t="shared" ref="P24:P27" si="37">J24/L24</f>
        <v>329.16186903083235</v>
      </c>
      <c r="Q24" s="10">
        <f t="shared" ref="Q24:Q39" si="38">SQRT(N24/3)</f>
        <v>1321.9783155054649</v>
      </c>
      <c r="R24">
        <f t="shared" si="25"/>
        <v>702.68699882019246</v>
      </c>
      <c r="S24" s="10">
        <f t="shared" si="26"/>
        <v>660.98915775273247</v>
      </c>
      <c r="T24" s="1">
        <f t="shared" si="27"/>
        <v>39.099864935416726</v>
      </c>
      <c r="U24" s="1">
        <f t="shared" ref="U24:U39" si="39">$C$28*L24</f>
        <v>0</v>
      </c>
      <c r="V24">
        <f t="shared" si="28"/>
        <v>39.099864935416726</v>
      </c>
      <c r="W24">
        <f t="shared" si="29"/>
        <v>39.099864935416726</v>
      </c>
      <c r="X24" s="1">
        <f t="shared" si="30"/>
        <v>112.77288479570804</v>
      </c>
      <c r="Y24" s="1">
        <f t="shared" ref="Y24:Y39" si="40">$E$28*L24</f>
        <v>3.8908487219645731E-2</v>
      </c>
      <c r="Z24" s="1">
        <f t="shared" si="31"/>
        <v>8404.1016446457306</v>
      </c>
      <c r="AA24">
        <f t="shared" si="32"/>
        <v>8516.9134379286588</v>
      </c>
      <c r="AB24">
        <v>32.958984375</v>
      </c>
      <c r="AC24">
        <v>8105.0537109265133</v>
      </c>
      <c r="AD24">
        <f t="shared" ref="AD24:AD39" si="41">J24/(AB24*1000000000)</f>
        <v>0.20480000000000001</v>
      </c>
      <c r="AE24">
        <f t="shared" ref="AE24:AE39" si="42">(L24*8)/AB24/1000000000</f>
        <v>4.9774902689185187E-3</v>
      </c>
      <c r="AF24">
        <f t="shared" si="33"/>
        <v>18.631886500345857</v>
      </c>
      <c r="AG24">
        <f t="shared" si="34"/>
        <v>5.0815175530164947</v>
      </c>
      <c r="AK24" s="10"/>
      <c r="AM24" s="10"/>
    </row>
    <row r="25" spans="1:55">
      <c r="H25">
        <v>1600</v>
      </c>
      <c r="I25">
        <v>2</v>
      </c>
      <c r="J25">
        <f t="shared" si="22"/>
        <v>8192000000</v>
      </c>
      <c r="K25">
        <v>38865307</v>
      </c>
      <c r="L25">
        <f t="shared" si="35"/>
        <v>310922456</v>
      </c>
      <c r="M25" s="10">
        <f t="shared" si="36"/>
        <v>61.44</v>
      </c>
      <c r="N25">
        <f t="shared" si="23"/>
        <v>5242880</v>
      </c>
      <c r="O25">
        <f t="shared" si="24"/>
        <v>1321.9783155054649</v>
      </c>
      <c r="P25" s="10">
        <f t="shared" si="37"/>
        <v>26.347405412235648</v>
      </c>
      <c r="Q25" s="10">
        <f t="shared" si="38"/>
        <v>1321.9783155054649</v>
      </c>
      <c r="R25">
        <f t="shared" si="25"/>
        <v>723.88124634075098</v>
      </c>
      <c r="S25" s="10">
        <f t="shared" si="26"/>
        <v>660.98915775273247</v>
      </c>
      <c r="T25" s="1">
        <f t="shared" si="27"/>
        <v>47.452754600138341</v>
      </c>
      <c r="U25" s="1">
        <f t="shared" si="39"/>
        <v>0</v>
      </c>
      <c r="V25">
        <f t="shared" si="28"/>
        <v>47.452754600138341</v>
      </c>
      <c r="W25">
        <f t="shared" si="29"/>
        <v>47.452754600138341</v>
      </c>
      <c r="X25" s="1">
        <f t="shared" si="30"/>
        <v>136.86451440688003</v>
      </c>
      <c r="Y25" s="1">
        <f t="shared" si="40"/>
        <v>0.58993230898697058</v>
      </c>
      <c r="Z25" s="1">
        <f t="shared" si="31"/>
        <v>11438.916127434468</v>
      </c>
      <c r="AA25">
        <f t="shared" si="32"/>
        <v>11576.370574150335</v>
      </c>
      <c r="AB25" s="6">
        <v>44.86083984375</v>
      </c>
      <c r="AC25">
        <v>10979.078813016356</v>
      </c>
      <c r="AD25">
        <f t="shared" si="41"/>
        <v>0.18260915374149661</v>
      </c>
      <c r="AE25">
        <f t="shared" si="42"/>
        <v>5.5446568915417688E-2</v>
      </c>
      <c r="AF25">
        <f t="shared" si="33"/>
        <v>5.7776777372335486</v>
      </c>
      <c r="AG25">
        <f t="shared" si="34"/>
        <v>5.4402720966521612</v>
      </c>
      <c r="AK25" s="10"/>
      <c r="AM25" s="10"/>
    </row>
    <row r="26" spans="1:55">
      <c r="A26" s="4" t="s">
        <v>58</v>
      </c>
      <c r="B26" s="4" t="s">
        <v>29</v>
      </c>
      <c r="C26" s="4" t="s">
        <v>26</v>
      </c>
      <c r="D26" s="4" t="s">
        <v>30</v>
      </c>
      <c r="E26" s="4" t="s">
        <v>27</v>
      </c>
      <c r="F26" s="4" t="s">
        <v>28</v>
      </c>
      <c r="H26">
        <v>1700</v>
      </c>
      <c r="I26">
        <v>2</v>
      </c>
      <c r="J26">
        <f t="shared" si="22"/>
        <v>9826000000</v>
      </c>
      <c r="K26">
        <v>91828457</v>
      </c>
      <c r="L26">
        <f t="shared" si="35"/>
        <v>734627656</v>
      </c>
      <c r="M26" s="10">
        <f t="shared" si="36"/>
        <v>69.36</v>
      </c>
      <c r="N26">
        <f t="shared" si="23"/>
        <v>5242880</v>
      </c>
      <c r="O26">
        <f t="shared" si="24"/>
        <v>1321.9783155054649</v>
      </c>
      <c r="P26" s="10">
        <f t="shared" si="37"/>
        <v>13.375483375485663</v>
      </c>
      <c r="Q26" s="10">
        <f t="shared" si="38"/>
        <v>1321.9783155054649</v>
      </c>
      <c r="R26">
        <f t="shared" si="25"/>
        <v>743.67282016164631</v>
      </c>
      <c r="S26" s="10">
        <f t="shared" si="26"/>
        <v>660.98915775273247</v>
      </c>
      <c r="T26" s="1">
        <f t="shared" si="27"/>
        <v>56.917818200800703</v>
      </c>
      <c r="U26" s="1">
        <f t="shared" si="39"/>
        <v>0</v>
      </c>
      <c r="V26">
        <f t="shared" si="28"/>
        <v>56.917818200800703</v>
      </c>
      <c r="W26">
        <f t="shared" si="29"/>
        <v>56.917818200800703</v>
      </c>
      <c r="X26" s="1">
        <f t="shared" si="30"/>
        <v>164.16390607446328</v>
      </c>
      <c r="Y26" s="1">
        <f t="shared" si="40"/>
        <v>1.3938542584706906</v>
      </c>
      <c r="Z26" s="1">
        <f t="shared" si="31"/>
        <v>14940.625146036855</v>
      </c>
      <c r="AA26">
        <f t="shared" si="32"/>
        <v>15106.18290636979</v>
      </c>
      <c r="AB26">
        <v>58.59375</v>
      </c>
      <c r="AC26">
        <v>14327.9296875</v>
      </c>
      <c r="AD26">
        <f t="shared" si="41"/>
        <v>0.16769706666666667</v>
      </c>
      <c r="AE26">
        <f t="shared" si="42"/>
        <v>0.10030116263253333</v>
      </c>
      <c r="AF26">
        <f t="shared" si="33"/>
        <v>2.8602569373001341</v>
      </c>
      <c r="AG26">
        <f t="shared" si="34"/>
        <v>5.4317213710837429</v>
      </c>
      <c r="AK26" s="10"/>
      <c r="AM26" s="10"/>
      <c r="BB26" s="1"/>
      <c r="BC26" s="8"/>
    </row>
    <row r="27" spans="1:55">
      <c r="A27" s="4" t="s">
        <v>104</v>
      </c>
      <c r="B27" s="4">
        <f>B19/1000000000</f>
        <v>3.7407831072206497E-12</v>
      </c>
      <c r="C27" s="4">
        <f>C19/1000000000</f>
        <v>1.9893092265618502E-10</v>
      </c>
      <c r="D27" s="4">
        <f>D19/100000000</f>
        <v>1.1456500018093301E-10</v>
      </c>
      <c r="E27" s="4">
        <f>E19/100000000</f>
        <v>3.8855280797131499E-9</v>
      </c>
      <c r="F27" s="4">
        <f>F19*10</f>
        <v>261.779974913648</v>
      </c>
      <c r="H27">
        <v>1800</v>
      </c>
      <c r="I27">
        <v>2</v>
      </c>
      <c r="J27">
        <f t="shared" si="22"/>
        <v>11664000000</v>
      </c>
      <c r="K27">
        <v>120013856</v>
      </c>
      <c r="L27">
        <f t="shared" si="35"/>
        <v>960110848</v>
      </c>
      <c r="M27" s="10">
        <f t="shared" si="36"/>
        <v>77.760000000000005</v>
      </c>
      <c r="N27">
        <f t="shared" si="23"/>
        <v>5242880</v>
      </c>
      <c r="O27">
        <f t="shared" si="24"/>
        <v>1321.9783155054649</v>
      </c>
      <c r="P27" s="10">
        <f t="shared" si="37"/>
        <v>12.148597241971794</v>
      </c>
      <c r="Q27" s="10">
        <f t="shared" si="38"/>
        <v>1321.9783155054649</v>
      </c>
      <c r="R27">
        <f t="shared" si="25"/>
        <v>762.19650728886427</v>
      </c>
      <c r="S27" s="10">
        <f t="shared" si="26"/>
        <v>660.98915775273247</v>
      </c>
      <c r="T27" s="1">
        <f t="shared" si="27"/>
        <v>67.564566608400099</v>
      </c>
      <c r="U27" s="1">
        <f t="shared" si="39"/>
        <v>0</v>
      </c>
      <c r="V27">
        <f t="shared" si="28"/>
        <v>67.564566608400099</v>
      </c>
      <c r="W27">
        <f t="shared" si="29"/>
        <v>67.564566608400099</v>
      </c>
      <c r="X27" s="1">
        <f t="shared" si="30"/>
        <v>194.87154492698349</v>
      </c>
      <c r="Y27" s="1">
        <f t="shared" si="40"/>
        <v>1.8216773941991451</v>
      </c>
      <c r="Z27" s="1">
        <f t="shared" si="31"/>
        <v>18909.228700452895</v>
      </c>
      <c r="AA27">
        <f t="shared" si="32"/>
        <v>19105.92192277408</v>
      </c>
      <c r="AB27">
        <v>74.15771484375</v>
      </c>
      <c r="AC27">
        <v>20944.161154986876</v>
      </c>
      <c r="AD27">
        <f t="shared" si="41"/>
        <v>0.15728639999999999</v>
      </c>
      <c r="AE27">
        <f t="shared" si="42"/>
        <v>0.10357501980992263</v>
      </c>
      <c r="AF27">
        <f t="shared" si="33"/>
        <v>8.8907111677343842</v>
      </c>
      <c r="AG27">
        <f t="shared" si="34"/>
        <v>8.7768577533844336</v>
      </c>
      <c r="AK27" s="10"/>
      <c r="AM27" s="10"/>
    </row>
    <row r="28" spans="1:55">
      <c r="A28" s="4" t="s">
        <v>105</v>
      </c>
      <c r="B28" s="4">
        <f t="shared" ref="B28:C32" si="43">B20/1000000000</f>
        <v>5.7925725830247E-9</v>
      </c>
      <c r="C28" s="4">
        <f t="shared" si="43"/>
        <v>0</v>
      </c>
      <c r="D28" s="4">
        <f t="shared" ref="D28:E32" si="44">D20/100000000</f>
        <v>1.6707094043808599E-8</v>
      </c>
      <c r="E28" s="4">
        <f t="shared" si="44"/>
        <v>1.8973615369453101E-9</v>
      </c>
      <c r="F28" s="4">
        <f t="shared" ref="F28:F32" si="45">F20*10</f>
        <v>254.98666915902899</v>
      </c>
      <c r="H28">
        <v>1900</v>
      </c>
      <c r="I28">
        <v>2</v>
      </c>
      <c r="J28">
        <f t="shared" si="22"/>
        <v>13718000000</v>
      </c>
      <c r="K28">
        <v>207866148</v>
      </c>
      <c r="L28">
        <f>K28*8</f>
        <v>1662929184</v>
      </c>
      <c r="M28" s="10">
        <f t="shared" si="36"/>
        <v>86.64</v>
      </c>
      <c r="N28">
        <f t="shared" si="23"/>
        <v>5242880</v>
      </c>
      <c r="O28">
        <f t="shared" si="24"/>
        <v>1321.9783155054649</v>
      </c>
      <c r="P28" s="10">
        <f>J28/L28</f>
        <v>8.2492989671411046</v>
      </c>
      <c r="Q28" s="10">
        <f t="shared" si="38"/>
        <v>1321.9783155054649</v>
      </c>
      <c r="R28">
        <f t="shared" si="25"/>
        <v>779.57036128169534</v>
      </c>
      <c r="S28" s="10">
        <f t="shared" si="26"/>
        <v>660.98915775273247</v>
      </c>
      <c r="T28" s="1">
        <f t="shared" si="27"/>
        <v>79.462510693932828</v>
      </c>
      <c r="U28" s="1">
        <f t="shared" si="39"/>
        <v>0</v>
      </c>
      <c r="V28">
        <f t="shared" si="28"/>
        <v>79.462510693932828</v>
      </c>
      <c r="W28">
        <f t="shared" si="29"/>
        <v>79.462510693932828</v>
      </c>
      <c r="X28" s="1">
        <f t="shared" si="30"/>
        <v>229.18791609296636</v>
      </c>
      <c r="Y28" s="1">
        <f t="shared" si="40"/>
        <v>3.1551778723854502</v>
      </c>
      <c r="Z28" s="1">
        <f t="shared" si="31"/>
        <v>23344.726790682587</v>
      </c>
      <c r="AA28">
        <f t="shared" si="32"/>
        <v>23577.069884647939</v>
      </c>
      <c r="AB28">
        <v>91.552734375</v>
      </c>
      <c r="AC28">
        <v>24387.535682098391</v>
      </c>
      <c r="AD28">
        <f t="shared" si="41"/>
        <v>0.14983714133333334</v>
      </c>
      <c r="AE28">
        <f t="shared" si="42"/>
        <v>0.14530896933683199</v>
      </c>
      <c r="AF28">
        <f t="shared" si="33"/>
        <v>13.205748319373637</v>
      </c>
      <c r="AG28">
        <f t="shared" si="34"/>
        <v>3.3232787765652438</v>
      </c>
      <c r="AK28" s="10"/>
      <c r="AM28" s="10"/>
    </row>
    <row r="29" spans="1:55">
      <c r="A29" s="6" t="s">
        <v>104</v>
      </c>
      <c r="B29" s="6">
        <f t="shared" si="43"/>
        <v>3.7407831072206497E-12</v>
      </c>
      <c r="C29" s="6">
        <f t="shared" si="43"/>
        <v>1.9893092265618502E-10</v>
      </c>
      <c r="D29" s="6">
        <f t="shared" si="44"/>
        <v>1.1456500018093301E-10</v>
      </c>
      <c r="E29" s="6">
        <f t="shared" si="44"/>
        <v>3.8855280797131499E-9</v>
      </c>
      <c r="F29" s="6">
        <f t="shared" si="45"/>
        <v>261.779974913648</v>
      </c>
      <c r="H29">
        <v>2000</v>
      </c>
      <c r="I29">
        <v>2</v>
      </c>
      <c r="J29">
        <f t="shared" si="22"/>
        <v>16000000000</v>
      </c>
      <c r="K29">
        <v>225001979</v>
      </c>
      <c r="L29">
        <f t="shared" si="35"/>
        <v>1800015832</v>
      </c>
      <c r="M29" s="10">
        <f t="shared" si="36"/>
        <v>96</v>
      </c>
      <c r="N29">
        <f t="shared" si="23"/>
        <v>5242880</v>
      </c>
      <c r="O29">
        <f t="shared" si="24"/>
        <v>1321.9783155054649</v>
      </c>
      <c r="P29" s="10">
        <f t="shared" ref="P29:P31" si="46">J29/L29</f>
        <v>8.8888107068604931</v>
      </c>
      <c r="Q29" s="10">
        <f t="shared" si="38"/>
        <v>1321.9783155054649</v>
      </c>
      <c r="R29">
        <f t="shared" si="25"/>
        <v>795.89822084935292</v>
      </c>
      <c r="S29" s="10">
        <f t="shared" si="26"/>
        <v>660.98915775273247</v>
      </c>
      <c r="T29" s="1">
        <f t="shared" si="27"/>
        <v>92.681161328395206</v>
      </c>
      <c r="U29" s="1">
        <f t="shared" si="39"/>
        <v>0</v>
      </c>
      <c r="V29">
        <f t="shared" si="28"/>
        <v>92.681161328395206</v>
      </c>
      <c r="W29">
        <f t="shared" si="29"/>
        <v>92.681161328395206</v>
      </c>
      <c r="X29" s="1">
        <f t="shared" si="30"/>
        <v>267.31350470093759</v>
      </c>
      <c r="Y29" s="1">
        <f t="shared" si="40"/>
        <v>3.4152808055294113</v>
      </c>
      <c r="Z29" s="1">
        <f t="shared" si="31"/>
        <v>28247.119416725927</v>
      </c>
      <c r="AA29">
        <f t="shared" si="32"/>
        <v>28517.848202232395</v>
      </c>
      <c r="AB29">
        <v>110.77880859375</v>
      </c>
      <c r="AC29">
        <v>28257.117638229676</v>
      </c>
      <c r="AD29">
        <f t="shared" si="41"/>
        <v>0.14443195592286501</v>
      </c>
      <c r="AE29">
        <f t="shared" si="42"/>
        <v>0.12998990365394161</v>
      </c>
      <c r="AF29">
        <f t="shared" si="33"/>
        <v>16.336741200858011</v>
      </c>
      <c r="AG29">
        <f t="shared" si="34"/>
        <v>0.92270757173750373</v>
      </c>
      <c r="AK29" s="10"/>
      <c r="AM29" s="10"/>
    </row>
    <row r="30" spans="1:55">
      <c r="A30" s="6" t="s">
        <v>105</v>
      </c>
      <c r="B30" s="6">
        <f t="shared" si="43"/>
        <v>5.7925725830247E-9</v>
      </c>
      <c r="C30" s="6">
        <f t="shared" si="43"/>
        <v>0</v>
      </c>
      <c r="D30" s="6">
        <f t="shared" si="44"/>
        <v>1.6707094043808599E-8</v>
      </c>
      <c r="E30" s="6">
        <f t="shared" si="44"/>
        <v>1.8973615369453101E-9</v>
      </c>
      <c r="F30" s="6">
        <f t="shared" si="45"/>
        <v>254.98666915902899</v>
      </c>
      <c r="H30">
        <v>2100</v>
      </c>
      <c r="I30">
        <v>2</v>
      </c>
      <c r="J30">
        <f t="shared" si="22"/>
        <v>18522000000</v>
      </c>
      <c r="K30">
        <v>311932339</v>
      </c>
      <c r="L30">
        <f t="shared" si="35"/>
        <v>2495458712</v>
      </c>
      <c r="M30" s="10">
        <f t="shared" si="36"/>
        <v>105.84</v>
      </c>
      <c r="N30">
        <f t="shared" si="23"/>
        <v>5242880</v>
      </c>
      <c r="O30">
        <f t="shared" si="24"/>
        <v>1321.9783155054649</v>
      </c>
      <c r="P30" s="10">
        <f t="shared" si="46"/>
        <v>7.422282689323854</v>
      </c>
      <c r="Q30" s="10">
        <f t="shared" si="38"/>
        <v>1321.9783155054649</v>
      </c>
      <c r="R30">
        <f t="shared" si="25"/>
        <v>811.27178684398143</v>
      </c>
      <c r="S30" s="10">
        <f t="shared" si="26"/>
        <v>660.98915775273247</v>
      </c>
      <c r="T30" s="1">
        <f t="shared" si="27"/>
        <v>107.29002938278349</v>
      </c>
      <c r="U30" s="1">
        <f t="shared" si="39"/>
        <v>0</v>
      </c>
      <c r="V30">
        <f t="shared" si="28"/>
        <v>107.29002938278349</v>
      </c>
      <c r="W30">
        <f t="shared" si="29"/>
        <v>107.29002938278349</v>
      </c>
      <c r="X30" s="1">
        <f t="shared" si="30"/>
        <v>309.44879587942285</v>
      </c>
      <c r="Y30" s="1">
        <f t="shared" si="40"/>
        <v>4.734787377183884</v>
      </c>
      <c r="Z30" s="1">
        <f t="shared" si="31"/>
        <v>33616.406578582923</v>
      </c>
      <c r="AA30">
        <f t="shared" si="32"/>
        <v>33930.590161839529</v>
      </c>
      <c r="AB30">
        <v>131.8359375</v>
      </c>
      <c r="AC30">
        <v>33555.841619282226</v>
      </c>
      <c r="AD30">
        <f t="shared" si="41"/>
        <v>0.1404928</v>
      </c>
      <c r="AE30">
        <f t="shared" si="42"/>
        <v>0.15142813162002963</v>
      </c>
      <c r="AF30">
        <f t="shared" si="33"/>
        <v>18.618525860762748</v>
      </c>
      <c r="AG30">
        <f t="shared" si="34"/>
        <v>1.1167907716609349</v>
      </c>
      <c r="AK30" s="10"/>
      <c r="AM30" s="10"/>
    </row>
    <row r="31" spans="1:55">
      <c r="A31" s="6" t="s">
        <v>104</v>
      </c>
      <c r="B31" s="6">
        <f t="shared" si="43"/>
        <v>3.7407831072206497E-12</v>
      </c>
      <c r="C31" s="6">
        <f t="shared" si="43"/>
        <v>1.9893092265618502E-10</v>
      </c>
      <c r="D31" s="6">
        <f t="shared" si="44"/>
        <v>1.1456500018093301E-10</v>
      </c>
      <c r="E31" s="6">
        <f t="shared" si="44"/>
        <v>3.8855280797131499E-9</v>
      </c>
      <c r="F31" s="6">
        <f t="shared" si="45"/>
        <v>261.779974913648</v>
      </c>
      <c r="H31">
        <v>2200</v>
      </c>
      <c r="I31">
        <v>2</v>
      </c>
      <c r="J31">
        <f t="shared" si="22"/>
        <v>21296000000</v>
      </c>
      <c r="K31">
        <v>325919839</v>
      </c>
      <c r="L31">
        <f t="shared" si="35"/>
        <v>2607358712</v>
      </c>
      <c r="M31" s="10">
        <f t="shared" si="36"/>
        <v>116.16</v>
      </c>
      <c r="N31">
        <f t="shared" si="23"/>
        <v>5242880</v>
      </c>
      <c r="O31">
        <f t="shared" si="24"/>
        <v>1321.9783155054649</v>
      </c>
      <c r="P31" s="10">
        <f t="shared" si="46"/>
        <v>8.1676525374081326</v>
      </c>
      <c r="Q31" s="10">
        <f t="shared" si="38"/>
        <v>1321.9783155054649</v>
      </c>
      <c r="R31">
        <f t="shared" si="25"/>
        <v>825.77234541962923</v>
      </c>
      <c r="S31" s="10">
        <f t="shared" si="26"/>
        <v>660.98915775273247</v>
      </c>
      <c r="T31" s="1">
        <f t="shared" si="27"/>
        <v>123.35862572809401</v>
      </c>
      <c r="U31" s="1">
        <f t="shared" si="39"/>
        <v>0</v>
      </c>
      <c r="V31">
        <f t="shared" si="28"/>
        <v>123.35862572809401</v>
      </c>
      <c r="W31">
        <f t="shared" si="29"/>
        <v>123.35862572809401</v>
      </c>
      <c r="X31" s="1">
        <f t="shared" si="30"/>
        <v>355.79427475694791</v>
      </c>
      <c r="Y31" s="1">
        <f t="shared" si="40"/>
        <v>4.9471021331680642</v>
      </c>
      <c r="Z31" s="1">
        <f t="shared" si="31"/>
        <v>39452.588276253569</v>
      </c>
      <c r="AA31">
        <f t="shared" si="32"/>
        <v>39813.329653143686</v>
      </c>
      <c r="AB31">
        <v>154.72412109375</v>
      </c>
      <c r="AC31">
        <v>39304.568481445312</v>
      </c>
      <c r="AD31">
        <f t="shared" si="41"/>
        <v>0.13763852623274161</v>
      </c>
      <c r="AE31">
        <f t="shared" si="42"/>
        <v>0.13481330220878265</v>
      </c>
      <c r="AF31">
        <f t="shared" si="33"/>
        <v>20.271884657629496</v>
      </c>
      <c r="AG31">
        <f t="shared" si="34"/>
        <v>1.2944072186889599</v>
      </c>
      <c r="AK31" s="10"/>
      <c r="AM31" s="10"/>
    </row>
    <row r="32" spans="1:55">
      <c r="A32" s="6" t="s">
        <v>105</v>
      </c>
      <c r="B32" s="6">
        <f t="shared" si="43"/>
        <v>5.7925725830247E-9</v>
      </c>
      <c r="C32" s="6">
        <f t="shared" si="43"/>
        <v>0</v>
      </c>
      <c r="D32" s="6">
        <f t="shared" si="44"/>
        <v>1.6707094043808599E-8</v>
      </c>
      <c r="E32" s="6">
        <f t="shared" si="44"/>
        <v>1.8973615369453101E-9</v>
      </c>
      <c r="F32" s="6">
        <f t="shared" si="45"/>
        <v>254.98666915902899</v>
      </c>
      <c r="H32">
        <v>2300</v>
      </c>
      <c r="I32">
        <v>2</v>
      </c>
      <c r="J32">
        <f t="shared" si="22"/>
        <v>24334000000</v>
      </c>
      <c r="K32" s="6">
        <v>373644006.54166698</v>
      </c>
      <c r="L32">
        <f>K32*8</f>
        <v>2989152052.3333359</v>
      </c>
      <c r="M32" s="10">
        <f t="shared" si="36"/>
        <v>126.96</v>
      </c>
      <c r="N32">
        <f t="shared" si="23"/>
        <v>5242880</v>
      </c>
      <c r="O32">
        <f t="shared" si="24"/>
        <v>1321.9783155054649</v>
      </c>
      <c r="P32" s="10">
        <f>J32/L32</f>
        <v>8.1407702164247038</v>
      </c>
      <c r="Q32" s="10">
        <f t="shared" si="38"/>
        <v>1321.9783155054649</v>
      </c>
      <c r="R32">
        <f t="shared" si="25"/>
        <v>839.47220574075845</v>
      </c>
      <c r="S32" s="10">
        <f t="shared" si="26"/>
        <v>660.98915775273247</v>
      </c>
      <c r="T32" s="1">
        <f t="shared" si="27"/>
        <v>140.95646123532305</v>
      </c>
      <c r="U32" s="1">
        <f t="shared" si="39"/>
        <v>0</v>
      </c>
      <c r="V32">
        <f t="shared" si="28"/>
        <v>140.95646123532305</v>
      </c>
      <c r="W32">
        <f t="shared" si="29"/>
        <v>140.95646123532305</v>
      </c>
      <c r="X32" s="1">
        <f t="shared" si="30"/>
        <v>406.55042646203844</v>
      </c>
      <c r="Y32" s="1">
        <f t="shared" si="40"/>
        <v>5.6715021321784063</v>
      </c>
      <c r="Z32" s="1">
        <f t="shared" si="31"/>
        <v>41475.797931446061</v>
      </c>
      <c r="AA32">
        <f t="shared" si="32"/>
        <v>41888.01986004028</v>
      </c>
      <c r="AB32">
        <v>162.65869140625</v>
      </c>
      <c r="AC32">
        <v>41925.160480481303</v>
      </c>
      <c r="AD32">
        <f t="shared" si="41"/>
        <v>0.14960159699812384</v>
      </c>
      <c r="AE32">
        <f t="shared" si="42"/>
        <v>0.14701468585494748</v>
      </c>
      <c r="AF32">
        <f t="shared" si="33"/>
        <v>13.342189085195766</v>
      </c>
      <c r="AG32">
        <f t="shared" si="34"/>
        <v>8.8587902861610765E-2</v>
      </c>
      <c r="AK32" s="10"/>
      <c r="AM32" s="10"/>
    </row>
    <row r="33" spans="1:39">
      <c r="B33" t="s">
        <v>25</v>
      </c>
      <c r="C33" t="s">
        <v>85</v>
      </c>
      <c r="H33">
        <v>2400</v>
      </c>
      <c r="I33">
        <v>2</v>
      </c>
      <c r="J33">
        <f t="shared" si="22"/>
        <v>27648000000</v>
      </c>
      <c r="K33">
        <v>418936688.19999999</v>
      </c>
      <c r="L33">
        <f t="shared" si="35"/>
        <v>3351493505.5999999</v>
      </c>
      <c r="M33" s="10">
        <f t="shared" si="36"/>
        <v>138.24</v>
      </c>
      <c r="N33">
        <f t="shared" si="23"/>
        <v>5242880</v>
      </c>
      <c r="O33">
        <f t="shared" si="24"/>
        <v>1321.9783155054649</v>
      </c>
      <c r="P33" s="10">
        <f t="shared" ref="P33" si="47">J33/L33</f>
        <v>8.2494565344683028</v>
      </c>
      <c r="Q33" s="10">
        <f t="shared" si="38"/>
        <v>1321.9783155054649</v>
      </c>
      <c r="R33">
        <f t="shared" si="25"/>
        <v>852.43590592553983</v>
      </c>
      <c r="S33" s="10">
        <f t="shared" si="26"/>
        <v>660.98915775273247</v>
      </c>
      <c r="T33" s="1">
        <f t="shared" si="27"/>
        <v>160.15304677546689</v>
      </c>
      <c r="U33" s="1">
        <f t="shared" si="39"/>
        <v>0</v>
      </c>
      <c r="V33">
        <f t="shared" si="28"/>
        <v>160.15304677546689</v>
      </c>
      <c r="W33">
        <f t="shared" si="29"/>
        <v>160.15304677546689</v>
      </c>
      <c r="X33" s="1">
        <f t="shared" si="30"/>
        <v>461.91773612322015</v>
      </c>
      <c r="Y33" s="1">
        <f t="shared" si="40"/>
        <v>6.3589948688474411</v>
      </c>
      <c r="Z33" s="1">
        <f t="shared" si="31"/>
        <v>45677.848753768929</v>
      </c>
      <c r="AA33">
        <f t="shared" si="32"/>
        <v>46146.125484760996</v>
      </c>
      <c r="AB33">
        <v>179.13818359375</v>
      </c>
      <c r="AC33">
        <v>46189.113054243899</v>
      </c>
      <c r="AD33">
        <f t="shared" si="41"/>
        <v>0.15433895468483816</v>
      </c>
      <c r="AE33">
        <f t="shared" si="42"/>
        <v>0.14967187624054623</v>
      </c>
      <c r="AF33">
        <f t="shared" si="33"/>
        <v>10.598040259991498</v>
      </c>
      <c r="AG33">
        <f t="shared" si="34"/>
        <v>9.3068618642705755E-2</v>
      </c>
      <c r="AK33" s="10"/>
      <c r="AM33" s="10"/>
    </row>
    <row r="34" spans="1:39">
      <c r="A34" s="1" t="s">
        <v>84</v>
      </c>
      <c r="B34" s="4">
        <f>1/B27/1000000000</f>
        <v>267.32370504714618</v>
      </c>
      <c r="C34" s="4">
        <f>8/C27/1000000000</f>
        <v>40.214964537345999</v>
      </c>
      <c r="H34">
        <v>2500</v>
      </c>
      <c r="I34">
        <v>2</v>
      </c>
      <c r="J34">
        <f t="shared" si="22"/>
        <v>31250000000</v>
      </c>
      <c r="K34" s="6">
        <v>464229369.858334</v>
      </c>
      <c r="L34">
        <f>K34*8</f>
        <v>3713834958.866672</v>
      </c>
      <c r="M34" s="10">
        <f t="shared" si="36"/>
        <v>150</v>
      </c>
      <c r="N34">
        <f t="shared" si="23"/>
        <v>5242880</v>
      </c>
      <c r="O34">
        <f t="shared" si="24"/>
        <v>1321.9783155054649</v>
      </c>
      <c r="P34" s="10">
        <f>J34/L34</f>
        <v>8.4144826967583857</v>
      </c>
      <c r="Q34" s="10">
        <f t="shared" si="38"/>
        <v>1321.9783155054649</v>
      </c>
      <c r="R34">
        <f t="shared" si="25"/>
        <v>864.72122967201506</v>
      </c>
      <c r="S34" s="10">
        <f t="shared" si="26"/>
        <v>660.98915775273247</v>
      </c>
      <c r="T34" s="1">
        <f t="shared" si="27"/>
        <v>181.01789321952188</v>
      </c>
      <c r="U34" s="1">
        <f t="shared" si="39"/>
        <v>0</v>
      </c>
      <c r="V34">
        <f t="shared" si="28"/>
        <v>181.01789321952188</v>
      </c>
      <c r="W34">
        <f t="shared" si="29"/>
        <v>181.01789321952188</v>
      </c>
      <c r="X34" s="1">
        <f t="shared" si="30"/>
        <v>522.09668886901875</v>
      </c>
      <c r="Y34" s="1">
        <f t="shared" si="40"/>
        <v>7.0464876055164911</v>
      </c>
      <c r="Z34" s="1">
        <f t="shared" si="31"/>
        <v>49879.89957609179</v>
      </c>
      <c r="AA34">
        <f t="shared" si="32"/>
        <v>50409.042752566325</v>
      </c>
      <c r="AB34">
        <v>195.61767578125</v>
      </c>
      <c r="AC34">
        <v>50453.065628006501</v>
      </c>
      <c r="AD34">
        <f t="shared" si="41"/>
        <v>0.15975039001560062</v>
      </c>
      <c r="AE34">
        <f t="shared" si="42"/>
        <v>0.15188136528192589</v>
      </c>
      <c r="AF34">
        <f t="shared" si="33"/>
        <v>7.4634270668129012</v>
      </c>
      <c r="AG34">
        <f t="shared" si="34"/>
        <v>8.7255105100568733E-2</v>
      </c>
      <c r="AK34" s="10"/>
      <c r="AM34" s="10"/>
    </row>
    <row r="35" spans="1:39">
      <c r="B35" s="4">
        <f t="shared" ref="B35:B39" si="48">1/B28/1000000000</f>
        <v>0.17263486743878334</v>
      </c>
      <c r="C35" s="4" t="e">
        <f t="shared" ref="C35:C39" si="49">8/C28/1000000000</f>
        <v>#DIV/0!</v>
      </c>
      <c r="H35">
        <v>2600</v>
      </c>
      <c r="I35">
        <v>2</v>
      </c>
      <c r="J35">
        <f t="shared" si="22"/>
        <v>35152000000</v>
      </c>
      <c r="K35">
        <v>509522051.51666701</v>
      </c>
      <c r="L35">
        <f t="shared" si="35"/>
        <v>4076176412.1333361</v>
      </c>
      <c r="M35" s="10">
        <f t="shared" si="36"/>
        <v>162.24</v>
      </c>
      <c r="N35">
        <f t="shared" si="23"/>
        <v>5242880</v>
      </c>
      <c r="O35">
        <f t="shared" si="24"/>
        <v>1321.9783155054649</v>
      </c>
      <c r="P35" s="10">
        <f t="shared" ref="P35:P38" si="50">J35/L35</f>
        <v>8.6237680722956256</v>
      </c>
      <c r="Q35" s="10">
        <f t="shared" si="38"/>
        <v>1321.9783155054649</v>
      </c>
      <c r="R35">
        <f t="shared" si="25"/>
        <v>876.38006735670331</v>
      </c>
      <c r="S35" s="10">
        <f t="shared" si="26"/>
        <v>660.98915775273247</v>
      </c>
      <c r="T35" s="1">
        <f t="shared" si="27"/>
        <v>203.62051143848424</v>
      </c>
      <c r="U35" s="1">
        <f t="shared" si="39"/>
        <v>0</v>
      </c>
      <c r="V35">
        <f t="shared" si="28"/>
        <v>203.62051143848424</v>
      </c>
      <c r="W35">
        <f t="shared" si="29"/>
        <v>203.62051143848424</v>
      </c>
      <c r="X35" s="1">
        <f t="shared" si="30"/>
        <v>587.28776982795989</v>
      </c>
      <c r="Y35" s="1">
        <f t="shared" si="40"/>
        <v>7.733980342185526</v>
      </c>
      <c r="Z35" s="1">
        <f t="shared" si="31"/>
        <v>54081.950398414658</v>
      </c>
      <c r="AA35">
        <f t="shared" si="32"/>
        <v>54676.972148584806</v>
      </c>
      <c r="AB35">
        <v>212.09716796875</v>
      </c>
      <c r="AC35">
        <v>54717.018201769097</v>
      </c>
      <c r="AD35">
        <f t="shared" si="41"/>
        <v>0.16573535769784173</v>
      </c>
      <c r="AE35">
        <f t="shared" si="42"/>
        <v>0.15374750926363762</v>
      </c>
      <c r="AF35">
        <f t="shared" si="33"/>
        <v>3.9965910961690407</v>
      </c>
      <c r="AG35">
        <f t="shared" si="34"/>
        <v>7.3187564857099943E-2</v>
      </c>
      <c r="AK35" s="10"/>
      <c r="AM35" s="10"/>
    </row>
    <row r="36" spans="1:39">
      <c r="B36" s="6">
        <f t="shared" si="48"/>
        <v>267.32370504714618</v>
      </c>
      <c r="C36" s="6">
        <f t="shared" si="49"/>
        <v>40.214964537345999</v>
      </c>
      <c r="H36">
        <v>2700</v>
      </c>
      <c r="I36">
        <v>2</v>
      </c>
      <c r="J36">
        <f t="shared" si="22"/>
        <v>39366000000</v>
      </c>
      <c r="K36">
        <v>554814733.17499995</v>
      </c>
      <c r="L36">
        <f t="shared" si="35"/>
        <v>4438517865.3999996</v>
      </c>
      <c r="M36" s="10">
        <f t="shared" si="36"/>
        <v>174.96</v>
      </c>
      <c r="N36">
        <f t="shared" si="23"/>
        <v>5242880</v>
      </c>
      <c r="O36">
        <f t="shared" si="24"/>
        <v>1321.9783155054649</v>
      </c>
      <c r="P36" s="10">
        <f t="shared" si="50"/>
        <v>8.8691768725036617</v>
      </c>
      <c r="Q36" s="10">
        <f t="shared" si="38"/>
        <v>1321.9783155054649</v>
      </c>
      <c r="R36">
        <f t="shared" si="25"/>
        <v>887.4591486742454</v>
      </c>
      <c r="S36" s="10">
        <f t="shared" si="26"/>
        <v>660.98915775273247</v>
      </c>
      <c r="T36" s="1">
        <f t="shared" si="27"/>
        <v>228.03041230335035</v>
      </c>
      <c r="U36" s="1">
        <f t="shared" si="39"/>
        <v>0</v>
      </c>
      <c r="V36">
        <f t="shared" si="28"/>
        <v>228.03041230335035</v>
      </c>
      <c r="W36">
        <f t="shared" si="29"/>
        <v>228.03041230335035</v>
      </c>
      <c r="X36" s="1">
        <f t="shared" si="30"/>
        <v>657.69146412856935</v>
      </c>
      <c r="Y36" s="1">
        <f t="shared" si="40"/>
        <v>8.4214730788545609</v>
      </c>
      <c r="Z36" s="1">
        <f t="shared" si="31"/>
        <v>58284.001220737526</v>
      </c>
      <c r="AA36">
        <f t="shared" si="32"/>
        <v>58950.114157944947</v>
      </c>
      <c r="AB36" s="6">
        <v>228.57666015625</v>
      </c>
      <c r="AC36">
        <v>58980.970775531699</v>
      </c>
      <c r="AD36">
        <f t="shared" si="41"/>
        <v>0.17222230814419226</v>
      </c>
      <c r="AE36">
        <f t="shared" si="42"/>
        <v>0.15534456973396762</v>
      </c>
      <c r="AF36">
        <f t="shared" si="33"/>
        <v>0.23897796587204095</v>
      </c>
      <c r="AG36">
        <f t="shared" si="34"/>
        <v>5.231622535374339E-2</v>
      </c>
      <c r="AK36" s="10"/>
      <c r="AL36" s="1"/>
      <c r="AM36" s="10"/>
    </row>
    <row r="37" spans="1:39">
      <c r="B37" s="6">
        <f t="shared" si="48"/>
        <v>0.17263486743878334</v>
      </c>
      <c r="C37" s="6" t="e">
        <f t="shared" si="49"/>
        <v>#DIV/0!</v>
      </c>
      <c r="H37">
        <v>2800</v>
      </c>
      <c r="I37">
        <v>2</v>
      </c>
      <c r="J37">
        <f t="shared" si="22"/>
        <v>43904000000</v>
      </c>
      <c r="K37">
        <v>600107414.83333397</v>
      </c>
      <c r="L37">
        <f t="shared" si="35"/>
        <v>4800859318.6666718</v>
      </c>
      <c r="M37" s="10">
        <f t="shared" si="36"/>
        <v>188.16</v>
      </c>
      <c r="N37">
        <f t="shared" si="23"/>
        <v>5242880</v>
      </c>
      <c r="O37">
        <f t="shared" si="24"/>
        <v>1321.9783155054649</v>
      </c>
      <c r="P37" s="10">
        <f t="shared" si="50"/>
        <v>9.1450294803042311</v>
      </c>
      <c r="Q37" s="10">
        <f t="shared" si="38"/>
        <v>1321.9783155054649</v>
      </c>
      <c r="R37">
        <f t="shared" si="25"/>
        <v>898.00066863316192</v>
      </c>
      <c r="S37" s="10">
        <f t="shared" si="26"/>
        <v>660.98915775273247</v>
      </c>
      <c r="T37" s="1">
        <f t="shared" si="27"/>
        <v>254.31710668511641</v>
      </c>
      <c r="U37" s="1">
        <f t="shared" si="39"/>
        <v>0</v>
      </c>
      <c r="V37">
        <f t="shared" si="28"/>
        <v>254.31710668511641</v>
      </c>
      <c r="W37">
        <f t="shared" si="29"/>
        <v>254.31710668511641</v>
      </c>
      <c r="X37" s="1">
        <f t="shared" si="30"/>
        <v>733.50825689937278</v>
      </c>
      <c r="Y37" s="1">
        <f t="shared" si="40"/>
        <v>9.1089658155236108</v>
      </c>
      <c r="Z37" s="1">
        <f t="shared" si="31"/>
        <v>62486.052043060386</v>
      </c>
      <c r="AA37">
        <f t="shared" si="32"/>
        <v>63228.669265775286</v>
      </c>
      <c r="AB37">
        <v>245.05615234375</v>
      </c>
      <c r="AC37">
        <v>63244.923349294302</v>
      </c>
      <c r="AD37">
        <f t="shared" si="41"/>
        <v>0.17915893798256538</v>
      </c>
      <c r="AE37">
        <f t="shared" si="42"/>
        <v>0.1567268325320742</v>
      </c>
      <c r="AF37">
        <f t="shared" si="33"/>
        <v>3.7791152161630719</v>
      </c>
      <c r="AG37">
        <f t="shared" si="34"/>
        <v>2.5700218544413903E-2</v>
      </c>
      <c r="AK37" s="10"/>
      <c r="AL37" s="1"/>
      <c r="AM37" s="10"/>
    </row>
    <row r="38" spans="1:39">
      <c r="B38" s="6">
        <f t="shared" si="48"/>
        <v>267.32370504714618</v>
      </c>
      <c r="C38" s="6">
        <f t="shared" si="49"/>
        <v>40.214964537345999</v>
      </c>
      <c r="H38">
        <v>2900</v>
      </c>
      <c r="I38">
        <v>2</v>
      </c>
      <c r="J38">
        <f t="shared" si="22"/>
        <v>48778000000</v>
      </c>
      <c r="K38">
        <v>645400096.49166703</v>
      </c>
      <c r="L38">
        <f t="shared" si="35"/>
        <v>5163200771.9333363</v>
      </c>
      <c r="M38" s="10">
        <f t="shared" si="36"/>
        <v>201.84</v>
      </c>
      <c r="N38">
        <f t="shared" si="23"/>
        <v>5242880</v>
      </c>
      <c r="O38">
        <f t="shared" si="24"/>
        <v>1321.9783155054649</v>
      </c>
      <c r="P38" s="10">
        <f t="shared" si="50"/>
        <v>9.4472406080260374</v>
      </c>
      <c r="Q38" s="10">
        <f t="shared" si="38"/>
        <v>1321.9783155054649</v>
      </c>
      <c r="R38">
        <f t="shared" si="25"/>
        <v>908.04282458917953</v>
      </c>
      <c r="S38" s="10">
        <f t="shared" si="26"/>
        <v>660.98915775273247</v>
      </c>
      <c r="T38" s="1">
        <f t="shared" si="27"/>
        <v>282.55010545477882</v>
      </c>
      <c r="U38" s="1">
        <f t="shared" si="39"/>
        <v>0</v>
      </c>
      <c r="V38">
        <f t="shared" si="28"/>
        <v>282.55010545477882</v>
      </c>
      <c r="W38">
        <f t="shared" si="29"/>
        <v>282.55010545477882</v>
      </c>
      <c r="X38" s="1">
        <f t="shared" si="30"/>
        <v>814.93863326889584</v>
      </c>
      <c r="Y38" s="1">
        <f t="shared" si="40"/>
        <v>9.7964585521926466</v>
      </c>
      <c r="Z38" s="1">
        <f t="shared" si="31"/>
        <v>66688.102865383247</v>
      </c>
      <c r="AA38">
        <f t="shared" si="32"/>
        <v>67512.837957204334</v>
      </c>
      <c r="AB38">
        <v>261.53564453125</v>
      </c>
      <c r="AC38">
        <v>67508.875923056898</v>
      </c>
      <c r="AD38">
        <f t="shared" si="41"/>
        <v>0.18650612648774795</v>
      </c>
      <c r="AE38">
        <f t="shared" si="42"/>
        <v>0.15793490118526166</v>
      </c>
      <c r="AF38">
        <f t="shared" si="33"/>
        <v>8.0350274859065607</v>
      </c>
      <c r="AG38">
        <f t="shared" si="34"/>
        <v>5.8689084853852666E-3</v>
      </c>
      <c r="AK38" s="10"/>
      <c r="AL38" s="1"/>
      <c r="AM38" s="10"/>
    </row>
    <row r="39" spans="1:39">
      <c r="B39" s="6">
        <f t="shared" si="48"/>
        <v>0.17263486743878334</v>
      </c>
      <c r="C39" s="6" t="e">
        <f t="shared" si="49"/>
        <v>#DIV/0!</v>
      </c>
      <c r="H39">
        <v>3000</v>
      </c>
      <c r="I39">
        <v>2</v>
      </c>
      <c r="J39">
        <f t="shared" si="22"/>
        <v>54000000000</v>
      </c>
      <c r="K39">
        <v>690692778.14999998</v>
      </c>
      <c r="L39">
        <f>K39*8</f>
        <v>5525542225.1999998</v>
      </c>
      <c r="M39" s="10">
        <f t="shared" si="36"/>
        <v>216</v>
      </c>
      <c r="N39">
        <f t="shared" si="23"/>
        <v>5242880</v>
      </c>
      <c r="O39">
        <f t="shared" si="24"/>
        <v>1321.9783155054649</v>
      </c>
      <c r="P39" s="10">
        <f>J39/L39</f>
        <v>9.7727965508480832</v>
      </c>
      <c r="Q39" s="10">
        <f t="shared" si="38"/>
        <v>1321.9783155054649</v>
      </c>
      <c r="R39">
        <f t="shared" si="25"/>
        <v>917.62027872473709</v>
      </c>
      <c r="S39" s="10">
        <f t="shared" si="26"/>
        <v>660.98915775273247</v>
      </c>
      <c r="T39" s="1">
        <f t="shared" si="27"/>
        <v>312.7989194833338</v>
      </c>
      <c r="U39" s="1">
        <f t="shared" si="39"/>
        <v>0</v>
      </c>
      <c r="V39">
        <f t="shared" si="28"/>
        <v>312.7989194833338</v>
      </c>
      <c r="W39">
        <f t="shared" si="29"/>
        <v>312.7989194833338</v>
      </c>
      <c r="X39" s="1">
        <f t="shared" si="30"/>
        <v>902.1830783656643</v>
      </c>
      <c r="Y39" s="1">
        <f t="shared" si="40"/>
        <v>10.483951288861681</v>
      </c>
      <c r="Z39" s="1">
        <f t="shared" si="31"/>
        <v>70890.153687706115</v>
      </c>
      <c r="AA39">
        <f t="shared" si="32"/>
        <v>71802.820717360635</v>
      </c>
      <c r="AB39">
        <v>278.01513671875</v>
      </c>
      <c r="AC39">
        <v>71772.828496819493</v>
      </c>
      <c r="AD39">
        <f t="shared" si="41"/>
        <v>0.19423402854006586</v>
      </c>
      <c r="AE39">
        <f t="shared" si="42"/>
        <v>0.15899975203982752</v>
      </c>
      <c r="AF39">
        <f t="shared" si="33"/>
        <v>12.511470841162261</v>
      </c>
      <c r="AG39">
        <f t="shared" si="34"/>
        <v>4.1787708760107206E-2</v>
      </c>
      <c r="AK39" s="10"/>
      <c r="AM39" s="10"/>
    </row>
    <row r="40" spans="1:39">
      <c r="AK40" s="10"/>
      <c r="AM40" s="10"/>
    </row>
    <row r="41" spans="1:39">
      <c r="G41" s="4" t="s">
        <v>47</v>
      </c>
      <c r="H41" s="4"/>
      <c r="M41" s="9"/>
      <c r="N41" s="9"/>
      <c r="AK41" s="10"/>
      <c r="AM41" s="10"/>
    </row>
    <row r="42" spans="1:39">
      <c r="G42" t="s">
        <v>32</v>
      </c>
      <c r="I42" t="s">
        <v>33</v>
      </c>
      <c r="J42" t="s">
        <v>75</v>
      </c>
      <c r="K42" t="s">
        <v>63</v>
      </c>
      <c r="L42" t="s">
        <v>61</v>
      </c>
      <c r="M42" t="s">
        <v>68</v>
      </c>
      <c r="N42" t="s">
        <v>62</v>
      </c>
      <c r="O42" s="9" t="s">
        <v>59</v>
      </c>
      <c r="P42" t="s">
        <v>60</v>
      </c>
      <c r="Q42" t="s">
        <v>34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40</v>
      </c>
      <c r="X42" t="s">
        <v>41</v>
      </c>
      <c r="Y42" t="s">
        <v>42</v>
      </c>
      <c r="Z42" t="s">
        <v>43</v>
      </c>
      <c r="AA42" t="s">
        <v>25</v>
      </c>
      <c r="AB42" t="s">
        <v>97</v>
      </c>
      <c r="AC42" t="s">
        <v>44</v>
      </c>
      <c r="AD42" t="s">
        <v>77</v>
      </c>
      <c r="AE42" t="s">
        <v>45</v>
      </c>
      <c r="AK42" s="10"/>
      <c r="AM42" s="10"/>
    </row>
    <row r="43" spans="1:39">
      <c r="G43">
        <v>2500</v>
      </c>
      <c r="I43">
        <f>2*G43^2</f>
        <v>12500000</v>
      </c>
      <c r="J43" s="3">
        <v>41498102.369999997</v>
      </c>
      <c r="K43" s="3">
        <f>J43/8</f>
        <v>5187262.7962499997</v>
      </c>
      <c r="L43" s="10">
        <f>(G43^2+2*G43)*8/1000000</f>
        <v>50.04</v>
      </c>
      <c r="M43" s="10">
        <f t="shared" ref="M43:M65" si="51">G43/2^17</f>
        <v>1.9073486328125E-2</v>
      </c>
      <c r="N43">
        <f>40*2^20/8</f>
        <v>5242880</v>
      </c>
      <c r="O43" s="10">
        <f>I43/K43</f>
        <v>2.409748742445931</v>
      </c>
      <c r="P43" s="10">
        <f>2</f>
        <v>2</v>
      </c>
      <c r="Q43" s="1">
        <f t="shared" ref="Q43:Q65" si="52">$B$29*I43</f>
        <v>4.675978884025812E-5</v>
      </c>
      <c r="R43" s="1">
        <f>$C$29*K43</f>
        <v>1.0319069741181147E-3</v>
      </c>
      <c r="S43">
        <f t="shared" ref="S43:S65" si="53">Q43+R43</f>
        <v>1.0786667629583727E-3</v>
      </c>
      <c r="T43">
        <f t="shared" ref="T43:T65" si="54">MAX(Q43,R43)</f>
        <v>1.0319069741181147E-3</v>
      </c>
      <c r="U43" s="1">
        <f t="shared" ref="U43:U65" si="55">$D$29*I43</f>
        <v>1.4320625022616626E-3</v>
      </c>
      <c r="V43" s="1">
        <f>$E$29*K43</f>
        <v>2.0155255251680725E-2</v>
      </c>
      <c r="W43" s="1">
        <f t="shared" ref="W43:W65" si="56">Y43*$F$29</f>
        <v>0.35183228628394292</v>
      </c>
      <c r="X43">
        <f t="shared" ref="X43:X65" si="57">SUM(U43:W43)</f>
        <v>0.37341960403788532</v>
      </c>
      <c r="Y43">
        <v>1.3439999999999999E-3</v>
      </c>
      <c r="Z43">
        <v>0.32956373300000003</v>
      </c>
      <c r="AA43">
        <f>I43/(Y43*1000000000)</f>
        <v>9.3005952380952372</v>
      </c>
      <c r="AB43">
        <f>(K43*8)/Y43/1000000000</f>
        <v>30.876564263392858</v>
      </c>
      <c r="AC43">
        <f t="shared" ref="AC43:AC65" si="58">ABS(T43-Y43)/ABS(Y43)*100</f>
        <v>23.221207282878368</v>
      </c>
      <c r="AD43">
        <f>ABS(S43-Y43)/ABS(Y43)*100</f>
        <v>19.742056327502024</v>
      </c>
      <c r="AE43">
        <f t="shared" ref="AE43:AE65" si="59">ABS(X43-Z43)/ABS(Z43)*100</f>
        <v>13.307250357515915</v>
      </c>
      <c r="AK43" s="10"/>
      <c r="AM43" s="10"/>
    </row>
    <row r="44" spans="1:39">
      <c r="G44">
        <v>3500</v>
      </c>
      <c r="I44">
        <f t="shared" ref="I44:I65" si="60">2*G44^2</f>
        <v>24500000</v>
      </c>
      <c r="J44" s="3">
        <v>107601192.7</v>
      </c>
      <c r="K44" s="3">
        <f t="shared" ref="K44:K65" si="61">J44/8</f>
        <v>13450149.0875</v>
      </c>
      <c r="L44" s="10">
        <f t="shared" ref="L44:L65" si="62">(G44^2+2*G44)*8/1000000</f>
        <v>98.055999999999997</v>
      </c>
      <c r="M44" s="10">
        <f t="shared" si="51"/>
        <v>2.6702880859375E-2</v>
      </c>
      <c r="N44">
        <f t="shared" ref="N44:N65" si="63">40*2^20/8</f>
        <v>5242880</v>
      </c>
      <c r="O44" s="10">
        <f t="shared" ref="O44:O65" si="64">I44/K44</f>
        <v>1.8215411472850709</v>
      </c>
      <c r="P44" s="10">
        <f>2</f>
        <v>2</v>
      </c>
      <c r="Q44" s="1">
        <f>$B$29*I44</f>
        <v>9.1649186126905924E-5</v>
      </c>
      <c r="R44" s="1">
        <f t="shared" ref="R44:R65" si="65">$C$29*K44</f>
        <v>2.6756505678396198E-3</v>
      </c>
      <c r="S44" s="1">
        <f>Q44+R44</f>
        <v>2.7672997539665259E-3</v>
      </c>
      <c r="T44">
        <f t="shared" si="54"/>
        <v>2.6756505678396198E-3</v>
      </c>
      <c r="U44" s="1">
        <f t="shared" si="55"/>
        <v>2.8068425044328587E-3</v>
      </c>
      <c r="V44" s="1">
        <f t="shared" ref="V44:V65" si="66">$E$29*K44</f>
        <v>5.2260931955809449E-2</v>
      </c>
      <c r="W44" s="1">
        <f t="shared" si="56"/>
        <v>0.81780064163023636</v>
      </c>
      <c r="X44">
        <f t="shared" si="57"/>
        <v>0.87286841609047872</v>
      </c>
      <c r="Y44">
        <v>3.124E-3</v>
      </c>
      <c r="Z44">
        <v>0.77612656000000002</v>
      </c>
      <c r="AA44">
        <f t="shared" ref="AA44:AA91" si="67">I44/(Y44*1000000000)</f>
        <v>7.8425096030729833</v>
      </c>
      <c r="AB44">
        <f t="shared" ref="AB44:AB65" si="68">(K44*8)/Y44/1000000000</f>
        <v>34.443403553137003</v>
      </c>
      <c r="AC44">
        <f t="shared" si="58"/>
        <v>14.351774396939188</v>
      </c>
      <c r="AD44">
        <f t="shared" ref="AD43:AD65" si="69">ABS(S44-Y44)/ABS(Y44)*100</f>
        <v>11.418061652800068</v>
      </c>
      <c r="AE44">
        <f t="shared" si="59"/>
        <v>12.464701129475415</v>
      </c>
      <c r="AK44" s="10"/>
      <c r="AM44" s="10"/>
    </row>
    <row r="45" spans="1:39">
      <c r="B45" t="s">
        <v>99</v>
      </c>
      <c r="C45" t="s">
        <v>100</v>
      </c>
      <c r="G45">
        <v>4500</v>
      </c>
      <c r="I45">
        <f t="shared" si="60"/>
        <v>40500000</v>
      </c>
      <c r="J45" s="3">
        <v>177003884.80000001</v>
      </c>
      <c r="K45" s="3">
        <f t="shared" si="61"/>
        <v>22125485.600000001</v>
      </c>
      <c r="L45" s="10">
        <f t="shared" si="62"/>
        <v>162.072</v>
      </c>
      <c r="M45" s="10">
        <f t="shared" si="51"/>
        <v>3.4332275390625E-2</v>
      </c>
      <c r="N45">
        <f t="shared" si="63"/>
        <v>5242880</v>
      </c>
      <c r="O45" s="10">
        <f t="shared" si="64"/>
        <v>1.830468299416669</v>
      </c>
      <c r="P45" s="10">
        <f>2</f>
        <v>2</v>
      </c>
      <c r="Q45" s="1">
        <f t="shared" si="52"/>
        <v>1.5150171584243631E-4</v>
      </c>
      <c r="R45" s="1">
        <f t="shared" si="65"/>
        <v>4.4014432646241356E-3</v>
      </c>
      <c r="S45">
        <f t="shared" si="53"/>
        <v>4.5529449804665723E-3</v>
      </c>
      <c r="T45">
        <f t="shared" si="54"/>
        <v>4.4014432646241356E-3</v>
      </c>
      <c r="U45" s="1">
        <f t="shared" si="55"/>
        <v>4.6398825073277871E-3</v>
      </c>
      <c r="V45" s="1">
        <f t="shared" si="66"/>
        <v>8.5969195576088953E-2</v>
      </c>
      <c r="W45" s="1">
        <f t="shared" si="56"/>
        <v>1.3395281316331369</v>
      </c>
      <c r="X45">
        <f t="shared" si="57"/>
        <v>1.4301372097165537</v>
      </c>
      <c r="Y45">
        <v>5.117E-3</v>
      </c>
      <c r="Z45">
        <v>1.10706295</v>
      </c>
      <c r="AA45">
        <f t="shared" si="67"/>
        <v>7.914793824506547</v>
      </c>
      <c r="AB45">
        <f t="shared" si="68"/>
        <v>34.591339613054529</v>
      </c>
      <c r="AC45">
        <f t="shared" si="58"/>
        <v>13.983911185770262</v>
      </c>
      <c r="AD45">
        <f t="shared" si="69"/>
        <v>11.023158482185416</v>
      </c>
      <c r="AE45">
        <f t="shared" si="59"/>
        <v>29.18300713762968</v>
      </c>
      <c r="AK45" s="10"/>
      <c r="AM45" s="10"/>
    </row>
    <row r="46" spans="1:39">
      <c r="A46" s="4" t="s">
        <v>14</v>
      </c>
      <c r="B46">
        <f>AVERAGE(AG3:AG18)</f>
        <v>1.7061104129262665</v>
      </c>
      <c r="C46">
        <f>AVERAGE(AH3:AH18)</f>
        <v>0.47554382819673091</v>
      </c>
      <c r="G46">
        <v>5500</v>
      </c>
      <c r="I46">
        <f t="shared" si="60"/>
        <v>60500000</v>
      </c>
      <c r="J46" s="3">
        <v>262299575.80000001</v>
      </c>
      <c r="K46" s="3">
        <f t="shared" si="61"/>
        <v>32787446.975000001</v>
      </c>
      <c r="L46" s="10">
        <f t="shared" si="62"/>
        <v>242.08799999999999</v>
      </c>
      <c r="M46" s="10">
        <f t="shared" si="51"/>
        <v>4.1961669921875E-2</v>
      </c>
      <c r="N46">
        <f t="shared" si="63"/>
        <v>5242880</v>
      </c>
      <c r="O46" s="10">
        <f t="shared" si="64"/>
        <v>1.8452183863577563</v>
      </c>
      <c r="P46" s="10">
        <f>2</f>
        <v>2</v>
      </c>
      <c r="Q46" s="1">
        <f t="shared" si="52"/>
        <v>2.2631737798684931E-4</v>
      </c>
      <c r="R46" s="1">
        <f t="shared" si="65"/>
        <v>6.5224370782774928E-3</v>
      </c>
      <c r="S46">
        <f t="shared" si="53"/>
        <v>6.7487544562643423E-3</v>
      </c>
      <c r="T46">
        <f t="shared" si="54"/>
        <v>6.5224370782774928E-3</v>
      </c>
      <c r="U46" s="1">
        <f t="shared" si="55"/>
        <v>6.9311825109464468E-3</v>
      </c>
      <c r="V46" s="1">
        <f t="shared" si="66"/>
        <v>0.12739654588346849</v>
      </c>
      <c r="W46" s="1">
        <f t="shared" si="56"/>
        <v>2.0209414063333626</v>
      </c>
      <c r="X46">
        <f t="shared" si="57"/>
        <v>2.1552691347277775</v>
      </c>
      <c r="Y46">
        <v>7.7200000000000003E-3</v>
      </c>
      <c r="Z46">
        <v>1.9037520000000001</v>
      </c>
      <c r="AA46">
        <f t="shared" si="67"/>
        <v>7.8367875647668397</v>
      </c>
      <c r="AB46">
        <f t="shared" si="68"/>
        <v>33.976628989637305</v>
      </c>
      <c r="AC46">
        <f t="shared" si="58"/>
        <v>15.512473079307091</v>
      </c>
      <c r="AD46">
        <f t="shared" si="69"/>
        <v>12.580900825591424</v>
      </c>
      <c r="AE46">
        <f t="shared" si="59"/>
        <v>13.211654392367144</v>
      </c>
      <c r="AK46" s="10"/>
      <c r="AM46" s="10"/>
    </row>
    <row r="47" spans="1:39">
      <c r="A47" s="4" t="s">
        <v>13</v>
      </c>
      <c r="B47">
        <f>AVERAGE(AF24:AF39)</f>
        <v>10.284891962406935</v>
      </c>
      <c r="C47">
        <f>AVERAGE(AG24:AG39)</f>
        <v>1.9909578353371944</v>
      </c>
      <c r="G47">
        <v>6500</v>
      </c>
      <c r="I47">
        <f t="shared" si="60"/>
        <v>84500000</v>
      </c>
      <c r="J47" s="3">
        <v>364624018.60000002</v>
      </c>
      <c r="K47" s="3">
        <f t="shared" si="61"/>
        <v>45578002.325000003</v>
      </c>
      <c r="L47" s="10">
        <f t="shared" si="62"/>
        <v>338.10399999999998</v>
      </c>
      <c r="M47" s="10">
        <f t="shared" si="51"/>
        <v>4.9591064453125E-2</v>
      </c>
      <c r="N47">
        <f t="shared" si="63"/>
        <v>5242880</v>
      </c>
      <c r="O47" s="10">
        <f t="shared" si="64"/>
        <v>1.8539645374859022</v>
      </c>
      <c r="P47" s="10">
        <f>2</f>
        <v>2</v>
      </c>
      <c r="Q47" s="1">
        <f t="shared" si="52"/>
        <v>3.1609617256014492E-4</v>
      </c>
      <c r="R47" s="1">
        <f t="shared" si="65"/>
        <v>9.0668740553379971E-3</v>
      </c>
      <c r="S47">
        <f t="shared" si="53"/>
        <v>9.3829702278981422E-3</v>
      </c>
      <c r="T47">
        <f t="shared" si="54"/>
        <v>9.0668740553379971E-3</v>
      </c>
      <c r="U47" s="1">
        <f t="shared" si="55"/>
        <v>9.6807425152888385E-3</v>
      </c>
      <c r="V47" s="1">
        <f t="shared" si="66"/>
        <v>0.17709460785101874</v>
      </c>
      <c r="W47" s="1">
        <f t="shared" si="56"/>
        <v>2.7842918131815599</v>
      </c>
      <c r="X47">
        <f t="shared" si="57"/>
        <v>2.9710671635478674</v>
      </c>
      <c r="Y47">
        <v>1.0636E-2</v>
      </c>
      <c r="Z47">
        <v>2.6418642220000002</v>
      </c>
      <c r="AA47">
        <f t="shared" si="67"/>
        <v>7.9447160586686723</v>
      </c>
      <c r="AB47">
        <f t="shared" si="68"/>
        <v>34.282062673937574</v>
      </c>
      <c r="AC47">
        <f t="shared" si="58"/>
        <v>14.752970521455458</v>
      </c>
      <c r="AD47">
        <f t="shared" si="69"/>
        <v>11.781024559062217</v>
      </c>
      <c r="AE47">
        <f t="shared" si="59"/>
        <v>12.461009116458188</v>
      </c>
      <c r="AK47" s="10"/>
      <c r="AM47" s="10"/>
    </row>
    <row r="48" spans="1:39">
      <c r="A48" s="4" t="s">
        <v>16</v>
      </c>
      <c r="B48">
        <f>AVERAGE(AD43:AD65)</f>
        <v>11.076772936877017</v>
      </c>
      <c r="C48">
        <f>AVERAGE(AE43:AE65)</f>
        <v>13.658454606542225</v>
      </c>
      <c r="G48">
        <v>7500</v>
      </c>
      <c r="I48">
        <f t="shared" si="60"/>
        <v>112500000</v>
      </c>
      <c r="J48" s="3">
        <v>483401687.39999998</v>
      </c>
      <c r="K48" s="3">
        <f t="shared" si="61"/>
        <v>60425210.924999997</v>
      </c>
      <c r="L48" s="10">
        <f t="shared" si="62"/>
        <v>450.12</v>
      </c>
      <c r="M48" s="10">
        <f t="shared" si="51"/>
        <v>5.7220458984375E-2</v>
      </c>
      <c r="N48">
        <f t="shared" si="63"/>
        <v>5242880</v>
      </c>
      <c r="O48" s="10">
        <f t="shared" si="64"/>
        <v>1.8618056648513057</v>
      </c>
      <c r="P48" s="10">
        <f>2</f>
        <v>2</v>
      </c>
      <c r="Q48" s="1">
        <f t="shared" si="52"/>
        <v>4.2083809956232311E-4</v>
      </c>
      <c r="R48" s="1">
        <f t="shared" si="65"/>
        <v>1.2020442961004841E-2</v>
      </c>
      <c r="S48">
        <f t="shared" si="53"/>
        <v>1.2441281060567164E-2</v>
      </c>
      <c r="T48">
        <f t="shared" si="54"/>
        <v>1.2020442961004841E-2</v>
      </c>
      <c r="U48" s="1">
        <f t="shared" si="55"/>
        <v>1.2888562520354963E-2</v>
      </c>
      <c r="V48" s="1">
        <f t="shared" si="66"/>
        <v>0.23478385377167729</v>
      </c>
      <c r="W48" s="1">
        <f t="shared" si="56"/>
        <v>3.644762590722721</v>
      </c>
      <c r="X48">
        <f t="shared" si="57"/>
        <v>3.8924350070147531</v>
      </c>
      <c r="Y48">
        <v>1.3923E-2</v>
      </c>
      <c r="Z48">
        <v>3.4679872500000002</v>
      </c>
      <c r="AA48">
        <f t="shared" si="67"/>
        <v>8.0801551389786681</v>
      </c>
      <c r="AB48">
        <f t="shared" si="68"/>
        <v>34.719650032320615</v>
      </c>
      <c r="AC48">
        <f t="shared" si="58"/>
        <v>13.664849809632685</v>
      </c>
      <c r="AD48">
        <f t="shared" si="69"/>
        <v>10.64223902487133</v>
      </c>
      <c r="AE48">
        <f t="shared" si="59"/>
        <v>12.23902299568007</v>
      </c>
      <c r="AK48" s="10"/>
      <c r="AM48" s="10"/>
    </row>
    <row r="49" spans="1:39">
      <c r="A49" s="4" t="s">
        <v>15</v>
      </c>
      <c r="B49">
        <f>AVERAGE(AD69:AD91)</f>
        <v>3421.2671738352788</v>
      </c>
      <c r="C49">
        <f>AVERAGE(AE69:AE91)</f>
        <v>27.262800226179728</v>
      </c>
      <c r="G49">
        <v>8500</v>
      </c>
      <c r="I49">
        <f t="shared" si="60"/>
        <v>144500000</v>
      </c>
      <c r="J49" s="3">
        <v>619952069.60000002</v>
      </c>
      <c r="K49" s="3">
        <f t="shared" si="61"/>
        <v>77494008.700000003</v>
      </c>
      <c r="L49" s="10">
        <f t="shared" si="62"/>
        <v>578.13599999999997</v>
      </c>
      <c r="M49" s="10">
        <f t="shared" si="51"/>
        <v>6.4849853515625E-2</v>
      </c>
      <c r="N49">
        <f t="shared" si="63"/>
        <v>5242880</v>
      </c>
      <c r="O49" s="10">
        <f t="shared" si="64"/>
        <v>1.8646602805050141</v>
      </c>
      <c r="P49" s="10">
        <f>2</f>
        <v>2</v>
      </c>
      <c r="Q49" s="1">
        <f t="shared" si="52"/>
        <v>5.4054315899338388E-4</v>
      </c>
      <c r="R49" s="1">
        <f t="shared" si="65"/>
        <v>1.541595465101743E-2</v>
      </c>
      <c r="S49">
        <f t="shared" si="53"/>
        <v>1.5956497810010815E-2</v>
      </c>
      <c r="T49">
        <f t="shared" si="54"/>
        <v>1.541595465101743E-2</v>
      </c>
      <c r="U49" s="1">
        <f t="shared" si="55"/>
        <v>1.655464252614482E-2</v>
      </c>
      <c r="V49" s="1">
        <f t="shared" si="66"/>
        <v>0.30110514681338513</v>
      </c>
      <c r="W49" s="1">
        <f t="shared" si="56"/>
        <v>4.6499976943911294</v>
      </c>
      <c r="X49">
        <f t="shared" si="57"/>
        <v>4.9676574837306591</v>
      </c>
      <c r="Y49">
        <v>1.7763000000000001E-2</v>
      </c>
      <c r="Z49">
        <v>3.9877935</v>
      </c>
      <c r="AA49">
        <f t="shared" si="67"/>
        <v>8.1348871249225922</v>
      </c>
      <c r="AB49">
        <f t="shared" si="68"/>
        <v>34.901315633620442</v>
      </c>
      <c r="AC49">
        <f t="shared" si="58"/>
        <v>13.213113488614372</v>
      </c>
      <c r="AD49">
        <f t="shared" si="69"/>
        <v>10.170028655008645</v>
      </c>
      <c r="AE49">
        <f t="shared" si="59"/>
        <v>24.571582849780437</v>
      </c>
      <c r="AK49" s="10"/>
      <c r="AM49" s="10"/>
    </row>
    <row r="50" spans="1:39">
      <c r="A50" s="4" t="s">
        <v>18</v>
      </c>
      <c r="B50">
        <f>AVERAGE(AA131:AA322)</f>
        <v>23.845339306195068</v>
      </c>
      <c r="C50">
        <f>AVERAGE(AB131:AB322)</f>
        <v>4.4233011040070496</v>
      </c>
      <c r="G50">
        <v>9500</v>
      </c>
      <c r="I50">
        <f t="shared" si="60"/>
        <v>180500000</v>
      </c>
      <c r="J50" s="3">
        <v>771499838.60000002</v>
      </c>
      <c r="K50" s="3">
        <f t="shared" si="61"/>
        <v>96437479.825000003</v>
      </c>
      <c r="L50" s="10">
        <f t="shared" si="62"/>
        <v>722.15200000000004</v>
      </c>
      <c r="M50" s="10">
        <f t="shared" si="51"/>
        <v>7.2479248046875E-2</v>
      </c>
      <c r="N50">
        <f t="shared" si="63"/>
        <v>5242880</v>
      </c>
      <c r="O50" s="10">
        <f t="shared" si="64"/>
        <v>1.8716789398431379</v>
      </c>
      <c r="P50" s="10">
        <f>2</f>
        <v>2</v>
      </c>
      <c r="Q50" s="1">
        <f t="shared" si="52"/>
        <v>6.7521135085332729E-4</v>
      </c>
      <c r="R50" s="1">
        <f t="shared" si="65"/>
        <v>1.918439684022448E-2</v>
      </c>
      <c r="S50">
        <f t="shared" si="53"/>
        <v>1.9859608191077807E-2</v>
      </c>
      <c r="T50">
        <f t="shared" si="54"/>
        <v>1.918439684022448E-2</v>
      </c>
      <c r="U50" s="1">
        <f t="shared" si="55"/>
        <v>2.0678982532658409E-2</v>
      </c>
      <c r="V50" s="1">
        <f t="shared" si="66"/>
        <v>0.37471053579680791</v>
      </c>
      <c r="W50" s="1">
        <f t="shared" si="56"/>
        <v>5.7882170253156708</v>
      </c>
      <c r="X50">
        <f t="shared" si="57"/>
        <v>6.1836065436451371</v>
      </c>
      <c r="Y50">
        <v>2.2110999999999999E-2</v>
      </c>
      <c r="Z50">
        <v>5.4803341889999997</v>
      </c>
      <c r="AA50">
        <f t="shared" si="67"/>
        <v>8.1633576048120844</v>
      </c>
      <c r="AB50">
        <f t="shared" si="68"/>
        <v>34.892127836823306</v>
      </c>
      <c r="AC50">
        <f t="shared" si="58"/>
        <v>13.235960199789783</v>
      </c>
      <c r="AD50">
        <f t="shared" si="69"/>
        <v>10.182225177161557</v>
      </c>
      <c r="AE50">
        <f t="shared" si="59"/>
        <v>12.832654549730368</v>
      </c>
      <c r="AK50" s="10"/>
      <c r="AM50" s="10"/>
    </row>
    <row r="51" spans="1:39">
      <c r="A51" s="4" t="s">
        <v>17</v>
      </c>
      <c r="B51">
        <f>AVERAGE(AA375:AA602)</f>
        <v>3148.7306868764563</v>
      </c>
      <c r="C51">
        <f>AVERAGE(AB375:AB602)</f>
        <v>23.629010149840994</v>
      </c>
      <c r="G51">
        <v>10500</v>
      </c>
      <c r="I51">
        <f t="shared" si="60"/>
        <v>220500000</v>
      </c>
      <c r="J51" s="3">
        <v>940169429.20000005</v>
      </c>
      <c r="K51" s="3">
        <f t="shared" si="61"/>
        <v>117521178.65000001</v>
      </c>
      <c r="L51" s="10">
        <f t="shared" si="62"/>
        <v>882.16800000000001</v>
      </c>
      <c r="M51" s="10">
        <f t="shared" si="51"/>
        <v>8.0108642578125E-2</v>
      </c>
      <c r="N51">
        <f t="shared" si="63"/>
        <v>5242880</v>
      </c>
      <c r="O51" s="10">
        <f t="shared" si="64"/>
        <v>1.8762575608324192</v>
      </c>
      <c r="P51" s="10">
        <f>2</f>
        <v>2</v>
      </c>
      <c r="Q51" s="1">
        <f t="shared" si="52"/>
        <v>8.2484267514215323E-4</v>
      </c>
      <c r="R51" s="1">
        <f t="shared" si="65"/>
        <v>2.3378596500486851E-2</v>
      </c>
      <c r="S51">
        <f t="shared" si="53"/>
        <v>2.4203439175629005E-2</v>
      </c>
      <c r="T51">
        <f t="shared" si="54"/>
        <v>2.3378596500486851E-2</v>
      </c>
      <c r="U51" s="1">
        <f t="shared" si="55"/>
        <v>2.526158253989573E-2</v>
      </c>
      <c r="V51" s="1">
        <f t="shared" si="66"/>
        <v>0.45663183960556059</v>
      </c>
      <c r="W51" s="1">
        <f t="shared" si="56"/>
        <v>7.0560174438224683</v>
      </c>
      <c r="X51">
        <f t="shared" si="57"/>
        <v>7.537910865967925</v>
      </c>
      <c r="Y51">
        <v>2.6953999999999999E-2</v>
      </c>
      <c r="Z51">
        <v>6.7003151670000003</v>
      </c>
      <c r="AA51">
        <f t="shared" si="67"/>
        <v>8.1806039919863469</v>
      </c>
      <c r="AB51">
        <f t="shared" si="68"/>
        <v>34.880516034725829</v>
      </c>
      <c r="AC51">
        <f t="shared" si="58"/>
        <v>13.264834531101682</v>
      </c>
      <c r="AD51">
        <f t="shared" si="69"/>
        <v>10.204648009093249</v>
      </c>
      <c r="AE51">
        <f t="shared" si="59"/>
        <v>12.500840305142692</v>
      </c>
      <c r="AK51" s="10"/>
      <c r="AM51" s="10"/>
    </row>
    <row r="52" spans="1:39">
      <c r="A52" s="6"/>
      <c r="G52">
        <v>11500</v>
      </c>
      <c r="I52">
        <f t="shared" si="60"/>
        <v>264500000</v>
      </c>
      <c r="J52" s="3">
        <v>1132250846</v>
      </c>
      <c r="K52" s="3">
        <f t="shared" si="61"/>
        <v>141531355.75</v>
      </c>
      <c r="L52" s="10">
        <f t="shared" si="62"/>
        <v>1058.184</v>
      </c>
      <c r="M52" s="10">
        <f t="shared" si="51"/>
        <v>8.7738037109375E-2</v>
      </c>
      <c r="N52">
        <f t="shared" si="63"/>
        <v>5242880</v>
      </c>
      <c r="O52" s="10">
        <f t="shared" si="64"/>
        <v>1.8688438233235818</v>
      </c>
      <c r="P52" s="10">
        <f>2</f>
        <v>2</v>
      </c>
      <c r="Q52" s="1">
        <f t="shared" si="52"/>
        <v>9.8943713185986192E-4</v>
      </c>
      <c r="R52" s="1">
        <f t="shared" si="65"/>
        <v>2.8154963184128256E-2</v>
      </c>
      <c r="S52">
        <f t="shared" si="53"/>
        <v>2.9144400315988118E-2</v>
      </c>
      <c r="T52">
        <f t="shared" si="54"/>
        <v>2.8154963184128256E-2</v>
      </c>
      <c r="U52" s="1">
        <f t="shared" si="55"/>
        <v>3.030244254785678E-2</v>
      </c>
      <c r="V52" s="1">
        <f t="shared" si="66"/>
        <v>0.54992405692649615</v>
      </c>
      <c r="W52" s="1">
        <f t="shared" si="56"/>
        <v>8.5586344998268089</v>
      </c>
      <c r="X52">
        <f t="shared" si="57"/>
        <v>9.138860999301162</v>
      </c>
      <c r="Y52">
        <v>3.2694000000000001E-2</v>
      </c>
      <c r="Z52">
        <v>8.1148687600000002</v>
      </c>
      <c r="AA52">
        <f t="shared" si="67"/>
        <v>8.0901694500519969</v>
      </c>
      <c r="AB52">
        <f t="shared" si="68"/>
        <v>34.631762586407291</v>
      </c>
      <c r="AC52">
        <f t="shared" si="58"/>
        <v>13.883393943450617</v>
      </c>
      <c r="AD52">
        <f t="shared" si="69"/>
        <v>10.857037022119908</v>
      </c>
      <c r="AE52">
        <f t="shared" si="59"/>
        <v>12.618715959383694</v>
      </c>
      <c r="AK52" s="10"/>
      <c r="AM52" s="10"/>
    </row>
    <row r="53" spans="1:39">
      <c r="A53" s="6"/>
      <c r="G53">
        <v>12500</v>
      </c>
      <c r="I53">
        <f t="shared" si="60"/>
        <v>312500000</v>
      </c>
      <c r="J53" s="3">
        <v>1330818035</v>
      </c>
      <c r="K53" s="3">
        <f t="shared" si="61"/>
        <v>166352254.375</v>
      </c>
      <c r="L53" s="10">
        <f t="shared" si="62"/>
        <v>1250.2</v>
      </c>
      <c r="M53" s="10">
        <f t="shared" si="51"/>
        <v>9.5367431640625E-2</v>
      </c>
      <c r="N53">
        <f t="shared" si="63"/>
        <v>5242880</v>
      </c>
      <c r="O53" s="10">
        <f t="shared" si="64"/>
        <v>1.8785438236114678</v>
      </c>
      <c r="P53" s="10">
        <f>2</f>
        <v>2</v>
      </c>
      <c r="Q53" s="1">
        <f t="shared" si="52"/>
        <v>1.1689947210064531E-3</v>
      </c>
      <c r="R53" s="1">
        <f t="shared" si="65"/>
        <v>3.309260744875514E-2</v>
      </c>
      <c r="S53">
        <f t="shared" si="53"/>
        <v>3.4261602169761596E-2</v>
      </c>
      <c r="T53">
        <f t="shared" si="54"/>
        <v>3.309260744875514E-2</v>
      </c>
      <c r="U53" s="1">
        <f t="shared" si="55"/>
        <v>3.5801562556541565E-2</v>
      </c>
      <c r="V53" s="1">
        <f t="shared" si="66"/>
        <v>0.6463663554976472</v>
      </c>
      <c r="W53" s="1">
        <f t="shared" si="56"/>
        <v>9.9630840652385295</v>
      </c>
      <c r="X53">
        <f t="shared" si="57"/>
        <v>10.645251983292718</v>
      </c>
      <c r="Y53">
        <v>3.8059000000000003E-2</v>
      </c>
      <c r="Z53">
        <v>8.9971475999999999</v>
      </c>
      <c r="AA53">
        <f t="shared" si="67"/>
        <v>8.2109356525394777</v>
      </c>
      <c r="AB53">
        <f t="shared" si="68"/>
        <v>34.967236001996895</v>
      </c>
      <c r="AC53">
        <f t="shared" si="58"/>
        <v>13.049193492327337</v>
      </c>
      <c r="AD53">
        <f t="shared" si="69"/>
        <v>9.9776605539777883</v>
      </c>
      <c r="AE53">
        <f t="shared" si="59"/>
        <v>18.318076534530995</v>
      </c>
      <c r="AK53" s="10"/>
      <c r="AM53" s="10"/>
    </row>
    <row r="54" spans="1:39">
      <c r="A54" s="6"/>
      <c r="G54">
        <v>13500</v>
      </c>
      <c r="I54">
        <f t="shared" si="60"/>
        <v>364500000</v>
      </c>
      <c r="J54" s="3">
        <v>1549205384</v>
      </c>
      <c r="K54" s="3">
        <f t="shared" si="61"/>
        <v>193650673</v>
      </c>
      <c r="L54" s="10">
        <f t="shared" si="62"/>
        <v>1458.2159999999999</v>
      </c>
      <c r="M54" s="10">
        <f t="shared" si="51"/>
        <v>0.102996826171875</v>
      </c>
      <c r="N54">
        <f t="shared" si="63"/>
        <v>5242880</v>
      </c>
      <c r="O54" s="10">
        <f t="shared" si="64"/>
        <v>1.882255271067403</v>
      </c>
      <c r="P54" s="10">
        <f>2</f>
        <v>2</v>
      </c>
      <c r="Q54" s="1">
        <f t="shared" si="52"/>
        <v>1.3635154425819269E-3</v>
      </c>
      <c r="R54" s="1">
        <f t="shared" si="65"/>
        <v>3.8523107052881173E-2</v>
      </c>
      <c r="S54">
        <f t="shared" si="53"/>
        <v>3.9886622495463098E-2</v>
      </c>
      <c r="T54">
        <f t="shared" si="54"/>
        <v>3.8523107052881173E-2</v>
      </c>
      <c r="U54" s="1">
        <f t="shared" si="55"/>
        <v>4.1758942565950079E-2</v>
      </c>
      <c r="V54" s="1">
        <f t="shared" si="66"/>
        <v>0.75243512759684916</v>
      </c>
      <c r="W54" s="1">
        <f t="shared" si="56"/>
        <v>11.549994273165064</v>
      </c>
      <c r="X54">
        <f t="shared" si="57"/>
        <v>12.344188343327863</v>
      </c>
      <c r="Y54">
        <v>4.4121E-2</v>
      </c>
      <c r="Z54">
        <v>10.98514853</v>
      </c>
      <c r="AA54">
        <f t="shared" si="67"/>
        <v>8.2613721357176857</v>
      </c>
      <c r="AB54">
        <f t="shared" si="68"/>
        <v>35.112653475669184</v>
      </c>
      <c r="AC54">
        <f t="shared" si="58"/>
        <v>12.687593089727859</v>
      </c>
      <c r="AD54">
        <f t="shared" si="69"/>
        <v>9.5971929569522505</v>
      </c>
      <c r="AE54">
        <f t="shared" si="59"/>
        <v>12.371610721660975</v>
      </c>
      <c r="AK54" s="10"/>
      <c r="AM54" s="10"/>
    </row>
    <row r="55" spans="1:39">
      <c r="A55" s="6"/>
      <c r="G55">
        <v>14500</v>
      </c>
      <c r="I55">
        <f t="shared" si="60"/>
        <v>420500000</v>
      </c>
      <c r="J55" s="3">
        <v>1787231216</v>
      </c>
      <c r="K55" s="3">
        <f t="shared" si="61"/>
        <v>223403902</v>
      </c>
      <c r="L55" s="10">
        <f t="shared" si="62"/>
        <v>1682.232</v>
      </c>
      <c r="M55" s="10">
        <f t="shared" si="51"/>
        <v>0.110626220703125</v>
      </c>
      <c r="N55">
        <f t="shared" si="63"/>
        <v>5242880</v>
      </c>
      <c r="O55" s="10">
        <f t="shared" si="64"/>
        <v>1.8822410720471658</v>
      </c>
      <c r="P55" s="10">
        <f>2</f>
        <v>2</v>
      </c>
      <c r="Q55" s="1">
        <f t="shared" si="52"/>
        <v>1.5729992965862831E-3</v>
      </c>
      <c r="R55" s="1">
        <f t="shared" si="65"/>
        <v>4.4441944349851936E-2</v>
      </c>
      <c r="S55">
        <f t="shared" si="53"/>
        <v>4.6014943646438218E-2</v>
      </c>
      <c r="T55">
        <f t="shared" si="54"/>
        <v>4.4441944349851936E-2</v>
      </c>
      <c r="U55" s="1">
        <f t="shared" si="55"/>
        <v>4.8174582576082328E-2</v>
      </c>
      <c r="V55" s="1">
        <f t="shared" si="66"/>
        <v>0.86804213433848476</v>
      </c>
      <c r="W55" s="1">
        <f t="shared" si="56"/>
        <v>13.352349400445531</v>
      </c>
      <c r="X55">
        <f t="shared" si="57"/>
        <v>14.268566117360098</v>
      </c>
      <c r="Y55">
        <v>5.1006000000000003E-2</v>
      </c>
      <c r="Z55">
        <v>12.687974349999999</v>
      </c>
      <c r="AA55">
        <f t="shared" si="67"/>
        <v>8.2441281417872414</v>
      </c>
      <c r="AB55">
        <f t="shared" si="68"/>
        <v>35.039627024271653</v>
      </c>
      <c r="AC55">
        <f t="shared" si="58"/>
        <v>12.869183331663073</v>
      </c>
      <c r="AD55">
        <f t="shared" si="69"/>
        <v>9.7852338030070669</v>
      </c>
      <c r="AE55">
        <f t="shared" si="59"/>
        <v>12.457400399458557</v>
      </c>
      <c r="AK55" s="10"/>
      <c r="AM55" s="10"/>
    </row>
    <row r="56" spans="1:39">
      <c r="A56" s="6"/>
      <c r="G56">
        <v>15500</v>
      </c>
      <c r="I56">
        <f t="shared" si="60"/>
        <v>480500000</v>
      </c>
      <c r="J56" s="3">
        <v>2042016654</v>
      </c>
      <c r="K56" s="3">
        <f t="shared" si="61"/>
        <v>255252081.75</v>
      </c>
      <c r="L56" s="10">
        <f t="shared" si="62"/>
        <v>1922.248</v>
      </c>
      <c r="M56" s="10">
        <f t="shared" si="51"/>
        <v>0.118255615234375</v>
      </c>
      <c r="N56">
        <f t="shared" si="63"/>
        <v>5242880</v>
      </c>
      <c r="O56" s="10">
        <f t="shared" si="64"/>
        <v>1.8824528156859979</v>
      </c>
      <c r="P56" s="10">
        <f>2</f>
        <v>2</v>
      </c>
      <c r="Q56" s="1">
        <f t="shared" si="52"/>
        <v>1.7974462830195222E-3</v>
      </c>
      <c r="R56" s="1">
        <f t="shared" si="65"/>
        <v>5.0777532132439462E-2</v>
      </c>
      <c r="S56">
        <f t="shared" si="53"/>
        <v>5.2574978415458981E-2</v>
      </c>
      <c r="T56">
        <f t="shared" si="54"/>
        <v>5.0777532132439462E-2</v>
      </c>
      <c r="U56" s="1">
        <f t="shared" si="55"/>
        <v>5.5048482586938313E-2</v>
      </c>
      <c r="V56" s="1">
        <f t="shared" si="66"/>
        <v>0.99178913104486144</v>
      </c>
      <c r="W56" s="1">
        <f t="shared" si="56"/>
        <v>15.273552636336793</v>
      </c>
      <c r="X56">
        <f t="shared" si="57"/>
        <v>16.320390249968593</v>
      </c>
      <c r="Y56">
        <v>5.8345000000000001E-2</v>
      </c>
      <c r="Z56">
        <v>14.551242999999999</v>
      </c>
      <c r="AA56">
        <f t="shared" si="67"/>
        <v>8.2354957579912593</v>
      </c>
      <c r="AB56">
        <f t="shared" si="68"/>
        <v>34.998999982860575</v>
      </c>
      <c r="AC56">
        <f t="shared" si="58"/>
        <v>12.970208017071794</v>
      </c>
      <c r="AD56">
        <f t="shared" si="69"/>
        <v>9.8894876759636983</v>
      </c>
      <c r="AE56">
        <f t="shared" si="59"/>
        <v>12.158048971957886</v>
      </c>
    </row>
    <row r="57" spans="1:39">
      <c r="A57" s="6"/>
      <c r="G57">
        <v>16500</v>
      </c>
      <c r="I57">
        <f t="shared" si="60"/>
        <v>544500000</v>
      </c>
      <c r="J57" s="3">
        <v>2325672860</v>
      </c>
      <c r="K57" s="3">
        <f t="shared" si="61"/>
        <v>290709107.5</v>
      </c>
      <c r="L57" s="10">
        <f t="shared" si="62"/>
        <v>2178.2640000000001</v>
      </c>
      <c r="M57" s="10">
        <f t="shared" si="51"/>
        <v>0.125885009765625</v>
      </c>
      <c r="N57">
        <f t="shared" si="63"/>
        <v>5242880</v>
      </c>
      <c r="O57" s="10">
        <f t="shared" si="64"/>
        <v>1.8730063350354442</v>
      </c>
      <c r="P57" s="10">
        <f>2</f>
        <v>2</v>
      </c>
      <c r="Q57" s="1">
        <f t="shared" si="52"/>
        <v>2.0368564018816439E-3</v>
      </c>
      <c r="R57" s="1">
        <f t="shared" si="65"/>
        <v>5.7831030979531073E-2</v>
      </c>
      <c r="S57">
        <f t="shared" si="53"/>
        <v>5.9867887381412715E-2</v>
      </c>
      <c r="T57">
        <f t="shared" si="54"/>
        <v>5.7831030979531073E-2</v>
      </c>
      <c r="U57" s="1">
        <f t="shared" si="55"/>
        <v>6.2380642598518027E-2</v>
      </c>
      <c r="V57" s="1">
        <f t="shared" si="66"/>
        <v>1.1295584002195986</v>
      </c>
      <c r="W57" s="1">
        <f t="shared" si="56"/>
        <v>17.55548867765906</v>
      </c>
      <c r="X57">
        <f t="shared" si="57"/>
        <v>18.747427720477177</v>
      </c>
      <c r="Y57">
        <v>6.7061999999999997E-2</v>
      </c>
      <c r="Z57">
        <v>16.715622639999999</v>
      </c>
      <c r="AA57">
        <f t="shared" si="67"/>
        <v>8.1193522412096275</v>
      </c>
      <c r="AB57">
        <f t="shared" si="68"/>
        <v>34.679443798276225</v>
      </c>
      <c r="AC57">
        <f t="shared" si="58"/>
        <v>13.76482810006997</v>
      </c>
      <c r="AD57">
        <f t="shared" si="69"/>
        <v>10.727554529520864</v>
      </c>
      <c r="AE57">
        <f t="shared" si="59"/>
        <v>12.155126519876841</v>
      </c>
    </row>
    <row r="58" spans="1:39">
      <c r="G58">
        <v>17500</v>
      </c>
      <c r="I58">
        <f t="shared" si="60"/>
        <v>612500000</v>
      </c>
      <c r="J58" s="3">
        <v>2602143633</v>
      </c>
      <c r="K58" s="3">
        <f t="shared" si="61"/>
        <v>325267954.125</v>
      </c>
      <c r="L58" s="10">
        <f t="shared" si="62"/>
        <v>2450.2800000000002</v>
      </c>
      <c r="M58" s="10">
        <f t="shared" si="51"/>
        <v>0.133514404296875</v>
      </c>
      <c r="N58">
        <f t="shared" si="63"/>
        <v>5242880</v>
      </c>
      <c r="O58" s="10">
        <f t="shared" si="64"/>
        <v>1.883062847822436</v>
      </c>
      <c r="P58" s="10">
        <f>2</f>
        <v>2</v>
      </c>
      <c r="Q58" s="1">
        <f t="shared" si="52"/>
        <v>2.291229653172648E-3</v>
      </c>
      <c r="R58" s="1">
        <f t="shared" si="65"/>
        <v>6.4705854224575907E-2</v>
      </c>
      <c r="S58">
        <f t="shared" si="53"/>
        <v>6.6997083877748553E-2</v>
      </c>
      <c r="T58">
        <f t="shared" si="54"/>
        <v>6.4705854224575907E-2</v>
      </c>
      <c r="U58" s="1">
        <f t="shared" si="55"/>
        <v>7.0171062610821469E-2</v>
      </c>
      <c r="V58" s="1">
        <f t="shared" si="66"/>
        <v>1.2638377691835363</v>
      </c>
      <c r="W58" s="1">
        <f t="shared" si="56"/>
        <v>19.525121208909351</v>
      </c>
      <c r="X58">
        <f t="shared" si="57"/>
        <v>20.859130040703707</v>
      </c>
      <c r="Y58">
        <v>7.4586E-2</v>
      </c>
      <c r="Z58">
        <v>18.643185070000001</v>
      </c>
      <c r="AA58">
        <f t="shared" si="67"/>
        <v>8.2119968894966888</v>
      </c>
      <c r="AB58">
        <f t="shared" si="68"/>
        <v>34.887829257501409</v>
      </c>
      <c r="AC58">
        <f t="shared" si="58"/>
        <v>13.246649204172488</v>
      </c>
      <c r="AD58">
        <f t="shared" si="69"/>
        <v>10.174719280094719</v>
      </c>
      <c r="AE58">
        <f t="shared" si="59"/>
        <v>11.886085786218642</v>
      </c>
    </row>
    <row r="59" spans="1:39">
      <c r="G59">
        <v>18500</v>
      </c>
      <c r="I59">
        <f t="shared" si="60"/>
        <v>684500000</v>
      </c>
      <c r="J59" s="3">
        <v>2903084060</v>
      </c>
      <c r="K59" s="3">
        <f t="shared" si="61"/>
        <v>362885507.5</v>
      </c>
      <c r="L59" s="10">
        <f t="shared" si="62"/>
        <v>2738.2959999999998</v>
      </c>
      <c r="M59" s="10">
        <f t="shared" si="51"/>
        <v>0.141143798828125</v>
      </c>
      <c r="N59">
        <f t="shared" si="63"/>
        <v>5242880</v>
      </c>
      <c r="O59" s="10">
        <f t="shared" si="64"/>
        <v>1.8862698725988665</v>
      </c>
      <c r="P59" s="10">
        <f>2</f>
        <v>2</v>
      </c>
      <c r="Q59" s="1">
        <f t="shared" si="52"/>
        <v>2.5605660368925348E-3</v>
      </c>
      <c r="R59" s="1">
        <f t="shared" si="65"/>
        <v>7.2189148825532942E-2</v>
      </c>
      <c r="S59">
        <f t="shared" si="53"/>
        <v>7.4749714862425473E-2</v>
      </c>
      <c r="T59">
        <f t="shared" si="54"/>
        <v>7.2189148825532942E-2</v>
      </c>
      <c r="U59" s="1">
        <f t="shared" si="55"/>
        <v>7.841974262384864E-2</v>
      </c>
      <c r="V59" s="1">
        <f t="shared" si="66"/>
        <v>1.410001829112207</v>
      </c>
      <c r="W59" s="1">
        <f t="shared" si="56"/>
        <v>21.846586026443582</v>
      </c>
      <c r="X59">
        <f t="shared" si="57"/>
        <v>23.335007598179637</v>
      </c>
      <c r="Y59">
        <v>8.3454E-2</v>
      </c>
      <c r="Z59">
        <v>20.921917799999999</v>
      </c>
      <c r="AA59">
        <f t="shared" si="67"/>
        <v>8.2021233254247843</v>
      </c>
      <c r="AB59">
        <f t="shared" si="68"/>
        <v>34.786637668655786</v>
      </c>
      <c r="AC59">
        <f t="shared" si="58"/>
        <v>13.4982759058488</v>
      </c>
      <c r="AD59">
        <f t="shared" si="69"/>
        <v>10.430039467939856</v>
      </c>
      <c r="AE59">
        <f t="shared" si="59"/>
        <v>11.533788734126645</v>
      </c>
    </row>
    <row r="60" spans="1:39">
      <c r="A60" t="s">
        <v>96</v>
      </c>
      <c r="G60">
        <v>19500</v>
      </c>
      <c r="I60">
        <f>2*G60^2</f>
        <v>760500000</v>
      </c>
      <c r="J60" s="3">
        <v>3229331195</v>
      </c>
      <c r="K60" s="3">
        <f t="shared" si="61"/>
        <v>403666399.375</v>
      </c>
      <c r="L60" s="10">
        <f t="shared" si="62"/>
        <v>3042.3119999999999</v>
      </c>
      <c r="M60" s="10">
        <f t="shared" si="51"/>
        <v>0.148773193359375</v>
      </c>
      <c r="N60">
        <f t="shared" si="63"/>
        <v>5242880</v>
      </c>
      <c r="O60" s="10">
        <f t="shared" si="64"/>
        <v>1.8839814291640038</v>
      </c>
      <c r="P60" s="10">
        <f>2</f>
        <v>2</v>
      </c>
      <c r="Q60" s="1">
        <f t="shared" si="52"/>
        <v>2.844865553041304E-3</v>
      </c>
      <c r="R60" s="1">
        <f t="shared" si="65"/>
        <v>8.0301729272968816E-2</v>
      </c>
      <c r="S60">
        <f t="shared" si="53"/>
        <v>8.3146594826010126E-2</v>
      </c>
      <c r="T60">
        <f t="shared" si="54"/>
        <v>8.0301729272968816E-2</v>
      </c>
      <c r="U60" s="1">
        <f t="shared" si="55"/>
        <v>8.7126682637599553E-2</v>
      </c>
      <c r="V60" s="1">
        <f t="shared" si="66"/>
        <v>1.5684571296082652</v>
      </c>
      <c r="W60" s="1">
        <f t="shared" si="56"/>
        <v>24.4306161588162</v>
      </c>
      <c r="X60">
        <f t="shared" si="57"/>
        <v>26.086199971062065</v>
      </c>
      <c r="Y60">
        <v>9.3325000000000005E-2</v>
      </c>
      <c r="Z60">
        <v>23.40383611</v>
      </c>
      <c r="AA60">
        <f t="shared" si="67"/>
        <v>8.1489418698098053</v>
      </c>
      <c r="AB60">
        <f t="shared" si="68"/>
        <v>34.603066648807932</v>
      </c>
      <c r="AC60">
        <f t="shared" si="58"/>
        <v>13.954750310239685</v>
      </c>
      <c r="AD60">
        <f t="shared" si="69"/>
        <v>10.906407901408926</v>
      </c>
      <c r="AE60">
        <f t="shared" si="59"/>
        <v>11.461214513957152</v>
      </c>
    </row>
    <row r="61" spans="1:39">
      <c r="A61" t="s">
        <v>86</v>
      </c>
      <c r="B61" t="s">
        <v>87</v>
      </c>
      <c r="C61" t="s">
        <v>88</v>
      </c>
      <c r="D61" t="s">
        <v>89</v>
      </c>
      <c r="E61" t="s">
        <v>90</v>
      </c>
      <c r="G61">
        <v>20500</v>
      </c>
      <c r="I61">
        <f t="shared" si="60"/>
        <v>840500000</v>
      </c>
      <c r="J61" s="3">
        <v>3563693528</v>
      </c>
      <c r="K61" s="3">
        <f t="shared" si="61"/>
        <v>445461691</v>
      </c>
      <c r="L61" s="10">
        <f t="shared" si="62"/>
        <v>3362.328</v>
      </c>
      <c r="M61" s="10">
        <f t="shared" si="51"/>
        <v>0.156402587890625</v>
      </c>
      <c r="N61">
        <f t="shared" si="63"/>
        <v>5242880</v>
      </c>
      <c r="O61" s="10">
        <f t="shared" si="64"/>
        <v>1.8868064683928119</v>
      </c>
      <c r="P61" s="10">
        <f>2</f>
        <v>2</v>
      </c>
      <c r="Q61" s="1">
        <f t="shared" si="52"/>
        <v>3.1441282016189563E-3</v>
      </c>
      <c r="R61" s="1">
        <f t="shared" si="65"/>
        <v>8.8616105198614389E-2</v>
      </c>
      <c r="S61">
        <f t="shared" si="53"/>
        <v>9.1760233400233343E-2</v>
      </c>
      <c r="T61">
        <f t="shared" si="54"/>
        <v>8.8616105198614389E-2</v>
      </c>
      <c r="U61" s="1">
        <f t="shared" si="55"/>
        <v>9.6291882652074196E-2</v>
      </c>
      <c r="V61" s="1">
        <f t="shared" si="66"/>
        <v>1.7308539088170025</v>
      </c>
      <c r="W61" s="1">
        <f t="shared" si="56"/>
        <v>27.058887106949225</v>
      </c>
      <c r="X61">
        <f t="shared" si="57"/>
        <v>28.8860328984183</v>
      </c>
      <c r="Y61">
        <v>0.103365</v>
      </c>
      <c r="Z61">
        <v>25.971865770000001</v>
      </c>
      <c r="AA61">
        <f t="shared" si="67"/>
        <v>8.1313790935036039</v>
      </c>
      <c r="AB61">
        <f t="shared" si="68"/>
        <v>34.47679125429304</v>
      </c>
      <c r="AC61">
        <f t="shared" si="58"/>
        <v>14.26875131948494</v>
      </c>
      <c r="AD61">
        <f t="shared" si="69"/>
        <v>11.226978764346399</v>
      </c>
      <c r="AE61">
        <f t="shared" si="59"/>
        <v>11.220476627383629</v>
      </c>
    </row>
    <row r="62" spans="1:39">
      <c r="A62" t="s">
        <v>91</v>
      </c>
      <c r="B62">
        <v>48840.901599999997</v>
      </c>
      <c r="C62">
        <v>6.5600000000000006E-2</v>
      </c>
      <c r="D62">
        <v>6.5500000000000003E-2</v>
      </c>
      <c r="E62">
        <v>6.5699999999999995E-2</v>
      </c>
      <c r="G62">
        <v>21500</v>
      </c>
      <c r="I62">
        <f t="shared" si="60"/>
        <v>924500000</v>
      </c>
      <c r="J62" s="3">
        <v>3929649283</v>
      </c>
      <c r="K62" s="3">
        <f t="shared" si="61"/>
        <v>491206160.375</v>
      </c>
      <c r="L62" s="10">
        <f t="shared" si="62"/>
        <v>3698.3440000000001</v>
      </c>
      <c r="M62" s="10">
        <f t="shared" si="51"/>
        <v>0.164031982421875</v>
      </c>
      <c r="N62">
        <f t="shared" si="63"/>
        <v>5242880</v>
      </c>
      <c r="O62" s="10">
        <f t="shared" si="64"/>
        <v>1.8821018028239138</v>
      </c>
      <c r="P62" s="10">
        <f>2</f>
        <v>2</v>
      </c>
      <c r="Q62" s="1">
        <f t="shared" si="52"/>
        <v>3.4583539826254905E-3</v>
      </c>
      <c r="R62" s="1">
        <f t="shared" si="65"/>
        <v>9.7716094697800737E-2</v>
      </c>
      <c r="S62">
        <f t="shared" si="53"/>
        <v>0.10117444868042623</v>
      </c>
      <c r="T62">
        <f t="shared" si="54"/>
        <v>9.7716094697800737E-2</v>
      </c>
      <c r="U62" s="1">
        <f t="shared" si="55"/>
        <v>0.10591534266727257</v>
      </c>
      <c r="V62" s="1">
        <f t="shared" si="66"/>
        <v>1.9085953290651434</v>
      </c>
      <c r="W62" s="1">
        <f t="shared" si="56"/>
        <v>29.993178845756304</v>
      </c>
      <c r="X62">
        <f t="shared" si="57"/>
        <v>32.007689517488721</v>
      </c>
      <c r="Y62">
        <v>0.114574</v>
      </c>
      <c r="Z62">
        <v>28.77658211</v>
      </c>
      <c r="AA62">
        <f t="shared" si="67"/>
        <v>8.0690208947928852</v>
      </c>
      <c r="AB62">
        <f t="shared" si="68"/>
        <v>34.297914736327613</v>
      </c>
      <c r="AC62">
        <f t="shared" si="58"/>
        <v>14.713552203989789</v>
      </c>
      <c r="AD62">
        <f t="shared" si="69"/>
        <v>11.695106498484618</v>
      </c>
      <c r="AE62">
        <f t="shared" si="59"/>
        <v>11.228252872900761</v>
      </c>
    </row>
    <row r="63" spans="1:39">
      <c r="A63" t="s">
        <v>92</v>
      </c>
      <c r="B63">
        <v>49661.711499999998</v>
      </c>
      <c r="C63">
        <v>3.2300000000000002E-2</v>
      </c>
      <c r="D63">
        <v>3.2199999999999999E-2</v>
      </c>
      <c r="E63">
        <v>3.2300000000000002E-2</v>
      </c>
      <c r="G63">
        <v>22500</v>
      </c>
      <c r="I63">
        <f t="shared" si="60"/>
        <v>1012500000</v>
      </c>
      <c r="J63" s="3">
        <v>4309490478</v>
      </c>
      <c r="K63" s="3">
        <f t="shared" si="61"/>
        <v>538686309.75</v>
      </c>
      <c r="L63" s="10">
        <f t="shared" si="62"/>
        <v>4050.36</v>
      </c>
      <c r="M63" s="10">
        <f t="shared" si="51"/>
        <v>0.171661376953125</v>
      </c>
      <c r="N63">
        <f t="shared" si="63"/>
        <v>5242880</v>
      </c>
      <c r="O63" s="10">
        <f t="shared" si="64"/>
        <v>1.8795725483907195</v>
      </c>
      <c r="P63" s="10">
        <f>2</f>
        <v>2</v>
      </c>
      <c r="Q63" s="1">
        <f t="shared" si="52"/>
        <v>3.7875428960609078E-3</v>
      </c>
      <c r="R63" s="1">
        <f t="shared" si="65"/>
        <v>0.10716136462082297</v>
      </c>
      <c r="S63">
        <f t="shared" si="53"/>
        <v>0.11094890751688388</v>
      </c>
      <c r="T63">
        <f t="shared" si="54"/>
        <v>0.10716136462082297</v>
      </c>
      <c r="U63" s="1">
        <f t="shared" si="55"/>
        <v>0.11599706268319467</v>
      </c>
      <c r="V63" s="1">
        <f t="shared" si="66"/>
        <v>2.0930807826906808</v>
      </c>
      <c r="W63" s="1">
        <f t="shared" si="56"/>
        <v>32.632706332810621</v>
      </c>
      <c r="X63">
        <f t="shared" si="57"/>
        <v>34.841784178184497</v>
      </c>
      <c r="Y63">
        <v>0.124657</v>
      </c>
      <c r="Z63">
        <v>31.339660210000002</v>
      </c>
      <c r="AA63">
        <f t="shared" si="67"/>
        <v>8.1222875570565627</v>
      </c>
      <c r="AB63">
        <f t="shared" si="68"/>
        <v>34.570786060951249</v>
      </c>
      <c r="AC63">
        <f t="shared" si="58"/>
        <v>14.035020399317352</v>
      </c>
      <c r="AD63">
        <f t="shared" si="69"/>
        <v>10.996648790774783</v>
      </c>
      <c r="AE63">
        <f t="shared" si="59"/>
        <v>11.174734967506195</v>
      </c>
    </row>
    <row r="64" spans="1:39">
      <c r="A64" t="s">
        <v>93</v>
      </c>
      <c r="B64">
        <v>53779.735800000002</v>
      </c>
      <c r="C64">
        <v>8.9499999999999996E-2</v>
      </c>
      <c r="D64">
        <v>8.9300000000000004E-2</v>
      </c>
      <c r="E64">
        <v>9.0399999999999994E-2</v>
      </c>
      <c r="G64">
        <v>23500</v>
      </c>
      <c r="I64">
        <f t="shared" si="60"/>
        <v>1104500000</v>
      </c>
      <c r="J64" s="3">
        <v>4694565134</v>
      </c>
      <c r="K64" s="3">
        <f t="shared" si="61"/>
        <v>586820641.75</v>
      </c>
      <c r="L64" s="10">
        <f t="shared" si="62"/>
        <v>4418.3760000000002</v>
      </c>
      <c r="M64" s="10">
        <f t="shared" si="51"/>
        <v>0.179290771484375</v>
      </c>
      <c r="N64">
        <f t="shared" si="63"/>
        <v>5242880</v>
      </c>
      <c r="O64" s="10">
        <f t="shared" si="64"/>
        <v>1.882176463162903</v>
      </c>
      <c r="P64" s="10">
        <f>2</f>
        <v>2</v>
      </c>
      <c r="Q64" s="1">
        <f t="shared" si="52"/>
        <v>4.131694941925208E-3</v>
      </c>
      <c r="R64" s="1">
        <f t="shared" si="65"/>
        <v>0.11673677169702211</v>
      </c>
      <c r="S64">
        <f t="shared" si="53"/>
        <v>0.12086846663894732</v>
      </c>
      <c r="T64">
        <f t="shared" si="54"/>
        <v>0.11673677169702211</v>
      </c>
      <c r="U64" s="1">
        <f t="shared" si="55"/>
        <v>0.12653704269984051</v>
      </c>
      <c r="V64" s="1">
        <f t="shared" si="66"/>
        <v>2.2801080812749159</v>
      </c>
      <c r="W64" s="1">
        <f t="shared" si="56"/>
        <v>35.286369938510269</v>
      </c>
      <c r="X64">
        <f t="shared" si="57"/>
        <v>37.693015062485024</v>
      </c>
      <c r="Y64">
        <v>0.134794</v>
      </c>
      <c r="Z64">
        <v>33.825711839999997</v>
      </c>
      <c r="AA64">
        <f t="shared" si="67"/>
        <v>8.1939848954701251</v>
      </c>
      <c r="AB64">
        <f t="shared" si="68"/>
        <v>34.827701040105644</v>
      </c>
      <c r="AC64">
        <f t="shared" si="58"/>
        <v>13.39616622622512</v>
      </c>
      <c r="AD64">
        <f t="shared" si="69"/>
        <v>10.330974198445537</v>
      </c>
      <c r="AE64">
        <f t="shared" si="59"/>
        <v>11.433028344762922</v>
      </c>
    </row>
    <row r="65" spans="1:31">
      <c r="A65" t="s">
        <v>94</v>
      </c>
      <c r="B65">
        <v>53631.314599999998</v>
      </c>
      <c r="C65">
        <v>8.9700000000000002E-2</v>
      </c>
      <c r="D65">
        <v>8.9499999999999996E-2</v>
      </c>
      <c r="E65">
        <v>8.9899999999999994E-2</v>
      </c>
      <c r="G65">
        <v>24500</v>
      </c>
      <c r="I65">
        <f t="shared" si="60"/>
        <v>1200500000</v>
      </c>
      <c r="J65" s="3">
        <v>5100622812</v>
      </c>
      <c r="K65" s="3">
        <f t="shared" si="61"/>
        <v>637577851.5</v>
      </c>
      <c r="L65" s="10">
        <f t="shared" si="62"/>
        <v>4802.3919999999998</v>
      </c>
      <c r="M65" s="10">
        <f t="shared" si="51"/>
        <v>0.186920166015625</v>
      </c>
      <c r="N65">
        <f t="shared" si="63"/>
        <v>5242880</v>
      </c>
      <c r="O65" s="10">
        <f t="shared" si="64"/>
        <v>1.8829073142607433</v>
      </c>
      <c r="P65" s="10">
        <f>2</f>
        <v>2</v>
      </c>
      <c r="Q65" s="1">
        <f t="shared" si="52"/>
        <v>4.4908101202183904E-3</v>
      </c>
      <c r="R65" s="1">
        <f t="shared" si="65"/>
        <v>0.12683395026404312</v>
      </c>
      <c r="S65">
        <f t="shared" si="53"/>
        <v>0.13132476038426152</v>
      </c>
      <c r="T65">
        <f t="shared" si="54"/>
        <v>0.12683395026404312</v>
      </c>
      <c r="U65" s="1">
        <f t="shared" si="55"/>
        <v>0.13753528271721008</v>
      </c>
      <c r="V65" s="1">
        <f t="shared" si="66"/>
        <v>2.4773266450064311</v>
      </c>
      <c r="W65" s="1">
        <f t="shared" si="56"/>
        <v>38.379823902064842</v>
      </c>
      <c r="X65">
        <f t="shared" si="57"/>
        <v>40.99468582978848</v>
      </c>
      <c r="Y65">
        <v>0.14661099999999999</v>
      </c>
      <c r="Z65">
        <v>36.814022100000003</v>
      </c>
      <c r="AA65">
        <f t="shared" si="67"/>
        <v>8.1883351181016426</v>
      </c>
      <c r="AB65">
        <f t="shared" si="68"/>
        <v>34.790178172169888</v>
      </c>
      <c r="AC65">
        <f t="shared" si="58"/>
        <v>13.48947196046468</v>
      </c>
      <c r="AD65">
        <f t="shared" si="69"/>
        <v>10.426393391859047</v>
      </c>
      <c r="AE65">
        <f t="shared" si="59"/>
        <v>11.356172162966342</v>
      </c>
    </row>
    <row r="66" spans="1:31">
      <c r="A66" t="s">
        <v>95</v>
      </c>
      <c r="B66">
        <v>59412.034899999999</v>
      </c>
      <c r="C66">
        <v>5.45E-2</v>
      </c>
      <c r="D66">
        <v>5.3900000000000003E-2</v>
      </c>
      <c r="E66">
        <v>5.5599999999999997E-2</v>
      </c>
    </row>
    <row r="67" spans="1:31">
      <c r="G67" s="4" t="s">
        <v>48</v>
      </c>
      <c r="H67" s="4"/>
      <c r="K67" s="10"/>
      <c r="L67" s="10"/>
      <c r="N67" s="9"/>
      <c r="O67" s="9"/>
    </row>
    <row r="68" spans="1:31">
      <c r="G68" t="s">
        <v>32</v>
      </c>
      <c r="H68" t="s">
        <v>72</v>
      </c>
      <c r="I68" t="s">
        <v>33</v>
      </c>
      <c r="J68" t="s">
        <v>75</v>
      </c>
      <c r="K68" t="s">
        <v>63</v>
      </c>
      <c r="L68" t="s">
        <v>61</v>
      </c>
      <c r="M68" t="s">
        <v>68</v>
      </c>
      <c r="N68" t="s">
        <v>62</v>
      </c>
      <c r="O68" s="9" t="s">
        <v>59</v>
      </c>
      <c r="P68" t="s">
        <v>60</v>
      </c>
      <c r="Q68" t="s">
        <v>34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40</v>
      </c>
      <c r="X68" t="s">
        <v>41</v>
      </c>
      <c r="Y68" t="s">
        <v>42</v>
      </c>
      <c r="Z68" t="s">
        <v>43</v>
      </c>
      <c r="AA68" t="s">
        <v>25</v>
      </c>
      <c r="AB68" t="s">
        <v>98</v>
      </c>
      <c r="AC68" t="s">
        <v>44</v>
      </c>
      <c r="AD68" t="s">
        <v>76</v>
      </c>
      <c r="AE68" t="s">
        <v>45</v>
      </c>
    </row>
    <row r="69" spans="1:31">
      <c r="G69">
        <v>2500</v>
      </c>
      <c r="H69">
        <v>8192</v>
      </c>
      <c r="I69">
        <f>2*G69^2</f>
        <v>12500000</v>
      </c>
      <c r="J69">
        <v>571093.70556599996</v>
      </c>
      <c r="K69" s="3">
        <f>J69*8</f>
        <v>4568749.6445279997</v>
      </c>
      <c r="L69" s="10">
        <f>(G69^2+2*G69)*8/1000000</f>
        <v>50.04</v>
      </c>
      <c r="M69" s="10">
        <f t="shared" ref="M69:M91" si="70">G69/2^17</f>
        <v>1.9073486328125E-2</v>
      </c>
      <c r="N69">
        <f>40*2^20/8</f>
        <v>5242880</v>
      </c>
      <c r="O69" s="9">
        <f>I69/K69</f>
        <v>2.7359783250481398</v>
      </c>
      <c r="P69" s="9">
        <f>2</f>
        <v>2</v>
      </c>
      <c r="Q69" s="1">
        <f t="shared" ref="Q69:Q91" si="71">$B$30*I69</f>
        <v>7.2407157287808749E-2</v>
      </c>
      <c r="R69" s="1">
        <f>$C$30*K69</f>
        <v>0</v>
      </c>
      <c r="S69">
        <f t="shared" ref="S69:S91" si="72">Q69+R69</f>
        <v>7.2407157287808749E-2</v>
      </c>
      <c r="T69">
        <f t="shared" ref="T69:T91" si="73">MAX(Q69,R69)</f>
        <v>7.2407157287808749E-2</v>
      </c>
      <c r="U69" s="1">
        <f t="shared" ref="U69:U91" si="74">$D$30*I69</f>
        <v>0.20883867554760749</v>
      </c>
      <c r="V69" s="1">
        <f>$E$30*K69</f>
        <v>8.6685698474599851E-3</v>
      </c>
      <c r="W69" s="1">
        <f t="shared" ref="W69:W91" si="75">Y69*$F$30</f>
        <v>0.32638293652355715</v>
      </c>
      <c r="X69">
        <f t="shared" ref="X69:X91" si="76">SUM(U69:W69)</f>
        <v>0.54389018191862459</v>
      </c>
      <c r="Y69">
        <v>1.2800000000000001E-3</v>
      </c>
      <c r="Z69">
        <v>0.36294400000000004</v>
      </c>
      <c r="AA69">
        <f t="shared" si="67"/>
        <v>9.765625</v>
      </c>
      <c r="AB69">
        <f>(K69*8)/Y69/1000000000</f>
        <v>28.554685278299996</v>
      </c>
      <c r="AC69">
        <f t="shared" ref="AC69:AC91" si="77">ABS(T69-Y69)/ABS(Y69)*100</f>
        <v>5556.8091631100579</v>
      </c>
      <c r="AD69">
        <f t="shared" ref="AD69:AD91" si="78">ABS(S69-Y69)/ABS(Y69)*100</f>
        <v>5556.8091631100579</v>
      </c>
      <c r="AE69">
        <f t="shared" ref="AE69:AE91" si="79">ABS(X69-Z69)/ABS(Z69)*100</f>
        <v>49.85512418406821</v>
      </c>
    </row>
    <row r="70" spans="1:31">
      <c r="G70">
        <v>3500</v>
      </c>
      <c r="H70">
        <v>4096</v>
      </c>
      <c r="I70">
        <f t="shared" ref="I70:I91" si="80">2*G70^2</f>
        <v>24500000</v>
      </c>
      <c r="J70">
        <v>1577478.033447</v>
      </c>
      <c r="K70" s="3">
        <f t="shared" ref="K70:K91" si="81">J70*8</f>
        <v>12619824.267576</v>
      </c>
      <c r="L70" s="10">
        <f t="shared" ref="L70:L91" si="82">(G70^2+2*G70)*8/1000000</f>
        <v>98.055999999999997</v>
      </c>
      <c r="M70" s="10">
        <f t="shared" si="70"/>
        <v>2.6702880859375E-2</v>
      </c>
      <c r="N70">
        <f t="shared" ref="N70:N91" si="83">40*2^20/8</f>
        <v>5242880</v>
      </c>
      <c r="O70" s="9">
        <f t="shared" ref="O70:O91" si="84">I70/K70</f>
        <v>1.9413899496958629</v>
      </c>
      <c r="P70" s="9">
        <f>2</f>
        <v>2</v>
      </c>
      <c r="Q70" s="1">
        <f t="shared" si="71"/>
        <v>0.14191802828410516</v>
      </c>
      <c r="R70" s="1">
        <f t="shared" ref="R70:R91" si="85">$C$30*K70</f>
        <v>0</v>
      </c>
      <c r="S70">
        <f t="shared" si="72"/>
        <v>0.14191802828410516</v>
      </c>
      <c r="T70">
        <f t="shared" si="73"/>
        <v>0.14191802828410516</v>
      </c>
      <c r="U70" s="1">
        <f t="shared" si="74"/>
        <v>0.4093238040733107</v>
      </c>
      <c r="V70" s="1">
        <f t="shared" ref="V70:V91" si="86">$E$30*K70</f>
        <v>2.3944369168307722E-2</v>
      </c>
      <c r="W70" s="1">
        <f t="shared" si="75"/>
        <v>0.78586891434812733</v>
      </c>
      <c r="X70">
        <f t="shared" si="76"/>
        <v>1.2191370875897458</v>
      </c>
      <c r="Y70">
        <v>3.0820000000000001E-3</v>
      </c>
      <c r="Z70">
        <v>0.90142336000000012</v>
      </c>
      <c r="AA70">
        <f t="shared" si="67"/>
        <v>7.9493835171966252</v>
      </c>
      <c r="AB70">
        <f t="shared" ref="AB70:AB91" si="87">(K70*8)/Y70/1000000000</f>
        <v>32.75749323186502</v>
      </c>
      <c r="AC70">
        <f t="shared" si="77"/>
        <v>4504.7381013661634</v>
      </c>
      <c r="AD70">
        <f t="shared" si="78"/>
        <v>4504.7381013661634</v>
      </c>
      <c r="AE70">
        <f t="shared" si="79"/>
        <v>35.245783689225192</v>
      </c>
    </row>
    <row r="71" spans="1:31">
      <c r="G71">
        <v>4500</v>
      </c>
      <c r="H71">
        <v>2048</v>
      </c>
      <c r="I71">
        <f t="shared" si="80"/>
        <v>40500000</v>
      </c>
      <c r="J71">
        <v>2573448.6806640001</v>
      </c>
      <c r="K71" s="3">
        <f t="shared" si="81"/>
        <v>20587589.445312001</v>
      </c>
      <c r="L71" s="10">
        <f t="shared" si="82"/>
        <v>162.072</v>
      </c>
      <c r="M71" s="10">
        <f t="shared" si="70"/>
        <v>3.4332275390625E-2</v>
      </c>
      <c r="N71">
        <f t="shared" si="83"/>
        <v>5242880</v>
      </c>
      <c r="O71" s="9">
        <f t="shared" si="84"/>
        <v>1.9672045679550043</v>
      </c>
      <c r="P71" s="9">
        <f>2</f>
        <v>2</v>
      </c>
      <c r="Q71" s="1">
        <f t="shared" si="71"/>
        <v>0.23459918961250034</v>
      </c>
      <c r="R71" s="1">
        <f t="shared" si="85"/>
        <v>0</v>
      </c>
      <c r="S71">
        <f t="shared" si="72"/>
        <v>0.23459918961250034</v>
      </c>
      <c r="T71">
        <f t="shared" si="73"/>
        <v>0.23459918961250034</v>
      </c>
      <c r="U71" s="1">
        <f t="shared" si="74"/>
        <v>0.67663730877424821</v>
      </c>
      <c r="V71" s="1">
        <f t="shared" si="86"/>
        <v>3.9062100351956223E-2</v>
      </c>
      <c r="W71" s="1">
        <f t="shared" si="75"/>
        <v>1.7382441236571007</v>
      </c>
      <c r="X71">
        <f t="shared" si="76"/>
        <v>2.4539435327833052</v>
      </c>
      <c r="Y71">
        <v>6.8170000000000001E-3</v>
      </c>
      <c r="Z71">
        <v>1.9159746583310611</v>
      </c>
      <c r="AA71">
        <f t="shared" si="67"/>
        <v>5.9410297784949391</v>
      </c>
      <c r="AB71">
        <f t="shared" si="87"/>
        <v>24.160292733239842</v>
      </c>
      <c r="AC71">
        <f t="shared" si="77"/>
        <v>3341.3846209843095</v>
      </c>
      <c r="AD71">
        <f t="shared" si="78"/>
        <v>3341.3846209843095</v>
      </c>
      <c r="AE71">
        <f t="shared" si="79"/>
        <v>28.078078805115837</v>
      </c>
    </row>
    <row r="72" spans="1:31">
      <c r="G72">
        <v>5500</v>
      </c>
      <c r="H72">
        <v>1024</v>
      </c>
      <c r="I72">
        <f t="shared" si="80"/>
        <v>60500000</v>
      </c>
      <c r="J72">
        <v>3843387.1015619999</v>
      </c>
      <c r="K72" s="3">
        <f t="shared" si="81"/>
        <v>30747096.812495999</v>
      </c>
      <c r="L72" s="10">
        <f t="shared" si="82"/>
        <v>242.08799999999999</v>
      </c>
      <c r="M72" s="10">
        <f t="shared" si="70"/>
        <v>4.1961669921875E-2</v>
      </c>
      <c r="N72">
        <f t="shared" si="83"/>
        <v>5242880</v>
      </c>
      <c r="O72" s="9">
        <f t="shared" si="84"/>
        <v>1.9676654472110049</v>
      </c>
      <c r="P72" s="9">
        <f>2</f>
        <v>2</v>
      </c>
      <c r="Q72" s="1">
        <f t="shared" si="71"/>
        <v>0.35045064127299436</v>
      </c>
      <c r="R72" s="1">
        <f t="shared" si="85"/>
        <v>0</v>
      </c>
      <c r="S72">
        <f t="shared" si="72"/>
        <v>0.35045064127299436</v>
      </c>
      <c r="T72">
        <f t="shared" si="73"/>
        <v>0.35045064127299436</v>
      </c>
      <c r="U72" s="1">
        <f t="shared" si="74"/>
        <v>1.0107791896504204</v>
      </c>
      <c r="V72" s="1">
        <f t="shared" si="86"/>
        <v>5.8338358864763656E-2</v>
      </c>
      <c r="W72" s="1">
        <f t="shared" si="75"/>
        <v>2.6574710659754004</v>
      </c>
      <c r="X72">
        <f t="shared" si="76"/>
        <v>3.7265886144905842</v>
      </c>
      <c r="Y72">
        <v>1.0422000000000001E-2</v>
      </c>
      <c r="Z72">
        <v>2.890715400003474</v>
      </c>
      <c r="AA72">
        <f t="shared" si="67"/>
        <v>5.8050278257532142</v>
      </c>
      <c r="AB72">
        <f t="shared" si="87"/>
        <v>23.601686288617152</v>
      </c>
      <c r="AC72">
        <f t="shared" si="77"/>
        <v>3262.604502715355</v>
      </c>
      <c r="AD72">
        <f t="shared" si="78"/>
        <v>3262.604502715355</v>
      </c>
      <c r="AE72">
        <f t="shared" si="79"/>
        <v>28.915790689256564</v>
      </c>
    </row>
    <row r="73" spans="1:31">
      <c r="G73">
        <v>6500</v>
      </c>
      <c r="H73">
        <v>1024</v>
      </c>
      <c r="I73">
        <f t="shared" si="80"/>
        <v>84500000</v>
      </c>
      <c r="J73">
        <v>5357566.1953119999</v>
      </c>
      <c r="K73" s="3">
        <f t="shared" si="81"/>
        <v>42860529.562495999</v>
      </c>
      <c r="L73" s="10">
        <f t="shared" si="82"/>
        <v>338.10399999999998</v>
      </c>
      <c r="M73" s="10">
        <f t="shared" si="70"/>
        <v>4.9591064453125E-2</v>
      </c>
      <c r="N73">
        <f t="shared" si="83"/>
        <v>5242880</v>
      </c>
      <c r="O73" s="9">
        <f t="shared" si="84"/>
        <v>1.9715108717167962</v>
      </c>
      <c r="P73" s="9">
        <f>2</f>
        <v>2</v>
      </c>
      <c r="Q73" s="1">
        <f t="shared" si="71"/>
        <v>0.48947238326558712</v>
      </c>
      <c r="R73" s="1">
        <f t="shared" si="85"/>
        <v>0</v>
      </c>
      <c r="S73">
        <f t="shared" si="72"/>
        <v>0.48947238326558712</v>
      </c>
      <c r="T73">
        <f t="shared" si="73"/>
        <v>0.48947238326558712</v>
      </c>
      <c r="U73" s="1">
        <f t="shared" si="74"/>
        <v>1.4117494467018266</v>
      </c>
      <c r="V73" s="1">
        <f t="shared" si="86"/>
        <v>8.1321920244987314E-2</v>
      </c>
      <c r="W73" s="1">
        <f t="shared" si="75"/>
        <v>3.6725729958974944</v>
      </c>
      <c r="X73">
        <f t="shared" si="76"/>
        <v>5.1656443628443078</v>
      </c>
      <c r="Y73">
        <v>1.4402999999999999E-2</v>
      </c>
      <c r="Z73">
        <v>4.0342802999999998</v>
      </c>
      <c r="AA73">
        <f t="shared" si="67"/>
        <v>5.8668332986183431</v>
      </c>
      <c r="AB73">
        <f t="shared" si="87"/>
        <v>23.806445636323545</v>
      </c>
      <c r="AC73">
        <f t="shared" si="77"/>
        <v>3298.405771475298</v>
      </c>
      <c r="AD73">
        <f t="shared" si="78"/>
        <v>3298.405771475298</v>
      </c>
      <c r="AE73">
        <f t="shared" si="79"/>
        <v>28.043764406858596</v>
      </c>
    </row>
    <row r="74" spans="1:31">
      <c r="G74">
        <v>7500</v>
      </c>
      <c r="H74">
        <v>1024</v>
      </c>
      <c r="I74">
        <f t="shared" si="80"/>
        <v>112500000</v>
      </c>
      <c r="J74">
        <v>7128307.1367189996</v>
      </c>
      <c r="K74" s="3">
        <f t="shared" si="81"/>
        <v>57026457.093751997</v>
      </c>
      <c r="L74" s="10">
        <f t="shared" si="82"/>
        <v>450.12</v>
      </c>
      <c r="M74" s="10">
        <f t="shared" si="70"/>
        <v>5.7220458984375E-2</v>
      </c>
      <c r="N74">
        <f t="shared" si="83"/>
        <v>5242880</v>
      </c>
      <c r="O74" s="9">
        <f t="shared" si="84"/>
        <v>1.9727685311933199</v>
      </c>
      <c r="P74" s="9">
        <f>2</f>
        <v>2</v>
      </c>
      <c r="Q74" s="1">
        <f t="shared" si="71"/>
        <v>0.65166441559027877</v>
      </c>
      <c r="R74" s="1">
        <f t="shared" si="85"/>
        <v>0</v>
      </c>
      <c r="S74">
        <f t="shared" si="72"/>
        <v>0.65166441559027877</v>
      </c>
      <c r="T74">
        <f t="shared" si="73"/>
        <v>0.65166441559027877</v>
      </c>
      <c r="U74" s="1">
        <f t="shared" si="74"/>
        <v>1.8795480799284674</v>
      </c>
      <c r="V74" s="1">
        <f t="shared" si="86"/>
        <v>0.10819980627794706</v>
      </c>
      <c r="W74" s="1">
        <f t="shared" si="75"/>
        <v>4.8128733803766721</v>
      </c>
      <c r="X74">
        <f t="shared" si="76"/>
        <v>6.8006212665830867</v>
      </c>
      <c r="Y74">
        <v>1.8874999999999999E-2</v>
      </c>
      <c r="Z74">
        <v>5.3261919117613745</v>
      </c>
      <c r="AA74">
        <f t="shared" si="67"/>
        <v>5.9602649006622519</v>
      </c>
      <c r="AB74">
        <f t="shared" si="87"/>
        <v>24.170154000000846</v>
      </c>
      <c r="AC74">
        <f t="shared" si="77"/>
        <v>3352.5267051140604</v>
      </c>
      <c r="AD74">
        <f t="shared" si="78"/>
        <v>3352.5267051140604</v>
      </c>
      <c r="AE74">
        <f t="shared" si="79"/>
        <v>27.68261788625858</v>
      </c>
    </row>
    <row r="75" spans="1:31">
      <c r="G75">
        <v>8500</v>
      </c>
      <c r="H75">
        <v>512</v>
      </c>
      <c r="I75">
        <f t="shared" si="80"/>
        <v>144500000</v>
      </c>
      <c r="J75">
        <v>9154988.9140620008</v>
      </c>
      <c r="K75" s="3">
        <f t="shared" si="81"/>
        <v>73239911.312496006</v>
      </c>
      <c r="L75" s="10">
        <f t="shared" si="82"/>
        <v>578.13599999999997</v>
      </c>
      <c r="M75" s="10">
        <f t="shared" si="70"/>
        <v>6.4849853515625E-2</v>
      </c>
      <c r="N75">
        <f t="shared" si="83"/>
        <v>5242880</v>
      </c>
      <c r="O75" s="9">
        <f t="shared" si="84"/>
        <v>1.9729679816712964</v>
      </c>
      <c r="P75" s="9">
        <f>2</f>
        <v>2</v>
      </c>
      <c r="Q75" s="1">
        <f t="shared" si="71"/>
        <v>0.83702673824706919</v>
      </c>
      <c r="R75" s="1">
        <f t="shared" si="85"/>
        <v>0</v>
      </c>
      <c r="S75">
        <f t="shared" si="72"/>
        <v>0.83702673824706919</v>
      </c>
      <c r="T75">
        <f t="shared" si="73"/>
        <v>0.83702673824706919</v>
      </c>
      <c r="U75" s="1">
        <f t="shared" si="74"/>
        <v>2.4141750893303424</v>
      </c>
      <c r="V75" s="1">
        <f t="shared" si="86"/>
        <v>0.13896259069361563</v>
      </c>
      <c r="W75" s="1">
        <f t="shared" si="75"/>
        <v>6.2191248607887166</v>
      </c>
      <c r="X75">
        <f t="shared" si="76"/>
        <v>8.7722625408126742</v>
      </c>
      <c r="Y75">
        <v>2.4389999999999998E-2</v>
      </c>
      <c r="Z75">
        <v>6.8464947272705095</v>
      </c>
      <c r="AA75">
        <f t="shared" si="67"/>
        <v>5.9245592455924561</v>
      </c>
      <c r="AB75">
        <f t="shared" si="87"/>
        <v>24.02293113981009</v>
      </c>
      <c r="AC75">
        <f t="shared" si="77"/>
        <v>3331.8439452524367</v>
      </c>
      <c r="AD75">
        <f t="shared" si="78"/>
        <v>3331.8439452524367</v>
      </c>
      <c r="AE75">
        <f t="shared" si="79"/>
        <v>28.127792253626843</v>
      </c>
    </row>
    <row r="76" spans="1:31">
      <c r="G76">
        <v>9500</v>
      </c>
      <c r="H76">
        <v>512</v>
      </c>
      <c r="I76">
        <f t="shared" si="80"/>
        <v>180500000</v>
      </c>
      <c r="J76">
        <v>13062606.646484001</v>
      </c>
      <c r="K76" s="3">
        <f t="shared" si="81"/>
        <v>104500853.171872</v>
      </c>
      <c r="L76" s="10">
        <f t="shared" si="82"/>
        <v>722.15200000000004</v>
      </c>
      <c r="M76" s="10">
        <f t="shared" si="70"/>
        <v>7.2479248046875E-2</v>
      </c>
      <c r="N76">
        <f t="shared" si="83"/>
        <v>5242880</v>
      </c>
      <c r="O76" s="9">
        <f t="shared" si="84"/>
        <v>1.7272586253734465</v>
      </c>
      <c r="P76" s="9">
        <f>2</f>
        <v>2</v>
      </c>
      <c r="Q76" s="1">
        <f t="shared" si="71"/>
        <v>1.0455593512359584</v>
      </c>
      <c r="R76" s="1">
        <f t="shared" si="85"/>
        <v>0</v>
      </c>
      <c r="S76">
        <f t="shared" si="72"/>
        <v>1.0455593512359584</v>
      </c>
      <c r="T76">
        <f t="shared" si="73"/>
        <v>1.0455593512359584</v>
      </c>
      <c r="U76" s="1">
        <f t="shared" si="74"/>
        <v>3.0156304749074523</v>
      </c>
      <c r="V76" s="1">
        <f t="shared" si="86"/>
        <v>0.19827589938627924</v>
      </c>
      <c r="W76" s="1">
        <f t="shared" si="75"/>
        <v>8.0953167724608512</v>
      </c>
      <c r="X76">
        <f t="shared" si="76"/>
        <v>11.309223146754583</v>
      </c>
      <c r="Y76">
        <v>3.1747999999999998E-2</v>
      </c>
      <c r="Z76">
        <v>9.1075941142721089</v>
      </c>
      <c r="AA76">
        <f t="shared" si="67"/>
        <v>5.6853975053546684</v>
      </c>
      <c r="AB76">
        <f t="shared" si="87"/>
        <v>26.332582379204236</v>
      </c>
      <c r="AC76">
        <f t="shared" si="77"/>
        <v>3193.3077713114481</v>
      </c>
      <c r="AD76">
        <f t="shared" si="78"/>
        <v>3193.3077713114481</v>
      </c>
      <c r="AE76">
        <f t="shared" si="79"/>
        <v>24.17355236584817</v>
      </c>
    </row>
    <row r="77" spans="1:31">
      <c r="G77">
        <v>10500</v>
      </c>
      <c r="H77">
        <v>256</v>
      </c>
      <c r="I77">
        <f t="shared" si="80"/>
        <v>220500000</v>
      </c>
      <c r="J77">
        <v>16076408.382812001</v>
      </c>
      <c r="K77" s="3">
        <f t="shared" si="81"/>
        <v>128611267.06249601</v>
      </c>
      <c r="L77" s="10">
        <f t="shared" si="82"/>
        <v>882.16800000000001</v>
      </c>
      <c r="M77" s="10">
        <f t="shared" si="70"/>
        <v>8.0108642578125E-2</v>
      </c>
      <c r="N77">
        <f t="shared" si="83"/>
        <v>5242880</v>
      </c>
      <c r="O77" s="9">
        <f t="shared" si="84"/>
        <v>1.7144687634004301</v>
      </c>
      <c r="P77" s="9">
        <f>2</f>
        <v>2</v>
      </c>
      <c r="Q77" s="1">
        <f t="shared" si="71"/>
        <v>1.2772622545569463</v>
      </c>
      <c r="R77" s="1">
        <f t="shared" si="85"/>
        <v>0</v>
      </c>
      <c r="S77">
        <f t="shared" si="72"/>
        <v>1.2772622545569463</v>
      </c>
      <c r="T77">
        <f t="shared" si="73"/>
        <v>1.2772622545569463</v>
      </c>
      <c r="U77" s="1">
        <f t="shared" si="74"/>
        <v>3.6839142366597959</v>
      </c>
      <c r="V77" s="1">
        <f t="shared" si="86"/>
        <v>0.24402207134218115</v>
      </c>
      <c r="W77" s="1">
        <f t="shared" si="75"/>
        <v>9.8664541764394684</v>
      </c>
      <c r="X77">
        <f t="shared" si="76"/>
        <v>13.794390484441445</v>
      </c>
      <c r="Y77">
        <v>3.8693999999999999E-2</v>
      </c>
      <c r="Z77">
        <v>11.141722333316135</v>
      </c>
      <c r="AA77">
        <f t="shared" si="67"/>
        <v>5.6985579159559618</v>
      </c>
      <c r="AB77">
        <f t="shared" si="87"/>
        <v>26.590430984131082</v>
      </c>
      <c r="AC77">
        <f t="shared" si="77"/>
        <v>3200.9310346744874</v>
      </c>
      <c r="AD77">
        <f t="shared" si="78"/>
        <v>3200.9310346744874</v>
      </c>
      <c r="AE77">
        <f t="shared" si="79"/>
        <v>23.808420922439112</v>
      </c>
    </row>
    <row r="78" spans="1:31">
      <c r="G78">
        <v>11500</v>
      </c>
      <c r="H78">
        <v>256</v>
      </c>
      <c r="I78">
        <f t="shared" si="80"/>
        <v>264500000</v>
      </c>
      <c r="J78">
        <v>18587183.265625</v>
      </c>
      <c r="K78" s="3">
        <f t="shared" si="81"/>
        <v>148697466.125</v>
      </c>
      <c r="L78" s="10">
        <f t="shared" si="82"/>
        <v>1058.184</v>
      </c>
      <c r="M78" s="10">
        <f t="shared" si="70"/>
        <v>8.7738037109375E-2</v>
      </c>
      <c r="N78">
        <f t="shared" si="83"/>
        <v>5242880</v>
      </c>
      <c r="O78" s="9">
        <f t="shared" si="84"/>
        <v>1.7787794701064548</v>
      </c>
      <c r="P78" s="9">
        <f>2</f>
        <v>2</v>
      </c>
      <c r="Q78" s="1">
        <f t="shared" si="71"/>
        <v>1.5321354482100331</v>
      </c>
      <c r="R78" s="1">
        <f t="shared" si="85"/>
        <v>0</v>
      </c>
      <c r="S78">
        <f t="shared" si="72"/>
        <v>1.5321354482100331</v>
      </c>
      <c r="T78">
        <f t="shared" si="73"/>
        <v>1.5321354482100331</v>
      </c>
      <c r="U78" s="1">
        <f t="shared" si="74"/>
        <v>4.4190263745873741</v>
      </c>
      <c r="V78" s="1">
        <f t="shared" si="86"/>
        <v>0.28213285286680317</v>
      </c>
      <c r="W78" s="1">
        <f t="shared" si="75"/>
        <v>11.453746191954423</v>
      </c>
      <c r="X78">
        <f t="shared" si="76"/>
        <v>16.1549054194086</v>
      </c>
      <c r="Y78">
        <v>4.4919000000000001E-2</v>
      </c>
      <c r="Z78">
        <v>12.970111699980036</v>
      </c>
      <c r="AA78">
        <f t="shared" si="67"/>
        <v>5.8883768561187919</v>
      </c>
      <c r="AB78">
        <f t="shared" si="87"/>
        <v>26.482774082236915</v>
      </c>
      <c r="AC78">
        <f t="shared" si="77"/>
        <v>3310.8850335270895</v>
      </c>
      <c r="AD78">
        <f t="shared" si="78"/>
        <v>3310.8850335270895</v>
      </c>
      <c r="AE78">
        <f t="shared" si="79"/>
        <v>24.55486732187099</v>
      </c>
    </row>
    <row r="79" spans="1:31">
      <c r="G79">
        <v>12500</v>
      </c>
      <c r="H79">
        <v>256</v>
      </c>
      <c r="I79">
        <f t="shared" si="80"/>
        <v>312500000</v>
      </c>
      <c r="J79">
        <v>20656987.890625</v>
      </c>
      <c r="K79" s="3">
        <f t="shared" si="81"/>
        <v>165255903.125</v>
      </c>
      <c r="L79" s="10">
        <f t="shared" si="82"/>
        <v>1250.2</v>
      </c>
      <c r="M79" s="10">
        <f t="shared" si="70"/>
        <v>9.5367431640625E-2</v>
      </c>
      <c r="N79">
        <f t="shared" si="83"/>
        <v>5242880</v>
      </c>
      <c r="O79" s="9">
        <f t="shared" si="84"/>
        <v>1.8910065788307979</v>
      </c>
      <c r="P79" s="9">
        <f>2</f>
        <v>2</v>
      </c>
      <c r="Q79" s="1">
        <f t="shared" si="71"/>
        <v>1.8101789321952186</v>
      </c>
      <c r="R79" s="1">
        <f t="shared" si="85"/>
        <v>0</v>
      </c>
      <c r="S79">
        <f t="shared" si="72"/>
        <v>1.8101789321952186</v>
      </c>
      <c r="T79">
        <f t="shared" si="73"/>
        <v>1.8101789321952186</v>
      </c>
      <c r="U79" s="1">
        <f t="shared" si="74"/>
        <v>5.220966888690187</v>
      </c>
      <c r="V79" s="1">
        <f t="shared" si="86"/>
        <v>0.31355019434253528</v>
      </c>
      <c r="W79" s="1">
        <f t="shared" si="75"/>
        <v>13.377620610759296</v>
      </c>
      <c r="X79">
        <f t="shared" si="76"/>
        <v>18.912137693792019</v>
      </c>
      <c r="Y79">
        <v>5.2463999999999997E-2</v>
      </c>
      <c r="Z79">
        <v>14.923384799999999</v>
      </c>
      <c r="AA79">
        <f t="shared" si="67"/>
        <v>5.9564653857883503</v>
      </c>
      <c r="AB79">
        <f t="shared" si="87"/>
        <v>25.199131309088138</v>
      </c>
      <c r="AC79">
        <f t="shared" si="77"/>
        <v>3350.325808545324</v>
      </c>
      <c r="AD79">
        <f t="shared" si="78"/>
        <v>3350.325808545324</v>
      </c>
      <c r="AE79">
        <f t="shared" si="79"/>
        <v>26.728205077121782</v>
      </c>
    </row>
    <row r="80" spans="1:31">
      <c r="G80">
        <v>13500</v>
      </c>
      <c r="H80">
        <v>256</v>
      </c>
      <c r="I80">
        <f t="shared" si="80"/>
        <v>364500000</v>
      </c>
      <c r="J80">
        <v>23155467.019531</v>
      </c>
      <c r="K80" s="3">
        <f t="shared" si="81"/>
        <v>185243736.156248</v>
      </c>
      <c r="L80" s="10">
        <f t="shared" si="82"/>
        <v>1458.2159999999999</v>
      </c>
      <c r="M80" s="10">
        <f t="shared" si="70"/>
        <v>0.102996826171875</v>
      </c>
      <c r="N80">
        <f t="shared" si="83"/>
        <v>5242880</v>
      </c>
      <c r="O80" s="9">
        <f t="shared" si="84"/>
        <v>1.9676778689701782</v>
      </c>
      <c r="P80" s="9">
        <f>2</f>
        <v>2</v>
      </c>
      <c r="Q80" s="1">
        <f t="shared" si="71"/>
        <v>2.1113927065125031</v>
      </c>
      <c r="R80" s="1">
        <f t="shared" si="85"/>
        <v>0</v>
      </c>
      <c r="S80">
        <f t="shared" si="72"/>
        <v>2.1113927065125031</v>
      </c>
      <c r="T80">
        <f t="shared" si="73"/>
        <v>2.1113927065125031</v>
      </c>
      <c r="U80" s="1">
        <f t="shared" si="74"/>
        <v>6.089735778968234</v>
      </c>
      <c r="V80" s="1">
        <f t="shared" si="86"/>
        <v>0.35147433994291022</v>
      </c>
      <c r="W80" s="1">
        <f t="shared" si="75"/>
        <v>15.656436473033539</v>
      </c>
      <c r="X80">
        <f t="shared" si="76"/>
        <v>22.097646591944681</v>
      </c>
      <c r="Y80">
        <v>6.1400999999999997E-2</v>
      </c>
      <c r="Z80">
        <v>17.376483</v>
      </c>
      <c r="AA80">
        <f t="shared" si="67"/>
        <v>5.9363854008892361</v>
      </c>
      <c r="AB80">
        <f t="shared" si="87"/>
        <v>24.135598593670853</v>
      </c>
      <c r="AC80">
        <f t="shared" si="77"/>
        <v>3338.6943315459084</v>
      </c>
      <c r="AD80">
        <f t="shared" si="78"/>
        <v>3338.6943315459084</v>
      </c>
      <c r="AE80">
        <f t="shared" si="79"/>
        <v>27.169845543224604</v>
      </c>
    </row>
    <row r="81" spans="7:32">
      <c r="G81">
        <v>14500</v>
      </c>
      <c r="H81">
        <v>256</v>
      </c>
      <c r="I81">
        <f t="shared" si="80"/>
        <v>420500000</v>
      </c>
      <c r="J81">
        <v>26748943.976562001</v>
      </c>
      <c r="K81" s="3">
        <f t="shared" si="81"/>
        <v>213991551.81249601</v>
      </c>
      <c r="L81" s="10">
        <f t="shared" si="82"/>
        <v>1682.232</v>
      </c>
      <c r="M81" s="10">
        <f t="shared" si="70"/>
        <v>0.110626220703125</v>
      </c>
      <c r="N81">
        <f t="shared" si="83"/>
        <v>5242880</v>
      </c>
      <c r="O81" s="9">
        <f t="shared" si="84"/>
        <v>1.9650308455562355</v>
      </c>
      <c r="P81" s="9">
        <f>2</f>
        <v>2</v>
      </c>
      <c r="Q81" s="1">
        <f t="shared" si="71"/>
        <v>2.4357767711618865</v>
      </c>
      <c r="R81" s="1">
        <f t="shared" si="85"/>
        <v>0</v>
      </c>
      <c r="S81">
        <f t="shared" si="72"/>
        <v>2.4357767711618865</v>
      </c>
      <c r="T81">
        <f t="shared" si="73"/>
        <v>2.4357767711618865</v>
      </c>
      <c r="U81" s="1">
        <f t="shared" si="74"/>
        <v>7.0253330454215162</v>
      </c>
      <c r="V81" s="1">
        <f t="shared" si="86"/>
        <v>0.40601933964026937</v>
      </c>
      <c r="W81" s="1">
        <f t="shared" si="75"/>
        <v>17.927602735233009</v>
      </c>
      <c r="X81">
        <f t="shared" si="76"/>
        <v>25.358955120294794</v>
      </c>
      <c r="Y81">
        <v>7.0307999999999995E-2</v>
      </c>
      <c r="Z81">
        <v>20.002625999999999</v>
      </c>
      <c r="AA81">
        <f t="shared" si="67"/>
        <v>5.9808272173863575</v>
      </c>
      <c r="AB81">
        <f t="shared" si="87"/>
        <v>24.349041567104287</v>
      </c>
      <c r="AC81">
        <f t="shared" si="77"/>
        <v>3364.4375763240128</v>
      </c>
      <c r="AD81">
        <f t="shared" si="78"/>
        <v>3364.4375763240128</v>
      </c>
      <c r="AE81">
        <f t="shared" si="79"/>
        <v>26.778129633053155</v>
      </c>
    </row>
    <row r="82" spans="7:32">
      <c r="G82">
        <v>15500</v>
      </c>
      <c r="H82">
        <v>128</v>
      </c>
      <c r="I82">
        <f t="shared" si="80"/>
        <v>480500000</v>
      </c>
      <c r="J82">
        <v>30700464.359375</v>
      </c>
      <c r="K82" s="3">
        <f t="shared" si="81"/>
        <v>245603714.875</v>
      </c>
      <c r="L82" s="10">
        <f t="shared" si="82"/>
        <v>1922.248</v>
      </c>
      <c r="M82" s="10">
        <f t="shared" si="70"/>
        <v>0.118255615234375</v>
      </c>
      <c r="N82">
        <f t="shared" si="83"/>
        <v>5242880</v>
      </c>
      <c r="O82" s="9">
        <f t="shared" si="84"/>
        <v>1.9564036327567376</v>
      </c>
      <c r="P82" s="9">
        <f>2</f>
        <v>2</v>
      </c>
      <c r="Q82" s="1">
        <f t="shared" si="71"/>
        <v>2.7833311261433682</v>
      </c>
      <c r="R82" s="1">
        <f t="shared" si="85"/>
        <v>0</v>
      </c>
      <c r="S82">
        <f t="shared" si="72"/>
        <v>2.7833311261433682</v>
      </c>
      <c r="T82">
        <f t="shared" si="73"/>
        <v>2.7833311261433682</v>
      </c>
      <c r="U82" s="1">
        <f t="shared" si="74"/>
        <v>8.0277586880500316</v>
      </c>
      <c r="V82" s="1">
        <f t="shared" si="86"/>
        <v>0.4659990419347077</v>
      </c>
      <c r="W82" s="1">
        <f t="shared" si="75"/>
        <v>20.151596463638061</v>
      </c>
      <c r="X82">
        <f t="shared" si="76"/>
        <v>28.645354193622801</v>
      </c>
      <c r="Y82">
        <v>7.9030000000000003E-2</v>
      </c>
      <c r="Z82">
        <v>22.592042666693011</v>
      </c>
      <c r="AA82">
        <f t="shared" si="67"/>
        <v>6.0799696317853975</v>
      </c>
      <c r="AB82">
        <f t="shared" si="87"/>
        <v>24.861821067948878</v>
      </c>
      <c r="AC82">
        <f t="shared" si="77"/>
        <v>3421.8665394702875</v>
      </c>
      <c r="AD82">
        <f t="shared" si="78"/>
        <v>3421.8665394702875</v>
      </c>
      <c r="AE82">
        <f t="shared" si="79"/>
        <v>26.793998295045995</v>
      </c>
    </row>
    <row r="83" spans="7:32">
      <c r="G83">
        <v>16500</v>
      </c>
      <c r="H83">
        <v>128</v>
      </c>
      <c r="I83">
        <f t="shared" si="80"/>
        <v>544500000</v>
      </c>
      <c r="J83">
        <v>35042469.898437999</v>
      </c>
      <c r="K83" s="3">
        <f t="shared" si="81"/>
        <v>280339759.18750399</v>
      </c>
      <c r="L83" s="10">
        <f t="shared" si="82"/>
        <v>2178.2640000000001</v>
      </c>
      <c r="M83" s="10">
        <f t="shared" si="70"/>
        <v>0.125885009765625</v>
      </c>
      <c r="N83">
        <f t="shared" si="83"/>
        <v>5242880</v>
      </c>
      <c r="O83" s="9">
        <f t="shared" si="84"/>
        <v>1.9422860374072506</v>
      </c>
      <c r="P83" s="9">
        <f>2</f>
        <v>2</v>
      </c>
      <c r="Q83" s="1">
        <f t="shared" si="71"/>
        <v>3.154055771456949</v>
      </c>
      <c r="R83" s="1">
        <f t="shared" si="85"/>
        <v>0</v>
      </c>
      <c r="S83">
        <f t="shared" si="72"/>
        <v>3.154055771456949</v>
      </c>
      <c r="T83">
        <f t="shared" si="73"/>
        <v>3.154055771456949</v>
      </c>
      <c r="U83" s="1">
        <f t="shared" si="74"/>
        <v>9.097012706853782</v>
      </c>
      <c r="V83" s="1">
        <f t="shared" si="86"/>
        <v>0.53190587635888065</v>
      </c>
      <c r="W83" s="1">
        <f t="shared" si="75"/>
        <v>23.635479324357874</v>
      </c>
      <c r="X83">
        <f t="shared" si="76"/>
        <v>33.26439790757054</v>
      </c>
      <c r="Y83">
        <v>9.2692999999999998E-2</v>
      </c>
      <c r="Z83">
        <v>26.206370944423849</v>
      </c>
      <c r="AA83">
        <f t="shared" si="67"/>
        <v>5.874229985004261</v>
      </c>
      <c r="AB83">
        <f t="shared" si="87"/>
        <v>24.195118007832654</v>
      </c>
      <c r="AC83">
        <f t="shared" si="77"/>
        <v>3302.690355751728</v>
      </c>
      <c r="AD83">
        <f t="shared" si="78"/>
        <v>3302.690355751728</v>
      </c>
      <c r="AE83">
        <f t="shared" si="79"/>
        <v>26.932485150709081</v>
      </c>
    </row>
    <row r="84" spans="7:32">
      <c r="G84">
        <v>17500</v>
      </c>
      <c r="H84">
        <v>128</v>
      </c>
      <c r="I84">
        <f t="shared" si="80"/>
        <v>612500000</v>
      </c>
      <c r="J84">
        <v>39545132.257812001</v>
      </c>
      <c r="K84" s="3">
        <f t="shared" si="81"/>
        <v>316361058.06249601</v>
      </c>
      <c r="L84" s="10">
        <f t="shared" si="82"/>
        <v>2450.2800000000002</v>
      </c>
      <c r="M84" s="10">
        <f t="shared" si="70"/>
        <v>0.133514404296875</v>
      </c>
      <c r="N84">
        <f t="shared" si="83"/>
        <v>5242880</v>
      </c>
      <c r="O84" s="9">
        <f t="shared" si="84"/>
        <v>1.9360789970521681</v>
      </c>
      <c r="P84" s="9">
        <f>2</f>
        <v>2</v>
      </c>
      <c r="Q84" s="1">
        <f t="shared" si="71"/>
        <v>3.5479507071026286</v>
      </c>
      <c r="R84" s="1">
        <f t="shared" si="85"/>
        <v>0</v>
      </c>
      <c r="S84">
        <f t="shared" si="72"/>
        <v>3.5479507071026286</v>
      </c>
      <c r="T84">
        <f t="shared" si="73"/>
        <v>3.5479507071026286</v>
      </c>
      <c r="U84" s="1">
        <f t="shared" si="74"/>
        <v>10.233095101832767</v>
      </c>
      <c r="V84" s="1">
        <f t="shared" si="86"/>
        <v>0.60025130335510191</v>
      </c>
      <c r="W84" s="1">
        <f t="shared" si="75"/>
        <v>26.212119616209861</v>
      </c>
      <c r="X84">
        <f t="shared" si="76"/>
        <v>37.045466021397729</v>
      </c>
      <c r="Y84">
        <v>0.102798</v>
      </c>
      <c r="Z84">
        <v>29.106786436316909</v>
      </c>
      <c r="AA84">
        <f t="shared" si="67"/>
        <v>5.9582871262086812</v>
      </c>
      <c r="AB84">
        <f t="shared" si="87"/>
        <v>24.620016581061577</v>
      </c>
      <c r="AC84">
        <f t="shared" si="77"/>
        <v>3351.3810649065435</v>
      </c>
      <c r="AD84">
        <f t="shared" si="78"/>
        <v>3351.3810649065435</v>
      </c>
      <c r="AE84">
        <f t="shared" si="79"/>
        <v>27.274325190278059</v>
      </c>
    </row>
    <row r="85" spans="7:32">
      <c r="G85">
        <v>18500</v>
      </c>
      <c r="H85">
        <v>128</v>
      </c>
      <c r="I85">
        <f t="shared" si="80"/>
        <v>684500000</v>
      </c>
      <c r="J85">
        <v>44578586.46875</v>
      </c>
      <c r="K85" s="3">
        <f t="shared" si="81"/>
        <v>356628691.75</v>
      </c>
      <c r="L85" s="10">
        <f t="shared" si="82"/>
        <v>2738.2959999999998</v>
      </c>
      <c r="M85" s="10">
        <f t="shared" si="70"/>
        <v>0.141143798828125</v>
      </c>
      <c r="N85">
        <f t="shared" si="83"/>
        <v>5242880</v>
      </c>
      <c r="O85" s="9">
        <f t="shared" si="84"/>
        <v>1.9193632364269806</v>
      </c>
      <c r="P85" s="9">
        <f>2</f>
        <v>2</v>
      </c>
      <c r="Q85" s="1">
        <f t="shared" si="71"/>
        <v>3.9650159330804073</v>
      </c>
      <c r="R85" s="1">
        <f t="shared" si="85"/>
        <v>0</v>
      </c>
      <c r="S85">
        <f t="shared" si="72"/>
        <v>3.9650159330804073</v>
      </c>
      <c r="T85">
        <f t="shared" si="73"/>
        <v>3.9650159330804073</v>
      </c>
      <c r="U85" s="1">
        <f t="shared" si="74"/>
        <v>11.436005872986986</v>
      </c>
      <c r="V85" s="1">
        <f t="shared" si="86"/>
        <v>0.67665356269757526</v>
      </c>
      <c r="W85" s="1">
        <f t="shared" si="75"/>
        <v>29.507567328421153</v>
      </c>
      <c r="X85">
        <f t="shared" si="76"/>
        <v>41.620226764105716</v>
      </c>
      <c r="Y85">
        <v>0.11572200000000001</v>
      </c>
      <c r="Z85">
        <v>33.028839138417034</v>
      </c>
      <c r="AA85">
        <f t="shared" si="67"/>
        <v>5.9150377629145714</v>
      </c>
      <c r="AB85">
        <f t="shared" si="87"/>
        <v>24.654167176509219</v>
      </c>
      <c r="AC85">
        <f t="shared" si="77"/>
        <v>3326.32855730147</v>
      </c>
      <c r="AD85">
        <f t="shared" si="78"/>
        <v>3326.32855730147</v>
      </c>
      <c r="AE85">
        <f t="shared" si="79"/>
        <v>26.011775920079884</v>
      </c>
    </row>
    <row r="86" spans="7:32">
      <c r="G86">
        <v>19500</v>
      </c>
      <c r="H86">
        <v>128</v>
      </c>
      <c r="I86">
        <f>2*G86^2</f>
        <v>760500000</v>
      </c>
      <c r="J86">
        <v>52321785.257812001</v>
      </c>
      <c r="K86" s="3">
        <f t="shared" si="81"/>
        <v>418574282.06249601</v>
      </c>
      <c r="L86" s="10">
        <f t="shared" si="82"/>
        <v>3042.3119999999999</v>
      </c>
      <c r="M86" s="10">
        <f t="shared" si="70"/>
        <v>0.148773193359375</v>
      </c>
      <c r="N86">
        <f t="shared" si="83"/>
        <v>5242880</v>
      </c>
      <c r="O86" s="9">
        <f t="shared" si="84"/>
        <v>1.8168818118798138</v>
      </c>
      <c r="P86" s="9">
        <f>2</f>
        <v>2</v>
      </c>
      <c r="Q86" s="1">
        <f t="shared" si="71"/>
        <v>4.4052514493902839</v>
      </c>
      <c r="R86" s="1">
        <f t="shared" si="85"/>
        <v>0</v>
      </c>
      <c r="S86">
        <f t="shared" si="72"/>
        <v>4.4052514493902839</v>
      </c>
      <c r="T86">
        <f t="shared" si="73"/>
        <v>4.4052514493902839</v>
      </c>
      <c r="U86" s="1">
        <f t="shared" si="74"/>
        <v>12.70574502031644</v>
      </c>
      <c r="V86" s="1">
        <f t="shared" si="86"/>
        <v>0.79418674313987714</v>
      </c>
      <c r="W86" s="1">
        <f t="shared" si="75"/>
        <v>33.188554884400894</v>
      </c>
      <c r="X86">
        <f t="shared" si="76"/>
        <v>46.688486647857211</v>
      </c>
      <c r="Y86">
        <v>0.130158</v>
      </c>
      <c r="Z86">
        <v>37.345801080043387</v>
      </c>
      <c r="AA86">
        <f t="shared" si="67"/>
        <v>5.8428986308947586</v>
      </c>
      <c r="AB86">
        <f t="shared" si="87"/>
        <v>25.727148976628161</v>
      </c>
      <c r="AC86">
        <f t="shared" si="77"/>
        <v>3284.5414414713537</v>
      </c>
      <c r="AD86">
        <f t="shared" si="78"/>
        <v>3284.5414414713537</v>
      </c>
      <c r="AE86">
        <f t="shared" si="79"/>
        <v>25.016696114750925</v>
      </c>
    </row>
    <row r="87" spans="7:32">
      <c r="G87">
        <v>20500</v>
      </c>
      <c r="H87">
        <v>128</v>
      </c>
      <c r="I87">
        <f t="shared" si="80"/>
        <v>840500000</v>
      </c>
      <c r="J87">
        <v>63007385.203125</v>
      </c>
      <c r="K87" s="3">
        <f t="shared" si="81"/>
        <v>504059081.625</v>
      </c>
      <c r="L87" s="10">
        <f t="shared" si="82"/>
        <v>3362.328</v>
      </c>
      <c r="M87" s="10">
        <f t="shared" si="70"/>
        <v>0.156402587890625</v>
      </c>
      <c r="N87">
        <f t="shared" si="83"/>
        <v>5242880</v>
      </c>
      <c r="O87" s="9">
        <f t="shared" si="84"/>
        <v>1.6674632610335522</v>
      </c>
      <c r="P87" s="9">
        <f>2</f>
        <v>2</v>
      </c>
      <c r="Q87" s="1">
        <f t="shared" si="71"/>
        <v>4.8686572560322601</v>
      </c>
      <c r="R87" s="1">
        <f t="shared" si="85"/>
        <v>0</v>
      </c>
      <c r="S87">
        <f t="shared" si="72"/>
        <v>4.8686572560322601</v>
      </c>
      <c r="T87">
        <f t="shared" si="73"/>
        <v>4.8686572560322601</v>
      </c>
      <c r="U87" s="1">
        <f t="shared" si="74"/>
        <v>14.042312543821128</v>
      </c>
      <c r="V87" s="1">
        <f t="shared" si="86"/>
        <v>0.95638231382325145</v>
      </c>
      <c r="W87" s="1">
        <f t="shared" si="75"/>
        <v>38.134531306078578</v>
      </c>
      <c r="X87">
        <f t="shared" si="76"/>
        <v>53.133226163722959</v>
      </c>
      <c r="Y87">
        <v>0.14955499999999999</v>
      </c>
      <c r="Z87">
        <v>43.200281352879593</v>
      </c>
      <c r="AA87">
        <f t="shared" si="67"/>
        <v>5.6200060178529636</v>
      </c>
      <c r="AB87">
        <f t="shared" si="87"/>
        <v>26.963141673631775</v>
      </c>
      <c r="AC87">
        <f t="shared" si="77"/>
        <v>3155.4292775448898</v>
      </c>
      <c r="AD87">
        <f t="shared" si="78"/>
        <v>3155.4292775448898</v>
      </c>
      <c r="AE87">
        <f t="shared" si="79"/>
        <v>22.992778055556041</v>
      </c>
    </row>
    <row r="88" spans="7:32">
      <c r="G88">
        <v>21500</v>
      </c>
      <c r="H88">
        <v>64</v>
      </c>
      <c r="I88">
        <f t="shared" si="80"/>
        <v>924500000</v>
      </c>
      <c r="J88">
        <v>75350466.53125</v>
      </c>
      <c r="K88" s="3">
        <f t="shared" si="81"/>
        <v>602803732.25</v>
      </c>
      <c r="L88" s="10">
        <f t="shared" si="82"/>
        <v>3698.3440000000001</v>
      </c>
      <c r="M88" s="10">
        <f t="shared" si="70"/>
        <v>0.164031982421875</v>
      </c>
      <c r="N88">
        <f t="shared" si="83"/>
        <v>5242880</v>
      </c>
      <c r="O88" s="9">
        <f t="shared" si="84"/>
        <v>1.5336666821043889</v>
      </c>
      <c r="P88" s="9">
        <f>2</f>
        <v>2</v>
      </c>
      <c r="Q88" s="1">
        <f t="shared" si="71"/>
        <v>5.3552333530063354</v>
      </c>
      <c r="R88" s="1">
        <f t="shared" si="85"/>
        <v>0</v>
      </c>
      <c r="S88">
        <f t="shared" si="72"/>
        <v>5.3552333530063354</v>
      </c>
      <c r="T88">
        <f t="shared" si="73"/>
        <v>5.3552333530063354</v>
      </c>
      <c r="U88" s="1">
        <f t="shared" si="74"/>
        <v>15.445708443501051</v>
      </c>
      <c r="V88" s="1">
        <f t="shared" si="86"/>
        <v>1.1437366158982292</v>
      </c>
      <c r="W88" s="1">
        <f t="shared" si="75"/>
        <v>43.523419572085501</v>
      </c>
      <c r="X88">
        <f t="shared" si="76"/>
        <v>60.112864631484783</v>
      </c>
      <c r="Y88">
        <v>0.17068900000000001</v>
      </c>
      <c r="Z88">
        <v>49.332914088850956</v>
      </c>
      <c r="AA88">
        <f t="shared" si="67"/>
        <v>5.4162834160373547</v>
      </c>
      <c r="AB88">
        <f t="shared" si="87"/>
        <v>28.252727814914845</v>
      </c>
      <c r="AC88">
        <f t="shared" si="77"/>
        <v>3037.4214817629345</v>
      </c>
      <c r="AD88">
        <f t="shared" si="78"/>
        <v>3037.4214817629345</v>
      </c>
      <c r="AE88">
        <f t="shared" si="79"/>
        <v>21.851436797791056</v>
      </c>
    </row>
    <row r="89" spans="7:32">
      <c r="G89">
        <v>22500</v>
      </c>
      <c r="H89">
        <v>64</v>
      </c>
      <c r="I89">
        <f t="shared" si="80"/>
        <v>1012500000</v>
      </c>
      <c r="J89">
        <v>83576939.015625</v>
      </c>
      <c r="K89" s="3">
        <f t="shared" si="81"/>
        <v>668615512.125</v>
      </c>
      <c r="L89" s="10">
        <f t="shared" si="82"/>
        <v>4050.36</v>
      </c>
      <c r="M89" s="10">
        <f t="shared" si="70"/>
        <v>0.171661376953125</v>
      </c>
      <c r="N89">
        <f t="shared" si="83"/>
        <v>5242880</v>
      </c>
      <c r="O89" s="9">
        <f t="shared" si="84"/>
        <v>1.5143232270846712</v>
      </c>
      <c r="P89" s="9">
        <f>2</f>
        <v>2</v>
      </c>
      <c r="Q89" s="1">
        <f t="shared" si="71"/>
        <v>5.864979740312509</v>
      </c>
      <c r="R89" s="1">
        <f t="shared" si="85"/>
        <v>0</v>
      </c>
      <c r="S89">
        <f t="shared" si="72"/>
        <v>5.864979740312509</v>
      </c>
      <c r="T89">
        <f t="shared" si="73"/>
        <v>5.864979740312509</v>
      </c>
      <c r="U89" s="1">
        <f t="shared" si="74"/>
        <v>16.915932719356206</v>
      </c>
      <c r="V89" s="1">
        <f t="shared" si="86"/>
        <v>1.2686053557109656</v>
      </c>
      <c r="W89" s="1">
        <f t="shared" si="75"/>
        <v>47.902305641553504</v>
      </c>
      <c r="X89">
        <f t="shared" si="76"/>
        <v>66.086843716620677</v>
      </c>
      <c r="Y89">
        <v>0.187862</v>
      </c>
      <c r="Z89">
        <v>54.215094579999999</v>
      </c>
      <c r="AA89">
        <f t="shared" si="67"/>
        <v>5.3895944895721328</v>
      </c>
      <c r="AB89">
        <f t="shared" si="87"/>
        <v>28.472624037857575</v>
      </c>
      <c r="AC89">
        <f t="shared" si="77"/>
        <v>3021.9617273916542</v>
      </c>
      <c r="AD89">
        <f t="shared" si="78"/>
        <v>3021.9617273916542</v>
      </c>
      <c r="AE89">
        <f t="shared" si="79"/>
        <v>21.897497788374565</v>
      </c>
    </row>
    <row r="90" spans="7:32">
      <c r="G90">
        <v>23500</v>
      </c>
      <c r="H90">
        <v>64</v>
      </c>
      <c r="I90">
        <f t="shared" si="80"/>
        <v>1104500000</v>
      </c>
      <c r="J90">
        <v>78582892.25</v>
      </c>
      <c r="K90" s="3">
        <f t="shared" si="81"/>
        <v>628663138</v>
      </c>
      <c r="L90" s="10">
        <f t="shared" si="82"/>
        <v>4418.3760000000002</v>
      </c>
      <c r="M90" s="10">
        <f t="shared" si="70"/>
        <v>0.179290771484375</v>
      </c>
      <c r="N90">
        <f t="shared" si="83"/>
        <v>5242880</v>
      </c>
      <c r="O90" s="9">
        <f t="shared" si="84"/>
        <v>1.7569027564011555</v>
      </c>
      <c r="P90" s="9">
        <f>2</f>
        <v>2</v>
      </c>
      <c r="Q90" s="1">
        <f t="shared" si="71"/>
        <v>6.3978964179507809</v>
      </c>
      <c r="R90" s="1">
        <f t="shared" si="85"/>
        <v>0</v>
      </c>
      <c r="S90">
        <f t="shared" si="72"/>
        <v>6.3978964179507809</v>
      </c>
      <c r="T90">
        <f t="shared" si="73"/>
        <v>6.3978964179507809</v>
      </c>
      <c r="U90" s="1">
        <f t="shared" si="74"/>
        <v>18.452985371386596</v>
      </c>
      <c r="V90" s="1">
        <f t="shared" si="86"/>
        <v>1.1928012577365417</v>
      </c>
      <c r="W90" s="1">
        <f t="shared" si="75"/>
        <v>49.21625194772998</v>
      </c>
      <c r="X90">
        <f t="shared" si="76"/>
        <v>68.862038576853109</v>
      </c>
      <c r="Y90">
        <v>0.19301499999999999</v>
      </c>
      <c r="Z90">
        <v>55.165617149999996</v>
      </c>
      <c r="AA90">
        <f t="shared" si="67"/>
        <v>5.7223531849856233</v>
      </c>
      <c r="AB90">
        <f t="shared" si="87"/>
        <v>26.056550547884878</v>
      </c>
      <c r="AC90">
        <f t="shared" si="77"/>
        <v>3214.7146169731791</v>
      </c>
      <c r="AD90">
        <f t="shared" si="78"/>
        <v>3214.7146169731791</v>
      </c>
      <c r="AE90">
        <f t="shared" si="79"/>
        <v>24.827822354658664</v>
      </c>
    </row>
    <row r="91" spans="7:32">
      <c r="G91">
        <v>24500</v>
      </c>
      <c r="H91">
        <v>64</v>
      </c>
      <c r="I91">
        <f t="shared" si="80"/>
        <v>1200500000</v>
      </c>
      <c r="J91">
        <v>87781575.9375</v>
      </c>
      <c r="K91" s="3">
        <f t="shared" si="81"/>
        <v>702252607.5</v>
      </c>
      <c r="L91" s="10">
        <f t="shared" si="82"/>
        <v>4802.3919999999998</v>
      </c>
      <c r="M91" s="10">
        <f t="shared" si="70"/>
        <v>0.186920166015625</v>
      </c>
      <c r="N91">
        <f t="shared" si="83"/>
        <v>5242880</v>
      </c>
      <c r="O91" s="9">
        <f t="shared" si="84"/>
        <v>1.7094988144988839</v>
      </c>
      <c r="P91" s="9">
        <f>2</f>
        <v>2</v>
      </c>
      <c r="Q91" s="1">
        <f t="shared" si="71"/>
        <v>6.9539833859211519</v>
      </c>
      <c r="R91" s="1">
        <f t="shared" si="85"/>
        <v>0</v>
      </c>
      <c r="S91">
        <f t="shared" si="72"/>
        <v>6.9539833859211519</v>
      </c>
      <c r="T91">
        <f t="shared" si="73"/>
        <v>6.9539833859211519</v>
      </c>
      <c r="U91" s="1">
        <f t="shared" si="74"/>
        <v>20.056866399592224</v>
      </c>
      <c r="V91" s="1">
        <f t="shared" si="86"/>
        <v>1.3324270866900516</v>
      </c>
      <c r="W91" s="1">
        <f t="shared" si="75"/>
        <v>54.293291517355406</v>
      </c>
      <c r="X91">
        <f t="shared" si="76"/>
        <v>75.682585003637683</v>
      </c>
      <c r="Y91">
        <v>0.212926</v>
      </c>
      <c r="Z91">
        <v>60.895061616737642</v>
      </c>
      <c r="AA91">
        <f t="shared" si="67"/>
        <v>5.6381090143993688</v>
      </c>
      <c r="AB91">
        <f t="shared" si="87"/>
        <v>26.384851356809406</v>
      </c>
      <c r="AC91">
        <f t="shared" si="77"/>
        <v>3165.9155696914195</v>
      </c>
      <c r="AD91">
        <f t="shared" si="78"/>
        <v>3165.9155696914195</v>
      </c>
      <c r="AE91">
        <f t="shared" si="79"/>
        <v>24.283616756921937</v>
      </c>
    </row>
    <row r="93" spans="7:32">
      <c r="G93" s="4" t="s">
        <v>49</v>
      </c>
      <c r="H93" s="4"/>
      <c r="M93" s="9"/>
      <c r="N93" s="9"/>
    </row>
    <row r="94" spans="7:32">
      <c r="G94" t="s">
        <v>32</v>
      </c>
      <c r="H94" t="s">
        <v>79</v>
      </c>
      <c r="I94" t="s">
        <v>33</v>
      </c>
      <c r="J94" t="s">
        <v>75</v>
      </c>
      <c r="K94" t="s">
        <v>63</v>
      </c>
      <c r="L94" t="s">
        <v>61</v>
      </c>
      <c r="M94" t="s">
        <v>65</v>
      </c>
      <c r="N94" s="9" t="s">
        <v>59</v>
      </c>
      <c r="O94" t="s">
        <v>64</v>
      </c>
      <c r="P94" t="s">
        <v>34</v>
      </c>
      <c r="Q94" t="s">
        <v>35</v>
      </c>
      <c r="R94" t="s">
        <v>36</v>
      </c>
      <c r="S94" t="s">
        <v>37</v>
      </c>
      <c r="T94" t="s">
        <v>38</v>
      </c>
      <c r="U94" t="s">
        <v>39</v>
      </c>
      <c r="V94" t="s">
        <v>40</v>
      </c>
      <c r="W94" t="s">
        <v>41</v>
      </c>
      <c r="X94" t="s">
        <v>42</v>
      </c>
      <c r="Y94" t="s">
        <v>43</v>
      </c>
      <c r="Z94" t="s">
        <v>44</v>
      </c>
      <c r="AA94" t="s">
        <v>77</v>
      </c>
      <c r="AB94" t="s">
        <v>45</v>
      </c>
    </row>
    <row r="95" spans="7:32">
      <c r="G95" s="6">
        <v>87804</v>
      </c>
      <c r="H95" s="6">
        <v>2652858</v>
      </c>
      <c r="I95" s="12">
        <f t="shared" ref="I95:I158" si="88">2*H95</f>
        <v>5305716</v>
      </c>
      <c r="J95" s="6">
        <v>973804.50390600006</v>
      </c>
      <c r="K95" s="12">
        <f t="shared" ref="K95:K158" si="89">J95*8</f>
        <v>7790436.0312480005</v>
      </c>
      <c r="L95" s="6">
        <f t="shared" ref="L95:L158" si="90">((H95+2*G95)*8+(G95+H95)*4)/1000000</f>
        <v>33.590375999999999</v>
      </c>
      <c r="M95" s="6">
        <f t="shared" ref="M95:M158" si="91">40*2^20/8</f>
        <v>5242880</v>
      </c>
      <c r="N95" s="13">
        <f t="shared" ref="N95:N158" si="92">I95/K95</f>
        <v>0.68105507557194367</v>
      </c>
      <c r="O95" s="13"/>
      <c r="P95" s="7">
        <f t="shared" ref="P95:P158" si="93">$B$31*I95</f>
        <v>1.9847532784510318E-5</v>
      </c>
      <c r="Q95" s="7">
        <f t="shared" ref="Q95:Q158" si="94">$C$31*K95</f>
        <v>1.5497586275901528E-3</v>
      </c>
      <c r="R95" s="6">
        <f t="shared" ref="R95:R158" si="95">P95+Q95</f>
        <v>1.5696061603746631E-3</v>
      </c>
      <c r="S95" s="6">
        <f t="shared" ref="S95:S158" si="96">MAX(P95,Q95)</f>
        <v>1.5497586275901528E-3</v>
      </c>
      <c r="T95" s="7">
        <f t="shared" ref="T95:T158" si="97">$D$31*I95</f>
        <v>6.0784935449997911E-4</v>
      </c>
      <c r="U95" s="7">
        <f t="shared" ref="U95:U158" si="98">$E$31*K95</f>
        <v>3.0269957952623175E-2</v>
      </c>
      <c r="V95" s="7">
        <f t="shared" ref="V95:V158" si="99">X95*$F$31</f>
        <v>0.34502600693618807</v>
      </c>
      <c r="W95" s="6">
        <f t="shared" ref="W95:W158" si="100">SUM(T95:V95)</f>
        <v>0.37590381424331121</v>
      </c>
      <c r="X95" s="6">
        <v>1.3179999999999999E-3</v>
      </c>
      <c r="Y95" s="6">
        <v>0.38870748888859602</v>
      </c>
      <c r="Z95" s="6">
        <f t="shared" ref="Z95:Z158" si="101">ABS(S95-X95)/ABS(X95)*100</f>
        <v>17.58411438468535</v>
      </c>
      <c r="AA95" s="6">
        <f>ABS(R95-X95)/ABS(X95)*100</f>
        <v>19.089996993525276</v>
      </c>
      <c r="AB95" s="6">
        <f t="shared" ref="AB95:AB158" si="102">ABS(W95-Y95)/ABS(Y95)*100</f>
        <v>3.293909948041768</v>
      </c>
    </row>
    <row r="96" spans="7:32">
      <c r="G96" s="6">
        <v>71505</v>
      </c>
      <c r="H96" s="6">
        <v>2682895</v>
      </c>
      <c r="I96" s="12">
        <f t="shared" si="88"/>
        <v>5365790</v>
      </c>
      <c r="J96" s="6">
        <v>988155.00292999996</v>
      </c>
      <c r="K96" s="12">
        <f t="shared" si="89"/>
        <v>7905240.0234399997</v>
      </c>
      <c r="L96" s="6">
        <f t="shared" si="90"/>
        <v>33.624839999999999</v>
      </c>
      <c r="M96" s="6">
        <f t="shared" si="91"/>
        <v>5242880</v>
      </c>
      <c r="N96" s="13">
        <f t="shared" si="92"/>
        <v>0.67876370408612252</v>
      </c>
      <c r="O96" s="13"/>
      <c r="P96" s="7">
        <f t="shared" si="93"/>
        <v>2.0072256588893491E-5</v>
      </c>
      <c r="Q96" s="7">
        <f t="shared" si="94"/>
        <v>1.5725966916815208E-3</v>
      </c>
      <c r="R96" s="6">
        <f t="shared" si="95"/>
        <v>1.5926689482704142E-3</v>
      </c>
      <c r="S96" s="6">
        <f t="shared" si="96"/>
        <v>1.5725966916815208E-3</v>
      </c>
      <c r="T96" s="7">
        <f t="shared" si="97"/>
        <v>6.1473173232084858E-4</v>
      </c>
      <c r="U96" s="7">
        <f t="shared" si="98"/>
        <v>3.0716032087948358E-2</v>
      </c>
      <c r="V96" s="7">
        <f t="shared" si="99"/>
        <v>0.40261760141719066</v>
      </c>
      <c r="W96" s="6">
        <f t="shared" si="100"/>
        <v>0.43394836523745989</v>
      </c>
      <c r="X96" s="6">
        <v>1.5380000000000001E-3</v>
      </c>
      <c r="Y96" s="6">
        <v>0.44241269090979002</v>
      </c>
      <c r="Z96" s="6">
        <f t="shared" si="101"/>
        <v>2.249459797238015</v>
      </c>
      <c r="AA96" s="6">
        <f t="shared" ref="AA96:AA159" si="103">ABS(R96-X96)/ABS(X96)*100</f>
        <v>3.5545480019775115</v>
      </c>
      <c r="AB96" s="6">
        <f t="shared" si="102"/>
        <v>1.9132194546507812</v>
      </c>
      <c r="AF96">
        <f>MEDIAN(AB108:AB322)</f>
        <v>4.271906452693699</v>
      </c>
    </row>
    <row r="97" spans="7:28">
      <c r="G97" s="6">
        <v>125329</v>
      </c>
      <c r="H97" s="6">
        <v>2678750</v>
      </c>
      <c r="I97" s="12">
        <f t="shared" si="88"/>
        <v>5357500</v>
      </c>
      <c r="J97" s="6">
        <v>468.52999899999998</v>
      </c>
      <c r="K97" s="12">
        <f t="shared" si="89"/>
        <v>3748.2399919999998</v>
      </c>
      <c r="L97" s="6">
        <f t="shared" si="90"/>
        <v>34.651580000000003</v>
      </c>
      <c r="M97" s="6">
        <f t="shared" si="91"/>
        <v>5242880</v>
      </c>
      <c r="N97" s="13">
        <f t="shared" si="92"/>
        <v>1429.3375054518121</v>
      </c>
      <c r="O97" s="13"/>
      <c r="P97" s="7">
        <f t="shared" si="93"/>
        <v>2.004124549693463E-5</v>
      </c>
      <c r="Q97" s="7">
        <f t="shared" si="94"/>
        <v>7.4564083994537149E-7</v>
      </c>
      <c r="R97" s="6">
        <f t="shared" si="95"/>
        <v>2.0786886336880003E-5</v>
      </c>
      <c r="S97" s="6">
        <f t="shared" si="96"/>
        <v>2.004124549693463E-5</v>
      </c>
      <c r="T97" s="7">
        <f t="shared" si="97"/>
        <v>6.1378198846934857E-4</v>
      </c>
      <c r="U97" s="7">
        <f t="shared" si="98"/>
        <v>1.4563891738419791E-5</v>
      </c>
      <c r="V97" s="7">
        <f t="shared" si="99"/>
        <v>7.2774833025994135E-2</v>
      </c>
      <c r="W97" s="6">
        <f t="shared" si="100"/>
        <v>7.3403178906201905E-2</v>
      </c>
      <c r="X97" s="6">
        <v>2.7799999999999998E-4</v>
      </c>
      <c r="Y97" s="6">
        <v>6.8115212499999994E-2</v>
      </c>
      <c r="Z97" s="6">
        <f t="shared" si="101"/>
        <v>92.790918885994742</v>
      </c>
      <c r="AA97" s="6">
        <f t="shared" si="103"/>
        <v>92.522702756517987</v>
      </c>
      <c r="AB97" s="6">
        <f t="shared" si="102"/>
        <v>7.763267869423311</v>
      </c>
    </row>
    <row r="98" spans="7:28">
      <c r="G98" s="6">
        <v>28338</v>
      </c>
      <c r="H98" s="6">
        <v>2943887</v>
      </c>
      <c r="I98" s="12">
        <f t="shared" si="88"/>
        <v>5887774</v>
      </c>
      <c r="J98" s="6">
        <v>520035.12439000001</v>
      </c>
      <c r="K98" s="12">
        <f t="shared" si="89"/>
        <v>4160280.9951200001</v>
      </c>
      <c r="L98" s="6">
        <f t="shared" si="90"/>
        <v>35.893403999999997</v>
      </c>
      <c r="M98" s="6">
        <f t="shared" si="91"/>
        <v>5242880</v>
      </c>
      <c r="N98" s="13">
        <f t="shared" si="92"/>
        <v>1.4152346937397606</v>
      </c>
      <c r="O98" s="13"/>
      <c r="P98" s="7">
        <f t="shared" si="93"/>
        <v>2.2024885518332954E-5</v>
      </c>
      <c r="Q98" s="7">
        <f t="shared" si="94"/>
        <v>8.2760853686821316E-4</v>
      </c>
      <c r="R98" s="6">
        <f t="shared" si="95"/>
        <v>8.4963342238654612E-4</v>
      </c>
      <c r="S98" s="6">
        <f t="shared" si="96"/>
        <v>8.2760853686821316E-4</v>
      </c>
      <c r="T98" s="7">
        <f t="shared" si="97"/>
        <v>6.7453282937529266E-4</v>
      </c>
      <c r="U98" s="7">
        <f t="shared" si="98"/>
        <v>1.6164888626035726E-2</v>
      </c>
      <c r="V98" s="7">
        <f t="shared" si="99"/>
        <v>0.341361087287397</v>
      </c>
      <c r="W98" s="6">
        <f t="shared" si="100"/>
        <v>0.35820050874280801</v>
      </c>
      <c r="X98" s="6">
        <v>1.304E-3</v>
      </c>
      <c r="Y98" s="6">
        <v>0.34212613333376801</v>
      </c>
      <c r="Z98" s="6">
        <f t="shared" si="101"/>
        <v>36.533087663480593</v>
      </c>
      <c r="AA98" s="6">
        <f t="shared" si="103"/>
        <v>34.844062700418242</v>
      </c>
      <c r="AB98" s="6">
        <f t="shared" si="102"/>
        <v>4.6983769560094721</v>
      </c>
    </row>
    <row r="99" spans="7:28">
      <c r="G99" s="6">
        <v>61349</v>
      </c>
      <c r="H99" s="6">
        <v>3016148</v>
      </c>
      <c r="I99" s="12">
        <f t="shared" si="88"/>
        <v>6032296</v>
      </c>
      <c r="J99" s="6">
        <v>1122641.0837399999</v>
      </c>
      <c r="K99" s="12">
        <f t="shared" si="89"/>
        <v>8981128.6699199993</v>
      </c>
      <c r="L99" s="6">
        <f t="shared" si="90"/>
        <v>37.420755999999997</v>
      </c>
      <c r="M99" s="6">
        <f t="shared" si="91"/>
        <v>5242880</v>
      </c>
      <c r="N99" s="13">
        <f t="shared" si="92"/>
        <v>0.67166346477182071</v>
      </c>
      <c r="O99" s="13"/>
      <c r="P99" s="7">
        <f t="shared" si="93"/>
        <v>2.2565510974554696E-5</v>
      </c>
      <c r="Q99" s="7">
        <f t="shared" si="94"/>
        <v>1.7866242128011013E-3</v>
      </c>
      <c r="R99" s="6">
        <f t="shared" si="95"/>
        <v>1.8091897237756561E-3</v>
      </c>
      <c r="S99" s="6">
        <f t="shared" si="96"/>
        <v>1.7866242128011013E-3</v>
      </c>
      <c r="T99" s="7">
        <f t="shared" si="97"/>
        <v>6.910899923314415E-4</v>
      </c>
      <c r="U99" s="7">
        <f t="shared" si="98"/>
        <v>3.4896427634490974E-2</v>
      </c>
      <c r="V99" s="7">
        <f t="shared" si="99"/>
        <v>0.44528773732811527</v>
      </c>
      <c r="W99" s="6">
        <f t="shared" si="100"/>
        <v>0.48087525495493766</v>
      </c>
      <c r="X99" s="6">
        <v>1.701E-3</v>
      </c>
      <c r="Y99" s="6">
        <v>0.49351679999943299</v>
      </c>
      <c r="Z99" s="6">
        <f t="shared" si="101"/>
        <v>5.0337573663198851</v>
      </c>
      <c r="AA99" s="6">
        <f t="shared" si="103"/>
        <v>6.360360010326632</v>
      </c>
      <c r="AB99" s="6">
        <f t="shared" si="102"/>
        <v>2.5615227373231981</v>
      </c>
    </row>
    <row r="100" spans="7:28">
      <c r="G100" s="6">
        <v>321821</v>
      </c>
      <c r="H100" s="6">
        <v>2635364</v>
      </c>
      <c r="I100" s="12">
        <f t="shared" si="88"/>
        <v>5270728</v>
      </c>
      <c r="J100" s="6">
        <v>168012.46582000001</v>
      </c>
      <c r="K100" s="12">
        <f t="shared" si="89"/>
        <v>1344099.7265600001</v>
      </c>
      <c r="L100" s="6">
        <f t="shared" si="90"/>
        <v>38.060788000000002</v>
      </c>
      <c r="M100" s="6">
        <f t="shared" si="91"/>
        <v>5242880</v>
      </c>
      <c r="N100" s="13">
        <f t="shared" si="92"/>
        <v>3.9213816473942393</v>
      </c>
      <c r="O100" s="13"/>
      <c r="P100" s="7">
        <f t="shared" si="93"/>
        <v>1.9716650265154879E-5</v>
      </c>
      <c r="Q100" s="7">
        <f t="shared" si="94"/>
        <v>2.6738299874650681E-4</v>
      </c>
      <c r="R100" s="6">
        <f t="shared" si="95"/>
        <v>2.8709964901166171E-4</v>
      </c>
      <c r="S100" s="6">
        <f t="shared" si="96"/>
        <v>2.6738299874650681E-4</v>
      </c>
      <c r="T100" s="7">
        <f t="shared" si="97"/>
        <v>6.0384095427364873E-4</v>
      </c>
      <c r="U100" s="7">
        <f t="shared" si="98"/>
        <v>5.2225372294836467E-3</v>
      </c>
      <c r="V100" s="7">
        <f t="shared" si="99"/>
        <v>0.24790563624322468</v>
      </c>
      <c r="W100" s="6">
        <f t="shared" si="100"/>
        <v>0.25373201442698196</v>
      </c>
      <c r="X100" s="6">
        <v>9.4700000000000003E-4</v>
      </c>
      <c r="Y100" s="6">
        <v>0.235681242856737</v>
      </c>
      <c r="Z100" s="6">
        <f t="shared" si="101"/>
        <v>71.765258844085864</v>
      </c>
      <c r="AA100" s="6">
        <f t="shared" si="103"/>
        <v>69.683247200458126</v>
      </c>
      <c r="AB100" s="6">
        <f t="shared" si="102"/>
        <v>7.6589767397049231</v>
      </c>
    </row>
    <row r="101" spans="7:28">
      <c r="G101" s="6">
        <v>83334</v>
      </c>
      <c r="H101" s="6">
        <v>3046907</v>
      </c>
      <c r="I101" s="12">
        <f t="shared" si="88"/>
        <v>6093814</v>
      </c>
      <c r="J101" s="6">
        <v>1144864.283569</v>
      </c>
      <c r="K101" s="12">
        <f t="shared" si="89"/>
        <v>9158914.2685519997</v>
      </c>
      <c r="L101" s="6">
        <f t="shared" si="90"/>
        <v>38.229564000000003</v>
      </c>
      <c r="M101" s="6">
        <f t="shared" si="91"/>
        <v>5242880</v>
      </c>
      <c r="N101" s="13">
        <f t="shared" si="92"/>
        <v>0.6653423999090905</v>
      </c>
      <c r="O101" s="13"/>
      <c r="P101" s="7">
        <f t="shared" si="93"/>
        <v>2.2795636469744697E-5</v>
      </c>
      <c r="Q101" s="7">
        <f t="shared" si="94"/>
        <v>1.8219912659719472E-3</v>
      </c>
      <c r="R101" s="6">
        <f t="shared" si="95"/>
        <v>1.8447869024416919E-3</v>
      </c>
      <c r="S101" s="6">
        <f t="shared" si="96"/>
        <v>1.8219912659719472E-3</v>
      </c>
      <c r="T101" s="7">
        <f t="shared" si="97"/>
        <v>6.9813780201257206E-4</v>
      </c>
      <c r="U101" s="7">
        <f t="shared" si="98"/>
        <v>3.558721857014422E-2</v>
      </c>
      <c r="V101" s="7">
        <f t="shared" si="99"/>
        <v>0.39397886224504025</v>
      </c>
      <c r="W101" s="6">
        <f t="shared" si="100"/>
        <v>0.43026421861719705</v>
      </c>
      <c r="X101" s="6">
        <v>1.505E-3</v>
      </c>
      <c r="Y101" s="6">
        <v>0.45025085000000004</v>
      </c>
      <c r="Z101" s="6">
        <f t="shared" si="101"/>
        <v>21.062542589498147</v>
      </c>
      <c r="AA101" s="6">
        <f t="shared" si="103"/>
        <v>22.577202820045965</v>
      </c>
      <c r="AB101" s="6">
        <f t="shared" si="102"/>
        <v>4.4389991452104951</v>
      </c>
    </row>
    <row r="102" spans="7:28">
      <c r="G102" s="6">
        <v>204316</v>
      </c>
      <c r="H102" s="6">
        <v>2846228</v>
      </c>
      <c r="I102" s="12">
        <f t="shared" si="88"/>
        <v>5692456</v>
      </c>
      <c r="J102" s="6">
        <v>47455.706116000001</v>
      </c>
      <c r="K102" s="12">
        <f t="shared" si="89"/>
        <v>379645.64892800001</v>
      </c>
      <c r="L102" s="6">
        <f t="shared" si="90"/>
        <v>38.241056</v>
      </c>
      <c r="M102" s="6">
        <f t="shared" si="91"/>
        <v>5242880</v>
      </c>
      <c r="N102" s="13">
        <f t="shared" si="92"/>
        <v>14.994129436419742</v>
      </c>
      <c r="O102" s="13"/>
      <c r="P102" s="7">
        <f t="shared" si="93"/>
        <v>2.1294243243396829E-5</v>
      </c>
      <c r="Q102" s="7">
        <f t="shared" si="94"/>
        <v>7.5523259223653138E-5</v>
      </c>
      <c r="R102" s="6">
        <f t="shared" si="95"/>
        <v>9.6817502467049974E-5</v>
      </c>
      <c r="S102" s="6">
        <f t="shared" si="96"/>
        <v>7.5523259223653138E-5</v>
      </c>
      <c r="T102" s="7">
        <f t="shared" si="97"/>
        <v>6.521562226699532E-4</v>
      </c>
      <c r="U102" s="7">
        <f t="shared" si="98"/>
        <v>1.4751238292506645E-3</v>
      </c>
      <c r="V102" s="7">
        <f t="shared" si="99"/>
        <v>0.12879574765751484</v>
      </c>
      <c r="W102" s="6">
        <f t="shared" si="100"/>
        <v>0.13092302770943545</v>
      </c>
      <c r="X102" s="6">
        <v>4.9200000000000003E-4</v>
      </c>
      <c r="Y102" s="6">
        <v>0.12406834285693201</v>
      </c>
      <c r="Z102" s="6">
        <f t="shared" si="101"/>
        <v>84.649744060233104</v>
      </c>
      <c r="AA102" s="6">
        <f t="shared" si="103"/>
        <v>80.321645840030499</v>
      </c>
      <c r="AB102" s="6">
        <f t="shared" si="102"/>
        <v>5.5249265805120356</v>
      </c>
    </row>
    <row r="103" spans="7:28">
      <c r="G103" s="6">
        <v>42930</v>
      </c>
      <c r="H103" s="6">
        <v>3148656</v>
      </c>
      <c r="I103" s="12">
        <f t="shared" si="88"/>
        <v>6297312</v>
      </c>
      <c r="J103" s="6">
        <v>26895.963379000001</v>
      </c>
      <c r="K103" s="12">
        <f t="shared" si="89"/>
        <v>215167.70703200001</v>
      </c>
      <c r="L103" s="6">
        <f t="shared" si="90"/>
        <v>38.642471999999998</v>
      </c>
      <c r="M103" s="6">
        <f t="shared" si="91"/>
        <v>5242880</v>
      </c>
      <c r="N103" s="13">
        <f t="shared" si="92"/>
        <v>29.266994043225342</v>
      </c>
      <c r="O103" s="13"/>
      <c r="P103" s="7">
        <f t="shared" si="93"/>
        <v>2.3556878350497884E-5</v>
      </c>
      <c r="Q103" s="7">
        <f t="shared" si="94"/>
        <v>4.2803510485691469E-5</v>
      </c>
      <c r="R103" s="6">
        <f t="shared" si="95"/>
        <v>6.6360388836189356E-5</v>
      </c>
      <c r="S103" s="6">
        <f t="shared" si="96"/>
        <v>4.2803510485691469E-5</v>
      </c>
      <c r="T103" s="7">
        <f t="shared" si="97"/>
        <v>7.2145155041939161E-4</v>
      </c>
      <c r="U103" s="7">
        <f t="shared" si="98"/>
        <v>8.3604016752032858E-4</v>
      </c>
      <c r="V103" s="7">
        <f t="shared" si="99"/>
        <v>0.16596850409525285</v>
      </c>
      <c r="W103" s="6">
        <f t="shared" si="100"/>
        <v>0.16752599581319258</v>
      </c>
      <c r="X103" s="6">
        <v>6.3400000000000001E-4</v>
      </c>
      <c r="Y103" s="6">
        <v>0.15192225000000001</v>
      </c>
      <c r="Z103" s="6">
        <f t="shared" si="101"/>
        <v>93.248657652099126</v>
      </c>
      <c r="AA103" s="6">
        <f t="shared" si="103"/>
        <v>89.533061697761923</v>
      </c>
      <c r="AB103" s="6">
        <f t="shared" si="102"/>
        <v>10.270875933704621</v>
      </c>
    </row>
    <row r="104" spans="7:28">
      <c r="G104" s="6">
        <v>113081</v>
      </c>
      <c r="H104" s="6">
        <v>3114357</v>
      </c>
      <c r="I104" s="12">
        <f t="shared" si="88"/>
        <v>6228714</v>
      </c>
      <c r="J104" s="6">
        <v>1173576.9621580001</v>
      </c>
      <c r="K104" s="12">
        <f t="shared" si="89"/>
        <v>9388615.6972640008</v>
      </c>
      <c r="L104" s="6">
        <f t="shared" si="90"/>
        <v>39.633904000000001</v>
      </c>
      <c r="M104" s="6">
        <f t="shared" si="91"/>
        <v>5242880</v>
      </c>
      <c r="N104" s="13">
        <f t="shared" si="92"/>
        <v>0.66343262956381854</v>
      </c>
      <c r="O104" s="13"/>
      <c r="P104" s="7">
        <f t="shared" si="93"/>
        <v>2.3300268110908763E-5</v>
      </c>
      <c r="Q104" s="7">
        <f t="shared" si="94"/>
        <v>1.8676859831210696E-3</v>
      </c>
      <c r="R104" s="6">
        <f t="shared" si="95"/>
        <v>1.8909862512319782E-3</v>
      </c>
      <c r="S104" s="6">
        <f t="shared" si="96"/>
        <v>1.8676859831210696E-3</v>
      </c>
      <c r="T104" s="7">
        <f t="shared" si="97"/>
        <v>7.1359262053697996E-4</v>
      </c>
      <c r="U104" s="7">
        <f t="shared" si="98"/>
        <v>3.6479729921354932E-2</v>
      </c>
      <c r="V104" s="7">
        <f t="shared" si="99"/>
        <v>0.4295809388332964</v>
      </c>
      <c r="W104" s="6">
        <f t="shared" si="100"/>
        <v>0.46677426137518829</v>
      </c>
      <c r="X104" s="6">
        <v>1.6410000000000001E-3</v>
      </c>
      <c r="Y104" s="6">
        <v>0.48525861818166904</v>
      </c>
      <c r="Z104" s="6">
        <f t="shared" si="101"/>
        <v>13.813892938517336</v>
      </c>
      <c r="AA104" s="6">
        <f t="shared" si="103"/>
        <v>15.233775212186357</v>
      </c>
      <c r="AB104" s="6">
        <f t="shared" si="102"/>
        <v>3.8091764090134421</v>
      </c>
    </row>
    <row r="105" spans="7:28">
      <c r="G105" s="6">
        <v>213360</v>
      </c>
      <c r="H105" s="6">
        <v>3021648</v>
      </c>
      <c r="I105" s="12">
        <f t="shared" si="88"/>
        <v>6043296</v>
      </c>
      <c r="J105" s="6">
        <v>117328.906464</v>
      </c>
      <c r="K105" s="12">
        <f t="shared" si="89"/>
        <v>938631.251712</v>
      </c>
      <c r="L105" s="6">
        <f t="shared" si="90"/>
        <v>40.526975999999998</v>
      </c>
      <c r="M105" s="6">
        <f t="shared" si="91"/>
        <v>5242880</v>
      </c>
      <c r="N105" s="13">
        <f t="shared" si="92"/>
        <v>6.4384133694434702</v>
      </c>
      <c r="O105" s="13"/>
      <c r="P105" s="7">
        <f t="shared" si="93"/>
        <v>2.2606659588734122E-5</v>
      </c>
      <c r="Q105" s="7">
        <f t="shared" si="94"/>
        <v>1.8672278093699799E-4</v>
      </c>
      <c r="R105" s="6">
        <f t="shared" si="95"/>
        <v>2.0932944052573212E-4</v>
      </c>
      <c r="S105" s="6">
        <f t="shared" si="96"/>
        <v>1.8672278093699799E-4</v>
      </c>
      <c r="T105" s="7">
        <f t="shared" si="97"/>
        <v>6.9235020733343178E-4</v>
      </c>
      <c r="U105" s="7">
        <f t="shared" si="98"/>
        <v>3.6470780850232777E-3</v>
      </c>
      <c r="V105" s="7">
        <f t="shared" si="99"/>
        <v>9.5811470818395167E-2</v>
      </c>
      <c r="W105" s="6">
        <f t="shared" si="100"/>
        <v>0.10015089911075188</v>
      </c>
      <c r="X105" s="6">
        <v>3.6600000000000001E-4</v>
      </c>
      <c r="Y105" s="6">
        <v>0.10139297999999999</v>
      </c>
      <c r="Z105" s="6">
        <f t="shared" si="101"/>
        <v>48.98284673852514</v>
      </c>
      <c r="AA105" s="6">
        <f t="shared" si="103"/>
        <v>42.806163790783572</v>
      </c>
      <c r="AB105" s="6">
        <f t="shared" si="102"/>
        <v>1.2250166522851111</v>
      </c>
    </row>
    <row r="106" spans="7:28">
      <c r="G106" s="6">
        <v>18000</v>
      </c>
      <c r="H106" s="6">
        <v>3457658</v>
      </c>
      <c r="I106" s="12">
        <f t="shared" si="88"/>
        <v>6915316</v>
      </c>
      <c r="J106" s="6">
        <v>1330625.170044</v>
      </c>
      <c r="K106" s="12">
        <f t="shared" si="89"/>
        <v>10645001.360352</v>
      </c>
      <c r="L106" s="6">
        <f t="shared" si="90"/>
        <v>41.851896000000004</v>
      </c>
      <c r="M106" s="6">
        <f t="shared" si="91"/>
        <v>5242880</v>
      </c>
      <c r="N106" s="13">
        <f t="shared" si="92"/>
        <v>0.64963035380686229</v>
      </c>
      <c r="O106" s="13"/>
      <c r="P106" s="7">
        <f t="shared" si="93"/>
        <v>2.5868697273892674E-5</v>
      </c>
      <c r="Q106" s="7">
        <f t="shared" si="94"/>
        <v>2.1176199422911681E-3</v>
      </c>
      <c r="R106" s="6">
        <f t="shared" si="95"/>
        <v>2.1434886395650609E-3</v>
      </c>
      <c r="S106" s="6">
        <f t="shared" si="96"/>
        <v>2.1176199422911681E-3</v>
      </c>
      <c r="T106" s="7">
        <f t="shared" si="97"/>
        <v>7.9225317879120898E-4</v>
      </c>
      <c r="U106" s="7">
        <f t="shared" si="98"/>
        <v>4.1361451694232373E-2</v>
      </c>
      <c r="V106" s="7">
        <f t="shared" si="99"/>
        <v>0.47172751479439368</v>
      </c>
      <c r="W106" s="6">
        <f t="shared" si="100"/>
        <v>0.51388121966741729</v>
      </c>
      <c r="X106" s="6">
        <v>1.802E-3</v>
      </c>
      <c r="Y106" s="6">
        <v>0.52777807692376999</v>
      </c>
      <c r="Z106" s="6">
        <f t="shared" si="101"/>
        <v>17.514980149343401</v>
      </c>
      <c r="AA106" s="6">
        <f t="shared" si="103"/>
        <v>18.950534937017807</v>
      </c>
      <c r="AB106" s="6">
        <f t="shared" si="102"/>
        <v>2.6330872508673573</v>
      </c>
    </row>
    <row r="107" spans="7:28">
      <c r="G107" s="6">
        <v>94893</v>
      </c>
      <c r="H107" s="6">
        <v>3355860</v>
      </c>
      <c r="I107" s="12">
        <f t="shared" si="88"/>
        <v>6711720</v>
      </c>
      <c r="J107" s="6">
        <v>1293757.0212399999</v>
      </c>
      <c r="K107" s="12">
        <f t="shared" si="89"/>
        <v>10350056.169919999</v>
      </c>
      <c r="L107" s="6">
        <f t="shared" si="90"/>
        <v>42.16818</v>
      </c>
      <c r="M107" s="6">
        <f t="shared" si="91"/>
        <v>5242880</v>
      </c>
      <c r="N107" s="13">
        <f t="shared" si="92"/>
        <v>0.648471843032701</v>
      </c>
      <c r="O107" s="13"/>
      <c r="P107" s="7">
        <f t="shared" si="93"/>
        <v>2.5107088796394979E-5</v>
      </c>
      <c r="Q107" s="7">
        <f t="shared" si="94"/>
        <v>2.0589462234255258E-3</v>
      </c>
      <c r="R107" s="6">
        <f t="shared" si="95"/>
        <v>2.0840533122219208E-3</v>
      </c>
      <c r="S107" s="6">
        <f t="shared" si="96"/>
        <v>2.0589462234255258E-3</v>
      </c>
      <c r="T107" s="7">
        <f t="shared" si="97"/>
        <v>7.6892820301437169E-4</v>
      </c>
      <c r="U107" s="7">
        <f t="shared" si="98"/>
        <v>4.0215433874832493E-2</v>
      </c>
      <c r="V107" s="7">
        <f t="shared" si="99"/>
        <v>0.45183223670095646</v>
      </c>
      <c r="W107" s="6">
        <f t="shared" si="100"/>
        <v>0.49281659877880335</v>
      </c>
      <c r="X107" s="6">
        <v>1.7260000000000001E-3</v>
      </c>
      <c r="Y107" s="6">
        <v>0.50859466666724207</v>
      </c>
      <c r="Z107" s="6">
        <f t="shared" si="101"/>
        <v>19.290047707156756</v>
      </c>
      <c r="AA107" s="6">
        <f t="shared" si="103"/>
        <v>20.744687845997724</v>
      </c>
      <c r="AB107" s="6">
        <f t="shared" si="102"/>
        <v>3.102287326729249</v>
      </c>
    </row>
    <row r="108" spans="7:28">
      <c r="G108" s="6">
        <v>114919</v>
      </c>
      <c r="H108" s="6">
        <v>3384159</v>
      </c>
      <c r="I108" s="12">
        <f t="shared" si="88"/>
        <v>6768318</v>
      </c>
      <c r="J108" s="6">
        <v>1328542.090454</v>
      </c>
      <c r="K108" s="12">
        <f t="shared" si="89"/>
        <v>10628336.723632</v>
      </c>
      <c r="L108" s="6">
        <f t="shared" si="90"/>
        <v>42.908287999999999</v>
      </c>
      <c r="M108" s="6">
        <f t="shared" si="91"/>
        <v>5242880</v>
      </c>
      <c r="N108" s="13">
        <f t="shared" si="92"/>
        <v>0.63681817541127694</v>
      </c>
      <c r="O108" s="13"/>
      <c r="P108" s="7">
        <f t="shared" si="93"/>
        <v>2.5318809638697452E-5</v>
      </c>
      <c r="Q108" s="7">
        <f t="shared" si="94"/>
        <v>2.1143048307327283E-3</v>
      </c>
      <c r="R108" s="6">
        <f t="shared" si="95"/>
        <v>2.1396236403714258E-3</v>
      </c>
      <c r="S108" s="6">
        <f t="shared" si="96"/>
        <v>2.1143048307327283E-3</v>
      </c>
      <c r="T108" s="7">
        <f t="shared" si="97"/>
        <v>7.7541235289461214E-4</v>
      </c>
      <c r="U108" s="7">
        <f t="shared" si="98"/>
        <v>4.12967007803186E-2</v>
      </c>
      <c r="V108" s="7">
        <f t="shared" si="99"/>
        <v>0.4526175766256974</v>
      </c>
      <c r="W108" s="6">
        <f t="shared" si="100"/>
        <v>0.49468968975891059</v>
      </c>
      <c r="X108" s="6">
        <v>1.7290000000000001E-3</v>
      </c>
      <c r="Y108" s="6">
        <v>0.5191034333327571</v>
      </c>
      <c r="Z108" s="6">
        <f t="shared" si="101"/>
        <v>22.28483694232089</v>
      </c>
      <c r="AA108" s="6">
        <f t="shared" si="103"/>
        <v>23.749198402048915</v>
      </c>
      <c r="AB108" s="6">
        <f t="shared" si="102"/>
        <v>4.7030595457835753</v>
      </c>
    </row>
    <row r="109" spans="7:28">
      <c r="G109" s="6">
        <v>127224</v>
      </c>
      <c r="H109" s="6">
        <v>3421188</v>
      </c>
      <c r="I109" s="12">
        <f t="shared" si="88"/>
        <v>6842376</v>
      </c>
      <c r="J109" s="6">
        <v>1355398.7561039999</v>
      </c>
      <c r="K109" s="12">
        <f t="shared" si="89"/>
        <v>10843190.048831999</v>
      </c>
      <c r="L109" s="6">
        <f t="shared" si="90"/>
        <v>43.598736000000002</v>
      </c>
      <c r="M109" s="6">
        <f t="shared" si="91"/>
        <v>5242880</v>
      </c>
      <c r="N109" s="13">
        <f t="shared" si="92"/>
        <v>0.631029795584653</v>
      </c>
      <c r="O109" s="13"/>
      <c r="P109" s="7">
        <f t="shared" si="93"/>
        <v>2.5595844554052E-5</v>
      </c>
      <c r="Q109" s="7">
        <f t="shared" si="94"/>
        <v>2.1570458009505136E-3</v>
      </c>
      <c r="R109" s="6">
        <f t="shared" si="95"/>
        <v>2.1826416455045655E-3</v>
      </c>
      <c r="S109" s="6">
        <f t="shared" si="96"/>
        <v>2.1570458009505136E-3</v>
      </c>
      <c r="T109" s="7">
        <f t="shared" si="97"/>
        <v>7.8389680767801167E-4</v>
      </c>
      <c r="U109" s="7">
        <f t="shared" si="98"/>
        <v>4.2131519408402936E-2</v>
      </c>
      <c r="V109" s="7">
        <f t="shared" si="99"/>
        <v>0.44188459765423782</v>
      </c>
      <c r="W109" s="6">
        <f t="shared" si="100"/>
        <v>0.48480001387031879</v>
      </c>
      <c r="X109" s="6">
        <v>1.688E-3</v>
      </c>
      <c r="Y109" s="6">
        <v>0.51187193333389602</v>
      </c>
      <c r="Z109" s="6">
        <f t="shared" si="101"/>
        <v>27.787073516025686</v>
      </c>
      <c r="AA109" s="6">
        <f t="shared" si="103"/>
        <v>29.303415018042976</v>
      </c>
      <c r="AB109" s="6">
        <f t="shared" si="102"/>
        <v>5.2888071606610465</v>
      </c>
    </row>
    <row r="110" spans="7:28">
      <c r="G110" s="6">
        <v>147900</v>
      </c>
      <c r="H110" s="6">
        <v>3489300</v>
      </c>
      <c r="I110" s="12">
        <f t="shared" si="88"/>
        <v>6978600</v>
      </c>
      <c r="J110" s="6">
        <v>434943.36486799998</v>
      </c>
      <c r="K110" s="12">
        <f t="shared" si="89"/>
        <v>3479546.9189439998</v>
      </c>
      <c r="L110" s="6">
        <f t="shared" si="90"/>
        <v>44.829599999999999</v>
      </c>
      <c r="M110" s="6">
        <f t="shared" si="91"/>
        <v>5242880</v>
      </c>
      <c r="N110" s="13">
        <f t="shared" si="92"/>
        <v>2.0056059488681703</v>
      </c>
      <c r="O110" s="13"/>
      <c r="P110" s="7">
        <f t="shared" si="93"/>
        <v>2.6105428992050025E-5</v>
      </c>
      <c r="Q110" s="7">
        <f t="shared" si="94"/>
        <v>6.921894790110157E-4</v>
      </c>
      <c r="R110" s="6">
        <f t="shared" si="95"/>
        <v>7.1829490800306571E-4</v>
      </c>
      <c r="S110" s="6">
        <f t="shared" si="96"/>
        <v>6.921894790110157E-4</v>
      </c>
      <c r="T110" s="7">
        <f t="shared" si="97"/>
        <v>7.9950331026265912E-4</v>
      </c>
      <c r="U110" s="7">
        <f t="shared" si="98"/>
        <v>1.3519877258236286E-2</v>
      </c>
      <c r="V110" s="7">
        <f t="shared" si="99"/>
        <v>0.18664912211343102</v>
      </c>
      <c r="W110" s="6">
        <f t="shared" si="100"/>
        <v>0.20096850268192995</v>
      </c>
      <c r="X110" s="6">
        <v>7.1299999999999998E-4</v>
      </c>
      <c r="Y110" s="6">
        <v>0.20920212222214302</v>
      </c>
      <c r="Z110" s="6">
        <f t="shared" si="101"/>
        <v>2.9187266464213577</v>
      </c>
      <c r="AA110" s="6">
        <f t="shared" si="103"/>
        <v>0.74262384334722698</v>
      </c>
      <c r="AB110" s="6">
        <f t="shared" si="102"/>
        <v>3.9357246727497954</v>
      </c>
    </row>
    <row r="111" spans="7:28">
      <c r="G111" s="6">
        <v>325557</v>
      </c>
      <c r="H111" s="6">
        <v>3216152</v>
      </c>
      <c r="I111" s="12">
        <f t="shared" si="88"/>
        <v>6432304</v>
      </c>
      <c r="J111" s="6">
        <v>354003.39562999998</v>
      </c>
      <c r="K111" s="12">
        <f t="shared" si="89"/>
        <v>2832027.1650399999</v>
      </c>
      <c r="L111" s="6">
        <f t="shared" si="90"/>
        <v>45.104964000000002</v>
      </c>
      <c r="M111" s="6">
        <f t="shared" si="91"/>
        <v>5242880</v>
      </c>
      <c r="N111" s="13">
        <f t="shared" si="92"/>
        <v>2.2712719988719279</v>
      </c>
      <c r="O111" s="13">
        <f>MAX(N111:N325)</f>
        <v>2.3376087561760088</v>
      </c>
      <c r="P111" s="7">
        <f t="shared" si="93"/>
        <v>2.4061854143707815E-5</v>
      </c>
      <c r="Q111" s="7">
        <f t="shared" si="94"/>
        <v>5.6337777692878714E-4</v>
      </c>
      <c r="R111" s="6">
        <f t="shared" si="95"/>
        <v>5.8743963107249497E-4</v>
      </c>
      <c r="S111" s="6">
        <f t="shared" si="96"/>
        <v>5.6337777692878714E-4</v>
      </c>
      <c r="T111" s="7">
        <f t="shared" si="97"/>
        <v>7.369169089238161E-4</v>
      </c>
      <c r="U111" s="7">
        <f t="shared" si="98"/>
        <v>1.1003921072273347E-2</v>
      </c>
      <c r="V111" s="7">
        <f t="shared" si="99"/>
        <v>0.29712027152699044</v>
      </c>
      <c r="W111" s="6">
        <f t="shared" si="100"/>
        <v>0.30886110950818763</v>
      </c>
      <c r="X111" s="6">
        <v>1.1349999999999999E-3</v>
      </c>
      <c r="Y111" s="6">
        <v>0.29546052941196499</v>
      </c>
      <c r="Z111" s="6">
        <f t="shared" si="101"/>
        <v>50.363191460018754</v>
      </c>
      <c r="AA111" s="6">
        <f t="shared" si="103"/>
        <v>48.243204310793395</v>
      </c>
      <c r="AB111" s="6">
        <f t="shared" si="102"/>
        <v>4.5354890965953727</v>
      </c>
    </row>
    <row r="112" spans="7:28">
      <c r="G112" s="6">
        <v>400727</v>
      </c>
      <c r="H112" s="6">
        <v>3200440</v>
      </c>
      <c r="I112" s="12">
        <f t="shared" si="88"/>
        <v>6400880</v>
      </c>
      <c r="J112" s="6">
        <v>530030.62719699997</v>
      </c>
      <c r="K112" s="12">
        <f t="shared" si="89"/>
        <v>4240245.0175759997</v>
      </c>
      <c r="L112" s="6">
        <f t="shared" si="90"/>
        <v>46.419820000000001</v>
      </c>
      <c r="M112" s="6">
        <f t="shared" si="91"/>
        <v>5242880</v>
      </c>
      <c r="N112" s="13">
        <f t="shared" si="92"/>
        <v>1.5095542765731873</v>
      </c>
      <c r="O112" s="13">
        <f>MIN(N111:N325)</f>
        <v>0.18294684965111693</v>
      </c>
      <c r="P112" s="7">
        <f t="shared" si="93"/>
        <v>2.3944303775346511E-5</v>
      </c>
      <c r="Q112" s="7">
        <f t="shared" si="94"/>
        <v>8.4351585363468505E-4</v>
      </c>
      <c r="R112" s="6">
        <f t="shared" si="95"/>
        <v>8.6746015741003153E-4</v>
      </c>
      <c r="S112" s="6">
        <f t="shared" si="96"/>
        <v>8.4351585363468505E-4</v>
      </c>
      <c r="T112" s="7">
        <f t="shared" si="97"/>
        <v>7.3331681835813053E-4</v>
      </c>
      <c r="U112" s="7">
        <f t="shared" si="98"/>
        <v>1.6475591080655327E-2</v>
      </c>
      <c r="V112" s="7">
        <f t="shared" si="99"/>
        <v>0.34476422696127446</v>
      </c>
      <c r="W112" s="6">
        <f t="shared" si="100"/>
        <v>0.36197313486028793</v>
      </c>
      <c r="X112" s="6">
        <v>1.317E-3</v>
      </c>
      <c r="Y112" s="6">
        <v>0.35965623749999998</v>
      </c>
      <c r="Z112" s="6">
        <f t="shared" si="101"/>
        <v>35.951719541785494</v>
      </c>
      <c r="AA112" s="6">
        <f t="shared" si="103"/>
        <v>34.133625101744002</v>
      </c>
      <c r="AB112" s="6">
        <f t="shared" si="102"/>
        <v>0.64419774181949241</v>
      </c>
    </row>
    <row r="113" spans="7:28">
      <c r="G113" s="6">
        <v>67173</v>
      </c>
      <c r="H113" s="6">
        <v>3833077</v>
      </c>
      <c r="I113" s="12">
        <f t="shared" si="88"/>
        <v>7666154</v>
      </c>
      <c r="J113" s="6">
        <v>409935.68640100001</v>
      </c>
      <c r="K113" s="12">
        <f t="shared" si="89"/>
        <v>3279485.4912080001</v>
      </c>
      <c r="L113" s="6">
        <f t="shared" si="90"/>
        <v>47.340384</v>
      </c>
      <c r="M113" s="6">
        <f t="shared" si="91"/>
        <v>5242880</v>
      </c>
      <c r="N113" s="13">
        <f t="shared" si="92"/>
        <v>2.3376087561760088</v>
      </c>
      <c r="O113" s="13"/>
      <c r="P113" s="7">
        <f t="shared" si="93"/>
        <v>2.8677419380552011E-5</v>
      </c>
      <c r="Q113" s="7">
        <f t="shared" si="94"/>
        <v>6.523910746035796E-4</v>
      </c>
      <c r="R113" s="6">
        <f t="shared" si="95"/>
        <v>6.8106849398413165E-4</v>
      </c>
      <c r="S113" s="6">
        <f t="shared" si="96"/>
        <v>6.523910746035796E-4</v>
      </c>
      <c r="T113" s="7">
        <f t="shared" si="97"/>
        <v>8.7827293439706031E-4</v>
      </c>
      <c r="U113" s="7">
        <f t="shared" si="98"/>
        <v>1.2742532963100557E-2</v>
      </c>
      <c r="V113" s="7">
        <f t="shared" si="99"/>
        <v>0.2641359946878708</v>
      </c>
      <c r="W113" s="6">
        <f t="shared" si="100"/>
        <v>0.27775680058536845</v>
      </c>
      <c r="X113" s="6">
        <v>1.0089999999999999E-3</v>
      </c>
      <c r="Y113" s="6">
        <v>0.27274711428542597</v>
      </c>
      <c r="Z113" s="6">
        <f t="shared" si="101"/>
        <v>35.342807274174461</v>
      </c>
      <c r="AA113" s="6">
        <f t="shared" si="103"/>
        <v>32.500644798401218</v>
      </c>
      <c r="AB113" s="6">
        <f t="shared" si="102"/>
        <v>1.8367513486136859</v>
      </c>
    </row>
    <row r="114" spans="7:28">
      <c r="G114" s="6">
        <v>715176</v>
      </c>
      <c r="H114" s="6">
        <v>2766523</v>
      </c>
      <c r="I114" s="12">
        <f t="shared" si="88"/>
        <v>5533046</v>
      </c>
      <c r="J114" s="6">
        <v>1099826.0881350001</v>
      </c>
      <c r="K114" s="12">
        <f t="shared" si="89"/>
        <v>8798608.7050800007</v>
      </c>
      <c r="L114" s="6">
        <f t="shared" si="90"/>
        <v>47.501795999999999</v>
      </c>
      <c r="M114" s="6">
        <f t="shared" si="91"/>
        <v>5242880</v>
      </c>
      <c r="N114" s="13">
        <f t="shared" si="92"/>
        <v>0.62885465025912768</v>
      </c>
      <c r="O114" s="13"/>
      <c r="P114" s="7">
        <f t="shared" si="93"/>
        <v>2.0697925008274786E-5</v>
      </c>
      <c r="Q114" s="7">
        <f t="shared" si="94"/>
        <v>1.7503153477923059E-3</v>
      </c>
      <c r="R114" s="6">
        <f t="shared" si="95"/>
        <v>1.7710132728005806E-3</v>
      </c>
      <c r="S114" s="6">
        <f t="shared" si="96"/>
        <v>1.7503153477923059E-3</v>
      </c>
      <c r="T114" s="7">
        <f t="shared" si="97"/>
        <v>6.3389341599111066E-4</v>
      </c>
      <c r="U114" s="7">
        <f t="shared" si="98"/>
        <v>3.4187241185996899E-2</v>
      </c>
      <c r="V114" s="7">
        <f t="shared" si="99"/>
        <v>0.39371708227012658</v>
      </c>
      <c r="W114" s="6">
        <f t="shared" si="100"/>
        <v>0.42853821687211457</v>
      </c>
      <c r="X114" s="6">
        <v>1.5039999999999999E-3</v>
      </c>
      <c r="Y114" s="6">
        <v>0.45912607999999994</v>
      </c>
      <c r="Z114" s="6">
        <f t="shared" si="101"/>
        <v>16.377350252148005</v>
      </c>
      <c r="AA114" s="6">
        <f t="shared" si="103"/>
        <v>17.753542074506697</v>
      </c>
      <c r="AB114" s="6">
        <f t="shared" si="102"/>
        <v>6.6621924696339114</v>
      </c>
    </row>
    <row r="115" spans="7:28">
      <c r="G115" s="6">
        <v>94653</v>
      </c>
      <c r="H115" s="6">
        <v>3803485</v>
      </c>
      <c r="I115" s="12">
        <f t="shared" si="88"/>
        <v>7606970</v>
      </c>
      <c r="J115" s="6">
        <v>1491302.062622</v>
      </c>
      <c r="K115" s="12">
        <f t="shared" si="89"/>
        <v>11930416.500976</v>
      </c>
      <c r="L115" s="6">
        <f t="shared" si="90"/>
        <v>47.534880000000001</v>
      </c>
      <c r="M115" s="6">
        <f t="shared" si="91"/>
        <v>5242880</v>
      </c>
      <c r="N115" s="13">
        <f t="shared" si="92"/>
        <v>0.63761143622921224</v>
      </c>
      <c r="O115" s="13"/>
      <c r="P115" s="7">
        <f t="shared" si="93"/>
        <v>2.8456024873134266E-5</v>
      </c>
      <c r="Q115" s="7">
        <f t="shared" si="94"/>
        <v>2.37332876221173E-3</v>
      </c>
      <c r="R115" s="6">
        <f t="shared" si="95"/>
        <v>2.4017847870848644E-3</v>
      </c>
      <c r="S115" s="6">
        <f t="shared" si="96"/>
        <v>2.37332876221173E-3</v>
      </c>
      <c r="T115" s="7">
        <f t="shared" si="97"/>
        <v>8.7149251942635194E-4</v>
      </c>
      <c r="U115" s="7">
        <f t="shared" si="98"/>
        <v>4.6355968317215356E-2</v>
      </c>
      <c r="V115" s="7">
        <f t="shared" si="99"/>
        <v>0.57198924518632088</v>
      </c>
      <c r="W115" s="6">
        <f t="shared" si="100"/>
        <v>0.61921670602296264</v>
      </c>
      <c r="X115" s="6">
        <v>2.1849999999999999E-3</v>
      </c>
      <c r="Y115" s="6">
        <v>0.62105893749999996</v>
      </c>
      <c r="Z115" s="6">
        <f t="shared" si="101"/>
        <v>8.61916531861465</v>
      </c>
      <c r="AA115" s="6">
        <f t="shared" si="103"/>
        <v>9.921500553083046</v>
      </c>
      <c r="AB115" s="6">
        <f t="shared" si="102"/>
        <v>0.29662748022804619</v>
      </c>
    </row>
    <row r="116" spans="7:28">
      <c r="G116" s="6">
        <v>141347</v>
      </c>
      <c r="H116" s="6">
        <v>3740507</v>
      </c>
      <c r="I116" s="12">
        <f t="shared" si="88"/>
        <v>7481014</v>
      </c>
      <c r="J116" s="6">
        <v>1499416.1829830001</v>
      </c>
      <c r="K116" s="12">
        <f t="shared" si="89"/>
        <v>11995329.463864001</v>
      </c>
      <c r="L116" s="6">
        <f t="shared" si="90"/>
        <v>47.713023999999997</v>
      </c>
      <c r="M116" s="6">
        <f t="shared" si="91"/>
        <v>5242880</v>
      </c>
      <c r="N116" s="13">
        <f t="shared" si="92"/>
        <v>0.62366056910204914</v>
      </c>
      <c r="O116" s="13"/>
      <c r="P116" s="7">
        <f t="shared" si="93"/>
        <v>2.7984850796081181E-5</v>
      </c>
      <c r="Q116" s="7">
        <f t="shared" si="94"/>
        <v>2.3862419578113869E-3</v>
      </c>
      <c r="R116" s="6">
        <f t="shared" si="95"/>
        <v>2.4142268086074681E-3</v>
      </c>
      <c r="S116" s="6">
        <f t="shared" si="96"/>
        <v>2.3862419578113869E-3</v>
      </c>
      <c r="T116" s="7">
        <f t="shared" si="97"/>
        <v>8.5706237026356234E-4</v>
      </c>
      <c r="U116" s="7">
        <f t="shared" si="98"/>
        <v>4.6608189457254055E-2</v>
      </c>
      <c r="V116" s="7">
        <f t="shared" si="99"/>
        <v>0.51073273105652728</v>
      </c>
      <c r="W116" s="6">
        <f t="shared" si="100"/>
        <v>0.55819798288404487</v>
      </c>
      <c r="X116" s="6">
        <v>1.951E-3</v>
      </c>
      <c r="Y116" s="6">
        <v>0.58815682142801406</v>
      </c>
      <c r="Z116" s="6">
        <f t="shared" si="101"/>
        <v>22.308660062090564</v>
      </c>
      <c r="AA116" s="6">
        <f t="shared" si="103"/>
        <v>23.74304503369903</v>
      </c>
      <c r="AB116" s="6">
        <f t="shared" si="102"/>
        <v>5.093682067859163</v>
      </c>
    </row>
    <row r="117" spans="7:28">
      <c r="G117" s="6">
        <v>113076</v>
      </c>
      <c r="H117" s="6">
        <v>3805068</v>
      </c>
      <c r="I117" s="12">
        <f t="shared" si="88"/>
        <v>7610136</v>
      </c>
      <c r="J117" s="6">
        <v>593722.33941699995</v>
      </c>
      <c r="K117" s="12">
        <f t="shared" si="89"/>
        <v>4749778.7153359996</v>
      </c>
      <c r="L117" s="6">
        <f t="shared" si="90"/>
        <v>47.922336000000001</v>
      </c>
      <c r="M117" s="6">
        <f t="shared" si="91"/>
        <v>5242880</v>
      </c>
      <c r="N117" s="13">
        <f t="shared" si="92"/>
        <v>1.6022085356163078</v>
      </c>
      <c r="O117" s="13"/>
      <c r="P117" s="7">
        <f t="shared" si="93"/>
        <v>2.8467868192451725E-5</v>
      </c>
      <c r="Q117" s="7">
        <f t="shared" si="94"/>
        <v>9.4487786225449957E-4</v>
      </c>
      <c r="R117" s="6">
        <f t="shared" si="95"/>
        <v>9.7334573044695132E-4</v>
      </c>
      <c r="S117" s="6">
        <f t="shared" si="96"/>
        <v>9.4487786225449957E-4</v>
      </c>
      <c r="T117" s="7">
        <f t="shared" si="97"/>
        <v>8.7185523221692477E-4</v>
      </c>
      <c r="U117" s="7">
        <f t="shared" si="98"/>
        <v>1.845539857086188E-2</v>
      </c>
      <c r="V117" s="7">
        <f t="shared" si="99"/>
        <v>0.29397891182802671</v>
      </c>
      <c r="W117" s="6">
        <f t="shared" si="100"/>
        <v>0.31330616563110553</v>
      </c>
      <c r="X117" s="6">
        <v>1.1230000000000001E-3</v>
      </c>
      <c r="Y117" s="6">
        <v>0.31451720625000007</v>
      </c>
      <c r="Z117" s="6">
        <f t="shared" si="101"/>
        <v>15.861276736019637</v>
      </c>
      <c r="AA117" s="6">
        <f t="shared" si="103"/>
        <v>13.326292925471838</v>
      </c>
      <c r="AB117" s="6">
        <f t="shared" si="102"/>
        <v>0.38504749337367705</v>
      </c>
    </row>
    <row r="118" spans="7:28">
      <c r="G118" s="6">
        <v>113076</v>
      </c>
      <c r="H118" s="6">
        <v>3805068</v>
      </c>
      <c r="I118" s="12">
        <f t="shared" si="88"/>
        <v>7610136</v>
      </c>
      <c r="J118" s="6">
        <v>607256.77960200002</v>
      </c>
      <c r="K118" s="12">
        <f t="shared" si="89"/>
        <v>4858054.2368160002</v>
      </c>
      <c r="L118" s="6">
        <f t="shared" si="90"/>
        <v>47.922336000000001</v>
      </c>
      <c r="M118" s="6">
        <f t="shared" si="91"/>
        <v>5242880</v>
      </c>
      <c r="N118" s="13">
        <f t="shared" si="92"/>
        <v>1.5664987727653967</v>
      </c>
      <c r="O118" s="13"/>
      <c r="P118" s="7">
        <f t="shared" si="93"/>
        <v>2.8467868192451725E-5</v>
      </c>
      <c r="Q118" s="7">
        <f t="shared" si="94"/>
        <v>9.6641721164359567E-4</v>
      </c>
      <c r="R118" s="6">
        <f t="shared" si="95"/>
        <v>9.9488507983604732E-4</v>
      </c>
      <c r="S118" s="6">
        <f t="shared" si="96"/>
        <v>9.6641721164359567E-4</v>
      </c>
      <c r="T118" s="7">
        <f t="shared" si="97"/>
        <v>8.7185523221692477E-4</v>
      </c>
      <c r="U118" s="7">
        <f t="shared" si="98"/>
        <v>1.8876106149918005E-2</v>
      </c>
      <c r="V118" s="7">
        <f t="shared" si="99"/>
        <v>0.29057577215414931</v>
      </c>
      <c r="W118" s="6">
        <f t="shared" si="100"/>
        <v>0.31032373353628423</v>
      </c>
      <c r="X118" s="6">
        <v>1.1100000000000001E-3</v>
      </c>
      <c r="Y118" s="6">
        <v>0.31382964705915006</v>
      </c>
      <c r="Z118" s="6">
        <f t="shared" si="101"/>
        <v>12.935386338414812</v>
      </c>
      <c r="AA118" s="6">
        <f t="shared" si="103"/>
        <v>10.370713528284032</v>
      </c>
      <c r="AB118" s="6">
        <f t="shared" si="102"/>
        <v>1.1171390452492989</v>
      </c>
    </row>
    <row r="119" spans="7:28">
      <c r="G119" s="6">
        <v>113076</v>
      </c>
      <c r="H119" s="6">
        <v>3805068</v>
      </c>
      <c r="I119" s="12">
        <f t="shared" si="88"/>
        <v>7610136</v>
      </c>
      <c r="J119" s="6">
        <v>607829.88470499997</v>
      </c>
      <c r="K119" s="12">
        <f t="shared" si="89"/>
        <v>4862639.0776399998</v>
      </c>
      <c r="L119" s="6">
        <f t="shared" si="90"/>
        <v>47.922336000000001</v>
      </c>
      <c r="M119" s="6">
        <f t="shared" si="91"/>
        <v>5242880</v>
      </c>
      <c r="N119" s="13">
        <f t="shared" si="92"/>
        <v>1.5650217666768416</v>
      </c>
      <c r="O119" s="13"/>
      <c r="P119" s="7">
        <f t="shared" si="93"/>
        <v>2.8467868192451725E-5</v>
      </c>
      <c r="Q119" s="7">
        <f t="shared" si="94"/>
        <v>9.6732927825894568E-4</v>
      </c>
      <c r="R119" s="6">
        <f t="shared" si="95"/>
        <v>9.9579714645139732E-4</v>
      </c>
      <c r="S119" s="6">
        <f t="shared" si="96"/>
        <v>9.6732927825894568E-4</v>
      </c>
      <c r="T119" s="7">
        <f t="shared" si="97"/>
        <v>8.7185523221692477E-4</v>
      </c>
      <c r="U119" s="7">
        <f t="shared" si="98"/>
        <v>1.889392067768067E-2</v>
      </c>
      <c r="V119" s="7">
        <f t="shared" si="99"/>
        <v>0.29083755212906293</v>
      </c>
      <c r="W119" s="6">
        <f t="shared" si="100"/>
        <v>0.31060332803896051</v>
      </c>
      <c r="X119" s="6">
        <v>1.111E-3</v>
      </c>
      <c r="Y119" s="6">
        <v>0.31238542499999999</v>
      </c>
      <c r="Z119" s="6">
        <f t="shared" si="101"/>
        <v>12.931658122507139</v>
      </c>
      <c r="AA119" s="6">
        <f t="shared" si="103"/>
        <v>10.369293748749117</v>
      </c>
      <c r="AB119" s="6">
        <f t="shared" si="102"/>
        <v>0.57048018838890491</v>
      </c>
    </row>
    <row r="120" spans="7:28">
      <c r="G120" s="6">
        <v>113076</v>
      </c>
      <c r="H120" s="6">
        <v>3805068</v>
      </c>
      <c r="I120" s="12">
        <f t="shared" si="88"/>
        <v>7610136</v>
      </c>
      <c r="J120" s="6">
        <v>606250.68548600003</v>
      </c>
      <c r="K120" s="12">
        <f t="shared" si="89"/>
        <v>4850005.4838880002</v>
      </c>
      <c r="L120" s="6">
        <f t="shared" si="90"/>
        <v>47.922336000000001</v>
      </c>
      <c r="M120" s="6">
        <f t="shared" si="91"/>
        <v>5242880</v>
      </c>
      <c r="N120" s="13">
        <f t="shared" si="92"/>
        <v>1.5690984320082346</v>
      </c>
      <c r="O120" s="13"/>
      <c r="P120" s="7">
        <f t="shared" si="93"/>
        <v>2.8467868192451725E-5</v>
      </c>
      <c r="Q120" s="7">
        <f t="shared" si="94"/>
        <v>9.64816065797397E-4</v>
      </c>
      <c r="R120" s="6">
        <f t="shared" si="95"/>
        <v>9.9328393398984876E-4</v>
      </c>
      <c r="S120" s="6">
        <f t="shared" si="96"/>
        <v>9.64816065797397E-4</v>
      </c>
      <c r="T120" s="7">
        <f t="shared" si="97"/>
        <v>8.7185523221692477E-4</v>
      </c>
      <c r="U120" s="7">
        <f t="shared" si="98"/>
        <v>1.8844832494409589E-2</v>
      </c>
      <c r="V120" s="7">
        <f t="shared" si="99"/>
        <v>0.29424069180294038</v>
      </c>
      <c r="W120" s="6">
        <f t="shared" si="100"/>
        <v>0.31395737952956687</v>
      </c>
      <c r="X120" s="6">
        <v>1.124E-3</v>
      </c>
      <c r="Y120" s="6">
        <v>0.31538034999999998</v>
      </c>
      <c r="Z120" s="6">
        <f t="shared" si="101"/>
        <v>14.162271726210232</v>
      </c>
      <c r="AA120" s="6">
        <f t="shared" si="103"/>
        <v>11.629543239337298</v>
      </c>
      <c r="AB120" s="6">
        <f t="shared" si="102"/>
        <v>0.45119186101261693</v>
      </c>
    </row>
    <row r="121" spans="7:28">
      <c r="G121" s="6">
        <v>410236</v>
      </c>
      <c r="H121" s="6">
        <v>3356824</v>
      </c>
      <c r="I121" s="12">
        <f t="shared" si="88"/>
        <v>6713648</v>
      </c>
      <c r="J121" s="6">
        <v>583503.43115199998</v>
      </c>
      <c r="K121" s="12">
        <f t="shared" si="89"/>
        <v>4668027.4492159998</v>
      </c>
      <c r="L121" s="6">
        <f t="shared" si="90"/>
        <v>48.486607999999997</v>
      </c>
      <c r="M121" s="6">
        <f t="shared" si="91"/>
        <v>5242880</v>
      </c>
      <c r="N121" s="13">
        <f t="shared" si="92"/>
        <v>1.4382194777212727</v>
      </c>
      <c r="O121" s="13"/>
      <c r="P121" s="7">
        <f t="shared" si="93"/>
        <v>2.5114301026225699E-5</v>
      </c>
      <c r="Q121" s="7">
        <f t="shared" si="94"/>
        <v>9.2861500745693669E-4</v>
      </c>
      <c r="R121" s="6">
        <f t="shared" si="95"/>
        <v>9.5372930848316236E-4</v>
      </c>
      <c r="S121" s="6">
        <f t="shared" si="96"/>
        <v>9.2861500745693669E-4</v>
      </c>
      <c r="T121" s="7">
        <f t="shared" si="97"/>
        <v>7.6914908433472053E-4</v>
      </c>
      <c r="U121" s="7">
        <f t="shared" si="98"/>
        <v>1.8137751730800518E-2</v>
      </c>
      <c r="V121" s="7">
        <f t="shared" si="99"/>
        <v>0.3353401478643831</v>
      </c>
      <c r="W121" s="6">
        <f t="shared" si="100"/>
        <v>0.35424704867951834</v>
      </c>
      <c r="X121" s="6">
        <v>1.281E-3</v>
      </c>
      <c r="Y121" s="6">
        <v>0.35855189999999998</v>
      </c>
      <c r="Z121" s="6">
        <f t="shared" si="101"/>
        <v>27.508586459255529</v>
      </c>
      <c r="AA121" s="6">
        <f t="shared" si="103"/>
        <v>25.548063350260552</v>
      </c>
      <c r="AB121" s="6">
        <f t="shared" si="102"/>
        <v>1.2006215335859718</v>
      </c>
    </row>
    <row r="122" spans="7:28">
      <c r="G122" s="6">
        <v>403394</v>
      </c>
      <c r="H122" s="6">
        <v>3387388</v>
      </c>
      <c r="I122" s="12">
        <f t="shared" si="88"/>
        <v>6774776</v>
      </c>
      <c r="J122" s="6">
        <v>604866.11254899995</v>
      </c>
      <c r="K122" s="12">
        <f t="shared" si="89"/>
        <v>4838928.9003919996</v>
      </c>
      <c r="L122" s="6">
        <f t="shared" si="90"/>
        <v>48.716535999999998</v>
      </c>
      <c r="M122" s="6">
        <f t="shared" si="91"/>
        <v>5242880</v>
      </c>
      <c r="N122" s="13">
        <f t="shared" si="92"/>
        <v>1.400056942240085</v>
      </c>
      <c r="O122" s="13"/>
      <c r="P122" s="7">
        <f t="shared" si="93"/>
        <v>2.5342967616003885E-5</v>
      </c>
      <c r="Q122" s="7">
        <f t="shared" si="94"/>
        <v>9.626125908226593E-4</v>
      </c>
      <c r="R122" s="6">
        <f t="shared" si="95"/>
        <v>9.8795555843866315E-4</v>
      </c>
      <c r="S122" s="6">
        <f t="shared" si="96"/>
        <v>9.626125908226593E-4</v>
      </c>
      <c r="T122" s="7">
        <f t="shared" si="97"/>
        <v>7.761522136657806E-4</v>
      </c>
      <c r="U122" s="7">
        <f t="shared" si="98"/>
        <v>1.8801794118208589E-2</v>
      </c>
      <c r="V122" s="7">
        <f t="shared" si="99"/>
        <v>0.33691082771386499</v>
      </c>
      <c r="W122" s="6">
        <f t="shared" si="100"/>
        <v>0.35648877404573937</v>
      </c>
      <c r="X122" s="6">
        <v>1.2869999999999999E-3</v>
      </c>
      <c r="Y122" s="6">
        <v>0.36275703749999999</v>
      </c>
      <c r="Z122" s="6">
        <f t="shared" si="101"/>
        <v>25.204926898006271</v>
      </c>
      <c r="AA122" s="6">
        <f t="shared" si="103"/>
        <v>23.235776345092216</v>
      </c>
      <c r="AB122" s="6">
        <f t="shared" si="102"/>
        <v>1.7279508889639736</v>
      </c>
    </row>
    <row r="123" spans="7:28">
      <c r="G123" s="6">
        <v>448695</v>
      </c>
      <c r="H123" s="6">
        <v>3314611</v>
      </c>
      <c r="I123" s="12">
        <f t="shared" si="88"/>
        <v>6629222</v>
      </c>
      <c r="J123" s="6">
        <v>1381872.4582519999</v>
      </c>
      <c r="K123" s="12">
        <f t="shared" si="89"/>
        <v>11054979.666015999</v>
      </c>
      <c r="L123" s="6">
        <f t="shared" si="90"/>
        <v>48.749231999999999</v>
      </c>
      <c r="M123" s="6">
        <f t="shared" si="91"/>
        <v>5242880</v>
      </c>
      <c r="N123" s="13">
        <f t="shared" si="92"/>
        <v>0.59965935716542507</v>
      </c>
      <c r="O123" s="13"/>
      <c r="P123" s="7">
        <f t="shared" si="93"/>
        <v>2.4798481671615491E-5</v>
      </c>
      <c r="Q123" s="7">
        <f t="shared" si="94"/>
        <v>2.199177304905927E-3</v>
      </c>
      <c r="R123" s="6">
        <f t="shared" si="95"/>
        <v>2.2239757865775422E-3</v>
      </c>
      <c r="S123" s="6">
        <f t="shared" si="96"/>
        <v>2.199177304905927E-3</v>
      </c>
      <c r="T123" s="7">
        <f t="shared" si="97"/>
        <v>7.5947681962944508E-4</v>
      </c>
      <c r="U123" s="7">
        <f t="shared" si="98"/>
        <v>4.2954433912963066E-2</v>
      </c>
      <c r="V123" s="7">
        <f t="shared" si="99"/>
        <v>0.69371693352116726</v>
      </c>
      <c r="W123" s="6">
        <f t="shared" si="100"/>
        <v>0.73743084425375982</v>
      </c>
      <c r="X123" s="6">
        <v>2.65E-3</v>
      </c>
      <c r="Y123" s="6">
        <v>0.74350166666755002</v>
      </c>
      <c r="Z123" s="6">
        <f t="shared" si="101"/>
        <v>17.012177173361245</v>
      </c>
      <c r="AA123" s="6">
        <f t="shared" si="103"/>
        <v>16.076385412168218</v>
      </c>
      <c r="AB123" s="6">
        <f t="shared" si="102"/>
        <v>0.81651766041093665</v>
      </c>
    </row>
    <row r="124" spans="7:28">
      <c r="G124" s="6">
        <v>115625</v>
      </c>
      <c r="H124" s="6">
        <v>3897557</v>
      </c>
      <c r="I124" s="12">
        <f t="shared" si="88"/>
        <v>7795114</v>
      </c>
      <c r="J124" s="6">
        <v>638147.69671599998</v>
      </c>
      <c r="K124" s="12">
        <f t="shared" si="89"/>
        <v>5105181.5737279998</v>
      </c>
      <c r="L124" s="6">
        <f t="shared" si="90"/>
        <v>49.083184000000003</v>
      </c>
      <c r="M124" s="6">
        <f t="shared" si="91"/>
        <v>5242880</v>
      </c>
      <c r="N124" s="13">
        <f t="shared" si="92"/>
        <v>1.5269024005169141</v>
      </c>
      <c r="O124" s="13"/>
      <c r="P124" s="7">
        <f t="shared" si="93"/>
        <v>2.9159830770059188E-5</v>
      </c>
      <c r="Q124" s="7">
        <f t="shared" si="94"/>
        <v>1.0155784807890657E-3</v>
      </c>
      <c r="R124" s="6">
        <f t="shared" si="95"/>
        <v>1.044738311559125E-3</v>
      </c>
      <c r="S124" s="6">
        <f t="shared" si="96"/>
        <v>1.0155784807890657E-3</v>
      </c>
      <c r="T124" s="7">
        <f t="shared" si="97"/>
        <v>8.9304723682039349E-4</v>
      </c>
      <c r="U124" s="7">
        <f t="shared" si="98"/>
        <v>1.9836326356754311E-2</v>
      </c>
      <c r="V124" s="7">
        <f t="shared" si="99"/>
        <v>0.26937159418614381</v>
      </c>
      <c r="W124" s="6">
        <f t="shared" si="100"/>
        <v>0.2901009677797185</v>
      </c>
      <c r="X124" s="6">
        <v>1.029E-3</v>
      </c>
      <c r="Y124" s="6">
        <v>0.29696939999999999</v>
      </c>
      <c r="Z124" s="6">
        <f t="shared" si="101"/>
        <v>1.304326453929469</v>
      </c>
      <c r="AA124" s="6">
        <f t="shared" si="103"/>
        <v>1.5294763419946571</v>
      </c>
      <c r="AB124" s="6">
        <f t="shared" si="102"/>
        <v>2.3128417339569314</v>
      </c>
    </row>
    <row r="125" spans="7:28">
      <c r="G125" s="6">
        <v>115625</v>
      </c>
      <c r="H125" s="6">
        <v>3897557</v>
      </c>
      <c r="I125" s="12">
        <f t="shared" si="88"/>
        <v>7795114</v>
      </c>
      <c r="J125" s="6">
        <v>641830.18023699999</v>
      </c>
      <c r="K125" s="12">
        <f t="shared" si="89"/>
        <v>5134641.4418959999</v>
      </c>
      <c r="L125" s="6">
        <f t="shared" si="90"/>
        <v>49.083184000000003</v>
      </c>
      <c r="M125" s="6">
        <f t="shared" si="91"/>
        <v>5242880</v>
      </c>
      <c r="N125" s="13">
        <f t="shared" si="92"/>
        <v>1.5181418387652017</v>
      </c>
      <c r="O125" s="13"/>
      <c r="P125" s="7">
        <f t="shared" si="93"/>
        <v>2.9159830770059188E-5</v>
      </c>
      <c r="Q125" s="7">
        <f t="shared" si="94"/>
        <v>1.0214389595450556E-3</v>
      </c>
      <c r="R125" s="6">
        <f t="shared" si="95"/>
        <v>1.0505987903151148E-3</v>
      </c>
      <c r="S125" s="6">
        <f t="shared" si="96"/>
        <v>1.0214389595450556E-3</v>
      </c>
      <c r="T125" s="7">
        <f t="shared" si="97"/>
        <v>8.9304723682039349E-4</v>
      </c>
      <c r="U125" s="7">
        <f t="shared" si="98"/>
        <v>1.9950793501745723E-2</v>
      </c>
      <c r="V125" s="7">
        <f t="shared" si="99"/>
        <v>0.26806269431157553</v>
      </c>
      <c r="W125" s="6">
        <f t="shared" si="100"/>
        <v>0.28890653505014163</v>
      </c>
      <c r="X125" s="6">
        <v>1.024E-3</v>
      </c>
      <c r="Y125" s="6">
        <v>0.29773141333299197</v>
      </c>
      <c r="Z125" s="6">
        <f t="shared" si="101"/>
        <v>0.25010160692816397</v>
      </c>
      <c r="AA125" s="6">
        <f t="shared" si="103"/>
        <v>2.5975381167104352</v>
      </c>
      <c r="AB125" s="6">
        <f t="shared" si="102"/>
        <v>2.964040033283394</v>
      </c>
    </row>
    <row r="126" spans="7:28">
      <c r="G126" s="6">
        <v>115625</v>
      </c>
      <c r="H126" s="6">
        <v>3897557</v>
      </c>
      <c r="I126" s="12">
        <f t="shared" si="88"/>
        <v>7795114</v>
      </c>
      <c r="J126" s="6">
        <v>641059.28997799999</v>
      </c>
      <c r="K126" s="12">
        <f t="shared" si="89"/>
        <v>5128474.3198239999</v>
      </c>
      <c r="L126" s="6">
        <f t="shared" si="90"/>
        <v>49.083184000000003</v>
      </c>
      <c r="M126" s="6">
        <f t="shared" si="91"/>
        <v>5242880</v>
      </c>
      <c r="N126" s="13">
        <f t="shared" si="92"/>
        <v>1.519967443313144</v>
      </c>
      <c r="O126" s="13"/>
      <c r="P126" s="7">
        <f t="shared" si="93"/>
        <v>2.9159830770059188E-5</v>
      </c>
      <c r="Q126" s="7">
        <f t="shared" si="94"/>
        <v>1.0202121282611393E-3</v>
      </c>
      <c r="R126" s="6">
        <f t="shared" si="95"/>
        <v>1.0493719590311985E-3</v>
      </c>
      <c r="S126" s="6">
        <f t="shared" si="96"/>
        <v>1.0202121282611393E-3</v>
      </c>
      <c r="T126" s="7">
        <f t="shared" si="97"/>
        <v>8.9304723682039349E-4</v>
      </c>
      <c r="U126" s="7">
        <f t="shared" si="98"/>
        <v>1.9926830975763948E-2</v>
      </c>
      <c r="V126" s="7">
        <f t="shared" si="99"/>
        <v>0.2683244742864892</v>
      </c>
      <c r="W126" s="6">
        <f t="shared" si="100"/>
        <v>0.28914435249907355</v>
      </c>
      <c r="X126" s="6">
        <v>1.0250000000000001E-3</v>
      </c>
      <c r="Y126" s="6">
        <v>0.29566466666632502</v>
      </c>
      <c r="Z126" s="6">
        <f t="shared" si="101"/>
        <v>0.46710943793763948</v>
      </c>
      <c r="AA126" s="6">
        <f t="shared" si="103"/>
        <v>2.3777521006047264</v>
      </c>
      <c r="AB126" s="6">
        <f t="shared" si="102"/>
        <v>2.2053071950629866</v>
      </c>
    </row>
    <row r="127" spans="7:28">
      <c r="G127" s="6">
        <v>115625</v>
      </c>
      <c r="H127" s="6">
        <v>3897557</v>
      </c>
      <c r="I127" s="12">
        <f t="shared" si="88"/>
        <v>7795114</v>
      </c>
      <c r="J127" s="6">
        <v>640929.117065</v>
      </c>
      <c r="K127" s="12">
        <f t="shared" si="89"/>
        <v>5127432.93652</v>
      </c>
      <c r="L127" s="6">
        <f t="shared" si="90"/>
        <v>49.083184000000003</v>
      </c>
      <c r="M127" s="6">
        <f t="shared" si="91"/>
        <v>5242880</v>
      </c>
      <c r="N127" s="13">
        <f t="shared" si="92"/>
        <v>1.5202761491972943</v>
      </c>
      <c r="O127" s="13"/>
      <c r="P127" s="7">
        <f t="shared" si="93"/>
        <v>2.9159830770059188E-5</v>
      </c>
      <c r="Q127" s="7">
        <f t="shared" si="94"/>
        <v>1.0200049649196356E-3</v>
      </c>
      <c r="R127" s="6">
        <f t="shared" si="95"/>
        <v>1.0491647956896949E-3</v>
      </c>
      <c r="S127" s="6">
        <f t="shared" si="96"/>
        <v>1.0200049649196356E-3</v>
      </c>
      <c r="T127" s="7">
        <f t="shared" si="97"/>
        <v>8.9304723682039349E-4</v>
      </c>
      <c r="U127" s="7">
        <f t="shared" si="98"/>
        <v>1.9922784651694513E-2</v>
      </c>
      <c r="V127" s="7">
        <f t="shared" si="99"/>
        <v>0.26884803423631648</v>
      </c>
      <c r="W127" s="6">
        <f t="shared" si="100"/>
        <v>0.28966386612483142</v>
      </c>
      <c r="X127" s="6">
        <v>1.0269999999999999E-3</v>
      </c>
      <c r="Y127" s="6">
        <v>0.29742653571413896</v>
      </c>
      <c r="Z127" s="6">
        <f t="shared" si="101"/>
        <v>0.68111344502086368</v>
      </c>
      <c r="AA127" s="6">
        <f t="shared" si="103"/>
        <v>2.1582079542059383</v>
      </c>
      <c r="AB127" s="6">
        <f t="shared" si="102"/>
        <v>2.6099451989611189</v>
      </c>
    </row>
    <row r="128" spans="7:28">
      <c r="G128" s="6">
        <v>726713</v>
      </c>
      <c r="H128" s="6">
        <v>2903837</v>
      </c>
      <c r="I128" s="12">
        <f t="shared" si="88"/>
        <v>5807674</v>
      </c>
      <c r="J128" s="6">
        <v>1172773.2286380001</v>
      </c>
      <c r="K128" s="12">
        <f t="shared" si="89"/>
        <v>9382185.8291040007</v>
      </c>
      <c r="L128" s="6">
        <f t="shared" si="90"/>
        <v>49.380304000000002</v>
      </c>
      <c r="M128" s="6">
        <f t="shared" si="91"/>
        <v>5242880</v>
      </c>
      <c r="N128" s="13">
        <f t="shared" si="92"/>
        <v>0.61901076207468742</v>
      </c>
      <c r="O128" s="13"/>
      <c r="P128" s="7">
        <f t="shared" si="93"/>
        <v>2.1725248791444578E-5</v>
      </c>
      <c r="Q128" s="7">
        <f t="shared" si="94"/>
        <v>1.866406883515443E-3</v>
      </c>
      <c r="R128" s="6">
        <f t="shared" si="95"/>
        <v>1.8881321323068875E-3</v>
      </c>
      <c r="S128" s="6">
        <f t="shared" si="96"/>
        <v>1.866406883515443E-3</v>
      </c>
      <c r="T128" s="7">
        <f t="shared" si="97"/>
        <v>6.6535617286079998E-4</v>
      </c>
      <c r="U128" s="7">
        <f t="shared" si="98"/>
        <v>3.6454746488070393E-2</v>
      </c>
      <c r="V128" s="7">
        <f t="shared" si="99"/>
        <v>0.46675369527103439</v>
      </c>
      <c r="W128" s="6">
        <f t="shared" si="100"/>
        <v>0.50387379793196563</v>
      </c>
      <c r="X128" s="6">
        <v>1.7830000000000001E-3</v>
      </c>
      <c r="Y128" s="6">
        <v>0.53343245384629112</v>
      </c>
      <c r="Z128" s="6">
        <f t="shared" si="101"/>
        <v>4.6778958786002773</v>
      </c>
      <c r="AA128" s="6">
        <f t="shared" si="103"/>
        <v>5.8963618792421437</v>
      </c>
      <c r="AB128" s="6">
        <f t="shared" si="102"/>
        <v>5.5412181432145928</v>
      </c>
    </row>
    <row r="129" spans="7:28">
      <c r="G129" s="6">
        <v>157464</v>
      </c>
      <c r="H129" s="6">
        <v>3866688</v>
      </c>
      <c r="I129" s="12">
        <f t="shared" si="88"/>
        <v>7733376</v>
      </c>
      <c r="J129" s="6">
        <v>634512.92456099996</v>
      </c>
      <c r="K129" s="12">
        <f t="shared" si="89"/>
        <v>5076103.3964879997</v>
      </c>
      <c r="L129" s="6">
        <f t="shared" si="90"/>
        <v>49.549536000000003</v>
      </c>
      <c r="M129" s="6">
        <f t="shared" si="91"/>
        <v>5242880</v>
      </c>
      <c r="N129" s="13">
        <f t="shared" si="92"/>
        <v>1.5234866975622454</v>
      </c>
      <c r="O129" s="13"/>
      <c r="P129" s="7">
        <f t="shared" si="93"/>
        <v>2.8928882302585598E-5</v>
      </c>
      <c r="Q129" s="7">
        <f t="shared" si="94"/>
        <v>1.0097939321615523E-3</v>
      </c>
      <c r="R129" s="6">
        <f t="shared" si="95"/>
        <v>1.0387228144641378E-3</v>
      </c>
      <c r="S129" s="6">
        <f t="shared" si="96"/>
        <v>1.0097939321615523E-3</v>
      </c>
      <c r="T129" s="7">
        <f t="shared" si="97"/>
        <v>8.8597422283922297E-4</v>
      </c>
      <c r="U129" s="7">
        <f t="shared" si="98"/>
        <v>1.9723342282581414E-2</v>
      </c>
      <c r="V129" s="7">
        <f t="shared" si="99"/>
        <v>0.2240836585260827</v>
      </c>
      <c r="W129" s="6">
        <f t="shared" si="100"/>
        <v>0.24469297503150333</v>
      </c>
      <c r="X129" s="6">
        <v>8.5599999999999999E-4</v>
      </c>
      <c r="Y129" s="6">
        <v>0.26033813333304801</v>
      </c>
      <c r="Z129" s="6">
        <f t="shared" si="101"/>
        <v>17.96658085999443</v>
      </c>
      <c r="AA129" s="6">
        <f t="shared" si="103"/>
        <v>21.346123185062829</v>
      </c>
      <c r="AB129" s="6">
        <f t="shared" si="102"/>
        <v>6.0095530767019723</v>
      </c>
    </row>
    <row r="130" spans="7:28">
      <c r="G130" s="15">
        <v>524288</v>
      </c>
      <c r="H130" s="15">
        <v>3269766</v>
      </c>
      <c r="I130" s="16">
        <f t="shared" si="88"/>
        <v>6539532</v>
      </c>
      <c r="J130" s="15">
        <v>1470118.8090820001</v>
      </c>
      <c r="K130" s="16">
        <f t="shared" si="89"/>
        <v>11760950.472656</v>
      </c>
      <c r="L130" s="15">
        <f t="shared" si="90"/>
        <v>49.722951999999999</v>
      </c>
      <c r="M130" s="15">
        <f t="shared" si="91"/>
        <v>5242880</v>
      </c>
      <c r="N130" s="17">
        <f t="shared" si="92"/>
        <v>0.55603771270054192</v>
      </c>
      <c r="O130" s="17"/>
      <c r="P130" s="18">
        <f t="shared" si="93"/>
        <v>2.4462970834728869E-5</v>
      </c>
      <c r="Q130" s="18">
        <f t="shared" si="94"/>
        <v>2.3396167288391536E-3</v>
      </c>
      <c r="R130" s="15">
        <f t="shared" si="95"/>
        <v>2.3640796996738825E-3</v>
      </c>
      <c r="S130" s="15">
        <f t="shared" si="96"/>
        <v>2.3396167288391536E-3</v>
      </c>
      <c r="T130" s="18">
        <f t="shared" si="97"/>
        <v>7.4920148476321721E-4</v>
      </c>
      <c r="U130" s="18">
        <f t="shared" si="98"/>
        <v>4.5697503305620529E-2</v>
      </c>
      <c r="V130" s="18">
        <f t="shared" si="99"/>
        <v>0.53926674832211496</v>
      </c>
      <c r="W130" s="15">
        <f t="shared" si="100"/>
        <v>0.58571345311249867</v>
      </c>
      <c r="X130" s="15">
        <v>2.0600000000000002E-3</v>
      </c>
      <c r="Y130" s="15">
        <v>0.62275173333402012</v>
      </c>
      <c r="Z130" s="15">
        <f t="shared" si="101"/>
        <v>13.573627613551137</v>
      </c>
      <c r="AA130" s="15">
        <f t="shared" si="103"/>
        <v>14.761150469605933</v>
      </c>
      <c r="AB130" s="15">
        <f t="shared" si="102"/>
        <v>5.9475194108621672</v>
      </c>
    </row>
    <row r="131" spans="7:28">
      <c r="G131" s="6">
        <v>112985</v>
      </c>
      <c r="H131" s="6">
        <v>4002590</v>
      </c>
      <c r="I131" s="12">
        <f t="shared" si="88"/>
        <v>8005180</v>
      </c>
      <c r="J131" s="6">
        <v>1582096.0561520001</v>
      </c>
      <c r="K131" s="12">
        <f t="shared" si="89"/>
        <v>12656768.449216001</v>
      </c>
      <c r="L131" s="6">
        <f t="shared" si="90"/>
        <v>50.290779999999998</v>
      </c>
      <c r="M131" s="6">
        <f t="shared" si="91"/>
        <v>5242880</v>
      </c>
      <c r="N131" s="13">
        <f t="shared" si="92"/>
        <v>0.63248214045472761</v>
      </c>
      <c r="O131" s="13"/>
      <c r="P131" s="7">
        <f t="shared" si="93"/>
        <v>2.9945642114260599E-5</v>
      </c>
      <c r="Q131" s="7">
        <f t="shared" si="94"/>
        <v>2.5178226254482308E-3</v>
      </c>
      <c r="R131" s="6">
        <f t="shared" si="95"/>
        <v>2.5477682675624914E-3</v>
      </c>
      <c r="S131" s="6">
        <f t="shared" si="96"/>
        <v>2.5178226254482308E-3</v>
      </c>
      <c r="T131" s="7">
        <f t="shared" si="97"/>
        <v>9.1711344814840131E-4</v>
      </c>
      <c r="U131" s="7">
        <f t="shared" si="98"/>
        <v>4.9178229207856229E-2</v>
      </c>
      <c r="V131" s="7">
        <f t="shared" si="99"/>
        <v>0.54633480764478337</v>
      </c>
      <c r="W131" s="6">
        <f t="shared" si="100"/>
        <v>0.59643015030078805</v>
      </c>
      <c r="X131" s="6">
        <v>2.0869999999999999E-3</v>
      </c>
      <c r="Y131" s="6">
        <v>0.62647565999999999</v>
      </c>
      <c r="Z131" s="6">
        <f t="shared" si="101"/>
        <v>20.643154070351269</v>
      </c>
      <c r="AA131" s="6">
        <f t="shared" si="103"/>
        <v>22.078019528629209</v>
      </c>
      <c r="AB131" s="6">
        <f t="shared" si="102"/>
        <v>4.79595802639993</v>
      </c>
    </row>
    <row r="132" spans="7:28">
      <c r="G132" s="6">
        <v>140874</v>
      </c>
      <c r="H132" s="6">
        <v>3977139</v>
      </c>
      <c r="I132" s="12">
        <f t="shared" si="88"/>
        <v>7954278</v>
      </c>
      <c r="J132" s="6">
        <v>1576503.080811</v>
      </c>
      <c r="K132" s="12">
        <f t="shared" si="89"/>
        <v>12612024.646488</v>
      </c>
      <c r="L132" s="6">
        <f t="shared" si="90"/>
        <v>50.543148000000002</v>
      </c>
      <c r="M132" s="6">
        <f t="shared" si="91"/>
        <v>5242880</v>
      </c>
      <c r="N132" s="13">
        <f t="shared" si="92"/>
        <v>0.63069001393166346</v>
      </c>
      <c r="O132" s="13"/>
      <c r="P132" s="7">
        <f t="shared" si="93"/>
        <v>2.9755228772536856E-5</v>
      </c>
      <c r="Q132" s="7">
        <f t="shared" si="94"/>
        <v>2.5089216994884033E-3</v>
      </c>
      <c r="R132" s="6">
        <f t="shared" si="95"/>
        <v>2.53867692826094E-3</v>
      </c>
      <c r="S132" s="6">
        <f t="shared" si="96"/>
        <v>2.5089216994884033E-3</v>
      </c>
      <c r="T132" s="7">
        <f t="shared" si="97"/>
        <v>9.1128186050919147E-4</v>
      </c>
      <c r="U132" s="7">
        <f t="shared" si="98"/>
        <v>4.9004375905963439E-2</v>
      </c>
      <c r="V132" s="7">
        <f t="shared" si="99"/>
        <v>0.56256516608942952</v>
      </c>
      <c r="W132" s="6">
        <f t="shared" si="100"/>
        <v>0.61248082385590219</v>
      </c>
      <c r="X132" s="6">
        <v>2.1489999999999999E-3</v>
      </c>
      <c r="Y132" s="6">
        <v>0.63864250624999996</v>
      </c>
      <c r="Z132" s="6">
        <f t="shared" si="101"/>
        <v>16.748334085081591</v>
      </c>
      <c r="AA132" s="6">
        <f t="shared" si="103"/>
        <v>18.132942217819458</v>
      </c>
      <c r="AB132" s="6">
        <f t="shared" si="102"/>
        <v>4.0964517923673318</v>
      </c>
    </row>
    <row r="133" spans="7:28">
      <c r="G133" s="6">
        <v>121728</v>
      </c>
      <c r="H133" s="6">
        <v>4103881</v>
      </c>
      <c r="I133" s="12">
        <f t="shared" si="88"/>
        <v>8207762</v>
      </c>
      <c r="J133" s="6">
        <v>1615629.4003910001</v>
      </c>
      <c r="K133" s="12">
        <f t="shared" si="89"/>
        <v>12925035.203128001</v>
      </c>
      <c r="L133" s="6">
        <f t="shared" si="90"/>
        <v>51.681131999999998</v>
      </c>
      <c r="M133" s="6">
        <f t="shared" si="91"/>
        <v>5242880</v>
      </c>
      <c r="N133" s="13">
        <f t="shared" si="92"/>
        <v>0.63502821238070062</v>
      </c>
      <c r="O133" s="13"/>
      <c r="P133" s="7">
        <f t="shared" si="93"/>
        <v>3.0703457437687576E-5</v>
      </c>
      <c r="Q133" s="7">
        <f t="shared" si="94"/>
        <v>2.5711891783219247E-3</v>
      </c>
      <c r="R133" s="6">
        <f t="shared" si="95"/>
        <v>2.6018926357596122E-3</v>
      </c>
      <c r="S133" s="6">
        <f t="shared" si="96"/>
        <v>2.5711891783219247E-3</v>
      </c>
      <c r="T133" s="7">
        <f t="shared" si="97"/>
        <v>9.4032225501505503E-4</v>
      </c>
      <c r="U133" s="7">
        <f t="shared" si="98"/>
        <v>5.0220587213034802E-2</v>
      </c>
      <c r="V133" s="7">
        <f t="shared" si="99"/>
        <v>0.61204158134810893</v>
      </c>
      <c r="W133" s="6">
        <f t="shared" si="100"/>
        <v>0.66320249081615879</v>
      </c>
      <c r="X133" s="6">
        <v>2.3379999999999998E-3</v>
      </c>
      <c r="Y133" s="6">
        <v>0.67826755294131402</v>
      </c>
      <c r="Z133" s="6">
        <f t="shared" si="101"/>
        <v>9.973874179723051</v>
      </c>
      <c r="AA133" s="6">
        <f t="shared" si="103"/>
        <v>11.287110169358959</v>
      </c>
      <c r="AB133" s="6">
        <f t="shared" si="102"/>
        <v>2.22110906821732</v>
      </c>
    </row>
    <row r="134" spans="7:28">
      <c r="G134" s="6">
        <v>221119</v>
      </c>
      <c r="H134" s="6">
        <v>3943588</v>
      </c>
      <c r="I134" s="12">
        <f t="shared" si="88"/>
        <v>7887176</v>
      </c>
      <c r="J134" s="6">
        <v>1555329.781738</v>
      </c>
      <c r="K134" s="12">
        <f t="shared" si="89"/>
        <v>12442638.253904</v>
      </c>
      <c r="L134" s="6">
        <f t="shared" si="90"/>
        <v>51.745435999999998</v>
      </c>
      <c r="M134" s="6">
        <f t="shared" si="91"/>
        <v>5242880</v>
      </c>
      <c r="N134" s="13">
        <f t="shared" si="92"/>
        <v>0.6338829305372855</v>
      </c>
      <c r="O134" s="13"/>
      <c r="P134" s="7">
        <f t="shared" si="93"/>
        <v>2.9504214744476135E-5</v>
      </c>
      <c r="Q134" s="7">
        <f t="shared" si="94"/>
        <v>2.4752255081262656E-3</v>
      </c>
      <c r="R134" s="6">
        <f t="shared" si="95"/>
        <v>2.5047297228707418E-3</v>
      </c>
      <c r="S134" s="6">
        <f t="shared" si="96"/>
        <v>2.4752255081262656E-3</v>
      </c>
      <c r="T134" s="7">
        <f t="shared" si="97"/>
        <v>9.0359431986705046E-4</v>
      </c>
      <c r="U134" s="7">
        <f t="shared" si="98"/>
        <v>4.8346220321256989E-2</v>
      </c>
      <c r="V134" s="7">
        <f t="shared" si="99"/>
        <v>0.53036622917505083</v>
      </c>
      <c r="W134" s="6">
        <f t="shared" si="100"/>
        <v>0.57961604381617482</v>
      </c>
      <c r="X134" s="6">
        <v>2.026E-3</v>
      </c>
      <c r="Y134" s="6">
        <v>0.61519489999999999</v>
      </c>
      <c r="Z134" s="6">
        <f t="shared" si="101"/>
        <v>22.173026067436606</v>
      </c>
      <c r="AA134" s="6">
        <f t="shared" si="103"/>
        <v>23.629305176245893</v>
      </c>
      <c r="AB134" s="6">
        <f t="shared" si="102"/>
        <v>5.7833470634794226</v>
      </c>
    </row>
    <row r="135" spans="7:28">
      <c r="G135" s="6">
        <v>18696</v>
      </c>
      <c r="H135" s="6">
        <v>4396289</v>
      </c>
      <c r="I135" s="12">
        <f t="shared" si="88"/>
        <v>8792578</v>
      </c>
      <c r="J135" s="6">
        <v>824493.36584500002</v>
      </c>
      <c r="K135" s="12">
        <f t="shared" si="89"/>
        <v>6595946.9267600002</v>
      </c>
      <c r="L135" s="6">
        <f t="shared" si="90"/>
        <v>53.129387999999999</v>
      </c>
      <c r="M135" s="6">
        <f t="shared" si="91"/>
        <v>5242880</v>
      </c>
      <c r="N135" s="13">
        <f t="shared" si="92"/>
        <v>1.3330274026809079</v>
      </c>
      <c r="O135" s="13"/>
      <c r="P135" s="7">
        <f t="shared" si="93"/>
        <v>3.2891127251319929E-5</v>
      </c>
      <c r="Q135" s="7">
        <f t="shared" si="94"/>
        <v>1.3121378079315948E-3</v>
      </c>
      <c r="R135" s="6">
        <f t="shared" si="95"/>
        <v>1.3450289351829147E-3</v>
      </c>
      <c r="S135" s="6">
        <f t="shared" si="96"/>
        <v>1.3121378079315948E-3</v>
      </c>
      <c r="T135" s="7">
        <f t="shared" si="97"/>
        <v>1.0073217001608677E-3</v>
      </c>
      <c r="U135" s="7">
        <f t="shared" si="98"/>
        <v>2.5628736996223637E-2</v>
      </c>
      <c r="V135" s="7">
        <f t="shared" si="99"/>
        <v>0.48141337386619865</v>
      </c>
      <c r="W135" s="6">
        <f t="shared" si="100"/>
        <v>0.50804943256258317</v>
      </c>
      <c r="X135" s="6">
        <v>1.8389999999999999E-3</v>
      </c>
      <c r="Y135" s="6">
        <v>0.49287827142804597</v>
      </c>
      <c r="Z135" s="6">
        <f t="shared" si="101"/>
        <v>28.649385104317844</v>
      </c>
      <c r="AA135" s="6">
        <f t="shared" si="103"/>
        <v>26.860851811695774</v>
      </c>
      <c r="AB135" s="6">
        <f t="shared" si="102"/>
        <v>3.0780746512888224</v>
      </c>
    </row>
    <row r="136" spans="7:28">
      <c r="G136" s="6">
        <v>112985</v>
      </c>
      <c r="H136" s="6">
        <v>4282190</v>
      </c>
      <c r="I136" s="12">
        <f t="shared" si="88"/>
        <v>8564380</v>
      </c>
      <c r="J136" s="6">
        <v>1692948.8852540001</v>
      </c>
      <c r="K136" s="12">
        <f t="shared" si="89"/>
        <v>13543591.082032001</v>
      </c>
      <c r="L136" s="6">
        <f t="shared" si="90"/>
        <v>53.645980000000002</v>
      </c>
      <c r="M136" s="6">
        <f t="shared" si="91"/>
        <v>5242880</v>
      </c>
      <c r="N136" s="13">
        <f t="shared" si="92"/>
        <v>0.63235665844653155</v>
      </c>
      <c r="O136" s="13"/>
      <c r="P136" s="7">
        <f t="shared" si="93"/>
        <v>3.2037488027818385E-5</v>
      </c>
      <c r="Q136" s="7">
        <f t="shared" si="94"/>
        <v>2.6942390700267051E-3</v>
      </c>
      <c r="R136" s="6">
        <f t="shared" si="95"/>
        <v>2.7262765580545233E-3</v>
      </c>
      <c r="S136" s="6">
        <f t="shared" si="96"/>
        <v>2.6942390700267051E-3</v>
      </c>
      <c r="T136" s="7">
        <f t="shared" si="97"/>
        <v>9.8117819624957896E-4</v>
      </c>
      <c r="U136" s="7">
        <f t="shared" si="98"/>
        <v>5.2624003449387939E-2</v>
      </c>
      <c r="V136" s="7">
        <f t="shared" si="99"/>
        <v>0.57801018460933473</v>
      </c>
      <c r="W136" s="6">
        <f t="shared" si="100"/>
        <v>0.63161536625497228</v>
      </c>
      <c r="X136" s="6">
        <v>2.2079999999999999E-3</v>
      </c>
      <c r="Y136" s="6">
        <v>0.66321419999999986</v>
      </c>
      <c r="Z136" s="6">
        <f t="shared" si="101"/>
        <v>22.021697012079041</v>
      </c>
      <c r="AA136" s="6">
        <f t="shared" si="103"/>
        <v>23.47267020174472</v>
      </c>
      <c r="AB136" s="6">
        <f t="shared" si="102"/>
        <v>4.764498972583457</v>
      </c>
    </row>
    <row r="137" spans="7:28">
      <c r="G137" s="6">
        <v>42138</v>
      </c>
      <c r="H137" s="6">
        <v>4413449</v>
      </c>
      <c r="I137" s="12">
        <f t="shared" si="88"/>
        <v>8826898</v>
      </c>
      <c r="J137" s="6">
        <v>824593.547119</v>
      </c>
      <c r="K137" s="12">
        <f t="shared" si="89"/>
        <v>6596748.376952</v>
      </c>
      <c r="L137" s="6">
        <f t="shared" si="90"/>
        <v>53.804147999999998</v>
      </c>
      <c r="M137" s="6">
        <f t="shared" si="91"/>
        <v>5242880</v>
      </c>
      <c r="N137" s="13">
        <f t="shared" si="92"/>
        <v>1.3380680140597436</v>
      </c>
      <c r="O137" s="13"/>
      <c r="P137" s="7">
        <f t="shared" si="93"/>
        <v>3.3019510927559738E-5</v>
      </c>
      <c r="Q137" s="7">
        <f t="shared" si="94"/>
        <v>1.3122972411577524E-3</v>
      </c>
      <c r="R137" s="6">
        <f t="shared" si="95"/>
        <v>1.3453167520853123E-3</v>
      </c>
      <c r="S137" s="6">
        <f t="shared" si="96"/>
        <v>1.3122972411577524E-3</v>
      </c>
      <c r="T137" s="7">
        <f t="shared" si="97"/>
        <v>1.0112535709670772E-3</v>
      </c>
      <c r="U137" s="7">
        <f t="shared" si="98"/>
        <v>2.5631851053449142E-2</v>
      </c>
      <c r="V137" s="7">
        <f t="shared" si="99"/>
        <v>0.53036622917505083</v>
      </c>
      <c r="W137" s="6">
        <f t="shared" si="100"/>
        <v>0.55700933379946704</v>
      </c>
      <c r="X137" s="6">
        <v>2.026E-3</v>
      </c>
      <c r="Y137" s="6">
        <v>0.52959639999999997</v>
      </c>
      <c r="Z137" s="6">
        <f t="shared" si="101"/>
        <v>35.227184543052694</v>
      </c>
      <c r="AA137" s="6">
        <f t="shared" si="103"/>
        <v>33.597396244555171</v>
      </c>
      <c r="AB137" s="6">
        <f t="shared" si="102"/>
        <v>5.1761933803679705</v>
      </c>
    </row>
    <row r="138" spans="7:28">
      <c r="G138" s="6">
        <v>56814</v>
      </c>
      <c r="H138" s="6">
        <v>4391071</v>
      </c>
      <c r="I138" s="12">
        <f t="shared" si="88"/>
        <v>8782142</v>
      </c>
      <c r="J138" s="6">
        <v>1682597.4301760001</v>
      </c>
      <c r="K138" s="12">
        <f t="shared" si="89"/>
        <v>13460779.441408001</v>
      </c>
      <c r="L138" s="6">
        <f t="shared" si="90"/>
        <v>53.829132000000001</v>
      </c>
      <c r="M138" s="6">
        <f t="shared" si="91"/>
        <v>5242880</v>
      </c>
      <c r="N138" s="13">
        <f t="shared" si="92"/>
        <v>0.65242447796034797</v>
      </c>
      <c r="O138" s="13"/>
      <c r="P138" s="7">
        <f t="shared" si="93"/>
        <v>3.2852088438812971E-5</v>
      </c>
      <c r="Q138" s="7">
        <f t="shared" si="94"/>
        <v>2.6777652739507006E-3</v>
      </c>
      <c r="R138" s="6">
        <f t="shared" si="95"/>
        <v>2.7106173623895136E-3</v>
      </c>
      <c r="S138" s="6">
        <f t="shared" si="96"/>
        <v>2.6777652739507006E-3</v>
      </c>
      <c r="T138" s="7">
        <f t="shared" si="97"/>
        <v>1.0061260998189795E-3</v>
      </c>
      <c r="U138" s="7">
        <f t="shared" si="98"/>
        <v>5.2302236494416274E-2</v>
      </c>
      <c r="V138" s="7">
        <f t="shared" si="99"/>
        <v>1.2908370562991982</v>
      </c>
      <c r="W138" s="6">
        <f t="shared" si="100"/>
        <v>1.3441454188934334</v>
      </c>
      <c r="X138" s="6">
        <v>4.9309999999999996E-3</v>
      </c>
      <c r="Y138" s="6">
        <v>1.2551244124999998</v>
      </c>
      <c r="Z138" s="6">
        <f t="shared" si="101"/>
        <v>45.695289516311078</v>
      </c>
      <c r="AA138" s="6">
        <f t="shared" si="103"/>
        <v>45.029053693175548</v>
      </c>
      <c r="AB138" s="6">
        <f t="shared" si="102"/>
        <v>7.0926041679102143</v>
      </c>
    </row>
    <row r="139" spans="7:28">
      <c r="G139" s="6">
        <v>999999</v>
      </c>
      <c r="H139" s="6">
        <v>2997995</v>
      </c>
      <c r="I139" s="12">
        <f t="shared" si="88"/>
        <v>5995990</v>
      </c>
      <c r="J139" s="6">
        <v>1275591.8044429999</v>
      </c>
      <c r="K139" s="12">
        <f t="shared" si="89"/>
        <v>10204734.435543999</v>
      </c>
      <c r="L139" s="6">
        <f t="shared" si="90"/>
        <v>55.975920000000002</v>
      </c>
      <c r="M139" s="6">
        <f t="shared" si="91"/>
        <v>5242880</v>
      </c>
      <c r="N139" s="13">
        <f t="shared" si="92"/>
        <v>0.58756943043176435</v>
      </c>
      <c r="O139" s="13"/>
      <c r="P139" s="7">
        <f t="shared" si="93"/>
        <v>2.2429698103063944E-5</v>
      </c>
      <c r="Q139" s="7">
        <f t="shared" si="94"/>
        <v>2.030037236724111E-3</v>
      </c>
      <c r="R139" s="6">
        <f t="shared" si="95"/>
        <v>2.0524669348271751E-3</v>
      </c>
      <c r="S139" s="6">
        <f t="shared" si="96"/>
        <v>2.030037236724111E-3</v>
      </c>
      <c r="T139" s="7">
        <f t="shared" si="97"/>
        <v>6.8693059543487251E-4</v>
      </c>
      <c r="U139" s="7">
        <f t="shared" si="98"/>
        <v>3.9650782195321928E-2</v>
      </c>
      <c r="V139" s="7">
        <f t="shared" si="99"/>
        <v>0.46413589552189793</v>
      </c>
      <c r="W139" s="6">
        <f t="shared" si="100"/>
        <v>0.50447360831265475</v>
      </c>
      <c r="X139" s="6">
        <v>1.7730000000000001E-3</v>
      </c>
      <c r="Y139" s="6">
        <v>0.54677956153791596</v>
      </c>
      <c r="Z139" s="6">
        <f t="shared" si="101"/>
        <v>14.497306075809977</v>
      </c>
      <c r="AA139" s="6">
        <f t="shared" si="103"/>
        <v>15.762376470793852</v>
      </c>
      <c r="AB139" s="6">
        <f t="shared" si="102"/>
        <v>7.7372960149183516</v>
      </c>
    </row>
    <row r="140" spans="7:28">
      <c r="G140" s="6">
        <v>1000000</v>
      </c>
      <c r="H140" s="6">
        <v>2998000</v>
      </c>
      <c r="I140" s="12">
        <f t="shared" si="88"/>
        <v>5996000</v>
      </c>
      <c r="J140" s="6">
        <v>1281687.498291</v>
      </c>
      <c r="K140" s="12">
        <f t="shared" si="89"/>
        <v>10253499.986328</v>
      </c>
      <c r="L140" s="6">
        <f t="shared" si="90"/>
        <v>55.975999999999999</v>
      </c>
      <c r="M140" s="6">
        <f t="shared" si="91"/>
        <v>5242880</v>
      </c>
      <c r="N140" s="13">
        <f t="shared" si="92"/>
        <v>0.58477593094992508</v>
      </c>
      <c r="O140" s="13"/>
      <c r="P140" s="7">
        <f t="shared" si="93"/>
        <v>2.2429735510895016E-5</v>
      </c>
      <c r="Q140" s="7">
        <f t="shared" si="94"/>
        <v>2.0397382127354097E-3</v>
      </c>
      <c r="R140" s="6">
        <f t="shared" si="95"/>
        <v>2.0621679482463046E-3</v>
      </c>
      <c r="S140" s="6">
        <f t="shared" si="96"/>
        <v>2.0397382127354097E-3</v>
      </c>
      <c r="T140" s="7">
        <f t="shared" si="97"/>
        <v>6.8693174108487435E-4</v>
      </c>
      <c r="U140" s="7">
        <f t="shared" si="98"/>
        <v>3.9840262112215842E-2</v>
      </c>
      <c r="V140" s="7">
        <f t="shared" si="99"/>
        <v>0.47670133431775302</v>
      </c>
      <c r="W140" s="6">
        <f t="shared" si="100"/>
        <v>0.51722852817105369</v>
      </c>
      <c r="X140" s="6">
        <v>1.8209999999999999E-3</v>
      </c>
      <c r="Y140" s="6">
        <v>0.55752016153930195</v>
      </c>
      <c r="Z140" s="6">
        <f t="shared" si="101"/>
        <v>12.011983126601308</v>
      </c>
      <c r="AA140" s="6">
        <f t="shared" si="103"/>
        <v>13.243709403970602</v>
      </c>
      <c r="AB140" s="6">
        <f t="shared" si="102"/>
        <v>7.2269374540651352</v>
      </c>
    </row>
    <row r="141" spans="7:28">
      <c r="G141" s="6">
        <v>16783</v>
      </c>
      <c r="H141" s="6">
        <v>4670105</v>
      </c>
      <c r="I141" s="12">
        <f t="shared" si="88"/>
        <v>9340210</v>
      </c>
      <c r="J141" s="6">
        <v>1780756.3701170001</v>
      </c>
      <c r="K141" s="12">
        <f t="shared" si="89"/>
        <v>14246050.960936001</v>
      </c>
      <c r="L141" s="6">
        <f t="shared" si="90"/>
        <v>56.376919999999998</v>
      </c>
      <c r="M141" s="6">
        <f t="shared" si="91"/>
        <v>5242880</v>
      </c>
      <c r="N141" s="13">
        <f t="shared" si="92"/>
        <v>0.65563502654958394</v>
      </c>
      <c r="O141" s="13"/>
      <c r="P141" s="7">
        <f t="shared" si="93"/>
        <v>3.4939699785893382E-5</v>
      </c>
      <c r="Q141" s="7">
        <f t="shared" si="94"/>
        <v>2.8339800618660299E-3</v>
      </c>
      <c r="R141" s="6">
        <f t="shared" si="95"/>
        <v>2.8689197616519231E-3</v>
      </c>
      <c r="S141" s="6">
        <f t="shared" si="96"/>
        <v>2.8339800618660299E-3</v>
      </c>
      <c r="T141" s="7">
        <f t="shared" si="97"/>
        <v>1.0700611603399522E-3</v>
      </c>
      <c r="U141" s="7">
        <f t="shared" si="98"/>
        <v>5.5353431033741331E-2</v>
      </c>
      <c r="V141" s="7">
        <f t="shared" si="99"/>
        <v>1.7578525315451463</v>
      </c>
      <c r="W141" s="6">
        <f t="shared" si="100"/>
        <v>1.8142760237392277</v>
      </c>
      <c r="X141" s="6">
        <v>6.7149999999999996E-3</v>
      </c>
      <c r="Y141" s="6">
        <v>1.637005083331095</v>
      </c>
      <c r="Z141" s="6">
        <f t="shared" si="101"/>
        <v>57.796276070498429</v>
      </c>
      <c r="AA141" s="6">
        <f t="shared" si="103"/>
        <v>57.275952916575982</v>
      </c>
      <c r="AB141" s="6">
        <f t="shared" si="102"/>
        <v>10.828979226344805</v>
      </c>
    </row>
    <row r="142" spans="7:28">
      <c r="G142" s="6">
        <v>19242</v>
      </c>
      <c r="H142" s="6">
        <v>4671337</v>
      </c>
      <c r="I142" s="12">
        <f t="shared" si="88"/>
        <v>9342674</v>
      </c>
      <c r="J142" s="6">
        <v>1792864.720215</v>
      </c>
      <c r="K142" s="12">
        <f t="shared" si="89"/>
        <v>14342917.76172</v>
      </c>
      <c r="L142" s="6">
        <f t="shared" si="90"/>
        <v>56.440883999999997</v>
      </c>
      <c r="M142" s="6">
        <f t="shared" si="91"/>
        <v>5242880</v>
      </c>
      <c r="N142" s="13">
        <f t="shared" si="92"/>
        <v>0.65137890038906754</v>
      </c>
      <c r="O142" s="13"/>
      <c r="P142" s="7">
        <f t="shared" si="93"/>
        <v>3.4948917075469578E-5</v>
      </c>
      <c r="Q142" s="7">
        <f t="shared" si="94"/>
        <v>2.8532498639207435E-3</v>
      </c>
      <c r="R142" s="6">
        <f t="shared" si="95"/>
        <v>2.8881987809962133E-3</v>
      </c>
      <c r="S142" s="6">
        <f t="shared" si="96"/>
        <v>2.8532498639207435E-3</v>
      </c>
      <c r="T142" s="7">
        <f t="shared" si="97"/>
        <v>1.0703434485003981E-3</v>
      </c>
      <c r="U142" s="7">
        <f t="shared" si="98"/>
        <v>5.5729809708179541E-2</v>
      </c>
      <c r="V142" s="7">
        <f t="shared" si="99"/>
        <v>0.72094205091218655</v>
      </c>
      <c r="W142" s="6">
        <f t="shared" si="100"/>
        <v>0.77774220406886652</v>
      </c>
      <c r="X142" s="6">
        <v>2.7539999999999999E-3</v>
      </c>
      <c r="Y142" s="6">
        <v>0.79026029999999992</v>
      </c>
      <c r="Z142" s="6">
        <f t="shared" si="101"/>
        <v>3.6038440058367307</v>
      </c>
      <c r="AA142" s="6">
        <f t="shared" si="103"/>
        <v>4.87286786478625</v>
      </c>
      <c r="AB142" s="6">
        <f t="shared" si="102"/>
        <v>1.584047171689303</v>
      </c>
    </row>
    <row r="143" spans="7:28">
      <c r="G143" s="6">
        <v>133123</v>
      </c>
      <c r="H143" s="6">
        <v>4508981</v>
      </c>
      <c r="I143" s="12">
        <f t="shared" si="88"/>
        <v>9017962</v>
      </c>
      <c r="J143" s="6">
        <v>1781575.4166260001</v>
      </c>
      <c r="K143" s="12">
        <f t="shared" si="89"/>
        <v>14252603.333008001</v>
      </c>
      <c r="L143" s="6">
        <f t="shared" si="90"/>
        <v>56.770232</v>
      </c>
      <c r="M143" s="6">
        <f t="shared" si="91"/>
        <v>5242880</v>
      </c>
      <c r="N143" s="13">
        <f t="shared" si="92"/>
        <v>0.63272384625446287</v>
      </c>
      <c r="O143" s="13"/>
      <c r="P143" s="7">
        <f t="shared" si="93"/>
        <v>3.3734239911157746E-5</v>
      </c>
      <c r="Q143" s="7">
        <f t="shared" si="94"/>
        <v>2.8352835312878992E-3</v>
      </c>
      <c r="R143" s="6">
        <f t="shared" si="95"/>
        <v>2.8690177711990571E-3</v>
      </c>
      <c r="S143" s="6">
        <f t="shared" si="96"/>
        <v>2.8352835312878992E-3</v>
      </c>
      <c r="T143" s="7">
        <f t="shared" si="97"/>
        <v>1.0331428181616471E-3</v>
      </c>
      <c r="U143" s="7">
        <f t="shared" si="98"/>
        <v>5.5378890459415818E-2</v>
      </c>
      <c r="V143" s="7">
        <f t="shared" si="99"/>
        <v>0.6332457593161146</v>
      </c>
      <c r="W143" s="6">
        <f t="shared" si="100"/>
        <v>0.68965779259369209</v>
      </c>
      <c r="X143" s="6">
        <v>2.4190000000000001E-3</v>
      </c>
      <c r="Y143" s="6">
        <v>0.71928965000000011</v>
      </c>
      <c r="Z143" s="6">
        <f t="shared" si="101"/>
        <v>17.208909933356718</v>
      </c>
      <c r="AA143" s="6">
        <f t="shared" si="103"/>
        <v>18.603463050808468</v>
      </c>
      <c r="AB143" s="6">
        <f t="shared" si="102"/>
        <v>4.1196001369278736</v>
      </c>
    </row>
    <row r="144" spans="7:28">
      <c r="G144" s="6">
        <v>1000005</v>
      </c>
      <c r="H144" s="6">
        <v>3105536</v>
      </c>
      <c r="I144" s="12">
        <f t="shared" si="88"/>
        <v>6211072</v>
      </c>
      <c r="J144" s="6">
        <v>803512.92907700001</v>
      </c>
      <c r="K144" s="12">
        <f t="shared" si="89"/>
        <v>6428103.4326160001</v>
      </c>
      <c r="L144" s="6">
        <f t="shared" si="90"/>
        <v>57.266531999999998</v>
      </c>
      <c r="M144" s="6">
        <f t="shared" si="91"/>
        <v>5242880</v>
      </c>
      <c r="N144" s="13">
        <f t="shared" si="92"/>
        <v>0.96623709700830429</v>
      </c>
      <c r="O144" s="13"/>
      <c r="P144" s="7">
        <f t="shared" si="93"/>
        <v>2.3234273215331176E-5</v>
      </c>
      <c r="Q144" s="7">
        <f t="shared" si="94"/>
        <v>1.2787485467796909E-3</v>
      </c>
      <c r="R144" s="6">
        <f t="shared" si="95"/>
        <v>1.3019828199950221E-3</v>
      </c>
      <c r="S144" s="6">
        <f t="shared" si="96"/>
        <v>1.2787485467796909E-3</v>
      </c>
      <c r="T144" s="7">
        <f t="shared" si="97"/>
        <v>7.1157146480378794E-4</v>
      </c>
      <c r="U144" s="7">
        <f t="shared" si="98"/>
        <v>2.4976576386729954E-2</v>
      </c>
      <c r="V144" s="7">
        <f t="shared" si="99"/>
        <v>0.59764368272785839</v>
      </c>
      <c r="W144" s="6">
        <f t="shared" si="100"/>
        <v>0.62333183057939212</v>
      </c>
      <c r="X144" s="6">
        <v>2.2829999999999999E-3</v>
      </c>
      <c r="Y144" s="6">
        <v>0.60958953749999989</v>
      </c>
      <c r="Z144" s="6">
        <f t="shared" si="101"/>
        <v>43.988237109956593</v>
      </c>
      <c r="AA144" s="6">
        <f t="shared" si="103"/>
        <v>42.970529128557942</v>
      </c>
      <c r="AB144" s="6">
        <f t="shared" si="102"/>
        <v>2.2543518603929833</v>
      </c>
    </row>
    <row r="145" spans="7:28">
      <c r="G145" s="6">
        <v>1039183</v>
      </c>
      <c r="H145" s="6">
        <v>3114818</v>
      </c>
      <c r="I145" s="12">
        <f t="shared" si="88"/>
        <v>6229636</v>
      </c>
      <c r="J145" s="6">
        <v>1431476.2241209999</v>
      </c>
      <c r="K145" s="12">
        <f t="shared" si="89"/>
        <v>11451809.792967999</v>
      </c>
      <c r="L145" s="6">
        <f t="shared" si="90"/>
        <v>58.161476</v>
      </c>
      <c r="M145" s="6">
        <f t="shared" si="91"/>
        <v>5242880</v>
      </c>
      <c r="N145" s="13">
        <f t="shared" si="92"/>
        <v>0.54398703022690065</v>
      </c>
      <c r="O145" s="13"/>
      <c r="P145" s="7">
        <f t="shared" si="93"/>
        <v>2.330371711293362E-5</v>
      </c>
      <c r="Q145" s="7">
        <f t="shared" si="94"/>
        <v>2.2781190881982594E-3</v>
      </c>
      <c r="R145" s="6">
        <f t="shared" si="95"/>
        <v>2.3014228053111932E-3</v>
      </c>
      <c r="S145" s="6">
        <f t="shared" si="96"/>
        <v>2.2781190881982594E-3</v>
      </c>
      <c r="T145" s="7">
        <f t="shared" si="97"/>
        <v>7.1369824946714683E-4</v>
      </c>
      <c r="U145" s="7">
        <f t="shared" si="98"/>
        <v>4.4496328514111193E-2</v>
      </c>
      <c r="V145" s="7">
        <f t="shared" si="99"/>
        <v>0.81727708168040913</v>
      </c>
      <c r="W145" s="6">
        <f t="shared" si="100"/>
        <v>0.86248710844398746</v>
      </c>
      <c r="X145" s="6">
        <v>3.1220000000000002E-3</v>
      </c>
      <c r="Y145" s="6">
        <v>0.87299634545369398</v>
      </c>
      <c r="Z145" s="6">
        <f t="shared" si="101"/>
        <v>27.030138110241538</v>
      </c>
      <c r="AA145" s="6">
        <f t="shared" si="103"/>
        <v>26.283702584522967</v>
      </c>
      <c r="AB145" s="6">
        <f t="shared" si="102"/>
        <v>1.2038122569968943</v>
      </c>
    </row>
    <row r="146" spans="7:28">
      <c r="G146" s="6">
        <v>259156</v>
      </c>
      <c r="H146" s="6">
        <v>4429042</v>
      </c>
      <c r="I146" s="12">
        <f t="shared" si="88"/>
        <v>8858084</v>
      </c>
      <c r="J146" s="6">
        <v>849100.65838599997</v>
      </c>
      <c r="K146" s="12">
        <f t="shared" si="89"/>
        <v>6792805.2670879997</v>
      </c>
      <c r="L146" s="6">
        <f t="shared" si="90"/>
        <v>58.331623999999998</v>
      </c>
      <c r="M146" s="6">
        <f t="shared" si="91"/>
        <v>5242880</v>
      </c>
      <c r="N146" s="13">
        <f t="shared" si="92"/>
        <v>1.3040391490270651</v>
      </c>
      <c r="O146" s="13"/>
      <c r="P146" s="7">
        <f t="shared" si="93"/>
        <v>3.3136170989541518E-5</v>
      </c>
      <c r="Q146" s="7">
        <f t="shared" si="94"/>
        <v>1.3512990192056091E-3</v>
      </c>
      <c r="R146" s="6">
        <f t="shared" si="95"/>
        <v>1.3844351901951507E-3</v>
      </c>
      <c r="S146" s="6">
        <f t="shared" si="96"/>
        <v>1.3512990192056091E-3</v>
      </c>
      <c r="T146" s="7">
        <f t="shared" si="97"/>
        <v>1.0148263950627199E-3</v>
      </c>
      <c r="U146" s="7">
        <f t="shared" si="98"/>
        <v>2.6393635605293807E-2</v>
      </c>
      <c r="V146" s="7">
        <f t="shared" si="99"/>
        <v>0.29947629130121334</v>
      </c>
      <c r="W146" s="6">
        <f t="shared" si="100"/>
        <v>0.32688475330156985</v>
      </c>
      <c r="X146" s="6">
        <v>1.1440000000000001E-3</v>
      </c>
      <c r="Y146" s="6">
        <v>0.34759430588282397</v>
      </c>
      <c r="Z146" s="6">
        <f t="shared" si="101"/>
        <v>18.120543636853942</v>
      </c>
      <c r="AA146" s="6">
        <f t="shared" si="103"/>
        <v>21.017062079995686</v>
      </c>
      <c r="AB146" s="6">
        <f t="shared" si="102"/>
        <v>5.9579665807976241</v>
      </c>
    </row>
    <row r="147" spans="7:28">
      <c r="G147" s="6">
        <v>153746</v>
      </c>
      <c r="H147" s="6">
        <v>4617075</v>
      </c>
      <c r="I147" s="12">
        <f t="shared" si="88"/>
        <v>9234150</v>
      </c>
      <c r="J147" s="6">
        <v>1814393.20166</v>
      </c>
      <c r="K147" s="12">
        <f t="shared" si="89"/>
        <v>14515145.61328</v>
      </c>
      <c r="L147" s="6">
        <f t="shared" si="90"/>
        <v>58.479819999999997</v>
      </c>
      <c r="M147" s="6">
        <f t="shared" si="91"/>
        <v>5242880</v>
      </c>
      <c r="N147" s="13">
        <f t="shared" si="92"/>
        <v>0.63617343194625731</v>
      </c>
      <c r="O147" s="13"/>
      <c r="P147" s="7">
        <f t="shared" si="93"/>
        <v>3.4542952329541563E-5</v>
      </c>
      <c r="Q147" s="7">
        <f t="shared" si="94"/>
        <v>2.8875113093386668E-3</v>
      </c>
      <c r="R147" s="6">
        <f t="shared" si="95"/>
        <v>2.9220542616682083E-3</v>
      </c>
      <c r="S147" s="6">
        <f t="shared" si="96"/>
        <v>2.8875113093386668E-3</v>
      </c>
      <c r="T147" s="7">
        <f t="shared" si="97"/>
        <v>1.0579103964207625E-3</v>
      </c>
      <c r="U147" s="7">
        <f t="shared" si="98"/>
        <v>5.639900586152459E-2</v>
      </c>
      <c r="V147" s="7">
        <f t="shared" si="99"/>
        <v>0.65104679761024264</v>
      </c>
      <c r="W147" s="6">
        <f t="shared" si="100"/>
        <v>0.708503713868188</v>
      </c>
      <c r="X147" s="6">
        <v>2.4870000000000001E-3</v>
      </c>
      <c r="Y147" s="6">
        <v>0.72297089999999997</v>
      </c>
      <c r="Z147" s="6">
        <f t="shared" si="101"/>
        <v>16.104194183299832</v>
      </c>
      <c r="AA147" s="6">
        <f t="shared" si="103"/>
        <v>17.493134767519429</v>
      </c>
      <c r="AB147" s="6">
        <f t="shared" si="102"/>
        <v>2.0010744736492123</v>
      </c>
    </row>
    <row r="148" spans="7:28">
      <c r="G148" s="6">
        <v>1048576</v>
      </c>
      <c r="H148" s="6">
        <v>3145686</v>
      </c>
      <c r="I148" s="12">
        <f t="shared" si="88"/>
        <v>6291372</v>
      </c>
      <c r="J148" s="6">
        <v>1645707.2749020001</v>
      </c>
      <c r="K148" s="12">
        <f t="shared" si="89"/>
        <v>13165658.199216001</v>
      </c>
      <c r="L148" s="6">
        <f t="shared" si="90"/>
        <v>58.719752</v>
      </c>
      <c r="M148" s="6">
        <f t="shared" si="91"/>
        <v>5242880</v>
      </c>
      <c r="N148" s="13">
        <f t="shared" si="92"/>
        <v>0.4778623221719856</v>
      </c>
      <c r="O148" s="13"/>
      <c r="P148" s="7">
        <f t="shared" si="93"/>
        <v>2.3534658098840995E-5</v>
      </c>
      <c r="Q148" s="7">
        <f t="shared" si="94"/>
        <v>2.6190565329460062E-3</v>
      </c>
      <c r="R148" s="6">
        <f t="shared" si="95"/>
        <v>2.6425911910448472E-3</v>
      </c>
      <c r="S148" s="6">
        <f t="shared" si="96"/>
        <v>2.6190565329460062E-3</v>
      </c>
      <c r="T148" s="7">
        <f t="shared" si="97"/>
        <v>7.2077103431831689E-4</v>
      </c>
      <c r="U148" s="7">
        <f t="shared" si="98"/>
        <v>5.1155534620959432E-2</v>
      </c>
      <c r="V148" s="7">
        <f t="shared" si="99"/>
        <v>0.8643974771648657</v>
      </c>
      <c r="W148" s="6">
        <f t="shared" si="100"/>
        <v>0.91627378282014349</v>
      </c>
      <c r="X148" s="6">
        <v>3.3019999999999998E-3</v>
      </c>
      <c r="Y148" s="6">
        <v>0.93023343636303601</v>
      </c>
      <c r="Z148" s="6">
        <f t="shared" si="101"/>
        <v>20.682721594609138</v>
      </c>
      <c r="AA148" s="6">
        <f t="shared" si="103"/>
        <v>19.969982100398326</v>
      </c>
      <c r="AB148" s="6">
        <f t="shared" si="102"/>
        <v>1.5006613391011872</v>
      </c>
    </row>
    <row r="149" spans="7:28">
      <c r="G149" s="6">
        <v>682862</v>
      </c>
      <c r="H149" s="6">
        <v>3871773</v>
      </c>
      <c r="I149" s="12">
        <f t="shared" si="88"/>
        <v>7743546</v>
      </c>
      <c r="J149" s="6">
        <v>861626.56738300005</v>
      </c>
      <c r="K149" s="12">
        <f t="shared" si="89"/>
        <v>6893012.5390640004</v>
      </c>
      <c r="L149" s="6">
        <f t="shared" si="90"/>
        <v>60.118516</v>
      </c>
      <c r="M149" s="6">
        <f t="shared" si="91"/>
        <v>5242880</v>
      </c>
      <c r="N149" s="13">
        <f t="shared" si="92"/>
        <v>1.123390673688154</v>
      </c>
      <c r="O149" s="13"/>
      <c r="P149" s="7">
        <f t="shared" si="93"/>
        <v>2.8966926066786034E-5</v>
      </c>
      <c r="Q149" s="7">
        <f t="shared" si="94"/>
        <v>1.3712333442766542E-3</v>
      </c>
      <c r="R149" s="6">
        <f t="shared" si="95"/>
        <v>1.4002002703434402E-3</v>
      </c>
      <c r="S149" s="6">
        <f t="shared" si="96"/>
        <v>1.3712333442766542E-3</v>
      </c>
      <c r="T149" s="7">
        <f t="shared" si="97"/>
        <v>8.8713934889106307E-4</v>
      </c>
      <c r="U149" s="7">
        <f t="shared" si="98"/>
        <v>2.6782993774348011E-2</v>
      </c>
      <c r="V149" s="7">
        <f t="shared" si="99"/>
        <v>0.66047087670713389</v>
      </c>
      <c r="W149" s="6">
        <f t="shared" si="100"/>
        <v>0.68814100983037296</v>
      </c>
      <c r="X149" s="6">
        <v>2.5230000000000001E-3</v>
      </c>
      <c r="Y149" s="6">
        <v>0.66392744999999997</v>
      </c>
      <c r="Z149" s="6">
        <f t="shared" si="101"/>
        <v>45.650679973180573</v>
      </c>
      <c r="AA149" s="6">
        <f t="shared" si="103"/>
        <v>44.50256558289972</v>
      </c>
      <c r="AB149" s="6">
        <f t="shared" si="102"/>
        <v>3.6470189371403441</v>
      </c>
    </row>
    <row r="150" spans="7:28">
      <c r="G150" s="6">
        <v>97578</v>
      </c>
      <c r="H150" s="6">
        <v>4925574</v>
      </c>
      <c r="I150" s="12">
        <f t="shared" si="88"/>
        <v>9851148</v>
      </c>
      <c r="J150" s="6">
        <v>1958537.5036619999</v>
      </c>
      <c r="K150" s="12">
        <f t="shared" si="89"/>
        <v>15668300.029296</v>
      </c>
      <c r="L150" s="6">
        <f t="shared" si="90"/>
        <v>61.058447999999999</v>
      </c>
      <c r="M150" s="6">
        <f t="shared" si="91"/>
        <v>5242880</v>
      </c>
      <c r="N150" s="13">
        <f t="shared" si="92"/>
        <v>0.62873113111063061</v>
      </c>
      <c r="O150" s="13"/>
      <c r="P150" s="7">
        <f t="shared" si="93"/>
        <v>3.685100802513049E-5</v>
      </c>
      <c r="Q150" s="7">
        <f t="shared" si="94"/>
        <v>3.1169093812817841E-3</v>
      </c>
      <c r="R150" s="6">
        <f t="shared" si="95"/>
        <v>3.1537603893069146E-3</v>
      </c>
      <c r="S150" s="6">
        <f t="shared" si="96"/>
        <v>3.1169093812817841E-3</v>
      </c>
      <c r="T150" s="7">
        <f t="shared" si="97"/>
        <v>1.1285967724023978E-3</v>
      </c>
      <c r="U150" s="7">
        <f t="shared" si="98"/>
        <v>6.0879619725199979E-2</v>
      </c>
      <c r="V150" s="7">
        <f t="shared" si="99"/>
        <v>0.65183213753498359</v>
      </c>
      <c r="W150" s="6">
        <f t="shared" si="100"/>
        <v>0.71384035403258594</v>
      </c>
      <c r="X150" s="6">
        <v>2.49E-3</v>
      </c>
      <c r="Y150" s="6">
        <v>0.74091333333443998</v>
      </c>
      <c r="Z150" s="6">
        <f t="shared" si="101"/>
        <v>25.177083585613818</v>
      </c>
      <c r="AA150" s="6">
        <f t="shared" si="103"/>
        <v>26.657043747265647</v>
      </c>
      <c r="AB150" s="6">
        <f t="shared" si="102"/>
        <v>3.6540008235529484</v>
      </c>
    </row>
    <row r="151" spans="7:28">
      <c r="G151" s="6">
        <v>108384</v>
      </c>
      <c r="H151" s="6">
        <v>5138004</v>
      </c>
      <c r="I151" s="12">
        <f t="shared" si="88"/>
        <v>10276008</v>
      </c>
      <c r="J151" s="6">
        <v>2041684.341064</v>
      </c>
      <c r="K151" s="12">
        <f t="shared" si="89"/>
        <v>16333474.728512</v>
      </c>
      <c r="L151" s="6">
        <f t="shared" si="90"/>
        <v>63.823728000000003</v>
      </c>
      <c r="M151" s="6">
        <f t="shared" si="91"/>
        <v>5242880</v>
      </c>
      <c r="N151" s="13">
        <f t="shared" si="92"/>
        <v>0.6291379005878045</v>
      </c>
      <c r="O151" s="13"/>
      <c r="P151" s="7">
        <f t="shared" si="93"/>
        <v>3.8440317136064254E-5</v>
      </c>
      <c r="Q151" s="7">
        <f t="shared" si="94"/>
        <v>3.2492331979243733E-3</v>
      </c>
      <c r="R151" s="6">
        <f t="shared" si="95"/>
        <v>3.2876735150604375E-3</v>
      </c>
      <c r="S151" s="6">
        <f t="shared" si="96"/>
        <v>3.2492331979243733E-3</v>
      </c>
      <c r="T151" s="7">
        <f t="shared" si="97"/>
        <v>1.1772708583792691E-3</v>
      </c>
      <c r="U151" s="7">
        <f t="shared" si="98"/>
        <v>6.3464174696918493E-2</v>
      </c>
      <c r="V151" s="7">
        <f t="shared" si="99"/>
        <v>0.67801013502634833</v>
      </c>
      <c r="W151" s="6">
        <f t="shared" si="100"/>
        <v>0.74265158058164604</v>
      </c>
      <c r="X151" s="6">
        <v>2.5899999999999999E-3</v>
      </c>
      <c r="Y151" s="6">
        <v>0.77780937499999991</v>
      </c>
      <c r="Z151" s="6">
        <f t="shared" si="101"/>
        <v>25.453019224879288</v>
      </c>
      <c r="AA151" s="6">
        <f t="shared" si="103"/>
        <v>26.937201353684852</v>
      </c>
      <c r="AB151" s="6">
        <f t="shared" si="102"/>
        <v>4.5201042245542329</v>
      </c>
    </row>
    <row r="152" spans="7:28">
      <c r="G152" s="6">
        <v>66463</v>
      </c>
      <c r="H152" s="6">
        <v>5209641</v>
      </c>
      <c r="I152" s="12">
        <f t="shared" si="88"/>
        <v>10419282</v>
      </c>
      <c r="J152" s="6">
        <v>1976696.7250979999</v>
      </c>
      <c r="K152" s="12">
        <f t="shared" si="89"/>
        <v>15813573.800783999</v>
      </c>
      <c r="L152" s="6">
        <f t="shared" si="90"/>
        <v>63.844951999999999</v>
      </c>
      <c r="M152" s="6">
        <f t="shared" si="91"/>
        <v>5242880</v>
      </c>
      <c r="N152" s="13">
        <f t="shared" si="92"/>
        <v>0.658882181299425</v>
      </c>
      <c r="O152" s="13"/>
      <c r="P152" s="7">
        <f t="shared" si="93"/>
        <v>3.8976274094968186E-5</v>
      </c>
      <c r="Q152" s="7">
        <f t="shared" si="94"/>
        <v>3.1458088266816354E-3</v>
      </c>
      <c r="R152" s="6">
        <f t="shared" si="95"/>
        <v>3.1847851007766035E-3</v>
      </c>
      <c r="S152" s="6">
        <f t="shared" si="96"/>
        <v>3.1458088266816354E-3</v>
      </c>
      <c r="T152" s="7">
        <f t="shared" si="97"/>
        <v>1.1936850442151922E-3</v>
      </c>
      <c r="U152" s="7">
        <f t="shared" si="98"/>
        <v>6.1444085043562434E-2</v>
      </c>
      <c r="V152" s="7">
        <f t="shared" si="99"/>
        <v>1.1157062530819679</v>
      </c>
      <c r="W152" s="6">
        <f t="shared" si="100"/>
        <v>1.1783440231697455</v>
      </c>
      <c r="X152" s="6">
        <v>4.2620000000000002E-3</v>
      </c>
      <c r="Y152" s="6">
        <v>1.1389928624999999</v>
      </c>
      <c r="Z152" s="6">
        <f t="shared" si="101"/>
        <v>26.189375253833052</v>
      </c>
      <c r="AA152" s="6">
        <f t="shared" si="103"/>
        <v>25.274868588066557</v>
      </c>
      <c r="AB152" s="6">
        <f t="shared" si="102"/>
        <v>3.4549084516098665</v>
      </c>
    </row>
    <row r="153" spans="7:28">
      <c r="G153" s="6">
        <v>52804</v>
      </c>
      <c r="H153" s="6">
        <v>5333507</v>
      </c>
      <c r="I153" s="12">
        <f t="shared" si="88"/>
        <v>10667014</v>
      </c>
      <c r="J153" s="6">
        <v>2104464.9956049998</v>
      </c>
      <c r="K153" s="12">
        <f t="shared" si="89"/>
        <v>16835719.964839999</v>
      </c>
      <c r="L153" s="6">
        <f t="shared" si="90"/>
        <v>65.058164000000005</v>
      </c>
      <c r="M153" s="6">
        <f t="shared" si="91"/>
        <v>5242880</v>
      </c>
      <c r="N153" s="13">
        <f t="shared" si="92"/>
        <v>0.63359416896201481</v>
      </c>
      <c r="O153" s="13"/>
      <c r="P153" s="7">
        <f t="shared" si="93"/>
        <v>3.9902985775686169E-5</v>
      </c>
      <c r="Q153" s="7">
        <f t="shared" si="94"/>
        <v>3.3491453061867756E-3</v>
      </c>
      <c r="R153" s="6">
        <f t="shared" si="95"/>
        <v>3.3890482919624616E-3</v>
      </c>
      <c r="S153" s="6">
        <f t="shared" si="96"/>
        <v>3.3491453061867756E-3</v>
      </c>
      <c r="T153" s="7">
        <f t="shared" si="97"/>
        <v>1.222066460840015E-3</v>
      </c>
      <c r="U153" s="7">
        <f t="shared" si="98"/>
        <v>6.5415662665573096E-2</v>
      </c>
      <c r="V153" s="7">
        <f t="shared" si="99"/>
        <v>0.82460692097799126</v>
      </c>
      <c r="W153" s="6">
        <f t="shared" si="100"/>
        <v>0.89124465010440435</v>
      </c>
      <c r="X153" s="6">
        <v>3.15E-3</v>
      </c>
      <c r="Y153" s="6">
        <v>0.89900999999999998</v>
      </c>
      <c r="Z153" s="6">
        <f t="shared" si="101"/>
        <v>6.322073212278589</v>
      </c>
      <c r="AA153" s="6">
        <f t="shared" si="103"/>
        <v>7.5888346654749697</v>
      </c>
      <c r="AB153" s="6">
        <f t="shared" si="102"/>
        <v>0.86376679854458016</v>
      </c>
    </row>
    <row r="154" spans="7:28">
      <c r="G154" s="6">
        <v>179860</v>
      </c>
      <c r="H154" s="6">
        <v>5146478</v>
      </c>
      <c r="I154" s="12">
        <f t="shared" si="88"/>
        <v>10292956</v>
      </c>
      <c r="J154" s="6">
        <v>2059853.7307130001</v>
      </c>
      <c r="K154" s="12">
        <f t="shared" si="89"/>
        <v>16478829.845704</v>
      </c>
      <c r="L154" s="6">
        <f t="shared" si="90"/>
        <v>65.354935999999995</v>
      </c>
      <c r="M154" s="6">
        <f t="shared" si="91"/>
        <v>5242880</v>
      </c>
      <c r="N154" s="13">
        <f t="shared" si="92"/>
        <v>0.62461692343302844</v>
      </c>
      <c r="O154" s="13"/>
      <c r="P154" s="7">
        <f t="shared" si="93"/>
        <v>3.8503715928165432E-5</v>
      </c>
      <c r="Q154" s="7">
        <f t="shared" si="94"/>
        <v>3.2781488255001759E-3</v>
      </c>
      <c r="R154" s="6">
        <f t="shared" si="95"/>
        <v>3.3166525414283412E-3</v>
      </c>
      <c r="S154" s="6">
        <f t="shared" si="96"/>
        <v>3.2781488255001759E-3</v>
      </c>
      <c r="T154" s="7">
        <f t="shared" si="97"/>
        <v>1.1792125060023355E-3</v>
      </c>
      <c r="U154" s="7">
        <f t="shared" si="98"/>
        <v>6.4028956086298008E-2</v>
      </c>
      <c r="V154" s="7">
        <f t="shared" si="99"/>
        <v>0.69528761337064904</v>
      </c>
      <c r="W154" s="6">
        <f t="shared" si="100"/>
        <v>0.76049578196294942</v>
      </c>
      <c r="X154" s="6">
        <v>2.6559999999999999E-3</v>
      </c>
      <c r="Y154" s="6">
        <v>0.79042560000000006</v>
      </c>
      <c r="Z154" s="6">
        <f t="shared" si="101"/>
        <v>23.424278068530722</v>
      </c>
      <c r="AA154" s="6">
        <f t="shared" si="103"/>
        <v>24.873966168235739</v>
      </c>
      <c r="AB154" s="6">
        <f t="shared" si="102"/>
        <v>3.7865446206512838</v>
      </c>
    </row>
    <row r="155" spans="7:28">
      <c r="G155" s="6">
        <v>68121</v>
      </c>
      <c r="H155" s="6">
        <v>5377761</v>
      </c>
      <c r="I155" s="12">
        <f t="shared" si="88"/>
        <v>10755522</v>
      </c>
      <c r="J155" s="6">
        <v>744772.41210900003</v>
      </c>
      <c r="K155" s="12">
        <f t="shared" si="89"/>
        <v>5958179.2968720002</v>
      </c>
      <c r="L155" s="6">
        <f t="shared" si="90"/>
        <v>65.895551999999995</v>
      </c>
      <c r="M155" s="6">
        <f t="shared" si="91"/>
        <v>5242880</v>
      </c>
      <c r="N155" s="13">
        <f t="shared" si="92"/>
        <v>1.8051692411550235</v>
      </c>
      <c r="O155" s="13"/>
      <c r="P155" s="7">
        <f t="shared" si="93"/>
        <v>4.0234075006940059E-5</v>
      </c>
      <c r="Q155" s="7">
        <f t="shared" si="94"/>
        <v>1.1852661048777267E-3</v>
      </c>
      <c r="R155" s="6">
        <f t="shared" si="95"/>
        <v>1.2255001798846667E-3</v>
      </c>
      <c r="S155" s="6">
        <f t="shared" si="96"/>
        <v>1.1852661048777267E-3</v>
      </c>
      <c r="T155" s="7">
        <f t="shared" si="97"/>
        <v>1.2322063798760289E-3</v>
      </c>
      <c r="U155" s="7">
        <f t="shared" si="98"/>
        <v>2.3150672961961709E-2</v>
      </c>
      <c r="V155" s="7">
        <f t="shared" si="99"/>
        <v>1.331936512360641</v>
      </c>
      <c r="W155" s="6">
        <f t="shared" si="100"/>
        <v>1.3563193917024787</v>
      </c>
      <c r="X155" s="6">
        <v>5.0879999999999996E-3</v>
      </c>
      <c r="Y155" s="6">
        <v>1.1910372</v>
      </c>
      <c r="Z155" s="6">
        <f t="shared" si="101"/>
        <v>76.704675611679889</v>
      </c>
      <c r="AA155" s="6">
        <f t="shared" si="103"/>
        <v>75.913911558870538</v>
      </c>
      <c r="AB155" s="6">
        <f t="shared" si="102"/>
        <v>13.877164516983912</v>
      </c>
    </row>
    <row r="156" spans="7:28">
      <c r="G156" s="6">
        <v>153226</v>
      </c>
      <c r="H156" s="6">
        <v>5326228</v>
      </c>
      <c r="I156" s="12">
        <f t="shared" si="88"/>
        <v>10652456</v>
      </c>
      <c r="J156" s="6">
        <v>1014018.212524</v>
      </c>
      <c r="K156" s="12">
        <f t="shared" si="89"/>
        <v>8112145.7001919998</v>
      </c>
      <c r="L156" s="6">
        <f t="shared" si="90"/>
        <v>66.979256000000007</v>
      </c>
      <c r="M156" s="6">
        <f t="shared" si="91"/>
        <v>5242880</v>
      </c>
      <c r="N156" s="13">
        <f t="shared" si="92"/>
        <v>1.3131489982666209</v>
      </c>
      <c r="O156" s="13"/>
      <c r="P156" s="7">
        <f t="shared" si="93"/>
        <v>3.9848527455211251E-5</v>
      </c>
      <c r="Q156" s="7">
        <f t="shared" si="94"/>
        <v>1.6137566288605986E-3</v>
      </c>
      <c r="R156" s="6">
        <f t="shared" si="95"/>
        <v>1.65360515631581E-3</v>
      </c>
      <c r="S156" s="6">
        <f t="shared" si="96"/>
        <v>1.6137566288605986E-3</v>
      </c>
      <c r="T156" s="7">
        <f t="shared" si="97"/>
        <v>1.2203986235673808E-3</v>
      </c>
      <c r="U156" s="7">
        <f t="shared" si="98"/>
        <v>3.1519969904820304E-2</v>
      </c>
      <c r="V156" s="7">
        <f t="shared" si="99"/>
        <v>0.39528776211960848</v>
      </c>
      <c r="W156" s="6">
        <f t="shared" si="100"/>
        <v>0.42802813064799616</v>
      </c>
      <c r="X156" s="6">
        <v>1.5100000000000001E-3</v>
      </c>
      <c r="Y156" s="6">
        <v>0.43993850000000007</v>
      </c>
      <c r="Z156" s="6">
        <f t="shared" si="101"/>
        <v>6.8712999245429511</v>
      </c>
      <c r="AA156" s="6">
        <f t="shared" si="103"/>
        <v>9.5102752527026428</v>
      </c>
      <c r="AB156" s="6">
        <f t="shared" si="102"/>
        <v>2.707280529438524</v>
      </c>
    </row>
    <row r="157" spans="7:28">
      <c r="G157" s="6">
        <v>155924</v>
      </c>
      <c r="H157" s="6">
        <v>5416358</v>
      </c>
      <c r="I157" s="12">
        <f t="shared" si="88"/>
        <v>10832716</v>
      </c>
      <c r="J157" s="6">
        <v>1032432.688843</v>
      </c>
      <c r="K157" s="12">
        <f t="shared" si="89"/>
        <v>8259461.5107439999</v>
      </c>
      <c r="L157" s="6">
        <f t="shared" si="90"/>
        <v>68.114776000000006</v>
      </c>
      <c r="M157" s="6">
        <f t="shared" si="91"/>
        <v>5242880</v>
      </c>
      <c r="N157" s="13">
        <f t="shared" si="92"/>
        <v>1.3115523313364537</v>
      </c>
      <c r="O157" s="13"/>
      <c r="P157" s="7">
        <f t="shared" si="93"/>
        <v>4.0522841018118844E-5</v>
      </c>
      <c r="Q157" s="7">
        <f t="shared" si="94"/>
        <v>1.6430622989755516E-3</v>
      </c>
      <c r="R157" s="6">
        <f t="shared" si="95"/>
        <v>1.6835851399936705E-3</v>
      </c>
      <c r="S157" s="6">
        <f t="shared" si="96"/>
        <v>1.6430622989755516E-3</v>
      </c>
      <c r="T157" s="7">
        <f t="shared" si="97"/>
        <v>1.2410501104999959E-3</v>
      </c>
      <c r="U157" s="7">
        <f t="shared" si="98"/>
        <v>3.2092369623305805E-2</v>
      </c>
      <c r="V157" s="7">
        <f t="shared" si="99"/>
        <v>0.4314133986576919</v>
      </c>
      <c r="W157" s="6">
        <f t="shared" si="100"/>
        <v>0.46474681839149773</v>
      </c>
      <c r="X157" s="6">
        <v>1.6479999999999999E-3</v>
      </c>
      <c r="Y157" s="6">
        <v>0.47459403636393593</v>
      </c>
      <c r="Z157" s="6">
        <f t="shared" si="101"/>
        <v>0.29961778060972938</v>
      </c>
      <c r="AA157" s="6">
        <f t="shared" si="103"/>
        <v>2.1592924753440901</v>
      </c>
      <c r="AB157" s="6">
        <f t="shared" si="102"/>
        <v>2.0748718310667944</v>
      </c>
    </row>
    <row r="158" spans="7:28">
      <c r="G158" s="6">
        <v>155924</v>
      </c>
      <c r="H158" s="6">
        <v>5416358</v>
      </c>
      <c r="I158" s="12">
        <f t="shared" si="88"/>
        <v>10832716</v>
      </c>
      <c r="J158" s="6">
        <v>1032082.485596</v>
      </c>
      <c r="K158" s="12">
        <f t="shared" si="89"/>
        <v>8256659.8847679999</v>
      </c>
      <c r="L158" s="6">
        <f t="shared" si="90"/>
        <v>68.114776000000006</v>
      </c>
      <c r="M158" s="6">
        <f t="shared" si="91"/>
        <v>5242880</v>
      </c>
      <c r="N158" s="13">
        <f t="shared" si="92"/>
        <v>1.3119973634840336</v>
      </c>
      <c r="O158" s="13"/>
      <c r="P158" s="7">
        <f t="shared" si="93"/>
        <v>4.0522841018118844E-5</v>
      </c>
      <c r="Q158" s="7">
        <f t="shared" si="94"/>
        <v>1.6425049689352085E-3</v>
      </c>
      <c r="R158" s="6">
        <f t="shared" si="95"/>
        <v>1.6830278099533274E-3</v>
      </c>
      <c r="S158" s="6">
        <f t="shared" si="96"/>
        <v>1.6425049689352085E-3</v>
      </c>
      <c r="T158" s="7">
        <f t="shared" si="97"/>
        <v>1.2410501104999959E-3</v>
      </c>
      <c r="U158" s="7">
        <f t="shared" si="98"/>
        <v>3.2081483826907203E-2</v>
      </c>
      <c r="V158" s="7">
        <f t="shared" si="99"/>
        <v>0.43246051855734652</v>
      </c>
      <c r="W158" s="6">
        <f t="shared" si="100"/>
        <v>0.46578305249475371</v>
      </c>
      <c r="X158" s="6">
        <v>1.652E-3</v>
      </c>
      <c r="Y158" s="6">
        <v>0.47485989090834002</v>
      </c>
      <c r="Z158" s="6">
        <f t="shared" si="101"/>
        <v>0.57475974968471977</v>
      </c>
      <c r="AA158" s="6">
        <f t="shared" si="103"/>
        <v>1.8781967284096472</v>
      </c>
      <c r="AB158" s="6">
        <f t="shared" si="102"/>
        <v>1.9114771719766845</v>
      </c>
    </row>
    <row r="159" spans="7:28">
      <c r="G159" s="6">
        <v>155924</v>
      </c>
      <c r="H159" s="6">
        <v>5416358</v>
      </c>
      <c r="I159" s="12">
        <f t="shared" ref="I159:I222" si="104">2*H159</f>
        <v>10832716</v>
      </c>
      <c r="J159" s="6">
        <v>1032402.177979</v>
      </c>
      <c r="K159" s="12">
        <f t="shared" ref="K159:K222" si="105">J159*8</f>
        <v>8259217.4238320002</v>
      </c>
      <c r="L159" s="6">
        <f t="shared" ref="L159:L222" si="106">((H159+2*G159)*8+(G159+H159)*4)/1000000</f>
        <v>68.114776000000006</v>
      </c>
      <c r="M159" s="6">
        <f t="shared" ref="M159:M222" si="107">40*2^20/8</f>
        <v>5242880</v>
      </c>
      <c r="N159" s="13">
        <f t="shared" ref="N159:N222" si="108">I159/K159</f>
        <v>1.3115910920013027</v>
      </c>
      <c r="O159" s="13"/>
      <c r="P159" s="7">
        <f t="shared" ref="P159:P222" si="109">$B$31*I159</f>
        <v>4.0522841018118844E-5</v>
      </c>
      <c r="Q159" s="7">
        <f t="shared" ref="Q159:Q222" si="110">$C$31*K159</f>
        <v>1.6430137425409394E-3</v>
      </c>
      <c r="R159" s="6">
        <f t="shared" ref="R159:R222" si="111">P159+Q159</f>
        <v>1.6835365835590583E-3</v>
      </c>
      <c r="S159" s="6">
        <f t="shared" ref="S159:S222" si="112">MAX(P159,Q159)</f>
        <v>1.6430137425409394E-3</v>
      </c>
      <c r="T159" s="7">
        <f t="shared" ref="T159:T222" si="113">$D$31*I159</f>
        <v>1.2410501104999959E-3</v>
      </c>
      <c r="U159" s="7">
        <f t="shared" ref="U159:U222" si="114">$E$31*K159</f>
        <v>3.2091421216755338E-2</v>
      </c>
      <c r="V159" s="7">
        <f t="shared" ref="V159:V222" si="115">X159*$F$31</f>
        <v>0.42748669903398717</v>
      </c>
      <c r="W159" s="6">
        <f t="shared" ref="W159:W222" si="116">SUM(T159:V159)</f>
        <v>0.46081917036124254</v>
      </c>
      <c r="X159" s="6">
        <v>1.6329999999999999E-3</v>
      </c>
      <c r="Y159" s="6">
        <v>0.47052668181758794</v>
      </c>
      <c r="Z159" s="6">
        <f t="shared" ref="Z159:Z222" si="117">ABS(S159-X159)/ABS(X159)*100</f>
        <v>0.61321142320511013</v>
      </c>
      <c r="AA159" s="6">
        <f t="shared" si="103"/>
        <v>3.0947081175173543</v>
      </c>
      <c r="AB159" s="6">
        <f t="shared" ref="AB159:AB222" si="118">ABS(W159-Y159)/ABS(Y159)*100</f>
        <v>2.0631160423987986</v>
      </c>
    </row>
    <row r="160" spans="7:28">
      <c r="G160" s="6">
        <v>155924</v>
      </c>
      <c r="H160" s="6">
        <v>5416358</v>
      </c>
      <c r="I160" s="12">
        <f t="shared" si="104"/>
        <v>10832716</v>
      </c>
      <c r="J160" s="6">
        <v>1031527.518433</v>
      </c>
      <c r="K160" s="12">
        <f t="shared" si="105"/>
        <v>8252220.1474639997</v>
      </c>
      <c r="L160" s="6">
        <f t="shared" si="106"/>
        <v>68.114776000000006</v>
      </c>
      <c r="M160" s="6">
        <f t="shared" si="107"/>
        <v>5242880</v>
      </c>
      <c r="N160" s="13">
        <f t="shared" si="108"/>
        <v>1.3127032248805208</v>
      </c>
      <c r="O160" s="13"/>
      <c r="P160" s="7">
        <f t="shared" si="109"/>
        <v>4.0522841018118844E-5</v>
      </c>
      <c r="Q160" s="7">
        <f t="shared" si="110"/>
        <v>1.6416217678969726E-3</v>
      </c>
      <c r="R160" s="6">
        <f t="shared" si="111"/>
        <v>1.6821446089150915E-3</v>
      </c>
      <c r="S160" s="6">
        <f t="shared" si="112"/>
        <v>1.6416217678969726E-3</v>
      </c>
      <c r="T160" s="7">
        <f t="shared" si="113"/>
        <v>1.2410501104999959E-3</v>
      </c>
      <c r="U160" s="7">
        <f t="shared" si="114"/>
        <v>3.2064233102945962E-2</v>
      </c>
      <c r="V160" s="7">
        <f t="shared" si="115"/>
        <v>0.42984271880821001</v>
      </c>
      <c r="W160" s="6">
        <f t="shared" si="116"/>
        <v>0.46314800202165596</v>
      </c>
      <c r="X160" s="6">
        <v>1.642E-3</v>
      </c>
      <c r="Y160" s="6">
        <v>0.47311990909031199</v>
      </c>
      <c r="Z160" s="6">
        <f t="shared" si="117"/>
        <v>2.303484184089117E-2</v>
      </c>
      <c r="AA160" s="6">
        <f t="shared" ref="AA160:AA223" si="119">ABS(R160-X160)/ABS(X160)*100</f>
        <v>2.4448604698594103</v>
      </c>
      <c r="AB160" s="6">
        <f t="shared" si="118"/>
        <v>2.1076912801723866</v>
      </c>
    </row>
    <row r="161" spans="7:28">
      <c r="G161" s="6">
        <v>155924</v>
      </c>
      <c r="H161" s="6">
        <v>5416358</v>
      </c>
      <c r="I161" s="12">
        <f t="shared" si="104"/>
        <v>10832716</v>
      </c>
      <c r="J161" s="6">
        <v>1031787.022949</v>
      </c>
      <c r="K161" s="12">
        <f t="shared" si="105"/>
        <v>8254296.183592</v>
      </c>
      <c r="L161" s="6">
        <f t="shared" si="106"/>
        <v>68.114776000000006</v>
      </c>
      <c r="M161" s="6">
        <f t="shared" si="107"/>
        <v>5242880</v>
      </c>
      <c r="N161" s="13">
        <f t="shared" si="108"/>
        <v>1.3123730671954099</v>
      </c>
      <c r="O161" s="13"/>
      <c r="P161" s="7">
        <f t="shared" si="109"/>
        <v>4.0522841018118844E-5</v>
      </c>
      <c r="Q161" s="7">
        <f t="shared" si="110"/>
        <v>1.6420347556793833E-3</v>
      </c>
      <c r="R161" s="6">
        <f t="shared" si="111"/>
        <v>1.6825575966975023E-3</v>
      </c>
      <c r="S161" s="6">
        <f t="shared" si="112"/>
        <v>1.6420347556793833E-3</v>
      </c>
      <c r="T161" s="7">
        <f t="shared" si="113"/>
        <v>1.2410501104999959E-3</v>
      </c>
      <c r="U161" s="7">
        <f t="shared" si="114"/>
        <v>3.2072299599615807E-2</v>
      </c>
      <c r="V161" s="7">
        <f t="shared" si="115"/>
        <v>0.43350763845700108</v>
      </c>
      <c r="W161" s="6">
        <f t="shared" si="116"/>
        <v>0.46682098816711687</v>
      </c>
      <c r="X161" s="6">
        <v>1.6559999999999999E-3</v>
      </c>
      <c r="Y161" s="6">
        <v>0.47455440000055199</v>
      </c>
      <c r="Z161" s="6">
        <f t="shared" si="117"/>
        <v>0.84331185510969731</v>
      </c>
      <c r="AA161" s="6">
        <f t="shared" si="119"/>
        <v>1.603719607337099</v>
      </c>
      <c r="AB161" s="6">
        <f t="shared" si="118"/>
        <v>1.6296154526069355</v>
      </c>
    </row>
    <row r="162" spans="7:28">
      <c r="G162" s="6">
        <v>155924</v>
      </c>
      <c r="H162" s="6">
        <v>5416358</v>
      </c>
      <c r="I162" s="12">
        <f t="shared" si="104"/>
        <v>10832716</v>
      </c>
      <c r="J162" s="6">
        <v>1032283.9097899999</v>
      </c>
      <c r="K162" s="12">
        <f t="shared" si="105"/>
        <v>8258271.2783199996</v>
      </c>
      <c r="L162" s="6">
        <f t="shared" si="106"/>
        <v>68.114776000000006</v>
      </c>
      <c r="M162" s="6">
        <f t="shared" si="107"/>
        <v>5242880</v>
      </c>
      <c r="N162" s="13">
        <f t="shared" si="108"/>
        <v>1.3117413602576309</v>
      </c>
      <c r="O162" s="13"/>
      <c r="P162" s="7">
        <f t="shared" si="109"/>
        <v>4.0522841018118844E-5</v>
      </c>
      <c r="Q162" s="7">
        <f t="shared" si="110"/>
        <v>1.64282552494127E-3</v>
      </c>
      <c r="R162" s="6">
        <f t="shared" si="111"/>
        <v>1.683348365959389E-3</v>
      </c>
      <c r="S162" s="6">
        <f t="shared" si="112"/>
        <v>1.64282552494127E-3</v>
      </c>
      <c r="T162" s="7">
        <f t="shared" si="113"/>
        <v>1.2410501104999959E-3</v>
      </c>
      <c r="U162" s="7">
        <f t="shared" si="114"/>
        <v>3.2087744941800965E-2</v>
      </c>
      <c r="V162" s="7">
        <f t="shared" si="115"/>
        <v>0.43115161868277829</v>
      </c>
      <c r="W162" s="6">
        <f t="shared" si="116"/>
        <v>0.46448041373507926</v>
      </c>
      <c r="X162" s="6">
        <v>1.647E-3</v>
      </c>
      <c r="Y162" s="6">
        <v>0.47321304545424603</v>
      </c>
      <c r="Z162" s="6">
        <f t="shared" si="117"/>
        <v>0.2534593235415909</v>
      </c>
      <c r="AA162" s="6">
        <f t="shared" si="119"/>
        <v>2.2069438955305976</v>
      </c>
      <c r="AB162" s="6">
        <f t="shared" si="118"/>
        <v>1.8453911621950652</v>
      </c>
    </row>
    <row r="163" spans="7:28">
      <c r="G163" s="6">
        <v>240369</v>
      </c>
      <c r="H163" s="6">
        <v>5451000</v>
      </c>
      <c r="I163" s="12">
        <f t="shared" si="104"/>
        <v>10902000</v>
      </c>
      <c r="J163" s="6">
        <v>2161304.9414059999</v>
      </c>
      <c r="K163" s="12">
        <f t="shared" si="105"/>
        <v>17290439.531248</v>
      </c>
      <c r="L163" s="6">
        <f t="shared" si="106"/>
        <v>70.219380000000001</v>
      </c>
      <c r="M163" s="6">
        <f t="shared" si="107"/>
        <v>5242880</v>
      </c>
      <c r="N163" s="13">
        <f t="shared" si="108"/>
        <v>0.63052185459469978</v>
      </c>
      <c r="O163" s="13"/>
      <c r="P163" s="7">
        <f t="shared" si="109"/>
        <v>4.0782017434919526E-5</v>
      </c>
      <c r="Q163" s="7">
        <f t="shared" si="110"/>
        <v>3.4396030890821395E-3</v>
      </c>
      <c r="R163" s="6">
        <f t="shared" si="111"/>
        <v>3.480385106517059E-3</v>
      </c>
      <c r="S163" s="6">
        <f t="shared" si="112"/>
        <v>3.4396030890821395E-3</v>
      </c>
      <c r="T163" s="7">
        <f t="shared" si="113"/>
        <v>1.2489876319725316E-3</v>
      </c>
      <c r="U163" s="7">
        <f t="shared" si="114"/>
        <v>6.7182488309246377E-2</v>
      </c>
      <c r="V163" s="7">
        <f t="shared" si="115"/>
        <v>0.7353399495324372</v>
      </c>
      <c r="W163" s="6">
        <f t="shared" si="116"/>
        <v>0.8037714254736561</v>
      </c>
      <c r="X163" s="6">
        <v>2.8089999999999999E-3</v>
      </c>
      <c r="Y163" s="6">
        <v>0.84494720000000001</v>
      </c>
      <c r="Z163" s="6">
        <f t="shared" si="117"/>
        <v>22.449380173803476</v>
      </c>
      <c r="AA163" s="6">
        <f t="shared" si="119"/>
        <v>23.901214187150558</v>
      </c>
      <c r="AB163" s="6">
        <f t="shared" si="118"/>
        <v>4.8731772264993491</v>
      </c>
    </row>
    <row r="164" spans="7:28">
      <c r="G164" s="6">
        <v>220542</v>
      </c>
      <c r="H164" s="6">
        <v>5494489</v>
      </c>
      <c r="I164" s="12">
        <f t="shared" si="104"/>
        <v>10988978</v>
      </c>
      <c r="J164" s="6">
        <v>2218486.7946779998</v>
      </c>
      <c r="K164" s="12">
        <f t="shared" si="105"/>
        <v>17747894.357423998</v>
      </c>
      <c r="L164" s="6">
        <f t="shared" si="106"/>
        <v>70.344707999999997</v>
      </c>
      <c r="M164" s="6">
        <f t="shared" si="107"/>
        <v>5242880</v>
      </c>
      <c r="N164" s="13">
        <f t="shared" si="108"/>
        <v>0.61917080295236693</v>
      </c>
      <c r="O164" s="13"/>
      <c r="P164" s="7">
        <f t="shared" si="109"/>
        <v>4.1107383268019364E-5</v>
      </c>
      <c r="Q164" s="7">
        <f t="shared" si="110"/>
        <v>3.5306049997268561E-3</v>
      </c>
      <c r="R164" s="6">
        <f t="shared" si="111"/>
        <v>3.5717123829948753E-3</v>
      </c>
      <c r="S164" s="6">
        <f t="shared" si="112"/>
        <v>3.5306049997268561E-3</v>
      </c>
      <c r="T164" s="7">
        <f t="shared" si="113"/>
        <v>1.2589522665582688E-3</v>
      </c>
      <c r="U164" s="7">
        <f t="shared" si="114"/>
        <v>6.8959941881553521E-2</v>
      </c>
      <c r="V164" s="7">
        <f t="shared" si="115"/>
        <v>0.73717240935683281</v>
      </c>
      <c r="W164" s="6">
        <f t="shared" si="116"/>
        <v>0.80739130350494459</v>
      </c>
      <c r="X164" s="6">
        <v>2.8159999999999999E-3</v>
      </c>
      <c r="Y164" s="6">
        <v>0.85133937777715196</v>
      </c>
      <c r="Z164" s="6">
        <f t="shared" si="117"/>
        <v>25.376598001663925</v>
      </c>
      <c r="AA164" s="6">
        <f t="shared" si="119"/>
        <v>26.836377237033926</v>
      </c>
      <c r="AB164" s="6">
        <f t="shared" si="118"/>
        <v>5.1622273583721494</v>
      </c>
    </row>
    <row r="165" spans="7:28">
      <c r="G165" s="6">
        <v>643994</v>
      </c>
      <c r="H165" s="6">
        <v>4866270</v>
      </c>
      <c r="I165" s="12">
        <f t="shared" si="104"/>
        <v>9732540</v>
      </c>
      <c r="J165" s="6">
        <v>1106465.2609860001</v>
      </c>
      <c r="K165" s="12">
        <f t="shared" si="105"/>
        <v>8851722.0878880005</v>
      </c>
      <c r="L165" s="6">
        <f t="shared" si="106"/>
        <v>71.275120000000001</v>
      </c>
      <c r="M165" s="6">
        <f t="shared" si="107"/>
        <v>5242880</v>
      </c>
      <c r="N165" s="13">
        <f t="shared" si="108"/>
        <v>1.0995080847959791</v>
      </c>
      <c r="O165" s="13"/>
      <c r="P165" s="7">
        <f t="shared" si="109"/>
        <v>3.6407321222349263E-5</v>
      </c>
      <c r="Q165" s="7">
        <f t="shared" si="110"/>
        <v>1.7608812420396923E-3</v>
      </c>
      <c r="R165" s="6">
        <f t="shared" si="111"/>
        <v>1.7972885632620416E-3</v>
      </c>
      <c r="S165" s="6">
        <f t="shared" si="112"/>
        <v>1.7608812420396923E-3</v>
      </c>
      <c r="T165" s="7">
        <f t="shared" si="113"/>
        <v>1.1150084468609378E-3</v>
      </c>
      <c r="U165" s="7">
        <f t="shared" si="114"/>
        <v>3.4393614726305935E-2</v>
      </c>
      <c r="V165" s="7">
        <f t="shared" si="115"/>
        <v>0.82643938080238677</v>
      </c>
      <c r="W165" s="6">
        <f t="shared" si="116"/>
        <v>0.8619480039755536</v>
      </c>
      <c r="X165" s="6">
        <v>3.1570000000000001E-3</v>
      </c>
      <c r="Y165" s="6">
        <v>0.830319699999713</v>
      </c>
      <c r="Z165" s="6">
        <f t="shared" si="117"/>
        <v>44.222957173275503</v>
      </c>
      <c r="AA165" s="6">
        <f t="shared" si="119"/>
        <v>43.069731920746229</v>
      </c>
      <c r="AB165" s="6">
        <f t="shared" si="118"/>
        <v>3.8091718136823118</v>
      </c>
    </row>
    <row r="166" spans="7:28">
      <c r="G166" s="6">
        <v>155331</v>
      </c>
      <c r="H166" s="6">
        <v>5719417</v>
      </c>
      <c r="I166" s="12">
        <f t="shared" si="104"/>
        <v>11438834</v>
      </c>
      <c r="J166" s="6">
        <v>2248737.6804200001</v>
      </c>
      <c r="K166" s="12">
        <f t="shared" si="105"/>
        <v>17989901.443360001</v>
      </c>
      <c r="L166" s="6">
        <f t="shared" si="106"/>
        <v>71.739624000000006</v>
      </c>
      <c r="M166" s="6">
        <f t="shared" si="107"/>
        <v>5242880</v>
      </c>
      <c r="N166" s="13">
        <f t="shared" si="108"/>
        <v>0.63584750789293665</v>
      </c>
      <c r="O166" s="13"/>
      <c r="P166" s="7">
        <f t="shared" si="109"/>
        <v>4.2790196993501212E-5</v>
      </c>
      <c r="Q166" s="7">
        <f t="shared" si="110"/>
        <v>3.5787476926214395E-3</v>
      </c>
      <c r="R166" s="6">
        <f t="shared" si="111"/>
        <v>3.6215378896149409E-3</v>
      </c>
      <c r="S166" s="6">
        <f t="shared" si="112"/>
        <v>3.5787476926214395E-3</v>
      </c>
      <c r="T166" s="7">
        <f t="shared" si="113"/>
        <v>1.3104900192796626E-3</v>
      </c>
      <c r="U166" s="7">
        <f t="shared" si="114"/>
        <v>6.9900267209447406E-2</v>
      </c>
      <c r="V166" s="7">
        <f t="shared" si="115"/>
        <v>0.98062778602652545</v>
      </c>
      <c r="W166" s="6">
        <f t="shared" si="116"/>
        <v>1.0518385432552526</v>
      </c>
      <c r="X166" s="6">
        <v>3.7460000000000002E-3</v>
      </c>
      <c r="Y166" s="6">
        <v>1.069454184614232</v>
      </c>
      <c r="Z166" s="6">
        <f t="shared" si="117"/>
        <v>4.4648240090379243</v>
      </c>
      <c r="AA166" s="6">
        <f t="shared" si="119"/>
        <v>3.3225336461574813</v>
      </c>
      <c r="AB166" s="6">
        <f t="shared" si="118"/>
        <v>1.6471618525045688</v>
      </c>
    </row>
    <row r="167" spans="7:28">
      <c r="G167" s="6">
        <v>1971281</v>
      </c>
      <c r="H167" s="6">
        <v>2766607</v>
      </c>
      <c r="I167" s="12">
        <f t="shared" si="104"/>
        <v>5533214</v>
      </c>
      <c r="J167" s="6">
        <v>1681943.170898</v>
      </c>
      <c r="K167" s="12">
        <f t="shared" si="105"/>
        <v>13455545.367184</v>
      </c>
      <c r="L167" s="6">
        <f t="shared" si="106"/>
        <v>72.624904000000001</v>
      </c>
      <c r="M167" s="6">
        <f t="shared" si="107"/>
        <v>5242880</v>
      </c>
      <c r="N167" s="13">
        <f t="shared" si="108"/>
        <v>0.41122183077726865</v>
      </c>
      <c r="O167" s="13"/>
      <c r="P167" s="7">
        <f t="shared" si="109"/>
        <v>2.0698553459836799E-5</v>
      </c>
      <c r="Q167" s="7">
        <f t="shared" si="110"/>
        <v>2.6767240547360691E-3</v>
      </c>
      <c r="R167" s="6">
        <f t="shared" si="111"/>
        <v>2.6974226081959061E-3</v>
      </c>
      <c r="S167" s="6">
        <f t="shared" si="112"/>
        <v>2.6767240547360691E-3</v>
      </c>
      <c r="T167" s="7">
        <f t="shared" si="113"/>
        <v>6.3391266291114106E-4</v>
      </c>
      <c r="U167" s="7">
        <f t="shared" si="114"/>
        <v>5.228189935204762E-2</v>
      </c>
      <c r="V167" s="7">
        <f t="shared" si="115"/>
        <v>0.77408338581965719</v>
      </c>
      <c r="W167" s="6">
        <f t="shared" si="116"/>
        <v>0.82699919783461595</v>
      </c>
      <c r="X167" s="6">
        <v>2.957E-3</v>
      </c>
      <c r="Y167" s="6">
        <v>0.88443870000000002</v>
      </c>
      <c r="Z167" s="6">
        <f t="shared" si="117"/>
        <v>9.4783884093314477</v>
      </c>
      <c r="AA167" s="6">
        <f t="shared" si="119"/>
        <v>8.7784035104529554</v>
      </c>
      <c r="AB167" s="6">
        <f t="shared" si="118"/>
        <v>6.4944582553187757</v>
      </c>
    </row>
    <row r="168" spans="7:28">
      <c r="G168" s="6">
        <v>201822</v>
      </c>
      <c r="H168" s="6">
        <v>5748069</v>
      </c>
      <c r="I168" s="12">
        <f t="shared" si="104"/>
        <v>11496138</v>
      </c>
      <c r="J168" s="6">
        <v>2271624.1816409999</v>
      </c>
      <c r="K168" s="12">
        <f t="shared" si="105"/>
        <v>18172993.453127999</v>
      </c>
      <c r="L168" s="6">
        <f t="shared" si="106"/>
        <v>73.013267999999997</v>
      </c>
      <c r="M168" s="6">
        <f t="shared" si="107"/>
        <v>5242880</v>
      </c>
      <c r="N168" s="13">
        <f t="shared" si="108"/>
        <v>0.6325946261770784</v>
      </c>
      <c r="O168" s="13"/>
      <c r="P168" s="7">
        <f t="shared" si="109"/>
        <v>4.3004558828677388E-5</v>
      </c>
      <c r="Q168" s="7">
        <f t="shared" si="110"/>
        <v>3.6151703550555627E-3</v>
      </c>
      <c r="R168" s="6">
        <f t="shared" si="111"/>
        <v>3.6581749138842401E-3</v>
      </c>
      <c r="S168" s="6">
        <f t="shared" si="112"/>
        <v>3.6151703550555627E-3</v>
      </c>
      <c r="T168" s="7">
        <f t="shared" si="113"/>
        <v>1.3170550520500309E-3</v>
      </c>
      <c r="U168" s="7">
        <f t="shared" si="114"/>
        <v>7.0611676354572078E-2</v>
      </c>
      <c r="V168" s="7">
        <f t="shared" si="115"/>
        <v>0.76675354652207506</v>
      </c>
      <c r="W168" s="6">
        <f t="shared" si="116"/>
        <v>0.83868227792869721</v>
      </c>
      <c r="X168" s="6">
        <v>2.9290000000000002E-3</v>
      </c>
      <c r="Y168" s="6">
        <v>0.86590027000000003</v>
      </c>
      <c r="Z168" s="6">
        <f t="shared" si="117"/>
        <v>23.426778936687008</v>
      </c>
      <c r="AA168" s="6">
        <f t="shared" si="119"/>
        <v>24.895012423497437</v>
      </c>
      <c r="AB168" s="6">
        <f t="shared" si="118"/>
        <v>3.1433171941732758</v>
      </c>
    </row>
    <row r="169" spans="7:28">
      <c r="G169" s="6">
        <v>917825</v>
      </c>
      <c r="H169" s="6">
        <v>4584801</v>
      </c>
      <c r="I169" s="12">
        <f t="shared" si="104"/>
        <v>9169602</v>
      </c>
      <c r="J169" s="6">
        <v>1127595.078613</v>
      </c>
      <c r="K169" s="12">
        <f t="shared" si="105"/>
        <v>9020760.6289039999</v>
      </c>
      <c r="L169" s="6">
        <f t="shared" si="106"/>
        <v>73.374111999999997</v>
      </c>
      <c r="M169" s="6">
        <f t="shared" si="107"/>
        <v>5242880</v>
      </c>
      <c r="N169" s="13">
        <f t="shared" si="108"/>
        <v>1.016499869270346</v>
      </c>
      <c r="O169" s="13"/>
      <c r="P169" s="7">
        <f t="shared" si="109"/>
        <v>3.4301492261536684E-5</v>
      </c>
      <c r="Q169" s="7">
        <f t="shared" si="110"/>
        <v>1.7945082349684605E-3</v>
      </c>
      <c r="R169" s="6">
        <f t="shared" si="111"/>
        <v>1.8288097272299972E-3</v>
      </c>
      <c r="S169" s="6">
        <f t="shared" si="112"/>
        <v>1.7945082349684605E-3</v>
      </c>
      <c r="T169" s="7">
        <f t="shared" si="113"/>
        <v>1.0505154547890837E-3</v>
      </c>
      <c r="U169" s="7">
        <f t="shared" si="114"/>
        <v>3.5050418723977343E-2</v>
      </c>
      <c r="V169" s="7">
        <f t="shared" si="115"/>
        <v>0.44136103770441054</v>
      </c>
      <c r="W169" s="6">
        <f t="shared" si="116"/>
        <v>0.47746197188317696</v>
      </c>
      <c r="X169" s="6">
        <v>1.686E-3</v>
      </c>
      <c r="Y169" s="6">
        <v>0.51179934999943799</v>
      </c>
      <c r="Z169" s="6">
        <f t="shared" si="117"/>
        <v>6.4358383729810491</v>
      </c>
      <c r="AA169" s="6">
        <f t="shared" si="119"/>
        <v>8.4703278309606862</v>
      </c>
      <c r="AB169" s="6">
        <f t="shared" si="118"/>
        <v>6.7091484419233307</v>
      </c>
    </row>
    <row r="170" spans="7:28">
      <c r="G170" s="6">
        <v>2216688</v>
      </c>
      <c r="H170" s="6">
        <v>2441238</v>
      </c>
      <c r="I170" s="12">
        <f t="shared" si="104"/>
        <v>4882476</v>
      </c>
      <c r="J170" s="6">
        <v>1777212.4096679999</v>
      </c>
      <c r="K170" s="12">
        <f t="shared" si="105"/>
        <v>14217699.277344</v>
      </c>
      <c r="L170" s="6">
        <f t="shared" si="106"/>
        <v>73.628615999999994</v>
      </c>
      <c r="M170" s="6">
        <f t="shared" si="107"/>
        <v>5242880</v>
      </c>
      <c r="N170" s="13">
        <f t="shared" si="108"/>
        <v>0.3434083043084375</v>
      </c>
      <c r="O170" s="13"/>
      <c r="P170" s="7">
        <f t="shared" si="109"/>
        <v>1.8264283742210249E-5</v>
      </c>
      <c r="Q170" s="7">
        <f t="shared" si="110"/>
        <v>2.8283400352902169E-3</v>
      </c>
      <c r="R170" s="6">
        <f t="shared" si="111"/>
        <v>2.8466043190324272E-3</v>
      </c>
      <c r="S170" s="6">
        <f t="shared" si="112"/>
        <v>2.8283400352902169E-3</v>
      </c>
      <c r="T170" s="7">
        <f t="shared" si="113"/>
        <v>5.5936086382340111E-4</v>
      </c>
      <c r="U170" s="7">
        <f t="shared" si="114"/>
        <v>5.5243269771037468E-2</v>
      </c>
      <c r="V170" s="7">
        <f t="shared" si="115"/>
        <v>0.91727703209742262</v>
      </c>
      <c r="W170" s="6">
        <f t="shared" si="116"/>
        <v>0.97307966273228352</v>
      </c>
      <c r="X170" s="6">
        <v>3.5040000000000002E-3</v>
      </c>
      <c r="Y170" s="6">
        <v>1.0127727999988319</v>
      </c>
      <c r="Z170" s="6">
        <f t="shared" si="117"/>
        <v>19.282533239434454</v>
      </c>
      <c r="AA170" s="6">
        <f t="shared" si="119"/>
        <v>18.761292265056305</v>
      </c>
      <c r="AB170" s="6">
        <f t="shared" si="118"/>
        <v>3.9192538806921071</v>
      </c>
    </row>
    <row r="171" spans="7:28">
      <c r="G171" s="6">
        <v>227362</v>
      </c>
      <c r="H171" s="6">
        <v>5757996</v>
      </c>
      <c r="I171" s="12">
        <f t="shared" si="104"/>
        <v>11515992</v>
      </c>
      <c r="J171" s="6">
        <v>2316293.0388179999</v>
      </c>
      <c r="K171" s="12">
        <f t="shared" si="105"/>
        <v>18530344.310543999</v>
      </c>
      <c r="L171" s="6">
        <f t="shared" si="106"/>
        <v>73.643191999999999</v>
      </c>
      <c r="M171" s="6">
        <f t="shared" si="107"/>
        <v>5242880</v>
      </c>
      <c r="N171" s="13">
        <f t="shared" si="108"/>
        <v>0.62146670385650937</v>
      </c>
      <c r="O171" s="13"/>
      <c r="P171" s="7">
        <f t="shared" si="109"/>
        <v>4.3078828336488143E-5</v>
      </c>
      <c r="Q171" s="7">
        <f t="shared" si="110"/>
        <v>3.6862584908333063E-3</v>
      </c>
      <c r="R171" s="6">
        <f t="shared" si="111"/>
        <v>3.7293373191697944E-3</v>
      </c>
      <c r="S171" s="6">
        <f t="shared" si="112"/>
        <v>3.6862584908333063E-3</v>
      </c>
      <c r="T171" s="7">
        <f t="shared" si="113"/>
        <v>1.319329625563623E-3</v>
      </c>
      <c r="U171" s="7">
        <f t="shared" si="114"/>
        <v>7.2000173145371521E-2</v>
      </c>
      <c r="V171" s="7">
        <f t="shared" si="115"/>
        <v>0.78691060459042594</v>
      </c>
      <c r="W171" s="6">
        <f t="shared" si="116"/>
        <v>0.86023010736136107</v>
      </c>
      <c r="X171" s="6">
        <v>3.006E-3</v>
      </c>
      <c r="Y171" s="6">
        <v>0.90195029999999998</v>
      </c>
      <c r="Z171" s="6">
        <f t="shared" si="117"/>
        <v>22.630022981813251</v>
      </c>
      <c r="AA171" s="6">
        <f t="shared" si="119"/>
        <v>24.063117736852778</v>
      </c>
      <c r="AB171" s="6">
        <f t="shared" si="118"/>
        <v>4.6255533856620383</v>
      </c>
    </row>
    <row r="172" spans="7:28">
      <c r="G172" s="6">
        <v>806529</v>
      </c>
      <c r="H172" s="6">
        <v>4864159</v>
      </c>
      <c r="I172" s="12">
        <f t="shared" si="104"/>
        <v>9728318</v>
      </c>
      <c r="J172" s="6">
        <v>2092578.2143550001</v>
      </c>
      <c r="K172" s="12">
        <f t="shared" si="105"/>
        <v>16740625.71484</v>
      </c>
      <c r="L172" s="6">
        <f t="shared" si="106"/>
        <v>74.500488000000004</v>
      </c>
      <c r="M172" s="6">
        <f t="shared" si="107"/>
        <v>5242880</v>
      </c>
      <c r="N172" s="13">
        <f t="shared" si="108"/>
        <v>0.58112033359518778</v>
      </c>
      <c r="O172" s="13"/>
      <c r="P172" s="7">
        <f t="shared" si="109"/>
        <v>3.6391527636070575E-5</v>
      </c>
      <c r="Q172" s="7">
        <f t="shared" si="110"/>
        <v>3.3302281192949782E-3</v>
      </c>
      <c r="R172" s="6">
        <f t="shared" si="111"/>
        <v>3.3666196469310486E-3</v>
      </c>
      <c r="S172" s="6">
        <f t="shared" si="112"/>
        <v>3.3302281192949782E-3</v>
      </c>
      <c r="T172" s="7">
        <f t="shared" si="113"/>
        <v>1.1145247534301739E-3</v>
      </c>
      <c r="U172" s="7">
        <f t="shared" si="114"/>
        <v>6.5046171286978843E-2</v>
      </c>
      <c r="V172" s="7">
        <f t="shared" si="115"/>
        <v>0.7384813092314011</v>
      </c>
      <c r="W172" s="6">
        <f t="shared" si="116"/>
        <v>0.80464200527181007</v>
      </c>
      <c r="X172" s="6">
        <v>2.8210000000000002E-3</v>
      </c>
      <c r="Y172" s="6">
        <v>0.86842917777652395</v>
      </c>
      <c r="Z172" s="6">
        <f t="shared" si="117"/>
        <v>18.051333544664232</v>
      </c>
      <c r="AA172" s="6">
        <f t="shared" si="119"/>
        <v>19.341355793372863</v>
      </c>
      <c r="AB172" s="6">
        <f t="shared" si="118"/>
        <v>7.3451208385272002</v>
      </c>
    </row>
    <row r="173" spans="7:28">
      <c r="G173" s="6">
        <v>199187</v>
      </c>
      <c r="H173" s="6">
        <v>5953632</v>
      </c>
      <c r="I173" s="12">
        <f t="shared" si="104"/>
        <v>11907264</v>
      </c>
      <c r="J173" s="6">
        <v>2383285.7143549998</v>
      </c>
      <c r="K173" s="12">
        <f t="shared" si="105"/>
        <v>19066285.714839999</v>
      </c>
      <c r="L173" s="6">
        <f t="shared" si="106"/>
        <v>75.427323999999999</v>
      </c>
      <c r="M173" s="6">
        <f t="shared" si="107"/>
        <v>5242880</v>
      </c>
      <c r="N173" s="13">
        <f t="shared" si="108"/>
        <v>0.62451933103740986</v>
      </c>
      <c r="O173" s="13"/>
      <c r="P173" s="7">
        <f t="shared" si="109"/>
        <v>4.4542492024416579E-5</v>
      </c>
      <c r="Q173" s="7">
        <f t="shared" si="110"/>
        <v>3.792873808879561E-3</v>
      </c>
      <c r="R173" s="6">
        <f t="shared" si="111"/>
        <v>3.8374163009039777E-3</v>
      </c>
      <c r="S173" s="6">
        <f t="shared" si="112"/>
        <v>3.792873808879561E-3</v>
      </c>
      <c r="T173" s="7">
        <f t="shared" si="113"/>
        <v>1.3641557023144171E-3</v>
      </c>
      <c r="U173" s="7">
        <f t="shared" si="114"/>
        <v>7.4082588520844525E-2</v>
      </c>
      <c r="V173" s="7">
        <f t="shared" si="115"/>
        <v>0.78664882461551222</v>
      </c>
      <c r="W173" s="6">
        <f t="shared" si="116"/>
        <v>0.86209556883867111</v>
      </c>
      <c r="X173" s="6">
        <v>3.0049999999999999E-3</v>
      </c>
      <c r="Y173" s="6">
        <v>0.89450654545536501</v>
      </c>
      <c r="Z173" s="6">
        <f t="shared" si="117"/>
        <v>26.218762358720838</v>
      </c>
      <c r="AA173" s="6">
        <f t="shared" si="119"/>
        <v>27.701041627420231</v>
      </c>
      <c r="AB173" s="6">
        <f t="shared" si="118"/>
        <v>3.6233358806999556</v>
      </c>
    </row>
    <row r="174" spans="7:28">
      <c r="G174" s="6">
        <v>217918</v>
      </c>
      <c r="H174" s="6">
        <v>5926171</v>
      </c>
      <c r="I174" s="12">
        <f t="shared" si="104"/>
        <v>11852342</v>
      </c>
      <c r="J174" s="6">
        <v>2374401.5605469998</v>
      </c>
      <c r="K174" s="12">
        <f t="shared" si="105"/>
        <v>18995212.484375998</v>
      </c>
      <c r="L174" s="6">
        <f t="shared" si="106"/>
        <v>75.472412000000006</v>
      </c>
      <c r="M174" s="6">
        <f t="shared" si="107"/>
        <v>5242880</v>
      </c>
      <c r="N174" s="13">
        <f t="shared" si="108"/>
        <v>0.62396469688079692</v>
      </c>
      <c r="O174" s="13"/>
      <c r="P174" s="7">
        <f t="shared" si="109"/>
        <v>4.4337040734601807E-5</v>
      </c>
      <c r="Q174" s="7">
        <f t="shared" si="110"/>
        <v>3.7787351455672016E-3</v>
      </c>
      <c r="R174" s="6">
        <f t="shared" si="111"/>
        <v>3.8230721863018033E-3</v>
      </c>
      <c r="S174" s="6">
        <f t="shared" si="112"/>
        <v>3.7787351455672016E-3</v>
      </c>
      <c r="T174" s="7">
        <f t="shared" si="113"/>
        <v>1.3578635633744798E-3</v>
      </c>
      <c r="U174" s="7">
        <f t="shared" si="114"/>
        <v>7.3806431488160726E-2</v>
      </c>
      <c r="V174" s="7">
        <f t="shared" si="115"/>
        <v>0.77617762561896642</v>
      </c>
      <c r="W174" s="6">
        <f t="shared" si="116"/>
        <v>0.85134192067050163</v>
      </c>
      <c r="X174" s="6">
        <v>2.9650000000000002E-3</v>
      </c>
      <c r="Y174" s="6">
        <v>0.90245705000000009</v>
      </c>
      <c r="Z174" s="6">
        <f t="shared" si="117"/>
        <v>27.444692936499205</v>
      </c>
      <c r="AA174" s="6">
        <f t="shared" si="119"/>
        <v>28.940040010178851</v>
      </c>
      <c r="AB174" s="6">
        <f t="shared" si="118"/>
        <v>5.663995791212276</v>
      </c>
    </row>
    <row r="175" spans="7:28">
      <c r="G175" s="6">
        <v>440020</v>
      </c>
      <c r="H175" s="6">
        <v>5560100</v>
      </c>
      <c r="I175" s="12">
        <f t="shared" si="104"/>
        <v>11120200</v>
      </c>
      <c r="J175" s="6">
        <v>1241295.282104</v>
      </c>
      <c r="K175" s="12">
        <f t="shared" si="105"/>
        <v>9930362.2568319999</v>
      </c>
      <c r="L175" s="6">
        <f t="shared" si="106"/>
        <v>75.521600000000007</v>
      </c>
      <c r="M175" s="6">
        <f t="shared" si="107"/>
        <v>5242880</v>
      </c>
      <c r="N175" s="13">
        <f t="shared" si="108"/>
        <v>1.1198181609487008</v>
      </c>
      <c r="O175" s="13"/>
      <c r="P175" s="7">
        <f t="shared" si="109"/>
        <v>4.1598256308915068E-5</v>
      </c>
      <c r="Q175" s="7">
        <f t="shared" si="110"/>
        <v>1.9754561260617452E-3</v>
      </c>
      <c r="R175" s="6">
        <f t="shared" si="111"/>
        <v>2.0170543823706602E-3</v>
      </c>
      <c r="S175" s="6">
        <f t="shared" si="112"/>
        <v>1.9754561260617452E-3</v>
      </c>
      <c r="T175" s="7">
        <f t="shared" si="113"/>
        <v>1.2739857150120112E-3</v>
      </c>
      <c r="U175" s="7">
        <f t="shared" si="114"/>
        <v>3.8584701390644384E-2</v>
      </c>
      <c r="V175" s="7">
        <f t="shared" si="115"/>
        <v>0.47068039489473906</v>
      </c>
      <c r="W175" s="6">
        <f t="shared" si="116"/>
        <v>0.51053908200039544</v>
      </c>
      <c r="X175" s="6">
        <v>1.7979999999999999E-3</v>
      </c>
      <c r="Y175" s="6">
        <v>0.54561594285688597</v>
      </c>
      <c r="Z175" s="6">
        <f t="shared" si="117"/>
        <v>9.8696399366932912</v>
      </c>
      <c r="AA175" s="6">
        <f t="shared" si="119"/>
        <v>12.183224825954412</v>
      </c>
      <c r="AB175" s="6">
        <f t="shared" si="118"/>
        <v>6.4288555559475515</v>
      </c>
    </row>
    <row r="176" spans="7:28">
      <c r="G176" s="6">
        <v>735323</v>
      </c>
      <c r="H176" s="6">
        <v>5158388</v>
      </c>
      <c r="I176" s="12">
        <f t="shared" si="104"/>
        <v>10316776</v>
      </c>
      <c r="J176" s="6">
        <v>1255705.8558350001</v>
      </c>
      <c r="K176" s="12">
        <f t="shared" si="105"/>
        <v>10045646.84668</v>
      </c>
      <c r="L176" s="6">
        <f t="shared" si="106"/>
        <v>76.607116000000005</v>
      </c>
      <c r="M176" s="6">
        <f t="shared" si="107"/>
        <v>5242880</v>
      </c>
      <c r="N176" s="13">
        <f t="shared" si="108"/>
        <v>1.0269897157901391</v>
      </c>
      <c r="O176" s="13"/>
      <c r="P176" s="7">
        <f t="shared" si="109"/>
        <v>3.8592821381779425E-5</v>
      </c>
      <c r="Q176" s="7">
        <f t="shared" si="110"/>
        <v>1.9983897958882483E-3</v>
      </c>
      <c r="R176" s="6">
        <f t="shared" si="111"/>
        <v>2.0369826172700277E-3</v>
      </c>
      <c r="S176" s="6">
        <f t="shared" si="112"/>
        <v>1.9983897958882483E-3</v>
      </c>
      <c r="T176" s="7">
        <f t="shared" si="113"/>
        <v>1.1819414443066452E-3</v>
      </c>
      <c r="U176" s="7">
        <f t="shared" si="114"/>
        <v>3.9032642901657005E-2</v>
      </c>
      <c r="V176" s="7">
        <f t="shared" si="115"/>
        <v>0.5366489485729784</v>
      </c>
      <c r="W176" s="6">
        <f t="shared" si="116"/>
        <v>0.5768635329189421</v>
      </c>
      <c r="X176" s="6">
        <v>2.0500000000000002E-3</v>
      </c>
      <c r="Y176" s="6">
        <v>0.60205766666735006</v>
      </c>
      <c r="Z176" s="6">
        <f t="shared" si="117"/>
        <v>2.5175709322805813</v>
      </c>
      <c r="AA176" s="6">
        <f t="shared" si="119"/>
        <v>0.63499427951085019</v>
      </c>
      <c r="AB176" s="6">
        <f t="shared" si="118"/>
        <v>4.1846711940184065</v>
      </c>
    </row>
    <row r="177" spans="7:28">
      <c r="G177" s="6">
        <v>213453</v>
      </c>
      <c r="H177" s="6">
        <v>6099282</v>
      </c>
      <c r="I177" s="12">
        <f t="shared" si="104"/>
        <v>12198564</v>
      </c>
      <c r="J177" s="6">
        <v>2409435.1818849999</v>
      </c>
      <c r="K177" s="12">
        <f t="shared" si="105"/>
        <v>19275481.455079999</v>
      </c>
      <c r="L177" s="6">
        <f t="shared" si="106"/>
        <v>77.460443999999995</v>
      </c>
      <c r="M177" s="6">
        <f t="shared" si="107"/>
        <v>5242880</v>
      </c>
      <c r="N177" s="13">
        <f t="shared" si="108"/>
        <v>0.632853920065644</v>
      </c>
      <c r="O177" s="13"/>
      <c r="P177" s="7">
        <f t="shared" si="109"/>
        <v>4.5632182143549957E-5</v>
      </c>
      <c r="Q177" s="7">
        <f t="shared" si="110"/>
        <v>3.8344893105012479E-3</v>
      </c>
      <c r="R177" s="6">
        <f t="shared" si="111"/>
        <v>3.8801214926447981E-3</v>
      </c>
      <c r="S177" s="6">
        <f t="shared" si="112"/>
        <v>3.8344893105012479E-3</v>
      </c>
      <c r="T177" s="7">
        <f t="shared" si="113"/>
        <v>1.3975284868671229E-3</v>
      </c>
      <c r="U177" s="7">
        <f t="shared" si="114"/>
        <v>7.4895424443703423E-2</v>
      </c>
      <c r="V177" s="7">
        <f t="shared" si="115"/>
        <v>0.79240798406361257</v>
      </c>
      <c r="W177" s="6">
        <f t="shared" si="116"/>
        <v>0.86870093699418316</v>
      </c>
      <c r="X177" s="6">
        <v>3.0270000000000002E-3</v>
      </c>
      <c r="Y177" s="6">
        <v>0.90746708181845703</v>
      </c>
      <c r="Z177" s="6">
        <f t="shared" si="117"/>
        <v>26.676224331062031</v>
      </c>
      <c r="AA177" s="6">
        <f t="shared" si="119"/>
        <v>28.183729522457806</v>
      </c>
      <c r="AB177" s="6">
        <f t="shared" si="118"/>
        <v>4.271906452693699</v>
      </c>
    </row>
    <row r="178" spans="7:28">
      <c r="G178" s="6">
        <v>916428</v>
      </c>
      <c r="H178" s="6">
        <v>5105039</v>
      </c>
      <c r="I178" s="12">
        <f t="shared" si="104"/>
        <v>10210078</v>
      </c>
      <c r="J178" s="6">
        <v>1191143.9777830001</v>
      </c>
      <c r="K178" s="12">
        <f t="shared" si="105"/>
        <v>9529151.8222640008</v>
      </c>
      <c r="L178" s="6">
        <f t="shared" si="106"/>
        <v>79.589027999999999</v>
      </c>
      <c r="M178" s="6">
        <f t="shared" si="107"/>
        <v>5242880</v>
      </c>
      <c r="N178" s="13">
        <f t="shared" si="108"/>
        <v>1.0714571653843394</v>
      </c>
      <c r="O178" s="13"/>
      <c r="P178" s="7">
        <f t="shared" si="109"/>
        <v>3.8193687305805197E-5</v>
      </c>
      <c r="Q178" s="7">
        <f t="shared" si="110"/>
        <v>1.8956429641338445E-3</v>
      </c>
      <c r="R178" s="6">
        <f t="shared" si="111"/>
        <v>1.9338366514396496E-3</v>
      </c>
      <c r="S178" s="6">
        <f t="shared" si="112"/>
        <v>1.8956429641338445E-3</v>
      </c>
      <c r="T178" s="7">
        <f t="shared" si="113"/>
        <v>1.1697175879173401E-3</v>
      </c>
      <c r="U178" s="7">
        <f t="shared" si="114"/>
        <v>3.7025786981256505E-2</v>
      </c>
      <c r="V178" s="7">
        <f t="shared" si="115"/>
        <v>0.71596823138882726</v>
      </c>
      <c r="W178" s="6">
        <f t="shared" si="116"/>
        <v>0.75416373595800112</v>
      </c>
      <c r="X178" s="6">
        <v>2.735E-3</v>
      </c>
      <c r="Y178" s="6">
        <v>0.76842559999999993</v>
      </c>
      <c r="Z178" s="6">
        <f t="shared" si="117"/>
        <v>30.68947114684298</v>
      </c>
      <c r="AA178" s="6">
        <f t="shared" si="119"/>
        <v>29.292992634747726</v>
      </c>
      <c r="AB178" s="6">
        <f t="shared" si="118"/>
        <v>1.8559850221021796</v>
      </c>
    </row>
    <row r="179" spans="7:28">
      <c r="G179" s="6">
        <v>224617</v>
      </c>
      <c r="H179" s="6">
        <v>6306219</v>
      </c>
      <c r="I179" s="12">
        <f t="shared" si="104"/>
        <v>12612438</v>
      </c>
      <c r="J179" s="6">
        <v>2518690.7822270002</v>
      </c>
      <c r="K179" s="12">
        <f t="shared" si="105"/>
        <v>20149526.257816002</v>
      </c>
      <c r="L179" s="6">
        <f t="shared" si="106"/>
        <v>80.166967999999997</v>
      </c>
      <c r="M179" s="6">
        <f t="shared" si="107"/>
        <v>5242880</v>
      </c>
      <c r="N179" s="13">
        <f t="shared" si="108"/>
        <v>0.62594216055613883</v>
      </c>
      <c r="O179" s="13"/>
      <c r="P179" s="7">
        <f t="shared" si="109"/>
        <v>4.7180395011267794E-5</v>
      </c>
      <c r="Q179" s="7">
        <f t="shared" si="110"/>
        <v>4.0083638495523643E-3</v>
      </c>
      <c r="R179" s="6">
        <f t="shared" si="111"/>
        <v>4.0555442445636318E-3</v>
      </c>
      <c r="S179" s="6">
        <f t="shared" si="112"/>
        <v>4.0083638495523643E-3</v>
      </c>
      <c r="T179" s="7">
        <f t="shared" si="113"/>
        <v>1.4449439617520063E-3</v>
      </c>
      <c r="U179" s="7">
        <f t="shared" si="114"/>
        <v>7.8291550067661503E-2</v>
      </c>
      <c r="V179" s="7">
        <f t="shared" si="115"/>
        <v>0.86465925713977931</v>
      </c>
      <c r="W179" s="6">
        <f t="shared" si="116"/>
        <v>0.94439575116919283</v>
      </c>
      <c r="X179" s="6">
        <v>3.3029999999999999E-3</v>
      </c>
      <c r="Y179" s="6">
        <v>0.97597644545514595</v>
      </c>
      <c r="Z179" s="6">
        <f t="shared" si="117"/>
        <v>21.355248245605942</v>
      </c>
      <c r="AA179" s="6">
        <f t="shared" si="119"/>
        <v>22.783658630446016</v>
      </c>
      <c r="AB179" s="6">
        <f t="shared" si="118"/>
        <v>3.2358049656849532</v>
      </c>
    </row>
    <row r="180" spans="7:28">
      <c r="G180" s="6">
        <v>84414</v>
      </c>
      <c r="H180" s="6">
        <v>6578753</v>
      </c>
      <c r="I180" s="12">
        <f t="shared" si="104"/>
        <v>13157506</v>
      </c>
      <c r="J180" s="6">
        <v>2582283.6147460002</v>
      </c>
      <c r="K180" s="12">
        <f t="shared" si="105"/>
        <v>20658268.917968001</v>
      </c>
      <c r="L180" s="6">
        <f t="shared" si="106"/>
        <v>80.633315999999994</v>
      </c>
      <c r="M180" s="6">
        <f t="shared" si="107"/>
        <v>5242880</v>
      </c>
      <c r="N180" s="13">
        <f t="shared" si="108"/>
        <v>0.63691232078772864</v>
      </c>
      <c r="O180" s="13"/>
      <c r="P180" s="7">
        <f t="shared" si="109"/>
        <v>4.9219376177954344E-5</v>
      </c>
      <c r="Q180" s="7">
        <f t="shared" si="110"/>
        <v>4.1095684963309634E-3</v>
      </c>
      <c r="R180" s="6">
        <f t="shared" si="111"/>
        <v>4.1587878725089181E-3</v>
      </c>
      <c r="S180" s="6">
        <f t="shared" si="112"/>
        <v>4.1095684963309634E-3</v>
      </c>
      <c r="T180" s="7">
        <f t="shared" si="113"/>
        <v>1.5073896772706272E-3</v>
      </c>
      <c r="U180" s="7">
        <f t="shared" si="114"/>
        <v>8.026828395903006E-2</v>
      </c>
      <c r="V180" s="7">
        <f t="shared" si="115"/>
        <v>1.8963341382744661</v>
      </c>
      <c r="W180" s="6">
        <f t="shared" si="116"/>
        <v>1.9781098119107667</v>
      </c>
      <c r="X180" s="6">
        <v>7.2439999999999996E-3</v>
      </c>
      <c r="Y180" s="6">
        <v>1.853981066664252</v>
      </c>
      <c r="Z180" s="6">
        <f t="shared" si="117"/>
        <v>43.269347096480345</v>
      </c>
      <c r="AA180" s="6">
        <f t="shared" si="119"/>
        <v>42.589896845542263</v>
      </c>
      <c r="AB180" s="6">
        <f t="shared" si="118"/>
        <v>6.695254200726632</v>
      </c>
    </row>
    <row r="181" spans="7:28">
      <c r="G181" s="6">
        <v>25626</v>
      </c>
      <c r="H181" s="6">
        <v>6761100</v>
      </c>
      <c r="I181" s="12">
        <f t="shared" si="104"/>
        <v>13522200</v>
      </c>
      <c r="J181" s="6">
        <v>1269544.189453</v>
      </c>
      <c r="K181" s="12">
        <f t="shared" si="105"/>
        <v>10156353.515624</v>
      </c>
      <c r="L181" s="6">
        <f t="shared" si="106"/>
        <v>81.645719999999997</v>
      </c>
      <c r="M181" s="6">
        <f t="shared" si="107"/>
        <v>5242880</v>
      </c>
      <c r="N181" s="13">
        <f t="shared" si="108"/>
        <v>1.3314030453152461</v>
      </c>
      <c r="O181" s="13"/>
      <c r="P181" s="7">
        <f t="shared" si="109"/>
        <v>5.0583617332459071E-5</v>
      </c>
      <c r="Q181" s="7">
        <f t="shared" si="110"/>
        <v>2.0204127756854708E-3</v>
      </c>
      <c r="R181" s="6">
        <f t="shared" si="111"/>
        <v>2.0709963930179297E-3</v>
      </c>
      <c r="S181" s="6">
        <f t="shared" si="112"/>
        <v>2.0204127756854708E-3</v>
      </c>
      <c r="T181" s="7">
        <f t="shared" si="113"/>
        <v>1.5491708454466123E-3</v>
      </c>
      <c r="U181" s="7">
        <f t="shared" si="114"/>
        <v>3.9462796772450418E-2</v>
      </c>
      <c r="V181" s="7">
        <f t="shared" si="115"/>
        <v>0.83769591972367363</v>
      </c>
      <c r="W181" s="6">
        <f t="shared" si="116"/>
        <v>0.87870788734157068</v>
      </c>
      <c r="X181" s="6">
        <v>3.2000000000000002E-3</v>
      </c>
      <c r="Y181" s="6">
        <v>0.84334545454400001</v>
      </c>
      <c r="Z181" s="6">
        <f t="shared" si="117"/>
        <v>36.86210075982904</v>
      </c>
      <c r="AA181" s="6">
        <f t="shared" si="119"/>
        <v>35.281362718189705</v>
      </c>
      <c r="AB181" s="6">
        <f t="shared" si="118"/>
        <v>4.1931135819889223</v>
      </c>
    </row>
    <row r="182" spans="7:28">
      <c r="G182" s="6">
        <v>1228045</v>
      </c>
      <c r="H182" s="6">
        <v>4904179</v>
      </c>
      <c r="I182" s="12">
        <f t="shared" si="104"/>
        <v>9808358</v>
      </c>
      <c r="J182" s="6">
        <v>2177308.624268</v>
      </c>
      <c r="K182" s="12">
        <f t="shared" si="105"/>
        <v>17418468.994144</v>
      </c>
      <c r="L182" s="6">
        <f t="shared" si="106"/>
        <v>83.411047999999994</v>
      </c>
      <c r="M182" s="6">
        <f t="shared" si="107"/>
        <v>5242880</v>
      </c>
      <c r="N182" s="13">
        <f t="shared" si="108"/>
        <v>0.56310103966643221</v>
      </c>
      <c r="O182" s="13"/>
      <c r="P182" s="7">
        <f t="shared" si="109"/>
        <v>3.6690939915972516E-5</v>
      </c>
      <c r="Q182" s="7">
        <f t="shared" si="110"/>
        <v>3.465072108263217E-3</v>
      </c>
      <c r="R182" s="6">
        <f t="shared" si="111"/>
        <v>3.5017630481791896E-3</v>
      </c>
      <c r="S182" s="6">
        <f t="shared" si="112"/>
        <v>3.465072108263217E-3</v>
      </c>
      <c r="T182" s="7">
        <f t="shared" si="113"/>
        <v>1.1236945360446557E-3</v>
      </c>
      <c r="U182" s="7">
        <f t="shared" si="114"/>
        <v>6.7679950382359383E-2</v>
      </c>
      <c r="V182" s="7">
        <f t="shared" si="115"/>
        <v>1.2633501589332654</v>
      </c>
      <c r="W182" s="6">
        <f t="shared" si="116"/>
        <v>1.3321538038516694</v>
      </c>
      <c r="X182" s="6">
        <v>4.8260000000000004E-3</v>
      </c>
      <c r="Y182" s="6">
        <v>1.3375258999999999</v>
      </c>
      <c r="Z182" s="6">
        <f t="shared" si="117"/>
        <v>28.199914872291409</v>
      </c>
      <c r="AA182" s="6">
        <f t="shared" si="119"/>
        <v>27.439638454637606</v>
      </c>
      <c r="AB182" s="6">
        <f t="shared" si="118"/>
        <v>0.40164427083846099</v>
      </c>
    </row>
    <row r="183" spans="7:28">
      <c r="G183" s="6">
        <v>659033</v>
      </c>
      <c r="H183" s="6">
        <v>5959282</v>
      </c>
      <c r="I183" s="12">
        <f t="shared" si="104"/>
        <v>11918564</v>
      </c>
      <c r="J183" s="6">
        <v>1396787.6008299999</v>
      </c>
      <c r="K183" s="12">
        <f t="shared" si="105"/>
        <v>11174300.806639999</v>
      </c>
      <c r="L183" s="6">
        <f t="shared" si="106"/>
        <v>84.692043999999996</v>
      </c>
      <c r="M183" s="6">
        <f t="shared" si="107"/>
        <v>5242880</v>
      </c>
      <c r="N183" s="13">
        <f t="shared" si="108"/>
        <v>1.0666049004979126</v>
      </c>
      <c r="O183" s="13"/>
      <c r="P183" s="7">
        <f t="shared" si="109"/>
        <v>4.4584762873528175E-5</v>
      </c>
      <c r="Q183" s="7">
        <f t="shared" si="110"/>
        <v>2.2229139695026474E-3</v>
      </c>
      <c r="R183" s="6">
        <f t="shared" si="111"/>
        <v>2.2674987323761755E-3</v>
      </c>
      <c r="S183" s="6">
        <f t="shared" si="112"/>
        <v>2.2229139695026474E-3</v>
      </c>
      <c r="T183" s="7">
        <f t="shared" si="113"/>
        <v>1.3654502868164617E-3</v>
      </c>
      <c r="U183" s="7">
        <f t="shared" si="114"/>
        <v>4.3418059555361016E-2</v>
      </c>
      <c r="V183" s="7">
        <f t="shared" si="115"/>
        <v>0.51308875083075012</v>
      </c>
      <c r="W183" s="6">
        <f t="shared" si="116"/>
        <v>0.55787226067292761</v>
      </c>
      <c r="X183" s="6">
        <v>1.9599999999999999E-3</v>
      </c>
      <c r="Y183" s="6">
        <v>0.59421599999915997</v>
      </c>
      <c r="Z183" s="6">
        <f t="shared" si="117"/>
        <v>13.413978035849361</v>
      </c>
      <c r="AA183" s="6">
        <f t="shared" si="119"/>
        <v>15.688710835519162</v>
      </c>
      <c r="AB183" s="6">
        <f t="shared" si="118"/>
        <v>6.1162505429479745</v>
      </c>
    </row>
    <row r="184" spans="7:28">
      <c r="G184" s="6">
        <v>245874</v>
      </c>
      <c r="H184" s="6">
        <v>6698185</v>
      </c>
      <c r="I184" s="12">
        <f t="shared" si="104"/>
        <v>13396370</v>
      </c>
      <c r="J184" s="6">
        <v>2677887.3715820001</v>
      </c>
      <c r="K184" s="12">
        <f t="shared" si="105"/>
        <v>21423098.972656</v>
      </c>
      <c r="L184" s="6">
        <f t="shared" si="106"/>
        <v>85.295699999999997</v>
      </c>
      <c r="M184" s="6">
        <f t="shared" si="107"/>
        <v>5242880</v>
      </c>
      <c r="N184" s="13">
        <f t="shared" si="108"/>
        <v>0.62532362927972507</v>
      </c>
      <c r="O184" s="13"/>
      <c r="P184" s="7">
        <f t="shared" si="109"/>
        <v>5.0112914594077492E-5</v>
      </c>
      <c r="Q184" s="7">
        <f t="shared" si="110"/>
        <v>4.2617168447852275E-3</v>
      </c>
      <c r="R184" s="6">
        <f t="shared" si="111"/>
        <v>4.3118297593793048E-3</v>
      </c>
      <c r="S184" s="6">
        <f t="shared" si="112"/>
        <v>4.2617168447852275E-3</v>
      </c>
      <c r="T184" s="7">
        <f t="shared" si="113"/>
        <v>1.5347551314738455E-3</v>
      </c>
      <c r="U184" s="7">
        <f t="shared" si="114"/>
        <v>8.3240052612728821E-2</v>
      </c>
      <c r="V184" s="7">
        <f t="shared" si="115"/>
        <v>0.85811475776693813</v>
      </c>
      <c r="W184" s="6">
        <f t="shared" si="116"/>
        <v>0.94288956551114078</v>
      </c>
      <c r="X184" s="6">
        <v>3.2780000000000001E-3</v>
      </c>
      <c r="Y184" s="6">
        <v>1.0016475333344259</v>
      </c>
      <c r="Z184" s="6">
        <f t="shared" si="117"/>
        <v>30.009665795766544</v>
      </c>
      <c r="AA184" s="6">
        <f t="shared" si="119"/>
        <v>31.538430731522411</v>
      </c>
      <c r="AB184" s="6">
        <f t="shared" si="118"/>
        <v>5.8661321340934469</v>
      </c>
    </row>
    <row r="185" spans="7:28">
      <c r="G185" s="6">
        <v>36000</v>
      </c>
      <c r="H185" s="6">
        <v>7128473</v>
      </c>
      <c r="I185" s="12">
        <f t="shared" si="104"/>
        <v>14256946</v>
      </c>
      <c r="J185" s="6">
        <v>2809634.8352049999</v>
      </c>
      <c r="K185" s="12">
        <f t="shared" si="105"/>
        <v>22477078.681639999</v>
      </c>
      <c r="L185" s="6">
        <f t="shared" si="106"/>
        <v>86.261675999999994</v>
      </c>
      <c r="M185" s="6">
        <f t="shared" si="107"/>
        <v>5242880</v>
      </c>
      <c r="N185" s="13">
        <f t="shared" si="108"/>
        <v>0.63428820986623724</v>
      </c>
      <c r="O185" s="13"/>
      <c r="P185" s="7">
        <f t="shared" si="109"/>
        <v>5.3332142757357012E-5</v>
      </c>
      <c r="Q185" s="7">
        <f t="shared" si="110"/>
        <v>4.4713860007543115E-3</v>
      </c>
      <c r="R185" s="6">
        <f t="shared" si="111"/>
        <v>4.5247181435116683E-3</v>
      </c>
      <c r="S185" s="6">
        <f t="shared" si="112"/>
        <v>4.4713860007543115E-3</v>
      </c>
      <c r="T185" s="7">
        <f t="shared" si="113"/>
        <v>1.6333470210695522E-3</v>
      </c>
      <c r="U185" s="7">
        <f t="shared" si="114"/>
        <v>8.7335320367434049E-2</v>
      </c>
      <c r="V185" s="7">
        <f t="shared" si="115"/>
        <v>0.99973772419522167</v>
      </c>
      <c r="W185" s="6">
        <f t="shared" si="116"/>
        <v>1.0887063915837252</v>
      </c>
      <c r="X185" s="6">
        <v>3.8189999999999999E-3</v>
      </c>
      <c r="Y185" s="6">
        <v>1.122676885712649</v>
      </c>
      <c r="Z185" s="6">
        <f t="shared" si="117"/>
        <v>17.082639454158461</v>
      </c>
      <c r="AA185" s="6">
        <f t="shared" si="119"/>
        <v>18.479134420310771</v>
      </c>
      <c r="AB185" s="6">
        <f t="shared" si="118"/>
        <v>3.0258478250721406</v>
      </c>
    </row>
    <row r="186" spans="7:28">
      <c r="G186" s="6">
        <v>63838</v>
      </c>
      <c r="H186" s="6">
        <v>7106348</v>
      </c>
      <c r="I186" s="12">
        <f t="shared" si="104"/>
        <v>14212696</v>
      </c>
      <c r="J186" s="6">
        <v>2803576.3583979998</v>
      </c>
      <c r="K186" s="12">
        <f t="shared" si="105"/>
        <v>22428610.867183998</v>
      </c>
      <c r="L186" s="6">
        <f t="shared" si="106"/>
        <v>86.552936000000003</v>
      </c>
      <c r="M186" s="6">
        <f t="shared" si="107"/>
        <v>5242880</v>
      </c>
      <c r="N186" s="13">
        <f t="shared" si="108"/>
        <v>0.63368596852313486</v>
      </c>
      <c r="O186" s="13"/>
      <c r="P186" s="7">
        <f t="shared" si="109"/>
        <v>5.3166613104862498E-5</v>
      </c>
      <c r="Q186" s="7">
        <f t="shared" si="110"/>
        <v>4.4617442537054509E-3</v>
      </c>
      <c r="R186" s="6">
        <f t="shared" si="111"/>
        <v>4.5149108668103132E-3</v>
      </c>
      <c r="S186" s="6">
        <f t="shared" si="112"/>
        <v>4.4617442537054509E-3</v>
      </c>
      <c r="T186" s="7">
        <f t="shared" si="113"/>
        <v>1.6282775198115458E-3</v>
      </c>
      <c r="U186" s="7">
        <f t="shared" si="114"/>
        <v>8.7146997313402932E-2</v>
      </c>
      <c r="V186" s="7">
        <f t="shared" si="115"/>
        <v>1.1143973532073996</v>
      </c>
      <c r="W186" s="6">
        <f t="shared" si="116"/>
        <v>1.2031726280406141</v>
      </c>
      <c r="X186" s="6">
        <v>4.2570000000000004E-3</v>
      </c>
      <c r="Y186" s="6">
        <v>1.2254838750000001</v>
      </c>
      <c r="Z186" s="6">
        <f t="shared" si="117"/>
        <v>4.8095901739593723</v>
      </c>
      <c r="AA186" s="6">
        <f t="shared" si="119"/>
        <v>6.058512257700559</v>
      </c>
      <c r="AB186" s="6">
        <f t="shared" si="118"/>
        <v>1.8206071425775405</v>
      </c>
    </row>
    <row r="187" spans="7:28">
      <c r="G187" s="6">
        <v>643994</v>
      </c>
      <c r="H187" s="6">
        <v>6175377</v>
      </c>
      <c r="I187" s="12">
        <f t="shared" si="104"/>
        <v>12350754</v>
      </c>
      <c r="J187" s="6">
        <v>1380653.638916</v>
      </c>
      <c r="K187" s="12">
        <f t="shared" si="105"/>
        <v>11045229.111328</v>
      </c>
      <c r="L187" s="6">
        <f t="shared" si="106"/>
        <v>86.984403999999998</v>
      </c>
      <c r="M187" s="6">
        <f t="shared" si="107"/>
        <v>5242880</v>
      </c>
      <c r="N187" s="13">
        <f t="shared" si="108"/>
        <v>1.1181980813175756</v>
      </c>
      <c r="O187" s="13"/>
      <c r="P187" s="7">
        <f t="shared" si="109"/>
        <v>4.6201491924637865E-5</v>
      </c>
      <c r="Q187" s="7">
        <f t="shared" si="110"/>
        <v>2.1972376180654334E-3</v>
      </c>
      <c r="R187" s="6">
        <f t="shared" si="111"/>
        <v>2.2434391099900712E-3</v>
      </c>
      <c r="S187" s="6">
        <f t="shared" si="112"/>
        <v>2.1972376180654334E-3</v>
      </c>
      <c r="T187" s="7">
        <f t="shared" si="113"/>
        <v>1.4149641342446591E-3</v>
      </c>
      <c r="U187" s="7">
        <f t="shared" si="114"/>
        <v>4.2916547858930065E-2</v>
      </c>
      <c r="V187" s="7">
        <f t="shared" si="115"/>
        <v>0.93088959079293232</v>
      </c>
      <c r="W187" s="6">
        <f t="shared" si="116"/>
        <v>0.97522110278610707</v>
      </c>
      <c r="X187" s="6">
        <v>3.5560000000000001E-3</v>
      </c>
      <c r="Y187" s="6">
        <v>0.94573187692362415</v>
      </c>
      <c r="Z187" s="6">
        <f t="shared" si="117"/>
        <v>38.210415689948448</v>
      </c>
      <c r="AA187" s="6">
        <f t="shared" si="119"/>
        <v>36.911161136387207</v>
      </c>
      <c r="AB187" s="6">
        <f t="shared" si="118"/>
        <v>3.1181380877642164</v>
      </c>
    </row>
    <row r="188" spans="7:28">
      <c r="G188" s="6">
        <v>1585478</v>
      </c>
      <c r="H188" s="6">
        <v>4623152</v>
      </c>
      <c r="I188" s="12">
        <f t="shared" si="104"/>
        <v>9246304</v>
      </c>
      <c r="J188" s="6">
        <v>2095108.84668</v>
      </c>
      <c r="K188" s="12">
        <f t="shared" si="105"/>
        <v>16760870.77344</v>
      </c>
      <c r="L188" s="6">
        <f t="shared" si="106"/>
        <v>87.187383999999994</v>
      </c>
      <c r="M188" s="6">
        <f t="shared" si="107"/>
        <v>5242880</v>
      </c>
      <c r="N188" s="13">
        <f t="shared" si="108"/>
        <v>0.55166012106316653</v>
      </c>
      <c r="O188" s="13"/>
      <c r="P188" s="7">
        <f t="shared" si="109"/>
        <v>3.4588417807426726E-5</v>
      </c>
      <c r="Q188" s="7">
        <f t="shared" si="110"/>
        <v>3.3342554874815043E-3</v>
      </c>
      <c r="R188" s="6">
        <f t="shared" si="111"/>
        <v>3.3688439052889309E-3</v>
      </c>
      <c r="S188" s="6">
        <f t="shared" si="112"/>
        <v>3.3342554874815043E-3</v>
      </c>
      <c r="T188" s="7">
        <f t="shared" si="113"/>
        <v>1.0593028194329616E-3</v>
      </c>
      <c r="U188" s="7">
        <f t="shared" si="114"/>
        <v>6.5124834030644577E-2</v>
      </c>
      <c r="V188" s="7">
        <f t="shared" si="115"/>
        <v>0.93481629041663705</v>
      </c>
      <c r="W188" s="6">
        <f t="shared" si="116"/>
        <v>1.0010004272667146</v>
      </c>
      <c r="X188" s="6">
        <v>3.571E-3</v>
      </c>
      <c r="Y188" s="6">
        <v>1.0503135076920329</v>
      </c>
      <c r="Z188" s="6">
        <f t="shared" si="117"/>
        <v>6.6296419075467838</v>
      </c>
      <c r="AA188" s="6">
        <f t="shared" si="119"/>
        <v>5.6610499779072825</v>
      </c>
      <c r="AB188" s="6">
        <f t="shared" si="118"/>
        <v>4.6950819982958514</v>
      </c>
    </row>
    <row r="189" spans="7:28">
      <c r="G189" s="6">
        <v>151926</v>
      </c>
      <c r="H189" s="6">
        <v>7494215</v>
      </c>
      <c r="I189" s="12">
        <f t="shared" si="104"/>
        <v>14988430</v>
      </c>
      <c r="J189" s="6">
        <v>2946869.9807130001</v>
      </c>
      <c r="K189" s="12">
        <f t="shared" si="105"/>
        <v>23574959.845704</v>
      </c>
      <c r="L189" s="6">
        <f t="shared" si="106"/>
        <v>92.969099999999997</v>
      </c>
      <c r="M189" s="6">
        <f t="shared" si="107"/>
        <v>5242880</v>
      </c>
      <c r="N189" s="13">
        <f t="shared" si="108"/>
        <v>0.63577754100528405</v>
      </c>
      <c r="O189" s="13"/>
      <c r="P189" s="7">
        <f t="shared" si="109"/>
        <v>5.60684657477592E-5</v>
      </c>
      <c r="Q189" s="7">
        <f t="shared" si="110"/>
        <v>4.6897885136884098E-3</v>
      </c>
      <c r="R189" s="6">
        <f t="shared" si="111"/>
        <v>4.745856979436169E-3</v>
      </c>
      <c r="S189" s="6">
        <f t="shared" si="112"/>
        <v>4.6897885136884098E-3</v>
      </c>
      <c r="T189" s="7">
        <f t="shared" si="113"/>
        <v>1.7171494856619018E-3</v>
      </c>
      <c r="U189" s="7">
        <f t="shared" si="114"/>
        <v>9.1601168458592883E-2</v>
      </c>
      <c r="V189" s="7">
        <f t="shared" si="115"/>
        <v>1.0782717166693161</v>
      </c>
      <c r="W189" s="6">
        <f t="shared" si="116"/>
        <v>1.1715900346135708</v>
      </c>
      <c r="X189" s="6">
        <v>4.1190000000000003E-3</v>
      </c>
      <c r="Y189" s="6">
        <v>1.19426286</v>
      </c>
      <c r="Z189" s="6">
        <f t="shared" si="117"/>
        <v>13.857453597679278</v>
      </c>
      <c r="AA189" s="6">
        <f t="shared" si="119"/>
        <v>15.218669080751852</v>
      </c>
      <c r="AB189" s="6">
        <f t="shared" si="118"/>
        <v>1.8984786470232546</v>
      </c>
    </row>
    <row r="190" spans="7:28">
      <c r="G190" s="6">
        <v>185639</v>
      </c>
      <c r="H190" s="6">
        <v>7598452</v>
      </c>
      <c r="I190" s="12">
        <f t="shared" si="104"/>
        <v>15196904</v>
      </c>
      <c r="J190" s="6">
        <v>3015421.452881</v>
      </c>
      <c r="K190" s="12">
        <f t="shared" si="105"/>
        <v>24123371.623048</v>
      </c>
      <c r="L190" s="6">
        <f t="shared" si="106"/>
        <v>94.894204000000002</v>
      </c>
      <c r="M190" s="6">
        <f t="shared" si="107"/>
        <v>5242880</v>
      </c>
      <c r="N190" s="13">
        <f t="shared" si="108"/>
        <v>0.62996600298942229</v>
      </c>
      <c r="O190" s="13"/>
      <c r="P190" s="7">
        <f t="shared" si="109"/>
        <v>5.6848321765253922E-5</v>
      </c>
      <c r="Q190" s="7">
        <f t="shared" si="110"/>
        <v>4.79888457455097E-3</v>
      </c>
      <c r="R190" s="6">
        <f t="shared" si="111"/>
        <v>4.8557328963162241E-3</v>
      </c>
      <c r="S190" s="6">
        <f t="shared" si="112"/>
        <v>4.79888457455097E-3</v>
      </c>
      <c r="T190" s="7">
        <f t="shared" si="113"/>
        <v>1.7410333095096216E-3</v>
      </c>
      <c r="U190" s="7">
        <f t="shared" si="114"/>
        <v>9.3732037818708383E-2</v>
      </c>
      <c r="V190" s="7">
        <f t="shared" si="115"/>
        <v>1.079842396518798</v>
      </c>
      <c r="W190" s="6">
        <f t="shared" si="116"/>
        <v>1.1753154676470159</v>
      </c>
      <c r="X190" s="6">
        <v>4.1250000000000002E-3</v>
      </c>
      <c r="Y190" s="6">
        <v>1.216682499998625</v>
      </c>
      <c r="Z190" s="6">
        <f t="shared" si="117"/>
        <v>16.336595746690175</v>
      </c>
      <c r="AA190" s="6">
        <f t="shared" si="119"/>
        <v>17.714736880393307</v>
      </c>
      <c r="AB190" s="6">
        <f t="shared" si="118"/>
        <v>3.3999858099098041</v>
      </c>
    </row>
    <row r="191" spans="7:28">
      <c r="G191" s="6">
        <v>1447360</v>
      </c>
      <c r="H191" s="6">
        <v>5514242</v>
      </c>
      <c r="I191" s="12">
        <f t="shared" si="104"/>
        <v>11028484</v>
      </c>
      <c r="J191" s="6">
        <v>1686973.766357</v>
      </c>
      <c r="K191" s="12">
        <f t="shared" si="105"/>
        <v>13495790.130856</v>
      </c>
      <c r="L191" s="6">
        <f t="shared" si="106"/>
        <v>95.118104000000002</v>
      </c>
      <c r="M191" s="6">
        <f t="shared" si="107"/>
        <v>5242880</v>
      </c>
      <c r="N191" s="13">
        <f t="shared" si="108"/>
        <v>0.81717957178254474</v>
      </c>
      <c r="O191" s="13"/>
      <c r="P191" s="7">
        <f t="shared" si="109"/>
        <v>4.1255166645453219E-5</v>
      </c>
      <c r="Q191" s="7">
        <f t="shared" si="110"/>
        <v>2.6847299827054199E-3</v>
      </c>
      <c r="R191" s="6">
        <f t="shared" si="111"/>
        <v>2.725985149350873E-3</v>
      </c>
      <c r="S191" s="6">
        <f t="shared" si="112"/>
        <v>2.6847299827054199E-3</v>
      </c>
      <c r="T191" s="7">
        <f t="shared" si="113"/>
        <v>1.2634782714554167E-3</v>
      </c>
      <c r="U191" s="7">
        <f t="shared" si="114"/>
        <v>5.2438271511356591E-2</v>
      </c>
      <c r="V191" s="7">
        <f t="shared" si="115"/>
        <v>0.7285336701846824</v>
      </c>
      <c r="W191" s="6">
        <f t="shared" si="116"/>
        <v>0.78223541996749446</v>
      </c>
      <c r="X191" s="6">
        <v>2.7829999999999999E-3</v>
      </c>
      <c r="Y191" s="6">
        <v>0.832117</v>
      </c>
      <c r="Z191" s="6">
        <f t="shared" si="117"/>
        <v>3.5310821880912666</v>
      </c>
      <c r="AA191" s="6">
        <f t="shared" si="119"/>
        <v>2.0486830991421798</v>
      </c>
      <c r="AB191" s="6">
        <f t="shared" si="118"/>
        <v>5.9945392333656846</v>
      </c>
    </row>
    <row r="192" spans="7:28">
      <c r="G192" s="6">
        <v>445315</v>
      </c>
      <c r="H192" s="6">
        <v>7479343</v>
      </c>
      <c r="I192" s="12">
        <f t="shared" si="104"/>
        <v>14958686</v>
      </c>
      <c r="J192" s="6">
        <v>1590929.6821290001</v>
      </c>
      <c r="K192" s="12">
        <f t="shared" si="105"/>
        <v>12727437.457032001</v>
      </c>
      <c r="L192" s="6">
        <f t="shared" si="106"/>
        <v>98.658416000000003</v>
      </c>
      <c r="M192" s="6">
        <f t="shared" si="107"/>
        <v>5242880</v>
      </c>
      <c r="N192" s="13">
        <f t="shared" si="108"/>
        <v>1.1753101164708704</v>
      </c>
      <c r="O192" s="13"/>
      <c r="P192" s="7">
        <f t="shared" si="109"/>
        <v>5.5957199895018032E-5</v>
      </c>
      <c r="Q192" s="7">
        <f t="shared" si="110"/>
        <v>2.5318808763762652E-3</v>
      </c>
      <c r="R192" s="6">
        <f t="shared" si="111"/>
        <v>2.5878380762712834E-3</v>
      </c>
      <c r="S192" s="6">
        <f t="shared" si="112"/>
        <v>2.5318808763762652E-3</v>
      </c>
      <c r="T192" s="7">
        <f t="shared" si="113"/>
        <v>1.7137418642965202E-3</v>
      </c>
      <c r="U192" s="7">
        <f t="shared" si="114"/>
        <v>4.9452815622090765E-2</v>
      </c>
      <c r="V192" s="7">
        <f t="shared" si="115"/>
        <v>0.66177977658170217</v>
      </c>
      <c r="W192" s="6">
        <f t="shared" si="116"/>
        <v>0.71294633406808949</v>
      </c>
      <c r="X192" s="6">
        <v>2.5279999999999999E-3</v>
      </c>
      <c r="Y192" s="6">
        <v>0.732951466665824</v>
      </c>
      <c r="Z192" s="6">
        <f t="shared" si="117"/>
        <v>0.15351567944087566</v>
      </c>
      <c r="AA192" s="6">
        <f t="shared" si="119"/>
        <v>2.3670125107311533</v>
      </c>
      <c r="AB192" s="6">
        <f t="shared" si="118"/>
        <v>2.7293938968070157</v>
      </c>
    </row>
    <row r="193" spans="7:28">
      <c r="G193" s="6">
        <v>161070</v>
      </c>
      <c r="H193" s="6">
        <v>8185136</v>
      </c>
      <c r="I193" s="12">
        <f t="shared" si="104"/>
        <v>16370272</v>
      </c>
      <c r="J193" s="6">
        <v>1654328.924072</v>
      </c>
      <c r="K193" s="12">
        <f t="shared" si="105"/>
        <v>13234631.392576</v>
      </c>
      <c r="L193" s="6">
        <f t="shared" si="106"/>
        <v>101.443032</v>
      </c>
      <c r="M193" s="6">
        <f t="shared" si="107"/>
        <v>5242880</v>
      </c>
      <c r="N193" s="13">
        <f t="shared" si="108"/>
        <v>1.2369269316547</v>
      </c>
      <c r="O193" s="13"/>
      <c r="P193" s="7">
        <f t="shared" si="109"/>
        <v>6.1237636958207204E-5</v>
      </c>
      <c r="Q193" s="7">
        <f t="shared" si="110"/>
        <v>2.6327774339396544E-3</v>
      </c>
      <c r="R193" s="6">
        <f t="shared" si="111"/>
        <v>2.6940150708978615E-3</v>
      </c>
      <c r="S193" s="6">
        <f t="shared" si="112"/>
        <v>2.6327774339396544E-3</v>
      </c>
      <c r="T193" s="7">
        <f t="shared" si="113"/>
        <v>1.8754602146419225E-3</v>
      </c>
      <c r="U193" s="7">
        <f t="shared" si="114"/>
        <v>5.1423531900507198E-2</v>
      </c>
      <c r="V193" s="7">
        <f t="shared" si="115"/>
        <v>0.63403109924085554</v>
      </c>
      <c r="W193" s="6">
        <f t="shared" si="116"/>
        <v>0.68733009135600465</v>
      </c>
      <c r="X193" s="6">
        <v>2.4220000000000001E-3</v>
      </c>
      <c r="Y193" s="6">
        <v>0.705414623528272</v>
      </c>
      <c r="Z193" s="6">
        <f t="shared" si="117"/>
        <v>8.7026190726529418</v>
      </c>
      <c r="AA193" s="6">
        <f t="shared" si="119"/>
        <v>11.231010359118967</v>
      </c>
      <c r="AB193" s="6">
        <f t="shared" si="118"/>
        <v>2.5636741242779966</v>
      </c>
    </row>
    <row r="194" spans="7:28">
      <c r="G194" s="6">
        <v>1048576</v>
      </c>
      <c r="H194" s="6">
        <v>6891620</v>
      </c>
      <c r="I194" s="12">
        <f t="shared" si="104"/>
        <v>13783240</v>
      </c>
      <c r="J194" s="6">
        <v>3076562.106201</v>
      </c>
      <c r="K194" s="12">
        <f t="shared" si="105"/>
        <v>24612496.849608</v>
      </c>
      <c r="L194" s="6">
        <f t="shared" si="106"/>
        <v>103.67095999999999</v>
      </c>
      <c r="M194" s="6">
        <f t="shared" si="107"/>
        <v>5242880</v>
      </c>
      <c r="N194" s="13">
        <f t="shared" si="108"/>
        <v>0.56000982282378731</v>
      </c>
      <c r="O194" s="13"/>
      <c r="P194" s="7">
        <f t="shared" si="109"/>
        <v>5.156011135476795E-5</v>
      </c>
      <c r="Q194" s="7">
        <f t="shared" si="110"/>
        <v>4.8961867071649666E-3</v>
      </c>
      <c r="R194" s="6">
        <f t="shared" si="111"/>
        <v>4.9477468185197349E-3</v>
      </c>
      <c r="S194" s="6">
        <f t="shared" si="112"/>
        <v>4.8961867071649666E-3</v>
      </c>
      <c r="T194" s="7">
        <f t="shared" si="113"/>
        <v>1.579076893093843E-3</v>
      </c>
      <c r="U194" s="7">
        <f t="shared" si="114"/>
        <v>9.563254762100333E-2</v>
      </c>
      <c r="V194" s="7">
        <f t="shared" si="115"/>
        <v>1.046334559729851</v>
      </c>
      <c r="W194" s="6">
        <f t="shared" si="116"/>
        <v>1.1435461842439483</v>
      </c>
      <c r="X194" s="6">
        <v>3.9969999999999997E-3</v>
      </c>
      <c r="Y194" s="6">
        <v>1.2216259500011419</v>
      </c>
      <c r="Z194" s="6">
        <f t="shared" si="117"/>
        <v>22.496540084187316</v>
      </c>
      <c r="AA194" s="6">
        <f t="shared" si="119"/>
        <v>23.786510345752696</v>
      </c>
      <c r="AB194" s="6">
        <f t="shared" si="118"/>
        <v>6.3914626041727969</v>
      </c>
    </row>
    <row r="195" spans="7:28">
      <c r="G195" s="6">
        <v>116158</v>
      </c>
      <c r="H195" s="6">
        <v>8516500</v>
      </c>
      <c r="I195" s="12">
        <f t="shared" si="104"/>
        <v>17033000</v>
      </c>
      <c r="J195" s="6">
        <v>1715466.611938</v>
      </c>
      <c r="K195" s="12">
        <f t="shared" si="105"/>
        <v>13723732.895504</v>
      </c>
      <c r="L195" s="6">
        <f t="shared" si="106"/>
        <v>104.52115999999999</v>
      </c>
      <c r="M195" s="6">
        <f t="shared" si="107"/>
        <v>5242880</v>
      </c>
      <c r="N195" s="13">
        <f t="shared" si="108"/>
        <v>1.2411346191079062</v>
      </c>
      <c r="O195" s="13"/>
      <c r="P195" s="7">
        <f t="shared" si="109"/>
        <v>6.3716758665289321E-5</v>
      </c>
      <c r="Q195" s="7">
        <f t="shared" si="110"/>
        <v>2.7300748471896482E-3</v>
      </c>
      <c r="R195" s="6">
        <f t="shared" si="111"/>
        <v>2.7937916058549373E-3</v>
      </c>
      <c r="S195" s="6">
        <f t="shared" si="112"/>
        <v>2.7300748471896482E-3</v>
      </c>
      <c r="T195" s="7">
        <f t="shared" si="113"/>
        <v>1.951385648081832E-3</v>
      </c>
      <c r="U195" s="7">
        <f t="shared" si="114"/>
        <v>5.332394952396384E-2</v>
      </c>
      <c r="V195" s="7">
        <f t="shared" si="115"/>
        <v>0.63088973954189165</v>
      </c>
      <c r="W195" s="6">
        <f t="shared" si="116"/>
        <v>0.68616507471393728</v>
      </c>
      <c r="X195" s="6">
        <v>2.4099999999999998E-3</v>
      </c>
      <c r="Y195" s="6">
        <v>0.70995922222248986</v>
      </c>
      <c r="Z195" s="6">
        <f t="shared" si="117"/>
        <v>13.281113991271717</v>
      </c>
      <c r="AA195" s="6">
        <f t="shared" si="119"/>
        <v>15.924962898545125</v>
      </c>
      <c r="AB195" s="6">
        <f t="shared" si="118"/>
        <v>3.3514808687273976</v>
      </c>
    </row>
    <row r="196" spans="7:28">
      <c r="G196" s="6">
        <v>683446</v>
      </c>
      <c r="H196" s="6">
        <v>7583376</v>
      </c>
      <c r="I196" s="12">
        <f t="shared" si="104"/>
        <v>15166752</v>
      </c>
      <c r="J196" s="6">
        <v>1723263.4804690001</v>
      </c>
      <c r="K196" s="12">
        <f t="shared" si="105"/>
        <v>13786107.843752</v>
      </c>
      <c r="L196" s="6">
        <f t="shared" si="106"/>
        <v>104.669432</v>
      </c>
      <c r="M196" s="6">
        <f t="shared" si="107"/>
        <v>5242880</v>
      </c>
      <c r="N196" s="13">
        <f t="shared" si="108"/>
        <v>1.1001474942671163</v>
      </c>
      <c r="O196" s="13"/>
      <c r="P196" s="7">
        <f t="shared" si="109"/>
        <v>5.6735529673005005E-5</v>
      </c>
      <c r="Q196" s="7">
        <f t="shared" si="110"/>
        <v>2.7424831531952546E-3</v>
      </c>
      <c r="R196" s="6">
        <f t="shared" si="111"/>
        <v>2.7992186828682598E-3</v>
      </c>
      <c r="S196" s="6">
        <f t="shared" si="112"/>
        <v>2.7424831531952546E-3</v>
      </c>
      <c r="T196" s="7">
        <f t="shared" si="113"/>
        <v>1.737578945624166E-3</v>
      </c>
      <c r="U196" s="7">
        <f t="shared" si="114"/>
        <v>5.3566309136852105E-2</v>
      </c>
      <c r="V196" s="7">
        <f t="shared" si="115"/>
        <v>0.7691095662962979</v>
      </c>
      <c r="W196" s="6">
        <f t="shared" si="116"/>
        <v>0.82441345437877422</v>
      </c>
      <c r="X196" s="6">
        <v>2.9380000000000001E-3</v>
      </c>
      <c r="Y196" s="6">
        <v>0.83859334000000008</v>
      </c>
      <c r="Z196" s="6">
        <f t="shared" si="117"/>
        <v>6.6547599320879991</v>
      </c>
      <c r="AA196" s="6">
        <f t="shared" si="119"/>
        <v>4.7236663421286682</v>
      </c>
      <c r="AB196" s="6">
        <f t="shared" si="118"/>
        <v>1.690913216795384</v>
      </c>
    </row>
    <row r="197" spans="7:28">
      <c r="G197" s="6">
        <v>685230</v>
      </c>
      <c r="H197" s="6">
        <v>7600595</v>
      </c>
      <c r="I197" s="12">
        <f t="shared" si="104"/>
        <v>15201190</v>
      </c>
      <c r="J197" s="6">
        <v>1722470.2250979999</v>
      </c>
      <c r="K197" s="12">
        <f t="shared" si="105"/>
        <v>13779761.800783999</v>
      </c>
      <c r="L197" s="6">
        <f t="shared" si="106"/>
        <v>104.91173999999999</v>
      </c>
      <c r="M197" s="6">
        <f t="shared" si="107"/>
        <v>5242880</v>
      </c>
      <c r="N197" s="13">
        <f t="shared" si="108"/>
        <v>1.1031533214990066</v>
      </c>
      <c r="O197" s="13"/>
      <c r="P197" s="7">
        <f t="shared" si="109"/>
        <v>5.6864354761651469E-5</v>
      </c>
      <c r="Q197" s="7">
        <f t="shared" si="110"/>
        <v>2.7412207290124146E-3</v>
      </c>
      <c r="R197" s="6">
        <f t="shared" si="111"/>
        <v>2.7980850837740659E-3</v>
      </c>
      <c r="S197" s="6">
        <f t="shared" si="112"/>
        <v>2.7412207290124146E-3</v>
      </c>
      <c r="T197" s="7">
        <f t="shared" si="113"/>
        <v>1.741524335100397E-3</v>
      </c>
      <c r="U197" s="7">
        <f t="shared" si="114"/>
        <v>5.3541651408704871E-2</v>
      </c>
      <c r="V197" s="7">
        <f t="shared" si="115"/>
        <v>0.76230328694854299</v>
      </c>
      <c r="W197" s="6">
        <f t="shared" si="116"/>
        <v>0.81758646269234825</v>
      </c>
      <c r="X197" s="6">
        <v>2.9120000000000001E-3</v>
      </c>
      <c r="Y197" s="6">
        <v>0.82779424000000001</v>
      </c>
      <c r="Z197" s="6">
        <f t="shared" si="117"/>
        <v>5.8646727674308199</v>
      </c>
      <c r="AA197" s="6">
        <f t="shared" si="119"/>
        <v>3.9119133319345538</v>
      </c>
      <c r="AB197" s="6">
        <f t="shared" si="118"/>
        <v>1.2331297820641718</v>
      </c>
    </row>
    <row r="198" spans="7:28">
      <c r="G198" s="6">
        <v>35696</v>
      </c>
      <c r="H198" s="6">
        <v>8781949</v>
      </c>
      <c r="I198" s="12">
        <f t="shared" si="104"/>
        <v>17563898</v>
      </c>
      <c r="J198" s="6">
        <v>1647745.263672</v>
      </c>
      <c r="K198" s="12">
        <f t="shared" si="105"/>
        <v>13181962.109376</v>
      </c>
      <c r="L198" s="6">
        <f t="shared" si="106"/>
        <v>106.097308</v>
      </c>
      <c r="M198" s="6">
        <f t="shared" si="107"/>
        <v>5242880</v>
      </c>
      <c r="N198" s="13">
        <f t="shared" si="108"/>
        <v>1.3324190931718154</v>
      </c>
      <c r="O198" s="13"/>
      <c r="P198" s="7">
        <f t="shared" si="109"/>
        <v>6.5702732935346558E-5</v>
      </c>
      <c r="Q198" s="7">
        <f t="shared" si="110"/>
        <v>2.6222998848370385E-3</v>
      </c>
      <c r="R198" s="6">
        <f t="shared" si="111"/>
        <v>2.688002617772385E-3</v>
      </c>
      <c r="S198" s="6">
        <f t="shared" si="112"/>
        <v>2.6222998848370385E-3</v>
      </c>
      <c r="T198" s="7">
        <f t="shared" si="113"/>
        <v>2.0122079775478888E-3</v>
      </c>
      <c r="U198" s="7">
        <f t="shared" si="114"/>
        <v>5.1218883921695234E-2</v>
      </c>
      <c r="V198" s="7">
        <f t="shared" si="115"/>
        <v>0.95968538803343362</v>
      </c>
      <c r="W198" s="6">
        <f t="shared" si="116"/>
        <v>1.0129164799326766</v>
      </c>
      <c r="X198" s="6">
        <v>3.666E-3</v>
      </c>
      <c r="Y198" s="6">
        <v>0.98406720000084602</v>
      </c>
      <c r="Z198" s="6">
        <f t="shared" si="117"/>
        <v>28.469724908973308</v>
      </c>
      <c r="AA198" s="6">
        <f t="shared" si="119"/>
        <v>26.677506334632163</v>
      </c>
      <c r="AB198" s="6">
        <f t="shared" si="118"/>
        <v>2.9316371820751486</v>
      </c>
    </row>
    <row r="199" spans="7:28">
      <c r="G199" s="6">
        <v>2394385</v>
      </c>
      <c r="H199" s="6">
        <v>5021410</v>
      </c>
      <c r="I199" s="12">
        <f t="shared" si="104"/>
        <v>10042820</v>
      </c>
      <c r="J199" s="6">
        <v>2131585.5273440001</v>
      </c>
      <c r="K199" s="12">
        <f t="shared" si="105"/>
        <v>17052684.218752</v>
      </c>
      <c r="L199" s="6">
        <f t="shared" si="106"/>
        <v>108.14462</v>
      </c>
      <c r="M199" s="6">
        <f t="shared" si="107"/>
        <v>5242880</v>
      </c>
      <c r="N199" s="13">
        <f t="shared" si="108"/>
        <v>0.58892898450300291</v>
      </c>
      <c r="O199" s="13"/>
      <c r="P199" s="7">
        <f t="shared" si="109"/>
        <v>3.7568011404857686E-5</v>
      </c>
      <c r="Q199" s="7">
        <f t="shared" si="110"/>
        <v>3.392306205400901E-3</v>
      </c>
      <c r="R199" s="6">
        <f t="shared" si="111"/>
        <v>3.4298742168057585E-3</v>
      </c>
      <c r="S199" s="6">
        <f t="shared" si="112"/>
        <v>3.392306205400901E-3</v>
      </c>
      <c r="T199" s="7">
        <f t="shared" si="113"/>
        <v>1.1505556751170776E-3</v>
      </c>
      <c r="U199" s="7">
        <f t="shared" si="114"/>
        <v>6.6258683366442195E-2</v>
      </c>
      <c r="V199" s="7">
        <f t="shared" si="115"/>
        <v>8.7636082201841941</v>
      </c>
      <c r="W199" s="6">
        <f t="shared" si="116"/>
        <v>8.8310174592257535</v>
      </c>
      <c r="X199" s="6">
        <v>3.3477E-2</v>
      </c>
      <c r="Y199" s="6">
        <v>7.5414753799888414</v>
      </c>
      <c r="Z199" s="6">
        <f t="shared" si="117"/>
        <v>89.866755666873061</v>
      </c>
      <c r="AA199" s="6">
        <f t="shared" si="119"/>
        <v>89.754535302429247</v>
      </c>
      <c r="AB199" s="6">
        <f t="shared" si="118"/>
        <v>17.099334205329196</v>
      </c>
    </row>
    <row r="200" spans="7:28">
      <c r="G200" s="6">
        <v>14340</v>
      </c>
      <c r="H200" s="6">
        <v>9041364</v>
      </c>
      <c r="I200" s="12">
        <f t="shared" si="104"/>
        <v>18082728</v>
      </c>
      <c r="J200" s="6">
        <v>3543965.9887700002</v>
      </c>
      <c r="K200" s="12">
        <f t="shared" si="105"/>
        <v>28351727.910160001</v>
      </c>
      <c r="L200" s="6">
        <f t="shared" si="106"/>
        <v>108.783168</v>
      </c>
      <c r="M200" s="6">
        <f t="shared" si="107"/>
        <v>5242880</v>
      </c>
      <c r="N200" s="13">
        <f t="shared" si="108"/>
        <v>0.63779985676005135</v>
      </c>
      <c r="O200" s="13"/>
      <c r="P200" s="7">
        <f t="shared" si="109"/>
        <v>6.7643563434865851E-5</v>
      </c>
      <c r="Q200" s="7">
        <f t="shared" si="110"/>
        <v>5.6400353920652412E-3</v>
      </c>
      <c r="R200" s="6">
        <f t="shared" si="111"/>
        <v>5.7076789555001069E-3</v>
      </c>
      <c r="S200" s="6">
        <f t="shared" si="112"/>
        <v>5.6400353920652412E-3</v>
      </c>
      <c r="T200" s="7">
        <f t="shared" si="113"/>
        <v>2.0716477365917622E-3</v>
      </c>
      <c r="U200" s="7">
        <f t="shared" si="114"/>
        <v>0.1101614349033137</v>
      </c>
      <c r="V200" s="7">
        <f t="shared" si="115"/>
        <v>1.3426694913321007</v>
      </c>
      <c r="W200" s="6">
        <f t="shared" si="116"/>
        <v>1.4549025739720061</v>
      </c>
      <c r="X200" s="6">
        <v>5.1289999999999999E-3</v>
      </c>
      <c r="Y200" s="6">
        <v>1.501714211111681</v>
      </c>
      <c r="Z200" s="6">
        <f t="shared" si="117"/>
        <v>9.9636457801762788</v>
      </c>
      <c r="AA200" s="6">
        <f t="shared" si="119"/>
        <v>11.28249084617093</v>
      </c>
      <c r="AB200" s="6">
        <f t="shared" si="118"/>
        <v>3.1172134347068265</v>
      </c>
    </row>
    <row r="201" spans="7:28">
      <c r="G201" s="6">
        <v>1219574</v>
      </c>
      <c r="H201" s="6">
        <v>7382096</v>
      </c>
      <c r="I201" s="12">
        <f t="shared" si="104"/>
        <v>14764192</v>
      </c>
      <c r="J201" s="6">
        <v>3338871.8269039998</v>
      </c>
      <c r="K201" s="12">
        <f t="shared" si="105"/>
        <v>26710974.615231998</v>
      </c>
      <c r="L201" s="6">
        <f t="shared" si="106"/>
        <v>112.976632</v>
      </c>
      <c r="M201" s="6">
        <f t="shared" si="107"/>
        <v>5242880</v>
      </c>
      <c r="N201" s="13">
        <f t="shared" si="108"/>
        <v>0.55273879791644454</v>
      </c>
      <c r="O201" s="13"/>
      <c r="P201" s="7">
        <f t="shared" si="109"/>
        <v>5.522964002536226E-5</v>
      </c>
      <c r="Q201" s="7">
        <f t="shared" si="110"/>
        <v>5.3136388252540377E-3</v>
      </c>
      <c r="R201" s="6">
        <f t="shared" si="111"/>
        <v>5.3688684652793998E-3</v>
      </c>
      <c r="S201" s="6">
        <f t="shared" si="112"/>
        <v>5.3136388252540377E-3</v>
      </c>
      <c r="T201" s="7">
        <f t="shared" si="113"/>
        <v>1.6914596591513296E-3</v>
      </c>
      <c r="U201" s="7">
        <f t="shared" si="114"/>
        <v>0.10378624190398908</v>
      </c>
      <c r="V201" s="7">
        <f t="shared" si="115"/>
        <v>1.1698947078890929</v>
      </c>
      <c r="W201" s="6">
        <f t="shared" si="116"/>
        <v>1.2753724094522334</v>
      </c>
      <c r="X201" s="6">
        <v>4.4689999999999999E-3</v>
      </c>
      <c r="Y201" s="6">
        <v>1.380585825</v>
      </c>
      <c r="Z201" s="6">
        <f t="shared" si="117"/>
        <v>18.899951337078495</v>
      </c>
      <c r="AA201" s="6">
        <f t="shared" si="119"/>
        <v>20.135790227778024</v>
      </c>
      <c r="AB201" s="6">
        <f t="shared" si="118"/>
        <v>7.6209253812791129</v>
      </c>
    </row>
    <row r="202" spans="7:28">
      <c r="G202" s="6">
        <v>2097152</v>
      </c>
      <c r="H202" s="6">
        <v>6291408</v>
      </c>
      <c r="I202" s="12">
        <f t="shared" si="104"/>
        <v>12582816</v>
      </c>
      <c r="J202" s="6">
        <v>3570239.2705080002</v>
      </c>
      <c r="K202" s="12">
        <f t="shared" si="105"/>
        <v>28561914.164064001</v>
      </c>
      <c r="L202" s="6">
        <f t="shared" si="106"/>
        <v>117.439936</v>
      </c>
      <c r="M202" s="6">
        <f t="shared" si="107"/>
        <v>5242880</v>
      </c>
      <c r="N202" s="13">
        <f t="shared" si="108"/>
        <v>0.44054526344846434</v>
      </c>
      <c r="O202" s="13"/>
      <c r="P202" s="7">
        <f t="shared" si="109"/>
        <v>4.7069585534065705E-5</v>
      </c>
      <c r="Q202" s="7">
        <f t="shared" si="110"/>
        <v>5.6818479374840108E-3</v>
      </c>
      <c r="R202" s="6">
        <f t="shared" si="111"/>
        <v>5.7289175230180768E-3</v>
      </c>
      <c r="S202" s="6">
        <f t="shared" si="112"/>
        <v>5.6818479374840108E-3</v>
      </c>
      <c r="T202" s="7">
        <f t="shared" si="113"/>
        <v>1.4415503173166467E-3</v>
      </c>
      <c r="U202" s="7">
        <f t="shared" si="114"/>
        <v>0.11097811949482742</v>
      </c>
      <c r="V202" s="7">
        <f t="shared" si="115"/>
        <v>1.9767005905729562</v>
      </c>
      <c r="W202" s="6">
        <f t="shared" si="116"/>
        <v>2.0891202603851005</v>
      </c>
      <c r="X202" s="6">
        <v>7.5510000000000004E-3</v>
      </c>
      <c r="Y202" s="6">
        <v>2.0891293615367195</v>
      </c>
      <c r="Z202" s="6">
        <f t="shared" si="117"/>
        <v>24.753702324407222</v>
      </c>
      <c r="AA202" s="6">
        <f t="shared" si="119"/>
        <v>24.13034666907593</v>
      </c>
      <c r="AB202" s="6">
        <f t="shared" si="118"/>
        <v>4.3564327736564249E-4</v>
      </c>
    </row>
    <row r="203" spans="7:28">
      <c r="G203" s="6">
        <v>268096</v>
      </c>
      <c r="H203" s="6">
        <v>9378286</v>
      </c>
      <c r="I203" s="12">
        <f t="shared" si="104"/>
        <v>18756572</v>
      </c>
      <c r="J203" s="6">
        <v>3749624.1425780002</v>
      </c>
      <c r="K203" s="12">
        <f t="shared" si="105"/>
        <v>29996993.140624002</v>
      </c>
      <c r="L203" s="6">
        <f t="shared" si="106"/>
        <v>117.901352</v>
      </c>
      <c r="M203" s="6">
        <f t="shared" si="107"/>
        <v>5242880</v>
      </c>
      <c r="N203" s="13">
        <f t="shared" si="108"/>
        <v>0.62528173780853236</v>
      </c>
      <c r="O203" s="13"/>
      <c r="P203" s="7">
        <f t="shared" si="109"/>
        <v>7.0164267686967835E-5</v>
      </c>
      <c r="Q203" s="7">
        <f t="shared" si="110"/>
        <v>5.9673295223755859E-3</v>
      </c>
      <c r="R203" s="6">
        <f t="shared" si="111"/>
        <v>6.0374937900625541E-3</v>
      </c>
      <c r="S203" s="6">
        <f t="shared" si="112"/>
        <v>5.9673295223755859E-3</v>
      </c>
      <c r="T203" s="7">
        <f t="shared" si="113"/>
        <v>2.1488466745736832E-3</v>
      </c>
      <c r="U203" s="7">
        <f t="shared" si="114"/>
        <v>0.11655415915485731</v>
      </c>
      <c r="V203" s="7">
        <f t="shared" si="115"/>
        <v>1.2861250167507525</v>
      </c>
      <c r="W203" s="6">
        <f t="shared" si="116"/>
        <v>1.4048280225801835</v>
      </c>
      <c r="X203" s="6">
        <v>4.9129999999999998E-3</v>
      </c>
      <c r="Y203" s="6">
        <v>1.4692940624999999</v>
      </c>
      <c r="Z203" s="6">
        <f t="shared" si="117"/>
        <v>21.459994349187586</v>
      </c>
      <c r="AA203" s="6">
        <f t="shared" si="119"/>
        <v>22.888129250204649</v>
      </c>
      <c r="AB203" s="6">
        <f t="shared" si="118"/>
        <v>4.3875519247745194</v>
      </c>
    </row>
    <row r="204" spans="7:28">
      <c r="G204" s="6">
        <v>503625</v>
      </c>
      <c r="H204" s="6">
        <v>9027150</v>
      </c>
      <c r="I204" s="12">
        <f t="shared" si="104"/>
        <v>18054300</v>
      </c>
      <c r="J204" s="6">
        <v>3623266.5947270002</v>
      </c>
      <c r="K204" s="12">
        <f t="shared" si="105"/>
        <v>28986132.757816002</v>
      </c>
      <c r="L204" s="6">
        <f t="shared" si="106"/>
        <v>118.39830000000001</v>
      </c>
      <c r="M204" s="6">
        <f t="shared" si="107"/>
        <v>5242880</v>
      </c>
      <c r="N204" s="13">
        <f t="shared" si="108"/>
        <v>0.62285990859307461</v>
      </c>
      <c r="O204" s="13"/>
      <c r="P204" s="7">
        <f t="shared" si="109"/>
        <v>6.753722045269378E-5</v>
      </c>
      <c r="Q204" s="7">
        <f t="shared" si="110"/>
        <v>5.7662381337470056E-3</v>
      </c>
      <c r="R204" s="6">
        <f t="shared" si="111"/>
        <v>5.8337753541996993E-3</v>
      </c>
      <c r="S204" s="6">
        <f t="shared" si="112"/>
        <v>5.7662381337470056E-3</v>
      </c>
      <c r="T204" s="7">
        <f t="shared" si="113"/>
        <v>2.0683908827666187E-3</v>
      </c>
      <c r="U204" s="7">
        <f t="shared" si="114"/>
        <v>0.11262643275278723</v>
      </c>
      <c r="V204" s="7">
        <f t="shared" si="115"/>
        <v>1.2107323839756219</v>
      </c>
      <c r="W204" s="6">
        <f t="shared" si="116"/>
        <v>1.3254272076111757</v>
      </c>
      <c r="X204" s="6">
        <v>4.6249999999999998E-3</v>
      </c>
      <c r="Y204" s="6">
        <v>1.4102713235305</v>
      </c>
      <c r="Z204" s="6">
        <f t="shared" si="117"/>
        <v>24.675419108043371</v>
      </c>
      <c r="AA204" s="6">
        <f t="shared" si="119"/>
        <v>26.13568333404756</v>
      </c>
      <c r="AB204" s="6">
        <f t="shared" si="118"/>
        <v>6.0161555087799643</v>
      </c>
    </row>
    <row r="205" spans="7:28">
      <c r="G205" s="6">
        <v>503625</v>
      </c>
      <c r="H205" s="6">
        <v>9027150</v>
      </c>
      <c r="I205" s="12">
        <f t="shared" si="104"/>
        <v>18054300</v>
      </c>
      <c r="J205" s="6">
        <v>3622845.0297849998</v>
      </c>
      <c r="K205" s="12">
        <f t="shared" si="105"/>
        <v>28982760.238279998</v>
      </c>
      <c r="L205" s="6">
        <f t="shared" si="106"/>
        <v>118.39830000000001</v>
      </c>
      <c r="M205" s="6">
        <f t="shared" si="107"/>
        <v>5242880</v>
      </c>
      <c r="N205" s="13">
        <f t="shared" si="108"/>
        <v>0.62293238641066873</v>
      </c>
      <c r="O205" s="13"/>
      <c r="P205" s="7">
        <f t="shared" si="109"/>
        <v>6.753722045269378E-5</v>
      </c>
      <c r="Q205" s="7">
        <f t="shared" si="110"/>
        <v>5.7655672353240329E-3</v>
      </c>
      <c r="R205" s="6">
        <f t="shared" si="111"/>
        <v>5.8331044557767267E-3</v>
      </c>
      <c r="S205" s="6">
        <f t="shared" si="112"/>
        <v>5.7655672353240329E-3</v>
      </c>
      <c r="T205" s="7">
        <f t="shared" si="113"/>
        <v>2.0683908827666187E-3</v>
      </c>
      <c r="U205" s="7">
        <f t="shared" si="114"/>
        <v>0.11261332873343072</v>
      </c>
      <c r="V205" s="7">
        <f t="shared" si="115"/>
        <v>1.2020936448034716</v>
      </c>
      <c r="W205" s="6">
        <f t="shared" si="116"/>
        <v>1.3167753644196689</v>
      </c>
      <c r="X205" s="6">
        <v>4.5919999999999997E-3</v>
      </c>
      <c r="Y205" s="6">
        <v>1.4019375999999999</v>
      </c>
      <c r="Z205" s="6">
        <f t="shared" si="117"/>
        <v>25.556777772735916</v>
      </c>
      <c r="AA205" s="6">
        <f t="shared" si="119"/>
        <v>27.027536057855556</v>
      </c>
      <c r="AB205" s="6">
        <f t="shared" si="118"/>
        <v>6.0746095675250444</v>
      </c>
    </row>
    <row r="206" spans="7:28">
      <c r="G206" s="6">
        <v>503625</v>
      </c>
      <c r="H206" s="6">
        <v>9027150</v>
      </c>
      <c r="I206" s="12">
        <f t="shared" si="104"/>
        <v>18054300</v>
      </c>
      <c r="J206" s="6">
        <v>3623498.6892090002</v>
      </c>
      <c r="K206" s="12">
        <f t="shared" si="105"/>
        <v>28987989.513672002</v>
      </c>
      <c r="L206" s="6">
        <f t="shared" si="106"/>
        <v>118.39830000000001</v>
      </c>
      <c r="M206" s="6">
        <f t="shared" si="107"/>
        <v>5242880</v>
      </c>
      <c r="N206" s="13">
        <f t="shared" si="108"/>
        <v>0.62282001280167443</v>
      </c>
      <c r="O206" s="13"/>
      <c r="P206" s="7">
        <f t="shared" si="109"/>
        <v>6.753722045269378E-5</v>
      </c>
      <c r="Q206" s="7">
        <f t="shared" si="110"/>
        <v>5.7666074999025872E-3</v>
      </c>
      <c r="R206" s="6">
        <f t="shared" si="111"/>
        <v>5.8341447203552809E-3</v>
      </c>
      <c r="S206" s="6">
        <f t="shared" si="112"/>
        <v>5.7666074999025872E-3</v>
      </c>
      <c r="T206" s="7">
        <f t="shared" si="113"/>
        <v>2.0683908827666187E-3</v>
      </c>
      <c r="U206" s="7">
        <f t="shared" si="114"/>
        <v>0.1126336472298029</v>
      </c>
      <c r="V206" s="7">
        <f t="shared" si="115"/>
        <v>1.2005229649539897</v>
      </c>
      <c r="W206" s="6">
        <f t="shared" si="116"/>
        <v>1.3152250030665593</v>
      </c>
      <c r="X206" s="6">
        <v>4.5859999999999998E-3</v>
      </c>
      <c r="Y206" s="6">
        <v>1.3939012117668639</v>
      </c>
      <c r="Z206" s="6">
        <f t="shared" si="117"/>
        <v>25.743730918067758</v>
      </c>
      <c r="AA206" s="6">
        <f t="shared" si="119"/>
        <v>27.216413439931991</v>
      </c>
      <c r="AB206" s="6">
        <f t="shared" si="118"/>
        <v>5.6443174047160172</v>
      </c>
    </row>
    <row r="207" spans="7:28">
      <c r="G207" s="6">
        <v>503625</v>
      </c>
      <c r="H207" s="6">
        <v>9027150</v>
      </c>
      <c r="I207" s="12">
        <f t="shared" si="104"/>
        <v>18054300</v>
      </c>
      <c r="J207" s="6">
        <v>3622756.8063960001</v>
      </c>
      <c r="K207" s="12">
        <f t="shared" si="105"/>
        <v>28982054.451168001</v>
      </c>
      <c r="L207" s="6">
        <f t="shared" si="106"/>
        <v>118.39830000000001</v>
      </c>
      <c r="M207" s="6">
        <f t="shared" si="107"/>
        <v>5242880</v>
      </c>
      <c r="N207" s="13">
        <f t="shared" si="108"/>
        <v>0.62294755640666455</v>
      </c>
      <c r="O207" s="13"/>
      <c r="P207" s="7">
        <f t="shared" si="109"/>
        <v>6.753722045269378E-5</v>
      </c>
      <c r="Q207" s="7">
        <f t="shared" si="110"/>
        <v>5.765426832442644E-3</v>
      </c>
      <c r="R207" s="6">
        <f t="shared" si="111"/>
        <v>5.8329640528953378E-3</v>
      </c>
      <c r="S207" s="6">
        <f t="shared" si="112"/>
        <v>5.765426832442644E-3</v>
      </c>
      <c r="T207" s="7">
        <f t="shared" si="113"/>
        <v>2.0683908827666187E-3</v>
      </c>
      <c r="U207" s="7">
        <f t="shared" si="114"/>
        <v>0.11261058637778876</v>
      </c>
      <c r="V207" s="7">
        <f t="shared" si="115"/>
        <v>1.2070674643268309</v>
      </c>
      <c r="W207" s="6">
        <f t="shared" si="116"/>
        <v>1.3217464415873863</v>
      </c>
      <c r="X207" s="6">
        <v>4.6109999999999996E-3</v>
      </c>
      <c r="Y207" s="6">
        <v>1.4001708352922189</v>
      </c>
      <c r="Z207" s="6">
        <f t="shared" si="117"/>
        <v>25.036365917211985</v>
      </c>
      <c r="AA207" s="6">
        <f t="shared" si="119"/>
        <v>26.501063823364525</v>
      </c>
      <c r="AB207" s="6">
        <f t="shared" si="118"/>
        <v>5.6010589371021435</v>
      </c>
    </row>
    <row r="208" spans="7:28">
      <c r="G208" s="6">
        <v>503625</v>
      </c>
      <c r="H208" s="6">
        <v>9027150</v>
      </c>
      <c r="I208" s="12">
        <f t="shared" si="104"/>
        <v>18054300</v>
      </c>
      <c r="J208" s="6">
        <v>3622658.1455080002</v>
      </c>
      <c r="K208" s="12">
        <f t="shared" si="105"/>
        <v>28981265.164064001</v>
      </c>
      <c r="L208" s="6">
        <f t="shared" si="106"/>
        <v>118.39830000000001</v>
      </c>
      <c r="M208" s="6">
        <f t="shared" si="107"/>
        <v>5242880</v>
      </c>
      <c r="N208" s="13">
        <f t="shared" si="108"/>
        <v>0.62296452200392038</v>
      </c>
      <c r="O208" s="13"/>
      <c r="P208" s="7">
        <f t="shared" si="109"/>
        <v>6.753722045269378E-5</v>
      </c>
      <c r="Q208" s="7">
        <f t="shared" si="110"/>
        <v>5.7652698188308052E-3</v>
      </c>
      <c r="R208" s="6">
        <f t="shared" si="111"/>
        <v>5.8328070392834989E-3</v>
      </c>
      <c r="S208" s="6">
        <f t="shared" si="112"/>
        <v>5.7652698188308052E-3</v>
      </c>
      <c r="T208" s="7">
        <f t="shared" si="113"/>
        <v>2.0683908827666187E-3</v>
      </c>
      <c r="U208" s="7">
        <f t="shared" si="114"/>
        <v>0.11260751958058321</v>
      </c>
      <c r="V208" s="7">
        <f t="shared" si="115"/>
        <v>1.2107323839756219</v>
      </c>
      <c r="W208" s="6">
        <f t="shared" si="116"/>
        <v>1.3254082944389718</v>
      </c>
      <c r="X208" s="6">
        <v>4.6249999999999998E-3</v>
      </c>
      <c r="Y208" s="6">
        <v>1.401755882352125</v>
      </c>
      <c r="Z208" s="6">
        <f t="shared" si="117"/>
        <v>24.654482569314712</v>
      </c>
      <c r="AA208" s="6">
        <f t="shared" si="119"/>
        <v>26.114746795318904</v>
      </c>
      <c r="AB208" s="6">
        <f t="shared" si="118"/>
        <v>5.4465680418649738</v>
      </c>
    </row>
    <row r="209" spans="7:28">
      <c r="G209" s="6">
        <v>504855</v>
      </c>
      <c r="H209" s="6">
        <v>9046865</v>
      </c>
      <c r="I209" s="12">
        <f t="shared" si="104"/>
        <v>18093730</v>
      </c>
      <c r="J209" s="6">
        <v>3634238.471924</v>
      </c>
      <c r="K209" s="12">
        <f t="shared" si="105"/>
        <v>29073907.775392</v>
      </c>
      <c r="L209" s="6">
        <f t="shared" si="106"/>
        <v>118.65948</v>
      </c>
      <c r="M209" s="6">
        <f t="shared" si="107"/>
        <v>5242880</v>
      </c>
      <c r="N209" s="13">
        <f t="shared" si="108"/>
        <v>0.62233567430224968</v>
      </c>
      <c r="O209" s="13"/>
      <c r="P209" s="7">
        <f t="shared" si="109"/>
        <v>6.7684719530611482E-5</v>
      </c>
      <c r="Q209" s="7">
        <f t="shared" si="110"/>
        <v>5.7836992989795622E-3</v>
      </c>
      <c r="R209" s="6">
        <f t="shared" si="111"/>
        <v>5.8513840185101737E-3</v>
      </c>
      <c r="S209" s="6">
        <f t="shared" si="112"/>
        <v>5.7836992989795622E-3</v>
      </c>
      <c r="T209" s="7">
        <f t="shared" si="113"/>
        <v>2.0729081807237528E-3</v>
      </c>
      <c r="U209" s="7">
        <f t="shared" si="114"/>
        <v>0.1129674850482761</v>
      </c>
      <c r="V209" s="7">
        <f t="shared" si="115"/>
        <v>1.2044496645776945</v>
      </c>
      <c r="W209" s="6">
        <f t="shared" si="116"/>
        <v>1.3194900578066944</v>
      </c>
      <c r="X209" s="6">
        <v>4.6010000000000001E-3</v>
      </c>
      <c r="Y209" s="6">
        <v>1.393426382350776</v>
      </c>
      <c r="Z209" s="6">
        <f t="shared" si="117"/>
        <v>25.705266224289545</v>
      </c>
      <c r="AA209" s="6">
        <f t="shared" si="119"/>
        <v>27.176353369053981</v>
      </c>
      <c r="AB209" s="6">
        <f t="shared" si="118"/>
        <v>5.3060804273956368</v>
      </c>
    </row>
    <row r="210" spans="7:28">
      <c r="G210" s="6">
        <v>504855</v>
      </c>
      <c r="H210" s="6">
        <v>9046865</v>
      </c>
      <c r="I210" s="12">
        <f t="shared" si="104"/>
        <v>18093730</v>
      </c>
      <c r="J210" s="6">
        <v>3635232.4228520002</v>
      </c>
      <c r="K210" s="12">
        <f t="shared" si="105"/>
        <v>29081859.382816002</v>
      </c>
      <c r="L210" s="6">
        <f t="shared" si="106"/>
        <v>118.65948</v>
      </c>
      <c r="M210" s="6">
        <f t="shared" si="107"/>
        <v>5242880</v>
      </c>
      <c r="N210" s="13">
        <f t="shared" si="108"/>
        <v>0.62216551430997191</v>
      </c>
      <c r="O210" s="13"/>
      <c r="P210" s="7">
        <f t="shared" si="109"/>
        <v>6.7684719530611482E-5</v>
      </c>
      <c r="Q210" s="7">
        <f t="shared" si="110"/>
        <v>5.7852811195810185E-3</v>
      </c>
      <c r="R210" s="6">
        <f t="shared" si="111"/>
        <v>5.8529658391116299E-3</v>
      </c>
      <c r="S210" s="6">
        <f t="shared" si="112"/>
        <v>5.7852811195810185E-3</v>
      </c>
      <c r="T210" s="7">
        <f t="shared" si="113"/>
        <v>2.0729081807237528E-3</v>
      </c>
      <c r="U210" s="7">
        <f t="shared" si="114"/>
        <v>0.11299838124220091</v>
      </c>
      <c r="V210" s="7">
        <f t="shared" si="115"/>
        <v>1.2039261046278671</v>
      </c>
      <c r="W210" s="6">
        <f t="shared" si="116"/>
        <v>1.3189973940507917</v>
      </c>
      <c r="X210" s="6">
        <v>4.5989999999999998E-3</v>
      </c>
      <c r="Y210" s="6">
        <v>1.3924419352927648</v>
      </c>
      <c r="Z210" s="6">
        <f t="shared" si="117"/>
        <v>25.794327453381577</v>
      </c>
      <c r="AA210" s="6">
        <f t="shared" si="119"/>
        <v>27.266054340326811</v>
      </c>
      <c r="AB210" s="6">
        <f t="shared" si="118"/>
        <v>5.2745137431192894</v>
      </c>
    </row>
    <row r="211" spans="7:28">
      <c r="G211" s="6">
        <v>504855</v>
      </c>
      <c r="H211" s="6">
        <v>9046865</v>
      </c>
      <c r="I211" s="12">
        <f t="shared" si="104"/>
        <v>18093730</v>
      </c>
      <c r="J211" s="6">
        <v>3635627.1918950002</v>
      </c>
      <c r="K211" s="12">
        <f t="shared" si="105"/>
        <v>29085017.535160001</v>
      </c>
      <c r="L211" s="6">
        <f t="shared" si="106"/>
        <v>118.65948</v>
      </c>
      <c r="M211" s="6">
        <f t="shared" si="107"/>
        <v>5242880</v>
      </c>
      <c r="N211" s="13">
        <f t="shared" si="108"/>
        <v>0.62209795741491425</v>
      </c>
      <c r="O211" s="13"/>
      <c r="P211" s="7">
        <f t="shared" si="109"/>
        <v>6.7684719530611482E-5</v>
      </c>
      <c r="Q211" s="7">
        <f t="shared" si="110"/>
        <v>5.7859093737406995E-3</v>
      </c>
      <c r="R211" s="6">
        <f t="shared" si="111"/>
        <v>5.853594093271311E-3</v>
      </c>
      <c r="S211" s="6">
        <f t="shared" si="112"/>
        <v>5.7859093737406995E-3</v>
      </c>
      <c r="T211" s="7">
        <f t="shared" si="113"/>
        <v>2.0729081807237528E-3</v>
      </c>
      <c r="U211" s="7">
        <f t="shared" si="114"/>
        <v>0.11301065233181354</v>
      </c>
      <c r="V211" s="7">
        <f t="shared" si="115"/>
        <v>1.2115177239003629</v>
      </c>
      <c r="W211" s="6">
        <f t="shared" si="116"/>
        <v>1.3266012844129003</v>
      </c>
      <c r="X211" s="6">
        <v>4.6280000000000002E-3</v>
      </c>
      <c r="Y211" s="6">
        <v>1.4066397647077882</v>
      </c>
      <c r="Z211" s="6">
        <f t="shared" si="117"/>
        <v>25.01964938938417</v>
      </c>
      <c r="AA211" s="6">
        <f t="shared" si="119"/>
        <v>26.482154132915099</v>
      </c>
      <c r="AB211" s="6">
        <f t="shared" si="118"/>
        <v>5.6900481774390128</v>
      </c>
    </row>
    <row r="212" spans="7:28">
      <c r="G212" s="6">
        <v>504855</v>
      </c>
      <c r="H212" s="6">
        <v>9046865</v>
      </c>
      <c r="I212" s="12">
        <f t="shared" si="104"/>
        <v>18093730</v>
      </c>
      <c r="J212" s="6">
        <v>3635561.9770510001</v>
      </c>
      <c r="K212" s="12">
        <f t="shared" si="105"/>
        <v>29084495.816408001</v>
      </c>
      <c r="L212" s="6">
        <f t="shared" si="106"/>
        <v>118.65948</v>
      </c>
      <c r="M212" s="6">
        <f t="shared" si="107"/>
        <v>5242880</v>
      </c>
      <c r="N212" s="13">
        <f t="shared" si="108"/>
        <v>0.62210911663087631</v>
      </c>
      <c r="O212" s="13"/>
      <c r="P212" s="7">
        <f t="shared" si="109"/>
        <v>6.7684719530611482E-5</v>
      </c>
      <c r="Q212" s="7">
        <f t="shared" si="110"/>
        <v>5.7858055877479967E-3</v>
      </c>
      <c r="R212" s="6">
        <f t="shared" si="111"/>
        <v>5.8534903072786082E-3</v>
      </c>
      <c r="S212" s="6">
        <f t="shared" si="112"/>
        <v>5.7858055877479967E-3</v>
      </c>
      <c r="T212" s="7">
        <f t="shared" si="113"/>
        <v>2.0729081807237528E-3</v>
      </c>
      <c r="U212" s="7">
        <f t="shared" si="114"/>
        <v>0.11300862517895292</v>
      </c>
      <c r="V212" s="7">
        <f t="shared" si="115"/>
        <v>1.2044496645776945</v>
      </c>
      <c r="W212" s="6">
        <f t="shared" si="116"/>
        <v>1.3195311979373712</v>
      </c>
      <c r="X212" s="6">
        <v>4.6010000000000001E-3</v>
      </c>
      <c r="Y212" s="6">
        <v>1.4004361411753881</v>
      </c>
      <c r="Z212" s="6">
        <f t="shared" si="117"/>
        <v>25.751045158617618</v>
      </c>
      <c r="AA212" s="6">
        <f t="shared" si="119"/>
        <v>27.22213230338205</v>
      </c>
      <c r="AB212" s="6">
        <f t="shared" si="118"/>
        <v>5.7771247727235364</v>
      </c>
    </row>
    <row r="213" spans="7:28">
      <c r="G213" s="6">
        <v>504855</v>
      </c>
      <c r="H213" s="6">
        <v>9046865</v>
      </c>
      <c r="I213" s="12">
        <f t="shared" si="104"/>
        <v>18093730</v>
      </c>
      <c r="J213" s="6">
        <v>3635378.140869</v>
      </c>
      <c r="K213" s="12">
        <f t="shared" si="105"/>
        <v>29083025.126952</v>
      </c>
      <c r="L213" s="6">
        <f t="shared" si="106"/>
        <v>118.65948</v>
      </c>
      <c r="M213" s="6">
        <f t="shared" si="107"/>
        <v>5242880</v>
      </c>
      <c r="N213" s="13">
        <f t="shared" si="108"/>
        <v>0.62214057585199645</v>
      </c>
      <c r="O213" s="13"/>
      <c r="P213" s="7">
        <f t="shared" si="109"/>
        <v>6.7684719530611482E-5</v>
      </c>
      <c r="Q213" s="7">
        <f t="shared" si="110"/>
        <v>5.7855130221375738E-3</v>
      </c>
      <c r="R213" s="6">
        <f t="shared" si="111"/>
        <v>5.8531977416681853E-3</v>
      </c>
      <c r="S213" s="6">
        <f t="shared" si="112"/>
        <v>5.7855130221375738E-3</v>
      </c>
      <c r="T213" s="7">
        <f t="shared" si="113"/>
        <v>2.0729081807237528E-3</v>
      </c>
      <c r="U213" s="7">
        <f t="shared" si="114"/>
        <v>0.1130029107737751</v>
      </c>
      <c r="V213" s="7">
        <f t="shared" si="115"/>
        <v>1.2081145842264855</v>
      </c>
      <c r="W213" s="6">
        <f t="shared" si="116"/>
        <v>1.3231904031809845</v>
      </c>
      <c r="X213" s="6">
        <v>4.6150000000000002E-3</v>
      </c>
      <c r="Y213" s="6">
        <v>1.400978264704525</v>
      </c>
      <c r="Z213" s="6">
        <f t="shared" si="117"/>
        <v>25.36322908207093</v>
      </c>
      <c r="AA213" s="6">
        <f t="shared" si="119"/>
        <v>26.829853557273779</v>
      </c>
      <c r="AB213" s="6">
        <f t="shared" si="118"/>
        <v>5.5523960280673235</v>
      </c>
    </row>
    <row r="214" spans="7:28">
      <c r="G214" s="6">
        <v>504855</v>
      </c>
      <c r="H214" s="6">
        <v>9046865</v>
      </c>
      <c r="I214" s="12">
        <f t="shared" si="104"/>
        <v>18093730</v>
      </c>
      <c r="J214" s="6">
        <v>3636247.2927250001</v>
      </c>
      <c r="K214" s="12">
        <f t="shared" si="105"/>
        <v>29089978.341800001</v>
      </c>
      <c r="L214" s="6">
        <f t="shared" si="106"/>
        <v>118.65948</v>
      </c>
      <c r="M214" s="6">
        <f t="shared" si="107"/>
        <v>5242880</v>
      </c>
      <c r="N214" s="13">
        <f t="shared" si="108"/>
        <v>0.62199186906924364</v>
      </c>
      <c r="O214" s="13"/>
      <c r="P214" s="7">
        <f t="shared" si="109"/>
        <v>6.7684719530611482E-5</v>
      </c>
      <c r="Q214" s="7">
        <f t="shared" si="110"/>
        <v>5.7868962315827128E-3</v>
      </c>
      <c r="R214" s="6">
        <f t="shared" si="111"/>
        <v>5.8545809511133242E-3</v>
      </c>
      <c r="S214" s="6">
        <f t="shared" si="112"/>
        <v>5.7868962315827128E-3</v>
      </c>
      <c r="T214" s="7">
        <f t="shared" si="113"/>
        <v>2.0729081807237528E-3</v>
      </c>
      <c r="U214" s="7">
        <f t="shared" si="114"/>
        <v>0.11302992768531128</v>
      </c>
      <c r="V214" s="7">
        <f t="shared" si="115"/>
        <v>1.2104706040007083</v>
      </c>
      <c r="W214" s="6">
        <f t="shared" si="116"/>
        <v>1.3255734398667434</v>
      </c>
      <c r="X214" s="6">
        <v>4.6239999999999996E-3</v>
      </c>
      <c r="Y214" s="6">
        <v>1.4056959999999998</v>
      </c>
      <c r="Z214" s="6">
        <f t="shared" si="117"/>
        <v>25.149139956373556</v>
      </c>
      <c r="AA214" s="6">
        <f t="shared" si="119"/>
        <v>26.612909842416194</v>
      </c>
      <c r="AB214" s="6">
        <f t="shared" si="118"/>
        <v>5.6998497636228942</v>
      </c>
    </row>
    <row r="215" spans="7:28">
      <c r="G215" s="6">
        <v>504855</v>
      </c>
      <c r="H215" s="6">
        <v>9046865</v>
      </c>
      <c r="I215" s="12">
        <f t="shared" si="104"/>
        <v>18093730</v>
      </c>
      <c r="J215" s="6">
        <v>3634713.827393</v>
      </c>
      <c r="K215" s="12">
        <f t="shared" si="105"/>
        <v>29077710.619144</v>
      </c>
      <c r="L215" s="6">
        <f t="shared" si="106"/>
        <v>118.65948</v>
      </c>
      <c r="M215" s="6">
        <f t="shared" si="107"/>
        <v>5242880</v>
      </c>
      <c r="N215" s="13">
        <f t="shared" si="108"/>
        <v>0.62225428394240789</v>
      </c>
      <c r="O215" s="13"/>
      <c r="P215" s="7">
        <f t="shared" si="109"/>
        <v>6.7684719530611482E-5</v>
      </c>
      <c r="Q215" s="7">
        <f t="shared" si="110"/>
        <v>5.7844558021958644E-3</v>
      </c>
      <c r="R215" s="6">
        <f t="shared" si="111"/>
        <v>5.8521405217264759E-3</v>
      </c>
      <c r="S215" s="6">
        <f t="shared" si="112"/>
        <v>5.7844558021958644E-3</v>
      </c>
      <c r="T215" s="7">
        <f t="shared" si="113"/>
        <v>2.0729081807237528E-3</v>
      </c>
      <c r="U215" s="7">
        <f t="shared" si="114"/>
        <v>0.11298226110445725</v>
      </c>
      <c r="V215" s="7">
        <f t="shared" si="115"/>
        <v>1.2175386633233769</v>
      </c>
      <c r="W215" s="6">
        <f t="shared" si="116"/>
        <v>1.3325938326085578</v>
      </c>
      <c r="X215" s="6">
        <v>4.6509999999999998E-3</v>
      </c>
      <c r="Y215" s="6">
        <v>1.409909611766621</v>
      </c>
      <c r="Z215" s="6">
        <f t="shared" si="117"/>
        <v>24.370152702555682</v>
      </c>
      <c r="AA215" s="6">
        <f t="shared" si="119"/>
        <v>25.825425106997983</v>
      </c>
      <c r="AB215" s="6">
        <f t="shared" si="118"/>
        <v>5.4837401286445795</v>
      </c>
    </row>
    <row r="216" spans="7:28">
      <c r="G216" s="6">
        <v>504855</v>
      </c>
      <c r="H216" s="6">
        <v>9046865</v>
      </c>
      <c r="I216" s="12">
        <f t="shared" si="104"/>
        <v>18093730</v>
      </c>
      <c r="J216" s="6">
        <v>3635067.1350099999</v>
      </c>
      <c r="K216" s="12">
        <f t="shared" si="105"/>
        <v>29080537.080079999</v>
      </c>
      <c r="L216" s="6">
        <f t="shared" si="106"/>
        <v>118.65948</v>
      </c>
      <c r="M216" s="6">
        <f t="shared" si="107"/>
        <v>5242880</v>
      </c>
      <c r="N216" s="13">
        <f t="shared" si="108"/>
        <v>0.62219380440514982</v>
      </c>
      <c r="O216" s="13"/>
      <c r="P216" s="7">
        <f t="shared" si="109"/>
        <v>6.7684719530611482E-5</v>
      </c>
      <c r="Q216" s="7">
        <f t="shared" si="110"/>
        <v>5.7850180726777148E-3</v>
      </c>
      <c r="R216" s="6">
        <f t="shared" si="111"/>
        <v>5.8527027922083263E-3</v>
      </c>
      <c r="S216" s="6">
        <f t="shared" si="112"/>
        <v>5.7850180726777148E-3</v>
      </c>
      <c r="T216" s="7">
        <f t="shared" si="113"/>
        <v>2.0729081807237528E-3</v>
      </c>
      <c r="U216" s="7">
        <f t="shared" si="114"/>
        <v>0.11299324339779029</v>
      </c>
      <c r="V216" s="7">
        <f t="shared" si="115"/>
        <v>1.2049732245275218</v>
      </c>
      <c r="W216" s="6">
        <f t="shared" si="116"/>
        <v>1.3200393761060358</v>
      </c>
      <c r="X216" s="6">
        <v>4.6030000000000003E-3</v>
      </c>
      <c r="Y216" s="6">
        <v>1.3921485812500003</v>
      </c>
      <c r="Z216" s="6">
        <f t="shared" si="117"/>
        <v>25.679297690152385</v>
      </c>
      <c r="AA216" s="6">
        <f t="shared" si="119"/>
        <v>27.149745648670994</v>
      </c>
      <c r="AB216" s="6">
        <f t="shared" si="118"/>
        <v>5.1797061114854648</v>
      </c>
    </row>
    <row r="217" spans="7:28">
      <c r="G217" s="6">
        <v>504855</v>
      </c>
      <c r="H217" s="6">
        <v>9046865</v>
      </c>
      <c r="I217" s="12">
        <f t="shared" si="104"/>
        <v>18093730</v>
      </c>
      <c r="J217" s="6">
        <v>3635965.280762</v>
      </c>
      <c r="K217" s="12">
        <f t="shared" si="105"/>
        <v>29087722.246096</v>
      </c>
      <c r="L217" s="6">
        <f t="shared" si="106"/>
        <v>118.65948</v>
      </c>
      <c r="M217" s="6">
        <f t="shared" si="107"/>
        <v>5242880</v>
      </c>
      <c r="N217" s="13">
        <f t="shared" si="108"/>
        <v>0.62204011186982666</v>
      </c>
      <c r="O217" s="13"/>
      <c r="P217" s="7">
        <f t="shared" si="109"/>
        <v>6.7684719530611482E-5</v>
      </c>
      <c r="Q217" s="7">
        <f t="shared" si="110"/>
        <v>5.7864474243827157E-3</v>
      </c>
      <c r="R217" s="6">
        <f t="shared" si="111"/>
        <v>5.8541321439133272E-3</v>
      </c>
      <c r="S217" s="6">
        <f t="shared" si="112"/>
        <v>5.7864474243827157E-3</v>
      </c>
      <c r="T217" s="7">
        <f t="shared" si="113"/>
        <v>2.0729081807237528E-3</v>
      </c>
      <c r="U217" s="7">
        <f t="shared" si="114"/>
        <v>0.11302116156210286</v>
      </c>
      <c r="V217" s="7">
        <f t="shared" si="115"/>
        <v>1.2149208635742403</v>
      </c>
      <c r="W217" s="6">
        <f t="shared" si="116"/>
        <v>1.330014933317067</v>
      </c>
      <c r="X217" s="6">
        <v>4.6410000000000002E-3</v>
      </c>
      <c r="Y217" s="6">
        <v>1.4059500000019112</v>
      </c>
      <c r="Z217" s="6">
        <f t="shared" si="117"/>
        <v>24.681047713482343</v>
      </c>
      <c r="AA217" s="6">
        <f t="shared" si="119"/>
        <v>26.139455805070611</v>
      </c>
      <c r="AB217" s="6">
        <f t="shared" si="118"/>
        <v>5.4009791731385155</v>
      </c>
    </row>
    <row r="218" spans="7:28">
      <c r="G218" s="6">
        <v>1270432</v>
      </c>
      <c r="H218" s="6">
        <v>8814880</v>
      </c>
      <c r="I218" s="12">
        <f t="shared" si="104"/>
        <v>17629760</v>
      </c>
      <c r="J218" s="6">
        <v>2281565.109619</v>
      </c>
      <c r="K218" s="12">
        <f t="shared" si="105"/>
        <v>18252520.876952</v>
      </c>
      <c r="L218" s="6">
        <f t="shared" si="106"/>
        <v>131.18719999999999</v>
      </c>
      <c r="M218" s="6">
        <f t="shared" si="107"/>
        <v>5242880</v>
      </c>
      <c r="N218" s="13">
        <f t="shared" si="108"/>
        <v>0.96588082922078022</v>
      </c>
      <c r="O218" s="13"/>
      <c r="P218" s="7">
        <f t="shared" si="109"/>
        <v>6.5949108392354325E-5</v>
      </c>
      <c r="Q218" s="7">
        <f t="shared" si="110"/>
        <v>3.6309908188533408E-3</v>
      </c>
      <c r="R218" s="6">
        <f t="shared" si="111"/>
        <v>3.6969399272456949E-3</v>
      </c>
      <c r="S218" s="6">
        <f t="shared" si="112"/>
        <v>3.6309908188533408E-3</v>
      </c>
      <c r="T218" s="7">
        <f t="shared" si="113"/>
        <v>2.0197534575898055E-3</v>
      </c>
      <c r="U218" s="7">
        <f t="shared" si="114"/>
        <v>7.0920682392947479E-2</v>
      </c>
      <c r="V218" s="7">
        <f t="shared" si="115"/>
        <v>0.80261740308524487</v>
      </c>
      <c r="W218" s="6">
        <f t="shared" si="116"/>
        <v>0.8755578389357821</v>
      </c>
      <c r="X218" s="6">
        <v>3.0660000000000001E-3</v>
      </c>
      <c r="Y218" s="6">
        <v>0.95330301818098206</v>
      </c>
      <c r="Z218" s="6">
        <f t="shared" si="117"/>
        <v>18.427619662535573</v>
      </c>
      <c r="AA218" s="6">
        <f t="shared" si="119"/>
        <v>20.578601671418618</v>
      </c>
      <c r="AB218" s="6">
        <f t="shared" si="118"/>
        <v>8.1553480648311822</v>
      </c>
    </row>
    <row r="219" spans="7:28">
      <c r="G219" s="6">
        <v>1270432</v>
      </c>
      <c r="H219" s="6">
        <v>8814880</v>
      </c>
      <c r="I219" s="12">
        <f t="shared" si="104"/>
        <v>17629760</v>
      </c>
      <c r="J219" s="6">
        <v>2279063.250244</v>
      </c>
      <c r="K219" s="12">
        <f t="shared" si="105"/>
        <v>18232506.001952</v>
      </c>
      <c r="L219" s="6">
        <f t="shared" si="106"/>
        <v>131.18719999999999</v>
      </c>
      <c r="M219" s="6">
        <f t="shared" si="107"/>
        <v>5242880</v>
      </c>
      <c r="N219" s="13">
        <f t="shared" si="108"/>
        <v>0.9669411323990531</v>
      </c>
      <c r="O219" s="13"/>
      <c r="P219" s="7">
        <f t="shared" si="109"/>
        <v>6.5949108392354325E-5</v>
      </c>
      <c r="Q219" s="7">
        <f t="shared" si="110"/>
        <v>3.6270092413027426E-3</v>
      </c>
      <c r="R219" s="6">
        <f t="shared" si="111"/>
        <v>3.6929583496950968E-3</v>
      </c>
      <c r="S219" s="6">
        <f t="shared" si="112"/>
        <v>3.6270092413027426E-3</v>
      </c>
      <c r="T219" s="7">
        <f t="shared" si="113"/>
        <v>2.0197534575898055E-3</v>
      </c>
      <c r="U219" s="7">
        <f t="shared" si="114"/>
        <v>7.0842914034123031E-2</v>
      </c>
      <c r="V219" s="7">
        <f t="shared" si="115"/>
        <v>0.80183206316050393</v>
      </c>
      <c r="W219" s="6">
        <f t="shared" si="116"/>
        <v>0.87469473065221681</v>
      </c>
      <c r="X219" s="6">
        <v>3.0630000000000002E-3</v>
      </c>
      <c r="Y219" s="6">
        <v>0.95743254</v>
      </c>
      <c r="Z219" s="6">
        <f t="shared" si="117"/>
        <v>18.413621981806802</v>
      </c>
      <c r="AA219" s="6">
        <f t="shared" si="119"/>
        <v>20.566710731149087</v>
      </c>
      <c r="AB219" s="6">
        <f t="shared" si="118"/>
        <v>8.6416333152603304</v>
      </c>
    </row>
    <row r="220" spans="7:28">
      <c r="G220" s="6">
        <v>415863</v>
      </c>
      <c r="H220" s="6">
        <v>10328399</v>
      </c>
      <c r="I220" s="12">
        <f t="shared" si="104"/>
        <v>20656798</v>
      </c>
      <c r="J220" s="6">
        <v>4222652.8027339997</v>
      </c>
      <c r="K220" s="12">
        <f t="shared" si="105"/>
        <v>33781222.421871997</v>
      </c>
      <c r="L220" s="6">
        <f t="shared" si="106"/>
        <v>132.258048</v>
      </c>
      <c r="M220" s="6">
        <f t="shared" si="107"/>
        <v>5242880</v>
      </c>
      <c r="N220" s="13">
        <f t="shared" si="108"/>
        <v>0.61148758153362581</v>
      </c>
      <c r="O220" s="13"/>
      <c r="P220" s="7">
        <f t="shared" si="109"/>
        <v>7.7272601007669306E-5</v>
      </c>
      <c r="Q220" s="7">
        <f t="shared" si="110"/>
        <v>6.7201297448368016E-3</v>
      </c>
      <c r="R220" s="6">
        <f t="shared" si="111"/>
        <v>6.7974023458444712E-3</v>
      </c>
      <c r="S220" s="6">
        <f t="shared" si="112"/>
        <v>6.7201297448368016E-3</v>
      </c>
      <c r="T220" s="7">
        <f t="shared" si="113"/>
        <v>2.3665460666074966E-3</v>
      </c>
      <c r="U220" s="7">
        <f t="shared" si="114"/>
        <v>0.1312578882872191</v>
      </c>
      <c r="V220" s="7">
        <f t="shared" si="115"/>
        <v>1.4366485023261002</v>
      </c>
      <c r="W220" s="6">
        <f t="shared" si="116"/>
        <v>1.5702729366799268</v>
      </c>
      <c r="X220" s="6">
        <v>5.4879999999999998E-3</v>
      </c>
      <c r="Y220" s="6">
        <v>1.6399973333315039</v>
      </c>
      <c r="Z220" s="6">
        <f t="shared" si="117"/>
        <v>22.451343747026272</v>
      </c>
      <c r="AA220" s="6">
        <f t="shared" si="119"/>
        <v>23.859372191043576</v>
      </c>
      <c r="AB220" s="6">
        <f t="shared" si="118"/>
        <v>4.2514945137098685</v>
      </c>
    </row>
    <row r="221" spans="7:28">
      <c r="G221" s="6">
        <v>820878</v>
      </c>
      <c r="H221" s="6">
        <v>9837214</v>
      </c>
      <c r="I221" s="12">
        <f t="shared" si="104"/>
        <v>19674428</v>
      </c>
      <c r="J221" s="6">
        <v>1995896.0214839999</v>
      </c>
      <c r="K221" s="12">
        <f t="shared" si="105"/>
        <v>15967168.171871999</v>
      </c>
      <c r="L221" s="6">
        <f t="shared" si="106"/>
        <v>134.46412799999999</v>
      </c>
      <c r="M221" s="6">
        <f t="shared" si="107"/>
        <v>5242880</v>
      </c>
      <c r="N221" s="13">
        <f t="shared" si="108"/>
        <v>1.2321801704737327</v>
      </c>
      <c r="O221" s="13"/>
      <c r="P221" s="7">
        <f t="shared" si="109"/>
        <v>7.3597767906628957E-5</v>
      </c>
      <c r="Q221" s="7">
        <f t="shared" si="110"/>
        <v>3.1763634966369679E-3</v>
      </c>
      <c r="R221" s="6">
        <f t="shared" si="111"/>
        <v>3.2499612645435967E-3</v>
      </c>
      <c r="S221" s="6">
        <f t="shared" si="112"/>
        <v>3.1763634966369679E-3</v>
      </c>
      <c r="T221" s="7">
        <f t="shared" si="113"/>
        <v>2.2540008473797535E-3</v>
      </c>
      <c r="U221" s="7">
        <f t="shared" si="114"/>
        <v>6.2040880285310733E-2</v>
      </c>
      <c r="V221" s="7">
        <f t="shared" si="115"/>
        <v>5.6926673344721896</v>
      </c>
      <c r="W221" s="6">
        <f t="shared" si="116"/>
        <v>5.7569622156048803</v>
      </c>
      <c r="X221" s="6">
        <v>2.1746000000000001E-2</v>
      </c>
      <c r="Y221" s="6">
        <v>4.9426483399999999</v>
      </c>
      <c r="Z221" s="6">
        <f t="shared" si="117"/>
        <v>85.393343618886377</v>
      </c>
      <c r="AA221" s="6">
        <f t="shared" si="119"/>
        <v>85.05490083443577</v>
      </c>
      <c r="AB221" s="6">
        <f t="shared" si="118"/>
        <v>16.475254146947474</v>
      </c>
    </row>
    <row r="222" spans="7:28">
      <c r="G222" s="6">
        <v>914898</v>
      </c>
      <c r="H222" s="6">
        <v>9702186</v>
      </c>
      <c r="I222" s="12">
        <f t="shared" si="104"/>
        <v>19404372</v>
      </c>
      <c r="J222" s="6">
        <v>4013523.9799799998</v>
      </c>
      <c r="K222" s="12">
        <f t="shared" si="105"/>
        <v>32108191.839839999</v>
      </c>
      <c r="L222" s="6">
        <f t="shared" si="106"/>
        <v>134.72419199999999</v>
      </c>
      <c r="M222" s="6">
        <f t="shared" si="107"/>
        <v>5242880</v>
      </c>
      <c r="N222" s="13">
        <f t="shared" si="108"/>
        <v>0.60434334318144201</v>
      </c>
      <c r="O222" s="13"/>
      <c r="P222" s="7">
        <f t="shared" si="109"/>
        <v>7.2587546983825368E-5</v>
      </c>
      <c r="Q222" s="7">
        <f t="shared" si="110"/>
        <v>6.3873122275211617E-3</v>
      </c>
      <c r="R222" s="6">
        <f t="shared" si="111"/>
        <v>6.4598997745049869E-3</v>
      </c>
      <c r="S222" s="6">
        <f t="shared" si="112"/>
        <v>6.3873122275211617E-3</v>
      </c>
      <c r="T222" s="7">
        <f t="shared" si="113"/>
        <v>2.2230618816908914E-3</v>
      </c>
      <c r="U222" s="7">
        <f t="shared" si="114"/>
        <v>0.12475728098251494</v>
      </c>
      <c r="V222" s="7">
        <f t="shared" si="115"/>
        <v>1.3405752515327913</v>
      </c>
      <c r="W222" s="6">
        <f t="shared" si="116"/>
        <v>1.4675555943969971</v>
      </c>
      <c r="X222" s="6">
        <v>5.1209999999999997E-3</v>
      </c>
      <c r="Y222" s="6">
        <v>1.563042999998862</v>
      </c>
      <c r="Z222" s="6">
        <f t="shared" si="117"/>
        <v>24.727831039272839</v>
      </c>
      <c r="AA222" s="6">
        <f t="shared" si="119"/>
        <v>26.145279720855051</v>
      </c>
      <c r="AB222" s="6">
        <f t="shared" si="118"/>
        <v>6.1090709341927498</v>
      </c>
    </row>
    <row r="223" spans="7:28">
      <c r="G223" s="6">
        <v>181343</v>
      </c>
      <c r="H223" s="6">
        <v>11063545</v>
      </c>
      <c r="I223" s="12">
        <f t="shared" ref="I223:I286" si="120">2*H223</f>
        <v>22127090</v>
      </c>
      <c r="J223" s="6">
        <v>2274086.7304690001</v>
      </c>
      <c r="K223" s="12">
        <f t="shared" ref="K223:K286" si="121">J223*8</f>
        <v>18192693.843752</v>
      </c>
      <c r="L223" s="6">
        <f t="shared" ref="L223:L286" si="122">((H223+2*G223)*8+(G223+H223)*4)/1000000</f>
        <v>136.38939999999999</v>
      </c>
      <c r="M223" s="6">
        <f t="shared" ref="M223:M286" si="123">40*2^20/8</f>
        <v>5242880</v>
      </c>
      <c r="N223" s="13">
        <f t="shared" ref="N223:N286" si="124">I223/K223</f>
        <v>1.2162624287551129</v>
      </c>
      <c r="O223" s="13"/>
      <c r="P223" s="7">
        <f t="shared" ref="P223:P286" si="125">$B$31*I223</f>
        <v>8.2772644483950961E-5</v>
      </c>
      <c r="Q223" s="7">
        <f t="shared" ref="Q223:Q286" si="126">$C$31*K223</f>
        <v>3.6190893719390826E-3</v>
      </c>
      <c r="R223" s="6">
        <f t="shared" ref="R223:R286" si="127">P223+Q223</f>
        <v>3.7018620164230337E-3</v>
      </c>
      <c r="S223" s="6">
        <f t="shared" ref="S223:S286" si="128">MAX(P223,Q223)</f>
        <v>3.6190893719390826E-3</v>
      </c>
      <c r="T223" s="7">
        <f t="shared" ref="T223:T286" si="129">$D$31*I223</f>
        <v>2.534990069853521E-3</v>
      </c>
      <c r="U223" s="7">
        <f t="shared" ref="U223:U286" si="130">$E$31*K223</f>
        <v>7.068822277552296E-2</v>
      </c>
      <c r="V223" s="7">
        <f t="shared" ref="V223:V286" si="131">X223*$F$31</f>
        <v>0.75759124740009731</v>
      </c>
      <c r="W223" s="6">
        <f t="shared" ref="W223:W286" si="132">SUM(T223:V223)</f>
        <v>0.83081446024547378</v>
      </c>
      <c r="X223" s="6">
        <v>2.8939999999999999E-3</v>
      </c>
      <c r="Y223" s="6">
        <v>0.87028368</v>
      </c>
      <c r="Z223" s="6">
        <f t="shared" ref="Z223:Z286" si="133">ABS(S223-X223)/ABS(X223)*100</f>
        <v>25.054919555600652</v>
      </c>
      <c r="AA223" s="6">
        <f t="shared" si="119"/>
        <v>27.915066220560945</v>
      </c>
      <c r="AB223" s="6">
        <f t="shared" ref="AB223:AB286" si="134">ABS(W223-Y223)/ABS(Y223)*100</f>
        <v>4.5352131335527535</v>
      </c>
    </row>
    <row r="224" spans="7:28">
      <c r="G224" s="6">
        <v>2063494</v>
      </c>
      <c r="H224" s="6">
        <v>8130343</v>
      </c>
      <c r="I224" s="12">
        <f t="shared" si="120"/>
        <v>16260686</v>
      </c>
      <c r="J224" s="6">
        <v>3853114.0849609999</v>
      </c>
      <c r="K224" s="12">
        <f t="shared" si="121"/>
        <v>30824912.679687999</v>
      </c>
      <c r="L224" s="6">
        <f t="shared" si="122"/>
        <v>138.83399600000001</v>
      </c>
      <c r="M224" s="6">
        <f t="shared" si="123"/>
        <v>5242880</v>
      </c>
      <c r="N224" s="13">
        <f t="shared" si="124"/>
        <v>0.52751766627760599</v>
      </c>
      <c r="O224" s="13"/>
      <c r="P224" s="7">
        <f t="shared" si="125"/>
        <v>6.0827699500619319E-5</v>
      </c>
      <c r="Q224" s="7">
        <f t="shared" si="126"/>
        <v>6.1320283201666704E-3</v>
      </c>
      <c r="R224" s="6">
        <f t="shared" si="127"/>
        <v>6.1928560196672896E-3</v>
      </c>
      <c r="S224" s="6">
        <f t="shared" si="128"/>
        <v>6.1320283201666704E-3</v>
      </c>
      <c r="T224" s="7">
        <f t="shared" si="129"/>
        <v>1.8629054945320949E-3</v>
      </c>
      <c r="U224" s="7">
        <f t="shared" si="130"/>
        <v>0.11977106377163364</v>
      </c>
      <c r="V224" s="7">
        <f t="shared" si="131"/>
        <v>2.2413601452106544</v>
      </c>
      <c r="W224" s="6">
        <f t="shared" si="132"/>
        <v>2.3629941144768201</v>
      </c>
      <c r="X224" s="6">
        <v>8.5620000000000002E-3</v>
      </c>
      <c r="Y224" s="6">
        <v>2.345880975</v>
      </c>
      <c r="Z224" s="6">
        <f t="shared" si="133"/>
        <v>28.380888575488548</v>
      </c>
      <c r="AA224" s="6">
        <f t="shared" ref="AA224:AA287" si="135">ABS(R224-X224)/ABS(X224)*100</f>
        <v>27.67045059954112</v>
      </c>
      <c r="AB224" s="6">
        <f t="shared" si="134"/>
        <v>0.72949734701778834</v>
      </c>
    </row>
    <row r="225" spans="7:28">
      <c r="G225" s="6">
        <v>589446</v>
      </c>
      <c r="H225" s="6">
        <v>11174185</v>
      </c>
      <c r="I225" s="12">
        <f t="shared" si="120"/>
        <v>22348370</v>
      </c>
      <c r="J225" s="6">
        <v>4587775.4472660003</v>
      </c>
      <c r="K225" s="12">
        <f t="shared" si="121"/>
        <v>36702203.578128003</v>
      </c>
      <c r="L225" s="6">
        <f t="shared" si="122"/>
        <v>145.87914000000001</v>
      </c>
      <c r="M225" s="6">
        <f t="shared" si="123"/>
        <v>5242880</v>
      </c>
      <c r="N225" s="13">
        <f t="shared" si="124"/>
        <v>0.60891085060947392</v>
      </c>
      <c r="O225" s="13"/>
      <c r="P225" s="7">
        <f t="shared" si="125"/>
        <v>8.3600404969916758E-5</v>
      </c>
      <c r="Q225" s="7">
        <f t="shared" si="126"/>
        <v>7.3012032213121388E-3</v>
      </c>
      <c r="R225" s="6">
        <f t="shared" si="127"/>
        <v>7.3848036262820554E-3</v>
      </c>
      <c r="S225" s="6">
        <f t="shared" si="128"/>
        <v>7.3012032213121388E-3</v>
      </c>
      <c r="T225" s="7">
        <f t="shared" si="129"/>
        <v>2.5603410130935578E-3</v>
      </c>
      <c r="U225" s="7">
        <f t="shared" si="130"/>
        <v>0.14260744259016481</v>
      </c>
      <c r="V225" s="7">
        <f t="shared" si="131"/>
        <v>2.9630875360475817</v>
      </c>
      <c r="W225" s="6">
        <f t="shared" si="132"/>
        <v>3.1082553196508402</v>
      </c>
      <c r="X225" s="6">
        <v>1.1318999999999999E-2</v>
      </c>
      <c r="Y225" s="6">
        <v>2.9731617300000002</v>
      </c>
      <c r="Z225" s="6">
        <f t="shared" si="133"/>
        <v>35.496040097957952</v>
      </c>
      <c r="AA225" s="6">
        <f t="shared" si="135"/>
        <v>34.757455373424726</v>
      </c>
      <c r="AB225" s="6">
        <f t="shared" si="134"/>
        <v>4.5437686180240204</v>
      </c>
    </row>
    <row r="226" spans="7:28">
      <c r="G226" s="6">
        <v>22283</v>
      </c>
      <c r="H226" s="6">
        <v>12345963</v>
      </c>
      <c r="I226" s="12">
        <f t="shared" si="120"/>
        <v>24691926</v>
      </c>
      <c r="J226" s="6">
        <v>4811502.3681640001</v>
      </c>
      <c r="K226" s="12">
        <f t="shared" si="121"/>
        <v>38492018.945312001</v>
      </c>
      <c r="L226" s="6">
        <f t="shared" si="122"/>
        <v>148.597216</v>
      </c>
      <c r="M226" s="6">
        <f t="shared" si="123"/>
        <v>5242880</v>
      </c>
      <c r="N226" s="13">
        <f t="shared" si="124"/>
        <v>0.64148170650859726</v>
      </c>
      <c r="O226" s="13"/>
      <c r="P226" s="7">
        <f t="shared" si="125"/>
        <v>9.2367139665542347E-5</v>
      </c>
      <c r="Q226" s="7">
        <f t="shared" si="126"/>
        <v>7.6572528436902702E-3</v>
      </c>
      <c r="R226" s="6">
        <f t="shared" si="127"/>
        <v>7.7496199833558127E-3</v>
      </c>
      <c r="S226" s="6">
        <f t="shared" si="128"/>
        <v>7.6572528436902702E-3</v>
      </c>
      <c r="T226" s="7">
        <f t="shared" si="129"/>
        <v>2.8288305066575844E-3</v>
      </c>
      <c r="U226" s="7">
        <f t="shared" si="130"/>
        <v>0.14956182045686034</v>
      </c>
      <c r="V226" s="7">
        <f t="shared" si="131"/>
        <v>2.0348157450037863</v>
      </c>
      <c r="W226" s="6">
        <f t="shared" si="132"/>
        <v>2.187206395967304</v>
      </c>
      <c r="X226" s="6">
        <v>7.7730000000000004E-3</v>
      </c>
      <c r="Y226" s="6">
        <v>2.2129731000000001</v>
      </c>
      <c r="Z226" s="6">
        <f t="shared" si="133"/>
        <v>1.4890924522028839</v>
      </c>
      <c r="AA226" s="6">
        <f t="shared" si="135"/>
        <v>0.30078498191416042</v>
      </c>
      <c r="AB226" s="6">
        <f t="shared" si="134"/>
        <v>1.1643478193519883</v>
      </c>
    </row>
    <row r="227" spans="7:28">
      <c r="G227" s="6">
        <v>1489752</v>
      </c>
      <c r="H227" s="6">
        <v>10319760</v>
      </c>
      <c r="I227" s="12">
        <f t="shared" si="120"/>
        <v>20639520</v>
      </c>
      <c r="J227" s="6">
        <v>2737644.4697270002</v>
      </c>
      <c r="K227" s="12">
        <f t="shared" si="121"/>
        <v>21901155.757816002</v>
      </c>
      <c r="L227" s="6">
        <f t="shared" si="122"/>
        <v>153.63216</v>
      </c>
      <c r="M227" s="6">
        <f t="shared" si="123"/>
        <v>5242880</v>
      </c>
      <c r="N227" s="13">
        <f t="shared" si="124"/>
        <v>0.94239410139961433</v>
      </c>
      <c r="O227" s="13"/>
      <c r="P227" s="7">
        <f t="shared" si="125"/>
        <v>7.7207967757142741E-5</v>
      </c>
      <c r="Q227" s="7">
        <f t="shared" si="126"/>
        <v>4.3568171221391562E-3</v>
      </c>
      <c r="R227" s="6">
        <f t="shared" si="127"/>
        <v>4.434025089896299E-3</v>
      </c>
      <c r="S227" s="6">
        <f t="shared" si="128"/>
        <v>4.3568171221391562E-3</v>
      </c>
      <c r="T227" s="7">
        <f t="shared" si="129"/>
        <v>2.3645666125343703E-3</v>
      </c>
      <c r="U227" s="7">
        <f t="shared" si="130"/>
        <v>8.5097555675165401E-2</v>
      </c>
      <c r="V227" s="7">
        <f t="shared" si="131"/>
        <v>0.9374340901657735</v>
      </c>
      <c r="W227" s="6">
        <f t="shared" si="132"/>
        <v>1.0248962124534733</v>
      </c>
      <c r="X227" s="6">
        <v>3.581E-3</v>
      </c>
      <c r="Y227" s="6">
        <v>1.1189729750000001</v>
      </c>
      <c r="Z227" s="6">
        <f t="shared" si="133"/>
        <v>21.664817708437763</v>
      </c>
      <c r="AA227" s="6">
        <f t="shared" si="135"/>
        <v>23.820862605314129</v>
      </c>
      <c r="AB227" s="6">
        <f t="shared" si="134"/>
        <v>8.4074204335924065</v>
      </c>
    </row>
    <row r="228" spans="7:28">
      <c r="G228" s="6">
        <v>1465137</v>
      </c>
      <c r="H228" s="6">
        <v>11235263</v>
      </c>
      <c r="I228" s="12">
        <f t="shared" si="120"/>
        <v>22470526</v>
      </c>
      <c r="J228" s="6">
        <v>4932390.6455079997</v>
      </c>
      <c r="K228" s="12">
        <f t="shared" si="121"/>
        <v>39459125.164063998</v>
      </c>
      <c r="L228" s="6">
        <f t="shared" si="122"/>
        <v>164.12589600000001</v>
      </c>
      <c r="M228" s="6">
        <f t="shared" si="123"/>
        <v>5242880</v>
      </c>
      <c r="N228" s="13">
        <f t="shared" si="124"/>
        <v>0.5694633600357728</v>
      </c>
      <c r="O228" s="13"/>
      <c r="P228" s="7">
        <f t="shared" si="125"/>
        <v>8.4057364071162403E-5</v>
      </c>
      <c r="Q228" s="7">
        <f t="shared" si="126"/>
        <v>7.8496401760931398E-3</v>
      </c>
      <c r="R228" s="6">
        <f t="shared" si="127"/>
        <v>7.9336975401643021E-3</v>
      </c>
      <c r="S228" s="6">
        <f t="shared" si="128"/>
        <v>7.8496401760931398E-3</v>
      </c>
      <c r="T228" s="7">
        <f t="shared" si="129"/>
        <v>2.5743358152556599E-3</v>
      </c>
      <c r="U228" s="7">
        <f t="shared" si="130"/>
        <v>0.15331953882588642</v>
      </c>
      <c r="V228" s="7">
        <f t="shared" si="131"/>
        <v>1.6484285020312415</v>
      </c>
      <c r="W228" s="6">
        <f t="shared" si="132"/>
        <v>1.8043223766723835</v>
      </c>
      <c r="X228" s="6">
        <v>6.2969999999999996E-3</v>
      </c>
      <c r="Y228" s="6">
        <v>1.9632328636380809</v>
      </c>
      <c r="Z228" s="6">
        <f t="shared" si="133"/>
        <v>24.656823504734639</v>
      </c>
      <c r="AA228" s="6">
        <f t="shared" si="135"/>
        <v>25.991703035799631</v>
      </c>
      <c r="AB228" s="6">
        <f t="shared" si="134"/>
        <v>8.0943269598298819</v>
      </c>
    </row>
    <row r="229" spans="7:28">
      <c r="G229" s="6">
        <v>1696415</v>
      </c>
      <c r="H229" s="6">
        <v>11095298</v>
      </c>
      <c r="I229" s="12">
        <f t="shared" si="120"/>
        <v>22190596</v>
      </c>
      <c r="J229" s="6">
        <v>5283441.1601560004</v>
      </c>
      <c r="K229" s="12">
        <f t="shared" si="121"/>
        <v>42267529.281248003</v>
      </c>
      <c r="L229" s="6">
        <f t="shared" si="122"/>
        <v>167.071876</v>
      </c>
      <c r="M229" s="6">
        <f t="shared" si="123"/>
        <v>5242880</v>
      </c>
      <c r="N229" s="13">
        <f t="shared" si="124"/>
        <v>0.52500338622453768</v>
      </c>
      <c r="O229" s="13"/>
      <c r="P229" s="7">
        <f t="shared" si="125"/>
        <v>8.3010206655958127E-5</v>
      </c>
      <c r="Q229" s="7">
        <f t="shared" si="126"/>
        <v>8.4083185983159815E-3</v>
      </c>
      <c r="R229" s="6">
        <f t="shared" si="127"/>
        <v>8.4913288049719392E-3</v>
      </c>
      <c r="S229" s="6">
        <f t="shared" si="128"/>
        <v>8.4083185983159815E-3</v>
      </c>
      <c r="T229" s="7">
        <f t="shared" si="129"/>
        <v>2.5422656347550113E-3</v>
      </c>
      <c r="U229" s="7">
        <f t="shared" si="130"/>
        <v>0.16423167188238688</v>
      </c>
      <c r="V229" s="7">
        <f t="shared" si="131"/>
        <v>4.473296211324417</v>
      </c>
      <c r="W229" s="6">
        <f t="shared" si="132"/>
        <v>4.6400701488415592</v>
      </c>
      <c r="X229" s="6">
        <v>1.7087999999999999E-2</v>
      </c>
      <c r="Y229" s="6">
        <v>4.3221959999999999</v>
      </c>
      <c r="Z229" s="6">
        <f t="shared" si="133"/>
        <v>50.79401569337557</v>
      </c>
      <c r="AA229" s="6">
        <f t="shared" si="135"/>
        <v>50.308234989630506</v>
      </c>
      <c r="AB229" s="6">
        <f t="shared" si="134"/>
        <v>7.3544593730029666</v>
      </c>
    </row>
    <row r="230" spans="7:28">
      <c r="G230" s="6">
        <v>986703</v>
      </c>
      <c r="H230" s="6">
        <v>12437739</v>
      </c>
      <c r="I230" s="12">
        <f t="shared" si="120"/>
        <v>24875478</v>
      </c>
      <c r="J230" s="6">
        <v>5211530.3056640001</v>
      </c>
      <c r="K230" s="12">
        <f t="shared" si="121"/>
        <v>41692242.445312001</v>
      </c>
      <c r="L230" s="6">
        <f t="shared" si="122"/>
        <v>168.98692800000001</v>
      </c>
      <c r="M230" s="6">
        <f t="shared" si="123"/>
        <v>5242880</v>
      </c>
      <c r="N230" s="13">
        <f t="shared" si="124"/>
        <v>0.59664524000188601</v>
      </c>
      <c r="O230" s="13"/>
      <c r="P230" s="7">
        <f t="shared" si="125"/>
        <v>9.3053767886438915E-5</v>
      </c>
      <c r="Q230" s="7">
        <f t="shared" si="126"/>
        <v>8.2938762572512762E-3</v>
      </c>
      <c r="R230" s="6">
        <f t="shared" si="127"/>
        <v>8.3869300251377156E-3</v>
      </c>
      <c r="S230" s="6">
        <f t="shared" si="128"/>
        <v>8.2938762572512762E-3</v>
      </c>
      <c r="T230" s="7">
        <f t="shared" si="129"/>
        <v>2.8498591415707952E-3</v>
      </c>
      <c r="U230" s="7">
        <f t="shared" si="130"/>
        <v>0.16199637872746822</v>
      </c>
      <c r="V230" s="7">
        <f t="shared" si="131"/>
        <v>1.7060200965122441</v>
      </c>
      <c r="W230" s="6">
        <f t="shared" si="132"/>
        <v>1.870866334381283</v>
      </c>
      <c r="X230" s="6">
        <v>6.5170000000000002E-3</v>
      </c>
      <c r="Y230" s="6">
        <v>1.9883959454539528</v>
      </c>
      <c r="Z230" s="6">
        <f t="shared" si="133"/>
        <v>27.265248691902343</v>
      </c>
      <c r="AA230" s="6">
        <f t="shared" si="135"/>
        <v>28.693110712562763</v>
      </c>
      <c r="AB230" s="6">
        <f t="shared" si="134"/>
        <v>5.9107750315713732</v>
      </c>
    </row>
    <row r="231" spans="7:28">
      <c r="G231" s="6">
        <v>343791</v>
      </c>
      <c r="H231" s="6">
        <v>13590452</v>
      </c>
      <c r="I231" s="12">
        <f t="shared" si="120"/>
        <v>27180904</v>
      </c>
      <c r="J231" s="6">
        <v>5537771.9697270002</v>
      </c>
      <c r="K231" s="12">
        <f t="shared" si="121"/>
        <v>44302175.757816002</v>
      </c>
      <c r="L231" s="6">
        <f t="shared" si="122"/>
        <v>169.96124399999999</v>
      </c>
      <c r="M231" s="6">
        <f t="shared" si="123"/>
        <v>5242880</v>
      </c>
      <c r="N231" s="13">
        <f t="shared" si="124"/>
        <v>0.61353429115057889</v>
      </c>
      <c r="O231" s="13"/>
      <c r="P231" s="7">
        <f t="shared" si="125"/>
        <v>1.0167786652218618E-4</v>
      </c>
      <c r="Q231" s="7">
        <f t="shared" si="126"/>
        <v>8.8130726991788103E-3</v>
      </c>
      <c r="R231" s="6">
        <f t="shared" si="127"/>
        <v>8.9147505657009973E-3</v>
      </c>
      <c r="S231" s="6">
        <f t="shared" si="128"/>
        <v>8.8130726991788103E-3</v>
      </c>
      <c r="T231" s="7">
        <f t="shared" si="129"/>
        <v>3.1139802716779229E-3</v>
      </c>
      <c r="U231" s="7">
        <f t="shared" si="130"/>
        <v>0.17213734789938126</v>
      </c>
      <c r="V231" s="7">
        <f t="shared" si="131"/>
        <v>2.6976426414851429</v>
      </c>
      <c r="W231" s="6">
        <f t="shared" si="132"/>
        <v>2.8728939696562019</v>
      </c>
      <c r="X231" s="6">
        <v>1.0305E-2</v>
      </c>
      <c r="Y231" s="6">
        <v>2.8258599999977103</v>
      </c>
      <c r="Z231" s="6">
        <f t="shared" si="133"/>
        <v>14.477703064737407</v>
      </c>
      <c r="AA231" s="6">
        <f t="shared" si="135"/>
        <v>13.491018285288719</v>
      </c>
      <c r="AB231" s="6">
        <f t="shared" si="134"/>
        <v>1.6644125915130159</v>
      </c>
    </row>
    <row r="232" spans="7:28">
      <c r="G232" s="6">
        <v>72000</v>
      </c>
      <c r="H232" s="6">
        <v>14393817</v>
      </c>
      <c r="I232" s="12">
        <f t="shared" si="120"/>
        <v>28787634</v>
      </c>
      <c r="J232" s="6">
        <v>5714927.5654300004</v>
      </c>
      <c r="K232" s="12">
        <f t="shared" si="121"/>
        <v>45719420.523440003</v>
      </c>
      <c r="L232" s="6">
        <f t="shared" si="122"/>
        <v>174.16580400000001</v>
      </c>
      <c r="M232" s="6">
        <f t="shared" si="123"/>
        <v>5242880</v>
      </c>
      <c r="N232" s="13">
        <f t="shared" si="124"/>
        <v>0.62965876798986975</v>
      </c>
      <c r="O232" s="13"/>
      <c r="P232" s="7">
        <f t="shared" si="125"/>
        <v>1.0768829496405083E-4</v>
      </c>
      <c r="Q232" s="7">
        <f t="shared" si="126"/>
        <v>9.0950065080340411E-3</v>
      </c>
      <c r="R232" s="6">
        <f t="shared" si="127"/>
        <v>9.2026948029980925E-3</v>
      </c>
      <c r="S232" s="6">
        <f t="shared" si="128"/>
        <v>9.0950065080340411E-3</v>
      </c>
      <c r="T232" s="7">
        <f t="shared" si="129"/>
        <v>3.2980552944186334E-3</v>
      </c>
      <c r="U232" s="7">
        <f t="shared" si="130"/>
        <v>0.17764409223203981</v>
      </c>
      <c r="V232" s="7">
        <f t="shared" si="131"/>
        <v>1.9308890949630677</v>
      </c>
      <c r="W232" s="6">
        <f t="shared" si="132"/>
        <v>2.1118312424895263</v>
      </c>
      <c r="X232" s="6">
        <v>7.3759999999999997E-3</v>
      </c>
      <c r="Y232" s="6">
        <v>2.2033246769202401</v>
      </c>
      <c r="Z232" s="6">
        <f t="shared" si="133"/>
        <v>23.305402766188198</v>
      </c>
      <c r="AA232" s="6">
        <f t="shared" si="135"/>
        <v>24.765385073184557</v>
      </c>
      <c r="AB232" s="6">
        <f t="shared" si="134"/>
        <v>4.1525171205635223</v>
      </c>
    </row>
    <row r="233" spans="7:28">
      <c r="G233" s="6">
        <v>4588484</v>
      </c>
      <c r="H233" s="6">
        <v>6879133</v>
      </c>
      <c r="I233" s="12">
        <f t="shared" si="120"/>
        <v>13758266</v>
      </c>
      <c r="J233" s="6">
        <v>6137087.5234380001</v>
      </c>
      <c r="K233" s="12">
        <f t="shared" si="121"/>
        <v>49096700.187504001</v>
      </c>
      <c r="L233" s="6">
        <f t="shared" si="122"/>
        <v>174.319276</v>
      </c>
      <c r="M233" s="6">
        <f t="shared" si="123"/>
        <v>5242880</v>
      </c>
      <c r="N233" s="13">
        <f t="shared" si="124"/>
        <v>0.28022791648840234</v>
      </c>
      <c r="O233" s="13"/>
      <c r="P233" s="7">
        <f t="shared" si="125"/>
        <v>5.1466689037448217E-5</v>
      </c>
      <c r="Q233" s="7">
        <f t="shared" si="126"/>
        <v>9.7668518676742623E-3</v>
      </c>
      <c r="R233" s="6">
        <f t="shared" si="127"/>
        <v>9.8183185567117109E-3</v>
      </c>
      <c r="S233" s="6">
        <f t="shared" si="128"/>
        <v>9.7668518676742623E-3</v>
      </c>
      <c r="T233" s="7">
        <f t="shared" si="129"/>
        <v>1.5762157467793245E-3</v>
      </c>
      <c r="U233" s="7">
        <f t="shared" si="130"/>
        <v>0.19076660719980468</v>
      </c>
      <c r="V233" s="7">
        <f t="shared" si="131"/>
        <v>3.1392654591644669</v>
      </c>
      <c r="W233" s="6">
        <f t="shared" si="132"/>
        <v>3.3316082821110511</v>
      </c>
      <c r="X233" s="6">
        <v>1.1991999999999999E-2</v>
      </c>
      <c r="Y233" s="6">
        <v>3.3373735999999998</v>
      </c>
      <c r="Z233" s="6">
        <f t="shared" si="133"/>
        <v>18.555271283570189</v>
      </c>
      <c r="AA233" s="6">
        <f t="shared" si="135"/>
        <v>18.126096091463378</v>
      </c>
      <c r="AB233" s="6">
        <f t="shared" si="134"/>
        <v>0.17275014966705377</v>
      </c>
    </row>
    <row r="234" spans="7:28">
      <c r="G234" s="6">
        <v>45101</v>
      </c>
      <c r="H234" s="6">
        <v>14506196</v>
      </c>
      <c r="I234" s="12">
        <f t="shared" si="120"/>
        <v>29012392</v>
      </c>
      <c r="J234" s="6">
        <v>5575408.765137</v>
      </c>
      <c r="K234" s="12">
        <f t="shared" si="121"/>
        <v>44603270.121096</v>
      </c>
      <c r="L234" s="6">
        <f t="shared" si="122"/>
        <v>174.976372</v>
      </c>
      <c r="M234" s="6">
        <f t="shared" si="123"/>
        <v>5242880</v>
      </c>
      <c r="N234" s="13">
        <f t="shared" si="124"/>
        <v>0.65045437074978085</v>
      </c>
      <c r="O234" s="13"/>
      <c r="P234" s="7">
        <f t="shared" si="125"/>
        <v>1.0852906589366352E-4</v>
      </c>
      <c r="Q234" s="7">
        <f t="shared" si="126"/>
        <v>8.8729696786726767E-3</v>
      </c>
      <c r="R234" s="6">
        <f t="shared" si="127"/>
        <v>8.9814987445663401E-3</v>
      </c>
      <c r="S234" s="6">
        <f t="shared" si="128"/>
        <v>8.8729696786726767E-3</v>
      </c>
      <c r="T234" s="7">
        <f t="shared" si="129"/>
        <v>3.3238046947292993E-3</v>
      </c>
      <c r="U234" s="7">
        <f t="shared" si="130"/>
        <v>0.17330725850254905</v>
      </c>
      <c r="V234" s="7">
        <f t="shared" si="131"/>
        <v>2.1638732726362147</v>
      </c>
      <c r="W234" s="6">
        <f t="shared" si="132"/>
        <v>2.3405043358334932</v>
      </c>
      <c r="X234" s="6">
        <v>8.2660000000000008E-3</v>
      </c>
      <c r="Y234" s="6">
        <v>2.4300937866694223</v>
      </c>
      <c r="Z234" s="6">
        <f t="shared" si="133"/>
        <v>7.3429673200178556</v>
      </c>
      <c r="AA234" s="6">
        <f t="shared" si="135"/>
        <v>8.6559248072385593</v>
      </c>
      <c r="AB234" s="6">
        <f t="shared" si="134"/>
        <v>3.686666388243248</v>
      </c>
    </row>
    <row r="235" spans="7:28">
      <c r="G235" s="6">
        <v>4026819</v>
      </c>
      <c r="H235" s="6">
        <v>8054237</v>
      </c>
      <c r="I235" s="12">
        <f t="shared" si="120"/>
        <v>16108474</v>
      </c>
      <c r="J235" s="6">
        <v>5098340.4042969998</v>
      </c>
      <c r="K235" s="12">
        <f t="shared" si="121"/>
        <v>40786723.234375998</v>
      </c>
      <c r="L235" s="6">
        <f t="shared" si="122"/>
        <v>177.18722399999999</v>
      </c>
      <c r="M235" s="6">
        <f t="shared" si="123"/>
        <v>5242880</v>
      </c>
      <c r="N235" s="13">
        <f t="shared" si="124"/>
        <v>0.39494405832590651</v>
      </c>
      <c r="O235" s="13"/>
      <c r="P235" s="7">
        <f t="shared" si="125"/>
        <v>6.0258307422303046E-5</v>
      </c>
      <c r="Q235" s="7">
        <f t="shared" si="126"/>
        <v>8.1137404851368763E-3</v>
      </c>
      <c r="R235" s="6">
        <f t="shared" si="127"/>
        <v>8.1739987925591798E-3</v>
      </c>
      <c r="S235" s="6">
        <f t="shared" si="128"/>
        <v>8.1137404851368763E-3</v>
      </c>
      <c r="T235" s="7">
        <f t="shared" si="129"/>
        <v>1.8454673267245547E-3</v>
      </c>
      <c r="U235" s="7">
        <f t="shared" si="130"/>
        <v>0.15847795840665668</v>
      </c>
      <c r="V235" s="7">
        <f t="shared" si="131"/>
        <v>2.0659675620185101</v>
      </c>
      <c r="W235" s="6">
        <f t="shared" si="132"/>
        <v>2.2262909877518915</v>
      </c>
      <c r="X235" s="6">
        <v>7.8919999999999997E-3</v>
      </c>
      <c r="Y235" s="6">
        <v>2.3575095142823317</v>
      </c>
      <c r="Z235" s="6">
        <f t="shared" si="133"/>
        <v>2.8096868365037588</v>
      </c>
      <c r="AA235" s="6">
        <f t="shared" si="135"/>
        <v>3.5732234232029909</v>
      </c>
      <c r="AB235" s="6">
        <f t="shared" si="134"/>
        <v>5.5659807833431145</v>
      </c>
    </row>
    <row r="236" spans="7:28">
      <c r="G236" s="6">
        <v>638802</v>
      </c>
      <c r="H236" s="6">
        <v>14626683</v>
      </c>
      <c r="I236" s="12">
        <f t="shared" si="120"/>
        <v>29253366</v>
      </c>
      <c r="J236" s="6">
        <v>6028239.9321290003</v>
      </c>
      <c r="K236" s="12">
        <f t="shared" si="121"/>
        <v>48225919.457032003</v>
      </c>
      <c r="L236" s="6">
        <f t="shared" si="122"/>
        <v>188.29623599999999</v>
      </c>
      <c r="M236" s="6">
        <f t="shared" si="123"/>
        <v>5242880</v>
      </c>
      <c r="N236" s="13">
        <f t="shared" si="124"/>
        <v>0.60659011438991772</v>
      </c>
      <c r="O236" s="13"/>
      <c r="P236" s="7">
        <f t="shared" si="125"/>
        <v>1.0943049736214291E-4</v>
      </c>
      <c r="Q236" s="7">
        <f t="shared" si="126"/>
        <v>9.5936266535302413E-3</v>
      </c>
      <c r="R236" s="6">
        <f t="shared" si="127"/>
        <v>9.7030571508923847E-3</v>
      </c>
      <c r="S236" s="6">
        <f t="shared" si="128"/>
        <v>9.5936266535302413E-3</v>
      </c>
      <c r="T236" s="7">
        <f t="shared" si="129"/>
        <v>3.3514118810828997E-3</v>
      </c>
      <c r="U236" s="7">
        <f t="shared" si="130"/>
        <v>0.18738316422028259</v>
      </c>
      <c r="V236" s="7">
        <f t="shared" si="131"/>
        <v>1.9036639775720483</v>
      </c>
      <c r="W236" s="6">
        <f t="shared" si="132"/>
        <v>2.0943985536734138</v>
      </c>
      <c r="X236" s="6">
        <v>7.2719999999999998E-3</v>
      </c>
      <c r="Y236" s="6">
        <v>2.2403913230797201</v>
      </c>
      <c r="Z236" s="6">
        <f t="shared" si="133"/>
        <v>31.925559041945018</v>
      </c>
      <c r="AA236" s="6">
        <f t="shared" si="135"/>
        <v>33.430378862656553</v>
      </c>
      <c r="AB236" s="6">
        <f t="shared" si="134"/>
        <v>6.51639594843724</v>
      </c>
    </row>
    <row r="237" spans="7:28">
      <c r="G237" s="6">
        <v>540486</v>
      </c>
      <c r="H237" s="6">
        <v>15245729</v>
      </c>
      <c r="I237" s="12">
        <f t="shared" si="120"/>
        <v>30491458</v>
      </c>
      <c r="J237" s="6">
        <v>6333244.8476560004</v>
      </c>
      <c r="K237" s="12">
        <f t="shared" si="121"/>
        <v>50665958.781248003</v>
      </c>
      <c r="L237" s="6">
        <f t="shared" si="122"/>
        <v>193.75846799999999</v>
      </c>
      <c r="M237" s="6">
        <f t="shared" si="123"/>
        <v>5242880</v>
      </c>
      <c r="N237" s="13">
        <f t="shared" si="124"/>
        <v>0.60181350029608449</v>
      </c>
      <c r="O237" s="13"/>
      <c r="P237" s="7">
        <f t="shared" si="125"/>
        <v>1.1406193100092794E-4</v>
      </c>
      <c r="Q237" s="7">
        <f t="shared" si="126"/>
        <v>1.0079025927613904E-2</v>
      </c>
      <c r="R237" s="6">
        <f t="shared" si="127"/>
        <v>1.0193087858614832E-2</v>
      </c>
      <c r="S237" s="6">
        <f t="shared" si="128"/>
        <v>1.0079025927613904E-2</v>
      </c>
      <c r="T237" s="7">
        <f t="shared" si="129"/>
        <v>3.4932538912869114E-3</v>
      </c>
      <c r="U237" s="7">
        <f t="shared" si="130"/>
        <v>0.19686400553012817</v>
      </c>
      <c r="V237" s="7">
        <f t="shared" si="131"/>
        <v>3.4047103537269061</v>
      </c>
      <c r="W237" s="6">
        <f t="shared" si="132"/>
        <v>3.605067613148321</v>
      </c>
      <c r="X237" s="6">
        <v>1.3006E-2</v>
      </c>
      <c r="Y237" s="6">
        <v>3.5121619166710021</v>
      </c>
      <c r="Z237" s="6">
        <f t="shared" si="133"/>
        <v>22.504798342196647</v>
      </c>
      <c r="AA237" s="6">
        <f t="shared" si="135"/>
        <v>21.627803639744489</v>
      </c>
      <c r="AB237" s="6">
        <f t="shared" si="134"/>
        <v>2.645256644812648</v>
      </c>
    </row>
    <row r="238" spans="7:28">
      <c r="G238" s="6">
        <v>38120</v>
      </c>
      <c r="H238" s="6">
        <v>16171169</v>
      </c>
      <c r="I238" s="12">
        <f t="shared" si="120"/>
        <v>32342338</v>
      </c>
      <c r="J238" s="6">
        <v>3039653.56543</v>
      </c>
      <c r="K238" s="12">
        <f t="shared" si="121"/>
        <v>24317228.52344</v>
      </c>
      <c r="L238" s="6">
        <f t="shared" si="122"/>
        <v>194.816428</v>
      </c>
      <c r="M238" s="6">
        <f t="shared" si="123"/>
        <v>5242880</v>
      </c>
      <c r="N238" s="13">
        <f t="shared" si="124"/>
        <v>1.3300174388222075</v>
      </c>
      <c r="O238" s="13"/>
      <c r="P238" s="7">
        <f t="shared" si="125"/>
        <v>1.2098567163842049E-4</v>
      </c>
      <c r="Q238" s="7">
        <f t="shared" si="126"/>
        <v>4.8374487066092185E-3</v>
      </c>
      <c r="R238" s="6">
        <f t="shared" si="127"/>
        <v>4.9584343782476392E-3</v>
      </c>
      <c r="S238" s="6">
        <f t="shared" si="128"/>
        <v>4.8374487066092185E-3</v>
      </c>
      <c r="T238" s="7">
        <f t="shared" si="129"/>
        <v>3.7052999588217967E-3</v>
      </c>
      <c r="U238" s="7">
        <f t="shared" si="130"/>
        <v>9.4485274248627654E-2</v>
      </c>
      <c r="V238" s="7">
        <f t="shared" si="131"/>
        <v>1.7704179703410015</v>
      </c>
      <c r="W238" s="6">
        <f t="shared" si="132"/>
        <v>1.8686085445484508</v>
      </c>
      <c r="X238" s="6">
        <v>6.7629999999999999E-3</v>
      </c>
      <c r="Y238" s="6">
        <v>1.8104551</v>
      </c>
      <c r="Z238" s="6">
        <f t="shared" si="133"/>
        <v>28.471851151719381</v>
      </c>
      <c r="AA238" s="6">
        <f t="shared" si="135"/>
        <v>26.682916187377803</v>
      </c>
      <c r="AB238" s="6">
        <f t="shared" si="134"/>
        <v>3.212089852349878</v>
      </c>
    </row>
    <row r="239" spans="7:28">
      <c r="G239" s="6">
        <v>38120</v>
      </c>
      <c r="H239" s="6">
        <v>16171169</v>
      </c>
      <c r="I239" s="12">
        <f t="shared" si="120"/>
        <v>32342338</v>
      </c>
      <c r="J239" s="6">
        <v>3039706.4462890001</v>
      </c>
      <c r="K239" s="12">
        <f t="shared" si="121"/>
        <v>24317651.570312001</v>
      </c>
      <c r="L239" s="6">
        <f t="shared" si="122"/>
        <v>194.816428</v>
      </c>
      <c r="M239" s="6">
        <f t="shared" si="123"/>
        <v>5242880</v>
      </c>
      <c r="N239" s="13">
        <f t="shared" si="124"/>
        <v>1.3299943009087634</v>
      </c>
      <c r="O239" s="13"/>
      <c r="P239" s="7">
        <f t="shared" si="125"/>
        <v>1.2098567163842049E-4</v>
      </c>
      <c r="Q239" s="7">
        <f t="shared" si="126"/>
        <v>4.8375328637137926E-3</v>
      </c>
      <c r="R239" s="6">
        <f t="shared" si="127"/>
        <v>4.9585185353522134E-3</v>
      </c>
      <c r="S239" s="6">
        <f t="shared" si="128"/>
        <v>4.8375328637137926E-3</v>
      </c>
      <c r="T239" s="7">
        <f t="shared" si="129"/>
        <v>3.7052999588217967E-3</v>
      </c>
      <c r="U239" s="7">
        <f t="shared" si="130"/>
        <v>9.4486918009127854E-2</v>
      </c>
      <c r="V239" s="7">
        <f t="shared" si="131"/>
        <v>1.7759153498141882</v>
      </c>
      <c r="W239" s="6">
        <f t="shared" si="132"/>
        <v>1.8741075677821379</v>
      </c>
      <c r="X239" s="6">
        <v>6.7840000000000001E-3</v>
      </c>
      <c r="Y239" s="6">
        <v>1.8235392000000001</v>
      </c>
      <c r="Z239" s="6">
        <f t="shared" si="133"/>
        <v>28.692027362709428</v>
      </c>
      <c r="AA239" s="6">
        <f t="shared" si="135"/>
        <v>26.908630080303457</v>
      </c>
      <c r="AB239" s="6">
        <f t="shared" si="134"/>
        <v>2.7730891544386762</v>
      </c>
    </row>
    <row r="240" spans="7:28">
      <c r="G240" s="6">
        <v>3501776</v>
      </c>
      <c r="H240" s="6">
        <v>10501936</v>
      </c>
      <c r="I240" s="12">
        <f t="shared" si="120"/>
        <v>21003872</v>
      </c>
      <c r="J240" s="6">
        <v>10547433.670898</v>
      </c>
      <c r="K240" s="12">
        <f t="shared" si="121"/>
        <v>84379469.367183998</v>
      </c>
      <c r="L240" s="6">
        <f t="shared" si="122"/>
        <v>196.058752</v>
      </c>
      <c r="M240" s="6">
        <f t="shared" si="123"/>
        <v>5242880</v>
      </c>
      <c r="N240" s="13">
        <f t="shared" si="124"/>
        <v>0.24892159381330042</v>
      </c>
      <c r="O240" s="13"/>
      <c r="P240" s="7">
        <f t="shared" si="125"/>
        <v>7.8570929563824801E-5</v>
      </c>
      <c r="Q240" s="7">
        <f t="shared" si="126"/>
        <v>1.6785685694453212E-2</v>
      </c>
      <c r="R240" s="6">
        <f t="shared" si="127"/>
        <v>1.6864256624017037E-2</v>
      </c>
      <c r="S240" s="6">
        <f t="shared" si="128"/>
        <v>1.6785685694453212E-2</v>
      </c>
      <c r="T240" s="7">
        <f t="shared" si="129"/>
        <v>2.4063085994802938E-3</v>
      </c>
      <c r="U240" s="7">
        <f t="shared" si="130"/>
        <v>0.32785879757748898</v>
      </c>
      <c r="V240" s="7">
        <f t="shared" si="131"/>
        <v>4.6947620701013628</v>
      </c>
      <c r="W240" s="6">
        <f t="shared" si="132"/>
        <v>5.0250271762783321</v>
      </c>
      <c r="X240" s="6">
        <v>1.7933999999999999E-2</v>
      </c>
      <c r="Y240" s="6">
        <v>5.1501964500000001</v>
      </c>
      <c r="Z240" s="6">
        <f t="shared" si="133"/>
        <v>6.4030015922091383</v>
      </c>
      <c r="AA240" s="6">
        <f t="shared" si="135"/>
        <v>5.9648900188633966</v>
      </c>
      <c r="AB240" s="6">
        <f t="shared" si="134"/>
        <v>2.4303786260748961</v>
      </c>
    </row>
    <row r="241" spans="7:28">
      <c r="G241" s="6">
        <v>1062400</v>
      </c>
      <c r="H241" s="6">
        <v>14883536</v>
      </c>
      <c r="I241" s="12">
        <f t="shared" si="120"/>
        <v>29767072</v>
      </c>
      <c r="J241" s="6">
        <v>6256325.5341800004</v>
      </c>
      <c r="K241" s="12">
        <f t="shared" si="121"/>
        <v>50050604.273440003</v>
      </c>
      <c r="L241" s="6">
        <f t="shared" si="122"/>
        <v>199.85043200000001</v>
      </c>
      <c r="M241" s="6">
        <f t="shared" si="123"/>
        <v>5242880</v>
      </c>
      <c r="N241" s="13">
        <f t="shared" si="124"/>
        <v>0.5947395127813927</v>
      </c>
      <c r="O241" s="13"/>
      <c r="P241" s="7">
        <f t="shared" si="125"/>
        <v>1.113521600890208E-4</v>
      </c>
      <c r="Q241" s="7">
        <f t="shared" si="126"/>
        <v>9.9566128876150163E-3</v>
      </c>
      <c r="R241" s="6">
        <f t="shared" si="127"/>
        <v>1.0067965047704037E-2</v>
      </c>
      <c r="S241" s="6">
        <f t="shared" si="128"/>
        <v>9.9566128876150163E-3</v>
      </c>
      <c r="T241" s="7">
        <f t="shared" si="129"/>
        <v>3.410264609065846E-3</v>
      </c>
      <c r="U241" s="7">
        <f t="shared" si="130"/>
        <v>0.19447302831106211</v>
      </c>
      <c r="V241" s="7">
        <f t="shared" si="131"/>
        <v>2.0725120613913512</v>
      </c>
      <c r="W241" s="6">
        <f t="shared" si="132"/>
        <v>2.2703953543114794</v>
      </c>
      <c r="X241" s="6">
        <v>7.9170000000000004E-3</v>
      </c>
      <c r="Y241" s="6">
        <v>2.4078990000011311</v>
      </c>
      <c r="Z241" s="6">
        <f t="shared" si="133"/>
        <v>25.762446477390625</v>
      </c>
      <c r="AA241" s="6">
        <f t="shared" si="135"/>
        <v>27.168940857699081</v>
      </c>
      <c r="AB241" s="6">
        <f t="shared" si="134"/>
        <v>5.7105238089133756</v>
      </c>
    </row>
    <row r="242" spans="7:28">
      <c r="G242" s="6">
        <v>434102</v>
      </c>
      <c r="H242" s="6">
        <v>16036720</v>
      </c>
      <c r="I242" s="12">
        <f t="shared" si="120"/>
        <v>32073440</v>
      </c>
      <c r="J242" s="6">
        <v>6544206.3974609999</v>
      </c>
      <c r="K242" s="12">
        <f t="shared" si="121"/>
        <v>52353651.179687999</v>
      </c>
      <c r="L242" s="6">
        <f t="shared" si="122"/>
        <v>201.12268</v>
      </c>
      <c r="M242" s="6">
        <f t="shared" si="123"/>
        <v>5242880</v>
      </c>
      <c r="N242" s="13">
        <f t="shared" si="124"/>
        <v>0.61263043316535204</v>
      </c>
      <c r="O242" s="13"/>
      <c r="P242" s="7">
        <f t="shared" si="125"/>
        <v>1.1997978254245508E-4</v>
      </c>
      <c r="Q242" s="7">
        <f t="shared" si="126"/>
        <v>1.0414760133595402E-2</v>
      </c>
      <c r="R242" s="6">
        <f t="shared" si="127"/>
        <v>1.0534739916137858E-2</v>
      </c>
      <c r="S242" s="6">
        <f t="shared" si="128"/>
        <v>1.0414760133595402E-2</v>
      </c>
      <c r="T242" s="7">
        <f t="shared" si="129"/>
        <v>3.6744936594031441E-3</v>
      </c>
      <c r="U242" s="7">
        <f t="shared" si="130"/>
        <v>0.2034215817341852</v>
      </c>
      <c r="V242" s="7">
        <f t="shared" si="131"/>
        <v>3.6845531469095958</v>
      </c>
      <c r="W242" s="6">
        <f t="shared" si="132"/>
        <v>3.891649222303184</v>
      </c>
      <c r="X242" s="6">
        <v>1.4075000000000001E-2</v>
      </c>
      <c r="Y242" s="6">
        <v>3.738789166661975</v>
      </c>
      <c r="Z242" s="6">
        <f t="shared" si="133"/>
        <v>26.005256599677431</v>
      </c>
      <c r="AA242" s="6">
        <f t="shared" si="135"/>
        <v>25.1528247521289</v>
      </c>
      <c r="AB242" s="6">
        <f t="shared" si="134"/>
        <v>4.0884909211846203</v>
      </c>
    </row>
    <row r="243" spans="7:28">
      <c r="G243" s="6">
        <v>3712815</v>
      </c>
      <c r="H243" s="6">
        <v>11108633</v>
      </c>
      <c r="I243" s="12">
        <f t="shared" si="120"/>
        <v>22217266</v>
      </c>
      <c r="J243" s="6">
        <v>7610084.7705079997</v>
      </c>
      <c r="K243" s="12">
        <f t="shared" si="121"/>
        <v>60880678.164063998</v>
      </c>
      <c r="L243" s="6">
        <f t="shared" si="122"/>
        <v>207.55989600000001</v>
      </c>
      <c r="M243" s="6">
        <f t="shared" si="123"/>
        <v>5242880</v>
      </c>
      <c r="N243" s="13">
        <f t="shared" si="124"/>
        <v>0.36493131597726147</v>
      </c>
      <c r="O243" s="13"/>
      <c r="P243" s="7">
        <f t="shared" si="125"/>
        <v>8.31099733414277E-5</v>
      </c>
      <c r="Q243" s="7">
        <f t="shared" si="126"/>
        <v>1.2111049479111508E-2</v>
      </c>
      <c r="R243" s="6">
        <f t="shared" si="127"/>
        <v>1.2194159452452936E-2</v>
      </c>
      <c r="S243" s="6">
        <f t="shared" si="128"/>
        <v>1.2111049479111508E-2</v>
      </c>
      <c r="T243" s="7">
        <f t="shared" si="129"/>
        <v>2.5453210833098366E-3</v>
      </c>
      <c r="U243" s="7">
        <f t="shared" si="130"/>
        <v>0.23655358451844988</v>
      </c>
      <c r="V243" s="7">
        <f t="shared" si="131"/>
        <v>4.7424060255356473</v>
      </c>
      <c r="W243" s="6">
        <f t="shared" si="132"/>
        <v>4.9815049311374073</v>
      </c>
      <c r="X243" s="6">
        <v>1.8116E-2</v>
      </c>
      <c r="Y243" s="6">
        <v>4.9018699058791562</v>
      </c>
      <c r="Z243" s="6">
        <f t="shared" si="133"/>
        <v>33.1472208041979</v>
      </c>
      <c r="AA243" s="6">
        <f t="shared" si="135"/>
        <v>32.688455219403096</v>
      </c>
      <c r="AB243" s="6">
        <f t="shared" si="134"/>
        <v>1.6245846337688257</v>
      </c>
    </row>
    <row r="244" spans="7:28">
      <c r="G244" s="6">
        <v>3799275</v>
      </c>
      <c r="H244" s="6">
        <v>11368076</v>
      </c>
      <c r="I244" s="12">
        <f t="shared" si="120"/>
        <v>22736152</v>
      </c>
      <c r="J244" s="6">
        <v>11798447.90625</v>
      </c>
      <c r="K244" s="12">
        <f t="shared" si="121"/>
        <v>94387583.25</v>
      </c>
      <c r="L244" s="6">
        <f t="shared" si="122"/>
        <v>212.402412</v>
      </c>
      <c r="M244" s="6">
        <f t="shared" si="123"/>
        <v>5242880</v>
      </c>
      <c r="N244" s="13">
        <f t="shared" si="124"/>
        <v>0.24088075165331665</v>
      </c>
      <c r="O244" s="13"/>
      <c r="P244" s="7">
        <f t="shared" si="125"/>
        <v>8.5051013324800989E-5</v>
      </c>
      <c r="Q244" s="7">
        <f t="shared" si="126"/>
        <v>1.8776609023209975E-2</v>
      </c>
      <c r="R244" s="6">
        <f t="shared" si="127"/>
        <v>1.8861660036534778E-2</v>
      </c>
      <c r="S244" s="6">
        <f t="shared" si="128"/>
        <v>1.8776609023209975E-2</v>
      </c>
      <c r="T244" s="7">
        <f t="shared" si="129"/>
        <v>2.6047672579937206E-3</v>
      </c>
      <c r="U244" s="7">
        <f t="shared" si="130"/>
        <v>0.36674560509413756</v>
      </c>
      <c r="V244" s="7">
        <f t="shared" si="131"/>
        <v>5.3206779901198953</v>
      </c>
      <c r="W244" s="6">
        <f t="shared" si="132"/>
        <v>5.6900283624720265</v>
      </c>
      <c r="X244" s="6">
        <v>2.0324999999999999E-2</v>
      </c>
      <c r="Y244" s="6">
        <v>5.7796678124999996</v>
      </c>
      <c r="Z244" s="6">
        <f t="shared" si="133"/>
        <v>7.6181597874047924</v>
      </c>
      <c r="AA244" s="6">
        <f t="shared" si="135"/>
        <v>7.1997046172950645</v>
      </c>
      <c r="AB244" s="6">
        <f t="shared" si="134"/>
        <v>1.5509446725312666</v>
      </c>
    </row>
    <row r="245" spans="7:28">
      <c r="G245" s="6">
        <v>2097152</v>
      </c>
      <c r="H245" s="6">
        <v>14487995</v>
      </c>
      <c r="I245" s="12">
        <f t="shared" si="120"/>
        <v>28975990</v>
      </c>
      <c r="J245" s="6">
        <v>6414980.0512699997</v>
      </c>
      <c r="K245" s="12">
        <f t="shared" si="121"/>
        <v>51319840.410159998</v>
      </c>
      <c r="L245" s="6">
        <f t="shared" si="122"/>
        <v>215.79898</v>
      </c>
      <c r="M245" s="6">
        <f t="shared" si="123"/>
        <v>5242880</v>
      </c>
      <c r="N245" s="13">
        <f t="shared" si="124"/>
        <v>0.56461574643290402</v>
      </c>
      <c r="O245" s="13"/>
      <c r="P245" s="7">
        <f t="shared" si="125"/>
        <v>1.0839289390699448E-4</v>
      </c>
      <c r="Q245" s="7">
        <f t="shared" si="126"/>
        <v>1.0209103203361297E-2</v>
      </c>
      <c r="R245" s="6">
        <f t="shared" si="127"/>
        <v>1.0317496097268291E-2</v>
      </c>
      <c r="S245" s="6">
        <f t="shared" si="128"/>
        <v>1.0209103203361297E-2</v>
      </c>
      <c r="T245" s="7">
        <f t="shared" si="129"/>
        <v>3.3196342995927132E-3</v>
      </c>
      <c r="U245" s="7">
        <f t="shared" si="130"/>
        <v>0.1994046809600743</v>
      </c>
      <c r="V245" s="7">
        <f t="shared" si="131"/>
        <v>2.1350774753957134</v>
      </c>
      <c r="W245" s="6">
        <f t="shared" si="132"/>
        <v>2.3378017906553805</v>
      </c>
      <c r="X245" s="6">
        <v>8.1560000000000001E-3</v>
      </c>
      <c r="Y245" s="6">
        <v>2.5177028266639478</v>
      </c>
      <c r="Z245" s="6">
        <f t="shared" si="133"/>
        <v>25.172918138318995</v>
      </c>
      <c r="AA245" s="6">
        <f t="shared" si="135"/>
        <v>26.50191389490303</v>
      </c>
      <c r="AB245" s="6">
        <f t="shared" si="134"/>
        <v>7.14544362040309</v>
      </c>
    </row>
    <row r="246" spans="7:28">
      <c r="G246" s="6">
        <v>6686493</v>
      </c>
      <c r="H246" s="6">
        <v>7013978</v>
      </c>
      <c r="I246" s="12">
        <f t="shared" si="120"/>
        <v>14027956</v>
      </c>
      <c r="J246" s="6">
        <v>5078879.9140619999</v>
      </c>
      <c r="K246" s="12">
        <f t="shared" si="121"/>
        <v>40631039.312495999</v>
      </c>
      <c r="L246" s="6">
        <f t="shared" si="122"/>
        <v>217.89759599999999</v>
      </c>
      <c r="M246" s="6">
        <f t="shared" si="123"/>
        <v>5242880</v>
      </c>
      <c r="N246" s="13">
        <f t="shared" si="124"/>
        <v>0.34525220711461663</v>
      </c>
      <c r="O246" s="13"/>
      <c r="P246" s="7">
        <f t="shared" si="125"/>
        <v>5.2475540833634558E-5</v>
      </c>
      <c r="Q246" s="7">
        <f t="shared" si="126"/>
        <v>8.0827701389145547E-3</v>
      </c>
      <c r="R246" s="6">
        <f t="shared" si="127"/>
        <v>8.1352456797481893E-3</v>
      </c>
      <c r="S246" s="6">
        <f t="shared" si="128"/>
        <v>8.0827701389145547E-3</v>
      </c>
      <c r="T246" s="7">
        <f t="shared" si="129"/>
        <v>1.6071127816781204E-3</v>
      </c>
      <c r="U246" s="7">
        <f t="shared" si="130"/>
        <v>0.15787304415663209</v>
      </c>
      <c r="V246" s="7">
        <f t="shared" si="131"/>
        <v>2.6719882039436054</v>
      </c>
      <c r="W246" s="6">
        <f t="shared" si="132"/>
        <v>2.8314683608819156</v>
      </c>
      <c r="X246" s="6">
        <v>1.0207000000000001E-2</v>
      </c>
      <c r="Y246" s="6">
        <v>2.9113766333299314</v>
      </c>
      <c r="Z246" s="6">
        <f t="shared" si="133"/>
        <v>20.811500549480218</v>
      </c>
      <c r="AA246" s="6">
        <f t="shared" si="135"/>
        <v>20.297387285704037</v>
      </c>
      <c r="AB246" s="6">
        <f t="shared" si="134"/>
        <v>2.7446903136204499</v>
      </c>
    </row>
    <row r="247" spans="7:28">
      <c r="G247" s="6">
        <v>2380515</v>
      </c>
      <c r="H247" s="6">
        <v>14448191</v>
      </c>
      <c r="I247" s="12">
        <f t="shared" si="120"/>
        <v>28896382</v>
      </c>
      <c r="J247" s="6">
        <v>6614612.4243160002</v>
      </c>
      <c r="K247" s="12">
        <f t="shared" si="121"/>
        <v>52916899.394528002</v>
      </c>
      <c r="L247" s="6">
        <f t="shared" si="122"/>
        <v>220.98859200000001</v>
      </c>
      <c r="M247" s="6">
        <f t="shared" si="123"/>
        <v>5242880</v>
      </c>
      <c r="N247" s="13">
        <f t="shared" si="124"/>
        <v>0.5460709590061148</v>
      </c>
      <c r="O247" s="13"/>
      <c r="P247" s="7">
        <f t="shared" si="125"/>
        <v>1.0809509764539485E-4</v>
      </c>
      <c r="Q247" s="7">
        <f t="shared" si="126"/>
        <v>1.0526807620657974E-2</v>
      </c>
      <c r="R247" s="6">
        <f t="shared" si="127"/>
        <v>1.0634902718303368E-2</v>
      </c>
      <c r="S247" s="6">
        <f t="shared" si="128"/>
        <v>1.0526807620657974E-2</v>
      </c>
      <c r="T247" s="7">
        <f t="shared" si="129"/>
        <v>3.3105140090583093E-3</v>
      </c>
      <c r="U247" s="7">
        <f t="shared" si="130"/>
        <v>0.20561009848879433</v>
      </c>
      <c r="V247" s="7">
        <f t="shared" si="131"/>
        <v>2.2115172280704987</v>
      </c>
      <c r="W247" s="6">
        <f t="shared" si="132"/>
        <v>2.4204378405683511</v>
      </c>
      <c r="X247" s="6">
        <v>8.4480000000000006E-3</v>
      </c>
      <c r="Y247" s="6">
        <v>2.6350896000000001</v>
      </c>
      <c r="Z247" s="6">
        <f t="shared" si="133"/>
        <v>24.607097782409717</v>
      </c>
      <c r="AA247" s="6">
        <f t="shared" si="135"/>
        <v>25.886632555674328</v>
      </c>
      <c r="AB247" s="6">
        <f t="shared" si="134"/>
        <v>8.1458998370168896</v>
      </c>
    </row>
    <row r="248" spans="7:28">
      <c r="G248" s="6">
        <v>5824554</v>
      </c>
      <c r="H248" s="6">
        <v>8733523</v>
      </c>
      <c r="I248" s="12">
        <f t="shared" si="120"/>
        <v>17467046</v>
      </c>
      <c r="J248" s="6">
        <v>7715217.28125</v>
      </c>
      <c r="K248" s="12">
        <f t="shared" si="121"/>
        <v>61721738.25</v>
      </c>
      <c r="L248" s="6">
        <f t="shared" si="122"/>
        <v>221.29335599999999</v>
      </c>
      <c r="M248" s="6">
        <f t="shared" si="123"/>
        <v>5242880</v>
      </c>
      <c r="N248" s="13">
        <f t="shared" si="124"/>
        <v>0.28299666365925785</v>
      </c>
      <c r="O248" s="13"/>
      <c r="P248" s="7">
        <f t="shared" si="125"/>
        <v>6.534043060984602E-5</v>
      </c>
      <c r="Q248" s="7">
        <f t="shared" si="126"/>
        <v>1.2278362338016047E-2</v>
      </c>
      <c r="R248" s="6">
        <f t="shared" si="127"/>
        <v>1.2343702768625892E-2</v>
      </c>
      <c r="S248" s="6">
        <f t="shared" si="128"/>
        <v>1.2278362338016047E-2</v>
      </c>
      <c r="T248" s="7">
        <f t="shared" si="129"/>
        <v>2.0011121281503651E-3</v>
      </c>
      <c r="U248" s="7">
        <f t="shared" si="130"/>
        <v>0.23982154709908018</v>
      </c>
      <c r="V248" s="7">
        <f t="shared" si="131"/>
        <v>3.9599456805187532</v>
      </c>
      <c r="W248" s="6">
        <f t="shared" si="132"/>
        <v>4.2017683397459837</v>
      </c>
      <c r="X248" s="6">
        <v>1.5127E-2</v>
      </c>
      <c r="Y248" s="6">
        <v>4.2188039384568832</v>
      </c>
      <c r="Z248" s="6">
        <f t="shared" si="133"/>
        <v>18.831477900336836</v>
      </c>
      <c r="AA248" s="6">
        <f t="shared" si="135"/>
        <v>18.399532170120366</v>
      </c>
      <c r="AB248" s="6">
        <f t="shared" si="134"/>
        <v>0.40380162148825921</v>
      </c>
    </row>
    <row r="249" spans="7:28">
      <c r="G249" s="6">
        <v>1382908</v>
      </c>
      <c r="H249" s="6">
        <v>16917053</v>
      </c>
      <c r="I249" s="12">
        <f t="shared" si="120"/>
        <v>33834106</v>
      </c>
      <c r="J249" s="6">
        <v>3830059.0429690001</v>
      </c>
      <c r="K249" s="12">
        <f t="shared" si="121"/>
        <v>30640472.343752</v>
      </c>
      <c r="L249" s="6">
        <f t="shared" si="122"/>
        <v>230.66279599999999</v>
      </c>
      <c r="M249" s="6">
        <f t="shared" si="123"/>
        <v>5242880</v>
      </c>
      <c r="N249" s="13">
        <f t="shared" si="124"/>
        <v>1.104229256664812</v>
      </c>
      <c r="O249" s="13"/>
      <c r="P249" s="7">
        <f t="shared" si="125"/>
        <v>1.2656605217271284E-4</v>
      </c>
      <c r="Q249" s="7">
        <f t="shared" si="126"/>
        <v>6.0953374339639049E-3</v>
      </c>
      <c r="R249" s="6">
        <f t="shared" si="127"/>
        <v>6.2219034861366179E-3</v>
      </c>
      <c r="S249" s="6">
        <f t="shared" si="128"/>
        <v>6.0953374339639049E-3</v>
      </c>
      <c r="T249" s="7">
        <f t="shared" si="129"/>
        <v>3.8762043600117065E-3</v>
      </c>
      <c r="U249" s="7">
        <f t="shared" si="130"/>
        <v>0.11905441566732258</v>
      </c>
      <c r="V249" s="7">
        <f t="shared" si="131"/>
        <v>1.8575907019872462</v>
      </c>
      <c r="W249" s="6">
        <f t="shared" si="132"/>
        <v>1.9805213220145805</v>
      </c>
      <c r="X249" s="6">
        <v>7.0959999999999999E-3</v>
      </c>
      <c r="Y249" s="6">
        <v>1.9743255384631759</v>
      </c>
      <c r="Z249" s="6">
        <f t="shared" si="133"/>
        <v>14.101783625085892</v>
      </c>
      <c r="AA249" s="6">
        <f t="shared" si="135"/>
        <v>12.318158312618124</v>
      </c>
      <c r="AB249" s="6">
        <f t="shared" si="134"/>
        <v>0.31381772816591458</v>
      </c>
    </row>
    <row r="250" spans="7:28">
      <c r="G250" s="6">
        <v>2707524</v>
      </c>
      <c r="H250" s="6">
        <v>14810202</v>
      </c>
      <c r="I250" s="12">
        <f t="shared" si="120"/>
        <v>29620404</v>
      </c>
      <c r="J250" s="6">
        <v>4268855.8583979998</v>
      </c>
      <c r="K250" s="12">
        <f t="shared" si="121"/>
        <v>34150846.867183998</v>
      </c>
      <c r="L250" s="6">
        <f t="shared" si="122"/>
        <v>231.87290400000001</v>
      </c>
      <c r="M250" s="6">
        <f t="shared" si="123"/>
        <v>5242880</v>
      </c>
      <c r="N250" s="13">
        <f t="shared" si="124"/>
        <v>0.86734024825787381</v>
      </c>
      <c r="O250" s="13"/>
      <c r="P250" s="7">
        <f t="shared" si="125"/>
        <v>1.1080350691225096E-4</v>
      </c>
      <c r="Q250" s="7">
        <f t="shared" si="126"/>
        <v>6.7936594767789987E-3</v>
      </c>
      <c r="R250" s="6">
        <f t="shared" si="127"/>
        <v>6.9044629836912501E-3</v>
      </c>
      <c r="S250" s="6">
        <f t="shared" si="128"/>
        <v>6.7936594767789987E-3</v>
      </c>
      <c r="T250" s="7">
        <f t="shared" si="129"/>
        <v>3.3934615896193086E-3</v>
      </c>
      <c r="U250" s="7">
        <f t="shared" si="130"/>
        <v>0.13269407444842729</v>
      </c>
      <c r="V250" s="7">
        <f t="shared" si="131"/>
        <v>1.718585535308099</v>
      </c>
      <c r="W250" s="6">
        <f t="shared" si="132"/>
        <v>1.8546730713461457</v>
      </c>
      <c r="X250" s="6">
        <v>6.5649999999999997E-3</v>
      </c>
      <c r="Y250" s="6">
        <v>1.9877178749999997</v>
      </c>
      <c r="Z250" s="6">
        <f t="shared" si="133"/>
        <v>3.4830080240517756</v>
      </c>
      <c r="AA250" s="6">
        <f t="shared" si="135"/>
        <v>5.1707994469345078</v>
      </c>
      <c r="AB250" s="6">
        <f t="shared" si="134"/>
        <v>6.6933444291662409</v>
      </c>
    </row>
    <row r="251" spans="7:28">
      <c r="G251" s="6">
        <v>4163763</v>
      </c>
      <c r="H251" s="6">
        <v>12487976</v>
      </c>
      <c r="I251" s="12">
        <f t="shared" si="120"/>
        <v>24975952</v>
      </c>
      <c r="J251" s="6">
        <v>13507234.986328</v>
      </c>
      <c r="K251" s="12">
        <f t="shared" si="121"/>
        <v>108057879.890624</v>
      </c>
      <c r="L251" s="6">
        <f t="shared" si="122"/>
        <v>233.13097200000001</v>
      </c>
      <c r="M251" s="6">
        <f t="shared" si="123"/>
        <v>5242880</v>
      </c>
      <c r="N251" s="13">
        <f t="shared" si="124"/>
        <v>0.23113494384010325</v>
      </c>
      <c r="O251" s="13"/>
      <c r="P251" s="7">
        <f t="shared" si="125"/>
        <v>9.3429619328353795E-5</v>
      </c>
      <c r="Q251" s="7">
        <f t="shared" si="126"/>
        <v>2.1496053746913053E-2</v>
      </c>
      <c r="R251" s="6">
        <f t="shared" si="127"/>
        <v>2.1589483366241408E-2</v>
      </c>
      <c r="S251" s="6">
        <f t="shared" si="128"/>
        <v>2.1496053746913053E-2</v>
      </c>
      <c r="T251" s="7">
        <f t="shared" si="129"/>
        <v>2.8613699453989743E-3</v>
      </c>
      <c r="U251" s="7">
        <f t="shared" si="130"/>
        <v>0.4198619265492905</v>
      </c>
      <c r="V251" s="7">
        <f t="shared" si="131"/>
        <v>5.9272221919948178</v>
      </c>
      <c r="W251" s="6">
        <f t="shared" si="132"/>
        <v>6.3499454884895075</v>
      </c>
      <c r="X251" s="6">
        <v>2.2641999999999999E-2</v>
      </c>
      <c r="Y251" s="6">
        <v>6.452064319999999</v>
      </c>
      <c r="Z251" s="6">
        <f t="shared" si="133"/>
        <v>5.061152959486555</v>
      </c>
      <c r="AA251" s="6">
        <f t="shared" si="135"/>
        <v>4.6485144146214585</v>
      </c>
      <c r="AB251" s="6">
        <f t="shared" si="134"/>
        <v>1.5827311453474708</v>
      </c>
    </row>
    <row r="252" spans="7:28">
      <c r="G252" s="6">
        <v>503712</v>
      </c>
      <c r="H252" s="6">
        <v>18660027</v>
      </c>
      <c r="I252" s="12">
        <f t="shared" si="120"/>
        <v>37320054</v>
      </c>
      <c r="J252" s="6">
        <v>7561680.6542969998</v>
      </c>
      <c r="K252" s="12">
        <f t="shared" si="121"/>
        <v>60493445.234375998</v>
      </c>
      <c r="L252" s="6">
        <f t="shared" si="122"/>
        <v>233.994564</v>
      </c>
      <c r="M252" s="6">
        <f t="shared" si="123"/>
        <v>5242880</v>
      </c>
      <c r="N252" s="13">
        <f t="shared" si="124"/>
        <v>0.61692723658583282</v>
      </c>
      <c r="O252" s="13"/>
      <c r="P252" s="7">
        <f t="shared" si="125"/>
        <v>1.3960622756376245E-4</v>
      </c>
      <c r="Q252" s="7">
        <f t="shared" si="126"/>
        <v>1.2034016875125815E-2</v>
      </c>
      <c r="R252" s="6">
        <f t="shared" si="127"/>
        <v>1.2173623102689577E-2</v>
      </c>
      <c r="S252" s="6">
        <f t="shared" si="128"/>
        <v>1.2034016875125815E-2</v>
      </c>
      <c r="T252" s="7">
        <f t="shared" si="129"/>
        <v>4.2755719932624295E-3</v>
      </c>
      <c r="U252" s="7">
        <f t="shared" si="130"/>
        <v>0.23504898009675756</v>
      </c>
      <c r="V252" s="7">
        <f t="shared" si="131"/>
        <v>2.8973807623442562</v>
      </c>
      <c r="W252" s="6">
        <f t="shared" si="132"/>
        <v>3.136705314434276</v>
      </c>
      <c r="X252" s="6">
        <v>1.1068E-2</v>
      </c>
      <c r="Y252" s="6">
        <v>3.20872388</v>
      </c>
      <c r="Z252" s="6">
        <f t="shared" si="133"/>
        <v>8.7280165804645442</v>
      </c>
      <c r="AA252" s="6">
        <f t="shared" si="135"/>
        <v>9.9893666668736678</v>
      </c>
      <c r="AB252" s="6">
        <f t="shared" si="134"/>
        <v>2.2444612954893439</v>
      </c>
    </row>
    <row r="253" spans="7:28">
      <c r="G253" s="6">
        <v>4194304</v>
      </c>
      <c r="H253" s="6">
        <v>12582869</v>
      </c>
      <c r="I253" s="12">
        <f t="shared" si="120"/>
        <v>25165738</v>
      </c>
      <c r="J253" s="6">
        <v>7388940.6601560004</v>
      </c>
      <c r="K253" s="12">
        <f t="shared" si="121"/>
        <v>59111525.281248003</v>
      </c>
      <c r="L253" s="6">
        <f t="shared" si="122"/>
        <v>234.88050799999999</v>
      </c>
      <c r="M253" s="6">
        <f t="shared" si="123"/>
        <v>5242880</v>
      </c>
      <c r="N253" s="13">
        <f t="shared" si="124"/>
        <v>0.42573318621475914</v>
      </c>
      <c r="O253" s="13"/>
      <c r="P253" s="7">
        <f t="shared" si="125"/>
        <v>9.4139567591140783E-5</v>
      </c>
      <c r="Q253" s="7">
        <f t="shared" si="126"/>
        <v>1.1759110263813072E-2</v>
      </c>
      <c r="R253" s="6">
        <f t="shared" si="127"/>
        <v>1.1853249831404213E-2</v>
      </c>
      <c r="S253" s="6">
        <f t="shared" si="128"/>
        <v>1.1759110263813072E-2</v>
      </c>
      <c r="T253" s="7">
        <f t="shared" si="129"/>
        <v>2.8831127785233128E-3</v>
      </c>
      <c r="U253" s="7">
        <f t="shared" si="130"/>
        <v>0.22967949131496287</v>
      </c>
      <c r="V253" s="7">
        <f t="shared" si="131"/>
        <v>4.3212020458995877</v>
      </c>
      <c r="W253" s="6">
        <f t="shared" si="132"/>
        <v>4.5537646499930737</v>
      </c>
      <c r="X253" s="6">
        <v>1.6507000000000001E-2</v>
      </c>
      <c r="Y253" s="6">
        <v>4.5175257133278315</v>
      </c>
      <c r="Z253" s="6">
        <f t="shared" si="133"/>
        <v>28.762886873368444</v>
      </c>
      <c r="AA253" s="6">
        <f t="shared" si="135"/>
        <v>28.192585985314039</v>
      </c>
      <c r="AB253" s="6">
        <f t="shared" si="134"/>
        <v>0.80218550961045598</v>
      </c>
    </row>
    <row r="254" spans="7:28">
      <c r="G254" s="6">
        <v>862664</v>
      </c>
      <c r="H254" s="6">
        <v>19235140</v>
      </c>
      <c r="I254" s="12">
        <f t="shared" si="120"/>
        <v>38470280</v>
      </c>
      <c r="J254" s="6">
        <v>4204977.5136719998</v>
      </c>
      <c r="K254" s="12">
        <f t="shared" si="121"/>
        <v>33639820.109375998</v>
      </c>
      <c r="L254" s="6">
        <f t="shared" si="122"/>
        <v>248.07496</v>
      </c>
      <c r="M254" s="6">
        <f t="shared" si="123"/>
        <v>5242880</v>
      </c>
      <c r="N254" s="13">
        <f t="shared" si="124"/>
        <v>1.1435935113481082</v>
      </c>
      <c r="O254" s="13"/>
      <c r="P254" s="7">
        <f t="shared" si="125"/>
        <v>1.439089735540484E-4</v>
      </c>
      <c r="Q254" s="7">
        <f t="shared" si="126"/>
        <v>6.6920004523462542E-3</v>
      </c>
      <c r="R254" s="6">
        <f t="shared" si="127"/>
        <v>6.8359094259003023E-3</v>
      </c>
      <c r="S254" s="6">
        <f t="shared" si="128"/>
        <v>6.6920004523462542E-3</v>
      </c>
      <c r="T254" s="7">
        <f t="shared" si="129"/>
        <v>4.4073476351605438E-3</v>
      </c>
      <c r="U254" s="7">
        <f t="shared" si="130"/>
        <v>0.13070846563147953</v>
      </c>
      <c r="V254" s="7">
        <f t="shared" si="131"/>
        <v>1.6536641015295144</v>
      </c>
      <c r="W254" s="6">
        <f t="shared" si="132"/>
        <v>1.7887799147961545</v>
      </c>
      <c r="X254" s="6">
        <v>6.3169999999999997E-3</v>
      </c>
      <c r="Y254" s="6">
        <v>1.8189514363607651</v>
      </c>
      <c r="Z254" s="6">
        <f t="shared" si="133"/>
        <v>5.936369358022076</v>
      </c>
      <c r="AA254" s="6">
        <f t="shared" si="135"/>
        <v>8.2144914658904966</v>
      </c>
      <c r="AB254" s="6">
        <f t="shared" si="134"/>
        <v>1.6587315615735017</v>
      </c>
    </row>
    <row r="255" spans="7:28">
      <c r="G255" s="6">
        <v>6592765</v>
      </c>
      <c r="H255" s="6">
        <v>9885854</v>
      </c>
      <c r="I255" s="12">
        <f t="shared" si="120"/>
        <v>19771708</v>
      </c>
      <c r="J255" s="6">
        <v>11309137.597656</v>
      </c>
      <c r="K255" s="12">
        <f t="shared" si="121"/>
        <v>90473100.781248003</v>
      </c>
      <c r="L255" s="6">
        <f t="shared" si="122"/>
        <v>250.48554799999999</v>
      </c>
      <c r="M255" s="6">
        <f t="shared" si="123"/>
        <v>5242880</v>
      </c>
      <c r="N255" s="13">
        <f t="shared" si="124"/>
        <v>0.21853686708279599</v>
      </c>
      <c r="O255" s="13"/>
      <c r="P255" s="7">
        <f t="shared" si="125"/>
        <v>7.396167128729938E-5</v>
      </c>
      <c r="Q255" s="7">
        <f t="shared" si="126"/>
        <v>1.7997897413979679E-2</v>
      </c>
      <c r="R255" s="6">
        <f t="shared" si="127"/>
        <v>1.807185908526698E-2</v>
      </c>
      <c r="S255" s="6">
        <f t="shared" si="128"/>
        <v>1.7997897413979679E-2</v>
      </c>
      <c r="T255" s="7">
        <f t="shared" si="129"/>
        <v>2.2651457305973548E-3</v>
      </c>
      <c r="U255" s="7">
        <f t="shared" si="130"/>
        <v>0.35153577354425686</v>
      </c>
      <c r="V255" s="7">
        <f t="shared" si="131"/>
        <v>5.6141333419980954</v>
      </c>
      <c r="W255" s="6">
        <f t="shared" si="132"/>
        <v>5.9679342612729496</v>
      </c>
      <c r="X255" s="6">
        <v>2.1446E-2</v>
      </c>
      <c r="Y255" s="6">
        <v>5.9858168888865064</v>
      </c>
      <c r="Z255" s="6">
        <f t="shared" si="133"/>
        <v>16.078068572322675</v>
      </c>
      <c r="AA255" s="6">
        <f t="shared" si="135"/>
        <v>15.733194603809661</v>
      </c>
      <c r="AB255" s="6">
        <f t="shared" si="134"/>
        <v>0.29874999428663479</v>
      </c>
    </row>
    <row r="256" spans="7:28">
      <c r="G256" s="6">
        <v>7733822</v>
      </c>
      <c r="H256" s="6">
        <v>8156517</v>
      </c>
      <c r="I256" s="12">
        <f t="shared" si="120"/>
        <v>16313034</v>
      </c>
      <c r="J256" s="6">
        <v>6449701.875</v>
      </c>
      <c r="K256" s="12">
        <f t="shared" si="121"/>
        <v>51597615</v>
      </c>
      <c r="L256" s="6">
        <f t="shared" si="122"/>
        <v>252.554644</v>
      </c>
      <c r="M256" s="6">
        <f t="shared" si="123"/>
        <v>5242880</v>
      </c>
      <c r="N256" s="13">
        <f t="shared" si="124"/>
        <v>0.31615868291586735</v>
      </c>
      <c r="O256" s="13"/>
      <c r="P256" s="7">
        <f t="shared" si="125"/>
        <v>6.1023522014716103E-5</v>
      </c>
      <c r="Q256" s="7">
        <f t="shared" si="126"/>
        <v>1.0264361158808612E-2</v>
      </c>
      <c r="R256" s="6">
        <f t="shared" si="127"/>
        <v>1.0325384680823328E-2</v>
      </c>
      <c r="S256" s="6">
        <f t="shared" si="128"/>
        <v>1.0264361158808612E-2</v>
      </c>
      <c r="T256" s="7">
        <f t="shared" si="129"/>
        <v>1.8689027431615663E-3</v>
      </c>
      <c r="U256" s="7">
        <f t="shared" si="130"/>
        <v>0.20048398192872843</v>
      </c>
      <c r="V256" s="7">
        <f t="shared" si="131"/>
        <v>3.6180610332815291</v>
      </c>
      <c r="W256" s="6">
        <f t="shared" si="132"/>
        <v>3.8204139179534189</v>
      </c>
      <c r="X256" s="6">
        <v>1.3821E-2</v>
      </c>
      <c r="Y256" s="6">
        <v>3.8478815749953927</v>
      </c>
      <c r="Z256" s="6">
        <f t="shared" si="133"/>
        <v>25.733585422121326</v>
      </c>
      <c r="AA256" s="6">
        <f t="shared" si="135"/>
        <v>25.292057876974688</v>
      </c>
      <c r="AB256" s="6">
        <f t="shared" si="134"/>
        <v>0.71383842009240472</v>
      </c>
    </row>
    <row r="257" spans="7:28">
      <c r="G257" s="6">
        <v>2145852</v>
      </c>
      <c r="H257" s="6">
        <v>17488243</v>
      </c>
      <c r="I257" s="12">
        <f t="shared" si="120"/>
        <v>34976486</v>
      </c>
      <c r="J257" s="6">
        <v>7592519.2167969998</v>
      </c>
      <c r="K257" s="12">
        <f t="shared" si="121"/>
        <v>60740153.734375998</v>
      </c>
      <c r="L257" s="6">
        <f t="shared" si="122"/>
        <v>252.77595600000001</v>
      </c>
      <c r="M257" s="6">
        <f t="shared" si="123"/>
        <v>5242880</v>
      </c>
      <c r="N257" s="13">
        <f t="shared" si="124"/>
        <v>0.57583795643580982</v>
      </c>
      <c r="O257" s="13"/>
      <c r="P257" s="7">
        <f t="shared" si="125"/>
        <v>1.3083944797873955E-4</v>
      </c>
      <c r="Q257" s="7">
        <f t="shared" si="126"/>
        <v>1.208309482465794E-2</v>
      </c>
      <c r="R257" s="6">
        <f t="shared" si="127"/>
        <v>1.221393427263668E-2</v>
      </c>
      <c r="S257" s="6">
        <f t="shared" si="128"/>
        <v>1.208309482465794E-2</v>
      </c>
      <c r="T257" s="7">
        <f t="shared" si="129"/>
        <v>4.0070811249184012E-3</v>
      </c>
      <c r="U257" s="7">
        <f t="shared" si="130"/>
        <v>0.23600757290101149</v>
      </c>
      <c r="V257" s="7">
        <f t="shared" si="131"/>
        <v>2.5620406144798733</v>
      </c>
      <c r="W257" s="6">
        <f t="shared" si="132"/>
        <v>2.8020552685058031</v>
      </c>
      <c r="X257" s="6">
        <v>9.7870000000000006E-3</v>
      </c>
      <c r="Y257" s="6">
        <v>2.9748809874999997</v>
      </c>
      <c r="Z257" s="6">
        <f t="shared" si="133"/>
        <v>23.460660311208127</v>
      </c>
      <c r="AA257" s="6">
        <f t="shared" si="135"/>
        <v>24.797530117877585</v>
      </c>
      <c r="AB257" s="6">
        <f t="shared" si="134"/>
        <v>5.8095002697716041</v>
      </c>
    </row>
    <row r="258" spans="7:28">
      <c r="G258" s="6">
        <v>3774768</v>
      </c>
      <c r="H258" s="6">
        <v>14970767</v>
      </c>
      <c r="I258" s="12">
        <f t="shared" si="120"/>
        <v>29941534</v>
      </c>
      <c r="J258" s="6">
        <v>8318702.6796880001</v>
      </c>
      <c r="K258" s="12">
        <f t="shared" si="121"/>
        <v>66549621.437504001</v>
      </c>
      <c r="L258" s="6">
        <f t="shared" si="122"/>
        <v>255.144564</v>
      </c>
      <c r="M258" s="6">
        <f t="shared" si="123"/>
        <v>5242880</v>
      </c>
      <c r="N258" s="13">
        <f t="shared" si="124"/>
        <v>0.44991291239902481</v>
      </c>
      <c r="O258" s="13"/>
      <c r="P258" s="7">
        <f t="shared" si="125"/>
        <v>1.1200478459147273E-4</v>
      </c>
      <c r="Q258" s="7">
        <f t="shared" si="126"/>
        <v>1.3238777594982501E-2</v>
      </c>
      <c r="R258" s="6">
        <f t="shared" si="127"/>
        <v>1.3350782379573973E-2</v>
      </c>
      <c r="S258" s="6">
        <f t="shared" si="128"/>
        <v>1.3238777594982501E-2</v>
      </c>
      <c r="T258" s="7">
        <f t="shared" si="129"/>
        <v>3.4302518481274117E-3</v>
      </c>
      <c r="U258" s="7">
        <f t="shared" si="130"/>
        <v>0.258580422789702</v>
      </c>
      <c r="V258" s="7">
        <f t="shared" si="131"/>
        <v>6.3471172717563098</v>
      </c>
      <c r="W258" s="6">
        <f t="shared" si="132"/>
        <v>6.609127946394139</v>
      </c>
      <c r="X258" s="6">
        <v>2.4246E-2</v>
      </c>
      <c r="Y258" s="6">
        <v>6.2307811636407715</v>
      </c>
      <c r="Z258" s="6">
        <f t="shared" si="133"/>
        <v>45.398096201507457</v>
      </c>
      <c r="AA258" s="6">
        <f t="shared" si="135"/>
        <v>44.936144602928429</v>
      </c>
      <c r="AB258" s="6">
        <f t="shared" si="134"/>
        <v>6.0722206865678432</v>
      </c>
    </row>
    <row r="259" spans="7:28">
      <c r="G259" s="6">
        <v>923136</v>
      </c>
      <c r="H259" s="6">
        <v>20964171</v>
      </c>
      <c r="I259" s="12">
        <f t="shared" si="120"/>
        <v>41928342</v>
      </c>
      <c r="J259" s="6">
        <v>8597880.3632810004</v>
      </c>
      <c r="K259" s="12">
        <f t="shared" si="121"/>
        <v>68783042.906248003</v>
      </c>
      <c r="L259" s="6">
        <f t="shared" si="122"/>
        <v>270.03277200000002</v>
      </c>
      <c r="M259" s="6">
        <f t="shared" si="123"/>
        <v>5242880</v>
      </c>
      <c r="N259" s="13">
        <f t="shared" si="124"/>
        <v>0.60957381686571732</v>
      </c>
      <c r="O259" s="13"/>
      <c r="P259" s="7">
        <f t="shared" si="125"/>
        <v>1.5684483346737008E-4</v>
      </c>
      <c r="Q259" s="7">
        <f t="shared" si="126"/>
        <v>1.3683074188439876E-2</v>
      </c>
      <c r="R259" s="6">
        <f t="shared" si="127"/>
        <v>1.3839919021907246E-2</v>
      </c>
      <c r="S259" s="6">
        <f t="shared" si="128"/>
        <v>1.3683074188439876E-2</v>
      </c>
      <c r="T259" s="7">
        <f t="shared" si="129"/>
        <v>4.8035205088162213E-3</v>
      </c>
      <c r="U259" s="7">
        <f t="shared" si="130"/>
        <v>0.26725844462034098</v>
      </c>
      <c r="V259" s="7">
        <f t="shared" si="131"/>
        <v>2.8410980677378217</v>
      </c>
      <c r="W259" s="6">
        <f t="shared" si="132"/>
        <v>3.1131600328669791</v>
      </c>
      <c r="X259" s="6">
        <v>1.0853E-2</v>
      </c>
      <c r="Y259" s="6">
        <v>3.2887001777753659</v>
      </c>
      <c r="Z259" s="6">
        <f t="shared" si="133"/>
        <v>26.076423002302374</v>
      </c>
      <c r="AA259" s="6">
        <f t="shared" si="135"/>
        <v>27.521597916771828</v>
      </c>
      <c r="AB259" s="6">
        <f t="shared" si="134"/>
        <v>5.3376755380337109</v>
      </c>
    </row>
    <row r="260" spans="7:28">
      <c r="G260" s="6">
        <v>7122792</v>
      </c>
      <c r="H260" s="6">
        <v>10680777</v>
      </c>
      <c r="I260" s="12">
        <f t="shared" si="120"/>
        <v>21361554</v>
      </c>
      <c r="J260" s="6">
        <v>12430456.640625</v>
      </c>
      <c r="K260" s="12">
        <f t="shared" si="121"/>
        <v>99443653.125</v>
      </c>
      <c r="L260" s="6">
        <f t="shared" si="122"/>
        <v>270.62516399999998</v>
      </c>
      <c r="M260" s="6">
        <f t="shared" si="123"/>
        <v>5242880</v>
      </c>
      <c r="N260" s="13">
        <f t="shared" si="124"/>
        <v>0.21481063223963295</v>
      </c>
      <c r="O260" s="13"/>
      <c r="P260" s="7">
        <f t="shared" si="125"/>
        <v>7.9908940347181694E-5</v>
      </c>
      <c r="Q260" s="7">
        <f t="shared" si="126"/>
        <v>1.9782417668457866E-2</v>
      </c>
      <c r="R260" s="6">
        <f t="shared" si="127"/>
        <v>1.9862326608805048E-2</v>
      </c>
      <c r="S260" s="6">
        <f t="shared" si="128"/>
        <v>1.9782417668457866E-2</v>
      </c>
      <c r="T260" s="7">
        <f t="shared" si="129"/>
        <v>2.4472864378750105E-3</v>
      </c>
      <c r="U260" s="7">
        <f t="shared" si="130"/>
        <v>0.38639110656644182</v>
      </c>
      <c r="V260" s="7">
        <f t="shared" si="131"/>
        <v>6.123033613230227</v>
      </c>
      <c r="W260" s="6">
        <f t="shared" si="132"/>
        <v>6.5118720062345439</v>
      </c>
      <c r="X260" s="6">
        <v>2.3390000000000001E-2</v>
      </c>
      <c r="Y260" s="6">
        <v>6.484643600000001</v>
      </c>
      <c r="Z260" s="6">
        <f t="shared" si="133"/>
        <v>15.423609797101903</v>
      </c>
      <c r="AA260" s="6">
        <f t="shared" si="135"/>
        <v>15.081972600234945</v>
      </c>
      <c r="AB260" s="6">
        <f t="shared" si="134"/>
        <v>0.41989055858895497</v>
      </c>
    </row>
    <row r="261" spans="7:28">
      <c r="G261" s="6">
        <v>3774768</v>
      </c>
      <c r="H261" s="6">
        <v>16518948</v>
      </c>
      <c r="I261" s="12">
        <f t="shared" si="120"/>
        <v>33037896</v>
      </c>
      <c r="J261" s="6">
        <v>8871919.6445310004</v>
      </c>
      <c r="K261" s="12">
        <f t="shared" si="121"/>
        <v>70975357.156248003</v>
      </c>
      <c r="L261" s="6">
        <f t="shared" si="122"/>
        <v>273.722736</v>
      </c>
      <c r="M261" s="6">
        <f t="shared" si="123"/>
        <v>5242880</v>
      </c>
      <c r="N261" s="13">
        <f t="shared" si="124"/>
        <v>0.46548404014747047</v>
      </c>
      <c r="O261" s="13"/>
      <c r="P261" s="7">
        <f t="shared" si="125"/>
        <v>1.2358760325491267E-4</v>
      </c>
      <c r="Q261" s="7">
        <f t="shared" si="126"/>
        <v>1.4119193284944679E-2</v>
      </c>
      <c r="R261" s="6">
        <f t="shared" si="127"/>
        <v>1.4242780888199592E-2</v>
      </c>
      <c r="S261" s="6">
        <f t="shared" si="128"/>
        <v>1.4119193284944679E-2</v>
      </c>
      <c r="T261" s="7">
        <f t="shared" si="129"/>
        <v>3.7849865612176459E-3</v>
      </c>
      <c r="U261" s="7">
        <f t="shared" si="130"/>
        <v>0.27577674319827128</v>
      </c>
      <c r="V261" s="7">
        <f t="shared" si="131"/>
        <v>7.6225093095356034</v>
      </c>
      <c r="W261" s="6">
        <f t="shared" si="132"/>
        <v>7.9020710392950919</v>
      </c>
      <c r="X261" s="6">
        <v>2.9118000000000002E-2</v>
      </c>
      <c r="Y261" s="6">
        <v>7.461599492312172</v>
      </c>
      <c r="Z261" s="6">
        <f t="shared" si="133"/>
        <v>51.510428996000144</v>
      </c>
      <c r="AA261" s="6">
        <f t="shared" si="135"/>
        <v>51.085991866887866</v>
      </c>
      <c r="AB261" s="6">
        <f t="shared" si="134"/>
        <v>5.9031786339744734</v>
      </c>
    </row>
    <row r="262" spans="7:28">
      <c r="G262" s="6">
        <v>416800</v>
      </c>
      <c r="H262" s="6">
        <v>22322336</v>
      </c>
      <c r="I262" s="12">
        <f t="shared" si="120"/>
        <v>44644672</v>
      </c>
      <c r="J262" s="6">
        <v>4594542.937988</v>
      </c>
      <c r="K262" s="12">
        <f t="shared" si="121"/>
        <v>36756343.503904</v>
      </c>
      <c r="L262" s="6">
        <f t="shared" si="122"/>
        <v>276.20403199999998</v>
      </c>
      <c r="M262" s="6">
        <f t="shared" si="123"/>
        <v>5242880</v>
      </c>
      <c r="N262" s="13">
        <f t="shared" si="124"/>
        <v>1.2146113498819098</v>
      </c>
      <c r="O262" s="13"/>
      <c r="P262" s="7">
        <f t="shared" si="125"/>
        <v>1.6700603484500674E-4</v>
      </c>
      <c r="Q262" s="7">
        <f t="shared" si="126"/>
        <v>7.3119733266992955E-3</v>
      </c>
      <c r="R262" s="6">
        <f t="shared" si="127"/>
        <v>7.4789793615443025E-3</v>
      </c>
      <c r="S262" s="6">
        <f t="shared" si="128"/>
        <v>7.3119733266992955E-3</v>
      </c>
      <c r="T262" s="7">
        <f t="shared" si="129"/>
        <v>5.1147168557576948E-3</v>
      </c>
      <c r="U262" s="7">
        <f t="shared" si="130"/>
        <v>0.14281780479200101</v>
      </c>
      <c r="V262" s="7">
        <f t="shared" si="131"/>
        <v>1.6010463265718711</v>
      </c>
      <c r="W262" s="6">
        <f t="shared" si="132"/>
        <v>1.7489788482196298</v>
      </c>
      <c r="X262" s="6">
        <v>6.1159999999999999E-3</v>
      </c>
      <c r="Y262" s="6">
        <v>1.8155067999972199</v>
      </c>
      <c r="Z262" s="6">
        <f t="shared" si="133"/>
        <v>19.554828755711178</v>
      </c>
      <c r="AA262" s="6">
        <f t="shared" si="135"/>
        <v>22.285470267238434</v>
      </c>
      <c r="AB262" s="6">
        <f t="shared" si="134"/>
        <v>3.6644286751055932</v>
      </c>
    </row>
    <row r="263" spans="7:28">
      <c r="G263" s="6">
        <v>3428755</v>
      </c>
      <c r="H263" s="6">
        <v>18920347</v>
      </c>
      <c r="I263" s="12">
        <f t="shared" si="120"/>
        <v>37840694</v>
      </c>
      <c r="J263" s="6">
        <v>5961099.5292969998</v>
      </c>
      <c r="K263" s="12">
        <f t="shared" si="121"/>
        <v>47688796.234375998</v>
      </c>
      <c r="L263" s="6">
        <f t="shared" si="122"/>
        <v>295.61926399999999</v>
      </c>
      <c r="M263" s="6">
        <f t="shared" si="123"/>
        <v>5242880</v>
      </c>
      <c r="N263" s="13">
        <f t="shared" si="124"/>
        <v>0.79349232918408008</v>
      </c>
      <c r="O263" s="13"/>
      <c r="P263" s="7">
        <f t="shared" si="125"/>
        <v>1.4155382888070579E-4</v>
      </c>
      <c r="Q263" s="7">
        <f t="shared" si="126"/>
        <v>9.4867762352672195E-3</v>
      </c>
      <c r="R263" s="6">
        <f t="shared" si="127"/>
        <v>9.6283300641479257E-3</v>
      </c>
      <c r="S263" s="6">
        <f t="shared" si="128"/>
        <v>9.4867762352672195E-3</v>
      </c>
      <c r="T263" s="7">
        <f t="shared" si="129"/>
        <v>4.3352191149566306E-3</v>
      </c>
      <c r="U263" s="7">
        <f t="shared" si="130"/>
        <v>0.18529615685638667</v>
      </c>
      <c r="V263" s="7">
        <f t="shared" si="131"/>
        <v>3.0068047918581611</v>
      </c>
      <c r="W263" s="6">
        <f t="shared" si="132"/>
        <v>3.1964361678295043</v>
      </c>
      <c r="X263" s="6">
        <v>1.1486E-2</v>
      </c>
      <c r="Y263" s="6">
        <v>3.26960476</v>
      </c>
      <c r="Z263" s="6">
        <f t="shared" si="133"/>
        <v>17.405744077422778</v>
      </c>
      <c r="AA263" s="6">
        <f t="shared" si="135"/>
        <v>16.17334090067973</v>
      </c>
      <c r="AB263" s="6">
        <f t="shared" si="134"/>
        <v>2.237842110631612</v>
      </c>
    </row>
    <row r="264" spans="7:28">
      <c r="G264" s="6">
        <v>6815744</v>
      </c>
      <c r="H264" s="6">
        <v>13624320</v>
      </c>
      <c r="I264" s="12">
        <f t="shared" si="120"/>
        <v>27248640</v>
      </c>
      <c r="J264" s="6">
        <v>10178664.167969</v>
      </c>
      <c r="K264" s="12">
        <f t="shared" si="121"/>
        <v>81429313.343751997</v>
      </c>
      <c r="L264" s="6">
        <f t="shared" si="122"/>
        <v>299.80671999999998</v>
      </c>
      <c r="M264" s="6">
        <f t="shared" si="123"/>
        <v>5242880</v>
      </c>
      <c r="N264" s="13">
        <f t="shared" si="124"/>
        <v>0.3346293721644254</v>
      </c>
      <c r="O264" s="13"/>
      <c r="P264" s="7">
        <f t="shared" si="125"/>
        <v>1.0193125220673688E-4</v>
      </c>
      <c r="Q264" s="7">
        <f t="shared" si="126"/>
        <v>1.6198808434732183E-2</v>
      </c>
      <c r="R264" s="6">
        <f t="shared" si="127"/>
        <v>1.6300739686938921E-2</v>
      </c>
      <c r="S264" s="6">
        <f t="shared" si="128"/>
        <v>1.6198808434732183E-2</v>
      </c>
      <c r="T264" s="7">
        <f t="shared" si="129"/>
        <v>3.1217404465301783E-3</v>
      </c>
      <c r="U264" s="7">
        <f t="shared" si="130"/>
        <v>0.31639588350890907</v>
      </c>
      <c r="V264" s="7">
        <f t="shared" si="131"/>
        <v>5.485861154290407</v>
      </c>
      <c r="W264" s="6">
        <f t="shared" si="132"/>
        <v>5.8053787782458466</v>
      </c>
      <c r="X264" s="6">
        <v>2.0955999999999999E-2</v>
      </c>
      <c r="Y264" s="6">
        <v>5.7652575500000003</v>
      </c>
      <c r="Z264" s="6">
        <f t="shared" si="133"/>
        <v>22.700856868046458</v>
      </c>
      <c r="AA264" s="6">
        <f t="shared" si="135"/>
        <v>22.214450816286877</v>
      </c>
      <c r="AB264" s="6">
        <f t="shared" si="134"/>
        <v>0.69591389279471649</v>
      </c>
    </row>
    <row r="265" spans="7:28">
      <c r="G265" s="6">
        <v>3523317</v>
      </c>
      <c r="H265" s="6">
        <v>19194193</v>
      </c>
      <c r="I265" s="12">
        <f t="shared" si="120"/>
        <v>38388386</v>
      </c>
      <c r="J265" s="6">
        <v>5764030.8125</v>
      </c>
      <c r="K265" s="12">
        <f t="shared" si="121"/>
        <v>46112246.5</v>
      </c>
      <c r="L265" s="6">
        <f t="shared" si="122"/>
        <v>300.79665599999998</v>
      </c>
      <c r="M265" s="6">
        <f t="shared" si="123"/>
        <v>5242880</v>
      </c>
      <c r="N265" s="13">
        <f t="shared" si="124"/>
        <v>0.83249871593221991</v>
      </c>
      <c r="O265" s="13"/>
      <c r="P265" s="7">
        <f t="shared" si="125"/>
        <v>1.4360262586226568E-4</v>
      </c>
      <c r="Q265" s="7">
        <f t="shared" si="126"/>
        <v>9.173151741994439E-3</v>
      </c>
      <c r="R265" s="6">
        <f t="shared" si="127"/>
        <v>9.3167543678567052E-3</v>
      </c>
      <c r="S265" s="6">
        <f t="shared" si="128"/>
        <v>9.173151741994439E-3</v>
      </c>
      <c r="T265" s="7">
        <f t="shared" si="129"/>
        <v>4.3979654490357263E-3</v>
      </c>
      <c r="U265" s="7">
        <f t="shared" si="130"/>
        <v>0.17917042859440441</v>
      </c>
      <c r="V265" s="7">
        <f t="shared" si="131"/>
        <v>2.6311505278570757</v>
      </c>
      <c r="W265" s="6">
        <f t="shared" si="132"/>
        <v>2.814718921900516</v>
      </c>
      <c r="X265" s="6">
        <v>1.0050999999999999E-2</v>
      </c>
      <c r="Y265" s="6">
        <v>2.9307599222233387</v>
      </c>
      <c r="Z265" s="6">
        <f t="shared" si="133"/>
        <v>8.7339394886634185</v>
      </c>
      <c r="AA265" s="6">
        <f t="shared" si="135"/>
        <v>7.3051998024404945</v>
      </c>
      <c r="AB265" s="6">
        <f t="shared" si="134"/>
        <v>3.9594167861689429</v>
      </c>
    </row>
    <row r="266" spans="7:28">
      <c r="G266" s="6">
        <v>952203</v>
      </c>
      <c r="H266" s="6">
        <v>23737339</v>
      </c>
      <c r="I266" s="12">
        <f t="shared" si="120"/>
        <v>47474678</v>
      </c>
      <c r="J266" s="6">
        <v>10145413.211913999</v>
      </c>
      <c r="K266" s="12">
        <f t="shared" si="121"/>
        <v>81163305.695311993</v>
      </c>
      <c r="L266" s="6">
        <f t="shared" si="122"/>
        <v>303.89212800000001</v>
      </c>
      <c r="M266" s="6">
        <f t="shared" si="123"/>
        <v>5242880</v>
      </c>
      <c r="N266" s="13">
        <f t="shared" si="124"/>
        <v>0.58492785124130475</v>
      </c>
      <c r="O266" s="13"/>
      <c r="P266" s="7">
        <f t="shared" si="125"/>
        <v>1.7759247348313981E-4</v>
      </c>
      <c r="Q266" s="7">
        <f t="shared" si="126"/>
        <v>1.6145891287794412E-2</v>
      </c>
      <c r="R266" s="6">
        <f t="shared" si="127"/>
        <v>1.6323483761277551E-2</v>
      </c>
      <c r="S266" s="6">
        <f t="shared" si="128"/>
        <v>1.6145891287794412E-2</v>
      </c>
      <c r="T266" s="7">
        <f t="shared" si="129"/>
        <v>5.4389364936597365E-3</v>
      </c>
      <c r="U266" s="7">
        <f t="shared" si="130"/>
        <v>0.31536230332147697</v>
      </c>
      <c r="V266" s="7">
        <f t="shared" si="131"/>
        <v>3.4518307492113625</v>
      </c>
      <c r="W266" s="6">
        <f t="shared" si="132"/>
        <v>3.772631989026499</v>
      </c>
      <c r="X266" s="6">
        <v>1.3186E-2</v>
      </c>
      <c r="Y266" s="6">
        <v>3.9604151000000001</v>
      </c>
      <c r="Z266" s="6">
        <f t="shared" si="133"/>
        <v>22.447226511409166</v>
      </c>
      <c r="AA266" s="6">
        <f t="shared" si="135"/>
        <v>23.794052489591621</v>
      </c>
      <c r="AB266" s="6">
        <f t="shared" si="134"/>
        <v>4.7415007324232521</v>
      </c>
    </row>
    <row r="267" spans="7:28">
      <c r="G267" s="6">
        <v>1602111</v>
      </c>
      <c r="H267" s="6">
        <v>23500731</v>
      </c>
      <c r="I267" s="12">
        <f t="shared" si="120"/>
        <v>47001462</v>
      </c>
      <c r="J267" s="6">
        <v>5383505.2451170003</v>
      </c>
      <c r="K267" s="12">
        <f t="shared" si="121"/>
        <v>43068041.960936002</v>
      </c>
      <c r="L267" s="6">
        <f t="shared" si="122"/>
        <v>314.05099200000001</v>
      </c>
      <c r="M267" s="6">
        <f t="shared" si="123"/>
        <v>5242880</v>
      </c>
      <c r="N267" s="13">
        <f t="shared" si="124"/>
        <v>1.0913303660898197</v>
      </c>
      <c r="O267" s="13"/>
      <c r="P267" s="7">
        <f t="shared" si="125"/>
        <v>1.7582227506427329E-4</v>
      </c>
      <c r="Q267" s="7">
        <f t="shared" si="126"/>
        <v>8.5675653242842913E-3</v>
      </c>
      <c r="R267" s="6">
        <f t="shared" si="127"/>
        <v>8.7433875993485639E-3</v>
      </c>
      <c r="S267" s="6">
        <f t="shared" si="128"/>
        <v>8.5675653242842913E-3</v>
      </c>
      <c r="T267" s="7">
        <f t="shared" si="129"/>
        <v>5.3847225025341157E-3</v>
      </c>
      <c r="U267" s="7">
        <f t="shared" si="130"/>
        <v>0.16734208637748102</v>
      </c>
      <c r="V267" s="7">
        <f t="shared" si="131"/>
        <v>1.7445017528245503</v>
      </c>
      <c r="W267" s="6">
        <f t="shared" si="132"/>
        <v>1.9172285617045655</v>
      </c>
      <c r="X267" s="6">
        <v>6.6639999999999998E-3</v>
      </c>
      <c r="Y267" s="6">
        <v>2.0914661090878801</v>
      </c>
      <c r="Z267" s="6">
        <f t="shared" si="133"/>
        <v>28.564905826595009</v>
      </c>
      <c r="AA267" s="6">
        <f t="shared" si="135"/>
        <v>31.203295308351802</v>
      </c>
      <c r="AB267" s="6">
        <f t="shared" si="134"/>
        <v>8.3308807456269172</v>
      </c>
    </row>
    <row r="268" spans="7:28">
      <c r="G268" s="6">
        <v>1157456</v>
      </c>
      <c r="H268" s="6">
        <v>24848204</v>
      </c>
      <c r="I268" s="12">
        <f t="shared" si="120"/>
        <v>49696408</v>
      </c>
      <c r="J268" s="6">
        <v>10256470.704102</v>
      </c>
      <c r="K268" s="12">
        <f t="shared" si="121"/>
        <v>82051765.632816002</v>
      </c>
      <c r="L268" s="6">
        <f t="shared" si="122"/>
        <v>321.32756799999999</v>
      </c>
      <c r="M268" s="6">
        <f t="shared" si="123"/>
        <v>5242880</v>
      </c>
      <c r="N268" s="13">
        <f t="shared" si="124"/>
        <v>0.60567140288476973</v>
      </c>
      <c r="O268" s="13"/>
      <c r="P268" s="7">
        <f t="shared" si="125"/>
        <v>1.8590348353594516E-4</v>
      </c>
      <c r="Q268" s="7">
        <f t="shared" si="126"/>
        <v>1.6322633442905139E-2</v>
      </c>
      <c r="R268" s="6">
        <f t="shared" si="127"/>
        <v>1.6508536926441084E-2</v>
      </c>
      <c r="S268" s="6">
        <f t="shared" si="128"/>
        <v>1.6322633442905139E-2</v>
      </c>
      <c r="T268" s="7">
        <f t="shared" si="129"/>
        <v>5.693468991511721E-3</v>
      </c>
      <c r="U268" s="7">
        <f t="shared" si="130"/>
        <v>0.31881443935634901</v>
      </c>
      <c r="V268" s="7">
        <f t="shared" si="131"/>
        <v>3.8460713914313165</v>
      </c>
      <c r="W268" s="6">
        <f t="shared" si="132"/>
        <v>4.1705792997791775</v>
      </c>
      <c r="X268" s="6">
        <v>1.4692E-2</v>
      </c>
      <c r="Y268" s="6">
        <v>4.3361742769162959</v>
      </c>
      <c r="Z268" s="6">
        <f t="shared" si="133"/>
        <v>11.098784664478213</v>
      </c>
      <c r="AA268" s="6">
        <f t="shared" si="135"/>
        <v>12.364122831752546</v>
      </c>
      <c r="AB268" s="6">
        <f t="shared" si="134"/>
        <v>3.8189188570825277</v>
      </c>
    </row>
    <row r="269" spans="7:28">
      <c r="G269" s="6">
        <v>4690002</v>
      </c>
      <c r="H269" s="6">
        <v>20316253</v>
      </c>
      <c r="I269" s="12">
        <f t="shared" si="120"/>
        <v>40632506</v>
      </c>
      <c r="J269" s="6">
        <v>5978137.6816410003</v>
      </c>
      <c r="K269" s="12">
        <f t="shared" si="121"/>
        <v>47825101.453128003</v>
      </c>
      <c r="L269" s="6">
        <f t="shared" si="122"/>
        <v>337.59507600000001</v>
      </c>
      <c r="M269" s="6">
        <f t="shared" si="123"/>
        <v>5242880</v>
      </c>
      <c r="N269" s="13">
        <f t="shared" si="124"/>
        <v>0.84960626878800749</v>
      </c>
      <c r="O269" s="13"/>
      <c r="P269" s="7">
        <f t="shared" si="125"/>
        <v>1.519973920488417E-4</v>
      </c>
      <c r="Q269" s="7">
        <f t="shared" si="126"/>
        <v>9.5138915581964075E-3</v>
      </c>
      <c r="R269" s="6">
        <f t="shared" si="127"/>
        <v>9.6658889502452498E-3</v>
      </c>
      <c r="S269" s="6">
        <f t="shared" si="128"/>
        <v>9.5138915581964075E-3</v>
      </c>
      <c r="T269" s="7">
        <f t="shared" si="129"/>
        <v>4.6550630572417618E-3</v>
      </c>
      <c r="U269" s="7">
        <f t="shared" si="130"/>
        <v>0.18582577461125901</v>
      </c>
      <c r="V269" s="7">
        <f t="shared" si="131"/>
        <v>2.1476429141915681</v>
      </c>
      <c r="W269" s="6">
        <f t="shared" si="132"/>
        <v>2.3381237518600688</v>
      </c>
      <c r="X269" s="6">
        <v>8.2039999999999995E-3</v>
      </c>
      <c r="Y269" s="6">
        <v>2.56112472</v>
      </c>
      <c r="Z269" s="6">
        <f t="shared" si="133"/>
        <v>15.9664987590981</v>
      </c>
      <c r="AA269" s="6">
        <f t="shared" si="135"/>
        <v>17.819221724101052</v>
      </c>
      <c r="AB269" s="6">
        <f t="shared" si="134"/>
        <v>8.7071498860832985</v>
      </c>
    </row>
    <row r="270" spans="7:28">
      <c r="G270" s="6">
        <v>377002</v>
      </c>
      <c r="H270" s="6">
        <v>27689972</v>
      </c>
      <c r="I270" s="12">
        <f t="shared" si="120"/>
        <v>55379944</v>
      </c>
      <c r="J270" s="6">
        <v>5599638.5434569996</v>
      </c>
      <c r="K270" s="12">
        <f t="shared" si="121"/>
        <v>44797108.347655997</v>
      </c>
      <c r="L270" s="6">
        <f t="shared" si="122"/>
        <v>339.819704</v>
      </c>
      <c r="M270" s="6">
        <f t="shared" si="123"/>
        <v>5242880</v>
      </c>
      <c r="N270" s="13">
        <f t="shared" si="124"/>
        <v>1.2362392583515438</v>
      </c>
      <c r="O270" s="13"/>
      <c r="P270" s="7">
        <f t="shared" si="125"/>
        <v>2.0716435899402558E-4</v>
      </c>
      <c r="Q270" s="7">
        <f t="shared" si="126"/>
        <v>8.9115300959282957E-3</v>
      </c>
      <c r="R270" s="6">
        <f t="shared" si="127"/>
        <v>9.1186944549223204E-3</v>
      </c>
      <c r="S270" s="6">
        <f t="shared" si="128"/>
        <v>8.9115300959282957E-3</v>
      </c>
      <c r="T270" s="7">
        <f t="shared" si="129"/>
        <v>6.3446032943800601E-3</v>
      </c>
      <c r="U270" s="7">
        <f t="shared" si="130"/>
        <v>0.17406042237476974</v>
      </c>
      <c r="V270" s="7">
        <f t="shared" si="131"/>
        <v>1.8261771049976085</v>
      </c>
      <c r="W270" s="6">
        <f t="shared" si="132"/>
        <v>2.0065821306667582</v>
      </c>
      <c r="X270" s="6">
        <v>6.9760000000000004E-3</v>
      </c>
      <c r="Y270" s="6">
        <v>2.1062153846148481</v>
      </c>
      <c r="Z270" s="6">
        <f t="shared" si="133"/>
        <v>27.745557567779461</v>
      </c>
      <c r="AA270" s="6">
        <f t="shared" si="135"/>
        <v>30.715230145102062</v>
      </c>
      <c r="AB270" s="6">
        <f t="shared" si="134"/>
        <v>4.730439948158927</v>
      </c>
    </row>
    <row r="271" spans="7:28">
      <c r="G271" s="6">
        <v>1508065</v>
      </c>
      <c r="H271" s="6">
        <v>27090195</v>
      </c>
      <c r="I271" s="12">
        <f t="shared" si="120"/>
        <v>54180390</v>
      </c>
      <c r="J271" s="6">
        <v>10911625.985352</v>
      </c>
      <c r="K271" s="12">
        <f t="shared" si="121"/>
        <v>87293007.882816002</v>
      </c>
      <c r="L271" s="6">
        <f t="shared" si="122"/>
        <v>355.24364000000003</v>
      </c>
      <c r="M271" s="6">
        <f t="shared" si="123"/>
        <v>5242880</v>
      </c>
      <c r="N271" s="13">
        <f t="shared" si="124"/>
        <v>0.62067273558419378</v>
      </c>
      <c r="O271" s="13"/>
      <c r="P271" s="7">
        <f t="shared" si="125"/>
        <v>2.0267708765462662E-4</v>
      </c>
      <c r="Q271" s="7">
        <f t="shared" si="126"/>
        <v>1.7365278599562221E-2</v>
      </c>
      <c r="R271" s="6">
        <f t="shared" si="127"/>
        <v>1.7567955687216846E-2</v>
      </c>
      <c r="S271" s="6">
        <f t="shared" si="128"/>
        <v>1.7365278599562221E-2</v>
      </c>
      <c r="T271" s="7">
        <f t="shared" si="129"/>
        <v>6.207176390153021E-3</v>
      </c>
      <c r="U271" s="7">
        <f t="shared" si="130"/>
        <v>0.3391794332913029</v>
      </c>
      <c r="V271" s="7">
        <f t="shared" si="131"/>
        <v>3.5324589814847664</v>
      </c>
      <c r="W271" s="6">
        <f t="shared" si="132"/>
        <v>3.8778455911662224</v>
      </c>
      <c r="X271" s="6">
        <v>1.3494000000000001E-2</v>
      </c>
      <c r="Y271" s="6">
        <v>4.1127462999955018</v>
      </c>
      <c r="Z271" s="6">
        <f t="shared" si="133"/>
        <v>28.688888391597896</v>
      </c>
      <c r="AA271" s="6">
        <f t="shared" si="135"/>
        <v>30.190867698361085</v>
      </c>
      <c r="AB271" s="6">
        <f t="shared" si="134"/>
        <v>5.7115292725334479</v>
      </c>
    </row>
    <row r="272" spans="7:28">
      <c r="G272" s="6">
        <v>1505785</v>
      </c>
      <c r="H272" s="6">
        <v>27130349</v>
      </c>
      <c r="I272" s="12">
        <f t="shared" si="120"/>
        <v>54260698</v>
      </c>
      <c r="J272" s="6">
        <v>6322222.5903319996</v>
      </c>
      <c r="K272" s="12">
        <f t="shared" si="121"/>
        <v>50577780.722655997</v>
      </c>
      <c r="L272" s="6">
        <f t="shared" si="122"/>
        <v>355.67988800000001</v>
      </c>
      <c r="M272" s="6">
        <f t="shared" si="123"/>
        <v>5242880</v>
      </c>
      <c r="N272" s="13">
        <f t="shared" si="124"/>
        <v>1.0728169015073898</v>
      </c>
      <c r="O272" s="13"/>
      <c r="P272" s="7">
        <f t="shared" si="125"/>
        <v>2.029775024644013E-4</v>
      </c>
      <c r="Q272" s="7">
        <f t="shared" si="126"/>
        <v>1.0061484585060166E-2</v>
      </c>
      <c r="R272" s="6">
        <f t="shared" si="127"/>
        <v>1.0264462087524568E-2</v>
      </c>
      <c r="S272" s="6">
        <f t="shared" si="128"/>
        <v>1.0061484585060166E-2</v>
      </c>
      <c r="T272" s="7">
        <f t="shared" si="129"/>
        <v>6.2163768761875514E-3</v>
      </c>
      <c r="U272" s="7">
        <f t="shared" si="130"/>
        <v>0.19652138720745432</v>
      </c>
      <c r="V272" s="7">
        <f t="shared" si="131"/>
        <v>2.387956931162297</v>
      </c>
      <c r="W272" s="6">
        <f t="shared" si="132"/>
        <v>2.5906946952459391</v>
      </c>
      <c r="X272" s="6">
        <v>9.1219999999999999E-3</v>
      </c>
      <c r="Y272" s="6">
        <v>2.7347755999999999</v>
      </c>
      <c r="Z272" s="6">
        <f t="shared" si="133"/>
        <v>10.299107488052687</v>
      </c>
      <c r="AA272" s="6">
        <f t="shared" si="135"/>
        <v>12.524250027675595</v>
      </c>
      <c r="AB272" s="6">
        <f t="shared" si="134"/>
        <v>5.2684726583804817</v>
      </c>
    </row>
    <row r="273" spans="7:28">
      <c r="G273" s="6">
        <v>914898</v>
      </c>
      <c r="H273" s="6">
        <v>28191660</v>
      </c>
      <c r="I273" s="12">
        <f t="shared" si="120"/>
        <v>56383320</v>
      </c>
      <c r="J273" s="6">
        <v>11490497.983398</v>
      </c>
      <c r="K273" s="12">
        <f t="shared" si="121"/>
        <v>91923983.867183998</v>
      </c>
      <c r="L273" s="6">
        <f t="shared" si="122"/>
        <v>356.59787999999998</v>
      </c>
      <c r="M273" s="6">
        <f t="shared" si="123"/>
        <v>5242880</v>
      </c>
      <c r="N273" s="13">
        <f t="shared" si="124"/>
        <v>0.61336897758331732</v>
      </c>
      <c r="O273" s="13"/>
      <c r="P273" s="7">
        <f t="shared" si="125"/>
        <v>2.109177709850162E-4</v>
      </c>
      <c r="Q273" s="7">
        <f t="shared" si="126"/>
        <v>1.828652292493118E-2</v>
      </c>
      <c r="R273" s="6">
        <f t="shared" si="127"/>
        <v>1.8497440695916197E-2</v>
      </c>
      <c r="S273" s="6">
        <f t="shared" si="128"/>
        <v>1.828652292493118E-2</v>
      </c>
      <c r="T273" s="7">
        <f t="shared" si="129"/>
        <v>6.459555066001604E-3</v>
      </c>
      <c r="U273" s="7">
        <f t="shared" si="130"/>
        <v>0.35717322051504202</v>
      </c>
      <c r="V273" s="7">
        <f t="shared" si="131"/>
        <v>3.6971185857054509</v>
      </c>
      <c r="W273" s="6">
        <f t="shared" si="132"/>
        <v>4.0607513612864947</v>
      </c>
      <c r="X273" s="6">
        <v>1.4123E-2</v>
      </c>
      <c r="Y273" s="6">
        <v>4.2931747230823545</v>
      </c>
      <c r="Z273" s="6">
        <f t="shared" si="133"/>
        <v>29.480442717065635</v>
      </c>
      <c r="AA273" s="6">
        <f t="shared" si="135"/>
        <v>30.973877334250489</v>
      </c>
      <c r="AB273" s="6">
        <f t="shared" si="134"/>
        <v>5.4137876230899735</v>
      </c>
    </row>
    <row r="274" spans="7:28">
      <c r="G274" s="6">
        <v>2987012</v>
      </c>
      <c r="H274" s="6">
        <v>26621990</v>
      </c>
      <c r="I274" s="12">
        <f t="shared" si="120"/>
        <v>53243980</v>
      </c>
      <c r="J274" s="6">
        <v>7533399.3105469998</v>
      </c>
      <c r="K274" s="12">
        <f t="shared" si="121"/>
        <v>60267194.484375998</v>
      </c>
      <c r="L274" s="6">
        <f t="shared" si="122"/>
        <v>379.20411999999999</v>
      </c>
      <c r="M274" s="6">
        <f t="shared" si="123"/>
        <v>5242880</v>
      </c>
      <c r="N274" s="13">
        <f t="shared" si="124"/>
        <v>0.88346538204633474</v>
      </c>
      <c r="O274" s="13"/>
      <c r="P274" s="7">
        <f t="shared" si="125"/>
        <v>1.9917418094519412E-4</v>
      </c>
      <c r="Q274" s="7">
        <f t="shared" si="126"/>
        <v>1.1989008604676662E-2</v>
      </c>
      <c r="R274" s="6">
        <f t="shared" si="127"/>
        <v>1.2188182785621856E-2</v>
      </c>
      <c r="S274" s="6">
        <f t="shared" si="128"/>
        <v>1.1989008604676662E-2</v>
      </c>
      <c r="T274" s="7">
        <f t="shared" si="129"/>
        <v>6.0998965783335933E-3</v>
      </c>
      <c r="U274" s="7">
        <f t="shared" si="130"/>
        <v>0.2341698764545764</v>
      </c>
      <c r="V274" s="7">
        <f t="shared" si="131"/>
        <v>6.2746042187052291</v>
      </c>
      <c r="W274" s="6">
        <f t="shared" si="132"/>
        <v>6.5148739917381393</v>
      </c>
      <c r="X274" s="6">
        <v>2.3969000000000001E-2</v>
      </c>
      <c r="Y274" s="6">
        <v>6.1308344000043578</v>
      </c>
      <c r="Z274" s="6">
        <f t="shared" si="133"/>
        <v>49.981189850737778</v>
      </c>
      <c r="AA274" s="6">
        <f t="shared" si="135"/>
        <v>49.150224099370618</v>
      </c>
      <c r="AB274" s="6">
        <f t="shared" si="134"/>
        <v>6.2640672815026388</v>
      </c>
    </row>
    <row r="275" spans="7:28">
      <c r="G275" s="6">
        <v>11548845</v>
      </c>
      <c r="H275" s="6">
        <v>12369181</v>
      </c>
      <c r="I275" s="12">
        <f t="shared" si="120"/>
        <v>24738362</v>
      </c>
      <c r="J275" s="6">
        <v>10389264.279297</v>
      </c>
      <c r="K275" s="12">
        <f t="shared" si="121"/>
        <v>83114114.234375998</v>
      </c>
      <c r="L275" s="6">
        <f t="shared" si="122"/>
        <v>379.40707200000003</v>
      </c>
      <c r="M275" s="6">
        <f t="shared" si="123"/>
        <v>5242880</v>
      </c>
      <c r="N275" s="13">
        <f t="shared" si="124"/>
        <v>0.29764333323988207</v>
      </c>
      <c r="O275" s="13"/>
      <c r="P275" s="7">
        <f t="shared" si="125"/>
        <v>9.254084666990925E-5</v>
      </c>
      <c r="Q275" s="7">
        <f t="shared" si="126"/>
        <v>1.6533967430395979E-2</v>
      </c>
      <c r="R275" s="6">
        <f t="shared" si="127"/>
        <v>1.6626508277065889E-2</v>
      </c>
      <c r="S275" s="6">
        <f t="shared" si="128"/>
        <v>1.6533967430395979E-2</v>
      </c>
      <c r="T275" s="7">
        <f t="shared" si="129"/>
        <v>2.8341504470059862E-3</v>
      </c>
      <c r="U275" s="7">
        <f t="shared" si="130"/>
        <v>0.32294222467815437</v>
      </c>
      <c r="V275" s="7">
        <f t="shared" si="131"/>
        <v>5.7816725259428301</v>
      </c>
      <c r="W275" s="6">
        <f t="shared" si="132"/>
        <v>6.1074489010679907</v>
      </c>
      <c r="X275" s="6">
        <v>2.2086000000000001E-2</v>
      </c>
      <c r="Y275" s="6">
        <v>6.2073930000098168</v>
      </c>
      <c r="Z275" s="6">
        <f t="shared" si="133"/>
        <v>25.138243998931546</v>
      </c>
      <c r="AA275" s="6">
        <f t="shared" si="135"/>
        <v>24.719241704854262</v>
      </c>
      <c r="AB275" s="6">
        <f t="shared" si="134"/>
        <v>1.6100817032475314</v>
      </c>
    </row>
    <row r="276" spans="7:28">
      <c r="G276" s="6">
        <v>11950757</v>
      </c>
      <c r="H276" s="6">
        <v>12711603</v>
      </c>
      <c r="I276" s="12">
        <f t="shared" si="120"/>
        <v>25423206</v>
      </c>
      <c r="J276" s="6">
        <v>9267489.3046879992</v>
      </c>
      <c r="K276" s="12">
        <f t="shared" si="121"/>
        <v>74139914.437503994</v>
      </c>
      <c r="L276" s="6">
        <f t="shared" si="122"/>
        <v>391.55437599999999</v>
      </c>
      <c r="M276" s="6">
        <f t="shared" si="123"/>
        <v>5242880</v>
      </c>
      <c r="N276" s="13">
        <f t="shared" si="124"/>
        <v>0.34290848853663586</v>
      </c>
      <c r="O276" s="13"/>
      <c r="P276" s="7">
        <f t="shared" si="125"/>
        <v>9.5102699536190664E-5</v>
      </c>
      <c r="Q276" s="7">
        <f t="shared" si="126"/>
        <v>1.4748721584703282E-2</v>
      </c>
      <c r="R276" s="6">
        <f t="shared" si="127"/>
        <v>1.4843824284239472E-2</v>
      </c>
      <c r="S276" s="6">
        <f t="shared" si="128"/>
        <v>1.4748721584703282E-2</v>
      </c>
      <c r="T276" s="7">
        <f t="shared" si="129"/>
        <v>2.9126095999898972E-3</v>
      </c>
      <c r="U276" s="7">
        <f t="shared" si="130"/>
        <v>0.28807271937445211</v>
      </c>
      <c r="V276" s="7">
        <f t="shared" si="131"/>
        <v>4.6777463717319758</v>
      </c>
      <c r="W276" s="6">
        <f t="shared" si="132"/>
        <v>4.9687317007064182</v>
      </c>
      <c r="X276" s="6">
        <v>1.7868999999999999E-2</v>
      </c>
      <c r="Y276" s="6">
        <v>5.1573087352972706</v>
      </c>
      <c r="Z276" s="6">
        <f t="shared" si="133"/>
        <v>17.461964381312427</v>
      </c>
      <c r="AA276" s="6">
        <f t="shared" si="135"/>
        <v>16.929742659133286</v>
      </c>
      <c r="AB276" s="6">
        <f t="shared" si="134"/>
        <v>3.6565007888747751</v>
      </c>
    </row>
    <row r="277" spans="7:28">
      <c r="G277" s="6">
        <v>1498023</v>
      </c>
      <c r="H277" s="6">
        <v>31207734</v>
      </c>
      <c r="I277" s="12">
        <f t="shared" si="120"/>
        <v>62415468</v>
      </c>
      <c r="J277" s="6">
        <v>12925174.310547</v>
      </c>
      <c r="K277" s="12">
        <f t="shared" si="121"/>
        <v>103401394.484376</v>
      </c>
      <c r="L277" s="6">
        <f t="shared" si="122"/>
        <v>404.45326799999998</v>
      </c>
      <c r="M277" s="6">
        <f t="shared" si="123"/>
        <v>5242880</v>
      </c>
      <c r="N277" s="13">
        <f t="shared" si="124"/>
        <v>0.60362307792116876</v>
      </c>
      <c r="O277" s="13"/>
      <c r="P277" s="7">
        <f t="shared" si="125"/>
        <v>2.3348272832367104E-4</v>
      </c>
      <c r="Q277" s="7">
        <f t="shared" si="126"/>
        <v>2.0569734808713078E-2</v>
      </c>
      <c r="R277" s="6">
        <f t="shared" si="127"/>
        <v>2.0803217537036751E-2</v>
      </c>
      <c r="S277" s="6">
        <f t="shared" si="128"/>
        <v>2.0569734808713078E-2</v>
      </c>
      <c r="T277" s="7">
        <f t="shared" si="129"/>
        <v>7.1506281027130187E-3</v>
      </c>
      <c r="U277" s="7">
        <f t="shared" si="130"/>
        <v>0.40176902175053936</v>
      </c>
      <c r="V277" s="7">
        <f t="shared" si="131"/>
        <v>4.2172753958588691</v>
      </c>
      <c r="W277" s="6">
        <f t="shared" si="132"/>
        <v>4.6261950457121213</v>
      </c>
      <c r="X277" s="6">
        <v>1.6109999999999999E-2</v>
      </c>
      <c r="Y277" s="6">
        <v>4.9249509230818793</v>
      </c>
      <c r="Z277" s="6">
        <f t="shared" si="133"/>
        <v>27.683021779721162</v>
      </c>
      <c r="AA277" s="6">
        <f t="shared" si="135"/>
        <v>29.132324872977971</v>
      </c>
      <c r="AB277" s="6">
        <f t="shared" si="134"/>
        <v>6.066169633682482</v>
      </c>
    </row>
    <row r="278" spans="7:28">
      <c r="G278" s="6">
        <v>1437960</v>
      </c>
      <c r="H278" s="6">
        <v>32297325</v>
      </c>
      <c r="I278" s="12">
        <f t="shared" si="120"/>
        <v>64594650</v>
      </c>
      <c r="J278" s="6">
        <v>13382476.367187999</v>
      </c>
      <c r="K278" s="12">
        <f t="shared" si="121"/>
        <v>107059810.93750399</v>
      </c>
      <c r="L278" s="6">
        <f t="shared" si="122"/>
        <v>416.32709999999997</v>
      </c>
      <c r="M278" s="6">
        <f t="shared" si="123"/>
        <v>5242880</v>
      </c>
      <c r="N278" s="13">
        <f t="shared" si="124"/>
        <v>0.60335105614661544</v>
      </c>
      <c r="O278" s="13"/>
      <c r="P278" s="7">
        <f t="shared" si="125"/>
        <v>2.4163457553683034E-4</v>
      </c>
      <c r="Q278" s="7">
        <f t="shared" si="126"/>
        <v>2.1297506969194399E-2</v>
      </c>
      <c r="R278" s="6">
        <f t="shared" si="127"/>
        <v>2.153914154473123E-2</v>
      </c>
      <c r="S278" s="6">
        <f t="shared" si="128"/>
        <v>2.1297506969194399E-2</v>
      </c>
      <c r="T278" s="7">
        <f t="shared" si="129"/>
        <v>7.4002860889373044E-3</v>
      </c>
      <c r="U278" s="7">
        <f t="shared" si="130"/>
        <v>0.41598390160645277</v>
      </c>
      <c r="V278" s="7">
        <f t="shared" si="131"/>
        <v>4.270678510741253</v>
      </c>
      <c r="W278" s="6">
        <f t="shared" si="132"/>
        <v>4.6940626984366434</v>
      </c>
      <c r="X278" s="6">
        <v>1.6313999999999999E-2</v>
      </c>
      <c r="Y278" s="6">
        <v>4.9858846799999998</v>
      </c>
      <c r="Z278" s="6">
        <f t="shared" si="133"/>
        <v>30.54742533526052</v>
      </c>
      <c r="AA278" s="6">
        <f t="shared" si="135"/>
        <v>32.028573891940859</v>
      </c>
      <c r="AB278" s="6">
        <f t="shared" si="134"/>
        <v>5.8529629201804259</v>
      </c>
    </row>
    <row r="279" spans="7:28">
      <c r="G279" s="6">
        <v>1391349</v>
      </c>
      <c r="H279" s="6">
        <v>32961525</v>
      </c>
      <c r="I279" s="12">
        <f t="shared" si="120"/>
        <v>65923050</v>
      </c>
      <c r="J279" s="6">
        <v>13718179.478515999</v>
      </c>
      <c r="K279" s="12">
        <f t="shared" si="121"/>
        <v>109745435.828128</v>
      </c>
      <c r="L279" s="6">
        <f t="shared" si="122"/>
        <v>423.36527999999998</v>
      </c>
      <c r="M279" s="6">
        <f t="shared" si="123"/>
        <v>5242880</v>
      </c>
      <c r="N279" s="13">
        <f t="shared" si="124"/>
        <v>0.60069058455644475</v>
      </c>
      <c r="O279" s="13"/>
      <c r="P279" s="7">
        <f t="shared" si="125"/>
        <v>2.4660383181646225E-4</v>
      </c>
      <c r="Q279" s="7">
        <f t="shared" si="126"/>
        <v>2.1831760806594647E-2</v>
      </c>
      <c r="R279" s="6">
        <f t="shared" si="127"/>
        <v>2.2078364638411108E-2</v>
      </c>
      <c r="S279" s="6">
        <f t="shared" si="128"/>
        <v>2.1831760806594647E-2</v>
      </c>
      <c r="T279" s="7">
        <f t="shared" si="129"/>
        <v>7.552474235177656E-3</v>
      </c>
      <c r="U279" s="7">
        <f t="shared" si="130"/>
        <v>0.42641897253054889</v>
      </c>
      <c r="V279" s="7">
        <f t="shared" si="131"/>
        <v>4.5062804881635365</v>
      </c>
      <c r="W279" s="6">
        <f t="shared" si="132"/>
        <v>4.9402519349292628</v>
      </c>
      <c r="X279" s="6">
        <v>1.7214E-2</v>
      </c>
      <c r="Y279" s="6">
        <v>5.2277842125000005</v>
      </c>
      <c r="Z279" s="6">
        <f t="shared" si="133"/>
        <v>26.825611749707491</v>
      </c>
      <c r="AA279" s="6">
        <f t="shared" si="135"/>
        <v>28.258188906768378</v>
      </c>
      <c r="AB279" s="6">
        <f t="shared" si="134"/>
        <v>5.5000793047889713</v>
      </c>
    </row>
    <row r="280" spans="7:28">
      <c r="G280" s="6">
        <v>4194304</v>
      </c>
      <c r="H280" s="6">
        <v>30359198</v>
      </c>
      <c r="I280" s="12">
        <f t="shared" si="120"/>
        <v>60718396</v>
      </c>
      <c r="J280" s="6">
        <v>13354266.863281</v>
      </c>
      <c r="K280" s="12">
        <f t="shared" si="121"/>
        <v>106834134.906248</v>
      </c>
      <c r="L280" s="6">
        <f t="shared" si="122"/>
        <v>448.19645600000001</v>
      </c>
      <c r="M280" s="6">
        <f t="shared" si="123"/>
        <v>5242880</v>
      </c>
      <c r="N280" s="13">
        <f t="shared" si="124"/>
        <v>0.56834265614902257</v>
      </c>
      <c r="O280" s="13"/>
      <c r="P280" s="7">
        <f t="shared" si="125"/>
        <v>2.2713435005433387E-4</v>
      </c>
      <c r="Q280" s="7">
        <f t="shared" si="126"/>
        <v>2.1252613028075257E-2</v>
      </c>
      <c r="R280" s="6">
        <f t="shared" si="127"/>
        <v>2.1479747378129591E-2</v>
      </c>
      <c r="S280" s="6">
        <f t="shared" si="128"/>
        <v>2.1252613028075257E-2</v>
      </c>
      <c r="T280" s="7">
        <f t="shared" si="129"/>
        <v>6.9562030487259618E-3</v>
      </c>
      <c r="U280" s="7">
        <f t="shared" si="130"/>
        <v>0.41510703105008939</v>
      </c>
      <c r="V280" s="7">
        <f t="shared" si="131"/>
        <v>4.4091601174705737</v>
      </c>
      <c r="W280" s="6">
        <f t="shared" si="132"/>
        <v>4.8312233515693892</v>
      </c>
      <c r="X280" s="6">
        <v>1.6843E-2</v>
      </c>
      <c r="Y280" s="6">
        <v>5.2113364866722813</v>
      </c>
      <c r="Z280" s="6">
        <f t="shared" si="133"/>
        <v>26.180686505226248</v>
      </c>
      <c r="AA280" s="6">
        <f t="shared" si="135"/>
        <v>27.529225067562731</v>
      </c>
      <c r="AB280" s="6">
        <f t="shared" si="134"/>
        <v>7.2939664532315556</v>
      </c>
    </row>
    <row r="281" spans="7:28">
      <c r="G281" s="6">
        <v>986703</v>
      </c>
      <c r="H281" s="6">
        <v>36326514</v>
      </c>
      <c r="I281" s="12">
        <f t="shared" si="120"/>
        <v>72653028</v>
      </c>
      <c r="J281" s="6">
        <v>14745207.863281</v>
      </c>
      <c r="K281" s="12">
        <f t="shared" si="121"/>
        <v>117961662.906248</v>
      </c>
      <c r="L281" s="6">
        <f t="shared" si="122"/>
        <v>455.65222799999998</v>
      </c>
      <c r="M281" s="6">
        <f t="shared" si="123"/>
        <v>5242880</v>
      </c>
      <c r="N281" s="13">
        <f t="shared" si="124"/>
        <v>0.61590372846593566</v>
      </c>
      <c r="O281" s="13"/>
      <c r="P281" s="7">
        <f t="shared" si="125"/>
        <v>2.7177921983082888E-4</v>
      </c>
      <c r="Q281" s="7">
        <f t="shared" si="126"/>
        <v>2.346622243999779E-2</v>
      </c>
      <c r="R281" s="6">
        <f t="shared" si="127"/>
        <v>2.373800165982862E-2</v>
      </c>
      <c r="S281" s="6">
        <f t="shared" si="128"/>
        <v>2.346622243999779E-2</v>
      </c>
      <c r="T281" s="7">
        <f t="shared" si="129"/>
        <v>8.3234941659653307E-3</v>
      </c>
      <c r="U281" s="7">
        <f t="shared" si="130"/>
        <v>0.45834335355188371</v>
      </c>
      <c r="V281" s="7">
        <f t="shared" si="131"/>
        <v>4.7479034050088336</v>
      </c>
      <c r="W281" s="6">
        <f t="shared" si="132"/>
        <v>5.2145702527266824</v>
      </c>
      <c r="X281" s="6">
        <v>1.8137E-2</v>
      </c>
      <c r="Y281" s="6">
        <v>5.4263770235272775</v>
      </c>
      <c r="Z281" s="6">
        <f t="shared" si="133"/>
        <v>29.383152891866292</v>
      </c>
      <c r="AA281" s="6">
        <f t="shared" si="135"/>
        <v>30.881632352807081</v>
      </c>
      <c r="AB281" s="6">
        <f t="shared" si="134"/>
        <v>3.9032815059156269</v>
      </c>
    </row>
    <row r="282" spans="7:28">
      <c r="G282" s="6">
        <v>381689</v>
      </c>
      <c r="H282" s="6">
        <v>37464962</v>
      </c>
      <c r="I282" s="12">
        <f t="shared" si="120"/>
        <v>74929924</v>
      </c>
      <c r="J282" s="6">
        <v>7728083.0068359999</v>
      </c>
      <c r="K282" s="12">
        <f t="shared" si="121"/>
        <v>61824664.054687999</v>
      </c>
      <c r="L282" s="6">
        <f t="shared" si="122"/>
        <v>457.213324</v>
      </c>
      <c r="M282" s="6">
        <f t="shared" si="123"/>
        <v>5242880</v>
      </c>
      <c r="N282" s="13">
        <f t="shared" si="124"/>
        <v>1.2119746244592535</v>
      </c>
      <c r="O282" s="13"/>
      <c r="P282" s="7">
        <f t="shared" si="125"/>
        <v>2.8029659392452715E-4</v>
      </c>
      <c r="Q282" s="7">
        <f t="shared" si="126"/>
        <v>1.229883746330776E-2</v>
      </c>
      <c r="R282" s="6">
        <f t="shared" si="127"/>
        <v>1.2579134057232287E-2</v>
      </c>
      <c r="S282" s="6">
        <f t="shared" si="128"/>
        <v>1.229883746330776E-2</v>
      </c>
      <c r="T282" s="7">
        <f t="shared" si="129"/>
        <v>8.5843467566172962E-3</v>
      </c>
      <c r="U282" s="7">
        <f t="shared" si="130"/>
        <v>0.24022146820332246</v>
      </c>
      <c r="V282" s="7">
        <f t="shared" si="131"/>
        <v>2.5827212324980513</v>
      </c>
      <c r="W282" s="6">
        <f t="shared" si="132"/>
        <v>2.8315270474579912</v>
      </c>
      <c r="X282" s="6">
        <v>9.8659999999999998E-3</v>
      </c>
      <c r="Y282" s="6">
        <v>2.9604166250000001</v>
      </c>
      <c r="Z282" s="6">
        <f t="shared" si="133"/>
        <v>24.658802587753499</v>
      </c>
      <c r="AA282" s="6">
        <f t="shared" si="135"/>
        <v>27.499838406976355</v>
      </c>
      <c r="AB282" s="6">
        <f t="shared" si="134"/>
        <v>4.3537648199097285</v>
      </c>
    </row>
    <row r="283" spans="7:28">
      <c r="G283" s="6">
        <v>12057441</v>
      </c>
      <c r="H283" s="6">
        <v>18082179</v>
      </c>
      <c r="I283" s="12">
        <f t="shared" si="120"/>
        <v>36164358</v>
      </c>
      <c r="J283" s="6">
        <v>18188200.917969</v>
      </c>
      <c r="K283" s="12">
        <f t="shared" si="121"/>
        <v>145505607.343752</v>
      </c>
      <c r="L283" s="6">
        <f t="shared" si="122"/>
        <v>458.13496800000001</v>
      </c>
      <c r="M283" s="6">
        <f t="shared" si="123"/>
        <v>5242880</v>
      </c>
      <c r="N283" s="13">
        <f t="shared" si="124"/>
        <v>0.24854271021021854</v>
      </c>
      <c r="O283" s="13"/>
      <c r="P283" s="7">
        <f t="shared" si="125"/>
        <v>1.3528301948987996E-4</v>
      </c>
      <c r="Q283" s="7">
        <f t="shared" si="126"/>
        <v>2.8945564720541155E-2</v>
      </c>
      <c r="R283" s="6">
        <f t="shared" si="127"/>
        <v>2.9080847740031033E-2</v>
      </c>
      <c r="S283" s="6">
        <f t="shared" si="128"/>
        <v>2.8945564720541155E-2</v>
      </c>
      <c r="T283" s="7">
        <f t="shared" si="129"/>
        <v>4.1431696808133262E-3</v>
      </c>
      <c r="U283" s="7">
        <f t="shared" si="130"/>
        <v>0.56536612308986434</v>
      </c>
      <c r="V283" s="7">
        <f t="shared" si="131"/>
        <v>8.822246934564852</v>
      </c>
      <c r="W283" s="6">
        <f t="shared" si="132"/>
        <v>9.3917562273355291</v>
      </c>
      <c r="X283" s="6">
        <v>3.3701000000000002E-2</v>
      </c>
      <c r="Y283" s="6">
        <v>9.5137923000000004</v>
      </c>
      <c r="Z283" s="6">
        <f t="shared" si="133"/>
        <v>14.110665201207226</v>
      </c>
      <c r="AA283" s="6">
        <f t="shared" si="135"/>
        <v>13.70924382056606</v>
      </c>
      <c r="AB283" s="6">
        <f t="shared" si="134"/>
        <v>1.2827279471349333</v>
      </c>
    </row>
    <row r="284" spans="7:28">
      <c r="G284" s="6">
        <v>8388608</v>
      </c>
      <c r="H284" s="6">
        <v>25165784</v>
      </c>
      <c r="I284" s="12">
        <f t="shared" si="120"/>
        <v>50331568</v>
      </c>
      <c r="J284" s="6">
        <v>14993623.005859001</v>
      </c>
      <c r="K284" s="12">
        <f t="shared" si="121"/>
        <v>119948984.046872</v>
      </c>
      <c r="L284" s="6">
        <f t="shared" si="122"/>
        <v>469.76156800000001</v>
      </c>
      <c r="M284" s="6">
        <f t="shared" si="123"/>
        <v>5242880</v>
      </c>
      <c r="N284" s="13">
        <f t="shared" si="124"/>
        <v>0.41960812256927599</v>
      </c>
      <c r="O284" s="13"/>
      <c r="P284" s="7">
        <f t="shared" si="125"/>
        <v>1.8827947933432743E-4</v>
      </c>
      <c r="Q284" s="7">
        <f t="shared" si="126"/>
        <v>2.3861562068116265E-2</v>
      </c>
      <c r="R284" s="6">
        <f t="shared" si="127"/>
        <v>2.4049841547450594E-2</v>
      </c>
      <c r="S284" s="6">
        <f t="shared" si="128"/>
        <v>2.3861562068116265E-2</v>
      </c>
      <c r="T284" s="7">
        <f t="shared" si="129"/>
        <v>5.766236097026642E-3</v>
      </c>
      <c r="U284" s="7">
        <f t="shared" si="130"/>
        <v>0.46606514564718582</v>
      </c>
      <c r="V284" s="7">
        <f t="shared" si="131"/>
        <v>8.9191055252828999</v>
      </c>
      <c r="W284" s="6">
        <f t="shared" si="132"/>
        <v>9.3909369070271129</v>
      </c>
      <c r="X284" s="6">
        <v>3.4070999999999997E-2</v>
      </c>
      <c r="Y284" s="6">
        <v>9.2759433199886416</v>
      </c>
      <c r="Z284" s="6">
        <f t="shared" si="133"/>
        <v>29.96518426780468</v>
      </c>
      <c r="AA284" s="6">
        <f t="shared" si="135"/>
        <v>29.412575071319903</v>
      </c>
      <c r="AB284" s="6">
        <f t="shared" si="134"/>
        <v>1.2396969566499261</v>
      </c>
    </row>
    <row r="285" spans="7:28">
      <c r="G285" s="6">
        <v>14081816</v>
      </c>
      <c r="H285" s="6">
        <v>16933413</v>
      </c>
      <c r="I285" s="12">
        <f t="shared" si="120"/>
        <v>33866826</v>
      </c>
      <c r="J285" s="6">
        <v>23139798.570312001</v>
      </c>
      <c r="K285" s="12">
        <f t="shared" si="121"/>
        <v>185118388.56249601</v>
      </c>
      <c r="L285" s="6">
        <f t="shared" si="122"/>
        <v>484.83727599999997</v>
      </c>
      <c r="M285" s="6">
        <f t="shared" si="123"/>
        <v>5242880</v>
      </c>
      <c r="N285" s="13">
        <f t="shared" si="124"/>
        <v>0.18294684965111693</v>
      </c>
      <c r="O285" s="13"/>
      <c r="P285" s="7">
        <f t="shared" si="125"/>
        <v>1.2668845059598109E-4</v>
      </c>
      <c r="Q285" s="7">
        <f t="shared" si="126"/>
        <v>3.6825771837363498E-2</v>
      </c>
      <c r="R285" s="6">
        <f t="shared" si="127"/>
        <v>3.6952460287959482E-2</v>
      </c>
      <c r="S285" s="6">
        <f t="shared" si="128"/>
        <v>3.6825771837363498E-2</v>
      </c>
      <c r="T285" s="7">
        <f t="shared" si="129"/>
        <v>3.8799529268176269E-3</v>
      </c>
      <c r="U285" s="7">
        <f t="shared" si="130"/>
        <v>0.71928269683082779</v>
      </c>
      <c r="V285" s="7">
        <f t="shared" si="131"/>
        <v>10.808371604234699</v>
      </c>
      <c r="W285" s="6">
        <f t="shared" si="132"/>
        <v>11.531534253992344</v>
      </c>
      <c r="X285" s="6">
        <v>4.1287999999999998E-2</v>
      </c>
      <c r="Y285" s="6">
        <v>11.723727599999998</v>
      </c>
      <c r="Z285" s="6">
        <f t="shared" si="133"/>
        <v>10.807566757015357</v>
      </c>
      <c r="AA285" s="6">
        <f t="shared" si="135"/>
        <v>10.500725905930334</v>
      </c>
      <c r="AB285" s="6">
        <f t="shared" si="134"/>
        <v>1.639353561981892</v>
      </c>
    </row>
    <row r="286" spans="7:28">
      <c r="G286" s="6">
        <v>943695</v>
      </c>
      <c r="H286" s="6">
        <v>39297771</v>
      </c>
      <c r="I286" s="12">
        <f t="shared" si="120"/>
        <v>78595542</v>
      </c>
      <c r="J286" s="6">
        <v>16304191.115234001</v>
      </c>
      <c r="K286" s="12">
        <f t="shared" si="121"/>
        <v>130433528.921872</v>
      </c>
      <c r="L286" s="6">
        <f t="shared" si="122"/>
        <v>490.44715200000002</v>
      </c>
      <c r="M286" s="6">
        <f t="shared" si="123"/>
        <v>5242880</v>
      </c>
      <c r="N286" s="13">
        <f t="shared" si="124"/>
        <v>0.6025716136767082</v>
      </c>
      <c r="O286" s="13"/>
      <c r="P286" s="7">
        <f t="shared" si="125"/>
        <v>2.9400887581645105E-4</v>
      </c>
      <c r="Q286" s="7">
        <f t="shared" si="126"/>
        <v>2.5947262253730192E-2</v>
      </c>
      <c r="R286" s="6">
        <f t="shared" si="127"/>
        <v>2.6241271129546644E-2</v>
      </c>
      <c r="S286" s="6">
        <f t="shared" si="128"/>
        <v>2.5947262253730192E-2</v>
      </c>
      <c r="T286" s="7">
        <f t="shared" si="129"/>
        <v>9.0042982834505278E-3</v>
      </c>
      <c r="U286" s="7">
        <f t="shared" si="130"/>
        <v>0.50680313916201092</v>
      </c>
      <c r="V286" s="7">
        <f t="shared" si="131"/>
        <v>7.1811482718311925</v>
      </c>
      <c r="W286" s="6">
        <f t="shared" si="132"/>
        <v>7.6969557092766543</v>
      </c>
      <c r="X286" s="6">
        <v>2.7432000000000002E-2</v>
      </c>
      <c r="Y286" s="6">
        <v>7.7330807999999998</v>
      </c>
      <c r="Z286" s="6">
        <f t="shared" si="133"/>
        <v>5.4124298128820705</v>
      </c>
      <c r="AA286" s="6">
        <f t="shared" si="135"/>
        <v>4.3406564248080963</v>
      </c>
      <c r="AB286" s="6">
        <f t="shared" si="134"/>
        <v>0.46715004870174726</v>
      </c>
    </row>
    <row r="287" spans="7:28">
      <c r="G287" s="6">
        <v>2983494</v>
      </c>
      <c r="H287" s="6">
        <v>37269096</v>
      </c>
      <c r="I287" s="12">
        <f t="shared" ref="I287:I322" si="136">2*H287</f>
        <v>74538192</v>
      </c>
      <c r="J287" s="6">
        <v>12708274.914062001</v>
      </c>
      <c r="K287" s="12">
        <f t="shared" ref="K287:K322" si="137">J287*8</f>
        <v>101666199.31249601</v>
      </c>
      <c r="L287" s="6">
        <f t="shared" ref="L287:L322" si="138">((H287+2*G287)*8+(G287+H287)*4)/1000000</f>
        <v>506.89903199999998</v>
      </c>
      <c r="M287" s="6">
        <f t="shared" ref="M287:M322" si="139">40*2^20/8</f>
        <v>5242880</v>
      </c>
      <c r="N287" s="13">
        <f t="shared" ref="N287:N322" si="140">I287/K287</f>
        <v>0.73316591457194713</v>
      </c>
      <c r="O287" s="13"/>
      <c r="P287" s="7">
        <f t="shared" ref="P287:P322" si="141">$B$31*I287</f>
        <v>2.7883120947636936E-4</v>
      </c>
      <c r="Q287" s="7">
        <f t="shared" ref="Q287:Q322" si="142">$C$31*K287</f>
        <v>2.0224550832182435E-2</v>
      </c>
      <c r="R287" s="6">
        <f t="shared" ref="R287:R322" si="143">P287+Q287</f>
        <v>2.0503382041658805E-2</v>
      </c>
      <c r="S287" s="6">
        <f t="shared" ref="S287:S322" si="144">MAX(P287,Q287)</f>
        <v>2.0224550832182435E-2</v>
      </c>
      <c r="T287" s="7">
        <f t="shared" ref="T287:T322" si="145">$D$31*I287</f>
        <v>8.539467979966419E-3</v>
      </c>
      <c r="U287" s="7">
        <f t="shared" ref="U287:U322" si="146">$E$31*K287</f>
        <v>0.39502687218641697</v>
      </c>
      <c r="V287" s="7">
        <f t="shared" ref="V287:V322" si="147">X287*$F$31</f>
        <v>12.906276323192673</v>
      </c>
      <c r="W287" s="6">
        <f t="shared" ref="W287:W322" si="148">SUM(T287:V287)</f>
        <v>13.309842663359056</v>
      </c>
      <c r="X287" s="6">
        <v>4.9301999999999999E-2</v>
      </c>
      <c r="Y287" s="6">
        <v>12.195970200013447</v>
      </c>
      <c r="Z287" s="6">
        <f t="shared" ref="Z287:Z322" si="149">ABS(S287-X287)/ABS(X287)*100</f>
        <v>58.978234489103009</v>
      </c>
      <c r="AA287" s="6">
        <f t="shared" si="135"/>
        <v>58.412676886011106</v>
      </c>
      <c r="AB287" s="6">
        <f t="shared" ref="AB287:AB322" si="150">ABS(W287-Y287)/ABS(Y287)*100</f>
        <v>9.1331189325502091</v>
      </c>
    </row>
    <row r="288" spans="7:28">
      <c r="G288" s="6">
        <v>3148440</v>
      </c>
      <c r="H288" s="6">
        <v>39383235</v>
      </c>
      <c r="I288" s="12">
        <f t="shared" si="136"/>
        <v>78766470</v>
      </c>
      <c r="J288" s="6">
        <v>13747212.785156</v>
      </c>
      <c r="K288" s="12">
        <f t="shared" si="137"/>
        <v>109977702.281248</v>
      </c>
      <c r="L288" s="6">
        <f t="shared" si="138"/>
        <v>535.56762000000003</v>
      </c>
      <c r="M288" s="6">
        <f t="shared" si="139"/>
        <v>5242880</v>
      </c>
      <c r="N288" s="13">
        <f t="shared" si="140"/>
        <v>0.71620399741184859</v>
      </c>
      <c r="O288" s="13"/>
      <c r="P288" s="7">
        <f t="shared" si="141"/>
        <v>2.946482803914021E-4</v>
      </c>
      <c r="Q288" s="7">
        <f t="shared" si="142"/>
        <v>2.187796578641589E-2</v>
      </c>
      <c r="R288" s="6">
        <f t="shared" si="143"/>
        <v>2.2172614066807293E-2</v>
      </c>
      <c r="S288" s="6">
        <f t="shared" si="144"/>
        <v>2.187796578641589E-2</v>
      </c>
      <c r="T288" s="7">
        <f t="shared" si="145"/>
        <v>9.0238806498014537E-3</v>
      </c>
      <c r="U288" s="7">
        <f t="shared" si="146"/>
        <v>0.42732145035612207</v>
      </c>
      <c r="V288" s="7">
        <f t="shared" si="147"/>
        <v>13.916223466409528</v>
      </c>
      <c r="W288" s="6">
        <f t="shared" si="148"/>
        <v>14.352568797415453</v>
      </c>
      <c r="X288" s="6">
        <v>5.3159999999999999E-2</v>
      </c>
      <c r="Y288" s="6">
        <v>13.17526300001772</v>
      </c>
      <c r="Z288" s="6">
        <f t="shared" si="149"/>
        <v>58.845060597411788</v>
      </c>
      <c r="AA288" s="6">
        <f t="shared" ref="AA288:AA322" si="151">ABS(R288-X288)/ABS(X288)*100</f>
        <v>58.290793704275224</v>
      </c>
      <c r="AB288" s="6">
        <f t="shared" si="150"/>
        <v>8.9357290051526785</v>
      </c>
    </row>
    <row r="289" spans="7:28">
      <c r="G289" s="6">
        <v>1470152</v>
      </c>
      <c r="H289" s="6">
        <v>44279572</v>
      </c>
      <c r="I289" s="12">
        <f t="shared" si="136"/>
        <v>88559144</v>
      </c>
      <c r="J289" s="6">
        <v>18211464.568358999</v>
      </c>
      <c r="K289" s="12">
        <f t="shared" si="137"/>
        <v>145691716.54687199</v>
      </c>
      <c r="L289" s="6">
        <f t="shared" si="138"/>
        <v>560.75790400000005</v>
      </c>
      <c r="M289" s="6">
        <f t="shared" si="139"/>
        <v>5242880</v>
      </c>
      <c r="N289" s="13">
        <f t="shared" si="140"/>
        <v>0.60785297955844131</v>
      </c>
      <c r="O289" s="13"/>
      <c r="P289" s="7">
        <f t="shared" si="141"/>
        <v>3.3128054986512098E-4</v>
      </c>
      <c r="Q289" s="7">
        <f t="shared" si="142"/>
        <v>2.8982587596032623E-2</v>
      </c>
      <c r="R289" s="6">
        <f t="shared" si="143"/>
        <v>2.9313868145897745E-2</v>
      </c>
      <c r="S289" s="6">
        <f t="shared" si="144"/>
        <v>2.8982587596032623E-2</v>
      </c>
      <c r="T289" s="7">
        <f t="shared" si="145"/>
        <v>1.0145778348383273E-2</v>
      </c>
      <c r="U289" s="7">
        <f t="shared" si="146"/>
        <v>0.56608925562448009</v>
      </c>
      <c r="V289" s="7">
        <f t="shared" si="147"/>
        <v>5.808112303409108</v>
      </c>
      <c r="W289" s="6">
        <f t="shared" si="148"/>
        <v>6.3843473373819712</v>
      </c>
      <c r="X289" s="6">
        <v>2.2186999999999998E-2</v>
      </c>
      <c r="Y289" s="6">
        <v>6.7423827777802421</v>
      </c>
      <c r="Z289" s="6">
        <f t="shared" si="149"/>
        <v>30.628690656837904</v>
      </c>
      <c r="AA289" s="6">
        <f t="shared" si="151"/>
        <v>32.121819740829075</v>
      </c>
      <c r="AB289" s="6">
        <f t="shared" si="150"/>
        <v>5.3102212110856293</v>
      </c>
    </row>
    <row r="290" spans="7:28">
      <c r="G290" s="6">
        <v>1470152</v>
      </c>
      <c r="H290" s="6">
        <v>44279572</v>
      </c>
      <c r="I290" s="12">
        <f t="shared" si="136"/>
        <v>88559144</v>
      </c>
      <c r="J290" s="6">
        <v>18212380.072266001</v>
      </c>
      <c r="K290" s="12">
        <f t="shared" si="137"/>
        <v>145699040.57812801</v>
      </c>
      <c r="L290" s="6">
        <f t="shared" si="138"/>
        <v>560.75790400000005</v>
      </c>
      <c r="M290" s="6">
        <f t="shared" si="139"/>
        <v>5242880</v>
      </c>
      <c r="N290" s="13">
        <f t="shared" si="140"/>
        <v>0.60782242387184449</v>
      </c>
      <c r="O290" s="13"/>
      <c r="P290" s="7">
        <f t="shared" si="141"/>
        <v>3.3128054986512098E-4</v>
      </c>
      <c r="Q290" s="7">
        <f t="shared" si="142"/>
        <v>2.8984044572327946E-2</v>
      </c>
      <c r="R290" s="6">
        <f t="shared" si="143"/>
        <v>2.9315325122193068E-2</v>
      </c>
      <c r="S290" s="6">
        <f t="shared" si="144"/>
        <v>2.8984044572327946E-2</v>
      </c>
      <c r="T290" s="7">
        <f t="shared" si="145"/>
        <v>1.0145778348383273E-2</v>
      </c>
      <c r="U290" s="7">
        <f t="shared" si="146"/>
        <v>0.56611771335358207</v>
      </c>
      <c r="V290" s="7">
        <f t="shared" si="147"/>
        <v>5.8036620438355762</v>
      </c>
      <c r="W290" s="6">
        <f t="shared" si="148"/>
        <v>6.3799255355375415</v>
      </c>
      <c r="X290" s="6">
        <v>2.2169999999999999E-2</v>
      </c>
      <c r="Y290" s="6">
        <v>6.7766300000073896</v>
      </c>
      <c r="Z290" s="6">
        <f t="shared" si="149"/>
        <v>30.735428833233865</v>
      </c>
      <c r="AA290" s="6">
        <f t="shared" si="151"/>
        <v>32.229702851570003</v>
      </c>
      <c r="AB290" s="6">
        <f t="shared" si="150"/>
        <v>5.8540080315645904</v>
      </c>
    </row>
    <row r="291" spans="7:28">
      <c r="G291" s="6">
        <v>1102824</v>
      </c>
      <c r="H291" s="6">
        <v>45204422</v>
      </c>
      <c r="I291" s="12">
        <f t="shared" si="136"/>
        <v>90408844</v>
      </c>
      <c r="J291" s="6">
        <v>18733101.697266001</v>
      </c>
      <c r="K291" s="12">
        <f t="shared" si="137"/>
        <v>149864813.57812801</v>
      </c>
      <c r="L291" s="6">
        <f t="shared" si="138"/>
        <v>564.50954400000001</v>
      </c>
      <c r="M291" s="6">
        <f t="shared" si="139"/>
        <v>5242880</v>
      </c>
      <c r="N291" s="13">
        <f t="shared" si="140"/>
        <v>0.60326931880422863</v>
      </c>
      <c r="O291" s="13"/>
      <c r="P291" s="7">
        <f t="shared" si="141"/>
        <v>3.3819987637854701E-4</v>
      </c>
      <c r="Q291" s="7">
        <f t="shared" si="142"/>
        <v>2.9812745638794168E-2</v>
      </c>
      <c r="R291" s="6">
        <f t="shared" si="143"/>
        <v>3.0150945515172715E-2</v>
      </c>
      <c r="S291" s="6">
        <f t="shared" si="144"/>
        <v>2.9812745638794168E-2</v>
      </c>
      <c r="T291" s="7">
        <f t="shared" si="145"/>
        <v>1.0357689229217945E-2</v>
      </c>
      <c r="U291" s="7">
        <f t="shared" si="146"/>
        <v>0.58230394131879293</v>
      </c>
      <c r="V291" s="7">
        <f t="shared" si="147"/>
        <v>8.0646556871647537</v>
      </c>
      <c r="W291" s="6">
        <f t="shared" si="148"/>
        <v>8.6573173177127654</v>
      </c>
      <c r="X291" s="6">
        <v>3.0807000000000001E-2</v>
      </c>
      <c r="Y291" s="6">
        <v>8.6926351499911991</v>
      </c>
      <c r="Z291" s="6">
        <f t="shared" si="149"/>
        <v>3.2273650832792309</v>
      </c>
      <c r="AA291" s="6">
        <f t="shared" si="151"/>
        <v>2.1295630370606862</v>
      </c>
      <c r="AB291" s="6">
        <f t="shared" si="150"/>
        <v>0.40629603876184228</v>
      </c>
    </row>
    <row r="292" spans="7:28">
      <c r="G292" s="6">
        <v>16002413</v>
      </c>
      <c r="H292" s="6">
        <v>23998813</v>
      </c>
      <c r="I292" s="12">
        <f t="shared" si="136"/>
        <v>47997626</v>
      </c>
      <c r="J292" s="6">
        <v>26978087.253906</v>
      </c>
      <c r="K292" s="12">
        <f t="shared" si="137"/>
        <v>215824698.031248</v>
      </c>
      <c r="L292" s="6">
        <f t="shared" si="138"/>
        <v>608.03401599999995</v>
      </c>
      <c r="M292" s="6">
        <f t="shared" si="139"/>
        <v>5242880</v>
      </c>
      <c r="N292" s="13">
        <f t="shared" si="140"/>
        <v>0.2223917208634329</v>
      </c>
      <c r="O292" s="13"/>
      <c r="P292" s="7">
        <f t="shared" si="141"/>
        <v>1.7954870852749465E-4</v>
      </c>
      <c r="Q292" s="7">
        <f t="shared" si="142"/>
        <v>4.2934206311348685E-2</v>
      </c>
      <c r="R292" s="6">
        <f t="shared" si="143"/>
        <v>4.3113755019876181E-2</v>
      </c>
      <c r="S292" s="6">
        <f t="shared" si="144"/>
        <v>4.2934206311348685E-2</v>
      </c>
      <c r="T292" s="7">
        <f t="shared" si="145"/>
        <v>5.4988480313743551E-3</v>
      </c>
      <c r="U292" s="7">
        <f t="shared" si="146"/>
        <v>0.83859292449602552</v>
      </c>
      <c r="V292" s="7">
        <f t="shared" si="147"/>
        <v>13.716747125525329</v>
      </c>
      <c r="W292" s="6">
        <f t="shared" si="148"/>
        <v>14.560838898052728</v>
      </c>
      <c r="X292" s="6">
        <v>5.2398E-2</v>
      </c>
      <c r="Y292" s="6">
        <v>14.601576000017467</v>
      </c>
      <c r="Z292" s="6">
        <f t="shared" si="149"/>
        <v>18.061364343393478</v>
      </c>
      <c r="AA292" s="6">
        <f t="shared" si="151"/>
        <v>17.71870105752857</v>
      </c>
      <c r="AB292" s="6">
        <f t="shared" si="150"/>
        <v>0.27899113057857705</v>
      </c>
    </row>
    <row r="293" spans="7:28">
      <c r="G293" s="6">
        <v>4802000</v>
      </c>
      <c r="H293" s="6">
        <v>42681372</v>
      </c>
      <c r="I293" s="12">
        <f t="shared" si="136"/>
        <v>85362744</v>
      </c>
      <c r="J293" s="6">
        <v>18331119.820312001</v>
      </c>
      <c r="K293" s="12">
        <f t="shared" si="137"/>
        <v>146648958.56249601</v>
      </c>
      <c r="L293" s="6">
        <f t="shared" si="138"/>
        <v>608.21646399999997</v>
      </c>
      <c r="M293" s="6">
        <f t="shared" si="139"/>
        <v>5242880</v>
      </c>
      <c r="N293" s="13">
        <f t="shared" si="140"/>
        <v>0.58208898881216231</v>
      </c>
      <c r="O293" s="13"/>
      <c r="P293" s="7">
        <f t="shared" si="141"/>
        <v>3.193235107412009E-4</v>
      </c>
      <c r="Q293" s="7">
        <f t="shared" si="142"/>
        <v>2.9173012633405975E-2</v>
      </c>
      <c r="R293" s="6">
        <f t="shared" si="143"/>
        <v>2.9492336144147174E-2</v>
      </c>
      <c r="S293" s="6">
        <f t="shared" si="144"/>
        <v>2.9173012633405975E-2</v>
      </c>
      <c r="T293" s="7">
        <f t="shared" si="145"/>
        <v>9.7795827818049387E-3</v>
      </c>
      <c r="U293" s="7">
        <f t="shared" si="146"/>
        <v>0.5698086463552684</v>
      </c>
      <c r="V293" s="7">
        <f t="shared" si="147"/>
        <v>6.225651363396377</v>
      </c>
      <c r="W293" s="6">
        <f t="shared" si="148"/>
        <v>6.8052395925334501</v>
      </c>
      <c r="X293" s="6">
        <v>2.3782000000000001E-2</v>
      </c>
      <c r="Y293" s="6">
        <v>7.181450540000001</v>
      </c>
      <c r="Z293" s="6">
        <f t="shared" si="149"/>
        <v>22.668457797519022</v>
      </c>
      <c r="AA293" s="6">
        <f t="shared" si="151"/>
        <v>24.01116871645435</v>
      </c>
      <c r="AB293" s="6">
        <f t="shared" si="150"/>
        <v>5.2386484509096247</v>
      </c>
    </row>
    <row r="294" spans="7:28">
      <c r="G294" s="6">
        <v>3566907</v>
      </c>
      <c r="H294" s="6">
        <v>45030389</v>
      </c>
      <c r="I294" s="12">
        <f t="shared" si="136"/>
        <v>90060778</v>
      </c>
      <c r="J294" s="6">
        <v>16563088.847656</v>
      </c>
      <c r="K294" s="12">
        <f t="shared" si="137"/>
        <v>132504710.781248</v>
      </c>
      <c r="L294" s="6">
        <f t="shared" si="138"/>
        <v>611.702808</v>
      </c>
      <c r="M294" s="6">
        <f t="shared" si="139"/>
        <v>5242880</v>
      </c>
      <c r="N294" s="13">
        <f t="shared" si="140"/>
        <v>0.67967982020413842</v>
      </c>
      <c r="O294" s="13"/>
      <c r="P294" s="7">
        <f t="shared" si="141"/>
        <v>3.3689783696554912E-4</v>
      </c>
      <c r="Q294" s="7">
        <f t="shared" si="142"/>
        <v>2.6359284372004611E-2</v>
      </c>
      <c r="R294" s="6">
        <f t="shared" si="143"/>
        <v>2.6696182208970159E-2</v>
      </c>
      <c r="S294" s="6">
        <f t="shared" si="144"/>
        <v>2.6359284372004611E-2</v>
      </c>
      <c r="T294" s="7">
        <f t="shared" si="145"/>
        <v>1.0317813047864968E-2</v>
      </c>
      <c r="U294" s="7">
        <f t="shared" si="146"/>
        <v>0.51485077443480887</v>
      </c>
      <c r="V294" s="7">
        <f t="shared" si="147"/>
        <v>16.612818987995016</v>
      </c>
      <c r="W294" s="6">
        <f t="shared" si="148"/>
        <v>17.137987575477691</v>
      </c>
      <c r="X294" s="6">
        <v>6.3461000000000004E-2</v>
      </c>
      <c r="Y294" s="6">
        <v>15.814027907151925</v>
      </c>
      <c r="Z294" s="6">
        <f t="shared" si="149"/>
        <v>58.463805530948754</v>
      </c>
      <c r="AA294" s="6">
        <f t="shared" si="151"/>
        <v>57.932931707709997</v>
      </c>
      <c r="AB294" s="6">
        <f t="shared" si="150"/>
        <v>8.3720585046331131</v>
      </c>
    </row>
    <row r="295" spans="7:28">
      <c r="G295" s="6">
        <v>3542400</v>
      </c>
      <c r="H295" s="6">
        <v>50194096</v>
      </c>
      <c r="I295" s="12">
        <f t="shared" si="136"/>
        <v>100388192</v>
      </c>
      <c r="J295" s="6">
        <v>21592601.132812001</v>
      </c>
      <c r="K295" s="12">
        <f t="shared" si="137"/>
        <v>172740809.06249601</v>
      </c>
      <c r="L295" s="6">
        <f t="shared" si="138"/>
        <v>673.17715199999998</v>
      </c>
      <c r="M295" s="6">
        <f t="shared" si="139"/>
        <v>5242880</v>
      </c>
      <c r="N295" s="13">
        <f t="shared" si="140"/>
        <v>0.58114925213578505</v>
      </c>
      <c r="O295" s="13"/>
      <c r="P295" s="7">
        <f t="shared" si="141"/>
        <v>3.7553045279802315E-4</v>
      </c>
      <c r="Q295" s="7">
        <f t="shared" si="142"/>
        <v>3.4363488527178215E-2</v>
      </c>
      <c r="R295" s="6">
        <f t="shared" si="143"/>
        <v>3.4739018979976236E-2</v>
      </c>
      <c r="S295" s="6">
        <f t="shared" si="144"/>
        <v>3.4363488527178215E-2</v>
      </c>
      <c r="T295" s="7">
        <f t="shared" si="145"/>
        <v>1.1500973234643538E-2</v>
      </c>
      <c r="U295" s="7">
        <f t="shared" si="146"/>
        <v>0.67118926412469604</v>
      </c>
      <c r="V295" s="7">
        <f t="shared" si="147"/>
        <v>7.2533995449073592</v>
      </c>
      <c r="W295" s="6">
        <f t="shared" si="148"/>
        <v>7.9360897822666985</v>
      </c>
      <c r="X295" s="6">
        <v>2.7708E-2</v>
      </c>
      <c r="Y295" s="6">
        <v>8.3814391000092368</v>
      </c>
      <c r="Z295" s="6">
        <f t="shared" si="149"/>
        <v>24.020097181962665</v>
      </c>
      <c r="AA295" s="6">
        <f t="shared" si="151"/>
        <v>25.375411361253917</v>
      </c>
      <c r="AB295" s="6">
        <f t="shared" si="150"/>
        <v>5.313518507126628</v>
      </c>
    </row>
    <row r="296" spans="7:28">
      <c r="G296" s="6">
        <v>18318143</v>
      </c>
      <c r="H296" s="6">
        <v>27470081</v>
      </c>
      <c r="I296" s="12">
        <f t="shared" si="136"/>
        <v>54940162</v>
      </c>
      <c r="J296" s="6">
        <v>27030438.128906</v>
      </c>
      <c r="K296" s="12">
        <f t="shared" si="137"/>
        <v>216243505.031248</v>
      </c>
      <c r="L296" s="6">
        <f t="shared" si="138"/>
        <v>696.00383199999999</v>
      </c>
      <c r="M296" s="6">
        <f t="shared" si="139"/>
        <v>5242880</v>
      </c>
      <c r="N296" s="13">
        <f t="shared" si="140"/>
        <v>0.25406618336148845</v>
      </c>
      <c r="O296" s="13"/>
      <c r="P296" s="7">
        <f t="shared" si="141"/>
        <v>2.0551922991756587E-4</v>
      </c>
      <c r="Q296" s="7">
        <f t="shared" si="142"/>
        <v>4.3017519974273555E-2</v>
      </c>
      <c r="R296" s="6">
        <f t="shared" si="143"/>
        <v>4.322303920419112E-2</v>
      </c>
      <c r="S296" s="6">
        <f t="shared" si="144"/>
        <v>4.3017519974273555E-2</v>
      </c>
      <c r="T296" s="7">
        <f t="shared" si="145"/>
        <v>6.2942196694704888E-3</v>
      </c>
      <c r="U296" s="7">
        <f t="shared" si="146"/>
        <v>0.84022021085450593</v>
      </c>
      <c r="V296" s="7">
        <f t="shared" si="147"/>
        <v>13.878788929996876</v>
      </c>
      <c r="W296" s="6">
        <f t="shared" si="148"/>
        <v>14.725303360520853</v>
      </c>
      <c r="X296" s="6">
        <v>5.3017000000000002E-2</v>
      </c>
      <c r="Y296" s="6">
        <v>14.706915799999999</v>
      </c>
      <c r="Z296" s="6">
        <f t="shared" si="149"/>
        <v>18.860893724138382</v>
      </c>
      <c r="AA296" s="6">
        <f t="shared" si="151"/>
        <v>18.473245932076278</v>
      </c>
      <c r="AB296" s="6">
        <f t="shared" si="150"/>
        <v>0.12502662537072146</v>
      </c>
    </row>
    <row r="297" spans="7:28">
      <c r="G297" s="6">
        <v>1139905</v>
      </c>
      <c r="H297" s="6">
        <v>57515616</v>
      </c>
      <c r="I297" s="12">
        <f t="shared" si="136"/>
        <v>115031232</v>
      </c>
      <c r="J297" s="6">
        <v>24255732.007812001</v>
      </c>
      <c r="K297" s="12">
        <f t="shared" si="137"/>
        <v>194045856.06249601</v>
      </c>
      <c r="L297" s="6">
        <f t="shared" si="138"/>
        <v>712.98549200000002</v>
      </c>
      <c r="M297" s="6">
        <f t="shared" si="139"/>
        <v>5242880</v>
      </c>
      <c r="N297" s="13">
        <f t="shared" si="140"/>
        <v>0.59280437281253817</v>
      </c>
      <c r="O297" s="13"/>
      <c r="P297" s="7">
        <f t="shared" si="141"/>
        <v>4.3030688946837941E-4</v>
      </c>
      <c r="Q297" s="7">
        <f t="shared" si="142"/>
        <v>3.8601721184121605E-2</v>
      </c>
      <c r="R297" s="6">
        <f t="shared" si="143"/>
        <v>3.9032028073589985E-2</v>
      </c>
      <c r="S297" s="6">
        <f t="shared" si="144"/>
        <v>3.8601721184121605E-2</v>
      </c>
      <c r="T297" s="7">
        <f t="shared" si="145"/>
        <v>1.3178553114892947E-2</v>
      </c>
      <c r="U297" s="7">
        <f t="shared" si="146"/>
        <v>0.75397062248280444</v>
      </c>
      <c r="V297" s="7">
        <f t="shared" si="147"/>
        <v>19.80915248169066</v>
      </c>
      <c r="W297" s="6">
        <f t="shared" si="148"/>
        <v>20.576301657288358</v>
      </c>
      <c r="X297" s="6">
        <v>7.5671000000000002E-2</v>
      </c>
      <c r="Y297" s="6">
        <v>18.993866123533863</v>
      </c>
      <c r="Z297" s="6">
        <f t="shared" si="149"/>
        <v>48.987430872961099</v>
      </c>
      <c r="AA297" s="6">
        <f t="shared" si="151"/>
        <v>48.418775919982579</v>
      </c>
      <c r="AB297" s="6">
        <f t="shared" si="150"/>
        <v>8.3312977119166849</v>
      </c>
    </row>
    <row r="298" spans="7:28">
      <c r="G298" s="6">
        <v>19458087</v>
      </c>
      <c r="H298" s="6">
        <v>29179764</v>
      </c>
      <c r="I298" s="12">
        <f t="shared" si="136"/>
        <v>58359528</v>
      </c>
      <c r="J298" s="6">
        <v>38989455.371094003</v>
      </c>
      <c r="K298" s="12">
        <f t="shared" si="137"/>
        <v>311915642.96875203</v>
      </c>
      <c r="L298" s="6">
        <f t="shared" si="138"/>
        <v>739.31890799999996</v>
      </c>
      <c r="M298" s="6">
        <f t="shared" si="139"/>
        <v>5242880</v>
      </c>
      <c r="N298" s="13">
        <f t="shared" si="140"/>
        <v>0.18710035650839899</v>
      </c>
      <c r="O298" s="13"/>
      <c r="P298" s="7">
        <f t="shared" si="141"/>
        <v>2.183103364877705E-4</v>
      </c>
      <c r="Q298" s="7">
        <f t="shared" si="142"/>
        <v>6.2049666646671033E-2</v>
      </c>
      <c r="R298" s="6">
        <f t="shared" si="143"/>
        <v>6.22679769831588E-2</v>
      </c>
      <c r="S298" s="6">
        <f t="shared" si="144"/>
        <v>6.2049666646671033E-2</v>
      </c>
      <c r="T298" s="7">
        <f t="shared" si="145"/>
        <v>6.6859593358791648E-3</v>
      </c>
      <c r="U298" s="7">
        <f t="shared" si="146"/>
        <v>1.2119569892568676</v>
      </c>
      <c r="V298" s="7">
        <f t="shared" si="147"/>
        <v>18.667791791067152</v>
      </c>
      <c r="W298" s="6">
        <f t="shared" si="148"/>
        <v>19.886434739659901</v>
      </c>
      <c r="X298" s="6">
        <v>7.1310999999999999E-2</v>
      </c>
      <c r="Y298" s="6">
        <v>20.000061337499996</v>
      </c>
      <c r="Z298" s="6">
        <f t="shared" si="149"/>
        <v>12.987243697787113</v>
      </c>
      <c r="AA298" s="6">
        <f t="shared" si="151"/>
        <v>12.681105322939237</v>
      </c>
      <c r="AB298" s="6">
        <f t="shared" si="150"/>
        <v>0.56813124681296079</v>
      </c>
    </row>
    <row r="299" spans="7:28">
      <c r="G299" s="6">
        <v>1564794</v>
      </c>
      <c r="H299" s="6">
        <v>59485419</v>
      </c>
      <c r="I299" s="12">
        <f t="shared" si="136"/>
        <v>118970838</v>
      </c>
      <c r="J299" s="6">
        <v>24081503.091797002</v>
      </c>
      <c r="K299" s="12">
        <f t="shared" si="137"/>
        <v>192652024.73437601</v>
      </c>
      <c r="L299" s="6">
        <f t="shared" si="138"/>
        <v>745.12090799999999</v>
      </c>
      <c r="M299" s="6">
        <f t="shared" si="139"/>
        <v>5242880</v>
      </c>
      <c r="N299" s="13">
        <f t="shared" si="140"/>
        <v>0.61754262984795583</v>
      </c>
      <c r="O299" s="13"/>
      <c r="P299" s="7">
        <f t="shared" si="141"/>
        <v>4.4504410104228453E-4</v>
      </c>
      <c r="Q299" s="7">
        <f t="shared" si="142"/>
        <v>3.8324445031991596E-2</v>
      </c>
      <c r="R299" s="6">
        <f t="shared" si="143"/>
        <v>3.876948913303388E-2</v>
      </c>
      <c r="S299" s="6">
        <f t="shared" si="144"/>
        <v>3.8324445031991596E-2</v>
      </c>
      <c r="T299" s="7">
        <f t="shared" si="145"/>
        <v>1.3629894076995752E-2</v>
      </c>
      <c r="U299" s="7">
        <f t="shared" si="146"/>
        <v>0.74855485171901026</v>
      </c>
      <c r="V299" s="7">
        <f t="shared" si="147"/>
        <v>8.0785300258351764</v>
      </c>
      <c r="W299" s="6">
        <f t="shared" si="148"/>
        <v>8.8407147716311822</v>
      </c>
      <c r="X299" s="6">
        <v>3.0859999999999999E-2</v>
      </c>
      <c r="Y299" s="6">
        <v>9.2255969999999987</v>
      </c>
      <c r="Z299" s="6">
        <f t="shared" si="149"/>
        <v>24.188091484094613</v>
      </c>
      <c r="AA299" s="6">
        <f t="shared" si="151"/>
        <v>25.630230502378097</v>
      </c>
      <c r="AB299" s="6">
        <f t="shared" si="150"/>
        <v>4.1718950911124395</v>
      </c>
    </row>
    <row r="300" spans="7:28">
      <c r="G300" s="6">
        <v>21198119</v>
      </c>
      <c r="H300" s="6">
        <v>31790179</v>
      </c>
      <c r="I300" s="12">
        <f t="shared" si="136"/>
        <v>63580358</v>
      </c>
      <c r="J300" s="6">
        <v>42101072.351562001</v>
      </c>
      <c r="K300" s="12">
        <f t="shared" si="137"/>
        <v>336808578.81249601</v>
      </c>
      <c r="L300" s="6">
        <f t="shared" si="138"/>
        <v>805.44452799999999</v>
      </c>
      <c r="M300" s="6">
        <f t="shared" si="139"/>
        <v>5242880</v>
      </c>
      <c r="N300" s="13">
        <f t="shared" si="140"/>
        <v>0.18877297669842219</v>
      </c>
      <c r="O300" s="13"/>
      <c r="P300" s="7">
        <f t="shared" si="141"/>
        <v>2.3784032915744131E-4</v>
      </c>
      <c r="Q300" s="7">
        <f t="shared" si="142"/>
        <v>6.7001641341688234E-2</v>
      </c>
      <c r="R300" s="6">
        <f t="shared" si="143"/>
        <v>6.7239481670845674E-2</v>
      </c>
      <c r="S300" s="6">
        <f t="shared" si="144"/>
        <v>6.7001641341688234E-2</v>
      </c>
      <c r="T300" s="7">
        <f t="shared" si="145"/>
        <v>7.2840837257737859E-3</v>
      </c>
      <c r="U300" s="7">
        <f t="shared" si="146"/>
        <v>1.3086791904642328</v>
      </c>
      <c r="V300" s="7">
        <f t="shared" si="147"/>
        <v>19.959675967266005</v>
      </c>
      <c r="W300" s="6">
        <f t="shared" si="148"/>
        <v>21.275639241456012</v>
      </c>
      <c r="X300" s="6">
        <v>7.6245999999999994E-2</v>
      </c>
      <c r="Y300" s="6">
        <v>21.353539477769303</v>
      </c>
      <c r="Z300" s="6">
        <f t="shared" si="149"/>
        <v>12.124385093397374</v>
      </c>
      <c r="AA300" s="6">
        <f t="shared" si="151"/>
        <v>11.812446986273798</v>
      </c>
      <c r="AB300" s="6">
        <f t="shared" si="150"/>
        <v>0.36481182145185137</v>
      </c>
    </row>
    <row r="301" spans="7:28">
      <c r="G301" s="6">
        <v>2164760</v>
      </c>
      <c r="H301" s="6">
        <v>64685452</v>
      </c>
      <c r="I301" s="12">
        <f t="shared" si="136"/>
        <v>129370904</v>
      </c>
      <c r="J301" s="6">
        <v>26464242.808594</v>
      </c>
      <c r="K301" s="12">
        <f t="shared" si="137"/>
        <v>211713942.468752</v>
      </c>
      <c r="L301" s="6">
        <f t="shared" si="138"/>
        <v>819.520624</v>
      </c>
      <c r="M301" s="6">
        <f t="shared" si="139"/>
        <v>5242880</v>
      </c>
      <c r="N301" s="13">
        <f t="shared" si="140"/>
        <v>0.61106463982217207</v>
      </c>
      <c r="O301" s="13"/>
      <c r="P301" s="7">
        <f t="shared" si="141"/>
        <v>4.8394849224906437E-4</v>
      </c>
      <c r="Q301" s="7">
        <f t="shared" si="142"/>
        <v>4.2116449914487306E-2</v>
      </c>
      <c r="R301" s="6">
        <f t="shared" si="143"/>
        <v>4.2600398406736371E-2</v>
      </c>
      <c r="S301" s="6">
        <f t="shared" si="144"/>
        <v>4.2116449914487306E-2</v>
      </c>
      <c r="T301" s="7">
        <f t="shared" si="145"/>
        <v>1.4821377640167468E-2</v>
      </c>
      <c r="U301" s="7">
        <f t="shared" si="146"/>
        <v>0.82262046832911029</v>
      </c>
      <c r="V301" s="7">
        <f t="shared" si="147"/>
        <v>8.465964388707377</v>
      </c>
      <c r="W301" s="6">
        <f t="shared" si="148"/>
        <v>9.303406234676654</v>
      </c>
      <c r="X301" s="6">
        <v>3.2340000000000001E-2</v>
      </c>
      <c r="Y301" s="6">
        <v>9.8050568000107798</v>
      </c>
      <c r="Z301" s="6">
        <f t="shared" si="149"/>
        <v>30.230210001506819</v>
      </c>
      <c r="AA301" s="6">
        <f t="shared" si="151"/>
        <v>31.726649371479194</v>
      </c>
      <c r="AB301" s="6">
        <f t="shared" si="150"/>
        <v>5.1162433381678554</v>
      </c>
    </row>
    <row r="302" spans="7:28">
      <c r="G302" s="6">
        <v>2164760</v>
      </c>
      <c r="H302" s="6">
        <v>64685452</v>
      </c>
      <c r="I302" s="12">
        <f t="shared" si="136"/>
        <v>129370904</v>
      </c>
      <c r="J302" s="6">
        <v>26464868.0625</v>
      </c>
      <c r="K302" s="12">
        <f t="shared" si="137"/>
        <v>211718944.5</v>
      </c>
      <c r="L302" s="6">
        <f t="shared" si="138"/>
        <v>819.520624</v>
      </c>
      <c r="M302" s="6">
        <f t="shared" si="139"/>
        <v>5242880</v>
      </c>
      <c r="N302" s="13">
        <f t="shared" si="140"/>
        <v>0.61105020292598333</v>
      </c>
      <c r="O302" s="13"/>
      <c r="P302" s="7">
        <f t="shared" si="141"/>
        <v>4.8394849224906437E-4</v>
      </c>
      <c r="Q302" s="7">
        <f t="shared" si="142"/>
        <v>4.2117444973178625E-2</v>
      </c>
      <c r="R302" s="6">
        <f t="shared" si="143"/>
        <v>4.2601393465427691E-2</v>
      </c>
      <c r="S302" s="6">
        <f t="shared" si="144"/>
        <v>4.2117444973178625E-2</v>
      </c>
      <c r="T302" s="7">
        <f t="shared" si="145"/>
        <v>1.4821377640167468E-2</v>
      </c>
      <c r="U302" s="7">
        <f t="shared" si="146"/>
        <v>0.82263990386197994</v>
      </c>
      <c r="V302" s="7">
        <f t="shared" si="147"/>
        <v>8.4777444875784891</v>
      </c>
      <c r="W302" s="6">
        <f t="shared" si="148"/>
        <v>9.3152057690806362</v>
      </c>
      <c r="X302" s="6">
        <v>3.2384999999999997E-2</v>
      </c>
      <c r="Y302" s="6">
        <v>9.8381003571521077</v>
      </c>
      <c r="Z302" s="6">
        <f t="shared" si="149"/>
        <v>30.052323523787646</v>
      </c>
      <c r="AA302" s="6">
        <f t="shared" si="151"/>
        <v>31.54668354308382</v>
      </c>
      <c r="AB302" s="6">
        <f t="shared" si="150"/>
        <v>5.3149954675074778</v>
      </c>
    </row>
    <row r="303" spans="7:28">
      <c r="G303" s="6">
        <v>23947347</v>
      </c>
      <c r="H303" s="6">
        <v>28854312</v>
      </c>
      <c r="I303" s="12">
        <f t="shared" si="136"/>
        <v>57708624</v>
      </c>
      <c r="J303" s="6">
        <v>25757851.445312001</v>
      </c>
      <c r="K303" s="12">
        <f t="shared" si="137"/>
        <v>206062811.56249601</v>
      </c>
      <c r="L303" s="6">
        <f t="shared" si="138"/>
        <v>825.19868399999996</v>
      </c>
      <c r="M303" s="6">
        <f t="shared" si="139"/>
        <v>5242880</v>
      </c>
      <c r="N303" s="13">
        <f t="shared" si="140"/>
        <v>0.2800535601859328</v>
      </c>
      <c r="O303" s="13"/>
      <c r="P303" s="7">
        <f t="shared" si="141"/>
        <v>2.1587544580014816E-4</v>
      </c>
      <c r="Q303" s="7">
        <f t="shared" si="142"/>
        <v>4.0992265229254921E-2</v>
      </c>
      <c r="R303" s="6">
        <f t="shared" si="143"/>
        <v>4.1208140675055072E-2</v>
      </c>
      <c r="S303" s="6">
        <f t="shared" si="144"/>
        <v>4.0992265229254921E-2</v>
      </c>
      <c r="T303" s="7">
        <f t="shared" si="145"/>
        <v>6.611388519001395E-3</v>
      </c>
      <c r="U303" s="7">
        <f t="shared" si="146"/>
        <v>0.80066284051071779</v>
      </c>
      <c r="V303" s="7">
        <f t="shared" si="147"/>
        <v>11.030361022961472</v>
      </c>
      <c r="W303" s="6">
        <f t="shared" si="148"/>
        <v>11.837635251991191</v>
      </c>
      <c r="X303" s="6">
        <v>4.2136E-2</v>
      </c>
      <c r="Y303" s="6">
        <v>12.539205422226903</v>
      </c>
      <c r="Z303" s="6">
        <f t="shared" si="149"/>
        <v>2.7143885768584566</v>
      </c>
      <c r="AA303" s="6">
        <f t="shared" si="151"/>
        <v>2.2020583941164995</v>
      </c>
      <c r="AB303" s="6">
        <f t="shared" si="150"/>
        <v>5.5950129742042023</v>
      </c>
    </row>
    <row r="304" spans="7:28">
      <c r="G304" s="6">
        <v>5558326</v>
      </c>
      <c r="H304" s="6">
        <v>59524291</v>
      </c>
      <c r="I304" s="12">
        <f t="shared" si="136"/>
        <v>119048582</v>
      </c>
      <c r="J304" s="6">
        <v>15077972.765625</v>
      </c>
      <c r="K304" s="12">
        <f t="shared" si="137"/>
        <v>120623782.125</v>
      </c>
      <c r="L304" s="6">
        <f t="shared" si="138"/>
        <v>825.45801200000005</v>
      </c>
      <c r="M304" s="6">
        <f t="shared" si="139"/>
        <v>5242880</v>
      </c>
      <c r="N304" s="13">
        <f t="shared" si="140"/>
        <v>0.98694121426761716</v>
      </c>
      <c r="O304" s="13"/>
      <c r="P304" s="7">
        <f t="shared" si="141"/>
        <v>4.453349244841723E-4</v>
      </c>
      <c r="Q304" s="7">
        <f t="shared" si="142"/>
        <v>2.3995800272404888E-2</v>
      </c>
      <c r="R304" s="6">
        <f t="shared" si="143"/>
        <v>2.444113519688906E-2</v>
      </c>
      <c r="S304" s="6">
        <f t="shared" si="144"/>
        <v>2.3995800272404888E-2</v>
      </c>
      <c r="T304" s="7">
        <f t="shared" si="145"/>
        <v>1.3638800818369818E-2</v>
      </c>
      <c r="U304" s="7">
        <f t="shared" si="146"/>
        <v>0.46868709252788865</v>
      </c>
      <c r="V304" s="7">
        <f t="shared" si="147"/>
        <v>13.229051032261202</v>
      </c>
      <c r="W304" s="6">
        <f t="shared" si="148"/>
        <v>13.71137692560746</v>
      </c>
      <c r="X304" s="6">
        <v>5.0534999999999997E-2</v>
      </c>
      <c r="Y304" s="6">
        <v>12.776626227258944</v>
      </c>
      <c r="Z304" s="6">
        <f t="shared" si="149"/>
        <v>52.516473192035441</v>
      </c>
      <c r="AA304" s="6">
        <f t="shared" si="151"/>
        <v>51.635232617217653</v>
      </c>
      <c r="AB304" s="6">
        <f t="shared" si="150"/>
        <v>7.316099584679284</v>
      </c>
    </row>
    <row r="305" spans="7:28">
      <c r="G305" s="6">
        <v>9845725</v>
      </c>
      <c r="H305" s="6">
        <v>57156537</v>
      </c>
      <c r="I305" s="12">
        <f t="shared" si="136"/>
        <v>114313074</v>
      </c>
      <c r="J305" s="6">
        <v>14970860.091797</v>
      </c>
      <c r="K305" s="12">
        <f t="shared" si="137"/>
        <v>119766880.734376</v>
      </c>
      <c r="L305" s="6">
        <f t="shared" si="138"/>
        <v>882.79294400000003</v>
      </c>
      <c r="M305" s="6">
        <f t="shared" si="139"/>
        <v>5242880</v>
      </c>
      <c r="N305" s="13">
        <f t="shared" si="140"/>
        <v>0.95446314790086517</v>
      </c>
      <c r="O305" s="13"/>
      <c r="P305" s="7">
        <f t="shared" si="141"/>
        <v>4.2762041615366408E-4</v>
      </c>
      <c r="Q305" s="7">
        <f t="shared" si="142"/>
        <v>2.3825336088142687E-2</v>
      </c>
      <c r="R305" s="6">
        <f t="shared" si="143"/>
        <v>2.425295650429635E-2</v>
      </c>
      <c r="S305" s="6">
        <f t="shared" si="144"/>
        <v>2.3825336088142687E-2</v>
      </c>
      <c r="T305" s="7">
        <f t="shared" si="145"/>
        <v>1.3096277343493008E-2</v>
      </c>
      <c r="U305" s="7">
        <f t="shared" si="146"/>
        <v>0.46535757811307382</v>
      </c>
      <c r="V305" s="7">
        <f t="shared" si="147"/>
        <v>5.6740809562533201</v>
      </c>
      <c r="W305" s="6">
        <f t="shared" si="148"/>
        <v>6.152534811709887</v>
      </c>
      <c r="X305" s="6">
        <v>2.1675E-2</v>
      </c>
      <c r="Y305" s="6">
        <v>6.5427191666763003</v>
      </c>
      <c r="Z305" s="6">
        <f t="shared" si="149"/>
        <v>9.9208124020423831</v>
      </c>
      <c r="AA305" s="6">
        <f t="shared" si="151"/>
        <v>11.89368629433149</v>
      </c>
      <c r="AB305" s="6">
        <f t="shared" si="150"/>
        <v>5.9636421039392831</v>
      </c>
    </row>
    <row r="306" spans="7:28">
      <c r="G306" s="6">
        <v>4847571</v>
      </c>
      <c r="H306" s="6">
        <v>68993773</v>
      </c>
      <c r="I306" s="12">
        <f t="shared" si="136"/>
        <v>137987546</v>
      </c>
      <c r="J306" s="6">
        <v>25598153.890625</v>
      </c>
      <c r="K306" s="12">
        <f t="shared" si="137"/>
        <v>204785231.125</v>
      </c>
      <c r="L306" s="6">
        <f t="shared" si="138"/>
        <v>924.87669600000004</v>
      </c>
      <c r="M306" s="6">
        <f t="shared" si="139"/>
        <v>5242880</v>
      </c>
      <c r="N306" s="13">
        <f t="shared" si="140"/>
        <v>0.67381590577580774</v>
      </c>
      <c r="O306" s="13"/>
      <c r="P306" s="7">
        <f t="shared" si="141"/>
        <v>5.1618148108363235E-4</v>
      </c>
      <c r="Q306" s="7">
        <f t="shared" si="142"/>
        <v>4.0738114974056348E-2</v>
      </c>
      <c r="R306" s="6">
        <f t="shared" si="143"/>
        <v>4.1254296455139984E-2</v>
      </c>
      <c r="S306" s="6">
        <f t="shared" si="144"/>
        <v>4.0738114974056348E-2</v>
      </c>
      <c r="T306" s="7">
        <f t="shared" si="145"/>
        <v>1.5808543232456503E-2</v>
      </c>
      <c r="U306" s="7">
        <f t="shared" si="146"/>
        <v>0.79569876584673482</v>
      </c>
      <c r="V306" s="7">
        <f t="shared" si="147"/>
        <v>29.979304507085882</v>
      </c>
      <c r="W306" s="6">
        <f t="shared" si="148"/>
        <v>30.790811816165075</v>
      </c>
      <c r="X306" s="6">
        <v>0.114521</v>
      </c>
      <c r="Y306" s="6">
        <v>28.013598461494414</v>
      </c>
      <c r="Z306" s="6">
        <f t="shared" si="149"/>
        <v>64.427384519820521</v>
      </c>
      <c r="AA306" s="6">
        <f t="shared" si="151"/>
        <v>63.97665366601759</v>
      </c>
      <c r="AB306" s="6">
        <f t="shared" si="150"/>
        <v>9.9138043921348729</v>
      </c>
    </row>
    <row r="307" spans="7:28">
      <c r="G307" s="6">
        <v>8388608</v>
      </c>
      <c r="H307" s="6">
        <v>63501393</v>
      </c>
      <c r="I307" s="12">
        <f t="shared" si="136"/>
        <v>127002786</v>
      </c>
      <c r="J307" s="6">
        <v>27799744.667969</v>
      </c>
      <c r="K307" s="12">
        <f t="shared" si="137"/>
        <v>222397957.343752</v>
      </c>
      <c r="L307" s="6">
        <f t="shared" si="138"/>
        <v>929.78887599999996</v>
      </c>
      <c r="M307" s="6">
        <f t="shared" si="139"/>
        <v>5242880</v>
      </c>
      <c r="N307" s="13">
        <f t="shared" si="140"/>
        <v>0.57106093741543074</v>
      </c>
      <c r="O307" s="13"/>
      <c r="P307" s="7">
        <f t="shared" si="141"/>
        <v>4.7508987643875923E-4</v>
      </c>
      <c r="Q307" s="7">
        <f t="shared" si="142"/>
        <v>4.424183085124346E-2</v>
      </c>
      <c r="R307" s="6">
        <f t="shared" si="143"/>
        <v>4.471692072768222E-2</v>
      </c>
      <c r="S307" s="6">
        <f t="shared" si="144"/>
        <v>4.424183085124346E-2</v>
      </c>
      <c r="T307" s="7">
        <f t="shared" si="145"/>
        <v>1.4550074201068996E-2</v>
      </c>
      <c r="U307" s="7">
        <f t="shared" si="146"/>
        <v>0.86413350812999568</v>
      </c>
      <c r="V307" s="7">
        <f t="shared" si="147"/>
        <v>9.1861210996948213</v>
      </c>
      <c r="W307" s="6">
        <f t="shared" si="148"/>
        <v>10.064804682025885</v>
      </c>
      <c r="X307" s="6">
        <v>3.5090999999999997E-2</v>
      </c>
      <c r="Y307" s="6">
        <v>10.80824731875</v>
      </c>
      <c r="Z307" s="6">
        <f t="shared" si="149"/>
        <v>26.077429686368198</v>
      </c>
      <c r="AA307" s="6">
        <f t="shared" si="151"/>
        <v>27.431309246479792</v>
      </c>
      <c r="AB307" s="6">
        <f t="shared" si="150"/>
        <v>6.8784754345360053</v>
      </c>
    </row>
    <row r="308" spans="7:28">
      <c r="G308" s="6">
        <v>16777216</v>
      </c>
      <c r="H308" s="6">
        <v>50331601</v>
      </c>
      <c r="I308" s="12">
        <f t="shared" si="136"/>
        <v>100663202</v>
      </c>
      <c r="J308" s="6">
        <v>30181275.949219</v>
      </c>
      <c r="K308" s="12">
        <f t="shared" si="137"/>
        <v>241450207.593752</v>
      </c>
      <c r="L308" s="6">
        <f t="shared" si="138"/>
        <v>939.52353200000005</v>
      </c>
      <c r="M308" s="6">
        <f t="shared" si="139"/>
        <v>5242880</v>
      </c>
      <c r="N308" s="13">
        <f t="shared" si="140"/>
        <v>0.41691081156314092</v>
      </c>
      <c r="O308" s="13"/>
      <c r="P308" s="7">
        <f t="shared" si="141"/>
        <v>3.7655920556033991E-4</v>
      </c>
      <c r="Q308" s="7">
        <f t="shared" si="142"/>
        <v>4.8031912572152495E-2</v>
      </c>
      <c r="R308" s="6">
        <f t="shared" si="143"/>
        <v>4.8408471777712833E-2</v>
      </c>
      <c r="S308" s="6">
        <f t="shared" si="144"/>
        <v>4.8031912572152495E-2</v>
      </c>
      <c r="T308" s="7">
        <f t="shared" si="145"/>
        <v>1.1532479755343297E-2</v>
      </c>
      <c r="U308" s="7">
        <f t="shared" si="146"/>
        <v>0.9381615614580926</v>
      </c>
      <c r="V308" s="7">
        <f t="shared" si="147"/>
        <v>18.014388973682689</v>
      </c>
      <c r="W308" s="6">
        <f t="shared" si="148"/>
        <v>18.964083014896126</v>
      </c>
      <c r="X308" s="6">
        <v>6.8815000000000001E-2</v>
      </c>
      <c r="Y308" s="6">
        <v>18.725020266689608</v>
      </c>
      <c r="Z308" s="6">
        <f t="shared" si="149"/>
        <v>30.201391306906206</v>
      </c>
      <c r="AA308" s="6">
        <f t="shared" si="151"/>
        <v>29.654186183662233</v>
      </c>
      <c r="AB308" s="6">
        <f t="shared" si="150"/>
        <v>1.2767022134111772</v>
      </c>
    </row>
    <row r="309" spans="7:28">
      <c r="G309" s="6">
        <v>5363260</v>
      </c>
      <c r="H309" s="6">
        <v>79023142</v>
      </c>
      <c r="I309" s="12">
        <f t="shared" si="136"/>
        <v>158046284</v>
      </c>
      <c r="J309" s="6">
        <v>26415756.738281</v>
      </c>
      <c r="K309" s="12">
        <f t="shared" si="137"/>
        <v>211326053.906248</v>
      </c>
      <c r="L309" s="6">
        <f t="shared" si="138"/>
        <v>1055.5429039999999</v>
      </c>
      <c r="M309" s="6">
        <f t="shared" si="139"/>
        <v>5242880</v>
      </c>
      <c r="N309" s="13">
        <f t="shared" si="140"/>
        <v>0.74787883972941238</v>
      </c>
      <c r="O309" s="13"/>
      <c r="P309" s="7">
        <f t="shared" si="141"/>
        <v>5.9121686934619723E-4</v>
      </c>
      <c r="Q309" s="7">
        <f t="shared" si="142"/>
        <v>4.2039286884860604E-2</v>
      </c>
      <c r="R309" s="6">
        <f t="shared" si="143"/>
        <v>4.2630503754206801E-2</v>
      </c>
      <c r="S309" s="6">
        <f t="shared" si="144"/>
        <v>4.2039286884860604E-2</v>
      </c>
      <c r="T309" s="7">
        <f t="shared" si="145"/>
        <v>1.8106572555055791E-2</v>
      </c>
      <c r="U309" s="7">
        <f t="shared" si="146"/>
        <v>0.82111331642770147</v>
      </c>
      <c r="V309" s="7">
        <f t="shared" si="147"/>
        <v>19.849204817852446</v>
      </c>
      <c r="W309" s="6">
        <f t="shared" si="148"/>
        <v>20.688424706835203</v>
      </c>
      <c r="X309" s="6">
        <v>7.5824000000000003E-2</v>
      </c>
      <c r="Y309" s="6">
        <v>19.531419911119535</v>
      </c>
      <c r="Z309" s="6">
        <f t="shared" si="149"/>
        <v>44.556753950120537</v>
      </c>
      <c r="AA309" s="6">
        <f t="shared" si="151"/>
        <v>43.777031343365167</v>
      </c>
      <c r="AB309" s="6">
        <f t="shared" si="150"/>
        <v>5.9238130201530703</v>
      </c>
    </row>
    <row r="310" spans="7:28">
      <c r="G310" s="6">
        <v>5154859</v>
      </c>
      <c r="H310" s="6">
        <v>99199551</v>
      </c>
      <c r="I310" s="12">
        <f t="shared" si="136"/>
        <v>198399102</v>
      </c>
      <c r="J310" s="6">
        <v>24642035.410156</v>
      </c>
      <c r="K310" s="12">
        <f t="shared" si="137"/>
        <v>197136283.281248</v>
      </c>
      <c r="L310" s="6">
        <f t="shared" si="138"/>
        <v>1293.491792</v>
      </c>
      <c r="M310" s="6">
        <f t="shared" si="139"/>
        <v>5242880</v>
      </c>
      <c r="N310" s="13">
        <f t="shared" si="140"/>
        <v>1.0064058158028188</v>
      </c>
      <c r="O310" s="13"/>
      <c r="P310" s="7">
        <f t="shared" si="141"/>
        <v>7.421680092493466E-4</v>
      </c>
      <c r="Q310" s="7">
        <f t="shared" si="142"/>
        <v>3.9216502722149729E-2</v>
      </c>
      <c r="R310" s="6">
        <f t="shared" si="143"/>
        <v>3.9958670731399075E-2</v>
      </c>
      <c r="S310" s="6">
        <f t="shared" si="144"/>
        <v>3.9216502722149729E-2</v>
      </c>
      <c r="T310" s="7">
        <f t="shared" si="145"/>
        <v>2.2729593156526947E-2</v>
      </c>
      <c r="U310" s="7">
        <f t="shared" si="146"/>
        <v>0.76597856421957511</v>
      </c>
      <c r="V310" s="7">
        <f t="shared" si="147"/>
        <v>9.667010913611195</v>
      </c>
      <c r="W310" s="6">
        <f t="shared" si="148"/>
        <v>10.455719070987296</v>
      </c>
      <c r="X310" s="6">
        <v>3.6928000000000002E-2</v>
      </c>
      <c r="Y310" s="6">
        <v>10.939811388252673</v>
      </c>
      <c r="Z310" s="6">
        <f t="shared" si="149"/>
        <v>6.1972019122338784</v>
      </c>
      <c r="AA310" s="6">
        <f t="shared" si="151"/>
        <v>8.206972301232323</v>
      </c>
      <c r="AB310" s="6">
        <f t="shared" si="150"/>
        <v>4.4250517681246526</v>
      </c>
    </row>
    <row r="311" spans="7:28">
      <c r="G311" s="6">
        <v>1504002</v>
      </c>
      <c r="H311" s="6">
        <v>110879972</v>
      </c>
      <c r="I311" s="12">
        <f t="shared" si="136"/>
        <v>221759944</v>
      </c>
      <c r="J311" s="6">
        <v>22565924.630858999</v>
      </c>
      <c r="K311" s="12">
        <f t="shared" si="137"/>
        <v>180527397.04687199</v>
      </c>
      <c r="L311" s="6">
        <f t="shared" si="138"/>
        <v>1360.6397039999999</v>
      </c>
      <c r="M311" s="6">
        <f t="shared" si="139"/>
        <v>5242880</v>
      </c>
      <c r="N311" s="13">
        <f t="shared" si="140"/>
        <v>1.2284004955902756</v>
      </c>
      <c r="O311" s="13"/>
      <c r="P311" s="7">
        <f t="shared" si="141"/>
        <v>8.2955585237339728E-4</v>
      </c>
      <c r="Q311" s="7">
        <f t="shared" si="142"/>
        <v>3.5912481659253696E-2</v>
      </c>
      <c r="R311" s="6">
        <f t="shared" si="143"/>
        <v>3.6742037511627093E-2</v>
      </c>
      <c r="S311" s="6">
        <f t="shared" si="144"/>
        <v>3.5912481659253696E-2</v>
      </c>
      <c r="T311" s="7">
        <f t="shared" si="145"/>
        <v>2.5405928024483694E-2</v>
      </c>
      <c r="U311" s="7">
        <f t="shared" si="146"/>
        <v>0.70144427038314594</v>
      </c>
      <c r="V311" s="7">
        <f t="shared" si="147"/>
        <v>7.2492110653087405</v>
      </c>
      <c r="W311" s="6">
        <f t="shared" si="148"/>
        <v>7.9760612637163701</v>
      </c>
      <c r="X311" s="6">
        <v>2.7692000000000001E-2</v>
      </c>
      <c r="Y311" s="6">
        <v>8.3942972615448515</v>
      </c>
      <c r="Z311" s="6">
        <f t="shared" si="149"/>
        <v>29.685402496221634</v>
      </c>
      <c r="AA311" s="6">
        <f t="shared" si="151"/>
        <v>32.681054137032682</v>
      </c>
      <c r="AB311" s="6">
        <f t="shared" si="150"/>
        <v>4.9823825008492841</v>
      </c>
    </row>
    <row r="312" spans="7:28">
      <c r="G312" s="6">
        <v>8345600</v>
      </c>
      <c r="H312" s="6">
        <v>118931856</v>
      </c>
      <c r="I312" s="12">
        <f t="shared" si="136"/>
        <v>237863712</v>
      </c>
      <c r="J312" s="6">
        <v>51290427.792969003</v>
      </c>
      <c r="K312" s="12">
        <f t="shared" si="137"/>
        <v>410323422.34375203</v>
      </c>
      <c r="L312" s="6">
        <f t="shared" si="138"/>
        <v>1594.094272</v>
      </c>
      <c r="M312" s="6">
        <f t="shared" si="139"/>
        <v>5242880</v>
      </c>
      <c r="N312" s="13">
        <f t="shared" si="140"/>
        <v>0.57969810897299345</v>
      </c>
      <c r="O312" s="13"/>
      <c r="P312" s="7">
        <f t="shared" si="141"/>
        <v>8.8979655567039771E-4</v>
      </c>
      <c r="Q312" s="7">
        <f t="shared" si="142"/>
        <v>8.162601699428608E-2</v>
      </c>
      <c r="R312" s="6">
        <f t="shared" si="143"/>
        <v>8.2515813549956477E-2</v>
      </c>
      <c r="S312" s="6">
        <f t="shared" si="144"/>
        <v>8.162601699428608E-2</v>
      </c>
      <c r="T312" s="7">
        <f t="shared" si="145"/>
        <v>2.7250856208317398E-2</v>
      </c>
      <c r="U312" s="7">
        <f t="shared" si="146"/>
        <v>1.5943231792806467</v>
      </c>
      <c r="V312" s="7">
        <f t="shared" si="147"/>
        <v>16.9711957736518</v>
      </c>
      <c r="W312" s="6">
        <f t="shared" si="148"/>
        <v>18.592769809140766</v>
      </c>
      <c r="X312" s="6">
        <v>6.4829999999999999E-2</v>
      </c>
      <c r="Y312" s="6">
        <v>19.461966</v>
      </c>
      <c r="Z312" s="6">
        <f t="shared" si="149"/>
        <v>25.907784967277621</v>
      </c>
      <c r="AA312" s="6">
        <f t="shared" si="151"/>
        <v>27.280292380003822</v>
      </c>
      <c r="AB312" s="6">
        <f t="shared" si="150"/>
        <v>4.4661273730476907</v>
      </c>
    </row>
    <row r="313" spans="7:28">
      <c r="G313" s="6">
        <v>50912018</v>
      </c>
      <c r="H313" s="6">
        <v>54054660</v>
      </c>
      <c r="I313" s="12">
        <f t="shared" si="136"/>
        <v>108109320</v>
      </c>
      <c r="J313" s="6">
        <v>43239123.6875</v>
      </c>
      <c r="K313" s="12">
        <f t="shared" si="137"/>
        <v>345912989.5</v>
      </c>
      <c r="L313" s="6">
        <f t="shared" si="138"/>
        <v>1666.8962799999999</v>
      </c>
      <c r="M313" s="6">
        <f t="shared" si="139"/>
        <v>5242880</v>
      </c>
      <c r="N313" s="13">
        <f t="shared" si="140"/>
        <v>0.31253327652212959</v>
      </c>
      <c r="O313" s="13"/>
      <c r="P313" s="7">
        <f t="shared" si="141"/>
        <v>4.0441351798911152E-4</v>
      </c>
      <c r="Q313" s="7">
        <f t="shared" si="142"/>
        <v>6.8812790159994239E-2</v>
      </c>
      <c r="R313" s="6">
        <f t="shared" si="143"/>
        <v>6.9217203677983355E-2</v>
      </c>
      <c r="S313" s="6">
        <f t="shared" si="144"/>
        <v>6.8812790159994239E-2</v>
      </c>
      <c r="T313" s="7">
        <f t="shared" si="145"/>
        <v>1.2385544265360544E-2</v>
      </c>
      <c r="U313" s="7">
        <f t="shared" si="146"/>
        <v>1.3440546338397701</v>
      </c>
      <c r="V313" s="7">
        <f t="shared" si="147"/>
        <v>24.679830694933994</v>
      </c>
      <c r="W313" s="6">
        <f t="shared" si="148"/>
        <v>26.036270873039125</v>
      </c>
      <c r="X313" s="6">
        <v>9.4277E-2</v>
      </c>
      <c r="Y313" s="6">
        <v>26.138298249999998</v>
      </c>
      <c r="Z313" s="6">
        <f t="shared" si="149"/>
        <v>27.009991662871919</v>
      </c>
      <c r="AA313" s="6">
        <f t="shared" si="151"/>
        <v>26.581028588114435</v>
      </c>
      <c r="AB313" s="6">
        <f t="shared" si="150"/>
        <v>0.39033672347385062</v>
      </c>
    </row>
    <row r="314" spans="7:28">
      <c r="G314" s="6">
        <v>16777216</v>
      </c>
      <c r="H314" s="6">
        <v>132557200</v>
      </c>
      <c r="I314" s="12">
        <f t="shared" si="136"/>
        <v>265114400</v>
      </c>
      <c r="J314" s="6">
        <v>57788100.308594003</v>
      </c>
      <c r="K314" s="12">
        <f t="shared" si="137"/>
        <v>462304802.46875203</v>
      </c>
      <c r="L314" s="6">
        <f t="shared" si="138"/>
        <v>1926.23072</v>
      </c>
      <c r="M314" s="6">
        <f t="shared" si="139"/>
        <v>5242880</v>
      </c>
      <c r="N314" s="13">
        <f t="shared" si="140"/>
        <v>0.5734623533743618</v>
      </c>
      <c r="O314" s="13"/>
      <c r="P314" s="7">
        <f t="shared" si="141"/>
        <v>9.9173546900093823E-4</v>
      </c>
      <c r="Q314" s="7">
        <f t="shared" si="142"/>
        <v>9.1966720903494198E-2</v>
      </c>
      <c r="R314" s="6">
        <f t="shared" si="143"/>
        <v>9.2958456372495141E-2</v>
      </c>
      <c r="S314" s="6">
        <f t="shared" si="144"/>
        <v>9.1966720903494198E-2</v>
      </c>
      <c r="T314" s="7">
        <f t="shared" si="145"/>
        <v>3.0372831283967946E-2</v>
      </c>
      <c r="U314" s="7">
        <f t="shared" si="146"/>
        <v>1.7962982913785772</v>
      </c>
      <c r="V314" s="7">
        <f t="shared" si="147"/>
        <v>19.45627307550706</v>
      </c>
      <c r="W314" s="6">
        <f t="shared" si="148"/>
        <v>21.282944198169606</v>
      </c>
      <c r="X314" s="6">
        <v>7.4323E-2</v>
      </c>
      <c r="Y314" s="6">
        <v>22.828528047023848</v>
      </c>
      <c r="Z314" s="6">
        <f t="shared" si="149"/>
        <v>23.739247478565449</v>
      </c>
      <c r="AA314" s="6">
        <f t="shared" si="151"/>
        <v>25.073606249068447</v>
      </c>
      <c r="AB314" s="6">
        <f t="shared" si="150"/>
        <v>6.7704051950723123</v>
      </c>
    </row>
    <row r="315" spans="7:28">
      <c r="G315" s="6">
        <v>7414866</v>
      </c>
      <c r="H315" s="6">
        <v>194109311</v>
      </c>
      <c r="I315" s="12">
        <f t="shared" si="136"/>
        <v>388218622</v>
      </c>
      <c r="J315" s="6">
        <v>40629328.234375</v>
      </c>
      <c r="K315" s="12">
        <f t="shared" si="137"/>
        <v>325034625.875</v>
      </c>
      <c r="L315" s="6">
        <f t="shared" si="138"/>
        <v>2477.6090519999998</v>
      </c>
      <c r="M315" s="6">
        <f t="shared" si="139"/>
        <v>5242880</v>
      </c>
      <c r="N315" s="13">
        <f t="shared" si="140"/>
        <v>1.1943915850654598</v>
      </c>
      <c r="O315" s="13"/>
      <c r="P315" s="7">
        <f t="shared" si="141"/>
        <v>1.4522416630860788E-3</v>
      </c>
      <c r="Q315" s="7">
        <f t="shared" si="142"/>
        <v>6.4659438020521653E-2</v>
      </c>
      <c r="R315" s="6">
        <f t="shared" si="143"/>
        <v>6.6111679683607733E-2</v>
      </c>
      <c r="S315" s="6">
        <f t="shared" si="144"/>
        <v>6.4659438020521653E-2</v>
      </c>
      <c r="T315" s="7">
        <f t="shared" si="145"/>
        <v>4.4476266499671561E-2</v>
      </c>
      <c r="U315" s="7">
        <f t="shared" si="146"/>
        <v>1.2629311657163709</v>
      </c>
      <c r="V315" s="7">
        <f t="shared" si="147"/>
        <v>28.908886189663978</v>
      </c>
      <c r="W315" s="6">
        <f t="shared" si="148"/>
        <v>30.21629362188002</v>
      </c>
      <c r="X315" s="6">
        <v>0.110432</v>
      </c>
      <c r="Y315" s="6">
        <v>28.410472533370143</v>
      </c>
      <c r="Z315" s="6">
        <f t="shared" si="149"/>
        <v>41.448639868406211</v>
      </c>
      <c r="AA315" s="6">
        <f t="shared" si="151"/>
        <v>40.133584754774219</v>
      </c>
      <c r="AB315" s="6">
        <f t="shared" si="150"/>
        <v>6.3561811102888557</v>
      </c>
    </row>
    <row r="316" spans="7:28">
      <c r="G316" s="6">
        <v>16240000</v>
      </c>
      <c r="H316" s="6">
        <v>232232816</v>
      </c>
      <c r="I316" s="12">
        <f t="shared" si="136"/>
        <v>464465632</v>
      </c>
      <c r="J316" s="6">
        <v>100084853.85156199</v>
      </c>
      <c r="K316" s="12">
        <f t="shared" si="137"/>
        <v>800678830.81249595</v>
      </c>
      <c r="L316" s="6">
        <f t="shared" si="138"/>
        <v>3111.5937920000001</v>
      </c>
      <c r="M316" s="6">
        <f t="shared" si="139"/>
        <v>5242880</v>
      </c>
      <c r="N316" s="13">
        <f t="shared" si="140"/>
        <v>0.58008981145246385</v>
      </c>
      <c r="O316" s="13"/>
      <c r="P316" s="7">
        <f t="shared" si="141"/>
        <v>1.7374651900701628E-3</v>
      </c>
      <c r="Q316" s="7">
        <f t="shared" si="142"/>
        <v>0.15927977856480527</v>
      </c>
      <c r="R316" s="6">
        <f t="shared" si="143"/>
        <v>0.16101724375487544</v>
      </c>
      <c r="S316" s="6">
        <f t="shared" si="144"/>
        <v>0.15927977856480527</v>
      </c>
      <c r="T316" s="7">
        <f t="shared" si="145"/>
        <v>5.3211505214117168E-2</v>
      </c>
      <c r="U316" s="7">
        <f t="shared" si="146"/>
        <v>3.1110600799538473</v>
      </c>
      <c r="V316" s="7">
        <f t="shared" si="147"/>
        <v>32.95417214200458</v>
      </c>
      <c r="W316" s="6">
        <f t="shared" si="148"/>
        <v>36.118443727172547</v>
      </c>
      <c r="X316" s="6">
        <v>0.125885</v>
      </c>
      <c r="Y316" s="6">
        <v>38.384134857106893</v>
      </c>
      <c r="Z316" s="6">
        <f t="shared" si="149"/>
        <v>26.528004579421911</v>
      </c>
      <c r="AA316" s="6">
        <f t="shared" si="151"/>
        <v>27.908204913115505</v>
      </c>
      <c r="AB316" s="6">
        <f t="shared" si="150"/>
        <v>5.9026760362552482</v>
      </c>
    </row>
    <row r="317" spans="7:28">
      <c r="G317" s="6">
        <v>2017169</v>
      </c>
      <c r="H317" s="6">
        <v>283073458</v>
      </c>
      <c r="I317" s="12">
        <f t="shared" si="136"/>
        <v>566146916</v>
      </c>
      <c r="J317" s="6">
        <v>58558108.859375</v>
      </c>
      <c r="K317" s="12">
        <f t="shared" si="137"/>
        <v>468464870.875</v>
      </c>
      <c r="L317" s="6">
        <f t="shared" si="138"/>
        <v>3437.2248760000002</v>
      </c>
      <c r="M317" s="6">
        <f t="shared" si="139"/>
        <v>5242880</v>
      </c>
      <c r="N317" s="13">
        <f t="shared" si="140"/>
        <v>1.2085151976124682</v>
      </c>
      <c r="O317" s="13"/>
      <c r="P317" s="7">
        <f t="shared" si="141"/>
        <v>2.1178328195778683E-3</v>
      </c>
      <c r="Q317" s="7">
        <f t="shared" si="142"/>
        <v>9.319214899517432E-2</v>
      </c>
      <c r="R317" s="6">
        <f t="shared" si="143"/>
        <v>9.5309981814752184E-2</v>
      </c>
      <c r="S317" s="6">
        <f t="shared" si="144"/>
        <v>9.319214899517432E-2</v>
      </c>
      <c r="T317" s="7">
        <f t="shared" si="145"/>
        <v>6.4860621533974663E-2</v>
      </c>
      <c r="U317" s="7">
        <f t="shared" si="146"/>
        <v>1.8202334101440074</v>
      </c>
      <c r="V317" s="7">
        <f t="shared" si="147"/>
        <v>18.888210529944445</v>
      </c>
      <c r="W317" s="6">
        <f t="shared" si="148"/>
        <v>20.773304561622428</v>
      </c>
      <c r="X317" s="6">
        <v>7.2152999999999995E-2</v>
      </c>
      <c r="Y317" s="6">
        <v>21.73654220625</v>
      </c>
      <c r="Z317" s="6">
        <f t="shared" si="149"/>
        <v>29.159077231957543</v>
      </c>
      <c r="AA317" s="6">
        <f t="shared" si="151"/>
        <v>32.094274409590994</v>
      </c>
      <c r="AB317" s="6">
        <f t="shared" si="150"/>
        <v>4.4314207636512135</v>
      </c>
    </row>
    <row r="318" spans="7:28">
      <c r="G318" s="6">
        <v>18520486</v>
      </c>
      <c r="H318" s="6">
        <v>298113762</v>
      </c>
      <c r="I318" s="12">
        <f t="shared" si="136"/>
        <v>596227524</v>
      </c>
      <c r="J318" s="6">
        <v>67469649.703125</v>
      </c>
      <c r="K318" s="12">
        <f t="shared" si="137"/>
        <v>539757197.625</v>
      </c>
      <c r="L318" s="6">
        <f t="shared" si="138"/>
        <v>3947.774864</v>
      </c>
      <c r="M318" s="6">
        <f t="shared" si="139"/>
        <v>5242880</v>
      </c>
      <c r="N318" s="13">
        <f t="shared" si="140"/>
        <v>1.1046217199575599</v>
      </c>
      <c r="O318" s="13"/>
      <c r="P318" s="7">
        <f t="shared" si="141"/>
        <v>2.2303578498391943E-3</v>
      </c>
      <c r="Q318" s="7">
        <f t="shared" si="142"/>
        <v>0.10737439733385805</v>
      </c>
      <c r="R318" s="6">
        <f t="shared" si="143"/>
        <v>0.10960475518369725</v>
      </c>
      <c r="S318" s="6">
        <f t="shared" si="144"/>
        <v>0.10737439733385805</v>
      </c>
      <c r="T318" s="7">
        <f t="shared" si="145"/>
        <v>6.8306806394937233E-2</v>
      </c>
      <c r="U318" s="7">
        <f t="shared" si="146"/>
        <v>2.0972417475992176</v>
      </c>
      <c r="V318" s="7">
        <f t="shared" si="147"/>
        <v>25.387683747100496</v>
      </c>
      <c r="W318" s="6">
        <f t="shared" si="148"/>
        <v>27.553232301094653</v>
      </c>
      <c r="X318" s="6">
        <v>9.6980999999999998E-2</v>
      </c>
      <c r="Y318" s="6">
        <v>28.44276400910854</v>
      </c>
      <c r="Z318" s="6">
        <f t="shared" si="149"/>
        <v>10.716941807011736</v>
      </c>
      <c r="AA318" s="6">
        <f t="shared" si="151"/>
        <v>13.016730270565629</v>
      </c>
      <c r="AB318" s="6">
        <f t="shared" si="150"/>
        <v>3.1274446735522008</v>
      </c>
    </row>
    <row r="319" spans="7:28">
      <c r="G319" s="6">
        <v>27993600</v>
      </c>
      <c r="H319" s="6">
        <v>401232976</v>
      </c>
      <c r="I319" s="12">
        <f t="shared" si="136"/>
        <v>802465952</v>
      </c>
      <c r="J319" s="6">
        <v>172940450.078125</v>
      </c>
      <c r="K319" s="12">
        <f t="shared" si="137"/>
        <v>1383523600.625</v>
      </c>
      <c r="L319" s="6">
        <f t="shared" si="138"/>
        <v>5374.6677120000004</v>
      </c>
      <c r="M319" s="6">
        <f t="shared" si="139"/>
        <v>5242880</v>
      </c>
      <c r="N319" s="13">
        <f t="shared" si="140"/>
        <v>0.58001609198244974</v>
      </c>
      <c r="O319" s="13"/>
      <c r="P319" s="7">
        <f t="shared" si="141"/>
        <v>3.0018510773613368E-3</v>
      </c>
      <c r="Q319" s="7">
        <f t="shared" si="142"/>
        <v>0.27522562638893849</v>
      </c>
      <c r="R319" s="6">
        <f t="shared" si="143"/>
        <v>0.27822747746629983</v>
      </c>
      <c r="S319" s="6">
        <f t="shared" si="144"/>
        <v>0.27522562638893849</v>
      </c>
      <c r="T319" s="7">
        <f t="shared" si="145"/>
        <v>9.1934511936072577E-2</v>
      </c>
      <c r="U319" s="7">
        <f t="shared" si="146"/>
        <v>5.3757197991742789</v>
      </c>
      <c r="V319" s="7">
        <f t="shared" si="147"/>
        <v>57.081647089870771</v>
      </c>
      <c r="W319" s="6">
        <f t="shared" si="148"/>
        <v>62.549301400981122</v>
      </c>
      <c r="X319" s="6">
        <v>0.218052</v>
      </c>
      <c r="Y319" s="6">
        <v>66.273271199927322</v>
      </c>
      <c r="Z319" s="6">
        <f t="shared" si="149"/>
        <v>26.220179768559106</v>
      </c>
      <c r="AA319" s="6">
        <f t="shared" si="151"/>
        <v>27.596847296195332</v>
      </c>
      <c r="AB319" s="6">
        <f t="shared" si="150"/>
        <v>5.6191127003706498</v>
      </c>
    </row>
    <row r="320" spans="7:28">
      <c r="G320" s="6">
        <v>22744080</v>
      </c>
      <c r="H320" s="6">
        <v>639999458</v>
      </c>
      <c r="I320" s="12">
        <f t="shared" si="136"/>
        <v>1279998916</v>
      </c>
      <c r="J320" s="6">
        <v>136422747.765625</v>
      </c>
      <c r="K320" s="12">
        <f t="shared" si="137"/>
        <v>1091381982.125</v>
      </c>
      <c r="L320" s="6">
        <f t="shared" si="138"/>
        <v>8134.8750959999998</v>
      </c>
      <c r="M320" s="6">
        <f t="shared" si="139"/>
        <v>5242880</v>
      </c>
      <c r="N320" s="13">
        <f t="shared" si="140"/>
        <v>1.172823939706013</v>
      </c>
      <c r="O320" s="13"/>
      <c r="P320" s="7">
        <f t="shared" si="141"/>
        <v>4.7881983222335433E-3</v>
      </c>
      <c r="Q320" s="7">
        <f t="shared" si="142"/>
        <v>0.21710962467446226</v>
      </c>
      <c r="R320" s="6">
        <f t="shared" si="143"/>
        <v>0.2218978229966958</v>
      </c>
      <c r="S320" s="6">
        <f t="shared" si="144"/>
        <v>0.21710962467446226</v>
      </c>
      <c r="T320" s="7">
        <f t="shared" si="145"/>
        <v>0.14664307604313406</v>
      </c>
      <c r="U320" s="7">
        <f t="shared" si="146"/>
        <v>4.2405953372396823</v>
      </c>
      <c r="V320" s="7">
        <f t="shared" si="147"/>
        <v>47.023798673713507</v>
      </c>
      <c r="W320" s="6">
        <f t="shared" si="148"/>
        <v>51.411037086996323</v>
      </c>
      <c r="X320" s="6">
        <v>0.17963100000000001</v>
      </c>
      <c r="Y320" s="6">
        <v>53.120479320000008</v>
      </c>
      <c r="Z320" s="6">
        <f t="shared" si="149"/>
        <v>20.864229823617446</v>
      </c>
      <c r="AA320" s="6">
        <f t="shared" si="151"/>
        <v>23.529804430580352</v>
      </c>
      <c r="AB320" s="6">
        <f t="shared" si="150"/>
        <v>3.2180474553061402</v>
      </c>
    </row>
    <row r="321" spans="5:28">
      <c r="G321" s="6">
        <v>39459925</v>
      </c>
      <c r="H321" s="6">
        <v>936364282</v>
      </c>
      <c r="I321" s="12">
        <f t="shared" si="136"/>
        <v>1872728564</v>
      </c>
      <c r="J321" s="6">
        <v>203614990.46875</v>
      </c>
      <c r="K321" s="12">
        <f t="shared" si="137"/>
        <v>1628919923.75</v>
      </c>
      <c r="L321" s="6">
        <f t="shared" si="138"/>
        <v>12025.569884</v>
      </c>
      <c r="M321" s="6">
        <f t="shared" si="139"/>
        <v>5242880</v>
      </c>
      <c r="N321" s="13">
        <f t="shared" si="140"/>
        <v>1.1496750311020314</v>
      </c>
      <c r="O321" s="13"/>
      <c r="P321" s="7">
        <f t="shared" si="141"/>
        <v>7.005471376620785E-3</v>
      </c>
      <c r="Q321" s="7">
        <f t="shared" si="142"/>
        <v>0.32404254336463006</v>
      </c>
      <c r="R321" s="6">
        <f t="shared" si="143"/>
        <v>0.33104801474125084</v>
      </c>
      <c r="S321" s="6">
        <f t="shared" si="144"/>
        <v>0.32404254336463006</v>
      </c>
      <c r="T321" s="7">
        <f t="shared" si="145"/>
        <v>0.21454914827349841</v>
      </c>
      <c r="U321" s="7">
        <f t="shared" si="146"/>
        <v>6.3292141033348281</v>
      </c>
      <c r="V321" s="7">
        <f t="shared" si="147"/>
        <v>105.87298415420123</v>
      </c>
      <c r="W321" s="6">
        <f t="shared" si="148"/>
        <v>112.41674740580956</v>
      </c>
      <c r="X321" s="6">
        <v>0.40443499999999999</v>
      </c>
      <c r="Y321" s="6">
        <v>109.88866618178142</v>
      </c>
      <c r="Z321" s="6">
        <f t="shared" si="149"/>
        <v>19.877719939018611</v>
      </c>
      <c r="AA321" s="6">
        <f t="shared" si="151"/>
        <v>18.145557446499229</v>
      </c>
      <c r="AB321" s="6">
        <f t="shared" si="150"/>
        <v>2.3005841383551853</v>
      </c>
    </row>
    <row r="322" spans="5:28">
      <c r="G322" s="6">
        <v>118142155</v>
      </c>
      <c r="H322" s="6">
        <v>1019903190</v>
      </c>
      <c r="I322" s="12">
        <f t="shared" si="136"/>
        <v>2039806380</v>
      </c>
      <c r="J322" s="6">
        <v>256599293.5</v>
      </c>
      <c r="K322" s="12">
        <f t="shared" si="137"/>
        <v>2052794348</v>
      </c>
      <c r="L322" s="6">
        <f t="shared" si="138"/>
        <v>14601.68138</v>
      </c>
      <c r="M322" s="6">
        <f t="shared" si="139"/>
        <v>5242880</v>
      </c>
      <c r="N322" s="13">
        <f t="shared" si="140"/>
        <v>0.99367303012469133</v>
      </c>
      <c r="O322" s="13"/>
      <c r="P322" s="7">
        <f t="shared" si="141"/>
        <v>7.6304732483049057E-3</v>
      </c>
      <c r="Q322" s="7">
        <f t="shared" si="142"/>
        <v>0.40836427367104172</v>
      </c>
      <c r="R322" s="6">
        <f t="shared" si="143"/>
        <v>0.41599474691934663</v>
      </c>
      <c r="S322" s="6">
        <f t="shared" si="144"/>
        <v>0.40836427367104172</v>
      </c>
      <c r="T322" s="7">
        <f t="shared" si="145"/>
        <v>0.2336904182937683</v>
      </c>
      <c r="U322" s="7">
        <f t="shared" si="146"/>
        <v>7.976190081030448</v>
      </c>
      <c r="V322" s="7">
        <f t="shared" si="147"/>
        <v>101.18476658347271</v>
      </c>
      <c r="W322" s="6">
        <f t="shared" si="148"/>
        <v>109.39464708279692</v>
      </c>
      <c r="X322" s="6">
        <v>0.38652599999999998</v>
      </c>
      <c r="Y322" s="6">
        <v>113.55782492730786</v>
      </c>
      <c r="Z322" s="6">
        <f t="shared" si="149"/>
        <v>5.6498847868039253</v>
      </c>
      <c r="AA322" s="6">
        <f t="shared" si="151"/>
        <v>7.62400121061627</v>
      </c>
      <c r="AB322" s="6">
        <f t="shared" si="150"/>
        <v>3.6661303148206024</v>
      </c>
    </row>
    <row r="324" spans="5:28">
      <c r="E324" s="6"/>
      <c r="F324" s="6"/>
      <c r="G324" s="4" t="s">
        <v>50</v>
      </c>
      <c r="K324" s="9"/>
      <c r="L324" s="9"/>
    </row>
    <row r="325" spans="5:28">
      <c r="E325" s="6"/>
      <c r="F325" s="6"/>
      <c r="G325" t="s">
        <v>32</v>
      </c>
      <c r="H325" t="s">
        <v>79</v>
      </c>
      <c r="I325" t="s">
        <v>33</v>
      </c>
      <c r="J325" t="s">
        <v>75</v>
      </c>
      <c r="K325" t="s">
        <v>63</v>
      </c>
      <c r="L325" t="s">
        <v>61</v>
      </c>
      <c r="M325" t="s">
        <v>65</v>
      </c>
      <c r="N325" s="9" t="s">
        <v>59</v>
      </c>
      <c r="O325" t="s">
        <v>64</v>
      </c>
      <c r="P325" t="s">
        <v>34</v>
      </c>
      <c r="Q325" t="s">
        <v>35</v>
      </c>
      <c r="R325" t="s">
        <v>36</v>
      </c>
      <c r="S325" t="s">
        <v>37</v>
      </c>
      <c r="T325" t="s">
        <v>38</v>
      </c>
      <c r="U325" t="s">
        <v>39</v>
      </c>
      <c r="V325" t="s">
        <v>40</v>
      </c>
      <c r="W325" t="s">
        <v>41</v>
      </c>
      <c r="X325" t="s">
        <v>42</v>
      </c>
      <c r="Y325" t="s">
        <v>43</v>
      </c>
      <c r="Z325" t="s">
        <v>44</v>
      </c>
      <c r="AA325" t="s">
        <v>77</v>
      </c>
      <c r="AB325" t="s">
        <v>45</v>
      </c>
    </row>
    <row r="326" spans="5:28">
      <c r="E326" s="12">
        <f t="shared" ref="E326:E389" si="152">K326/F326</f>
        <v>6.0033112659400071E-5</v>
      </c>
      <c r="F326" s="12">
        <f t="shared" ref="F326:F389" si="153">H326*1.5</f>
        <v>3976002</v>
      </c>
      <c r="G326" s="6">
        <v>52329</v>
      </c>
      <c r="H326" s="6">
        <v>2650668</v>
      </c>
      <c r="I326" s="12">
        <f t="shared" ref="I326:I389" si="154">2*H326</f>
        <v>5301336</v>
      </c>
      <c r="J326" s="6">
        <v>29.836472000000001</v>
      </c>
      <c r="K326" s="12">
        <f t="shared" ref="K326:K389" si="155">J326*8</f>
        <v>238.691776</v>
      </c>
      <c r="L326" s="6">
        <f t="shared" ref="L326:L389" si="156">((H326+2*G326)*8+(G326+H326)*4)/1000000</f>
        <v>32.854596000000001</v>
      </c>
      <c r="M326" s="6">
        <f t="shared" ref="M326:M389" si="157">40*2^20/8</f>
        <v>5242880</v>
      </c>
      <c r="N326" s="13">
        <f t="shared" ref="N326:N389" si="158">I326/K326</f>
        <v>22209.965038761955</v>
      </c>
      <c r="O326" s="13"/>
      <c r="P326" s="7">
        <f t="shared" ref="P326:P389" si="159">$B$32*I326</f>
        <v>3.0708373567001832E-2</v>
      </c>
      <c r="Q326" s="7">
        <f t="shared" ref="Q326:Q389" si="160">$C$32*K326</f>
        <v>0</v>
      </c>
      <c r="R326" s="6">
        <f t="shared" ref="R326:R389" si="161">P326+Q326</f>
        <v>3.0708373567001832E-2</v>
      </c>
      <c r="S326" s="6">
        <f t="shared" ref="S326:S389" si="162">MAX(P326,Q326)</f>
        <v>3.0708373567001832E-2</v>
      </c>
      <c r="T326" s="7">
        <f t="shared" ref="T326:T389" si="163">$D$32*I326</f>
        <v>8.8569919109828102E-2</v>
      </c>
      <c r="U326" s="7">
        <f t="shared" ref="U326:U389" si="164">$E$32*K326</f>
        <v>4.5288459496756569E-7</v>
      </c>
      <c r="V326" s="7">
        <f t="shared" ref="V326:V389" si="165">X326*$F$32</f>
        <v>6.8336427334619768E-2</v>
      </c>
      <c r="W326" s="6">
        <f t="shared" ref="W326:W389" si="166">SUM(T326:V326)</f>
        <v>0.15690679932904283</v>
      </c>
      <c r="X326" s="6">
        <v>2.6800000000000001E-4</v>
      </c>
      <c r="Y326" s="6">
        <v>6.4171706666755993E-2</v>
      </c>
      <c r="Z326" s="6">
        <f t="shared" ref="Z326:Z389" si="167">ABS(S326-X326)/ABS(X326)*100</f>
        <v>11358.348345896206</v>
      </c>
      <c r="AA326" s="6">
        <f>ABS(R326-X326)/ABS(X326)*100</f>
        <v>11358.348345896206</v>
      </c>
      <c r="AB326" s="6">
        <f t="shared" ref="AB326:AB389" si="168">ABS(W326-Y326)/ABS(Y326)*100</f>
        <v>144.51087165853428</v>
      </c>
    </row>
    <row r="327" spans="5:28">
      <c r="E327" s="12">
        <f t="shared" si="152"/>
        <v>2.8930126748449822E-5</v>
      </c>
      <c r="F327" s="12">
        <f t="shared" si="153"/>
        <v>4015986</v>
      </c>
      <c r="G327" s="6">
        <v>54870</v>
      </c>
      <c r="H327" s="6">
        <v>2677324</v>
      </c>
      <c r="I327" s="12">
        <f t="shared" si="154"/>
        <v>5354648</v>
      </c>
      <c r="J327" s="6">
        <v>14.522873000000001</v>
      </c>
      <c r="K327" s="12">
        <f t="shared" si="155"/>
        <v>116.182984</v>
      </c>
      <c r="L327" s="6">
        <f t="shared" si="156"/>
        <v>33.225287999999999</v>
      </c>
      <c r="M327" s="6">
        <f t="shared" si="157"/>
        <v>5242880</v>
      </c>
      <c r="N327" s="13">
        <f t="shared" si="158"/>
        <v>46088.057094488118</v>
      </c>
      <c r="O327" s="13"/>
      <c r="P327" s="7">
        <f t="shared" si="159"/>
        <v>3.1017187196548043E-2</v>
      </c>
      <c r="Q327" s="7">
        <f t="shared" si="160"/>
        <v>0</v>
      </c>
      <c r="R327" s="6">
        <f t="shared" si="161"/>
        <v>3.1017187196548043E-2</v>
      </c>
      <c r="S327" s="6">
        <f t="shared" si="162"/>
        <v>3.1017187196548043E-2</v>
      </c>
      <c r="T327" s="7">
        <f t="shared" si="163"/>
        <v>8.9460607707491632E-2</v>
      </c>
      <c r="U327" s="7">
        <f t="shared" si="164"/>
        <v>2.2044112508913239E-7</v>
      </c>
      <c r="V327" s="7">
        <f t="shared" si="165"/>
        <v>5.6607040553304434E-2</v>
      </c>
      <c r="W327" s="6">
        <f t="shared" si="166"/>
        <v>0.14606786870192115</v>
      </c>
      <c r="X327" s="6">
        <v>2.22E-4</v>
      </c>
      <c r="Y327" s="6">
        <v>5.5549950000000001E-2</v>
      </c>
      <c r="Z327" s="6">
        <f t="shared" si="167"/>
        <v>13871.705944391011</v>
      </c>
      <c r="AA327" s="6">
        <f t="shared" ref="AA327:AA390" si="169">ABS(R327-X327)/ABS(X327)*100</f>
        <v>13871.705944391011</v>
      </c>
      <c r="AB327" s="6">
        <f t="shared" si="168"/>
        <v>162.94869518680241</v>
      </c>
    </row>
    <row r="328" spans="5:28">
      <c r="E328" s="12">
        <f t="shared" si="152"/>
        <v>2.7830693250194646E-5</v>
      </c>
      <c r="F328" s="12">
        <f t="shared" si="153"/>
        <v>4047694.5</v>
      </c>
      <c r="G328" s="6">
        <v>52329</v>
      </c>
      <c r="H328" s="6">
        <v>2698463</v>
      </c>
      <c r="I328" s="12">
        <f t="shared" si="154"/>
        <v>5396926</v>
      </c>
      <c r="J328" s="6">
        <v>14.081268</v>
      </c>
      <c r="K328" s="12">
        <f t="shared" si="155"/>
        <v>112.650144</v>
      </c>
      <c r="L328" s="6">
        <f t="shared" si="156"/>
        <v>33.428136000000002</v>
      </c>
      <c r="M328" s="6">
        <f t="shared" si="157"/>
        <v>5242880</v>
      </c>
      <c r="N328" s="13">
        <f t="shared" si="158"/>
        <v>47908.735917816492</v>
      </c>
      <c r="O328" s="13"/>
      <c r="P328" s="7">
        <f t="shared" si="159"/>
        <v>3.1262085580213164E-2</v>
      </c>
      <c r="Q328" s="7">
        <f t="shared" si="160"/>
        <v>0</v>
      </c>
      <c r="R328" s="6">
        <f t="shared" si="161"/>
        <v>3.1262085580213164E-2</v>
      </c>
      <c r="S328" s="6">
        <f t="shared" si="162"/>
        <v>3.1262085580213164E-2</v>
      </c>
      <c r="T328" s="7">
        <f t="shared" si="163"/>
        <v>9.0166950229475767E-2</v>
      </c>
      <c r="U328" s="7">
        <f t="shared" si="164"/>
        <v>2.1373805035695048E-7</v>
      </c>
      <c r="V328" s="7">
        <f t="shared" si="165"/>
        <v>6.7316480657983666E-2</v>
      </c>
      <c r="W328" s="6">
        <f t="shared" si="166"/>
        <v>0.15748364462550979</v>
      </c>
      <c r="X328" s="6">
        <v>2.6400000000000002E-4</v>
      </c>
      <c r="Y328" s="6">
        <v>6.4711680000000008E-2</v>
      </c>
      <c r="Z328" s="6">
        <f t="shared" si="167"/>
        <v>11741.699083414076</v>
      </c>
      <c r="AA328" s="6">
        <f t="shared" si="169"/>
        <v>11741.699083414076</v>
      </c>
      <c r="AB328" s="6">
        <f t="shared" si="168"/>
        <v>143.36200918521936</v>
      </c>
    </row>
    <row r="329" spans="5:28">
      <c r="E329" s="12">
        <f t="shared" si="152"/>
        <v>1.1349457569694271E-4</v>
      </c>
      <c r="F329" s="12">
        <f t="shared" si="153"/>
        <v>3936496.5</v>
      </c>
      <c r="G329" s="6">
        <v>121192</v>
      </c>
      <c r="H329" s="6">
        <v>2624331</v>
      </c>
      <c r="I329" s="12">
        <f t="shared" si="154"/>
        <v>5248662</v>
      </c>
      <c r="J329" s="6">
        <v>55.846375000000002</v>
      </c>
      <c r="K329" s="12">
        <f t="shared" si="155"/>
        <v>446.77100000000002</v>
      </c>
      <c r="L329" s="6">
        <f t="shared" si="156"/>
        <v>33.915812000000003</v>
      </c>
      <c r="M329" s="6">
        <f t="shared" si="157"/>
        <v>5242880</v>
      </c>
      <c r="N329" s="13">
        <f t="shared" si="158"/>
        <v>11747.991700446089</v>
      </c>
      <c r="O329" s="13"/>
      <c r="P329" s="7">
        <f t="shared" si="159"/>
        <v>3.0403255598763588E-2</v>
      </c>
      <c r="Q329" s="7">
        <f t="shared" si="160"/>
        <v>0</v>
      </c>
      <c r="R329" s="6">
        <f t="shared" si="161"/>
        <v>3.0403255598763588E-2</v>
      </c>
      <c r="S329" s="6">
        <f t="shared" si="162"/>
        <v>3.0403255598763588E-2</v>
      </c>
      <c r="T329" s="7">
        <f t="shared" si="163"/>
        <v>8.7689889638164528E-2</v>
      </c>
      <c r="U329" s="7">
        <f t="shared" si="164"/>
        <v>8.4768611122259313E-7</v>
      </c>
      <c r="V329" s="7">
        <f t="shared" si="165"/>
        <v>0.15630682819448477</v>
      </c>
      <c r="W329" s="6">
        <f t="shared" si="166"/>
        <v>0.24399756551876051</v>
      </c>
      <c r="X329" s="6">
        <v>6.1300000000000005E-4</v>
      </c>
      <c r="Y329" s="6">
        <v>0.1426834125</v>
      </c>
      <c r="Z329" s="6">
        <f t="shared" si="167"/>
        <v>4859.7480585258709</v>
      </c>
      <c r="AA329" s="6">
        <f t="shared" si="169"/>
        <v>4859.7480585258709</v>
      </c>
      <c r="AB329" s="6">
        <f t="shared" si="168"/>
        <v>71.006258711930172</v>
      </c>
    </row>
    <row r="330" spans="5:28">
      <c r="E330" s="12">
        <f t="shared" si="152"/>
        <v>2.4093158666564675E-4</v>
      </c>
      <c r="F330" s="12">
        <f t="shared" si="153"/>
        <v>4274883</v>
      </c>
      <c r="G330" s="6">
        <v>16830</v>
      </c>
      <c r="H330" s="6">
        <v>2849922</v>
      </c>
      <c r="I330" s="12">
        <f t="shared" si="154"/>
        <v>5699844</v>
      </c>
      <c r="J330" s="6">
        <v>128.744293</v>
      </c>
      <c r="K330" s="12">
        <f t="shared" si="155"/>
        <v>1029.954344</v>
      </c>
      <c r="L330" s="6">
        <f t="shared" si="156"/>
        <v>34.535663999999997</v>
      </c>
      <c r="M330" s="6">
        <f t="shared" si="157"/>
        <v>5242880</v>
      </c>
      <c r="N330" s="13">
        <f t="shared" si="158"/>
        <v>5534.0744307788464</v>
      </c>
      <c r="O330" s="13"/>
      <c r="P330" s="7">
        <f t="shared" si="159"/>
        <v>3.301676008191784E-2</v>
      </c>
      <c r="Q330" s="7">
        <f t="shared" si="160"/>
        <v>0</v>
      </c>
      <c r="R330" s="6">
        <f t="shared" si="161"/>
        <v>3.301676008191784E-2</v>
      </c>
      <c r="S330" s="6">
        <f t="shared" si="162"/>
        <v>3.301676008191784E-2</v>
      </c>
      <c r="T330" s="7">
        <f t="shared" si="163"/>
        <v>9.5227829743038186E-2</v>
      </c>
      <c r="U330" s="7">
        <f t="shared" si="164"/>
        <v>1.9541957571153384E-6</v>
      </c>
      <c r="V330" s="7">
        <f t="shared" si="165"/>
        <v>5.6607040553304434E-2</v>
      </c>
      <c r="W330" s="6">
        <f t="shared" si="166"/>
        <v>0.15183682449209973</v>
      </c>
      <c r="X330" s="6">
        <v>2.22E-4</v>
      </c>
      <c r="Y330" s="6">
        <v>5.4145800000000001E-2</v>
      </c>
      <c r="Z330" s="6">
        <f t="shared" si="167"/>
        <v>14772.414451314342</v>
      </c>
      <c r="AA330" s="6">
        <f t="shared" si="169"/>
        <v>14772.414451314342</v>
      </c>
      <c r="AB330" s="6">
        <f t="shared" si="168"/>
        <v>180.42216477012019</v>
      </c>
    </row>
    <row r="331" spans="5:28">
      <c r="E331" s="12">
        <f t="shared" si="152"/>
        <v>3.2176016184331956E-5</v>
      </c>
      <c r="F331" s="12">
        <f t="shared" si="153"/>
        <v>4060717.5</v>
      </c>
      <c r="G331" s="6">
        <v>106437</v>
      </c>
      <c r="H331" s="6">
        <v>2707145</v>
      </c>
      <c r="I331" s="12">
        <f t="shared" si="154"/>
        <v>5414290</v>
      </c>
      <c r="J331" s="6">
        <v>16.332214</v>
      </c>
      <c r="K331" s="12">
        <f t="shared" si="155"/>
        <v>130.657712</v>
      </c>
      <c r="L331" s="6">
        <f t="shared" si="156"/>
        <v>34.61448</v>
      </c>
      <c r="M331" s="6">
        <f t="shared" si="157"/>
        <v>5242880</v>
      </c>
      <c r="N331" s="13">
        <f t="shared" si="158"/>
        <v>41438.732678863991</v>
      </c>
      <c r="O331" s="13"/>
      <c r="P331" s="7">
        <f t="shared" si="159"/>
        <v>3.1362667810544802E-2</v>
      </c>
      <c r="Q331" s="7">
        <f t="shared" si="160"/>
        <v>0</v>
      </c>
      <c r="R331" s="6">
        <f t="shared" si="161"/>
        <v>3.1362667810544802E-2</v>
      </c>
      <c r="S331" s="6">
        <f t="shared" si="162"/>
        <v>3.1362667810544802E-2</v>
      </c>
      <c r="T331" s="7">
        <f t="shared" si="163"/>
        <v>9.0457052210452457E-2</v>
      </c>
      <c r="U331" s="7">
        <f t="shared" si="164"/>
        <v>2.4790491725407768E-7</v>
      </c>
      <c r="V331" s="7">
        <f t="shared" si="165"/>
        <v>9.0775254220614318E-2</v>
      </c>
      <c r="W331" s="6">
        <f t="shared" si="166"/>
        <v>0.18123255433598404</v>
      </c>
      <c r="X331" s="6">
        <v>3.5599999999999998E-4</v>
      </c>
      <c r="Y331" s="6">
        <v>8.7252040000000003E-2</v>
      </c>
      <c r="Z331" s="6">
        <f t="shared" si="167"/>
        <v>8709.7381490294392</v>
      </c>
      <c r="AA331" s="6">
        <f t="shared" si="169"/>
        <v>8709.7381490294392</v>
      </c>
      <c r="AB331" s="6">
        <f t="shared" si="168"/>
        <v>107.71153813249985</v>
      </c>
    </row>
    <row r="332" spans="5:28">
      <c r="E332" s="12">
        <f t="shared" si="152"/>
        <v>1.4321849472581359E-4</v>
      </c>
      <c r="F332" s="12">
        <f t="shared" si="153"/>
        <v>4060768.5</v>
      </c>
      <c r="G332" s="6">
        <v>106437</v>
      </c>
      <c r="H332" s="6">
        <v>2707179</v>
      </c>
      <c r="I332" s="12">
        <f t="shared" si="154"/>
        <v>5414358</v>
      </c>
      <c r="J332" s="6">
        <v>72.697143999999994</v>
      </c>
      <c r="K332" s="12">
        <f t="shared" si="155"/>
        <v>581.57715199999996</v>
      </c>
      <c r="L332" s="6">
        <f t="shared" si="156"/>
        <v>34.614888000000001</v>
      </c>
      <c r="M332" s="6">
        <f t="shared" si="157"/>
        <v>5242880</v>
      </c>
      <c r="N332" s="13">
        <f t="shared" si="158"/>
        <v>9309.7845769566957</v>
      </c>
      <c r="O332" s="13"/>
      <c r="P332" s="7">
        <f t="shared" si="159"/>
        <v>3.1363061705480449E-2</v>
      </c>
      <c r="Q332" s="7">
        <f t="shared" si="160"/>
        <v>0</v>
      </c>
      <c r="R332" s="6">
        <f t="shared" si="161"/>
        <v>3.1363061705480449E-2</v>
      </c>
      <c r="S332" s="6">
        <f t="shared" si="162"/>
        <v>3.1363061705480449E-2</v>
      </c>
      <c r="T332" s="7">
        <f t="shared" si="163"/>
        <v>9.0458188292847436E-2</v>
      </c>
      <c r="U332" s="7">
        <f t="shared" si="164"/>
        <v>1.1034621189709961E-6</v>
      </c>
      <c r="V332" s="7">
        <f t="shared" si="165"/>
        <v>9.0775254220614318E-2</v>
      </c>
      <c r="W332" s="6">
        <f t="shared" si="166"/>
        <v>0.18123454597558072</v>
      </c>
      <c r="X332" s="6">
        <v>3.5599999999999998E-4</v>
      </c>
      <c r="Y332" s="6">
        <v>8.7291199999999985E-2</v>
      </c>
      <c r="Z332" s="6">
        <f t="shared" si="167"/>
        <v>8709.848793674284</v>
      </c>
      <c r="AA332" s="6">
        <f t="shared" si="169"/>
        <v>8709.848793674284</v>
      </c>
      <c r="AB332" s="6">
        <f t="shared" si="168"/>
        <v>107.62063756206896</v>
      </c>
    </row>
    <row r="333" spans="5:28">
      <c r="E333" s="12">
        <f t="shared" si="152"/>
        <v>9.3077838245450312E-4</v>
      </c>
      <c r="F333" s="12">
        <f t="shared" si="153"/>
        <v>4018125</v>
      </c>
      <c r="G333" s="6">
        <v>125329</v>
      </c>
      <c r="H333" s="6">
        <v>2678750</v>
      </c>
      <c r="I333" s="12">
        <f t="shared" si="154"/>
        <v>5357500</v>
      </c>
      <c r="J333" s="6">
        <v>467.49798600000003</v>
      </c>
      <c r="K333" s="12">
        <f t="shared" si="155"/>
        <v>3739.9838880000002</v>
      </c>
      <c r="L333" s="6">
        <f t="shared" si="156"/>
        <v>34.651580000000003</v>
      </c>
      <c r="M333" s="6">
        <f t="shared" si="157"/>
        <v>5242880</v>
      </c>
      <c r="N333" s="13">
        <f t="shared" si="158"/>
        <v>1432.4928022256763</v>
      </c>
      <c r="O333" s="13"/>
      <c r="P333" s="7">
        <f t="shared" si="159"/>
        <v>3.1033707613554829E-2</v>
      </c>
      <c r="Q333" s="7">
        <f t="shared" si="160"/>
        <v>0</v>
      </c>
      <c r="R333" s="6">
        <f t="shared" si="161"/>
        <v>3.1033707613554829E-2</v>
      </c>
      <c r="S333" s="6">
        <f t="shared" si="162"/>
        <v>3.1033707613554829E-2</v>
      </c>
      <c r="T333" s="7">
        <f t="shared" si="163"/>
        <v>8.9508256339704564E-2</v>
      </c>
      <c r="U333" s="7">
        <f t="shared" si="164"/>
        <v>7.0961015778863766E-6</v>
      </c>
      <c r="V333" s="7">
        <f t="shared" si="165"/>
        <v>8.6440480844910822E-2</v>
      </c>
      <c r="W333" s="6">
        <f t="shared" si="166"/>
        <v>0.17595583328619327</v>
      </c>
      <c r="X333" s="6">
        <v>3.39E-4</v>
      </c>
      <c r="Y333" s="6">
        <v>8.2603000000112989E-2</v>
      </c>
      <c r="Z333" s="6">
        <f t="shared" si="167"/>
        <v>9054.4860216975903</v>
      </c>
      <c r="AA333" s="6">
        <f t="shared" si="169"/>
        <v>9054.4860216975903</v>
      </c>
      <c r="AB333" s="6">
        <f t="shared" si="168"/>
        <v>113.01385335393701</v>
      </c>
    </row>
    <row r="334" spans="5:28">
      <c r="E334" s="12">
        <f t="shared" si="152"/>
        <v>0.94243185756880843</v>
      </c>
      <c r="F334" s="12">
        <f t="shared" si="153"/>
        <v>4415830.5</v>
      </c>
      <c r="G334" s="6">
        <v>28338</v>
      </c>
      <c r="H334" s="6">
        <v>2943887</v>
      </c>
      <c r="I334" s="12">
        <f t="shared" si="154"/>
        <v>5887774</v>
      </c>
      <c r="J334" s="6">
        <v>520202.41760300001</v>
      </c>
      <c r="K334" s="12">
        <f t="shared" si="155"/>
        <v>4161619.3408240001</v>
      </c>
      <c r="L334" s="6">
        <f t="shared" si="156"/>
        <v>35.893403999999997</v>
      </c>
      <c r="M334" s="6">
        <f t="shared" si="157"/>
        <v>5242880</v>
      </c>
      <c r="N334" s="13">
        <f t="shared" si="158"/>
        <v>1.4147795648302186</v>
      </c>
      <c r="O334" s="13"/>
      <c r="P334" s="7">
        <f t="shared" si="159"/>
        <v>3.410535824744567E-2</v>
      </c>
      <c r="Q334" s="7">
        <f t="shared" si="160"/>
        <v>0</v>
      </c>
      <c r="R334" s="6">
        <f t="shared" si="161"/>
        <v>3.410535824744567E-2</v>
      </c>
      <c r="S334" s="6">
        <f t="shared" si="162"/>
        <v>3.410535824744567E-2</v>
      </c>
      <c r="T334" s="7">
        <f t="shared" si="163"/>
        <v>9.836759392669113E-2</v>
      </c>
      <c r="U334" s="7">
        <f t="shared" si="164"/>
        <v>7.8960964686871533E-3</v>
      </c>
      <c r="V334" s="7">
        <f t="shared" si="165"/>
        <v>0.32459802983944391</v>
      </c>
      <c r="W334" s="6">
        <f t="shared" si="166"/>
        <v>0.43086172023482217</v>
      </c>
      <c r="X334" s="6">
        <v>1.273E-3</v>
      </c>
      <c r="Y334" s="6">
        <v>0.33485557777721203</v>
      </c>
      <c r="Z334" s="6">
        <f t="shared" si="167"/>
        <v>2579.1326195951033</v>
      </c>
      <c r="AA334" s="6">
        <f t="shared" si="169"/>
        <v>2579.1326195951033</v>
      </c>
      <c r="AB334" s="6">
        <f t="shared" si="168"/>
        <v>28.670910335405992</v>
      </c>
    </row>
    <row r="335" spans="5:28">
      <c r="E335" s="12">
        <f t="shared" si="152"/>
        <v>2.0898466481755178E-3</v>
      </c>
      <c r="F335" s="12">
        <f t="shared" si="153"/>
        <v>4362087</v>
      </c>
      <c r="G335" s="6">
        <v>54924</v>
      </c>
      <c r="H335" s="6">
        <v>2908058</v>
      </c>
      <c r="I335" s="12">
        <f t="shared" si="154"/>
        <v>5816116</v>
      </c>
      <c r="J335" s="6">
        <v>1139.511612</v>
      </c>
      <c r="K335" s="12">
        <f t="shared" si="155"/>
        <v>9116.0928960000001</v>
      </c>
      <c r="L335" s="6">
        <f t="shared" si="156"/>
        <v>35.995176000000001</v>
      </c>
      <c r="M335" s="6">
        <f t="shared" si="157"/>
        <v>5242880</v>
      </c>
      <c r="N335" s="13">
        <f t="shared" si="158"/>
        <v>638.00534574982464</v>
      </c>
      <c r="O335" s="13"/>
      <c r="P335" s="7">
        <f t="shared" si="159"/>
        <v>3.3690274081291285E-2</v>
      </c>
      <c r="Q335" s="7">
        <f t="shared" si="160"/>
        <v>0</v>
      </c>
      <c r="R335" s="6">
        <f t="shared" si="161"/>
        <v>3.3690274081291285E-2</v>
      </c>
      <c r="S335" s="6">
        <f t="shared" si="162"/>
        <v>3.3690274081291285E-2</v>
      </c>
      <c r="T335" s="7">
        <f t="shared" si="163"/>
        <v>9.7170396981699894E-2</v>
      </c>
      <c r="U335" s="7">
        <f t="shared" si="164"/>
        <v>1.7296524028090782E-5</v>
      </c>
      <c r="V335" s="7">
        <f t="shared" si="165"/>
        <v>5.8646933906576673E-2</v>
      </c>
      <c r="W335" s="6">
        <f t="shared" si="166"/>
        <v>0.15583462741230464</v>
      </c>
      <c r="X335" s="6">
        <v>2.3000000000000001E-4</v>
      </c>
      <c r="Y335" s="6">
        <v>5.636415384626E-2</v>
      </c>
      <c r="Z335" s="6">
        <f t="shared" si="167"/>
        <v>14547.945252735341</v>
      </c>
      <c r="AA335" s="6">
        <f t="shared" si="169"/>
        <v>14547.945252735341</v>
      </c>
      <c r="AB335" s="6">
        <f t="shared" si="168"/>
        <v>176.478252183759</v>
      </c>
    </row>
    <row r="336" spans="5:28">
      <c r="E336" s="12">
        <f t="shared" si="152"/>
        <v>0.37596004722434295</v>
      </c>
      <c r="F336" s="12">
        <f t="shared" si="153"/>
        <v>3953046</v>
      </c>
      <c r="G336" s="6">
        <v>321821</v>
      </c>
      <c r="H336" s="6">
        <v>2635364</v>
      </c>
      <c r="I336" s="12">
        <f t="shared" si="154"/>
        <v>5270728</v>
      </c>
      <c r="J336" s="6">
        <v>185773.420105</v>
      </c>
      <c r="K336" s="12">
        <f t="shared" si="155"/>
        <v>1486187.36084</v>
      </c>
      <c r="L336" s="6">
        <f t="shared" si="156"/>
        <v>38.060788000000002</v>
      </c>
      <c r="M336" s="6">
        <f t="shared" si="157"/>
        <v>5242880</v>
      </c>
      <c r="N336" s="13">
        <f t="shared" si="158"/>
        <v>3.5464761300492826</v>
      </c>
      <c r="O336" s="13"/>
      <c r="P336" s="7">
        <f t="shared" si="159"/>
        <v>3.0531074505380611E-2</v>
      </c>
      <c r="Q336" s="7">
        <f t="shared" si="160"/>
        <v>0</v>
      </c>
      <c r="R336" s="6">
        <f t="shared" si="161"/>
        <v>3.0531074505380611E-2</v>
      </c>
      <c r="S336" s="6">
        <f t="shared" si="162"/>
        <v>3.0531074505380611E-2</v>
      </c>
      <c r="T336" s="7">
        <f t="shared" si="163"/>
        <v>8.8058548375335208E-2</v>
      </c>
      <c r="U336" s="7">
        <f t="shared" si="164"/>
        <v>2.8198347351520766E-3</v>
      </c>
      <c r="V336" s="7">
        <f t="shared" si="165"/>
        <v>0.27385568267679716</v>
      </c>
      <c r="W336" s="6">
        <f t="shared" si="166"/>
        <v>0.36473406578728446</v>
      </c>
      <c r="X336" s="6">
        <v>1.0740000000000001E-3</v>
      </c>
      <c r="Y336" s="6">
        <v>0.2670299625</v>
      </c>
      <c r="Z336" s="6">
        <f t="shared" si="167"/>
        <v>2742.7443673538742</v>
      </c>
      <c r="AA336" s="6">
        <f t="shared" si="169"/>
        <v>2742.7443673538742</v>
      </c>
      <c r="AB336" s="6">
        <f t="shared" si="168"/>
        <v>36.589191105205835</v>
      </c>
    </row>
    <row r="337" spans="5:28">
      <c r="E337" s="12">
        <f t="shared" si="152"/>
        <v>2.5682715894695757E-2</v>
      </c>
      <c r="F337" s="12">
        <f t="shared" si="153"/>
        <v>4612900.5</v>
      </c>
      <c r="G337" s="6">
        <v>63336</v>
      </c>
      <c r="H337" s="6">
        <v>3075267</v>
      </c>
      <c r="I337" s="12">
        <f t="shared" si="154"/>
        <v>6150534</v>
      </c>
      <c r="J337" s="6">
        <v>14808.976624000001</v>
      </c>
      <c r="K337" s="12">
        <f t="shared" si="155"/>
        <v>118471.81299200001</v>
      </c>
      <c r="L337" s="6">
        <f t="shared" si="156"/>
        <v>38.169924000000002</v>
      </c>
      <c r="M337" s="6">
        <f t="shared" si="157"/>
        <v>5242880</v>
      </c>
      <c r="N337" s="13">
        <f t="shared" si="158"/>
        <v>51.915589410413801</v>
      </c>
      <c r="O337" s="13"/>
      <c r="P337" s="7">
        <f t="shared" si="159"/>
        <v>3.5627414619361239E-2</v>
      </c>
      <c r="Q337" s="7">
        <f t="shared" si="160"/>
        <v>0</v>
      </c>
      <c r="R337" s="6">
        <f t="shared" si="161"/>
        <v>3.5627414619361239E-2</v>
      </c>
      <c r="S337" s="6">
        <f t="shared" si="162"/>
        <v>3.5627414619361239E-2</v>
      </c>
      <c r="T337" s="7">
        <f t="shared" si="163"/>
        <v>0.10275754995764227</v>
      </c>
      <c r="U337" s="7">
        <f t="shared" si="164"/>
        <v>2.2478386118319848E-4</v>
      </c>
      <c r="V337" s="7">
        <f t="shared" si="165"/>
        <v>7.2671200710323264E-2</v>
      </c>
      <c r="W337" s="6">
        <f t="shared" si="166"/>
        <v>0.17565353452914872</v>
      </c>
      <c r="X337" s="6">
        <v>2.8499999999999999E-4</v>
      </c>
      <c r="Y337" s="6">
        <v>7.0721911764839995E-2</v>
      </c>
      <c r="Z337" s="6">
        <f t="shared" si="167"/>
        <v>12400.847234863593</v>
      </c>
      <c r="AA337" s="6">
        <f t="shared" si="169"/>
        <v>12400.847234863593</v>
      </c>
      <c r="AB337" s="6">
        <f t="shared" si="168"/>
        <v>148.37215248538627</v>
      </c>
    </row>
    <row r="338" spans="5:28">
      <c r="E338" s="12">
        <f t="shared" si="152"/>
        <v>0.1067061359900425</v>
      </c>
      <c r="F338" s="12">
        <f t="shared" si="153"/>
        <v>4269342</v>
      </c>
      <c r="G338" s="6">
        <v>204316</v>
      </c>
      <c r="H338" s="6">
        <v>2846228</v>
      </c>
      <c r="I338" s="12">
        <f t="shared" si="154"/>
        <v>5692456</v>
      </c>
      <c r="J338" s="6">
        <v>56945.623505000003</v>
      </c>
      <c r="K338" s="12">
        <f t="shared" si="155"/>
        <v>455564.98804000003</v>
      </c>
      <c r="L338" s="6">
        <f t="shared" si="156"/>
        <v>38.241056</v>
      </c>
      <c r="M338" s="6">
        <f t="shared" si="157"/>
        <v>5242880</v>
      </c>
      <c r="N338" s="13">
        <f t="shared" si="158"/>
        <v>12.495376399514234</v>
      </c>
      <c r="O338" s="13"/>
      <c r="P338" s="7">
        <f t="shared" si="159"/>
        <v>3.2973964555674452E-2</v>
      </c>
      <c r="Q338" s="7">
        <f t="shared" si="160"/>
        <v>0</v>
      </c>
      <c r="R338" s="6">
        <f t="shared" si="161"/>
        <v>3.2973964555674452E-2</v>
      </c>
      <c r="S338" s="6">
        <f t="shared" si="162"/>
        <v>3.2973964555674452E-2</v>
      </c>
      <c r="T338" s="7">
        <f t="shared" si="163"/>
        <v>9.5104397732242524E-2</v>
      </c>
      <c r="U338" s="7">
        <f t="shared" si="164"/>
        <v>8.643714858860463E-4</v>
      </c>
      <c r="V338" s="7">
        <f t="shared" si="165"/>
        <v>0.13463296131596733</v>
      </c>
      <c r="W338" s="6">
        <f t="shared" si="166"/>
        <v>0.23060173053409588</v>
      </c>
      <c r="X338" s="6">
        <v>5.2800000000000004E-4</v>
      </c>
      <c r="Y338" s="6">
        <v>0.1345905</v>
      </c>
      <c r="Z338" s="6">
        <f t="shared" si="167"/>
        <v>6145.0690446353119</v>
      </c>
      <c r="AA338" s="6">
        <f t="shared" si="169"/>
        <v>6145.0690446353119</v>
      </c>
      <c r="AB338" s="6">
        <f t="shared" si="168"/>
        <v>71.335815331762547</v>
      </c>
    </row>
    <row r="339" spans="5:28">
      <c r="E339" s="12">
        <f t="shared" si="152"/>
        <v>0.63386508848904266</v>
      </c>
      <c r="F339" s="12">
        <f t="shared" si="153"/>
        <v>4681800</v>
      </c>
      <c r="G339" s="6">
        <v>43520</v>
      </c>
      <c r="H339" s="6">
        <v>3121200</v>
      </c>
      <c r="I339" s="12">
        <f t="shared" si="154"/>
        <v>6242400</v>
      </c>
      <c r="J339" s="6">
        <v>370953.69641099998</v>
      </c>
      <c r="K339" s="12">
        <f t="shared" si="155"/>
        <v>2967629.5712879999</v>
      </c>
      <c r="L339" s="6">
        <f t="shared" si="156"/>
        <v>38.324800000000003</v>
      </c>
      <c r="M339" s="6">
        <f t="shared" si="157"/>
        <v>5242880</v>
      </c>
      <c r="N339" s="13">
        <f t="shared" si="158"/>
        <v>2.1034970335905827</v>
      </c>
      <c r="O339" s="13"/>
      <c r="P339" s="7">
        <f t="shared" si="159"/>
        <v>3.6159555092273386E-2</v>
      </c>
      <c r="Q339" s="7">
        <f t="shared" si="160"/>
        <v>0</v>
      </c>
      <c r="R339" s="6">
        <f t="shared" si="161"/>
        <v>3.6159555092273386E-2</v>
      </c>
      <c r="S339" s="6">
        <f t="shared" si="162"/>
        <v>3.6159555092273386E-2</v>
      </c>
      <c r="T339" s="7">
        <f t="shared" si="163"/>
        <v>0.1042923638590708</v>
      </c>
      <c r="U339" s="7">
        <f t="shared" si="164"/>
        <v>5.6306662044633511E-3</v>
      </c>
      <c r="V339" s="7">
        <f t="shared" si="165"/>
        <v>0.37763525702452189</v>
      </c>
      <c r="W339" s="6">
        <f t="shared" si="166"/>
        <v>0.48755828708805604</v>
      </c>
      <c r="X339" s="6">
        <v>1.4809999999999999E-3</v>
      </c>
      <c r="Y339" s="6">
        <v>0.36764343999999999</v>
      </c>
      <c r="Z339" s="6">
        <f t="shared" si="167"/>
        <v>2341.5634768584328</v>
      </c>
      <c r="AA339" s="6">
        <f t="shared" si="169"/>
        <v>2341.5634768584328</v>
      </c>
      <c r="AB339" s="6">
        <f t="shared" si="168"/>
        <v>32.617159465175291</v>
      </c>
    </row>
    <row r="340" spans="5:28">
      <c r="E340" s="12">
        <f t="shared" si="152"/>
        <v>4.0996298797539861E-2</v>
      </c>
      <c r="F340" s="12">
        <f t="shared" si="153"/>
        <v>4722984</v>
      </c>
      <c r="G340" s="6">
        <v>42930</v>
      </c>
      <c r="H340" s="6">
        <v>3148656</v>
      </c>
      <c r="I340" s="12">
        <f t="shared" si="154"/>
        <v>6297312</v>
      </c>
      <c r="J340" s="6">
        <v>24203.107909999999</v>
      </c>
      <c r="K340" s="12">
        <f t="shared" si="155"/>
        <v>193624.86327999999</v>
      </c>
      <c r="L340" s="6">
        <f t="shared" si="156"/>
        <v>38.642471999999998</v>
      </c>
      <c r="M340" s="6">
        <f t="shared" si="157"/>
        <v>5242880</v>
      </c>
      <c r="N340" s="13">
        <f t="shared" si="158"/>
        <v>32.523261183113078</v>
      </c>
      <c r="O340" s="13"/>
      <c r="P340" s="7">
        <f t="shared" si="159"/>
        <v>3.6477636837952437E-2</v>
      </c>
      <c r="Q340" s="7">
        <f t="shared" si="160"/>
        <v>0</v>
      </c>
      <c r="R340" s="6">
        <f t="shared" si="161"/>
        <v>3.6477636837952437E-2</v>
      </c>
      <c r="S340" s="6">
        <f t="shared" si="162"/>
        <v>3.6477636837952437E-2</v>
      </c>
      <c r="T340" s="7">
        <f t="shared" si="163"/>
        <v>0.10520978380720442</v>
      </c>
      <c r="U340" s="7">
        <f t="shared" si="164"/>
        <v>3.6737636818376634E-4</v>
      </c>
      <c r="V340" s="7">
        <f t="shared" si="165"/>
        <v>0.16599632162252786</v>
      </c>
      <c r="W340" s="6">
        <f t="shared" si="166"/>
        <v>0.27157348179791607</v>
      </c>
      <c r="X340" s="6">
        <v>6.5099999999999999E-4</v>
      </c>
      <c r="Y340" s="6">
        <v>0.15473546666673899</v>
      </c>
      <c r="Z340" s="6">
        <f t="shared" si="167"/>
        <v>5503.3236310218799</v>
      </c>
      <c r="AA340" s="6">
        <f t="shared" si="169"/>
        <v>5503.3236310218799</v>
      </c>
      <c r="AB340" s="6">
        <f t="shared" si="168"/>
        <v>75.508231983309031</v>
      </c>
    </row>
    <row r="341" spans="5:28">
      <c r="E341" s="12">
        <f t="shared" si="152"/>
        <v>3.5336329216362754E-2</v>
      </c>
      <c r="F341" s="12">
        <f t="shared" si="153"/>
        <v>4813005</v>
      </c>
      <c r="G341" s="6">
        <v>22209</v>
      </c>
      <c r="H341" s="6">
        <v>3208670</v>
      </c>
      <c r="I341" s="12">
        <f t="shared" si="154"/>
        <v>6417340</v>
      </c>
      <c r="J341" s="6">
        <v>21259.241150000002</v>
      </c>
      <c r="K341" s="12">
        <f t="shared" si="155"/>
        <v>170073.92920000001</v>
      </c>
      <c r="L341" s="6">
        <f t="shared" si="156"/>
        <v>38.948219999999999</v>
      </c>
      <c r="M341" s="6">
        <f t="shared" si="157"/>
        <v>5242880</v>
      </c>
      <c r="N341" s="13">
        <f t="shared" si="158"/>
        <v>37.73264973759423</v>
      </c>
      <c r="O341" s="13"/>
      <c r="P341" s="7">
        <f t="shared" si="159"/>
        <v>3.7172907739947726E-2</v>
      </c>
      <c r="Q341" s="7">
        <f t="shared" si="160"/>
        <v>0</v>
      </c>
      <c r="R341" s="6">
        <f t="shared" si="161"/>
        <v>3.7172907739947726E-2</v>
      </c>
      <c r="S341" s="6">
        <f t="shared" si="162"/>
        <v>3.7172907739947726E-2</v>
      </c>
      <c r="T341" s="7">
        <f t="shared" si="163"/>
        <v>0.10721510289109468</v>
      </c>
      <c r="U341" s="7">
        <f t="shared" si="164"/>
        <v>3.2269173170123986E-4</v>
      </c>
      <c r="V341" s="7">
        <f t="shared" si="165"/>
        <v>8.1850720800048307E-2</v>
      </c>
      <c r="W341" s="6">
        <f t="shared" si="166"/>
        <v>0.18938851542284424</v>
      </c>
      <c r="X341" s="6">
        <v>3.21E-4</v>
      </c>
      <c r="Y341" s="6">
        <v>7.8876833333261995E-2</v>
      </c>
      <c r="Z341" s="6">
        <f t="shared" si="167"/>
        <v>11480.345090326393</v>
      </c>
      <c r="AA341" s="6">
        <f t="shared" si="169"/>
        <v>11480.345090326393</v>
      </c>
      <c r="AB341" s="6">
        <f t="shared" si="168"/>
        <v>140.10664148072482</v>
      </c>
    </row>
    <row r="342" spans="5:28">
      <c r="E342" s="12">
        <f t="shared" si="152"/>
        <v>2.2173358028896147E-2</v>
      </c>
      <c r="F342" s="12">
        <f t="shared" si="153"/>
        <v>4756482</v>
      </c>
      <c r="G342" s="6">
        <v>45330</v>
      </c>
      <c r="H342" s="6">
        <v>3170988</v>
      </c>
      <c r="I342" s="12">
        <f t="shared" si="154"/>
        <v>6341976</v>
      </c>
      <c r="J342" s="6">
        <v>13183.397293</v>
      </c>
      <c r="K342" s="12">
        <f t="shared" si="155"/>
        <v>105467.178344</v>
      </c>
      <c r="L342" s="6">
        <f t="shared" si="156"/>
        <v>38.958455999999998</v>
      </c>
      <c r="M342" s="6">
        <f t="shared" si="157"/>
        <v>5242880</v>
      </c>
      <c r="N342" s="13">
        <f t="shared" si="158"/>
        <v>60.132224067989334</v>
      </c>
      <c r="O342" s="13"/>
      <c r="P342" s="7">
        <f t="shared" si="159"/>
        <v>3.6736356299800654E-2</v>
      </c>
      <c r="Q342" s="7">
        <f t="shared" si="160"/>
        <v>0</v>
      </c>
      <c r="R342" s="6">
        <f t="shared" si="161"/>
        <v>3.6736356299800654E-2</v>
      </c>
      <c r="S342" s="6">
        <f t="shared" si="162"/>
        <v>3.6736356299800654E-2</v>
      </c>
      <c r="T342" s="7">
        <f t="shared" si="163"/>
        <v>0.10595598945557709</v>
      </c>
      <c r="U342" s="7">
        <f t="shared" si="164"/>
        <v>2.0010936760005697E-4</v>
      </c>
      <c r="V342" s="7">
        <f t="shared" si="165"/>
        <v>6.6296533981347536E-2</v>
      </c>
      <c r="W342" s="6">
        <f t="shared" si="166"/>
        <v>0.17245263280452466</v>
      </c>
      <c r="X342" s="6">
        <v>2.5999999999999998E-4</v>
      </c>
      <c r="Y342" s="6">
        <v>6.4868266666579993E-2</v>
      </c>
      <c r="Z342" s="6">
        <f t="shared" si="167"/>
        <v>14029.367807615638</v>
      </c>
      <c r="AA342" s="6">
        <f t="shared" si="169"/>
        <v>14029.367807615638</v>
      </c>
      <c r="AB342" s="6">
        <f t="shared" si="168"/>
        <v>165.85053319047901</v>
      </c>
    </row>
    <row r="343" spans="5:28">
      <c r="E343" s="12">
        <f t="shared" si="152"/>
        <v>0.64779523272787753</v>
      </c>
      <c r="F343" s="12">
        <f t="shared" si="153"/>
        <v>4127221.5</v>
      </c>
      <c r="G343" s="6">
        <v>309412</v>
      </c>
      <c r="H343" s="6">
        <v>2751481</v>
      </c>
      <c r="I343" s="12">
        <f t="shared" si="154"/>
        <v>5502962</v>
      </c>
      <c r="J343" s="6">
        <v>334199.30151399999</v>
      </c>
      <c r="K343" s="12">
        <f t="shared" si="155"/>
        <v>2673594.4121119999</v>
      </c>
      <c r="L343" s="6">
        <f t="shared" si="156"/>
        <v>39.206012000000001</v>
      </c>
      <c r="M343" s="6">
        <f t="shared" si="157"/>
        <v>5242880</v>
      </c>
      <c r="N343" s="13">
        <f t="shared" si="158"/>
        <v>2.0582635777028528</v>
      </c>
      <c r="O343" s="13"/>
      <c r="P343" s="7">
        <f t="shared" si="159"/>
        <v>3.1876306806626765E-2</v>
      </c>
      <c r="Q343" s="7">
        <f t="shared" si="160"/>
        <v>0</v>
      </c>
      <c r="R343" s="6">
        <f t="shared" si="161"/>
        <v>3.1876306806626765E-2</v>
      </c>
      <c r="S343" s="6">
        <f t="shared" si="162"/>
        <v>3.1876306806626765E-2</v>
      </c>
      <c r="T343" s="7">
        <f t="shared" si="163"/>
        <v>9.193850365350506E-2</v>
      </c>
      <c r="U343" s="7">
        <f t="shared" si="164"/>
        <v>5.072775202933217E-3</v>
      </c>
      <c r="V343" s="7">
        <f t="shared" si="165"/>
        <v>0.71600256699855347</v>
      </c>
      <c r="W343" s="6">
        <f t="shared" si="166"/>
        <v>0.8130138458549917</v>
      </c>
      <c r="X343" s="6">
        <v>2.8080000000000002E-3</v>
      </c>
      <c r="Y343" s="6">
        <v>0.65586456000000004</v>
      </c>
      <c r="Z343" s="6">
        <f t="shared" si="167"/>
        <v>1035.196111347107</v>
      </c>
      <c r="AA343" s="6">
        <f t="shared" si="169"/>
        <v>1035.196111347107</v>
      </c>
      <c r="AB343" s="6">
        <f t="shared" si="168"/>
        <v>23.960630813012926</v>
      </c>
    </row>
    <row r="344" spans="5:28">
      <c r="E344" s="12">
        <f t="shared" si="152"/>
        <v>6.5189873767419346E-2</v>
      </c>
      <c r="F344" s="12">
        <f t="shared" si="153"/>
        <v>4631847</v>
      </c>
      <c r="G344" s="6">
        <v>123440</v>
      </c>
      <c r="H344" s="6">
        <v>3087898</v>
      </c>
      <c r="I344" s="12">
        <f t="shared" si="154"/>
        <v>6175796</v>
      </c>
      <c r="J344" s="6">
        <v>37743.690154999997</v>
      </c>
      <c r="K344" s="12">
        <f t="shared" si="155"/>
        <v>301949.52123999997</v>
      </c>
      <c r="L344" s="6">
        <f t="shared" si="156"/>
        <v>39.523575999999998</v>
      </c>
      <c r="M344" s="6">
        <f t="shared" si="157"/>
        <v>5242880</v>
      </c>
      <c r="N344" s="13">
        <f t="shared" si="158"/>
        <v>20.453074323940598</v>
      </c>
      <c r="O344" s="13"/>
      <c r="P344" s="7">
        <f t="shared" si="159"/>
        <v>3.5773746587953612E-2</v>
      </c>
      <c r="Q344" s="7">
        <f t="shared" si="160"/>
        <v>0</v>
      </c>
      <c r="R344" s="6">
        <f t="shared" si="161"/>
        <v>3.5773746587953612E-2</v>
      </c>
      <c r="S344" s="6">
        <f t="shared" si="162"/>
        <v>3.5773746587953612E-2</v>
      </c>
      <c r="T344" s="7">
        <f t="shared" si="163"/>
        <v>0.10317960456737697</v>
      </c>
      <c r="U344" s="7">
        <f t="shared" si="164"/>
        <v>5.7290740769982691E-4</v>
      </c>
      <c r="V344" s="7">
        <f t="shared" si="165"/>
        <v>8.6440480844910822E-2</v>
      </c>
      <c r="W344" s="6">
        <f t="shared" si="166"/>
        <v>0.19019299281998764</v>
      </c>
      <c r="X344" s="6">
        <v>3.39E-4</v>
      </c>
      <c r="Y344" s="6">
        <v>8.7819833333484004E-2</v>
      </c>
      <c r="Z344" s="6">
        <f t="shared" si="167"/>
        <v>10452.727607065963</v>
      </c>
      <c r="AA344" s="6">
        <f t="shared" si="169"/>
        <v>10452.727607065963</v>
      </c>
      <c r="AB344" s="6">
        <f t="shared" si="168"/>
        <v>116.57179887572244</v>
      </c>
    </row>
    <row r="345" spans="5:28">
      <c r="E345" s="12">
        <f t="shared" si="152"/>
        <v>0.33310587236395311</v>
      </c>
      <c r="F345" s="12">
        <f t="shared" si="153"/>
        <v>4919535</v>
      </c>
      <c r="G345" s="6">
        <v>9000</v>
      </c>
      <c r="H345" s="6">
        <v>3279690</v>
      </c>
      <c r="I345" s="12">
        <f t="shared" si="154"/>
        <v>6559380</v>
      </c>
      <c r="J345" s="6">
        <v>204840.749725</v>
      </c>
      <c r="K345" s="12">
        <f t="shared" si="155"/>
        <v>1638725.9978</v>
      </c>
      <c r="L345" s="6">
        <f t="shared" si="156"/>
        <v>39.536279999999998</v>
      </c>
      <c r="M345" s="6">
        <f t="shared" si="157"/>
        <v>5242880</v>
      </c>
      <c r="N345" s="13">
        <f t="shared" si="158"/>
        <v>4.0027313954901604</v>
      </c>
      <c r="O345" s="13"/>
      <c r="P345" s="7">
        <f t="shared" si="159"/>
        <v>3.799568474964056E-2</v>
      </c>
      <c r="Q345" s="7">
        <f t="shared" si="160"/>
        <v>0</v>
      </c>
      <c r="R345" s="6">
        <f t="shared" si="161"/>
        <v>3.799568474964056E-2</v>
      </c>
      <c r="S345" s="6">
        <f t="shared" si="162"/>
        <v>3.799568474964056E-2</v>
      </c>
      <c r="T345" s="7">
        <f t="shared" si="163"/>
        <v>0.10958817852907725</v>
      </c>
      <c r="U345" s="7">
        <f t="shared" si="164"/>
        <v>3.1092556778180448E-3</v>
      </c>
      <c r="V345" s="7">
        <f t="shared" si="165"/>
        <v>0.13514293465428537</v>
      </c>
      <c r="W345" s="6">
        <f t="shared" si="166"/>
        <v>0.24784036886118066</v>
      </c>
      <c r="X345" s="6">
        <v>5.2999999999999998E-4</v>
      </c>
      <c r="Y345" s="6">
        <v>0.14414675000000002</v>
      </c>
      <c r="Z345" s="6">
        <f t="shared" si="167"/>
        <v>7068.9971225736899</v>
      </c>
      <c r="AA345" s="6">
        <f t="shared" si="169"/>
        <v>7068.9971225736899</v>
      </c>
      <c r="AB345" s="6">
        <f t="shared" si="168"/>
        <v>71.93614761427547</v>
      </c>
    </row>
    <row r="346" spans="5:28">
      <c r="E346" s="12">
        <f t="shared" si="152"/>
        <v>0.56414508731710866</v>
      </c>
      <c r="F346" s="12">
        <f t="shared" si="153"/>
        <v>4681740</v>
      </c>
      <c r="G346" s="6">
        <v>120216</v>
      </c>
      <c r="H346" s="6">
        <v>3121160</v>
      </c>
      <c r="I346" s="12">
        <f t="shared" si="154"/>
        <v>6242320</v>
      </c>
      <c r="J346" s="6">
        <v>330147.57763700001</v>
      </c>
      <c r="K346" s="12">
        <f t="shared" si="155"/>
        <v>2641180.6210960001</v>
      </c>
      <c r="L346" s="6">
        <f t="shared" si="156"/>
        <v>39.858240000000002</v>
      </c>
      <c r="M346" s="6">
        <f t="shared" si="157"/>
        <v>5242880</v>
      </c>
      <c r="N346" s="13">
        <f t="shared" si="158"/>
        <v>2.3634582012833523</v>
      </c>
      <c r="O346" s="13"/>
      <c r="P346" s="7">
        <f t="shared" si="159"/>
        <v>3.6159091686466742E-2</v>
      </c>
      <c r="Q346" s="7">
        <f t="shared" si="160"/>
        <v>0</v>
      </c>
      <c r="R346" s="6">
        <f t="shared" si="161"/>
        <v>3.6159091686466742E-2</v>
      </c>
      <c r="S346" s="6">
        <f t="shared" si="162"/>
        <v>3.6159091686466742E-2</v>
      </c>
      <c r="T346" s="7">
        <f t="shared" si="163"/>
        <v>0.10429102729154729</v>
      </c>
      <c r="U346" s="7">
        <f t="shared" si="164"/>
        <v>5.0112745225928757E-3</v>
      </c>
      <c r="V346" s="7">
        <f t="shared" si="165"/>
        <v>0.4342422975778264</v>
      </c>
      <c r="W346" s="6">
        <f t="shared" si="166"/>
        <v>0.54354459939196653</v>
      </c>
      <c r="X346" s="6">
        <v>1.7030000000000001E-3</v>
      </c>
      <c r="Y346" s="6">
        <v>0.41696535833390103</v>
      </c>
      <c r="Z346" s="6">
        <f t="shared" si="167"/>
        <v>2023.2584666157802</v>
      </c>
      <c r="AA346" s="6">
        <f t="shared" si="169"/>
        <v>2023.2584666157802</v>
      </c>
      <c r="AB346" s="6">
        <f t="shared" si="168"/>
        <v>30.357255951393046</v>
      </c>
    </row>
    <row r="347" spans="5:28">
      <c r="E347" s="12">
        <f t="shared" si="152"/>
        <v>0.11535945215237954</v>
      </c>
      <c r="F347" s="12">
        <f t="shared" si="153"/>
        <v>4532472</v>
      </c>
      <c r="G347" s="6">
        <v>213360</v>
      </c>
      <c r="H347" s="6">
        <v>3021648</v>
      </c>
      <c r="I347" s="12">
        <f t="shared" si="154"/>
        <v>6043296</v>
      </c>
      <c r="J347" s="6">
        <v>65357.935852000002</v>
      </c>
      <c r="K347" s="12">
        <f t="shared" si="155"/>
        <v>522863.48681600002</v>
      </c>
      <c r="L347" s="6">
        <f t="shared" si="156"/>
        <v>40.526975999999998</v>
      </c>
      <c r="M347" s="6">
        <f t="shared" si="157"/>
        <v>5242880</v>
      </c>
      <c r="N347" s="13">
        <f t="shared" si="158"/>
        <v>11.558076156361413</v>
      </c>
      <c r="O347" s="13"/>
      <c r="P347" s="7">
        <f t="shared" si="159"/>
        <v>3.5006230720702837E-2</v>
      </c>
      <c r="Q347" s="7">
        <f t="shared" si="160"/>
        <v>0</v>
      </c>
      <c r="R347" s="6">
        <f t="shared" si="161"/>
        <v>3.5006230720702837E-2</v>
      </c>
      <c r="S347" s="6">
        <f t="shared" si="162"/>
        <v>3.5006230720702837E-2</v>
      </c>
      <c r="T347" s="7">
        <f t="shared" si="163"/>
        <v>0.10096591460657234</v>
      </c>
      <c r="U347" s="7">
        <f t="shared" si="164"/>
        <v>9.9206106895778959E-4</v>
      </c>
      <c r="V347" s="7">
        <f t="shared" si="165"/>
        <v>0.10760437438511024</v>
      </c>
      <c r="W347" s="6">
        <f t="shared" si="166"/>
        <v>0.20956235006064036</v>
      </c>
      <c r="X347" s="6">
        <v>4.2200000000000001E-4</v>
      </c>
      <c r="Y347" s="6">
        <v>0.11090543636359801</v>
      </c>
      <c r="Z347" s="6">
        <f t="shared" si="167"/>
        <v>8195.3153366594415</v>
      </c>
      <c r="AA347" s="6">
        <f t="shared" si="169"/>
        <v>8195.3153366594415</v>
      </c>
      <c r="AB347" s="6">
        <f t="shared" si="168"/>
        <v>88.955886142136904</v>
      </c>
    </row>
    <row r="348" spans="5:28">
      <c r="E348" s="12">
        <f t="shared" si="152"/>
        <v>0.45409256879393567</v>
      </c>
      <c r="F348" s="12">
        <f t="shared" si="153"/>
        <v>4112902.5</v>
      </c>
      <c r="G348" s="6">
        <v>392257</v>
      </c>
      <c r="H348" s="6">
        <v>2741935</v>
      </c>
      <c r="I348" s="12">
        <f t="shared" si="154"/>
        <v>5483870</v>
      </c>
      <c r="J348" s="6">
        <v>233454.80767800001</v>
      </c>
      <c r="K348" s="12">
        <f t="shared" si="155"/>
        <v>1867638.4614240001</v>
      </c>
      <c r="L348" s="6">
        <f t="shared" si="156"/>
        <v>40.748359999999998</v>
      </c>
      <c r="M348" s="6">
        <f t="shared" si="157"/>
        <v>5242880</v>
      </c>
      <c r="N348" s="13">
        <f t="shared" si="158"/>
        <v>2.9362588709052218</v>
      </c>
      <c r="O348" s="13"/>
      <c r="P348" s="7">
        <f t="shared" si="159"/>
        <v>3.1765715010871665E-2</v>
      </c>
      <c r="Q348" s="7">
        <f t="shared" si="160"/>
        <v>0</v>
      </c>
      <c r="R348" s="6">
        <f t="shared" si="161"/>
        <v>3.1765715010871665E-2</v>
      </c>
      <c r="S348" s="6">
        <f t="shared" si="162"/>
        <v>3.1765715010871665E-2</v>
      </c>
      <c r="T348" s="7">
        <f t="shared" si="163"/>
        <v>9.161953181402066E-2</v>
      </c>
      <c r="U348" s="7">
        <f t="shared" si="164"/>
        <v>3.5435853816256149E-3</v>
      </c>
      <c r="V348" s="7">
        <f t="shared" si="165"/>
        <v>0.16752624163748206</v>
      </c>
      <c r="W348" s="6">
        <f t="shared" si="166"/>
        <v>0.26268935883312833</v>
      </c>
      <c r="X348" s="6">
        <v>6.5700000000000003E-4</v>
      </c>
      <c r="Y348" s="6">
        <v>0.182536499999781</v>
      </c>
      <c r="Z348" s="6">
        <f t="shared" si="167"/>
        <v>4734.9642330093848</v>
      </c>
      <c r="AA348" s="6">
        <f t="shared" si="169"/>
        <v>4734.9642330093848</v>
      </c>
      <c r="AB348" s="6">
        <f t="shared" si="168"/>
        <v>43.91059258473976</v>
      </c>
    </row>
    <row r="349" spans="5:28">
      <c r="E349" s="12">
        <f t="shared" si="152"/>
        <v>0.50630912372787629</v>
      </c>
      <c r="F349" s="12">
        <f t="shared" si="153"/>
        <v>3493764</v>
      </c>
      <c r="G349" s="6">
        <v>682712</v>
      </c>
      <c r="H349" s="6">
        <v>2329176</v>
      </c>
      <c r="I349" s="12">
        <f t="shared" si="154"/>
        <v>4658352</v>
      </c>
      <c r="J349" s="6">
        <v>221115.573669</v>
      </c>
      <c r="K349" s="12">
        <f t="shared" si="155"/>
        <v>1768924.589352</v>
      </c>
      <c r="L349" s="6">
        <f t="shared" si="156"/>
        <v>41.604351999999999</v>
      </c>
      <c r="M349" s="6">
        <f t="shared" si="157"/>
        <v>5242880</v>
      </c>
      <c r="N349" s="13">
        <f t="shared" si="158"/>
        <v>2.6334373031167297</v>
      </c>
      <c r="O349" s="13"/>
      <c r="P349" s="7">
        <f t="shared" si="159"/>
        <v>2.6983842077278278E-2</v>
      </c>
      <c r="Q349" s="7">
        <f t="shared" si="160"/>
        <v>0</v>
      </c>
      <c r="R349" s="6">
        <f t="shared" si="161"/>
        <v>2.6983842077278278E-2</v>
      </c>
      <c r="S349" s="6">
        <f t="shared" si="162"/>
        <v>2.6983842077278278E-2</v>
      </c>
      <c r="T349" s="7">
        <f t="shared" si="163"/>
        <v>7.7827524953163876E-2</v>
      </c>
      <c r="U349" s="7">
        <f t="shared" si="164"/>
        <v>3.3562894775932624E-3</v>
      </c>
      <c r="V349" s="7">
        <f t="shared" si="165"/>
        <v>0.18333541512534185</v>
      </c>
      <c r="W349" s="6">
        <f t="shared" si="166"/>
        <v>0.26451922955609897</v>
      </c>
      <c r="X349" s="6">
        <v>7.1900000000000002E-4</v>
      </c>
      <c r="Y349" s="6">
        <v>0.19864531999999999</v>
      </c>
      <c r="Z349" s="6">
        <f t="shared" si="167"/>
        <v>3652.9683000387031</v>
      </c>
      <c r="AA349" s="6">
        <f t="shared" si="169"/>
        <v>3652.9683000387031</v>
      </c>
      <c r="AB349" s="6">
        <f t="shared" si="168"/>
        <v>33.161571365536815</v>
      </c>
    </row>
    <row r="350" spans="5:28">
      <c r="E350" s="12">
        <f t="shared" si="152"/>
        <v>0.29641079166327844</v>
      </c>
      <c r="F350" s="12">
        <f t="shared" si="153"/>
        <v>5072713.5</v>
      </c>
      <c r="G350" s="6">
        <v>61349</v>
      </c>
      <c r="H350" s="6">
        <v>3381809</v>
      </c>
      <c r="I350" s="12">
        <f t="shared" si="154"/>
        <v>6763618</v>
      </c>
      <c r="J350" s="6">
        <v>187950.87805199999</v>
      </c>
      <c r="K350" s="12">
        <f t="shared" si="155"/>
        <v>1503607.0244159999</v>
      </c>
      <c r="L350" s="6">
        <f t="shared" si="156"/>
        <v>41.808687999999997</v>
      </c>
      <c r="M350" s="6">
        <f t="shared" si="157"/>
        <v>5242880</v>
      </c>
      <c r="N350" s="13">
        <f t="shared" si="158"/>
        <v>4.498261773302759</v>
      </c>
      <c r="O350" s="13"/>
      <c r="P350" s="7">
        <f t="shared" si="159"/>
        <v>3.9178748188852357E-2</v>
      </c>
      <c r="Q350" s="7">
        <f t="shared" si="160"/>
        <v>0</v>
      </c>
      <c r="R350" s="6">
        <f t="shared" si="161"/>
        <v>3.9178748188852357E-2</v>
      </c>
      <c r="S350" s="6">
        <f t="shared" si="162"/>
        <v>3.9178748188852357E-2</v>
      </c>
      <c r="T350" s="7">
        <f t="shared" si="163"/>
        <v>0.11300040200239662</v>
      </c>
      <c r="U350" s="7">
        <f t="shared" si="164"/>
        <v>2.852886134807706E-3</v>
      </c>
      <c r="V350" s="7">
        <f t="shared" si="165"/>
        <v>0.1810405351029106</v>
      </c>
      <c r="W350" s="6">
        <f t="shared" si="166"/>
        <v>0.29689382324011493</v>
      </c>
      <c r="X350" s="6">
        <v>7.1000000000000002E-4</v>
      </c>
      <c r="Y350" s="6">
        <v>0.18493133333357004</v>
      </c>
      <c r="Z350" s="6">
        <f t="shared" si="167"/>
        <v>5418.1335477256835</v>
      </c>
      <c r="AA350" s="6">
        <f t="shared" si="169"/>
        <v>5418.1335477256835</v>
      </c>
      <c r="AB350" s="6">
        <f t="shared" si="168"/>
        <v>60.542736532695876</v>
      </c>
    </row>
    <row r="351" spans="5:28">
      <c r="E351" s="12">
        <f t="shared" si="152"/>
        <v>0.43183621816920537</v>
      </c>
      <c r="F351" s="12">
        <f t="shared" si="153"/>
        <v>4635970.5</v>
      </c>
      <c r="G351" s="6">
        <v>262144</v>
      </c>
      <c r="H351" s="6">
        <v>3090647</v>
      </c>
      <c r="I351" s="12">
        <f t="shared" si="154"/>
        <v>6181294</v>
      </c>
      <c r="J351" s="6">
        <v>250247.496033</v>
      </c>
      <c r="K351" s="12">
        <f t="shared" si="155"/>
        <v>2001979.968264</v>
      </c>
      <c r="L351" s="6">
        <f t="shared" si="156"/>
        <v>42.330643999999999</v>
      </c>
      <c r="M351" s="6">
        <f t="shared" si="157"/>
        <v>5242880</v>
      </c>
      <c r="N351" s="13">
        <f t="shared" si="158"/>
        <v>3.0875903345626665</v>
      </c>
      <c r="O351" s="13"/>
      <c r="P351" s="7">
        <f t="shared" si="159"/>
        <v>3.5805594152015077E-2</v>
      </c>
      <c r="Q351" s="7">
        <f t="shared" si="160"/>
        <v>0</v>
      </c>
      <c r="R351" s="6">
        <f t="shared" si="161"/>
        <v>3.5805594152015077E-2</v>
      </c>
      <c r="S351" s="6">
        <f t="shared" si="162"/>
        <v>3.5805594152015077E-2</v>
      </c>
      <c r="T351" s="7">
        <f t="shared" si="163"/>
        <v>0.10327146017042983</v>
      </c>
      <c r="U351" s="7">
        <f t="shared" si="164"/>
        <v>3.7984797895191063E-3</v>
      </c>
      <c r="V351" s="7">
        <f t="shared" si="165"/>
        <v>0.15860170821691605</v>
      </c>
      <c r="W351" s="6">
        <f t="shared" si="166"/>
        <v>0.26567164817686501</v>
      </c>
      <c r="X351" s="6">
        <v>6.2200000000000005E-4</v>
      </c>
      <c r="Y351" s="6">
        <v>0.17352245000000002</v>
      </c>
      <c r="Z351" s="6">
        <f t="shared" si="167"/>
        <v>5656.5263909992082</v>
      </c>
      <c r="AA351" s="6">
        <f t="shared" si="169"/>
        <v>5656.5263909992082</v>
      </c>
      <c r="AB351" s="6">
        <f t="shared" si="168"/>
        <v>53.105058265869907</v>
      </c>
    </row>
    <row r="352" spans="5:28">
      <c r="E352" s="12">
        <f t="shared" si="152"/>
        <v>0.69096986852253917</v>
      </c>
      <c r="F352" s="12">
        <f t="shared" si="153"/>
        <v>4977066</v>
      </c>
      <c r="G352" s="6">
        <v>214765</v>
      </c>
      <c r="H352" s="6">
        <v>3318044</v>
      </c>
      <c r="I352" s="12">
        <f t="shared" si="154"/>
        <v>6636088</v>
      </c>
      <c r="J352" s="6">
        <v>429875.32995599997</v>
      </c>
      <c r="K352" s="12">
        <f t="shared" si="155"/>
        <v>3439002.6396479998</v>
      </c>
      <c r="L352" s="6">
        <f t="shared" si="156"/>
        <v>44.111828000000003</v>
      </c>
      <c r="M352" s="6">
        <f t="shared" si="157"/>
        <v>5242880</v>
      </c>
      <c r="N352" s="13">
        <f t="shared" si="158"/>
        <v>1.9296548143037304</v>
      </c>
      <c r="O352" s="13"/>
      <c r="P352" s="7">
        <f t="shared" si="159"/>
        <v>3.8440021407339216E-2</v>
      </c>
      <c r="Q352" s="7">
        <f t="shared" si="160"/>
        <v>0</v>
      </c>
      <c r="R352" s="6">
        <f t="shared" si="161"/>
        <v>3.8440021407339216E-2</v>
      </c>
      <c r="S352" s="6">
        <f t="shared" si="162"/>
        <v>3.8440021407339216E-2</v>
      </c>
      <c r="T352" s="7">
        <f t="shared" si="163"/>
        <v>0.11086974629898971</v>
      </c>
      <c r="U352" s="7">
        <f t="shared" si="164"/>
        <v>6.5250313339215073E-3</v>
      </c>
      <c r="V352" s="7">
        <f t="shared" si="165"/>
        <v>0.28736997614222565</v>
      </c>
      <c r="W352" s="6">
        <f t="shared" si="166"/>
        <v>0.40476475377513688</v>
      </c>
      <c r="X352" s="6">
        <v>1.127E-3</v>
      </c>
      <c r="Y352" s="6">
        <v>0.30298400588281699</v>
      </c>
      <c r="Z352" s="6">
        <f t="shared" si="167"/>
        <v>3310.8270991427871</v>
      </c>
      <c r="AA352" s="6">
        <f t="shared" si="169"/>
        <v>3310.8270991427871</v>
      </c>
      <c r="AB352" s="6">
        <f t="shared" si="168"/>
        <v>33.592779128969902</v>
      </c>
    </row>
    <row r="353" spans="5:32">
      <c r="E353" s="12">
        <f t="shared" si="152"/>
        <v>0.57123735897410233</v>
      </c>
      <c r="F353" s="12">
        <f t="shared" si="153"/>
        <v>5395782</v>
      </c>
      <c r="G353" s="6">
        <v>73752</v>
      </c>
      <c r="H353" s="6">
        <v>3597188</v>
      </c>
      <c r="I353" s="12">
        <f t="shared" si="154"/>
        <v>7194376</v>
      </c>
      <c r="J353" s="6">
        <v>385284.03240999999</v>
      </c>
      <c r="K353" s="12">
        <f t="shared" si="155"/>
        <v>3082272.2592799999</v>
      </c>
      <c r="L353" s="6">
        <f t="shared" si="156"/>
        <v>44.641295999999997</v>
      </c>
      <c r="M353" s="6">
        <f t="shared" si="157"/>
        <v>5242880</v>
      </c>
      <c r="N353" s="13">
        <f t="shared" si="158"/>
        <v>2.3341143788772776</v>
      </c>
      <c r="O353" s="13"/>
      <c r="P353" s="7">
        <f t="shared" si="159"/>
        <v>4.167394516957091E-2</v>
      </c>
      <c r="Q353" s="7">
        <f t="shared" si="160"/>
        <v>0</v>
      </c>
      <c r="R353" s="6">
        <f t="shared" si="161"/>
        <v>4.167394516957091E-2</v>
      </c>
      <c r="S353" s="6">
        <f t="shared" si="162"/>
        <v>4.167394516957091E-2</v>
      </c>
      <c r="T353" s="7">
        <f t="shared" si="163"/>
        <v>0.12019711641851953</v>
      </c>
      <c r="U353" s="7">
        <f t="shared" si="164"/>
        <v>5.8481848311513936E-3</v>
      </c>
      <c r="V353" s="7">
        <f t="shared" si="165"/>
        <v>0.17007610832907233</v>
      </c>
      <c r="W353" s="6">
        <f t="shared" si="166"/>
        <v>0.29612140957874322</v>
      </c>
      <c r="X353" s="6">
        <v>6.6699999999999995E-4</v>
      </c>
      <c r="Y353" s="6">
        <v>0.19139194444414798</v>
      </c>
      <c r="Z353" s="6">
        <f t="shared" si="167"/>
        <v>6147.967791539867</v>
      </c>
      <c r="AA353" s="6">
        <f t="shared" si="169"/>
        <v>6147.967791539867</v>
      </c>
      <c r="AB353" s="6">
        <f t="shared" si="168"/>
        <v>54.719891915386967</v>
      </c>
    </row>
    <row r="354" spans="5:32">
      <c r="E354" s="12">
        <f t="shared" si="152"/>
        <v>0.66278648268172224</v>
      </c>
      <c r="F354" s="12">
        <f t="shared" si="153"/>
        <v>5233950</v>
      </c>
      <c r="G354" s="6">
        <v>147900</v>
      </c>
      <c r="H354" s="6">
        <v>3489300</v>
      </c>
      <c r="I354" s="12">
        <f t="shared" si="154"/>
        <v>6978600</v>
      </c>
      <c r="J354" s="6">
        <v>433623.913879</v>
      </c>
      <c r="K354" s="12">
        <f t="shared" si="155"/>
        <v>3468991.311032</v>
      </c>
      <c r="L354" s="6">
        <f t="shared" si="156"/>
        <v>44.829599999999999</v>
      </c>
      <c r="M354" s="6">
        <f t="shared" si="157"/>
        <v>5242880</v>
      </c>
      <c r="N354" s="13">
        <f t="shared" si="158"/>
        <v>2.0117086998191174</v>
      </c>
      <c r="O354" s="13"/>
      <c r="P354" s="7">
        <f t="shared" si="159"/>
        <v>4.0424047027896169E-2</v>
      </c>
      <c r="Q354" s="7">
        <f t="shared" si="160"/>
        <v>0</v>
      </c>
      <c r="R354" s="6">
        <f t="shared" si="161"/>
        <v>4.0424047027896169E-2</v>
      </c>
      <c r="S354" s="6">
        <f t="shared" si="162"/>
        <v>4.0424047027896169E-2</v>
      </c>
      <c r="T354" s="7">
        <f t="shared" si="163"/>
        <v>0.11659212649412269</v>
      </c>
      <c r="U354" s="7">
        <f t="shared" si="164"/>
        <v>6.5819306855496021E-3</v>
      </c>
      <c r="V354" s="7">
        <f t="shared" si="165"/>
        <v>0.17645077505804807</v>
      </c>
      <c r="W354" s="6">
        <f t="shared" si="166"/>
        <v>0.29962483223772035</v>
      </c>
      <c r="X354" s="6">
        <v>6.9200000000000002E-4</v>
      </c>
      <c r="Y354" s="6">
        <v>0.20162804000000001</v>
      </c>
      <c r="Z354" s="6">
        <f t="shared" si="167"/>
        <v>5741.6252930485798</v>
      </c>
      <c r="AA354" s="6">
        <f t="shared" si="169"/>
        <v>5741.6252930485798</v>
      </c>
      <c r="AB354" s="6">
        <f t="shared" si="168"/>
        <v>48.602759932457971</v>
      </c>
      <c r="AF354" s="2">
        <v>27.228912900000001</v>
      </c>
    </row>
    <row r="355" spans="5:32">
      <c r="E355" s="12">
        <f t="shared" si="152"/>
        <v>0.5807841708128223</v>
      </c>
      <c r="F355" s="12">
        <f t="shared" si="153"/>
        <v>4824228</v>
      </c>
      <c r="G355" s="6">
        <v>325557</v>
      </c>
      <c r="H355" s="6">
        <v>3216152</v>
      </c>
      <c r="I355" s="12">
        <f t="shared" si="154"/>
        <v>6432304</v>
      </c>
      <c r="J355" s="6">
        <v>350229.40734899999</v>
      </c>
      <c r="K355" s="12">
        <f t="shared" si="155"/>
        <v>2801835.2587919999</v>
      </c>
      <c r="L355" s="6">
        <f t="shared" si="156"/>
        <v>45.104964000000002</v>
      </c>
      <c r="M355" s="6">
        <f t="shared" si="157"/>
        <v>5242880</v>
      </c>
      <c r="N355" s="13">
        <f t="shared" si="158"/>
        <v>2.2957466823989012</v>
      </c>
      <c r="O355" s="13"/>
      <c r="P355" s="7">
        <f t="shared" si="159"/>
        <v>3.7259587796080108E-2</v>
      </c>
      <c r="Q355" s="7">
        <f t="shared" si="160"/>
        <v>0</v>
      </c>
      <c r="R355" s="6">
        <f t="shared" si="161"/>
        <v>3.7259587796080108E-2</v>
      </c>
      <c r="S355" s="6">
        <f t="shared" si="162"/>
        <v>3.7259587796080108E-2</v>
      </c>
      <c r="T355" s="7">
        <f t="shared" si="163"/>
        <v>0.10746510784636623</v>
      </c>
      <c r="U355" s="7">
        <f t="shared" si="164"/>
        <v>5.3160944528891493E-3</v>
      </c>
      <c r="V355" s="7">
        <f t="shared" si="165"/>
        <v>0.2965494962319507</v>
      </c>
      <c r="W355" s="6">
        <f t="shared" si="166"/>
        <v>0.40933069853120607</v>
      </c>
      <c r="X355" s="6">
        <v>1.163E-3</v>
      </c>
      <c r="Y355" s="6">
        <v>0.30451444705923397</v>
      </c>
      <c r="Z355" s="6">
        <f t="shared" si="167"/>
        <v>3103.7478758452371</v>
      </c>
      <c r="AA355" s="6">
        <f t="shared" si="169"/>
        <v>3103.7478758452371</v>
      </c>
      <c r="AB355" s="6">
        <f t="shared" si="168"/>
        <v>34.420781176133595</v>
      </c>
    </row>
    <row r="356" spans="5:32">
      <c r="E356" s="12">
        <f t="shared" si="152"/>
        <v>0.60347503472393926</v>
      </c>
      <c r="F356" s="12">
        <f t="shared" si="153"/>
        <v>5629776</v>
      </c>
      <c r="G356" s="6">
        <v>25710</v>
      </c>
      <c r="H356" s="6">
        <v>3753184</v>
      </c>
      <c r="I356" s="12">
        <f t="shared" si="154"/>
        <v>7506368</v>
      </c>
      <c r="J356" s="6">
        <v>424678.65838600002</v>
      </c>
      <c r="K356" s="12">
        <f t="shared" si="155"/>
        <v>3397429.2670880002</v>
      </c>
      <c r="L356" s="6">
        <f t="shared" si="156"/>
        <v>45.552408</v>
      </c>
      <c r="M356" s="6">
        <f t="shared" si="157"/>
        <v>5242880</v>
      </c>
      <c r="N356" s="13">
        <f t="shared" si="158"/>
        <v>2.2094258363865356</v>
      </c>
      <c r="O356" s="13"/>
      <c r="P356" s="7">
        <f t="shared" si="159"/>
        <v>4.3481181474893951E-2</v>
      </c>
      <c r="Q356" s="7">
        <f t="shared" si="160"/>
        <v>0</v>
      </c>
      <c r="R356" s="6">
        <f t="shared" si="161"/>
        <v>4.3481181474893951E-2</v>
      </c>
      <c r="S356" s="6">
        <f t="shared" si="162"/>
        <v>4.3481181474893951E-2</v>
      </c>
      <c r="T356" s="7">
        <f t="shared" si="163"/>
        <v>0.12540959610343547</v>
      </c>
      <c r="U356" s="7">
        <f t="shared" si="164"/>
        <v>6.4461516158650662E-3</v>
      </c>
      <c r="V356" s="7">
        <f t="shared" si="165"/>
        <v>0.19404485523002105</v>
      </c>
      <c r="W356" s="6">
        <f t="shared" si="166"/>
        <v>0.32590060294932155</v>
      </c>
      <c r="X356" s="6">
        <v>7.6099999999999996E-4</v>
      </c>
      <c r="Y356" s="6">
        <v>0.21496866363650197</v>
      </c>
      <c r="Z356" s="6">
        <f t="shared" si="167"/>
        <v>5613.6900755445413</v>
      </c>
      <c r="AA356" s="6">
        <f t="shared" si="169"/>
        <v>5613.6900755445413</v>
      </c>
      <c r="AB356" s="6">
        <f t="shared" si="168"/>
        <v>51.603772120199942</v>
      </c>
    </row>
    <row r="357" spans="5:32">
      <c r="E357" s="12">
        <f t="shared" si="152"/>
        <v>0.66775220501262611</v>
      </c>
      <c r="F357" s="12">
        <f t="shared" si="153"/>
        <v>5494744.5</v>
      </c>
      <c r="G357" s="6">
        <v>90449</v>
      </c>
      <c r="H357" s="6">
        <v>3663163</v>
      </c>
      <c r="I357" s="12">
        <f t="shared" si="154"/>
        <v>7326326</v>
      </c>
      <c r="J357" s="6">
        <v>458640.96948199999</v>
      </c>
      <c r="K357" s="12">
        <f t="shared" si="155"/>
        <v>3669127.7558559999</v>
      </c>
      <c r="L357" s="6">
        <f t="shared" si="156"/>
        <v>45.766936000000001</v>
      </c>
      <c r="M357" s="6">
        <f t="shared" si="157"/>
        <v>5242880</v>
      </c>
      <c r="N357" s="13">
        <f t="shared" si="158"/>
        <v>1.9967486791123694</v>
      </c>
      <c r="O357" s="13"/>
      <c r="P357" s="7">
        <f t="shared" si="159"/>
        <v>4.2438275121901015E-2</v>
      </c>
      <c r="Q357" s="7">
        <f t="shared" si="160"/>
        <v>0</v>
      </c>
      <c r="R357" s="6">
        <f t="shared" si="161"/>
        <v>4.2438275121901015E-2</v>
      </c>
      <c r="S357" s="6">
        <f t="shared" si="162"/>
        <v>4.2438275121901015E-2</v>
      </c>
      <c r="T357" s="7">
        <f t="shared" si="163"/>
        <v>0.12240161747760007</v>
      </c>
      <c r="U357" s="7">
        <f t="shared" si="164"/>
        <v>6.9616618780996365E-3</v>
      </c>
      <c r="V357" s="7">
        <f t="shared" si="165"/>
        <v>0.17568581505057099</v>
      </c>
      <c r="W357" s="6">
        <f t="shared" si="166"/>
        <v>0.3050490944062707</v>
      </c>
      <c r="X357" s="6">
        <v>6.8900000000000005E-4</v>
      </c>
      <c r="Y357" s="6">
        <v>0.200690388889042</v>
      </c>
      <c r="Z357" s="6">
        <f t="shared" si="167"/>
        <v>6059.4013239333835</v>
      </c>
      <c r="AA357" s="6">
        <f t="shared" si="169"/>
        <v>6059.4013239333835</v>
      </c>
      <c r="AB357" s="6">
        <f t="shared" si="168"/>
        <v>51.999852157806473</v>
      </c>
    </row>
    <row r="358" spans="5:32">
      <c r="E358" s="12">
        <f t="shared" si="152"/>
        <v>0.97455738160731253</v>
      </c>
      <c r="F358" s="12">
        <f t="shared" si="153"/>
        <v>4457391</v>
      </c>
      <c r="G358" s="6">
        <v>524288</v>
      </c>
      <c r="H358" s="6">
        <v>2971594</v>
      </c>
      <c r="I358" s="12">
        <f t="shared" si="154"/>
        <v>5943188</v>
      </c>
      <c r="J358" s="6">
        <v>542997.91272000002</v>
      </c>
      <c r="K358" s="12">
        <f t="shared" si="155"/>
        <v>4343983.3017600002</v>
      </c>
      <c r="L358" s="6">
        <f t="shared" si="156"/>
        <v>46.144888000000002</v>
      </c>
      <c r="M358" s="6">
        <f t="shared" si="157"/>
        <v>5242880</v>
      </c>
      <c r="N358" s="13">
        <f t="shared" si="158"/>
        <v>1.3681424598460286</v>
      </c>
      <c r="O358" s="13"/>
      <c r="P358" s="7">
        <f t="shared" si="159"/>
        <v>3.4426347864561398E-2</v>
      </c>
      <c r="Q358" s="7">
        <f t="shared" si="160"/>
        <v>0</v>
      </c>
      <c r="R358" s="6">
        <f t="shared" si="161"/>
        <v>3.4426347864561398E-2</v>
      </c>
      <c r="S358" s="6">
        <f t="shared" si="162"/>
        <v>3.4426347864561398E-2</v>
      </c>
      <c r="T358" s="7">
        <f t="shared" si="163"/>
        <v>9.9293400836034745E-2</v>
      </c>
      <c r="U358" s="7">
        <f t="shared" si="164"/>
        <v>8.2421068338921159E-3</v>
      </c>
      <c r="V358" s="7">
        <f t="shared" si="165"/>
        <v>0.2743656560151152</v>
      </c>
      <c r="W358" s="6">
        <f t="shared" si="166"/>
        <v>0.38190116368504207</v>
      </c>
      <c r="X358" s="6">
        <v>1.0759999999999999E-3</v>
      </c>
      <c r="Y358" s="6">
        <v>0.31206689999999992</v>
      </c>
      <c r="Z358" s="6">
        <f t="shared" si="167"/>
        <v>3099.4747086023604</v>
      </c>
      <c r="AA358" s="6">
        <f t="shared" si="169"/>
        <v>3099.4747086023604</v>
      </c>
      <c r="AB358" s="6">
        <f t="shared" si="168"/>
        <v>22.377978467130657</v>
      </c>
    </row>
    <row r="359" spans="5:32">
      <c r="E359" s="12">
        <f t="shared" si="152"/>
        <v>0.89802651850537218</v>
      </c>
      <c r="F359" s="12">
        <f t="shared" si="153"/>
        <v>4800660</v>
      </c>
      <c r="G359" s="6">
        <v>400727</v>
      </c>
      <c r="H359" s="6">
        <v>3200440</v>
      </c>
      <c r="I359" s="12">
        <f t="shared" si="154"/>
        <v>6400880</v>
      </c>
      <c r="J359" s="6">
        <v>538889.99829100003</v>
      </c>
      <c r="K359" s="12">
        <f t="shared" si="155"/>
        <v>4311119.9863280002</v>
      </c>
      <c r="L359" s="6">
        <f t="shared" si="156"/>
        <v>46.419820000000001</v>
      </c>
      <c r="M359" s="6">
        <f t="shared" si="157"/>
        <v>5242880</v>
      </c>
      <c r="N359" s="13">
        <f t="shared" si="158"/>
        <v>1.4847371495804631</v>
      </c>
      <c r="O359" s="13"/>
      <c r="P359" s="7">
        <f t="shared" si="159"/>
        <v>3.7077561995231142E-2</v>
      </c>
      <c r="Q359" s="7">
        <f t="shared" si="160"/>
        <v>0</v>
      </c>
      <c r="R359" s="6">
        <f t="shared" si="161"/>
        <v>3.7077561995231142E-2</v>
      </c>
      <c r="S359" s="6">
        <f t="shared" si="162"/>
        <v>3.7077561995231142E-2</v>
      </c>
      <c r="T359" s="7">
        <f t="shared" si="163"/>
        <v>0.10694010412313358</v>
      </c>
      <c r="U359" s="7">
        <f t="shared" si="164"/>
        <v>8.1797532432149392E-3</v>
      </c>
      <c r="V359" s="7">
        <f t="shared" si="165"/>
        <v>0.34550693671048432</v>
      </c>
      <c r="W359" s="6">
        <f t="shared" si="166"/>
        <v>0.46062679407683282</v>
      </c>
      <c r="X359" s="6">
        <v>1.3550000000000001E-3</v>
      </c>
      <c r="Y359" s="6">
        <v>0.37331755555540502</v>
      </c>
      <c r="Z359" s="6">
        <f t="shared" si="167"/>
        <v>2636.3514387624455</v>
      </c>
      <c r="AA359" s="6">
        <f t="shared" si="169"/>
        <v>2636.3514387624455</v>
      </c>
      <c r="AB359" s="6">
        <f t="shared" si="168"/>
        <v>23.387391571107084</v>
      </c>
    </row>
    <row r="360" spans="5:32">
      <c r="E360" s="12">
        <f t="shared" si="152"/>
        <v>0.63484751181871002</v>
      </c>
      <c r="F360" s="12">
        <f t="shared" si="153"/>
        <v>5454973.5</v>
      </c>
      <c r="G360" s="6">
        <v>146689</v>
      </c>
      <c r="H360" s="6">
        <v>3636649</v>
      </c>
      <c r="I360" s="12">
        <f t="shared" si="154"/>
        <v>7273298</v>
      </c>
      <c r="J360" s="6">
        <v>432884.54418899998</v>
      </c>
      <c r="K360" s="12">
        <f t="shared" si="155"/>
        <v>3463076.3535119998</v>
      </c>
      <c r="L360" s="6">
        <f t="shared" si="156"/>
        <v>46.573568000000002</v>
      </c>
      <c r="M360" s="6">
        <f t="shared" si="157"/>
        <v>5242880</v>
      </c>
      <c r="N360" s="13">
        <f t="shared" si="158"/>
        <v>2.1002418825169564</v>
      </c>
      <c r="O360" s="13"/>
      <c r="P360" s="7">
        <f t="shared" si="159"/>
        <v>4.2131106582968383E-2</v>
      </c>
      <c r="Q360" s="7">
        <f t="shared" si="160"/>
        <v>0</v>
      </c>
      <c r="R360" s="6">
        <f t="shared" si="161"/>
        <v>4.2131106582968383E-2</v>
      </c>
      <c r="S360" s="6">
        <f t="shared" si="162"/>
        <v>4.2131106582968383E-2</v>
      </c>
      <c r="T360" s="7">
        <f t="shared" si="163"/>
        <v>0.121515673694645</v>
      </c>
      <c r="U360" s="7">
        <f t="shared" si="164"/>
        <v>6.5707078726584883E-3</v>
      </c>
      <c r="V360" s="7">
        <f t="shared" si="165"/>
        <v>0.3146535497422418</v>
      </c>
      <c r="W360" s="6">
        <f t="shared" si="166"/>
        <v>0.44273993130954525</v>
      </c>
      <c r="X360" s="6">
        <v>1.2340000000000001E-3</v>
      </c>
      <c r="Y360" s="6">
        <v>0.32660895000000001</v>
      </c>
      <c r="Z360" s="6">
        <f t="shared" si="167"/>
        <v>3314.1901606943584</v>
      </c>
      <c r="AA360" s="6">
        <f t="shared" si="169"/>
        <v>3314.1901606943584</v>
      </c>
      <c r="AB360" s="6">
        <f t="shared" si="168"/>
        <v>35.556582668523092</v>
      </c>
    </row>
    <row r="361" spans="5:32">
      <c r="E361" s="12">
        <f t="shared" si="152"/>
        <v>0.76348436515951545</v>
      </c>
      <c r="F361" s="12">
        <f t="shared" si="153"/>
        <v>5630191.5</v>
      </c>
      <c r="G361" s="6">
        <v>90449</v>
      </c>
      <c r="H361" s="6">
        <v>3753461</v>
      </c>
      <c r="I361" s="12">
        <f t="shared" si="154"/>
        <v>7506922</v>
      </c>
      <c r="J361" s="6">
        <v>537320.39788800001</v>
      </c>
      <c r="K361" s="12">
        <f t="shared" si="155"/>
        <v>4298563.1831040001</v>
      </c>
      <c r="L361" s="6">
        <f t="shared" si="156"/>
        <v>46.850512000000002</v>
      </c>
      <c r="M361" s="6">
        <f t="shared" si="157"/>
        <v>5242880</v>
      </c>
      <c r="N361" s="13">
        <f t="shared" si="158"/>
        <v>1.7463793552010183</v>
      </c>
      <c r="O361" s="13"/>
      <c r="P361" s="7">
        <f t="shared" si="159"/>
        <v>4.3484390560104946E-2</v>
      </c>
      <c r="Q361" s="7">
        <f t="shared" si="160"/>
        <v>0</v>
      </c>
      <c r="R361" s="6">
        <f t="shared" si="161"/>
        <v>4.3484390560104946E-2</v>
      </c>
      <c r="S361" s="6">
        <f t="shared" si="162"/>
        <v>4.3484390560104946E-2</v>
      </c>
      <c r="T361" s="7">
        <f t="shared" si="163"/>
        <v>0.12541885183353574</v>
      </c>
      <c r="U361" s="7">
        <f t="shared" si="164"/>
        <v>8.1559284477507304E-3</v>
      </c>
      <c r="V361" s="7">
        <f t="shared" si="165"/>
        <v>0.19404485523002105</v>
      </c>
      <c r="W361" s="6">
        <f t="shared" si="166"/>
        <v>0.32761963551130752</v>
      </c>
      <c r="X361" s="6">
        <v>7.6099999999999996E-4</v>
      </c>
      <c r="Y361" s="6">
        <v>0.22803364999999998</v>
      </c>
      <c r="Z361" s="6">
        <f t="shared" si="167"/>
        <v>5614.1117687391525</v>
      </c>
      <c r="AA361" s="6">
        <f t="shared" si="169"/>
        <v>5614.1117687391525</v>
      </c>
      <c r="AB361" s="6">
        <f t="shared" si="168"/>
        <v>43.671618426187344</v>
      </c>
    </row>
    <row r="362" spans="5:32">
      <c r="E362" s="12">
        <f t="shared" si="152"/>
        <v>0.57756921164554398</v>
      </c>
      <c r="F362" s="12">
        <f t="shared" si="153"/>
        <v>5749615.5</v>
      </c>
      <c r="G362" s="6">
        <v>67173</v>
      </c>
      <c r="H362" s="6">
        <v>3833077</v>
      </c>
      <c r="I362" s="12">
        <f t="shared" si="154"/>
        <v>7666154</v>
      </c>
      <c r="J362" s="6">
        <v>415100.11145000003</v>
      </c>
      <c r="K362" s="12">
        <f t="shared" si="155"/>
        <v>3320800.8916000002</v>
      </c>
      <c r="L362" s="6">
        <f t="shared" si="156"/>
        <v>47.340384</v>
      </c>
      <c r="M362" s="6">
        <f t="shared" si="157"/>
        <v>5242880</v>
      </c>
      <c r="N362" s="13">
        <f t="shared" si="158"/>
        <v>2.3085256389178932</v>
      </c>
      <c r="O362" s="13"/>
      <c r="P362" s="7">
        <f t="shared" si="159"/>
        <v>4.4406753477645139E-2</v>
      </c>
      <c r="Q362" s="7">
        <f t="shared" si="160"/>
        <v>0</v>
      </c>
      <c r="R362" s="6">
        <f t="shared" si="161"/>
        <v>4.4406753477645139E-2</v>
      </c>
      <c r="S362" s="6">
        <f t="shared" si="162"/>
        <v>4.4406753477645139E-2</v>
      </c>
      <c r="T362" s="7">
        <f t="shared" si="163"/>
        <v>0.12807915583231946</v>
      </c>
      <c r="U362" s="7">
        <f t="shared" si="164"/>
        <v>6.3007598835755326E-3</v>
      </c>
      <c r="V362" s="7">
        <f t="shared" si="165"/>
        <v>0.25830149585809636</v>
      </c>
      <c r="W362" s="6">
        <f t="shared" si="166"/>
        <v>0.39268141157399139</v>
      </c>
      <c r="X362" s="6">
        <v>1.013E-3</v>
      </c>
      <c r="Y362" s="6">
        <v>0.27450129285757702</v>
      </c>
      <c r="Z362" s="6">
        <f t="shared" si="167"/>
        <v>4283.6874114161037</v>
      </c>
      <c r="AA362" s="6">
        <f t="shared" si="169"/>
        <v>4283.6874114161037</v>
      </c>
      <c r="AB362" s="6">
        <f t="shared" si="168"/>
        <v>43.052663791179754</v>
      </c>
    </row>
    <row r="363" spans="5:32">
      <c r="E363" s="12">
        <f t="shared" si="152"/>
        <v>0.831749091103409</v>
      </c>
      <c r="F363" s="12">
        <f t="shared" si="153"/>
        <v>5707602</v>
      </c>
      <c r="G363" s="6">
        <v>113076</v>
      </c>
      <c r="H363" s="6">
        <v>3805068</v>
      </c>
      <c r="I363" s="12">
        <f t="shared" si="154"/>
        <v>7610136</v>
      </c>
      <c r="J363" s="6">
        <v>593411.59698499995</v>
      </c>
      <c r="K363" s="12">
        <f t="shared" si="155"/>
        <v>4747292.7758799996</v>
      </c>
      <c r="L363" s="6">
        <f t="shared" si="156"/>
        <v>47.922336000000001</v>
      </c>
      <c r="M363" s="6">
        <f t="shared" si="157"/>
        <v>5242880</v>
      </c>
      <c r="N363" s="13">
        <f t="shared" si="158"/>
        <v>1.6030475387289167</v>
      </c>
      <c r="O363" s="13"/>
      <c r="P363" s="7">
        <f t="shared" si="159"/>
        <v>4.408226514668926E-2</v>
      </c>
      <c r="Q363" s="7">
        <f t="shared" si="160"/>
        <v>0</v>
      </c>
      <c r="R363" s="6">
        <f t="shared" si="161"/>
        <v>4.408226514668926E-2</v>
      </c>
      <c r="S363" s="6">
        <f t="shared" si="162"/>
        <v>4.408226514668926E-2</v>
      </c>
      <c r="T363" s="7">
        <f t="shared" si="163"/>
        <v>0.1271432578381734</v>
      </c>
      <c r="U363" s="7">
        <f t="shared" si="164"/>
        <v>9.0073307175730435E-3</v>
      </c>
      <c r="V363" s="7">
        <f t="shared" si="165"/>
        <v>0.29731445623942782</v>
      </c>
      <c r="W363" s="6">
        <f t="shared" si="166"/>
        <v>0.43346504479517423</v>
      </c>
      <c r="X363" s="6">
        <v>1.1659999999999999E-3</v>
      </c>
      <c r="Y363" s="6">
        <v>0.32445664705841198</v>
      </c>
      <c r="Z363" s="6">
        <f t="shared" si="167"/>
        <v>3680.6402355651167</v>
      </c>
      <c r="AA363" s="6">
        <f t="shared" si="169"/>
        <v>3680.6402355651167</v>
      </c>
      <c r="AB363" s="6">
        <f t="shared" si="168"/>
        <v>33.597215136460875</v>
      </c>
    </row>
    <row r="364" spans="5:32">
      <c r="E364" s="12">
        <f t="shared" si="152"/>
        <v>0.83898796186980107</v>
      </c>
      <c r="F364" s="12">
        <f t="shared" si="153"/>
        <v>5707602</v>
      </c>
      <c r="G364" s="6">
        <v>113076</v>
      </c>
      <c r="H364" s="6">
        <v>3805068</v>
      </c>
      <c r="I364" s="12">
        <f t="shared" si="154"/>
        <v>7610136</v>
      </c>
      <c r="J364" s="6">
        <v>598576.17114300001</v>
      </c>
      <c r="K364" s="12">
        <f t="shared" si="155"/>
        <v>4788609.3691440001</v>
      </c>
      <c r="L364" s="6">
        <f t="shared" si="156"/>
        <v>47.922336000000001</v>
      </c>
      <c r="M364" s="6">
        <f t="shared" si="157"/>
        <v>5242880</v>
      </c>
      <c r="N364" s="13">
        <f t="shared" si="158"/>
        <v>1.5892162866816528</v>
      </c>
      <c r="O364" s="13"/>
      <c r="P364" s="7">
        <f t="shared" si="159"/>
        <v>4.408226514668926E-2</v>
      </c>
      <c r="Q364" s="7">
        <f t="shared" si="160"/>
        <v>0</v>
      </c>
      <c r="R364" s="6">
        <f t="shared" si="161"/>
        <v>4.408226514668926E-2</v>
      </c>
      <c r="S364" s="6">
        <f t="shared" si="162"/>
        <v>4.408226514668926E-2</v>
      </c>
      <c r="T364" s="7">
        <f t="shared" si="163"/>
        <v>0.1271432578381734</v>
      </c>
      <c r="U364" s="7">
        <f t="shared" si="164"/>
        <v>9.0857232324697713E-3</v>
      </c>
      <c r="V364" s="7">
        <f t="shared" si="165"/>
        <v>0.299099362923541</v>
      </c>
      <c r="W364" s="6">
        <f t="shared" si="166"/>
        <v>0.43532834399418419</v>
      </c>
      <c r="X364" s="6">
        <v>1.173E-3</v>
      </c>
      <c r="Y364" s="6">
        <v>0.32652179999958603</v>
      </c>
      <c r="Z364" s="6">
        <f t="shared" si="167"/>
        <v>3658.0788701354868</v>
      </c>
      <c r="AA364" s="6">
        <f t="shared" si="169"/>
        <v>3658.0788701354868</v>
      </c>
      <c r="AB364" s="6">
        <f t="shared" si="168"/>
        <v>33.322903400243447</v>
      </c>
    </row>
    <row r="365" spans="5:32">
      <c r="E365" s="12">
        <f t="shared" si="152"/>
        <v>0.83031081416959351</v>
      </c>
      <c r="F365" s="12">
        <f t="shared" si="153"/>
        <v>5707602</v>
      </c>
      <c r="G365" s="6">
        <v>113076</v>
      </c>
      <c r="H365" s="6">
        <v>3805068</v>
      </c>
      <c r="I365" s="12">
        <f t="shared" si="154"/>
        <v>7610136</v>
      </c>
      <c r="J365" s="6">
        <v>592385.45794700005</v>
      </c>
      <c r="K365" s="12">
        <f t="shared" si="155"/>
        <v>4739083.6635760004</v>
      </c>
      <c r="L365" s="6">
        <f t="shared" si="156"/>
        <v>47.922336000000001</v>
      </c>
      <c r="M365" s="6">
        <f t="shared" si="157"/>
        <v>5242880</v>
      </c>
      <c r="N365" s="13">
        <f t="shared" si="158"/>
        <v>1.6058243618888912</v>
      </c>
      <c r="O365" s="13"/>
      <c r="P365" s="7">
        <f t="shared" si="159"/>
        <v>4.408226514668926E-2</v>
      </c>
      <c r="Q365" s="7">
        <f t="shared" si="160"/>
        <v>0</v>
      </c>
      <c r="R365" s="6">
        <f t="shared" si="161"/>
        <v>4.408226514668926E-2</v>
      </c>
      <c r="S365" s="6">
        <f t="shared" si="162"/>
        <v>4.408226514668926E-2</v>
      </c>
      <c r="T365" s="7">
        <f t="shared" si="163"/>
        <v>0.1271432578381734</v>
      </c>
      <c r="U365" s="7">
        <f t="shared" si="164"/>
        <v>8.9917550636349711E-3</v>
      </c>
      <c r="V365" s="7">
        <f t="shared" si="165"/>
        <v>0.29578453622447365</v>
      </c>
      <c r="W365" s="6">
        <f t="shared" si="166"/>
        <v>0.43191954912628205</v>
      </c>
      <c r="X365" s="6">
        <v>1.16E-3</v>
      </c>
      <c r="Y365" s="6">
        <v>0.32488188235260002</v>
      </c>
      <c r="Z365" s="6">
        <f t="shared" si="167"/>
        <v>3700.1952712663156</v>
      </c>
      <c r="AA365" s="6">
        <f t="shared" si="169"/>
        <v>3700.1952712663156</v>
      </c>
      <c r="AB365" s="6">
        <f t="shared" si="168"/>
        <v>32.946640790978975</v>
      </c>
    </row>
    <row r="366" spans="5:32">
      <c r="E366" s="12">
        <f t="shared" si="152"/>
        <v>0.84591501080839193</v>
      </c>
      <c r="F366" s="12">
        <f t="shared" si="153"/>
        <v>5707602</v>
      </c>
      <c r="G366" s="6">
        <v>113076</v>
      </c>
      <c r="H366" s="6">
        <v>3805068</v>
      </c>
      <c r="I366" s="12">
        <f t="shared" si="154"/>
        <v>7610136</v>
      </c>
      <c r="J366" s="6">
        <v>603518.27593999996</v>
      </c>
      <c r="K366" s="12">
        <f t="shared" si="155"/>
        <v>4828146.2075199997</v>
      </c>
      <c r="L366" s="6">
        <f t="shared" si="156"/>
        <v>47.922336000000001</v>
      </c>
      <c r="M366" s="6">
        <f t="shared" si="157"/>
        <v>5242880</v>
      </c>
      <c r="N366" s="13">
        <f t="shared" si="158"/>
        <v>1.576202474595106</v>
      </c>
      <c r="O366" s="13"/>
      <c r="P366" s="7">
        <f t="shared" si="159"/>
        <v>4.408226514668926E-2</v>
      </c>
      <c r="Q366" s="7">
        <f t="shared" si="160"/>
        <v>0</v>
      </c>
      <c r="R366" s="6">
        <f t="shared" si="161"/>
        <v>4.408226514668926E-2</v>
      </c>
      <c r="S366" s="6">
        <f t="shared" si="162"/>
        <v>4.408226514668926E-2</v>
      </c>
      <c r="T366" s="7">
        <f t="shared" si="163"/>
        <v>0.1271432578381734</v>
      </c>
      <c r="U366" s="7">
        <f t="shared" si="164"/>
        <v>9.1607389088968171E-3</v>
      </c>
      <c r="V366" s="7">
        <f t="shared" si="165"/>
        <v>0.2970594695702688</v>
      </c>
      <c r="W366" s="6">
        <f t="shared" si="166"/>
        <v>0.43336346631733902</v>
      </c>
      <c r="X366" s="6">
        <v>1.165E-3</v>
      </c>
      <c r="Y366" s="6">
        <v>0.326748235293775</v>
      </c>
      <c r="Z366" s="6">
        <f t="shared" si="167"/>
        <v>3683.8854203166748</v>
      </c>
      <c r="AA366" s="6">
        <f t="shared" si="169"/>
        <v>3683.8854203166748</v>
      </c>
      <c r="AB366" s="6">
        <f t="shared" si="168"/>
        <v>32.629168120130068</v>
      </c>
    </row>
    <row r="367" spans="5:32">
      <c r="E367" s="12">
        <f t="shared" si="152"/>
        <v>0.92785855999917377</v>
      </c>
      <c r="F367" s="12">
        <f t="shared" si="153"/>
        <v>5035236</v>
      </c>
      <c r="G367" s="6">
        <v>410236</v>
      </c>
      <c r="H367" s="6">
        <v>3356824</v>
      </c>
      <c r="I367" s="12">
        <f t="shared" si="154"/>
        <v>6713648</v>
      </c>
      <c r="J367" s="6">
        <v>583998.35302699998</v>
      </c>
      <c r="K367" s="12">
        <f t="shared" si="155"/>
        <v>4671986.8242159998</v>
      </c>
      <c r="L367" s="6">
        <f t="shared" si="156"/>
        <v>48.486607999999997</v>
      </c>
      <c r="M367" s="6">
        <f t="shared" si="157"/>
        <v>5242880</v>
      </c>
      <c r="N367" s="13">
        <f t="shared" si="158"/>
        <v>1.437000627913074</v>
      </c>
      <c r="O367" s="13"/>
      <c r="P367" s="7">
        <f t="shared" si="159"/>
        <v>3.8889293336878614E-2</v>
      </c>
      <c r="Q367" s="7">
        <f t="shared" si="160"/>
        <v>0</v>
      </c>
      <c r="R367" s="6">
        <f t="shared" si="161"/>
        <v>3.8889293336878614E-2</v>
      </c>
      <c r="S367" s="6">
        <f t="shared" si="162"/>
        <v>3.8889293336878614E-2</v>
      </c>
      <c r="T367" s="7">
        <f t="shared" si="163"/>
        <v>0.11216554851302751</v>
      </c>
      <c r="U367" s="7">
        <f t="shared" si="164"/>
        <v>8.8644481013827083E-3</v>
      </c>
      <c r="V367" s="7">
        <f t="shared" si="165"/>
        <v>0.34244709668057594</v>
      </c>
      <c r="W367" s="6">
        <f t="shared" si="166"/>
        <v>0.46347709329498615</v>
      </c>
      <c r="X367" s="6">
        <v>1.343E-3</v>
      </c>
      <c r="Y367" s="6">
        <v>0.37812911111170799</v>
      </c>
      <c r="Z367" s="6">
        <f t="shared" si="167"/>
        <v>2795.703152410917</v>
      </c>
      <c r="AA367" s="6">
        <f t="shared" si="169"/>
        <v>2795.703152410917</v>
      </c>
      <c r="AB367" s="6">
        <f t="shared" si="168"/>
        <v>22.571121787569645</v>
      </c>
    </row>
    <row r="368" spans="5:32">
      <c r="E368" s="12">
        <f t="shared" si="152"/>
        <v>0.9490387330934632</v>
      </c>
      <c r="F368" s="12">
        <f t="shared" si="153"/>
        <v>5081082</v>
      </c>
      <c r="G368" s="6">
        <v>403394</v>
      </c>
      <c r="H368" s="6">
        <v>3387388</v>
      </c>
      <c r="I368" s="12">
        <f t="shared" si="154"/>
        <v>6774776</v>
      </c>
      <c r="J368" s="6">
        <v>602767.953003</v>
      </c>
      <c r="K368" s="12">
        <f t="shared" si="155"/>
        <v>4822143.624024</v>
      </c>
      <c r="L368" s="6">
        <f t="shared" si="156"/>
        <v>48.716535999999998</v>
      </c>
      <c r="M368" s="6">
        <f t="shared" si="157"/>
        <v>5242880</v>
      </c>
      <c r="N368" s="13">
        <f t="shared" si="158"/>
        <v>1.4049303646303593</v>
      </c>
      <c r="O368" s="13"/>
      <c r="P368" s="7">
        <f t="shared" si="159"/>
        <v>3.9243381713733747E-2</v>
      </c>
      <c r="Q368" s="7">
        <f t="shared" si="160"/>
        <v>0</v>
      </c>
      <c r="R368" s="6">
        <f t="shared" si="161"/>
        <v>3.9243381713733747E-2</v>
      </c>
      <c r="S368" s="6">
        <f t="shared" si="162"/>
        <v>3.9243381713733747E-2</v>
      </c>
      <c r="T368" s="7">
        <f t="shared" si="163"/>
        <v>0.11318681975773745</v>
      </c>
      <c r="U368" s="7">
        <f t="shared" si="164"/>
        <v>9.1493498378492043E-3</v>
      </c>
      <c r="V368" s="7">
        <f t="shared" si="165"/>
        <v>0.34372203002637108</v>
      </c>
      <c r="W368" s="6">
        <f t="shared" si="166"/>
        <v>0.46605819962195771</v>
      </c>
      <c r="X368" s="6">
        <v>1.348E-3</v>
      </c>
      <c r="Y368" s="6">
        <v>0.37876104000000005</v>
      </c>
      <c r="Z368" s="6">
        <f t="shared" si="167"/>
        <v>2811.2300974579925</v>
      </c>
      <c r="AA368" s="6">
        <f t="shared" si="169"/>
        <v>2811.2300974579925</v>
      </c>
      <c r="AB368" s="6">
        <f t="shared" si="168"/>
        <v>23.048083198302987</v>
      </c>
    </row>
    <row r="369" spans="5:28">
      <c r="E369" s="12">
        <f t="shared" si="152"/>
        <v>0.87885666431835807</v>
      </c>
      <c r="F369" s="12">
        <f t="shared" si="153"/>
        <v>5846335.5</v>
      </c>
      <c r="G369" s="6">
        <v>115625</v>
      </c>
      <c r="H369" s="6">
        <v>3897557</v>
      </c>
      <c r="I369" s="12">
        <f t="shared" si="154"/>
        <v>7795114</v>
      </c>
      <c r="J369" s="6">
        <v>642261.36450200004</v>
      </c>
      <c r="K369" s="12">
        <f t="shared" si="155"/>
        <v>5138090.9160160003</v>
      </c>
      <c r="L369" s="6">
        <f t="shared" si="156"/>
        <v>49.083184000000003</v>
      </c>
      <c r="M369" s="6">
        <f t="shared" si="157"/>
        <v>5242880</v>
      </c>
      <c r="N369" s="13">
        <f t="shared" si="158"/>
        <v>1.5171226292827484</v>
      </c>
      <c r="O369" s="13"/>
      <c r="P369" s="7">
        <f t="shared" si="159"/>
        <v>4.5153763637952003E-2</v>
      </c>
      <c r="Q369" s="7">
        <f t="shared" si="160"/>
        <v>0</v>
      </c>
      <c r="R369" s="6">
        <f t="shared" si="161"/>
        <v>4.5153763637952003E-2</v>
      </c>
      <c r="S369" s="6">
        <f t="shared" si="162"/>
        <v>4.5153763637952003E-2</v>
      </c>
      <c r="T369" s="7">
        <f t="shared" si="163"/>
        <v>0.13023370268020903</v>
      </c>
      <c r="U369" s="7">
        <f t="shared" si="164"/>
        <v>9.7488160773768553E-3</v>
      </c>
      <c r="V369" s="7">
        <f t="shared" si="165"/>
        <v>0.26212629589548181</v>
      </c>
      <c r="W369" s="6">
        <f t="shared" si="166"/>
        <v>0.40210881465306769</v>
      </c>
      <c r="X369" s="6">
        <v>1.0280000000000001E-3</v>
      </c>
      <c r="Y369" s="6">
        <v>0.29801034666632398</v>
      </c>
      <c r="Z369" s="6">
        <f t="shared" si="167"/>
        <v>4292.3894589447473</v>
      </c>
      <c r="AA369" s="6">
        <f t="shared" si="169"/>
        <v>4292.3894589447473</v>
      </c>
      <c r="AB369" s="6">
        <f t="shared" si="168"/>
        <v>34.931158985328999</v>
      </c>
    </row>
    <row r="370" spans="5:28">
      <c r="E370" s="12">
        <f t="shared" si="152"/>
        <v>0.87597919009745506</v>
      </c>
      <c r="F370" s="12">
        <f t="shared" si="153"/>
        <v>5846335.5</v>
      </c>
      <c r="G370" s="6">
        <v>115625</v>
      </c>
      <c r="H370" s="6">
        <v>3897557</v>
      </c>
      <c r="I370" s="12">
        <f t="shared" si="154"/>
        <v>7795114</v>
      </c>
      <c r="J370" s="6">
        <v>640158.52954100003</v>
      </c>
      <c r="K370" s="12">
        <f t="shared" si="155"/>
        <v>5121268.2363280002</v>
      </c>
      <c r="L370" s="6">
        <f t="shared" si="156"/>
        <v>49.083184000000003</v>
      </c>
      <c r="M370" s="6">
        <f t="shared" si="157"/>
        <v>5242880</v>
      </c>
      <c r="N370" s="13">
        <f t="shared" si="158"/>
        <v>1.522106173760813</v>
      </c>
      <c r="O370" s="13"/>
      <c r="P370" s="7">
        <f t="shared" si="159"/>
        <v>4.5153763637952003E-2</v>
      </c>
      <c r="Q370" s="7">
        <f t="shared" si="160"/>
        <v>0</v>
      </c>
      <c r="R370" s="6">
        <f t="shared" si="161"/>
        <v>4.5153763637952003E-2</v>
      </c>
      <c r="S370" s="6">
        <f t="shared" si="162"/>
        <v>4.5153763637952003E-2</v>
      </c>
      <c r="T370" s="7">
        <f t="shared" si="163"/>
        <v>0.13023370268020903</v>
      </c>
      <c r="U370" s="7">
        <f t="shared" si="164"/>
        <v>9.7168973719884925E-3</v>
      </c>
      <c r="V370" s="7">
        <f t="shared" si="165"/>
        <v>0.2626362692337999</v>
      </c>
      <c r="W370" s="6">
        <f t="shared" si="166"/>
        <v>0.40258686928599741</v>
      </c>
      <c r="X370" s="6">
        <v>1.0300000000000001E-3</v>
      </c>
      <c r="Y370" s="6">
        <v>0.30041666666701006</v>
      </c>
      <c r="Z370" s="6">
        <f t="shared" si="167"/>
        <v>4283.8605473739808</v>
      </c>
      <c r="AA370" s="6">
        <f t="shared" si="169"/>
        <v>4283.8605473739808</v>
      </c>
      <c r="AB370" s="6">
        <f t="shared" si="168"/>
        <v>34.009498791302271</v>
      </c>
    </row>
    <row r="371" spans="5:28">
      <c r="E371" s="12">
        <f t="shared" si="152"/>
        <v>0.8783328329959853</v>
      </c>
      <c r="F371" s="12">
        <f t="shared" si="153"/>
        <v>5846335.5</v>
      </c>
      <c r="G371" s="6">
        <v>115625</v>
      </c>
      <c r="H371" s="6">
        <v>3897557</v>
      </c>
      <c r="I371" s="12">
        <f t="shared" si="154"/>
        <v>7795114</v>
      </c>
      <c r="J371" s="6">
        <v>641878.55279500003</v>
      </c>
      <c r="K371" s="12">
        <f t="shared" si="155"/>
        <v>5135028.4223600002</v>
      </c>
      <c r="L371" s="6">
        <f t="shared" si="156"/>
        <v>49.083184000000003</v>
      </c>
      <c r="M371" s="6">
        <f t="shared" si="157"/>
        <v>5242880</v>
      </c>
      <c r="N371" s="13">
        <f t="shared" si="158"/>
        <v>1.5180274302001731</v>
      </c>
      <c r="O371" s="13"/>
      <c r="P371" s="7">
        <f t="shared" si="159"/>
        <v>4.5153763637952003E-2</v>
      </c>
      <c r="Q371" s="7">
        <f t="shared" si="160"/>
        <v>0</v>
      </c>
      <c r="R371" s="6">
        <f t="shared" si="161"/>
        <v>4.5153763637952003E-2</v>
      </c>
      <c r="S371" s="6">
        <f t="shared" si="162"/>
        <v>4.5153763637952003E-2</v>
      </c>
      <c r="T371" s="7">
        <f t="shared" si="163"/>
        <v>0.13023370268020903</v>
      </c>
      <c r="U371" s="7">
        <f t="shared" si="164"/>
        <v>9.7430054197068204E-3</v>
      </c>
      <c r="V371" s="7">
        <f t="shared" si="165"/>
        <v>0.26365621591043598</v>
      </c>
      <c r="W371" s="6">
        <f t="shared" si="166"/>
        <v>0.40363292401035183</v>
      </c>
      <c r="X371" s="6">
        <v>1.034E-3</v>
      </c>
      <c r="Y371" s="6">
        <v>0.30205208</v>
      </c>
      <c r="Z371" s="6">
        <f t="shared" si="167"/>
        <v>4266.9017057980664</v>
      </c>
      <c r="AA371" s="6">
        <f t="shared" si="169"/>
        <v>4266.9017057980664</v>
      </c>
      <c r="AB371" s="6">
        <f t="shared" si="168"/>
        <v>33.630241516745002</v>
      </c>
    </row>
    <row r="372" spans="5:28">
      <c r="E372" s="12">
        <f t="shared" si="152"/>
        <v>0.88071981041252256</v>
      </c>
      <c r="F372" s="12">
        <f t="shared" si="153"/>
        <v>5846335.5</v>
      </c>
      <c r="G372" s="6">
        <v>115625</v>
      </c>
      <c r="H372" s="6">
        <v>3897557</v>
      </c>
      <c r="I372" s="12">
        <f t="shared" si="154"/>
        <v>7795114</v>
      </c>
      <c r="J372" s="6">
        <v>643622.93664600002</v>
      </c>
      <c r="K372" s="12">
        <f t="shared" si="155"/>
        <v>5148983.4931680001</v>
      </c>
      <c r="L372" s="6">
        <f t="shared" si="156"/>
        <v>49.083184000000003</v>
      </c>
      <c r="M372" s="6">
        <f t="shared" si="157"/>
        <v>5242880</v>
      </c>
      <c r="N372" s="13">
        <f t="shared" si="158"/>
        <v>1.5139131850671215</v>
      </c>
      <c r="O372" s="13"/>
      <c r="P372" s="7">
        <f t="shared" si="159"/>
        <v>4.5153763637952003E-2</v>
      </c>
      <c r="Q372" s="7">
        <f t="shared" si="160"/>
        <v>0</v>
      </c>
      <c r="R372" s="6">
        <f t="shared" si="161"/>
        <v>4.5153763637952003E-2</v>
      </c>
      <c r="S372" s="6">
        <f t="shared" si="162"/>
        <v>4.5153763637952003E-2</v>
      </c>
      <c r="T372" s="7">
        <f t="shared" si="163"/>
        <v>0.13023370268020903</v>
      </c>
      <c r="U372" s="7">
        <f t="shared" si="164"/>
        <v>9.7694832343032684E-3</v>
      </c>
      <c r="V372" s="7">
        <f t="shared" si="165"/>
        <v>0.26212629589548181</v>
      </c>
      <c r="W372" s="6">
        <f t="shared" si="166"/>
        <v>0.40212948180999408</v>
      </c>
      <c r="X372" s="6">
        <v>1.0280000000000001E-3</v>
      </c>
      <c r="Y372" s="6">
        <v>0.30075168000000002</v>
      </c>
      <c r="Z372" s="6">
        <f t="shared" si="167"/>
        <v>4292.3894589447473</v>
      </c>
      <c r="AA372" s="6">
        <f t="shared" si="169"/>
        <v>4292.3894589447473</v>
      </c>
      <c r="AB372" s="6">
        <f t="shared" si="168"/>
        <v>33.708141484028971</v>
      </c>
    </row>
    <row r="373" spans="5:28">
      <c r="E373" s="12">
        <f t="shared" si="152"/>
        <v>0.86803403483886288</v>
      </c>
      <c r="F373" s="12">
        <f t="shared" si="153"/>
        <v>6011074.5</v>
      </c>
      <c r="G373" s="6">
        <v>62451</v>
      </c>
      <c r="H373" s="6">
        <v>4007383</v>
      </c>
      <c r="I373" s="12">
        <f t="shared" si="154"/>
        <v>8014766</v>
      </c>
      <c r="J373" s="6">
        <v>652227.156494</v>
      </c>
      <c r="K373" s="12">
        <f t="shared" si="155"/>
        <v>5217817.251952</v>
      </c>
      <c r="L373" s="6">
        <f t="shared" si="156"/>
        <v>49.337615999999997</v>
      </c>
      <c r="M373" s="6">
        <f t="shared" si="157"/>
        <v>5242880</v>
      </c>
      <c r="N373" s="13">
        <f t="shared" si="158"/>
        <v>1.536038081249713</v>
      </c>
      <c r="O373" s="13"/>
      <c r="P373" s="7">
        <f t="shared" si="159"/>
        <v>4.642611379095854E-2</v>
      </c>
      <c r="Q373" s="7">
        <f t="shared" si="160"/>
        <v>0</v>
      </c>
      <c r="R373" s="6">
        <f t="shared" si="161"/>
        <v>4.642611379095854E-2</v>
      </c>
      <c r="S373" s="6">
        <f t="shared" si="162"/>
        <v>4.642611379095854E-2</v>
      </c>
      <c r="T373" s="7">
        <f t="shared" si="163"/>
        <v>0.13390344930111966</v>
      </c>
      <c r="U373" s="7">
        <f t="shared" si="164"/>
        <v>9.9000857606634015E-3</v>
      </c>
      <c r="V373" s="7">
        <f t="shared" si="165"/>
        <v>0.22056346882256009</v>
      </c>
      <c r="W373" s="6">
        <f t="shared" si="166"/>
        <v>0.36436700388434318</v>
      </c>
      <c r="X373" s="6">
        <v>8.6499999999999999E-4</v>
      </c>
      <c r="Y373" s="6">
        <v>0.25869488461518497</v>
      </c>
      <c r="Z373" s="6">
        <f t="shared" si="167"/>
        <v>5267.1807850819123</v>
      </c>
      <c r="AA373" s="6">
        <f t="shared" si="169"/>
        <v>5267.1807850819123</v>
      </c>
      <c r="AB373" s="6">
        <f t="shared" si="168"/>
        <v>40.8481673019349</v>
      </c>
    </row>
    <row r="374" spans="5:28">
      <c r="E374" s="16">
        <f t="shared" si="152"/>
        <v>0.88359507296511464</v>
      </c>
      <c r="F374" s="16">
        <f t="shared" si="153"/>
        <v>5800032</v>
      </c>
      <c r="G374" s="15">
        <v>157464</v>
      </c>
      <c r="H374" s="15">
        <v>3866688</v>
      </c>
      <c r="I374" s="16">
        <f t="shared" si="154"/>
        <v>7733376</v>
      </c>
      <c r="J374" s="15">
        <v>640609.96227999998</v>
      </c>
      <c r="K374" s="16">
        <f t="shared" si="155"/>
        <v>5124879.6982399998</v>
      </c>
      <c r="L374" s="15">
        <f t="shared" si="156"/>
        <v>49.549536000000003</v>
      </c>
      <c r="M374" s="15">
        <f t="shared" si="157"/>
        <v>5242880</v>
      </c>
      <c r="N374" s="17">
        <f t="shared" si="158"/>
        <v>1.5089868358579845</v>
      </c>
      <c r="O374" s="17"/>
      <c r="P374" s="18">
        <f t="shared" si="159"/>
        <v>4.4796141791821224E-2</v>
      </c>
      <c r="Q374" s="18">
        <f t="shared" si="160"/>
        <v>0</v>
      </c>
      <c r="R374" s="15">
        <f t="shared" si="161"/>
        <v>4.4796141791821224E-2</v>
      </c>
      <c r="S374" s="15">
        <f t="shared" si="162"/>
        <v>4.4796141791821224E-2</v>
      </c>
      <c r="T374" s="18">
        <f t="shared" si="163"/>
        <v>0.12920224010813236</v>
      </c>
      <c r="U374" s="18">
        <f t="shared" si="164"/>
        <v>9.7237496209124624E-3</v>
      </c>
      <c r="V374" s="18">
        <f t="shared" si="165"/>
        <v>0.22030848215340104</v>
      </c>
      <c r="W374" s="15">
        <f t="shared" si="166"/>
        <v>0.35923447188244584</v>
      </c>
      <c r="X374" s="15">
        <v>8.6399999999999997E-4</v>
      </c>
      <c r="Y374" s="15">
        <v>0.26182079999971197</v>
      </c>
      <c r="Z374" s="15">
        <f t="shared" si="167"/>
        <v>5084.7386333126424</v>
      </c>
      <c r="AA374" s="15">
        <f t="shared" si="169"/>
        <v>5084.7386333126424</v>
      </c>
      <c r="AB374" s="15">
        <f t="shared" si="168"/>
        <v>37.206238726197853</v>
      </c>
    </row>
    <row r="375" spans="5:28">
      <c r="E375" s="12">
        <f t="shared" si="152"/>
        <v>0.88870646321581814</v>
      </c>
      <c r="F375" s="12">
        <f t="shared" si="153"/>
        <v>6255997.5</v>
      </c>
      <c r="G375" s="6">
        <v>55590</v>
      </c>
      <c r="H375" s="6">
        <v>4170665</v>
      </c>
      <c r="I375" s="12">
        <f t="shared" si="154"/>
        <v>8341330</v>
      </c>
      <c r="J375" s="6">
        <v>694968.17651400005</v>
      </c>
      <c r="K375" s="12">
        <f t="shared" si="155"/>
        <v>5559745.4121120004</v>
      </c>
      <c r="L375" s="6">
        <f t="shared" si="156"/>
        <v>51.159779999999998</v>
      </c>
      <c r="M375" s="6">
        <f t="shared" si="157"/>
        <v>5242880</v>
      </c>
      <c r="N375" s="13">
        <f t="shared" si="158"/>
        <v>1.5003079065146168</v>
      </c>
      <c r="O375" s="13"/>
      <c r="P375" s="7">
        <f t="shared" si="159"/>
        <v>4.831775946396142E-2</v>
      </c>
      <c r="Q375" s="7">
        <f t="shared" si="160"/>
        <v>0</v>
      </c>
      <c r="R375" s="6">
        <f t="shared" si="161"/>
        <v>4.831775946396142E-2</v>
      </c>
      <c r="S375" s="6">
        <f t="shared" si="162"/>
        <v>4.831775946396142E-2</v>
      </c>
      <c r="T375" s="7">
        <f t="shared" si="163"/>
        <v>0.13935938476044199</v>
      </c>
      <c r="U375" s="7">
        <f t="shared" si="164"/>
        <v>1.0548847100149462E-2</v>
      </c>
      <c r="V375" s="7">
        <f t="shared" si="165"/>
        <v>0.2626362692337999</v>
      </c>
      <c r="W375" s="6">
        <f t="shared" si="166"/>
        <v>0.41254450109439134</v>
      </c>
      <c r="X375" s="6">
        <v>1.0300000000000001E-3</v>
      </c>
      <c r="Y375" s="6">
        <v>0.29707260000000002</v>
      </c>
      <c r="Z375" s="6">
        <f t="shared" si="167"/>
        <v>4591.0446081515938</v>
      </c>
      <c r="AA375" s="6">
        <f t="shared" si="169"/>
        <v>4591.0446081515938</v>
      </c>
      <c r="AB375" s="6">
        <f t="shared" si="168"/>
        <v>38.869926440335227</v>
      </c>
    </row>
    <row r="376" spans="5:28">
      <c r="E376" s="12">
        <f t="shared" si="152"/>
        <v>0.90801440421402635</v>
      </c>
      <c r="F376" s="12">
        <f t="shared" si="153"/>
        <v>6372243</v>
      </c>
      <c r="G376" s="6">
        <v>62064</v>
      </c>
      <c r="H376" s="6">
        <v>4248162</v>
      </c>
      <c r="I376" s="12">
        <f t="shared" si="154"/>
        <v>8496324</v>
      </c>
      <c r="J376" s="6">
        <v>723261.05389400001</v>
      </c>
      <c r="K376" s="12">
        <f t="shared" si="155"/>
        <v>5786088.4311520001</v>
      </c>
      <c r="L376" s="6">
        <f t="shared" si="156"/>
        <v>52.219223999999997</v>
      </c>
      <c r="M376" s="6">
        <f t="shared" si="157"/>
        <v>5242880</v>
      </c>
      <c r="N376" s="13">
        <f t="shared" si="158"/>
        <v>1.4684054869013463</v>
      </c>
      <c r="O376" s="13"/>
      <c r="P376" s="7">
        <f t="shared" si="159"/>
        <v>4.9215573458894754E-2</v>
      </c>
      <c r="Q376" s="7">
        <f t="shared" si="160"/>
        <v>0</v>
      </c>
      <c r="R376" s="6">
        <f t="shared" si="161"/>
        <v>4.9215573458894754E-2</v>
      </c>
      <c r="S376" s="6">
        <f t="shared" si="162"/>
        <v>4.9215573458894754E-2</v>
      </c>
      <c r="T376" s="7">
        <f t="shared" si="163"/>
        <v>0.14194888409466805</v>
      </c>
      <c r="U376" s="7">
        <f t="shared" si="164"/>
        <v>1.0978301638632037E-2</v>
      </c>
      <c r="V376" s="7">
        <f t="shared" si="165"/>
        <v>0.3036891229684035</v>
      </c>
      <c r="W376" s="6">
        <f t="shared" si="166"/>
        <v>0.45661630870170355</v>
      </c>
      <c r="X376" s="6">
        <v>1.191E-3</v>
      </c>
      <c r="Y376" s="6">
        <v>0.33942838333280401</v>
      </c>
      <c r="Z376" s="6">
        <f t="shared" si="167"/>
        <v>4032.2899629634558</v>
      </c>
      <c r="AA376" s="6">
        <f t="shared" si="169"/>
        <v>4032.2899629634558</v>
      </c>
      <c r="AB376" s="6">
        <f t="shared" si="168"/>
        <v>34.525081320025819</v>
      </c>
    </row>
    <row r="377" spans="5:28">
      <c r="E377" s="12">
        <f t="shared" si="152"/>
        <v>0.91802955086231519</v>
      </c>
      <c r="F377" s="12">
        <f t="shared" si="153"/>
        <v>6356376</v>
      </c>
      <c r="G377" s="6">
        <v>80676</v>
      </c>
      <c r="H377" s="6">
        <v>4237584</v>
      </c>
      <c r="I377" s="12">
        <f t="shared" si="154"/>
        <v>8475168</v>
      </c>
      <c r="J377" s="6">
        <v>729417.62554899999</v>
      </c>
      <c r="K377" s="12">
        <f t="shared" si="155"/>
        <v>5835341.0043919999</v>
      </c>
      <c r="L377" s="6">
        <f t="shared" si="156"/>
        <v>52.464528000000001</v>
      </c>
      <c r="M377" s="6">
        <f t="shared" si="157"/>
        <v>5242880</v>
      </c>
      <c r="N377" s="13">
        <f t="shared" si="158"/>
        <v>1.452386071974392</v>
      </c>
      <c r="O377" s="13"/>
      <c r="P377" s="7">
        <f t="shared" si="159"/>
        <v>4.9093025793328283E-2</v>
      </c>
      <c r="Q377" s="7">
        <f t="shared" si="160"/>
        <v>0</v>
      </c>
      <c r="R377" s="6">
        <f t="shared" si="161"/>
        <v>4.9093025793328283E-2</v>
      </c>
      <c r="S377" s="6">
        <f t="shared" si="162"/>
        <v>4.9093025793328283E-2</v>
      </c>
      <c r="T377" s="7">
        <f t="shared" si="163"/>
        <v>0.14159542881307724</v>
      </c>
      <c r="U377" s="7">
        <f t="shared" si="164"/>
        <v>1.1071751576693194E-2</v>
      </c>
      <c r="V377" s="7">
        <f t="shared" si="165"/>
        <v>0.25651658917398318</v>
      </c>
      <c r="W377" s="6">
        <f t="shared" si="166"/>
        <v>0.40918376956375357</v>
      </c>
      <c r="X377" s="6">
        <v>1.0059999999999999E-3</v>
      </c>
      <c r="Y377" s="6">
        <v>0.29471105333299796</v>
      </c>
      <c r="Z377" s="6">
        <f t="shared" si="167"/>
        <v>4780.022444664839</v>
      </c>
      <c r="AA377" s="6">
        <f t="shared" si="169"/>
        <v>4780.022444664839</v>
      </c>
      <c r="AB377" s="6">
        <f t="shared" si="168"/>
        <v>38.842355906281995</v>
      </c>
    </row>
    <row r="378" spans="5:28">
      <c r="E378" s="12">
        <f t="shared" si="152"/>
        <v>0.91871003474326773</v>
      </c>
      <c r="F378" s="12">
        <f t="shared" si="153"/>
        <v>6517147.5</v>
      </c>
      <c r="G378" s="6">
        <v>36417</v>
      </c>
      <c r="H378" s="6">
        <v>4344765</v>
      </c>
      <c r="I378" s="12">
        <f t="shared" si="154"/>
        <v>8689530</v>
      </c>
      <c r="J378" s="6">
        <v>748421.10076900001</v>
      </c>
      <c r="K378" s="12">
        <f t="shared" si="155"/>
        <v>5987368.8061520001</v>
      </c>
      <c r="L378" s="6">
        <f t="shared" si="156"/>
        <v>52.865519999999997</v>
      </c>
      <c r="M378" s="6">
        <f t="shared" si="157"/>
        <v>5242880</v>
      </c>
      <c r="N378" s="13">
        <f t="shared" si="158"/>
        <v>1.4513102969490603</v>
      </c>
      <c r="O378" s="13"/>
      <c r="P378" s="7">
        <f t="shared" si="159"/>
        <v>5.0334733237370623E-2</v>
      </c>
      <c r="Q378" s="7">
        <f t="shared" si="160"/>
        <v>0</v>
      </c>
      <c r="R378" s="6">
        <f t="shared" si="161"/>
        <v>5.0334733237370623E-2</v>
      </c>
      <c r="S378" s="6">
        <f t="shared" si="162"/>
        <v>5.0334733237370623E-2</v>
      </c>
      <c r="T378" s="7">
        <f t="shared" si="163"/>
        <v>0.14517679490649613</v>
      </c>
      <c r="U378" s="7">
        <f t="shared" si="164"/>
        <v>1.1360203280298966E-2</v>
      </c>
      <c r="V378" s="7">
        <f t="shared" si="165"/>
        <v>0.24988693577584839</v>
      </c>
      <c r="W378" s="6">
        <f t="shared" si="166"/>
        <v>0.40642393396264348</v>
      </c>
      <c r="X378" s="6">
        <v>9.7999999999999997E-4</v>
      </c>
      <c r="Y378" s="6">
        <v>0.29397900000041999</v>
      </c>
      <c r="Z378" s="6">
        <f t="shared" si="167"/>
        <v>5036.1972691194505</v>
      </c>
      <c r="AA378" s="6">
        <f t="shared" si="169"/>
        <v>5036.1972691194505</v>
      </c>
      <c r="AB378" s="6">
        <f t="shared" si="168"/>
        <v>38.249308271020325</v>
      </c>
    </row>
    <row r="379" spans="5:28">
      <c r="E379" s="12">
        <f t="shared" si="152"/>
        <v>1.0000060877866157</v>
      </c>
      <c r="F379" s="12">
        <f t="shared" si="153"/>
        <v>6594433.5</v>
      </c>
      <c r="G379" s="6">
        <v>18696</v>
      </c>
      <c r="H379" s="6">
        <v>4396289</v>
      </c>
      <c r="I379" s="12">
        <f t="shared" si="154"/>
        <v>8792578</v>
      </c>
      <c r="J379" s="6">
        <v>824309.20568799996</v>
      </c>
      <c r="K379" s="12">
        <f t="shared" si="155"/>
        <v>6594473.6455039997</v>
      </c>
      <c r="L379" s="6">
        <f t="shared" si="156"/>
        <v>53.129387999999999</v>
      </c>
      <c r="M379" s="6">
        <f t="shared" si="157"/>
        <v>5242880</v>
      </c>
      <c r="N379" s="13">
        <f t="shared" si="158"/>
        <v>1.3333252163339269</v>
      </c>
      <c r="O379" s="13"/>
      <c r="P379" s="7">
        <f t="shared" si="159"/>
        <v>5.0931646256906153E-2</v>
      </c>
      <c r="Q379" s="7">
        <f t="shared" si="160"/>
        <v>0</v>
      </c>
      <c r="R379" s="6">
        <f t="shared" si="161"/>
        <v>5.0931646256906153E-2</v>
      </c>
      <c r="S379" s="6">
        <f t="shared" si="162"/>
        <v>5.0931646256906153E-2</v>
      </c>
      <c r="T379" s="7">
        <f t="shared" si="163"/>
        <v>0.14689842753352253</v>
      </c>
      <c r="U379" s="7">
        <f t="shared" si="164"/>
        <v>1.251210065137881E-2</v>
      </c>
      <c r="V379" s="7">
        <f t="shared" si="165"/>
        <v>0.4740202179666349</v>
      </c>
      <c r="W379" s="6">
        <f t="shared" si="166"/>
        <v>0.63343074615153627</v>
      </c>
      <c r="X379" s="6">
        <v>1.859E-3</v>
      </c>
      <c r="Y379" s="6">
        <v>0.50048569999985704</v>
      </c>
      <c r="Z379" s="6">
        <f t="shared" si="167"/>
        <v>2639.7335264607937</v>
      </c>
      <c r="AA379" s="6">
        <f t="shared" si="169"/>
        <v>2639.7335264607937</v>
      </c>
      <c r="AB379" s="6">
        <f t="shared" si="168"/>
        <v>26.563205732295092</v>
      </c>
    </row>
    <row r="380" spans="5:28">
      <c r="E380" s="12">
        <f t="shared" si="152"/>
        <v>0.6369960011314838</v>
      </c>
      <c r="F380" s="12">
        <f t="shared" si="153"/>
        <v>6600183</v>
      </c>
      <c r="G380" s="6">
        <v>29214</v>
      </c>
      <c r="H380" s="6">
        <v>4400122</v>
      </c>
      <c r="I380" s="12">
        <f t="shared" si="154"/>
        <v>8800244</v>
      </c>
      <c r="J380" s="6">
        <v>525536.27221700002</v>
      </c>
      <c r="K380" s="12">
        <f t="shared" si="155"/>
        <v>4204290.1777360002</v>
      </c>
      <c r="L380" s="6">
        <f t="shared" si="156"/>
        <v>53.385744000000003</v>
      </c>
      <c r="M380" s="6">
        <f t="shared" si="157"/>
        <v>5242880</v>
      </c>
      <c r="N380" s="13">
        <f t="shared" si="158"/>
        <v>2.0931580904196556</v>
      </c>
      <c r="O380" s="13"/>
      <c r="P380" s="7">
        <f t="shared" si="159"/>
        <v>5.0976052118327619E-2</v>
      </c>
      <c r="Q380" s="7">
        <f t="shared" si="160"/>
        <v>0</v>
      </c>
      <c r="R380" s="6">
        <f t="shared" si="161"/>
        <v>5.0976052118327619E-2</v>
      </c>
      <c r="S380" s="6">
        <f t="shared" si="162"/>
        <v>5.0976052118327619E-2</v>
      </c>
      <c r="T380" s="7">
        <f t="shared" si="163"/>
        <v>0.14702650411646237</v>
      </c>
      <c r="U380" s="7">
        <f t="shared" si="164"/>
        <v>7.9770584733932486E-3</v>
      </c>
      <c r="V380" s="7">
        <f t="shared" si="165"/>
        <v>0.53751189858723314</v>
      </c>
      <c r="W380" s="6">
        <f t="shared" si="166"/>
        <v>0.69251546117708873</v>
      </c>
      <c r="X380" s="6">
        <v>2.1080000000000001E-3</v>
      </c>
      <c r="Y380" s="6">
        <v>0.52352882666596401</v>
      </c>
      <c r="Z380" s="6">
        <f t="shared" si="167"/>
        <v>2318.2187911920123</v>
      </c>
      <c r="AA380" s="6">
        <f t="shared" si="169"/>
        <v>2318.2187911920123</v>
      </c>
      <c r="AB380" s="6">
        <f t="shared" si="168"/>
        <v>32.278381992315033</v>
      </c>
    </row>
    <row r="381" spans="5:28">
      <c r="E381" s="12">
        <f t="shared" si="152"/>
        <v>0.63580294768190515</v>
      </c>
      <c r="F381" s="12">
        <f t="shared" si="153"/>
        <v>6600183</v>
      </c>
      <c r="G381" s="6">
        <v>29214</v>
      </c>
      <c r="H381" s="6">
        <v>4400122</v>
      </c>
      <c r="I381" s="12">
        <f t="shared" si="154"/>
        <v>8800244</v>
      </c>
      <c r="J381" s="6">
        <v>524551.97583000001</v>
      </c>
      <c r="K381" s="12">
        <f t="shared" si="155"/>
        <v>4196415.8066400001</v>
      </c>
      <c r="L381" s="6">
        <f t="shared" si="156"/>
        <v>53.385744000000003</v>
      </c>
      <c r="M381" s="6">
        <f t="shared" si="157"/>
        <v>5242880</v>
      </c>
      <c r="N381" s="13">
        <f t="shared" si="158"/>
        <v>2.0970858002382293</v>
      </c>
      <c r="O381" s="13"/>
      <c r="P381" s="7">
        <f t="shared" si="159"/>
        <v>5.0976052118327619E-2</v>
      </c>
      <c r="Q381" s="7">
        <f t="shared" si="160"/>
        <v>0</v>
      </c>
      <c r="R381" s="6">
        <f t="shared" si="161"/>
        <v>5.0976052118327619E-2</v>
      </c>
      <c r="S381" s="6">
        <f t="shared" si="162"/>
        <v>5.0976052118327619E-2</v>
      </c>
      <c r="T381" s="7">
        <f t="shared" si="163"/>
        <v>0.14702650411646237</v>
      </c>
      <c r="U381" s="7">
        <f t="shared" si="164"/>
        <v>7.9621179445480642E-3</v>
      </c>
      <c r="V381" s="7">
        <f t="shared" si="165"/>
        <v>0.53343211188068873</v>
      </c>
      <c r="W381" s="6">
        <f t="shared" si="166"/>
        <v>0.68842073394169923</v>
      </c>
      <c r="X381" s="6">
        <v>2.0920000000000001E-3</v>
      </c>
      <c r="Y381" s="6">
        <v>0.52322314666736403</v>
      </c>
      <c r="Z381" s="6">
        <f t="shared" si="167"/>
        <v>2336.7137723865976</v>
      </c>
      <c r="AA381" s="6">
        <f t="shared" si="169"/>
        <v>2336.7137723865976</v>
      </c>
      <c r="AB381" s="6">
        <f t="shared" si="168"/>
        <v>31.5730655890418</v>
      </c>
    </row>
    <row r="382" spans="5:28">
      <c r="E382" s="12">
        <f t="shared" si="152"/>
        <v>0.99643479651643574</v>
      </c>
      <c r="F382" s="12">
        <f t="shared" si="153"/>
        <v>6620173.5</v>
      </c>
      <c r="G382" s="6">
        <v>42138</v>
      </c>
      <c r="H382" s="6">
        <v>4413449</v>
      </c>
      <c r="I382" s="12">
        <f t="shared" si="154"/>
        <v>8826898</v>
      </c>
      <c r="J382" s="6">
        <v>824571.40429700003</v>
      </c>
      <c r="K382" s="12">
        <f t="shared" si="155"/>
        <v>6596571.2343760002</v>
      </c>
      <c r="L382" s="6">
        <f t="shared" si="156"/>
        <v>53.804147999999998</v>
      </c>
      <c r="M382" s="6">
        <f t="shared" si="157"/>
        <v>5242880</v>
      </c>
      <c r="N382" s="13">
        <f t="shared" si="158"/>
        <v>1.3381039461836384</v>
      </c>
      <c r="O382" s="13"/>
      <c r="P382" s="7">
        <f t="shared" si="159"/>
        <v>5.1130447347955556E-2</v>
      </c>
      <c r="Q382" s="7">
        <f t="shared" si="160"/>
        <v>0</v>
      </c>
      <c r="R382" s="6">
        <f t="shared" si="161"/>
        <v>5.1130447347955556E-2</v>
      </c>
      <c r="S382" s="6">
        <f t="shared" si="162"/>
        <v>5.1130447347955556E-2</v>
      </c>
      <c r="T382" s="7">
        <f t="shared" si="163"/>
        <v>0.14747181500110604</v>
      </c>
      <c r="U382" s="7">
        <f t="shared" si="164"/>
        <v>1.2516080535824869E-2</v>
      </c>
      <c r="V382" s="7">
        <f t="shared" si="165"/>
        <v>0.49977387155169678</v>
      </c>
      <c r="W382" s="6">
        <f t="shared" si="166"/>
        <v>0.65976176708862766</v>
      </c>
      <c r="X382" s="6">
        <v>1.9599999999999999E-3</v>
      </c>
      <c r="Y382" s="6">
        <v>0.51753800000000005</v>
      </c>
      <c r="Z382" s="6">
        <f t="shared" si="167"/>
        <v>2508.696293263039</v>
      </c>
      <c r="AA382" s="6">
        <f t="shared" si="169"/>
        <v>2508.696293263039</v>
      </c>
      <c r="AB382" s="6">
        <f t="shared" si="168"/>
        <v>27.480835627263623</v>
      </c>
    </row>
    <row r="383" spans="5:28">
      <c r="E383" s="12">
        <f t="shared" si="152"/>
        <v>0.9329090860286382</v>
      </c>
      <c r="F383" s="12">
        <f t="shared" si="153"/>
        <v>6528157.5</v>
      </c>
      <c r="G383" s="6">
        <v>79171</v>
      </c>
      <c r="H383" s="6">
        <v>4352105</v>
      </c>
      <c r="I383" s="12">
        <f t="shared" si="154"/>
        <v>8704210</v>
      </c>
      <c r="J383" s="6">
        <v>761272.18084699998</v>
      </c>
      <c r="K383" s="12">
        <f t="shared" si="155"/>
        <v>6090177.4467759999</v>
      </c>
      <c r="L383" s="6">
        <f t="shared" si="156"/>
        <v>53.808680000000003</v>
      </c>
      <c r="M383" s="6">
        <f t="shared" si="157"/>
        <v>5242880</v>
      </c>
      <c r="N383" s="13">
        <f t="shared" si="158"/>
        <v>1.4292210819912659</v>
      </c>
      <c r="O383" s="13"/>
      <c r="P383" s="7">
        <f t="shared" si="159"/>
        <v>5.0419768202889424E-2</v>
      </c>
      <c r="Q383" s="7">
        <f t="shared" si="160"/>
        <v>0</v>
      </c>
      <c r="R383" s="6">
        <f t="shared" si="161"/>
        <v>5.0419768202889424E-2</v>
      </c>
      <c r="S383" s="6">
        <f t="shared" si="162"/>
        <v>5.0419768202889424E-2</v>
      </c>
      <c r="T383" s="7">
        <f t="shared" si="163"/>
        <v>0.14542205504705924</v>
      </c>
      <c r="U383" s="7">
        <f t="shared" si="164"/>
        <v>1.1555268440684576E-2</v>
      </c>
      <c r="V383" s="7">
        <f t="shared" si="165"/>
        <v>0.27360069600763809</v>
      </c>
      <c r="W383" s="6">
        <f t="shared" si="166"/>
        <v>0.43057801949538188</v>
      </c>
      <c r="X383" s="6">
        <v>1.073E-3</v>
      </c>
      <c r="Y383" s="6">
        <v>0.31825180000000003</v>
      </c>
      <c r="Z383" s="6">
        <f t="shared" si="167"/>
        <v>4598.9532341928634</v>
      </c>
      <c r="AA383" s="6">
        <f t="shared" si="169"/>
        <v>4598.9532341928634</v>
      </c>
      <c r="AB383" s="6">
        <f t="shared" si="168"/>
        <v>35.294763296038496</v>
      </c>
    </row>
    <row r="384" spans="5:28">
      <c r="E384" s="12">
        <f t="shared" si="152"/>
        <v>0.92946592985233589</v>
      </c>
      <c r="F384" s="12">
        <f t="shared" si="153"/>
        <v>6528157.5</v>
      </c>
      <c r="G384" s="6">
        <v>79171</v>
      </c>
      <c r="H384" s="6">
        <v>4352105</v>
      </c>
      <c r="I384" s="12">
        <f t="shared" si="154"/>
        <v>8704210</v>
      </c>
      <c r="J384" s="6">
        <v>758462.49762000004</v>
      </c>
      <c r="K384" s="12">
        <f t="shared" si="155"/>
        <v>6067699.9809600003</v>
      </c>
      <c r="L384" s="6">
        <f t="shared" si="156"/>
        <v>53.808680000000003</v>
      </c>
      <c r="M384" s="6">
        <f t="shared" si="157"/>
        <v>5242880</v>
      </c>
      <c r="N384" s="13">
        <f t="shared" si="158"/>
        <v>1.4345155540506578</v>
      </c>
      <c r="O384" s="13"/>
      <c r="P384" s="7">
        <f t="shared" si="159"/>
        <v>5.0419768202889424E-2</v>
      </c>
      <c r="Q384" s="7">
        <f t="shared" si="160"/>
        <v>0</v>
      </c>
      <c r="R384" s="6">
        <f t="shared" si="161"/>
        <v>5.0419768202889424E-2</v>
      </c>
      <c r="S384" s="6">
        <f t="shared" si="162"/>
        <v>5.0419768202889424E-2</v>
      </c>
      <c r="T384" s="7">
        <f t="shared" si="163"/>
        <v>0.14542205504705924</v>
      </c>
      <c r="U384" s="7">
        <f t="shared" si="164"/>
        <v>1.1512620561597294E-2</v>
      </c>
      <c r="V384" s="7">
        <f t="shared" si="165"/>
        <v>0.27666053603754648</v>
      </c>
      <c r="W384" s="6">
        <f t="shared" si="166"/>
        <v>0.43359521164620302</v>
      </c>
      <c r="X384" s="6">
        <v>1.085E-3</v>
      </c>
      <c r="Y384" s="6">
        <v>0.32212926666630498</v>
      </c>
      <c r="Z384" s="6">
        <f t="shared" si="167"/>
        <v>4546.9832445059374</v>
      </c>
      <c r="AA384" s="6">
        <f t="shared" si="169"/>
        <v>4546.9832445059374</v>
      </c>
      <c r="AB384" s="6">
        <f t="shared" si="168"/>
        <v>34.602861805588766</v>
      </c>
    </row>
    <row r="385" spans="5:28">
      <c r="E385" s="12">
        <f t="shared" si="152"/>
        <v>0.93220311501859443</v>
      </c>
      <c r="F385" s="12">
        <f t="shared" si="153"/>
        <v>6528157.5</v>
      </c>
      <c r="G385" s="6">
        <v>79171</v>
      </c>
      <c r="H385" s="6">
        <v>4352105</v>
      </c>
      <c r="I385" s="12">
        <f t="shared" si="154"/>
        <v>8704210</v>
      </c>
      <c r="J385" s="6">
        <v>760696.09460399998</v>
      </c>
      <c r="K385" s="12">
        <f t="shared" si="155"/>
        <v>6085568.7568319999</v>
      </c>
      <c r="L385" s="6">
        <f t="shared" si="156"/>
        <v>53.808680000000003</v>
      </c>
      <c r="M385" s="6">
        <f t="shared" si="157"/>
        <v>5242880</v>
      </c>
      <c r="N385" s="13">
        <f t="shared" si="158"/>
        <v>1.4303034519539635</v>
      </c>
      <c r="O385" s="13"/>
      <c r="P385" s="7">
        <f t="shared" si="159"/>
        <v>5.0419768202889424E-2</v>
      </c>
      <c r="Q385" s="7">
        <f t="shared" si="160"/>
        <v>0</v>
      </c>
      <c r="R385" s="6">
        <f t="shared" si="161"/>
        <v>5.0419768202889424E-2</v>
      </c>
      <c r="S385" s="6">
        <f t="shared" si="162"/>
        <v>5.0419768202889424E-2</v>
      </c>
      <c r="T385" s="7">
        <f t="shared" si="163"/>
        <v>0.14542205504705924</v>
      </c>
      <c r="U385" s="7">
        <f t="shared" si="164"/>
        <v>1.1546524089649124E-2</v>
      </c>
      <c r="V385" s="7">
        <f t="shared" si="165"/>
        <v>0.27309072266932005</v>
      </c>
      <c r="W385" s="6">
        <f t="shared" si="166"/>
        <v>0.43005930180602842</v>
      </c>
      <c r="X385" s="6">
        <v>1.0709999999999999E-3</v>
      </c>
      <c r="Y385" s="6">
        <v>0.31812269999964293</v>
      </c>
      <c r="Z385" s="6">
        <f t="shared" si="167"/>
        <v>4607.7281235190876</v>
      </c>
      <c r="AA385" s="6">
        <f t="shared" si="169"/>
        <v>4607.7281235190876</v>
      </c>
      <c r="AB385" s="6">
        <f t="shared" si="168"/>
        <v>35.186612526082271</v>
      </c>
    </row>
    <row r="386" spans="5:28">
      <c r="E386" s="12">
        <f t="shared" si="152"/>
        <v>0.93113592423099467</v>
      </c>
      <c r="F386" s="12">
        <f t="shared" si="153"/>
        <v>6528157.5</v>
      </c>
      <c r="G386" s="6">
        <v>79171</v>
      </c>
      <c r="H386" s="6">
        <v>4352105</v>
      </c>
      <c r="I386" s="12">
        <f t="shared" si="154"/>
        <v>8704210</v>
      </c>
      <c r="J386" s="6">
        <v>759825.24591099995</v>
      </c>
      <c r="K386" s="12">
        <f t="shared" si="155"/>
        <v>6078601.9672879996</v>
      </c>
      <c r="L386" s="6">
        <f t="shared" si="156"/>
        <v>53.808680000000003</v>
      </c>
      <c r="M386" s="6">
        <f t="shared" si="157"/>
        <v>5242880</v>
      </c>
      <c r="N386" s="13">
        <f t="shared" si="158"/>
        <v>1.4319427471714239</v>
      </c>
      <c r="O386" s="13"/>
      <c r="P386" s="7">
        <f t="shared" si="159"/>
        <v>5.0419768202889424E-2</v>
      </c>
      <c r="Q386" s="7">
        <f t="shared" si="160"/>
        <v>0</v>
      </c>
      <c r="R386" s="6">
        <f t="shared" si="161"/>
        <v>5.0419768202889424E-2</v>
      </c>
      <c r="S386" s="6">
        <f t="shared" si="162"/>
        <v>5.0419768202889424E-2</v>
      </c>
      <c r="T386" s="7">
        <f t="shared" si="163"/>
        <v>0.14542205504705924</v>
      </c>
      <c r="U386" s="7">
        <f t="shared" si="164"/>
        <v>1.1533305571132345E-2</v>
      </c>
      <c r="V386" s="7">
        <f t="shared" si="165"/>
        <v>0.27181578932352496</v>
      </c>
      <c r="W386" s="6">
        <f t="shared" si="166"/>
        <v>0.42877114994171656</v>
      </c>
      <c r="X386" s="6">
        <v>1.0660000000000001E-3</v>
      </c>
      <c r="Y386" s="6">
        <v>0.31665530000000003</v>
      </c>
      <c r="Z386" s="6">
        <f t="shared" si="167"/>
        <v>4629.8093998958184</v>
      </c>
      <c r="AA386" s="6">
        <f t="shared" si="169"/>
        <v>4629.8093998958184</v>
      </c>
      <c r="AB386" s="6">
        <f t="shared" si="168"/>
        <v>35.406276143717328</v>
      </c>
    </row>
    <row r="387" spans="5:28">
      <c r="E387" s="12">
        <f t="shared" si="152"/>
        <v>0.93121594372021654</v>
      </c>
      <c r="F387" s="12">
        <f t="shared" si="153"/>
        <v>6705072</v>
      </c>
      <c r="G387" s="6">
        <v>29736</v>
      </c>
      <c r="H387" s="6">
        <v>4470048</v>
      </c>
      <c r="I387" s="12">
        <f t="shared" si="154"/>
        <v>8940096</v>
      </c>
      <c r="J387" s="6">
        <v>780483.74377399997</v>
      </c>
      <c r="K387" s="12">
        <f t="shared" si="155"/>
        <v>6243869.9501919998</v>
      </c>
      <c r="L387" s="6">
        <f t="shared" si="156"/>
        <v>54.235295999999998</v>
      </c>
      <c r="M387" s="6">
        <f t="shared" si="157"/>
        <v>5242880</v>
      </c>
      <c r="N387" s="13">
        <f t="shared" si="158"/>
        <v>1.4318197001725013</v>
      </c>
      <c r="O387" s="13"/>
      <c r="P387" s="7">
        <f t="shared" si="159"/>
        <v>5.1786154979208791E-2</v>
      </c>
      <c r="Q387" s="7">
        <f t="shared" si="160"/>
        <v>0</v>
      </c>
      <c r="R387" s="6">
        <f t="shared" si="161"/>
        <v>5.1786154979208791E-2</v>
      </c>
      <c r="S387" s="6">
        <f t="shared" si="162"/>
        <v>5.1786154979208791E-2</v>
      </c>
      <c r="T387" s="7">
        <f t="shared" si="163"/>
        <v>0.14936302463267709</v>
      </c>
      <c r="U387" s="7">
        <f t="shared" si="164"/>
        <v>1.1846878685182929E-2</v>
      </c>
      <c r="V387" s="7">
        <f t="shared" si="165"/>
        <v>0.26773600261698044</v>
      </c>
      <c r="W387" s="6">
        <f t="shared" si="166"/>
        <v>0.42894590593484044</v>
      </c>
      <c r="X387" s="6">
        <v>1.0499999999999999E-3</v>
      </c>
      <c r="Y387" s="6">
        <v>0.30950062499999997</v>
      </c>
      <c r="Z387" s="6">
        <f t="shared" si="167"/>
        <v>4832.0147599246466</v>
      </c>
      <c r="AA387" s="6">
        <f t="shared" si="169"/>
        <v>4832.0147599246466</v>
      </c>
      <c r="AB387" s="6">
        <f t="shared" si="168"/>
        <v>38.592904597475524</v>
      </c>
    </row>
    <row r="388" spans="5:28">
      <c r="E388" s="12">
        <f t="shared" si="152"/>
        <v>1.1475880537339185</v>
      </c>
      <c r="F388" s="12">
        <f t="shared" si="153"/>
        <v>5511937.5</v>
      </c>
      <c r="G388" s="6">
        <v>525825</v>
      </c>
      <c r="H388" s="6">
        <v>3674625</v>
      </c>
      <c r="I388" s="12">
        <f t="shared" si="154"/>
        <v>7349250</v>
      </c>
      <c r="J388" s="6">
        <v>790679.20349099999</v>
      </c>
      <c r="K388" s="12">
        <f t="shared" si="155"/>
        <v>6325433.6279279999</v>
      </c>
      <c r="L388" s="6">
        <f t="shared" si="156"/>
        <v>54.612000000000002</v>
      </c>
      <c r="M388" s="6">
        <f t="shared" si="157"/>
        <v>5242880</v>
      </c>
      <c r="N388" s="13">
        <f t="shared" si="158"/>
        <v>1.1618571045551178</v>
      </c>
      <c r="O388" s="13"/>
      <c r="P388" s="7">
        <f t="shared" si="159"/>
        <v>4.2571064055794278E-2</v>
      </c>
      <c r="Q388" s="7">
        <f t="shared" si="160"/>
        <v>0</v>
      </c>
      <c r="R388" s="6">
        <f t="shared" si="161"/>
        <v>4.2571064055794278E-2</v>
      </c>
      <c r="S388" s="6">
        <f t="shared" si="162"/>
        <v>4.2571064055794278E-2</v>
      </c>
      <c r="T388" s="7">
        <f t="shared" si="163"/>
        <v>0.12278461090146035</v>
      </c>
      <c r="U388" s="7">
        <f t="shared" si="164"/>
        <v>1.2001634470131018E-2</v>
      </c>
      <c r="V388" s="7">
        <f t="shared" si="165"/>
        <v>0.30139424294597228</v>
      </c>
      <c r="W388" s="6">
        <f t="shared" si="166"/>
        <v>0.43618048831756362</v>
      </c>
      <c r="X388" s="6">
        <v>1.1820000000000001E-3</v>
      </c>
      <c r="Y388" s="6">
        <v>0.36826252941127802</v>
      </c>
      <c r="Z388" s="6">
        <f t="shared" si="167"/>
        <v>3501.6128642803951</v>
      </c>
      <c r="AA388" s="6">
        <f t="shared" si="169"/>
        <v>3501.6128642803951</v>
      </c>
      <c r="AB388" s="6">
        <f t="shared" si="168"/>
        <v>18.442810083030299</v>
      </c>
    </row>
    <row r="389" spans="5:28">
      <c r="E389" s="12">
        <f t="shared" si="152"/>
        <v>1.0099131734910201</v>
      </c>
      <c r="F389" s="12">
        <f t="shared" si="153"/>
        <v>6364009.5</v>
      </c>
      <c r="G389" s="6">
        <v>259789</v>
      </c>
      <c r="H389" s="6">
        <v>4242673</v>
      </c>
      <c r="I389" s="12">
        <f t="shared" si="154"/>
        <v>8485346</v>
      </c>
      <c r="J389" s="6">
        <v>803387.12878399994</v>
      </c>
      <c r="K389" s="12">
        <f t="shared" si="155"/>
        <v>6427097.0302719995</v>
      </c>
      <c r="L389" s="6">
        <f t="shared" si="156"/>
        <v>56.107855999999998</v>
      </c>
      <c r="M389" s="6">
        <f t="shared" si="157"/>
        <v>5242880</v>
      </c>
      <c r="N389" s="13">
        <f t="shared" si="158"/>
        <v>1.3202455105366433</v>
      </c>
      <c r="O389" s="13"/>
      <c r="P389" s="7">
        <f t="shared" si="159"/>
        <v>4.9151982597078307E-2</v>
      </c>
      <c r="Q389" s="7">
        <f t="shared" si="160"/>
        <v>0</v>
      </c>
      <c r="R389" s="6">
        <f t="shared" si="161"/>
        <v>4.9151982597078307E-2</v>
      </c>
      <c r="S389" s="6">
        <f t="shared" si="162"/>
        <v>4.9151982597078307E-2</v>
      </c>
      <c r="T389" s="7">
        <f t="shared" si="163"/>
        <v>0.14176547361625513</v>
      </c>
      <c r="U389" s="7">
        <f t="shared" si="164"/>
        <v>1.2194526699453518E-2</v>
      </c>
      <c r="V389" s="7">
        <f t="shared" si="165"/>
        <v>0.33607242995160019</v>
      </c>
      <c r="W389" s="6">
        <f t="shared" si="166"/>
        <v>0.49003243026730881</v>
      </c>
      <c r="X389" s="6">
        <v>1.3179999999999999E-3</v>
      </c>
      <c r="Y389" s="6">
        <v>0.38681835555570199</v>
      </c>
      <c r="Z389" s="6">
        <f t="shared" si="167"/>
        <v>3629.2854777752891</v>
      </c>
      <c r="AA389" s="6">
        <f t="shared" si="169"/>
        <v>3629.2854777752891</v>
      </c>
      <c r="AB389" s="6">
        <f t="shared" si="168"/>
        <v>26.682827541451548</v>
      </c>
    </row>
    <row r="390" spans="5:28">
      <c r="E390" s="12">
        <f t="shared" ref="E390:E453" si="170">K390/F390</f>
        <v>0.95105077421000539</v>
      </c>
      <c r="F390" s="12">
        <f t="shared" ref="F390:F453" si="171">H390*1.5</f>
        <v>6966345</v>
      </c>
      <c r="G390" s="6">
        <v>34920</v>
      </c>
      <c r="H390" s="6">
        <v>4644230</v>
      </c>
      <c r="I390" s="12">
        <f t="shared" ref="I390:I453" si="172">2*H390</f>
        <v>9288460</v>
      </c>
      <c r="J390" s="6">
        <v>828168.47570800001</v>
      </c>
      <c r="K390" s="12">
        <f t="shared" ref="K390:K453" si="173">J390*8</f>
        <v>6625347.8056640001</v>
      </c>
      <c r="L390" s="6">
        <f t="shared" ref="L390:L453" si="174">((H390+2*G390)*8+(G390+H390)*4)/1000000</f>
        <v>56.429160000000003</v>
      </c>
      <c r="M390" s="6">
        <f t="shared" ref="M390:M453" si="175">40*2^20/8</f>
        <v>5242880</v>
      </c>
      <c r="N390" s="13">
        <f t="shared" ref="N390:N453" si="176">I390/K390</f>
        <v>1.4019580967597367</v>
      </c>
      <c r="O390" s="13"/>
      <c r="P390" s="7">
        <f t="shared" ref="P390:P453" si="177">$B$32*I390</f>
        <v>5.3804078734521602E-2</v>
      </c>
      <c r="Q390" s="7">
        <f t="shared" ref="Q390:Q453" si="178">$C$32*K390</f>
        <v>0</v>
      </c>
      <c r="R390" s="6">
        <f t="shared" ref="R390:R453" si="179">P390+Q390</f>
        <v>5.3804078734521602E-2</v>
      </c>
      <c r="S390" s="6">
        <f t="shared" ref="S390:S453" si="180">MAX(P390,Q390)</f>
        <v>5.3804078734521602E-2</v>
      </c>
      <c r="T390" s="7">
        <f t="shared" ref="T390:T453" si="181">$D$32*I390</f>
        <v>0.15518317474215443</v>
      </c>
      <c r="U390" s="7">
        <f t="shared" ref="U390:U453" si="182">$E$32*K390</f>
        <v>1.2570680095351885E-2</v>
      </c>
      <c r="V390" s="7">
        <f t="shared" ref="V390:V453" si="183">X390*$F$32</f>
        <v>0.29374464287120139</v>
      </c>
      <c r="W390" s="6">
        <f t="shared" ref="W390:W453" si="184">SUM(T390:V390)</f>
        <v>0.46149849770870771</v>
      </c>
      <c r="X390" s="6">
        <v>1.152E-3</v>
      </c>
      <c r="Y390" s="6">
        <v>0.337888376470656</v>
      </c>
      <c r="Z390" s="6">
        <f t="shared" ref="Z390:Z453" si="185">ABS(S390-X390)/ABS(X390)*100</f>
        <v>4570.4929457050002</v>
      </c>
      <c r="AA390" s="6">
        <f t="shared" si="169"/>
        <v>4570.4929457050002</v>
      </c>
      <c r="AB390" s="6">
        <f t="shared" ref="AB390:AB453" si="186">ABS(W390-Y390)/ABS(Y390)*100</f>
        <v>36.583123257803649</v>
      </c>
    </row>
    <row r="391" spans="5:28">
      <c r="E391" s="12">
        <f t="shared" si="170"/>
        <v>1.4288556781383941</v>
      </c>
      <c r="F391" s="12">
        <f t="shared" si="171"/>
        <v>4433334</v>
      </c>
      <c r="G391" s="6">
        <v>1090920</v>
      </c>
      <c r="H391" s="6">
        <v>2955556</v>
      </c>
      <c r="I391" s="12">
        <f t="shared" si="172"/>
        <v>5911112</v>
      </c>
      <c r="J391" s="6">
        <v>791824.30737299996</v>
      </c>
      <c r="K391" s="12">
        <f t="shared" si="173"/>
        <v>6334594.4589839997</v>
      </c>
      <c r="L391" s="6">
        <f t="shared" si="174"/>
        <v>57.285072</v>
      </c>
      <c r="M391" s="6">
        <f t="shared" si="175"/>
        <v>5242880</v>
      </c>
      <c r="N391" s="13">
        <f t="shared" si="176"/>
        <v>0.93314766056043286</v>
      </c>
      <c r="O391" s="13"/>
      <c r="P391" s="7">
        <f t="shared" si="177"/>
        <v>3.4240545306388301E-2</v>
      </c>
      <c r="Q391" s="7">
        <f t="shared" si="178"/>
        <v>0</v>
      </c>
      <c r="R391" s="6">
        <f t="shared" si="179"/>
        <v>3.4240545306388301E-2</v>
      </c>
      <c r="S391" s="6">
        <f t="shared" si="180"/>
        <v>3.4240545306388301E-2</v>
      </c>
      <c r="T391" s="7">
        <f t="shared" si="181"/>
        <v>9.8757504087485543E-2</v>
      </c>
      <c r="U391" s="7">
        <f t="shared" si="182"/>
        <v>1.2019015878623127E-2</v>
      </c>
      <c r="V391" s="7">
        <f t="shared" si="183"/>
        <v>0.44342181766755145</v>
      </c>
      <c r="W391" s="6">
        <f t="shared" si="184"/>
        <v>0.55419833763366011</v>
      </c>
      <c r="X391" s="6">
        <v>1.7390000000000001E-3</v>
      </c>
      <c r="Y391" s="6">
        <v>0.50265126153819395</v>
      </c>
      <c r="Z391" s="6">
        <f t="shared" si="185"/>
        <v>1868.9790285444683</v>
      </c>
      <c r="AA391" s="6">
        <f t="shared" ref="AA391:AA454" si="187">ABS(R391-X391)/ABS(X391)*100</f>
        <v>1868.9790285444683</v>
      </c>
      <c r="AB391" s="6">
        <f t="shared" si="186"/>
        <v>10.255037645329645</v>
      </c>
    </row>
    <row r="392" spans="5:28">
      <c r="E392" s="12">
        <f t="shared" si="170"/>
        <v>1.0202097939843424</v>
      </c>
      <c r="F392" s="12">
        <f t="shared" si="171"/>
        <v>6643563</v>
      </c>
      <c r="G392" s="6">
        <v>259156</v>
      </c>
      <c r="H392" s="6">
        <v>4429042</v>
      </c>
      <c r="I392" s="12">
        <f t="shared" si="172"/>
        <v>8858084</v>
      </c>
      <c r="J392" s="6">
        <v>847228.50494400004</v>
      </c>
      <c r="K392" s="12">
        <f t="shared" si="173"/>
        <v>6777828.0395520004</v>
      </c>
      <c r="L392" s="6">
        <f t="shared" si="174"/>
        <v>58.331623999999998</v>
      </c>
      <c r="M392" s="6">
        <f t="shared" si="175"/>
        <v>5242880</v>
      </c>
      <c r="N392" s="13">
        <f t="shared" si="176"/>
        <v>1.3069207345345251</v>
      </c>
      <c r="O392" s="13"/>
      <c r="P392" s="7">
        <f t="shared" si="177"/>
        <v>5.1311094516529765E-2</v>
      </c>
      <c r="Q392" s="7">
        <f t="shared" si="178"/>
        <v>0</v>
      </c>
      <c r="R392" s="6">
        <f t="shared" si="179"/>
        <v>5.1311094516529765E-2</v>
      </c>
      <c r="S392" s="6">
        <f t="shared" si="180"/>
        <v>5.1311094516529765E-2</v>
      </c>
      <c r="T392" s="7">
        <f t="shared" si="181"/>
        <v>0.14799284243595626</v>
      </c>
      <c r="U392" s="7">
        <f t="shared" si="182"/>
        <v>1.2859990226275401E-2</v>
      </c>
      <c r="V392" s="7">
        <f t="shared" si="183"/>
        <v>0.29603952289363267</v>
      </c>
      <c r="W392" s="6">
        <f t="shared" si="184"/>
        <v>0.45689235555586433</v>
      </c>
      <c r="X392" s="6">
        <v>1.1609999999999999E-3</v>
      </c>
      <c r="Y392" s="6">
        <v>0.35517721764733196</v>
      </c>
      <c r="Z392" s="6">
        <f t="shared" si="185"/>
        <v>4319.5602512084206</v>
      </c>
      <c r="AA392" s="6">
        <f t="shared" si="187"/>
        <v>4319.5602512084206</v>
      </c>
      <c r="AB392" s="6">
        <f t="shared" si="186"/>
        <v>28.637855373237631</v>
      </c>
    </row>
    <row r="393" spans="5:28">
      <c r="E393" s="12">
        <f t="shared" si="170"/>
        <v>1.8481548237843264</v>
      </c>
      <c r="F393" s="12">
        <f t="shared" si="171"/>
        <v>3813040.5</v>
      </c>
      <c r="G393" s="6">
        <v>1441295</v>
      </c>
      <c r="H393" s="6">
        <v>2542027</v>
      </c>
      <c r="I393" s="12">
        <f t="shared" si="172"/>
        <v>5084054</v>
      </c>
      <c r="J393" s="6">
        <v>880886.14916999999</v>
      </c>
      <c r="K393" s="12">
        <f t="shared" si="173"/>
        <v>7047089.1933599999</v>
      </c>
      <c r="L393" s="6">
        <f t="shared" si="174"/>
        <v>59.330224000000001</v>
      </c>
      <c r="M393" s="6">
        <f t="shared" si="175"/>
        <v>5242880</v>
      </c>
      <c r="N393" s="13">
        <f t="shared" si="176"/>
        <v>0.72144027988043113</v>
      </c>
      <c r="O393" s="13"/>
      <c r="P393" s="7">
        <f t="shared" si="177"/>
        <v>2.9449751811017059E-2</v>
      </c>
      <c r="Q393" s="7">
        <f t="shared" si="178"/>
        <v>0</v>
      </c>
      <c r="R393" s="6">
        <f t="shared" si="179"/>
        <v>2.9449751811017059E-2</v>
      </c>
      <c r="S393" s="6">
        <f t="shared" si="180"/>
        <v>2.9449751811017059E-2</v>
      </c>
      <c r="T393" s="7">
        <f t="shared" si="181"/>
        <v>8.4939768301801277E-2</v>
      </c>
      <c r="U393" s="7">
        <f t="shared" si="182"/>
        <v>1.3370875982904215E-2</v>
      </c>
      <c r="V393" s="7">
        <f t="shared" si="183"/>
        <v>0.53904181860218725</v>
      </c>
      <c r="W393" s="6">
        <f t="shared" si="184"/>
        <v>0.63735246288689273</v>
      </c>
      <c r="X393" s="6">
        <v>2.114E-3</v>
      </c>
      <c r="Y393" s="6">
        <v>0.59881163999999998</v>
      </c>
      <c r="Z393" s="6">
        <f t="shared" si="185"/>
        <v>1293.0819210509489</v>
      </c>
      <c r="AA393" s="6">
        <f t="shared" si="187"/>
        <v>1293.0819210509489</v>
      </c>
      <c r="AB393" s="6">
        <f t="shared" si="186"/>
        <v>6.4362180546277887</v>
      </c>
    </row>
    <row r="394" spans="5:28">
      <c r="E394" s="12">
        <f t="shared" si="170"/>
        <v>0.98807089605856402</v>
      </c>
      <c r="F394" s="12">
        <f t="shared" si="171"/>
        <v>7231336.5</v>
      </c>
      <c r="G394" s="6">
        <v>90449</v>
      </c>
      <c r="H394" s="6">
        <v>4820891</v>
      </c>
      <c r="I394" s="12">
        <f t="shared" si="172"/>
        <v>9641782</v>
      </c>
      <c r="J394" s="6">
        <v>893134.14190699998</v>
      </c>
      <c r="K394" s="12">
        <f t="shared" si="173"/>
        <v>7145073.1352559999</v>
      </c>
      <c r="L394" s="6">
        <f t="shared" si="174"/>
        <v>59.659672</v>
      </c>
      <c r="M394" s="6">
        <f t="shared" si="175"/>
        <v>5242880</v>
      </c>
      <c r="N394" s="13">
        <f t="shared" si="176"/>
        <v>1.3494308340140657</v>
      </c>
      <c r="O394" s="13"/>
      <c r="P394" s="7">
        <f t="shared" si="177"/>
        <v>5.5850722064701055E-2</v>
      </c>
      <c r="Q394" s="7">
        <f t="shared" si="178"/>
        <v>0</v>
      </c>
      <c r="R394" s="6">
        <f t="shared" si="179"/>
        <v>5.5850722064701055E-2</v>
      </c>
      <c r="S394" s="6">
        <f t="shared" si="180"/>
        <v>5.5850722064701055E-2</v>
      </c>
      <c r="T394" s="7">
        <f t="shared" si="181"/>
        <v>0.16108615862390097</v>
      </c>
      <c r="U394" s="7">
        <f t="shared" si="182"/>
        <v>1.3556786945495969E-2</v>
      </c>
      <c r="V394" s="7">
        <f t="shared" si="183"/>
        <v>0.29629450956279169</v>
      </c>
      <c r="W394" s="6">
        <f t="shared" si="184"/>
        <v>0.47093745513218865</v>
      </c>
      <c r="X394" s="6">
        <v>1.1620000000000001E-3</v>
      </c>
      <c r="Y394" s="6">
        <v>0.35123158823488398</v>
      </c>
      <c r="Z394" s="6">
        <f t="shared" si="185"/>
        <v>4706.4304702840836</v>
      </c>
      <c r="AA394" s="6">
        <f t="shared" si="187"/>
        <v>4706.4304702840836</v>
      </c>
      <c r="AB394" s="6">
        <f t="shared" si="186"/>
        <v>34.081748597524239</v>
      </c>
    </row>
    <row r="395" spans="5:28">
      <c r="E395" s="12">
        <f t="shared" si="170"/>
        <v>1.1871217838222092</v>
      </c>
      <c r="F395" s="12">
        <f t="shared" si="171"/>
        <v>5807659.5</v>
      </c>
      <c r="G395" s="6">
        <v>682862</v>
      </c>
      <c r="H395" s="6">
        <v>3871773</v>
      </c>
      <c r="I395" s="12">
        <f t="shared" si="172"/>
        <v>7743546</v>
      </c>
      <c r="J395" s="6">
        <v>861799.88818400004</v>
      </c>
      <c r="K395" s="12">
        <f t="shared" si="173"/>
        <v>6894399.1054720003</v>
      </c>
      <c r="L395" s="6">
        <f t="shared" si="174"/>
        <v>60.118516</v>
      </c>
      <c r="M395" s="6">
        <f t="shared" si="175"/>
        <v>5242880</v>
      </c>
      <c r="N395" s="13">
        <f t="shared" si="176"/>
        <v>1.1231647430816765</v>
      </c>
      <c r="O395" s="13"/>
      <c r="P395" s="7">
        <f t="shared" si="177"/>
        <v>4.4855052254990584E-2</v>
      </c>
      <c r="Q395" s="7">
        <f t="shared" si="178"/>
        <v>0</v>
      </c>
      <c r="R395" s="6">
        <f t="shared" si="179"/>
        <v>4.4855052254990584E-2</v>
      </c>
      <c r="S395" s="6">
        <f t="shared" si="180"/>
        <v>4.4855052254990584E-2</v>
      </c>
      <c r="T395" s="7">
        <f t="shared" si="181"/>
        <v>0.12937215125455789</v>
      </c>
      <c r="U395" s="7">
        <f t="shared" si="182"/>
        <v>1.3081167683072726E-2</v>
      </c>
      <c r="V395" s="7">
        <f t="shared" si="183"/>
        <v>0.67214485990320039</v>
      </c>
      <c r="W395" s="6">
        <f t="shared" si="184"/>
        <v>0.81459817884083097</v>
      </c>
      <c r="X395" s="6">
        <v>2.6359999999999999E-3</v>
      </c>
      <c r="Y395" s="6">
        <v>0.69200857777719194</v>
      </c>
      <c r="Z395" s="6">
        <f t="shared" si="185"/>
        <v>1601.6332418433453</v>
      </c>
      <c r="AA395" s="6">
        <f t="shared" si="187"/>
        <v>1601.6332418433453</v>
      </c>
      <c r="AB395" s="6">
        <f t="shared" si="186"/>
        <v>17.715040680190754</v>
      </c>
    </row>
    <row r="396" spans="5:28">
      <c r="E396" s="12">
        <f t="shared" si="170"/>
        <v>1.0050084960520607</v>
      </c>
      <c r="F396" s="12">
        <f t="shared" si="171"/>
        <v>7713771</v>
      </c>
      <c r="G396" s="6">
        <v>87804</v>
      </c>
      <c r="H396" s="6">
        <v>5142514</v>
      </c>
      <c r="I396" s="12">
        <f t="shared" si="172"/>
        <v>10285028</v>
      </c>
      <c r="J396" s="6">
        <v>969050.67394999997</v>
      </c>
      <c r="K396" s="12">
        <f t="shared" si="173"/>
        <v>7752405.3915999997</v>
      </c>
      <c r="L396" s="6">
        <f t="shared" si="174"/>
        <v>63.466248</v>
      </c>
      <c r="M396" s="6">
        <f t="shared" si="175"/>
        <v>5242880</v>
      </c>
      <c r="N396" s="13">
        <f t="shared" si="176"/>
        <v>1.326688618624638</v>
      </c>
      <c r="O396" s="13"/>
      <c r="P396" s="7">
        <f t="shared" si="177"/>
        <v>5.9576771208441362E-2</v>
      </c>
      <c r="Q396" s="7">
        <f t="shared" si="178"/>
        <v>0</v>
      </c>
      <c r="R396" s="6">
        <f t="shared" si="179"/>
        <v>5.9576771208441362E-2</v>
      </c>
      <c r="S396" s="6">
        <f t="shared" si="180"/>
        <v>5.9576771208441362E-2</v>
      </c>
      <c r="T396" s="7">
        <f t="shared" si="181"/>
        <v>0.17183293003920466</v>
      </c>
      <c r="U396" s="7">
        <f t="shared" si="182"/>
        <v>1.4709115808829283E-2</v>
      </c>
      <c r="V396" s="7">
        <f t="shared" si="183"/>
        <v>0.32995274989178353</v>
      </c>
      <c r="W396" s="6">
        <f t="shared" si="184"/>
        <v>0.51649479573981749</v>
      </c>
      <c r="X396" s="6">
        <v>1.294E-3</v>
      </c>
      <c r="Y396" s="6">
        <v>0.38321809999999995</v>
      </c>
      <c r="Z396" s="6">
        <f t="shared" si="185"/>
        <v>4504.0781459382815</v>
      </c>
      <c r="AA396" s="6">
        <f t="shared" si="187"/>
        <v>4504.0781459382815</v>
      </c>
      <c r="AB396" s="6">
        <f t="shared" si="186"/>
        <v>34.778288327147791</v>
      </c>
    </row>
    <row r="397" spans="5:28">
      <c r="E397" s="12">
        <f t="shared" si="170"/>
        <v>1.0066871082062303</v>
      </c>
      <c r="F397" s="12">
        <f t="shared" si="171"/>
        <v>7734568.5</v>
      </c>
      <c r="G397" s="6">
        <v>97569</v>
      </c>
      <c r="H397" s="6">
        <v>5156379</v>
      </c>
      <c r="I397" s="12">
        <f t="shared" si="172"/>
        <v>10312758</v>
      </c>
      <c r="J397" s="6">
        <v>973286.29956099996</v>
      </c>
      <c r="K397" s="12">
        <f t="shared" si="173"/>
        <v>7786290.3964879997</v>
      </c>
      <c r="L397" s="6">
        <f t="shared" si="174"/>
        <v>63.827928</v>
      </c>
      <c r="M397" s="6">
        <f t="shared" si="175"/>
        <v>5242880</v>
      </c>
      <c r="N397" s="13">
        <f t="shared" si="176"/>
        <v>1.3244764162214604</v>
      </c>
      <c r="O397" s="13"/>
      <c r="P397" s="7">
        <f t="shared" si="177"/>
        <v>5.9737399246168638E-2</v>
      </c>
      <c r="Q397" s="7">
        <f t="shared" si="178"/>
        <v>0</v>
      </c>
      <c r="R397" s="6">
        <f t="shared" si="179"/>
        <v>5.9737399246168638E-2</v>
      </c>
      <c r="S397" s="6">
        <f t="shared" si="180"/>
        <v>5.9737399246168638E-2</v>
      </c>
      <c r="T397" s="7">
        <f t="shared" si="181"/>
        <v>0.17229621775703949</v>
      </c>
      <c r="U397" s="7">
        <f t="shared" si="182"/>
        <v>1.4773407913782979E-2</v>
      </c>
      <c r="V397" s="7">
        <f t="shared" si="183"/>
        <v>0.34372203002637108</v>
      </c>
      <c r="W397" s="6">
        <f t="shared" si="184"/>
        <v>0.53079165569719355</v>
      </c>
      <c r="X397" s="6">
        <v>1.348E-3</v>
      </c>
      <c r="Y397" s="6">
        <v>0.40179386666711597</v>
      </c>
      <c r="Z397" s="6">
        <f t="shared" si="185"/>
        <v>4331.5578075792755</v>
      </c>
      <c r="AA397" s="6">
        <f t="shared" si="187"/>
        <v>4331.5578075792755</v>
      </c>
      <c r="AB397" s="6">
        <f t="shared" si="186"/>
        <v>32.105464949008677</v>
      </c>
    </row>
    <row r="398" spans="5:28">
      <c r="E398" s="12">
        <f t="shared" si="170"/>
        <v>0.99557180759454134</v>
      </c>
      <c r="F398" s="12">
        <f t="shared" si="171"/>
        <v>7941427.5</v>
      </c>
      <c r="G398" s="6">
        <v>71505</v>
      </c>
      <c r="H398" s="6">
        <v>5294285</v>
      </c>
      <c r="I398" s="12">
        <f t="shared" si="172"/>
        <v>10588570</v>
      </c>
      <c r="J398" s="6">
        <v>988282.66638199997</v>
      </c>
      <c r="K398" s="12">
        <f t="shared" si="173"/>
        <v>7906261.3310559997</v>
      </c>
      <c r="L398" s="6">
        <f t="shared" si="174"/>
        <v>64.961519999999993</v>
      </c>
      <c r="M398" s="6">
        <f t="shared" si="175"/>
        <v>5242880</v>
      </c>
      <c r="N398" s="13">
        <f t="shared" si="176"/>
        <v>1.3392638513487813</v>
      </c>
      <c r="O398" s="13"/>
      <c r="P398" s="7">
        <f t="shared" si="177"/>
        <v>6.133506027543785E-2</v>
      </c>
      <c r="Q398" s="7">
        <f t="shared" si="178"/>
        <v>0</v>
      </c>
      <c r="R398" s="6">
        <f t="shared" si="179"/>
        <v>6.133506027543785E-2</v>
      </c>
      <c r="S398" s="6">
        <f t="shared" si="180"/>
        <v>6.133506027543785E-2</v>
      </c>
      <c r="T398" s="7">
        <f t="shared" si="181"/>
        <v>0.17690423477945041</v>
      </c>
      <c r="U398" s="7">
        <f t="shared" si="182"/>
        <v>1.5001036150583685E-2</v>
      </c>
      <c r="V398" s="7">
        <f t="shared" si="183"/>
        <v>0.4005840572488345</v>
      </c>
      <c r="W398" s="6">
        <f t="shared" si="184"/>
        <v>0.59248932817886857</v>
      </c>
      <c r="X398" s="6">
        <v>1.5709999999999999E-3</v>
      </c>
      <c r="Y398" s="6">
        <v>0.44869331000000001</v>
      </c>
      <c r="Z398" s="6">
        <f t="shared" si="185"/>
        <v>3804.204982523097</v>
      </c>
      <c r="AA398" s="6">
        <f t="shared" si="187"/>
        <v>3804.204982523097</v>
      </c>
      <c r="AB398" s="6">
        <f t="shared" si="186"/>
        <v>32.047729478932624</v>
      </c>
    </row>
    <row r="399" spans="5:28">
      <c r="E399" s="12">
        <f t="shared" si="170"/>
        <v>0.73611638601765061</v>
      </c>
      <c r="F399" s="12">
        <f t="shared" si="171"/>
        <v>8066641.5</v>
      </c>
      <c r="G399" s="6">
        <v>68121</v>
      </c>
      <c r="H399" s="6">
        <v>5377761</v>
      </c>
      <c r="I399" s="12">
        <f t="shared" si="172"/>
        <v>10755522</v>
      </c>
      <c r="J399" s="6">
        <v>742248.37353500002</v>
      </c>
      <c r="K399" s="12">
        <f t="shared" si="173"/>
        <v>5937986.9882800002</v>
      </c>
      <c r="L399" s="6">
        <f t="shared" si="174"/>
        <v>65.895551999999995</v>
      </c>
      <c r="M399" s="6">
        <f t="shared" si="175"/>
        <v>5242880</v>
      </c>
      <c r="N399" s="13">
        <f t="shared" si="176"/>
        <v>1.811307775047087</v>
      </c>
      <c r="O399" s="13"/>
      <c r="P399" s="7">
        <f t="shared" si="177"/>
        <v>6.230214185331899E-2</v>
      </c>
      <c r="Q399" s="7">
        <f t="shared" si="178"/>
        <v>0</v>
      </c>
      <c r="R399" s="6">
        <f t="shared" si="179"/>
        <v>6.230214185331899E-2</v>
      </c>
      <c r="S399" s="6">
        <f t="shared" si="180"/>
        <v>6.230214185331899E-2</v>
      </c>
      <c r="T399" s="7">
        <f t="shared" si="181"/>
        <v>0.17969351754425236</v>
      </c>
      <c r="U399" s="7">
        <f t="shared" si="182"/>
        <v>1.1266508118444193E-2</v>
      </c>
      <c r="V399" s="7">
        <f t="shared" si="183"/>
        <v>1.3343452397091986</v>
      </c>
      <c r="W399" s="6">
        <f t="shared" si="184"/>
        <v>1.525305265371895</v>
      </c>
      <c r="X399" s="6">
        <v>5.2329999999999998E-3</v>
      </c>
      <c r="Y399" s="6">
        <v>1.230103866668411</v>
      </c>
      <c r="Z399" s="6">
        <f t="shared" si="185"/>
        <v>1090.5626190200455</v>
      </c>
      <c r="AA399" s="6">
        <f t="shared" si="187"/>
        <v>1090.5626190200455</v>
      </c>
      <c r="AB399" s="6">
        <f t="shared" si="186"/>
        <v>23.998087210554154</v>
      </c>
    </row>
    <row r="400" spans="5:28">
      <c r="E400" s="12">
        <f t="shared" si="170"/>
        <v>1.0144670074356561</v>
      </c>
      <c r="F400" s="12">
        <f t="shared" si="171"/>
        <v>7989342</v>
      </c>
      <c r="G400" s="6">
        <v>153226</v>
      </c>
      <c r="H400" s="6">
        <v>5326228</v>
      </c>
      <c r="I400" s="12">
        <f t="shared" si="172"/>
        <v>10652456</v>
      </c>
      <c r="J400" s="6">
        <v>1013115.483765</v>
      </c>
      <c r="K400" s="12">
        <f t="shared" si="173"/>
        <v>8104923.8701200001</v>
      </c>
      <c r="L400" s="6">
        <f t="shared" si="174"/>
        <v>66.979256000000007</v>
      </c>
      <c r="M400" s="6">
        <f t="shared" si="175"/>
        <v>5242880</v>
      </c>
      <c r="N400" s="13">
        <f t="shared" si="176"/>
        <v>1.314319069580882</v>
      </c>
      <c r="O400" s="13"/>
      <c r="P400" s="7">
        <f t="shared" si="177"/>
        <v>6.1705124567476961E-2</v>
      </c>
      <c r="Q400" s="7">
        <f t="shared" si="178"/>
        <v>0</v>
      </c>
      <c r="R400" s="6">
        <f t="shared" si="179"/>
        <v>6.1705124567476961E-2</v>
      </c>
      <c r="S400" s="6">
        <f t="shared" si="180"/>
        <v>6.1705124567476961E-2</v>
      </c>
      <c r="T400" s="7">
        <f t="shared" si="181"/>
        <v>0.17797158418953318</v>
      </c>
      <c r="U400" s="7">
        <f t="shared" si="182"/>
        <v>1.5377970811035615E-2</v>
      </c>
      <c r="V400" s="7">
        <f t="shared" si="183"/>
        <v>0.38681477711424694</v>
      </c>
      <c r="W400" s="6">
        <f t="shared" si="184"/>
        <v>0.58016433211481577</v>
      </c>
      <c r="X400" s="6">
        <v>1.5169999999999999E-3</v>
      </c>
      <c r="Y400" s="6">
        <v>0.44688061818209396</v>
      </c>
      <c r="Z400" s="6">
        <f t="shared" si="185"/>
        <v>3967.5757790030966</v>
      </c>
      <c r="AA400" s="6">
        <f t="shared" si="187"/>
        <v>3967.5757790030966</v>
      </c>
      <c r="AB400" s="6">
        <f t="shared" si="186"/>
        <v>29.825351225774497</v>
      </c>
    </row>
    <row r="401" spans="5:28">
      <c r="E401" s="12">
        <f t="shared" si="170"/>
        <v>1.0162343742684659</v>
      </c>
      <c r="F401" s="12">
        <f t="shared" si="171"/>
        <v>8124537</v>
      </c>
      <c r="G401" s="6">
        <v>155924</v>
      </c>
      <c r="H401" s="6">
        <v>5416358</v>
      </c>
      <c r="I401" s="12">
        <f t="shared" si="172"/>
        <v>10832716</v>
      </c>
      <c r="J401" s="6">
        <v>1032054.221802</v>
      </c>
      <c r="K401" s="12">
        <f t="shared" si="173"/>
        <v>8256433.7744159997</v>
      </c>
      <c r="L401" s="6">
        <f t="shared" si="174"/>
        <v>68.114776000000006</v>
      </c>
      <c r="M401" s="6">
        <f t="shared" si="175"/>
        <v>5242880</v>
      </c>
      <c r="N401" s="13">
        <f t="shared" si="176"/>
        <v>1.3120332937892702</v>
      </c>
      <c r="O401" s="13"/>
      <c r="P401" s="7">
        <f t="shared" si="177"/>
        <v>6.2749293701292994E-2</v>
      </c>
      <c r="Q401" s="7">
        <f t="shared" si="178"/>
        <v>0</v>
      </c>
      <c r="R401" s="6">
        <f t="shared" si="179"/>
        <v>6.2749293701292994E-2</v>
      </c>
      <c r="S401" s="6">
        <f t="shared" si="180"/>
        <v>6.2749293701292994E-2</v>
      </c>
      <c r="T401" s="7">
        <f t="shared" si="181"/>
        <v>0.18098320496187012</v>
      </c>
      <c r="U401" s="7">
        <f t="shared" si="182"/>
        <v>1.5665439875913109E-2</v>
      </c>
      <c r="V401" s="7">
        <f t="shared" si="183"/>
        <v>0.43194741755539512</v>
      </c>
      <c r="W401" s="6">
        <f t="shared" si="184"/>
        <v>0.62859606239317833</v>
      </c>
      <c r="X401" s="6">
        <v>1.694E-3</v>
      </c>
      <c r="Y401" s="6">
        <v>0.46960503333389803</v>
      </c>
      <c r="Z401" s="6">
        <f t="shared" si="185"/>
        <v>3604.2086010208377</v>
      </c>
      <c r="AA401" s="6">
        <f t="shared" si="187"/>
        <v>3604.2086010208377</v>
      </c>
      <c r="AB401" s="6">
        <f t="shared" si="186"/>
        <v>33.856329846071873</v>
      </c>
    </row>
    <row r="402" spans="5:28">
      <c r="E402" s="12">
        <f t="shared" si="170"/>
        <v>1.0167082922598543</v>
      </c>
      <c r="F402" s="12">
        <f t="shared" si="171"/>
        <v>8124537</v>
      </c>
      <c r="G402" s="6">
        <v>155924</v>
      </c>
      <c r="H402" s="6">
        <v>5416358</v>
      </c>
      <c r="I402" s="12">
        <f t="shared" si="172"/>
        <v>10832716</v>
      </c>
      <c r="J402" s="6">
        <v>1032535.517334</v>
      </c>
      <c r="K402" s="12">
        <f t="shared" si="173"/>
        <v>8260284.1386719998</v>
      </c>
      <c r="L402" s="6">
        <f t="shared" si="174"/>
        <v>68.114776000000006</v>
      </c>
      <c r="M402" s="6">
        <f t="shared" si="175"/>
        <v>5242880</v>
      </c>
      <c r="N402" s="13">
        <f t="shared" si="176"/>
        <v>1.3114217160260504</v>
      </c>
      <c r="O402" s="13"/>
      <c r="P402" s="7">
        <f t="shared" si="177"/>
        <v>6.2749293701292994E-2</v>
      </c>
      <c r="Q402" s="7">
        <f t="shared" si="178"/>
        <v>0</v>
      </c>
      <c r="R402" s="6">
        <f t="shared" si="179"/>
        <v>6.2749293701292994E-2</v>
      </c>
      <c r="S402" s="6">
        <f t="shared" si="180"/>
        <v>6.2749293701292994E-2</v>
      </c>
      <c r="T402" s="7">
        <f t="shared" si="181"/>
        <v>0.18098320496187012</v>
      </c>
      <c r="U402" s="7">
        <f t="shared" si="182"/>
        <v>1.5672745408955673E-2</v>
      </c>
      <c r="V402" s="7">
        <f t="shared" si="183"/>
        <v>0.43679216426941664</v>
      </c>
      <c r="W402" s="6">
        <f t="shared" si="184"/>
        <v>0.63344811464024242</v>
      </c>
      <c r="X402" s="6">
        <v>1.7129999999999999E-3</v>
      </c>
      <c r="Y402" s="6">
        <v>0.48866619230729696</v>
      </c>
      <c r="Z402" s="6">
        <f t="shared" si="185"/>
        <v>3563.1228080147694</v>
      </c>
      <c r="AA402" s="6">
        <f t="shared" si="187"/>
        <v>3563.1228080147694</v>
      </c>
      <c r="AB402" s="6">
        <f t="shared" si="186"/>
        <v>29.627980124702297</v>
      </c>
    </row>
    <row r="403" spans="5:28">
      <c r="E403" s="12">
        <f t="shared" si="170"/>
        <v>1.0157333014841339</v>
      </c>
      <c r="F403" s="12">
        <f t="shared" si="171"/>
        <v>8124537</v>
      </c>
      <c r="G403" s="6">
        <v>155924</v>
      </c>
      <c r="H403" s="6">
        <v>5416358</v>
      </c>
      <c r="I403" s="12">
        <f t="shared" si="172"/>
        <v>10832716</v>
      </c>
      <c r="J403" s="6">
        <v>1031545.348755</v>
      </c>
      <c r="K403" s="12">
        <f t="shared" si="173"/>
        <v>8252362.7900400003</v>
      </c>
      <c r="L403" s="6">
        <f t="shared" si="174"/>
        <v>68.114776000000006</v>
      </c>
      <c r="M403" s="6">
        <f t="shared" si="175"/>
        <v>5242880</v>
      </c>
      <c r="N403" s="13">
        <f t="shared" si="176"/>
        <v>1.3126805347281021</v>
      </c>
      <c r="O403" s="13"/>
      <c r="P403" s="7">
        <f t="shared" si="177"/>
        <v>6.2749293701292994E-2</v>
      </c>
      <c r="Q403" s="7">
        <f t="shared" si="178"/>
        <v>0</v>
      </c>
      <c r="R403" s="6">
        <f t="shared" si="179"/>
        <v>6.2749293701292994E-2</v>
      </c>
      <c r="S403" s="6">
        <f t="shared" si="180"/>
        <v>6.2749293701292994E-2</v>
      </c>
      <c r="T403" s="7">
        <f t="shared" si="181"/>
        <v>0.18098320496187012</v>
      </c>
      <c r="U403" s="7">
        <f t="shared" si="182"/>
        <v>1.5657715746740582E-2</v>
      </c>
      <c r="V403" s="7">
        <f t="shared" si="183"/>
        <v>0.4316924308862361</v>
      </c>
      <c r="W403" s="6">
        <f t="shared" si="184"/>
        <v>0.62833335159484682</v>
      </c>
      <c r="X403" s="6">
        <v>1.6930000000000001E-3</v>
      </c>
      <c r="Y403" s="6">
        <v>0.48409924166723101</v>
      </c>
      <c r="Z403" s="6">
        <f t="shared" si="185"/>
        <v>3606.3965564851146</v>
      </c>
      <c r="AA403" s="6">
        <f t="shared" si="187"/>
        <v>3606.3965564851146</v>
      </c>
      <c r="AB403" s="6">
        <f t="shared" si="186"/>
        <v>29.794326764668245</v>
      </c>
    </row>
    <row r="404" spans="5:28">
      <c r="E404" s="12">
        <f t="shared" si="170"/>
        <v>1.0164721782038779</v>
      </c>
      <c r="F404" s="12">
        <f t="shared" si="171"/>
        <v>8124537</v>
      </c>
      <c r="G404" s="6">
        <v>155924</v>
      </c>
      <c r="H404" s="6">
        <v>5416358</v>
      </c>
      <c r="I404" s="12">
        <f t="shared" si="172"/>
        <v>10832716</v>
      </c>
      <c r="J404" s="6">
        <v>1032295.727661</v>
      </c>
      <c r="K404" s="12">
        <f t="shared" si="173"/>
        <v>8258365.8212879999</v>
      </c>
      <c r="L404" s="6">
        <f t="shared" si="174"/>
        <v>68.114776000000006</v>
      </c>
      <c r="M404" s="6">
        <f t="shared" si="175"/>
        <v>5242880</v>
      </c>
      <c r="N404" s="13">
        <f t="shared" si="176"/>
        <v>1.3117263432525561</v>
      </c>
      <c r="O404" s="13"/>
      <c r="P404" s="7">
        <f t="shared" si="177"/>
        <v>6.2749293701292994E-2</v>
      </c>
      <c r="Q404" s="7">
        <f t="shared" si="178"/>
        <v>0</v>
      </c>
      <c r="R404" s="6">
        <f t="shared" si="179"/>
        <v>6.2749293701292994E-2</v>
      </c>
      <c r="S404" s="6">
        <f t="shared" si="180"/>
        <v>6.2749293701292994E-2</v>
      </c>
      <c r="T404" s="7">
        <f t="shared" si="181"/>
        <v>0.18098320496187012</v>
      </c>
      <c r="U404" s="7">
        <f t="shared" si="182"/>
        <v>1.5669105667335616E-2</v>
      </c>
      <c r="V404" s="7">
        <f t="shared" si="183"/>
        <v>0.43398731090866732</v>
      </c>
      <c r="W404" s="6">
        <f t="shared" si="184"/>
        <v>0.63063962153787312</v>
      </c>
      <c r="X404" s="6">
        <v>1.702E-3</v>
      </c>
      <c r="Y404" s="6">
        <v>0.48719750000000001</v>
      </c>
      <c r="Z404" s="6">
        <f t="shared" si="185"/>
        <v>3586.7975147645707</v>
      </c>
      <c r="AA404" s="6">
        <f t="shared" si="187"/>
        <v>3586.7975147645707</v>
      </c>
      <c r="AB404" s="6">
        <f t="shared" si="186"/>
        <v>29.442294251894381</v>
      </c>
    </row>
    <row r="405" spans="5:28">
      <c r="E405" s="12">
        <f t="shared" si="170"/>
        <v>1.0163166617696491</v>
      </c>
      <c r="F405" s="12">
        <f t="shared" si="171"/>
        <v>8124537</v>
      </c>
      <c r="G405" s="6">
        <v>155924</v>
      </c>
      <c r="H405" s="6">
        <v>5416358</v>
      </c>
      <c r="I405" s="12">
        <f t="shared" si="172"/>
        <v>10832716</v>
      </c>
      <c r="J405" s="6">
        <v>1032137.790283</v>
      </c>
      <c r="K405" s="12">
        <f t="shared" si="173"/>
        <v>8257102.3222639998</v>
      </c>
      <c r="L405" s="6">
        <f t="shared" si="174"/>
        <v>68.114776000000006</v>
      </c>
      <c r="M405" s="6">
        <f t="shared" si="175"/>
        <v>5242880</v>
      </c>
      <c r="N405" s="13">
        <f t="shared" si="176"/>
        <v>1.3119270631770248</v>
      </c>
      <c r="O405" s="13"/>
      <c r="P405" s="7">
        <f t="shared" si="177"/>
        <v>6.2749293701292994E-2</v>
      </c>
      <c r="Q405" s="7">
        <f t="shared" si="178"/>
        <v>0</v>
      </c>
      <c r="R405" s="6">
        <f t="shared" si="179"/>
        <v>6.2749293701292994E-2</v>
      </c>
      <c r="S405" s="6">
        <f t="shared" si="180"/>
        <v>6.2749293701292994E-2</v>
      </c>
      <c r="T405" s="7">
        <f t="shared" si="181"/>
        <v>0.18098320496187012</v>
      </c>
      <c r="U405" s="7">
        <f t="shared" si="182"/>
        <v>1.566670835288551E-2</v>
      </c>
      <c r="V405" s="7">
        <f t="shared" si="183"/>
        <v>0.4342422975778264</v>
      </c>
      <c r="W405" s="6">
        <f t="shared" si="184"/>
        <v>0.63089221089258207</v>
      </c>
      <c r="X405" s="6">
        <v>1.7030000000000001E-3</v>
      </c>
      <c r="Y405" s="6">
        <v>0.48843459166609904</v>
      </c>
      <c r="Z405" s="6">
        <f t="shared" si="185"/>
        <v>3584.6326307277154</v>
      </c>
      <c r="AA405" s="6">
        <f t="shared" si="187"/>
        <v>3584.6326307277154</v>
      </c>
      <c r="AB405" s="6">
        <f t="shared" si="186"/>
        <v>29.166160967540382</v>
      </c>
    </row>
    <row r="406" spans="5:28">
      <c r="E406" s="12">
        <f t="shared" si="170"/>
        <v>1.0162945047379315</v>
      </c>
      <c r="F406" s="12">
        <f t="shared" si="171"/>
        <v>8124537</v>
      </c>
      <c r="G406" s="6">
        <v>155924</v>
      </c>
      <c r="H406" s="6">
        <v>5416358</v>
      </c>
      <c r="I406" s="12">
        <f t="shared" si="172"/>
        <v>10832716</v>
      </c>
      <c r="J406" s="6">
        <v>1032115.28833</v>
      </c>
      <c r="K406" s="12">
        <f t="shared" si="173"/>
        <v>8256922.3066400001</v>
      </c>
      <c r="L406" s="6">
        <f t="shared" si="174"/>
        <v>68.114776000000006</v>
      </c>
      <c r="M406" s="6">
        <f t="shared" si="175"/>
        <v>5242880</v>
      </c>
      <c r="N406" s="13">
        <f t="shared" si="176"/>
        <v>1.3119556655254725</v>
      </c>
      <c r="O406" s="13"/>
      <c r="P406" s="7">
        <f t="shared" si="177"/>
        <v>6.2749293701292994E-2</v>
      </c>
      <c r="Q406" s="7">
        <f t="shared" si="178"/>
        <v>0</v>
      </c>
      <c r="R406" s="6">
        <f t="shared" si="179"/>
        <v>6.2749293701292994E-2</v>
      </c>
      <c r="S406" s="6">
        <f t="shared" si="180"/>
        <v>6.2749293701292994E-2</v>
      </c>
      <c r="T406" s="7">
        <f t="shared" si="181"/>
        <v>0.18098320496187012</v>
      </c>
      <c r="U406" s="7">
        <f t="shared" si="182"/>
        <v>1.5666366798164487E-2</v>
      </c>
      <c r="V406" s="7">
        <f t="shared" si="183"/>
        <v>0.43067248420959997</v>
      </c>
      <c r="W406" s="6">
        <f t="shared" si="184"/>
        <v>0.62732205596963464</v>
      </c>
      <c r="X406" s="6">
        <v>1.689E-3</v>
      </c>
      <c r="Y406" s="6">
        <v>0.48489782500056305</v>
      </c>
      <c r="Z406" s="6">
        <f t="shared" si="185"/>
        <v>3615.1742866366485</v>
      </c>
      <c r="AA406" s="6">
        <f t="shared" si="187"/>
        <v>3615.1742866366485</v>
      </c>
      <c r="AB406" s="6">
        <f t="shared" si="186"/>
        <v>29.372008622415702</v>
      </c>
    </row>
    <row r="407" spans="5:28">
      <c r="E407" s="12">
        <f t="shared" si="170"/>
        <v>1.2082332569506693</v>
      </c>
      <c r="F407" s="12">
        <f t="shared" si="171"/>
        <v>7299405</v>
      </c>
      <c r="G407" s="6">
        <v>643994</v>
      </c>
      <c r="H407" s="6">
        <v>4866270</v>
      </c>
      <c r="I407" s="12">
        <f t="shared" si="172"/>
        <v>9732540</v>
      </c>
      <c r="J407" s="6">
        <v>1102422.984619</v>
      </c>
      <c r="K407" s="12">
        <f t="shared" si="173"/>
        <v>8819383.876952</v>
      </c>
      <c r="L407" s="6">
        <f t="shared" si="174"/>
        <v>71.275120000000001</v>
      </c>
      <c r="M407" s="6">
        <f t="shared" si="175"/>
        <v>5242880</v>
      </c>
      <c r="N407" s="13">
        <f t="shared" si="176"/>
        <v>1.1035396730416036</v>
      </c>
      <c r="O407" s="13"/>
      <c r="P407" s="7">
        <f t="shared" si="177"/>
        <v>5.6376444367191213E-2</v>
      </c>
      <c r="Q407" s="7">
        <f t="shared" si="178"/>
        <v>0</v>
      </c>
      <c r="R407" s="6">
        <f t="shared" si="179"/>
        <v>5.6376444367191213E-2</v>
      </c>
      <c r="S407" s="6">
        <f t="shared" si="180"/>
        <v>5.6376444367191213E-2</v>
      </c>
      <c r="T407" s="7">
        <f t="shared" si="181"/>
        <v>0.16260246106512893</v>
      </c>
      <c r="U407" s="7">
        <f t="shared" si="182"/>
        <v>1.6733559747684333E-2</v>
      </c>
      <c r="V407" s="7">
        <f t="shared" si="183"/>
        <v>0.83865115486404629</v>
      </c>
      <c r="W407" s="6">
        <f t="shared" si="184"/>
        <v>1.0179871756768595</v>
      </c>
      <c r="X407" s="6">
        <v>3.2889999999999998E-3</v>
      </c>
      <c r="Y407" s="6">
        <v>0.86440899999940202</v>
      </c>
      <c r="Z407" s="6">
        <f t="shared" si="185"/>
        <v>1614.0907378288603</v>
      </c>
      <c r="AA407" s="6">
        <f t="shared" si="187"/>
        <v>1614.0907378288603</v>
      </c>
      <c r="AB407" s="6">
        <f t="shared" si="186"/>
        <v>17.766841353753108</v>
      </c>
    </row>
    <row r="408" spans="5:28">
      <c r="E408" s="12">
        <f t="shared" si="170"/>
        <v>1.3946114487115877</v>
      </c>
      <c r="F408" s="12">
        <f t="shared" si="171"/>
        <v>6291367.5</v>
      </c>
      <c r="G408" s="6">
        <v>1048576</v>
      </c>
      <c r="H408" s="6">
        <v>4194245</v>
      </c>
      <c r="I408" s="12">
        <f t="shared" si="172"/>
        <v>8388490</v>
      </c>
      <c r="J408" s="6">
        <v>1096751.642944</v>
      </c>
      <c r="K408" s="12">
        <f t="shared" si="173"/>
        <v>8774013.1435519997</v>
      </c>
      <c r="L408" s="6">
        <f t="shared" si="174"/>
        <v>71.302459999999996</v>
      </c>
      <c r="M408" s="6">
        <f t="shared" si="175"/>
        <v>5242880</v>
      </c>
      <c r="N408" s="13">
        <f t="shared" si="176"/>
        <v>0.95606079712391134</v>
      </c>
      <c r="O408" s="13"/>
      <c r="P408" s="7">
        <f t="shared" si="177"/>
        <v>4.8590937186976865E-2</v>
      </c>
      <c r="Q408" s="7">
        <f t="shared" si="178"/>
        <v>0</v>
      </c>
      <c r="R408" s="6">
        <f t="shared" si="179"/>
        <v>4.8590937186976865E-2</v>
      </c>
      <c r="S408" s="6">
        <f t="shared" si="180"/>
        <v>4.8590937186976865E-2</v>
      </c>
      <c r="T408" s="7">
        <f t="shared" si="181"/>
        <v>0.14014729131554798</v>
      </c>
      <c r="U408" s="7">
        <f t="shared" si="182"/>
        <v>1.6647475063228175E-2</v>
      </c>
      <c r="V408" s="7">
        <f t="shared" si="183"/>
        <v>0.56377552551061305</v>
      </c>
      <c r="W408" s="6">
        <f t="shared" si="184"/>
        <v>0.72057029188938926</v>
      </c>
      <c r="X408" s="6">
        <v>2.2109999999999999E-3</v>
      </c>
      <c r="Y408" s="6">
        <v>0.62661121874999992</v>
      </c>
      <c r="Z408" s="6">
        <f t="shared" si="185"/>
        <v>2097.6905104919433</v>
      </c>
      <c r="AA408" s="6">
        <f t="shared" si="187"/>
        <v>2097.6905104919433</v>
      </c>
      <c r="AB408" s="6">
        <f t="shared" si="186"/>
        <v>14.994795868293629</v>
      </c>
    </row>
    <row r="409" spans="5:28">
      <c r="E409" s="12">
        <f t="shared" si="170"/>
        <v>1.3960067523825306</v>
      </c>
      <c r="F409" s="12">
        <f t="shared" si="171"/>
        <v>6291367.5</v>
      </c>
      <c r="G409" s="6">
        <v>1048576</v>
      </c>
      <c r="H409" s="6">
        <v>4194245</v>
      </c>
      <c r="I409" s="12">
        <f t="shared" si="172"/>
        <v>8388490</v>
      </c>
      <c r="J409" s="6">
        <v>1097848.938965</v>
      </c>
      <c r="K409" s="12">
        <f t="shared" si="173"/>
        <v>8782791.5117199998</v>
      </c>
      <c r="L409" s="6">
        <f t="shared" si="174"/>
        <v>71.302459999999996</v>
      </c>
      <c r="M409" s="6">
        <f t="shared" si="175"/>
        <v>5242880</v>
      </c>
      <c r="N409" s="13">
        <f t="shared" si="176"/>
        <v>0.95510521783491809</v>
      </c>
      <c r="O409" s="13"/>
      <c r="P409" s="7">
        <f t="shared" si="177"/>
        <v>4.8590937186976865E-2</v>
      </c>
      <c r="Q409" s="7">
        <f t="shared" si="178"/>
        <v>0</v>
      </c>
      <c r="R409" s="6">
        <f t="shared" si="179"/>
        <v>4.8590937186976865E-2</v>
      </c>
      <c r="S409" s="6">
        <f t="shared" si="180"/>
        <v>4.8590937186976865E-2</v>
      </c>
      <c r="T409" s="7">
        <f t="shared" si="181"/>
        <v>0.14014729131554798</v>
      </c>
      <c r="U409" s="7">
        <f t="shared" si="182"/>
        <v>1.6664130801347283E-2</v>
      </c>
      <c r="V409" s="7">
        <f t="shared" si="183"/>
        <v>0.56097067214986385</v>
      </c>
      <c r="W409" s="6">
        <f t="shared" si="184"/>
        <v>0.7177820942667591</v>
      </c>
      <c r="X409" s="6">
        <v>2.2000000000000001E-3</v>
      </c>
      <c r="Y409" s="6">
        <v>0.62438749999999998</v>
      </c>
      <c r="Z409" s="6">
        <f t="shared" si="185"/>
        <v>2108.6789630444027</v>
      </c>
      <c r="AA409" s="6">
        <f t="shared" si="187"/>
        <v>2108.6789630444027</v>
      </c>
      <c r="AB409" s="6">
        <f t="shared" si="186"/>
        <v>14.957793720527576</v>
      </c>
    </row>
    <row r="410" spans="5:28">
      <c r="E410" s="12">
        <f t="shared" si="170"/>
        <v>1.2144931273059119</v>
      </c>
      <c r="F410" s="12">
        <f t="shared" si="171"/>
        <v>7226805</v>
      </c>
      <c r="G410" s="6">
        <v>715176</v>
      </c>
      <c r="H410" s="6">
        <v>4817870</v>
      </c>
      <c r="I410" s="12">
        <f t="shared" si="172"/>
        <v>9635740</v>
      </c>
      <c r="J410" s="6">
        <v>1097113.12561</v>
      </c>
      <c r="K410" s="12">
        <f t="shared" si="173"/>
        <v>8776905.0048799999</v>
      </c>
      <c r="L410" s="6">
        <f t="shared" si="174"/>
        <v>72.117959999999997</v>
      </c>
      <c r="M410" s="6">
        <f t="shared" si="175"/>
        <v>5242880</v>
      </c>
      <c r="N410" s="13">
        <f t="shared" si="176"/>
        <v>1.0978516908457461</v>
      </c>
      <c r="O410" s="13"/>
      <c r="P410" s="7">
        <f t="shared" si="177"/>
        <v>5.5815723341154422E-2</v>
      </c>
      <c r="Q410" s="7">
        <f t="shared" si="178"/>
        <v>0</v>
      </c>
      <c r="R410" s="6">
        <f t="shared" si="179"/>
        <v>5.5815723341154422E-2</v>
      </c>
      <c r="S410" s="6">
        <f t="shared" si="180"/>
        <v>5.5815723341154422E-2</v>
      </c>
      <c r="T410" s="7">
        <f t="shared" si="181"/>
        <v>0.16098521436168828</v>
      </c>
      <c r="U410" s="7">
        <f t="shared" si="182"/>
        <v>1.6652961969682099E-2</v>
      </c>
      <c r="V410" s="7">
        <f t="shared" si="183"/>
        <v>0.38273499040770248</v>
      </c>
      <c r="W410" s="6">
        <f t="shared" si="184"/>
        <v>0.56037316673907289</v>
      </c>
      <c r="X410" s="6">
        <v>1.5009999999999999E-3</v>
      </c>
      <c r="Y410" s="6">
        <v>0.46804182</v>
      </c>
      <c r="Z410" s="6">
        <f t="shared" si="185"/>
        <v>3618.5691766258778</v>
      </c>
      <c r="AA410" s="6">
        <f t="shared" si="187"/>
        <v>3618.5691766258778</v>
      </c>
      <c r="AB410" s="6">
        <f t="shared" si="186"/>
        <v>19.727157444835356</v>
      </c>
    </row>
    <row r="411" spans="5:28">
      <c r="E411" s="12">
        <f t="shared" si="170"/>
        <v>1.5507773618013287</v>
      </c>
      <c r="F411" s="12">
        <f t="shared" si="171"/>
        <v>5554167</v>
      </c>
      <c r="G411" s="6">
        <v>1393383</v>
      </c>
      <c r="H411" s="6">
        <v>3702778</v>
      </c>
      <c r="I411" s="12">
        <f t="shared" si="172"/>
        <v>7405556</v>
      </c>
      <c r="J411" s="6">
        <v>1076659.5559080001</v>
      </c>
      <c r="K411" s="12">
        <f t="shared" si="173"/>
        <v>8613276.4472640008</v>
      </c>
      <c r="L411" s="6">
        <f t="shared" si="174"/>
        <v>72.300995999999998</v>
      </c>
      <c r="M411" s="6">
        <f t="shared" si="175"/>
        <v>5242880</v>
      </c>
      <c r="N411" s="13">
        <f t="shared" si="176"/>
        <v>0.85978385174811933</v>
      </c>
      <c r="O411" s="13"/>
      <c r="P411" s="7">
        <f t="shared" si="177"/>
        <v>4.2897220647654062E-2</v>
      </c>
      <c r="Q411" s="7">
        <f t="shared" si="178"/>
        <v>0</v>
      </c>
      <c r="R411" s="6">
        <f t="shared" si="179"/>
        <v>4.2897220647654062E-2</v>
      </c>
      <c r="S411" s="6">
        <f t="shared" si="180"/>
        <v>4.2897220647654062E-2</v>
      </c>
      <c r="T411" s="7">
        <f t="shared" si="181"/>
        <v>0.12372532053869104</v>
      </c>
      <c r="U411" s="7">
        <f t="shared" si="182"/>
        <v>1.6342499438115665E-2</v>
      </c>
      <c r="V411" s="7">
        <f t="shared" si="183"/>
        <v>0.56785531221715757</v>
      </c>
      <c r="W411" s="6">
        <f t="shared" si="184"/>
        <v>0.7079231321939643</v>
      </c>
      <c r="X411" s="6">
        <v>2.2269999999999998E-3</v>
      </c>
      <c r="Y411" s="6">
        <v>0.65082683124999985</v>
      </c>
      <c r="Z411" s="6">
        <f t="shared" si="185"/>
        <v>1826.2335270612514</v>
      </c>
      <c r="AA411" s="6">
        <f t="shared" si="187"/>
        <v>1826.2335270612514</v>
      </c>
      <c r="AB411" s="6">
        <f t="shared" si="186"/>
        <v>8.7728867653325509</v>
      </c>
    </row>
    <row r="412" spans="5:28">
      <c r="E412" s="12">
        <f t="shared" si="170"/>
        <v>1.001432233616097</v>
      </c>
      <c r="F412" s="12">
        <f t="shared" si="171"/>
        <v>8956420.5</v>
      </c>
      <c r="G412" s="6">
        <v>61349</v>
      </c>
      <c r="H412" s="6">
        <v>5970947</v>
      </c>
      <c r="I412" s="12">
        <f t="shared" si="172"/>
        <v>11941894</v>
      </c>
      <c r="J412" s="6">
        <v>1121156.0233150001</v>
      </c>
      <c r="K412" s="12">
        <f t="shared" si="173"/>
        <v>8969248.1865200009</v>
      </c>
      <c r="L412" s="6">
        <f t="shared" si="174"/>
        <v>72.878343999999998</v>
      </c>
      <c r="M412" s="6">
        <f t="shared" si="175"/>
        <v>5242880</v>
      </c>
      <c r="N412" s="13">
        <f t="shared" si="176"/>
        <v>1.3314264196577397</v>
      </c>
      <c r="O412" s="13"/>
      <c r="P412" s="7">
        <f t="shared" si="177"/>
        <v>6.917428777378716E-2</v>
      </c>
      <c r="Q412" s="7">
        <f t="shared" si="178"/>
        <v>0</v>
      </c>
      <c r="R412" s="6">
        <f t="shared" si="179"/>
        <v>6.917428777378716E-2</v>
      </c>
      <c r="S412" s="6">
        <f t="shared" si="180"/>
        <v>6.917428777378716E-2</v>
      </c>
      <c r="T412" s="7">
        <f t="shared" si="181"/>
        <v>0.19951434611919364</v>
      </c>
      <c r="U412" s="7">
        <f t="shared" si="182"/>
        <v>1.7017906524419524E-2</v>
      </c>
      <c r="V412" s="7">
        <f t="shared" si="183"/>
        <v>0.42557275082641938</v>
      </c>
      <c r="W412" s="6">
        <f t="shared" si="184"/>
        <v>0.64210500347003252</v>
      </c>
      <c r="X412" s="6">
        <v>1.6689999999999999E-3</v>
      </c>
      <c r="Y412" s="6">
        <v>0.48478886666722304</v>
      </c>
      <c r="Z412" s="6">
        <f t="shared" si="185"/>
        <v>4044.6547497775414</v>
      </c>
      <c r="AA412" s="6">
        <f t="shared" si="187"/>
        <v>4044.6547497775414</v>
      </c>
      <c r="AB412" s="6">
        <f t="shared" si="186"/>
        <v>32.450443403189183</v>
      </c>
    </row>
    <row r="413" spans="5:28">
      <c r="E413" s="12">
        <f t="shared" si="170"/>
        <v>1.3025289282880543</v>
      </c>
      <c r="F413" s="12">
        <f t="shared" si="171"/>
        <v>6877201.5</v>
      </c>
      <c r="G413" s="6">
        <v>917825</v>
      </c>
      <c r="H413" s="6">
        <v>4584801</v>
      </c>
      <c r="I413" s="12">
        <f t="shared" si="172"/>
        <v>9169602</v>
      </c>
      <c r="J413" s="6">
        <v>1119719.237427</v>
      </c>
      <c r="K413" s="12">
        <f t="shared" si="173"/>
        <v>8957753.8994159997</v>
      </c>
      <c r="L413" s="6">
        <f t="shared" si="174"/>
        <v>73.374111999999997</v>
      </c>
      <c r="M413" s="6">
        <f t="shared" si="175"/>
        <v>5242880</v>
      </c>
      <c r="N413" s="13">
        <f t="shared" si="176"/>
        <v>1.0236496897506653</v>
      </c>
      <c r="O413" s="13"/>
      <c r="P413" s="7">
        <f t="shared" si="177"/>
        <v>5.3115585142448456E-2</v>
      </c>
      <c r="Q413" s="7">
        <f t="shared" si="178"/>
        <v>0</v>
      </c>
      <c r="R413" s="6">
        <f t="shared" si="179"/>
        <v>5.3115585142448456E-2</v>
      </c>
      <c r="S413" s="6">
        <f t="shared" si="180"/>
        <v>5.3115585142448456E-2</v>
      </c>
      <c r="T413" s="7">
        <f t="shared" si="181"/>
        <v>0.15319740295829543</v>
      </c>
      <c r="U413" s="7">
        <f t="shared" si="182"/>
        <v>1.6996097706173784E-2</v>
      </c>
      <c r="V413" s="7">
        <f t="shared" si="183"/>
        <v>0.42021803077407976</v>
      </c>
      <c r="W413" s="6">
        <f t="shared" si="184"/>
        <v>0.59041153143854896</v>
      </c>
      <c r="X413" s="6">
        <v>1.6479999999999999E-3</v>
      </c>
      <c r="Y413" s="6">
        <v>0.50974138181803197</v>
      </c>
      <c r="Z413" s="6">
        <f t="shared" si="185"/>
        <v>3123.0330790320668</v>
      </c>
      <c r="AA413" s="6">
        <f t="shared" si="187"/>
        <v>3123.0330790320668</v>
      </c>
      <c r="AB413" s="6">
        <f t="shared" si="186"/>
        <v>15.825701521975846</v>
      </c>
    </row>
    <row r="414" spans="5:28">
      <c r="E414" s="12">
        <f t="shared" si="170"/>
        <v>1.0145919471944558</v>
      </c>
      <c r="F414" s="12">
        <f t="shared" si="171"/>
        <v>9015720</v>
      </c>
      <c r="G414" s="6">
        <v>83334</v>
      </c>
      <c r="H414" s="6">
        <v>6010480</v>
      </c>
      <c r="I414" s="12">
        <f t="shared" si="172"/>
        <v>12020960</v>
      </c>
      <c r="J414" s="6">
        <v>1143409.6137699999</v>
      </c>
      <c r="K414" s="12">
        <f t="shared" si="173"/>
        <v>9147276.9101599995</v>
      </c>
      <c r="L414" s="6">
        <f t="shared" si="174"/>
        <v>73.792439999999999</v>
      </c>
      <c r="M414" s="6">
        <f t="shared" si="175"/>
        <v>5242880</v>
      </c>
      <c r="N414" s="13">
        <f t="shared" si="176"/>
        <v>1.3141572205656269</v>
      </c>
      <c r="O414" s="13"/>
      <c r="P414" s="7">
        <f t="shared" si="177"/>
        <v>6.9632283317636601E-2</v>
      </c>
      <c r="Q414" s="7">
        <f t="shared" si="178"/>
        <v>0</v>
      </c>
      <c r="R414" s="6">
        <f t="shared" si="179"/>
        <v>6.9632283317636601E-2</v>
      </c>
      <c r="S414" s="6">
        <f t="shared" si="180"/>
        <v>6.9632283317636601E-2</v>
      </c>
      <c r="T414" s="7">
        <f t="shared" si="181"/>
        <v>0.20083530921686141</v>
      </c>
      <c r="U414" s="7">
        <f t="shared" si="182"/>
        <v>1.7355691377125525E-2</v>
      </c>
      <c r="V414" s="7">
        <f t="shared" si="183"/>
        <v>0.37687029701704483</v>
      </c>
      <c r="W414" s="6">
        <f t="shared" si="184"/>
        <v>0.59506129761103177</v>
      </c>
      <c r="X414" s="6">
        <v>1.4779999999999999E-3</v>
      </c>
      <c r="Y414" s="6">
        <v>0.44485112727299597</v>
      </c>
      <c r="Z414" s="6">
        <f t="shared" si="185"/>
        <v>4611.2505627629644</v>
      </c>
      <c r="AA414" s="6">
        <f t="shared" si="187"/>
        <v>4611.2505627629644</v>
      </c>
      <c r="AB414" s="6">
        <f t="shared" si="186"/>
        <v>33.766390850540638</v>
      </c>
    </row>
    <row r="415" spans="5:28">
      <c r="E415" s="12">
        <f t="shared" si="170"/>
        <v>1.2232550122734656</v>
      </c>
      <c r="F415" s="12">
        <f t="shared" si="171"/>
        <v>7621441.5</v>
      </c>
      <c r="G415" s="6">
        <v>726713</v>
      </c>
      <c r="H415" s="6">
        <v>5080961</v>
      </c>
      <c r="I415" s="12">
        <f t="shared" si="172"/>
        <v>10161922</v>
      </c>
      <c r="J415" s="6">
        <v>1165370.814453</v>
      </c>
      <c r="K415" s="12">
        <f t="shared" si="173"/>
        <v>9322966.5156239998</v>
      </c>
      <c r="L415" s="6">
        <f t="shared" si="174"/>
        <v>75.505792</v>
      </c>
      <c r="M415" s="6">
        <f t="shared" si="175"/>
        <v>5242880</v>
      </c>
      <c r="N415" s="13">
        <f t="shared" si="176"/>
        <v>1.0899880400696524</v>
      </c>
      <c r="O415" s="13"/>
      <c r="P415" s="7">
        <f t="shared" si="177"/>
        <v>5.8863670768035524E-2</v>
      </c>
      <c r="Q415" s="7">
        <f t="shared" si="178"/>
        <v>0</v>
      </c>
      <c r="R415" s="6">
        <f t="shared" si="179"/>
        <v>5.8863670768035524E-2</v>
      </c>
      <c r="S415" s="6">
        <f t="shared" si="180"/>
        <v>5.8863670768035524E-2</v>
      </c>
      <c r="T415" s="7">
        <f t="shared" si="181"/>
        <v>0.16977618651984758</v>
      </c>
      <c r="U415" s="7">
        <f t="shared" si="182"/>
        <v>1.7689038076974015E-2</v>
      </c>
      <c r="V415" s="7">
        <f t="shared" si="183"/>
        <v>0.44240187099091532</v>
      </c>
      <c r="W415" s="6">
        <f t="shared" si="184"/>
        <v>0.6298670955877369</v>
      </c>
      <c r="X415" s="6">
        <v>1.735E-3</v>
      </c>
      <c r="Y415" s="6">
        <v>0.52544475000000002</v>
      </c>
      <c r="Z415" s="6">
        <f t="shared" si="185"/>
        <v>3292.71877625565</v>
      </c>
      <c r="AA415" s="6">
        <f t="shared" si="187"/>
        <v>3292.71877625565</v>
      </c>
      <c r="AB415" s="6">
        <f t="shared" si="186"/>
        <v>19.873135203603592</v>
      </c>
    </row>
    <row r="416" spans="5:28">
      <c r="E416" s="12">
        <f t="shared" si="170"/>
        <v>1.1932312980874444</v>
      </c>
      <c r="F416" s="12">
        <f t="shared" si="171"/>
        <v>8340150</v>
      </c>
      <c r="G416" s="6">
        <v>440020</v>
      </c>
      <c r="H416" s="6">
        <v>5560100</v>
      </c>
      <c r="I416" s="12">
        <f t="shared" si="172"/>
        <v>11120200</v>
      </c>
      <c r="J416" s="6">
        <v>1243966.001343</v>
      </c>
      <c r="K416" s="12">
        <f t="shared" si="173"/>
        <v>9951728.0107439999</v>
      </c>
      <c r="L416" s="6">
        <f t="shared" si="174"/>
        <v>75.521600000000007</v>
      </c>
      <c r="M416" s="6">
        <f t="shared" si="175"/>
        <v>5242880</v>
      </c>
      <c r="N416" s="13">
        <f t="shared" si="176"/>
        <v>1.1174139795615901</v>
      </c>
      <c r="O416" s="13"/>
      <c r="P416" s="7">
        <f t="shared" si="177"/>
        <v>6.4414565637751262E-2</v>
      </c>
      <c r="Q416" s="7">
        <f t="shared" si="178"/>
        <v>0</v>
      </c>
      <c r="R416" s="6">
        <f t="shared" si="179"/>
        <v>6.4414565637751262E-2</v>
      </c>
      <c r="S416" s="6">
        <f t="shared" si="180"/>
        <v>6.4414565637751262E-2</v>
      </c>
      <c r="T416" s="7">
        <f t="shared" si="181"/>
        <v>0.18578622718596038</v>
      </c>
      <c r="U416" s="7">
        <f t="shared" si="182"/>
        <v>1.8882025953726927E-2</v>
      </c>
      <c r="V416" s="7">
        <f t="shared" si="183"/>
        <v>0.46152587117784249</v>
      </c>
      <c r="W416" s="6">
        <f t="shared" si="184"/>
        <v>0.66619412431752978</v>
      </c>
      <c r="X416" s="6">
        <v>1.81E-3</v>
      </c>
      <c r="Y416" s="6">
        <v>0.55347015384684994</v>
      </c>
      <c r="Z416" s="6">
        <f t="shared" si="185"/>
        <v>3458.8157810912298</v>
      </c>
      <c r="AA416" s="6">
        <f t="shared" si="187"/>
        <v>3458.8157810912298</v>
      </c>
      <c r="AB416" s="6">
        <f t="shared" si="186"/>
        <v>20.36676588379715</v>
      </c>
    </row>
    <row r="417" spans="5:28">
      <c r="E417" s="12">
        <f t="shared" si="170"/>
        <v>1.0233232014779174</v>
      </c>
      <c r="F417" s="12">
        <f t="shared" si="171"/>
        <v>9173449.5</v>
      </c>
      <c r="G417" s="6">
        <v>113081</v>
      </c>
      <c r="H417" s="6">
        <v>6115633</v>
      </c>
      <c r="I417" s="12">
        <f t="shared" si="172"/>
        <v>12231266</v>
      </c>
      <c r="J417" s="6">
        <v>1173425.4638670001</v>
      </c>
      <c r="K417" s="12">
        <f t="shared" si="173"/>
        <v>9387403.7109360006</v>
      </c>
      <c r="L417" s="6">
        <f t="shared" si="174"/>
        <v>75.649215999999996</v>
      </c>
      <c r="M417" s="6">
        <f t="shared" si="175"/>
        <v>5242880</v>
      </c>
      <c r="N417" s="13">
        <f t="shared" si="176"/>
        <v>1.302944496330865</v>
      </c>
      <c r="O417" s="13"/>
      <c r="P417" s="7">
        <f t="shared" si="177"/>
        <v>7.0850496087282194E-2</v>
      </c>
      <c r="Q417" s="7">
        <f t="shared" si="178"/>
        <v>0</v>
      </c>
      <c r="R417" s="6">
        <f t="shared" si="179"/>
        <v>7.0850496087282194E-2</v>
      </c>
      <c r="S417" s="6">
        <f t="shared" si="180"/>
        <v>7.0850496087282194E-2</v>
      </c>
      <c r="T417" s="7">
        <f t="shared" si="181"/>
        <v>0.20434891133683863</v>
      </c>
      <c r="U417" s="7">
        <f t="shared" si="182"/>
        <v>1.7811298732907637E-2</v>
      </c>
      <c r="V417" s="7">
        <f t="shared" si="183"/>
        <v>0.4161382440675353</v>
      </c>
      <c r="W417" s="6">
        <f t="shared" si="184"/>
        <v>0.63829845413728159</v>
      </c>
      <c r="X417" s="6">
        <v>1.632E-3</v>
      </c>
      <c r="Y417" s="6">
        <v>0.48341199999945594</v>
      </c>
      <c r="Z417" s="6">
        <f t="shared" si="185"/>
        <v>4241.32941711288</v>
      </c>
      <c r="AA417" s="6">
        <f t="shared" si="187"/>
        <v>4241.32941711288</v>
      </c>
      <c r="AB417" s="6">
        <f t="shared" si="186"/>
        <v>32.040258441660527</v>
      </c>
    </row>
    <row r="418" spans="5:28">
      <c r="E418" s="12">
        <f t="shared" si="170"/>
        <v>1.2960010356155192</v>
      </c>
      <c r="F418" s="12">
        <f t="shared" si="171"/>
        <v>7737582</v>
      </c>
      <c r="G418" s="6">
        <v>735323</v>
      </c>
      <c r="H418" s="6">
        <v>5158388</v>
      </c>
      <c r="I418" s="12">
        <f t="shared" si="172"/>
        <v>10316776</v>
      </c>
      <c r="J418" s="6">
        <v>1253489.2856449999</v>
      </c>
      <c r="K418" s="12">
        <f t="shared" si="173"/>
        <v>10027914.28516</v>
      </c>
      <c r="L418" s="6">
        <f t="shared" si="174"/>
        <v>76.607116000000005</v>
      </c>
      <c r="M418" s="6">
        <f t="shared" si="175"/>
        <v>5242880</v>
      </c>
      <c r="N418" s="13">
        <f t="shared" si="176"/>
        <v>1.0288057622578084</v>
      </c>
      <c r="O418" s="13"/>
      <c r="P418" s="7">
        <f t="shared" si="177"/>
        <v>5.9760673802807231E-2</v>
      </c>
      <c r="Q418" s="7">
        <f t="shared" si="178"/>
        <v>0</v>
      </c>
      <c r="R418" s="6">
        <f t="shared" si="179"/>
        <v>5.9760673802807231E-2</v>
      </c>
      <c r="S418" s="6">
        <f t="shared" si="180"/>
        <v>5.9760673802807231E-2</v>
      </c>
      <c r="T418" s="7">
        <f t="shared" si="181"/>
        <v>0.17236334686090751</v>
      </c>
      <c r="U418" s="7">
        <f t="shared" si="182"/>
        <v>1.9026578860447008E-2</v>
      </c>
      <c r="V418" s="7">
        <f t="shared" si="183"/>
        <v>0.54108171195545962</v>
      </c>
      <c r="W418" s="6">
        <f t="shared" si="184"/>
        <v>0.73247163767681411</v>
      </c>
      <c r="X418" s="6">
        <v>2.1220000000000002E-3</v>
      </c>
      <c r="Y418" s="6">
        <v>0.62756028000000008</v>
      </c>
      <c r="Z418" s="6">
        <f t="shared" si="185"/>
        <v>2716.2428747788513</v>
      </c>
      <c r="AA418" s="6">
        <f t="shared" si="187"/>
        <v>2716.2428747788513</v>
      </c>
      <c r="AB418" s="6">
        <f t="shared" si="186"/>
        <v>16.717335532582467</v>
      </c>
    </row>
    <row r="419" spans="5:28">
      <c r="E419" s="12">
        <f t="shared" si="170"/>
        <v>1.2409118935190635</v>
      </c>
      <c r="F419" s="12">
        <f t="shared" si="171"/>
        <v>7657558.5</v>
      </c>
      <c r="G419" s="6">
        <v>916428</v>
      </c>
      <c r="H419" s="6">
        <v>5105039</v>
      </c>
      <c r="I419" s="12">
        <f t="shared" si="172"/>
        <v>10210078</v>
      </c>
      <c r="J419" s="6">
        <v>1187794.4272459999</v>
      </c>
      <c r="K419" s="12">
        <f t="shared" si="173"/>
        <v>9502355.4179679994</v>
      </c>
      <c r="L419" s="6">
        <f t="shared" si="174"/>
        <v>79.589027999999999</v>
      </c>
      <c r="M419" s="6">
        <f t="shared" si="175"/>
        <v>5242880</v>
      </c>
      <c r="N419" s="13">
        <f t="shared" si="176"/>
        <v>1.0744786477565098</v>
      </c>
      <c r="O419" s="13"/>
      <c r="P419" s="7">
        <f t="shared" si="177"/>
        <v>5.9142617893343664E-2</v>
      </c>
      <c r="Q419" s="7">
        <f t="shared" si="178"/>
        <v>0</v>
      </c>
      <c r="R419" s="6">
        <f t="shared" si="179"/>
        <v>5.9142617893343664E-2</v>
      </c>
      <c r="S419" s="6">
        <f t="shared" si="180"/>
        <v>5.9142617893343664E-2</v>
      </c>
      <c r="T419" s="7">
        <f t="shared" si="181"/>
        <v>0.17058073334062121</v>
      </c>
      <c r="U419" s="7">
        <f t="shared" si="182"/>
        <v>1.8029403680436356E-2</v>
      </c>
      <c r="V419" s="7">
        <f t="shared" si="183"/>
        <v>0.7358915271929577</v>
      </c>
      <c r="W419" s="6">
        <f t="shared" si="184"/>
        <v>0.92450166421401525</v>
      </c>
      <c r="X419" s="6">
        <v>2.8860000000000001E-3</v>
      </c>
      <c r="Y419" s="6">
        <v>0.81191837999999994</v>
      </c>
      <c r="Z419" s="6">
        <f t="shared" si="185"/>
        <v>1949.293759298117</v>
      </c>
      <c r="AA419" s="6">
        <f t="shared" si="187"/>
        <v>1949.293759298117</v>
      </c>
      <c r="AB419" s="6">
        <f t="shared" si="186"/>
        <v>13.866330284826823</v>
      </c>
    </row>
    <row r="420" spans="5:28">
      <c r="E420" s="12">
        <f t="shared" si="170"/>
        <v>1.3597511837598077</v>
      </c>
      <c r="F420" s="12">
        <f t="shared" si="171"/>
        <v>7494000</v>
      </c>
      <c r="G420" s="6">
        <v>1000000</v>
      </c>
      <c r="H420" s="6">
        <v>4996000</v>
      </c>
      <c r="I420" s="12">
        <f t="shared" si="172"/>
        <v>9992000</v>
      </c>
      <c r="J420" s="6">
        <v>1273746.921387</v>
      </c>
      <c r="K420" s="12">
        <f t="shared" si="173"/>
        <v>10189975.371096</v>
      </c>
      <c r="L420" s="6">
        <f t="shared" si="174"/>
        <v>79.951999999999998</v>
      </c>
      <c r="M420" s="6">
        <f t="shared" si="175"/>
        <v>5242880</v>
      </c>
      <c r="N420" s="13">
        <f t="shared" si="176"/>
        <v>0.98057155548603581</v>
      </c>
      <c r="O420" s="13"/>
      <c r="P420" s="7">
        <f t="shared" si="177"/>
        <v>5.7879385249582804E-2</v>
      </c>
      <c r="Q420" s="7">
        <f t="shared" si="178"/>
        <v>0</v>
      </c>
      <c r="R420" s="6">
        <f t="shared" si="179"/>
        <v>5.7879385249582804E-2</v>
      </c>
      <c r="S420" s="6">
        <f t="shared" si="180"/>
        <v>5.7879385249582804E-2</v>
      </c>
      <c r="T420" s="7">
        <f t="shared" si="181"/>
        <v>0.16693728368573552</v>
      </c>
      <c r="U420" s="7">
        <f t="shared" si="182"/>
        <v>1.9334067331537565E-2</v>
      </c>
      <c r="V420" s="7">
        <f t="shared" si="183"/>
        <v>0.45948597782457024</v>
      </c>
      <c r="W420" s="6">
        <f t="shared" si="184"/>
        <v>0.64575732884184334</v>
      </c>
      <c r="X420" s="6">
        <v>1.802E-3</v>
      </c>
      <c r="Y420" s="6">
        <v>0.55744870000000002</v>
      </c>
      <c r="Z420" s="6">
        <f t="shared" si="185"/>
        <v>3111.9525665695232</v>
      </c>
      <c r="AA420" s="6">
        <f t="shared" si="187"/>
        <v>3111.9525665695232</v>
      </c>
      <c r="AB420" s="6">
        <f t="shared" si="186"/>
        <v>15.841570505383421</v>
      </c>
    </row>
    <row r="421" spans="5:28">
      <c r="E421" s="12">
        <f t="shared" si="170"/>
        <v>1.0553002784401646</v>
      </c>
      <c r="F421" s="12">
        <f t="shared" si="171"/>
        <v>9813498</v>
      </c>
      <c r="G421" s="6">
        <v>94893</v>
      </c>
      <c r="H421" s="6">
        <v>6542332</v>
      </c>
      <c r="I421" s="12">
        <f t="shared" si="172"/>
        <v>13084664</v>
      </c>
      <c r="J421" s="6">
        <v>1294523.3964839999</v>
      </c>
      <c r="K421" s="12">
        <f t="shared" si="173"/>
        <v>10356187.171871999</v>
      </c>
      <c r="L421" s="6">
        <f t="shared" si="174"/>
        <v>80.405844000000002</v>
      </c>
      <c r="M421" s="6">
        <f t="shared" si="175"/>
        <v>5242880</v>
      </c>
      <c r="N421" s="13">
        <f t="shared" si="176"/>
        <v>1.263463452605289</v>
      </c>
      <c r="O421" s="13"/>
      <c r="P421" s="7">
        <f t="shared" si="177"/>
        <v>7.5793865944490307E-2</v>
      </c>
      <c r="Q421" s="7">
        <f t="shared" si="178"/>
        <v>0</v>
      </c>
      <c r="R421" s="6">
        <f t="shared" si="179"/>
        <v>7.5793865944490307E-2</v>
      </c>
      <c r="S421" s="6">
        <f t="shared" si="180"/>
        <v>7.5793865944490307E-2</v>
      </c>
      <c r="T421" s="7">
        <f t="shared" si="181"/>
        <v>0.2186067119796368</v>
      </c>
      <c r="U421" s="7">
        <f t="shared" si="182"/>
        <v>1.9649431209316361E-2</v>
      </c>
      <c r="V421" s="7">
        <f t="shared" si="183"/>
        <v>0.43653717760025762</v>
      </c>
      <c r="W421" s="6">
        <f t="shared" si="184"/>
        <v>0.67479332078921073</v>
      </c>
      <c r="X421" s="6">
        <v>1.712E-3</v>
      </c>
      <c r="Y421" s="6">
        <v>0.50693746666609607</v>
      </c>
      <c r="Z421" s="6">
        <f t="shared" si="185"/>
        <v>4327.2117958230319</v>
      </c>
      <c r="AA421" s="6">
        <f t="shared" si="187"/>
        <v>4327.2117958230319</v>
      </c>
      <c r="AB421" s="6">
        <f t="shared" si="186"/>
        <v>33.111747535061575</v>
      </c>
    </row>
    <row r="422" spans="5:28">
      <c r="E422" s="12">
        <f t="shared" si="170"/>
        <v>1.001276403340285</v>
      </c>
      <c r="F422" s="12">
        <f t="shared" si="171"/>
        <v>10141650</v>
      </c>
      <c r="G422" s="6">
        <v>25626</v>
      </c>
      <c r="H422" s="6">
        <v>6761100</v>
      </c>
      <c r="I422" s="12">
        <f t="shared" si="172"/>
        <v>13522200</v>
      </c>
      <c r="J422" s="6">
        <v>1269324.3544920001</v>
      </c>
      <c r="K422" s="12">
        <f t="shared" si="173"/>
        <v>10154594.835936001</v>
      </c>
      <c r="L422" s="6">
        <f t="shared" si="174"/>
        <v>81.645719999999997</v>
      </c>
      <c r="M422" s="6">
        <f t="shared" si="175"/>
        <v>5242880</v>
      </c>
      <c r="N422" s="13">
        <f t="shared" si="176"/>
        <v>1.331633631717773</v>
      </c>
      <c r="O422" s="13"/>
      <c r="P422" s="7">
        <f t="shared" si="177"/>
        <v>7.8328324982176595E-2</v>
      </c>
      <c r="Q422" s="7">
        <f t="shared" si="178"/>
        <v>0</v>
      </c>
      <c r="R422" s="6">
        <f t="shared" si="179"/>
        <v>7.8328324982176595E-2</v>
      </c>
      <c r="S422" s="6">
        <f t="shared" si="180"/>
        <v>7.8328324982176595E-2</v>
      </c>
      <c r="T422" s="7">
        <f t="shared" si="181"/>
        <v>0.22591666707918864</v>
      </c>
      <c r="U422" s="7">
        <f t="shared" si="182"/>
        <v>1.9266937664968439E-2</v>
      </c>
      <c r="V422" s="7">
        <f t="shared" si="183"/>
        <v>0.81289750127898441</v>
      </c>
      <c r="W422" s="6">
        <f t="shared" si="184"/>
        <v>1.0580811060231414</v>
      </c>
      <c r="X422" s="6">
        <v>3.1879999999999999E-3</v>
      </c>
      <c r="Y422" s="6">
        <v>0.83977716363578392</v>
      </c>
      <c r="Z422" s="6">
        <f t="shared" si="185"/>
        <v>2356.9738074710349</v>
      </c>
      <c r="AA422" s="6">
        <f t="shared" si="187"/>
        <v>2356.9738074710349</v>
      </c>
      <c r="AB422" s="6">
        <f t="shared" si="186"/>
        <v>25.99546068176214</v>
      </c>
    </row>
    <row r="423" spans="5:28">
      <c r="E423" s="12">
        <f t="shared" si="170"/>
        <v>1.0717532016847329</v>
      </c>
      <c r="F423" s="12">
        <f t="shared" si="171"/>
        <v>9980098.5</v>
      </c>
      <c r="G423" s="6">
        <v>114919</v>
      </c>
      <c r="H423" s="6">
        <v>6653399</v>
      </c>
      <c r="I423" s="12">
        <f t="shared" si="172"/>
        <v>13306798</v>
      </c>
      <c r="J423" s="6">
        <v>1337025.315063</v>
      </c>
      <c r="K423" s="12">
        <f t="shared" si="173"/>
        <v>10696202.520504</v>
      </c>
      <c r="L423" s="6">
        <f t="shared" si="174"/>
        <v>82.139167999999998</v>
      </c>
      <c r="M423" s="6">
        <f t="shared" si="175"/>
        <v>5242880</v>
      </c>
      <c r="N423" s="13">
        <f t="shared" si="176"/>
        <v>1.2440675066213116</v>
      </c>
      <c r="O423" s="13"/>
      <c r="P423" s="7">
        <f t="shared" si="177"/>
        <v>7.7080593262647906E-2</v>
      </c>
      <c r="Q423" s="7">
        <f t="shared" si="178"/>
        <v>0</v>
      </c>
      <c r="R423" s="6">
        <f t="shared" si="179"/>
        <v>7.7080593262647906E-2</v>
      </c>
      <c r="S423" s="6">
        <f t="shared" si="180"/>
        <v>7.7080593262647906E-2</v>
      </c>
      <c r="T423" s="7">
        <f t="shared" si="181"/>
        <v>0.22231792560796418</v>
      </c>
      <c r="U423" s="7">
        <f t="shared" si="182"/>
        <v>2.0294563253781768E-2</v>
      </c>
      <c r="V423" s="7">
        <f t="shared" si="183"/>
        <v>0.43985200429932503</v>
      </c>
      <c r="W423" s="6">
        <f t="shared" si="184"/>
        <v>0.68246449316107094</v>
      </c>
      <c r="X423" s="6">
        <v>1.725E-3</v>
      </c>
      <c r="Y423" s="6">
        <v>0.51862124999999992</v>
      </c>
      <c r="Z423" s="6">
        <f t="shared" si="185"/>
        <v>4368.4401891390089</v>
      </c>
      <c r="AA423" s="6">
        <f t="shared" si="187"/>
        <v>4368.4401891390089</v>
      </c>
      <c r="AB423" s="6">
        <f t="shared" si="186"/>
        <v>31.592080571529035</v>
      </c>
    </row>
    <row r="424" spans="5:28">
      <c r="E424" s="12">
        <f t="shared" si="170"/>
        <v>1.0726243538298661</v>
      </c>
      <c r="F424" s="12">
        <f t="shared" si="171"/>
        <v>10072728</v>
      </c>
      <c r="G424" s="6">
        <v>127224</v>
      </c>
      <c r="H424" s="6">
        <v>6715152</v>
      </c>
      <c r="I424" s="12">
        <f t="shared" si="172"/>
        <v>13430304</v>
      </c>
      <c r="J424" s="6">
        <v>1350531.670288</v>
      </c>
      <c r="K424" s="12">
        <f t="shared" si="173"/>
        <v>10804253.362304</v>
      </c>
      <c r="L424" s="6">
        <f t="shared" si="174"/>
        <v>83.126304000000005</v>
      </c>
      <c r="M424" s="6">
        <f t="shared" si="175"/>
        <v>5242880</v>
      </c>
      <c r="N424" s="13">
        <f t="shared" si="176"/>
        <v>1.2430571136787925</v>
      </c>
      <c r="O424" s="13"/>
      <c r="P424" s="7">
        <f t="shared" si="177"/>
        <v>7.7796010732086959E-2</v>
      </c>
      <c r="Q424" s="7">
        <f t="shared" si="178"/>
        <v>0</v>
      </c>
      <c r="R424" s="6">
        <f t="shared" si="179"/>
        <v>7.7796010732086959E-2</v>
      </c>
      <c r="S424" s="6">
        <f t="shared" si="180"/>
        <v>7.7796010732086959E-2</v>
      </c>
      <c r="T424" s="7">
        <f t="shared" si="181"/>
        <v>0.2243813519649388</v>
      </c>
      <c r="U424" s="7">
        <f t="shared" si="182"/>
        <v>2.0499574765047653E-2</v>
      </c>
      <c r="V424" s="7">
        <f t="shared" si="183"/>
        <v>0.42786763084885066</v>
      </c>
      <c r="W424" s="6">
        <f t="shared" si="184"/>
        <v>0.67274855757883711</v>
      </c>
      <c r="X424" s="6">
        <v>1.678E-3</v>
      </c>
      <c r="Y424" s="6">
        <v>0.50731533333277401</v>
      </c>
      <c r="Z424" s="6">
        <f t="shared" si="185"/>
        <v>4536.2342510182934</v>
      </c>
      <c r="AA424" s="6">
        <f t="shared" si="187"/>
        <v>4536.2342510182934</v>
      </c>
      <c r="AB424" s="6">
        <f t="shared" si="186"/>
        <v>32.609545459479932</v>
      </c>
    </row>
    <row r="425" spans="5:28">
      <c r="E425" s="12">
        <f t="shared" si="170"/>
        <v>1.0292038048485332</v>
      </c>
      <c r="F425" s="12">
        <f t="shared" si="171"/>
        <v>10345974</v>
      </c>
      <c r="G425" s="6">
        <v>18000</v>
      </c>
      <c r="H425" s="6">
        <v>6897316</v>
      </c>
      <c r="I425" s="12">
        <f t="shared" si="172"/>
        <v>13794632</v>
      </c>
      <c r="J425" s="6">
        <v>1331014.4757079999</v>
      </c>
      <c r="K425" s="12">
        <f t="shared" si="173"/>
        <v>10648115.805663999</v>
      </c>
      <c r="L425" s="6">
        <f t="shared" si="174"/>
        <v>83.127791999999999</v>
      </c>
      <c r="M425" s="6">
        <f t="shared" si="175"/>
        <v>5242880</v>
      </c>
      <c r="N425" s="13">
        <f t="shared" si="176"/>
        <v>1.2954998097092718</v>
      </c>
      <c r="O425" s="13"/>
      <c r="P425" s="7">
        <f t="shared" si="177"/>
        <v>7.9906407116115186E-2</v>
      </c>
      <c r="Q425" s="7">
        <f t="shared" si="178"/>
        <v>0</v>
      </c>
      <c r="R425" s="6">
        <f t="shared" si="179"/>
        <v>7.9906407116115186E-2</v>
      </c>
      <c r="S425" s="6">
        <f t="shared" si="180"/>
        <v>7.9906407116115186E-2</v>
      </c>
      <c r="T425" s="7">
        <f t="shared" si="181"/>
        <v>0.2304682141237315</v>
      </c>
      <c r="U425" s="7">
        <f t="shared" si="182"/>
        <v>2.0203325370606293E-2</v>
      </c>
      <c r="V425" s="7">
        <f t="shared" si="183"/>
        <v>0.46229083118531955</v>
      </c>
      <c r="W425" s="6">
        <f t="shared" si="184"/>
        <v>0.71296237067965729</v>
      </c>
      <c r="X425" s="6">
        <v>1.8129999999999999E-3</v>
      </c>
      <c r="Y425" s="6">
        <v>0.53183657692279795</v>
      </c>
      <c r="Z425" s="6">
        <f t="shared" si="185"/>
        <v>4307.4135199181019</v>
      </c>
      <c r="AA425" s="6">
        <f t="shared" si="187"/>
        <v>4307.4135199181019</v>
      </c>
      <c r="AB425" s="6">
        <f t="shared" si="186"/>
        <v>34.05666357226719</v>
      </c>
    </row>
    <row r="426" spans="5:28">
      <c r="E426" s="12">
        <f t="shared" si="170"/>
        <v>1.2516792032498769</v>
      </c>
      <c r="F426" s="12">
        <f t="shared" si="171"/>
        <v>8938923</v>
      </c>
      <c r="G426" s="6">
        <v>659033</v>
      </c>
      <c r="H426" s="6">
        <v>5959282</v>
      </c>
      <c r="I426" s="12">
        <f t="shared" si="172"/>
        <v>11918564</v>
      </c>
      <c r="J426" s="6">
        <v>1398583.002319</v>
      </c>
      <c r="K426" s="12">
        <f t="shared" si="173"/>
        <v>11188664.018552</v>
      </c>
      <c r="L426" s="6">
        <f t="shared" si="174"/>
        <v>84.692043999999996</v>
      </c>
      <c r="M426" s="6">
        <f t="shared" si="175"/>
        <v>5242880</v>
      </c>
      <c r="N426" s="13">
        <f t="shared" si="176"/>
        <v>1.0652356689089733</v>
      </c>
      <c r="O426" s="13"/>
      <c r="P426" s="7">
        <f t="shared" si="177"/>
        <v>6.9039147055425201E-2</v>
      </c>
      <c r="Q426" s="7">
        <f t="shared" si="178"/>
        <v>0</v>
      </c>
      <c r="R426" s="6">
        <f t="shared" si="179"/>
        <v>6.9039147055425201E-2</v>
      </c>
      <c r="S426" s="6">
        <f t="shared" si="180"/>
        <v>6.9039147055425201E-2</v>
      </c>
      <c r="T426" s="7">
        <f t="shared" si="181"/>
        <v>0.1991245696151516</v>
      </c>
      <c r="U426" s="7">
        <f t="shared" si="182"/>
        <v>2.1228940758604511E-2</v>
      </c>
      <c r="V426" s="7">
        <f t="shared" si="183"/>
        <v>0.49059435146197178</v>
      </c>
      <c r="W426" s="6">
        <f t="shared" si="184"/>
        <v>0.71094786183572789</v>
      </c>
      <c r="X426" s="6">
        <v>1.9239999999999999E-3</v>
      </c>
      <c r="Y426" s="6">
        <v>0.58976097142939599</v>
      </c>
      <c r="Z426" s="6">
        <f t="shared" si="185"/>
        <v>3488.3132565189817</v>
      </c>
      <c r="AA426" s="6">
        <f t="shared" si="187"/>
        <v>3488.3132565189817</v>
      </c>
      <c r="AB426" s="6">
        <f t="shared" si="186"/>
        <v>20.548475785471666</v>
      </c>
    </row>
    <row r="427" spans="5:28">
      <c r="E427" s="12">
        <f t="shared" si="170"/>
        <v>1.1946766426496715</v>
      </c>
      <c r="F427" s="12">
        <f t="shared" si="171"/>
        <v>9263065.5</v>
      </c>
      <c r="G427" s="6">
        <v>643994</v>
      </c>
      <c r="H427" s="6">
        <v>6175377</v>
      </c>
      <c r="I427" s="12">
        <f t="shared" si="172"/>
        <v>12350754</v>
      </c>
      <c r="J427" s="6">
        <v>1383295.999023</v>
      </c>
      <c r="K427" s="12">
        <f t="shared" si="173"/>
        <v>11066367.992184</v>
      </c>
      <c r="L427" s="6">
        <f t="shared" si="174"/>
        <v>86.984403999999998</v>
      </c>
      <c r="M427" s="6">
        <f t="shared" si="175"/>
        <v>5242880</v>
      </c>
      <c r="N427" s="13">
        <f t="shared" si="176"/>
        <v>1.1160621089704537</v>
      </c>
      <c r="O427" s="13"/>
      <c r="P427" s="7">
        <f t="shared" si="177"/>
        <v>7.1542639000082647E-2</v>
      </c>
      <c r="Q427" s="7">
        <f t="shared" si="178"/>
        <v>0</v>
      </c>
      <c r="R427" s="6">
        <f t="shared" si="179"/>
        <v>7.1542639000082647E-2</v>
      </c>
      <c r="S427" s="6">
        <f t="shared" si="180"/>
        <v>7.1542639000082647E-2</v>
      </c>
      <c r="T427" s="7">
        <f t="shared" si="181"/>
        <v>0.20634520858994523</v>
      </c>
      <c r="U427" s="7">
        <f t="shared" si="182"/>
        <v>2.0996900982052619E-2</v>
      </c>
      <c r="V427" s="7">
        <f t="shared" si="183"/>
        <v>0.92254176901736695</v>
      </c>
      <c r="W427" s="6">
        <f t="shared" si="184"/>
        <v>1.1498838785893648</v>
      </c>
      <c r="X427" s="6">
        <v>3.6180000000000001E-3</v>
      </c>
      <c r="Y427" s="6">
        <v>0.96177572307775794</v>
      </c>
      <c r="Z427" s="6">
        <f t="shared" si="185"/>
        <v>1877.4084853533072</v>
      </c>
      <c r="AA427" s="6">
        <f t="shared" si="187"/>
        <v>1877.4084853533072</v>
      </c>
      <c r="AB427" s="6">
        <f t="shared" si="186"/>
        <v>19.558422093421736</v>
      </c>
    </row>
    <row r="428" spans="5:28">
      <c r="E428" s="12">
        <f t="shared" si="170"/>
        <v>1.1187614724887265</v>
      </c>
      <c r="F428" s="12">
        <f t="shared" si="171"/>
        <v>9873825</v>
      </c>
      <c r="G428" s="6">
        <v>448695</v>
      </c>
      <c r="H428" s="6">
        <v>6582550</v>
      </c>
      <c r="I428" s="12">
        <f t="shared" si="172"/>
        <v>13165100</v>
      </c>
      <c r="J428" s="6">
        <v>1380806.874512</v>
      </c>
      <c r="K428" s="12">
        <f t="shared" si="173"/>
        <v>11046454.996096</v>
      </c>
      <c r="L428" s="6">
        <f t="shared" si="174"/>
        <v>87.964500000000001</v>
      </c>
      <c r="M428" s="6">
        <f t="shared" si="175"/>
        <v>5242880</v>
      </c>
      <c r="N428" s="13">
        <f t="shared" si="176"/>
        <v>1.1917941099341611</v>
      </c>
      <c r="O428" s="13"/>
      <c r="P428" s="7">
        <f t="shared" si="177"/>
        <v>7.6259797312778474E-2</v>
      </c>
      <c r="Q428" s="7">
        <f t="shared" si="178"/>
        <v>0</v>
      </c>
      <c r="R428" s="6">
        <f t="shared" si="179"/>
        <v>7.6259797312778474E-2</v>
      </c>
      <c r="S428" s="6">
        <f t="shared" si="180"/>
        <v>7.6259797312778474E-2</v>
      </c>
      <c r="T428" s="7">
        <f t="shared" si="181"/>
        <v>0.21995056379614458</v>
      </c>
      <c r="U428" s="7">
        <f t="shared" si="182"/>
        <v>2.0959118829189907E-2</v>
      </c>
      <c r="V428" s="7">
        <f t="shared" si="183"/>
        <v>0.67928448663965324</v>
      </c>
      <c r="W428" s="6">
        <f t="shared" si="184"/>
        <v>0.92019416926498776</v>
      </c>
      <c r="X428" s="6">
        <v>2.6640000000000001E-3</v>
      </c>
      <c r="Y428" s="6">
        <v>0.74227919999911207</v>
      </c>
      <c r="Z428" s="6">
        <f t="shared" si="185"/>
        <v>2762.6050042334259</v>
      </c>
      <c r="AA428" s="6">
        <f t="shared" si="187"/>
        <v>2762.6050042334259</v>
      </c>
      <c r="AB428" s="6">
        <f t="shared" si="186"/>
        <v>23.968739696072383</v>
      </c>
    </row>
    <row r="429" spans="5:28">
      <c r="E429" s="12">
        <f t="shared" si="170"/>
        <v>1.200202496975229</v>
      </c>
      <c r="F429" s="12">
        <f t="shared" si="171"/>
        <v>9800659.5</v>
      </c>
      <c r="G429" s="6">
        <v>524288</v>
      </c>
      <c r="H429" s="6">
        <v>6533773</v>
      </c>
      <c r="I429" s="12">
        <f t="shared" si="172"/>
        <v>13067546</v>
      </c>
      <c r="J429" s="6">
        <v>1470347.000488</v>
      </c>
      <c r="K429" s="12">
        <f t="shared" si="173"/>
        <v>11762776.003904</v>
      </c>
      <c r="L429" s="6">
        <f t="shared" si="174"/>
        <v>88.891036</v>
      </c>
      <c r="M429" s="6">
        <f t="shared" si="175"/>
        <v>5242880</v>
      </c>
      <c r="N429" s="13">
        <f t="shared" si="176"/>
        <v>1.1109236455461664</v>
      </c>
      <c r="O429" s="13"/>
      <c r="P429" s="7">
        <f t="shared" si="177"/>
        <v>7.5694708687014084E-2</v>
      </c>
      <c r="Q429" s="7">
        <f t="shared" si="178"/>
        <v>0</v>
      </c>
      <c r="R429" s="6">
        <f t="shared" si="179"/>
        <v>7.5694708687014084E-2</v>
      </c>
      <c r="S429" s="6">
        <f t="shared" si="180"/>
        <v>7.5694708687014084E-2</v>
      </c>
      <c r="T429" s="7">
        <f t="shared" si="181"/>
        <v>0.21832071994379487</v>
      </c>
      <c r="U429" s="7">
        <f t="shared" si="182"/>
        <v>2.2318238757510708E-2</v>
      </c>
      <c r="V429" s="7">
        <f t="shared" si="183"/>
        <v>0.52782240515918999</v>
      </c>
      <c r="W429" s="6">
        <f t="shared" si="184"/>
        <v>0.76846136386049557</v>
      </c>
      <c r="X429" s="6">
        <v>2.0699999999999998E-3</v>
      </c>
      <c r="Y429" s="6">
        <v>0.62749092857201993</v>
      </c>
      <c r="Z429" s="6">
        <f t="shared" si="185"/>
        <v>3556.7492119330482</v>
      </c>
      <c r="AA429" s="6">
        <f t="shared" si="187"/>
        <v>3556.7492119330482</v>
      </c>
      <c r="AB429" s="6">
        <f t="shared" si="186"/>
        <v>22.465732789043152</v>
      </c>
    </row>
    <row r="430" spans="5:28">
      <c r="E430" s="12">
        <f t="shared" si="170"/>
        <v>1.0888462418566582</v>
      </c>
      <c r="F430" s="12">
        <f t="shared" si="171"/>
        <v>11009500.5</v>
      </c>
      <c r="G430" s="6">
        <v>141347</v>
      </c>
      <c r="H430" s="6">
        <v>7339667</v>
      </c>
      <c r="I430" s="12">
        <f t="shared" si="172"/>
        <v>14679334</v>
      </c>
      <c r="J430" s="6">
        <v>1498456.655518</v>
      </c>
      <c r="K430" s="12">
        <f t="shared" si="173"/>
        <v>11987653.244144</v>
      </c>
      <c r="L430" s="6">
        <f t="shared" si="174"/>
        <v>90.902944000000005</v>
      </c>
      <c r="M430" s="6">
        <f t="shared" si="175"/>
        <v>5242880</v>
      </c>
      <c r="N430" s="13">
        <f t="shared" si="176"/>
        <v>1.224537755725533</v>
      </c>
      <c r="O430" s="13"/>
      <c r="P430" s="7">
        <f t="shared" si="177"/>
        <v>8.5031107665462305E-2</v>
      </c>
      <c r="Q430" s="7">
        <f t="shared" si="178"/>
        <v>0</v>
      </c>
      <c r="R430" s="6">
        <f t="shared" si="179"/>
        <v>8.5031107665462305E-2</v>
      </c>
      <c r="S430" s="6">
        <f t="shared" si="180"/>
        <v>8.5031107665462305E-2</v>
      </c>
      <c r="T430" s="7">
        <f t="shared" si="181"/>
        <v>0.24524901363847706</v>
      </c>
      <c r="U430" s="7">
        <f t="shared" si="182"/>
        <v>2.2744912183676493E-2</v>
      </c>
      <c r="V430" s="7">
        <f t="shared" si="183"/>
        <v>0.49492912483767526</v>
      </c>
      <c r="W430" s="6">
        <f t="shared" si="184"/>
        <v>0.76292305065982879</v>
      </c>
      <c r="X430" s="6">
        <v>1.941E-3</v>
      </c>
      <c r="Y430" s="6">
        <v>0.58687521428543699</v>
      </c>
      <c r="Z430" s="6">
        <f t="shared" si="185"/>
        <v>4280.7886484009432</v>
      </c>
      <c r="AA430" s="6">
        <f t="shared" si="187"/>
        <v>4280.7886484009432</v>
      </c>
      <c r="AB430" s="6">
        <f t="shared" si="186"/>
        <v>29.997490452675322</v>
      </c>
    </row>
    <row r="431" spans="5:28">
      <c r="E431" s="12">
        <f t="shared" si="170"/>
        <v>1.0706273469765202</v>
      </c>
      <c r="F431" s="12">
        <f t="shared" si="171"/>
        <v>11143657.5</v>
      </c>
      <c r="G431" s="6">
        <v>94653</v>
      </c>
      <c r="H431" s="6">
        <v>7429105</v>
      </c>
      <c r="I431" s="12">
        <f t="shared" si="172"/>
        <v>14858210</v>
      </c>
      <c r="J431" s="6">
        <v>1491338.0581050001</v>
      </c>
      <c r="K431" s="12">
        <f t="shared" si="173"/>
        <v>11930704.46484</v>
      </c>
      <c r="L431" s="6">
        <f t="shared" si="174"/>
        <v>91.042320000000004</v>
      </c>
      <c r="M431" s="6">
        <f t="shared" si="175"/>
        <v>5242880</v>
      </c>
      <c r="N431" s="13">
        <f t="shared" si="176"/>
        <v>1.2453757482458316</v>
      </c>
      <c r="O431" s="13"/>
      <c r="P431" s="7">
        <f t="shared" si="177"/>
        <v>8.6067259878823424E-2</v>
      </c>
      <c r="Q431" s="7">
        <f t="shared" si="178"/>
        <v>0</v>
      </c>
      <c r="R431" s="6">
        <f t="shared" si="179"/>
        <v>8.6067259878823424E-2</v>
      </c>
      <c r="S431" s="6">
        <f t="shared" si="180"/>
        <v>8.6067259878823424E-2</v>
      </c>
      <c r="T431" s="7">
        <f t="shared" si="181"/>
        <v>0.24823751179265738</v>
      </c>
      <c r="U431" s="7">
        <f t="shared" si="182"/>
        <v>2.2636859760249095E-2</v>
      </c>
      <c r="V431" s="7">
        <f t="shared" si="183"/>
        <v>0.55383104541341099</v>
      </c>
      <c r="W431" s="6">
        <f t="shared" si="184"/>
        <v>0.82470541696631749</v>
      </c>
      <c r="X431" s="6">
        <v>2.1719999999999999E-3</v>
      </c>
      <c r="Y431" s="6">
        <v>0.62721929999999992</v>
      </c>
      <c r="Z431" s="6">
        <f t="shared" si="185"/>
        <v>3862.5810257285189</v>
      </c>
      <c r="AA431" s="6">
        <f t="shared" si="187"/>
        <v>3862.5810257285189</v>
      </c>
      <c r="AB431" s="6">
        <f t="shared" si="186"/>
        <v>31.485975792887366</v>
      </c>
    </row>
    <row r="432" spans="5:28">
      <c r="E432" s="12">
        <f t="shared" si="170"/>
        <v>1.4744031487528269</v>
      </c>
      <c r="F432" s="12">
        <f t="shared" si="171"/>
        <v>8914099.5</v>
      </c>
      <c r="G432" s="6">
        <v>1048576</v>
      </c>
      <c r="H432" s="6">
        <v>5942733</v>
      </c>
      <c r="I432" s="12">
        <f t="shared" si="172"/>
        <v>11885466</v>
      </c>
      <c r="J432" s="6">
        <v>1642872.046387</v>
      </c>
      <c r="K432" s="12">
        <f t="shared" si="173"/>
        <v>13142976.371096</v>
      </c>
      <c r="L432" s="6">
        <f t="shared" si="174"/>
        <v>92.284316000000004</v>
      </c>
      <c r="M432" s="6">
        <f t="shared" si="175"/>
        <v>5242880</v>
      </c>
      <c r="N432" s="13">
        <f t="shared" si="176"/>
        <v>0.90432073104372968</v>
      </c>
      <c r="O432" s="13"/>
      <c r="P432" s="7">
        <f t="shared" si="177"/>
        <v>6.8847424488072254E-2</v>
      </c>
      <c r="Q432" s="7">
        <f t="shared" si="178"/>
        <v>0</v>
      </c>
      <c r="R432" s="6">
        <f t="shared" si="179"/>
        <v>6.8847424488072254E-2</v>
      </c>
      <c r="S432" s="6">
        <f t="shared" si="180"/>
        <v>6.8847424488072254E-2</v>
      </c>
      <c r="T432" s="7">
        <f t="shared" si="181"/>
        <v>0.19857159821648962</v>
      </c>
      <c r="U432" s="7">
        <f t="shared" si="182"/>
        <v>2.4936977847498602E-2</v>
      </c>
      <c r="V432" s="7">
        <f t="shared" si="183"/>
        <v>0.89372827540239663</v>
      </c>
      <c r="W432" s="6">
        <f t="shared" si="184"/>
        <v>1.1172368514663849</v>
      </c>
      <c r="X432" s="6">
        <v>3.5049999999999999E-3</v>
      </c>
      <c r="Y432" s="6">
        <v>0.98175050000000008</v>
      </c>
      <c r="Z432" s="6">
        <f t="shared" si="185"/>
        <v>1864.2631808294509</v>
      </c>
      <c r="AA432" s="6">
        <f t="shared" si="187"/>
        <v>1864.2631808294509</v>
      </c>
      <c r="AB432" s="6">
        <f t="shared" si="186"/>
        <v>13.800487136638562</v>
      </c>
    </row>
    <row r="433" spans="5:28">
      <c r="E433" s="12">
        <f t="shared" si="170"/>
        <v>1.2588733061338526</v>
      </c>
      <c r="F433" s="12">
        <f t="shared" si="171"/>
        <v>9091203</v>
      </c>
      <c r="G433" s="6">
        <v>1039183</v>
      </c>
      <c r="H433" s="6">
        <v>6060802</v>
      </c>
      <c r="I433" s="12">
        <f t="shared" si="172"/>
        <v>12121604</v>
      </c>
      <c r="J433" s="6">
        <v>1430584.0971679999</v>
      </c>
      <c r="K433" s="12">
        <f t="shared" si="173"/>
        <v>11444672.777344</v>
      </c>
      <c r="L433" s="6">
        <f t="shared" si="174"/>
        <v>93.513283999999999</v>
      </c>
      <c r="M433" s="6">
        <f t="shared" si="175"/>
        <v>5242880</v>
      </c>
      <c r="N433" s="13">
        <f t="shared" si="176"/>
        <v>1.0591481500455007</v>
      </c>
      <c r="O433" s="13"/>
      <c r="P433" s="7">
        <f t="shared" si="177"/>
        <v>7.021527099268253E-2</v>
      </c>
      <c r="Q433" s="7">
        <f t="shared" si="178"/>
        <v>0</v>
      </c>
      <c r="R433" s="6">
        <f t="shared" si="179"/>
        <v>7.021527099268253E-2</v>
      </c>
      <c r="S433" s="6">
        <f t="shared" si="180"/>
        <v>7.021527099268253E-2</v>
      </c>
      <c r="T433" s="7">
        <f t="shared" si="181"/>
        <v>0.2025167779898065</v>
      </c>
      <c r="U433" s="7">
        <f t="shared" si="182"/>
        <v>2.1714681930657561E-2</v>
      </c>
      <c r="V433" s="7">
        <f t="shared" si="183"/>
        <v>0.82411691472198167</v>
      </c>
      <c r="W433" s="6">
        <f t="shared" si="184"/>
        <v>1.0483483746424458</v>
      </c>
      <c r="X433" s="6">
        <v>3.2320000000000001E-3</v>
      </c>
      <c r="Y433" s="6">
        <v>0.91113018181788796</v>
      </c>
      <c r="Z433" s="6">
        <f t="shared" si="185"/>
        <v>2072.5021965557712</v>
      </c>
      <c r="AA433" s="6">
        <f t="shared" si="187"/>
        <v>2072.5021965557712</v>
      </c>
      <c r="AB433" s="6">
        <f t="shared" si="186"/>
        <v>15.060218129398361</v>
      </c>
    </row>
    <row r="434" spans="5:28">
      <c r="E434" s="12">
        <f t="shared" si="170"/>
        <v>1.6354291376877064</v>
      </c>
      <c r="F434" s="12">
        <f t="shared" si="171"/>
        <v>8271363</v>
      </c>
      <c r="G434" s="6">
        <v>1447360</v>
      </c>
      <c r="H434" s="6">
        <v>5514242</v>
      </c>
      <c r="I434" s="12">
        <f t="shared" si="172"/>
        <v>11028484</v>
      </c>
      <c r="J434" s="6">
        <v>1690903.5073239999</v>
      </c>
      <c r="K434" s="12">
        <f t="shared" si="173"/>
        <v>13527228.058591999</v>
      </c>
      <c r="L434" s="6">
        <f t="shared" si="174"/>
        <v>95.118104000000002</v>
      </c>
      <c r="M434" s="6">
        <f t="shared" si="175"/>
        <v>5242880</v>
      </c>
      <c r="N434" s="13">
        <f t="shared" si="176"/>
        <v>0.81528040720767703</v>
      </c>
      <c r="O434" s="13"/>
      <c r="P434" s="7">
        <f t="shared" si="177"/>
        <v>6.3883294050726569E-2</v>
      </c>
      <c r="Q434" s="7">
        <f t="shared" si="178"/>
        <v>0</v>
      </c>
      <c r="R434" s="6">
        <f t="shared" si="179"/>
        <v>6.3883294050726569E-2</v>
      </c>
      <c r="S434" s="6">
        <f t="shared" si="180"/>
        <v>6.3883294050726569E-2</v>
      </c>
      <c r="T434" s="7">
        <f t="shared" si="181"/>
        <v>0.18425391934863844</v>
      </c>
      <c r="U434" s="7">
        <f t="shared" si="182"/>
        <v>2.5666042219859839E-2</v>
      </c>
      <c r="V434" s="7">
        <f t="shared" si="183"/>
        <v>0.75705542073315701</v>
      </c>
      <c r="W434" s="6">
        <f t="shared" si="184"/>
        <v>0.96697538230165536</v>
      </c>
      <c r="X434" s="6">
        <v>2.9689999999999999E-3</v>
      </c>
      <c r="Y434" s="6">
        <v>0.88672154000000003</v>
      </c>
      <c r="Z434" s="6">
        <f t="shared" si="185"/>
        <v>2051.677132055459</v>
      </c>
      <c r="AA434" s="6">
        <f t="shared" si="187"/>
        <v>2051.677132055459</v>
      </c>
      <c r="AB434" s="6">
        <f t="shared" si="186"/>
        <v>9.0506251039819485</v>
      </c>
    </row>
    <row r="435" spans="5:28">
      <c r="E435" s="12">
        <f t="shared" si="170"/>
        <v>2.2122921454690174</v>
      </c>
      <c r="F435" s="12">
        <f t="shared" si="171"/>
        <v>6399754.5</v>
      </c>
      <c r="G435" s="6">
        <v>2216688</v>
      </c>
      <c r="H435" s="6">
        <v>4266503</v>
      </c>
      <c r="I435" s="12">
        <f t="shared" si="172"/>
        <v>8533006</v>
      </c>
      <c r="J435" s="6">
        <v>1769765.82666</v>
      </c>
      <c r="K435" s="12">
        <f t="shared" si="173"/>
        <v>14158126.61328</v>
      </c>
      <c r="L435" s="6">
        <f t="shared" si="174"/>
        <v>95.531796</v>
      </c>
      <c r="M435" s="6">
        <f t="shared" si="175"/>
        <v>5242880</v>
      </c>
      <c r="N435" s="13">
        <f t="shared" si="176"/>
        <v>0.60269315518030719</v>
      </c>
      <c r="O435" s="13"/>
      <c r="P435" s="7">
        <f t="shared" si="177"/>
        <v>4.9428056606385259E-2</v>
      </c>
      <c r="Q435" s="7">
        <f t="shared" si="178"/>
        <v>0</v>
      </c>
      <c r="R435" s="6">
        <f t="shared" si="179"/>
        <v>4.9428056606385259E-2</v>
      </c>
      <c r="S435" s="6">
        <f t="shared" si="180"/>
        <v>4.9428056606385259E-2</v>
      </c>
      <c r="T435" s="7">
        <f t="shared" si="181"/>
        <v>0.14256173371838304</v>
      </c>
      <c r="U435" s="7">
        <f t="shared" si="182"/>
        <v>2.6863084871239239E-2</v>
      </c>
      <c r="V435" s="7">
        <f t="shared" si="183"/>
        <v>1.0015876364566658</v>
      </c>
      <c r="W435" s="6">
        <f t="shared" si="184"/>
        <v>1.1710124550462881</v>
      </c>
      <c r="X435" s="6">
        <v>3.9280000000000001E-3</v>
      </c>
      <c r="Y435" s="6">
        <v>1.1135094400000001</v>
      </c>
      <c r="Z435" s="6">
        <f t="shared" si="185"/>
        <v>1158.3517465984028</v>
      </c>
      <c r="AA435" s="6">
        <f t="shared" si="187"/>
        <v>1158.3517465984028</v>
      </c>
      <c r="AB435" s="6">
        <f t="shared" si="186"/>
        <v>5.1641246118477513</v>
      </c>
    </row>
    <row r="436" spans="5:28">
      <c r="E436" s="12">
        <f t="shared" si="170"/>
        <v>1.0806132491603788</v>
      </c>
      <c r="F436" s="12">
        <f t="shared" si="171"/>
        <v>11499085.5</v>
      </c>
      <c r="G436" s="6">
        <v>221119</v>
      </c>
      <c r="H436" s="6">
        <v>7666057</v>
      </c>
      <c r="I436" s="12">
        <f t="shared" si="172"/>
        <v>15332114</v>
      </c>
      <c r="J436" s="6">
        <v>1553258.018066</v>
      </c>
      <c r="K436" s="12">
        <f t="shared" si="173"/>
        <v>12426064.144528</v>
      </c>
      <c r="L436" s="6">
        <f t="shared" si="174"/>
        <v>96.415064000000001</v>
      </c>
      <c r="M436" s="6">
        <f t="shared" si="175"/>
        <v>5242880</v>
      </c>
      <c r="N436" s="13">
        <f t="shared" si="176"/>
        <v>1.2338672826465105</v>
      </c>
      <c r="O436" s="13"/>
      <c r="P436" s="7">
        <f t="shared" si="177"/>
        <v>8.8812383196209169E-2</v>
      </c>
      <c r="Q436" s="7">
        <f t="shared" si="178"/>
        <v>0</v>
      </c>
      <c r="R436" s="6">
        <f t="shared" si="179"/>
        <v>8.8812383196209169E-2</v>
      </c>
      <c r="S436" s="6">
        <f t="shared" si="180"/>
        <v>8.8812383196209169E-2</v>
      </c>
      <c r="T436" s="7">
        <f t="shared" si="181"/>
        <v>0.25615507048839442</v>
      </c>
      <c r="U436" s="7">
        <f t="shared" si="182"/>
        <v>2.3576736163442656E-2</v>
      </c>
      <c r="V436" s="7">
        <f t="shared" si="183"/>
        <v>0.51915285840778302</v>
      </c>
      <c r="W436" s="6">
        <f t="shared" si="184"/>
        <v>0.79888466505962008</v>
      </c>
      <c r="X436" s="6">
        <v>2.036E-3</v>
      </c>
      <c r="Y436" s="6">
        <v>0.61783098666598801</v>
      </c>
      <c r="Z436" s="6">
        <f t="shared" si="185"/>
        <v>4262.1013357666579</v>
      </c>
      <c r="AA436" s="6">
        <f t="shared" si="187"/>
        <v>4262.1013357666579</v>
      </c>
      <c r="AB436" s="6">
        <f t="shared" si="186"/>
        <v>29.304726098419753</v>
      </c>
    </row>
    <row r="437" spans="5:28">
      <c r="E437" s="12">
        <f t="shared" si="170"/>
        <v>1.0759338887044196</v>
      </c>
      <c r="F437" s="12">
        <f t="shared" si="171"/>
        <v>11720106</v>
      </c>
      <c r="G437" s="6">
        <v>140874</v>
      </c>
      <c r="H437" s="6">
        <v>7813404</v>
      </c>
      <c r="I437" s="12">
        <f t="shared" si="172"/>
        <v>15626808</v>
      </c>
      <c r="J437" s="6">
        <v>1576257.403076</v>
      </c>
      <c r="K437" s="12">
        <f t="shared" si="173"/>
        <v>12610059.224608</v>
      </c>
      <c r="L437" s="6">
        <f t="shared" si="174"/>
        <v>96.578327999999999</v>
      </c>
      <c r="M437" s="6">
        <f t="shared" si="175"/>
        <v>5242880</v>
      </c>
      <c r="N437" s="13">
        <f t="shared" si="176"/>
        <v>1.2392335136305261</v>
      </c>
      <c r="O437" s="13"/>
      <c r="P437" s="7">
        <f t="shared" si="177"/>
        <v>9.0519419580991051E-2</v>
      </c>
      <c r="Q437" s="7">
        <f t="shared" si="178"/>
        <v>0</v>
      </c>
      <c r="R437" s="6">
        <f t="shared" si="179"/>
        <v>9.0519419580991051E-2</v>
      </c>
      <c r="S437" s="6">
        <f t="shared" si="180"/>
        <v>9.0519419580991051E-2</v>
      </c>
      <c r="T437" s="7">
        <f t="shared" si="181"/>
        <v>0.26107855086054055</v>
      </c>
      <c r="U437" s="7">
        <f t="shared" si="182"/>
        <v>2.3925841351373621E-2</v>
      </c>
      <c r="V437" s="7">
        <f t="shared" si="183"/>
        <v>0.55026123204518462</v>
      </c>
      <c r="W437" s="6">
        <f t="shared" si="184"/>
        <v>0.83526562425709883</v>
      </c>
      <c r="X437" s="6">
        <v>2.1580000000000002E-3</v>
      </c>
      <c r="Y437" s="6">
        <v>0.64114180000000009</v>
      </c>
      <c r="Z437" s="6">
        <f t="shared" si="185"/>
        <v>4094.5977563017168</v>
      </c>
      <c r="AA437" s="6">
        <f t="shared" si="187"/>
        <v>4094.5977563017168</v>
      </c>
      <c r="AB437" s="6">
        <f t="shared" si="186"/>
        <v>30.277829999088922</v>
      </c>
    </row>
    <row r="438" spans="5:28">
      <c r="E438" s="12">
        <f t="shared" si="170"/>
        <v>1.0678136179128874</v>
      </c>
      <c r="F438" s="12">
        <f t="shared" si="171"/>
        <v>11838292.5</v>
      </c>
      <c r="G438" s="6">
        <v>112985</v>
      </c>
      <c r="H438" s="6">
        <v>7892195</v>
      </c>
      <c r="I438" s="12">
        <f t="shared" si="172"/>
        <v>15784390</v>
      </c>
      <c r="J438" s="6">
        <v>1580136.2430420001</v>
      </c>
      <c r="K438" s="12">
        <f t="shared" si="173"/>
        <v>12641089.944336001</v>
      </c>
      <c r="L438" s="6">
        <f t="shared" si="174"/>
        <v>96.966040000000007</v>
      </c>
      <c r="M438" s="6">
        <f t="shared" si="175"/>
        <v>5242880</v>
      </c>
      <c r="N438" s="13">
        <f t="shared" si="176"/>
        <v>1.2486573602043227</v>
      </c>
      <c r="O438" s="13"/>
      <c r="P438" s="7">
        <f t="shared" si="177"/>
        <v>9.1432224753769248E-2</v>
      </c>
      <c r="Q438" s="7">
        <f t="shared" si="178"/>
        <v>0</v>
      </c>
      <c r="R438" s="6">
        <f t="shared" si="179"/>
        <v>9.1432224753769248E-2</v>
      </c>
      <c r="S438" s="6">
        <f t="shared" si="180"/>
        <v>9.1432224753769248E-2</v>
      </c>
      <c r="T438" s="7">
        <f t="shared" si="181"/>
        <v>0.26371128815415201</v>
      </c>
      <c r="U438" s="7">
        <f t="shared" si="182"/>
        <v>2.3984717845449258E-2</v>
      </c>
      <c r="V438" s="7">
        <f t="shared" si="183"/>
        <v>0.53394208521900666</v>
      </c>
      <c r="W438" s="6">
        <f t="shared" si="184"/>
        <v>0.82163809121860787</v>
      </c>
      <c r="X438" s="6">
        <v>2.0939999999999999E-3</v>
      </c>
      <c r="Y438" s="6">
        <v>0.62620372000069802</v>
      </c>
      <c r="Z438" s="6">
        <f t="shared" si="185"/>
        <v>4266.3908669421799</v>
      </c>
      <c r="AA438" s="6">
        <f t="shared" si="187"/>
        <v>4266.3908669421799</v>
      </c>
      <c r="AB438" s="6">
        <f t="shared" si="186"/>
        <v>31.209391604650961</v>
      </c>
    </row>
    <row r="439" spans="5:28">
      <c r="E439" s="12">
        <f t="shared" si="170"/>
        <v>1.1329387694814015</v>
      </c>
      <c r="F439" s="12">
        <f t="shared" si="171"/>
        <v>11219014.5</v>
      </c>
      <c r="G439" s="6">
        <v>445315</v>
      </c>
      <c r="H439" s="6">
        <v>7479343</v>
      </c>
      <c r="I439" s="12">
        <f t="shared" si="172"/>
        <v>14958686</v>
      </c>
      <c r="J439" s="6">
        <v>1588807.060303</v>
      </c>
      <c r="K439" s="12">
        <f t="shared" si="173"/>
        <v>12710456.482424</v>
      </c>
      <c r="L439" s="6">
        <f t="shared" si="174"/>
        <v>98.658416000000003</v>
      </c>
      <c r="M439" s="6">
        <f t="shared" si="175"/>
        <v>5242880</v>
      </c>
      <c r="N439" s="13">
        <f t="shared" si="176"/>
        <v>1.1768803127318714</v>
      </c>
      <c r="O439" s="13"/>
      <c r="P439" s="7">
        <f t="shared" si="177"/>
        <v>8.6649274401675414E-2</v>
      </c>
      <c r="Q439" s="7">
        <f t="shared" si="178"/>
        <v>0</v>
      </c>
      <c r="R439" s="6">
        <f t="shared" si="179"/>
        <v>8.6649274401675414E-2</v>
      </c>
      <c r="S439" s="6">
        <f t="shared" si="180"/>
        <v>8.6649274401675414E-2</v>
      </c>
      <c r="T439" s="7">
        <f t="shared" si="181"/>
        <v>0.24991617377380307</v>
      </c>
      <c r="U439" s="7">
        <f t="shared" si="182"/>
        <v>2.4116331246768482E-2</v>
      </c>
      <c r="V439" s="7">
        <f t="shared" si="183"/>
        <v>0.64715616632561557</v>
      </c>
      <c r="W439" s="6">
        <f t="shared" si="184"/>
        <v>0.92118867134618709</v>
      </c>
      <c r="X439" s="6">
        <v>2.5379999999999999E-3</v>
      </c>
      <c r="Y439" s="6">
        <v>0.74036632499999988</v>
      </c>
      <c r="Z439" s="6">
        <f t="shared" si="185"/>
        <v>3314.0770055821677</v>
      </c>
      <c r="AA439" s="6">
        <f t="shared" si="187"/>
        <v>3314.0770055821677</v>
      </c>
      <c r="AB439" s="6">
        <f t="shared" si="186"/>
        <v>24.42336181972988</v>
      </c>
    </row>
    <row r="440" spans="5:28">
      <c r="E440" s="12">
        <f t="shared" si="170"/>
        <v>1.0653863641038364</v>
      </c>
      <c r="F440" s="12">
        <f t="shared" si="171"/>
        <v>12129051</v>
      </c>
      <c r="G440" s="6">
        <v>121728</v>
      </c>
      <c r="H440" s="6">
        <v>8086034</v>
      </c>
      <c r="I440" s="12">
        <f t="shared" si="172"/>
        <v>16172068</v>
      </c>
      <c r="J440" s="6">
        <v>1615265.6931149999</v>
      </c>
      <c r="K440" s="12">
        <f t="shared" si="173"/>
        <v>12922125.544919999</v>
      </c>
      <c r="L440" s="6">
        <f t="shared" si="174"/>
        <v>99.466967999999994</v>
      </c>
      <c r="M440" s="6">
        <f t="shared" si="175"/>
        <v>5242880</v>
      </c>
      <c r="N440" s="13">
        <f t="shared" si="176"/>
        <v>1.251502157581005</v>
      </c>
      <c r="O440" s="13"/>
      <c r="P440" s="7">
        <f t="shared" si="177"/>
        <v>9.3677877707611087E-2</v>
      </c>
      <c r="Q440" s="7">
        <f t="shared" si="178"/>
        <v>0</v>
      </c>
      <c r="R440" s="6">
        <f t="shared" si="179"/>
        <v>9.3677877707611087E-2</v>
      </c>
      <c r="S440" s="6">
        <f t="shared" si="180"/>
        <v>9.3677877707611087E-2</v>
      </c>
      <c r="T440" s="7">
        <f t="shared" si="181"/>
        <v>0.27018826095886767</v>
      </c>
      <c r="U440" s="7">
        <f t="shared" si="182"/>
        <v>2.4517943984509662E-2</v>
      </c>
      <c r="V440" s="7">
        <f t="shared" si="183"/>
        <v>0.59462891247885563</v>
      </c>
      <c r="W440" s="6">
        <f t="shared" si="184"/>
        <v>0.88933511742223303</v>
      </c>
      <c r="X440" s="6">
        <v>2.3319999999999999E-3</v>
      </c>
      <c r="Y440" s="6">
        <v>0.67964082353037203</v>
      </c>
      <c r="Z440" s="6">
        <f t="shared" si="185"/>
        <v>3917.0616512697725</v>
      </c>
      <c r="AA440" s="6">
        <f t="shared" si="187"/>
        <v>3917.0616512697725</v>
      </c>
      <c r="AB440" s="6">
        <f t="shared" si="186"/>
        <v>30.853693102573043</v>
      </c>
    </row>
    <row r="441" spans="5:28">
      <c r="E441" s="12">
        <f t="shared" si="170"/>
        <v>1.0753050891072142</v>
      </c>
      <c r="F441" s="12">
        <f t="shared" si="171"/>
        <v>12277704</v>
      </c>
      <c r="G441" s="6">
        <v>161070</v>
      </c>
      <c r="H441" s="6">
        <v>8185136</v>
      </c>
      <c r="I441" s="12">
        <f t="shared" si="172"/>
        <v>16370272</v>
      </c>
      <c r="J441" s="6">
        <v>1650284.6992190001</v>
      </c>
      <c r="K441" s="12">
        <f t="shared" si="173"/>
        <v>13202277.593752</v>
      </c>
      <c r="L441" s="6">
        <f t="shared" si="174"/>
        <v>101.443032</v>
      </c>
      <c r="M441" s="6">
        <f t="shared" si="175"/>
        <v>5242880</v>
      </c>
      <c r="N441" s="13">
        <f t="shared" si="176"/>
        <v>1.2399581726525171</v>
      </c>
      <c r="O441" s="13"/>
      <c r="P441" s="7">
        <f t="shared" si="177"/>
        <v>9.4825988763856922E-2</v>
      </c>
      <c r="Q441" s="7">
        <f t="shared" si="178"/>
        <v>0</v>
      </c>
      <c r="R441" s="6">
        <f t="shared" si="179"/>
        <v>9.4825988763856922E-2</v>
      </c>
      <c r="S441" s="6">
        <f t="shared" si="180"/>
        <v>9.4825988763856922E-2</v>
      </c>
      <c r="T441" s="7">
        <f t="shared" si="181"/>
        <v>0.27349967382672669</v>
      </c>
      <c r="U441" s="7">
        <f t="shared" si="182"/>
        <v>2.5049493706459924E-2</v>
      </c>
      <c r="V441" s="7">
        <f t="shared" si="183"/>
        <v>0.61885264604896328</v>
      </c>
      <c r="W441" s="6">
        <f t="shared" si="184"/>
        <v>0.91740181358214989</v>
      </c>
      <c r="X441" s="6">
        <v>2.4269999999999999E-3</v>
      </c>
      <c r="Y441" s="6">
        <v>0.71260765000080895</v>
      </c>
      <c r="Z441" s="6">
        <f t="shared" si="185"/>
        <v>3807.1276787744919</v>
      </c>
      <c r="AA441" s="6">
        <f t="shared" si="187"/>
        <v>3807.1276787744919</v>
      </c>
      <c r="AB441" s="6">
        <f t="shared" si="186"/>
        <v>28.738698438209088</v>
      </c>
    </row>
    <row r="442" spans="5:28">
      <c r="E442" s="12">
        <f t="shared" si="170"/>
        <v>1.7050004405309478</v>
      </c>
      <c r="F442" s="12">
        <f t="shared" si="171"/>
        <v>7867815</v>
      </c>
      <c r="G442" s="6">
        <v>1971281</v>
      </c>
      <c r="H442" s="6">
        <v>5245210</v>
      </c>
      <c r="I442" s="12">
        <f t="shared" si="172"/>
        <v>10490420</v>
      </c>
      <c r="J442" s="6">
        <v>1676828.5051269999</v>
      </c>
      <c r="K442" s="12">
        <f t="shared" si="173"/>
        <v>13414628.041015999</v>
      </c>
      <c r="L442" s="6">
        <f t="shared" si="174"/>
        <v>102.36814</v>
      </c>
      <c r="M442" s="6">
        <f t="shared" si="175"/>
        <v>5242880</v>
      </c>
      <c r="N442" s="13">
        <f t="shared" si="176"/>
        <v>0.78201348318603658</v>
      </c>
      <c r="O442" s="13"/>
      <c r="P442" s="7">
        <f t="shared" si="177"/>
        <v>6.0766519276413973E-2</v>
      </c>
      <c r="Q442" s="7">
        <f t="shared" si="178"/>
        <v>0</v>
      </c>
      <c r="R442" s="6">
        <f t="shared" si="179"/>
        <v>6.0766519276413973E-2</v>
      </c>
      <c r="S442" s="6">
        <f t="shared" si="180"/>
        <v>6.0766519276413973E-2</v>
      </c>
      <c r="T442" s="7">
        <f t="shared" si="181"/>
        <v>0.1752644334990506</v>
      </c>
      <c r="U442" s="7">
        <f t="shared" si="182"/>
        <v>2.545239927745177E-2</v>
      </c>
      <c r="V442" s="7">
        <f t="shared" si="183"/>
        <v>0.84069104821731855</v>
      </c>
      <c r="W442" s="6">
        <f t="shared" si="184"/>
        <v>1.041407880993821</v>
      </c>
      <c r="X442" s="6">
        <v>3.297E-3</v>
      </c>
      <c r="Y442" s="6">
        <v>0.97267494545394606</v>
      </c>
      <c r="Z442" s="6">
        <f t="shared" si="185"/>
        <v>1743.0852070492558</v>
      </c>
      <c r="AA442" s="6">
        <f t="shared" si="187"/>
        <v>1743.0852070492558</v>
      </c>
      <c r="AB442" s="6">
        <f t="shared" si="186"/>
        <v>7.0663828508297142</v>
      </c>
    </row>
    <row r="443" spans="5:28">
      <c r="E443" s="12">
        <f t="shared" si="170"/>
        <v>1.0679502704785029</v>
      </c>
      <c r="F443" s="12">
        <f t="shared" si="171"/>
        <v>12677092.5</v>
      </c>
      <c r="G443" s="6">
        <v>112985</v>
      </c>
      <c r="H443" s="6">
        <v>8451395</v>
      </c>
      <c r="I443" s="12">
        <f t="shared" si="172"/>
        <v>16902790</v>
      </c>
      <c r="J443" s="6">
        <v>1692313.045532</v>
      </c>
      <c r="K443" s="12">
        <f t="shared" si="173"/>
        <v>13538504.364256</v>
      </c>
      <c r="L443" s="6">
        <f t="shared" si="174"/>
        <v>103.67644</v>
      </c>
      <c r="M443" s="6">
        <f t="shared" si="175"/>
        <v>5242880</v>
      </c>
      <c r="N443" s="13">
        <f t="shared" si="176"/>
        <v>1.2484975847573161</v>
      </c>
      <c r="O443" s="13"/>
      <c r="P443" s="7">
        <f t="shared" si="177"/>
        <v>9.7910637930624073E-2</v>
      </c>
      <c r="Q443" s="7">
        <f t="shared" si="178"/>
        <v>0</v>
      </c>
      <c r="R443" s="6">
        <f t="shared" si="179"/>
        <v>9.7910637930624073E-2</v>
      </c>
      <c r="S443" s="6">
        <f t="shared" si="180"/>
        <v>9.7910637930624073E-2</v>
      </c>
      <c r="T443" s="7">
        <f t="shared" si="181"/>
        <v>0.28239650213274753</v>
      </c>
      <c r="U443" s="7">
        <f t="shared" si="182"/>
        <v>2.5687437448505553E-2</v>
      </c>
      <c r="V443" s="7">
        <f t="shared" si="183"/>
        <v>0.55944075213490962</v>
      </c>
      <c r="W443" s="6">
        <f t="shared" si="184"/>
        <v>0.86752469171616275</v>
      </c>
      <c r="X443" s="6">
        <v>2.1940000000000002E-3</v>
      </c>
      <c r="Y443" s="6">
        <v>0.66147728750000001</v>
      </c>
      <c r="Z443" s="6">
        <f t="shared" si="185"/>
        <v>4362.6544179865114</v>
      </c>
      <c r="AA443" s="6">
        <f t="shared" si="187"/>
        <v>4362.6544179865114</v>
      </c>
      <c r="AB443" s="6">
        <f t="shared" si="186"/>
        <v>31.149581113344389</v>
      </c>
    </row>
    <row r="444" spans="5:28">
      <c r="E444" s="12">
        <f t="shared" si="170"/>
        <v>1.0734099621569111</v>
      </c>
      <c r="F444" s="12">
        <f t="shared" si="171"/>
        <v>12774750</v>
      </c>
      <c r="G444" s="6">
        <v>116158</v>
      </c>
      <c r="H444" s="6">
        <v>8516500</v>
      </c>
      <c r="I444" s="12">
        <f t="shared" si="172"/>
        <v>17033000</v>
      </c>
      <c r="J444" s="6">
        <v>1714067.9892579999</v>
      </c>
      <c r="K444" s="12">
        <f t="shared" si="173"/>
        <v>13712543.914063999</v>
      </c>
      <c r="L444" s="6">
        <f t="shared" si="174"/>
        <v>104.52115999999999</v>
      </c>
      <c r="M444" s="6">
        <f t="shared" si="175"/>
        <v>5242880</v>
      </c>
      <c r="N444" s="13">
        <f t="shared" si="176"/>
        <v>1.2421473438295021</v>
      </c>
      <c r="O444" s="13"/>
      <c r="P444" s="7">
        <f t="shared" si="177"/>
        <v>9.8664888806659717E-2</v>
      </c>
      <c r="Q444" s="7">
        <f t="shared" si="178"/>
        <v>0</v>
      </c>
      <c r="R444" s="6">
        <f t="shared" si="179"/>
        <v>9.8664888806659717E-2</v>
      </c>
      <c r="S444" s="6">
        <f t="shared" si="180"/>
        <v>9.8664888806659717E-2</v>
      </c>
      <c r="T444" s="7">
        <f t="shared" si="181"/>
        <v>0.28457193284819188</v>
      </c>
      <c r="U444" s="7">
        <f t="shared" si="182"/>
        <v>2.6017653396218528E-2</v>
      </c>
      <c r="V444" s="7">
        <f t="shared" si="183"/>
        <v>0.60584832592185289</v>
      </c>
      <c r="W444" s="6">
        <f t="shared" si="184"/>
        <v>0.91643791216626336</v>
      </c>
      <c r="X444" s="6">
        <v>2.3760000000000001E-3</v>
      </c>
      <c r="Y444" s="6">
        <v>0.70539247058781607</v>
      </c>
      <c r="Z444" s="6">
        <f t="shared" si="185"/>
        <v>4052.5626602129505</v>
      </c>
      <c r="AA444" s="6">
        <f t="shared" si="187"/>
        <v>4052.5626602129505</v>
      </c>
      <c r="AB444" s="6">
        <f t="shared" si="186"/>
        <v>29.918867917966203</v>
      </c>
    </row>
    <row r="445" spans="5:28">
      <c r="E445" s="12">
        <f t="shared" si="170"/>
        <v>1.2097115771241376</v>
      </c>
      <c r="F445" s="12">
        <f t="shared" si="171"/>
        <v>11375064</v>
      </c>
      <c r="G445" s="6">
        <v>683446</v>
      </c>
      <c r="H445" s="6">
        <v>7583376</v>
      </c>
      <c r="I445" s="12">
        <f t="shared" si="172"/>
        <v>15166752</v>
      </c>
      <c r="J445" s="6">
        <v>1720068.326416</v>
      </c>
      <c r="K445" s="12">
        <f t="shared" si="173"/>
        <v>13760546.611328</v>
      </c>
      <c r="L445" s="6">
        <f t="shared" si="174"/>
        <v>104.669432</v>
      </c>
      <c r="M445" s="6">
        <f t="shared" si="175"/>
        <v>5242880</v>
      </c>
      <c r="N445" s="13">
        <f t="shared" si="176"/>
        <v>1.1021910995537327</v>
      </c>
      <c r="O445" s="13"/>
      <c r="P445" s="7">
        <f t="shared" si="177"/>
        <v>8.7854511808735034E-2</v>
      </c>
      <c r="Q445" s="7">
        <f t="shared" si="178"/>
        <v>0</v>
      </c>
      <c r="R445" s="6">
        <f t="shared" si="179"/>
        <v>8.7854511808735034E-2</v>
      </c>
      <c r="S445" s="6">
        <f t="shared" si="180"/>
        <v>8.7854511808735034E-2</v>
      </c>
      <c r="T445" s="7">
        <f t="shared" si="181"/>
        <v>0.25339235200312216</v>
      </c>
      <c r="U445" s="7">
        <f t="shared" si="182"/>
        <v>2.6108731867676874E-2</v>
      </c>
      <c r="V445" s="7">
        <f t="shared" si="183"/>
        <v>0.76903979418363144</v>
      </c>
      <c r="W445" s="6">
        <f t="shared" si="184"/>
        <v>1.0485408780544305</v>
      </c>
      <c r="X445" s="6">
        <v>3.016E-3</v>
      </c>
      <c r="Y445" s="6">
        <v>0.85657141818154403</v>
      </c>
      <c r="Z445" s="6">
        <f t="shared" si="185"/>
        <v>2812.9480042684031</v>
      </c>
      <c r="AA445" s="6">
        <f t="shared" si="187"/>
        <v>2812.9480042684031</v>
      </c>
      <c r="AB445" s="6">
        <f t="shared" si="186"/>
        <v>22.411378175614072</v>
      </c>
    </row>
    <row r="446" spans="5:28">
      <c r="E446" s="12">
        <f t="shared" si="170"/>
        <v>1.2087536473636604</v>
      </c>
      <c r="F446" s="12">
        <f t="shared" si="171"/>
        <v>11400892.5</v>
      </c>
      <c r="G446" s="6">
        <v>685230</v>
      </c>
      <c r="H446" s="6">
        <v>7600595</v>
      </c>
      <c r="I446" s="12">
        <f t="shared" si="172"/>
        <v>15201190</v>
      </c>
      <c r="J446" s="6">
        <v>1722608.799072</v>
      </c>
      <c r="K446" s="12">
        <f t="shared" si="173"/>
        <v>13780870.392576</v>
      </c>
      <c r="L446" s="6">
        <f t="shared" si="174"/>
        <v>104.91173999999999</v>
      </c>
      <c r="M446" s="6">
        <f t="shared" si="175"/>
        <v>5242880</v>
      </c>
      <c r="N446" s="13">
        <f t="shared" si="176"/>
        <v>1.1030645791567093</v>
      </c>
      <c r="O446" s="13"/>
      <c r="P446" s="7">
        <f t="shared" si="177"/>
        <v>8.805399642334924E-2</v>
      </c>
      <c r="Q446" s="7">
        <f t="shared" si="178"/>
        <v>0</v>
      </c>
      <c r="R446" s="6">
        <f t="shared" si="179"/>
        <v>8.805399642334924E-2</v>
      </c>
      <c r="S446" s="6">
        <f t="shared" si="180"/>
        <v>8.805399642334924E-2</v>
      </c>
      <c r="T446" s="7">
        <f t="shared" si="181"/>
        <v>0.25396771090780285</v>
      </c>
      <c r="U446" s="7">
        <f t="shared" si="182"/>
        <v>2.6147293428502118E-2</v>
      </c>
      <c r="V446" s="7">
        <f t="shared" si="183"/>
        <v>0.75425056737240781</v>
      </c>
      <c r="W446" s="6">
        <f t="shared" si="184"/>
        <v>1.0343655717087128</v>
      </c>
      <c r="X446" s="6">
        <v>2.9580000000000001E-3</v>
      </c>
      <c r="Y446" s="6">
        <v>0.84060444000000001</v>
      </c>
      <c r="Z446" s="6">
        <f t="shared" si="185"/>
        <v>2876.8085335817864</v>
      </c>
      <c r="AA446" s="6">
        <f t="shared" si="187"/>
        <v>2876.8085335817864</v>
      </c>
      <c r="AB446" s="6">
        <f t="shared" si="186"/>
        <v>23.050215117673275</v>
      </c>
    </row>
    <row r="447" spans="5:28">
      <c r="E447" s="12">
        <f t="shared" si="170"/>
        <v>1.0005999638078822</v>
      </c>
      <c r="F447" s="12">
        <f t="shared" si="171"/>
        <v>13172923.5</v>
      </c>
      <c r="G447" s="6">
        <v>35696</v>
      </c>
      <c r="H447" s="6">
        <v>8781949</v>
      </c>
      <c r="I447" s="12">
        <f t="shared" si="172"/>
        <v>17563898</v>
      </c>
      <c r="J447" s="6">
        <v>1647603.3471679999</v>
      </c>
      <c r="K447" s="12">
        <f t="shared" si="173"/>
        <v>13180826.777344</v>
      </c>
      <c r="L447" s="6">
        <f t="shared" si="174"/>
        <v>106.097308</v>
      </c>
      <c r="M447" s="6">
        <f t="shared" si="175"/>
        <v>5242880</v>
      </c>
      <c r="N447" s="13">
        <f t="shared" si="176"/>
        <v>1.3325338612438096</v>
      </c>
      <c r="O447" s="13"/>
      <c r="P447" s="7">
        <f t="shared" si="177"/>
        <v>0.10174015400584237</v>
      </c>
      <c r="Q447" s="7">
        <f t="shared" si="178"/>
        <v>0</v>
      </c>
      <c r="R447" s="6">
        <f t="shared" si="179"/>
        <v>0.10174015400584237</v>
      </c>
      <c r="S447" s="6">
        <f t="shared" si="180"/>
        <v>0.10174015400584237</v>
      </c>
      <c r="T447" s="7">
        <f t="shared" si="181"/>
        <v>0.29344169566186179</v>
      </c>
      <c r="U447" s="7">
        <f t="shared" si="182"/>
        <v>2.5008793752471309E-2</v>
      </c>
      <c r="V447" s="7">
        <f t="shared" si="183"/>
        <v>0.92254176901736695</v>
      </c>
      <c r="W447" s="6">
        <f t="shared" si="184"/>
        <v>1.2409922584316999</v>
      </c>
      <c r="X447" s="6">
        <v>3.6180000000000001E-3</v>
      </c>
      <c r="Y447" s="6">
        <v>0.9759694153851719</v>
      </c>
      <c r="Z447" s="6">
        <f t="shared" si="185"/>
        <v>2712.0551134837579</v>
      </c>
      <c r="AA447" s="6">
        <f t="shared" si="187"/>
        <v>2712.0551134837579</v>
      </c>
      <c r="AB447" s="6">
        <f t="shared" si="186"/>
        <v>27.154830763004519</v>
      </c>
    </row>
    <row r="448" spans="5:28">
      <c r="E448" s="12">
        <f t="shared" si="170"/>
        <v>1.0228399989305919</v>
      </c>
      <c r="F448" s="12">
        <f t="shared" si="171"/>
        <v>13151199</v>
      </c>
      <c r="G448" s="6">
        <v>56814</v>
      </c>
      <c r="H448" s="6">
        <v>8767466</v>
      </c>
      <c r="I448" s="12">
        <f t="shared" si="172"/>
        <v>17534932</v>
      </c>
      <c r="J448" s="6">
        <v>1681446.546387</v>
      </c>
      <c r="K448" s="12">
        <f t="shared" si="173"/>
        <v>13451572.371096</v>
      </c>
      <c r="L448" s="6">
        <f t="shared" si="174"/>
        <v>106.345872</v>
      </c>
      <c r="M448" s="6">
        <f t="shared" si="175"/>
        <v>5242880</v>
      </c>
      <c r="N448" s="13">
        <f t="shared" si="176"/>
        <v>1.3035600237841414</v>
      </c>
      <c r="O448" s="13"/>
      <c r="P448" s="7">
        <f t="shared" si="177"/>
        <v>0.10157236634840247</v>
      </c>
      <c r="Q448" s="7">
        <f t="shared" si="178"/>
        <v>0</v>
      </c>
      <c r="R448" s="6">
        <f t="shared" si="179"/>
        <v>0.10157236634840247</v>
      </c>
      <c r="S448" s="6">
        <f t="shared" si="180"/>
        <v>0.10157236634840247</v>
      </c>
      <c r="T448" s="7">
        <f t="shared" si="181"/>
        <v>0.29295775797578882</v>
      </c>
      <c r="U448" s="7">
        <f t="shared" si="182"/>
        <v>2.5522496028353776E-2</v>
      </c>
      <c r="V448" s="7">
        <f t="shared" si="183"/>
        <v>1.2519845455708325</v>
      </c>
      <c r="W448" s="6">
        <f t="shared" si="184"/>
        <v>1.570464799574975</v>
      </c>
      <c r="X448" s="6">
        <v>4.9100000000000003E-3</v>
      </c>
      <c r="Y448" s="6">
        <v>1.2561621250000001</v>
      </c>
      <c r="Z448" s="6">
        <f t="shared" si="185"/>
        <v>1968.6836323503555</v>
      </c>
      <c r="AA448" s="6">
        <f t="shared" si="187"/>
        <v>1968.6836323503555</v>
      </c>
      <c r="AB448" s="6">
        <f t="shared" si="186"/>
        <v>25.020868590109323</v>
      </c>
    </row>
    <row r="449" spans="5:28">
      <c r="E449" s="12">
        <f t="shared" si="170"/>
        <v>2.2643024299113863</v>
      </c>
      <c r="F449" s="12">
        <f t="shared" si="171"/>
        <v>7532115</v>
      </c>
      <c r="G449" s="6">
        <v>2394385</v>
      </c>
      <c r="H449" s="6">
        <v>5021410</v>
      </c>
      <c r="I449" s="12">
        <f t="shared" si="172"/>
        <v>10042820</v>
      </c>
      <c r="J449" s="6">
        <v>2131873.2871090001</v>
      </c>
      <c r="K449" s="12">
        <f t="shared" si="173"/>
        <v>17054986.296872001</v>
      </c>
      <c r="L449" s="6">
        <f t="shared" si="174"/>
        <v>108.14462</v>
      </c>
      <c r="M449" s="6">
        <f t="shared" si="175"/>
        <v>5242880</v>
      </c>
      <c r="N449" s="13">
        <f t="shared" si="176"/>
        <v>0.58884949100439443</v>
      </c>
      <c r="O449" s="13"/>
      <c r="P449" s="7">
        <f t="shared" si="177"/>
        <v>5.817376378825212E-2</v>
      </c>
      <c r="Q449" s="7">
        <f t="shared" si="178"/>
        <v>0</v>
      </c>
      <c r="R449" s="6">
        <f t="shared" si="179"/>
        <v>5.817376378825212E-2</v>
      </c>
      <c r="S449" s="6">
        <f t="shared" si="180"/>
        <v>5.817376378825212E-2</v>
      </c>
      <c r="T449" s="7">
        <f t="shared" si="181"/>
        <v>0.16778633820504188</v>
      </c>
      <c r="U449" s="7">
        <f t="shared" si="182"/>
        <v>3.2359475012814262E-2</v>
      </c>
      <c r="V449" s="7">
        <f t="shared" si="183"/>
        <v>8.6080949641396582</v>
      </c>
      <c r="W449" s="6">
        <f t="shared" si="184"/>
        <v>8.8082407773575149</v>
      </c>
      <c r="X449" s="6">
        <v>3.3758999999999997E-2</v>
      </c>
      <c r="Y449" s="6">
        <v>7.5875462437499994</v>
      </c>
      <c r="Z449" s="6">
        <f t="shared" si="185"/>
        <v>72.320755319328541</v>
      </c>
      <c r="AA449" s="6">
        <f t="shared" si="187"/>
        <v>72.320755319328541</v>
      </c>
      <c r="AB449" s="6">
        <f t="shared" si="186"/>
        <v>16.08813303263916</v>
      </c>
    </row>
    <row r="450" spans="5:28">
      <c r="E450" s="12">
        <f t="shared" si="170"/>
        <v>1.0687328259350564</v>
      </c>
      <c r="F450" s="12">
        <f t="shared" si="171"/>
        <v>13327258.5</v>
      </c>
      <c r="G450" s="6">
        <v>133123</v>
      </c>
      <c r="H450" s="6">
        <v>8884839</v>
      </c>
      <c r="I450" s="12">
        <f t="shared" si="172"/>
        <v>17769678</v>
      </c>
      <c r="J450" s="6">
        <v>1780409.829834</v>
      </c>
      <c r="K450" s="12">
        <f t="shared" si="173"/>
        <v>14243278.638672</v>
      </c>
      <c r="L450" s="6">
        <f t="shared" si="174"/>
        <v>109.280528</v>
      </c>
      <c r="M450" s="6">
        <f t="shared" si="175"/>
        <v>5242880</v>
      </c>
      <c r="N450" s="13">
        <f t="shared" si="176"/>
        <v>1.2475834006191142</v>
      </c>
      <c r="O450" s="13"/>
      <c r="P450" s="7">
        <f t="shared" si="177"/>
        <v>0.10293214959197719</v>
      </c>
      <c r="Q450" s="7">
        <f t="shared" si="178"/>
        <v>0</v>
      </c>
      <c r="R450" s="6">
        <f t="shared" si="179"/>
        <v>0.10293214959197719</v>
      </c>
      <c r="S450" s="6">
        <f t="shared" si="180"/>
        <v>0.10293214959197719</v>
      </c>
      <c r="T450" s="7">
        <f t="shared" si="181"/>
        <v>0.29687968147419669</v>
      </c>
      <c r="U450" s="7">
        <f t="shared" si="182"/>
        <v>2.7024649049011008E-2</v>
      </c>
      <c r="V450" s="7">
        <f t="shared" si="183"/>
        <v>0.61604779268821408</v>
      </c>
      <c r="W450" s="6">
        <f t="shared" si="184"/>
        <v>0.93995212321142185</v>
      </c>
      <c r="X450" s="6">
        <v>2.4160000000000002E-3</v>
      </c>
      <c r="Y450" s="6">
        <v>0.72314906666747203</v>
      </c>
      <c r="Z450" s="6">
        <f t="shared" si="185"/>
        <v>4160.4366552970687</v>
      </c>
      <c r="AA450" s="6">
        <f t="shared" si="187"/>
        <v>4160.4366552970687</v>
      </c>
      <c r="AB450" s="6">
        <f t="shared" si="186"/>
        <v>29.980410199940572</v>
      </c>
    </row>
    <row r="451" spans="5:28">
      <c r="E451" s="12">
        <f t="shared" si="170"/>
        <v>1.0816981985749119</v>
      </c>
      <c r="F451" s="12">
        <f t="shared" si="171"/>
        <v>13415592</v>
      </c>
      <c r="G451" s="6">
        <v>153746</v>
      </c>
      <c r="H451" s="6">
        <v>8943728</v>
      </c>
      <c r="I451" s="12">
        <f t="shared" si="172"/>
        <v>17887456</v>
      </c>
      <c r="J451" s="6">
        <v>1813952.7124020001</v>
      </c>
      <c r="K451" s="12">
        <f t="shared" si="173"/>
        <v>14511621.699216001</v>
      </c>
      <c r="L451" s="6">
        <f t="shared" si="174"/>
        <v>110.39965599999999</v>
      </c>
      <c r="M451" s="6">
        <f t="shared" si="175"/>
        <v>5242880</v>
      </c>
      <c r="N451" s="13">
        <f t="shared" si="176"/>
        <v>1.2326297067795242</v>
      </c>
      <c r="O451" s="13"/>
      <c r="P451" s="7">
        <f t="shared" si="177"/>
        <v>0.10361438720566067</v>
      </c>
      <c r="Q451" s="7">
        <f t="shared" si="178"/>
        <v>0</v>
      </c>
      <c r="R451" s="6">
        <f t="shared" si="179"/>
        <v>0.10361438720566067</v>
      </c>
      <c r="S451" s="6">
        <f t="shared" si="180"/>
        <v>0.10361438720566067</v>
      </c>
      <c r="T451" s="7">
        <f t="shared" si="181"/>
        <v>0.29884740959648837</v>
      </c>
      <c r="U451" s="7">
        <f t="shared" si="182"/>
        <v>2.7533792850793385E-2</v>
      </c>
      <c r="V451" s="7">
        <f t="shared" si="183"/>
        <v>0.63236693951439193</v>
      </c>
      <c r="W451" s="6">
        <f t="shared" si="184"/>
        <v>0.95874814196167368</v>
      </c>
      <c r="X451" s="6">
        <v>2.48E-3</v>
      </c>
      <c r="Y451" s="6">
        <v>0.72862400000000005</v>
      </c>
      <c r="Z451" s="6">
        <f t="shared" si="185"/>
        <v>4077.9994840992208</v>
      </c>
      <c r="AA451" s="6">
        <f t="shared" si="187"/>
        <v>4077.9994840992208</v>
      </c>
      <c r="AB451" s="6">
        <f t="shared" si="186"/>
        <v>31.583387585596086</v>
      </c>
    </row>
    <row r="452" spans="5:28">
      <c r="E452" s="12">
        <f t="shared" si="170"/>
        <v>1.0188024867618366</v>
      </c>
      <c r="F452" s="12">
        <f t="shared" si="171"/>
        <v>13960603.5</v>
      </c>
      <c r="G452" s="6">
        <v>16783</v>
      </c>
      <c r="H452" s="6">
        <v>9307069</v>
      </c>
      <c r="I452" s="12">
        <f t="shared" si="172"/>
        <v>18614138</v>
      </c>
      <c r="J452" s="6">
        <v>1777887.1953120001</v>
      </c>
      <c r="K452" s="12">
        <f t="shared" si="173"/>
        <v>14223097.562496001</v>
      </c>
      <c r="L452" s="6">
        <f t="shared" si="174"/>
        <v>112.020488</v>
      </c>
      <c r="M452" s="6">
        <f t="shared" si="175"/>
        <v>5242880</v>
      </c>
      <c r="N452" s="13">
        <f t="shared" si="176"/>
        <v>1.3087260294889953</v>
      </c>
      <c r="O452" s="13"/>
      <c r="P452" s="7">
        <f t="shared" si="177"/>
        <v>0.10782374543543823</v>
      </c>
      <c r="Q452" s="7">
        <f t="shared" si="178"/>
        <v>0</v>
      </c>
      <c r="R452" s="6">
        <f t="shared" si="179"/>
        <v>0.10782374543543823</v>
      </c>
      <c r="S452" s="6">
        <f t="shared" si="180"/>
        <v>0.10782374543543823</v>
      </c>
      <c r="T452" s="7">
        <f t="shared" si="181"/>
        <v>0.31098815411043129</v>
      </c>
      <c r="U452" s="7">
        <f t="shared" si="182"/>
        <v>2.6986358251300507E-2</v>
      </c>
      <c r="V452" s="7">
        <f t="shared" si="183"/>
        <v>1.688011749832772</v>
      </c>
      <c r="W452" s="6">
        <f t="shared" si="184"/>
        <v>2.025986262194504</v>
      </c>
      <c r="X452" s="6">
        <v>6.62E-3</v>
      </c>
      <c r="Y452" s="6">
        <v>1.62081672727032</v>
      </c>
      <c r="Z452" s="6">
        <f t="shared" si="185"/>
        <v>1528.7574839190065</v>
      </c>
      <c r="AA452" s="6">
        <f t="shared" si="187"/>
        <v>1528.7574839190065</v>
      </c>
      <c r="AB452" s="6">
        <f t="shared" si="186"/>
        <v>24.997862380563259</v>
      </c>
    </row>
    <row r="453" spans="5:28">
      <c r="E453" s="12">
        <f t="shared" si="170"/>
        <v>1.026471117081647</v>
      </c>
      <c r="F453" s="12">
        <f t="shared" si="171"/>
        <v>13985121</v>
      </c>
      <c r="G453" s="6">
        <v>19242</v>
      </c>
      <c r="H453" s="6">
        <v>9323414</v>
      </c>
      <c r="I453" s="12">
        <f t="shared" si="172"/>
        <v>18646828</v>
      </c>
      <c r="J453" s="6">
        <v>1794415.346924</v>
      </c>
      <c r="K453" s="12">
        <f t="shared" si="173"/>
        <v>14355322.775392</v>
      </c>
      <c r="L453" s="6">
        <f t="shared" si="174"/>
        <v>112.26580800000001</v>
      </c>
      <c r="M453" s="6">
        <f t="shared" si="175"/>
        <v>5242880</v>
      </c>
      <c r="N453" s="13">
        <f t="shared" si="176"/>
        <v>1.2989487099492134</v>
      </c>
      <c r="O453" s="13"/>
      <c r="P453" s="7">
        <f t="shared" si="177"/>
        <v>0.1080131046331773</v>
      </c>
      <c r="Q453" s="7">
        <f t="shared" si="178"/>
        <v>0</v>
      </c>
      <c r="R453" s="6">
        <f t="shared" si="179"/>
        <v>0.1080131046331773</v>
      </c>
      <c r="S453" s="6">
        <f t="shared" si="180"/>
        <v>0.1080131046331773</v>
      </c>
      <c r="T453" s="7">
        <f t="shared" si="181"/>
        <v>0.3115343090147234</v>
      </c>
      <c r="U453" s="7">
        <f t="shared" si="182"/>
        <v>2.723723728446378E-2</v>
      </c>
      <c r="V453" s="7">
        <f t="shared" si="183"/>
        <v>0.69789851348826226</v>
      </c>
      <c r="W453" s="6">
        <f t="shared" si="184"/>
        <v>1.0366700597874494</v>
      </c>
      <c r="X453" s="6">
        <v>2.7369999999999998E-3</v>
      </c>
      <c r="Y453" s="6">
        <v>0.78354835999999983</v>
      </c>
      <c r="Z453" s="6">
        <f t="shared" si="185"/>
        <v>3846.4049920780894</v>
      </c>
      <c r="AA453" s="6">
        <f t="shared" si="187"/>
        <v>3846.4049920780894</v>
      </c>
      <c r="AB453" s="6">
        <f t="shared" si="186"/>
        <v>32.304540818316511</v>
      </c>
    </row>
    <row r="454" spans="5:28">
      <c r="E454" s="12">
        <f t="shared" ref="E454:E517" si="188">K454/F454</f>
        <v>1.0706945707069992</v>
      </c>
      <c r="F454" s="12">
        <f t="shared" ref="F454:F517" si="189">H454*1.5</f>
        <v>14630355</v>
      </c>
      <c r="G454" s="6">
        <v>97578</v>
      </c>
      <c r="H454" s="6">
        <v>9753570</v>
      </c>
      <c r="I454" s="12">
        <f t="shared" ref="I454:I517" si="190">2*H454</f>
        <v>19507140</v>
      </c>
      <c r="J454" s="6">
        <v>1958080.2082519999</v>
      </c>
      <c r="K454" s="12">
        <f t="shared" ref="K454:K517" si="191">J454*8</f>
        <v>15664641.666015999</v>
      </c>
      <c r="L454" s="6">
        <f t="shared" ref="L454:L517" si="192">((H454+2*G454)*8+(G454+H454)*4)/1000000</f>
        <v>118.9944</v>
      </c>
      <c r="M454" s="6">
        <f t="shared" ref="M454:M517" si="193">40*2^20/8</f>
        <v>5242880</v>
      </c>
      <c r="N454" s="13">
        <f t="shared" ref="N454:N517" si="194">I454/K454</f>
        <v>1.2452975571295826</v>
      </c>
      <c r="O454" s="13"/>
      <c r="P454" s="7">
        <f t="shared" ref="P454:P517" si="195">$B$32*I454</f>
        <v>0.11299652433722444</v>
      </c>
      <c r="Q454" s="7">
        <f t="shared" ref="Q454:Q517" si="196">$C$32*K454</f>
        <v>0</v>
      </c>
      <c r="R454" s="6">
        <f t="shared" ref="R454:R517" si="197">P454+Q454</f>
        <v>0.11299652433722444</v>
      </c>
      <c r="S454" s="6">
        <f t="shared" ref="S454:S517" si="198">MAX(P454,Q454)</f>
        <v>0.11299652433722444</v>
      </c>
      <c r="T454" s="7">
        <f t="shared" ref="T454:T517" si="199">$D$32*I454</f>
        <v>0.32590762250574046</v>
      </c>
      <c r="U454" s="7">
        <f t="shared" ref="U454:U517" si="200">$E$32*K454</f>
        <v>2.9721488587129658E-2</v>
      </c>
      <c r="V454" s="7">
        <f t="shared" ref="V454:V517" si="201">X454*$F$32</f>
        <v>0.64129147293495792</v>
      </c>
      <c r="W454" s="6">
        <f t="shared" ref="W454:W517" si="202">SUM(T454:V454)</f>
        <v>0.99692058402782802</v>
      </c>
      <c r="X454" s="6">
        <v>2.5149999999999999E-3</v>
      </c>
      <c r="Y454" s="6">
        <v>0.74522244444416497</v>
      </c>
      <c r="Z454" s="6">
        <f t="shared" ref="Z454:Z517" si="203">ABS(S454-X454)/ABS(X454)*100</f>
        <v>4392.9035521759224</v>
      </c>
      <c r="AA454" s="6">
        <f t="shared" si="187"/>
        <v>4392.9035521759224</v>
      </c>
      <c r="AB454" s="6">
        <f t="shared" ref="AB454:AB517" si="204">ABS(W454-Y454)/ABS(Y454)*100</f>
        <v>33.77490056293135</v>
      </c>
    </row>
    <row r="455" spans="5:28">
      <c r="E455" s="12">
        <f t="shared" si="188"/>
        <v>1.255228285072721</v>
      </c>
      <c r="F455" s="12">
        <f t="shared" si="189"/>
        <v>13382683.5</v>
      </c>
      <c r="G455" s="6">
        <v>806529</v>
      </c>
      <c r="H455" s="6">
        <v>8921789</v>
      </c>
      <c r="I455" s="12">
        <f t="shared" si="190"/>
        <v>17843578</v>
      </c>
      <c r="J455" s="6">
        <v>2099790.3574219998</v>
      </c>
      <c r="K455" s="12">
        <f t="shared" si="191"/>
        <v>16798322.859375998</v>
      </c>
      <c r="L455" s="6">
        <f t="shared" si="192"/>
        <v>123.192048</v>
      </c>
      <c r="M455" s="6">
        <f t="shared" si="193"/>
        <v>5242880</v>
      </c>
      <c r="N455" s="13">
        <f t="shared" si="194"/>
        <v>1.0622237796817073</v>
      </c>
      <c r="O455" s="13"/>
      <c r="P455" s="7">
        <f t="shared" si="195"/>
        <v>0.1033602207058627</v>
      </c>
      <c r="Q455" s="7">
        <f t="shared" si="196"/>
        <v>0</v>
      </c>
      <c r="R455" s="6">
        <f t="shared" si="197"/>
        <v>0.1033602207058627</v>
      </c>
      <c r="S455" s="6">
        <f t="shared" si="198"/>
        <v>0.1033602207058627</v>
      </c>
      <c r="T455" s="7">
        <f t="shared" si="199"/>
        <v>0.29811433572403417</v>
      </c>
      <c r="U455" s="7">
        <f t="shared" si="200"/>
        <v>3.1872491678569183E-2</v>
      </c>
      <c r="V455" s="7">
        <f t="shared" si="201"/>
        <v>0.73436160717800358</v>
      </c>
      <c r="W455" s="6">
        <f t="shared" si="202"/>
        <v>1.0643484345806069</v>
      </c>
      <c r="X455" s="6">
        <v>2.8800000000000002E-3</v>
      </c>
      <c r="Y455" s="6">
        <v>0.8920224000000001</v>
      </c>
      <c r="Z455" s="6">
        <f t="shared" si="203"/>
        <v>3488.8965522868994</v>
      </c>
      <c r="AA455" s="6">
        <f t="shared" ref="AA455:AA518" si="205">ABS(R455-X455)/ABS(X455)*100</f>
        <v>3488.8965522868994</v>
      </c>
      <c r="AB455" s="6">
        <f t="shared" si="204"/>
        <v>19.318577042527942</v>
      </c>
    </row>
    <row r="456" spans="5:28">
      <c r="E456" s="12">
        <f t="shared" si="188"/>
        <v>1.4588252959291856</v>
      </c>
      <c r="F456" s="12">
        <f t="shared" si="189"/>
        <v>11491239</v>
      </c>
      <c r="G456" s="6">
        <v>1585478</v>
      </c>
      <c r="H456" s="6">
        <v>7660826</v>
      </c>
      <c r="I456" s="12">
        <f t="shared" si="190"/>
        <v>15321652</v>
      </c>
      <c r="J456" s="6">
        <v>2095463.766846</v>
      </c>
      <c r="K456" s="12">
        <f t="shared" si="191"/>
        <v>16763710.134768</v>
      </c>
      <c r="L456" s="6">
        <f t="shared" si="192"/>
        <v>123.639472</v>
      </c>
      <c r="M456" s="6">
        <f t="shared" si="193"/>
        <v>5242880</v>
      </c>
      <c r="N456" s="13">
        <f t="shared" si="194"/>
        <v>0.91397738787088867</v>
      </c>
      <c r="O456" s="13"/>
      <c r="P456" s="7">
        <f t="shared" si="195"/>
        <v>8.8751781301845564E-2</v>
      </c>
      <c r="Q456" s="7">
        <f t="shared" si="196"/>
        <v>0</v>
      </c>
      <c r="R456" s="6">
        <f t="shared" si="197"/>
        <v>8.8751781301845564E-2</v>
      </c>
      <c r="S456" s="6">
        <f t="shared" si="198"/>
        <v>8.8751781301845564E-2</v>
      </c>
      <c r="T456" s="7">
        <f t="shared" si="199"/>
        <v>0.25598028087050811</v>
      </c>
      <c r="U456" s="7">
        <f t="shared" si="200"/>
        <v>3.1806818826209081E-2</v>
      </c>
      <c r="V456" s="7">
        <f t="shared" si="201"/>
        <v>0.94370566255756627</v>
      </c>
      <c r="W456" s="6">
        <f t="shared" si="202"/>
        <v>1.2314927622542835</v>
      </c>
      <c r="X456" s="6">
        <v>3.7009999999999999E-3</v>
      </c>
      <c r="Y456" s="6">
        <v>1.0887487923079771</v>
      </c>
      <c r="Z456" s="6">
        <f t="shared" si="203"/>
        <v>2298.0486706794263</v>
      </c>
      <c r="AA456" s="6">
        <f t="shared" si="205"/>
        <v>2298.0486706794263</v>
      </c>
      <c r="AB456" s="6">
        <f t="shared" si="204"/>
        <v>13.110826937746731</v>
      </c>
    </row>
    <row r="457" spans="5:28">
      <c r="E457" s="12">
        <f t="shared" si="188"/>
        <v>1.0704617090545441</v>
      </c>
      <c r="F457" s="12">
        <f t="shared" si="189"/>
        <v>15251436</v>
      </c>
      <c r="G457" s="6">
        <v>108384</v>
      </c>
      <c r="H457" s="6">
        <v>10167624</v>
      </c>
      <c r="I457" s="12">
        <f t="shared" si="190"/>
        <v>20335248</v>
      </c>
      <c r="J457" s="6">
        <v>2040759.780762</v>
      </c>
      <c r="K457" s="12">
        <f t="shared" si="191"/>
        <v>16326078.246096</v>
      </c>
      <c r="L457" s="6">
        <f t="shared" si="192"/>
        <v>124.179168</v>
      </c>
      <c r="M457" s="6">
        <f t="shared" si="193"/>
        <v>5242880</v>
      </c>
      <c r="N457" s="13">
        <f t="shared" si="194"/>
        <v>1.24556845149647</v>
      </c>
      <c r="O457" s="13"/>
      <c r="P457" s="7">
        <f t="shared" si="195"/>
        <v>0.11779340003380787</v>
      </c>
      <c r="Q457" s="7">
        <f t="shared" si="196"/>
        <v>0</v>
      </c>
      <c r="R457" s="6">
        <f t="shared" si="197"/>
        <v>0.11779340003380787</v>
      </c>
      <c r="S457" s="6">
        <f t="shared" si="198"/>
        <v>0.11779340003380787</v>
      </c>
      <c r="T457" s="7">
        <f t="shared" si="199"/>
        <v>0.33974290074017072</v>
      </c>
      <c r="U457" s="7">
        <f t="shared" si="200"/>
        <v>3.0976472913302099E-2</v>
      </c>
      <c r="V457" s="7">
        <f t="shared" si="201"/>
        <v>0.65990549978356705</v>
      </c>
      <c r="W457" s="6">
        <f t="shared" si="202"/>
        <v>1.0306248734370398</v>
      </c>
      <c r="X457" s="6">
        <v>2.588E-3</v>
      </c>
      <c r="Y457" s="6">
        <v>0.7782116</v>
      </c>
      <c r="Z457" s="6">
        <f t="shared" si="203"/>
        <v>4451.5224124346159</v>
      </c>
      <c r="AA457" s="6">
        <f t="shared" si="205"/>
        <v>4451.5224124346159</v>
      </c>
      <c r="AB457" s="6">
        <f t="shared" si="204"/>
        <v>32.435043815466102</v>
      </c>
    </row>
    <row r="458" spans="5:28">
      <c r="E458" s="12">
        <f t="shared" si="188"/>
        <v>1.0233129693900582</v>
      </c>
      <c r="F458" s="12">
        <f t="shared" si="189"/>
        <v>15447742.5</v>
      </c>
      <c r="G458" s="6">
        <v>66463</v>
      </c>
      <c r="H458" s="6">
        <v>10298495</v>
      </c>
      <c r="I458" s="12">
        <f t="shared" si="190"/>
        <v>20596990</v>
      </c>
      <c r="J458" s="6">
        <v>1975984.406006</v>
      </c>
      <c r="K458" s="12">
        <f t="shared" si="191"/>
        <v>15807875.248048</v>
      </c>
      <c r="L458" s="6">
        <f t="shared" si="192"/>
        <v>124.91119999999999</v>
      </c>
      <c r="M458" s="6">
        <f t="shared" si="193"/>
        <v>5242880</v>
      </c>
      <c r="N458" s="13">
        <f t="shared" si="194"/>
        <v>1.3029575244493008</v>
      </c>
      <c r="O458" s="13"/>
      <c r="P458" s="7">
        <f t="shared" si="195"/>
        <v>0.11930955956683391</v>
      </c>
      <c r="Q458" s="7">
        <f t="shared" si="196"/>
        <v>0</v>
      </c>
      <c r="R458" s="6">
        <f t="shared" si="197"/>
        <v>0.11930955956683391</v>
      </c>
      <c r="S458" s="6">
        <f t="shared" si="198"/>
        <v>0.11930955956683391</v>
      </c>
      <c r="T458" s="7">
        <f t="shared" si="199"/>
        <v>0.34411584894938529</v>
      </c>
      <c r="U458" s="7">
        <f t="shared" si="200"/>
        <v>2.9993254476476078E-2</v>
      </c>
      <c r="V458" s="7">
        <f t="shared" si="201"/>
        <v>1.0689041171146496</v>
      </c>
      <c r="W458" s="6">
        <f t="shared" si="202"/>
        <v>1.4430132205405108</v>
      </c>
      <c r="X458" s="6">
        <v>4.1920000000000004E-3</v>
      </c>
      <c r="Y458" s="6">
        <v>1.1241826133319361</v>
      </c>
      <c r="Z458" s="6">
        <f t="shared" si="203"/>
        <v>2746.1249896668392</v>
      </c>
      <c r="AA458" s="6">
        <f t="shared" si="205"/>
        <v>2746.1249896668392</v>
      </c>
      <c r="AB458" s="6">
        <f t="shared" si="204"/>
        <v>28.361104630821572</v>
      </c>
    </row>
    <row r="459" spans="5:28">
      <c r="E459" s="12">
        <f t="shared" si="188"/>
        <v>1.0860065223790354</v>
      </c>
      <c r="F459" s="12">
        <f t="shared" si="189"/>
        <v>15169644</v>
      </c>
      <c r="G459" s="6">
        <v>179860</v>
      </c>
      <c r="H459" s="6">
        <v>10113096</v>
      </c>
      <c r="I459" s="12">
        <f t="shared" si="190"/>
        <v>20226192</v>
      </c>
      <c r="J459" s="6">
        <v>2059291.5407710001</v>
      </c>
      <c r="K459" s="12">
        <f t="shared" si="191"/>
        <v>16474332.326168001</v>
      </c>
      <c r="L459" s="6">
        <f t="shared" si="192"/>
        <v>124.954352</v>
      </c>
      <c r="M459" s="6">
        <f t="shared" si="193"/>
        <v>5242880</v>
      </c>
      <c r="N459" s="13">
        <f t="shared" si="194"/>
        <v>1.2277397104508148</v>
      </c>
      <c r="O459" s="13"/>
      <c r="P459" s="7">
        <f t="shared" si="195"/>
        <v>0.11716168523819352</v>
      </c>
      <c r="Q459" s="7">
        <f t="shared" si="196"/>
        <v>0</v>
      </c>
      <c r="R459" s="6">
        <f t="shared" si="197"/>
        <v>0.11716168523819352</v>
      </c>
      <c r="S459" s="6">
        <f t="shared" si="198"/>
        <v>0.11716168523819352</v>
      </c>
      <c r="T459" s="7">
        <f t="shared" si="199"/>
        <v>0.33792089189212915</v>
      </c>
      <c r="U459" s="7">
        <f t="shared" si="200"/>
        <v>3.1257764502525924E-2</v>
      </c>
      <c r="V459" s="7">
        <f t="shared" si="201"/>
        <v>0.66934000654245118</v>
      </c>
      <c r="W459" s="6">
        <f t="shared" si="202"/>
        <v>1.0385186629371064</v>
      </c>
      <c r="X459" s="6">
        <v>2.6250000000000002E-3</v>
      </c>
      <c r="Y459" s="6">
        <v>0.79047499999912507</v>
      </c>
      <c r="Z459" s="6">
        <f t="shared" si="203"/>
        <v>4363.3022947883237</v>
      </c>
      <c r="AA459" s="6">
        <f t="shared" si="205"/>
        <v>4363.3022947883237</v>
      </c>
      <c r="AB459" s="6">
        <f t="shared" si="204"/>
        <v>31.379064858250526</v>
      </c>
    </row>
    <row r="460" spans="5:28">
      <c r="E460" s="12">
        <f t="shared" si="188"/>
        <v>1.3510394694738992</v>
      </c>
      <c r="F460" s="12">
        <f t="shared" si="189"/>
        <v>12870469.5</v>
      </c>
      <c r="G460" s="6">
        <v>1228045</v>
      </c>
      <c r="H460" s="6">
        <v>8580313</v>
      </c>
      <c r="I460" s="12">
        <f t="shared" si="190"/>
        <v>17160626</v>
      </c>
      <c r="J460" s="6">
        <v>2173564.0356450002</v>
      </c>
      <c r="K460" s="12">
        <f t="shared" si="191"/>
        <v>17388512.285160001</v>
      </c>
      <c r="L460" s="6">
        <f t="shared" si="192"/>
        <v>127.52465599999999</v>
      </c>
      <c r="M460" s="6">
        <f t="shared" si="193"/>
        <v>5242880</v>
      </c>
      <c r="N460" s="13">
        <f t="shared" si="194"/>
        <v>0.98689443458860548</v>
      </c>
      <c r="O460" s="13"/>
      <c r="P460" s="7">
        <f t="shared" si="195"/>
        <v>9.9404171675140832E-2</v>
      </c>
      <c r="Q460" s="7">
        <f t="shared" si="196"/>
        <v>0</v>
      </c>
      <c r="R460" s="6">
        <f t="shared" si="197"/>
        <v>9.9404171675140832E-2</v>
      </c>
      <c r="S460" s="6">
        <f t="shared" si="198"/>
        <v>9.9404171675140832E-2</v>
      </c>
      <c r="T460" s="7">
        <f t="shared" si="199"/>
        <v>0.28670419243262696</v>
      </c>
      <c r="U460" s="7">
        <f t="shared" si="200"/>
        <v>3.2992294394563589E-2</v>
      </c>
      <c r="V460" s="7">
        <f t="shared" si="201"/>
        <v>1.2953322793278674</v>
      </c>
      <c r="W460" s="6">
        <f t="shared" si="202"/>
        <v>1.615028766155058</v>
      </c>
      <c r="X460" s="6">
        <v>5.0800000000000003E-3</v>
      </c>
      <c r="Y460" s="6">
        <v>1.3869035000000001</v>
      </c>
      <c r="Z460" s="6">
        <f t="shared" si="203"/>
        <v>1856.775032975213</v>
      </c>
      <c r="AA460" s="6">
        <f t="shared" si="205"/>
        <v>1856.775032975213</v>
      </c>
      <c r="AB460" s="6">
        <f t="shared" si="204"/>
        <v>16.448532010702827</v>
      </c>
    </row>
    <row r="461" spans="5:28">
      <c r="E461" s="12">
        <f t="shared" si="188"/>
        <v>1.0573187493168748</v>
      </c>
      <c r="F461" s="12">
        <f t="shared" si="189"/>
        <v>15921315</v>
      </c>
      <c r="G461" s="6">
        <v>52804</v>
      </c>
      <c r="H461" s="6">
        <v>10614210</v>
      </c>
      <c r="I461" s="12">
        <f t="shared" si="190"/>
        <v>21228420</v>
      </c>
      <c r="J461" s="6">
        <v>2104238.1079099998</v>
      </c>
      <c r="K461" s="12">
        <f t="shared" si="191"/>
        <v>16833904.863279998</v>
      </c>
      <c r="L461" s="6">
        <f t="shared" si="192"/>
        <v>128.42660000000001</v>
      </c>
      <c r="M461" s="6">
        <f t="shared" si="193"/>
        <v>5242880</v>
      </c>
      <c r="N461" s="13">
        <f t="shared" si="194"/>
        <v>1.2610514418615857</v>
      </c>
      <c r="O461" s="13"/>
      <c r="P461" s="7">
        <f t="shared" si="195"/>
        <v>0.1229671636729332</v>
      </c>
      <c r="Q461" s="7">
        <f t="shared" si="196"/>
        <v>0</v>
      </c>
      <c r="R461" s="6">
        <f t="shared" si="197"/>
        <v>0.1229671636729332</v>
      </c>
      <c r="S461" s="6">
        <f t="shared" si="198"/>
        <v>0.1229671636729332</v>
      </c>
      <c r="T461" s="7">
        <f t="shared" si="199"/>
        <v>0.35466520934146734</v>
      </c>
      <c r="U461" s="7">
        <f t="shared" si="200"/>
        <v>3.1940003604184065E-2</v>
      </c>
      <c r="V461" s="7">
        <f t="shared" si="201"/>
        <v>0.79989318115187391</v>
      </c>
      <c r="W461" s="6">
        <f t="shared" si="202"/>
        <v>1.1864983940975253</v>
      </c>
      <c r="X461" s="6">
        <v>3.137E-3</v>
      </c>
      <c r="Y461" s="6">
        <v>0.90308526363693409</v>
      </c>
      <c r="Z461" s="6">
        <f t="shared" si="203"/>
        <v>3819.8968336924836</v>
      </c>
      <c r="AA461" s="6">
        <f t="shared" si="205"/>
        <v>3819.8968336924836</v>
      </c>
      <c r="AB461" s="6">
        <f t="shared" si="204"/>
        <v>31.382765489852062</v>
      </c>
    </row>
    <row r="462" spans="5:28">
      <c r="E462" s="12">
        <f t="shared" si="188"/>
        <v>1.0810063490109578</v>
      </c>
      <c r="F462" s="12">
        <f t="shared" si="189"/>
        <v>15966003</v>
      </c>
      <c r="G462" s="6">
        <v>148770</v>
      </c>
      <c r="H462" s="6">
        <v>10644002</v>
      </c>
      <c r="I462" s="12">
        <f t="shared" si="190"/>
        <v>21288004</v>
      </c>
      <c r="J462" s="6">
        <v>2157418.8264159998</v>
      </c>
      <c r="K462" s="12">
        <f t="shared" si="191"/>
        <v>17259350.611327998</v>
      </c>
      <c r="L462" s="6">
        <f t="shared" si="192"/>
        <v>130.70342400000001</v>
      </c>
      <c r="M462" s="6">
        <f t="shared" si="193"/>
        <v>5242880</v>
      </c>
      <c r="N462" s="13">
        <f t="shared" si="194"/>
        <v>1.2334185960639699</v>
      </c>
      <c r="O462" s="13"/>
      <c r="P462" s="7">
        <f t="shared" si="195"/>
        <v>0.12331230831772015</v>
      </c>
      <c r="Q462" s="7">
        <f t="shared" si="196"/>
        <v>0</v>
      </c>
      <c r="R462" s="6">
        <f t="shared" si="197"/>
        <v>0.12331230831772015</v>
      </c>
      <c r="S462" s="6">
        <f t="shared" si="198"/>
        <v>0.12331230831772015</v>
      </c>
      <c r="T462" s="7">
        <f t="shared" si="199"/>
        <v>0.35566068483297364</v>
      </c>
      <c r="U462" s="7">
        <f t="shared" si="200"/>
        <v>3.2747228002587267E-2</v>
      </c>
      <c r="V462" s="7">
        <f t="shared" si="201"/>
        <v>0.68642411337610598</v>
      </c>
      <c r="W462" s="6">
        <f t="shared" si="202"/>
        <v>1.0748320262116668</v>
      </c>
      <c r="X462" s="6">
        <v>2.6919999999999999E-3</v>
      </c>
      <c r="Y462" s="6">
        <v>0.81041164444324809</v>
      </c>
      <c r="Z462" s="6">
        <f t="shared" si="203"/>
        <v>4480.6949597964394</v>
      </c>
      <c r="AA462" s="6">
        <f t="shared" si="205"/>
        <v>4480.6949597964394</v>
      </c>
      <c r="AB462" s="6">
        <f t="shared" si="204"/>
        <v>32.627909974081788</v>
      </c>
    </row>
    <row r="463" spans="5:28">
      <c r="E463" s="12">
        <f t="shared" si="188"/>
        <v>1.382637687282716</v>
      </c>
      <c r="F463" s="12">
        <f t="shared" si="189"/>
        <v>13222320</v>
      </c>
      <c r="G463" s="6">
        <v>1270432</v>
      </c>
      <c r="H463" s="6">
        <v>8814880</v>
      </c>
      <c r="I463" s="12">
        <f t="shared" si="190"/>
        <v>17629760</v>
      </c>
      <c r="J463" s="6">
        <v>2285209.7431640001</v>
      </c>
      <c r="K463" s="12">
        <f t="shared" si="191"/>
        <v>18281677.945312001</v>
      </c>
      <c r="L463" s="6">
        <f t="shared" si="192"/>
        <v>131.18719999999999</v>
      </c>
      <c r="M463" s="6">
        <f t="shared" si="193"/>
        <v>5242880</v>
      </c>
      <c r="N463" s="13">
        <f t="shared" si="194"/>
        <v>0.96434036595206662</v>
      </c>
      <c r="O463" s="13"/>
      <c r="P463" s="7">
        <f t="shared" si="195"/>
        <v>0.10212166442130553</v>
      </c>
      <c r="Q463" s="7">
        <f t="shared" si="196"/>
        <v>0</v>
      </c>
      <c r="R463" s="6">
        <f t="shared" si="197"/>
        <v>0.10212166442130553</v>
      </c>
      <c r="S463" s="6">
        <f t="shared" si="198"/>
        <v>0.10212166442130553</v>
      </c>
      <c r="T463" s="7">
        <f t="shared" si="199"/>
        <v>0.29454205828977509</v>
      </c>
      <c r="U463" s="7">
        <f t="shared" si="200"/>
        <v>3.4686952564256357E-2</v>
      </c>
      <c r="V463" s="7">
        <f t="shared" si="201"/>
        <v>0.78561392767896832</v>
      </c>
      <c r="W463" s="6">
        <f t="shared" si="202"/>
        <v>1.1148429385329996</v>
      </c>
      <c r="X463" s="6">
        <v>3.081E-3</v>
      </c>
      <c r="Y463" s="6">
        <v>0.97276413000000006</v>
      </c>
      <c r="Z463" s="6">
        <f t="shared" si="203"/>
        <v>3214.5622986467233</v>
      </c>
      <c r="AA463" s="6">
        <f t="shared" si="205"/>
        <v>3214.5622986467233</v>
      </c>
      <c r="AB463" s="6">
        <f t="shared" si="204"/>
        <v>14.60567923418389</v>
      </c>
    </row>
    <row r="464" spans="5:28">
      <c r="E464" s="12">
        <f t="shared" si="188"/>
        <v>1.3771361479704014</v>
      </c>
      <c r="F464" s="12">
        <f t="shared" si="189"/>
        <v>13222320</v>
      </c>
      <c r="G464" s="6">
        <v>1270432</v>
      </c>
      <c r="H464" s="6">
        <v>8814880</v>
      </c>
      <c r="I464" s="12">
        <f t="shared" si="190"/>
        <v>17629760</v>
      </c>
      <c r="J464" s="6">
        <v>2276116.8540039998</v>
      </c>
      <c r="K464" s="12">
        <f t="shared" si="191"/>
        <v>18208934.832031999</v>
      </c>
      <c r="L464" s="6">
        <f t="shared" si="192"/>
        <v>131.18719999999999</v>
      </c>
      <c r="M464" s="6">
        <f t="shared" si="193"/>
        <v>5242880</v>
      </c>
      <c r="N464" s="13">
        <f t="shared" si="194"/>
        <v>0.96819282196489875</v>
      </c>
      <c r="O464" s="13"/>
      <c r="P464" s="7">
        <f t="shared" si="195"/>
        <v>0.10212166442130553</v>
      </c>
      <c r="Q464" s="7">
        <f t="shared" si="196"/>
        <v>0</v>
      </c>
      <c r="R464" s="6">
        <f t="shared" si="197"/>
        <v>0.10212166442130553</v>
      </c>
      <c r="S464" s="6">
        <f t="shared" si="198"/>
        <v>0.10212166442130553</v>
      </c>
      <c r="T464" s="7">
        <f t="shared" si="199"/>
        <v>0.29454205828977509</v>
      </c>
      <c r="U464" s="7">
        <f t="shared" si="200"/>
        <v>3.4548932579041222E-2</v>
      </c>
      <c r="V464" s="7">
        <f t="shared" si="201"/>
        <v>0.77898427428083361</v>
      </c>
      <c r="W464" s="6">
        <f t="shared" si="202"/>
        <v>1.1080752651496499</v>
      </c>
      <c r="X464" s="6">
        <v>3.055E-3</v>
      </c>
      <c r="Y464" s="6">
        <v>0.9676573636349749</v>
      </c>
      <c r="Z464" s="6">
        <f t="shared" si="203"/>
        <v>3242.7713394862694</v>
      </c>
      <c r="AA464" s="6">
        <f t="shared" si="205"/>
        <v>3242.7713394862694</v>
      </c>
      <c r="AB464" s="6">
        <f t="shared" si="204"/>
        <v>14.511117962994621</v>
      </c>
    </row>
    <row r="465" spans="5:28">
      <c r="E465" s="12">
        <f t="shared" si="188"/>
        <v>1.0825133297597713</v>
      </c>
      <c r="F465" s="12">
        <f t="shared" si="189"/>
        <v>15992446.5</v>
      </c>
      <c r="G465" s="6">
        <v>240369</v>
      </c>
      <c r="H465" s="6">
        <v>10661631</v>
      </c>
      <c r="I465" s="12">
        <f t="shared" si="190"/>
        <v>21323262</v>
      </c>
      <c r="J465" s="6">
        <v>2164004.5639650002</v>
      </c>
      <c r="K465" s="12">
        <f t="shared" si="191"/>
        <v>17312036.511720002</v>
      </c>
      <c r="L465" s="6">
        <f t="shared" si="192"/>
        <v>132.74695199999999</v>
      </c>
      <c r="M465" s="6">
        <f t="shared" si="193"/>
        <v>5242880</v>
      </c>
      <c r="N465" s="13">
        <f t="shared" si="194"/>
        <v>1.2317015381503185</v>
      </c>
      <c r="O465" s="13"/>
      <c r="P465" s="7">
        <f t="shared" si="195"/>
        <v>0.12351654284185243</v>
      </c>
      <c r="Q465" s="7">
        <f t="shared" si="196"/>
        <v>0</v>
      </c>
      <c r="R465" s="6">
        <f t="shared" si="197"/>
        <v>0.12351654284185243</v>
      </c>
      <c r="S465" s="6">
        <f t="shared" si="198"/>
        <v>0.12351654284185243</v>
      </c>
      <c r="T465" s="7">
        <f t="shared" si="199"/>
        <v>0.35624974355477024</v>
      </c>
      <c r="U465" s="7">
        <f t="shared" si="200"/>
        <v>3.2847192203530384E-2</v>
      </c>
      <c r="V465" s="7">
        <f t="shared" si="201"/>
        <v>0.71345270030696317</v>
      </c>
      <c r="W465" s="6">
        <f t="shared" si="202"/>
        <v>1.1025496360652638</v>
      </c>
      <c r="X465" s="6">
        <v>2.7980000000000001E-3</v>
      </c>
      <c r="Y465" s="6">
        <v>0.84784996000000001</v>
      </c>
      <c r="Z465" s="6">
        <f t="shared" si="203"/>
        <v>4314.4582859847187</v>
      </c>
      <c r="AA465" s="6">
        <f t="shared" si="205"/>
        <v>4314.4582859847187</v>
      </c>
      <c r="AB465" s="6">
        <f t="shared" si="204"/>
        <v>30.040654370646401</v>
      </c>
    </row>
    <row r="466" spans="5:28">
      <c r="E466" s="12">
        <f t="shared" si="188"/>
        <v>1.0978974804328749</v>
      </c>
      <c r="F466" s="12">
        <f t="shared" si="189"/>
        <v>16152654</v>
      </c>
      <c r="G466" s="6">
        <v>220542</v>
      </c>
      <c r="H466" s="6">
        <v>10768436</v>
      </c>
      <c r="I466" s="12">
        <f t="shared" si="190"/>
        <v>21536872</v>
      </c>
      <c r="J466" s="6">
        <v>2216744.766113</v>
      </c>
      <c r="K466" s="12">
        <f t="shared" si="191"/>
        <v>17733958.128904</v>
      </c>
      <c r="L466" s="6">
        <f t="shared" si="192"/>
        <v>133.63207199999999</v>
      </c>
      <c r="M466" s="6">
        <f t="shared" si="193"/>
        <v>5242880</v>
      </c>
      <c r="N466" s="13">
        <f t="shared" si="194"/>
        <v>1.2144424749090703</v>
      </c>
      <c r="O466" s="13"/>
      <c r="P466" s="7">
        <f t="shared" si="195"/>
        <v>0.12475389427131234</v>
      </c>
      <c r="Q466" s="7">
        <f t="shared" si="196"/>
        <v>0</v>
      </c>
      <c r="R466" s="6">
        <f t="shared" si="197"/>
        <v>0.12475389427131234</v>
      </c>
      <c r="S466" s="6">
        <f t="shared" si="198"/>
        <v>0.12475389427131234</v>
      </c>
      <c r="T466" s="7">
        <f t="shared" si="199"/>
        <v>0.35981854591346818</v>
      </c>
      <c r="U466" s="7">
        <f t="shared" si="200"/>
        <v>3.3647730051581067E-2</v>
      </c>
      <c r="V466" s="7">
        <f t="shared" si="201"/>
        <v>0.72110230038173395</v>
      </c>
      <c r="W466" s="6">
        <f t="shared" si="202"/>
        <v>1.1145685763467832</v>
      </c>
      <c r="X466" s="6">
        <v>2.8279999999999998E-3</v>
      </c>
      <c r="Y466" s="6">
        <v>0.86002307999999994</v>
      </c>
      <c r="Z466" s="6">
        <f t="shared" si="203"/>
        <v>4311.3823999756842</v>
      </c>
      <c r="AA466" s="6">
        <f t="shared" si="205"/>
        <v>4311.3823999756842</v>
      </c>
      <c r="AB466" s="6">
        <f t="shared" si="204"/>
        <v>29.597519213877753</v>
      </c>
    </row>
    <row r="467" spans="5:28">
      <c r="E467" s="12">
        <f t="shared" si="188"/>
        <v>1.0824115138610044</v>
      </c>
      <c r="F467" s="12">
        <f t="shared" si="189"/>
        <v>14755821</v>
      </c>
      <c r="G467" s="6">
        <v>820878</v>
      </c>
      <c r="H467" s="6">
        <v>9837214</v>
      </c>
      <c r="I467" s="12">
        <f t="shared" si="190"/>
        <v>19674428</v>
      </c>
      <c r="J467" s="6">
        <v>1996483.8183589999</v>
      </c>
      <c r="K467" s="12">
        <f t="shared" si="191"/>
        <v>15971870.546871999</v>
      </c>
      <c r="L467" s="6">
        <f t="shared" si="192"/>
        <v>134.46412799999999</v>
      </c>
      <c r="M467" s="6">
        <f t="shared" si="193"/>
        <v>5242880</v>
      </c>
      <c r="N467" s="13">
        <f t="shared" si="194"/>
        <v>1.2318173968579482</v>
      </c>
      <c r="O467" s="13"/>
      <c r="P467" s="7">
        <f t="shared" si="195"/>
        <v>0.11396555221949348</v>
      </c>
      <c r="Q467" s="7">
        <f t="shared" si="196"/>
        <v>0</v>
      </c>
      <c r="R467" s="6">
        <f t="shared" si="197"/>
        <v>0.11396555221949348</v>
      </c>
      <c r="S467" s="6">
        <f t="shared" si="198"/>
        <v>0.11396555221949348</v>
      </c>
      <c r="T467" s="7">
        <f t="shared" si="199"/>
        <v>0.32870251885414115</v>
      </c>
      <c r="U467" s="7">
        <f t="shared" si="200"/>
        <v>3.0304412848704585E-2</v>
      </c>
      <c r="V467" s="7">
        <f t="shared" si="201"/>
        <v>5.6242409616407025</v>
      </c>
      <c r="W467" s="6">
        <f t="shared" si="202"/>
        <v>5.983247893343548</v>
      </c>
      <c r="X467" s="6">
        <v>2.2057E-2</v>
      </c>
      <c r="Y467" s="6">
        <v>5.0145364111013082</v>
      </c>
      <c r="Z467" s="6">
        <f t="shared" si="203"/>
        <v>416.68654948312769</v>
      </c>
      <c r="AA467" s="6">
        <f t="shared" si="205"/>
        <v>416.68654948312769</v>
      </c>
      <c r="AB467" s="6">
        <f t="shared" si="204"/>
        <v>19.31806657336622</v>
      </c>
    </row>
    <row r="468" spans="5:28">
      <c r="E468" s="12">
        <f t="shared" si="188"/>
        <v>1.0953232744058075</v>
      </c>
      <c r="F468" s="12">
        <f t="shared" si="189"/>
        <v>16595317.5</v>
      </c>
      <c r="G468" s="6">
        <v>181343</v>
      </c>
      <c r="H468" s="6">
        <v>11063545</v>
      </c>
      <c r="I468" s="12">
        <f t="shared" si="190"/>
        <v>22127090</v>
      </c>
      <c r="J468" s="6">
        <v>2272154.687988</v>
      </c>
      <c r="K468" s="12">
        <f t="shared" si="191"/>
        <v>18177237.503904</v>
      </c>
      <c r="L468" s="6">
        <f t="shared" si="192"/>
        <v>136.38939999999999</v>
      </c>
      <c r="M468" s="6">
        <f t="shared" si="193"/>
        <v>5242880</v>
      </c>
      <c r="N468" s="13">
        <f t="shared" si="194"/>
        <v>1.2172966324089496</v>
      </c>
      <c r="O468" s="13"/>
      <c r="P468" s="7">
        <f t="shared" si="195"/>
        <v>0.12817277487612</v>
      </c>
      <c r="Q468" s="7">
        <f t="shared" si="196"/>
        <v>0</v>
      </c>
      <c r="R468" s="6">
        <f t="shared" si="197"/>
        <v>0.12817277487612</v>
      </c>
      <c r="S468" s="6">
        <f t="shared" si="198"/>
        <v>0.12817277487612</v>
      </c>
      <c r="T468" s="7">
        <f t="shared" si="199"/>
        <v>0.36967937354581681</v>
      </c>
      <c r="U468" s="7">
        <f t="shared" si="200"/>
        <v>3.4488791287827225E-2</v>
      </c>
      <c r="V468" s="7">
        <f t="shared" si="201"/>
        <v>0.73946134056118407</v>
      </c>
      <c r="W468" s="6">
        <f t="shared" si="202"/>
        <v>1.143629505394828</v>
      </c>
      <c r="X468" s="6">
        <v>2.8999999999999998E-3</v>
      </c>
      <c r="Y468" s="6">
        <v>0.87530699999999995</v>
      </c>
      <c r="Z468" s="6">
        <f t="shared" si="203"/>
        <v>4319.7508577972412</v>
      </c>
      <c r="AA468" s="6">
        <f t="shared" si="205"/>
        <v>4319.7508577972412</v>
      </c>
      <c r="AB468" s="6">
        <f t="shared" si="204"/>
        <v>30.654673776723829</v>
      </c>
    </row>
    <row r="469" spans="5:28">
      <c r="E469" s="12">
        <f t="shared" si="188"/>
        <v>1.0913443506610492</v>
      </c>
      <c r="F469" s="12">
        <f t="shared" si="189"/>
        <v>16650723</v>
      </c>
      <c r="G469" s="6">
        <v>201822</v>
      </c>
      <c r="H469" s="6">
        <v>11100482</v>
      </c>
      <c r="I469" s="12">
        <f t="shared" si="190"/>
        <v>22200964</v>
      </c>
      <c r="J469" s="6">
        <v>2271459.0600589998</v>
      </c>
      <c r="K469" s="12">
        <f t="shared" si="191"/>
        <v>18171672.480471998</v>
      </c>
      <c r="L469" s="6">
        <f t="shared" si="192"/>
        <v>137.24222399999999</v>
      </c>
      <c r="M469" s="6">
        <f t="shared" si="193"/>
        <v>5242880</v>
      </c>
      <c r="N469" s="13">
        <f t="shared" si="194"/>
        <v>1.2217347645825136</v>
      </c>
      <c r="O469" s="13"/>
      <c r="P469" s="7">
        <f t="shared" si="195"/>
        <v>0.12860069538311839</v>
      </c>
      <c r="Q469" s="7">
        <f t="shared" si="196"/>
        <v>0</v>
      </c>
      <c r="R469" s="6">
        <f t="shared" si="197"/>
        <v>0.12860069538311839</v>
      </c>
      <c r="S469" s="6">
        <f t="shared" si="198"/>
        <v>0.12860069538311839</v>
      </c>
      <c r="T469" s="7">
        <f t="shared" si="199"/>
        <v>0.37091359341120911</v>
      </c>
      <c r="U469" s="7">
        <f t="shared" si="200"/>
        <v>3.4478232426415144E-2</v>
      </c>
      <c r="V469" s="7">
        <f t="shared" si="201"/>
        <v>0.74609099395931888</v>
      </c>
      <c r="W469" s="6">
        <f t="shared" si="202"/>
        <v>1.1514828197969431</v>
      </c>
      <c r="X469" s="6">
        <v>2.9260000000000002E-3</v>
      </c>
      <c r="Y469" s="6">
        <v>0.8646330000000001</v>
      </c>
      <c r="Z469" s="6">
        <f t="shared" si="203"/>
        <v>4295.1023712617352</v>
      </c>
      <c r="AA469" s="6">
        <f t="shared" si="205"/>
        <v>4295.1023712617352</v>
      </c>
      <c r="AB469" s="6">
        <f t="shared" si="204"/>
        <v>33.175904666713272</v>
      </c>
    </row>
    <row r="470" spans="5:28">
      <c r="E470" s="12">
        <f t="shared" si="188"/>
        <v>1.0640532748569305</v>
      </c>
      <c r="F470" s="12">
        <f t="shared" si="189"/>
        <v>16925254.5</v>
      </c>
      <c r="G470" s="6">
        <v>155331</v>
      </c>
      <c r="H470" s="6">
        <v>11283503</v>
      </c>
      <c r="I470" s="12">
        <f t="shared" si="190"/>
        <v>22567006</v>
      </c>
      <c r="J470" s="6">
        <v>2251171.559814</v>
      </c>
      <c r="K470" s="12">
        <f t="shared" si="191"/>
        <v>18009372.478512</v>
      </c>
      <c r="L470" s="6">
        <f t="shared" si="192"/>
        <v>138.508656</v>
      </c>
      <c r="M470" s="6">
        <f t="shared" si="193"/>
        <v>5242880</v>
      </c>
      <c r="N470" s="13">
        <f t="shared" si="194"/>
        <v>1.2530700904168632</v>
      </c>
      <c r="O470" s="13"/>
      <c r="P470" s="7">
        <f t="shared" si="195"/>
        <v>0.13072102023655391</v>
      </c>
      <c r="Q470" s="7">
        <f t="shared" si="196"/>
        <v>0</v>
      </c>
      <c r="R470" s="6">
        <f t="shared" si="197"/>
        <v>0.13072102023655391</v>
      </c>
      <c r="S470" s="6">
        <f t="shared" si="198"/>
        <v>0.13072102023655391</v>
      </c>
      <c r="T470" s="7">
        <f t="shared" si="199"/>
        <v>0.37702909152919289</v>
      </c>
      <c r="U470" s="7">
        <f t="shared" si="200"/>
        <v>3.4170290645250095E-2</v>
      </c>
      <c r="V470" s="7">
        <f t="shared" si="201"/>
        <v>0.94294070255008922</v>
      </c>
      <c r="W470" s="6">
        <f t="shared" si="202"/>
        <v>1.3541400847245322</v>
      </c>
      <c r="X470" s="6">
        <v>3.6979999999999999E-3</v>
      </c>
      <c r="Y470" s="6">
        <v>1.060501061538746</v>
      </c>
      <c r="Z470" s="6">
        <f t="shared" si="203"/>
        <v>3434.9113098040539</v>
      </c>
      <c r="AA470" s="6">
        <f t="shared" si="205"/>
        <v>3434.9113098040539</v>
      </c>
      <c r="AB470" s="6">
        <f t="shared" si="204"/>
        <v>27.688706200795998</v>
      </c>
    </row>
    <row r="471" spans="5:28">
      <c r="E471" s="12">
        <f t="shared" si="188"/>
        <v>1.094744272578692</v>
      </c>
      <c r="F471" s="12">
        <f t="shared" si="189"/>
        <v>16932945</v>
      </c>
      <c r="G471" s="6">
        <v>227362</v>
      </c>
      <c r="H471" s="6">
        <v>11288630</v>
      </c>
      <c r="I471" s="12">
        <f t="shared" si="190"/>
        <v>22577260</v>
      </c>
      <c r="J471" s="6">
        <v>2317155.5695799999</v>
      </c>
      <c r="K471" s="12">
        <f t="shared" si="191"/>
        <v>18537244.556639999</v>
      </c>
      <c r="L471" s="6">
        <f t="shared" si="192"/>
        <v>140.01079999999999</v>
      </c>
      <c r="M471" s="6">
        <f t="shared" si="193"/>
        <v>5242880</v>
      </c>
      <c r="N471" s="13">
        <f t="shared" si="194"/>
        <v>1.2179404512367442</v>
      </c>
      <c r="O471" s="13"/>
      <c r="P471" s="7">
        <f t="shared" si="195"/>
        <v>0.13078041727582024</v>
      </c>
      <c r="Q471" s="7">
        <f t="shared" si="196"/>
        <v>0</v>
      </c>
      <c r="R471" s="6">
        <f t="shared" si="197"/>
        <v>0.13078041727582024</v>
      </c>
      <c r="S471" s="6">
        <f t="shared" si="198"/>
        <v>0.13078041727582024</v>
      </c>
      <c r="T471" s="7">
        <f t="shared" si="199"/>
        <v>0.37720040607151811</v>
      </c>
      <c r="U471" s="7">
        <f t="shared" si="200"/>
        <v>3.5171854822717549E-2</v>
      </c>
      <c r="V471" s="7">
        <f t="shared" si="201"/>
        <v>0.76215515411633761</v>
      </c>
      <c r="W471" s="6">
        <f t="shared" si="202"/>
        <v>1.1745274150105733</v>
      </c>
      <c r="X471" s="6">
        <v>2.9889999999999999E-3</v>
      </c>
      <c r="Y471" s="6">
        <v>0.90312634999999986</v>
      </c>
      <c r="Z471" s="6">
        <f t="shared" si="203"/>
        <v>4275.3903404422972</v>
      </c>
      <c r="AA471" s="6">
        <f t="shared" si="205"/>
        <v>4275.3903404422972</v>
      </c>
      <c r="AB471" s="6">
        <f t="shared" si="204"/>
        <v>30.05128407675997</v>
      </c>
    </row>
    <row r="472" spans="5:28">
      <c r="E472" s="12">
        <f t="shared" si="188"/>
        <v>1.1026775941782134</v>
      </c>
      <c r="F472" s="12">
        <f t="shared" si="189"/>
        <v>17274972</v>
      </c>
      <c r="G472" s="6">
        <v>199187</v>
      </c>
      <c r="H472" s="6">
        <v>11516648</v>
      </c>
      <c r="I472" s="12">
        <f t="shared" si="190"/>
        <v>23033296</v>
      </c>
      <c r="J472" s="6">
        <v>2381090.5705570001</v>
      </c>
      <c r="K472" s="12">
        <f t="shared" si="191"/>
        <v>19048724.564456001</v>
      </c>
      <c r="L472" s="6">
        <f t="shared" si="192"/>
        <v>142.183516</v>
      </c>
      <c r="M472" s="6">
        <f t="shared" si="193"/>
        <v>5242880</v>
      </c>
      <c r="N472" s="13">
        <f t="shared" si="194"/>
        <v>1.2091778597596512</v>
      </c>
      <c r="O472" s="13"/>
      <c r="P472" s="7">
        <f t="shared" si="195"/>
        <v>0.13342203890629248</v>
      </c>
      <c r="Q472" s="7">
        <f t="shared" si="196"/>
        <v>0</v>
      </c>
      <c r="R472" s="6">
        <f t="shared" si="197"/>
        <v>0.13342203890629248</v>
      </c>
      <c r="S472" s="6">
        <f t="shared" si="198"/>
        <v>0.13342203890629248</v>
      </c>
      <c r="T472" s="7">
        <f t="shared" si="199"/>
        <v>0.38481944241088045</v>
      </c>
      <c r="U472" s="7">
        <f t="shared" si="200"/>
        <v>3.6142317316464119E-2</v>
      </c>
      <c r="V472" s="7">
        <f t="shared" si="201"/>
        <v>0.76113520743970153</v>
      </c>
      <c r="W472" s="6">
        <f t="shared" si="202"/>
        <v>1.182096967167046</v>
      </c>
      <c r="X472" s="6">
        <v>2.9849999999999998E-3</v>
      </c>
      <c r="Y472" s="6">
        <v>0.89135085000000003</v>
      </c>
      <c r="Z472" s="6">
        <f t="shared" si="203"/>
        <v>4369.7500471119765</v>
      </c>
      <c r="AA472" s="6">
        <f t="shared" si="205"/>
        <v>4369.7500471119765</v>
      </c>
      <c r="AB472" s="6">
        <f t="shared" si="204"/>
        <v>32.618594256913092</v>
      </c>
    </row>
    <row r="473" spans="5:28">
      <c r="E473" s="12">
        <f t="shared" si="188"/>
        <v>1.0885216750328737</v>
      </c>
      <c r="F473" s="12">
        <f t="shared" si="189"/>
        <v>17451636</v>
      </c>
      <c r="G473" s="6">
        <v>217918</v>
      </c>
      <c r="H473" s="6">
        <v>11634424</v>
      </c>
      <c r="I473" s="12">
        <f t="shared" si="190"/>
        <v>23268848</v>
      </c>
      <c r="J473" s="6">
        <v>2374560.5063479999</v>
      </c>
      <c r="K473" s="12">
        <f t="shared" si="191"/>
        <v>18996484.050783999</v>
      </c>
      <c r="L473" s="6">
        <f t="shared" si="192"/>
        <v>143.97144800000001</v>
      </c>
      <c r="M473" s="6">
        <f t="shared" si="193"/>
        <v>5242880</v>
      </c>
      <c r="N473" s="13">
        <f t="shared" si="194"/>
        <v>1.2249028787534859</v>
      </c>
      <c r="O473" s="13"/>
      <c r="P473" s="7">
        <f t="shared" si="195"/>
        <v>0.13478649096336912</v>
      </c>
      <c r="Q473" s="7">
        <f t="shared" si="196"/>
        <v>0</v>
      </c>
      <c r="R473" s="6">
        <f t="shared" si="197"/>
        <v>0.13478649096336912</v>
      </c>
      <c r="S473" s="6">
        <f t="shared" si="198"/>
        <v>0.13478649096336912</v>
      </c>
      <c r="T473" s="7">
        <f t="shared" si="199"/>
        <v>0.38875483182708764</v>
      </c>
      <c r="U473" s="7">
        <f t="shared" si="200"/>
        <v>3.6043198175152599E-2</v>
      </c>
      <c r="V473" s="7">
        <f t="shared" si="201"/>
        <v>0.75399558070324868</v>
      </c>
      <c r="W473" s="6">
        <f t="shared" si="202"/>
        <v>1.178793610705489</v>
      </c>
      <c r="X473" s="6">
        <v>2.957E-3</v>
      </c>
      <c r="Y473" s="6">
        <v>0.90256511000000006</v>
      </c>
      <c r="Z473" s="6">
        <f t="shared" si="203"/>
        <v>4458.217482697637</v>
      </c>
      <c r="AA473" s="6">
        <f t="shared" si="205"/>
        <v>4458.217482697637</v>
      </c>
      <c r="AB473" s="6">
        <f t="shared" si="204"/>
        <v>30.604828133173566</v>
      </c>
    </row>
    <row r="474" spans="5:28">
      <c r="E474" s="12">
        <f t="shared" si="188"/>
        <v>1.0902071376025104</v>
      </c>
      <c r="F474" s="12">
        <f t="shared" si="189"/>
        <v>17677083</v>
      </c>
      <c r="G474" s="6">
        <v>213453</v>
      </c>
      <c r="H474" s="6">
        <v>11784722</v>
      </c>
      <c r="I474" s="12">
        <f t="shared" si="190"/>
        <v>23569444</v>
      </c>
      <c r="J474" s="6">
        <v>2408960.2573239999</v>
      </c>
      <c r="K474" s="12">
        <f t="shared" si="191"/>
        <v>19271682.058591999</v>
      </c>
      <c r="L474" s="6">
        <f t="shared" si="192"/>
        <v>145.68572399999999</v>
      </c>
      <c r="M474" s="6">
        <f t="shared" si="193"/>
        <v>5242880</v>
      </c>
      <c r="N474" s="13">
        <f t="shared" si="194"/>
        <v>1.223009176279551</v>
      </c>
      <c r="O474" s="13"/>
      <c r="P474" s="7">
        <f t="shared" si="195"/>
        <v>0.13652771511153602</v>
      </c>
      <c r="Q474" s="7">
        <f t="shared" si="196"/>
        <v>0</v>
      </c>
      <c r="R474" s="6">
        <f t="shared" si="197"/>
        <v>0.13652771511153602</v>
      </c>
      <c r="S474" s="6">
        <f t="shared" si="198"/>
        <v>0.13652771511153602</v>
      </c>
      <c r="T474" s="7">
        <f t="shared" si="199"/>
        <v>0.39377691746828031</v>
      </c>
      <c r="U474" s="7">
        <f t="shared" si="200"/>
        <v>3.656534829021147E-2</v>
      </c>
      <c r="V474" s="7">
        <f t="shared" si="201"/>
        <v>0.7710796875369037</v>
      </c>
      <c r="W474" s="6">
        <f t="shared" si="202"/>
        <v>1.2014219532953954</v>
      </c>
      <c r="X474" s="6">
        <v>3.0240000000000002E-3</v>
      </c>
      <c r="Y474" s="6">
        <v>0.90139391999999996</v>
      </c>
      <c r="Z474" s="6">
        <f t="shared" si="203"/>
        <v>4414.805393900001</v>
      </c>
      <c r="AA474" s="6">
        <f t="shared" si="205"/>
        <v>4414.805393900001</v>
      </c>
      <c r="AB474" s="6">
        <f t="shared" si="204"/>
        <v>33.284896496239448</v>
      </c>
    </row>
    <row r="475" spans="5:28">
      <c r="E475" s="12">
        <f t="shared" si="188"/>
        <v>1.1038227649093699</v>
      </c>
      <c r="F475" s="12">
        <f t="shared" si="189"/>
        <v>18254770.5</v>
      </c>
      <c r="G475" s="6">
        <v>224617</v>
      </c>
      <c r="H475" s="6">
        <v>12169847</v>
      </c>
      <c r="I475" s="12">
        <f t="shared" si="190"/>
        <v>24339694</v>
      </c>
      <c r="J475" s="6">
        <v>2518753.905762</v>
      </c>
      <c r="K475" s="12">
        <f t="shared" si="191"/>
        <v>20150031.246096</v>
      </c>
      <c r="L475" s="6">
        <f t="shared" si="192"/>
        <v>150.53050400000001</v>
      </c>
      <c r="M475" s="6">
        <f t="shared" si="193"/>
        <v>5242880</v>
      </c>
      <c r="N475" s="13">
        <f t="shared" si="194"/>
        <v>1.2079233874496216</v>
      </c>
      <c r="O475" s="13"/>
      <c r="P475" s="7">
        <f t="shared" si="195"/>
        <v>0.14098944414361078</v>
      </c>
      <c r="Q475" s="7">
        <f t="shared" si="196"/>
        <v>0</v>
      </c>
      <c r="R475" s="6">
        <f t="shared" si="197"/>
        <v>0.14098944414361078</v>
      </c>
      <c r="S475" s="6">
        <f t="shared" si="198"/>
        <v>0.14098944414361078</v>
      </c>
      <c r="T475" s="7">
        <f t="shared" si="199"/>
        <v>0.40664555665552388</v>
      </c>
      <c r="U475" s="7">
        <f t="shared" si="200"/>
        <v>3.8231894254588727E-2</v>
      </c>
      <c r="V475" s="7">
        <f t="shared" si="201"/>
        <v>0.8373762215182512</v>
      </c>
      <c r="W475" s="6">
        <f t="shared" si="202"/>
        <v>1.2822536724283637</v>
      </c>
      <c r="X475" s="6">
        <v>3.284E-3</v>
      </c>
      <c r="Y475" s="6">
        <v>0.97334774545484404</v>
      </c>
      <c r="Z475" s="6">
        <f t="shared" si="203"/>
        <v>4193.2230250794992</v>
      </c>
      <c r="AA475" s="6">
        <f t="shared" si="205"/>
        <v>4193.2230250794992</v>
      </c>
      <c r="AB475" s="6">
        <f t="shared" si="204"/>
        <v>31.736440384846055</v>
      </c>
    </row>
    <row r="476" spans="5:28">
      <c r="E476" s="12">
        <f t="shared" si="188"/>
        <v>1.4111840612691251</v>
      </c>
      <c r="F476" s="12">
        <f t="shared" si="189"/>
        <v>15479640</v>
      </c>
      <c r="G476" s="6">
        <v>1489752</v>
      </c>
      <c r="H476" s="6">
        <v>10319760</v>
      </c>
      <c r="I476" s="12">
        <f t="shared" si="190"/>
        <v>20639520</v>
      </c>
      <c r="J476" s="6">
        <v>2730577.6552729998</v>
      </c>
      <c r="K476" s="12">
        <f t="shared" si="191"/>
        <v>21844621.242183998</v>
      </c>
      <c r="L476" s="6">
        <f t="shared" si="192"/>
        <v>153.63216</v>
      </c>
      <c r="M476" s="6">
        <f t="shared" si="193"/>
        <v>5242880</v>
      </c>
      <c r="N476" s="13">
        <f t="shared" si="194"/>
        <v>0.94483304476541641</v>
      </c>
      <c r="O476" s="13"/>
      <c r="P476" s="7">
        <f t="shared" si="195"/>
        <v>0.11955591767878995</v>
      </c>
      <c r="Q476" s="7">
        <f t="shared" si="196"/>
        <v>0</v>
      </c>
      <c r="R476" s="6">
        <f t="shared" si="197"/>
        <v>0.11955591767878995</v>
      </c>
      <c r="S476" s="6">
        <f t="shared" si="198"/>
        <v>0.11955591767878995</v>
      </c>
      <c r="T476" s="7">
        <f t="shared" si="199"/>
        <v>0.34482640165906847</v>
      </c>
      <c r="U476" s="7">
        <f t="shared" si="200"/>
        <v>4.1447144134058402E-2</v>
      </c>
      <c r="V476" s="7">
        <f t="shared" si="201"/>
        <v>0.92254176901736695</v>
      </c>
      <c r="W476" s="6">
        <f t="shared" si="202"/>
        <v>1.3088153148104937</v>
      </c>
      <c r="X476" s="6">
        <v>3.6180000000000001E-3</v>
      </c>
      <c r="Y476" s="6">
        <v>1.140544350001206</v>
      </c>
      <c r="Z476" s="6">
        <f t="shared" si="203"/>
        <v>3204.4753366166374</v>
      </c>
      <c r="AA476" s="6">
        <f t="shared" si="205"/>
        <v>3204.4753366166374</v>
      </c>
      <c r="AB476" s="6">
        <f t="shared" si="204"/>
        <v>14.753566120345059</v>
      </c>
    </row>
    <row r="477" spans="5:28">
      <c r="E477" s="12">
        <f t="shared" si="188"/>
        <v>1.047124929169994</v>
      </c>
      <c r="F477" s="12">
        <f t="shared" si="189"/>
        <v>19703895</v>
      </c>
      <c r="G477" s="6">
        <v>84414</v>
      </c>
      <c r="H477" s="6">
        <v>13135930</v>
      </c>
      <c r="I477" s="12">
        <f t="shared" si="190"/>
        <v>26271860</v>
      </c>
      <c r="J477" s="6">
        <v>2579054.9570309999</v>
      </c>
      <c r="K477" s="12">
        <f t="shared" si="191"/>
        <v>20632439.656248</v>
      </c>
      <c r="L477" s="6">
        <f t="shared" si="192"/>
        <v>159.31943999999999</v>
      </c>
      <c r="M477" s="6">
        <f t="shared" si="193"/>
        <v>5242880</v>
      </c>
      <c r="N477" s="13">
        <f t="shared" si="194"/>
        <v>1.2733278486552728</v>
      </c>
      <c r="O477" s="13"/>
      <c r="P477" s="7">
        <f t="shared" si="195"/>
        <v>0.15218165594106328</v>
      </c>
      <c r="Q477" s="7">
        <f t="shared" si="196"/>
        <v>0</v>
      </c>
      <c r="R477" s="6">
        <f t="shared" si="197"/>
        <v>0.15218165594106328</v>
      </c>
      <c r="S477" s="6">
        <f t="shared" si="198"/>
        <v>0.15218165594106328</v>
      </c>
      <c r="T477" s="7">
        <f t="shared" si="199"/>
        <v>0.43892643572577339</v>
      </c>
      <c r="U477" s="7">
        <f t="shared" si="200"/>
        <v>3.914719741711007E-2</v>
      </c>
      <c r="V477" s="7">
        <f t="shared" si="201"/>
        <v>1.8476334047263241</v>
      </c>
      <c r="W477" s="6">
        <f t="shared" si="202"/>
        <v>2.3257070378692077</v>
      </c>
      <c r="X477" s="6">
        <v>7.2459999999999998E-3</v>
      </c>
      <c r="Y477" s="6">
        <v>1.857205538463768</v>
      </c>
      <c r="Z477" s="6">
        <f t="shared" si="203"/>
        <v>2000.2160632219609</v>
      </c>
      <c r="AA477" s="6">
        <f t="shared" si="205"/>
        <v>2000.2160632219609</v>
      </c>
      <c r="AB477" s="6">
        <f t="shared" si="204"/>
        <v>25.226152394148681</v>
      </c>
    </row>
    <row r="478" spans="5:28">
      <c r="E478" s="12">
        <f t="shared" si="188"/>
        <v>1.0861557966815345</v>
      </c>
      <c r="F478" s="12">
        <f t="shared" si="189"/>
        <v>19725744</v>
      </c>
      <c r="G478" s="6">
        <v>245874</v>
      </c>
      <c r="H478" s="6">
        <v>13150496</v>
      </c>
      <c r="I478" s="12">
        <f t="shared" si="190"/>
        <v>26300992</v>
      </c>
      <c r="J478" s="6">
        <v>2678153.8986820001</v>
      </c>
      <c r="K478" s="12">
        <f t="shared" si="191"/>
        <v>21425231.189456001</v>
      </c>
      <c r="L478" s="6">
        <f t="shared" si="192"/>
        <v>162.723432</v>
      </c>
      <c r="M478" s="6">
        <f t="shared" si="193"/>
        <v>5242880</v>
      </c>
      <c r="N478" s="13">
        <f t="shared" si="194"/>
        <v>1.2275709777611878</v>
      </c>
      <c r="O478" s="13"/>
      <c r="P478" s="7">
        <f t="shared" si="195"/>
        <v>0.15235040516555198</v>
      </c>
      <c r="Q478" s="7">
        <f t="shared" si="196"/>
        <v>0</v>
      </c>
      <c r="R478" s="6">
        <f t="shared" si="197"/>
        <v>0.15235040516555198</v>
      </c>
      <c r="S478" s="6">
        <f t="shared" si="198"/>
        <v>0.15235040516555198</v>
      </c>
      <c r="T478" s="7">
        <f t="shared" si="199"/>
        <v>0.43941314678945764</v>
      </c>
      <c r="U478" s="7">
        <f t="shared" si="200"/>
        <v>4.0651409579034833E-2</v>
      </c>
      <c r="V478" s="7">
        <f t="shared" si="201"/>
        <v>0.83074656812011649</v>
      </c>
      <c r="W478" s="6">
        <f t="shared" si="202"/>
        <v>1.3108111244886089</v>
      </c>
      <c r="X478" s="6">
        <v>3.258E-3</v>
      </c>
      <c r="Y478" s="6">
        <v>0.99632354999891404</v>
      </c>
      <c r="Z478" s="6">
        <f t="shared" si="203"/>
        <v>4576.1941425890718</v>
      </c>
      <c r="AA478" s="6">
        <f t="shared" si="205"/>
        <v>4576.1941425890718</v>
      </c>
      <c r="AB478" s="6">
        <f t="shared" si="204"/>
        <v>31.564803872199715</v>
      </c>
    </row>
    <row r="479" spans="5:28">
      <c r="E479" s="12">
        <f t="shared" si="188"/>
        <v>1.0572973685955431</v>
      </c>
      <c r="F479" s="12">
        <f t="shared" si="189"/>
        <v>21223287</v>
      </c>
      <c r="G479" s="6">
        <v>63838</v>
      </c>
      <c r="H479" s="6">
        <v>14148858</v>
      </c>
      <c r="I479" s="12">
        <f t="shared" si="190"/>
        <v>28297716</v>
      </c>
      <c r="J479" s="6">
        <v>2804915.687256</v>
      </c>
      <c r="K479" s="12">
        <f t="shared" si="191"/>
        <v>22439325.498048</v>
      </c>
      <c r="L479" s="6">
        <f t="shared" si="192"/>
        <v>171.06305599999999</v>
      </c>
      <c r="M479" s="6">
        <f t="shared" si="193"/>
        <v>5242880</v>
      </c>
      <c r="N479" s="13">
        <f t="shared" si="194"/>
        <v>1.2610769429081825</v>
      </c>
      <c r="O479" s="13"/>
      <c r="P479" s="7">
        <f t="shared" si="195"/>
        <v>0.16391657386381939</v>
      </c>
      <c r="Q479" s="7">
        <f t="shared" si="196"/>
        <v>0</v>
      </c>
      <c r="R479" s="6">
        <f t="shared" si="197"/>
        <v>0.16391657386381939</v>
      </c>
      <c r="S479" s="6">
        <f t="shared" si="198"/>
        <v>0.16391657386381939</v>
      </c>
      <c r="T479" s="7">
        <f t="shared" si="199"/>
        <v>0.47277260243698732</v>
      </c>
      <c r="U479" s="7">
        <f t="shared" si="200"/>
        <v>4.2575513114992442E-2</v>
      </c>
      <c r="V479" s="7">
        <f t="shared" si="201"/>
        <v>1.0706890237987627</v>
      </c>
      <c r="W479" s="6">
        <f t="shared" si="202"/>
        <v>1.5860371393507426</v>
      </c>
      <c r="X479" s="6">
        <v>4.1989999999999996E-3</v>
      </c>
      <c r="Y479" s="6">
        <v>1.2079998125</v>
      </c>
      <c r="Z479" s="6">
        <f t="shared" si="203"/>
        <v>3803.7050217627866</v>
      </c>
      <c r="AA479" s="6">
        <f t="shared" si="205"/>
        <v>3803.7050217627866</v>
      </c>
      <c r="AB479" s="6">
        <f t="shared" si="204"/>
        <v>31.294485556945617</v>
      </c>
    </row>
    <row r="480" spans="5:28">
      <c r="E480" s="12">
        <f t="shared" si="188"/>
        <v>1.053840651578219</v>
      </c>
      <c r="F480" s="12">
        <f t="shared" si="189"/>
        <v>21331419</v>
      </c>
      <c r="G480" s="6">
        <v>36000</v>
      </c>
      <c r="H480" s="6">
        <v>14220946</v>
      </c>
      <c r="I480" s="12">
        <f t="shared" si="190"/>
        <v>28441892</v>
      </c>
      <c r="J480" s="6">
        <v>2809989.562256</v>
      </c>
      <c r="K480" s="12">
        <f t="shared" si="191"/>
        <v>22479916.498048</v>
      </c>
      <c r="L480" s="6">
        <f t="shared" si="192"/>
        <v>171.371352</v>
      </c>
      <c r="M480" s="6">
        <f t="shared" si="193"/>
        <v>5242880</v>
      </c>
      <c r="N480" s="13">
        <f t="shared" si="194"/>
        <v>1.2652134184960027</v>
      </c>
      <c r="O480" s="13"/>
      <c r="P480" s="7">
        <f t="shared" si="195"/>
        <v>0.16475172380854955</v>
      </c>
      <c r="Q480" s="7">
        <f t="shared" si="196"/>
        <v>0</v>
      </c>
      <c r="R480" s="6">
        <f t="shared" si="197"/>
        <v>0.16475172380854955</v>
      </c>
      <c r="S480" s="6">
        <f t="shared" si="198"/>
        <v>0.16475172380854955</v>
      </c>
      <c r="T480" s="7">
        <f t="shared" si="199"/>
        <v>0.47518136442784742</v>
      </c>
      <c r="U480" s="7">
        <f t="shared" si="200"/>
        <v>4.2652528917138589E-2</v>
      </c>
      <c r="V480" s="7">
        <f t="shared" si="201"/>
        <v>0.97379408951833168</v>
      </c>
      <c r="W480" s="6">
        <f t="shared" si="202"/>
        <v>1.4916279828633177</v>
      </c>
      <c r="X480" s="6">
        <v>3.8189999999999999E-3</v>
      </c>
      <c r="Y480" s="6">
        <v>1.122649607141766</v>
      </c>
      <c r="Z480" s="6">
        <f t="shared" si="203"/>
        <v>4214.0016708182657</v>
      </c>
      <c r="AA480" s="6">
        <f t="shared" si="205"/>
        <v>4214.0016708182657</v>
      </c>
      <c r="AB480" s="6">
        <f t="shared" si="204"/>
        <v>32.866744296197645</v>
      </c>
    </row>
    <row r="481" spans="5:28">
      <c r="E481" s="12">
        <f t="shared" si="188"/>
        <v>1.0687360181055447</v>
      </c>
      <c r="F481" s="12">
        <f t="shared" si="189"/>
        <v>22063075.5</v>
      </c>
      <c r="G481" s="6">
        <v>151926</v>
      </c>
      <c r="H481" s="6">
        <v>14708717</v>
      </c>
      <c r="I481" s="12">
        <f t="shared" si="190"/>
        <v>29417434</v>
      </c>
      <c r="J481" s="6">
        <v>2947450.4321289998</v>
      </c>
      <c r="K481" s="12">
        <f t="shared" si="191"/>
        <v>23579603.457031999</v>
      </c>
      <c r="L481" s="6">
        <f t="shared" si="192"/>
        <v>179.54312400000001</v>
      </c>
      <c r="M481" s="6">
        <f t="shared" si="193"/>
        <v>5242880</v>
      </c>
      <c r="N481" s="13">
        <f t="shared" si="194"/>
        <v>1.2475796742555916</v>
      </c>
      <c r="O481" s="13"/>
      <c r="P481" s="7">
        <f t="shared" si="195"/>
        <v>0.17040262165133863</v>
      </c>
      <c r="Q481" s="7">
        <f t="shared" si="196"/>
        <v>0</v>
      </c>
      <c r="R481" s="6">
        <f t="shared" si="197"/>
        <v>0.17040262165133863</v>
      </c>
      <c r="S481" s="6">
        <f t="shared" si="198"/>
        <v>0.17040262165133863</v>
      </c>
      <c r="T481" s="7">
        <f t="shared" si="199"/>
        <v>0.49147983636553255</v>
      </c>
      <c r="U481" s="7">
        <f t="shared" si="200"/>
        <v>4.473903265579518E-2</v>
      </c>
      <c r="V481" s="7">
        <f t="shared" si="201"/>
        <v>1.0495251302585633</v>
      </c>
      <c r="W481" s="6">
        <f t="shared" si="202"/>
        <v>1.5857439992798912</v>
      </c>
      <c r="X481" s="6">
        <v>4.1159999999999999E-3</v>
      </c>
      <c r="Y481" s="6">
        <v>1.1938869599999999</v>
      </c>
      <c r="Z481" s="6">
        <f t="shared" si="203"/>
        <v>4040.005385115127</v>
      </c>
      <c r="AA481" s="6">
        <f t="shared" si="205"/>
        <v>4040.005385115127</v>
      </c>
      <c r="AB481" s="6">
        <f t="shared" si="204"/>
        <v>32.821954875852846</v>
      </c>
    </row>
    <row r="482" spans="5:28">
      <c r="E482" s="12">
        <f t="shared" si="188"/>
        <v>1.0718085148609839</v>
      </c>
      <c r="F482" s="12">
        <f t="shared" si="189"/>
        <v>22516897.5</v>
      </c>
      <c r="G482" s="6">
        <v>185639</v>
      </c>
      <c r="H482" s="6">
        <v>15011265</v>
      </c>
      <c r="I482" s="12">
        <f t="shared" si="190"/>
        <v>30022530</v>
      </c>
      <c r="J482" s="6">
        <v>3016725.3085940001</v>
      </c>
      <c r="K482" s="12">
        <f t="shared" si="191"/>
        <v>24133802.468752</v>
      </c>
      <c r="L482" s="6">
        <f t="shared" si="192"/>
        <v>183.84796</v>
      </c>
      <c r="M482" s="6">
        <f t="shared" si="193"/>
        <v>5242880</v>
      </c>
      <c r="N482" s="13">
        <f t="shared" si="194"/>
        <v>1.2440033036183427</v>
      </c>
      <c r="O482" s="13"/>
      <c r="P482" s="7">
        <f t="shared" si="195"/>
        <v>0.17390768415103655</v>
      </c>
      <c r="Q482" s="7">
        <f t="shared" si="196"/>
        <v>0</v>
      </c>
      <c r="R482" s="6">
        <f t="shared" si="197"/>
        <v>0.17390768415103655</v>
      </c>
      <c r="S482" s="6">
        <f t="shared" si="198"/>
        <v>0.17390768415103655</v>
      </c>
      <c r="T482" s="7">
        <f t="shared" si="199"/>
        <v>0.50158923214306494</v>
      </c>
      <c r="U482" s="7">
        <f t="shared" si="200"/>
        <v>4.5790548544445815E-2</v>
      </c>
      <c r="V482" s="7">
        <f t="shared" si="201"/>
        <v>1.0446803835445417</v>
      </c>
      <c r="W482" s="6">
        <f t="shared" si="202"/>
        <v>1.5920601642320524</v>
      </c>
      <c r="X482" s="6">
        <v>4.0969999999999999E-3</v>
      </c>
      <c r="Y482" s="6">
        <v>1.2191033200000001</v>
      </c>
      <c r="Z482" s="6">
        <f t="shared" si="203"/>
        <v>4144.7567525271306</v>
      </c>
      <c r="AA482" s="6">
        <f t="shared" si="205"/>
        <v>4144.7567525271306</v>
      </c>
      <c r="AB482" s="6">
        <f t="shared" si="204"/>
        <v>30.592718280190745</v>
      </c>
    </row>
    <row r="483" spans="5:28">
      <c r="E483" s="12">
        <f t="shared" si="188"/>
        <v>1.6041552502632566</v>
      </c>
      <c r="F483" s="12">
        <f t="shared" si="189"/>
        <v>17832414</v>
      </c>
      <c r="G483" s="6">
        <v>2097152</v>
      </c>
      <c r="H483" s="6">
        <v>11888276</v>
      </c>
      <c r="I483" s="12">
        <f t="shared" si="190"/>
        <v>23776552</v>
      </c>
      <c r="J483" s="6">
        <v>3575745.0678710002</v>
      </c>
      <c r="K483" s="12">
        <f t="shared" si="191"/>
        <v>28605960.542968001</v>
      </c>
      <c r="L483" s="6">
        <f t="shared" si="192"/>
        <v>184.602352</v>
      </c>
      <c r="M483" s="6">
        <f t="shared" si="193"/>
        <v>5242880</v>
      </c>
      <c r="N483" s="13">
        <f t="shared" si="194"/>
        <v>0.83117474640594857</v>
      </c>
      <c r="O483" s="13"/>
      <c r="P483" s="7">
        <f t="shared" si="195"/>
        <v>0.1377274032340611</v>
      </c>
      <c r="Q483" s="7">
        <f t="shared" si="196"/>
        <v>0</v>
      </c>
      <c r="R483" s="6">
        <f t="shared" si="197"/>
        <v>0.1377274032340611</v>
      </c>
      <c r="S483" s="6">
        <f t="shared" si="198"/>
        <v>0.1377274032340611</v>
      </c>
      <c r="T483" s="7">
        <f t="shared" si="199"/>
        <v>0.39723709030150545</v>
      </c>
      <c r="U483" s="7">
        <f t="shared" si="200"/>
        <v>5.4275849261602664E-2</v>
      </c>
      <c r="V483" s="7">
        <f t="shared" si="201"/>
        <v>2.0546825800834556</v>
      </c>
      <c r="W483" s="6">
        <f t="shared" si="202"/>
        <v>2.506195519646564</v>
      </c>
      <c r="X483" s="6">
        <v>8.0579999999999992E-3</v>
      </c>
      <c r="Y483" s="6">
        <v>2.2172162571417058</v>
      </c>
      <c r="Z483" s="6">
        <f t="shared" si="203"/>
        <v>1609.200834376534</v>
      </c>
      <c r="AA483" s="6">
        <f t="shared" si="205"/>
        <v>1609.200834376534</v>
      </c>
      <c r="AB483" s="6">
        <f t="shared" si="204"/>
        <v>13.033427008937407</v>
      </c>
    </row>
    <row r="484" spans="5:28">
      <c r="E484" s="12">
        <f t="shared" si="188"/>
        <v>1.1907096307182627</v>
      </c>
      <c r="F484" s="12">
        <f t="shared" si="189"/>
        <v>20662405.5</v>
      </c>
      <c r="G484" s="6">
        <v>1048576</v>
      </c>
      <c r="H484" s="6">
        <v>13774937</v>
      </c>
      <c r="I484" s="12">
        <f t="shared" si="190"/>
        <v>27549874</v>
      </c>
      <c r="J484" s="6">
        <v>3075365.6528320001</v>
      </c>
      <c r="K484" s="12">
        <f t="shared" si="191"/>
        <v>24602925.222656</v>
      </c>
      <c r="L484" s="6">
        <f t="shared" si="192"/>
        <v>186.27076400000001</v>
      </c>
      <c r="M484" s="6">
        <f t="shared" si="193"/>
        <v>5242880</v>
      </c>
      <c r="N484" s="13">
        <f t="shared" si="194"/>
        <v>1.1197804224771717</v>
      </c>
      <c r="O484" s="13"/>
      <c r="P484" s="7">
        <f t="shared" si="195"/>
        <v>0.15958464479818502</v>
      </c>
      <c r="Q484" s="7">
        <f t="shared" si="196"/>
        <v>0</v>
      </c>
      <c r="R484" s="6">
        <f t="shared" si="197"/>
        <v>0.15958464479818502</v>
      </c>
      <c r="S484" s="6">
        <f t="shared" si="198"/>
        <v>0.15958464479818502</v>
      </c>
      <c r="T484" s="7">
        <f t="shared" si="199"/>
        <v>0.46027833581307737</v>
      </c>
      <c r="U484" s="7">
        <f t="shared" si="200"/>
        <v>4.6680644013809121E-2</v>
      </c>
      <c r="V484" s="7">
        <f t="shared" si="201"/>
        <v>1.0245364366809784</v>
      </c>
      <c r="W484" s="6">
        <f t="shared" si="202"/>
        <v>1.5314954165078649</v>
      </c>
      <c r="X484" s="6">
        <v>4.0179999999999999E-3</v>
      </c>
      <c r="Y484" s="6">
        <v>1.2397252000005738</v>
      </c>
      <c r="Z484" s="6">
        <f t="shared" si="203"/>
        <v>3871.7432752161531</v>
      </c>
      <c r="AA484" s="6">
        <f t="shared" si="205"/>
        <v>3871.7432752161531</v>
      </c>
      <c r="AB484" s="6">
        <f t="shared" si="204"/>
        <v>23.535071845531252</v>
      </c>
    </row>
    <row r="485" spans="5:28">
      <c r="E485" s="12">
        <f t="shared" si="188"/>
        <v>1.3167065486862259</v>
      </c>
      <c r="F485" s="12">
        <f t="shared" si="189"/>
        <v>20316927</v>
      </c>
      <c r="G485" s="6">
        <v>1219574</v>
      </c>
      <c r="H485" s="6">
        <v>13544618</v>
      </c>
      <c r="I485" s="12">
        <f t="shared" si="190"/>
        <v>27089236</v>
      </c>
      <c r="J485" s="6">
        <v>3343928.8537599999</v>
      </c>
      <c r="K485" s="12">
        <f t="shared" si="191"/>
        <v>26751430.830079999</v>
      </c>
      <c r="L485" s="6">
        <f t="shared" si="192"/>
        <v>186.926896</v>
      </c>
      <c r="M485" s="6">
        <f t="shared" si="193"/>
        <v>5242880</v>
      </c>
      <c r="N485" s="13">
        <f t="shared" si="194"/>
        <v>1.0126275552162303</v>
      </c>
      <c r="O485" s="13"/>
      <c r="P485" s="7">
        <f t="shared" si="195"/>
        <v>0.1569163657486857</v>
      </c>
      <c r="Q485" s="7">
        <f t="shared" si="196"/>
        <v>0</v>
      </c>
      <c r="R485" s="6">
        <f t="shared" si="197"/>
        <v>0.1569163657486857</v>
      </c>
      <c r="S485" s="6">
        <f t="shared" si="198"/>
        <v>0.1569163657486857</v>
      </c>
      <c r="T485" s="7">
        <f t="shared" si="199"/>
        <v>0.45258241342692546</v>
      </c>
      <c r="U485" s="7">
        <f t="shared" si="200"/>
        <v>5.0757135915246741E-2</v>
      </c>
      <c r="V485" s="7">
        <f t="shared" si="201"/>
        <v>1.1543246512829242</v>
      </c>
      <c r="W485" s="6">
        <f t="shared" si="202"/>
        <v>1.6576642006250963</v>
      </c>
      <c r="X485" s="6">
        <v>4.5269999999999998E-3</v>
      </c>
      <c r="Y485" s="6">
        <v>1.4055003529398449</v>
      </c>
      <c r="Z485" s="6">
        <f t="shared" si="203"/>
        <v>3366.23295225725</v>
      </c>
      <c r="AA485" s="6">
        <f t="shared" si="205"/>
        <v>3366.23295225725</v>
      </c>
      <c r="AB485" s="6">
        <f t="shared" si="204"/>
        <v>17.941215536360954</v>
      </c>
    </row>
    <row r="486" spans="5:28">
      <c r="E486" s="12">
        <f t="shared" si="188"/>
        <v>1.0024656614253016</v>
      </c>
      <c r="F486" s="12">
        <f t="shared" si="189"/>
        <v>24256753.5</v>
      </c>
      <c r="G486" s="6">
        <v>38120</v>
      </c>
      <c r="H486" s="6">
        <v>16171169</v>
      </c>
      <c r="I486" s="12">
        <f t="shared" si="190"/>
        <v>32342338</v>
      </c>
      <c r="J486" s="6">
        <v>3039570.3051760001</v>
      </c>
      <c r="K486" s="12">
        <f t="shared" si="191"/>
        <v>24316562.441408001</v>
      </c>
      <c r="L486" s="6">
        <f t="shared" si="192"/>
        <v>194.816428</v>
      </c>
      <c r="M486" s="6">
        <f t="shared" si="193"/>
        <v>5242880</v>
      </c>
      <c r="N486" s="13">
        <f t="shared" si="194"/>
        <v>1.3300538708105027</v>
      </c>
      <c r="O486" s="13"/>
      <c r="P486" s="7">
        <f t="shared" si="195"/>
        <v>0.18734534036971792</v>
      </c>
      <c r="Q486" s="7">
        <f t="shared" si="196"/>
        <v>0</v>
      </c>
      <c r="R486" s="6">
        <f t="shared" si="197"/>
        <v>0.18734534036971792</v>
      </c>
      <c r="S486" s="6">
        <f t="shared" si="198"/>
        <v>0.18734534036971792</v>
      </c>
      <c r="T486" s="7">
        <f t="shared" si="199"/>
        <v>0.5403464825626445</v>
      </c>
      <c r="U486" s="7">
        <f t="shared" si="200"/>
        <v>4.6137310287056484E-2</v>
      </c>
      <c r="V486" s="7">
        <f t="shared" si="201"/>
        <v>1.7293195902365346</v>
      </c>
      <c r="W486" s="6">
        <f t="shared" si="202"/>
        <v>2.3158033830862355</v>
      </c>
      <c r="X486" s="6">
        <v>6.7819999999999998E-3</v>
      </c>
      <c r="Y486" s="6">
        <v>1.81842375</v>
      </c>
      <c r="Z486" s="6">
        <f t="shared" si="203"/>
        <v>2662.3907456460911</v>
      </c>
      <c r="AA486" s="6">
        <f t="shared" si="205"/>
        <v>2662.3907456460911</v>
      </c>
      <c r="AB486" s="6">
        <f t="shared" si="204"/>
        <v>27.352240262273053</v>
      </c>
    </row>
    <row r="487" spans="5:28">
      <c r="E487" s="12">
        <f t="shared" si="188"/>
        <v>1.0024507044117013</v>
      </c>
      <c r="F487" s="12">
        <f t="shared" si="189"/>
        <v>24256753.5</v>
      </c>
      <c r="G487" s="6">
        <v>38120</v>
      </c>
      <c r="H487" s="6">
        <v>16171169</v>
      </c>
      <c r="I487" s="12">
        <f t="shared" si="190"/>
        <v>32342338</v>
      </c>
      <c r="J487" s="6">
        <v>3039524.9541020002</v>
      </c>
      <c r="K487" s="12">
        <f t="shared" si="191"/>
        <v>24316199.632816002</v>
      </c>
      <c r="L487" s="6">
        <f t="shared" si="192"/>
        <v>194.816428</v>
      </c>
      <c r="M487" s="6">
        <f t="shared" si="193"/>
        <v>5242880</v>
      </c>
      <c r="N487" s="13">
        <f t="shared" si="194"/>
        <v>1.3300737158101095</v>
      </c>
      <c r="O487" s="13"/>
      <c r="P487" s="7">
        <f t="shared" si="195"/>
        <v>0.18734534036971792</v>
      </c>
      <c r="Q487" s="7">
        <f t="shared" si="196"/>
        <v>0</v>
      </c>
      <c r="R487" s="6">
        <f t="shared" si="197"/>
        <v>0.18734534036971792</v>
      </c>
      <c r="S487" s="6">
        <f t="shared" si="198"/>
        <v>0.18734534036971792</v>
      </c>
      <c r="T487" s="7">
        <f t="shared" si="199"/>
        <v>0.5403464825626445</v>
      </c>
      <c r="U487" s="7">
        <f t="shared" si="200"/>
        <v>4.6136621907988756E-2</v>
      </c>
      <c r="V487" s="7">
        <f t="shared" si="201"/>
        <v>1.7265147368757854</v>
      </c>
      <c r="W487" s="6">
        <f t="shared" si="202"/>
        <v>2.3129978413464185</v>
      </c>
      <c r="X487" s="6">
        <v>6.7710000000000001E-3</v>
      </c>
      <c r="Y487" s="6">
        <v>1.819254849997743</v>
      </c>
      <c r="Z487" s="6">
        <f t="shared" si="203"/>
        <v>2666.8784576830294</v>
      </c>
      <c r="AA487" s="6">
        <f t="shared" si="205"/>
        <v>2666.8784576830294</v>
      </c>
      <c r="AB487" s="6">
        <f t="shared" si="204"/>
        <v>27.139847468280102</v>
      </c>
    </row>
    <row r="488" spans="5:28">
      <c r="E488" s="12">
        <f t="shared" si="188"/>
        <v>1.4104415992370454</v>
      </c>
      <c r="F488" s="12">
        <f t="shared" si="189"/>
        <v>21918994.5</v>
      </c>
      <c r="G488" s="6">
        <v>2063494</v>
      </c>
      <c r="H488" s="6">
        <v>14612663</v>
      </c>
      <c r="I488" s="12">
        <f t="shared" si="190"/>
        <v>29225326</v>
      </c>
      <c r="J488" s="6">
        <v>3864432.7070309999</v>
      </c>
      <c r="K488" s="12">
        <f t="shared" si="191"/>
        <v>30915461.656248</v>
      </c>
      <c r="L488" s="6">
        <f t="shared" si="192"/>
        <v>216.621836</v>
      </c>
      <c r="M488" s="6">
        <f t="shared" si="193"/>
        <v>5242880</v>
      </c>
      <c r="N488" s="13">
        <f t="shared" si="194"/>
        <v>0.94533040861427908</v>
      </c>
      <c r="O488" s="13"/>
      <c r="P488" s="7">
        <f t="shared" si="195"/>
        <v>0.16928982211755891</v>
      </c>
      <c r="Q488" s="7">
        <f t="shared" si="196"/>
        <v>0</v>
      </c>
      <c r="R488" s="6">
        <f t="shared" si="197"/>
        <v>0.16928982211755891</v>
      </c>
      <c r="S488" s="6">
        <f t="shared" si="198"/>
        <v>0.16928982211755891</v>
      </c>
      <c r="T488" s="7">
        <f t="shared" si="199"/>
        <v>0.48827026994296457</v>
      </c>
      <c r="U488" s="7">
        <f t="shared" si="200"/>
        <v>5.8657807843472506E-2</v>
      </c>
      <c r="V488" s="7">
        <f t="shared" si="201"/>
        <v>2.2877403956948084</v>
      </c>
      <c r="W488" s="6">
        <f t="shared" si="202"/>
        <v>2.8346684734812455</v>
      </c>
      <c r="X488" s="6">
        <v>8.9720000000000008E-3</v>
      </c>
      <c r="Y488" s="6">
        <v>2.4738970588266964</v>
      </c>
      <c r="Z488" s="6">
        <f t="shared" si="203"/>
        <v>1786.8682804007899</v>
      </c>
      <c r="AA488" s="6">
        <f t="shared" si="205"/>
        <v>1786.8682804007899</v>
      </c>
      <c r="AB488" s="6">
        <f t="shared" si="204"/>
        <v>14.583121531566611</v>
      </c>
    </row>
    <row r="489" spans="5:28">
      <c r="E489" s="12">
        <f t="shared" si="188"/>
        <v>1.0459239309919623</v>
      </c>
      <c r="F489" s="12">
        <f t="shared" si="189"/>
        <v>27102582</v>
      </c>
      <c r="G489" s="6">
        <v>14340</v>
      </c>
      <c r="H489" s="6">
        <v>18068388</v>
      </c>
      <c r="I489" s="12">
        <f t="shared" si="190"/>
        <v>36136776</v>
      </c>
      <c r="J489" s="6">
        <v>3543404.8881839998</v>
      </c>
      <c r="K489" s="12">
        <f t="shared" si="191"/>
        <v>28347239.105471998</v>
      </c>
      <c r="L489" s="6">
        <f t="shared" si="192"/>
        <v>217.10745600000001</v>
      </c>
      <c r="M489" s="6">
        <f t="shared" si="193"/>
        <v>5242880</v>
      </c>
      <c r="N489" s="13">
        <f t="shared" si="194"/>
        <v>1.274789966865745</v>
      </c>
      <c r="O489" s="13"/>
      <c r="P489" s="7">
        <f t="shared" si="195"/>
        <v>0.20932489789650499</v>
      </c>
      <c r="Q489" s="7">
        <f t="shared" si="196"/>
        <v>0</v>
      </c>
      <c r="R489" s="6">
        <f t="shared" si="197"/>
        <v>0.20932489789650499</v>
      </c>
      <c r="S489" s="6">
        <f t="shared" si="198"/>
        <v>0.20932489789650499</v>
      </c>
      <c r="T489" s="7">
        <f t="shared" si="199"/>
        <v>0.60374051507204551</v>
      </c>
      <c r="U489" s="7">
        <f t="shared" si="200"/>
        <v>5.3784961157314549E-2</v>
      </c>
      <c r="V489" s="7">
        <f t="shared" si="201"/>
        <v>1.3287355329877002</v>
      </c>
      <c r="W489" s="6">
        <f t="shared" si="202"/>
        <v>1.9862610092170603</v>
      </c>
      <c r="X489" s="6">
        <v>5.2110000000000004E-3</v>
      </c>
      <c r="Y489" s="6">
        <v>1.5175589999988421</v>
      </c>
      <c r="Z489" s="6">
        <f t="shared" si="203"/>
        <v>3916.9813451641717</v>
      </c>
      <c r="AA489" s="6">
        <f t="shared" si="205"/>
        <v>3916.9813451641717</v>
      </c>
      <c r="AB489" s="6">
        <f t="shared" si="204"/>
        <v>30.885257786918054</v>
      </c>
    </row>
    <row r="490" spans="5:28">
      <c r="E490" s="12">
        <f t="shared" si="188"/>
        <v>1.1014151776451522</v>
      </c>
      <c r="F490" s="12">
        <f t="shared" si="189"/>
        <v>26326012.5</v>
      </c>
      <c r="G490" s="6">
        <v>503625</v>
      </c>
      <c r="H490" s="6">
        <v>17550675</v>
      </c>
      <c r="I490" s="12">
        <f t="shared" si="190"/>
        <v>35101350</v>
      </c>
      <c r="J490" s="6">
        <v>3624483.7167969998</v>
      </c>
      <c r="K490" s="12">
        <f t="shared" si="191"/>
        <v>28995869.734375998</v>
      </c>
      <c r="L490" s="6">
        <f t="shared" si="192"/>
        <v>220.6806</v>
      </c>
      <c r="M490" s="6">
        <f t="shared" si="193"/>
        <v>5242880</v>
      </c>
      <c r="N490" s="13">
        <f t="shared" si="194"/>
        <v>1.2105637913797653</v>
      </c>
      <c r="O490" s="13"/>
      <c r="P490" s="7">
        <f t="shared" si="195"/>
        <v>0.20332711763715405</v>
      </c>
      <c r="Q490" s="7">
        <f t="shared" si="196"/>
        <v>0</v>
      </c>
      <c r="R490" s="6">
        <f t="shared" si="197"/>
        <v>0.20332711763715405</v>
      </c>
      <c r="S490" s="6">
        <f t="shared" si="198"/>
        <v>0.20332711763715405</v>
      </c>
      <c r="T490" s="7">
        <f t="shared" si="199"/>
        <v>0.58644155551464094</v>
      </c>
      <c r="U490" s="7">
        <f t="shared" si="200"/>
        <v>5.5015647964281642E-2</v>
      </c>
      <c r="V490" s="7">
        <f t="shared" si="201"/>
        <v>1.178038411514714</v>
      </c>
      <c r="W490" s="6">
        <f t="shared" si="202"/>
        <v>1.8194956149936365</v>
      </c>
      <c r="X490" s="6">
        <v>4.62E-3</v>
      </c>
      <c r="Y490" s="6">
        <v>1.4070074117668798</v>
      </c>
      <c r="Z490" s="6">
        <f t="shared" si="203"/>
        <v>4301.0198622760608</v>
      </c>
      <c r="AA490" s="6">
        <f t="shared" si="205"/>
        <v>4301.0198622760608</v>
      </c>
      <c r="AB490" s="6">
        <f t="shared" si="204"/>
        <v>29.316704359699553</v>
      </c>
    </row>
    <row r="491" spans="5:28">
      <c r="E491" s="12">
        <f t="shared" si="188"/>
        <v>1.1012197963154504</v>
      </c>
      <c r="F491" s="12">
        <f t="shared" si="189"/>
        <v>26326012.5</v>
      </c>
      <c r="G491" s="6">
        <v>503625</v>
      </c>
      <c r="H491" s="6">
        <v>17550675</v>
      </c>
      <c r="I491" s="12">
        <f t="shared" si="190"/>
        <v>35101350</v>
      </c>
      <c r="J491" s="6">
        <v>3623840.765381</v>
      </c>
      <c r="K491" s="12">
        <f t="shared" si="191"/>
        <v>28990726.123048</v>
      </c>
      <c r="L491" s="6">
        <f t="shared" si="192"/>
        <v>220.6806</v>
      </c>
      <c r="M491" s="6">
        <f t="shared" si="193"/>
        <v>5242880</v>
      </c>
      <c r="N491" s="13">
        <f t="shared" si="194"/>
        <v>1.2107785728103573</v>
      </c>
      <c r="O491" s="13"/>
      <c r="P491" s="7">
        <f t="shared" si="195"/>
        <v>0.20332711763715405</v>
      </c>
      <c r="Q491" s="7">
        <f t="shared" si="196"/>
        <v>0</v>
      </c>
      <c r="R491" s="6">
        <f t="shared" si="197"/>
        <v>0.20332711763715405</v>
      </c>
      <c r="S491" s="6">
        <f t="shared" si="198"/>
        <v>0.20332711763715405</v>
      </c>
      <c r="T491" s="7">
        <f t="shared" si="199"/>
        <v>0.58644155551464094</v>
      </c>
      <c r="U491" s="7">
        <f t="shared" si="200"/>
        <v>5.5005888673986904E-2</v>
      </c>
      <c r="V491" s="7">
        <f t="shared" si="201"/>
        <v>1.1816082248829405</v>
      </c>
      <c r="W491" s="6">
        <f t="shared" si="202"/>
        <v>1.8230556690715685</v>
      </c>
      <c r="X491" s="6">
        <v>4.6340000000000001E-3</v>
      </c>
      <c r="Y491" s="6">
        <v>1.4115436588238022</v>
      </c>
      <c r="Z491" s="6">
        <f t="shared" si="203"/>
        <v>4287.723729761633</v>
      </c>
      <c r="AA491" s="6">
        <f t="shared" si="205"/>
        <v>4287.723729761633</v>
      </c>
      <c r="AB491" s="6">
        <f t="shared" si="204"/>
        <v>29.153332075514204</v>
      </c>
    </row>
    <row r="492" spans="5:28">
      <c r="E492" s="12">
        <f t="shared" si="188"/>
        <v>1.1014402091045121</v>
      </c>
      <c r="F492" s="12">
        <f t="shared" si="189"/>
        <v>26326012.5</v>
      </c>
      <c r="G492" s="6">
        <v>503625</v>
      </c>
      <c r="H492" s="6">
        <v>17550675</v>
      </c>
      <c r="I492" s="12">
        <f t="shared" si="190"/>
        <v>35101350</v>
      </c>
      <c r="J492" s="6">
        <v>3624566.0891109998</v>
      </c>
      <c r="K492" s="12">
        <f t="shared" si="191"/>
        <v>28996528.712887999</v>
      </c>
      <c r="L492" s="6">
        <f t="shared" si="192"/>
        <v>220.6806</v>
      </c>
      <c r="M492" s="6">
        <f t="shared" si="193"/>
        <v>5242880</v>
      </c>
      <c r="N492" s="13">
        <f t="shared" si="194"/>
        <v>1.2105362799650776</v>
      </c>
      <c r="O492" s="13"/>
      <c r="P492" s="7">
        <f t="shared" si="195"/>
        <v>0.20332711763715405</v>
      </c>
      <c r="Q492" s="7">
        <f t="shared" si="196"/>
        <v>0</v>
      </c>
      <c r="R492" s="6">
        <f t="shared" si="197"/>
        <v>0.20332711763715405</v>
      </c>
      <c r="S492" s="6">
        <f t="shared" si="198"/>
        <v>0.20332711763715405</v>
      </c>
      <c r="T492" s="7">
        <f t="shared" si="199"/>
        <v>0.58644155551464094</v>
      </c>
      <c r="U492" s="7">
        <f t="shared" si="200"/>
        <v>5.5016898284763985E-2</v>
      </c>
      <c r="V492" s="7">
        <f t="shared" si="201"/>
        <v>1.1798233181988271</v>
      </c>
      <c r="W492" s="6">
        <f t="shared" si="202"/>
        <v>1.8212817719982319</v>
      </c>
      <c r="X492" s="6">
        <v>4.627E-3</v>
      </c>
      <c r="Y492" s="6">
        <v>1.40999149375</v>
      </c>
      <c r="Z492" s="6">
        <f t="shared" si="203"/>
        <v>4294.3617384299559</v>
      </c>
      <c r="AA492" s="6">
        <f t="shared" si="205"/>
        <v>4294.3617384299559</v>
      </c>
      <c r="AB492" s="6">
        <f t="shared" si="204"/>
        <v>29.169699255019495</v>
      </c>
    </row>
    <row r="493" spans="5:28">
      <c r="E493" s="12">
        <f t="shared" si="188"/>
        <v>1.1016426042760559</v>
      </c>
      <c r="F493" s="12">
        <f t="shared" si="189"/>
        <v>26326012.5</v>
      </c>
      <c r="G493" s="6">
        <v>503625</v>
      </c>
      <c r="H493" s="6">
        <v>17550675</v>
      </c>
      <c r="I493" s="12">
        <f t="shared" si="190"/>
        <v>35101350</v>
      </c>
      <c r="J493" s="6">
        <v>3625232.1213380001</v>
      </c>
      <c r="K493" s="12">
        <f t="shared" si="191"/>
        <v>29001856.970704</v>
      </c>
      <c r="L493" s="6">
        <f t="shared" si="192"/>
        <v>220.6806</v>
      </c>
      <c r="M493" s="6">
        <f t="shared" si="193"/>
        <v>5242880</v>
      </c>
      <c r="N493" s="13">
        <f t="shared" si="194"/>
        <v>1.2103138787098136</v>
      </c>
      <c r="O493" s="13"/>
      <c r="P493" s="7">
        <f t="shared" si="195"/>
        <v>0.20332711763715405</v>
      </c>
      <c r="Q493" s="7">
        <f t="shared" si="196"/>
        <v>0</v>
      </c>
      <c r="R493" s="6">
        <f t="shared" si="197"/>
        <v>0.20332711763715405</v>
      </c>
      <c r="S493" s="6">
        <f t="shared" si="198"/>
        <v>0.20332711763715405</v>
      </c>
      <c r="T493" s="7">
        <f t="shared" si="199"/>
        <v>0.58644155551464094</v>
      </c>
      <c r="U493" s="7">
        <f t="shared" si="200"/>
        <v>5.5027007916202998E-2</v>
      </c>
      <c r="V493" s="7">
        <f t="shared" si="201"/>
        <v>1.1701338247707842</v>
      </c>
      <c r="W493" s="6">
        <f t="shared" si="202"/>
        <v>1.8116023882016281</v>
      </c>
      <c r="X493" s="6">
        <v>4.5890000000000002E-3</v>
      </c>
      <c r="Y493" s="6">
        <v>1.3990241352924981</v>
      </c>
      <c r="Z493" s="6">
        <f t="shared" si="203"/>
        <v>4330.750002988756</v>
      </c>
      <c r="AA493" s="6">
        <f t="shared" si="205"/>
        <v>4330.750002988756</v>
      </c>
      <c r="AB493" s="6">
        <f t="shared" si="204"/>
        <v>29.490431401519103</v>
      </c>
    </row>
    <row r="494" spans="5:28">
      <c r="E494" s="12">
        <f t="shared" si="188"/>
        <v>1.1014454860118297</v>
      </c>
      <c r="F494" s="12">
        <f t="shared" si="189"/>
        <v>26326012.5</v>
      </c>
      <c r="G494" s="6">
        <v>503625</v>
      </c>
      <c r="H494" s="6">
        <v>17550675</v>
      </c>
      <c r="I494" s="12">
        <f t="shared" si="190"/>
        <v>35101350</v>
      </c>
      <c r="J494" s="6">
        <v>3624583.4541020002</v>
      </c>
      <c r="K494" s="12">
        <f t="shared" si="191"/>
        <v>28996667.632816002</v>
      </c>
      <c r="L494" s="6">
        <f t="shared" si="192"/>
        <v>220.6806</v>
      </c>
      <c r="M494" s="6">
        <f t="shared" si="193"/>
        <v>5242880</v>
      </c>
      <c r="N494" s="13">
        <f t="shared" si="194"/>
        <v>1.210530480415454</v>
      </c>
      <c r="O494" s="13"/>
      <c r="P494" s="7">
        <f t="shared" si="195"/>
        <v>0.20332711763715405</v>
      </c>
      <c r="Q494" s="7">
        <f t="shared" si="196"/>
        <v>0</v>
      </c>
      <c r="R494" s="6">
        <f t="shared" si="197"/>
        <v>0.20332711763715405</v>
      </c>
      <c r="S494" s="6">
        <f t="shared" si="198"/>
        <v>0.20332711763715405</v>
      </c>
      <c r="T494" s="7">
        <f t="shared" si="199"/>
        <v>0.58644155551464094</v>
      </c>
      <c r="U494" s="7">
        <f t="shared" si="200"/>
        <v>5.5017161866092096E-2</v>
      </c>
      <c r="V494" s="7">
        <f t="shared" si="201"/>
        <v>1.1826281715595763</v>
      </c>
      <c r="W494" s="6">
        <f t="shared" si="202"/>
        <v>1.8240868889403092</v>
      </c>
      <c r="X494" s="6">
        <v>4.6379999999999998E-3</v>
      </c>
      <c r="Y494" s="6">
        <v>1.414753694119284</v>
      </c>
      <c r="Z494" s="6">
        <f t="shared" si="203"/>
        <v>4283.9395782051324</v>
      </c>
      <c r="AA494" s="6">
        <f t="shared" si="205"/>
        <v>4283.9395782051324</v>
      </c>
      <c r="AB494" s="6">
        <f t="shared" si="204"/>
        <v>28.933177310121422</v>
      </c>
    </row>
    <row r="495" spans="5:28">
      <c r="E495" s="12">
        <f t="shared" si="188"/>
        <v>1.1016010067247366</v>
      </c>
      <c r="F495" s="12">
        <f t="shared" si="189"/>
        <v>26326012.5</v>
      </c>
      <c r="G495" s="6">
        <v>503625</v>
      </c>
      <c r="H495" s="6">
        <v>17550675</v>
      </c>
      <c r="I495" s="12">
        <f t="shared" si="190"/>
        <v>35101350</v>
      </c>
      <c r="J495" s="6">
        <v>3625095.234131</v>
      </c>
      <c r="K495" s="12">
        <f t="shared" si="191"/>
        <v>29000761.873048</v>
      </c>
      <c r="L495" s="6">
        <f t="shared" si="192"/>
        <v>220.6806</v>
      </c>
      <c r="M495" s="6">
        <f t="shared" si="193"/>
        <v>5242880</v>
      </c>
      <c r="N495" s="13">
        <f t="shared" si="194"/>
        <v>1.2103595813674679</v>
      </c>
      <c r="O495" s="13"/>
      <c r="P495" s="7">
        <f t="shared" si="195"/>
        <v>0.20332711763715405</v>
      </c>
      <c r="Q495" s="7">
        <f t="shared" si="196"/>
        <v>0</v>
      </c>
      <c r="R495" s="6">
        <f t="shared" si="197"/>
        <v>0.20332711763715405</v>
      </c>
      <c r="S495" s="6">
        <f t="shared" si="198"/>
        <v>0.20332711763715405</v>
      </c>
      <c r="T495" s="7">
        <f t="shared" si="199"/>
        <v>0.58644155551464094</v>
      </c>
      <c r="U495" s="7">
        <f t="shared" si="200"/>
        <v>5.5024930120031304E-2</v>
      </c>
      <c r="V495" s="7">
        <f t="shared" si="201"/>
        <v>1.1739586248081695</v>
      </c>
      <c r="W495" s="6">
        <f t="shared" si="202"/>
        <v>1.8154251104428418</v>
      </c>
      <c r="X495" s="6">
        <v>4.6039999999999996E-3</v>
      </c>
      <c r="Y495" s="6">
        <v>1.4077407058807279</v>
      </c>
      <c r="Z495" s="6">
        <f t="shared" si="203"/>
        <v>4316.3144578009142</v>
      </c>
      <c r="AA495" s="6">
        <f t="shared" si="205"/>
        <v>4316.3144578009142</v>
      </c>
      <c r="AB495" s="6">
        <f t="shared" si="204"/>
        <v>28.960191522419144</v>
      </c>
    </row>
    <row r="496" spans="5:28">
      <c r="E496" s="12">
        <f t="shared" si="188"/>
        <v>1.1021493178690129</v>
      </c>
      <c r="F496" s="12">
        <f t="shared" si="189"/>
        <v>26383312.5</v>
      </c>
      <c r="G496" s="6">
        <v>504855</v>
      </c>
      <c r="H496" s="6">
        <v>17588875</v>
      </c>
      <c r="I496" s="12">
        <f t="shared" si="190"/>
        <v>35177750</v>
      </c>
      <c r="J496" s="6">
        <v>3634793.734375</v>
      </c>
      <c r="K496" s="12">
        <f t="shared" si="191"/>
        <v>29078349.875</v>
      </c>
      <c r="L496" s="6">
        <f t="shared" si="192"/>
        <v>221.1636</v>
      </c>
      <c r="M496" s="6">
        <f t="shared" si="193"/>
        <v>5242880</v>
      </c>
      <c r="N496" s="13">
        <f t="shared" si="194"/>
        <v>1.2097574364164294</v>
      </c>
      <c r="O496" s="13"/>
      <c r="P496" s="7">
        <f t="shared" si="195"/>
        <v>0.20376967018249714</v>
      </c>
      <c r="Q496" s="7">
        <f t="shared" si="196"/>
        <v>0</v>
      </c>
      <c r="R496" s="6">
        <f t="shared" si="197"/>
        <v>0.20376967018249714</v>
      </c>
      <c r="S496" s="6">
        <f t="shared" si="198"/>
        <v>0.20376967018249714</v>
      </c>
      <c r="T496" s="7">
        <f t="shared" si="199"/>
        <v>0.58771797749958798</v>
      </c>
      <c r="U496" s="7">
        <f t="shared" si="200"/>
        <v>5.5172142610663465E-2</v>
      </c>
      <c r="V496" s="7">
        <f t="shared" si="201"/>
        <v>1.1742136114773285</v>
      </c>
      <c r="W496" s="6">
        <f t="shared" si="202"/>
        <v>1.81710373158758</v>
      </c>
      <c r="X496" s="6">
        <v>4.6049999999999997E-3</v>
      </c>
      <c r="Y496" s="6">
        <v>1.3975311562499999</v>
      </c>
      <c r="Z496" s="6">
        <f t="shared" si="203"/>
        <v>4324.9656934309915</v>
      </c>
      <c r="AA496" s="6">
        <f t="shared" si="205"/>
        <v>4324.9656934309915</v>
      </c>
      <c r="AB496" s="6">
        <f t="shared" si="204"/>
        <v>30.022412986013176</v>
      </c>
    </row>
    <row r="497" spans="5:28">
      <c r="E497" s="12">
        <f t="shared" si="188"/>
        <v>1.102349505072951</v>
      </c>
      <c r="F497" s="12">
        <f t="shared" si="189"/>
        <v>26383312.5</v>
      </c>
      <c r="G497" s="6">
        <v>504855</v>
      </c>
      <c r="H497" s="6">
        <v>17588875</v>
      </c>
      <c r="I497" s="12">
        <f t="shared" si="190"/>
        <v>35177750</v>
      </c>
      <c r="J497" s="6">
        <v>3635453.93457</v>
      </c>
      <c r="K497" s="12">
        <f t="shared" si="191"/>
        <v>29083631.47656</v>
      </c>
      <c r="L497" s="6">
        <f t="shared" si="192"/>
        <v>221.1636</v>
      </c>
      <c r="M497" s="6">
        <f t="shared" si="193"/>
        <v>5242880</v>
      </c>
      <c r="N497" s="13">
        <f t="shared" si="194"/>
        <v>1.2095377438801467</v>
      </c>
      <c r="O497" s="13"/>
      <c r="P497" s="7">
        <f t="shared" si="195"/>
        <v>0.20376967018249714</v>
      </c>
      <c r="Q497" s="7">
        <f t="shared" si="196"/>
        <v>0</v>
      </c>
      <c r="R497" s="6">
        <f t="shared" si="197"/>
        <v>0.20376967018249714</v>
      </c>
      <c r="S497" s="6">
        <f t="shared" si="198"/>
        <v>0.20376967018249714</v>
      </c>
      <c r="T497" s="7">
        <f t="shared" si="199"/>
        <v>0.58771797749958798</v>
      </c>
      <c r="U497" s="7">
        <f t="shared" si="200"/>
        <v>5.5182163718316878E-2</v>
      </c>
      <c r="V497" s="7">
        <f t="shared" si="201"/>
        <v>1.1752335581539648</v>
      </c>
      <c r="W497" s="6">
        <f t="shared" si="202"/>
        <v>1.8181336993718697</v>
      </c>
      <c r="X497" s="6">
        <v>4.6090000000000002E-3</v>
      </c>
      <c r="Y497" s="6">
        <v>1.4005937647050692</v>
      </c>
      <c r="Z497" s="6">
        <f t="shared" si="203"/>
        <v>4321.1254107723398</v>
      </c>
      <c r="AA497" s="6">
        <f t="shared" si="205"/>
        <v>4321.1254107723398</v>
      </c>
      <c r="AB497" s="6">
        <f t="shared" si="204"/>
        <v>29.81163740613426</v>
      </c>
    </row>
    <row r="498" spans="5:28">
      <c r="E498" s="12">
        <f t="shared" si="188"/>
        <v>1.1020838319913013</v>
      </c>
      <c r="F498" s="12">
        <f t="shared" si="189"/>
        <v>26383312.5</v>
      </c>
      <c r="G498" s="6">
        <v>504855</v>
      </c>
      <c r="H498" s="6">
        <v>17588875</v>
      </c>
      <c r="I498" s="12">
        <f t="shared" si="190"/>
        <v>35177750</v>
      </c>
      <c r="J498" s="6">
        <v>3634577.7675780002</v>
      </c>
      <c r="K498" s="12">
        <f t="shared" si="191"/>
        <v>29076622.140624002</v>
      </c>
      <c r="L498" s="6">
        <f t="shared" si="192"/>
        <v>221.1636</v>
      </c>
      <c r="M498" s="6">
        <f t="shared" si="193"/>
        <v>5242880</v>
      </c>
      <c r="N498" s="13">
        <f t="shared" si="194"/>
        <v>1.2098293202652275</v>
      </c>
      <c r="O498" s="13"/>
      <c r="P498" s="7">
        <f t="shared" si="195"/>
        <v>0.20376967018249714</v>
      </c>
      <c r="Q498" s="7">
        <f t="shared" si="196"/>
        <v>0</v>
      </c>
      <c r="R498" s="6">
        <f t="shared" si="197"/>
        <v>0.20376967018249714</v>
      </c>
      <c r="S498" s="6">
        <f t="shared" si="198"/>
        <v>0.20376967018249714</v>
      </c>
      <c r="T498" s="7">
        <f t="shared" si="199"/>
        <v>0.58771797749958798</v>
      </c>
      <c r="U498" s="7">
        <f t="shared" si="200"/>
        <v>5.5168864473912387E-2</v>
      </c>
      <c r="V498" s="7">
        <f t="shared" si="201"/>
        <v>1.1800783048679861</v>
      </c>
      <c r="W498" s="6">
        <f t="shared" si="202"/>
        <v>1.8229651468414865</v>
      </c>
      <c r="X498" s="6">
        <v>4.6280000000000002E-3</v>
      </c>
      <c r="Y498" s="6">
        <v>1.4069120000000002</v>
      </c>
      <c r="Z498" s="6">
        <f t="shared" si="203"/>
        <v>4302.97472304445</v>
      </c>
      <c r="AA498" s="6">
        <f t="shared" si="205"/>
        <v>4302.97472304445</v>
      </c>
      <c r="AB498" s="6">
        <f t="shared" si="204"/>
        <v>29.572080332066701</v>
      </c>
    </row>
    <row r="499" spans="5:28">
      <c r="E499" s="12">
        <f t="shared" si="188"/>
        <v>1.1022579457332358</v>
      </c>
      <c r="F499" s="12">
        <f t="shared" si="189"/>
        <v>26383312.5</v>
      </c>
      <c r="G499" s="6">
        <v>504855</v>
      </c>
      <c r="H499" s="6">
        <v>17588875</v>
      </c>
      <c r="I499" s="12">
        <f t="shared" si="190"/>
        <v>35177750</v>
      </c>
      <c r="J499" s="6">
        <v>3635151.9797359998</v>
      </c>
      <c r="K499" s="12">
        <f t="shared" si="191"/>
        <v>29081215.837887999</v>
      </c>
      <c r="L499" s="6">
        <f t="shared" si="192"/>
        <v>221.1636</v>
      </c>
      <c r="M499" s="6">
        <f t="shared" si="193"/>
        <v>5242880</v>
      </c>
      <c r="N499" s="13">
        <f t="shared" si="194"/>
        <v>1.2096382144438826</v>
      </c>
      <c r="O499" s="13"/>
      <c r="P499" s="7">
        <f t="shared" si="195"/>
        <v>0.20376967018249714</v>
      </c>
      <c r="Q499" s="7">
        <f t="shared" si="196"/>
        <v>0</v>
      </c>
      <c r="R499" s="6">
        <f t="shared" si="197"/>
        <v>0.20376967018249714</v>
      </c>
      <c r="S499" s="6">
        <f t="shared" si="198"/>
        <v>0.20376967018249714</v>
      </c>
      <c r="T499" s="7">
        <f t="shared" si="199"/>
        <v>0.58771797749958798</v>
      </c>
      <c r="U499" s="7">
        <f t="shared" si="200"/>
        <v>5.5177580378413464E-2</v>
      </c>
      <c r="V499" s="7">
        <f t="shared" si="201"/>
        <v>1.1762535048306006</v>
      </c>
      <c r="W499" s="6">
        <f t="shared" si="202"/>
        <v>1.8191490627086022</v>
      </c>
      <c r="X499" s="6">
        <v>4.6129999999999999E-3</v>
      </c>
      <c r="Y499" s="6">
        <v>1.4037630352943891</v>
      </c>
      <c r="Z499" s="6">
        <f t="shared" si="203"/>
        <v>4317.2917880445948</v>
      </c>
      <c r="AA499" s="6">
        <f t="shared" si="205"/>
        <v>4317.2917880445948</v>
      </c>
      <c r="AB499" s="6">
        <f t="shared" si="204"/>
        <v>29.590893688627496</v>
      </c>
    </row>
    <row r="500" spans="5:28">
      <c r="E500" s="12">
        <f t="shared" si="188"/>
        <v>1.1019152451656706</v>
      </c>
      <c r="F500" s="12">
        <f t="shared" si="189"/>
        <v>26383312.5</v>
      </c>
      <c r="G500" s="6">
        <v>504855</v>
      </c>
      <c r="H500" s="6">
        <v>17588875</v>
      </c>
      <c r="I500" s="12">
        <f t="shared" si="190"/>
        <v>35177750</v>
      </c>
      <c r="J500" s="6">
        <v>3634021.7827150002</v>
      </c>
      <c r="K500" s="12">
        <f t="shared" si="191"/>
        <v>29072174.261720002</v>
      </c>
      <c r="L500" s="6">
        <f t="shared" si="192"/>
        <v>221.1636</v>
      </c>
      <c r="M500" s="6">
        <f t="shared" si="193"/>
        <v>5242880</v>
      </c>
      <c r="N500" s="13">
        <f t="shared" si="194"/>
        <v>1.2100144173364891</v>
      </c>
      <c r="O500" s="13"/>
      <c r="P500" s="7">
        <f t="shared" si="195"/>
        <v>0.20376967018249714</v>
      </c>
      <c r="Q500" s="7">
        <f t="shared" si="196"/>
        <v>0</v>
      </c>
      <c r="R500" s="6">
        <f t="shared" si="197"/>
        <v>0.20376967018249714</v>
      </c>
      <c r="S500" s="6">
        <f t="shared" si="198"/>
        <v>0.20376967018249714</v>
      </c>
      <c r="T500" s="7">
        <f t="shared" si="199"/>
        <v>0.58771797749958798</v>
      </c>
      <c r="U500" s="7">
        <f t="shared" si="200"/>
        <v>5.5160425239558948E-2</v>
      </c>
      <c r="V500" s="7">
        <f t="shared" si="201"/>
        <v>1.1833931315670536</v>
      </c>
      <c r="W500" s="6">
        <f t="shared" si="202"/>
        <v>1.8262715343062006</v>
      </c>
      <c r="X500" s="6">
        <v>4.6410000000000002E-3</v>
      </c>
      <c r="Y500" s="6">
        <v>1.4152047000016381</v>
      </c>
      <c r="Z500" s="6">
        <f t="shared" si="203"/>
        <v>4290.641460514913</v>
      </c>
      <c r="AA500" s="6">
        <f t="shared" si="205"/>
        <v>4290.641460514913</v>
      </c>
      <c r="AB500" s="6">
        <f t="shared" si="204"/>
        <v>29.046457682347061</v>
      </c>
    </row>
    <row r="501" spans="5:28">
      <c r="E501" s="12">
        <f t="shared" si="188"/>
        <v>1.1020876254491547</v>
      </c>
      <c r="F501" s="12">
        <f t="shared" si="189"/>
        <v>26383312.5</v>
      </c>
      <c r="G501" s="6">
        <v>504855</v>
      </c>
      <c r="H501" s="6">
        <v>17588875</v>
      </c>
      <c r="I501" s="12">
        <f t="shared" si="190"/>
        <v>35177750</v>
      </c>
      <c r="J501" s="6">
        <v>3634590.278076</v>
      </c>
      <c r="K501" s="12">
        <f t="shared" si="191"/>
        <v>29076722.224608</v>
      </c>
      <c r="L501" s="6">
        <f t="shared" si="192"/>
        <v>221.1636</v>
      </c>
      <c r="M501" s="6">
        <f t="shared" si="193"/>
        <v>5242880</v>
      </c>
      <c r="N501" s="13">
        <f t="shared" si="194"/>
        <v>1.2098251559533977</v>
      </c>
      <c r="O501" s="13"/>
      <c r="P501" s="7">
        <f t="shared" si="195"/>
        <v>0.20376967018249714</v>
      </c>
      <c r="Q501" s="7">
        <f t="shared" si="196"/>
        <v>0</v>
      </c>
      <c r="R501" s="6">
        <f t="shared" si="197"/>
        <v>0.20376967018249714</v>
      </c>
      <c r="S501" s="6">
        <f t="shared" si="198"/>
        <v>0.20376967018249714</v>
      </c>
      <c r="T501" s="7">
        <f t="shared" si="199"/>
        <v>0.58771797749958798</v>
      </c>
      <c r="U501" s="7">
        <f t="shared" si="200"/>
        <v>5.5169054369414092E-2</v>
      </c>
      <c r="V501" s="7">
        <f t="shared" si="201"/>
        <v>1.1821181982212585</v>
      </c>
      <c r="W501" s="6">
        <f t="shared" si="202"/>
        <v>1.8250052300902606</v>
      </c>
      <c r="X501" s="6">
        <v>4.6360000000000004E-3</v>
      </c>
      <c r="Y501" s="6">
        <v>1.4147708470574603</v>
      </c>
      <c r="Z501" s="6">
        <f t="shared" si="203"/>
        <v>4295.3768374136562</v>
      </c>
      <c r="AA501" s="6">
        <f t="shared" si="205"/>
        <v>4295.3768374136562</v>
      </c>
      <c r="AB501" s="6">
        <f t="shared" si="204"/>
        <v>28.996525047574639</v>
      </c>
    </row>
    <row r="502" spans="5:28">
      <c r="E502" s="12">
        <f t="shared" si="188"/>
        <v>1.1021788908946137</v>
      </c>
      <c r="F502" s="12">
        <f t="shared" si="189"/>
        <v>26383312.5</v>
      </c>
      <c r="G502" s="6">
        <v>504855</v>
      </c>
      <c r="H502" s="6">
        <v>17588875</v>
      </c>
      <c r="I502" s="12">
        <f t="shared" si="190"/>
        <v>35177750</v>
      </c>
      <c r="J502" s="6">
        <v>3634891.2636719998</v>
      </c>
      <c r="K502" s="12">
        <f t="shared" si="191"/>
        <v>29079130.109375998</v>
      </c>
      <c r="L502" s="6">
        <f t="shared" si="192"/>
        <v>221.1636</v>
      </c>
      <c r="M502" s="6">
        <f t="shared" si="193"/>
        <v>5242880</v>
      </c>
      <c r="N502" s="13">
        <f t="shared" si="194"/>
        <v>1.2097249769056062</v>
      </c>
      <c r="O502" s="13"/>
      <c r="P502" s="7">
        <f t="shared" si="195"/>
        <v>0.20376967018249714</v>
      </c>
      <c r="Q502" s="7">
        <f t="shared" si="196"/>
        <v>0</v>
      </c>
      <c r="R502" s="6">
        <f t="shared" si="197"/>
        <v>0.20376967018249714</v>
      </c>
      <c r="S502" s="6">
        <f t="shared" si="198"/>
        <v>0.20376967018249714</v>
      </c>
      <c r="T502" s="7">
        <f t="shared" si="199"/>
        <v>0.58771797749958798</v>
      </c>
      <c r="U502" s="7">
        <f t="shared" si="200"/>
        <v>5.5173622997358285E-2</v>
      </c>
      <c r="V502" s="7">
        <f t="shared" si="201"/>
        <v>1.1765084914997599</v>
      </c>
      <c r="W502" s="6">
        <f t="shared" si="202"/>
        <v>1.8194000919967062</v>
      </c>
      <c r="X502" s="6">
        <v>4.614E-3</v>
      </c>
      <c r="Y502" s="6">
        <v>1.408138517646516</v>
      </c>
      <c r="Z502" s="6">
        <f t="shared" si="203"/>
        <v>4316.3344209470552</v>
      </c>
      <c r="AA502" s="6">
        <f t="shared" si="205"/>
        <v>4316.3344209470552</v>
      </c>
      <c r="AB502" s="6">
        <f t="shared" si="204"/>
        <v>29.206045370987351</v>
      </c>
    </row>
    <row r="503" spans="5:28">
      <c r="E503" s="12">
        <f t="shared" si="188"/>
        <v>1.1023838774598147</v>
      </c>
      <c r="F503" s="12">
        <f t="shared" si="189"/>
        <v>26383312.5</v>
      </c>
      <c r="G503" s="6">
        <v>504855</v>
      </c>
      <c r="H503" s="6">
        <v>17588875</v>
      </c>
      <c r="I503" s="12">
        <f t="shared" si="190"/>
        <v>35177750</v>
      </c>
      <c r="J503" s="6">
        <v>3635567.2917479998</v>
      </c>
      <c r="K503" s="12">
        <f t="shared" si="191"/>
        <v>29084538.333983999</v>
      </c>
      <c r="L503" s="6">
        <f t="shared" si="192"/>
        <v>221.1636</v>
      </c>
      <c r="M503" s="6">
        <f t="shared" si="193"/>
        <v>5242880</v>
      </c>
      <c r="N503" s="13">
        <f t="shared" si="194"/>
        <v>1.2095000304301324</v>
      </c>
      <c r="O503" s="13"/>
      <c r="P503" s="7">
        <f t="shared" si="195"/>
        <v>0.20376967018249714</v>
      </c>
      <c r="Q503" s="7">
        <f t="shared" si="196"/>
        <v>0</v>
      </c>
      <c r="R503" s="6">
        <f t="shared" si="197"/>
        <v>0.20376967018249714</v>
      </c>
      <c r="S503" s="6">
        <f t="shared" si="198"/>
        <v>0.20376967018249714</v>
      </c>
      <c r="T503" s="7">
        <f t="shared" si="199"/>
        <v>0.58771797749958798</v>
      </c>
      <c r="U503" s="7">
        <f t="shared" si="200"/>
        <v>5.5183884354712671E-2</v>
      </c>
      <c r="V503" s="7">
        <f t="shared" si="201"/>
        <v>1.1724287047932151</v>
      </c>
      <c r="W503" s="6">
        <f t="shared" si="202"/>
        <v>1.8153305666475159</v>
      </c>
      <c r="X503" s="6">
        <v>4.5979999999999997E-3</v>
      </c>
      <c r="Y503" s="6">
        <v>1.4040855124999998</v>
      </c>
      <c r="Z503" s="6">
        <f t="shared" si="203"/>
        <v>4331.7022658220349</v>
      </c>
      <c r="AA503" s="6">
        <f t="shared" si="205"/>
        <v>4331.7022658220349</v>
      </c>
      <c r="AB503" s="6">
        <f t="shared" si="204"/>
        <v>29.289174376230605</v>
      </c>
    </row>
    <row r="504" spans="5:28">
      <c r="E504" s="12">
        <f t="shared" si="188"/>
        <v>1.1019857903195438</v>
      </c>
      <c r="F504" s="12">
        <f t="shared" si="189"/>
        <v>26383312.5</v>
      </c>
      <c r="G504" s="6">
        <v>504855</v>
      </c>
      <c r="H504" s="6">
        <v>17588875</v>
      </c>
      <c r="I504" s="12">
        <f t="shared" si="190"/>
        <v>35177750</v>
      </c>
      <c r="J504" s="6">
        <v>3634254.43457</v>
      </c>
      <c r="K504" s="12">
        <f t="shared" si="191"/>
        <v>29074035.47656</v>
      </c>
      <c r="L504" s="6">
        <f t="shared" si="192"/>
        <v>221.1636</v>
      </c>
      <c r="M504" s="6">
        <f t="shared" si="193"/>
        <v>5242880</v>
      </c>
      <c r="N504" s="13">
        <f t="shared" si="194"/>
        <v>1.2099369565797262</v>
      </c>
      <c r="O504" s="13"/>
      <c r="P504" s="7">
        <f t="shared" si="195"/>
        <v>0.20376967018249714</v>
      </c>
      <c r="Q504" s="7">
        <f t="shared" si="196"/>
        <v>0</v>
      </c>
      <c r="R504" s="6">
        <f t="shared" si="197"/>
        <v>0.20376967018249714</v>
      </c>
      <c r="S504" s="6">
        <f t="shared" si="198"/>
        <v>0.20376967018249714</v>
      </c>
      <c r="T504" s="7">
        <f t="shared" si="199"/>
        <v>0.58771797749958798</v>
      </c>
      <c r="U504" s="7">
        <f t="shared" si="200"/>
        <v>5.5163956637008356E-2</v>
      </c>
      <c r="V504" s="7">
        <f t="shared" si="201"/>
        <v>1.1775284381763957</v>
      </c>
      <c r="W504" s="6">
        <f t="shared" si="202"/>
        <v>1.8204103723129921</v>
      </c>
      <c r="X504" s="6">
        <v>4.6179999999999997E-3</v>
      </c>
      <c r="Y504" s="6">
        <v>1.4110978117630759</v>
      </c>
      <c r="Z504" s="6">
        <f t="shared" si="203"/>
        <v>4312.5090987981184</v>
      </c>
      <c r="AA504" s="6">
        <f t="shared" si="205"/>
        <v>4312.5090987981184</v>
      </c>
      <c r="AB504" s="6">
        <f t="shared" si="204"/>
        <v>29.006675308957249</v>
      </c>
    </row>
    <row r="505" spans="5:28">
      <c r="E505" s="12">
        <f t="shared" si="188"/>
        <v>1.0815435451578235</v>
      </c>
      <c r="F505" s="12">
        <f t="shared" si="189"/>
        <v>27732714</v>
      </c>
      <c r="G505" s="6">
        <v>268096</v>
      </c>
      <c r="H505" s="6">
        <v>18488476</v>
      </c>
      <c r="I505" s="12">
        <f t="shared" si="190"/>
        <v>36976952</v>
      </c>
      <c r="J505" s="6">
        <v>3749267.2270510001</v>
      </c>
      <c r="K505" s="12">
        <f t="shared" si="191"/>
        <v>29994137.816408001</v>
      </c>
      <c r="L505" s="6">
        <f t="shared" si="192"/>
        <v>227.22363200000001</v>
      </c>
      <c r="M505" s="6">
        <f t="shared" si="193"/>
        <v>5242880</v>
      </c>
      <c r="N505" s="13">
        <f t="shared" si="194"/>
        <v>1.232805964496573</v>
      </c>
      <c r="O505" s="13"/>
      <c r="P505" s="7">
        <f t="shared" si="195"/>
        <v>0.21419167835902034</v>
      </c>
      <c r="Q505" s="7">
        <f t="shared" si="196"/>
        <v>0</v>
      </c>
      <c r="R505" s="6">
        <f t="shared" si="197"/>
        <v>0.21419167835902034</v>
      </c>
      <c r="S505" s="6">
        <f t="shared" si="198"/>
        <v>0.21419167835902034</v>
      </c>
      <c r="T505" s="7">
        <f t="shared" si="199"/>
        <v>0.61777741451739643</v>
      </c>
      <c r="U505" s="7">
        <f t="shared" si="200"/>
        <v>5.6909723426689332E-2</v>
      </c>
      <c r="V505" s="7">
        <f t="shared" si="201"/>
        <v>1.2573392656231719</v>
      </c>
      <c r="W505" s="6">
        <f t="shared" si="202"/>
        <v>1.9320264035672576</v>
      </c>
      <c r="X505" s="6">
        <v>4.9309999999999996E-3</v>
      </c>
      <c r="Y505" s="6">
        <v>1.480121833334977</v>
      </c>
      <c r="Z505" s="6">
        <f t="shared" si="203"/>
        <v>4243.7776994325768</v>
      </c>
      <c r="AA505" s="6">
        <f t="shared" si="205"/>
        <v>4243.7776994325768</v>
      </c>
      <c r="AB505" s="6">
        <f t="shared" si="204"/>
        <v>30.531579229127338</v>
      </c>
    </row>
    <row r="506" spans="5:28">
      <c r="E506" s="12">
        <f t="shared" si="188"/>
        <v>1.2074080216447469</v>
      </c>
      <c r="F506" s="12">
        <f t="shared" si="189"/>
        <v>25375579.5</v>
      </c>
      <c r="G506" s="6">
        <v>1382908</v>
      </c>
      <c r="H506" s="6">
        <v>16917053</v>
      </c>
      <c r="I506" s="12">
        <f t="shared" si="190"/>
        <v>33834106</v>
      </c>
      <c r="J506" s="6">
        <v>3829834.7802729998</v>
      </c>
      <c r="K506" s="12">
        <f t="shared" si="191"/>
        <v>30638678.242183998</v>
      </c>
      <c r="L506" s="6">
        <f t="shared" si="192"/>
        <v>230.66279599999999</v>
      </c>
      <c r="M506" s="6">
        <f t="shared" si="193"/>
        <v>5242880</v>
      </c>
      <c r="N506" s="13">
        <f t="shared" si="194"/>
        <v>1.1042939167465935</v>
      </c>
      <c r="O506" s="13"/>
      <c r="P506" s="7">
        <f t="shared" si="195"/>
        <v>0.1959865147867515</v>
      </c>
      <c r="Q506" s="7">
        <f t="shared" si="196"/>
        <v>0</v>
      </c>
      <c r="R506" s="6">
        <f t="shared" si="197"/>
        <v>0.1959865147867515</v>
      </c>
      <c r="S506" s="6">
        <f t="shared" si="198"/>
        <v>0.1959865147867515</v>
      </c>
      <c r="T506" s="7">
        <f t="shared" si="199"/>
        <v>0.5652695908301888</v>
      </c>
      <c r="U506" s="7">
        <f t="shared" si="200"/>
        <v>5.8132649639563064E-2</v>
      </c>
      <c r="V506" s="7">
        <f t="shared" si="201"/>
        <v>1.890981138483359</v>
      </c>
      <c r="W506" s="6">
        <f t="shared" si="202"/>
        <v>2.5143833789531111</v>
      </c>
      <c r="X506" s="6">
        <v>7.4159999999999998E-3</v>
      </c>
      <c r="Y506" s="6">
        <v>2.0632901142825357</v>
      </c>
      <c r="Z506" s="6">
        <f t="shared" si="203"/>
        <v>2542.7523568871561</v>
      </c>
      <c r="AA506" s="6">
        <f t="shared" si="205"/>
        <v>2542.7523568871561</v>
      </c>
      <c r="AB506" s="6">
        <f t="shared" si="204"/>
        <v>21.8628132586887</v>
      </c>
    </row>
    <row r="507" spans="5:28">
      <c r="E507" s="12">
        <f t="shared" si="188"/>
        <v>1.5392995664900002</v>
      </c>
      <c r="F507" s="12">
        <f t="shared" si="189"/>
        <v>22215303</v>
      </c>
      <c r="G507" s="6">
        <v>2707524</v>
      </c>
      <c r="H507" s="6">
        <v>14810202</v>
      </c>
      <c r="I507" s="12">
        <f t="shared" si="190"/>
        <v>29620404</v>
      </c>
      <c r="J507" s="6">
        <v>4274500.7846680004</v>
      </c>
      <c r="K507" s="12">
        <f t="shared" si="191"/>
        <v>34196006.277344003</v>
      </c>
      <c r="L507" s="6">
        <f t="shared" si="192"/>
        <v>231.87290400000001</v>
      </c>
      <c r="M507" s="6">
        <f t="shared" si="193"/>
        <v>5242880</v>
      </c>
      <c r="N507" s="13">
        <f t="shared" si="194"/>
        <v>0.8661948345595113</v>
      </c>
      <c r="O507" s="13"/>
      <c r="P507" s="7">
        <f t="shared" si="195"/>
        <v>0.17157834010851516</v>
      </c>
      <c r="Q507" s="7">
        <f t="shared" si="196"/>
        <v>0</v>
      </c>
      <c r="R507" s="6">
        <f t="shared" si="197"/>
        <v>0.17157834010851516</v>
      </c>
      <c r="S507" s="6">
        <f t="shared" si="198"/>
        <v>0.17157834010851516</v>
      </c>
      <c r="T507" s="7">
        <f t="shared" si="199"/>
        <v>0.4948708752436044</v>
      </c>
      <c r="U507" s="7">
        <f t="shared" si="200"/>
        <v>6.4882187027772889E-2</v>
      </c>
      <c r="V507" s="7">
        <f t="shared" si="201"/>
        <v>1.6987211899374512</v>
      </c>
      <c r="W507" s="6">
        <f t="shared" si="202"/>
        <v>2.2584742522088286</v>
      </c>
      <c r="X507" s="6">
        <v>6.6620000000000004E-3</v>
      </c>
      <c r="Y507" s="6">
        <v>2.0234714666644464</v>
      </c>
      <c r="Z507" s="6">
        <f t="shared" si="203"/>
        <v>2475.4779361830556</v>
      </c>
      <c r="AA507" s="6">
        <f t="shared" si="205"/>
        <v>2475.4779361830556</v>
      </c>
      <c r="AB507" s="6">
        <f t="shared" si="204"/>
        <v>11.613842320779945</v>
      </c>
    </row>
    <row r="508" spans="5:28">
      <c r="E508" s="12">
        <f t="shared" si="188"/>
        <v>1.1561210912096977</v>
      </c>
      <c r="F508" s="12">
        <f t="shared" si="189"/>
        <v>27734211</v>
      </c>
      <c r="G508" s="6">
        <v>914898</v>
      </c>
      <c r="H508" s="6">
        <v>18489474</v>
      </c>
      <c r="I508" s="12">
        <f t="shared" si="190"/>
        <v>36978948</v>
      </c>
      <c r="J508" s="6">
        <v>4008013.2856450002</v>
      </c>
      <c r="K508" s="12">
        <f t="shared" si="191"/>
        <v>32064106.285160001</v>
      </c>
      <c r="L508" s="6">
        <f t="shared" si="192"/>
        <v>240.171648</v>
      </c>
      <c r="M508" s="6">
        <f t="shared" si="193"/>
        <v>5242880</v>
      </c>
      <c r="N508" s="13">
        <f t="shared" si="194"/>
        <v>1.153281731015054</v>
      </c>
      <c r="O508" s="13"/>
      <c r="P508" s="7">
        <f t="shared" si="195"/>
        <v>0.21420324033389607</v>
      </c>
      <c r="Q508" s="7">
        <f t="shared" si="196"/>
        <v>0</v>
      </c>
      <c r="R508" s="6">
        <f t="shared" si="197"/>
        <v>0.21420324033389607</v>
      </c>
      <c r="S508" s="6">
        <f t="shared" si="198"/>
        <v>0.21420324033389607</v>
      </c>
      <c r="T508" s="7">
        <f t="shared" si="199"/>
        <v>0.61781076187710793</v>
      </c>
      <c r="U508" s="7">
        <f t="shared" si="200"/>
        <v>6.0837201981988956E-2</v>
      </c>
      <c r="V508" s="7">
        <f t="shared" si="201"/>
        <v>1.2968621993428215</v>
      </c>
      <c r="W508" s="6">
        <f t="shared" si="202"/>
        <v>1.9755101632019185</v>
      </c>
      <c r="X508" s="6">
        <v>5.0860000000000002E-3</v>
      </c>
      <c r="Y508" s="6">
        <v>1.5680703111105461</v>
      </c>
      <c r="Z508" s="6">
        <f t="shared" si="203"/>
        <v>4111.6248591013773</v>
      </c>
      <c r="AA508" s="6">
        <f t="shared" si="205"/>
        <v>4111.6248591013773</v>
      </c>
      <c r="AB508" s="6">
        <f t="shared" si="204"/>
        <v>25.983519310611364</v>
      </c>
    </row>
    <row r="509" spans="5:28">
      <c r="E509" s="12">
        <f t="shared" si="188"/>
        <v>2.5426595751857994</v>
      </c>
      <c r="F509" s="12">
        <f t="shared" si="189"/>
        <v>19205059.5</v>
      </c>
      <c r="G509" s="6">
        <v>4588484</v>
      </c>
      <c r="H509" s="6">
        <v>12803373</v>
      </c>
      <c r="I509" s="12">
        <f t="shared" si="190"/>
        <v>25606746</v>
      </c>
      <c r="J509" s="6">
        <v>6103991.0537109999</v>
      </c>
      <c r="K509" s="12">
        <f t="shared" si="191"/>
        <v>48831928.429687999</v>
      </c>
      <c r="L509" s="6">
        <f t="shared" si="192"/>
        <v>245.410156</v>
      </c>
      <c r="M509" s="6">
        <f t="shared" si="193"/>
        <v>5242880</v>
      </c>
      <c r="N509" s="13">
        <f t="shared" si="194"/>
        <v>0.52438531148468936</v>
      </c>
      <c r="O509" s="13"/>
      <c r="P509" s="7">
        <f t="shared" si="195"/>
        <v>0.14832893482007739</v>
      </c>
      <c r="Q509" s="7">
        <f t="shared" si="196"/>
        <v>0</v>
      </c>
      <c r="R509" s="6">
        <f t="shared" si="197"/>
        <v>0.14832893482007739</v>
      </c>
      <c r="S509" s="6">
        <f t="shared" si="198"/>
        <v>0.14832893482007739</v>
      </c>
      <c r="T509" s="7">
        <f t="shared" si="199"/>
        <v>0.42781431357791966</v>
      </c>
      <c r="U509" s="7">
        <f t="shared" si="200"/>
        <v>9.2651822777356202E-2</v>
      </c>
      <c r="V509" s="7">
        <f t="shared" si="201"/>
        <v>3.430335660196417</v>
      </c>
      <c r="W509" s="6">
        <f t="shared" si="202"/>
        <v>3.9508017965516928</v>
      </c>
      <c r="X509" s="6">
        <v>1.3453E-2</v>
      </c>
      <c r="Y509" s="6">
        <v>3.678661699993885</v>
      </c>
      <c r="Z509" s="6">
        <f t="shared" si="203"/>
        <v>1002.5714325435025</v>
      </c>
      <c r="AA509" s="6">
        <f t="shared" si="205"/>
        <v>1002.5714325435025</v>
      </c>
      <c r="AB509" s="6">
        <f t="shared" si="204"/>
        <v>7.3978016667925779</v>
      </c>
    </row>
    <row r="510" spans="5:28">
      <c r="E510" s="12">
        <f t="shared" si="188"/>
        <v>1.165746958187567</v>
      </c>
      <c r="F510" s="12">
        <f t="shared" si="189"/>
        <v>28852710</v>
      </c>
      <c r="G510" s="6">
        <v>862664</v>
      </c>
      <c r="H510" s="6">
        <v>19235140</v>
      </c>
      <c r="I510" s="12">
        <f t="shared" si="190"/>
        <v>38470280</v>
      </c>
      <c r="J510" s="6">
        <v>4204369.8647459997</v>
      </c>
      <c r="K510" s="12">
        <f t="shared" si="191"/>
        <v>33634958.917967997</v>
      </c>
      <c r="L510" s="6">
        <f t="shared" si="192"/>
        <v>248.07496</v>
      </c>
      <c r="M510" s="6">
        <f t="shared" si="193"/>
        <v>5242880</v>
      </c>
      <c r="N510" s="13">
        <f t="shared" si="194"/>
        <v>1.1437587925653432</v>
      </c>
      <c r="O510" s="13"/>
      <c r="P510" s="7">
        <f t="shared" si="195"/>
        <v>0.22284188918928347</v>
      </c>
      <c r="Q510" s="7">
        <f t="shared" si="196"/>
        <v>0</v>
      </c>
      <c r="R510" s="6">
        <f t="shared" si="197"/>
        <v>0.22284188918928347</v>
      </c>
      <c r="S510" s="6">
        <f t="shared" si="198"/>
        <v>0.22284188918928347</v>
      </c>
      <c r="T510" s="7">
        <f t="shared" si="199"/>
        <v>0.6427265858516491</v>
      </c>
      <c r="U510" s="7">
        <f t="shared" si="200"/>
        <v>6.3817677347688118E-2</v>
      </c>
      <c r="V510" s="7">
        <f t="shared" si="201"/>
        <v>1.6533335628271439</v>
      </c>
      <c r="W510" s="6">
        <f t="shared" si="202"/>
        <v>2.359877826026481</v>
      </c>
      <c r="X510" s="6">
        <v>6.4840000000000002E-3</v>
      </c>
      <c r="Y510" s="6">
        <v>1.8707961</v>
      </c>
      <c r="Z510" s="6">
        <f t="shared" si="203"/>
        <v>3336.7965636841996</v>
      </c>
      <c r="AA510" s="6">
        <f t="shared" si="205"/>
        <v>3336.7965636841996</v>
      </c>
      <c r="AB510" s="6">
        <f t="shared" si="204"/>
        <v>26.142973359121342</v>
      </c>
    </row>
    <row r="511" spans="5:28">
      <c r="E511" s="12">
        <f t="shared" si="188"/>
        <v>1.1103903175513712</v>
      </c>
      <c r="F511" s="12">
        <f t="shared" si="189"/>
        <v>30361402.5</v>
      </c>
      <c r="G511" s="6">
        <v>415863</v>
      </c>
      <c r="H511" s="6">
        <v>20240935</v>
      </c>
      <c r="I511" s="12">
        <f t="shared" si="190"/>
        <v>40481870</v>
      </c>
      <c r="J511" s="6">
        <v>4214125.9204099998</v>
      </c>
      <c r="K511" s="12">
        <f t="shared" si="191"/>
        <v>33713007.363279998</v>
      </c>
      <c r="L511" s="6">
        <f t="shared" si="192"/>
        <v>251.20848000000001</v>
      </c>
      <c r="M511" s="6">
        <f t="shared" si="193"/>
        <v>5242880</v>
      </c>
      <c r="N511" s="13">
        <f t="shared" si="194"/>
        <v>1.2007789623684717</v>
      </c>
      <c r="O511" s="13"/>
      <c r="P511" s="7">
        <f t="shared" si="195"/>
        <v>0.2344941702715701</v>
      </c>
      <c r="Q511" s="7">
        <f t="shared" si="196"/>
        <v>0</v>
      </c>
      <c r="R511" s="6">
        <f t="shared" si="197"/>
        <v>0.2344941702715701</v>
      </c>
      <c r="S511" s="6">
        <f t="shared" si="198"/>
        <v>0.2344941702715701</v>
      </c>
      <c r="T511" s="7">
        <f t="shared" si="199"/>
        <v>0.67633440915923404</v>
      </c>
      <c r="U511" s="7">
        <f t="shared" si="200"/>
        <v>6.3965763465841499E-2</v>
      </c>
      <c r="V511" s="7">
        <f t="shared" si="201"/>
        <v>1.3968169736531608</v>
      </c>
      <c r="W511" s="6">
        <f t="shared" si="202"/>
        <v>2.1371171462782366</v>
      </c>
      <c r="X511" s="6">
        <v>5.4780000000000002E-3</v>
      </c>
      <c r="Y511" s="6">
        <v>1.65309606</v>
      </c>
      <c r="Z511" s="6">
        <f t="shared" si="203"/>
        <v>4180.6529804959855</v>
      </c>
      <c r="AA511" s="6">
        <f t="shared" si="205"/>
        <v>4180.6529804959855</v>
      </c>
      <c r="AB511" s="6">
        <f t="shared" si="204"/>
        <v>29.279670915085031</v>
      </c>
    </row>
    <row r="512" spans="5:28">
      <c r="E512" s="12">
        <f t="shared" si="188"/>
        <v>2.9648106435528208</v>
      </c>
      <c r="F512" s="12">
        <f t="shared" si="189"/>
        <v>22456150.5</v>
      </c>
      <c r="G512" s="6">
        <v>3774768</v>
      </c>
      <c r="H512" s="6">
        <v>14970767</v>
      </c>
      <c r="I512" s="12">
        <f t="shared" si="190"/>
        <v>29941534</v>
      </c>
      <c r="J512" s="6">
        <v>8322279.2519530002</v>
      </c>
      <c r="K512" s="12">
        <f t="shared" si="191"/>
        <v>66578234.015624002</v>
      </c>
      <c r="L512" s="6">
        <f t="shared" si="192"/>
        <v>255.144564</v>
      </c>
      <c r="M512" s="6">
        <f t="shared" si="193"/>
        <v>5242880</v>
      </c>
      <c r="N512" s="13">
        <f t="shared" si="194"/>
        <v>0.44971955839161459</v>
      </c>
      <c r="O512" s="13"/>
      <c r="P512" s="7">
        <f t="shared" si="195"/>
        <v>0.17343850894210189</v>
      </c>
      <c r="Q512" s="7">
        <f t="shared" si="196"/>
        <v>0</v>
      </c>
      <c r="R512" s="6">
        <f t="shared" si="197"/>
        <v>0.17343850894210189</v>
      </c>
      <c r="S512" s="6">
        <f t="shared" si="198"/>
        <v>0.17343850894210189</v>
      </c>
      <c r="T512" s="7">
        <f t="shared" si="199"/>
        <v>0.50023602435389269</v>
      </c>
      <c r="U512" s="7">
        <f t="shared" si="200"/>
        <v>0.12632298041898887</v>
      </c>
      <c r="V512" s="7">
        <f t="shared" si="201"/>
        <v>6.2063755273307661</v>
      </c>
      <c r="W512" s="6">
        <f t="shared" si="202"/>
        <v>6.8329345321036481</v>
      </c>
      <c r="X512" s="6">
        <v>2.4340000000000001E-2</v>
      </c>
      <c r="Y512" s="6">
        <v>6.3255234545498809</v>
      </c>
      <c r="Z512" s="6">
        <f t="shared" si="203"/>
        <v>612.56577215325342</v>
      </c>
      <c r="AA512" s="6">
        <f t="shared" si="205"/>
        <v>612.56577215325342</v>
      </c>
      <c r="AB512" s="6">
        <f t="shared" si="204"/>
        <v>8.0216456582544478</v>
      </c>
    </row>
    <row r="513" spans="5:28">
      <c r="E513" s="12">
        <f t="shared" si="188"/>
        <v>1.8222001928007039</v>
      </c>
      <c r="F513" s="12">
        <f t="shared" si="189"/>
        <v>22411080</v>
      </c>
      <c r="G513" s="6">
        <v>4026819</v>
      </c>
      <c r="H513" s="6">
        <v>14940720</v>
      </c>
      <c r="I513" s="12">
        <f t="shared" si="190"/>
        <v>29881440</v>
      </c>
      <c r="J513" s="6">
        <v>5104684.2871089997</v>
      </c>
      <c r="K513" s="12">
        <f t="shared" si="191"/>
        <v>40837474.296871997</v>
      </c>
      <c r="L513" s="6">
        <f t="shared" si="192"/>
        <v>259.82501999999999</v>
      </c>
      <c r="M513" s="6">
        <f t="shared" si="193"/>
        <v>5242880</v>
      </c>
      <c r="N513" s="13">
        <f t="shared" si="194"/>
        <v>0.73171616302159048</v>
      </c>
      <c r="O513" s="13"/>
      <c r="P513" s="7">
        <f t="shared" si="195"/>
        <v>0.1730904100852976</v>
      </c>
      <c r="Q513" s="7">
        <f t="shared" si="196"/>
        <v>0</v>
      </c>
      <c r="R513" s="6">
        <f t="shared" si="197"/>
        <v>0.1730904100852976</v>
      </c>
      <c r="S513" s="6">
        <f t="shared" si="198"/>
        <v>0.1730904100852976</v>
      </c>
      <c r="T513" s="7">
        <f t="shared" si="199"/>
        <v>0.49923202824442403</v>
      </c>
      <c r="U513" s="7">
        <f t="shared" si="200"/>
        <v>7.7483452996877644E-2</v>
      </c>
      <c r="V513" s="7">
        <f t="shared" si="201"/>
        <v>2.1100146872909646</v>
      </c>
      <c r="W513" s="6">
        <f t="shared" si="202"/>
        <v>2.6867301685322662</v>
      </c>
      <c r="X513" s="6">
        <v>8.2749999999999994E-3</v>
      </c>
      <c r="Y513" s="6">
        <v>2.4536478333305749</v>
      </c>
      <c r="Z513" s="6">
        <f t="shared" si="203"/>
        <v>1991.727010094231</v>
      </c>
      <c r="AA513" s="6">
        <f t="shared" si="205"/>
        <v>1991.727010094231</v>
      </c>
      <c r="AB513" s="6">
        <f t="shared" si="204"/>
        <v>9.4994209044786171</v>
      </c>
    </row>
    <row r="514" spans="5:28">
      <c r="E514" s="12">
        <f t="shared" si="188"/>
        <v>2.4198493038419415</v>
      </c>
      <c r="F514" s="12">
        <f t="shared" si="189"/>
        <v>16728678</v>
      </c>
      <c r="G514" s="6">
        <v>6686493</v>
      </c>
      <c r="H514" s="6">
        <v>11152452</v>
      </c>
      <c r="I514" s="12">
        <f t="shared" si="190"/>
        <v>22304904</v>
      </c>
      <c r="J514" s="6">
        <v>5060109.9765619999</v>
      </c>
      <c r="K514" s="12">
        <f t="shared" si="191"/>
        <v>40480879.812495999</v>
      </c>
      <c r="L514" s="6">
        <f t="shared" si="192"/>
        <v>267.55928399999999</v>
      </c>
      <c r="M514" s="6">
        <f t="shared" si="193"/>
        <v>5242880</v>
      </c>
      <c r="N514" s="13">
        <f t="shared" si="194"/>
        <v>0.55099849863230299</v>
      </c>
      <c r="O514" s="13"/>
      <c r="P514" s="7">
        <f t="shared" si="195"/>
        <v>0.12920277537739797</v>
      </c>
      <c r="Q514" s="7">
        <f t="shared" si="196"/>
        <v>0</v>
      </c>
      <c r="R514" s="6">
        <f t="shared" si="197"/>
        <v>0.12920277537739797</v>
      </c>
      <c r="S514" s="6">
        <f t="shared" si="198"/>
        <v>0.12920277537739797</v>
      </c>
      <c r="T514" s="7">
        <f t="shared" si="199"/>
        <v>0.37265012876612258</v>
      </c>
      <c r="U514" s="7">
        <f t="shared" si="200"/>
        <v>7.6806864337935779E-2</v>
      </c>
      <c r="V514" s="7">
        <f t="shared" si="201"/>
        <v>2.9106728284503158</v>
      </c>
      <c r="W514" s="6">
        <f t="shared" si="202"/>
        <v>3.360129821554374</v>
      </c>
      <c r="X514" s="6">
        <v>1.1415E-2</v>
      </c>
      <c r="Y514" s="6">
        <v>3.2037339</v>
      </c>
      <c r="Z514" s="6">
        <f t="shared" si="203"/>
        <v>1031.8683782514058</v>
      </c>
      <c r="AA514" s="6">
        <f t="shared" si="205"/>
        <v>1031.8683782514058</v>
      </c>
      <c r="AB514" s="6">
        <f t="shared" si="204"/>
        <v>4.8816763949831783</v>
      </c>
    </row>
    <row r="515" spans="5:28">
      <c r="E515" s="12">
        <f t="shared" si="188"/>
        <v>1.4181768463923108</v>
      </c>
      <c r="F515" s="12">
        <f t="shared" si="189"/>
        <v>29629617</v>
      </c>
      <c r="G515" s="6">
        <v>1634989</v>
      </c>
      <c r="H515" s="6">
        <v>19753078</v>
      </c>
      <c r="I515" s="12">
        <f t="shared" si="190"/>
        <v>39506156</v>
      </c>
      <c r="J515" s="6">
        <v>5252504.5996089997</v>
      </c>
      <c r="K515" s="12">
        <f t="shared" si="191"/>
        <v>42020036.796871997</v>
      </c>
      <c r="L515" s="6">
        <f t="shared" si="192"/>
        <v>269.736716</v>
      </c>
      <c r="M515" s="6">
        <f t="shared" si="193"/>
        <v>5242880</v>
      </c>
      <c r="N515" s="13">
        <f t="shared" si="194"/>
        <v>0.94017423618583951</v>
      </c>
      <c r="O515" s="13"/>
      <c r="P515" s="7">
        <f t="shared" si="195"/>
        <v>0.22884227610629676</v>
      </c>
      <c r="Q515" s="7">
        <f t="shared" si="196"/>
        <v>0</v>
      </c>
      <c r="R515" s="6">
        <f t="shared" si="197"/>
        <v>0.22884227610629676</v>
      </c>
      <c r="S515" s="6">
        <f t="shared" si="198"/>
        <v>0.22884227610629676</v>
      </c>
      <c r="T515" s="7">
        <f t="shared" si="199"/>
        <v>0.66003306360137337</v>
      </c>
      <c r="U515" s="7">
        <f t="shared" si="200"/>
        <v>7.9727201599411532E-2</v>
      </c>
      <c r="V515" s="7">
        <f t="shared" si="201"/>
        <v>5.4671691734387409</v>
      </c>
      <c r="W515" s="6">
        <f t="shared" si="202"/>
        <v>6.2069294386395253</v>
      </c>
      <c r="X515" s="6">
        <v>2.1441000000000002E-2</v>
      </c>
      <c r="Y515" s="6">
        <v>5.2737713000071471</v>
      </c>
      <c r="Z515" s="6">
        <f t="shared" si="203"/>
        <v>967.3115811123397</v>
      </c>
      <c r="AA515" s="6">
        <f t="shared" si="205"/>
        <v>967.3115811123397</v>
      </c>
      <c r="AB515" s="6">
        <f t="shared" si="204"/>
        <v>17.694323199625924</v>
      </c>
    </row>
    <row r="516" spans="5:28">
      <c r="E516" s="12">
        <f t="shared" si="188"/>
        <v>1.1225144649750758</v>
      </c>
      <c r="F516" s="12">
        <f t="shared" si="189"/>
        <v>32638386</v>
      </c>
      <c r="G516" s="6">
        <v>589446</v>
      </c>
      <c r="H516" s="6">
        <v>21758924</v>
      </c>
      <c r="I516" s="12">
        <f t="shared" si="190"/>
        <v>43517848</v>
      </c>
      <c r="J516" s="6">
        <v>4579632.5498050004</v>
      </c>
      <c r="K516" s="12">
        <f t="shared" si="191"/>
        <v>36637060.398440003</v>
      </c>
      <c r="L516" s="6">
        <f t="shared" si="192"/>
        <v>272.89600799999999</v>
      </c>
      <c r="M516" s="6">
        <f t="shared" si="193"/>
        <v>5242880</v>
      </c>
      <c r="N516" s="13">
        <f t="shared" si="194"/>
        <v>1.1878094892638542</v>
      </c>
      <c r="O516" s="13"/>
      <c r="P516" s="7">
        <f t="shared" si="195"/>
        <v>0.25208029319703629</v>
      </c>
      <c r="Q516" s="7">
        <f t="shared" si="196"/>
        <v>0</v>
      </c>
      <c r="R516" s="6">
        <f t="shared" si="197"/>
        <v>0.25208029319703629</v>
      </c>
      <c r="S516" s="6">
        <f t="shared" si="198"/>
        <v>0.25208029319703629</v>
      </c>
      <c r="T516" s="7">
        <f t="shared" si="199"/>
        <v>0.72705677912016797</v>
      </c>
      <c r="U516" s="7">
        <f t="shared" si="200"/>
        <v>6.9513749226742277E-2</v>
      </c>
      <c r="V516" s="7">
        <f t="shared" si="201"/>
        <v>2.9450960287867849</v>
      </c>
      <c r="W516" s="6">
        <f t="shared" si="202"/>
        <v>3.7416665571336951</v>
      </c>
      <c r="X516" s="6">
        <v>1.155E-2</v>
      </c>
      <c r="Y516" s="6">
        <v>3.0407684999999995</v>
      </c>
      <c r="Z516" s="6">
        <f t="shared" si="203"/>
        <v>2082.5133610133012</v>
      </c>
      <c r="AA516" s="6">
        <f t="shared" si="205"/>
        <v>2082.5133610133012</v>
      </c>
      <c r="AB516" s="6">
        <f t="shared" si="204"/>
        <v>23.050030185911741</v>
      </c>
    </row>
    <row r="517" spans="5:28">
      <c r="E517" s="12">
        <f t="shared" si="188"/>
        <v>2.864626128254979</v>
      </c>
      <c r="F517" s="12">
        <f t="shared" si="189"/>
        <v>24778422</v>
      </c>
      <c r="G517" s="6">
        <v>3774768</v>
      </c>
      <c r="H517" s="6">
        <v>16518948</v>
      </c>
      <c r="I517" s="12">
        <f t="shared" si="190"/>
        <v>33037896</v>
      </c>
      <c r="J517" s="6">
        <v>8872614.3847659994</v>
      </c>
      <c r="K517" s="12">
        <f t="shared" si="191"/>
        <v>70980915.078127995</v>
      </c>
      <c r="L517" s="6">
        <f t="shared" si="192"/>
        <v>273.722736</v>
      </c>
      <c r="M517" s="6">
        <f t="shared" si="193"/>
        <v>5242880</v>
      </c>
      <c r="N517" s="13">
        <f t="shared" si="194"/>
        <v>0.46544759198490909</v>
      </c>
      <c r="O517" s="13"/>
      <c r="P517" s="7">
        <f t="shared" si="195"/>
        <v>0.1913744105704214</v>
      </c>
      <c r="Q517" s="7">
        <f t="shared" si="196"/>
        <v>0</v>
      </c>
      <c r="R517" s="6">
        <f t="shared" si="197"/>
        <v>0.1913744105704214</v>
      </c>
      <c r="S517" s="6">
        <f t="shared" si="198"/>
        <v>0.1913744105704214</v>
      </c>
      <c r="T517" s="7">
        <f t="shared" si="199"/>
        <v>0.5519672354815679</v>
      </c>
      <c r="U517" s="7">
        <f t="shared" si="200"/>
        <v>0.13467645812642146</v>
      </c>
      <c r="V517" s="7">
        <f t="shared" si="201"/>
        <v>7.4282716459408329</v>
      </c>
      <c r="W517" s="6">
        <f t="shared" si="202"/>
        <v>8.1149153395488227</v>
      </c>
      <c r="X517" s="6">
        <v>2.9132000000000002E-2</v>
      </c>
      <c r="Y517" s="6">
        <v>7.5216583076833441</v>
      </c>
      <c r="Z517" s="6">
        <f t="shared" si="203"/>
        <v>556.92163452705415</v>
      </c>
      <c r="AA517" s="6">
        <f t="shared" si="205"/>
        <v>556.92163452705415</v>
      </c>
      <c r="AB517" s="6">
        <f t="shared" si="204"/>
        <v>7.8873169665187914</v>
      </c>
    </row>
    <row r="518" spans="5:28">
      <c r="E518" s="12">
        <f t="shared" ref="E518:E581" si="206">K518/F518</f>
        <v>1.097776511060969</v>
      </c>
      <c r="F518" s="12">
        <f t="shared" ref="F518:F581" si="207">H518*1.5</f>
        <v>33483504</v>
      </c>
      <c r="G518" s="6">
        <v>416800</v>
      </c>
      <c r="H518" s="6">
        <v>22322336</v>
      </c>
      <c r="I518" s="12">
        <f t="shared" ref="I518:I581" si="208">2*H518</f>
        <v>44644672</v>
      </c>
      <c r="J518" s="6">
        <v>4594675.5249020001</v>
      </c>
      <c r="K518" s="12">
        <f t="shared" ref="K518:K581" si="209">J518*8</f>
        <v>36757404.199216001</v>
      </c>
      <c r="L518" s="6">
        <f t="shared" ref="L518:L581" si="210">((H518+2*G518)*8+(G518+H518)*4)/1000000</f>
        <v>276.20403199999998</v>
      </c>
      <c r="M518" s="6">
        <f t="shared" ref="M518:M581" si="211">40*2^20/8</f>
        <v>5242880</v>
      </c>
      <c r="N518" s="13">
        <f t="shared" ref="N518:N581" si="212">I518/K518</f>
        <v>1.2145763002750947</v>
      </c>
      <c r="O518" s="13"/>
      <c r="P518" s="7">
        <f t="shared" ref="P518:P581" si="213">$B$32*I518</f>
        <v>0.25860750300533047</v>
      </c>
      <c r="Q518" s="7">
        <f t="shared" ref="Q518:Q581" si="214">$C$32*K518</f>
        <v>0</v>
      </c>
      <c r="R518" s="6">
        <f t="shared" ref="R518:R581" si="215">P518+Q518</f>
        <v>0.25860750300533047</v>
      </c>
      <c r="S518" s="6">
        <f t="shared" ref="S518:S581" si="216">MAX(P518,Q518)</f>
        <v>0.25860750300533047</v>
      </c>
      <c r="T518" s="7">
        <f t="shared" ref="T518:T581" si="217">$D$32*I518</f>
        <v>0.74588273365898849</v>
      </c>
      <c r="U518" s="7">
        <f t="shared" ref="U518:U581" si="218">$E$32*K518</f>
        <v>6.974208492554447E-2</v>
      </c>
      <c r="V518" s="7">
        <f t="shared" ref="V518:V581" si="219">X518*$F$32</f>
        <v>1.5498089751485782</v>
      </c>
      <c r="W518" s="6">
        <f t="shared" ref="W518:W581" si="220">SUM(T518:V518)</f>
        <v>2.3654337937331111</v>
      </c>
      <c r="X518" s="6">
        <v>6.0780000000000001E-3</v>
      </c>
      <c r="Y518" s="6">
        <v>1.8049836600000002</v>
      </c>
      <c r="Z518" s="6">
        <f t="shared" ref="Z518:Z581" si="221">ABS(S518-X518)/ABS(X518)*100</f>
        <v>4154.8124877481168</v>
      </c>
      <c r="AA518" s="6">
        <f t="shared" si="205"/>
        <v>4154.8124877481168</v>
      </c>
      <c r="AB518" s="6">
        <f t="shared" ref="AB518:AB581" si="222">ABS(W518-Y518)/ABS(Y518)*100</f>
        <v>31.050149990449821</v>
      </c>
    </row>
    <row r="519" spans="5:28">
      <c r="E519" s="12">
        <f t="shared" si="206"/>
        <v>1.2525247300822979</v>
      </c>
      <c r="F519" s="12">
        <f t="shared" si="207"/>
        <v>31508083.5</v>
      </c>
      <c r="G519" s="6">
        <v>1465137</v>
      </c>
      <c r="H519" s="6">
        <v>21005389</v>
      </c>
      <c r="I519" s="12">
        <f t="shared" si="208"/>
        <v>42010778</v>
      </c>
      <c r="J519" s="6">
        <v>4933081.7226560004</v>
      </c>
      <c r="K519" s="12">
        <f t="shared" si="209"/>
        <v>39464653.781248003</v>
      </c>
      <c r="L519" s="6">
        <f t="shared" si="210"/>
        <v>281.36740800000001</v>
      </c>
      <c r="M519" s="6">
        <f t="shared" si="211"/>
        <v>5242880</v>
      </c>
      <c r="N519" s="13">
        <f t="shared" si="212"/>
        <v>1.0645165730545902</v>
      </c>
      <c r="O519" s="13"/>
      <c r="P519" s="7">
        <f t="shared" si="213"/>
        <v>0.24335048083433725</v>
      </c>
      <c r="Q519" s="7">
        <f t="shared" si="214"/>
        <v>0</v>
      </c>
      <c r="R519" s="6">
        <f t="shared" si="215"/>
        <v>0.24335048083433725</v>
      </c>
      <c r="S519" s="6">
        <f t="shared" si="216"/>
        <v>0.24335048083433725</v>
      </c>
      <c r="T519" s="7">
        <f t="shared" si="217"/>
        <v>0.70187801889956536</v>
      </c>
      <c r="U519" s="7">
        <f t="shared" si="218"/>
        <v>7.487871615340326E-2</v>
      </c>
      <c r="V519" s="7">
        <f t="shared" si="219"/>
        <v>1.6155955357916076</v>
      </c>
      <c r="W519" s="6">
        <f t="shared" si="220"/>
        <v>2.3923522708445764</v>
      </c>
      <c r="X519" s="6">
        <v>6.3359999999999996E-3</v>
      </c>
      <c r="Y519" s="6">
        <v>1.9791360000023039</v>
      </c>
      <c r="Z519" s="6">
        <f t="shared" si="221"/>
        <v>3740.7588515520401</v>
      </c>
      <c r="AA519" s="6">
        <f t="shared" ref="AA519:AA582" si="223">ABS(R519-X519)/ABS(X519)*100</f>
        <v>3740.7588515520401</v>
      </c>
      <c r="AB519" s="6">
        <f t="shared" si="222"/>
        <v>20.878619298612698</v>
      </c>
    </row>
    <row r="520" spans="5:28">
      <c r="E520" s="12">
        <f t="shared" si="206"/>
        <v>1.6828357276669397</v>
      </c>
      <c r="F520" s="12">
        <f t="shared" si="207"/>
        <v>28380520.5</v>
      </c>
      <c r="G520" s="6">
        <v>3428755</v>
      </c>
      <c r="H520" s="6">
        <v>18920347</v>
      </c>
      <c r="I520" s="12">
        <f t="shared" si="208"/>
        <v>37840694</v>
      </c>
      <c r="J520" s="6">
        <v>5969969.2333979998</v>
      </c>
      <c r="K520" s="12">
        <f t="shared" si="209"/>
        <v>47759753.867183998</v>
      </c>
      <c r="L520" s="6">
        <f t="shared" si="210"/>
        <v>295.61926399999999</v>
      </c>
      <c r="M520" s="6">
        <f t="shared" si="211"/>
        <v>5242880</v>
      </c>
      <c r="N520" s="13">
        <f t="shared" si="212"/>
        <v>0.79231342157314921</v>
      </c>
      <c r="O520" s="13"/>
      <c r="P520" s="7">
        <f t="shared" si="213"/>
        <v>0.21919496658702728</v>
      </c>
      <c r="Q520" s="7">
        <f t="shared" si="214"/>
        <v>0</v>
      </c>
      <c r="R520" s="6">
        <f t="shared" si="215"/>
        <v>0.21919496658702728</v>
      </c>
      <c r="S520" s="6">
        <f t="shared" si="216"/>
        <v>0.21919496658702728</v>
      </c>
      <c r="T520" s="7">
        <f t="shared" si="217"/>
        <v>0.63220803334098374</v>
      </c>
      <c r="U520" s="7">
        <f t="shared" si="218"/>
        <v>9.0617520001569946E-2</v>
      </c>
      <c r="V520" s="7">
        <f t="shared" si="219"/>
        <v>2.9524906421923971</v>
      </c>
      <c r="W520" s="6">
        <f t="shared" si="220"/>
        <v>3.6753161955349509</v>
      </c>
      <c r="X520" s="6">
        <v>1.1579000000000001E-2</v>
      </c>
      <c r="Y520" s="6">
        <v>3.2965412999999999</v>
      </c>
      <c r="Z520" s="6">
        <f t="shared" si="221"/>
        <v>1793.038833984172</v>
      </c>
      <c r="AA520" s="6">
        <f t="shared" si="223"/>
        <v>1793.038833984172</v>
      </c>
      <c r="AB520" s="6">
        <f t="shared" si="222"/>
        <v>11.49006977509886</v>
      </c>
    </row>
    <row r="521" spans="5:28">
      <c r="E521" s="12">
        <f t="shared" si="206"/>
        <v>1.0401311538875533</v>
      </c>
      <c r="F521" s="12">
        <f t="shared" si="207"/>
        <v>37004464.5</v>
      </c>
      <c r="G521" s="6">
        <v>22283</v>
      </c>
      <c r="H521" s="6">
        <v>24669643</v>
      </c>
      <c r="I521" s="12">
        <f t="shared" si="208"/>
        <v>49339286</v>
      </c>
      <c r="J521" s="6">
        <v>4811187.0449219998</v>
      </c>
      <c r="K521" s="12">
        <f t="shared" si="209"/>
        <v>38489496.359375998</v>
      </c>
      <c r="L521" s="6">
        <f t="shared" si="210"/>
        <v>296.48137600000001</v>
      </c>
      <c r="M521" s="6">
        <f t="shared" si="211"/>
        <v>5242880</v>
      </c>
      <c r="N521" s="13">
        <f t="shared" si="212"/>
        <v>1.281889623582487</v>
      </c>
      <c r="O521" s="13"/>
      <c r="P521" s="7">
        <f t="shared" si="213"/>
        <v>0.28580139534961441</v>
      </c>
      <c r="Q521" s="7">
        <f t="shared" si="214"/>
        <v>0</v>
      </c>
      <c r="R521" s="6">
        <f t="shared" si="215"/>
        <v>0.28580139534961441</v>
      </c>
      <c r="S521" s="6">
        <f t="shared" si="216"/>
        <v>0.28580139534961441</v>
      </c>
      <c r="T521" s="7">
        <f t="shared" si="217"/>
        <v>0.82431609125636895</v>
      </c>
      <c r="U521" s="7">
        <f t="shared" si="218"/>
        <v>7.3028489968676558E-2</v>
      </c>
      <c r="V521" s="7">
        <f t="shared" si="219"/>
        <v>1.9718119126067712</v>
      </c>
      <c r="W521" s="6">
        <f t="shared" si="220"/>
        <v>2.8691564938318166</v>
      </c>
      <c r="X521" s="6">
        <v>7.7330000000000003E-3</v>
      </c>
      <c r="Y521" s="6">
        <v>2.2125770071395432</v>
      </c>
      <c r="Z521" s="6">
        <f t="shared" si="221"/>
        <v>3595.8670030985959</v>
      </c>
      <c r="AA521" s="6">
        <f t="shared" si="223"/>
        <v>3595.8670030985959</v>
      </c>
      <c r="AB521" s="6">
        <f t="shared" si="222"/>
        <v>29.674876154530345</v>
      </c>
    </row>
    <row r="522" spans="5:28">
      <c r="E522" s="12">
        <f t="shared" si="206"/>
        <v>1.2711368450662293</v>
      </c>
      <c r="F522" s="12">
        <f t="shared" si="207"/>
        <v>33252447</v>
      </c>
      <c r="G522" s="6">
        <v>1696415</v>
      </c>
      <c r="H522" s="6">
        <v>22168298</v>
      </c>
      <c r="I522" s="12">
        <f t="shared" si="208"/>
        <v>44336596</v>
      </c>
      <c r="J522" s="6">
        <v>5283551.3212890001</v>
      </c>
      <c r="K522" s="12">
        <f t="shared" si="209"/>
        <v>42268410.570312001</v>
      </c>
      <c r="L522" s="6">
        <f t="shared" si="210"/>
        <v>299.94787600000001</v>
      </c>
      <c r="M522" s="6">
        <f t="shared" si="211"/>
        <v>5242880</v>
      </c>
      <c r="N522" s="13">
        <f t="shared" si="212"/>
        <v>1.0489298131106124</v>
      </c>
      <c r="O522" s="13"/>
      <c r="P522" s="7">
        <f t="shared" si="213"/>
        <v>0.25682295041424258</v>
      </c>
      <c r="Q522" s="7">
        <f t="shared" si="214"/>
        <v>0</v>
      </c>
      <c r="R522" s="6">
        <f t="shared" si="215"/>
        <v>0.25682295041424258</v>
      </c>
      <c r="S522" s="6">
        <f t="shared" si="216"/>
        <v>0.25682295041424258</v>
      </c>
      <c r="T522" s="7">
        <f t="shared" si="217"/>
        <v>0.74073567895434811</v>
      </c>
      <c r="U522" s="7">
        <f t="shared" si="218"/>
        <v>8.0198456443922567E-2</v>
      </c>
      <c r="V522" s="7">
        <f t="shared" si="219"/>
        <v>4.3880655895577299</v>
      </c>
      <c r="W522" s="6">
        <f t="shared" si="220"/>
        <v>5.2089997249560005</v>
      </c>
      <c r="X522" s="6">
        <v>1.7208999999999999E-2</v>
      </c>
      <c r="Y522" s="6">
        <v>4.3880798875</v>
      </c>
      <c r="Z522" s="6">
        <f t="shared" si="221"/>
        <v>1392.3757941440097</v>
      </c>
      <c r="AA522" s="6">
        <f t="shared" si="223"/>
        <v>1392.3757941440097</v>
      </c>
      <c r="AB522" s="6">
        <f t="shared" si="222"/>
        <v>18.707951051540661</v>
      </c>
    </row>
    <row r="523" spans="5:28">
      <c r="E523" s="12">
        <f t="shared" si="206"/>
        <v>1.6039875301846416</v>
      </c>
      <c r="F523" s="12">
        <f t="shared" si="207"/>
        <v>28791289.5</v>
      </c>
      <c r="G523" s="6">
        <v>3523317</v>
      </c>
      <c r="H523" s="6">
        <v>19194193</v>
      </c>
      <c r="I523" s="12">
        <f t="shared" si="208"/>
        <v>38388386</v>
      </c>
      <c r="J523" s="6">
        <v>5772608.6669920003</v>
      </c>
      <c r="K523" s="12">
        <f t="shared" si="209"/>
        <v>46180869.335936002</v>
      </c>
      <c r="L523" s="6">
        <f t="shared" si="210"/>
        <v>300.79665599999998</v>
      </c>
      <c r="M523" s="6">
        <f t="shared" si="211"/>
        <v>5242880</v>
      </c>
      <c r="N523" s="13">
        <f t="shared" si="212"/>
        <v>0.83126165773860339</v>
      </c>
      <c r="O523" s="13"/>
      <c r="P523" s="7">
        <f t="shared" si="213"/>
        <v>0.22236751225016924</v>
      </c>
      <c r="Q523" s="7">
        <f t="shared" si="214"/>
        <v>0</v>
      </c>
      <c r="R523" s="6">
        <f t="shared" si="215"/>
        <v>0.22236751225016924</v>
      </c>
      <c r="S523" s="6">
        <f t="shared" si="216"/>
        <v>0.22236751225016924</v>
      </c>
      <c r="T523" s="7">
        <f t="shared" si="217"/>
        <v>0.64135837509202542</v>
      </c>
      <c r="U523" s="7">
        <f t="shared" si="218"/>
        <v>8.7621805220702079E-2</v>
      </c>
      <c r="V523" s="7">
        <f t="shared" si="219"/>
        <v>2.6516063725847427</v>
      </c>
      <c r="W523" s="6">
        <f t="shared" si="220"/>
        <v>3.3805865528974701</v>
      </c>
      <c r="X523" s="6">
        <v>1.0399E-2</v>
      </c>
      <c r="Y523" s="6">
        <v>3.024809125</v>
      </c>
      <c r="Z523" s="6">
        <f t="shared" si="221"/>
        <v>2038.3547672869433</v>
      </c>
      <c r="AA523" s="6">
        <f t="shared" si="223"/>
        <v>2038.3547672869433</v>
      </c>
      <c r="AB523" s="6">
        <f t="shared" si="222"/>
        <v>11.761979457049877</v>
      </c>
    </row>
    <row r="524" spans="5:28">
      <c r="E524" s="12">
        <f t="shared" si="206"/>
        <v>1.1628175229528235</v>
      </c>
      <c r="F524" s="12">
        <f t="shared" si="207"/>
        <v>35833162.5</v>
      </c>
      <c r="G524" s="6">
        <v>986703</v>
      </c>
      <c r="H524" s="6">
        <v>23888775</v>
      </c>
      <c r="I524" s="12">
        <f t="shared" si="208"/>
        <v>47777550</v>
      </c>
      <c r="J524" s="6">
        <v>5208428.6572270002</v>
      </c>
      <c r="K524" s="12">
        <f t="shared" si="209"/>
        <v>41667429.257816002</v>
      </c>
      <c r="L524" s="6">
        <f t="shared" si="210"/>
        <v>306.39936</v>
      </c>
      <c r="M524" s="6">
        <f t="shared" si="211"/>
        <v>5242880</v>
      </c>
      <c r="N524" s="13">
        <f t="shared" si="212"/>
        <v>1.1466402139757124</v>
      </c>
      <c r="O524" s="13"/>
      <c r="P524" s="7">
        <f t="shared" si="213"/>
        <v>0.27675492621409176</v>
      </c>
      <c r="Q524" s="7">
        <f t="shared" si="214"/>
        <v>0</v>
      </c>
      <c r="R524" s="6">
        <f t="shared" si="215"/>
        <v>0.27675492621409176</v>
      </c>
      <c r="S524" s="6">
        <f t="shared" si="216"/>
        <v>0.27675492621409176</v>
      </c>
      <c r="T524" s="7">
        <f t="shared" si="217"/>
        <v>0.79822402103276757</v>
      </c>
      <c r="U524" s="7">
        <f t="shared" si="218"/>
        <v>7.9058177617169753E-2</v>
      </c>
      <c r="V524" s="7">
        <f t="shared" si="219"/>
        <v>1.6635330295935051</v>
      </c>
      <c r="W524" s="6">
        <f t="shared" si="220"/>
        <v>2.5408152282434422</v>
      </c>
      <c r="X524" s="6">
        <v>6.5240000000000003E-3</v>
      </c>
      <c r="Y524" s="6">
        <v>2.0095699272709484</v>
      </c>
      <c r="Z524" s="6">
        <f t="shared" si="221"/>
        <v>4142.1049389039208</v>
      </c>
      <c r="AA524" s="6">
        <f t="shared" si="223"/>
        <v>4142.1049389039208</v>
      </c>
      <c r="AB524" s="6">
        <f t="shared" si="222"/>
        <v>26.435770846448705</v>
      </c>
    </row>
    <row r="525" spans="5:28">
      <c r="E525" s="12">
        <f t="shared" si="206"/>
        <v>2.5185926215178358</v>
      </c>
      <c r="F525" s="12">
        <f t="shared" si="207"/>
        <v>24385282.5</v>
      </c>
      <c r="G525" s="6">
        <v>5824554</v>
      </c>
      <c r="H525" s="6">
        <v>16256855</v>
      </c>
      <c r="I525" s="12">
        <f t="shared" si="208"/>
        <v>32513710</v>
      </c>
      <c r="J525" s="6">
        <v>7677074.0722660003</v>
      </c>
      <c r="K525" s="12">
        <f t="shared" si="209"/>
        <v>61416592.578128003</v>
      </c>
      <c r="L525" s="6">
        <f t="shared" si="210"/>
        <v>311.57333999999997</v>
      </c>
      <c r="M525" s="6">
        <f t="shared" si="211"/>
        <v>5242880</v>
      </c>
      <c r="N525" s="13">
        <f t="shared" si="212"/>
        <v>0.52939618814963285</v>
      </c>
      <c r="O525" s="13"/>
      <c r="P525" s="7">
        <f t="shared" si="213"/>
        <v>0.18833802511841602</v>
      </c>
      <c r="Q525" s="7">
        <f t="shared" si="214"/>
        <v>0</v>
      </c>
      <c r="R525" s="6">
        <f t="shared" si="215"/>
        <v>0.18833802511841602</v>
      </c>
      <c r="S525" s="6">
        <f t="shared" si="216"/>
        <v>0.18833802511841602</v>
      </c>
      <c r="T525" s="7">
        <f t="shared" si="217"/>
        <v>0.54320961068312013</v>
      </c>
      <c r="U525" s="7">
        <f t="shared" si="218"/>
        <v>0.11652948048798087</v>
      </c>
      <c r="V525" s="7">
        <f t="shared" si="219"/>
        <v>4.3245739089371318</v>
      </c>
      <c r="W525" s="6">
        <f t="shared" si="220"/>
        <v>4.9843130001082327</v>
      </c>
      <c r="X525" s="6">
        <v>1.6959999999999999E-2</v>
      </c>
      <c r="Y525" s="6">
        <v>4.6072405333276798</v>
      </c>
      <c r="Z525" s="6">
        <f t="shared" si="221"/>
        <v>1010.4836386699058</v>
      </c>
      <c r="AA525" s="6">
        <f t="shared" si="223"/>
        <v>1010.4836386699058</v>
      </c>
      <c r="AB525" s="6">
        <f t="shared" si="222"/>
        <v>8.1843451422364559</v>
      </c>
    </row>
    <row r="526" spans="5:28">
      <c r="E526" s="12">
        <f t="shared" si="206"/>
        <v>1.2216041721877218</v>
      </c>
      <c r="F526" s="12">
        <f t="shared" si="207"/>
        <v>35251096.5</v>
      </c>
      <c r="G526" s="6">
        <v>1602111</v>
      </c>
      <c r="H526" s="6">
        <v>23500731</v>
      </c>
      <c r="I526" s="12">
        <f t="shared" si="208"/>
        <v>47001462</v>
      </c>
      <c r="J526" s="6">
        <v>5382860.8198239999</v>
      </c>
      <c r="K526" s="12">
        <f t="shared" si="209"/>
        <v>43062886.558591999</v>
      </c>
      <c r="L526" s="6">
        <f t="shared" si="210"/>
        <v>314.05099200000001</v>
      </c>
      <c r="M526" s="6">
        <f t="shared" si="211"/>
        <v>5242880</v>
      </c>
      <c r="N526" s="13">
        <f t="shared" si="212"/>
        <v>1.0914610179707558</v>
      </c>
      <c r="O526" s="13"/>
      <c r="P526" s="7">
        <f t="shared" si="213"/>
        <v>0.27225938014327727</v>
      </c>
      <c r="Q526" s="7">
        <f t="shared" si="214"/>
        <v>0</v>
      </c>
      <c r="R526" s="6">
        <f t="shared" si="215"/>
        <v>0.27225938014327727</v>
      </c>
      <c r="S526" s="6">
        <f t="shared" si="216"/>
        <v>0.27225938014327727</v>
      </c>
      <c r="T526" s="7">
        <f t="shared" si="217"/>
        <v>0.78525784583049618</v>
      </c>
      <c r="U526" s="7">
        <f t="shared" si="218"/>
        <v>8.1705864626111652E-2</v>
      </c>
      <c r="V526" s="7">
        <f t="shared" si="219"/>
        <v>1.6948963899000657</v>
      </c>
      <c r="W526" s="6">
        <f t="shared" si="220"/>
        <v>2.5618601003566734</v>
      </c>
      <c r="X526" s="6">
        <v>6.6470000000000001E-3</v>
      </c>
      <c r="Y526" s="6">
        <v>2.0927525583355493</v>
      </c>
      <c r="Z526" s="6">
        <f t="shared" si="221"/>
        <v>3995.9738249327102</v>
      </c>
      <c r="AA526" s="6">
        <f t="shared" si="223"/>
        <v>3995.9738249327102</v>
      </c>
      <c r="AB526" s="6">
        <f t="shared" si="222"/>
        <v>22.415815006539731</v>
      </c>
    </row>
    <row r="527" spans="5:28">
      <c r="E527" s="12">
        <f t="shared" si="206"/>
        <v>2.7457095992807186</v>
      </c>
      <c r="F527" s="12">
        <f t="shared" si="207"/>
        <v>30634465.5</v>
      </c>
      <c r="G527" s="6">
        <v>3501776</v>
      </c>
      <c r="H527" s="6">
        <v>20422977</v>
      </c>
      <c r="I527" s="12">
        <f t="shared" si="208"/>
        <v>40845954</v>
      </c>
      <c r="J527" s="6">
        <v>10514168.249023</v>
      </c>
      <c r="K527" s="12">
        <f t="shared" si="209"/>
        <v>84113345.992183998</v>
      </c>
      <c r="L527" s="6">
        <f t="shared" si="210"/>
        <v>315.111244</v>
      </c>
      <c r="M527" s="6">
        <f t="shared" si="211"/>
        <v>5242880</v>
      </c>
      <c r="N527" s="13">
        <f t="shared" si="212"/>
        <v>0.48560610112687108</v>
      </c>
      <c r="O527" s="13"/>
      <c r="P527" s="7">
        <f t="shared" si="213"/>
        <v>0.23660315326788808</v>
      </c>
      <c r="Q527" s="7">
        <f t="shared" si="214"/>
        <v>0</v>
      </c>
      <c r="R527" s="6">
        <f t="shared" si="215"/>
        <v>0.23660315326788808</v>
      </c>
      <c r="S527" s="6">
        <f t="shared" si="216"/>
        <v>0.23660315326788808</v>
      </c>
      <c r="T527" s="7">
        <f t="shared" si="217"/>
        <v>0.68241719478708007</v>
      </c>
      <c r="U527" s="7">
        <f t="shared" si="218"/>
        <v>0.15959342742934288</v>
      </c>
      <c r="V527" s="7">
        <f t="shared" si="219"/>
        <v>4.9016087412440141</v>
      </c>
      <c r="W527" s="6">
        <f t="shared" si="220"/>
        <v>5.7436193634604376</v>
      </c>
      <c r="X527" s="6">
        <v>1.9223000000000001E-2</v>
      </c>
      <c r="Y527" s="6">
        <v>5.3944009777735058</v>
      </c>
      <c r="Z527" s="6">
        <f t="shared" si="221"/>
        <v>1130.8336537891489</v>
      </c>
      <c r="AA527" s="6">
        <f t="shared" si="223"/>
        <v>1130.8336537891489</v>
      </c>
      <c r="AB527" s="6">
        <f t="shared" si="222"/>
        <v>6.4737194570038943</v>
      </c>
    </row>
    <row r="528" spans="5:28">
      <c r="E528" s="12">
        <f t="shared" si="206"/>
        <v>2.5546255654031143</v>
      </c>
      <c r="F528" s="12">
        <f t="shared" si="207"/>
        <v>20111752.5</v>
      </c>
      <c r="G528" s="6">
        <v>7733822</v>
      </c>
      <c r="H528" s="6">
        <v>13407835</v>
      </c>
      <c r="I528" s="12">
        <f t="shared" si="208"/>
        <v>26815670</v>
      </c>
      <c r="J528" s="6">
        <v>6422249.6376949996</v>
      </c>
      <c r="K528" s="12">
        <f t="shared" si="209"/>
        <v>51377997.101559997</v>
      </c>
      <c r="L528" s="6">
        <f t="shared" si="210"/>
        <v>315.57046000000003</v>
      </c>
      <c r="M528" s="6">
        <f t="shared" si="211"/>
        <v>5242880</v>
      </c>
      <c r="N528" s="13">
        <f t="shared" si="212"/>
        <v>0.52192906521818838</v>
      </c>
      <c r="O528" s="13"/>
      <c r="P528" s="7">
        <f t="shared" si="213"/>
        <v>0.15533171483743796</v>
      </c>
      <c r="Q528" s="7">
        <f t="shared" si="214"/>
        <v>0</v>
      </c>
      <c r="R528" s="6">
        <f t="shared" si="215"/>
        <v>0.15533171483743796</v>
      </c>
      <c r="S528" s="6">
        <f t="shared" si="216"/>
        <v>0.15533171483743796</v>
      </c>
      <c r="T528" s="7">
        <f t="shared" si="217"/>
        <v>0.44801192053773692</v>
      </c>
      <c r="U528" s="7">
        <f t="shared" si="218"/>
        <v>9.7482635545787566E-2</v>
      </c>
      <c r="V528" s="7">
        <f t="shared" si="219"/>
        <v>4.0173149726005022</v>
      </c>
      <c r="W528" s="6">
        <f t="shared" si="220"/>
        <v>4.5628095286840269</v>
      </c>
      <c r="X528" s="6">
        <v>1.5755000000000002E-2</v>
      </c>
      <c r="Y528" s="6">
        <v>4.3425281428638947</v>
      </c>
      <c r="Z528" s="6">
        <f t="shared" si="221"/>
        <v>885.92011956482361</v>
      </c>
      <c r="AA528" s="6">
        <f t="shared" si="223"/>
        <v>885.92011956482361</v>
      </c>
      <c r="AB528" s="6">
        <f t="shared" si="222"/>
        <v>5.0726530392698113</v>
      </c>
    </row>
    <row r="529" spans="5:28">
      <c r="E529" s="12">
        <f t="shared" si="206"/>
        <v>1.921634371577952</v>
      </c>
      <c r="F529" s="12">
        <f t="shared" si="207"/>
        <v>31751983.5</v>
      </c>
      <c r="G529" s="6">
        <v>3712815</v>
      </c>
      <c r="H529" s="6">
        <v>21167989</v>
      </c>
      <c r="I529" s="12">
        <f t="shared" si="208"/>
        <v>42335978</v>
      </c>
      <c r="J529" s="6">
        <v>7626962.8574219998</v>
      </c>
      <c r="K529" s="12">
        <f t="shared" si="209"/>
        <v>61015702.859375998</v>
      </c>
      <c r="L529" s="6">
        <f t="shared" si="210"/>
        <v>328.27216800000002</v>
      </c>
      <c r="M529" s="6">
        <f t="shared" si="211"/>
        <v>5242880</v>
      </c>
      <c r="N529" s="13">
        <f t="shared" si="212"/>
        <v>0.69385381165849225</v>
      </c>
      <c r="O529" s="13"/>
      <c r="P529" s="7">
        <f t="shared" si="213"/>
        <v>0.24523422543833687</v>
      </c>
      <c r="Q529" s="7">
        <f t="shared" si="214"/>
        <v>0</v>
      </c>
      <c r="R529" s="6">
        <f t="shared" si="215"/>
        <v>0.24523422543833687</v>
      </c>
      <c r="S529" s="6">
        <f t="shared" si="216"/>
        <v>0.24523422543833687</v>
      </c>
      <c r="T529" s="7">
        <f t="shared" si="217"/>
        <v>0.70731116588261189</v>
      </c>
      <c r="U529" s="7">
        <f t="shared" si="218"/>
        <v>0.11576884775506399</v>
      </c>
      <c r="V529" s="7">
        <f t="shared" si="219"/>
        <v>4.7381622863130772</v>
      </c>
      <c r="W529" s="6">
        <f t="shared" si="220"/>
        <v>5.5612422999507531</v>
      </c>
      <c r="X529" s="6">
        <v>1.8582000000000001E-2</v>
      </c>
      <c r="Y529" s="6">
        <v>5.0267589176503389</v>
      </c>
      <c r="Z529" s="6">
        <f t="shared" si="221"/>
        <v>1219.7407460894244</v>
      </c>
      <c r="AA529" s="6">
        <f t="shared" si="223"/>
        <v>1219.7407460894244</v>
      </c>
      <c r="AB529" s="6">
        <f t="shared" si="222"/>
        <v>10.632763397975891</v>
      </c>
    </row>
    <row r="530" spans="5:28">
      <c r="E530" s="12">
        <f t="shared" si="206"/>
        <v>1.1006807929640816</v>
      </c>
      <c r="F530" s="12">
        <f t="shared" si="207"/>
        <v>40255669.5</v>
      </c>
      <c r="G530" s="6">
        <v>343791</v>
      </c>
      <c r="H530" s="6">
        <v>26837113</v>
      </c>
      <c r="I530" s="12">
        <f t="shared" si="208"/>
        <v>53674226</v>
      </c>
      <c r="J530" s="6">
        <v>5538580.2783199996</v>
      </c>
      <c r="K530" s="12">
        <f t="shared" si="209"/>
        <v>44308642.226559997</v>
      </c>
      <c r="L530" s="6">
        <f t="shared" si="210"/>
        <v>328.921176</v>
      </c>
      <c r="M530" s="6">
        <f t="shared" si="211"/>
        <v>5242880</v>
      </c>
      <c r="N530" s="13">
        <f t="shared" si="212"/>
        <v>1.2113714910412212</v>
      </c>
      <c r="O530" s="13"/>
      <c r="P530" s="7">
        <f t="shared" si="213"/>
        <v>0.31091184994267151</v>
      </c>
      <c r="Q530" s="7">
        <f t="shared" si="214"/>
        <v>0</v>
      </c>
      <c r="R530" s="6">
        <f t="shared" si="215"/>
        <v>0.31091184994267151</v>
      </c>
      <c r="S530" s="6">
        <f t="shared" si="216"/>
        <v>0.31091184994267151</v>
      </c>
      <c r="T530" s="7">
        <f t="shared" si="217"/>
        <v>0.89674034151063664</v>
      </c>
      <c r="U530" s="7">
        <f t="shared" si="218"/>
        <v>8.4069513514945737E-2</v>
      </c>
      <c r="V530" s="7">
        <f t="shared" si="219"/>
        <v>2.7130581598520687</v>
      </c>
      <c r="W530" s="6">
        <f t="shared" si="220"/>
        <v>3.6938680148776513</v>
      </c>
      <c r="X530" s="6">
        <v>1.064E-2</v>
      </c>
      <c r="Y530" s="6">
        <v>2.9009368888841598</v>
      </c>
      <c r="Z530" s="6">
        <f t="shared" si="221"/>
        <v>2822.1038528446575</v>
      </c>
      <c r="AA530" s="6">
        <f t="shared" si="223"/>
        <v>2822.1038528446575</v>
      </c>
      <c r="AB530" s="6">
        <f t="shared" si="222"/>
        <v>27.33362208022702</v>
      </c>
    </row>
    <row r="531" spans="5:28">
      <c r="E531" s="12">
        <f t="shared" si="206"/>
        <v>1.5843282472024083</v>
      </c>
      <c r="F531" s="12">
        <f t="shared" si="207"/>
        <v>30474379.5</v>
      </c>
      <c r="G531" s="6">
        <v>4690002</v>
      </c>
      <c r="H531" s="6">
        <v>20316253</v>
      </c>
      <c r="I531" s="12">
        <f t="shared" si="208"/>
        <v>40632506</v>
      </c>
      <c r="J531" s="6">
        <v>6035177.5322270002</v>
      </c>
      <c r="K531" s="12">
        <f t="shared" si="209"/>
        <v>48281420.257816002</v>
      </c>
      <c r="L531" s="6">
        <f t="shared" si="210"/>
        <v>337.59507600000001</v>
      </c>
      <c r="M531" s="6">
        <f t="shared" si="211"/>
        <v>5242880</v>
      </c>
      <c r="N531" s="13">
        <f t="shared" si="212"/>
        <v>0.84157644458319836</v>
      </c>
      <c r="O531" s="13"/>
      <c r="P531" s="7">
        <f t="shared" si="213"/>
        <v>0.23536674023518661</v>
      </c>
      <c r="Q531" s="7">
        <f t="shared" si="214"/>
        <v>0</v>
      </c>
      <c r="R531" s="6">
        <f t="shared" si="215"/>
        <v>0.23536674023518661</v>
      </c>
      <c r="S531" s="6">
        <f t="shared" si="216"/>
        <v>0.23536674023518661</v>
      </c>
      <c r="T531" s="7">
        <f t="shared" si="217"/>
        <v>0.6788510989776172</v>
      </c>
      <c r="U531" s="7">
        <f t="shared" si="218"/>
        <v>9.1607309746272195E-2</v>
      </c>
      <c r="V531" s="7">
        <f t="shared" si="219"/>
        <v>2.1510675410255686</v>
      </c>
      <c r="W531" s="6">
        <f t="shared" si="220"/>
        <v>2.9215259497494581</v>
      </c>
      <c r="X531" s="6">
        <v>8.4360000000000008E-3</v>
      </c>
      <c r="Y531" s="6">
        <v>2.647441760002812</v>
      </c>
      <c r="Z531" s="6">
        <f t="shared" si="221"/>
        <v>2690.0277410524727</v>
      </c>
      <c r="AA531" s="6">
        <f t="shared" si="223"/>
        <v>2690.0277410524727</v>
      </c>
      <c r="AB531" s="6">
        <f t="shared" si="222"/>
        <v>10.352793926856961</v>
      </c>
    </row>
    <row r="532" spans="5:28">
      <c r="E532" s="12">
        <f t="shared" si="206"/>
        <v>1.0792585869963323</v>
      </c>
      <c r="F532" s="12">
        <f t="shared" si="207"/>
        <v>41534958</v>
      </c>
      <c r="G532" s="6">
        <v>377002</v>
      </c>
      <c r="H532" s="6">
        <v>27689972</v>
      </c>
      <c r="I532" s="12">
        <f t="shared" si="208"/>
        <v>55379944</v>
      </c>
      <c r="J532" s="6">
        <v>5603370.0102540003</v>
      </c>
      <c r="K532" s="12">
        <f t="shared" si="209"/>
        <v>44826960.082032003</v>
      </c>
      <c r="L532" s="6">
        <f t="shared" si="210"/>
        <v>339.819704</v>
      </c>
      <c r="M532" s="6">
        <f t="shared" si="211"/>
        <v>5242880</v>
      </c>
      <c r="N532" s="13">
        <f t="shared" si="212"/>
        <v>1.2354160063197761</v>
      </c>
      <c r="O532" s="13"/>
      <c r="P532" s="7">
        <f t="shared" si="213"/>
        <v>0.32079234526384326</v>
      </c>
      <c r="Q532" s="7">
        <f t="shared" si="214"/>
        <v>0</v>
      </c>
      <c r="R532" s="6">
        <f t="shared" si="215"/>
        <v>0.32079234526384326</v>
      </c>
      <c r="S532" s="6">
        <f t="shared" si="216"/>
        <v>0.32079234526384326</v>
      </c>
      <c r="T532" s="7">
        <f t="shared" si="217"/>
        <v>0.92523793254885378</v>
      </c>
      <c r="U532" s="7">
        <f t="shared" si="218"/>
        <v>8.5052949877830297E-2</v>
      </c>
      <c r="V532" s="7">
        <f t="shared" si="219"/>
        <v>1.7805719107374993</v>
      </c>
      <c r="W532" s="6">
        <f t="shared" si="220"/>
        <v>2.7908627931641834</v>
      </c>
      <c r="X532" s="6">
        <v>6.9829999999999996E-3</v>
      </c>
      <c r="Y532" s="6">
        <v>2.1116010083356609</v>
      </c>
      <c r="Z532" s="6">
        <f t="shared" si="221"/>
        <v>4493.9044144900936</v>
      </c>
      <c r="AA532" s="6">
        <f t="shared" si="223"/>
        <v>4493.9044144900936</v>
      </c>
      <c r="AB532" s="6">
        <f t="shared" si="222"/>
        <v>32.168093410975814</v>
      </c>
    </row>
    <row r="533" spans="5:28">
      <c r="E533" s="12">
        <f t="shared" si="206"/>
        <v>2.8417247181959433</v>
      </c>
      <c r="F533" s="12">
        <f t="shared" si="207"/>
        <v>33165631.5</v>
      </c>
      <c r="G533" s="6">
        <v>3799275</v>
      </c>
      <c r="H533" s="6">
        <v>22110421</v>
      </c>
      <c r="I533" s="12">
        <f t="shared" si="208"/>
        <v>44220842</v>
      </c>
      <c r="J533" s="6">
        <v>11780949.353515999</v>
      </c>
      <c r="K533" s="12">
        <f t="shared" si="209"/>
        <v>94247594.828127995</v>
      </c>
      <c r="L533" s="6">
        <f t="shared" si="210"/>
        <v>341.31055199999997</v>
      </c>
      <c r="M533" s="6">
        <f t="shared" si="211"/>
        <v>5242880</v>
      </c>
      <c r="N533" s="13">
        <f t="shared" si="212"/>
        <v>0.46919862603010831</v>
      </c>
      <c r="O533" s="13"/>
      <c r="P533" s="7">
        <f t="shared" si="213"/>
        <v>0.25615243696746715</v>
      </c>
      <c r="Q533" s="7">
        <f t="shared" si="214"/>
        <v>0</v>
      </c>
      <c r="R533" s="6">
        <f t="shared" si="215"/>
        <v>0.25615243696746715</v>
      </c>
      <c r="S533" s="6">
        <f t="shared" si="216"/>
        <v>0.25615243696746715</v>
      </c>
      <c r="T533" s="7">
        <f t="shared" si="217"/>
        <v>0.73880176599040115</v>
      </c>
      <c r="U533" s="7">
        <f t="shared" si="218"/>
        <v>0.1788217613764958</v>
      </c>
      <c r="V533" s="7">
        <f t="shared" si="219"/>
        <v>5.480173493565851</v>
      </c>
      <c r="W533" s="6">
        <f t="shared" si="220"/>
        <v>6.3977970209327477</v>
      </c>
      <c r="X533" s="6">
        <v>2.1492000000000001E-2</v>
      </c>
      <c r="Y533" s="6">
        <v>6.0471324000071647</v>
      </c>
      <c r="Z533" s="6">
        <f t="shared" si="221"/>
        <v>1091.8501626999214</v>
      </c>
      <c r="AA533" s="6">
        <f t="shared" si="223"/>
        <v>1091.8501626999214</v>
      </c>
      <c r="AB533" s="6">
        <f t="shared" si="222"/>
        <v>5.798857999622558</v>
      </c>
    </row>
    <row r="534" spans="5:28">
      <c r="E534" s="12">
        <f t="shared" si="206"/>
        <v>1.0602058034904145</v>
      </c>
      <c r="F534" s="12">
        <f t="shared" si="207"/>
        <v>43073451</v>
      </c>
      <c r="G534" s="6">
        <v>72000</v>
      </c>
      <c r="H534" s="6">
        <v>28715634</v>
      </c>
      <c r="I534" s="12">
        <f t="shared" si="208"/>
        <v>57431268</v>
      </c>
      <c r="J534" s="6">
        <v>5708340.3408199996</v>
      </c>
      <c r="K534" s="12">
        <f t="shared" si="209"/>
        <v>45666722.726559997</v>
      </c>
      <c r="L534" s="6">
        <f t="shared" si="210"/>
        <v>346.02760799999999</v>
      </c>
      <c r="M534" s="6">
        <f t="shared" si="211"/>
        <v>5242880</v>
      </c>
      <c r="N534" s="13">
        <f t="shared" si="212"/>
        <v>1.2576174634620252</v>
      </c>
      <c r="O534" s="13"/>
      <c r="P534" s="7">
        <f t="shared" si="213"/>
        <v>0.33267478842514381</v>
      </c>
      <c r="Q534" s="7">
        <f t="shared" si="214"/>
        <v>0</v>
      </c>
      <c r="R534" s="6">
        <f t="shared" si="215"/>
        <v>0.33267478842514381</v>
      </c>
      <c r="S534" s="6">
        <f t="shared" si="216"/>
        <v>0.33267478842514381</v>
      </c>
      <c r="T534" s="7">
        <f t="shared" si="217"/>
        <v>0.95950959553117543</v>
      </c>
      <c r="U534" s="7">
        <f t="shared" si="218"/>
        <v>8.664628321972119E-2</v>
      </c>
      <c r="V534" s="7">
        <f t="shared" si="219"/>
        <v>1.8846064717543833</v>
      </c>
      <c r="W534" s="6">
        <f t="shared" si="220"/>
        <v>2.93076235050528</v>
      </c>
      <c r="X534" s="6">
        <v>7.391E-3</v>
      </c>
      <c r="Y534" s="6">
        <v>2.2077485538484281</v>
      </c>
      <c r="Z534" s="6">
        <f t="shared" si="221"/>
        <v>4401.0795349092659</v>
      </c>
      <c r="AA534" s="6">
        <f t="shared" si="223"/>
        <v>4401.0795349092659</v>
      </c>
      <c r="AB534" s="6">
        <f t="shared" si="222"/>
        <v>32.748919499756134</v>
      </c>
    </row>
    <row r="535" spans="5:28">
      <c r="E535" s="12">
        <f t="shared" si="206"/>
        <v>1.0267752268052497</v>
      </c>
      <c r="F535" s="12">
        <f t="shared" si="207"/>
        <v>43450936.5</v>
      </c>
      <c r="G535" s="6">
        <v>45101</v>
      </c>
      <c r="H535" s="6">
        <v>28967291</v>
      </c>
      <c r="I535" s="12">
        <f t="shared" si="208"/>
        <v>57934582</v>
      </c>
      <c r="J535" s="6">
        <v>5576793.1474609999</v>
      </c>
      <c r="K535" s="12">
        <f t="shared" si="209"/>
        <v>44614345.179687999</v>
      </c>
      <c r="L535" s="6">
        <f t="shared" si="210"/>
        <v>348.50951199999997</v>
      </c>
      <c r="M535" s="6">
        <f t="shared" si="211"/>
        <v>5242880</v>
      </c>
      <c r="N535" s="13">
        <f t="shared" si="212"/>
        <v>1.2985639880326303</v>
      </c>
      <c r="O535" s="13"/>
      <c r="P535" s="7">
        <f t="shared" si="213"/>
        <v>0.33559027130219626</v>
      </c>
      <c r="Q535" s="7">
        <f t="shared" si="214"/>
        <v>0</v>
      </c>
      <c r="R535" s="6">
        <f t="shared" si="215"/>
        <v>0.33559027130219626</v>
      </c>
      <c r="S535" s="6">
        <f t="shared" si="216"/>
        <v>0.33559027130219626</v>
      </c>
      <c r="T535" s="7">
        <f t="shared" si="217"/>
        <v>0.96791850986274086</v>
      </c>
      <c r="U535" s="7">
        <f t="shared" si="218"/>
        <v>8.4649542539941405E-2</v>
      </c>
      <c r="V535" s="7">
        <f t="shared" si="219"/>
        <v>2.0850259937133799</v>
      </c>
      <c r="W535" s="6">
        <f t="shared" si="220"/>
        <v>3.1375940461160621</v>
      </c>
      <c r="X535" s="6">
        <v>8.1770000000000002E-3</v>
      </c>
      <c r="Y535" s="6">
        <v>2.4082900399999998</v>
      </c>
      <c r="Z535" s="6">
        <f t="shared" si="221"/>
        <v>4004.0757160596336</v>
      </c>
      <c r="AA535" s="6">
        <f t="shared" si="223"/>
        <v>4004.0757160596336</v>
      </c>
      <c r="AB535" s="6">
        <f t="shared" si="222"/>
        <v>30.283063667699356</v>
      </c>
    </row>
    <row r="536" spans="5:28">
      <c r="E536" s="12">
        <f t="shared" si="206"/>
        <v>1.2442958731151843</v>
      </c>
      <c r="F536" s="12">
        <f t="shared" si="207"/>
        <v>40695523.5</v>
      </c>
      <c r="G536" s="6">
        <v>1505785</v>
      </c>
      <c r="H536" s="6">
        <v>27130349</v>
      </c>
      <c r="I536" s="12">
        <f t="shared" si="208"/>
        <v>54260698</v>
      </c>
      <c r="J536" s="6">
        <v>6329658.9931640001</v>
      </c>
      <c r="K536" s="12">
        <f t="shared" si="209"/>
        <v>50637271.945312001</v>
      </c>
      <c r="L536" s="6">
        <f t="shared" si="210"/>
        <v>355.67988800000001</v>
      </c>
      <c r="M536" s="6">
        <f t="shared" si="211"/>
        <v>5242880</v>
      </c>
      <c r="N536" s="13">
        <f t="shared" si="212"/>
        <v>1.0715565020683042</v>
      </c>
      <c r="O536" s="13"/>
      <c r="P536" s="7">
        <f t="shared" si="213"/>
        <v>0.31430903157058315</v>
      </c>
      <c r="Q536" s="7">
        <f t="shared" si="214"/>
        <v>0</v>
      </c>
      <c r="R536" s="6">
        <f t="shared" si="215"/>
        <v>0.31430903157058315</v>
      </c>
      <c r="S536" s="6">
        <f t="shared" si="216"/>
        <v>0.31430903157058315</v>
      </c>
      <c r="T536" s="7">
        <f t="shared" si="217"/>
        <v>0.90653858436869716</v>
      </c>
      <c r="U536" s="7">
        <f t="shared" si="218"/>
        <v>9.6077212124874814E-2</v>
      </c>
      <c r="V536" s="7">
        <f t="shared" si="219"/>
        <v>2.3519970363228833</v>
      </c>
      <c r="W536" s="6">
        <f t="shared" si="220"/>
        <v>3.3546128328164553</v>
      </c>
      <c r="X536" s="6">
        <v>9.2239999999999996E-3</v>
      </c>
      <c r="Y536" s="6">
        <v>2.7530384470555678</v>
      </c>
      <c r="Z536" s="6">
        <f t="shared" si="221"/>
        <v>3307.5133518059752</v>
      </c>
      <c r="AA536" s="6">
        <f t="shared" si="223"/>
        <v>3307.5133518059752</v>
      </c>
      <c r="AB536" s="6">
        <f t="shared" si="222"/>
        <v>21.851288942378698</v>
      </c>
    </row>
    <row r="537" spans="5:28">
      <c r="E537" s="12">
        <f t="shared" si="206"/>
        <v>1.1241034147563924</v>
      </c>
      <c r="F537" s="12">
        <f t="shared" si="207"/>
        <v>42921846</v>
      </c>
      <c r="G537" s="6">
        <v>638802</v>
      </c>
      <c r="H537" s="6">
        <v>28614564</v>
      </c>
      <c r="I537" s="12">
        <f t="shared" si="208"/>
        <v>57229128</v>
      </c>
      <c r="J537" s="6">
        <v>6031074.2070310004</v>
      </c>
      <c r="K537" s="12">
        <f t="shared" si="209"/>
        <v>48248593.656248003</v>
      </c>
      <c r="L537" s="6">
        <f t="shared" si="210"/>
        <v>356.15080799999998</v>
      </c>
      <c r="M537" s="6">
        <f t="shared" si="211"/>
        <v>5242880</v>
      </c>
      <c r="N537" s="13">
        <f t="shared" si="212"/>
        <v>1.1861304892684483</v>
      </c>
      <c r="O537" s="13"/>
      <c r="P537" s="7">
        <f t="shared" si="213"/>
        <v>0.33150387780321117</v>
      </c>
      <c r="Q537" s="7">
        <f t="shared" si="214"/>
        <v>0</v>
      </c>
      <c r="R537" s="6">
        <f t="shared" si="215"/>
        <v>0.33150387780321117</v>
      </c>
      <c r="S537" s="6">
        <f t="shared" si="216"/>
        <v>0.33150387780321117</v>
      </c>
      <c r="T537" s="7">
        <f t="shared" si="217"/>
        <v>0.9561324235411599</v>
      </c>
      <c r="U537" s="7">
        <f t="shared" si="218"/>
        <v>9.1545025815068445E-2</v>
      </c>
      <c r="V537" s="7">
        <f t="shared" si="219"/>
        <v>1.8565579381468902</v>
      </c>
      <c r="W537" s="6">
        <f t="shared" si="220"/>
        <v>2.9042353875031184</v>
      </c>
      <c r="X537" s="6">
        <v>7.2810000000000001E-3</v>
      </c>
      <c r="Y537" s="6">
        <v>2.2329706846181847</v>
      </c>
      <c r="Z537" s="6">
        <f t="shared" si="221"/>
        <v>4452.999283109617</v>
      </c>
      <c r="AA537" s="6">
        <f t="shared" si="223"/>
        <v>4452.999283109617</v>
      </c>
      <c r="AB537" s="6">
        <f t="shared" si="222"/>
        <v>30.061509876011343</v>
      </c>
    </row>
    <row r="538" spans="5:28">
      <c r="E538" s="12">
        <f t="shared" si="206"/>
        <v>3.1842871635582073</v>
      </c>
      <c r="F538" s="12">
        <f t="shared" si="207"/>
        <v>28311373.5</v>
      </c>
      <c r="G538" s="6">
        <v>6592765</v>
      </c>
      <c r="H538" s="6">
        <v>18874249</v>
      </c>
      <c r="I538" s="12">
        <f t="shared" si="208"/>
        <v>37748498</v>
      </c>
      <c r="J538" s="6">
        <v>11268942.902344</v>
      </c>
      <c r="K538" s="12">
        <f t="shared" si="209"/>
        <v>90151543.218751997</v>
      </c>
      <c r="L538" s="6">
        <f t="shared" si="210"/>
        <v>358.34628800000002</v>
      </c>
      <c r="M538" s="6">
        <f t="shared" si="211"/>
        <v>5242880</v>
      </c>
      <c r="N538" s="13">
        <f t="shared" si="212"/>
        <v>0.41872270459534533</v>
      </c>
      <c r="O538" s="13"/>
      <c r="P538" s="7">
        <f t="shared" si="213"/>
        <v>0.21866091456516273</v>
      </c>
      <c r="Q538" s="7">
        <f t="shared" si="214"/>
        <v>0</v>
      </c>
      <c r="R538" s="6">
        <f t="shared" si="215"/>
        <v>0.21866091456516273</v>
      </c>
      <c r="S538" s="6">
        <f t="shared" si="216"/>
        <v>0.21866091456516273</v>
      </c>
      <c r="T538" s="7">
        <f t="shared" si="217"/>
        <v>0.63066770609852085</v>
      </c>
      <c r="U538" s="7">
        <f t="shared" si="218"/>
        <v>0.17105007059952285</v>
      </c>
      <c r="V538" s="7">
        <f t="shared" si="219"/>
        <v>5.9720427783736181</v>
      </c>
      <c r="W538" s="6">
        <f t="shared" si="220"/>
        <v>6.7737605550716617</v>
      </c>
      <c r="X538" s="6">
        <v>2.3421000000000001E-2</v>
      </c>
      <c r="Y538" s="6">
        <v>6.4344513300000008</v>
      </c>
      <c r="Z538" s="6">
        <f t="shared" si="221"/>
        <v>833.61049726810438</v>
      </c>
      <c r="AA538" s="6">
        <f t="shared" si="223"/>
        <v>833.61049726810438</v>
      </c>
      <c r="AB538" s="6">
        <f t="shared" si="222"/>
        <v>5.2733202517153996</v>
      </c>
    </row>
    <row r="539" spans="5:28">
      <c r="E539" s="12">
        <f t="shared" si="206"/>
        <v>1.1634613157441873</v>
      </c>
      <c r="F539" s="12">
        <f t="shared" si="207"/>
        <v>43057008</v>
      </c>
      <c r="G539" s="6">
        <v>1062400</v>
      </c>
      <c r="H539" s="6">
        <v>28704672</v>
      </c>
      <c r="I539" s="12">
        <f t="shared" si="208"/>
        <v>57409344</v>
      </c>
      <c r="J539" s="6">
        <v>6261895.3974609999</v>
      </c>
      <c r="K539" s="12">
        <f t="shared" si="209"/>
        <v>50095163.179687999</v>
      </c>
      <c r="L539" s="6">
        <f t="shared" si="210"/>
        <v>365.70406400000002</v>
      </c>
      <c r="M539" s="6">
        <f t="shared" si="211"/>
        <v>5242880</v>
      </c>
      <c r="N539" s="13">
        <f t="shared" si="212"/>
        <v>1.1460057290177201</v>
      </c>
      <c r="O539" s="13"/>
      <c r="P539" s="7">
        <f t="shared" si="213"/>
        <v>0.33254779206383356</v>
      </c>
      <c r="Q539" s="7">
        <f t="shared" si="214"/>
        <v>0</v>
      </c>
      <c r="R539" s="6">
        <f t="shared" si="215"/>
        <v>0.33254779206383356</v>
      </c>
      <c r="S539" s="6">
        <f t="shared" si="216"/>
        <v>0.33254779206383356</v>
      </c>
      <c r="T539" s="7">
        <f t="shared" si="217"/>
        <v>0.95914330920135893</v>
      </c>
      <c r="U539" s="7">
        <f t="shared" si="218"/>
        <v>9.5048635804138928E-2</v>
      </c>
      <c r="V539" s="7">
        <f t="shared" si="219"/>
        <v>2.0212793264236226</v>
      </c>
      <c r="W539" s="6">
        <f t="shared" si="220"/>
        <v>3.0754712714291204</v>
      </c>
      <c r="X539" s="6">
        <v>7.927E-3</v>
      </c>
      <c r="Y539" s="6">
        <v>2.4121861</v>
      </c>
      <c r="Z539" s="6">
        <f t="shared" si="221"/>
        <v>4095.1279432803526</v>
      </c>
      <c r="AA539" s="6">
        <f t="shared" si="223"/>
        <v>4095.1279432803526</v>
      </c>
      <c r="AB539" s="6">
        <f t="shared" si="222"/>
        <v>27.497263641023402</v>
      </c>
    </row>
    <row r="540" spans="5:28">
      <c r="E540" s="12">
        <f t="shared" si="206"/>
        <v>1.3305089143064415</v>
      </c>
      <c r="F540" s="12">
        <f t="shared" si="207"/>
        <v>39773800.5</v>
      </c>
      <c r="G540" s="6">
        <v>2380515</v>
      </c>
      <c r="H540" s="6">
        <v>26515867</v>
      </c>
      <c r="I540" s="12">
        <f t="shared" si="208"/>
        <v>53031734</v>
      </c>
      <c r="J540" s="6">
        <v>6614924.515137</v>
      </c>
      <c r="K540" s="12">
        <f t="shared" si="209"/>
        <v>52919396.121096</v>
      </c>
      <c r="L540" s="6">
        <f t="shared" si="210"/>
        <v>365.800704</v>
      </c>
      <c r="M540" s="6">
        <f t="shared" si="211"/>
        <v>5242880</v>
      </c>
      <c r="N540" s="13">
        <f t="shared" si="212"/>
        <v>1.0021228110511113</v>
      </c>
      <c r="O540" s="13"/>
      <c r="P540" s="7">
        <f t="shared" si="213"/>
        <v>0.30719016839865881</v>
      </c>
      <c r="Q540" s="7">
        <f t="shared" si="214"/>
        <v>0</v>
      </c>
      <c r="R540" s="6">
        <f t="shared" si="215"/>
        <v>0.30719016839865881</v>
      </c>
      <c r="S540" s="6">
        <f t="shared" si="216"/>
        <v>0.30719016839865881</v>
      </c>
      <c r="T540" s="7">
        <f t="shared" si="217"/>
        <v>0.88600616724424197</v>
      </c>
      <c r="U540" s="7">
        <f t="shared" si="218"/>
        <v>0.10040722675854039</v>
      </c>
      <c r="V540" s="7">
        <f t="shared" si="219"/>
        <v>2.1602470611152937</v>
      </c>
      <c r="W540" s="6">
        <f t="shared" si="220"/>
        <v>3.1466604551180763</v>
      </c>
      <c r="X540" s="6">
        <v>8.4720000000000004E-3</v>
      </c>
      <c r="Y540" s="6">
        <v>2.6725982999999998</v>
      </c>
      <c r="Z540" s="6">
        <f t="shared" si="221"/>
        <v>3525.9462747717043</v>
      </c>
      <c r="AA540" s="6">
        <f t="shared" si="223"/>
        <v>3525.9462747717043</v>
      </c>
      <c r="AB540" s="6">
        <f t="shared" si="222"/>
        <v>17.737875352164846</v>
      </c>
    </row>
    <row r="541" spans="5:28">
      <c r="E541" s="12">
        <f t="shared" si="206"/>
        <v>1.6572750408579497</v>
      </c>
      <c r="F541" s="12">
        <f t="shared" si="207"/>
        <v>35657100</v>
      </c>
      <c r="G541" s="6">
        <v>4194304</v>
      </c>
      <c r="H541" s="6">
        <v>23771400</v>
      </c>
      <c r="I541" s="12">
        <f t="shared" si="208"/>
        <v>47542800</v>
      </c>
      <c r="J541" s="6">
        <v>7386702.7324219998</v>
      </c>
      <c r="K541" s="12">
        <f t="shared" si="209"/>
        <v>59093621.859375998</v>
      </c>
      <c r="L541" s="6">
        <f t="shared" si="210"/>
        <v>369.14287999999999</v>
      </c>
      <c r="M541" s="6">
        <f t="shared" si="211"/>
        <v>5242880</v>
      </c>
      <c r="N541" s="13">
        <f t="shared" si="212"/>
        <v>0.80453352670000033</v>
      </c>
      <c r="O541" s="13"/>
      <c r="P541" s="7">
        <f t="shared" si="213"/>
        <v>0.27539511980022668</v>
      </c>
      <c r="Q541" s="7">
        <f t="shared" si="214"/>
        <v>0</v>
      </c>
      <c r="R541" s="6">
        <f t="shared" si="215"/>
        <v>0.27539511980022668</v>
      </c>
      <c r="S541" s="6">
        <f t="shared" si="216"/>
        <v>0.27539511980022668</v>
      </c>
      <c r="T541" s="7">
        <f t="shared" si="217"/>
        <v>0.79430203070598349</v>
      </c>
      <c r="U541" s="7">
        <f t="shared" si="218"/>
        <v>0.11212196519477062</v>
      </c>
      <c r="V541" s="7">
        <f t="shared" si="219"/>
        <v>4.4513022835091691</v>
      </c>
      <c r="W541" s="6">
        <f t="shared" si="220"/>
        <v>5.3577262794099232</v>
      </c>
      <c r="X541" s="6">
        <v>1.7457E-2</v>
      </c>
      <c r="Y541" s="6">
        <v>4.7652154687500001</v>
      </c>
      <c r="Z541" s="6">
        <f t="shared" si="221"/>
        <v>1477.5626957680397</v>
      </c>
      <c r="AA541" s="6">
        <f t="shared" si="223"/>
        <v>1477.5626957680397</v>
      </c>
      <c r="AB541" s="6">
        <f t="shared" si="222"/>
        <v>12.434082247603991</v>
      </c>
    </row>
    <row r="542" spans="5:28">
      <c r="E542" s="12">
        <f t="shared" si="206"/>
        <v>1.1208465300445427</v>
      </c>
      <c r="F542" s="12">
        <f t="shared" si="207"/>
        <v>45192841.5</v>
      </c>
      <c r="G542" s="6">
        <v>540486</v>
      </c>
      <c r="H542" s="6">
        <v>30128561</v>
      </c>
      <c r="I542" s="12">
        <f t="shared" si="208"/>
        <v>60257122</v>
      </c>
      <c r="J542" s="6">
        <v>6331779.9472660003</v>
      </c>
      <c r="K542" s="12">
        <f t="shared" si="209"/>
        <v>50654239.578128003</v>
      </c>
      <c r="L542" s="6">
        <f t="shared" si="210"/>
        <v>372.35245200000003</v>
      </c>
      <c r="M542" s="6">
        <f t="shared" si="211"/>
        <v>5242880</v>
      </c>
      <c r="N542" s="13">
        <f t="shared" si="212"/>
        <v>1.1895770719657279</v>
      </c>
      <c r="O542" s="13"/>
      <c r="P542" s="7">
        <f t="shared" si="213"/>
        <v>0.34904375282917449</v>
      </c>
      <c r="Q542" s="7">
        <f t="shared" si="214"/>
        <v>0</v>
      </c>
      <c r="R542" s="6">
        <f t="shared" si="215"/>
        <v>0.34904375282917449</v>
      </c>
      <c r="S542" s="6">
        <f t="shared" si="216"/>
        <v>0.34904375282917449</v>
      </c>
      <c r="T542" s="7">
        <f t="shared" si="217"/>
        <v>1.0067214040632482</v>
      </c>
      <c r="U542" s="7">
        <f t="shared" si="218"/>
        <v>9.6109405858752897E-2</v>
      </c>
      <c r="V542" s="7">
        <f t="shared" si="219"/>
        <v>3.3041172589626977</v>
      </c>
      <c r="W542" s="6">
        <f t="shared" si="220"/>
        <v>4.4069480688846987</v>
      </c>
      <c r="X542" s="6">
        <v>1.2958000000000001E-2</v>
      </c>
      <c r="Y542" s="6">
        <v>3.513267199996466</v>
      </c>
      <c r="Z542" s="6">
        <f t="shared" si="221"/>
        <v>2593.6545209845226</v>
      </c>
      <c r="AA542" s="6">
        <f t="shared" si="223"/>
        <v>2593.6545209845226</v>
      </c>
      <c r="AB542" s="6">
        <f t="shared" si="222"/>
        <v>25.437315695462381</v>
      </c>
    </row>
    <row r="543" spans="5:28">
      <c r="E543" s="12">
        <f t="shared" si="206"/>
        <v>2.9589437308451836</v>
      </c>
      <c r="F543" s="12">
        <f t="shared" si="207"/>
        <v>36426262.5</v>
      </c>
      <c r="G543" s="6">
        <v>4163763</v>
      </c>
      <c r="H543" s="6">
        <v>24284175</v>
      </c>
      <c r="I543" s="12">
        <f t="shared" si="208"/>
        <v>48568350</v>
      </c>
      <c r="J543" s="6">
        <v>13472907.632812001</v>
      </c>
      <c r="K543" s="12">
        <f t="shared" si="209"/>
        <v>107783261.06249601</v>
      </c>
      <c r="L543" s="6">
        <f t="shared" si="210"/>
        <v>374.68536</v>
      </c>
      <c r="M543" s="6">
        <f t="shared" si="211"/>
        <v>5242880</v>
      </c>
      <c r="N543" s="13">
        <f t="shared" si="212"/>
        <v>0.45061125003295827</v>
      </c>
      <c r="O543" s="13"/>
      <c r="P543" s="7">
        <f t="shared" si="213"/>
        <v>0.28133569261274771</v>
      </c>
      <c r="Q543" s="7">
        <f t="shared" si="214"/>
        <v>0</v>
      </c>
      <c r="R543" s="6">
        <f t="shared" si="215"/>
        <v>0.28133569261274771</v>
      </c>
      <c r="S543" s="6">
        <f t="shared" si="216"/>
        <v>0.28133569261274771</v>
      </c>
      <c r="T543" s="7">
        <f t="shared" si="217"/>
        <v>0.81143599100261132</v>
      </c>
      <c r="U543" s="7">
        <f t="shared" si="218"/>
        <v>0.20450381386651501</v>
      </c>
      <c r="V543" s="7">
        <f t="shared" si="219"/>
        <v>6.1135603797568789</v>
      </c>
      <c r="W543" s="6">
        <f t="shared" si="220"/>
        <v>7.1295001846260053</v>
      </c>
      <c r="X543" s="6">
        <v>2.3976000000000001E-2</v>
      </c>
      <c r="Y543" s="6">
        <v>6.7362969599999998</v>
      </c>
      <c r="Z543" s="6">
        <f t="shared" si="221"/>
        <v>1073.4054580111267</v>
      </c>
      <c r="AA543" s="6">
        <f t="shared" si="223"/>
        <v>1073.4054580111267</v>
      </c>
      <c r="AB543" s="6">
        <f t="shared" si="222"/>
        <v>5.8370827022745386</v>
      </c>
    </row>
    <row r="544" spans="5:28">
      <c r="E544" s="12">
        <f t="shared" si="206"/>
        <v>1.5075725204051738</v>
      </c>
      <c r="F544" s="12">
        <f t="shared" si="207"/>
        <v>39932985</v>
      </c>
      <c r="G544" s="6">
        <v>2987012</v>
      </c>
      <c r="H544" s="6">
        <v>26621990</v>
      </c>
      <c r="I544" s="12">
        <f t="shared" si="208"/>
        <v>53243980</v>
      </c>
      <c r="J544" s="6">
        <v>7525233.8554689996</v>
      </c>
      <c r="K544" s="12">
        <f t="shared" si="209"/>
        <v>60201870.843751997</v>
      </c>
      <c r="L544" s="6">
        <f t="shared" si="210"/>
        <v>379.20411999999999</v>
      </c>
      <c r="M544" s="6">
        <f t="shared" si="211"/>
        <v>5242880</v>
      </c>
      <c r="N544" s="13">
        <f t="shared" si="212"/>
        <v>0.88442400964896062</v>
      </c>
      <c r="O544" s="13"/>
      <c r="P544" s="7">
        <f t="shared" si="213"/>
        <v>0.30841961875911544</v>
      </c>
      <c r="Q544" s="7">
        <f t="shared" si="214"/>
        <v>0</v>
      </c>
      <c r="R544" s="6">
        <f t="shared" si="215"/>
        <v>0.30841961875911544</v>
      </c>
      <c r="S544" s="6">
        <f t="shared" si="216"/>
        <v>0.30841961875911544</v>
      </c>
      <c r="T544" s="7">
        <f t="shared" si="217"/>
        <v>0.88955218112666412</v>
      </c>
      <c r="U544" s="7">
        <f t="shared" si="218"/>
        <v>0.11422471419108433</v>
      </c>
      <c r="V544" s="7">
        <f t="shared" si="219"/>
        <v>6.20000086060179</v>
      </c>
      <c r="W544" s="6">
        <f t="shared" si="220"/>
        <v>7.2037777559195382</v>
      </c>
      <c r="X544" s="6">
        <v>2.4315E-2</v>
      </c>
      <c r="Y544" s="6">
        <v>6.1901127000000002</v>
      </c>
      <c r="Z544" s="6">
        <f t="shared" si="221"/>
        <v>1168.4335544277831</v>
      </c>
      <c r="AA544" s="6">
        <f t="shared" si="223"/>
        <v>1168.4335544277831</v>
      </c>
      <c r="AB544" s="6">
        <f t="shared" si="222"/>
        <v>16.375550899413156</v>
      </c>
    </row>
    <row r="545" spans="5:28">
      <c r="E545" s="12">
        <f t="shared" si="206"/>
        <v>3.2366960997730181</v>
      </c>
      <c r="F545" s="12">
        <f t="shared" si="207"/>
        <v>30589873.5</v>
      </c>
      <c r="G545" s="6">
        <v>7122792</v>
      </c>
      <c r="H545" s="6">
        <v>20393249</v>
      </c>
      <c r="I545" s="12">
        <f t="shared" si="208"/>
        <v>40786498</v>
      </c>
      <c r="J545" s="6">
        <v>12376265.53125</v>
      </c>
      <c r="K545" s="12">
        <f t="shared" si="209"/>
        <v>99010124.25</v>
      </c>
      <c r="L545" s="6">
        <f t="shared" si="210"/>
        <v>387.17482799999999</v>
      </c>
      <c r="M545" s="6">
        <f t="shared" si="211"/>
        <v>5242880</v>
      </c>
      <c r="N545" s="13">
        <f t="shared" si="212"/>
        <v>0.41194270090010515</v>
      </c>
      <c r="O545" s="13"/>
      <c r="P545" s="7">
        <f t="shared" si="213"/>
        <v>0.23625875007239175</v>
      </c>
      <c r="Q545" s="7">
        <f t="shared" si="214"/>
        <v>0</v>
      </c>
      <c r="R545" s="6">
        <f t="shared" si="215"/>
        <v>0.23625875007239175</v>
      </c>
      <c r="S545" s="6">
        <f t="shared" si="216"/>
        <v>0.23625875007239175</v>
      </c>
      <c r="T545" s="7">
        <f t="shared" si="217"/>
        <v>0.68142385780361137</v>
      </c>
      <c r="U545" s="7">
        <f t="shared" si="218"/>
        <v>0.18785800152012611</v>
      </c>
      <c r="V545" s="7">
        <f t="shared" si="219"/>
        <v>6.5891105177384679</v>
      </c>
      <c r="W545" s="6">
        <f t="shared" si="220"/>
        <v>7.4583923770622054</v>
      </c>
      <c r="X545" s="6">
        <v>2.5840999999999999E-2</v>
      </c>
      <c r="Y545" s="6">
        <v>7.0642833749999996</v>
      </c>
      <c r="Z545" s="6">
        <f t="shared" si="221"/>
        <v>814.27866596645549</v>
      </c>
      <c r="AA545" s="6">
        <f t="shared" si="223"/>
        <v>814.27866596645549</v>
      </c>
      <c r="AB545" s="6">
        <f t="shared" si="222"/>
        <v>5.5788957087555362</v>
      </c>
    </row>
    <row r="546" spans="5:28">
      <c r="E546" s="12">
        <f t="shared" si="206"/>
        <v>1.1808218181692298</v>
      </c>
      <c r="F546" s="12">
        <f t="shared" si="207"/>
        <v>43445809.5</v>
      </c>
      <c r="G546" s="6">
        <v>2097152</v>
      </c>
      <c r="H546" s="6">
        <v>28963873</v>
      </c>
      <c r="I546" s="12">
        <f t="shared" si="208"/>
        <v>57927746</v>
      </c>
      <c r="J546" s="6">
        <v>6412719.9707030002</v>
      </c>
      <c r="K546" s="12">
        <f t="shared" si="209"/>
        <v>51301759.765624002</v>
      </c>
      <c r="L546" s="6">
        <f t="shared" si="210"/>
        <v>389.50951600000002</v>
      </c>
      <c r="M546" s="6">
        <f t="shared" si="211"/>
        <v>5242880</v>
      </c>
      <c r="N546" s="13">
        <f t="shared" si="212"/>
        <v>1.1291570945060623</v>
      </c>
      <c r="O546" s="13"/>
      <c r="P546" s="7">
        <f t="shared" si="213"/>
        <v>0.33555067327601873</v>
      </c>
      <c r="Q546" s="7">
        <f t="shared" si="214"/>
        <v>0</v>
      </c>
      <c r="R546" s="6">
        <f t="shared" si="215"/>
        <v>0.33555067327601873</v>
      </c>
      <c r="S546" s="6">
        <f t="shared" si="216"/>
        <v>0.33555067327601873</v>
      </c>
      <c r="T546" s="7">
        <f t="shared" si="217"/>
        <v>0.96780430016785746</v>
      </c>
      <c r="U546" s="7">
        <f t="shared" si="218"/>
        <v>9.7337985756903431E-2</v>
      </c>
      <c r="V546" s="7">
        <f t="shared" si="219"/>
        <v>2.0959904204872184</v>
      </c>
      <c r="W546" s="6">
        <f t="shared" si="220"/>
        <v>3.161132706411979</v>
      </c>
      <c r="X546" s="6">
        <v>8.2199999999999999E-3</v>
      </c>
      <c r="Y546" s="6">
        <v>2.5434323999999999</v>
      </c>
      <c r="Z546" s="6">
        <f t="shared" si="221"/>
        <v>3982.1249790269917</v>
      </c>
      <c r="AA546" s="6">
        <f t="shared" si="223"/>
        <v>3982.1249790269917</v>
      </c>
      <c r="AB546" s="6">
        <f t="shared" si="222"/>
        <v>24.286090969509512</v>
      </c>
    </row>
    <row r="547" spans="5:28">
      <c r="E547" s="12">
        <f t="shared" si="206"/>
        <v>2.1693291501484153</v>
      </c>
      <c r="F547" s="12">
        <f t="shared" si="207"/>
        <v>37678080</v>
      </c>
      <c r="G547" s="6">
        <v>6815744</v>
      </c>
      <c r="H547" s="6">
        <v>25118720</v>
      </c>
      <c r="I547" s="12">
        <f t="shared" si="208"/>
        <v>50237440</v>
      </c>
      <c r="J547" s="6">
        <v>10217019.658203</v>
      </c>
      <c r="K547" s="12">
        <f t="shared" si="209"/>
        <v>81736157.265624002</v>
      </c>
      <c r="L547" s="6">
        <f t="shared" si="210"/>
        <v>437.73952000000003</v>
      </c>
      <c r="M547" s="6">
        <f t="shared" si="211"/>
        <v>5242880</v>
      </c>
      <c r="N547" s="13">
        <f t="shared" si="212"/>
        <v>0.61462933517585971</v>
      </c>
      <c r="O547" s="13"/>
      <c r="P547" s="7">
        <f t="shared" si="213"/>
        <v>0.29100401758534838</v>
      </c>
      <c r="Q547" s="7">
        <f t="shared" si="214"/>
        <v>0</v>
      </c>
      <c r="R547" s="6">
        <f t="shared" si="215"/>
        <v>0.29100401758534838</v>
      </c>
      <c r="S547" s="6">
        <f t="shared" si="216"/>
        <v>0.29100401758534838</v>
      </c>
      <c r="T547" s="7">
        <f t="shared" si="217"/>
        <v>0.83932163460019182</v>
      </c>
      <c r="U547" s="7">
        <f t="shared" si="218"/>
        <v>0.15508304097350792</v>
      </c>
      <c r="V547" s="7">
        <f t="shared" si="219"/>
        <v>5.4957276803845518</v>
      </c>
      <c r="W547" s="6">
        <f t="shared" si="220"/>
        <v>6.4901323559582513</v>
      </c>
      <c r="X547" s="6">
        <v>2.1552999999999999E-2</v>
      </c>
      <c r="Y547" s="6">
        <v>6.0025104999999996</v>
      </c>
      <c r="Z547" s="6">
        <f t="shared" si="221"/>
        <v>1250.1787110163243</v>
      </c>
      <c r="AA547" s="6">
        <f t="shared" si="223"/>
        <v>1250.1787110163243</v>
      </c>
      <c r="AB547" s="6">
        <f t="shared" si="222"/>
        <v>8.1236318696693939</v>
      </c>
    </row>
    <row r="548" spans="5:28">
      <c r="E548" s="12">
        <f t="shared" si="206"/>
        <v>1.1869428261620611</v>
      </c>
      <c r="F548" s="12">
        <f t="shared" si="207"/>
        <v>51064684.5</v>
      </c>
      <c r="G548" s="6">
        <v>2145852</v>
      </c>
      <c r="H548" s="6">
        <v>34043123</v>
      </c>
      <c r="I548" s="12">
        <f t="shared" si="208"/>
        <v>68086246</v>
      </c>
      <c r="J548" s="6">
        <v>7576357.6171880001</v>
      </c>
      <c r="K548" s="12">
        <f t="shared" si="209"/>
        <v>60610860.937504001</v>
      </c>
      <c r="L548" s="6">
        <f t="shared" si="210"/>
        <v>451.43451599999997</v>
      </c>
      <c r="M548" s="6">
        <f t="shared" si="211"/>
        <v>5242880</v>
      </c>
      <c r="N548" s="13">
        <f t="shared" si="212"/>
        <v>1.1233340847971767</v>
      </c>
      <c r="O548" s="13"/>
      <c r="P548" s="7">
        <f t="shared" si="213"/>
        <v>0.39439452186067514</v>
      </c>
      <c r="Q548" s="7">
        <f t="shared" si="214"/>
        <v>0</v>
      </c>
      <c r="R548" s="6">
        <f t="shared" si="215"/>
        <v>0.39439452186067514</v>
      </c>
      <c r="S548" s="6">
        <f t="shared" si="216"/>
        <v>0.39439452186067514</v>
      </c>
      <c r="T548" s="7">
        <f t="shared" si="217"/>
        <v>1.1375233150118871</v>
      </c>
      <c r="U548" s="7">
        <f t="shared" si="218"/>
        <v>0.11500071626396105</v>
      </c>
      <c r="V548" s="7">
        <f t="shared" si="219"/>
        <v>2.4843351176164195</v>
      </c>
      <c r="W548" s="6">
        <f t="shared" si="220"/>
        <v>3.7368591488922673</v>
      </c>
      <c r="X548" s="6">
        <v>9.7429999999999999E-3</v>
      </c>
      <c r="Y548" s="6">
        <v>3.0017100444455269</v>
      </c>
      <c r="Z548" s="6">
        <f t="shared" si="221"/>
        <v>3947.9782598858174</v>
      </c>
      <c r="AA548" s="6">
        <f t="shared" si="223"/>
        <v>3947.9782598858174</v>
      </c>
      <c r="AB548" s="6">
        <f t="shared" si="222"/>
        <v>24.491009909737514</v>
      </c>
    </row>
    <row r="549" spans="5:28">
      <c r="E549" s="12">
        <f t="shared" si="206"/>
        <v>1.0953079815694164</v>
      </c>
      <c r="F549" s="12">
        <f t="shared" si="207"/>
        <v>55224513</v>
      </c>
      <c r="G549" s="6">
        <v>503712</v>
      </c>
      <c r="H549" s="6">
        <v>36816342</v>
      </c>
      <c r="I549" s="12">
        <f t="shared" si="208"/>
        <v>73632684</v>
      </c>
      <c r="J549" s="6">
        <v>7560981.2333979998</v>
      </c>
      <c r="K549" s="12">
        <f t="shared" si="209"/>
        <v>60487849.867183998</v>
      </c>
      <c r="L549" s="6">
        <f t="shared" si="210"/>
        <v>451.87034399999999</v>
      </c>
      <c r="M549" s="6">
        <f t="shared" si="211"/>
        <v>5242880</v>
      </c>
      <c r="N549" s="13">
        <f t="shared" si="212"/>
        <v>1.2173136284671835</v>
      </c>
      <c r="O549" s="13"/>
      <c r="P549" s="7">
        <f t="shared" si="213"/>
        <v>0.42652266655292148</v>
      </c>
      <c r="Q549" s="7">
        <f t="shared" si="214"/>
        <v>0</v>
      </c>
      <c r="R549" s="6">
        <f t="shared" si="215"/>
        <v>0.42652266655292148</v>
      </c>
      <c r="S549" s="6">
        <f t="shared" si="216"/>
        <v>0.42652266655292148</v>
      </c>
      <c r="T549" s="7">
        <f t="shared" si="217"/>
        <v>1.2301881762860407</v>
      </c>
      <c r="U549" s="7">
        <f t="shared" si="218"/>
        <v>0.11476731979051739</v>
      </c>
      <c r="V549" s="7">
        <f t="shared" si="219"/>
        <v>2.8369816810633566</v>
      </c>
      <c r="W549" s="6">
        <f t="shared" si="220"/>
        <v>4.1819371771399148</v>
      </c>
      <c r="X549" s="6">
        <v>1.1126E-2</v>
      </c>
      <c r="Y549" s="6">
        <v>3.2229796800000003</v>
      </c>
      <c r="Z549" s="6">
        <f t="shared" si="221"/>
        <v>3733.5670191706045</v>
      </c>
      <c r="AA549" s="6">
        <f t="shared" si="223"/>
        <v>3733.5670191706045</v>
      </c>
      <c r="AB549" s="6">
        <f t="shared" si="222"/>
        <v>29.753755603569747</v>
      </c>
    </row>
    <row r="550" spans="5:28">
      <c r="E550" s="12">
        <f t="shared" si="206"/>
        <v>1.100076620840418</v>
      </c>
      <c r="F550" s="12">
        <f t="shared" si="207"/>
        <v>56197443</v>
      </c>
      <c r="G550" s="6">
        <v>381689</v>
      </c>
      <c r="H550" s="6">
        <v>37464962</v>
      </c>
      <c r="I550" s="12">
        <f t="shared" si="208"/>
        <v>74929924</v>
      </c>
      <c r="J550" s="6">
        <v>7727686.6494140001</v>
      </c>
      <c r="K550" s="12">
        <f t="shared" si="209"/>
        <v>61821493.195312001</v>
      </c>
      <c r="L550" s="6">
        <f t="shared" si="210"/>
        <v>457.213324</v>
      </c>
      <c r="M550" s="6">
        <f t="shared" si="211"/>
        <v>5242880</v>
      </c>
      <c r="N550" s="13">
        <f t="shared" si="212"/>
        <v>1.212036787323701</v>
      </c>
      <c r="O550" s="13"/>
      <c r="P550" s="7">
        <f t="shared" si="213"/>
        <v>0.43403702341052447</v>
      </c>
      <c r="Q550" s="7">
        <f t="shared" si="214"/>
        <v>0</v>
      </c>
      <c r="R550" s="6">
        <f t="shared" si="215"/>
        <v>0.43403702341052447</v>
      </c>
      <c r="S550" s="6">
        <f t="shared" si="216"/>
        <v>0.43403702341052447</v>
      </c>
      <c r="T550" s="7">
        <f t="shared" si="217"/>
        <v>1.2518612869634309</v>
      </c>
      <c r="U550" s="7">
        <f t="shared" si="218"/>
        <v>0.1172977233453112</v>
      </c>
      <c r="V550" s="7">
        <f t="shared" si="219"/>
        <v>2.5274278647042956</v>
      </c>
      <c r="W550" s="6">
        <f t="shared" si="220"/>
        <v>3.8965868750130377</v>
      </c>
      <c r="X550" s="6">
        <v>9.9120000000000007E-3</v>
      </c>
      <c r="Y550" s="6">
        <v>2.9672811000000001</v>
      </c>
      <c r="Z550" s="6">
        <f t="shared" si="221"/>
        <v>4278.9045945371718</v>
      </c>
      <c r="AA550" s="6">
        <f t="shared" si="223"/>
        <v>4278.9045945371718</v>
      </c>
      <c r="AB550" s="6">
        <f t="shared" si="222"/>
        <v>31.318427331102455</v>
      </c>
    </row>
    <row r="551" spans="5:28">
      <c r="E551" s="12">
        <f t="shared" si="206"/>
        <v>2.7036314377621595</v>
      </c>
      <c r="F551" s="12">
        <f t="shared" si="207"/>
        <v>30577764</v>
      </c>
      <c r="G551" s="6">
        <v>11548845</v>
      </c>
      <c r="H551" s="6">
        <v>20385176</v>
      </c>
      <c r="I551" s="12">
        <f t="shared" si="208"/>
        <v>40770352</v>
      </c>
      <c r="J551" s="6">
        <v>10333875.505859001</v>
      </c>
      <c r="K551" s="12">
        <f t="shared" si="209"/>
        <v>82671004.046872005</v>
      </c>
      <c r="L551" s="6">
        <f t="shared" si="210"/>
        <v>475.59901200000002</v>
      </c>
      <c r="M551" s="6">
        <f t="shared" si="211"/>
        <v>5242880</v>
      </c>
      <c r="N551" s="13">
        <f t="shared" si="212"/>
        <v>0.49316386646138255</v>
      </c>
      <c r="O551" s="13"/>
      <c r="P551" s="7">
        <f t="shared" si="213"/>
        <v>0.23616522319546623</v>
      </c>
      <c r="Q551" s="7">
        <f t="shared" si="214"/>
        <v>0</v>
      </c>
      <c r="R551" s="6">
        <f t="shared" si="215"/>
        <v>0.23616522319546623</v>
      </c>
      <c r="S551" s="6">
        <f t="shared" si="216"/>
        <v>0.23616522319546623</v>
      </c>
      <c r="T551" s="7">
        <f t="shared" si="217"/>
        <v>0.68115410506317997</v>
      </c>
      <c r="U551" s="7">
        <f t="shared" si="218"/>
        <v>0.15685678329918501</v>
      </c>
      <c r="V551" s="7">
        <f t="shared" si="219"/>
        <v>6.4047551559364901</v>
      </c>
      <c r="W551" s="6">
        <f t="shared" si="220"/>
        <v>7.2427660442988548</v>
      </c>
      <c r="X551" s="6">
        <v>2.5118000000000001E-2</v>
      </c>
      <c r="Y551" s="6">
        <v>6.9332530363567866</v>
      </c>
      <c r="Z551" s="6">
        <f t="shared" si="221"/>
        <v>840.22304003290958</v>
      </c>
      <c r="AA551" s="6">
        <f t="shared" si="223"/>
        <v>840.22304003290958</v>
      </c>
      <c r="AB551" s="6">
        <f t="shared" si="222"/>
        <v>4.4641816232443166</v>
      </c>
    </row>
    <row r="552" spans="5:28">
      <c r="E552" s="12">
        <f t="shared" si="206"/>
        <v>2.4191240907579759</v>
      </c>
      <c r="F552" s="12">
        <f t="shared" si="207"/>
        <v>30544401</v>
      </c>
      <c r="G552" s="6">
        <v>11950757</v>
      </c>
      <c r="H552" s="6">
        <v>20362934</v>
      </c>
      <c r="I552" s="12">
        <f t="shared" si="208"/>
        <v>40725868</v>
      </c>
      <c r="J552" s="6">
        <v>9236337.0371090006</v>
      </c>
      <c r="K552" s="12">
        <f t="shared" si="209"/>
        <v>73890696.296872005</v>
      </c>
      <c r="L552" s="6">
        <f t="shared" si="210"/>
        <v>483.37034799999998</v>
      </c>
      <c r="M552" s="6">
        <f t="shared" si="211"/>
        <v>5242880</v>
      </c>
      <c r="N552" s="13">
        <f t="shared" si="212"/>
        <v>0.55116367879895101</v>
      </c>
      <c r="O552" s="13"/>
      <c r="P552" s="7">
        <f t="shared" si="213"/>
        <v>0.23590754639668296</v>
      </c>
      <c r="Q552" s="7">
        <f t="shared" si="214"/>
        <v>0</v>
      </c>
      <c r="R552" s="6">
        <f t="shared" si="215"/>
        <v>0.23590754639668296</v>
      </c>
      <c r="S552" s="6">
        <f t="shared" si="216"/>
        <v>0.23590754639668296</v>
      </c>
      <c r="T552" s="7">
        <f t="shared" si="217"/>
        <v>0.68041090669173521</v>
      </c>
      <c r="U552" s="7">
        <f t="shared" si="218"/>
        <v>0.1401973650917922</v>
      </c>
      <c r="V552" s="7">
        <f t="shared" si="219"/>
        <v>5.1267619701114366</v>
      </c>
      <c r="W552" s="6">
        <f t="shared" si="220"/>
        <v>5.9473702418949639</v>
      </c>
      <c r="X552" s="6">
        <v>2.0105999999999999E-2</v>
      </c>
      <c r="Y552" s="6">
        <v>5.6849714999999996</v>
      </c>
      <c r="Z552" s="6">
        <f t="shared" si="221"/>
        <v>1073.3191405385605</v>
      </c>
      <c r="AA552" s="6">
        <f t="shared" si="223"/>
        <v>1073.3191405385605</v>
      </c>
      <c r="AB552" s="6">
        <f t="shared" si="222"/>
        <v>4.6156562419875682</v>
      </c>
    </row>
    <row r="553" spans="5:28">
      <c r="E553" s="12">
        <f t="shared" si="206"/>
        <v>1.819055172525927</v>
      </c>
      <c r="F553" s="12">
        <f t="shared" si="207"/>
        <v>55903644</v>
      </c>
      <c r="G553" s="6">
        <v>2983494</v>
      </c>
      <c r="H553" s="6">
        <v>37269096</v>
      </c>
      <c r="I553" s="12">
        <f t="shared" si="208"/>
        <v>74538192</v>
      </c>
      <c r="J553" s="6">
        <v>12711476.597656</v>
      </c>
      <c r="K553" s="12">
        <f t="shared" si="209"/>
        <v>101691812.781248</v>
      </c>
      <c r="L553" s="6">
        <f t="shared" si="210"/>
        <v>506.89903199999998</v>
      </c>
      <c r="M553" s="6">
        <f t="shared" si="211"/>
        <v>5242880</v>
      </c>
      <c r="N553" s="13">
        <f t="shared" si="212"/>
        <v>0.73298124953619537</v>
      </c>
      <c r="O553" s="13"/>
      <c r="P553" s="7">
        <f t="shared" si="213"/>
        <v>0.43176788736743105</v>
      </c>
      <c r="Q553" s="7">
        <f t="shared" si="214"/>
        <v>0</v>
      </c>
      <c r="R553" s="6">
        <f t="shared" si="215"/>
        <v>0.43176788736743105</v>
      </c>
      <c r="S553" s="6">
        <f t="shared" si="216"/>
        <v>0.43176788736743105</v>
      </c>
      <c r="T553" s="7">
        <f t="shared" si="217"/>
        <v>1.2453165835994617</v>
      </c>
      <c r="U553" s="7">
        <f t="shared" si="218"/>
        <v>0.19294613419338344</v>
      </c>
      <c r="V553" s="7">
        <f t="shared" si="219"/>
        <v>12.815120018594479</v>
      </c>
      <c r="W553" s="6">
        <f t="shared" si="220"/>
        <v>14.253382736387325</v>
      </c>
      <c r="X553" s="6">
        <v>5.0257999999999997E-2</v>
      </c>
      <c r="Y553" s="6">
        <v>12.493225018190955</v>
      </c>
      <c r="Z553" s="6">
        <f t="shared" si="221"/>
        <v>759.10280426485554</v>
      </c>
      <c r="AA553" s="6">
        <f t="shared" si="223"/>
        <v>759.10280426485554</v>
      </c>
      <c r="AB553" s="6">
        <f t="shared" si="222"/>
        <v>14.088897907733704</v>
      </c>
    </row>
    <row r="554" spans="5:28">
      <c r="E554" s="12">
        <f t="shared" si="206"/>
        <v>1.1186918685601044</v>
      </c>
      <c r="F554" s="12">
        <f t="shared" si="207"/>
        <v>61507809</v>
      </c>
      <c r="G554" s="6">
        <v>923136</v>
      </c>
      <c r="H554" s="6">
        <v>41005206</v>
      </c>
      <c r="I554" s="12">
        <f t="shared" si="208"/>
        <v>82010412</v>
      </c>
      <c r="J554" s="6">
        <v>8601035.7226560004</v>
      </c>
      <c r="K554" s="12">
        <f t="shared" si="209"/>
        <v>68808285.781248003</v>
      </c>
      <c r="L554" s="6">
        <f t="shared" si="210"/>
        <v>510.525192</v>
      </c>
      <c r="M554" s="6">
        <f t="shared" si="211"/>
        <v>5242880</v>
      </c>
      <c r="N554" s="13">
        <f t="shared" si="212"/>
        <v>1.1918682622137045</v>
      </c>
      <c r="O554" s="13"/>
      <c r="P554" s="7">
        <f t="shared" si="213"/>
        <v>0.47505126407375986</v>
      </c>
      <c r="Q554" s="7">
        <f t="shared" si="214"/>
        <v>0</v>
      </c>
      <c r="R554" s="6">
        <f t="shared" si="215"/>
        <v>0.47505126407375986</v>
      </c>
      <c r="S554" s="6">
        <f t="shared" si="216"/>
        <v>0.47505126407375986</v>
      </c>
      <c r="T554" s="7">
        <f t="shared" si="217"/>
        <v>1.3701556658554892</v>
      </c>
      <c r="U554" s="7">
        <f t="shared" si="218"/>
        <v>0.13055419486448083</v>
      </c>
      <c r="V554" s="7">
        <f t="shared" si="219"/>
        <v>2.758700773631535</v>
      </c>
      <c r="W554" s="6">
        <f t="shared" si="220"/>
        <v>4.2594106343515055</v>
      </c>
      <c r="X554" s="6">
        <v>1.0819E-2</v>
      </c>
      <c r="Y554" s="6">
        <v>3.2624093444396363</v>
      </c>
      <c r="Z554" s="6">
        <f t="shared" si="221"/>
        <v>4290.898087381087</v>
      </c>
      <c r="AA554" s="6">
        <f t="shared" si="223"/>
        <v>4290.898087381087</v>
      </c>
      <c r="AB554" s="6">
        <f t="shared" si="222"/>
        <v>30.560275693518708</v>
      </c>
    </row>
    <row r="555" spans="5:28">
      <c r="E555" s="12">
        <f t="shared" si="206"/>
        <v>1.8628448469252803</v>
      </c>
      <c r="F555" s="12">
        <f t="shared" si="207"/>
        <v>59074852.5</v>
      </c>
      <c r="G555" s="6">
        <v>3148440</v>
      </c>
      <c r="H555" s="6">
        <v>39383235</v>
      </c>
      <c r="I555" s="12">
        <f t="shared" si="208"/>
        <v>78766470</v>
      </c>
      <c r="J555" s="6">
        <v>13755910.570312001</v>
      </c>
      <c r="K555" s="12">
        <f t="shared" si="209"/>
        <v>110047284.56249601</v>
      </c>
      <c r="L555" s="6">
        <f t="shared" si="210"/>
        <v>535.56762000000003</v>
      </c>
      <c r="M555" s="6">
        <f t="shared" si="211"/>
        <v>5242880</v>
      </c>
      <c r="N555" s="13">
        <f t="shared" si="212"/>
        <v>0.71575114563838615</v>
      </c>
      <c r="O555" s="13"/>
      <c r="P555" s="7">
        <f t="shared" si="213"/>
        <v>0.45626049458363754</v>
      </c>
      <c r="Q555" s="7">
        <f t="shared" si="214"/>
        <v>0</v>
      </c>
      <c r="R555" s="6">
        <f t="shared" si="215"/>
        <v>0.45626049458363754</v>
      </c>
      <c r="S555" s="6">
        <f t="shared" si="216"/>
        <v>0.45626049458363754</v>
      </c>
      <c r="T555" s="7">
        <f t="shared" si="217"/>
        <v>1.3159588217888287</v>
      </c>
      <c r="U555" s="7">
        <f t="shared" si="218"/>
        <v>0.20879948497415532</v>
      </c>
      <c r="V555" s="7">
        <f t="shared" si="219"/>
        <v>13.805998214946465</v>
      </c>
      <c r="W555" s="6">
        <f t="shared" si="220"/>
        <v>15.330756521709448</v>
      </c>
      <c r="X555" s="6">
        <v>5.4143999999999998E-2</v>
      </c>
      <c r="Y555" s="6">
        <v>13.4710272</v>
      </c>
      <c r="Z555" s="6">
        <f t="shared" si="221"/>
        <v>742.67969596564262</v>
      </c>
      <c r="AA555" s="6">
        <f t="shared" si="223"/>
        <v>742.67969596564262</v>
      </c>
      <c r="AB555" s="6">
        <f t="shared" si="222"/>
        <v>13.805400984636481</v>
      </c>
    </row>
    <row r="556" spans="5:28">
      <c r="E556" s="12">
        <f t="shared" si="206"/>
        <v>1.1662065874029846</v>
      </c>
      <c r="F556" s="12">
        <f t="shared" si="207"/>
        <v>69783712.5</v>
      </c>
      <c r="G556" s="6">
        <v>952203</v>
      </c>
      <c r="H556" s="6">
        <v>46522475</v>
      </c>
      <c r="I556" s="12">
        <f t="shared" si="208"/>
        <v>93044950</v>
      </c>
      <c r="J556" s="6">
        <v>10172778.151366999</v>
      </c>
      <c r="K556" s="12">
        <f t="shared" si="209"/>
        <v>81382225.210935995</v>
      </c>
      <c r="L556" s="6">
        <f t="shared" si="210"/>
        <v>577.31376</v>
      </c>
      <c r="M556" s="6">
        <f t="shared" si="211"/>
        <v>5242880</v>
      </c>
      <c r="N556" s="13">
        <f t="shared" si="212"/>
        <v>1.1433080105494189</v>
      </c>
      <c r="O556" s="13"/>
      <c r="P556" s="7">
        <f t="shared" si="213"/>
        <v>0.53896962635890411</v>
      </c>
      <c r="Q556" s="7">
        <f t="shared" si="214"/>
        <v>0</v>
      </c>
      <c r="R556" s="6">
        <f t="shared" si="215"/>
        <v>0.53896962635890411</v>
      </c>
      <c r="S556" s="6">
        <f t="shared" si="216"/>
        <v>0.53896962635890411</v>
      </c>
      <c r="T556" s="7">
        <f t="shared" si="217"/>
        <v>1.5545107299514689</v>
      </c>
      <c r="U556" s="7">
        <f t="shared" si="218"/>
        <v>0.15441150390625089</v>
      </c>
      <c r="V556" s="7">
        <f t="shared" si="219"/>
        <v>3.3826531530636785</v>
      </c>
      <c r="W556" s="6">
        <f t="shared" si="220"/>
        <v>5.0915753869213987</v>
      </c>
      <c r="X556" s="6">
        <v>1.3266E-2</v>
      </c>
      <c r="Y556" s="6">
        <v>3.9911364000060301</v>
      </c>
      <c r="Z556" s="6">
        <f t="shared" si="221"/>
        <v>3962.7892835738285</v>
      </c>
      <c r="AA556" s="6">
        <f t="shared" si="223"/>
        <v>3962.7892835738285</v>
      </c>
      <c r="AB556" s="6">
        <f t="shared" si="222"/>
        <v>27.572071626359502</v>
      </c>
    </row>
    <row r="557" spans="5:28">
      <c r="E557" s="12">
        <f t="shared" si="206"/>
        <v>1.126714282136458</v>
      </c>
      <c r="F557" s="12">
        <f t="shared" si="207"/>
        <v>72808428</v>
      </c>
      <c r="G557" s="6">
        <v>1157456</v>
      </c>
      <c r="H557" s="6">
        <v>48538952</v>
      </c>
      <c r="I557" s="12">
        <f t="shared" si="208"/>
        <v>97077904</v>
      </c>
      <c r="J557" s="6">
        <v>10254286.960937999</v>
      </c>
      <c r="K557" s="12">
        <f t="shared" si="209"/>
        <v>82034295.687503994</v>
      </c>
      <c r="L557" s="6">
        <f t="shared" si="210"/>
        <v>605.61654399999998</v>
      </c>
      <c r="M557" s="6">
        <f t="shared" si="211"/>
        <v>5242880</v>
      </c>
      <c r="N557" s="13">
        <f t="shared" si="212"/>
        <v>1.183381940277785</v>
      </c>
      <c r="O557" s="13"/>
      <c r="P557" s="7">
        <f t="shared" si="213"/>
        <v>0.5623308051279039</v>
      </c>
      <c r="Q557" s="7">
        <f t="shared" si="214"/>
        <v>0</v>
      </c>
      <c r="R557" s="6">
        <f t="shared" si="215"/>
        <v>0.5623308051279039</v>
      </c>
      <c r="S557" s="6">
        <f t="shared" si="216"/>
        <v>0.5623308051279039</v>
      </c>
      <c r="T557" s="7">
        <f t="shared" si="217"/>
        <v>1.6218896717038229</v>
      </c>
      <c r="U557" s="7">
        <f t="shared" si="218"/>
        <v>0.15564871734786859</v>
      </c>
      <c r="V557" s="7">
        <f t="shared" si="219"/>
        <v>3.7620733167723137</v>
      </c>
      <c r="W557" s="6">
        <f t="shared" si="220"/>
        <v>5.5396117058240053</v>
      </c>
      <c r="X557" s="6">
        <v>1.4754E-2</v>
      </c>
      <c r="Y557" s="6">
        <v>4.3659355846097094</v>
      </c>
      <c r="Z557" s="6">
        <f t="shared" si="221"/>
        <v>3711.3786439467526</v>
      </c>
      <c r="AA557" s="6">
        <f t="shared" si="223"/>
        <v>3711.3786439467526</v>
      </c>
      <c r="AB557" s="6">
        <f t="shared" si="222"/>
        <v>26.882579883945219</v>
      </c>
    </row>
    <row r="558" spans="5:28">
      <c r="E558" s="12">
        <f t="shared" si="206"/>
        <v>1.9631849921393603</v>
      </c>
      <c r="F558" s="12">
        <f t="shared" si="207"/>
        <v>67545583.5</v>
      </c>
      <c r="G558" s="6">
        <v>3566907</v>
      </c>
      <c r="H558" s="6">
        <v>45030389</v>
      </c>
      <c r="I558" s="12">
        <f t="shared" si="208"/>
        <v>90060778</v>
      </c>
      <c r="J558" s="6">
        <v>16575559.476562001</v>
      </c>
      <c r="K558" s="12">
        <f t="shared" si="209"/>
        <v>132604475.81249601</v>
      </c>
      <c r="L558" s="6">
        <f t="shared" si="210"/>
        <v>611.702808</v>
      </c>
      <c r="M558" s="6">
        <f t="shared" si="211"/>
        <v>5242880</v>
      </c>
      <c r="N558" s="13">
        <f t="shared" si="212"/>
        <v>0.67916846281528842</v>
      </c>
      <c r="O558" s="13"/>
      <c r="P558" s="7">
        <f t="shared" si="213"/>
        <v>0.5216835934486741</v>
      </c>
      <c r="Q558" s="7">
        <f t="shared" si="214"/>
        <v>0</v>
      </c>
      <c r="R558" s="6">
        <f t="shared" si="215"/>
        <v>0.5216835934486741</v>
      </c>
      <c r="S558" s="6">
        <f t="shared" si="216"/>
        <v>0.5216835934486741</v>
      </c>
      <c r="T558" s="7">
        <f t="shared" si="217"/>
        <v>1.5046538877045685</v>
      </c>
      <c r="U558" s="7">
        <f t="shared" si="218"/>
        <v>0.25159863203342464</v>
      </c>
      <c r="V558" s="7">
        <f t="shared" si="219"/>
        <v>16.447405120764849</v>
      </c>
      <c r="W558" s="6">
        <f t="shared" si="220"/>
        <v>18.203657640502843</v>
      </c>
      <c r="X558" s="6">
        <v>6.4503000000000005E-2</v>
      </c>
      <c r="Y558" s="6">
        <v>15.984273420021502</v>
      </c>
      <c r="Z558" s="6">
        <f t="shared" si="221"/>
        <v>708.7741553860659</v>
      </c>
      <c r="AA558" s="6">
        <f t="shared" si="223"/>
        <v>708.7741553860659</v>
      </c>
      <c r="AB558" s="6">
        <f t="shared" si="222"/>
        <v>13.884798903035506</v>
      </c>
    </row>
    <row r="559" spans="5:28">
      <c r="E559" s="12">
        <f t="shared" si="206"/>
        <v>2.8554083910291128</v>
      </c>
      <c r="F559" s="12">
        <f t="shared" si="207"/>
        <v>50786193</v>
      </c>
      <c r="G559" s="6">
        <v>12057441</v>
      </c>
      <c r="H559" s="6">
        <v>33857462</v>
      </c>
      <c r="I559" s="12">
        <f t="shared" si="208"/>
        <v>67714924</v>
      </c>
      <c r="J559" s="6">
        <v>18126915.205077998</v>
      </c>
      <c r="K559" s="12">
        <f t="shared" si="209"/>
        <v>145015321.64062399</v>
      </c>
      <c r="L559" s="6">
        <f t="shared" si="210"/>
        <v>647.43836399999998</v>
      </c>
      <c r="M559" s="6">
        <f t="shared" si="211"/>
        <v>5242880</v>
      </c>
      <c r="N559" s="13">
        <f t="shared" si="212"/>
        <v>0.46695013488168291</v>
      </c>
      <c r="O559" s="13"/>
      <c r="P559" s="7">
        <f t="shared" si="213"/>
        <v>0.39224361222400123</v>
      </c>
      <c r="Q559" s="7">
        <f t="shared" si="214"/>
        <v>0</v>
      </c>
      <c r="R559" s="6">
        <f t="shared" si="215"/>
        <v>0.39224361222400123</v>
      </c>
      <c r="S559" s="6">
        <f t="shared" si="216"/>
        <v>0.39224361222400123</v>
      </c>
      <c r="T559" s="7">
        <f t="shared" si="217"/>
        <v>1.1313196034373521</v>
      </c>
      <c r="U559" s="7">
        <f t="shared" si="218"/>
        <v>0.27514649354867282</v>
      </c>
      <c r="V559" s="7">
        <f t="shared" si="219"/>
        <v>9.5523106000355451</v>
      </c>
      <c r="W559" s="6">
        <f t="shared" si="220"/>
        <v>10.95877669702157</v>
      </c>
      <c r="X559" s="6">
        <v>3.7462000000000002E-2</v>
      </c>
      <c r="Y559" s="6">
        <v>10.290603277761129</v>
      </c>
      <c r="Z559" s="6">
        <f t="shared" si="221"/>
        <v>947.04397048743056</v>
      </c>
      <c r="AA559" s="6">
        <f t="shared" si="223"/>
        <v>947.04397048743056</v>
      </c>
      <c r="AB559" s="6">
        <f t="shared" si="222"/>
        <v>6.4930441998907948</v>
      </c>
    </row>
    <row r="560" spans="5:28">
      <c r="E560" s="12">
        <f t="shared" si="206"/>
        <v>1.105235110124289</v>
      </c>
      <c r="F560" s="12">
        <f t="shared" si="207"/>
        <v>79008487.5</v>
      </c>
      <c r="G560" s="6">
        <v>1508065</v>
      </c>
      <c r="H560" s="6">
        <v>52672325</v>
      </c>
      <c r="I560" s="12">
        <f t="shared" si="208"/>
        <v>105344650</v>
      </c>
      <c r="J560" s="6">
        <v>10915369.297852</v>
      </c>
      <c r="K560" s="12">
        <f t="shared" si="209"/>
        <v>87322954.382816002</v>
      </c>
      <c r="L560" s="6">
        <f t="shared" si="210"/>
        <v>662.22919999999999</v>
      </c>
      <c r="M560" s="6">
        <f t="shared" si="211"/>
        <v>5242880</v>
      </c>
      <c r="N560" s="13">
        <f t="shared" si="212"/>
        <v>1.2063798201121152</v>
      </c>
      <c r="O560" s="13"/>
      <c r="P560" s="7">
        <f t="shared" si="213"/>
        <v>0.61021653135833298</v>
      </c>
      <c r="Q560" s="7">
        <f t="shared" si="214"/>
        <v>0</v>
      </c>
      <c r="R560" s="6">
        <f t="shared" si="215"/>
        <v>0.61021653135833298</v>
      </c>
      <c r="S560" s="6">
        <f t="shared" si="216"/>
        <v>0.61021653135833298</v>
      </c>
      <c r="T560" s="7">
        <f t="shared" si="217"/>
        <v>1.7600029745621015</v>
      </c>
      <c r="U560" s="7">
        <f t="shared" si="218"/>
        <v>0.16568321493838498</v>
      </c>
      <c r="V560" s="7">
        <f t="shared" si="219"/>
        <v>3.4293157135197805</v>
      </c>
      <c r="W560" s="6">
        <f t="shared" si="220"/>
        <v>5.3550019030202671</v>
      </c>
      <c r="X560" s="6">
        <v>1.3448999999999999E-2</v>
      </c>
      <c r="Y560" s="6">
        <v>4.1303101636351407</v>
      </c>
      <c r="Z560" s="6">
        <f t="shared" si="221"/>
        <v>4437.2632266959099</v>
      </c>
      <c r="AA560" s="6">
        <f t="shared" si="223"/>
        <v>4437.2632266959099</v>
      </c>
      <c r="AB560" s="6">
        <f t="shared" si="222"/>
        <v>29.651326192589352</v>
      </c>
    </row>
    <row r="561" spans="5:28">
      <c r="E561" s="12">
        <f t="shared" si="206"/>
        <v>1.1045969061121419</v>
      </c>
      <c r="F561" s="12">
        <f t="shared" si="207"/>
        <v>83202633</v>
      </c>
      <c r="G561" s="6">
        <v>914898</v>
      </c>
      <c r="H561" s="6">
        <v>55468422</v>
      </c>
      <c r="I561" s="12">
        <f t="shared" si="208"/>
        <v>110936844</v>
      </c>
      <c r="J561" s="6">
        <v>11488171.374023</v>
      </c>
      <c r="K561" s="12">
        <f t="shared" si="209"/>
        <v>91905370.992183998</v>
      </c>
      <c r="L561" s="6">
        <f t="shared" si="210"/>
        <v>683.91902400000004</v>
      </c>
      <c r="M561" s="6">
        <f t="shared" si="211"/>
        <v>5242880</v>
      </c>
      <c r="N561" s="13">
        <f t="shared" si="212"/>
        <v>1.2070768313359457</v>
      </c>
      <c r="O561" s="13"/>
      <c r="P561" s="7">
        <f t="shared" si="213"/>
        <v>0.64260972100168823</v>
      </c>
      <c r="Q561" s="7">
        <f t="shared" si="214"/>
        <v>0</v>
      </c>
      <c r="R561" s="6">
        <f t="shared" si="215"/>
        <v>0.64260972100168823</v>
      </c>
      <c r="S561" s="6">
        <f t="shared" si="216"/>
        <v>0.64260972100168823</v>
      </c>
      <c r="T561" s="7">
        <f t="shared" si="217"/>
        <v>1.8534322856313237</v>
      </c>
      <c r="U561" s="7">
        <f t="shared" si="218"/>
        <v>0.17437771595925916</v>
      </c>
      <c r="V561" s="7">
        <f t="shared" si="219"/>
        <v>3.6042365685628748</v>
      </c>
      <c r="W561" s="6">
        <f t="shared" si="220"/>
        <v>5.6320465701534577</v>
      </c>
      <c r="X561" s="6">
        <v>1.4135E-2</v>
      </c>
      <c r="Y561" s="6">
        <v>4.3098792916619546</v>
      </c>
      <c r="Z561" s="6">
        <f t="shared" si="221"/>
        <v>4446.2307817593792</v>
      </c>
      <c r="AA561" s="6">
        <f t="shared" si="223"/>
        <v>4446.2307817593792</v>
      </c>
      <c r="AB561" s="6">
        <f t="shared" si="222"/>
        <v>30.677594174143458</v>
      </c>
    </row>
    <row r="562" spans="5:28">
      <c r="E562" s="12">
        <f t="shared" si="206"/>
        <v>3.6417011020459169</v>
      </c>
      <c r="F562" s="12">
        <f t="shared" si="207"/>
        <v>50518719</v>
      </c>
      <c r="G562" s="6">
        <v>14081816</v>
      </c>
      <c r="H562" s="6">
        <v>33679146</v>
      </c>
      <c r="I562" s="12">
        <f t="shared" si="208"/>
        <v>67358292</v>
      </c>
      <c r="J562" s="6">
        <v>22996759.332031</v>
      </c>
      <c r="K562" s="12">
        <f t="shared" si="209"/>
        <v>183974074.656248</v>
      </c>
      <c r="L562" s="6">
        <f t="shared" si="210"/>
        <v>685.78607199999999</v>
      </c>
      <c r="M562" s="6">
        <f t="shared" si="211"/>
        <v>5242880</v>
      </c>
      <c r="N562" s="13">
        <f t="shared" si="212"/>
        <v>0.36612926101602994</v>
      </c>
      <c r="O562" s="13"/>
      <c r="P562" s="7">
        <f t="shared" si="213"/>
        <v>0.39017779547857201</v>
      </c>
      <c r="Q562" s="7">
        <f t="shared" si="214"/>
        <v>0</v>
      </c>
      <c r="R562" s="6">
        <f t="shared" si="215"/>
        <v>0.39017779547857201</v>
      </c>
      <c r="S562" s="6">
        <f t="shared" si="216"/>
        <v>0.39017779547857201</v>
      </c>
      <c r="T562" s="7">
        <f t="shared" si="217"/>
        <v>1.1253613190743204</v>
      </c>
      <c r="U562" s="7">
        <f t="shared" si="218"/>
        <v>0.34906533304786991</v>
      </c>
      <c r="V562" s="7">
        <f t="shared" si="219"/>
        <v>11.792368488597615</v>
      </c>
      <c r="W562" s="6">
        <f t="shared" si="220"/>
        <v>13.266795140719806</v>
      </c>
      <c r="X562" s="6">
        <v>4.6247000000000003E-2</v>
      </c>
      <c r="Y562" s="6">
        <v>12.801169600000001</v>
      </c>
      <c r="Z562" s="6">
        <f t="shared" si="221"/>
        <v>743.68239124391198</v>
      </c>
      <c r="AA562" s="6">
        <f t="shared" si="223"/>
        <v>743.68239124391198</v>
      </c>
      <c r="AB562" s="6">
        <f t="shared" si="222"/>
        <v>3.6373671724480876</v>
      </c>
    </row>
    <row r="563" spans="5:28">
      <c r="E563" s="12">
        <f t="shared" si="206"/>
        <v>1.6822666603956056</v>
      </c>
      <c r="F563" s="12">
        <f t="shared" si="207"/>
        <v>71332107</v>
      </c>
      <c r="G563" s="6">
        <v>8388608</v>
      </c>
      <c r="H563" s="6">
        <v>47554738</v>
      </c>
      <c r="I563" s="12">
        <f t="shared" si="208"/>
        <v>95109476</v>
      </c>
      <c r="J563" s="6">
        <v>14999953.177734001</v>
      </c>
      <c r="K563" s="12">
        <f t="shared" si="209"/>
        <v>119999625.421872</v>
      </c>
      <c r="L563" s="6">
        <f t="shared" si="210"/>
        <v>738.42901600000005</v>
      </c>
      <c r="M563" s="6">
        <f t="shared" si="211"/>
        <v>5242880</v>
      </c>
      <c r="N563" s="13">
        <f t="shared" si="212"/>
        <v>0.79258144069726955</v>
      </c>
      <c r="O563" s="13"/>
      <c r="P563" s="7">
        <f t="shared" si="213"/>
        <v>0.55092854306344574</v>
      </c>
      <c r="Q563" s="7">
        <f t="shared" si="214"/>
        <v>0</v>
      </c>
      <c r="R563" s="6">
        <f t="shared" si="215"/>
        <v>0.55092854306344574</v>
      </c>
      <c r="S563" s="6">
        <f t="shared" si="216"/>
        <v>0.55092854306344574</v>
      </c>
      <c r="T563" s="7">
        <f t="shared" si="217"/>
        <v>1.5890029599893569</v>
      </c>
      <c r="U563" s="7">
        <f t="shared" si="218"/>
        <v>0.22768267372330456</v>
      </c>
      <c r="V563" s="7">
        <f t="shared" si="219"/>
        <v>9.1527464894633468</v>
      </c>
      <c r="W563" s="6">
        <f t="shared" si="220"/>
        <v>10.969432123176009</v>
      </c>
      <c r="X563" s="6">
        <v>3.5895000000000003E-2</v>
      </c>
      <c r="Y563" s="6">
        <v>9.7495306875000018</v>
      </c>
      <c r="Z563" s="6">
        <f t="shared" si="221"/>
        <v>1434.8336622466798</v>
      </c>
      <c r="AA563" s="6">
        <f t="shared" si="223"/>
        <v>1434.8336622466798</v>
      </c>
      <c r="AB563" s="6">
        <f t="shared" si="222"/>
        <v>12.512411876810219</v>
      </c>
    </row>
    <row r="564" spans="5:28">
      <c r="E564" s="12">
        <f t="shared" si="206"/>
        <v>1.1317871716590873</v>
      </c>
      <c r="F564" s="12">
        <f t="shared" si="207"/>
        <v>91376167.5</v>
      </c>
      <c r="G564" s="6">
        <v>1498023</v>
      </c>
      <c r="H564" s="6">
        <v>60917445</v>
      </c>
      <c r="I564" s="12">
        <f t="shared" si="208"/>
        <v>121834890</v>
      </c>
      <c r="J564" s="6">
        <v>12927296.771484001</v>
      </c>
      <c r="K564" s="12">
        <f t="shared" si="209"/>
        <v>103418374.171872</v>
      </c>
      <c r="L564" s="6">
        <f t="shared" si="210"/>
        <v>760.96979999999996</v>
      </c>
      <c r="M564" s="6">
        <f t="shared" si="211"/>
        <v>5242880</v>
      </c>
      <c r="N564" s="13">
        <f t="shared" si="212"/>
        <v>1.1780777929995438</v>
      </c>
      <c r="O564" s="13"/>
      <c r="P564" s="7">
        <f t="shared" si="213"/>
        <v>0.70573744346983014</v>
      </c>
      <c r="Q564" s="7">
        <f t="shared" si="214"/>
        <v>0</v>
      </c>
      <c r="R564" s="6">
        <f t="shared" si="215"/>
        <v>0.70573744346983014</v>
      </c>
      <c r="S564" s="6">
        <f t="shared" si="216"/>
        <v>0.70573744346983014</v>
      </c>
      <c r="T564" s="7">
        <f t="shared" si="217"/>
        <v>2.0355069650470758</v>
      </c>
      <c r="U564" s="7">
        <f t="shared" si="218"/>
        <v>0.19622204536712823</v>
      </c>
      <c r="V564" s="7">
        <f t="shared" si="219"/>
        <v>4.13588377375945</v>
      </c>
      <c r="W564" s="6">
        <f t="shared" si="220"/>
        <v>6.3676127841736543</v>
      </c>
      <c r="X564" s="6">
        <v>1.6219999999999998E-2</v>
      </c>
      <c r="Y564" s="6">
        <v>4.9708507142810801</v>
      </c>
      <c r="Z564" s="6">
        <f t="shared" si="221"/>
        <v>4251.0323271876086</v>
      </c>
      <c r="AA564" s="6">
        <f t="shared" si="223"/>
        <v>4251.0323271876086</v>
      </c>
      <c r="AB564" s="6">
        <f t="shared" si="222"/>
        <v>28.099054873640156</v>
      </c>
    </row>
    <row r="565" spans="5:28">
      <c r="E565" s="12">
        <f t="shared" si="206"/>
        <v>1.133576650127379</v>
      </c>
      <c r="F565" s="12">
        <f t="shared" si="207"/>
        <v>94735035</v>
      </c>
      <c r="G565" s="6">
        <v>1437960</v>
      </c>
      <c r="H565" s="6">
        <v>63156690</v>
      </c>
      <c r="I565" s="12">
        <f t="shared" si="208"/>
        <v>126313380</v>
      </c>
      <c r="J565" s="6">
        <v>13423677.953125</v>
      </c>
      <c r="K565" s="12">
        <f t="shared" si="209"/>
        <v>107389423.625</v>
      </c>
      <c r="L565" s="6">
        <f t="shared" si="210"/>
        <v>786.63948000000005</v>
      </c>
      <c r="M565" s="6">
        <f t="shared" si="211"/>
        <v>5242880</v>
      </c>
      <c r="N565" s="13">
        <f t="shared" si="212"/>
        <v>1.1762180644630498</v>
      </c>
      <c r="O565" s="13"/>
      <c r="P565" s="7">
        <f t="shared" si="213"/>
        <v>0.73167942185718049</v>
      </c>
      <c r="Q565" s="7">
        <f t="shared" si="214"/>
        <v>0</v>
      </c>
      <c r="R565" s="6">
        <f t="shared" si="215"/>
        <v>0.73167942185718049</v>
      </c>
      <c r="S565" s="6">
        <f t="shared" si="216"/>
        <v>0.73167942185718049</v>
      </c>
      <c r="T565" s="7">
        <f t="shared" si="217"/>
        <v>2.1103295186513322</v>
      </c>
      <c r="U565" s="7">
        <f t="shared" si="218"/>
        <v>0.20375656186080099</v>
      </c>
      <c r="V565" s="7">
        <f t="shared" si="219"/>
        <v>6.1556331801681186</v>
      </c>
      <c r="W565" s="6">
        <f t="shared" si="220"/>
        <v>8.469719260680252</v>
      </c>
      <c r="X565" s="6">
        <v>2.4140999999999999E-2</v>
      </c>
      <c r="Y565" s="6">
        <v>6.7194059399999988</v>
      </c>
      <c r="Z565" s="6">
        <f t="shared" si="221"/>
        <v>2930.8579671810635</v>
      </c>
      <c r="AA565" s="6">
        <f t="shared" si="223"/>
        <v>2930.8579671810635</v>
      </c>
      <c r="AB565" s="6">
        <f t="shared" si="222"/>
        <v>26.048631922366837</v>
      </c>
    </row>
    <row r="566" spans="5:28">
      <c r="E566" s="12">
        <f t="shared" si="206"/>
        <v>1.133681250385264</v>
      </c>
      <c r="F566" s="12">
        <f t="shared" si="207"/>
        <v>96797551.5</v>
      </c>
      <c r="G566" s="6">
        <v>1391349</v>
      </c>
      <c r="H566" s="6">
        <v>64531701</v>
      </c>
      <c r="I566" s="12">
        <f t="shared" si="208"/>
        <v>129063402</v>
      </c>
      <c r="J566" s="6">
        <v>13717196.152344</v>
      </c>
      <c r="K566" s="12">
        <f t="shared" si="209"/>
        <v>109737569.218752</v>
      </c>
      <c r="L566" s="6">
        <f t="shared" si="210"/>
        <v>802.20739200000003</v>
      </c>
      <c r="M566" s="6">
        <f t="shared" si="211"/>
        <v>5242880</v>
      </c>
      <c r="N566" s="13">
        <f t="shared" si="212"/>
        <v>1.17610953950259</v>
      </c>
      <c r="O566" s="13"/>
      <c r="P566" s="7">
        <f t="shared" si="213"/>
        <v>0.74760912389709522</v>
      </c>
      <c r="Q566" s="7">
        <f t="shared" si="214"/>
        <v>0</v>
      </c>
      <c r="R566" s="6">
        <f t="shared" si="215"/>
        <v>0.74760912389709522</v>
      </c>
      <c r="S566" s="6">
        <f t="shared" si="216"/>
        <v>0.74760912389709522</v>
      </c>
      <c r="T566" s="7">
        <f t="shared" si="217"/>
        <v>2.1562743948278746</v>
      </c>
      <c r="U566" s="7">
        <f t="shared" si="218"/>
        <v>0.20821184299353365</v>
      </c>
      <c r="V566" s="7">
        <f t="shared" si="219"/>
        <v>4.3954602029633421</v>
      </c>
      <c r="W566" s="6">
        <f t="shared" si="220"/>
        <v>6.7599464407847503</v>
      </c>
      <c r="X566" s="6">
        <v>1.7238E-2</v>
      </c>
      <c r="Y566" s="6">
        <v>5.2505870625000002</v>
      </c>
      <c r="Z566" s="6">
        <f t="shared" si="221"/>
        <v>4236.9829672647365</v>
      </c>
      <c r="AA566" s="6">
        <f t="shared" si="223"/>
        <v>4236.9829672647365</v>
      </c>
      <c r="AB566" s="6">
        <f t="shared" si="222"/>
        <v>28.746487970167813</v>
      </c>
    </row>
    <row r="567" spans="5:28">
      <c r="E567" s="12">
        <f t="shared" si="206"/>
        <v>1.1730492496713485</v>
      </c>
      <c r="F567" s="12">
        <f t="shared" si="207"/>
        <v>91051581</v>
      </c>
      <c r="G567" s="6">
        <v>4194304</v>
      </c>
      <c r="H567" s="6">
        <v>60701054</v>
      </c>
      <c r="I567" s="12">
        <f t="shared" si="208"/>
        <v>121402108</v>
      </c>
      <c r="J567" s="6">
        <v>13350998.59668</v>
      </c>
      <c r="K567" s="12">
        <f t="shared" si="209"/>
        <v>106807988.77344</v>
      </c>
      <c r="L567" s="6">
        <f t="shared" si="210"/>
        <v>812.29872799999998</v>
      </c>
      <c r="M567" s="6">
        <f t="shared" si="211"/>
        <v>5242880</v>
      </c>
      <c r="N567" s="13">
        <f t="shared" si="212"/>
        <v>1.1366388356728343</v>
      </c>
      <c r="O567" s="13"/>
      <c r="P567" s="7">
        <f t="shared" si="213"/>
        <v>0.70323052232220362</v>
      </c>
      <c r="Q567" s="7">
        <f t="shared" si="214"/>
        <v>0</v>
      </c>
      <c r="R567" s="6">
        <f t="shared" si="215"/>
        <v>0.70323052232220362</v>
      </c>
      <c r="S567" s="6">
        <f t="shared" si="216"/>
        <v>0.70323052232220362</v>
      </c>
      <c r="T567" s="7">
        <f t="shared" si="217"/>
        <v>2.0282764354726082</v>
      </c>
      <c r="U567" s="7">
        <f t="shared" si="218"/>
        <v>0.20265336973721154</v>
      </c>
      <c r="V567" s="7">
        <f t="shared" si="219"/>
        <v>4.3245739089371318</v>
      </c>
      <c r="W567" s="6">
        <f t="shared" si="220"/>
        <v>6.5555037141469512</v>
      </c>
      <c r="X567" s="6">
        <v>1.6959999999999999E-2</v>
      </c>
      <c r="Y567" s="6">
        <v>5.2897109333276795</v>
      </c>
      <c r="Z567" s="6">
        <f t="shared" si="221"/>
        <v>4046.4063816167668</v>
      </c>
      <c r="AA567" s="6">
        <f t="shared" si="223"/>
        <v>4046.4063816167668</v>
      </c>
      <c r="AB567" s="6">
        <f t="shared" si="222"/>
        <v>23.929337477482537</v>
      </c>
    </row>
    <row r="568" spans="5:28">
      <c r="E568" s="12">
        <f t="shared" si="206"/>
        <v>1.3510834009065644</v>
      </c>
      <c r="F568" s="12">
        <f t="shared" si="207"/>
        <v>89286436.5</v>
      </c>
      <c r="G568" s="6">
        <v>5558326</v>
      </c>
      <c r="H568" s="6">
        <v>59524291</v>
      </c>
      <c r="I568" s="12">
        <f t="shared" si="208"/>
        <v>119048582</v>
      </c>
      <c r="J568" s="6">
        <v>15079177.785156</v>
      </c>
      <c r="K568" s="12">
        <f t="shared" si="209"/>
        <v>120633422.281248</v>
      </c>
      <c r="L568" s="6">
        <f t="shared" si="210"/>
        <v>825.45801200000005</v>
      </c>
      <c r="M568" s="6">
        <f t="shared" si="211"/>
        <v>5242880</v>
      </c>
      <c r="N568" s="13">
        <f t="shared" si="212"/>
        <v>0.98686234501784209</v>
      </c>
      <c r="O568" s="13"/>
      <c r="P568" s="7">
        <f t="shared" si="213"/>
        <v>0.6895975521411678</v>
      </c>
      <c r="Q568" s="7">
        <f t="shared" si="214"/>
        <v>0</v>
      </c>
      <c r="R568" s="6">
        <f t="shared" si="215"/>
        <v>0.6895975521411678</v>
      </c>
      <c r="S568" s="6">
        <f t="shared" si="216"/>
        <v>0.6895975521411678</v>
      </c>
      <c r="T568" s="7">
        <f t="shared" si="217"/>
        <v>1.9889558552560596</v>
      </c>
      <c r="U568" s="7">
        <f t="shared" si="218"/>
        <v>0.22888521550652133</v>
      </c>
      <c r="V568" s="7">
        <f t="shared" si="219"/>
        <v>12.703435857502825</v>
      </c>
      <c r="W568" s="6">
        <f t="shared" si="220"/>
        <v>14.921276928265407</v>
      </c>
      <c r="X568" s="6">
        <v>4.9820000000000003E-2</v>
      </c>
      <c r="Y568" s="6">
        <v>12.669724200000001</v>
      </c>
      <c r="Z568" s="6">
        <f t="shared" si="221"/>
        <v>1284.1781456065189</v>
      </c>
      <c r="AA568" s="6">
        <f t="shared" si="223"/>
        <v>1284.1781456065189</v>
      </c>
      <c r="AB568" s="6">
        <f t="shared" si="222"/>
        <v>17.771126606413464</v>
      </c>
    </row>
    <row r="569" spans="5:28">
      <c r="E569" s="12">
        <f t="shared" si="206"/>
        <v>3.1558523325677066</v>
      </c>
      <c r="F569" s="12">
        <f t="shared" si="207"/>
        <v>68134390.5</v>
      </c>
      <c r="G569" s="6">
        <v>16002413</v>
      </c>
      <c r="H569" s="6">
        <v>45422927</v>
      </c>
      <c r="I569" s="12">
        <f t="shared" si="208"/>
        <v>90845854</v>
      </c>
      <c r="J569" s="6">
        <v>26877759.398437999</v>
      </c>
      <c r="K569" s="12">
        <f t="shared" si="209"/>
        <v>215022075.18750399</v>
      </c>
      <c r="L569" s="6">
        <f t="shared" si="210"/>
        <v>865.12338399999999</v>
      </c>
      <c r="M569" s="6">
        <f t="shared" si="211"/>
        <v>5242880</v>
      </c>
      <c r="N569" s="13">
        <f t="shared" si="212"/>
        <v>0.42249547596813214</v>
      </c>
      <c r="O569" s="13"/>
      <c r="P569" s="7">
        <f t="shared" si="213"/>
        <v>0.52623120316186478</v>
      </c>
      <c r="Q569" s="7">
        <f t="shared" si="214"/>
        <v>0</v>
      </c>
      <c r="R569" s="6">
        <f t="shared" si="215"/>
        <v>0.52623120316186478</v>
      </c>
      <c r="S569" s="6">
        <f t="shared" si="216"/>
        <v>0.52623120316186478</v>
      </c>
      <c r="T569" s="7">
        <f t="shared" si="217"/>
        <v>1.5177702262681056</v>
      </c>
      <c r="U569" s="7">
        <f t="shared" si="218"/>
        <v>0.4079746150549326</v>
      </c>
      <c r="V569" s="7">
        <f t="shared" si="219"/>
        <v>14.478908034857144</v>
      </c>
      <c r="W569" s="6">
        <f t="shared" si="220"/>
        <v>16.404652876180183</v>
      </c>
      <c r="X569" s="6">
        <v>5.6783E-2</v>
      </c>
      <c r="Y569" s="6">
        <v>15.392560923081291</v>
      </c>
      <c r="Z569" s="6">
        <f t="shared" si="221"/>
        <v>826.7407554406509</v>
      </c>
      <c r="AA569" s="6">
        <f t="shared" si="223"/>
        <v>826.7407554406509</v>
      </c>
      <c r="AB569" s="6">
        <f t="shared" si="222"/>
        <v>6.5752018663850196</v>
      </c>
    </row>
    <row r="570" spans="5:28">
      <c r="E570" s="12">
        <f t="shared" si="206"/>
        <v>1.0970322861422759</v>
      </c>
      <c r="F570" s="12">
        <f t="shared" si="207"/>
        <v>107499487.5</v>
      </c>
      <c r="G570" s="6">
        <v>986703</v>
      </c>
      <c r="H570" s="6">
        <v>71666325</v>
      </c>
      <c r="I570" s="12">
        <f t="shared" si="208"/>
        <v>143332650</v>
      </c>
      <c r="J570" s="6">
        <v>14741301.066406</v>
      </c>
      <c r="K570" s="12">
        <f t="shared" si="209"/>
        <v>117930408.531248</v>
      </c>
      <c r="L570" s="6">
        <f t="shared" si="210"/>
        <v>879.72996000000001</v>
      </c>
      <c r="M570" s="6">
        <f t="shared" si="211"/>
        <v>5242880</v>
      </c>
      <c r="N570" s="13">
        <f t="shared" si="212"/>
        <v>1.2154002668618007</v>
      </c>
      <c r="O570" s="13"/>
      <c r="P570" s="7">
        <f t="shared" si="213"/>
        <v>0.83026477864227521</v>
      </c>
      <c r="Q570" s="7">
        <f t="shared" si="214"/>
        <v>0</v>
      </c>
      <c r="R570" s="6">
        <f t="shared" si="215"/>
        <v>0.83026477864227521</v>
      </c>
      <c r="S570" s="6">
        <f t="shared" si="216"/>
        <v>0.83026477864227521</v>
      </c>
      <c r="T570" s="7">
        <f t="shared" si="217"/>
        <v>2.3946720630983025</v>
      </c>
      <c r="U570" s="7">
        <f t="shared" si="218"/>
        <v>0.22375662118343703</v>
      </c>
      <c r="V570" s="7">
        <f t="shared" si="219"/>
        <v>4.6007244716363598</v>
      </c>
      <c r="W570" s="6">
        <f t="shared" si="220"/>
        <v>7.2191531559180993</v>
      </c>
      <c r="X570" s="6">
        <v>1.8043E-2</v>
      </c>
      <c r="Y570" s="6">
        <v>5.4744584705903581</v>
      </c>
      <c r="Z570" s="6">
        <f t="shared" si="221"/>
        <v>4501.5894177369346</v>
      </c>
      <c r="AA570" s="6">
        <f t="shared" si="223"/>
        <v>4501.5894177369346</v>
      </c>
      <c r="AB570" s="6">
        <f t="shared" si="222"/>
        <v>31.869721812678137</v>
      </c>
    </row>
    <row r="571" spans="5:28">
      <c r="E571" s="12">
        <f t="shared" si="206"/>
        <v>1.3968515079182398</v>
      </c>
      <c r="F571" s="12">
        <f t="shared" si="207"/>
        <v>85734805.5</v>
      </c>
      <c r="G571" s="6">
        <v>9845725</v>
      </c>
      <c r="H571" s="6">
        <v>57156537</v>
      </c>
      <c r="I571" s="12">
        <f t="shared" si="208"/>
        <v>114313074</v>
      </c>
      <c r="J571" s="6">
        <v>14969849.042969</v>
      </c>
      <c r="K571" s="12">
        <f t="shared" si="209"/>
        <v>119758792.343752</v>
      </c>
      <c r="L571" s="6">
        <f t="shared" si="210"/>
        <v>882.79294400000003</v>
      </c>
      <c r="M571" s="6">
        <f t="shared" si="211"/>
        <v>5242880</v>
      </c>
      <c r="N571" s="13">
        <f t="shared" si="212"/>
        <v>0.95452761139974784</v>
      </c>
      <c r="O571" s="13"/>
      <c r="P571" s="7">
        <f t="shared" si="213"/>
        <v>0.66216677833367366</v>
      </c>
      <c r="Q571" s="7">
        <f t="shared" si="214"/>
        <v>0</v>
      </c>
      <c r="R571" s="6">
        <f t="shared" si="215"/>
        <v>0.66216677833367366</v>
      </c>
      <c r="S571" s="6">
        <f t="shared" si="216"/>
        <v>0.66216677833367366</v>
      </c>
      <c r="T571" s="7">
        <f t="shared" si="217"/>
        <v>1.9098392777548516</v>
      </c>
      <c r="U571" s="7">
        <f t="shared" si="218"/>
        <v>0.22722572630405552</v>
      </c>
      <c r="V571" s="7">
        <f t="shared" si="219"/>
        <v>5.7394949361005843</v>
      </c>
      <c r="W571" s="6">
        <f t="shared" si="220"/>
        <v>7.8765599401594919</v>
      </c>
      <c r="X571" s="6">
        <v>2.2509000000000001E-2</v>
      </c>
      <c r="Y571" s="6">
        <v>6.7634543000050025</v>
      </c>
      <c r="Z571" s="6">
        <f t="shared" si="221"/>
        <v>2841.7867445629463</v>
      </c>
      <c r="AA571" s="6">
        <f t="shared" si="223"/>
        <v>2841.7867445629463</v>
      </c>
      <c r="AB571" s="6">
        <f t="shared" si="222"/>
        <v>16.457650052483775</v>
      </c>
    </row>
    <row r="572" spans="5:28">
      <c r="E572" s="12">
        <f t="shared" si="206"/>
        <v>1.9798486693381252</v>
      </c>
      <c r="F572" s="12">
        <f t="shared" si="207"/>
        <v>103490659.5</v>
      </c>
      <c r="G572" s="6">
        <v>4847571</v>
      </c>
      <c r="H572" s="6">
        <v>68993773</v>
      </c>
      <c r="I572" s="12">
        <f t="shared" si="208"/>
        <v>137987546</v>
      </c>
      <c r="J572" s="6">
        <v>25611980.5625</v>
      </c>
      <c r="K572" s="12">
        <f t="shared" si="209"/>
        <v>204895844.5</v>
      </c>
      <c r="L572" s="6">
        <f t="shared" si="210"/>
        <v>924.87669600000004</v>
      </c>
      <c r="M572" s="6">
        <f t="shared" si="211"/>
        <v>5242880</v>
      </c>
      <c r="N572" s="13">
        <f t="shared" si="212"/>
        <v>0.67345214509706663</v>
      </c>
      <c r="O572" s="13"/>
      <c r="P572" s="7">
        <f t="shared" si="213"/>
        <v>0.7993028757584596</v>
      </c>
      <c r="Q572" s="7">
        <f t="shared" si="214"/>
        <v>0</v>
      </c>
      <c r="R572" s="6">
        <f t="shared" si="215"/>
        <v>0.7993028757584596</v>
      </c>
      <c r="S572" s="6">
        <f t="shared" si="216"/>
        <v>0.7993028757584596</v>
      </c>
      <c r="T572" s="7">
        <f t="shared" si="217"/>
        <v>2.3053709078963651</v>
      </c>
      <c r="U572" s="7">
        <f t="shared" si="218"/>
        <v>0.38876149443422725</v>
      </c>
      <c r="V572" s="7">
        <f t="shared" si="219"/>
        <v>29.610326956092244</v>
      </c>
      <c r="W572" s="6">
        <f t="shared" si="220"/>
        <v>32.304459358422839</v>
      </c>
      <c r="X572" s="6">
        <v>0.11612500000000001</v>
      </c>
      <c r="Y572" s="6">
        <v>28.169245192316627</v>
      </c>
      <c r="Z572" s="6">
        <f t="shared" si="221"/>
        <v>588.31248719781229</v>
      </c>
      <c r="AA572" s="6">
        <f t="shared" si="223"/>
        <v>588.31248719781229</v>
      </c>
      <c r="AB572" s="6">
        <f t="shared" si="222"/>
        <v>14.679889851056865</v>
      </c>
    </row>
    <row r="573" spans="5:28">
      <c r="E573" s="12">
        <f t="shared" si="206"/>
        <v>1.1194870086820559</v>
      </c>
      <c r="F573" s="12">
        <f t="shared" si="207"/>
        <v>116477770.5</v>
      </c>
      <c r="G573" s="6">
        <v>943695</v>
      </c>
      <c r="H573" s="6">
        <v>77651847</v>
      </c>
      <c r="I573" s="12">
        <f t="shared" si="208"/>
        <v>155303694</v>
      </c>
      <c r="J573" s="6">
        <v>16299418.859375</v>
      </c>
      <c r="K573" s="12">
        <f t="shared" si="209"/>
        <v>130395350.875</v>
      </c>
      <c r="L573" s="6">
        <f t="shared" si="210"/>
        <v>950.69606399999998</v>
      </c>
      <c r="M573" s="6">
        <f t="shared" si="211"/>
        <v>5242880</v>
      </c>
      <c r="N573" s="13">
        <f t="shared" si="212"/>
        <v>1.1910217117240454</v>
      </c>
      <c r="O573" s="13"/>
      <c r="P573" s="7">
        <f t="shared" si="213"/>
        <v>0.89960791990685762</v>
      </c>
      <c r="Q573" s="7">
        <f t="shared" si="214"/>
        <v>0</v>
      </c>
      <c r="R573" s="6">
        <f t="shared" si="215"/>
        <v>0.89960791990685762</v>
      </c>
      <c r="S573" s="6">
        <f t="shared" si="216"/>
        <v>0.89960791990685762</v>
      </c>
      <c r="T573" s="7">
        <f t="shared" si="217"/>
        <v>2.5946734210088733</v>
      </c>
      <c r="U573" s="7">
        <f t="shared" si="218"/>
        <v>0.24740712334671297</v>
      </c>
      <c r="V573" s="7">
        <f t="shared" si="219"/>
        <v>7.0072886551592752</v>
      </c>
      <c r="W573" s="6">
        <f t="shared" si="220"/>
        <v>9.8493691995148609</v>
      </c>
      <c r="X573" s="6">
        <v>2.7480999999999998E-2</v>
      </c>
      <c r="Y573" s="6">
        <v>7.7610924166758268</v>
      </c>
      <c r="Z573" s="6">
        <f t="shared" si="221"/>
        <v>3173.5632615510999</v>
      </c>
      <c r="AA573" s="6">
        <f t="shared" si="223"/>
        <v>3173.5632615510999</v>
      </c>
      <c r="AB573" s="6">
        <f t="shared" si="222"/>
        <v>26.906995442446608</v>
      </c>
    </row>
    <row r="574" spans="5:28">
      <c r="E574" s="12">
        <f t="shared" si="206"/>
        <v>2.8079379137047908</v>
      </c>
      <c r="F574" s="12">
        <f t="shared" si="207"/>
        <v>76696749</v>
      </c>
      <c r="G574" s="6">
        <v>18318143</v>
      </c>
      <c r="H574" s="6">
        <v>51131166</v>
      </c>
      <c r="I574" s="12">
        <f t="shared" si="208"/>
        <v>102262332</v>
      </c>
      <c r="J574" s="6">
        <v>26919963.671875</v>
      </c>
      <c r="K574" s="12">
        <f t="shared" si="209"/>
        <v>215359709.375</v>
      </c>
      <c r="L574" s="6">
        <f t="shared" si="210"/>
        <v>979.93685200000004</v>
      </c>
      <c r="M574" s="6">
        <f t="shared" si="211"/>
        <v>5242880</v>
      </c>
      <c r="N574" s="13">
        <f t="shared" si="212"/>
        <v>0.47484430721409165</v>
      </c>
      <c r="O574" s="13"/>
      <c r="P574" s="7">
        <f t="shared" si="213"/>
        <v>0.5923619806193694</v>
      </c>
      <c r="Q574" s="7">
        <f t="shared" si="214"/>
        <v>0</v>
      </c>
      <c r="R574" s="6">
        <f t="shared" si="215"/>
        <v>0.5923619806193694</v>
      </c>
      <c r="S574" s="6">
        <f t="shared" si="216"/>
        <v>0.5923619806193694</v>
      </c>
      <c r="T574" s="7">
        <f t="shared" si="217"/>
        <v>1.7085063978631776</v>
      </c>
      <c r="U574" s="7">
        <f t="shared" si="218"/>
        <v>0.40861522917584531</v>
      </c>
      <c r="V574" s="7">
        <f t="shared" si="219"/>
        <v>15.213779615373465</v>
      </c>
      <c r="W574" s="6">
        <f t="shared" si="220"/>
        <v>17.330901242412487</v>
      </c>
      <c r="X574" s="6">
        <v>5.9665000000000003E-2</v>
      </c>
      <c r="Y574" s="6">
        <v>16.221536615389205</v>
      </c>
      <c r="Z574" s="6">
        <f t="shared" si="221"/>
        <v>892.81317459041213</v>
      </c>
      <c r="AA574" s="6">
        <f t="shared" si="223"/>
        <v>892.81317459041213</v>
      </c>
      <c r="AB574" s="6">
        <f t="shared" si="222"/>
        <v>6.8388381034805263</v>
      </c>
    </row>
    <row r="575" spans="5:28">
      <c r="E575" s="12">
        <f t="shared" si="206"/>
        <v>1.7827506260760593</v>
      </c>
      <c r="F575" s="12">
        <f t="shared" si="207"/>
        <v>118534713</v>
      </c>
      <c r="G575" s="6">
        <v>5363260</v>
      </c>
      <c r="H575" s="6">
        <v>79023142</v>
      </c>
      <c r="I575" s="12">
        <f t="shared" si="208"/>
        <v>158046284</v>
      </c>
      <c r="J575" s="6">
        <v>26414729.226562001</v>
      </c>
      <c r="K575" s="12">
        <f t="shared" si="209"/>
        <v>211317833.81249601</v>
      </c>
      <c r="L575" s="6">
        <f t="shared" si="210"/>
        <v>1055.5429039999999</v>
      </c>
      <c r="M575" s="6">
        <f t="shared" si="211"/>
        <v>5242880</v>
      </c>
      <c r="N575" s="13">
        <f t="shared" si="212"/>
        <v>0.74790793161468672</v>
      </c>
      <c r="O575" s="13"/>
      <c r="P575" s="7">
        <f t="shared" si="213"/>
        <v>0.91549457154733527</v>
      </c>
      <c r="Q575" s="7">
        <f t="shared" si="214"/>
        <v>0</v>
      </c>
      <c r="R575" s="6">
        <f t="shared" si="215"/>
        <v>0.91549457154733527</v>
      </c>
      <c r="S575" s="6">
        <f t="shared" si="216"/>
        <v>0.91549457154733527</v>
      </c>
      <c r="T575" s="7">
        <f t="shared" si="217"/>
        <v>2.6404941300624825</v>
      </c>
      <c r="U575" s="7">
        <f t="shared" si="218"/>
        <v>0.40094632994643103</v>
      </c>
      <c r="V575" s="7">
        <f t="shared" si="219"/>
        <v>19.619184298434007</v>
      </c>
      <c r="W575" s="6">
        <f t="shared" si="220"/>
        <v>22.660624758442921</v>
      </c>
      <c r="X575" s="6">
        <v>7.6941999999999997E-2</v>
      </c>
      <c r="Y575" s="6">
        <v>19.821541566692314</v>
      </c>
      <c r="Z575" s="6">
        <f t="shared" si="221"/>
        <v>1089.8502398525322</v>
      </c>
      <c r="AA575" s="6">
        <f t="shared" si="223"/>
        <v>1089.8502398525322</v>
      </c>
      <c r="AB575" s="6">
        <f t="shared" si="222"/>
        <v>14.323220937171408</v>
      </c>
    </row>
    <row r="576" spans="5:28">
      <c r="E576" s="12">
        <f t="shared" si="206"/>
        <v>3.7090143402194111</v>
      </c>
      <c r="F576" s="12">
        <f t="shared" si="207"/>
        <v>83839093.5</v>
      </c>
      <c r="G576" s="6">
        <v>19458087</v>
      </c>
      <c r="H576" s="6">
        <v>55892729</v>
      </c>
      <c r="I576" s="12">
        <f t="shared" si="208"/>
        <v>111785458</v>
      </c>
      <c r="J576" s="6">
        <v>38870050.007812001</v>
      </c>
      <c r="K576" s="12">
        <f t="shared" si="209"/>
        <v>310960400.06249601</v>
      </c>
      <c r="L576" s="6">
        <f t="shared" si="210"/>
        <v>1059.8744879999999</v>
      </c>
      <c r="M576" s="6">
        <f t="shared" si="211"/>
        <v>5242880</v>
      </c>
      <c r="N576" s="13">
        <f t="shared" si="212"/>
        <v>0.35948454522676732</v>
      </c>
      <c r="O576" s="13"/>
      <c r="P576" s="7">
        <f t="shared" si="213"/>
        <v>0.64752537919165909</v>
      </c>
      <c r="Q576" s="7">
        <f t="shared" si="214"/>
        <v>0</v>
      </c>
      <c r="R576" s="6">
        <f t="shared" si="215"/>
        <v>0.64752537919165909</v>
      </c>
      <c r="S576" s="6">
        <f t="shared" si="216"/>
        <v>0.64752537919165909</v>
      </c>
      <c r="T576" s="7">
        <f t="shared" si="217"/>
        <v>1.8676101595362162</v>
      </c>
      <c r="U576" s="7">
        <f t="shared" si="218"/>
        <v>0.59000430259170589</v>
      </c>
      <c r="V576" s="7">
        <f t="shared" si="219"/>
        <v>20.00242926218003</v>
      </c>
      <c r="W576" s="6">
        <f t="shared" si="220"/>
        <v>22.460043724307951</v>
      </c>
      <c r="X576" s="6">
        <v>7.8445000000000001E-2</v>
      </c>
      <c r="Y576" s="6">
        <v>21.634150437500001</v>
      </c>
      <c r="Z576" s="6">
        <f t="shared" si="221"/>
        <v>725.45143628231131</v>
      </c>
      <c r="AA576" s="6">
        <f t="shared" si="223"/>
        <v>725.45143628231131</v>
      </c>
      <c r="AB576" s="6">
        <f t="shared" si="222"/>
        <v>3.817544345889226</v>
      </c>
    </row>
    <row r="577" spans="5:28">
      <c r="E577" s="12">
        <f t="shared" si="206"/>
        <v>1.1155853978843771</v>
      </c>
      <c r="F577" s="12">
        <f t="shared" si="207"/>
        <v>130633488</v>
      </c>
      <c r="G577" s="6">
        <v>1470152</v>
      </c>
      <c r="H577" s="6">
        <v>87088992</v>
      </c>
      <c r="I577" s="12">
        <f t="shared" si="208"/>
        <v>174177984</v>
      </c>
      <c r="J577" s="6">
        <v>18216601.460937999</v>
      </c>
      <c r="K577" s="12">
        <f t="shared" si="209"/>
        <v>145732811.68750399</v>
      </c>
      <c r="L577" s="6">
        <f t="shared" si="210"/>
        <v>1074.4709439999999</v>
      </c>
      <c r="M577" s="6">
        <f t="shared" si="211"/>
        <v>5242880</v>
      </c>
      <c r="N577" s="13">
        <f t="shared" si="212"/>
        <v>1.1951871509450542</v>
      </c>
      <c r="O577" s="13"/>
      <c r="P577" s="7">
        <f t="shared" si="213"/>
        <v>1.0089386146849149</v>
      </c>
      <c r="Q577" s="7">
        <f t="shared" si="214"/>
        <v>0</v>
      </c>
      <c r="R577" s="6">
        <f t="shared" si="215"/>
        <v>1.0089386146849149</v>
      </c>
      <c r="S577" s="6">
        <f t="shared" si="216"/>
        <v>1.0089386146849149</v>
      </c>
      <c r="T577" s="7">
        <f t="shared" si="217"/>
        <v>2.9100079590489893</v>
      </c>
      <c r="U577" s="7">
        <f t="shared" si="218"/>
        <v>0.27650783156676401</v>
      </c>
      <c r="V577" s="7">
        <f t="shared" si="219"/>
        <v>5.6364803217603354</v>
      </c>
      <c r="W577" s="6">
        <f t="shared" si="220"/>
        <v>8.8229961123760887</v>
      </c>
      <c r="X577" s="6">
        <v>2.2105E-2</v>
      </c>
      <c r="Y577" s="6">
        <v>6.7366215555653799</v>
      </c>
      <c r="Z577" s="6">
        <f t="shared" si="221"/>
        <v>4464.3004509609354</v>
      </c>
      <c r="AA577" s="6">
        <f t="shared" si="223"/>
        <v>4464.3004509609354</v>
      </c>
      <c r="AB577" s="6">
        <f t="shared" si="222"/>
        <v>30.97063623957138</v>
      </c>
    </row>
    <row r="578" spans="5:28">
      <c r="E578" s="12">
        <f t="shared" si="206"/>
        <v>1.1155182438748019</v>
      </c>
      <c r="F578" s="12">
        <f t="shared" si="207"/>
        <v>130633488</v>
      </c>
      <c r="G578" s="6">
        <v>1470152</v>
      </c>
      <c r="H578" s="6">
        <v>87088992</v>
      </c>
      <c r="I578" s="12">
        <f t="shared" si="208"/>
        <v>174177984</v>
      </c>
      <c r="J578" s="6">
        <v>18215504.890625</v>
      </c>
      <c r="K578" s="12">
        <f t="shared" si="209"/>
        <v>145724039.125</v>
      </c>
      <c r="L578" s="6">
        <f t="shared" si="210"/>
        <v>1074.4709439999999</v>
      </c>
      <c r="M578" s="6">
        <f t="shared" si="211"/>
        <v>5242880</v>
      </c>
      <c r="N578" s="13">
        <f t="shared" si="212"/>
        <v>1.1952591010093578</v>
      </c>
      <c r="O578" s="13"/>
      <c r="P578" s="7">
        <f t="shared" si="213"/>
        <v>1.0089386146849149</v>
      </c>
      <c r="Q578" s="7">
        <f t="shared" si="214"/>
        <v>0</v>
      </c>
      <c r="R578" s="6">
        <f t="shared" si="215"/>
        <v>1.0089386146849149</v>
      </c>
      <c r="S578" s="6">
        <f t="shared" si="216"/>
        <v>1.0089386146849149</v>
      </c>
      <c r="T578" s="7">
        <f t="shared" si="217"/>
        <v>2.9100079590489893</v>
      </c>
      <c r="U578" s="7">
        <f t="shared" si="218"/>
        <v>0.27649118684408852</v>
      </c>
      <c r="V578" s="7">
        <f t="shared" si="219"/>
        <v>5.6543293886014681</v>
      </c>
      <c r="W578" s="6">
        <f t="shared" si="220"/>
        <v>8.8408285344945465</v>
      </c>
      <c r="X578" s="6">
        <v>2.2175E-2</v>
      </c>
      <c r="Y578" s="6">
        <v>6.7584472222271499</v>
      </c>
      <c r="Z578" s="6">
        <f t="shared" si="221"/>
        <v>4449.8922871924005</v>
      </c>
      <c r="AA578" s="6">
        <f t="shared" si="223"/>
        <v>4449.8922871924005</v>
      </c>
      <c r="AB578" s="6">
        <f t="shared" si="222"/>
        <v>30.811534717898969</v>
      </c>
    </row>
    <row r="579" spans="5:28">
      <c r="E579" s="12">
        <f t="shared" si="206"/>
        <v>1.1758597674467135</v>
      </c>
      <c r="F579" s="12">
        <f t="shared" si="207"/>
        <v>124516116</v>
      </c>
      <c r="G579" s="6">
        <v>4802000</v>
      </c>
      <c r="H579" s="6">
        <v>83010744</v>
      </c>
      <c r="I579" s="12">
        <f t="shared" si="208"/>
        <v>166021488</v>
      </c>
      <c r="J579" s="6">
        <v>18301686.400391001</v>
      </c>
      <c r="K579" s="12">
        <f t="shared" si="209"/>
        <v>146413491.20312801</v>
      </c>
      <c r="L579" s="6">
        <f t="shared" si="210"/>
        <v>1092.1689280000001</v>
      </c>
      <c r="M579" s="6">
        <f t="shared" si="211"/>
        <v>5242880</v>
      </c>
      <c r="N579" s="13">
        <f t="shared" si="212"/>
        <v>1.1339220630267512</v>
      </c>
      <c r="O579" s="13"/>
      <c r="P579" s="7">
        <f t="shared" si="213"/>
        <v>0.96169151958176424</v>
      </c>
      <c r="Q579" s="7">
        <f t="shared" si="214"/>
        <v>0</v>
      </c>
      <c r="R579" s="6">
        <f t="shared" si="215"/>
        <v>0.96169151958176424</v>
      </c>
      <c r="S579" s="6">
        <f t="shared" si="216"/>
        <v>0.96169151958176424</v>
      </c>
      <c r="T579" s="7">
        <f t="shared" si="217"/>
        <v>2.7737366133090409</v>
      </c>
      <c r="U579" s="7">
        <f t="shared" si="218"/>
        <v>0.27779932669869561</v>
      </c>
      <c r="V579" s="7">
        <f t="shared" si="219"/>
        <v>6.1105005397269707</v>
      </c>
      <c r="W579" s="6">
        <f t="shared" si="220"/>
        <v>9.1620364797347076</v>
      </c>
      <c r="X579" s="6">
        <v>2.3963999999999999E-2</v>
      </c>
      <c r="Y579" s="6">
        <v>7.2824199599999995</v>
      </c>
      <c r="Z579" s="6">
        <f t="shared" si="221"/>
        <v>3913.0675996568366</v>
      </c>
      <c r="AA579" s="6">
        <f t="shared" si="223"/>
        <v>3913.0675996568366</v>
      </c>
      <c r="AB579" s="6">
        <f t="shared" si="222"/>
        <v>25.810328572903508</v>
      </c>
    </row>
    <row r="580" spans="5:28">
      <c r="E580" s="12">
        <f t="shared" si="206"/>
        <v>1.1180765760527827</v>
      </c>
      <c r="F580" s="12">
        <f t="shared" si="207"/>
        <v>133959030</v>
      </c>
      <c r="G580" s="6">
        <v>1102824</v>
      </c>
      <c r="H580" s="6">
        <v>89306020</v>
      </c>
      <c r="I580" s="12">
        <f t="shared" si="208"/>
        <v>178612040</v>
      </c>
      <c r="J580" s="6">
        <v>18722056.699219</v>
      </c>
      <c r="K580" s="12">
        <f t="shared" si="209"/>
        <v>149776453.593752</v>
      </c>
      <c r="L580" s="6">
        <f t="shared" si="210"/>
        <v>1093.7287200000001</v>
      </c>
      <c r="M580" s="6">
        <f t="shared" si="211"/>
        <v>5242880</v>
      </c>
      <c r="N580" s="13">
        <f t="shared" si="212"/>
        <v>1.1925241632737584</v>
      </c>
      <c r="O580" s="13"/>
      <c r="P580" s="7">
        <f t="shared" si="213"/>
        <v>1.034623205902111</v>
      </c>
      <c r="Q580" s="7">
        <f t="shared" si="214"/>
        <v>0</v>
      </c>
      <c r="R580" s="6">
        <f t="shared" si="215"/>
        <v>1.034623205902111</v>
      </c>
      <c r="S580" s="6">
        <f t="shared" si="216"/>
        <v>1.034623205902111</v>
      </c>
      <c r="T580" s="7">
        <f t="shared" si="217"/>
        <v>2.984088149636503</v>
      </c>
      <c r="U580" s="7">
        <f t="shared" si="218"/>
        <v>0.28418008218885921</v>
      </c>
      <c r="V580" s="7">
        <f t="shared" si="219"/>
        <v>7.8571592234663195</v>
      </c>
      <c r="W580" s="6">
        <f t="shared" si="220"/>
        <v>11.125427455291682</v>
      </c>
      <c r="X580" s="6">
        <v>3.0814000000000001E-2</v>
      </c>
      <c r="Y580" s="6">
        <v>8.6845703538319317</v>
      </c>
      <c r="Z580" s="6">
        <f t="shared" si="221"/>
        <v>3257.6400529048842</v>
      </c>
      <c r="AA580" s="6">
        <f t="shared" si="223"/>
        <v>3257.6400529048842</v>
      </c>
      <c r="AB580" s="6">
        <f t="shared" si="222"/>
        <v>28.105674800397694</v>
      </c>
    </row>
    <row r="581" spans="5:28">
      <c r="E581" s="12">
        <f t="shared" si="206"/>
        <v>3.6816672697918498</v>
      </c>
      <c r="F581" s="12">
        <f t="shared" si="207"/>
        <v>91183392</v>
      </c>
      <c r="G581" s="6">
        <v>21198119</v>
      </c>
      <c r="H581" s="6">
        <v>60788928</v>
      </c>
      <c r="I581" s="12">
        <f t="shared" si="208"/>
        <v>121577856</v>
      </c>
      <c r="J581" s="6">
        <v>41963363.734375</v>
      </c>
      <c r="K581" s="12">
        <f t="shared" si="209"/>
        <v>335706909.875</v>
      </c>
      <c r="L581" s="6">
        <f t="shared" si="210"/>
        <v>1153.4295159999999</v>
      </c>
      <c r="M581" s="6">
        <f t="shared" si="211"/>
        <v>5242880</v>
      </c>
      <c r="N581" s="13">
        <f t="shared" si="212"/>
        <v>0.36215476185840006</v>
      </c>
      <c r="O581" s="13"/>
      <c r="P581" s="7">
        <f t="shared" si="213"/>
        <v>0.70424855536852504</v>
      </c>
      <c r="Q581" s="7">
        <f t="shared" si="214"/>
        <v>0</v>
      </c>
      <c r="R581" s="6">
        <f t="shared" si="215"/>
        <v>0.70424855536852504</v>
      </c>
      <c r="S581" s="6">
        <f t="shared" si="216"/>
        <v>0.70424855536852504</v>
      </c>
      <c r="T581" s="7">
        <f t="shared" si="217"/>
        <v>2.0312126738366194</v>
      </c>
      <c r="U581" s="7">
        <f t="shared" si="218"/>
        <v>0.63695737848359069</v>
      </c>
      <c r="V581" s="7">
        <f t="shared" si="219"/>
        <v>21.35768340876027</v>
      </c>
      <c r="W581" s="6">
        <f t="shared" si="220"/>
        <v>24.02585346108048</v>
      </c>
      <c r="X581" s="6">
        <v>8.3760000000000001E-2</v>
      </c>
      <c r="Y581" s="6">
        <v>23.082394666685278</v>
      </c>
      <c r="Z581" s="6">
        <f t="shared" si="221"/>
        <v>740.79340421266124</v>
      </c>
      <c r="AA581" s="6">
        <f t="shared" si="223"/>
        <v>740.79340421266124</v>
      </c>
      <c r="AB581" s="6">
        <f t="shared" si="222"/>
        <v>4.0873523220573462</v>
      </c>
    </row>
    <row r="582" spans="5:28">
      <c r="E582" s="12">
        <f t="shared" ref="E582:E602" si="224">K582/F582</f>
        <v>2.408995087316939</v>
      </c>
      <c r="F582" s="12">
        <f t="shared" ref="F582:F602" si="225">H582*1.5</f>
        <v>85394272.5</v>
      </c>
      <c r="G582" s="6">
        <v>23947347</v>
      </c>
      <c r="H582" s="6">
        <v>56929515</v>
      </c>
      <c r="I582" s="12">
        <f t="shared" ref="I582:I602" si="226">2*H582</f>
        <v>113859030</v>
      </c>
      <c r="J582" s="6">
        <v>25714297.867187999</v>
      </c>
      <c r="K582" s="12">
        <f t="shared" ref="K582:K602" si="227">J582*8</f>
        <v>205714382.93750399</v>
      </c>
      <c r="L582" s="6">
        <f t="shared" ref="L582:L602" si="228">((H582+2*G582)*8+(G582+H582)*4)/1000000</f>
        <v>1162.10112</v>
      </c>
      <c r="M582" s="6">
        <f t="shared" ref="M582:M602" si="229">40*2^20/8</f>
        <v>5242880</v>
      </c>
      <c r="N582" s="13">
        <f t="shared" ref="N582:N602" si="230">I582/K582</f>
        <v>0.55348113425102785</v>
      </c>
      <c r="O582" s="13"/>
      <c r="P582" s="7">
        <f t="shared" ref="P582:P602" si="231">$B$32*I582</f>
        <v>0.65953669550778682</v>
      </c>
      <c r="Q582" s="7">
        <f t="shared" ref="Q582:Q602" si="232">$C$32*K582</f>
        <v>0</v>
      </c>
      <c r="R582" s="6">
        <f t="shared" ref="R582:R602" si="233">P582+Q582</f>
        <v>0.65953669550778682</v>
      </c>
      <c r="S582" s="6">
        <f t="shared" ref="S582:S602" si="234">MAX(P582,Q582)</f>
        <v>0.65953669550778682</v>
      </c>
      <c r="T582" s="7">
        <f t="shared" ref="T582:T602" si="235">$D$32*I582</f>
        <v>1.9022535219468246</v>
      </c>
      <c r="U582" s="7">
        <f t="shared" ref="U582:U602" si="236">$E$32*K582</f>
        <v>0.39031455778205865</v>
      </c>
      <c r="V582" s="7">
        <f t="shared" ref="V582:V602" si="237">X582*$F$32</f>
        <v>11.839286035722875</v>
      </c>
      <c r="W582" s="6">
        <f t="shared" ref="W582:W602" si="238">SUM(T582:V582)</f>
        <v>14.131854115451759</v>
      </c>
      <c r="X582" s="6">
        <v>4.6431E-2</v>
      </c>
      <c r="Y582" s="6">
        <v>13.67160795</v>
      </c>
      <c r="Z582" s="6">
        <f t="shared" ref="Z582:Z602" si="239">ABS(S582-X582)/ABS(X582)*100</f>
        <v>1320.4662736270741</v>
      </c>
      <c r="AA582" s="6">
        <f t="shared" si="223"/>
        <v>1320.4662736270741</v>
      </c>
      <c r="AB582" s="6">
        <f t="shared" ref="AB582:AB602" si="240">ABS(W582-Y582)/ABS(Y582)*100</f>
        <v>3.3664377089730593</v>
      </c>
    </row>
    <row r="583" spans="5:28">
      <c r="E583" s="12">
        <f t="shared" si="224"/>
        <v>1.188732679827383</v>
      </c>
      <c r="F583" s="12">
        <f t="shared" si="225"/>
        <v>145268688</v>
      </c>
      <c r="G583" s="6">
        <v>3542400</v>
      </c>
      <c r="H583" s="6">
        <v>96845792</v>
      </c>
      <c r="I583" s="12">
        <f t="shared" si="226"/>
        <v>193691584</v>
      </c>
      <c r="J583" s="6">
        <v>21585704.597656</v>
      </c>
      <c r="K583" s="12">
        <f t="shared" si="227"/>
        <v>172685636.781248</v>
      </c>
      <c r="L583" s="6">
        <f t="shared" si="228"/>
        <v>1232.9975039999999</v>
      </c>
      <c r="M583" s="6">
        <f t="shared" si="229"/>
        <v>5242880</v>
      </c>
      <c r="N583" s="13">
        <f t="shared" si="230"/>
        <v>1.1216427006338783</v>
      </c>
      <c r="O583" s="13"/>
      <c r="P583" s="7">
        <f t="shared" si="231"/>
        <v>1.1219725590410257</v>
      </c>
      <c r="Q583" s="7">
        <f t="shared" si="232"/>
        <v>0</v>
      </c>
      <c r="R583" s="6">
        <f t="shared" si="233"/>
        <v>1.1219725590410257</v>
      </c>
      <c r="S583" s="6">
        <f t="shared" si="234"/>
        <v>1.1219725590410257</v>
      </c>
      <c r="T583" s="7">
        <f t="shared" si="235"/>
        <v>3.2360235093822531</v>
      </c>
      <c r="U583" s="7">
        <f t="shared" si="236"/>
        <v>0.32764708521164826</v>
      </c>
      <c r="V583" s="7">
        <f t="shared" si="237"/>
        <v>7.097298949372413</v>
      </c>
      <c r="W583" s="6">
        <f t="shared" si="238"/>
        <v>10.660969543966313</v>
      </c>
      <c r="X583" s="6">
        <v>2.7834000000000001E-2</v>
      </c>
      <c r="Y583" s="6">
        <v>8.4536497000092794</v>
      </c>
      <c r="Z583" s="6">
        <f t="shared" si="239"/>
        <v>3930.9425847561465</v>
      </c>
      <c r="AA583" s="6">
        <f t="shared" ref="AA583:AA602" si="241">ABS(R583-X583)/ABS(X583)*100</f>
        <v>3930.9425847561465</v>
      </c>
      <c r="AB583" s="6">
        <f t="shared" si="240"/>
        <v>26.110850606390883</v>
      </c>
    </row>
    <row r="584" spans="5:28">
      <c r="E584" s="12">
        <f t="shared" si="224"/>
        <v>1.3259373679230195</v>
      </c>
      <c r="F584" s="12">
        <f t="shared" si="225"/>
        <v>148799326.5</v>
      </c>
      <c r="G584" s="6">
        <v>5154859</v>
      </c>
      <c r="H584" s="6">
        <v>99199551</v>
      </c>
      <c r="I584" s="12">
        <f t="shared" si="226"/>
        <v>198399102</v>
      </c>
      <c r="J584" s="6">
        <v>24662323.416016001</v>
      </c>
      <c r="K584" s="12">
        <f t="shared" si="227"/>
        <v>197298587.32812801</v>
      </c>
      <c r="L584" s="6">
        <f t="shared" si="228"/>
        <v>1293.491792</v>
      </c>
      <c r="M584" s="6">
        <f t="shared" si="229"/>
        <v>5242880</v>
      </c>
      <c r="N584" s="13">
        <f t="shared" si="230"/>
        <v>1.0055779146053474</v>
      </c>
      <c r="O584" s="13"/>
      <c r="P584" s="7">
        <f t="shared" si="231"/>
        <v>1.1492411987419209</v>
      </c>
      <c r="Q584" s="7">
        <f t="shared" si="232"/>
        <v>0</v>
      </c>
      <c r="R584" s="6">
        <f t="shared" si="233"/>
        <v>1.1492411987419209</v>
      </c>
      <c r="S584" s="6">
        <f t="shared" si="234"/>
        <v>1.1492411987419209</v>
      </c>
      <c r="T584" s="7">
        <f t="shared" si="235"/>
        <v>3.3146724553211748</v>
      </c>
      <c r="U584" s="7">
        <f t="shared" si="236"/>
        <v>0.37434675089003544</v>
      </c>
      <c r="V584" s="7">
        <f t="shared" si="237"/>
        <v>9.4327218521999594</v>
      </c>
      <c r="W584" s="6">
        <f t="shared" si="238"/>
        <v>13.121741058411169</v>
      </c>
      <c r="X584" s="6">
        <v>3.6992999999999998E-2</v>
      </c>
      <c r="Y584" s="6">
        <v>10.998236505884529</v>
      </c>
      <c r="Z584" s="6">
        <f t="shared" si="239"/>
        <v>3006.6450375528366</v>
      </c>
      <c r="AA584" s="6">
        <f t="shared" si="241"/>
        <v>3006.6450375528366</v>
      </c>
      <c r="AB584" s="6">
        <f t="shared" si="240"/>
        <v>19.307682203328451</v>
      </c>
    </row>
    <row r="585" spans="5:28">
      <c r="E585" s="12">
        <f t="shared" si="224"/>
        <v>1.0855381234148218</v>
      </c>
      <c r="F585" s="12">
        <f t="shared" si="225"/>
        <v>166319958</v>
      </c>
      <c r="G585" s="6">
        <v>1504002</v>
      </c>
      <c r="H585" s="6">
        <v>110879972</v>
      </c>
      <c r="I585" s="12">
        <f t="shared" si="226"/>
        <v>221759944</v>
      </c>
      <c r="J585" s="6">
        <v>22568331.886719</v>
      </c>
      <c r="K585" s="12">
        <f t="shared" si="227"/>
        <v>180546655.093752</v>
      </c>
      <c r="L585" s="6">
        <f t="shared" si="228"/>
        <v>1360.6397039999999</v>
      </c>
      <c r="M585" s="6">
        <f t="shared" si="229"/>
        <v>5242880</v>
      </c>
      <c r="N585" s="13">
        <f t="shared" si="230"/>
        <v>1.2282694679934518</v>
      </c>
      <c r="O585" s="13"/>
      <c r="P585" s="7">
        <f t="shared" si="231"/>
        <v>1.2845605716274928</v>
      </c>
      <c r="Q585" s="7">
        <f t="shared" si="232"/>
        <v>0</v>
      </c>
      <c r="R585" s="6">
        <f t="shared" si="233"/>
        <v>1.2845605716274928</v>
      </c>
      <c r="S585" s="6">
        <f t="shared" si="234"/>
        <v>1.2845605716274928</v>
      </c>
      <c r="T585" s="7">
        <f t="shared" si="235"/>
        <v>3.7049642395577287</v>
      </c>
      <c r="U585" s="7">
        <f t="shared" si="236"/>
        <v>0.34256227899901609</v>
      </c>
      <c r="V585" s="7">
        <f t="shared" si="237"/>
        <v>7.0488514822321973</v>
      </c>
      <c r="W585" s="6">
        <f t="shared" si="238"/>
        <v>11.096378000788942</v>
      </c>
      <c r="X585" s="6">
        <v>2.7643999999999998E-2</v>
      </c>
      <c r="Y585" s="6">
        <v>8.352404233342547</v>
      </c>
      <c r="Z585" s="6">
        <f t="shared" si="239"/>
        <v>4546.7970323668533</v>
      </c>
      <c r="AA585" s="6">
        <f t="shared" si="241"/>
        <v>4546.7970323668533</v>
      </c>
      <c r="AB585" s="6">
        <f t="shared" si="240"/>
        <v>32.852501995683284</v>
      </c>
    </row>
    <row r="586" spans="5:28">
      <c r="E586" s="12">
        <f t="shared" si="224"/>
        <v>1.1449589349518605</v>
      </c>
      <c r="F586" s="12">
        <f t="shared" si="225"/>
        <v>169586280</v>
      </c>
      <c r="G586" s="6">
        <v>1139905</v>
      </c>
      <c r="H586" s="6">
        <v>113057520</v>
      </c>
      <c r="I586" s="12">
        <f t="shared" si="226"/>
        <v>226115040</v>
      </c>
      <c r="J586" s="6">
        <v>24271165.816406</v>
      </c>
      <c r="K586" s="12">
        <f t="shared" si="227"/>
        <v>194169326.531248</v>
      </c>
      <c r="L586" s="6">
        <f t="shared" si="228"/>
        <v>1379.4883400000001</v>
      </c>
      <c r="M586" s="6">
        <f t="shared" si="229"/>
        <v>5242880</v>
      </c>
      <c r="N586" s="13">
        <f t="shared" si="230"/>
        <v>1.1645250258598951</v>
      </c>
      <c r="O586" s="13"/>
      <c r="P586" s="7">
        <f t="shared" si="231"/>
        <v>1.3097877813135335</v>
      </c>
      <c r="Q586" s="7">
        <f t="shared" si="232"/>
        <v>0</v>
      </c>
      <c r="R586" s="6">
        <f t="shared" si="233"/>
        <v>1.3097877813135335</v>
      </c>
      <c r="S586" s="6">
        <f t="shared" si="234"/>
        <v>1.3097877813135335</v>
      </c>
      <c r="T586" s="7">
        <f t="shared" si="235"/>
        <v>3.777725237999543</v>
      </c>
      <c r="U586" s="7">
        <f t="shared" si="236"/>
        <v>0.3684094118149645</v>
      </c>
      <c r="V586" s="7">
        <f t="shared" si="237"/>
        <v>19.308610535398312</v>
      </c>
      <c r="W586" s="6">
        <f t="shared" si="238"/>
        <v>23.454745185212818</v>
      </c>
      <c r="X586" s="6">
        <v>7.5724E-2</v>
      </c>
      <c r="Y586" s="6">
        <v>19.084551444461272</v>
      </c>
      <c r="Z586" s="6">
        <f t="shared" si="239"/>
        <v>1629.6864683766489</v>
      </c>
      <c r="AA586" s="6">
        <f t="shared" si="241"/>
        <v>1629.6864683766489</v>
      </c>
      <c r="AB586" s="6">
        <f t="shared" si="240"/>
        <v>22.899116877173793</v>
      </c>
    </row>
    <row r="587" spans="5:28">
      <c r="E587" s="12">
        <f t="shared" si="224"/>
        <v>1.0932306874926701</v>
      </c>
      <c r="F587" s="12">
        <f t="shared" si="225"/>
        <v>176109066</v>
      </c>
      <c r="G587" s="6">
        <v>1564794</v>
      </c>
      <c r="H587" s="6">
        <v>117406044</v>
      </c>
      <c r="I587" s="12">
        <f t="shared" si="226"/>
        <v>234812088</v>
      </c>
      <c r="J587" s="6">
        <v>24065979.412108999</v>
      </c>
      <c r="K587" s="12">
        <f t="shared" si="227"/>
        <v>192527835.29687199</v>
      </c>
      <c r="L587" s="6">
        <f t="shared" si="228"/>
        <v>1440.168408</v>
      </c>
      <c r="M587" s="6">
        <f t="shared" si="229"/>
        <v>5242880</v>
      </c>
      <c r="N587" s="13">
        <f t="shared" si="230"/>
        <v>1.2196266978119137</v>
      </c>
      <c r="O587" s="13"/>
      <c r="P587" s="7">
        <f t="shared" si="231"/>
        <v>1.3601660631115831</v>
      </c>
      <c r="Q587" s="7">
        <f t="shared" si="232"/>
        <v>0</v>
      </c>
      <c r="R587" s="6">
        <f t="shared" si="233"/>
        <v>1.3601660631115831</v>
      </c>
      <c r="S587" s="6">
        <f t="shared" si="234"/>
        <v>1.3601660631115831</v>
      </c>
      <c r="T587" s="7">
        <f t="shared" si="235"/>
        <v>3.9230276368390604</v>
      </c>
      <c r="U587" s="7">
        <f t="shared" si="236"/>
        <v>0.36529490948362658</v>
      </c>
      <c r="V587" s="7">
        <f t="shared" si="237"/>
        <v>7.8599640768270689</v>
      </c>
      <c r="W587" s="6">
        <f t="shared" si="238"/>
        <v>12.148286623149755</v>
      </c>
      <c r="X587" s="6">
        <v>3.0825000000000002E-2</v>
      </c>
      <c r="Y587" s="6">
        <v>9.2734810714329754</v>
      </c>
      <c r="Z587" s="6">
        <f t="shared" si="239"/>
        <v>4312.5419727869676</v>
      </c>
      <c r="AA587" s="6">
        <f t="shared" si="241"/>
        <v>4312.5419727869676</v>
      </c>
      <c r="AB587" s="6">
        <f t="shared" si="240"/>
        <v>31.000284893799357</v>
      </c>
    </row>
    <row r="588" spans="5:28">
      <c r="E588" s="12">
        <f t="shared" si="224"/>
        <v>1.6957808666998604</v>
      </c>
      <c r="F588" s="12">
        <f t="shared" si="225"/>
        <v>142638511.5</v>
      </c>
      <c r="G588" s="6">
        <v>16777216</v>
      </c>
      <c r="H588" s="6">
        <v>95092341</v>
      </c>
      <c r="I588" s="12">
        <f t="shared" si="226"/>
        <v>190184682</v>
      </c>
      <c r="J588" s="6">
        <v>30235457.332031</v>
      </c>
      <c r="K588" s="12">
        <f t="shared" si="227"/>
        <v>241883658.656248</v>
      </c>
      <c r="L588" s="6">
        <f t="shared" si="228"/>
        <v>1476.6524119999999</v>
      </c>
      <c r="M588" s="6">
        <f t="shared" si="229"/>
        <v>5242880</v>
      </c>
      <c r="N588" s="13">
        <f t="shared" si="230"/>
        <v>0.78626511214748984</v>
      </c>
      <c r="O588" s="13"/>
      <c r="P588" s="7">
        <f t="shared" si="231"/>
        <v>1.1016585746644711</v>
      </c>
      <c r="Q588" s="7">
        <f t="shared" si="232"/>
        <v>0</v>
      </c>
      <c r="R588" s="6">
        <f t="shared" si="233"/>
        <v>1.1016585746644711</v>
      </c>
      <c r="S588" s="6">
        <f t="shared" si="234"/>
        <v>1.1016585746644711</v>
      </c>
      <c r="T588" s="7">
        <f t="shared" si="235"/>
        <v>3.1774333678658326</v>
      </c>
      <c r="U588" s="7">
        <f t="shared" si="236"/>
        <v>0.45894075034997345</v>
      </c>
      <c r="V588" s="7">
        <f t="shared" si="237"/>
        <v>18.635445728818475</v>
      </c>
      <c r="W588" s="6">
        <f t="shared" si="238"/>
        <v>22.27181984703428</v>
      </c>
      <c r="X588" s="6">
        <v>7.3083999999999996E-2</v>
      </c>
      <c r="Y588" s="6">
        <v>19.751864549999997</v>
      </c>
      <c r="Z588" s="6">
        <f t="shared" si="239"/>
        <v>1407.3868078710407</v>
      </c>
      <c r="AA588" s="6">
        <f t="shared" si="241"/>
        <v>1407.3868078710407</v>
      </c>
      <c r="AB588" s="6">
        <f t="shared" si="240"/>
        <v>12.758062868724377</v>
      </c>
    </row>
    <row r="589" spans="5:28">
      <c r="E589" s="12">
        <f t="shared" si="224"/>
        <v>1.1095978612708939</v>
      </c>
      <c r="F589" s="12">
        <f t="shared" si="225"/>
        <v>190809216</v>
      </c>
      <c r="G589" s="6">
        <v>2164760</v>
      </c>
      <c r="H589" s="6">
        <v>127206144</v>
      </c>
      <c r="I589" s="12">
        <f t="shared" si="226"/>
        <v>254412288</v>
      </c>
      <c r="J589" s="6">
        <v>26465187.248047002</v>
      </c>
      <c r="K589" s="12">
        <f t="shared" si="227"/>
        <v>211721497.98437601</v>
      </c>
      <c r="L589" s="6">
        <f t="shared" si="228"/>
        <v>1569.768928</v>
      </c>
      <c r="M589" s="6">
        <f t="shared" si="229"/>
        <v>5242880</v>
      </c>
      <c r="N589" s="13">
        <f t="shared" si="230"/>
        <v>1.2016365386701275</v>
      </c>
      <c r="O589" s="13"/>
      <c r="P589" s="7">
        <f t="shared" si="231"/>
        <v>1.4737016442533839</v>
      </c>
      <c r="Q589" s="7">
        <f t="shared" si="232"/>
        <v>0</v>
      </c>
      <c r="R589" s="6">
        <f t="shared" si="233"/>
        <v>1.4737016442533839</v>
      </c>
      <c r="S589" s="6">
        <f t="shared" si="234"/>
        <v>1.4737016442533839</v>
      </c>
      <c r="T589" s="7">
        <f t="shared" si="235"/>
        <v>4.2504900215165176</v>
      </c>
      <c r="U589" s="7">
        <f t="shared" si="236"/>
        <v>0.40171222681999902</v>
      </c>
      <c r="V589" s="7">
        <f t="shared" si="237"/>
        <v>8.265137894120766</v>
      </c>
      <c r="W589" s="6">
        <f t="shared" si="238"/>
        <v>12.917340142457283</v>
      </c>
      <c r="X589" s="6">
        <v>3.2413999999999998E-2</v>
      </c>
      <c r="Y589" s="6">
        <v>9.8207474142996052</v>
      </c>
      <c r="Z589" s="6">
        <f t="shared" si="239"/>
        <v>4446.4973290966373</v>
      </c>
      <c r="AA589" s="6">
        <f t="shared" si="241"/>
        <v>4446.4973290966373</v>
      </c>
      <c r="AB589" s="6">
        <f t="shared" si="240"/>
        <v>31.531130956986537</v>
      </c>
    </row>
    <row r="590" spans="5:28">
      <c r="E590" s="12">
        <f t="shared" si="224"/>
        <v>1.1097526899264236</v>
      </c>
      <c r="F590" s="12">
        <f t="shared" si="225"/>
        <v>190809216</v>
      </c>
      <c r="G590" s="6">
        <v>2164760</v>
      </c>
      <c r="H590" s="6">
        <v>127206144</v>
      </c>
      <c r="I590" s="12">
        <f t="shared" si="226"/>
        <v>254412288</v>
      </c>
      <c r="J590" s="6">
        <v>26468880.089844</v>
      </c>
      <c r="K590" s="12">
        <f t="shared" si="227"/>
        <v>211751040.718752</v>
      </c>
      <c r="L590" s="6">
        <f t="shared" si="228"/>
        <v>1569.768928</v>
      </c>
      <c r="M590" s="6">
        <f t="shared" si="229"/>
        <v>5242880</v>
      </c>
      <c r="N590" s="13">
        <f t="shared" si="230"/>
        <v>1.2014688907145006</v>
      </c>
      <c r="O590" s="13"/>
      <c r="P590" s="7">
        <f t="shared" si="231"/>
        <v>1.4737016442533839</v>
      </c>
      <c r="Q590" s="7">
        <f t="shared" si="232"/>
        <v>0</v>
      </c>
      <c r="R590" s="6">
        <f t="shared" si="233"/>
        <v>1.4737016442533839</v>
      </c>
      <c r="S590" s="6">
        <f t="shared" si="234"/>
        <v>1.4737016442533839</v>
      </c>
      <c r="T590" s="7">
        <f t="shared" si="235"/>
        <v>4.2504900215165176</v>
      </c>
      <c r="U590" s="7">
        <f t="shared" si="236"/>
        <v>0.40176828006790022</v>
      </c>
      <c r="V590" s="7">
        <f t="shared" si="237"/>
        <v>8.266157840797403</v>
      </c>
      <c r="W590" s="6">
        <f t="shared" si="238"/>
        <v>12.918416142381821</v>
      </c>
      <c r="X590" s="6">
        <v>3.2418000000000002E-2</v>
      </c>
      <c r="Y590" s="6">
        <v>9.878629080010807</v>
      </c>
      <c r="Z590" s="6">
        <f t="shared" si="239"/>
        <v>4445.9363447880305</v>
      </c>
      <c r="AA590" s="6">
        <f t="shared" si="241"/>
        <v>4445.9363447880305</v>
      </c>
      <c r="AB590" s="6">
        <f t="shared" si="240"/>
        <v>30.771345272209455</v>
      </c>
    </row>
    <row r="591" spans="5:28">
      <c r="E591" s="12">
        <f t="shared" si="224"/>
        <v>1.1668400189578574</v>
      </c>
      <c r="F591" s="12">
        <f t="shared" si="225"/>
        <v>190465827</v>
      </c>
      <c r="G591" s="6">
        <v>8388608</v>
      </c>
      <c r="H591" s="6">
        <v>126977218</v>
      </c>
      <c r="I591" s="12">
        <f t="shared" si="226"/>
        <v>253954436</v>
      </c>
      <c r="J591" s="6">
        <v>27780393.648437999</v>
      </c>
      <c r="K591" s="12">
        <f t="shared" si="227"/>
        <v>222243149.18750399</v>
      </c>
      <c r="L591" s="6">
        <f t="shared" si="228"/>
        <v>1691.4987759999999</v>
      </c>
      <c r="M591" s="6">
        <f t="shared" si="229"/>
        <v>5242880</v>
      </c>
      <c r="N591" s="13">
        <f t="shared" si="230"/>
        <v>1.1426873535964051</v>
      </c>
      <c r="O591" s="13"/>
      <c r="P591" s="7">
        <f t="shared" si="231"/>
        <v>1.4710495033111008</v>
      </c>
      <c r="Q591" s="7">
        <f t="shared" si="232"/>
        <v>0</v>
      </c>
      <c r="R591" s="6">
        <f t="shared" si="233"/>
        <v>1.4710495033111008</v>
      </c>
      <c r="S591" s="6">
        <f t="shared" si="234"/>
        <v>1.4710495033111008</v>
      </c>
      <c r="T591" s="7">
        <f t="shared" si="235"/>
        <v>4.2428406450943719</v>
      </c>
      <c r="U591" s="7">
        <f t="shared" si="236"/>
        <v>0.42167560311796842</v>
      </c>
      <c r="V591" s="7">
        <f t="shared" si="237"/>
        <v>8.9913399278856811</v>
      </c>
      <c r="W591" s="6">
        <f t="shared" si="238"/>
        <v>13.655856176098021</v>
      </c>
      <c r="X591" s="6">
        <v>3.5262000000000002E-2</v>
      </c>
      <c r="Y591" s="6">
        <v>10.922404500000001</v>
      </c>
      <c r="Z591" s="6">
        <f t="shared" si="239"/>
        <v>4071.7699033268132</v>
      </c>
      <c r="AA591" s="6">
        <f t="shared" si="241"/>
        <v>4071.7699033268132</v>
      </c>
      <c r="AB591" s="6">
        <f t="shared" si="240"/>
        <v>25.026098201160927</v>
      </c>
    </row>
    <row r="592" spans="5:28">
      <c r="E592" s="12">
        <f t="shared" si="224"/>
        <v>2.6194541662604385</v>
      </c>
      <c r="F592" s="12">
        <f t="shared" si="225"/>
        <v>131489494.5</v>
      </c>
      <c r="G592" s="6">
        <v>50912018</v>
      </c>
      <c r="H592" s="6">
        <v>87659663</v>
      </c>
      <c r="I592" s="12">
        <f t="shared" si="226"/>
        <v>175319326</v>
      </c>
      <c r="J592" s="6">
        <v>43053838.023437999</v>
      </c>
      <c r="K592" s="12">
        <f t="shared" si="227"/>
        <v>344430704.18750399</v>
      </c>
      <c r="L592" s="6">
        <f t="shared" si="228"/>
        <v>2070.1563160000001</v>
      </c>
      <c r="M592" s="6">
        <f t="shared" si="229"/>
        <v>5242880</v>
      </c>
      <c r="N592" s="13">
        <f t="shared" si="230"/>
        <v>0.50901189664135815</v>
      </c>
      <c r="O592" s="13"/>
      <c r="P592" s="7">
        <f t="shared" si="231"/>
        <v>1.0155499210619694</v>
      </c>
      <c r="Q592" s="7">
        <f t="shared" si="232"/>
        <v>0</v>
      </c>
      <c r="R592" s="6">
        <f t="shared" si="233"/>
        <v>1.0155499210619694</v>
      </c>
      <c r="S592" s="6">
        <f t="shared" si="234"/>
        <v>1.0155499210619694</v>
      </c>
      <c r="T592" s="7">
        <f t="shared" si="235"/>
        <v>2.9290764671791383</v>
      </c>
      <c r="U592" s="7">
        <f t="shared" si="236"/>
        <v>0.65350957026835799</v>
      </c>
      <c r="V592" s="7">
        <f t="shared" si="237"/>
        <v>27.114007465025349</v>
      </c>
      <c r="W592" s="6">
        <f t="shared" si="238"/>
        <v>30.696593502472844</v>
      </c>
      <c r="X592" s="6">
        <v>0.106335</v>
      </c>
      <c r="Y592" s="6">
        <v>29.215541250000001</v>
      </c>
      <c r="Z592" s="6">
        <f t="shared" si="239"/>
        <v>855.0476522894337</v>
      </c>
      <c r="AA592" s="6">
        <f t="shared" si="241"/>
        <v>855.0476522894337</v>
      </c>
      <c r="AB592" s="6">
        <f t="shared" si="240"/>
        <v>5.0693986457390805</v>
      </c>
    </row>
    <row r="593" spans="5:28">
      <c r="E593" s="12">
        <f t="shared" si="224"/>
        <v>1.1171062815477339</v>
      </c>
      <c r="F593" s="12">
        <f t="shared" si="225"/>
        <v>291163966.5</v>
      </c>
      <c r="G593" s="6">
        <v>7414866</v>
      </c>
      <c r="H593" s="6">
        <v>194109311</v>
      </c>
      <c r="I593" s="12">
        <f t="shared" si="226"/>
        <v>388218622</v>
      </c>
      <c r="J593" s="6">
        <v>40657636.992187999</v>
      </c>
      <c r="K593" s="12">
        <f t="shared" si="227"/>
        <v>325261095.93750399</v>
      </c>
      <c r="L593" s="6">
        <f t="shared" si="228"/>
        <v>2477.6090519999998</v>
      </c>
      <c r="M593" s="6">
        <f t="shared" si="229"/>
        <v>5242880</v>
      </c>
      <c r="N593" s="13">
        <f t="shared" si="230"/>
        <v>1.1935599641298409</v>
      </c>
      <c r="O593" s="13"/>
      <c r="P593" s="7">
        <f t="shared" si="231"/>
        <v>2.2487845460168296</v>
      </c>
      <c r="Q593" s="7">
        <f t="shared" si="232"/>
        <v>0</v>
      </c>
      <c r="R593" s="6">
        <f t="shared" si="233"/>
        <v>2.2487845460168296</v>
      </c>
      <c r="S593" s="6">
        <f t="shared" si="234"/>
        <v>2.2487845460168296</v>
      </c>
      <c r="T593" s="7">
        <f t="shared" si="235"/>
        <v>6.4860050273117817</v>
      </c>
      <c r="U593" s="7">
        <f t="shared" si="236"/>
        <v>0.61713789289649856</v>
      </c>
      <c r="V593" s="7">
        <f t="shared" si="237"/>
        <v>29.111828017886339</v>
      </c>
      <c r="W593" s="6">
        <f t="shared" si="238"/>
        <v>36.214970938094616</v>
      </c>
      <c r="X593" s="6">
        <v>0.11416999999999999</v>
      </c>
      <c r="Y593" s="6">
        <v>29.27509083337139</v>
      </c>
      <c r="Z593" s="6">
        <f t="shared" si="239"/>
        <v>1869.6807795540244</v>
      </c>
      <c r="AA593" s="6">
        <f t="shared" si="241"/>
        <v>1869.6807795540244</v>
      </c>
      <c r="AB593" s="6">
        <f t="shared" si="240"/>
        <v>23.70575088638935</v>
      </c>
    </row>
    <row r="594" spans="5:28">
      <c r="E594" s="12">
        <f t="shared" si="224"/>
        <v>1.1908694571237091</v>
      </c>
      <c r="F594" s="12">
        <f t="shared" si="225"/>
        <v>344277168</v>
      </c>
      <c r="G594" s="6">
        <v>8345600</v>
      </c>
      <c r="H594" s="6">
        <v>229518112</v>
      </c>
      <c r="I594" s="12">
        <f t="shared" si="226"/>
        <v>459036224</v>
      </c>
      <c r="J594" s="6">
        <v>51248645.519530997</v>
      </c>
      <c r="K594" s="12">
        <f t="shared" si="227"/>
        <v>409989164.15624797</v>
      </c>
      <c r="L594" s="6">
        <f t="shared" si="228"/>
        <v>2921.1293439999999</v>
      </c>
      <c r="M594" s="6">
        <f t="shared" si="229"/>
        <v>5242880</v>
      </c>
      <c r="N594" s="13">
        <f t="shared" si="230"/>
        <v>1.1196301369200579</v>
      </c>
      <c r="O594" s="13"/>
      <c r="P594" s="7">
        <f t="shared" si="231"/>
        <v>2.6590006457575845</v>
      </c>
      <c r="Q594" s="7">
        <f t="shared" si="232"/>
        <v>0</v>
      </c>
      <c r="R594" s="6">
        <f t="shared" si="233"/>
        <v>2.6590006457575845</v>
      </c>
      <c r="S594" s="6">
        <f t="shared" si="234"/>
        <v>2.6590006457575845</v>
      </c>
      <c r="T594" s="7">
        <f t="shared" si="235"/>
        <v>7.6691613638827896</v>
      </c>
      <c r="U594" s="7">
        <f t="shared" si="236"/>
        <v>0.77789767063442172</v>
      </c>
      <c r="V594" s="7">
        <f t="shared" si="237"/>
        <v>16.654964269460297</v>
      </c>
      <c r="W594" s="6">
        <f t="shared" si="238"/>
        <v>25.102023303977511</v>
      </c>
      <c r="X594" s="6">
        <v>6.5317E-2</v>
      </c>
      <c r="Y594" s="6">
        <v>19.885107479999999</v>
      </c>
      <c r="Z594" s="6">
        <f t="shared" si="239"/>
        <v>3970.9166767573292</v>
      </c>
      <c r="AA594" s="6">
        <f t="shared" si="241"/>
        <v>3970.9166767573292</v>
      </c>
      <c r="AB594" s="6">
        <f t="shared" si="240"/>
        <v>26.235291054999681</v>
      </c>
    </row>
    <row r="595" spans="5:28">
      <c r="E595" s="12">
        <f t="shared" si="224"/>
        <v>1.1031956217527112</v>
      </c>
      <c r="F595" s="12">
        <f t="shared" si="225"/>
        <v>424610187</v>
      </c>
      <c r="G595" s="6">
        <v>2017169</v>
      </c>
      <c r="H595" s="6">
        <v>283073458</v>
      </c>
      <c r="I595" s="12">
        <f t="shared" si="226"/>
        <v>566146916</v>
      </c>
      <c r="J595" s="6">
        <v>58553512.40625</v>
      </c>
      <c r="K595" s="12">
        <f t="shared" si="227"/>
        <v>468428099.25</v>
      </c>
      <c r="L595" s="6">
        <f t="shared" si="228"/>
        <v>3437.2248760000002</v>
      </c>
      <c r="M595" s="6">
        <f t="shared" si="229"/>
        <v>5242880</v>
      </c>
      <c r="N595" s="13">
        <f t="shared" si="230"/>
        <v>1.2086100661050385</v>
      </c>
      <c r="O595" s="13"/>
      <c r="P595" s="7">
        <f t="shared" si="231"/>
        <v>3.2794471035855879</v>
      </c>
      <c r="Q595" s="7">
        <f t="shared" si="232"/>
        <v>0</v>
      </c>
      <c r="R595" s="6">
        <f t="shared" si="233"/>
        <v>3.2794471035855879</v>
      </c>
      <c r="S595" s="6">
        <f t="shared" si="234"/>
        <v>3.2794471035855879</v>
      </c>
      <c r="T595" s="7">
        <f t="shared" si="235"/>
        <v>9.4586697682242065</v>
      </c>
      <c r="U595" s="7">
        <f t="shared" si="236"/>
        <v>0.88877745834135025</v>
      </c>
      <c r="V595" s="7">
        <f t="shared" si="237"/>
        <v>18.462054793790333</v>
      </c>
      <c r="W595" s="6">
        <f t="shared" si="238"/>
        <v>28.80950202035589</v>
      </c>
      <c r="X595" s="6">
        <v>7.2403999999999996E-2</v>
      </c>
      <c r="Y595" s="6">
        <v>21.789344941206284</v>
      </c>
      <c r="Z595" s="6">
        <f t="shared" si="239"/>
        <v>4429.3728296580139</v>
      </c>
      <c r="AA595" s="6">
        <f t="shared" si="241"/>
        <v>4429.3728296580139</v>
      </c>
      <c r="AB595" s="6">
        <f t="shared" si="240"/>
        <v>32.218302560687079</v>
      </c>
    </row>
    <row r="596" spans="5:28">
      <c r="E596" s="12">
        <f t="shared" si="224"/>
        <v>1.1604969002010963</v>
      </c>
      <c r="F596" s="12">
        <f t="shared" si="225"/>
        <v>397616356.5</v>
      </c>
      <c r="G596" s="6">
        <v>16777216</v>
      </c>
      <c r="H596" s="6">
        <v>265077571</v>
      </c>
      <c r="I596" s="12">
        <f t="shared" si="226"/>
        <v>530155142</v>
      </c>
      <c r="J596" s="6">
        <v>57679068.648437999</v>
      </c>
      <c r="K596" s="12">
        <f t="shared" si="227"/>
        <v>461432549.18750399</v>
      </c>
      <c r="L596" s="6">
        <f t="shared" si="228"/>
        <v>3516.4751719999999</v>
      </c>
      <c r="M596" s="6">
        <f t="shared" si="229"/>
        <v>5242880</v>
      </c>
      <c r="N596" s="13">
        <f t="shared" si="230"/>
        <v>1.1489331277854229</v>
      </c>
      <c r="O596" s="13"/>
      <c r="P596" s="7">
        <f t="shared" si="231"/>
        <v>3.0709621402987666</v>
      </c>
      <c r="Q596" s="7">
        <f t="shared" si="232"/>
        <v>0</v>
      </c>
      <c r="R596" s="6">
        <f t="shared" si="233"/>
        <v>3.0709621402987666</v>
      </c>
      <c r="S596" s="6">
        <f t="shared" si="234"/>
        <v>3.0709621402987666</v>
      </c>
      <c r="T596" s="7">
        <f t="shared" si="235"/>
        <v>8.8573518152027013</v>
      </c>
      <c r="U596" s="7">
        <f t="shared" si="236"/>
        <v>0.87550437072299492</v>
      </c>
      <c r="V596" s="7">
        <f t="shared" si="237"/>
        <v>19.427944296564736</v>
      </c>
      <c r="W596" s="6">
        <f t="shared" si="238"/>
        <v>29.16080048249043</v>
      </c>
      <c r="X596" s="6">
        <v>7.6191999999999996E-2</v>
      </c>
      <c r="Y596" s="6">
        <v>23.423113955538625</v>
      </c>
      <c r="Z596" s="6">
        <f t="shared" si="239"/>
        <v>3930.5571979981714</v>
      </c>
      <c r="AA596" s="6">
        <f t="shared" si="241"/>
        <v>3930.5571979981714</v>
      </c>
      <c r="AB596" s="6">
        <f t="shared" si="240"/>
        <v>24.495831501494585</v>
      </c>
    </row>
    <row r="597" spans="5:28">
      <c r="E597" s="12">
        <f t="shared" si="224"/>
        <v>1.2075036008680919</v>
      </c>
      <c r="F597" s="12">
        <f t="shared" si="225"/>
        <v>447170643</v>
      </c>
      <c r="G597" s="6">
        <v>18520486</v>
      </c>
      <c r="H597" s="6">
        <v>298113762</v>
      </c>
      <c r="I597" s="12">
        <f t="shared" si="226"/>
        <v>596227524</v>
      </c>
      <c r="J597" s="6">
        <v>67495020.203125</v>
      </c>
      <c r="K597" s="12">
        <f t="shared" si="227"/>
        <v>539960161.625</v>
      </c>
      <c r="L597" s="6">
        <f t="shared" si="228"/>
        <v>3947.774864</v>
      </c>
      <c r="M597" s="6">
        <f t="shared" si="229"/>
        <v>5242880</v>
      </c>
      <c r="N597" s="13">
        <f t="shared" si="230"/>
        <v>1.1042065070238967</v>
      </c>
      <c r="O597" s="13"/>
      <c r="P597" s="7">
        <f t="shared" si="231"/>
        <v>3.4536912087671015</v>
      </c>
      <c r="Q597" s="7">
        <f t="shared" si="232"/>
        <v>0</v>
      </c>
      <c r="R597" s="6">
        <f t="shared" si="233"/>
        <v>3.4536912087671015</v>
      </c>
      <c r="S597" s="6">
        <f t="shared" si="234"/>
        <v>3.4536912087671015</v>
      </c>
      <c r="T597" s="7">
        <f t="shared" si="235"/>
        <v>9.9612293149751494</v>
      </c>
      <c r="U597" s="7">
        <f t="shared" si="236"/>
        <v>1.0244996421500481</v>
      </c>
      <c r="V597" s="7">
        <f t="shared" si="237"/>
        <v>25.318136354138307</v>
      </c>
      <c r="W597" s="6">
        <f t="shared" si="238"/>
        <v>36.303865311263507</v>
      </c>
      <c r="X597" s="6">
        <v>9.9292000000000005E-2</v>
      </c>
      <c r="Y597" s="6">
        <v>28.576237600000002</v>
      </c>
      <c r="Z597" s="6">
        <f t="shared" si="239"/>
        <v>3378.3176980694329</v>
      </c>
      <c r="AA597" s="6">
        <f t="shared" si="241"/>
        <v>3378.3176980694329</v>
      </c>
      <c r="AB597" s="6">
        <f t="shared" si="240"/>
        <v>27.042145363683229</v>
      </c>
    </row>
    <row r="598" spans="5:28">
      <c r="E598" s="12">
        <f t="shared" si="224"/>
        <v>1.1904504710475816</v>
      </c>
      <c r="F598" s="12">
        <f t="shared" si="225"/>
        <v>672338448</v>
      </c>
      <c r="G598" s="6">
        <v>16240000</v>
      </c>
      <c r="H598" s="6">
        <v>448225632</v>
      </c>
      <c r="I598" s="12">
        <f t="shared" si="226"/>
        <v>896451264</v>
      </c>
      <c r="J598" s="6">
        <v>100048202.765625</v>
      </c>
      <c r="K598" s="12">
        <f t="shared" si="227"/>
        <v>800385622.125</v>
      </c>
      <c r="L598" s="6">
        <f t="shared" si="228"/>
        <v>5703.507584</v>
      </c>
      <c r="M598" s="6">
        <f t="shared" si="229"/>
        <v>5242880</v>
      </c>
      <c r="N598" s="13">
        <f t="shared" si="230"/>
        <v>1.1200241973612026</v>
      </c>
      <c r="O598" s="13"/>
      <c r="P598" s="7">
        <f t="shared" si="231"/>
        <v>5.1927590138642374</v>
      </c>
      <c r="Q598" s="7">
        <f t="shared" si="232"/>
        <v>0</v>
      </c>
      <c r="R598" s="6">
        <f t="shared" si="233"/>
        <v>5.1927590138642374</v>
      </c>
      <c r="S598" s="6">
        <f t="shared" si="234"/>
        <v>5.1927590138642374</v>
      </c>
      <c r="T598" s="7">
        <f t="shared" si="235"/>
        <v>14.97709557333909</v>
      </c>
      <c r="U598" s="7">
        <f t="shared" si="236"/>
        <v>1.5186208941440182</v>
      </c>
      <c r="V598" s="7">
        <f t="shared" si="237"/>
        <v>32.365457916355545</v>
      </c>
      <c r="W598" s="6">
        <f t="shared" si="238"/>
        <v>48.861174383838659</v>
      </c>
      <c r="X598" s="6">
        <v>0.12692999999999999</v>
      </c>
      <c r="Y598" s="6">
        <v>38.787994714321975</v>
      </c>
      <c r="Z598" s="6">
        <f t="shared" si="239"/>
        <v>3991.0415298701951</v>
      </c>
      <c r="AA598" s="6">
        <f t="shared" si="241"/>
        <v>3991.0415298701951</v>
      </c>
      <c r="AB598" s="6">
        <f t="shared" si="240"/>
        <v>25.969838718672634</v>
      </c>
    </row>
    <row r="599" spans="5:28">
      <c r="E599" s="12">
        <f t="shared" si="224"/>
        <v>1.1367206389623745</v>
      </c>
      <c r="F599" s="12">
        <f t="shared" si="225"/>
        <v>959999187</v>
      </c>
      <c r="G599" s="6">
        <v>22744080</v>
      </c>
      <c r="H599" s="6">
        <v>639999458</v>
      </c>
      <c r="I599" s="12">
        <f t="shared" si="226"/>
        <v>1279998916</v>
      </c>
      <c r="J599" s="6">
        <v>136406361.15625</v>
      </c>
      <c r="K599" s="12">
        <f t="shared" si="227"/>
        <v>1091250889.25</v>
      </c>
      <c r="L599" s="6">
        <f t="shared" si="228"/>
        <v>8134.8750959999998</v>
      </c>
      <c r="M599" s="6">
        <f t="shared" si="229"/>
        <v>5242880</v>
      </c>
      <c r="N599" s="13">
        <f t="shared" si="230"/>
        <v>1.1729648320192652</v>
      </c>
      <c r="O599" s="13"/>
      <c r="P599" s="7">
        <f t="shared" si="231"/>
        <v>7.4144866271229359</v>
      </c>
      <c r="Q599" s="7">
        <f t="shared" si="232"/>
        <v>0</v>
      </c>
      <c r="R599" s="6">
        <f t="shared" si="233"/>
        <v>7.4144866271229359</v>
      </c>
      <c r="S599" s="6">
        <f t="shared" si="234"/>
        <v>7.4144866271229359</v>
      </c>
      <c r="T599" s="7">
        <f t="shared" si="235"/>
        <v>21.385062265585063</v>
      </c>
      <c r="U599" s="7">
        <f t="shared" si="236"/>
        <v>2.0704974644203165</v>
      </c>
      <c r="V599" s="7">
        <f t="shared" si="237"/>
        <v>46.079405943735608</v>
      </c>
      <c r="W599" s="6">
        <f t="shared" si="238"/>
        <v>69.534965673740984</v>
      </c>
      <c r="X599" s="6">
        <v>0.18071300000000001</v>
      </c>
      <c r="Y599" s="6">
        <v>53.3464776</v>
      </c>
      <c r="Z599" s="6">
        <f t="shared" si="239"/>
        <v>4002.9071661269172</v>
      </c>
      <c r="AA599" s="6">
        <f t="shared" si="241"/>
        <v>4002.9071661269172</v>
      </c>
      <c r="AB599" s="6">
        <f t="shared" si="240"/>
        <v>30.345936230550645</v>
      </c>
    </row>
    <row r="600" spans="5:28">
      <c r="E600" s="12">
        <f t="shared" si="224"/>
        <v>1.190612904754367</v>
      </c>
      <c r="F600" s="12">
        <f t="shared" si="225"/>
        <v>1161708528</v>
      </c>
      <c r="G600" s="6">
        <v>27993600</v>
      </c>
      <c r="H600" s="6">
        <v>774472352</v>
      </c>
      <c r="I600" s="12">
        <f t="shared" si="226"/>
        <v>1548944704</v>
      </c>
      <c r="J600" s="6">
        <v>172893145.625</v>
      </c>
      <c r="K600" s="12">
        <f t="shared" si="227"/>
        <v>1383145165</v>
      </c>
      <c r="L600" s="6">
        <f t="shared" si="228"/>
        <v>9853.5402240000003</v>
      </c>
      <c r="M600" s="6">
        <f t="shared" si="229"/>
        <v>5242880</v>
      </c>
      <c r="N600" s="13">
        <f t="shared" si="230"/>
        <v>1.1198713939762064</v>
      </c>
      <c r="O600" s="13"/>
      <c r="P600" s="7">
        <f t="shared" si="231"/>
        <v>8.9723746250117085</v>
      </c>
      <c r="Q600" s="7">
        <f t="shared" si="232"/>
        <v>0</v>
      </c>
      <c r="R600" s="6">
        <f t="shared" si="233"/>
        <v>8.9723746250117085</v>
      </c>
      <c r="S600" s="6">
        <f t="shared" si="234"/>
        <v>8.9723746250117085</v>
      </c>
      <c r="T600" s="7">
        <f t="shared" si="235"/>
        <v>25.878364838387274</v>
      </c>
      <c r="U600" s="7">
        <f t="shared" si="236"/>
        <v>2.6243264360828746</v>
      </c>
      <c r="V600" s="7">
        <f t="shared" si="237"/>
        <v>56.241899643068706</v>
      </c>
      <c r="W600" s="6">
        <f t="shared" si="238"/>
        <v>84.744590917538858</v>
      </c>
      <c r="X600" s="6">
        <v>0.22056799999999999</v>
      </c>
      <c r="Y600" s="6">
        <v>66.723658066593146</v>
      </c>
      <c r="Z600" s="6">
        <f t="shared" si="239"/>
        <v>3967.8496540802421</v>
      </c>
      <c r="AA600" s="6">
        <f t="shared" si="241"/>
        <v>3967.8496540802421</v>
      </c>
      <c r="AB600" s="6">
        <f t="shared" si="240"/>
        <v>27.008310654910478</v>
      </c>
    </row>
    <row r="601" spans="5:28">
      <c r="E601" s="12">
        <f t="shared" si="224"/>
        <v>1.160361185690763</v>
      </c>
      <c r="F601" s="12">
        <f t="shared" si="225"/>
        <v>1404546423</v>
      </c>
      <c r="G601" s="6">
        <v>39459925</v>
      </c>
      <c r="H601" s="6">
        <v>936364282</v>
      </c>
      <c r="I601" s="12">
        <f t="shared" si="226"/>
        <v>1872728564</v>
      </c>
      <c r="J601" s="6">
        <v>203722644.09375</v>
      </c>
      <c r="K601" s="12">
        <f t="shared" si="227"/>
        <v>1629781152.75</v>
      </c>
      <c r="L601" s="6">
        <f t="shared" si="228"/>
        <v>12025.569884</v>
      </c>
      <c r="M601" s="6">
        <f t="shared" si="229"/>
        <v>5242880</v>
      </c>
      <c r="N601" s="13">
        <f t="shared" si="230"/>
        <v>1.1490675056832411</v>
      </c>
      <c r="O601" s="13"/>
      <c r="P601" s="7">
        <f t="shared" si="231"/>
        <v>10.847916135273618</v>
      </c>
      <c r="Q601" s="7">
        <f t="shared" si="232"/>
        <v>0</v>
      </c>
      <c r="R601" s="6">
        <f t="shared" si="233"/>
        <v>10.847916135273618</v>
      </c>
      <c r="S601" s="6">
        <f t="shared" si="234"/>
        <v>10.847916135273618</v>
      </c>
      <c r="T601" s="7">
        <f t="shared" si="235"/>
        <v>31.287852237274631</v>
      </c>
      <c r="U601" s="7">
        <f t="shared" si="236"/>
        <v>3.0922840728662391</v>
      </c>
      <c r="V601" s="7">
        <f t="shared" si="237"/>
        <v>105.00427531969561</v>
      </c>
      <c r="W601" s="6">
        <f t="shared" si="238"/>
        <v>139.38441162983648</v>
      </c>
      <c r="X601" s="6">
        <v>0.41180299999999997</v>
      </c>
      <c r="Y601" s="6">
        <v>112.80032902719785</v>
      </c>
      <c r="Z601" s="6">
        <f t="shared" si="239"/>
        <v>2534.2489334156421</v>
      </c>
      <c r="AA601" s="6">
        <f t="shared" si="241"/>
        <v>2534.2489334156421</v>
      </c>
      <c r="AB601" s="6">
        <f t="shared" si="240"/>
        <v>23.567380371939173</v>
      </c>
    </row>
    <row r="602" spans="5:28">
      <c r="E602" s="12">
        <f t="shared" si="224"/>
        <v>1.3412160381941087</v>
      </c>
      <c r="F602" s="12">
        <f t="shared" si="225"/>
        <v>1529854785</v>
      </c>
      <c r="G602" s="6">
        <v>118142155</v>
      </c>
      <c r="H602" s="6">
        <v>1019903190</v>
      </c>
      <c r="I602" s="12">
        <f t="shared" si="226"/>
        <v>2039806380</v>
      </c>
      <c r="J602" s="6">
        <v>256483221.71875</v>
      </c>
      <c r="K602" s="12">
        <f t="shared" si="227"/>
        <v>2051865773.75</v>
      </c>
      <c r="L602" s="6">
        <f t="shared" si="228"/>
        <v>14601.68138</v>
      </c>
      <c r="M602" s="6">
        <f t="shared" si="229"/>
        <v>5242880</v>
      </c>
      <c r="N602" s="13">
        <f t="shared" si="230"/>
        <v>0.99412271801387853</v>
      </c>
      <c r="O602" s="13"/>
      <c r="P602" s="7">
        <f t="shared" si="231"/>
        <v>11.815726511466863</v>
      </c>
      <c r="Q602" s="7">
        <f t="shared" si="232"/>
        <v>0</v>
      </c>
      <c r="R602" s="6">
        <f t="shared" si="233"/>
        <v>11.815726511466863</v>
      </c>
      <c r="S602" s="6">
        <f t="shared" si="234"/>
        <v>11.815726511466863</v>
      </c>
      <c r="T602" s="7">
        <f t="shared" si="235"/>
        <v>34.079237021820781</v>
      </c>
      <c r="U602" s="7">
        <f t="shared" si="236"/>
        <v>3.8931311980877781</v>
      </c>
      <c r="V602" s="7">
        <f t="shared" si="237"/>
        <v>102.00741699706956</v>
      </c>
      <c r="W602" s="6">
        <f t="shared" si="238"/>
        <v>139.97978521697812</v>
      </c>
      <c r="X602" s="6">
        <v>0.40005000000000002</v>
      </c>
      <c r="Y602" s="6">
        <v>117.72380454556365</v>
      </c>
      <c r="Z602" s="6">
        <f t="shared" si="239"/>
        <v>2853.5624325626454</v>
      </c>
      <c r="AA602" s="6">
        <f t="shared" si="241"/>
        <v>2853.5624325626454</v>
      </c>
      <c r="AB602" s="6">
        <f t="shared" si="240"/>
        <v>18.905250945063145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602"/>
  <sheetViews>
    <sheetView topLeftCell="A9" zoomScale="75" zoomScaleNormal="75" zoomScalePageLayoutView="75" workbookViewId="0">
      <selection activeCell="B47" sqref="B47"/>
    </sheetView>
  </sheetViews>
  <sheetFormatPr baseColWidth="10" defaultRowHeight="15" x14ac:dyDescent="0"/>
  <cols>
    <col min="1" max="1" width="18.33203125" customWidth="1"/>
    <col min="2" max="3" width="15" customWidth="1"/>
    <col min="4" max="5" width="12.1640625" bestFit="1" customWidth="1"/>
    <col min="7" max="7" width="11.83203125" customWidth="1"/>
    <col min="8" max="9" width="13" customWidth="1"/>
    <col min="10" max="10" width="12.6640625" customWidth="1"/>
    <col min="11" max="11" width="12" customWidth="1"/>
    <col min="12" max="12" width="12.6640625" customWidth="1"/>
    <col min="13" max="15" width="12" customWidth="1"/>
    <col min="16" max="16" width="13.33203125" customWidth="1"/>
    <col min="18" max="19" width="13.33203125" customWidth="1"/>
    <col min="23" max="23" width="11.1640625" bestFit="1" customWidth="1"/>
    <col min="26" max="26" width="12.5" customWidth="1"/>
    <col min="30" max="30" width="11.1640625" bestFit="1" customWidth="1"/>
    <col min="37" max="37" width="16" bestFit="1" customWidth="1"/>
    <col min="38" max="38" width="12.5" customWidth="1"/>
    <col min="39" max="39" width="13.6640625" customWidth="1"/>
    <col min="44" max="44" width="13.1640625" customWidth="1"/>
    <col min="47" max="47" width="13.1640625" customWidth="1"/>
    <col min="53" max="53" width="12.1640625" bestFit="1" customWidth="1"/>
    <col min="54" max="54" width="12.83203125" customWidth="1"/>
  </cols>
  <sheetData>
    <row r="1" spans="1:47">
      <c r="A1" t="s">
        <v>1</v>
      </c>
      <c r="B1" t="s">
        <v>0</v>
      </c>
      <c r="C1" t="s">
        <v>2</v>
      </c>
      <c r="D1" t="s">
        <v>3</v>
      </c>
      <c r="E1" t="s">
        <v>55</v>
      </c>
      <c r="H1" s="4" t="s">
        <v>31</v>
      </c>
      <c r="I1" s="4"/>
    </row>
    <row r="2" spans="1:47">
      <c r="A2" t="s">
        <v>4</v>
      </c>
      <c r="B2" t="s">
        <v>5</v>
      </c>
      <c r="C2" s="1"/>
      <c r="D2" s="1"/>
      <c r="H2" t="s">
        <v>32</v>
      </c>
      <c r="I2" t="s">
        <v>72</v>
      </c>
      <c r="J2" t="s">
        <v>33</v>
      </c>
      <c r="K2" t="s">
        <v>74</v>
      </c>
      <c r="L2" t="s">
        <v>63</v>
      </c>
      <c r="M2" t="s">
        <v>61</v>
      </c>
      <c r="N2" t="s">
        <v>62</v>
      </c>
      <c r="O2" t="s">
        <v>69</v>
      </c>
      <c r="P2" t="s">
        <v>59</v>
      </c>
      <c r="Q2" t="s">
        <v>66</v>
      </c>
      <c r="R2" t="s">
        <v>70</v>
      </c>
      <c r="S2" t="s">
        <v>67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25</v>
      </c>
      <c r="AE2" t="s">
        <v>97</v>
      </c>
      <c r="AF2" t="s">
        <v>44</v>
      </c>
      <c r="AG2" t="s">
        <v>77</v>
      </c>
      <c r="AH2" t="s">
        <v>45</v>
      </c>
      <c r="AK2" s="10"/>
      <c r="AM2" s="10"/>
    </row>
    <row r="3" spans="1:47">
      <c r="A3" t="s">
        <v>4</v>
      </c>
      <c r="B3" t="s">
        <v>6</v>
      </c>
      <c r="D3" s="1"/>
      <c r="H3">
        <v>2000</v>
      </c>
      <c r="I3">
        <v>256</v>
      </c>
      <c r="J3">
        <f>2*H3^3</f>
        <v>16000000000</v>
      </c>
      <c r="K3">
        <v>5848391.7851560004</v>
      </c>
      <c r="L3" s="1">
        <f>K3*8</f>
        <v>46787134.281248003</v>
      </c>
      <c r="M3" s="10">
        <f>(3*H3^2)*8/1000000</f>
        <v>96</v>
      </c>
      <c r="N3">
        <f t="shared" ref="N3:N18" si="0">40*2^20/8</f>
        <v>5242880</v>
      </c>
      <c r="O3">
        <f>SQRT(N3/3)</f>
        <v>1321.9783155054649</v>
      </c>
      <c r="P3" s="10">
        <f>J3/L3</f>
        <v>341.97435354386948</v>
      </c>
      <c r="Q3" s="10">
        <f t="shared" ref="Q3:Q18" si="1">SQRT(N3/3)</f>
        <v>1321.9783155054649</v>
      </c>
      <c r="R3">
        <f t="shared" ref="R3:R18" si="2">H3/(1+H3/O3)</f>
        <v>795.89822084935292</v>
      </c>
      <c r="S3" s="10">
        <f t="shared" ref="S3:S18" si="3">0.5*SQRT(N3/3)</f>
        <v>660.98915775273247</v>
      </c>
      <c r="T3" s="1">
        <f t="shared" ref="T3:T18" si="4">$B$27*J3</f>
        <v>0</v>
      </c>
      <c r="U3" s="1">
        <f>$C$27*L3</f>
        <v>1.3871279451951071</v>
      </c>
      <c r="V3">
        <f>T3+U3</f>
        <v>1.3871279451951071</v>
      </c>
      <c r="W3">
        <f t="shared" ref="W3:W18" si="5">MAX(T3,U3)</f>
        <v>1.3871279451951071</v>
      </c>
      <c r="X3" s="1">
        <f t="shared" ref="X3:X18" si="6">$D$27*J3</f>
        <v>1.6192706504871679</v>
      </c>
      <c r="Y3" s="1">
        <f>$E$27*L3</f>
        <v>0.70189887526241546</v>
      </c>
      <c r="Z3" s="1">
        <f>AB3*$F$27</f>
        <v>19.297188478229245</v>
      </c>
      <c r="AA3">
        <f>SUM(X3:Z3)</f>
        <v>21.618358003978827</v>
      </c>
      <c r="AB3">
        <v>7.492E-2</v>
      </c>
      <c r="AC3">
        <v>21.16005223532056</v>
      </c>
      <c r="AD3">
        <f>J3/(AB3*1000000000)</f>
        <v>213.56113187399893</v>
      </c>
      <c r="AE3" s="1">
        <f>(L3*8)/AB3/1000000000</f>
        <v>4.9959566771220505</v>
      </c>
      <c r="AF3">
        <f t="shared" ref="AF3:AF18" si="7">ABS(W3-AB3)/ABS(AB3)*100</f>
        <v>1751.4788376870088</v>
      </c>
      <c r="AG3">
        <f>ABS(V3-AB3)/ABS(AB3)*100</f>
        <v>1751.4788376870088</v>
      </c>
      <c r="AH3">
        <f t="shared" ref="AH3:AH18" si="8">ABS(AA3-AC3)/ABS(AC3)*100</f>
        <v>2.165900932386446</v>
      </c>
      <c r="AM3" s="10"/>
      <c r="AU3" s="1"/>
    </row>
    <row r="4" spans="1:47">
      <c r="A4" t="s">
        <v>7</v>
      </c>
      <c r="B4" t="s">
        <v>5</v>
      </c>
      <c r="C4" s="1"/>
      <c r="D4" s="1"/>
      <c r="H4">
        <v>2500</v>
      </c>
      <c r="I4">
        <v>128</v>
      </c>
      <c r="J4">
        <f t="shared" ref="J4:J18" si="9">2*H4^3</f>
        <v>31250000000</v>
      </c>
      <c r="K4">
        <v>12153690.796875</v>
      </c>
      <c r="L4" s="1">
        <f t="shared" ref="L4:L18" si="10">K4*8</f>
        <v>97229526.375</v>
      </c>
      <c r="M4" s="10">
        <f t="shared" ref="M4:M18" si="11">(3*H4^2)*8/1000000</f>
        <v>150</v>
      </c>
      <c r="N4">
        <f t="shared" si="0"/>
        <v>5242880</v>
      </c>
      <c r="O4">
        <f t="shared" ref="O4:O18" si="12">SQRT(N4/3)</f>
        <v>1321.9783155054649</v>
      </c>
      <c r="P4" s="10">
        <f t="shared" ref="P4:P18" si="13">J4/L4</f>
        <v>321.40442481919888</v>
      </c>
      <c r="Q4" s="10">
        <f t="shared" si="1"/>
        <v>1321.9783155054649</v>
      </c>
      <c r="R4">
        <f t="shared" si="2"/>
        <v>864.72122967201506</v>
      </c>
      <c r="S4" s="10">
        <f t="shared" si="3"/>
        <v>660.98915775273247</v>
      </c>
      <c r="T4" s="1">
        <f t="shared" si="4"/>
        <v>0</v>
      </c>
      <c r="U4" s="1">
        <f t="shared" ref="U4:U18" si="14">$C$27*L4</f>
        <v>2.882625644950052</v>
      </c>
      <c r="V4">
        <f t="shared" ref="V4:V18" si="15">T4+U4</f>
        <v>2.882625644950052</v>
      </c>
      <c r="W4">
        <f t="shared" si="5"/>
        <v>2.882625644950052</v>
      </c>
      <c r="X4" s="1">
        <f t="shared" si="6"/>
        <v>3.1626379892327501</v>
      </c>
      <c r="Y4" s="1">
        <f t="shared" ref="Y4:Y18" si="16">$E$27*L4</f>
        <v>1.458633794381849</v>
      </c>
      <c r="Z4" s="1">
        <f t="shared" ref="Z4:Z18" si="17">AB4*$F$27</f>
        <v>35.957884414238059</v>
      </c>
      <c r="AA4">
        <f t="shared" ref="AA4:AA18" si="18">SUM(X4:Z4)</f>
        <v>40.579156197852654</v>
      </c>
      <c r="AB4">
        <v>0.13960400000000001</v>
      </c>
      <c r="AC4">
        <v>40.00876135</v>
      </c>
      <c r="AD4">
        <f t="shared" ref="AD4:AD18" si="19">J4/(AB4*1000000000)</f>
        <v>223.84745422767256</v>
      </c>
      <c r="AE4" s="1">
        <f t="shared" ref="AE4:AE18" si="20">(L4*8)/AB4/1000000000</f>
        <v>5.5717329804303599</v>
      </c>
      <c r="AF4">
        <f t="shared" si="7"/>
        <v>1964.8589187631098</v>
      </c>
      <c r="AG4">
        <f t="shared" ref="AG4:AG18" si="21">ABS(V4-AB4)/ABS(AB4)*100</f>
        <v>1964.8589187631098</v>
      </c>
      <c r="AH4">
        <f t="shared" si="8"/>
        <v>1.4256748487232387</v>
      </c>
      <c r="AK4" s="10"/>
      <c r="AM4" s="10"/>
      <c r="AU4" s="1"/>
    </row>
    <row r="5" spans="1:47">
      <c r="A5" t="s">
        <v>7</v>
      </c>
      <c r="B5" t="s">
        <v>6</v>
      </c>
      <c r="D5" s="1"/>
      <c r="H5">
        <v>3000</v>
      </c>
      <c r="I5">
        <v>64</v>
      </c>
      <c r="J5">
        <f t="shared" si="9"/>
        <v>54000000000</v>
      </c>
      <c r="K5">
        <v>21540762.21875</v>
      </c>
      <c r="L5" s="1">
        <f t="shared" si="10"/>
        <v>172326097.75</v>
      </c>
      <c r="M5" s="10">
        <f t="shared" si="11"/>
        <v>216</v>
      </c>
      <c r="N5">
        <f t="shared" si="0"/>
        <v>5242880</v>
      </c>
      <c r="O5">
        <f t="shared" si="12"/>
        <v>1321.9783155054649</v>
      </c>
      <c r="P5" s="10">
        <f t="shared" si="13"/>
        <v>313.35938493970798</v>
      </c>
      <c r="Q5" s="10">
        <f t="shared" si="1"/>
        <v>1321.9783155054649</v>
      </c>
      <c r="R5">
        <f t="shared" si="2"/>
        <v>917.62027872473709</v>
      </c>
      <c r="S5" s="10">
        <f t="shared" si="3"/>
        <v>660.98915775273247</v>
      </c>
      <c r="T5" s="1">
        <f t="shared" si="4"/>
        <v>0</v>
      </c>
      <c r="U5" s="1">
        <f t="shared" si="14"/>
        <v>5.1090614876845271</v>
      </c>
      <c r="V5">
        <f t="shared" si="15"/>
        <v>5.1090614876845271</v>
      </c>
      <c r="W5">
        <f t="shared" si="5"/>
        <v>5.1090614876845271</v>
      </c>
      <c r="X5" s="1">
        <f t="shared" si="6"/>
        <v>5.4650384453941916</v>
      </c>
      <c r="Y5" s="1">
        <f t="shared" si="16"/>
        <v>2.5852298083057481</v>
      </c>
      <c r="Z5" s="1">
        <f t="shared" si="17"/>
        <v>62.389778189410045</v>
      </c>
      <c r="AA5">
        <f t="shared" si="18"/>
        <v>70.440046443109992</v>
      </c>
      <c r="AB5">
        <v>0.24222399999999999</v>
      </c>
      <c r="AC5">
        <v>69.628220430806493</v>
      </c>
      <c r="AD5">
        <f t="shared" si="19"/>
        <v>222.93414360261576</v>
      </c>
      <c r="AE5" s="1">
        <f t="shared" si="20"/>
        <v>5.6914623736706522</v>
      </c>
      <c r="AF5">
        <f t="shared" si="7"/>
        <v>2009.2300877223258</v>
      </c>
      <c r="AG5">
        <f t="shared" si="21"/>
        <v>2009.2300877223258</v>
      </c>
      <c r="AH5">
        <f t="shared" si="8"/>
        <v>1.165943933767855</v>
      </c>
      <c r="AK5" s="10"/>
      <c r="AM5" s="10"/>
      <c r="AU5" s="1"/>
    </row>
    <row r="6" spans="1:47">
      <c r="A6" t="s">
        <v>8</v>
      </c>
      <c r="B6" t="s">
        <v>5</v>
      </c>
      <c r="D6" s="1"/>
      <c r="H6">
        <v>3500</v>
      </c>
      <c r="I6">
        <v>32</v>
      </c>
      <c r="J6">
        <f t="shared" si="9"/>
        <v>85750000000</v>
      </c>
      <c r="K6">
        <v>32949447.6875</v>
      </c>
      <c r="L6" s="1">
        <f t="shared" si="10"/>
        <v>263595581.5</v>
      </c>
      <c r="M6" s="10">
        <f t="shared" si="11"/>
        <v>294</v>
      </c>
      <c r="N6">
        <f t="shared" si="0"/>
        <v>5242880</v>
      </c>
      <c r="O6">
        <f t="shared" si="12"/>
        <v>1321.9783155054649</v>
      </c>
      <c r="P6" s="10">
        <f t="shared" si="13"/>
        <v>325.30894301048824</v>
      </c>
      <c r="Q6" s="10">
        <f t="shared" si="1"/>
        <v>1321.9783155054649</v>
      </c>
      <c r="R6">
        <f t="shared" si="2"/>
        <v>959.54892401545544</v>
      </c>
      <c r="S6" s="10">
        <f t="shared" si="3"/>
        <v>660.98915775273247</v>
      </c>
      <c r="T6" s="1">
        <f t="shared" si="4"/>
        <v>0</v>
      </c>
      <c r="U6" s="1">
        <f t="shared" si="14"/>
        <v>7.8149859559821548</v>
      </c>
      <c r="V6">
        <f t="shared" si="15"/>
        <v>7.8149859559821548</v>
      </c>
      <c r="W6">
        <f t="shared" si="5"/>
        <v>7.8149859559821548</v>
      </c>
      <c r="X6" s="1">
        <f t="shared" si="6"/>
        <v>8.6782786424546661</v>
      </c>
      <c r="Y6" s="1">
        <f t="shared" si="16"/>
        <v>3.9544512614688228</v>
      </c>
      <c r="Z6" s="1">
        <f t="shared" si="17"/>
        <v>97.530133556265568</v>
      </c>
      <c r="AA6">
        <f t="shared" si="18"/>
        <v>110.16286346018906</v>
      </c>
      <c r="AB6">
        <v>0.37865399999999999</v>
      </c>
      <c r="AC6">
        <v>109.23410592</v>
      </c>
      <c r="AD6">
        <f t="shared" si="19"/>
        <v>226.46004003655051</v>
      </c>
      <c r="AE6" s="1">
        <f t="shared" si="20"/>
        <v>5.5691070264674352</v>
      </c>
      <c r="AF6">
        <f t="shared" si="7"/>
        <v>1963.8857521595323</v>
      </c>
      <c r="AG6">
        <f t="shared" si="21"/>
        <v>1963.8857521595323</v>
      </c>
      <c r="AH6">
        <f t="shared" si="8"/>
        <v>0.85024501493082172</v>
      </c>
      <c r="AK6" s="10"/>
      <c r="AM6" s="10"/>
      <c r="AU6" s="1"/>
    </row>
    <row r="7" spans="1:47">
      <c r="A7" t="s">
        <v>8</v>
      </c>
      <c r="B7" t="s">
        <v>6</v>
      </c>
      <c r="D7" s="1"/>
      <c r="H7">
        <v>4000</v>
      </c>
      <c r="I7">
        <v>32</v>
      </c>
      <c r="J7">
        <f t="shared" si="9"/>
        <v>128000000000</v>
      </c>
      <c r="K7">
        <v>51817186.71875</v>
      </c>
      <c r="L7" s="1">
        <f t="shared" si="10"/>
        <v>414537493.75</v>
      </c>
      <c r="M7" s="10">
        <f t="shared" si="11"/>
        <v>384</v>
      </c>
      <c r="N7">
        <f t="shared" si="0"/>
        <v>5242880</v>
      </c>
      <c r="O7">
        <f t="shared" si="12"/>
        <v>1321.9783155054649</v>
      </c>
      <c r="P7" s="10">
        <f t="shared" si="13"/>
        <v>308.77785949368058</v>
      </c>
      <c r="Q7" s="10">
        <f t="shared" si="1"/>
        <v>1321.9783155054649</v>
      </c>
      <c r="R7">
        <f t="shared" si="2"/>
        <v>993.59917469329832</v>
      </c>
      <c r="S7" s="10">
        <f t="shared" si="3"/>
        <v>660.98915775273247</v>
      </c>
      <c r="T7" s="1">
        <f t="shared" si="4"/>
        <v>0</v>
      </c>
      <c r="U7" s="1">
        <f t="shared" si="14"/>
        <v>12.290056887331742</v>
      </c>
      <c r="V7">
        <f t="shared" si="15"/>
        <v>12.290056887331742</v>
      </c>
      <c r="W7">
        <f t="shared" si="5"/>
        <v>12.290056887331742</v>
      </c>
      <c r="X7" s="1">
        <f t="shared" si="6"/>
        <v>12.954165203897343</v>
      </c>
      <c r="Y7" s="1">
        <f t="shared" si="16"/>
        <v>6.2188763019376019</v>
      </c>
      <c r="Z7" s="1">
        <f t="shared" si="17"/>
        <v>143.93714159817054</v>
      </c>
      <c r="AA7">
        <f t="shared" si="18"/>
        <v>163.1101831040055</v>
      </c>
      <c r="AB7">
        <v>0.55882600000000004</v>
      </c>
      <c r="AC7">
        <v>162.46468885000002</v>
      </c>
      <c r="AD7">
        <f t="shared" si="19"/>
        <v>229.05161892968474</v>
      </c>
      <c r="AE7" s="1">
        <f t="shared" si="20"/>
        <v>5.934405253155723</v>
      </c>
      <c r="AF7">
        <f t="shared" si="7"/>
        <v>2099.2636146728573</v>
      </c>
      <c r="AG7">
        <f t="shared" si="21"/>
        <v>2099.2636146728573</v>
      </c>
      <c r="AH7">
        <f t="shared" si="8"/>
        <v>0.39731356922823685</v>
      </c>
      <c r="AK7" s="10"/>
      <c r="AM7" s="10"/>
      <c r="AU7" s="1"/>
    </row>
    <row r="8" spans="1:47">
      <c r="H8">
        <v>4500</v>
      </c>
      <c r="I8">
        <v>16</v>
      </c>
      <c r="J8">
        <f t="shared" si="9"/>
        <v>182250000000</v>
      </c>
      <c r="K8">
        <v>69177495</v>
      </c>
      <c r="L8" s="1">
        <f t="shared" si="10"/>
        <v>553419960</v>
      </c>
      <c r="M8" s="10">
        <f t="shared" si="11"/>
        <v>486</v>
      </c>
      <c r="N8">
        <f t="shared" si="0"/>
        <v>5242880</v>
      </c>
      <c r="O8">
        <f t="shared" si="12"/>
        <v>1321.9783155054649</v>
      </c>
      <c r="P8" s="10">
        <f t="shared" si="13"/>
        <v>329.31591408448656</v>
      </c>
      <c r="Q8" s="10">
        <f t="shared" si="1"/>
        <v>1321.9783155054649</v>
      </c>
      <c r="R8">
        <f t="shared" si="2"/>
        <v>1021.8008548625293</v>
      </c>
      <c r="S8" s="10">
        <f t="shared" si="3"/>
        <v>660.98915775273247</v>
      </c>
      <c r="T8" s="1">
        <f t="shared" si="4"/>
        <v>0</v>
      </c>
      <c r="U8" s="1">
        <f t="shared" si="14"/>
        <v>16.407593748532566</v>
      </c>
      <c r="V8">
        <f t="shared" si="15"/>
        <v>16.407593748532566</v>
      </c>
      <c r="W8">
        <f t="shared" si="5"/>
        <v>16.407593748532566</v>
      </c>
      <c r="X8" s="1">
        <f t="shared" si="6"/>
        <v>18.444504753205397</v>
      </c>
      <c r="Y8" s="1">
        <f t="shared" si="16"/>
        <v>8.3023859751003659</v>
      </c>
      <c r="Z8" s="1">
        <f t="shared" si="17"/>
        <v>203.81509141011537</v>
      </c>
      <c r="AA8">
        <f t="shared" si="18"/>
        <v>230.56198213842114</v>
      </c>
      <c r="AB8">
        <v>0.79129799999999995</v>
      </c>
      <c r="AC8">
        <v>229.00955418000001</v>
      </c>
      <c r="AD8">
        <f t="shared" si="19"/>
        <v>230.31778167011669</v>
      </c>
      <c r="AE8" s="1">
        <f t="shared" si="20"/>
        <v>5.5950598636670392</v>
      </c>
      <c r="AF8">
        <f t="shared" si="7"/>
        <v>1973.503755668859</v>
      </c>
      <c r="AG8">
        <f t="shared" si="21"/>
        <v>1973.503755668859</v>
      </c>
      <c r="AH8">
        <f t="shared" si="8"/>
        <v>0.67788785667908691</v>
      </c>
      <c r="AK8" s="10"/>
      <c r="AM8" s="10"/>
      <c r="AU8" s="1"/>
    </row>
    <row r="9" spans="1:47">
      <c r="A9" s="4" t="s">
        <v>1</v>
      </c>
      <c r="B9" s="4" t="s">
        <v>0</v>
      </c>
      <c r="C9" s="4" t="s">
        <v>2</v>
      </c>
      <c r="D9" s="4" t="s">
        <v>3</v>
      </c>
      <c r="E9" t="s">
        <v>56</v>
      </c>
      <c r="H9">
        <v>5000</v>
      </c>
      <c r="I9">
        <v>16</v>
      </c>
      <c r="J9">
        <f t="shared" si="9"/>
        <v>250000000000</v>
      </c>
      <c r="K9">
        <v>96080003.625</v>
      </c>
      <c r="L9" s="1">
        <f t="shared" si="10"/>
        <v>768640029</v>
      </c>
      <c r="M9" s="10">
        <f t="shared" si="11"/>
        <v>600</v>
      </c>
      <c r="N9">
        <f t="shared" si="0"/>
        <v>5242880</v>
      </c>
      <c r="O9">
        <f t="shared" si="12"/>
        <v>1321.9783155054649</v>
      </c>
      <c r="P9" s="10">
        <f t="shared" si="13"/>
        <v>325.24977956879212</v>
      </c>
      <c r="Q9" s="10">
        <f t="shared" si="1"/>
        <v>1321.9783155054649</v>
      </c>
      <c r="R9">
        <f t="shared" si="2"/>
        <v>1045.5416402355756</v>
      </c>
      <c r="S9" s="10">
        <f t="shared" si="3"/>
        <v>660.98915775273247</v>
      </c>
      <c r="T9" s="1">
        <f t="shared" si="4"/>
        <v>0</v>
      </c>
      <c r="U9" s="1">
        <f t="shared" si="14"/>
        <v>22.788360099430257</v>
      </c>
      <c r="V9">
        <f t="shared" si="15"/>
        <v>22.788360099430257</v>
      </c>
      <c r="W9">
        <f t="shared" si="5"/>
        <v>22.788360099430257</v>
      </c>
      <c r="X9" s="1">
        <f t="shared" si="6"/>
        <v>25.301103913862001</v>
      </c>
      <c r="Y9" s="1">
        <f t="shared" si="16"/>
        <v>11.531109569431392</v>
      </c>
      <c r="Z9" s="1">
        <f t="shared" si="17"/>
        <v>279.97794166968492</v>
      </c>
      <c r="AA9">
        <f t="shared" si="18"/>
        <v>316.81015515297833</v>
      </c>
      <c r="AB9">
        <v>1.0869949999999999</v>
      </c>
      <c r="AC9">
        <v>315.77204749999999</v>
      </c>
      <c r="AD9">
        <f t="shared" si="19"/>
        <v>229.9918582882166</v>
      </c>
      <c r="AE9" s="1">
        <f t="shared" si="20"/>
        <v>5.6569903559813985</v>
      </c>
      <c r="AF9">
        <f t="shared" si="7"/>
        <v>1996.4549146436052</v>
      </c>
      <c r="AG9">
        <f t="shared" si="21"/>
        <v>1996.4549146436052</v>
      </c>
      <c r="AH9">
        <f t="shared" si="8"/>
        <v>0.328752231616809</v>
      </c>
      <c r="AK9" s="10"/>
      <c r="AM9" s="10"/>
      <c r="AU9" s="1"/>
    </row>
    <row r="10" spans="1:47">
      <c r="A10" s="4" t="s">
        <v>4</v>
      </c>
      <c r="B10" s="4" t="s">
        <v>5</v>
      </c>
      <c r="C10" s="5">
        <v>22347</v>
      </c>
      <c r="D10" s="5">
        <v>23009</v>
      </c>
      <c r="H10">
        <v>5500</v>
      </c>
      <c r="I10">
        <v>8</v>
      </c>
      <c r="J10">
        <f t="shared" si="9"/>
        <v>332750000000</v>
      </c>
      <c r="K10">
        <v>124086783.125</v>
      </c>
      <c r="L10" s="1">
        <f t="shared" si="10"/>
        <v>992694265</v>
      </c>
      <c r="M10" s="10">
        <f t="shared" si="11"/>
        <v>726</v>
      </c>
      <c r="N10">
        <f t="shared" si="0"/>
        <v>5242880</v>
      </c>
      <c r="O10">
        <f t="shared" si="12"/>
        <v>1321.9783155054649</v>
      </c>
      <c r="P10" s="10">
        <f t="shared" si="13"/>
        <v>335.198874146815</v>
      </c>
      <c r="Q10" s="10">
        <f t="shared" si="1"/>
        <v>1321.9783155054649</v>
      </c>
      <c r="R10">
        <f t="shared" si="2"/>
        <v>1065.8023815106969</v>
      </c>
      <c r="S10" s="10">
        <f t="shared" si="3"/>
        <v>660.98915775273247</v>
      </c>
      <c r="T10" s="1">
        <f t="shared" si="4"/>
        <v>0</v>
      </c>
      <c r="U10" s="1">
        <f t="shared" si="14"/>
        <v>29.431038621408106</v>
      </c>
      <c r="V10">
        <f t="shared" si="15"/>
        <v>29.431038621408106</v>
      </c>
      <c r="W10">
        <f t="shared" si="5"/>
        <v>29.431038621408106</v>
      </c>
      <c r="X10" s="1">
        <f t="shared" si="6"/>
        <v>33.675769309350322</v>
      </c>
      <c r="Y10" s="1">
        <f t="shared" si="16"/>
        <v>14.892363013611879</v>
      </c>
      <c r="Z10" s="1">
        <f t="shared" si="17"/>
        <v>371.8639309237156</v>
      </c>
      <c r="AA10">
        <f t="shared" si="18"/>
        <v>420.43206324667779</v>
      </c>
      <c r="AB10">
        <v>1.4437359999999999</v>
      </c>
      <c r="AC10">
        <v>418.98662455999994</v>
      </c>
      <c r="AD10">
        <f t="shared" si="19"/>
        <v>230.47842541849755</v>
      </c>
      <c r="AE10" s="1">
        <f t="shared" si="20"/>
        <v>5.5006968864113661</v>
      </c>
      <c r="AF10">
        <f t="shared" si="7"/>
        <v>1938.5332651820074</v>
      </c>
      <c r="AG10">
        <f t="shared" si="21"/>
        <v>1938.5332651820074</v>
      </c>
      <c r="AH10">
        <f t="shared" si="8"/>
        <v>0.3449844462686078</v>
      </c>
      <c r="AK10" s="10"/>
      <c r="AM10" s="10"/>
      <c r="AU10" s="1"/>
    </row>
    <row r="11" spans="1:47">
      <c r="A11" s="4" t="s">
        <v>4</v>
      </c>
      <c r="B11" s="4" t="s">
        <v>6</v>
      </c>
      <c r="C11" s="5">
        <v>78.900000000000006</v>
      </c>
      <c r="D11" s="5">
        <v>860.64</v>
      </c>
      <c r="H11">
        <v>6000</v>
      </c>
      <c r="I11">
        <v>8</v>
      </c>
      <c r="J11">
        <f t="shared" si="9"/>
        <v>432000000000</v>
      </c>
      <c r="K11">
        <v>162678466.875</v>
      </c>
      <c r="L11" s="1">
        <f t="shared" si="10"/>
        <v>1301427735</v>
      </c>
      <c r="M11" s="10">
        <f t="shared" si="11"/>
        <v>864</v>
      </c>
      <c r="N11">
        <f t="shared" si="0"/>
        <v>5242880</v>
      </c>
      <c r="O11">
        <f t="shared" si="12"/>
        <v>1321.9783155054649</v>
      </c>
      <c r="P11" s="10">
        <f t="shared" si="13"/>
        <v>331.94313320823767</v>
      </c>
      <c r="Q11" s="10">
        <f t="shared" si="1"/>
        <v>1321.9783155054649</v>
      </c>
      <c r="R11">
        <f t="shared" si="2"/>
        <v>1083.2960098004908</v>
      </c>
      <c r="S11" s="10">
        <f t="shared" si="3"/>
        <v>660.98915775273247</v>
      </c>
      <c r="T11" s="1">
        <f t="shared" si="4"/>
        <v>0</v>
      </c>
      <c r="U11" s="1">
        <f t="shared" si="14"/>
        <v>38.584256283334803</v>
      </c>
      <c r="V11">
        <f t="shared" si="15"/>
        <v>38.584256283334803</v>
      </c>
      <c r="W11">
        <f t="shared" si="5"/>
        <v>38.584256283334803</v>
      </c>
      <c r="X11" s="1">
        <f t="shared" si="6"/>
        <v>43.720307563153533</v>
      </c>
      <c r="Y11" s="1">
        <f t="shared" si="16"/>
        <v>19.523971225523987</v>
      </c>
      <c r="Z11" s="1">
        <f t="shared" si="17"/>
        <v>478.80105750723544</v>
      </c>
      <c r="AA11">
        <f t="shared" si="18"/>
        <v>542.04533629591299</v>
      </c>
      <c r="AB11">
        <v>1.8589119999999999</v>
      </c>
      <c r="AC11">
        <v>540.68600418547328</v>
      </c>
      <c r="AD11">
        <f t="shared" si="19"/>
        <v>232.39400251329809</v>
      </c>
      <c r="AE11" s="1">
        <f t="shared" si="20"/>
        <v>5.6008148207123307</v>
      </c>
      <c r="AF11">
        <f t="shared" si="7"/>
        <v>1975.636516593298</v>
      </c>
      <c r="AG11">
        <f t="shared" si="21"/>
        <v>1975.636516593298</v>
      </c>
      <c r="AH11">
        <f t="shared" si="8"/>
        <v>0.25140878438077952</v>
      </c>
      <c r="AK11" s="10"/>
      <c r="AM11" s="10"/>
      <c r="AU11" s="1"/>
    </row>
    <row r="12" spans="1:47">
      <c r="A12" s="4" t="s">
        <v>7</v>
      </c>
      <c r="B12" s="4" t="s">
        <v>5</v>
      </c>
      <c r="C12" s="5">
        <v>1100</v>
      </c>
      <c r="D12" s="5">
        <v>1630</v>
      </c>
      <c r="H12">
        <v>6500</v>
      </c>
      <c r="I12">
        <v>8</v>
      </c>
      <c r="J12">
        <f t="shared" si="9"/>
        <v>549250000000</v>
      </c>
      <c r="K12">
        <v>202150105.5</v>
      </c>
      <c r="L12" s="1">
        <f t="shared" si="10"/>
        <v>1617200844</v>
      </c>
      <c r="M12" s="10">
        <f t="shared" si="11"/>
        <v>1014</v>
      </c>
      <c r="N12">
        <f t="shared" si="0"/>
        <v>5242880</v>
      </c>
      <c r="O12">
        <f t="shared" si="12"/>
        <v>1321.9783155054649</v>
      </c>
      <c r="P12" s="10">
        <f t="shared" si="13"/>
        <v>339.63004783096687</v>
      </c>
      <c r="Q12" s="10">
        <f t="shared" si="1"/>
        <v>1321.9783155054649</v>
      </c>
      <c r="R12">
        <f t="shared" si="2"/>
        <v>1098.553167010441</v>
      </c>
      <c r="S12" s="10">
        <f t="shared" si="3"/>
        <v>660.98915775273247</v>
      </c>
      <c r="T12" s="1">
        <f t="shared" si="4"/>
        <v>0</v>
      </c>
      <c r="U12" s="1">
        <f t="shared" si="14"/>
        <v>47.946182602694684</v>
      </c>
      <c r="V12">
        <f t="shared" si="15"/>
        <v>47.946182602694684</v>
      </c>
      <c r="W12">
        <f t="shared" si="5"/>
        <v>47.946182602694684</v>
      </c>
      <c r="X12" s="1">
        <f t="shared" si="6"/>
        <v>55.586525298754815</v>
      </c>
      <c r="Y12" s="1">
        <f t="shared" si="16"/>
        <v>24.261187843940565</v>
      </c>
      <c r="Z12" s="1">
        <f t="shared" si="17"/>
        <v>605.89334019873604</v>
      </c>
      <c r="AA12">
        <f t="shared" si="18"/>
        <v>685.74105334143144</v>
      </c>
      <c r="AB12">
        <v>2.3523390000000002</v>
      </c>
      <c r="AC12">
        <v>682.67818203750005</v>
      </c>
      <c r="AD12">
        <f t="shared" si="19"/>
        <v>233.4910061857581</v>
      </c>
      <c r="AE12" s="1">
        <f t="shared" si="20"/>
        <v>5.4998904290580555</v>
      </c>
      <c r="AF12">
        <f t="shared" si="7"/>
        <v>1938.2343957522569</v>
      </c>
      <c r="AG12">
        <f t="shared" si="21"/>
        <v>1938.2343957522569</v>
      </c>
      <c r="AH12">
        <f t="shared" si="8"/>
        <v>0.44865522064730962</v>
      </c>
      <c r="AK12" s="10"/>
      <c r="AM12" s="10"/>
      <c r="AU12" s="1"/>
    </row>
    <row r="13" spans="1:47">
      <c r="A13" s="4" t="s">
        <v>7</v>
      </c>
      <c r="B13" s="4" t="s">
        <v>6</v>
      </c>
      <c r="C13" s="5">
        <v>26.73</v>
      </c>
      <c r="D13" s="5">
        <v>1150</v>
      </c>
      <c r="H13">
        <v>7500</v>
      </c>
      <c r="I13">
        <v>4</v>
      </c>
      <c r="J13">
        <f t="shared" si="9"/>
        <v>843750000000</v>
      </c>
      <c r="K13">
        <v>306042928.5</v>
      </c>
      <c r="L13" s="1">
        <f t="shared" si="10"/>
        <v>2448343428</v>
      </c>
      <c r="M13" s="10">
        <f t="shared" si="11"/>
        <v>1350</v>
      </c>
      <c r="N13">
        <f t="shared" si="0"/>
        <v>5242880</v>
      </c>
      <c r="O13">
        <f t="shared" si="12"/>
        <v>1321.9783155054649</v>
      </c>
      <c r="P13" s="10">
        <f t="shared" si="13"/>
        <v>344.6207710693763</v>
      </c>
      <c r="Q13" s="10">
        <f t="shared" si="1"/>
        <v>1321.9783155054649</v>
      </c>
      <c r="R13">
        <f t="shared" si="2"/>
        <v>1123.8791359149816</v>
      </c>
      <c r="S13" s="10">
        <f t="shared" si="3"/>
        <v>660.98915775273247</v>
      </c>
      <c r="T13" s="1">
        <f t="shared" si="4"/>
        <v>0</v>
      </c>
      <c r="U13" s="1">
        <f t="shared" si="14"/>
        <v>72.58759572660442</v>
      </c>
      <c r="V13">
        <f t="shared" si="15"/>
        <v>72.58759572660442</v>
      </c>
      <c r="W13">
        <f t="shared" si="5"/>
        <v>72.58759572660442</v>
      </c>
      <c r="X13" s="1">
        <f t="shared" si="6"/>
        <v>85.391225709284242</v>
      </c>
      <c r="Y13" s="1">
        <f t="shared" si="16"/>
        <v>36.729958454798691</v>
      </c>
      <c r="Z13" s="1">
        <f t="shared" si="17"/>
        <v>927.90139290271054</v>
      </c>
      <c r="AA13">
        <f t="shared" si="18"/>
        <v>1050.0225770667935</v>
      </c>
      <c r="AB13">
        <v>3.6025130000000001</v>
      </c>
      <c r="AC13">
        <v>1054.27542945</v>
      </c>
      <c r="AD13">
        <f t="shared" si="19"/>
        <v>234.21150735611502</v>
      </c>
      <c r="AE13" s="1">
        <f t="shared" si="20"/>
        <v>5.436967867707903</v>
      </c>
      <c r="AF13">
        <f t="shared" si="7"/>
        <v>1914.9155805018445</v>
      </c>
      <c r="AG13">
        <f t="shared" si="21"/>
        <v>1914.9155805018445</v>
      </c>
      <c r="AH13">
        <f t="shared" si="8"/>
        <v>0.40339101760393142</v>
      </c>
      <c r="AK13" s="10"/>
      <c r="AM13" s="10"/>
      <c r="AU13" s="1"/>
    </row>
    <row r="14" spans="1:47">
      <c r="A14" s="4" t="s">
        <v>8</v>
      </c>
      <c r="B14" s="4" t="s">
        <v>5</v>
      </c>
      <c r="C14" s="11">
        <v>6.7511000000000001</v>
      </c>
      <c r="D14" s="11">
        <v>21.844899999999999</v>
      </c>
      <c r="H14">
        <v>8000</v>
      </c>
      <c r="I14">
        <v>4</v>
      </c>
      <c r="J14">
        <f t="shared" si="9"/>
        <v>1024000000000</v>
      </c>
      <c r="K14">
        <v>368630466.75</v>
      </c>
      <c r="L14" s="1">
        <f t="shared" si="10"/>
        <v>2949043734</v>
      </c>
      <c r="M14" s="10">
        <f t="shared" si="11"/>
        <v>1536</v>
      </c>
      <c r="N14">
        <f t="shared" si="0"/>
        <v>5242880</v>
      </c>
      <c r="O14">
        <f t="shared" si="12"/>
        <v>1321.9783155054649</v>
      </c>
      <c r="P14" s="10">
        <f t="shared" si="13"/>
        <v>347.23120182794821</v>
      </c>
      <c r="Q14" s="10">
        <f t="shared" si="1"/>
        <v>1321.9783155054649</v>
      </c>
      <c r="R14">
        <f t="shared" si="2"/>
        <v>1134.5045189016048</v>
      </c>
      <c r="S14" s="10">
        <f t="shared" si="3"/>
        <v>660.98915775273247</v>
      </c>
      <c r="T14" s="1">
        <f t="shared" si="4"/>
        <v>0</v>
      </c>
      <c r="U14" s="1">
        <f t="shared" si="14"/>
        <v>87.432176342406464</v>
      </c>
      <c r="V14">
        <f t="shared" si="15"/>
        <v>87.432176342406464</v>
      </c>
      <c r="W14">
        <f t="shared" si="5"/>
        <v>87.432176342406464</v>
      </c>
      <c r="X14" s="1">
        <f t="shared" si="6"/>
        <v>103.63332163117875</v>
      </c>
      <c r="Y14" s="1">
        <f t="shared" si="16"/>
        <v>44.241446111049576</v>
      </c>
      <c r="Z14" s="1">
        <f t="shared" si="17"/>
        <v>1123.1210962094224</v>
      </c>
      <c r="AA14">
        <f t="shared" si="18"/>
        <v>1270.9958639516508</v>
      </c>
      <c r="AB14">
        <v>4.3604399999999996</v>
      </c>
      <c r="AC14">
        <v>1271.2045237499999</v>
      </c>
      <c r="AD14">
        <f t="shared" si="19"/>
        <v>234.83868600416471</v>
      </c>
      <c r="AE14" s="1">
        <f t="shared" si="20"/>
        <v>5.4105434020419958</v>
      </c>
      <c r="AF14">
        <f t="shared" si="7"/>
        <v>1905.1227936264797</v>
      </c>
      <c r="AG14">
        <f t="shared" si="21"/>
        <v>1905.1227936264797</v>
      </c>
      <c r="AH14">
        <f t="shared" si="8"/>
        <v>1.6414337303770739E-2</v>
      </c>
      <c r="AK14" s="10"/>
      <c r="AM14" s="10"/>
    </row>
    <row r="15" spans="1:47">
      <c r="A15" s="4" t="s">
        <v>8</v>
      </c>
      <c r="B15" s="4" t="s">
        <v>6</v>
      </c>
      <c r="C15" s="5">
        <v>13.1629</v>
      </c>
      <c r="D15" s="5">
        <v>46.174599999999998</v>
      </c>
      <c r="H15">
        <v>8500</v>
      </c>
      <c r="I15">
        <v>2</v>
      </c>
      <c r="J15">
        <f t="shared" si="9"/>
        <v>1228250000000</v>
      </c>
      <c r="K15">
        <v>439253229.5</v>
      </c>
      <c r="L15" s="1">
        <f t="shared" si="10"/>
        <v>3514025836</v>
      </c>
      <c r="M15" s="10">
        <f t="shared" si="11"/>
        <v>1734</v>
      </c>
      <c r="N15">
        <f t="shared" si="0"/>
        <v>5242880</v>
      </c>
      <c r="O15">
        <f t="shared" si="12"/>
        <v>1321.9783155054649</v>
      </c>
      <c r="P15" s="10">
        <f t="shared" si="13"/>
        <v>349.52787979445009</v>
      </c>
      <c r="Q15" s="10">
        <f t="shared" si="1"/>
        <v>1321.9783155054649</v>
      </c>
      <c r="R15">
        <f t="shared" si="2"/>
        <v>1144.0481052638299</v>
      </c>
      <c r="S15" s="10">
        <f t="shared" si="3"/>
        <v>660.98915775273247</v>
      </c>
      <c r="T15" s="1">
        <f t="shared" si="4"/>
        <v>0</v>
      </c>
      <c r="U15" s="1">
        <f t="shared" si="14"/>
        <v>104.18256027291737</v>
      </c>
      <c r="V15">
        <f t="shared" si="15"/>
        <v>104.18256027291737</v>
      </c>
      <c r="W15">
        <f t="shared" si="5"/>
        <v>104.18256027291737</v>
      </c>
      <c r="X15" s="1">
        <f t="shared" si="6"/>
        <v>124.30432352880401</v>
      </c>
      <c r="Y15" s="1">
        <f t="shared" si="16"/>
        <v>52.717286917057955</v>
      </c>
      <c r="Z15" s="1">
        <f t="shared" si="17"/>
        <v>1440.5595891057051</v>
      </c>
      <c r="AA15">
        <f t="shared" si="18"/>
        <v>1617.5811995515671</v>
      </c>
      <c r="AB15">
        <v>5.592873</v>
      </c>
      <c r="AC15">
        <v>1624.4188913308476</v>
      </c>
      <c r="AD15">
        <f t="shared" si="19"/>
        <v>219.60984989289048</v>
      </c>
      <c r="AE15" s="1">
        <f t="shared" si="20"/>
        <v>5.0264339433418206</v>
      </c>
      <c r="AF15">
        <f t="shared" si="7"/>
        <v>1762.7735740274697</v>
      </c>
      <c r="AG15">
        <f t="shared" si="21"/>
        <v>1762.7735740274697</v>
      </c>
      <c r="AH15">
        <f t="shared" si="8"/>
        <v>0.42093155994255388</v>
      </c>
      <c r="AK15" s="10"/>
      <c r="AM15" s="10"/>
    </row>
    <row r="16" spans="1:47">
      <c r="H16">
        <v>9000</v>
      </c>
      <c r="I16">
        <v>2</v>
      </c>
      <c r="J16">
        <f t="shared" si="9"/>
        <v>1458000000000</v>
      </c>
      <c r="K16">
        <v>517835428</v>
      </c>
      <c r="L16" s="1">
        <f t="shared" si="10"/>
        <v>4142683424</v>
      </c>
      <c r="M16" s="10">
        <f t="shared" si="11"/>
        <v>1944</v>
      </c>
      <c r="N16">
        <f t="shared" si="0"/>
        <v>5242880</v>
      </c>
      <c r="O16">
        <f t="shared" si="12"/>
        <v>1321.9783155054649</v>
      </c>
      <c r="P16" s="10">
        <f t="shared" si="13"/>
        <v>351.94579232226653</v>
      </c>
      <c r="Q16" s="10">
        <f t="shared" si="1"/>
        <v>1321.9783155054649</v>
      </c>
      <c r="R16">
        <f t="shared" si="2"/>
        <v>1152.6671027468199</v>
      </c>
      <c r="S16" s="10">
        <f t="shared" si="3"/>
        <v>660.98915775273247</v>
      </c>
      <c r="T16" s="1">
        <f t="shared" si="4"/>
        <v>0</v>
      </c>
      <c r="U16" s="1">
        <f t="shared" si="14"/>
        <v>122.8207718597137</v>
      </c>
      <c r="V16">
        <f t="shared" si="15"/>
        <v>122.8207718597137</v>
      </c>
      <c r="W16">
        <f t="shared" si="5"/>
        <v>122.8207718597137</v>
      </c>
      <c r="X16" s="1">
        <f t="shared" si="6"/>
        <v>147.55603802564318</v>
      </c>
      <c r="Y16" s="1">
        <f t="shared" si="16"/>
        <v>62.148385032405336</v>
      </c>
      <c r="Z16" s="1">
        <f t="shared" si="17"/>
        <v>1599.3330541626915</v>
      </c>
      <c r="AA16">
        <f t="shared" si="18"/>
        <v>1809.0374772207401</v>
      </c>
      <c r="AB16">
        <v>6.2092999999999998</v>
      </c>
      <c r="AC16">
        <v>1806.1724736374927</v>
      </c>
      <c r="AD16">
        <f t="shared" si="19"/>
        <v>234.80907670751935</v>
      </c>
      <c r="AE16" s="1">
        <f t="shared" si="20"/>
        <v>5.337391878633662</v>
      </c>
      <c r="AF16">
        <f t="shared" si="7"/>
        <v>1878.0131715284124</v>
      </c>
      <c r="AG16">
        <f t="shared" si="21"/>
        <v>1878.0131715284124</v>
      </c>
      <c r="AH16">
        <f t="shared" si="8"/>
        <v>0.15862292361689989</v>
      </c>
      <c r="AK16" s="10"/>
      <c r="AM16" s="10"/>
    </row>
    <row r="17" spans="1:55">
      <c r="A17" t="s">
        <v>57</v>
      </c>
      <c r="H17">
        <v>9500</v>
      </c>
      <c r="I17">
        <v>2</v>
      </c>
      <c r="J17">
        <f t="shared" si="9"/>
        <v>1714750000000</v>
      </c>
      <c r="K17">
        <v>608405696.5</v>
      </c>
      <c r="L17" s="1">
        <f t="shared" si="10"/>
        <v>4867245572</v>
      </c>
      <c r="M17" s="10">
        <f t="shared" si="11"/>
        <v>2166</v>
      </c>
      <c r="N17">
        <f t="shared" si="0"/>
        <v>5242880</v>
      </c>
      <c r="O17">
        <f t="shared" si="12"/>
        <v>1321.9783155054649</v>
      </c>
      <c r="P17" s="10">
        <f t="shared" si="13"/>
        <v>352.3039827422129</v>
      </c>
      <c r="Q17" s="10">
        <f t="shared" si="1"/>
        <v>1321.9783155054649</v>
      </c>
      <c r="R17">
        <f t="shared" si="2"/>
        <v>1160.4896656748965</v>
      </c>
      <c r="S17" s="10">
        <f t="shared" si="3"/>
        <v>660.98915775273247</v>
      </c>
      <c r="T17" s="1">
        <f t="shared" si="4"/>
        <v>0</v>
      </c>
      <c r="U17" s="1">
        <f t="shared" si="14"/>
        <v>144.30232697013676</v>
      </c>
      <c r="V17">
        <f t="shared" si="15"/>
        <v>144.30232697013676</v>
      </c>
      <c r="W17">
        <f t="shared" si="5"/>
        <v>144.30232697013676</v>
      </c>
      <c r="X17" s="1">
        <f t="shared" si="6"/>
        <v>173.54027174517944</v>
      </c>
      <c r="Y17" s="1">
        <f t="shared" si="16"/>
        <v>73.018239845093689</v>
      </c>
      <c r="Z17" s="1">
        <f t="shared" si="17"/>
        <v>1911.4619869509895</v>
      </c>
      <c r="AA17">
        <f t="shared" si="18"/>
        <v>2158.0204985412624</v>
      </c>
      <c r="AB17">
        <v>7.421119</v>
      </c>
      <c r="AC17">
        <v>2155.5496418495791</v>
      </c>
      <c r="AD17">
        <f t="shared" si="19"/>
        <v>231.06353637503994</v>
      </c>
      <c r="AE17" s="1">
        <f t="shared" si="20"/>
        <v>5.2469128410418966</v>
      </c>
      <c r="AF17">
        <f t="shared" si="7"/>
        <v>1844.482051428319</v>
      </c>
      <c r="AG17">
        <f t="shared" si="21"/>
        <v>1844.482051428319</v>
      </c>
      <c r="AH17">
        <f t="shared" si="8"/>
        <v>0.11462768677242044</v>
      </c>
      <c r="AK17" s="10"/>
      <c r="AM17" s="10"/>
    </row>
    <row r="18" spans="1:55">
      <c r="B18" t="s">
        <v>29</v>
      </c>
      <c r="C18" t="s">
        <v>26</v>
      </c>
      <c r="D18" t="s">
        <v>30</v>
      </c>
      <c r="E18" t="s">
        <v>27</v>
      </c>
      <c r="F18" t="s">
        <v>28</v>
      </c>
      <c r="H18">
        <v>10000</v>
      </c>
      <c r="I18">
        <v>2</v>
      </c>
      <c r="J18">
        <f t="shared" si="9"/>
        <v>2000000000000</v>
      </c>
      <c r="K18">
        <v>703284608</v>
      </c>
      <c r="L18" s="1">
        <f t="shared" si="10"/>
        <v>5626276864</v>
      </c>
      <c r="M18" s="10">
        <f t="shared" si="11"/>
        <v>2400</v>
      </c>
      <c r="N18">
        <f t="shared" si="0"/>
        <v>5242880</v>
      </c>
      <c r="O18">
        <f t="shared" si="12"/>
        <v>1321.9783155054649</v>
      </c>
      <c r="P18" s="10">
        <f t="shared" si="13"/>
        <v>355.47486345670171</v>
      </c>
      <c r="Q18" s="10">
        <f t="shared" si="1"/>
        <v>1321.9783155054649</v>
      </c>
      <c r="R18">
        <f t="shared" si="2"/>
        <v>1167.6213102219194</v>
      </c>
      <c r="S18" s="10">
        <f t="shared" si="3"/>
        <v>660.98915775273247</v>
      </c>
      <c r="T18" s="1">
        <f t="shared" si="4"/>
        <v>0</v>
      </c>
      <c r="U18" s="1">
        <f t="shared" si="14"/>
        <v>166.80581072876339</v>
      </c>
      <c r="V18">
        <f t="shared" si="15"/>
        <v>166.80581072876339</v>
      </c>
      <c r="W18">
        <f t="shared" si="5"/>
        <v>166.80581072876339</v>
      </c>
      <c r="X18" s="1">
        <f t="shared" si="6"/>
        <v>202.40883131089601</v>
      </c>
      <c r="Y18" s="1">
        <f t="shared" si="16"/>
        <v>84.405199493898394</v>
      </c>
      <c r="Z18" s="1">
        <f t="shared" si="17"/>
        <v>2186.8440966129724</v>
      </c>
      <c r="AA18">
        <f t="shared" si="18"/>
        <v>2473.658127417767</v>
      </c>
      <c r="AB18">
        <v>8.4902709999999999</v>
      </c>
      <c r="AC18">
        <v>2472.3669151999998</v>
      </c>
      <c r="AD18">
        <f t="shared" si="19"/>
        <v>235.56374113382248</v>
      </c>
      <c r="AE18" s="1">
        <f t="shared" si="20"/>
        <v>5.3013873069540418</v>
      </c>
      <c r="AF18">
        <f t="shared" si="7"/>
        <v>1864.6700409063903</v>
      </c>
      <c r="AG18">
        <f t="shared" si="21"/>
        <v>1864.6700409063903</v>
      </c>
      <c r="AH18">
        <f t="shared" si="8"/>
        <v>5.2225752166028046E-2</v>
      </c>
      <c r="AK18" s="10"/>
      <c r="AM18" s="10"/>
    </row>
    <row r="19" spans="1:55">
      <c r="A19" t="s">
        <v>104</v>
      </c>
      <c r="B19">
        <v>0</v>
      </c>
      <c r="C19">
        <v>29.647636396295798</v>
      </c>
      <c r="D19">
        <v>1.0120441565544799E-2</v>
      </c>
      <c r="E19">
        <v>1.50019633825646</v>
      </c>
      <c r="F19">
        <v>25.757058833728301</v>
      </c>
      <c r="L19" s="1"/>
      <c r="M19" s="10"/>
      <c r="P19" s="10"/>
      <c r="Q19" s="10"/>
      <c r="S19" s="10"/>
      <c r="AK19" s="10"/>
      <c r="AM19" s="10"/>
    </row>
    <row r="20" spans="1:55">
      <c r="A20" t="s">
        <v>105</v>
      </c>
      <c r="B20">
        <v>0</v>
      </c>
      <c r="C20">
        <v>29.647636396295798</v>
      </c>
      <c r="D20">
        <v>1.0120441565544799E-2</v>
      </c>
      <c r="E20">
        <v>1.50019633825646</v>
      </c>
      <c r="F20">
        <v>25.757058833728301</v>
      </c>
      <c r="O20" s="9"/>
      <c r="AK20" s="10"/>
      <c r="AM20" s="10"/>
    </row>
    <row r="21" spans="1:55">
      <c r="A21" t="s">
        <v>104</v>
      </c>
      <c r="B21">
        <v>0</v>
      </c>
      <c r="C21">
        <v>29.647636396295798</v>
      </c>
      <c r="D21">
        <v>1.0120441565544799E-2</v>
      </c>
      <c r="E21">
        <v>1.50019633825646</v>
      </c>
      <c r="F21">
        <v>25.757058833728301</v>
      </c>
      <c r="H21" s="4" t="s">
        <v>46</v>
      </c>
      <c r="I21" s="4"/>
      <c r="O21" s="9"/>
      <c r="P21" s="9"/>
      <c r="AK21" s="10"/>
      <c r="AM21" s="10"/>
    </row>
    <row r="22" spans="1:55">
      <c r="A22" t="s">
        <v>105</v>
      </c>
      <c r="B22">
        <v>0</v>
      </c>
      <c r="C22">
        <v>29.647636396295798</v>
      </c>
      <c r="D22">
        <v>1.0120441565544799E-2</v>
      </c>
      <c r="E22">
        <v>1.50019633825646</v>
      </c>
      <c r="F22">
        <v>25.757058833728301</v>
      </c>
      <c r="H22" t="s">
        <v>32</v>
      </c>
      <c r="I22" t="s">
        <v>72</v>
      </c>
      <c r="J22" t="s">
        <v>33</v>
      </c>
      <c r="K22" t="s">
        <v>74</v>
      </c>
      <c r="L22" t="s">
        <v>73</v>
      </c>
      <c r="M22" t="s">
        <v>61</v>
      </c>
      <c r="N22" t="s">
        <v>71</v>
      </c>
      <c r="O22" t="s">
        <v>69</v>
      </c>
      <c r="P22" s="9" t="s">
        <v>59</v>
      </c>
      <c r="Q22" t="s">
        <v>66</v>
      </c>
      <c r="R22" t="s">
        <v>70</v>
      </c>
      <c r="S22" t="s">
        <v>67</v>
      </c>
      <c r="T22" t="s">
        <v>34</v>
      </c>
      <c r="U22" t="s">
        <v>35</v>
      </c>
      <c r="V22" t="s">
        <v>36</v>
      </c>
      <c r="W22" t="s">
        <v>37</v>
      </c>
      <c r="X22" t="s">
        <v>38</v>
      </c>
      <c r="Y22" t="s">
        <v>39</v>
      </c>
      <c r="Z22" t="s">
        <v>40</v>
      </c>
      <c r="AA22" t="s">
        <v>41</v>
      </c>
      <c r="AB22" t="s">
        <v>42</v>
      </c>
      <c r="AC22" t="s">
        <v>43</v>
      </c>
      <c r="AD22" t="s">
        <v>25</v>
      </c>
      <c r="AE22" t="s">
        <v>97</v>
      </c>
      <c r="AF22" t="s">
        <v>44</v>
      </c>
      <c r="AG22" t="s">
        <v>45</v>
      </c>
      <c r="AK22" s="10"/>
      <c r="AM22" s="10"/>
    </row>
    <row r="23" spans="1:55">
      <c r="A23" t="s">
        <v>104</v>
      </c>
      <c r="B23">
        <v>0</v>
      </c>
      <c r="C23">
        <v>29.647636396295798</v>
      </c>
      <c r="D23">
        <v>1.0120441565544799E-2</v>
      </c>
      <c r="E23">
        <v>1.50019633825646</v>
      </c>
      <c r="F23">
        <v>25.757058833728301</v>
      </c>
      <c r="H23">
        <v>1400</v>
      </c>
      <c r="I23">
        <v>4</v>
      </c>
      <c r="J23">
        <f t="shared" ref="J23:J39" si="22">2*H23^3</f>
        <v>5488000000</v>
      </c>
      <c r="K23" s="6">
        <v>634130.75</v>
      </c>
      <c r="L23">
        <f>K23*8</f>
        <v>5073046</v>
      </c>
      <c r="M23" s="10">
        <f>(3*H23^2)*8/1000000</f>
        <v>47.04</v>
      </c>
      <c r="N23">
        <f t="shared" ref="N23:N39" si="23">40*2^20/8</f>
        <v>5242880</v>
      </c>
      <c r="O23">
        <f t="shared" ref="O23:O39" si="24">SQRT(N23/3)</f>
        <v>1321.9783155054649</v>
      </c>
      <c r="P23" s="10">
        <f>J23/L23</f>
        <v>1081.7958283839728</v>
      </c>
      <c r="Q23" s="10">
        <f>SQRT(N23/3)</f>
        <v>1321.9783155054649</v>
      </c>
      <c r="R23">
        <f t="shared" ref="R23:R39" si="25">H23/(1+H23/O23)</f>
        <v>679.93548338167682</v>
      </c>
      <c r="S23" s="10">
        <f t="shared" ref="S23:S39" si="26">0.5*SQRT(N23/3)</f>
        <v>660.98915775273247</v>
      </c>
      <c r="T23" s="1">
        <f t="shared" ref="T23:T39" si="27">$B$28*J23</f>
        <v>0</v>
      </c>
      <c r="U23" s="1">
        <f>$C$28*L23</f>
        <v>0.15040382322968282</v>
      </c>
      <c r="V23">
        <f t="shared" ref="V23:V39" si="28">T23+U23</f>
        <v>0.15040382322968282</v>
      </c>
      <c r="W23">
        <f t="shared" ref="W23:W39" si="29">MAX(T23,U23)</f>
        <v>0.15040382322968282</v>
      </c>
      <c r="X23" s="1">
        <f t="shared" ref="X23:X39" si="30">$D$28*J23</f>
        <v>0.55540983311709857</v>
      </c>
      <c r="Y23" s="1">
        <f>$E$28*L23</f>
        <v>7.6105650330065819E-2</v>
      </c>
      <c r="Z23" s="1">
        <f t="shared" ref="Z23:Z39" si="31">AB23*$F$28</f>
        <v>5895.3229142139362</v>
      </c>
      <c r="AA23">
        <f t="shared" ref="AA23:AA39" si="32">SUM(X23:Z23)</f>
        <v>5895.9544296973836</v>
      </c>
      <c r="AB23">
        <v>22.88818359375</v>
      </c>
      <c r="AC23">
        <v>5587.2917175292969</v>
      </c>
      <c r="AD23">
        <f>J23/(AB23*1000000000)</f>
        <v>0.23977437866666668</v>
      </c>
      <c r="AE23">
        <f>(L23*8)/AB23/1000000000</f>
        <v>1.7731580941653332E-3</v>
      </c>
      <c r="AF23">
        <f>ABS(V23-AB23)/ABS(AB23)*100</f>
        <v>99.342875669387965</v>
      </c>
      <c r="AG23">
        <f t="shared" ref="AG23:AG39" si="33">ABS(AA23-AC23)/ABS(AC23)*100</f>
        <v>5.5243708002519964</v>
      </c>
      <c r="AK23" s="10"/>
      <c r="AM23" s="10"/>
    </row>
    <row r="24" spans="1:55">
      <c r="A24" t="s">
        <v>105</v>
      </c>
      <c r="B24">
        <v>0</v>
      </c>
      <c r="C24">
        <v>29.647636396295798</v>
      </c>
      <c r="D24">
        <v>1.0120441565544799E-2</v>
      </c>
      <c r="E24">
        <v>1.50019633825646</v>
      </c>
      <c r="F24">
        <v>25.757058833728301</v>
      </c>
      <c r="H24">
        <v>1500</v>
      </c>
      <c r="I24">
        <v>4</v>
      </c>
      <c r="J24">
        <f t="shared" si="22"/>
        <v>6750000000</v>
      </c>
      <c r="K24">
        <v>2563328.5</v>
      </c>
      <c r="L24">
        <f t="shared" ref="L24:L38" si="34">K24*8</f>
        <v>20506628</v>
      </c>
      <c r="M24" s="10">
        <f t="shared" ref="M24:M39" si="35">(3*H24^2)*8/1000000</f>
        <v>54</v>
      </c>
      <c r="N24">
        <f t="shared" si="23"/>
        <v>5242880</v>
      </c>
      <c r="O24">
        <f t="shared" si="24"/>
        <v>1321.9783155054649</v>
      </c>
      <c r="P24" s="10">
        <f t="shared" ref="P24:P27" si="36">J24/L24</f>
        <v>329.16186903083235</v>
      </c>
      <c r="Q24" s="10">
        <f t="shared" ref="Q24:Q39" si="37">SQRT(N24/3)</f>
        <v>1321.9783155054649</v>
      </c>
      <c r="R24">
        <f t="shared" si="25"/>
        <v>702.68699882019246</v>
      </c>
      <c r="S24" s="10">
        <f t="shared" si="26"/>
        <v>660.98915775273247</v>
      </c>
      <c r="T24" s="1">
        <f t="shared" si="27"/>
        <v>0</v>
      </c>
      <c r="U24" s="1">
        <f t="shared" ref="U24:U39" si="38">$C$28*L24</f>
        <v>0.60797305065809848</v>
      </c>
      <c r="V24">
        <f t="shared" si="28"/>
        <v>0.60797305065809848</v>
      </c>
      <c r="W24">
        <f t="shared" si="29"/>
        <v>0.60797305065809848</v>
      </c>
      <c r="X24" s="1">
        <f t="shared" si="30"/>
        <v>0.68312980567427395</v>
      </c>
      <c r="Y24" s="1">
        <f t="shared" ref="Y24:Y39" si="39">$E$28*L24</f>
        <v>0.30763968235587397</v>
      </c>
      <c r="Z24" s="1">
        <f t="shared" si="31"/>
        <v>8489.2649964680677</v>
      </c>
      <c r="AA24">
        <f t="shared" si="32"/>
        <v>8490.2557659560971</v>
      </c>
      <c r="AB24">
        <v>32.958984375</v>
      </c>
      <c r="AC24">
        <v>8105.0537109265133</v>
      </c>
      <c r="AD24">
        <f t="shared" ref="AD24:AD39" si="40">J24/(AB24*1000000000)</f>
        <v>0.20480000000000001</v>
      </c>
      <c r="AE24">
        <f t="shared" ref="AE24:AE39" si="41">(L24*8)/AB24/1000000000</f>
        <v>4.9774902689185187E-3</v>
      </c>
      <c r="AF24">
        <f t="shared" ref="AF24:AF39" si="42">ABS(V24-AB24)/ABS(AB24)*100</f>
        <v>98.155364729262544</v>
      </c>
      <c r="AG24">
        <f t="shared" si="33"/>
        <v>4.7526156984041767</v>
      </c>
      <c r="AK24" s="10"/>
      <c r="AM24" s="10"/>
    </row>
    <row r="25" spans="1:55">
      <c r="H25">
        <v>1600</v>
      </c>
      <c r="I25">
        <v>2</v>
      </c>
      <c r="J25">
        <f t="shared" si="22"/>
        <v>8192000000</v>
      </c>
      <c r="K25">
        <v>38865307</v>
      </c>
      <c r="L25">
        <f t="shared" si="34"/>
        <v>310922456</v>
      </c>
      <c r="M25" s="10">
        <f t="shared" si="35"/>
        <v>61.44</v>
      </c>
      <c r="N25">
        <f t="shared" si="23"/>
        <v>5242880</v>
      </c>
      <c r="O25">
        <f t="shared" si="24"/>
        <v>1321.9783155054649</v>
      </c>
      <c r="P25" s="10">
        <f t="shared" si="36"/>
        <v>26.347405412235648</v>
      </c>
      <c r="Q25" s="10">
        <f t="shared" si="37"/>
        <v>1321.9783155054649</v>
      </c>
      <c r="R25">
        <f t="shared" si="25"/>
        <v>723.88124634075098</v>
      </c>
      <c r="S25" s="10">
        <f t="shared" si="26"/>
        <v>660.98915775273247</v>
      </c>
      <c r="T25" s="1">
        <f t="shared" si="27"/>
        <v>0</v>
      </c>
      <c r="U25" s="1">
        <f t="shared" si="38"/>
        <v>9.218115922931279</v>
      </c>
      <c r="V25">
        <f t="shared" si="28"/>
        <v>9.218115922931279</v>
      </c>
      <c r="W25">
        <f t="shared" si="29"/>
        <v>9.218115922931279</v>
      </c>
      <c r="X25" s="1">
        <f t="shared" si="30"/>
        <v>0.82906657304942999</v>
      </c>
      <c r="Y25" s="1">
        <f t="shared" si="39"/>
        <v>4.6644472997290531</v>
      </c>
      <c r="Z25" s="1">
        <f t="shared" si="31"/>
        <v>11554.832911859316</v>
      </c>
      <c r="AA25">
        <f t="shared" si="32"/>
        <v>11560.326425732093</v>
      </c>
      <c r="AB25" s="6">
        <v>44.86083984375</v>
      </c>
      <c r="AC25">
        <v>10979.078813016356</v>
      </c>
      <c r="AD25">
        <f t="shared" si="40"/>
        <v>0.18260915374149661</v>
      </c>
      <c r="AE25">
        <f t="shared" si="41"/>
        <v>5.5446568915417688E-2</v>
      </c>
      <c r="AF25">
        <f t="shared" si="42"/>
        <v>79.451753567169249</v>
      </c>
      <c r="AG25">
        <f t="shared" si="33"/>
        <v>5.2941382661961862</v>
      </c>
      <c r="AK25" s="10"/>
      <c r="AM25" s="10"/>
    </row>
    <row r="26" spans="1:55">
      <c r="A26" s="4" t="s">
        <v>58</v>
      </c>
      <c r="B26" s="4" t="s">
        <v>29</v>
      </c>
      <c r="C26" s="4" t="s">
        <v>26</v>
      </c>
      <c r="D26" s="4" t="s">
        <v>30</v>
      </c>
      <c r="E26" s="4" t="s">
        <v>27</v>
      </c>
      <c r="F26" s="4" t="s">
        <v>28</v>
      </c>
      <c r="H26">
        <v>1700</v>
      </c>
      <c r="I26">
        <v>2</v>
      </c>
      <c r="J26">
        <f t="shared" si="22"/>
        <v>9826000000</v>
      </c>
      <c r="K26">
        <v>91828457</v>
      </c>
      <c r="L26">
        <f t="shared" si="34"/>
        <v>734627656</v>
      </c>
      <c r="M26" s="10">
        <f t="shared" si="35"/>
        <v>69.36</v>
      </c>
      <c r="N26">
        <f t="shared" si="23"/>
        <v>5242880</v>
      </c>
      <c r="O26">
        <f t="shared" si="24"/>
        <v>1321.9783155054649</v>
      </c>
      <c r="P26" s="10">
        <f t="shared" si="36"/>
        <v>13.375483375485663</v>
      </c>
      <c r="Q26" s="10">
        <f t="shared" si="37"/>
        <v>1321.9783155054649</v>
      </c>
      <c r="R26">
        <f t="shared" si="25"/>
        <v>743.67282016164631</v>
      </c>
      <c r="S26" s="10">
        <f t="shared" si="26"/>
        <v>660.98915775273247</v>
      </c>
      <c r="T26" s="1">
        <f t="shared" si="27"/>
        <v>0</v>
      </c>
      <c r="U26" s="1">
        <f t="shared" si="38"/>
        <v>21.779973631751069</v>
      </c>
      <c r="V26">
        <f t="shared" si="28"/>
        <v>21.779973631751069</v>
      </c>
      <c r="W26">
        <f t="shared" si="29"/>
        <v>21.779973631751069</v>
      </c>
      <c r="X26" s="1">
        <f t="shared" si="30"/>
        <v>0.99443458823043207</v>
      </c>
      <c r="Y26" s="1">
        <f t="shared" si="39"/>
        <v>11.020857195131263</v>
      </c>
      <c r="Z26" s="1">
        <f t="shared" si="31"/>
        <v>15092.026660387677</v>
      </c>
      <c r="AA26">
        <f t="shared" si="32"/>
        <v>15104.041952171039</v>
      </c>
      <c r="AB26">
        <v>58.59375</v>
      </c>
      <c r="AC26">
        <v>14327.9296875</v>
      </c>
      <c r="AD26">
        <f t="shared" si="40"/>
        <v>0.16769706666666667</v>
      </c>
      <c r="AE26">
        <f t="shared" si="41"/>
        <v>0.10030116263253333</v>
      </c>
      <c r="AF26">
        <f t="shared" si="42"/>
        <v>62.828845001811509</v>
      </c>
      <c r="AG26">
        <f t="shared" si="33"/>
        <v>5.4167788480155412</v>
      </c>
      <c r="AK26" s="10"/>
      <c r="AM26" s="10"/>
      <c r="BB26" s="1"/>
      <c r="BC26" s="8"/>
    </row>
    <row r="27" spans="1:55">
      <c r="A27" s="4" t="s">
        <v>104</v>
      </c>
      <c r="B27" s="4">
        <f>B19/1000000000</f>
        <v>0</v>
      </c>
      <c r="C27" s="4">
        <f>C19/1000000000</f>
        <v>2.9647636396295798E-8</v>
      </c>
      <c r="D27" s="4">
        <f>D19/100000000</f>
        <v>1.01204415655448E-10</v>
      </c>
      <c r="E27" s="4">
        <f>E19/100000000</f>
        <v>1.50019633825646E-8</v>
      </c>
      <c r="F27" s="4">
        <f>F19*10</f>
        <v>257.57058833728303</v>
      </c>
      <c r="H27">
        <v>1800</v>
      </c>
      <c r="I27">
        <v>2</v>
      </c>
      <c r="J27">
        <f t="shared" si="22"/>
        <v>11664000000</v>
      </c>
      <c r="K27">
        <v>120013856</v>
      </c>
      <c r="L27">
        <f t="shared" si="34"/>
        <v>960110848</v>
      </c>
      <c r="M27" s="10">
        <f t="shared" si="35"/>
        <v>77.760000000000005</v>
      </c>
      <c r="N27">
        <f t="shared" si="23"/>
        <v>5242880</v>
      </c>
      <c r="O27">
        <f t="shared" si="24"/>
        <v>1321.9783155054649</v>
      </c>
      <c r="P27" s="10">
        <f t="shared" si="36"/>
        <v>12.148597241971794</v>
      </c>
      <c r="Q27" s="10">
        <f t="shared" si="37"/>
        <v>1321.9783155054649</v>
      </c>
      <c r="R27">
        <f t="shared" si="25"/>
        <v>762.19650728886427</v>
      </c>
      <c r="S27" s="10">
        <f t="shared" si="26"/>
        <v>660.98915775273247</v>
      </c>
      <c r="T27" s="1">
        <f t="shared" si="27"/>
        <v>0</v>
      </c>
      <c r="U27" s="1">
        <f t="shared" si="38"/>
        <v>28.465017321643224</v>
      </c>
      <c r="V27">
        <f t="shared" si="28"/>
        <v>28.465017321643224</v>
      </c>
      <c r="W27">
        <f t="shared" si="29"/>
        <v>28.465017321643224</v>
      </c>
      <c r="X27" s="1">
        <f t="shared" si="30"/>
        <v>1.1804483042051455</v>
      </c>
      <c r="Y27" s="1">
        <f t="shared" si="39"/>
        <v>14.403547784899047</v>
      </c>
      <c r="Z27" s="1">
        <f t="shared" si="31"/>
        <v>19100.846242053154</v>
      </c>
      <c r="AA27">
        <f t="shared" si="32"/>
        <v>19116.430238142257</v>
      </c>
      <c r="AB27">
        <v>74.15771484375</v>
      </c>
      <c r="AC27">
        <v>20944.161154986876</v>
      </c>
      <c r="AD27">
        <f t="shared" si="40"/>
        <v>0.15728639999999999</v>
      </c>
      <c r="AE27">
        <f t="shared" si="41"/>
        <v>0.10357501980992263</v>
      </c>
      <c r="AF27">
        <f t="shared" si="42"/>
        <v>61.615568411703492</v>
      </c>
      <c r="AG27">
        <f t="shared" si="33"/>
        <v>8.7266847467387354</v>
      </c>
      <c r="AK27" s="10"/>
      <c r="AM27" s="10"/>
    </row>
    <row r="28" spans="1:55">
      <c r="A28" s="4" t="s">
        <v>105</v>
      </c>
      <c r="B28" s="4">
        <f t="shared" ref="B28:C32" si="43">B20/1000000000</f>
        <v>0</v>
      </c>
      <c r="C28" s="4">
        <f t="shared" si="43"/>
        <v>2.9647636396295798E-8</v>
      </c>
      <c r="D28" s="4">
        <f t="shared" ref="D28:E32" si="44">D20/100000000</f>
        <v>1.01204415655448E-10</v>
      </c>
      <c r="E28" s="4">
        <f t="shared" si="44"/>
        <v>1.50019633825646E-8</v>
      </c>
      <c r="F28" s="4">
        <f t="shared" ref="F28:F32" si="45">F20*10</f>
        <v>257.57058833728303</v>
      </c>
      <c r="H28">
        <v>1900</v>
      </c>
      <c r="I28">
        <v>2</v>
      </c>
      <c r="J28">
        <f t="shared" si="22"/>
        <v>13718000000</v>
      </c>
      <c r="K28">
        <v>207866148</v>
      </c>
      <c r="L28">
        <f>K28*8</f>
        <v>1662929184</v>
      </c>
      <c r="M28" s="10">
        <f t="shared" si="35"/>
        <v>86.64</v>
      </c>
      <c r="N28">
        <f t="shared" si="23"/>
        <v>5242880</v>
      </c>
      <c r="O28">
        <f t="shared" si="24"/>
        <v>1321.9783155054649</v>
      </c>
      <c r="P28" s="10">
        <f>J28/L28</f>
        <v>8.2492989671411046</v>
      </c>
      <c r="Q28" s="10">
        <f t="shared" si="37"/>
        <v>1321.9783155054649</v>
      </c>
      <c r="R28">
        <f t="shared" si="25"/>
        <v>779.57036128169534</v>
      </c>
      <c r="S28" s="10">
        <f t="shared" si="26"/>
        <v>660.98915775273247</v>
      </c>
      <c r="T28" s="1">
        <f t="shared" si="27"/>
        <v>0</v>
      </c>
      <c r="U28" s="1">
        <f t="shared" si="38"/>
        <v>49.301919800020869</v>
      </c>
      <c r="V28">
        <f t="shared" si="28"/>
        <v>49.301919800020869</v>
      </c>
      <c r="W28">
        <f t="shared" si="29"/>
        <v>49.301919800020869</v>
      </c>
      <c r="X28" s="1">
        <f t="shared" si="30"/>
        <v>1.3883221739614355</v>
      </c>
      <c r="Y28" s="1">
        <f t="shared" si="39"/>
        <v>24.947202726166029</v>
      </c>
      <c r="Z28" s="1">
        <f t="shared" si="31"/>
        <v>23581.291656855745</v>
      </c>
      <c r="AA28">
        <f t="shared" si="32"/>
        <v>23607.627181755874</v>
      </c>
      <c r="AB28">
        <v>91.552734375</v>
      </c>
      <c r="AC28">
        <v>24387.535682098391</v>
      </c>
      <c r="AD28">
        <f t="shared" si="40"/>
        <v>0.14983714133333334</v>
      </c>
      <c r="AE28">
        <f t="shared" si="41"/>
        <v>0.14530896933683199</v>
      </c>
      <c r="AF28">
        <f t="shared" si="42"/>
        <v>46.149156399763875</v>
      </c>
      <c r="AG28">
        <f t="shared" si="33"/>
        <v>3.1979799456121638</v>
      </c>
      <c r="AK28" s="10"/>
      <c r="AM28" s="10"/>
    </row>
    <row r="29" spans="1:55">
      <c r="A29" s="4" t="s">
        <v>104</v>
      </c>
      <c r="B29" s="4">
        <f t="shared" si="43"/>
        <v>0</v>
      </c>
      <c r="C29" s="4">
        <f t="shared" si="43"/>
        <v>2.9647636396295798E-8</v>
      </c>
      <c r="D29" s="4">
        <f t="shared" si="44"/>
        <v>1.01204415655448E-10</v>
      </c>
      <c r="E29" s="4">
        <f t="shared" si="44"/>
        <v>1.50019633825646E-8</v>
      </c>
      <c r="F29" s="4">
        <f t="shared" si="45"/>
        <v>257.57058833728303</v>
      </c>
      <c r="H29">
        <v>2000</v>
      </c>
      <c r="I29">
        <v>2</v>
      </c>
      <c r="J29">
        <f t="shared" si="22"/>
        <v>16000000000</v>
      </c>
      <c r="K29">
        <v>225001979</v>
      </c>
      <c r="L29">
        <f t="shared" si="34"/>
        <v>1800015832</v>
      </c>
      <c r="M29" s="10">
        <f t="shared" si="35"/>
        <v>96</v>
      </c>
      <c r="N29">
        <f t="shared" si="23"/>
        <v>5242880</v>
      </c>
      <c r="O29">
        <f t="shared" si="24"/>
        <v>1321.9783155054649</v>
      </c>
      <c r="P29" s="10">
        <f t="shared" ref="P29:P31" si="46">J29/L29</f>
        <v>8.8888107068604931</v>
      </c>
      <c r="Q29" s="10">
        <f t="shared" si="37"/>
        <v>1321.9783155054649</v>
      </c>
      <c r="R29">
        <f t="shared" si="25"/>
        <v>795.89822084935292</v>
      </c>
      <c r="S29" s="10">
        <f t="shared" si="26"/>
        <v>660.98915775273247</v>
      </c>
      <c r="T29" s="1">
        <f t="shared" si="27"/>
        <v>0</v>
      </c>
      <c r="U29" s="1">
        <f t="shared" si="38"/>
        <v>53.36621489471186</v>
      </c>
      <c r="V29">
        <f t="shared" si="28"/>
        <v>53.36621489471186</v>
      </c>
      <c r="W29">
        <f t="shared" si="29"/>
        <v>53.36621489471186</v>
      </c>
      <c r="X29" s="1">
        <f t="shared" si="30"/>
        <v>1.6192706504871679</v>
      </c>
      <c r="Y29" s="1">
        <f t="shared" si="39"/>
        <v>27.003771599700553</v>
      </c>
      <c r="Z29" s="1">
        <f t="shared" si="31"/>
        <v>28533.362904795453</v>
      </c>
      <c r="AA29">
        <f t="shared" si="32"/>
        <v>28561.985947045639</v>
      </c>
      <c r="AB29">
        <v>110.77880859375</v>
      </c>
      <c r="AC29">
        <v>28257.117638229676</v>
      </c>
      <c r="AD29">
        <f t="shared" si="40"/>
        <v>0.14443195592286501</v>
      </c>
      <c r="AE29">
        <f t="shared" si="41"/>
        <v>0.12998990365394161</v>
      </c>
      <c r="AF29">
        <f t="shared" si="42"/>
        <v>51.826332515980212</v>
      </c>
      <c r="AG29">
        <f t="shared" si="33"/>
        <v>1.0789080214023676</v>
      </c>
      <c r="AK29" s="10"/>
      <c r="AM29" s="10"/>
    </row>
    <row r="30" spans="1:55">
      <c r="A30" s="4" t="s">
        <v>105</v>
      </c>
      <c r="B30" s="4">
        <f t="shared" si="43"/>
        <v>0</v>
      </c>
      <c r="C30" s="4">
        <f t="shared" si="43"/>
        <v>2.9647636396295798E-8</v>
      </c>
      <c r="D30" s="4">
        <f t="shared" si="44"/>
        <v>1.01204415655448E-10</v>
      </c>
      <c r="E30" s="4">
        <f t="shared" si="44"/>
        <v>1.50019633825646E-8</v>
      </c>
      <c r="F30" s="4">
        <f t="shared" si="45"/>
        <v>257.57058833728303</v>
      </c>
      <c r="H30">
        <v>2100</v>
      </c>
      <c r="I30">
        <v>2</v>
      </c>
      <c r="J30">
        <f t="shared" si="22"/>
        <v>18522000000</v>
      </c>
      <c r="K30">
        <v>311932339</v>
      </c>
      <c r="L30">
        <f t="shared" si="34"/>
        <v>2495458712</v>
      </c>
      <c r="M30" s="10">
        <f t="shared" si="35"/>
        <v>105.84</v>
      </c>
      <c r="N30">
        <f t="shared" si="23"/>
        <v>5242880</v>
      </c>
      <c r="O30">
        <f t="shared" si="24"/>
        <v>1321.9783155054649</v>
      </c>
      <c r="P30" s="10">
        <f t="shared" si="46"/>
        <v>7.422282689323854</v>
      </c>
      <c r="Q30" s="10">
        <f t="shared" si="37"/>
        <v>1321.9783155054649</v>
      </c>
      <c r="R30">
        <f t="shared" si="25"/>
        <v>811.27178684398143</v>
      </c>
      <c r="S30" s="10">
        <f t="shared" si="26"/>
        <v>660.98915775273247</v>
      </c>
      <c r="T30" s="1">
        <f t="shared" si="27"/>
        <v>0</v>
      </c>
      <c r="U30" s="1">
        <f t="shared" si="38"/>
        <v>73.98445253534463</v>
      </c>
      <c r="V30">
        <f t="shared" si="28"/>
        <v>73.98445253534463</v>
      </c>
      <c r="W30">
        <f t="shared" si="29"/>
        <v>73.98445253534463</v>
      </c>
      <c r="X30" s="1">
        <f t="shared" si="30"/>
        <v>1.8745081867702078</v>
      </c>
      <c r="Y30" s="1">
        <f t="shared" si="39"/>
        <v>37.436780220125819</v>
      </c>
      <c r="Z30" s="1">
        <f t="shared" si="31"/>
        <v>33957.059985872271</v>
      </c>
      <c r="AA30">
        <f t="shared" si="32"/>
        <v>33996.371274279169</v>
      </c>
      <c r="AB30">
        <v>131.8359375</v>
      </c>
      <c r="AC30">
        <v>33555.841619282226</v>
      </c>
      <c r="AD30">
        <f t="shared" si="40"/>
        <v>0.1404928</v>
      </c>
      <c r="AE30">
        <f t="shared" si="41"/>
        <v>0.15142813162002963</v>
      </c>
      <c r="AF30">
        <f t="shared" si="42"/>
        <v>43.881422669486739</v>
      </c>
      <c r="AG30">
        <f t="shared" si="33"/>
        <v>1.3128255282496046</v>
      </c>
      <c r="AK30" s="10"/>
      <c r="AM30" s="10"/>
    </row>
    <row r="31" spans="1:55">
      <c r="A31" s="4" t="s">
        <v>104</v>
      </c>
      <c r="B31" s="4">
        <f t="shared" si="43"/>
        <v>0</v>
      </c>
      <c r="C31" s="4">
        <f t="shared" si="43"/>
        <v>2.9647636396295798E-8</v>
      </c>
      <c r="D31" s="4">
        <f t="shared" si="44"/>
        <v>1.01204415655448E-10</v>
      </c>
      <c r="E31" s="4">
        <f t="shared" si="44"/>
        <v>1.50019633825646E-8</v>
      </c>
      <c r="F31" s="4">
        <f t="shared" si="45"/>
        <v>257.57058833728303</v>
      </c>
      <c r="H31">
        <v>2200</v>
      </c>
      <c r="I31">
        <v>2</v>
      </c>
      <c r="J31">
        <f t="shared" si="22"/>
        <v>21296000000</v>
      </c>
      <c r="K31">
        <v>325919839</v>
      </c>
      <c r="L31">
        <f t="shared" si="34"/>
        <v>2607358712</v>
      </c>
      <c r="M31" s="10">
        <f t="shared" si="35"/>
        <v>116.16</v>
      </c>
      <c r="N31">
        <f t="shared" si="23"/>
        <v>5242880</v>
      </c>
      <c r="O31">
        <f t="shared" si="24"/>
        <v>1321.9783155054649</v>
      </c>
      <c r="P31" s="10">
        <f t="shared" si="46"/>
        <v>8.1676525374081326</v>
      </c>
      <c r="Q31" s="10">
        <f t="shared" si="37"/>
        <v>1321.9783155054649</v>
      </c>
      <c r="R31">
        <f t="shared" si="25"/>
        <v>825.77234541962923</v>
      </c>
      <c r="S31" s="10">
        <f t="shared" si="26"/>
        <v>660.98915775273247</v>
      </c>
      <c r="T31" s="1">
        <f t="shared" si="27"/>
        <v>0</v>
      </c>
      <c r="U31" s="1">
        <f t="shared" si="38"/>
        <v>77.302023048090135</v>
      </c>
      <c r="V31">
        <f t="shared" si="28"/>
        <v>77.302023048090135</v>
      </c>
      <c r="W31">
        <f t="shared" si="29"/>
        <v>77.302023048090135</v>
      </c>
      <c r="X31" s="1">
        <f t="shared" si="30"/>
        <v>2.1552492357984208</v>
      </c>
      <c r="Y31" s="1">
        <f t="shared" si="39"/>
        <v>39.115499922634797</v>
      </c>
      <c r="Z31" s="1">
        <f t="shared" si="31"/>
        <v>39852.38290008621</v>
      </c>
      <c r="AA31">
        <f t="shared" si="32"/>
        <v>39893.653649244639</v>
      </c>
      <c r="AB31">
        <v>154.72412109375</v>
      </c>
      <c r="AC31">
        <v>39304.568481445312</v>
      </c>
      <c r="AD31">
        <f t="shared" si="40"/>
        <v>0.13763852623274161</v>
      </c>
      <c r="AE31">
        <f t="shared" si="41"/>
        <v>0.13481330220878265</v>
      </c>
      <c r="AF31">
        <f t="shared" si="42"/>
        <v>50.03880293412589</v>
      </c>
      <c r="AG31">
        <f t="shared" si="33"/>
        <v>1.4987702207630622</v>
      </c>
      <c r="AK31" s="10"/>
      <c r="AM31" s="10"/>
    </row>
    <row r="32" spans="1:55">
      <c r="A32" s="4" t="s">
        <v>105</v>
      </c>
      <c r="B32" s="4">
        <f t="shared" si="43"/>
        <v>0</v>
      </c>
      <c r="C32" s="4">
        <f t="shared" si="43"/>
        <v>2.9647636396295798E-8</v>
      </c>
      <c r="D32" s="4">
        <f t="shared" si="44"/>
        <v>1.01204415655448E-10</v>
      </c>
      <c r="E32" s="4">
        <f t="shared" si="44"/>
        <v>1.50019633825646E-8</v>
      </c>
      <c r="F32" s="4">
        <f t="shared" si="45"/>
        <v>257.57058833728303</v>
      </c>
      <c r="H32">
        <v>2300</v>
      </c>
      <c r="I32">
        <v>2</v>
      </c>
      <c r="J32">
        <f t="shared" si="22"/>
        <v>24334000000</v>
      </c>
      <c r="K32" s="6">
        <v>373644006.54166698</v>
      </c>
      <c r="L32">
        <f>K32*8</f>
        <v>2989152052.3333359</v>
      </c>
      <c r="M32" s="10">
        <f t="shared" si="35"/>
        <v>126.96</v>
      </c>
      <c r="N32">
        <f t="shared" si="23"/>
        <v>5242880</v>
      </c>
      <c r="O32">
        <f t="shared" si="24"/>
        <v>1321.9783155054649</v>
      </c>
      <c r="P32" s="10">
        <f>J32/L32</f>
        <v>8.1407702164247038</v>
      </c>
      <c r="Q32" s="10">
        <f t="shared" si="37"/>
        <v>1321.9783155054649</v>
      </c>
      <c r="R32">
        <f t="shared" si="25"/>
        <v>839.47220574075845</v>
      </c>
      <c r="S32" s="10">
        <f t="shared" si="26"/>
        <v>660.98915775273247</v>
      </c>
      <c r="T32" s="1">
        <f t="shared" si="27"/>
        <v>0</v>
      </c>
      <c r="U32" s="1">
        <f t="shared" si="38"/>
        <v>88.621293180820089</v>
      </c>
      <c r="V32">
        <f t="shared" si="28"/>
        <v>88.621293180820089</v>
      </c>
      <c r="W32">
        <f t="shared" si="29"/>
        <v>88.621293180820089</v>
      </c>
      <c r="X32" s="1">
        <f t="shared" si="30"/>
        <v>2.4627082505596714</v>
      </c>
      <c r="Y32" s="1">
        <f t="shared" si="39"/>
        <v>44.843149634022531</v>
      </c>
      <c r="Z32" s="1">
        <f t="shared" si="31"/>
        <v>41896.094843680374</v>
      </c>
      <c r="AA32">
        <f t="shared" si="32"/>
        <v>41943.400701564955</v>
      </c>
      <c r="AB32">
        <v>162.65869140625</v>
      </c>
      <c r="AC32">
        <v>41925.160480481303</v>
      </c>
      <c r="AD32">
        <f t="shared" si="40"/>
        <v>0.14960159699812384</v>
      </c>
      <c r="AE32">
        <f t="shared" si="41"/>
        <v>0.14701468585494748</v>
      </c>
      <c r="AF32">
        <f t="shared" si="42"/>
        <v>45.517025610710832</v>
      </c>
      <c r="AG32">
        <f t="shared" si="33"/>
        <v>4.3506621977377119E-2</v>
      </c>
      <c r="AK32" s="10"/>
      <c r="AM32" s="10"/>
    </row>
    <row r="33" spans="1:39">
      <c r="B33" t="s">
        <v>25</v>
      </c>
      <c r="C33" t="s">
        <v>85</v>
      </c>
      <c r="H33">
        <v>2400</v>
      </c>
      <c r="I33">
        <v>2</v>
      </c>
      <c r="J33">
        <f t="shared" si="22"/>
        <v>27648000000</v>
      </c>
      <c r="K33">
        <v>418936688.19999999</v>
      </c>
      <c r="L33">
        <f t="shared" si="34"/>
        <v>3351493505.5999999</v>
      </c>
      <c r="M33" s="10">
        <f t="shared" si="35"/>
        <v>138.24</v>
      </c>
      <c r="N33">
        <f t="shared" si="23"/>
        <v>5242880</v>
      </c>
      <c r="O33">
        <f t="shared" si="24"/>
        <v>1321.9783155054649</v>
      </c>
      <c r="P33" s="10">
        <f t="shared" ref="P33" si="47">J33/L33</f>
        <v>8.2494565344683028</v>
      </c>
      <c r="Q33" s="10">
        <f t="shared" si="37"/>
        <v>1321.9783155054649</v>
      </c>
      <c r="R33">
        <f t="shared" si="25"/>
        <v>852.43590592553983</v>
      </c>
      <c r="S33" s="10">
        <f t="shared" si="26"/>
        <v>660.98915775273247</v>
      </c>
      <c r="T33" s="1">
        <f t="shared" si="27"/>
        <v>0</v>
      </c>
      <c r="U33" s="1">
        <f t="shared" si="38"/>
        <v>99.363860838575548</v>
      </c>
      <c r="V33">
        <f t="shared" si="28"/>
        <v>99.363860838575548</v>
      </c>
      <c r="W33">
        <f t="shared" si="29"/>
        <v>99.363860838575548</v>
      </c>
      <c r="X33" s="1">
        <f t="shared" si="30"/>
        <v>2.7980996840418264</v>
      </c>
      <c r="Y33" s="1">
        <f t="shared" si="39"/>
        <v>50.278982847914264</v>
      </c>
      <c r="Z33" s="1">
        <f t="shared" si="31"/>
        <v>46140.727341914411</v>
      </c>
      <c r="AA33">
        <f t="shared" si="32"/>
        <v>46193.804424446367</v>
      </c>
      <c r="AB33">
        <v>179.13818359375</v>
      </c>
      <c r="AC33">
        <v>46189.113054243899</v>
      </c>
      <c r="AD33">
        <f t="shared" si="40"/>
        <v>0.15433895468483816</v>
      </c>
      <c r="AE33">
        <f t="shared" si="41"/>
        <v>0.14967187624054623</v>
      </c>
      <c r="AF33">
        <f t="shared" si="42"/>
        <v>44.532282930861264</v>
      </c>
      <c r="AG33">
        <f t="shared" si="33"/>
        <v>1.0156874406657362E-2</v>
      </c>
      <c r="AK33" s="10"/>
      <c r="AM33" s="10"/>
    </row>
    <row r="34" spans="1:39">
      <c r="A34" s="1" t="s">
        <v>84</v>
      </c>
      <c r="B34" s="4" t="e">
        <f>1/B27/1000000000</f>
        <v>#DIV/0!</v>
      </c>
      <c r="C34" s="4">
        <f>8/C27/1000000000</f>
        <v>0.26983601299830862</v>
      </c>
      <c r="H34">
        <v>2500</v>
      </c>
      <c r="I34">
        <v>2</v>
      </c>
      <c r="J34">
        <f t="shared" si="22"/>
        <v>31250000000</v>
      </c>
      <c r="K34" s="6">
        <v>464229369.858334</v>
      </c>
      <c r="L34">
        <f>K34*8</f>
        <v>3713834958.866672</v>
      </c>
      <c r="M34" s="10">
        <f t="shared" si="35"/>
        <v>150</v>
      </c>
      <c r="N34">
        <f t="shared" si="23"/>
        <v>5242880</v>
      </c>
      <c r="O34">
        <f t="shared" si="24"/>
        <v>1321.9783155054649</v>
      </c>
      <c r="P34" s="10">
        <f>J34/L34</f>
        <v>8.4144826967583857</v>
      </c>
      <c r="Q34" s="10">
        <f t="shared" si="37"/>
        <v>1321.9783155054649</v>
      </c>
      <c r="R34">
        <f t="shared" si="25"/>
        <v>864.72122967201506</v>
      </c>
      <c r="S34" s="10">
        <f t="shared" si="26"/>
        <v>660.98915775273247</v>
      </c>
      <c r="T34" s="1">
        <f t="shared" si="27"/>
        <v>0</v>
      </c>
      <c r="U34" s="1">
        <f t="shared" si="38"/>
        <v>110.10642849633125</v>
      </c>
      <c r="V34">
        <f t="shared" si="28"/>
        <v>110.10642849633125</v>
      </c>
      <c r="W34">
        <f t="shared" si="29"/>
        <v>110.10642849633125</v>
      </c>
      <c r="X34" s="1">
        <f t="shared" si="30"/>
        <v>3.1626379892327501</v>
      </c>
      <c r="Y34" s="1">
        <f t="shared" si="39"/>
        <v>55.714816061806125</v>
      </c>
      <c r="Z34" s="1">
        <f t="shared" si="31"/>
        <v>50385.359840148441</v>
      </c>
      <c r="AA34">
        <f t="shared" si="32"/>
        <v>50444.237294199484</v>
      </c>
      <c r="AB34">
        <v>195.61767578125</v>
      </c>
      <c r="AC34">
        <v>50453.065628006501</v>
      </c>
      <c r="AD34">
        <f t="shared" si="40"/>
        <v>0.15975039001560062</v>
      </c>
      <c r="AE34">
        <f t="shared" si="41"/>
        <v>0.15188136528192589</v>
      </c>
      <c r="AF34">
        <f t="shared" si="42"/>
        <v>43.713456334355968</v>
      </c>
      <c r="AG34">
        <f t="shared" si="33"/>
        <v>1.7498111754218483E-2</v>
      </c>
      <c r="AK34" s="10"/>
      <c r="AM34" s="10"/>
    </row>
    <row r="35" spans="1:39">
      <c r="B35" s="4" t="e">
        <f t="shared" ref="B35:B39" si="48">1/B28/1000000000</f>
        <v>#DIV/0!</v>
      </c>
      <c r="C35" s="4">
        <f t="shared" ref="C35:C39" si="49">8/C28/1000000000</f>
        <v>0.26983601299830862</v>
      </c>
      <c r="H35">
        <v>2600</v>
      </c>
      <c r="I35">
        <v>2</v>
      </c>
      <c r="J35">
        <f t="shared" si="22"/>
        <v>35152000000</v>
      </c>
      <c r="K35">
        <v>509522051.51666701</v>
      </c>
      <c r="L35">
        <f t="shared" si="34"/>
        <v>4076176412.1333361</v>
      </c>
      <c r="M35" s="10">
        <f t="shared" si="35"/>
        <v>162.24</v>
      </c>
      <c r="N35">
        <f t="shared" si="23"/>
        <v>5242880</v>
      </c>
      <c r="O35">
        <f t="shared" si="24"/>
        <v>1321.9783155054649</v>
      </c>
      <c r="P35" s="10">
        <f t="shared" ref="P35:P38" si="50">J35/L35</f>
        <v>8.6237680722956256</v>
      </c>
      <c r="Q35" s="10">
        <f t="shared" si="37"/>
        <v>1321.9783155054649</v>
      </c>
      <c r="R35">
        <f t="shared" si="25"/>
        <v>876.38006735670331</v>
      </c>
      <c r="S35" s="10">
        <f t="shared" si="26"/>
        <v>660.98915775273247</v>
      </c>
      <c r="T35" s="1">
        <f t="shared" si="27"/>
        <v>0</v>
      </c>
      <c r="U35" s="1">
        <f t="shared" si="38"/>
        <v>120.84899615408672</v>
      </c>
      <c r="V35">
        <f t="shared" si="28"/>
        <v>120.84899615408672</v>
      </c>
      <c r="W35">
        <f t="shared" si="29"/>
        <v>120.84899615408672</v>
      </c>
      <c r="X35" s="1">
        <f t="shared" si="30"/>
        <v>3.5575376191203079</v>
      </c>
      <c r="Y35" s="1">
        <f t="shared" si="39"/>
        <v>61.150649275697859</v>
      </c>
      <c r="Z35" s="1">
        <f t="shared" si="31"/>
        <v>54629.992338382479</v>
      </c>
      <c r="AA35">
        <f t="shared" si="32"/>
        <v>54694.700525277294</v>
      </c>
      <c r="AB35">
        <v>212.09716796875</v>
      </c>
      <c r="AC35">
        <v>54717.018201769097</v>
      </c>
      <c r="AD35">
        <f t="shared" si="40"/>
        <v>0.16573535769784173</v>
      </c>
      <c r="AE35">
        <f t="shared" si="41"/>
        <v>0.15374750926363762</v>
      </c>
      <c r="AF35">
        <f t="shared" si="42"/>
        <v>43.021871856444413</v>
      </c>
      <c r="AG35">
        <f t="shared" si="33"/>
        <v>4.0787450093691308E-2</v>
      </c>
      <c r="AK35" s="10"/>
      <c r="AM35" s="10"/>
    </row>
    <row r="36" spans="1:39">
      <c r="B36" s="4" t="e">
        <f t="shared" si="48"/>
        <v>#DIV/0!</v>
      </c>
      <c r="C36" s="4">
        <f t="shared" si="49"/>
        <v>0.26983601299830862</v>
      </c>
      <c r="H36">
        <v>2700</v>
      </c>
      <c r="I36">
        <v>2</v>
      </c>
      <c r="J36">
        <f t="shared" si="22"/>
        <v>39366000000</v>
      </c>
      <c r="K36">
        <v>554814733.17499995</v>
      </c>
      <c r="L36">
        <f t="shared" si="34"/>
        <v>4438517865.3999996</v>
      </c>
      <c r="M36" s="10">
        <f t="shared" si="35"/>
        <v>174.96</v>
      </c>
      <c r="N36">
        <f t="shared" si="23"/>
        <v>5242880</v>
      </c>
      <c r="O36">
        <f t="shared" si="24"/>
        <v>1321.9783155054649</v>
      </c>
      <c r="P36" s="10">
        <f t="shared" si="50"/>
        <v>8.8691768725036617</v>
      </c>
      <c r="Q36" s="10">
        <f t="shared" si="37"/>
        <v>1321.9783155054649</v>
      </c>
      <c r="R36">
        <f t="shared" si="25"/>
        <v>887.4591486742454</v>
      </c>
      <c r="S36" s="10">
        <f t="shared" si="26"/>
        <v>660.98915775273247</v>
      </c>
      <c r="T36" s="1">
        <f t="shared" si="27"/>
        <v>0</v>
      </c>
      <c r="U36" s="1">
        <f t="shared" si="38"/>
        <v>131.59156381184215</v>
      </c>
      <c r="V36">
        <f t="shared" si="28"/>
        <v>131.59156381184215</v>
      </c>
      <c r="W36">
        <f t="shared" si="29"/>
        <v>131.59156381184215</v>
      </c>
      <c r="X36" s="1">
        <f t="shared" si="30"/>
        <v>3.9840130266923657</v>
      </c>
      <c r="Y36" s="1">
        <f t="shared" si="39"/>
        <v>66.586482489589585</v>
      </c>
      <c r="Z36" s="1">
        <f t="shared" si="31"/>
        <v>58874.624836616509</v>
      </c>
      <c r="AA36">
        <f t="shared" si="32"/>
        <v>58945.195332132789</v>
      </c>
      <c r="AB36" s="6">
        <v>228.57666015625</v>
      </c>
      <c r="AC36">
        <v>58980.970775531699</v>
      </c>
      <c r="AD36">
        <f t="shared" si="40"/>
        <v>0.17222230814419226</v>
      </c>
      <c r="AE36">
        <f t="shared" si="41"/>
        <v>0.15534456973396762</v>
      </c>
      <c r="AF36">
        <f t="shared" si="42"/>
        <v>42.430008504853888</v>
      </c>
      <c r="AG36">
        <f t="shared" si="33"/>
        <v>6.0655908047128566E-2</v>
      </c>
      <c r="AK36" s="10"/>
      <c r="AL36" s="1"/>
      <c r="AM36" s="10"/>
    </row>
    <row r="37" spans="1:39">
      <c r="B37" s="4" t="e">
        <f t="shared" si="48"/>
        <v>#DIV/0!</v>
      </c>
      <c r="C37" s="4">
        <f t="shared" si="49"/>
        <v>0.26983601299830862</v>
      </c>
      <c r="H37">
        <v>2800</v>
      </c>
      <c r="I37">
        <v>2</v>
      </c>
      <c r="J37">
        <f t="shared" si="22"/>
        <v>43904000000</v>
      </c>
      <c r="K37">
        <v>600107414.83333397</v>
      </c>
      <c r="L37">
        <f t="shared" si="34"/>
        <v>4800859318.6666718</v>
      </c>
      <c r="M37" s="10">
        <f t="shared" si="35"/>
        <v>188.16</v>
      </c>
      <c r="N37">
        <f t="shared" si="23"/>
        <v>5242880</v>
      </c>
      <c r="O37">
        <f t="shared" si="24"/>
        <v>1321.9783155054649</v>
      </c>
      <c r="P37" s="10">
        <f t="shared" si="50"/>
        <v>9.1450294803042311</v>
      </c>
      <c r="Q37" s="10">
        <f t="shared" si="37"/>
        <v>1321.9783155054649</v>
      </c>
      <c r="R37">
        <f t="shared" si="25"/>
        <v>898.00066863316192</v>
      </c>
      <c r="S37" s="10">
        <f t="shared" si="26"/>
        <v>660.98915775273247</v>
      </c>
      <c r="T37" s="1">
        <f t="shared" si="27"/>
        <v>0</v>
      </c>
      <c r="U37" s="1">
        <f t="shared" si="38"/>
        <v>142.33413146959785</v>
      </c>
      <c r="V37">
        <f t="shared" si="28"/>
        <v>142.33413146959785</v>
      </c>
      <c r="W37">
        <f t="shared" si="29"/>
        <v>142.33413146959785</v>
      </c>
      <c r="X37" s="1">
        <f t="shared" si="30"/>
        <v>4.4432786649367886</v>
      </c>
      <c r="Y37" s="1">
        <f t="shared" si="39"/>
        <v>72.022315703481439</v>
      </c>
      <c r="Z37" s="1">
        <f t="shared" si="31"/>
        <v>63119.257334850547</v>
      </c>
      <c r="AA37">
        <f t="shared" si="32"/>
        <v>63195.722929218966</v>
      </c>
      <c r="AB37">
        <v>245.05615234375</v>
      </c>
      <c r="AC37">
        <v>63244.923349294302</v>
      </c>
      <c r="AD37">
        <f t="shared" si="40"/>
        <v>0.17915893798256538</v>
      </c>
      <c r="AE37">
        <f t="shared" si="41"/>
        <v>0.1567268325320742</v>
      </c>
      <c r="AF37">
        <f t="shared" si="42"/>
        <v>41.917748194324005</v>
      </c>
      <c r="AG37">
        <f t="shared" si="33"/>
        <v>7.7793469372408192E-2</v>
      </c>
      <c r="AK37" s="10"/>
      <c r="AL37" s="1"/>
      <c r="AM37" s="10"/>
    </row>
    <row r="38" spans="1:39">
      <c r="B38" s="4" t="e">
        <f t="shared" si="48"/>
        <v>#DIV/0!</v>
      </c>
      <c r="C38" s="4">
        <f t="shared" si="49"/>
        <v>0.26983601299830862</v>
      </c>
      <c r="H38">
        <v>2900</v>
      </c>
      <c r="I38">
        <v>2</v>
      </c>
      <c r="J38">
        <f t="shared" si="22"/>
        <v>48778000000</v>
      </c>
      <c r="K38">
        <v>645400096.49166703</v>
      </c>
      <c r="L38">
        <f t="shared" si="34"/>
        <v>5163200771.9333363</v>
      </c>
      <c r="M38" s="10">
        <f t="shared" si="35"/>
        <v>201.84</v>
      </c>
      <c r="N38">
        <f t="shared" si="23"/>
        <v>5242880</v>
      </c>
      <c r="O38">
        <f t="shared" si="24"/>
        <v>1321.9783155054649</v>
      </c>
      <c r="P38" s="10">
        <f t="shared" si="50"/>
        <v>9.4472406080260374</v>
      </c>
      <c r="Q38" s="10">
        <f t="shared" si="37"/>
        <v>1321.9783155054649</v>
      </c>
      <c r="R38">
        <f t="shared" si="25"/>
        <v>908.04282458917953</v>
      </c>
      <c r="S38" s="10">
        <f t="shared" si="26"/>
        <v>660.98915775273247</v>
      </c>
      <c r="T38" s="1">
        <f t="shared" si="27"/>
        <v>0</v>
      </c>
      <c r="U38" s="1">
        <f t="shared" si="38"/>
        <v>153.07669912735335</v>
      </c>
      <c r="V38">
        <f t="shared" si="28"/>
        <v>153.07669912735335</v>
      </c>
      <c r="W38">
        <f t="shared" si="29"/>
        <v>153.07669912735335</v>
      </c>
      <c r="X38" s="1">
        <f t="shared" si="30"/>
        <v>4.9365489868414425</v>
      </c>
      <c r="Y38" s="1">
        <f t="shared" si="39"/>
        <v>77.458148917373194</v>
      </c>
      <c r="Z38" s="1">
        <f t="shared" si="31"/>
        <v>67363.889833084584</v>
      </c>
      <c r="AA38">
        <f t="shared" si="32"/>
        <v>67446.284530988793</v>
      </c>
      <c r="AB38">
        <v>261.53564453125</v>
      </c>
      <c r="AC38">
        <v>67508.875923056898</v>
      </c>
      <c r="AD38">
        <f t="shared" si="40"/>
        <v>0.18650612648774795</v>
      </c>
      <c r="AE38">
        <f t="shared" si="41"/>
        <v>0.15793490118526166</v>
      </c>
      <c r="AF38">
        <f t="shared" si="42"/>
        <v>41.470043442180696</v>
      </c>
      <c r="AG38">
        <f t="shared" si="33"/>
        <v>9.2715796570873824E-2</v>
      </c>
      <c r="AK38" s="10"/>
      <c r="AL38" s="1"/>
      <c r="AM38" s="10"/>
    </row>
    <row r="39" spans="1:39">
      <c r="B39" s="4" t="e">
        <f t="shared" si="48"/>
        <v>#DIV/0!</v>
      </c>
      <c r="C39" s="4">
        <f t="shared" si="49"/>
        <v>0.26983601299830862</v>
      </c>
      <c r="H39">
        <v>3000</v>
      </c>
      <c r="I39">
        <v>2</v>
      </c>
      <c r="J39">
        <f t="shared" si="22"/>
        <v>54000000000</v>
      </c>
      <c r="K39">
        <v>690692778.14999998</v>
      </c>
      <c r="L39">
        <f>K39*8</f>
        <v>5525542225.1999998</v>
      </c>
      <c r="M39" s="10">
        <f t="shared" si="35"/>
        <v>216</v>
      </c>
      <c r="N39">
        <f t="shared" si="23"/>
        <v>5242880</v>
      </c>
      <c r="O39">
        <f t="shared" si="24"/>
        <v>1321.9783155054649</v>
      </c>
      <c r="P39" s="10">
        <f>J39/L39</f>
        <v>9.7727965508480832</v>
      </c>
      <c r="Q39" s="10">
        <f t="shared" si="37"/>
        <v>1321.9783155054649</v>
      </c>
      <c r="R39">
        <f t="shared" si="25"/>
        <v>917.62027872473709</v>
      </c>
      <c r="S39" s="10">
        <f t="shared" si="26"/>
        <v>660.98915775273247</v>
      </c>
      <c r="T39" s="1">
        <f t="shared" si="27"/>
        <v>0</v>
      </c>
      <c r="U39" s="1">
        <f t="shared" si="38"/>
        <v>163.81926678510879</v>
      </c>
      <c r="V39">
        <f t="shared" si="28"/>
        <v>163.81926678510879</v>
      </c>
      <c r="W39">
        <f t="shared" si="29"/>
        <v>163.81926678510879</v>
      </c>
      <c r="X39" s="1">
        <f t="shared" si="30"/>
        <v>5.4650384453941916</v>
      </c>
      <c r="Y39" s="1">
        <f t="shared" si="39"/>
        <v>82.89398213126492</v>
      </c>
      <c r="Z39" s="1">
        <f t="shared" si="31"/>
        <v>71608.522331318614</v>
      </c>
      <c r="AA39">
        <f t="shared" si="32"/>
        <v>71696.881351895267</v>
      </c>
      <c r="AB39">
        <v>278.01513671875</v>
      </c>
      <c r="AC39">
        <v>71772.828496819493</v>
      </c>
      <c r="AD39">
        <f t="shared" si="40"/>
        <v>0.19423402854006586</v>
      </c>
      <c r="AE39">
        <f t="shared" si="41"/>
        <v>0.15899975203982752</v>
      </c>
      <c r="AF39">
        <f t="shared" si="42"/>
        <v>41.075414555275024</v>
      </c>
      <c r="AG39">
        <f t="shared" si="33"/>
        <v>0.10581601215227561</v>
      </c>
      <c r="AK39" s="10"/>
      <c r="AM39" s="10"/>
    </row>
    <row r="40" spans="1:39">
      <c r="AK40" s="10"/>
      <c r="AM40" s="10"/>
    </row>
    <row r="41" spans="1:39">
      <c r="G41" s="4" t="s">
        <v>47</v>
      </c>
      <c r="H41" s="4"/>
      <c r="M41" s="9"/>
      <c r="N41" s="9"/>
      <c r="AK41" s="10"/>
      <c r="AM41" s="10"/>
    </row>
    <row r="42" spans="1:39">
      <c r="G42" t="s">
        <v>32</v>
      </c>
      <c r="I42" t="s">
        <v>33</v>
      </c>
      <c r="J42" t="s">
        <v>75</v>
      </c>
      <c r="K42" t="s">
        <v>63</v>
      </c>
      <c r="L42" t="s">
        <v>61</v>
      </c>
      <c r="M42" t="s">
        <v>68</v>
      </c>
      <c r="N42" t="s">
        <v>62</v>
      </c>
      <c r="O42" s="9" t="s">
        <v>59</v>
      </c>
      <c r="P42" t="s">
        <v>60</v>
      </c>
      <c r="Q42" t="s">
        <v>34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40</v>
      </c>
      <c r="X42" t="s">
        <v>41</v>
      </c>
      <c r="Y42" t="s">
        <v>42</v>
      </c>
      <c r="Z42" t="s">
        <v>43</v>
      </c>
      <c r="AA42" t="s">
        <v>25</v>
      </c>
      <c r="AB42" t="s">
        <v>97</v>
      </c>
      <c r="AC42" t="s">
        <v>44</v>
      </c>
      <c r="AD42" t="s">
        <v>77</v>
      </c>
      <c r="AE42" t="s">
        <v>45</v>
      </c>
      <c r="AK42" s="10"/>
      <c r="AM42" s="10"/>
    </row>
    <row r="43" spans="1:39">
      <c r="G43">
        <v>2500</v>
      </c>
      <c r="I43">
        <f>2*G43^2</f>
        <v>12500000</v>
      </c>
      <c r="J43" s="3">
        <v>41498102.369999997</v>
      </c>
      <c r="K43" s="3">
        <f>J43/8</f>
        <v>5187262.7962499997</v>
      </c>
      <c r="L43" s="10">
        <f>(G43^2+2*G43)*8/1000000</f>
        <v>50.04</v>
      </c>
      <c r="M43" s="10">
        <f t="shared" ref="M43:M65" si="51">G43/2^17</f>
        <v>1.9073486328125E-2</v>
      </c>
      <c r="N43">
        <f>40*2^20/8</f>
        <v>5242880</v>
      </c>
      <c r="O43" s="10">
        <f>I43/K43</f>
        <v>2.409748742445931</v>
      </c>
      <c r="P43" s="10">
        <f>2</f>
        <v>2</v>
      </c>
      <c r="Q43" s="1">
        <f t="shared" ref="Q43:Q65" si="52">$B$29*I43</f>
        <v>0</v>
      </c>
      <c r="R43" s="1">
        <f>$C$29*K43</f>
        <v>0.15379008127525259</v>
      </c>
      <c r="S43">
        <f t="shared" ref="S43:S65" si="53">Q43+R43</f>
        <v>0.15379008127525259</v>
      </c>
      <c r="T43">
        <f t="shared" ref="T43:T65" si="54">MAX(Q43,R43)</f>
        <v>0.15379008127525259</v>
      </c>
      <c r="U43" s="1">
        <f t="shared" ref="U43:U65" si="55">$D$29*I43</f>
        <v>1.2650551956930999E-3</v>
      </c>
      <c r="V43" s="1">
        <f>$E$29*K43</f>
        <v>7.7819126525082147E-2</v>
      </c>
      <c r="W43" s="1">
        <f t="shared" ref="W43:W65" si="56">Y43*$F$29</f>
        <v>0.34617487072530839</v>
      </c>
      <c r="X43">
        <f t="shared" ref="X43:X65" si="57">SUM(U43:W43)</f>
        <v>0.42525905244608364</v>
      </c>
      <c r="Y43">
        <v>1.3439999999999999E-3</v>
      </c>
      <c r="Z43">
        <v>0.32956373300000003</v>
      </c>
      <c r="AA43">
        <f>I43/(Y43*1000000000)</f>
        <v>9.3005952380952372</v>
      </c>
      <c r="AB43">
        <f>(K43*8)/Y43/1000000000</f>
        <v>30.876564263392858</v>
      </c>
      <c r="AC43">
        <f t="shared" ref="AC43:AC65" si="58">ABS(T43-Y43)/ABS(Y43)*100</f>
        <v>11342.714380599151</v>
      </c>
      <c r="AD43">
        <f>ABS(S43-Y43)/ABS(Y43)*100</f>
        <v>11342.714380599151</v>
      </c>
      <c r="AE43">
        <f t="shared" ref="AE43:AE65" si="59">ABS(X43-Z43)/ABS(Z43)*100</f>
        <v>29.03696913946645</v>
      </c>
      <c r="AK43" s="10"/>
      <c r="AM43" s="10"/>
    </row>
    <row r="44" spans="1:39">
      <c r="G44">
        <v>3500</v>
      </c>
      <c r="I44">
        <f t="shared" ref="I44:I65" si="60">2*G44^2</f>
        <v>24500000</v>
      </c>
      <c r="J44" s="3">
        <v>107601192.7</v>
      </c>
      <c r="K44" s="3">
        <f t="shared" ref="K44:K65" si="61">J44/8</f>
        <v>13450149.0875</v>
      </c>
      <c r="L44" s="10">
        <f t="shared" ref="L44:L65" si="62">(G44^2+2*G44)*8/1000000</f>
        <v>98.055999999999997</v>
      </c>
      <c r="M44" s="10">
        <f t="shared" si="51"/>
        <v>2.6702880859375E-2</v>
      </c>
      <c r="N44">
        <f t="shared" ref="N44:N65" si="63">40*2^20/8</f>
        <v>5242880</v>
      </c>
      <c r="O44" s="10">
        <f t="shared" ref="O44:O65" si="64">I44/K44</f>
        <v>1.8215411472850709</v>
      </c>
      <c r="P44" s="10">
        <f>2</f>
        <v>2</v>
      </c>
      <c r="Q44" s="1">
        <f>$B$29*I44</f>
        <v>0</v>
      </c>
      <c r="R44" s="1">
        <f t="shared" ref="R44:R65" si="65">$C$29*K44</f>
        <v>0.3987651296221697</v>
      </c>
      <c r="S44" s="1">
        <f>Q44+R44</f>
        <v>0.3987651296221697</v>
      </c>
      <c r="T44">
        <f t="shared" si="54"/>
        <v>0.3987651296221697</v>
      </c>
      <c r="U44" s="1">
        <f t="shared" si="55"/>
        <v>2.4795081835584758E-3</v>
      </c>
      <c r="V44" s="1">
        <f t="shared" ref="V44:V65" si="66">$E$29*K44</f>
        <v>0.20177864410070967</v>
      </c>
      <c r="W44" s="1">
        <f t="shared" si="56"/>
        <v>0.80465051796567222</v>
      </c>
      <c r="X44">
        <f t="shared" si="57"/>
        <v>1.0089086702499404</v>
      </c>
      <c r="Y44">
        <v>3.124E-3</v>
      </c>
      <c r="Z44">
        <v>0.77612656000000002</v>
      </c>
      <c r="AA44">
        <f t="shared" ref="AA44:AA91" si="67">I44/(Y44*1000000000)</f>
        <v>7.8425096030729833</v>
      </c>
      <c r="AB44">
        <f t="shared" ref="AB44:AB65" si="68">(K44*8)/Y44/1000000000</f>
        <v>34.443403553137003</v>
      </c>
      <c r="AC44">
        <f t="shared" si="58"/>
        <v>12664.568809928607</v>
      </c>
      <c r="AD44">
        <f t="shared" ref="AD43:AD65" si="69">ABS(S44-Y44)/ABS(Y44)*100</f>
        <v>12664.568809928607</v>
      </c>
      <c r="AE44">
        <f t="shared" si="59"/>
        <v>29.992803010109633</v>
      </c>
      <c r="AK44" s="10"/>
      <c r="AM44" s="10"/>
    </row>
    <row r="45" spans="1:39">
      <c r="B45" t="s">
        <v>99</v>
      </c>
      <c r="C45" t="s">
        <v>100</v>
      </c>
      <c r="G45">
        <v>4500</v>
      </c>
      <c r="I45">
        <f t="shared" si="60"/>
        <v>40500000</v>
      </c>
      <c r="J45" s="3">
        <v>177003884.80000001</v>
      </c>
      <c r="K45" s="3">
        <f t="shared" si="61"/>
        <v>22125485.600000001</v>
      </c>
      <c r="L45" s="10">
        <f t="shared" si="62"/>
        <v>162.072</v>
      </c>
      <c r="M45" s="10">
        <f t="shared" si="51"/>
        <v>3.4332275390625E-2</v>
      </c>
      <c r="N45">
        <f t="shared" si="63"/>
        <v>5242880</v>
      </c>
      <c r="O45" s="10">
        <f t="shared" si="64"/>
        <v>1.830468299416669</v>
      </c>
      <c r="P45" s="10">
        <f>2</f>
        <v>2</v>
      </c>
      <c r="Q45" s="1">
        <f t="shared" si="52"/>
        <v>0</v>
      </c>
      <c r="R45" s="1">
        <f t="shared" si="65"/>
        <v>0.6559683521602786</v>
      </c>
      <c r="S45">
        <f t="shared" si="53"/>
        <v>0.6559683521602786</v>
      </c>
      <c r="T45">
        <f t="shared" si="54"/>
        <v>0.6559683521602786</v>
      </c>
      <c r="U45" s="1">
        <f t="shared" si="55"/>
        <v>4.0987788340456442E-3</v>
      </c>
      <c r="V45" s="1">
        <f t="shared" si="66"/>
        <v>0.33192572479266036</v>
      </c>
      <c r="W45" s="1">
        <f t="shared" si="56"/>
        <v>1.3179887005218773</v>
      </c>
      <c r="X45">
        <f t="shared" si="57"/>
        <v>1.6540132041485833</v>
      </c>
      <c r="Y45">
        <v>5.117E-3</v>
      </c>
      <c r="Z45">
        <v>1.10706295</v>
      </c>
      <c r="AA45">
        <f t="shared" si="67"/>
        <v>7.914793824506547</v>
      </c>
      <c r="AB45">
        <f t="shared" si="68"/>
        <v>34.591339613054529</v>
      </c>
      <c r="AC45">
        <f t="shared" si="58"/>
        <v>12719.393241357799</v>
      </c>
      <c r="AD45">
        <f t="shared" si="69"/>
        <v>12719.393241357799</v>
      </c>
      <c r="AE45">
        <f t="shared" si="59"/>
        <v>49.405524243095961</v>
      </c>
      <c r="AK45" s="10"/>
      <c r="AM45" s="10"/>
    </row>
    <row r="46" spans="1:39">
      <c r="A46" s="4" t="s">
        <v>14</v>
      </c>
      <c r="B46">
        <f>AVERAGE(AG3:AG18)</f>
        <v>1923.8160794289861</v>
      </c>
      <c r="C46">
        <f>AVERAGE(AH3:AH18)</f>
        <v>0.57643625725217462</v>
      </c>
      <c r="G46">
        <v>5500</v>
      </c>
      <c r="I46">
        <f t="shared" si="60"/>
        <v>60500000</v>
      </c>
      <c r="J46" s="3">
        <v>262299575.80000001</v>
      </c>
      <c r="K46" s="3">
        <f t="shared" si="61"/>
        <v>32787446.975000001</v>
      </c>
      <c r="L46" s="10">
        <f t="shared" si="62"/>
        <v>242.08799999999999</v>
      </c>
      <c r="M46" s="10">
        <f t="shared" si="51"/>
        <v>4.1961669921875E-2</v>
      </c>
      <c r="N46">
        <f t="shared" si="63"/>
        <v>5242880</v>
      </c>
      <c r="O46" s="10">
        <f t="shared" si="64"/>
        <v>1.8452183863577563</v>
      </c>
      <c r="P46" s="10">
        <f>2</f>
        <v>2</v>
      </c>
      <c r="Q46" s="1">
        <f t="shared" si="52"/>
        <v>0</v>
      </c>
      <c r="R46" s="1">
        <f t="shared" si="65"/>
        <v>0.97207030627762858</v>
      </c>
      <c r="S46">
        <f t="shared" si="53"/>
        <v>0.97207030627762858</v>
      </c>
      <c r="T46">
        <f t="shared" si="54"/>
        <v>0.97207030627762858</v>
      </c>
      <c r="U46" s="1">
        <f t="shared" si="55"/>
        <v>6.1228671471546042E-3</v>
      </c>
      <c r="V46" s="1">
        <f t="shared" si="66"/>
        <v>0.49187607892672847</v>
      </c>
      <c r="W46" s="1">
        <f t="shared" si="56"/>
        <v>1.988444941963825</v>
      </c>
      <c r="X46">
        <f t="shared" si="57"/>
        <v>2.4864438880377082</v>
      </c>
      <c r="Y46">
        <v>7.7200000000000003E-3</v>
      </c>
      <c r="Z46">
        <v>1.9037520000000001</v>
      </c>
      <c r="AA46">
        <f t="shared" si="67"/>
        <v>7.8367875647668397</v>
      </c>
      <c r="AB46">
        <f t="shared" si="68"/>
        <v>33.976628989637305</v>
      </c>
      <c r="AC46">
        <f t="shared" si="58"/>
        <v>12491.584278207623</v>
      </c>
      <c r="AD46">
        <f t="shared" si="69"/>
        <v>12491.584278207623</v>
      </c>
      <c r="AE46">
        <f t="shared" si="59"/>
        <v>30.607552246180596</v>
      </c>
      <c r="AK46" s="10"/>
      <c r="AM46" s="10"/>
    </row>
    <row r="47" spans="1:39">
      <c r="A47" s="4" t="s">
        <v>13</v>
      </c>
      <c r="B47">
        <f>AVERAGE(AF24:AF39)</f>
        <v>52.351568603644338</v>
      </c>
      <c r="C47">
        <f>AVERAGE(AG24:AG39)</f>
        <v>1.9829769699847795</v>
      </c>
      <c r="G47">
        <v>6500</v>
      </c>
      <c r="I47">
        <f t="shared" si="60"/>
        <v>84500000</v>
      </c>
      <c r="J47" s="3">
        <v>364624018.60000002</v>
      </c>
      <c r="K47" s="3">
        <f t="shared" si="61"/>
        <v>45578002.325000003</v>
      </c>
      <c r="L47" s="10">
        <f t="shared" si="62"/>
        <v>338.10399999999998</v>
      </c>
      <c r="M47" s="10">
        <f t="shared" si="51"/>
        <v>4.9591064453125E-2</v>
      </c>
      <c r="N47">
        <f t="shared" si="63"/>
        <v>5242880</v>
      </c>
      <c r="O47" s="10">
        <f t="shared" si="64"/>
        <v>1.8539645374859022</v>
      </c>
      <c r="P47" s="10">
        <f>2</f>
        <v>2</v>
      </c>
      <c r="Q47" s="1">
        <f t="shared" si="52"/>
        <v>0</v>
      </c>
      <c r="R47" s="1">
        <f t="shared" si="65"/>
        <v>1.3512800406011245</v>
      </c>
      <c r="S47">
        <f t="shared" si="53"/>
        <v>1.3512800406011245</v>
      </c>
      <c r="T47">
        <f t="shared" si="54"/>
        <v>1.3512800406011245</v>
      </c>
      <c r="U47" s="1">
        <f t="shared" si="55"/>
        <v>8.551773122885355E-3</v>
      </c>
      <c r="V47" s="1">
        <f t="shared" si="66"/>
        <v>0.68375952193009426</v>
      </c>
      <c r="W47" s="1">
        <f t="shared" si="56"/>
        <v>2.7395207775553421</v>
      </c>
      <c r="X47">
        <f t="shared" si="57"/>
        <v>3.4318320726083216</v>
      </c>
      <c r="Y47">
        <v>1.0636E-2</v>
      </c>
      <c r="Z47">
        <v>2.6418642220000002</v>
      </c>
      <c r="AA47">
        <f t="shared" si="67"/>
        <v>7.9447160586686723</v>
      </c>
      <c r="AB47">
        <f t="shared" si="68"/>
        <v>34.282062673937574</v>
      </c>
      <c r="AC47">
        <f t="shared" si="58"/>
        <v>12604.776613399063</v>
      </c>
      <c r="AD47">
        <f t="shared" si="69"/>
        <v>12604.776613399063</v>
      </c>
      <c r="AE47">
        <f t="shared" si="59"/>
        <v>29.901909569382912</v>
      </c>
      <c r="AK47" s="10"/>
      <c r="AM47" s="10"/>
    </row>
    <row r="48" spans="1:39">
      <c r="A48" s="4" t="s">
        <v>16</v>
      </c>
      <c r="B48">
        <f>AVERAGE(AD43:AD65)</f>
        <v>12697.37383286232</v>
      </c>
      <c r="C48">
        <f>AVERAGE(AE43:AE65)</f>
        <v>31.415944578470363</v>
      </c>
      <c r="G48">
        <v>7500</v>
      </c>
      <c r="I48">
        <f t="shared" si="60"/>
        <v>112500000</v>
      </c>
      <c r="J48" s="3">
        <v>483401687.39999998</v>
      </c>
      <c r="K48" s="3">
        <f t="shared" si="61"/>
        <v>60425210.924999997</v>
      </c>
      <c r="L48" s="10">
        <f t="shared" si="62"/>
        <v>450.12</v>
      </c>
      <c r="M48" s="10">
        <f t="shared" si="51"/>
        <v>5.7220458984375E-2</v>
      </c>
      <c r="N48">
        <f t="shared" si="63"/>
        <v>5242880</v>
      </c>
      <c r="O48" s="10">
        <f t="shared" si="64"/>
        <v>1.8618056648513057</v>
      </c>
      <c r="P48" s="10">
        <f>2</f>
        <v>2</v>
      </c>
      <c r="Q48" s="1">
        <f t="shared" si="52"/>
        <v>0</v>
      </c>
      <c r="R48" s="1">
        <f t="shared" si="65"/>
        <v>1.7914646826738805</v>
      </c>
      <c r="S48">
        <f t="shared" si="53"/>
        <v>1.7914646826738805</v>
      </c>
      <c r="T48">
        <f t="shared" si="54"/>
        <v>1.7914646826738805</v>
      </c>
      <c r="U48" s="1">
        <f t="shared" si="55"/>
        <v>1.1385496761237899E-2</v>
      </c>
      <c r="V48" s="1">
        <f t="shared" si="66"/>
        <v>0.90649680168059243</v>
      </c>
      <c r="W48" s="1">
        <f t="shared" si="56"/>
        <v>3.5861553014199914</v>
      </c>
      <c r="X48">
        <f t="shared" si="57"/>
        <v>4.5040375998618218</v>
      </c>
      <c r="Y48">
        <v>1.3923E-2</v>
      </c>
      <c r="Z48">
        <v>3.4679872500000002</v>
      </c>
      <c r="AA48">
        <f t="shared" si="67"/>
        <v>8.0801551389786681</v>
      </c>
      <c r="AB48">
        <f t="shared" si="68"/>
        <v>34.719650032320615</v>
      </c>
      <c r="AC48">
        <f t="shared" si="58"/>
        <v>12766.944499561019</v>
      </c>
      <c r="AD48">
        <f t="shared" si="69"/>
        <v>12766.944499561019</v>
      </c>
      <c r="AE48">
        <f t="shared" si="59"/>
        <v>29.874687395745809</v>
      </c>
      <c r="AK48" s="10"/>
      <c r="AM48" s="10"/>
    </row>
    <row r="49" spans="1:39">
      <c r="A49" s="4" t="s">
        <v>15</v>
      </c>
      <c r="B49">
        <f>AVERAGE(AD69:AD91)</f>
        <v>9476.6927324307962</v>
      </c>
      <c r="C49">
        <f>AVERAGE(AE69:AE91)</f>
        <v>7.5920259988654211</v>
      </c>
      <c r="G49">
        <v>8500</v>
      </c>
      <c r="I49">
        <f t="shared" si="60"/>
        <v>144500000</v>
      </c>
      <c r="J49" s="3">
        <v>619952069.60000002</v>
      </c>
      <c r="K49" s="3">
        <f t="shared" si="61"/>
        <v>77494008.700000003</v>
      </c>
      <c r="L49" s="10">
        <f t="shared" si="62"/>
        <v>578.13599999999997</v>
      </c>
      <c r="M49" s="10">
        <f t="shared" si="51"/>
        <v>6.4849853515625E-2</v>
      </c>
      <c r="N49">
        <f t="shared" si="63"/>
        <v>5242880</v>
      </c>
      <c r="O49" s="10">
        <f t="shared" si="64"/>
        <v>1.8646602805050141</v>
      </c>
      <c r="P49" s="10">
        <f>2</f>
        <v>2</v>
      </c>
      <c r="Q49" s="1">
        <f t="shared" si="52"/>
        <v>0</v>
      </c>
      <c r="R49" s="1">
        <f t="shared" si="65"/>
        <v>2.2975141928289831</v>
      </c>
      <c r="S49">
        <f t="shared" si="53"/>
        <v>2.2975141928289831</v>
      </c>
      <c r="T49">
        <f t="shared" si="54"/>
        <v>2.2975141928289831</v>
      </c>
      <c r="U49" s="1">
        <f t="shared" si="55"/>
        <v>1.4624038062212236E-2</v>
      </c>
      <c r="V49" s="1">
        <f t="shared" si="66"/>
        <v>1.1625622808855427</v>
      </c>
      <c r="W49" s="1">
        <f t="shared" si="56"/>
        <v>4.5752263606351589</v>
      </c>
      <c r="X49">
        <f t="shared" si="57"/>
        <v>5.752412679582914</v>
      </c>
      <c r="Y49">
        <v>1.7763000000000001E-2</v>
      </c>
      <c r="Z49">
        <v>3.9877935</v>
      </c>
      <c r="AA49">
        <f t="shared" si="67"/>
        <v>8.1348871249225922</v>
      </c>
      <c r="AB49">
        <f t="shared" si="68"/>
        <v>34.901315633620442</v>
      </c>
      <c r="AC49">
        <f t="shared" si="58"/>
        <v>12834.268945724161</v>
      </c>
      <c r="AD49">
        <f t="shared" si="69"/>
        <v>12834.268945724161</v>
      </c>
      <c r="AE49">
        <f t="shared" si="59"/>
        <v>44.250515468840455</v>
      </c>
      <c r="AK49" s="10"/>
      <c r="AM49" s="10"/>
    </row>
    <row r="50" spans="1:39">
      <c r="A50" s="4" t="s">
        <v>18</v>
      </c>
      <c r="B50">
        <f>AVERAGE(AA131:AA322)</f>
        <v>14789.055594153027</v>
      </c>
      <c r="C50">
        <f>AVERAGE(AB131:AB322)</f>
        <v>15.482663351221584</v>
      </c>
      <c r="G50">
        <v>9500</v>
      </c>
      <c r="I50">
        <f t="shared" si="60"/>
        <v>180500000</v>
      </c>
      <c r="J50" s="3">
        <v>771499838.60000002</v>
      </c>
      <c r="K50" s="3">
        <f t="shared" si="61"/>
        <v>96437479.825000003</v>
      </c>
      <c r="L50" s="10">
        <f t="shared" si="62"/>
        <v>722.15200000000004</v>
      </c>
      <c r="M50" s="10">
        <f t="shared" si="51"/>
        <v>7.2479248046875E-2</v>
      </c>
      <c r="N50">
        <f t="shared" si="63"/>
        <v>5242880</v>
      </c>
      <c r="O50" s="10">
        <f t="shared" si="64"/>
        <v>1.8716789398431379</v>
      </c>
      <c r="P50" s="10">
        <f>2</f>
        <v>2</v>
      </c>
      <c r="Q50" s="1">
        <f t="shared" si="52"/>
        <v>0</v>
      </c>
      <c r="R50" s="1">
        <f t="shared" si="65"/>
        <v>2.8591433368267118</v>
      </c>
      <c r="S50">
        <f t="shared" si="53"/>
        <v>2.8591433368267118</v>
      </c>
      <c r="T50">
        <f t="shared" si="54"/>
        <v>2.8591433368267118</v>
      </c>
      <c r="U50" s="1">
        <f t="shared" si="55"/>
        <v>1.8267397025808364E-2</v>
      </c>
      <c r="V50" s="1">
        <f t="shared" si="66"/>
        <v>1.4467515410414624</v>
      </c>
      <c r="W50" s="1">
        <f t="shared" si="56"/>
        <v>5.6951432787256646</v>
      </c>
      <c r="X50">
        <f t="shared" si="57"/>
        <v>7.1601622167929353</v>
      </c>
      <c r="Y50">
        <v>2.2110999999999999E-2</v>
      </c>
      <c r="Z50">
        <v>5.4803341889999997</v>
      </c>
      <c r="AA50">
        <f t="shared" si="67"/>
        <v>8.1633576048120844</v>
      </c>
      <c r="AB50">
        <f t="shared" si="68"/>
        <v>34.892127836823306</v>
      </c>
      <c r="AC50">
        <f t="shared" si="58"/>
        <v>12830.863989990105</v>
      </c>
      <c r="AD50">
        <f t="shared" si="69"/>
        <v>12830.863989990105</v>
      </c>
      <c r="AE50">
        <f t="shared" si="59"/>
        <v>30.65192686907028</v>
      </c>
      <c r="AK50" s="10"/>
      <c r="AM50" s="10"/>
    </row>
    <row r="51" spans="1:39">
      <c r="A51" s="4" t="s">
        <v>17</v>
      </c>
      <c r="B51">
        <f>AVERAGE(AA375:AA602)</f>
        <v>14676.331776629464</v>
      </c>
      <c r="C51">
        <f>AVERAGE(AB375:AB602)</f>
        <v>15.131321554990677</v>
      </c>
      <c r="G51">
        <v>10500</v>
      </c>
      <c r="I51">
        <f t="shared" si="60"/>
        <v>220500000</v>
      </c>
      <c r="J51" s="3">
        <v>940169429.20000005</v>
      </c>
      <c r="K51" s="3">
        <f t="shared" si="61"/>
        <v>117521178.65000001</v>
      </c>
      <c r="L51" s="10">
        <f t="shared" si="62"/>
        <v>882.16800000000001</v>
      </c>
      <c r="M51" s="10">
        <f t="shared" si="51"/>
        <v>8.0108642578125E-2</v>
      </c>
      <c r="N51">
        <f t="shared" si="63"/>
        <v>5242880</v>
      </c>
      <c r="O51" s="10">
        <f t="shared" si="64"/>
        <v>1.8762575608324192</v>
      </c>
      <c r="P51" s="10">
        <f>2</f>
        <v>2</v>
      </c>
      <c r="Q51" s="1">
        <f t="shared" si="52"/>
        <v>0</v>
      </c>
      <c r="R51" s="1">
        <f t="shared" si="65"/>
        <v>3.4842251734793206</v>
      </c>
      <c r="S51">
        <f t="shared" si="53"/>
        <v>3.4842251734793206</v>
      </c>
      <c r="T51">
        <f t="shared" si="54"/>
        <v>3.4842251734793206</v>
      </c>
      <c r="U51" s="1">
        <f t="shared" si="55"/>
        <v>2.2315573652026282E-2</v>
      </c>
      <c r="V51" s="1">
        <f t="shared" si="66"/>
        <v>1.7630484187831328</v>
      </c>
      <c r="W51" s="1">
        <f t="shared" si="56"/>
        <v>6.9425576380431266</v>
      </c>
      <c r="X51">
        <f t="shared" si="57"/>
        <v>8.727921630478285</v>
      </c>
      <c r="Y51">
        <v>2.6953999999999999E-2</v>
      </c>
      <c r="Z51">
        <v>6.7003151670000003</v>
      </c>
      <c r="AA51">
        <f t="shared" si="67"/>
        <v>8.1806039919863469</v>
      </c>
      <c r="AB51">
        <f t="shared" si="68"/>
        <v>34.880516034725829</v>
      </c>
      <c r="AC51">
        <f t="shared" si="58"/>
        <v>12826.560708908961</v>
      </c>
      <c r="AD51">
        <f t="shared" si="69"/>
        <v>12826.560708908961</v>
      </c>
      <c r="AE51">
        <f t="shared" si="59"/>
        <v>30.261359547152843</v>
      </c>
      <c r="AK51" s="10"/>
      <c r="AM51" s="10"/>
    </row>
    <row r="52" spans="1:39">
      <c r="A52" s="6"/>
      <c r="G52">
        <v>11500</v>
      </c>
      <c r="I52">
        <f t="shared" si="60"/>
        <v>264500000</v>
      </c>
      <c r="J52" s="3">
        <v>1132250846</v>
      </c>
      <c r="K52" s="3">
        <f t="shared" si="61"/>
        <v>141531355.75</v>
      </c>
      <c r="L52" s="10">
        <f t="shared" si="62"/>
        <v>1058.184</v>
      </c>
      <c r="M52" s="10">
        <f t="shared" si="51"/>
        <v>8.7738037109375E-2</v>
      </c>
      <c r="N52">
        <f t="shared" si="63"/>
        <v>5242880</v>
      </c>
      <c r="O52" s="10">
        <f t="shared" si="64"/>
        <v>1.8688438233235818</v>
      </c>
      <c r="P52" s="10">
        <f>2</f>
        <v>2</v>
      </c>
      <c r="Q52" s="1">
        <f t="shared" si="52"/>
        <v>0</v>
      </c>
      <c r="R52" s="1">
        <f t="shared" si="65"/>
        <v>4.1960701739507886</v>
      </c>
      <c r="S52">
        <f t="shared" si="53"/>
        <v>4.1960701739507886</v>
      </c>
      <c r="T52">
        <f t="shared" si="54"/>
        <v>4.1960701739507886</v>
      </c>
      <c r="U52" s="1">
        <f t="shared" si="55"/>
        <v>2.6768567940865996E-2</v>
      </c>
      <c r="V52" s="1">
        <f t="shared" si="66"/>
        <v>2.1232482164462239</v>
      </c>
      <c r="W52" s="1">
        <f t="shared" si="56"/>
        <v>8.4210128150991324</v>
      </c>
      <c r="X52">
        <f t="shared" si="57"/>
        <v>10.571029599486222</v>
      </c>
      <c r="Y52">
        <v>3.2694000000000001E-2</v>
      </c>
      <c r="Z52">
        <v>8.1148687600000002</v>
      </c>
      <c r="AA52">
        <f t="shared" si="67"/>
        <v>8.0901694500519969</v>
      </c>
      <c r="AB52">
        <f t="shared" si="68"/>
        <v>34.631762586407291</v>
      </c>
      <c r="AC52">
        <f t="shared" si="58"/>
        <v>12734.373811558047</v>
      </c>
      <c r="AD52">
        <f t="shared" si="69"/>
        <v>12734.373811558047</v>
      </c>
      <c r="AE52">
        <f t="shared" si="59"/>
        <v>30.267412969057329</v>
      </c>
      <c r="AK52" s="10"/>
      <c r="AM52" s="10"/>
    </row>
    <row r="53" spans="1:39">
      <c r="G53">
        <v>12500</v>
      </c>
      <c r="I53">
        <f t="shared" si="60"/>
        <v>312500000</v>
      </c>
      <c r="J53" s="3">
        <v>1330818035</v>
      </c>
      <c r="K53" s="3">
        <f t="shared" si="61"/>
        <v>166352254.375</v>
      </c>
      <c r="L53" s="10">
        <f t="shared" si="62"/>
        <v>1250.2</v>
      </c>
      <c r="M53" s="10">
        <f t="shared" si="51"/>
        <v>9.5367431640625E-2</v>
      </c>
      <c r="N53">
        <f t="shared" si="63"/>
        <v>5242880</v>
      </c>
      <c r="O53" s="10">
        <f t="shared" si="64"/>
        <v>1.8785438236114678</v>
      </c>
      <c r="P53" s="10">
        <f>2</f>
        <v>2</v>
      </c>
      <c r="Q53" s="1">
        <f t="shared" si="52"/>
        <v>0</v>
      </c>
      <c r="R53" s="1">
        <f t="shared" si="65"/>
        <v>4.9319511514141068</v>
      </c>
      <c r="S53">
        <f t="shared" si="53"/>
        <v>4.9319511514141068</v>
      </c>
      <c r="T53">
        <f t="shared" si="54"/>
        <v>4.9319511514141068</v>
      </c>
      <c r="U53" s="1">
        <f t="shared" si="55"/>
        <v>3.16263798923275E-2</v>
      </c>
      <c r="V53" s="1">
        <f t="shared" si="66"/>
        <v>2.4956104287408216</v>
      </c>
      <c r="W53" s="1">
        <f t="shared" si="56"/>
        <v>9.8028790215286552</v>
      </c>
      <c r="X53">
        <f t="shared" si="57"/>
        <v>12.330115830161805</v>
      </c>
      <c r="Y53">
        <v>3.8059000000000003E-2</v>
      </c>
      <c r="Z53">
        <v>8.9971475999999999</v>
      </c>
      <c r="AA53">
        <f t="shared" si="67"/>
        <v>8.2109356525394777</v>
      </c>
      <c r="AB53">
        <f t="shared" si="68"/>
        <v>34.967236001996895</v>
      </c>
      <c r="AC53">
        <f t="shared" si="58"/>
        <v>12858.69873463335</v>
      </c>
      <c r="AD53">
        <f t="shared" si="69"/>
        <v>12858.69873463335</v>
      </c>
      <c r="AE53">
        <f t="shared" si="59"/>
        <v>37.044721042053432</v>
      </c>
      <c r="AK53" s="10"/>
      <c r="AM53" s="10"/>
    </row>
    <row r="54" spans="1:39">
      <c r="A54" s="6"/>
      <c r="G54">
        <v>13500</v>
      </c>
      <c r="I54">
        <f t="shared" si="60"/>
        <v>364500000</v>
      </c>
      <c r="J54" s="3">
        <v>1549205384</v>
      </c>
      <c r="K54" s="3">
        <f t="shared" si="61"/>
        <v>193650673</v>
      </c>
      <c r="L54" s="10">
        <f t="shared" si="62"/>
        <v>1458.2159999999999</v>
      </c>
      <c r="M54" s="10">
        <f t="shared" si="51"/>
        <v>0.102996826171875</v>
      </c>
      <c r="N54">
        <f t="shared" si="63"/>
        <v>5242880</v>
      </c>
      <c r="O54" s="10">
        <f t="shared" si="64"/>
        <v>1.882255271067403</v>
      </c>
      <c r="P54" s="10">
        <f>2</f>
        <v>2</v>
      </c>
      <c r="Q54" s="1">
        <f t="shared" si="52"/>
        <v>0</v>
      </c>
      <c r="R54" s="1">
        <f t="shared" si="65"/>
        <v>5.7412847410019756</v>
      </c>
      <c r="S54">
        <f t="shared" si="53"/>
        <v>5.7412847410019756</v>
      </c>
      <c r="T54">
        <f t="shared" si="54"/>
        <v>5.7412847410019756</v>
      </c>
      <c r="U54" s="1">
        <f t="shared" si="55"/>
        <v>3.6889009506410796E-2</v>
      </c>
      <c r="V54" s="1">
        <f t="shared" si="66"/>
        <v>2.9051403053549913</v>
      </c>
      <c r="W54" s="1">
        <f t="shared" si="56"/>
        <v>11.364271928029265</v>
      </c>
      <c r="X54">
        <f t="shared" si="57"/>
        <v>14.306301242890667</v>
      </c>
      <c r="Y54">
        <v>4.4121E-2</v>
      </c>
      <c r="Z54">
        <v>10.98514853</v>
      </c>
      <c r="AA54">
        <f t="shared" si="67"/>
        <v>8.2613721357176857</v>
      </c>
      <c r="AB54">
        <f t="shared" si="68"/>
        <v>35.112653475669184</v>
      </c>
      <c r="AC54">
        <f t="shared" si="58"/>
        <v>12912.589789447147</v>
      </c>
      <c r="AD54">
        <f t="shared" si="69"/>
        <v>12912.589789447147</v>
      </c>
      <c r="AE54">
        <f t="shared" si="59"/>
        <v>30.233116136943732</v>
      </c>
      <c r="AK54" s="10"/>
      <c r="AM54" s="10"/>
    </row>
    <row r="55" spans="1:39">
      <c r="A55" s="6"/>
      <c r="G55">
        <v>14500</v>
      </c>
      <c r="I55">
        <f t="shared" si="60"/>
        <v>420500000</v>
      </c>
      <c r="J55" s="3">
        <v>1787231216</v>
      </c>
      <c r="K55" s="3">
        <f t="shared" si="61"/>
        <v>223403902</v>
      </c>
      <c r="L55" s="10">
        <f t="shared" si="62"/>
        <v>1682.232</v>
      </c>
      <c r="M55" s="10">
        <f t="shared" si="51"/>
        <v>0.110626220703125</v>
      </c>
      <c r="N55">
        <f t="shared" si="63"/>
        <v>5242880</v>
      </c>
      <c r="O55" s="10">
        <f t="shared" si="64"/>
        <v>1.8822410720471658</v>
      </c>
      <c r="P55" s="10">
        <f>2</f>
        <v>2</v>
      </c>
      <c r="Q55" s="1">
        <f t="shared" si="52"/>
        <v>0</v>
      </c>
      <c r="R55" s="1">
        <f t="shared" si="65"/>
        <v>6.6233976560096997</v>
      </c>
      <c r="S55">
        <f t="shared" si="53"/>
        <v>6.6233976560096997</v>
      </c>
      <c r="T55">
        <f t="shared" si="54"/>
        <v>6.6233976560096997</v>
      </c>
      <c r="U55" s="1">
        <f t="shared" si="55"/>
        <v>4.2556456783115884E-2</v>
      </c>
      <c r="V55" s="1">
        <f t="shared" si="66"/>
        <v>3.3514971573260506</v>
      </c>
      <c r="W55" s="1">
        <f t="shared" si="56"/>
        <v>13.137645428731458</v>
      </c>
      <c r="X55">
        <f t="shared" si="57"/>
        <v>16.531699042840625</v>
      </c>
      <c r="Y55">
        <v>5.1006000000000003E-2</v>
      </c>
      <c r="Z55">
        <v>12.687974349999999</v>
      </c>
      <c r="AA55">
        <f t="shared" si="67"/>
        <v>8.2441281417872414</v>
      </c>
      <c r="AB55">
        <f t="shared" si="68"/>
        <v>35.039627024271653</v>
      </c>
      <c r="AC55">
        <f t="shared" si="58"/>
        <v>12885.526518467825</v>
      </c>
      <c r="AD55">
        <f t="shared" si="69"/>
        <v>12885.526518467825</v>
      </c>
      <c r="AE55">
        <f t="shared" si="59"/>
        <v>30.294234420805129</v>
      </c>
      <c r="AK55" s="10"/>
      <c r="AM55" s="10"/>
    </row>
    <row r="56" spans="1:39">
      <c r="A56" s="6"/>
      <c r="G56">
        <v>15500</v>
      </c>
      <c r="I56">
        <f t="shared" si="60"/>
        <v>480500000</v>
      </c>
      <c r="J56" s="3">
        <v>2042016654</v>
      </c>
      <c r="K56" s="3">
        <f t="shared" si="61"/>
        <v>255252081.75</v>
      </c>
      <c r="L56" s="10">
        <f t="shared" si="62"/>
        <v>1922.248</v>
      </c>
      <c r="M56" s="10">
        <f t="shared" si="51"/>
        <v>0.118255615234375</v>
      </c>
      <c r="N56">
        <f t="shared" si="63"/>
        <v>5242880</v>
      </c>
      <c r="O56" s="10">
        <f t="shared" si="64"/>
        <v>1.8824528156859979</v>
      </c>
      <c r="P56" s="10">
        <f>2</f>
        <v>2</v>
      </c>
      <c r="Q56" s="1">
        <f t="shared" si="52"/>
        <v>0</v>
      </c>
      <c r="R56" s="1">
        <f t="shared" si="65"/>
        <v>7.5676209091215707</v>
      </c>
      <c r="S56">
        <f t="shared" si="53"/>
        <v>7.5676209091215707</v>
      </c>
      <c r="T56">
        <f t="shared" si="54"/>
        <v>7.5676209091215707</v>
      </c>
      <c r="U56" s="1">
        <f t="shared" si="55"/>
        <v>4.8628721722442765E-2</v>
      </c>
      <c r="V56" s="1">
        <f t="shared" si="66"/>
        <v>3.8292823837368859</v>
      </c>
      <c r="W56" s="1">
        <f t="shared" si="56"/>
        <v>15.027955976538779</v>
      </c>
      <c r="X56">
        <f t="shared" si="57"/>
        <v>18.905867081998107</v>
      </c>
      <c r="Y56">
        <v>5.8345000000000001E-2</v>
      </c>
      <c r="Z56">
        <v>14.551242999999999</v>
      </c>
      <c r="AA56">
        <f t="shared" si="67"/>
        <v>8.2354957579912593</v>
      </c>
      <c r="AB56">
        <f t="shared" si="68"/>
        <v>34.998999982860575</v>
      </c>
      <c r="AC56">
        <f t="shared" si="58"/>
        <v>12870.470321572662</v>
      </c>
      <c r="AD56">
        <f t="shared" si="69"/>
        <v>12870.470321572662</v>
      </c>
      <c r="AE56">
        <f t="shared" si="59"/>
        <v>29.926131272758671</v>
      </c>
    </row>
    <row r="57" spans="1:39">
      <c r="A57" s="6"/>
      <c r="G57">
        <v>16500</v>
      </c>
      <c r="I57">
        <f t="shared" si="60"/>
        <v>544500000</v>
      </c>
      <c r="J57" s="3">
        <v>2325672860</v>
      </c>
      <c r="K57" s="3">
        <f t="shared" si="61"/>
        <v>290709107.5</v>
      </c>
      <c r="L57" s="10">
        <f t="shared" si="62"/>
        <v>2178.2640000000001</v>
      </c>
      <c r="M57" s="10">
        <f t="shared" si="51"/>
        <v>0.125885009765625</v>
      </c>
      <c r="N57">
        <f t="shared" si="63"/>
        <v>5242880</v>
      </c>
      <c r="O57" s="10">
        <f t="shared" si="64"/>
        <v>1.8730063350354442</v>
      </c>
      <c r="P57" s="10">
        <f>2</f>
        <v>2</v>
      </c>
      <c r="Q57" s="1">
        <f t="shared" si="52"/>
        <v>0</v>
      </c>
      <c r="R57" s="1">
        <f t="shared" si="65"/>
        <v>8.6188379162516675</v>
      </c>
      <c r="S57">
        <f t="shared" si="53"/>
        <v>8.6188379162516675</v>
      </c>
      <c r="T57">
        <f t="shared" si="54"/>
        <v>8.6188379162516675</v>
      </c>
      <c r="U57" s="1">
        <f t="shared" si="55"/>
        <v>5.5105804324391432E-2</v>
      </c>
      <c r="V57" s="1">
        <f t="shared" si="66"/>
        <v>4.361207385693036</v>
      </c>
      <c r="W57" s="1">
        <f t="shared" si="56"/>
        <v>17.273198795074872</v>
      </c>
      <c r="X57">
        <f t="shared" si="57"/>
        <v>21.689511985092299</v>
      </c>
      <c r="Y57">
        <v>6.7061999999999997E-2</v>
      </c>
      <c r="Z57">
        <v>16.715622639999999</v>
      </c>
      <c r="AA57">
        <f t="shared" si="67"/>
        <v>8.1193522412096275</v>
      </c>
      <c r="AB57">
        <f t="shared" si="68"/>
        <v>34.679443798276225</v>
      </c>
      <c r="AC57">
        <f t="shared" si="58"/>
        <v>12752.04425196336</v>
      </c>
      <c r="AD57">
        <f t="shared" si="69"/>
        <v>12752.04425196336</v>
      </c>
      <c r="AE57">
        <f t="shared" si="59"/>
        <v>29.755932233059191</v>
      </c>
    </row>
    <row r="58" spans="1:39">
      <c r="A58" s="6"/>
      <c r="G58">
        <v>17500</v>
      </c>
      <c r="I58">
        <f t="shared" si="60"/>
        <v>612500000</v>
      </c>
      <c r="J58" s="3">
        <v>2602143633</v>
      </c>
      <c r="K58" s="3">
        <f t="shared" si="61"/>
        <v>325267954.125</v>
      </c>
      <c r="L58" s="10">
        <f t="shared" si="62"/>
        <v>2450.2800000000002</v>
      </c>
      <c r="M58" s="10">
        <f t="shared" si="51"/>
        <v>0.133514404296875</v>
      </c>
      <c r="N58">
        <f t="shared" si="63"/>
        <v>5242880</v>
      </c>
      <c r="O58" s="10">
        <f t="shared" si="64"/>
        <v>1.883062847822436</v>
      </c>
      <c r="P58" s="10">
        <f>2</f>
        <v>2</v>
      </c>
      <c r="Q58" s="1">
        <f t="shared" si="52"/>
        <v>0</v>
      </c>
      <c r="R58" s="1">
        <f t="shared" si="65"/>
        <v>9.643426035265021</v>
      </c>
      <c r="S58">
        <f t="shared" si="53"/>
        <v>9.643426035265021</v>
      </c>
      <c r="T58">
        <f t="shared" si="54"/>
        <v>9.643426035265021</v>
      </c>
      <c r="U58" s="1">
        <f t="shared" si="55"/>
        <v>6.1987704588961898E-2</v>
      </c>
      <c r="V58" s="1">
        <f t="shared" si="66"/>
        <v>4.8796579373049518</v>
      </c>
      <c r="W58" s="1">
        <f t="shared" si="56"/>
        <v>19.211159901724592</v>
      </c>
      <c r="X58">
        <f t="shared" si="57"/>
        <v>24.152805543618506</v>
      </c>
      <c r="Y58">
        <v>7.4586E-2</v>
      </c>
      <c r="Z58">
        <v>18.643185070000001</v>
      </c>
      <c r="AA58">
        <f t="shared" si="67"/>
        <v>8.2119968894966888</v>
      </c>
      <c r="AB58">
        <f t="shared" si="68"/>
        <v>34.887829257501409</v>
      </c>
      <c r="AC58">
        <f t="shared" si="58"/>
        <v>12829.270956030648</v>
      </c>
      <c r="AD58">
        <f t="shared" si="69"/>
        <v>12829.270956030648</v>
      </c>
      <c r="AE58">
        <f t="shared" si="59"/>
        <v>29.552999945724963</v>
      </c>
    </row>
    <row r="59" spans="1:39">
      <c r="A59" s="6"/>
      <c r="G59">
        <v>18500</v>
      </c>
      <c r="I59">
        <f t="shared" si="60"/>
        <v>684500000</v>
      </c>
      <c r="J59" s="3">
        <v>2903084060</v>
      </c>
      <c r="K59" s="3">
        <f t="shared" si="61"/>
        <v>362885507.5</v>
      </c>
      <c r="L59" s="10">
        <f t="shared" si="62"/>
        <v>2738.2959999999998</v>
      </c>
      <c r="M59" s="10">
        <f t="shared" si="51"/>
        <v>0.141143798828125</v>
      </c>
      <c r="N59">
        <f t="shared" si="63"/>
        <v>5242880</v>
      </c>
      <c r="O59" s="10">
        <f t="shared" si="64"/>
        <v>1.8862698725988665</v>
      </c>
      <c r="P59" s="10">
        <f>2</f>
        <v>2</v>
      </c>
      <c r="Q59" s="1">
        <f t="shared" si="52"/>
        <v>0</v>
      </c>
      <c r="R59" s="1">
        <f t="shared" si="65"/>
        <v>10.758697579845272</v>
      </c>
      <c r="S59">
        <f t="shared" si="53"/>
        <v>10.758697579845272</v>
      </c>
      <c r="T59">
        <f t="shared" si="54"/>
        <v>10.758697579845272</v>
      </c>
      <c r="U59" s="1">
        <f t="shared" si="55"/>
        <v>6.9274422516154149E-2</v>
      </c>
      <c r="V59" s="1">
        <f t="shared" si="66"/>
        <v>5.443995095578372</v>
      </c>
      <c r="W59" s="1">
        <f t="shared" si="56"/>
        <v>21.495295879099618</v>
      </c>
      <c r="X59">
        <f t="shared" si="57"/>
        <v>27.008565397194147</v>
      </c>
      <c r="Y59">
        <v>8.3454E-2</v>
      </c>
      <c r="Z59">
        <v>20.921917799999999</v>
      </c>
      <c r="AA59">
        <f t="shared" si="67"/>
        <v>8.2021233254247843</v>
      </c>
      <c r="AB59">
        <f t="shared" si="68"/>
        <v>34.786637668655786</v>
      </c>
      <c r="AC59">
        <f t="shared" si="58"/>
        <v>12791.769813124922</v>
      </c>
      <c r="AD59">
        <f t="shared" si="69"/>
        <v>12791.769813124922</v>
      </c>
      <c r="AE59">
        <f t="shared" si="59"/>
        <v>29.092206820515027</v>
      </c>
    </row>
    <row r="60" spans="1:39">
      <c r="G60">
        <v>19500</v>
      </c>
      <c r="I60">
        <f>2*G60^2</f>
        <v>760500000</v>
      </c>
      <c r="J60" s="3">
        <v>3229331195</v>
      </c>
      <c r="K60" s="3">
        <f t="shared" si="61"/>
        <v>403666399.375</v>
      </c>
      <c r="L60" s="10">
        <f t="shared" si="62"/>
        <v>3042.3119999999999</v>
      </c>
      <c r="M60" s="10">
        <f t="shared" si="51"/>
        <v>0.148773193359375</v>
      </c>
      <c r="N60">
        <f t="shared" si="63"/>
        <v>5242880</v>
      </c>
      <c r="O60" s="10">
        <f t="shared" si="64"/>
        <v>1.8839814291640038</v>
      </c>
      <c r="P60" s="10">
        <f>2</f>
        <v>2</v>
      </c>
      <c r="Q60" s="1">
        <f t="shared" si="52"/>
        <v>0</v>
      </c>
      <c r="R60" s="1">
        <f t="shared" si="65"/>
        <v>11.967754634071925</v>
      </c>
      <c r="S60">
        <f t="shared" si="53"/>
        <v>11.967754634071925</v>
      </c>
      <c r="T60">
        <f t="shared" si="54"/>
        <v>11.967754634071925</v>
      </c>
      <c r="U60" s="1">
        <f t="shared" si="55"/>
        <v>7.6965958105968207E-2</v>
      </c>
      <c r="V60" s="1">
        <f t="shared" si="66"/>
        <v>6.0557885421954474</v>
      </c>
      <c r="W60" s="1">
        <f t="shared" si="56"/>
        <v>24.037775156576942</v>
      </c>
      <c r="X60">
        <f t="shared" si="57"/>
        <v>30.170529656878358</v>
      </c>
      <c r="Y60">
        <v>9.3325000000000005E-2</v>
      </c>
      <c r="Z60">
        <v>23.40383611</v>
      </c>
      <c r="AA60">
        <f t="shared" si="67"/>
        <v>8.1489418698098053</v>
      </c>
      <c r="AB60">
        <f t="shared" si="68"/>
        <v>34.603066648807932</v>
      </c>
      <c r="AC60">
        <f t="shared" si="58"/>
        <v>12723.739227508089</v>
      </c>
      <c r="AD60">
        <f t="shared" si="69"/>
        <v>12723.739227508089</v>
      </c>
      <c r="AE60">
        <f t="shared" si="59"/>
        <v>28.912753939458163</v>
      </c>
    </row>
    <row r="61" spans="1:39">
      <c r="G61">
        <v>20500</v>
      </c>
      <c r="I61">
        <f t="shared" si="60"/>
        <v>840500000</v>
      </c>
      <c r="J61" s="3">
        <v>3563693528</v>
      </c>
      <c r="K61" s="3">
        <f t="shared" si="61"/>
        <v>445461691</v>
      </c>
      <c r="L61" s="10">
        <f t="shared" si="62"/>
        <v>3362.328</v>
      </c>
      <c r="M61" s="10">
        <f t="shared" si="51"/>
        <v>0.156402587890625</v>
      </c>
      <c r="N61">
        <f t="shared" si="63"/>
        <v>5242880</v>
      </c>
      <c r="O61" s="10">
        <f t="shared" si="64"/>
        <v>1.8868064683928119</v>
      </c>
      <c r="P61" s="10">
        <f>2</f>
        <v>2</v>
      </c>
      <c r="Q61" s="1">
        <f t="shared" si="52"/>
        <v>0</v>
      </c>
      <c r="R61" s="1">
        <f t="shared" si="65"/>
        <v>13.206886243247071</v>
      </c>
      <c r="S61">
        <f t="shared" si="53"/>
        <v>13.206886243247071</v>
      </c>
      <c r="T61">
        <f t="shared" si="54"/>
        <v>13.206886243247071</v>
      </c>
      <c r="U61" s="1">
        <f t="shared" si="55"/>
        <v>8.5062311358404044E-2</v>
      </c>
      <c r="V61" s="1">
        <f t="shared" si="66"/>
        <v>6.6827999767173063</v>
      </c>
      <c r="W61" s="1">
        <f t="shared" si="56"/>
        <v>26.623783863483261</v>
      </c>
      <c r="X61">
        <f t="shared" si="57"/>
        <v>33.391646151558973</v>
      </c>
      <c r="Y61">
        <v>0.103365</v>
      </c>
      <c r="Z61">
        <v>25.971865770000001</v>
      </c>
      <c r="AA61">
        <f t="shared" si="67"/>
        <v>8.1313790935036039</v>
      </c>
      <c r="AB61">
        <f t="shared" si="68"/>
        <v>34.47679125429304</v>
      </c>
      <c r="AC61">
        <f t="shared" si="58"/>
        <v>12676.942140228386</v>
      </c>
      <c r="AD61">
        <f t="shared" si="69"/>
        <v>12676.942140228386</v>
      </c>
      <c r="AE61">
        <f t="shared" si="59"/>
        <v>28.568530452400271</v>
      </c>
    </row>
    <row r="62" spans="1:39">
      <c r="A62" t="s">
        <v>96</v>
      </c>
      <c r="G62">
        <v>21500</v>
      </c>
      <c r="I62">
        <f t="shared" si="60"/>
        <v>924500000</v>
      </c>
      <c r="J62" s="3">
        <v>3929649283</v>
      </c>
      <c r="K62" s="3">
        <f t="shared" si="61"/>
        <v>491206160.375</v>
      </c>
      <c r="L62" s="10">
        <f t="shared" si="62"/>
        <v>3698.3440000000001</v>
      </c>
      <c r="M62" s="10">
        <f t="shared" si="51"/>
        <v>0.164031982421875</v>
      </c>
      <c r="N62">
        <f t="shared" si="63"/>
        <v>5242880</v>
      </c>
      <c r="O62" s="10">
        <f t="shared" si="64"/>
        <v>1.8821018028239138</v>
      </c>
      <c r="P62" s="10">
        <f>2</f>
        <v>2</v>
      </c>
      <c r="Q62" s="1">
        <f t="shared" si="52"/>
        <v>0</v>
      </c>
      <c r="R62" s="1">
        <f t="shared" si="65"/>
        <v>14.56310163841856</v>
      </c>
      <c r="S62">
        <f t="shared" si="53"/>
        <v>14.56310163841856</v>
      </c>
      <c r="T62">
        <f t="shared" si="54"/>
        <v>14.56310163841856</v>
      </c>
      <c r="U62" s="1">
        <f t="shared" si="55"/>
        <v>9.3563482273461673E-2</v>
      </c>
      <c r="V62" s="1">
        <f t="shared" si="66"/>
        <v>7.3690568312359046</v>
      </c>
      <c r="W62" s="1">
        <f t="shared" si="56"/>
        <v>29.510892588155865</v>
      </c>
      <c r="X62">
        <f t="shared" si="57"/>
        <v>36.973512901665231</v>
      </c>
      <c r="Y62">
        <v>0.114574</v>
      </c>
      <c r="Z62">
        <v>28.77658211</v>
      </c>
      <c r="AA62">
        <f t="shared" si="67"/>
        <v>8.0690208947928852</v>
      </c>
      <c r="AB62">
        <f t="shared" si="68"/>
        <v>34.297914736327613</v>
      </c>
      <c r="AC62">
        <f t="shared" si="58"/>
        <v>12610.651315672458</v>
      </c>
      <c r="AD62">
        <f t="shared" si="69"/>
        <v>12610.651315672458</v>
      </c>
      <c r="AE62">
        <f t="shared" si="59"/>
        <v>28.484726783507618</v>
      </c>
    </row>
    <row r="63" spans="1:39">
      <c r="A63" t="s">
        <v>86</v>
      </c>
      <c r="B63" t="s">
        <v>87</v>
      </c>
      <c r="C63" t="s">
        <v>88</v>
      </c>
      <c r="D63" t="s">
        <v>89</v>
      </c>
      <c r="E63" t="s">
        <v>90</v>
      </c>
      <c r="G63">
        <v>22500</v>
      </c>
      <c r="I63">
        <f t="shared" si="60"/>
        <v>1012500000</v>
      </c>
      <c r="J63" s="3">
        <v>4309490478</v>
      </c>
      <c r="K63" s="3">
        <f t="shared" si="61"/>
        <v>538686309.75</v>
      </c>
      <c r="L63" s="10">
        <f t="shared" si="62"/>
        <v>4050.36</v>
      </c>
      <c r="M63" s="10">
        <f t="shared" si="51"/>
        <v>0.171661376953125</v>
      </c>
      <c r="N63">
        <f t="shared" si="63"/>
        <v>5242880</v>
      </c>
      <c r="O63" s="10">
        <f t="shared" si="64"/>
        <v>1.8795725483907195</v>
      </c>
      <c r="P63" s="10">
        <f>2</f>
        <v>2</v>
      </c>
      <c r="Q63" s="1">
        <f t="shared" si="52"/>
        <v>0</v>
      </c>
      <c r="R63" s="1">
        <f t="shared" si="65"/>
        <v>15.970775843130372</v>
      </c>
      <c r="S63">
        <f t="shared" si="53"/>
        <v>15.970775843130372</v>
      </c>
      <c r="T63">
        <f t="shared" si="54"/>
        <v>15.970775843130372</v>
      </c>
      <c r="U63" s="1">
        <f t="shared" si="55"/>
        <v>0.1024694708511411</v>
      </c>
      <c r="V63" s="1">
        <f t="shared" si="66"/>
        <v>8.0813522935583517</v>
      </c>
      <c r="W63" s="1">
        <f t="shared" si="56"/>
        <v>32.107976830360691</v>
      </c>
      <c r="X63">
        <f t="shared" si="57"/>
        <v>40.291798594770185</v>
      </c>
      <c r="Y63">
        <v>0.124657</v>
      </c>
      <c r="Z63">
        <v>31.339660210000002</v>
      </c>
      <c r="AA63">
        <f t="shared" si="67"/>
        <v>8.1222875570565627</v>
      </c>
      <c r="AB63">
        <f t="shared" si="68"/>
        <v>34.570786060951249</v>
      </c>
      <c r="AC63">
        <f t="shared" si="58"/>
        <v>12711.776188365173</v>
      </c>
      <c r="AD63">
        <f t="shared" si="69"/>
        <v>12711.776188365173</v>
      </c>
      <c r="AE63">
        <f t="shared" si="59"/>
        <v>28.564886552004459</v>
      </c>
    </row>
    <row r="64" spans="1:39">
      <c r="A64" t="s">
        <v>91</v>
      </c>
      <c r="B64">
        <v>48840.901599999997</v>
      </c>
      <c r="C64">
        <v>6.5600000000000006E-2</v>
      </c>
      <c r="D64">
        <v>6.5500000000000003E-2</v>
      </c>
      <c r="E64">
        <v>6.5699999999999995E-2</v>
      </c>
      <c r="G64">
        <v>23500</v>
      </c>
      <c r="I64">
        <f t="shared" si="60"/>
        <v>1104500000</v>
      </c>
      <c r="J64" s="3">
        <v>4694565134</v>
      </c>
      <c r="K64" s="3">
        <f t="shared" si="61"/>
        <v>586820641.75</v>
      </c>
      <c r="L64" s="10">
        <f t="shared" si="62"/>
        <v>4418.3760000000002</v>
      </c>
      <c r="M64" s="10">
        <f t="shared" si="51"/>
        <v>0.179290771484375</v>
      </c>
      <c r="N64">
        <f t="shared" si="63"/>
        <v>5242880</v>
      </c>
      <c r="O64" s="10">
        <f t="shared" si="64"/>
        <v>1.882176463162903</v>
      </c>
      <c r="P64" s="10">
        <f>2</f>
        <v>2</v>
      </c>
      <c r="Q64" s="1">
        <f t="shared" si="52"/>
        <v>0</v>
      </c>
      <c r="R64" s="1">
        <f t="shared" si="65"/>
        <v>17.397845016444958</v>
      </c>
      <c r="S64">
        <f t="shared" si="53"/>
        <v>17.397845016444958</v>
      </c>
      <c r="T64">
        <f t="shared" si="54"/>
        <v>17.397845016444958</v>
      </c>
      <c r="U64" s="1">
        <f t="shared" si="55"/>
        <v>0.11178027709144231</v>
      </c>
      <c r="V64" s="1">
        <f t="shared" si="66"/>
        <v>8.8034617796665593</v>
      </c>
      <c r="W64" s="1">
        <f t="shared" si="56"/>
        <v>34.718969884335728</v>
      </c>
      <c r="X64">
        <f t="shared" si="57"/>
        <v>43.634211941093731</v>
      </c>
      <c r="Y64">
        <v>0.134794</v>
      </c>
      <c r="Z64">
        <v>33.825711839999997</v>
      </c>
      <c r="AA64">
        <f t="shared" si="67"/>
        <v>8.1939848954701251</v>
      </c>
      <c r="AB64">
        <f t="shared" si="68"/>
        <v>34.827701040105644</v>
      </c>
      <c r="AC64">
        <f t="shared" si="58"/>
        <v>12806.987711949312</v>
      </c>
      <c r="AD64">
        <f t="shared" si="69"/>
        <v>12806.987711949312</v>
      </c>
      <c r="AE64">
        <f t="shared" si="59"/>
        <v>28.997172764579833</v>
      </c>
    </row>
    <row r="65" spans="1:31">
      <c r="A65" t="s">
        <v>92</v>
      </c>
      <c r="B65">
        <v>49661.711499999998</v>
      </c>
      <c r="C65">
        <v>3.2300000000000002E-2</v>
      </c>
      <c r="D65">
        <v>3.2199999999999999E-2</v>
      </c>
      <c r="E65">
        <v>3.2300000000000002E-2</v>
      </c>
      <c r="G65">
        <v>24500</v>
      </c>
      <c r="I65">
        <f t="shared" si="60"/>
        <v>1200500000</v>
      </c>
      <c r="J65" s="3">
        <v>5100622812</v>
      </c>
      <c r="K65" s="3">
        <f t="shared" si="61"/>
        <v>637577851.5</v>
      </c>
      <c r="L65" s="10">
        <f t="shared" si="62"/>
        <v>4802.3919999999998</v>
      </c>
      <c r="M65" s="10">
        <f t="shared" si="51"/>
        <v>0.186920166015625</v>
      </c>
      <c r="N65">
        <f t="shared" si="63"/>
        <v>5242880</v>
      </c>
      <c r="O65" s="10">
        <f t="shared" si="64"/>
        <v>1.8829073142607433</v>
      </c>
      <c r="P65" s="10">
        <f>2</f>
        <v>2</v>
      </c>
      <c r="Q65" s="1">
        <f t="shared" si="52"/>
        <v>0</v>
      </c>
      <c r="R65" s="1">
        <f t="shared" si="65"/>
        <v>18.902676315603479</v>
      </c>
      <c r="S65">
        <f t="shared" si="53"/>
        <v>18.902676315603479</v>
      </c>
      <c r="T65">
        <f t="shared" si="54"/>
        <v>18.902676315603479</v>
      </c>
      <c r="U65" s="1">
        <f t="shared" si="55"/>
        <v>0.12149590099436532</v>
      </c>
      <c r="V65" s="1">
        <f t="shared" si="66"/>
        <v>9.564919581737211</v>
      </c>
      <c r="W65" s="1">
        <f t="shared" si="56"/>
        <v>37.762681526717401</v>
      </c>
      <c r="X65">
        <f t="shared" si="57"/>
        <v>47.449097009448977</v>
      </c>
      <c r="Y65">
        <v>0.14661099999999999</v>
      </c>
      <c r="Z65">
        <v>36.814022100000003</v>
      </c>
      <c r="AA65">
        <f t="shared" si="67"/>
        <v>8.1883351181016426</v>
      </c>
      <c r="AB65">
        <f t="shared" si="68"/>
        <v>34.790178172169888</v>
      </c>
      <c r="AC65">
        <f t="shared" si="58"/>
        <v>12793.081907635498</v>
      </c>
      <c r="AD65">
        <f t="shared" si="69"/>
        <v>12793.081907635498</v>
      </c>
      <c r="AE65">
        <f t="shared" si="59"/>
        <v>28.888652482905346</v>
      </c>
    </row>
    <row r="66" spans="1:31">
      <c r="A66" t="s">
        <v>93</v>
      </c>
      <c r="B66">
        <v>53779.735800000002</v>
      </c>
      <c r="C66">
        <v>8.9499999999999996E-2</v>
      </c>
      <c r="D66">
        <v>8.9300000000000004E-2</v>
      </c>
      <c r="E66">
        <v>9.0399999999999994E-2</v>
      </c>
    </row>
    <row r="67" spans="1:31">
      <c r="A67" t="s">
        <v>94</v>
      </c>
      <c r="B67">
        <v>53631.314599999998</v>
      </c>
      <c r="C67">
        <v>8.9700000000000002E-2</v>
      </c>
      <c r="D67">
        <v>8.9499999999999996E-2</v>
      </c>
      <c r="E67">
        <v>8.9899999999999994E-2</v>
      </c>
      <c r="G67" s="4" t="s">
        <v>48</v>
      </c>
      <c r="H67" s="4"/>
      <c r="K67" s="10"/>
      <c r="L67" s="10"/>
      <c r="N67" s="9"/>
      <c r="O67" s="9"/>
    </row>
    <row r="68" spans="1:31">
      <c r="A68" t="s">
        <v>95</v>
      </c>
      <c r="B68">
        <v>59412.034899999999</v>
      </c>
      <c r="C68">
        <v>5.45E-2</v>
      </c>
      <c r="D68">
        <v>5.3900000000000003E-2</v>
      </c>
      <c r="E68">
        <v>5.5599999999999997E-2</v>
      </c>
      <c r="G68" t="s">
        <v>32</v>
      </c>
      <c r="H68" t="s">
        <v>72</v>
      </c>
      <c r="I68" t="s">
        <v>33</v>
      </c>
      <c r="J68" t="s">
        <v>75</v>
      </c>
      <c r="K68" t="s">
        <v>63</v>
      </c>
      <c r="L68" t="s">
        <v>61</v>
      </c>
      <c r="M68" t="s">
        <v>68</v>
      </c>
      <c r="N68" t="s">
        <v>62</v>
      </c>
      <c r="O68" s="9" t="s">
        <v>59</v>
      </c>
      <c r="P68" t="s">
        <v>60</v>
      </c>
      <c r="Q68" t="s">
        <v>34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40</v>
      </c>
      <c r="X68" t="s">
        <v>41</v>
      </c>
      <c r="Y68" t="s">
        <v>42</v>
      </c>
      <c r="Z68" t="s">
        <v>43</v>
      </c>
      <c r="AA68" t="s">
        <v>25</v>
      </c>
      <c r="AB68" t="s">
        <v>98</v>
      </c>
      <c r="AC68" t="s">
        <v>44</v>
      </c>
      <c r="AD68" t="s">
        <v>76</v>
      </c>
      <c r="AE68" t="s">
        <v>45</v>
      </c>
    </row>
    <row r="69" spans="1:31">
      <c r="G69">
        <v>2500</v>
      </c>
      <c r="H69">
        <v>8192</v>
      </c>
      <c r="I69">
        <f>2*G69^2</f>
        <v>12500000</v>
      </c>
      <c r="J69">
        <v>571093.70556599996</v>
      </c>
      <c r="K69" s="3">
        <f>J69*8</f>
        <v>4568749.6445279997</v>
      </c>
      <c r="L69" s="10">
        <f>(G69^2+2*G69)*8/1000000</f>
        <v>50.04</v>
      </c>
      <c r="M69" s="10">
        <f t="shared" ref="M69:M91" si="70">G69/2^17</f>
        <v>1.9073486328125E-2</v>
      </c>
      <c r="N69">
        <f>40*2^20/8</f>
        <v>5242880</v>
      </c>
      <c r="O69" s="9">
        <f>I69/K69</f>
        <v>2.7359783250481398</v>
      </c>
      <c r="P69" s="9">
        <f>2</f>
        <v>2</v>
      </c>
      <c r="Q69" s="1">
        <f t="shared" ref="Q69:Q91" si="71">$B$30*I69</f>
        <v>0</v>
      </c>
      <c r="R69" s="1">
        <f>$C$30*K69</f>
        <v>0.13545262824667181</v>
      </c>
      <c r="S69">
        <f t="shared" ref="S69:S91" si="72">Q69+R69</f>
        <v>0.13545262824667181</v>
      </c>
      <c r="T69">
        <f t="shared" ref="T69:T91" si="73">MAX(Q69,R69)</f>
        <v>0.13545262824667181</v>
      </c>
      <c r="U69" s="1">
        <f t="shared" ref="U69:U91" si="74">$D$30*I69</f>
        <v>1.2650551956930999E-3</v>
      </c>
      <c r="V69" s="1">
        <f>$E$30*K69</f>
        <v>6.8540214871314079E-2</v>
      </c>
      <c r="W69" s="1">
        <f t="shared" ref="W69:W91" si="75">Y69*$F$30</f>
        <v>0.32969035307172229</v>
      </c>
      <c r="X69">
        <f t="shared" ref="X69:X91" si="76">SUM(U69:W69)</f>
        <v>0.39949562313872944</v>
      </c>
      <c r="Y69">
        <v>1.2800000000000001E-3</v>
      </c>
      <c r="Z69">
        <v>0.36294400000000004</v>
      </c>
      <c r="AA69">
        <f t="shared" si="67"/>
        <v>9.765625</v>
      </c>
      <c r="AB69">
        <f>(K69*8)/Y69/1000000000</f>
        <v>28.554685278299996</v>
      </c>
      <c r="AC69">
        <f t="shared" ref="AC69:AC91" si="77">ABS(T69-Y69)/ABS(Y69)*100</f>
        <v>10482.236581771234</v>
      </c>
      <c r="AD69">
        <f t="shared" ref="AD69:AD91" si="78">ABS(S69-Y69)/ABS(Y69)*100</f>
        <v>10482.236581771234</v>
      </c>
      <c r="AE69">
        <f t="shared" ref="AE69:AE91" si="79">ABS(X69-Z69)/ABS(Z69)*100</f>
        <v>10.070871302109799</v>
      </c>
    </row>
    <row r="70" spans="1:31">
      <c r="G70">
        <v>3500</v>
      </c>
      <c r="H70">
        <v>4096</v>
      </c>
      <c r="I70">
        <f t="shared" ref="I70:I91" si="80">2*G70^2</f>
        <v>24500000</v>
      </c>
      <c r="J70">
        <v>1577478.033447</v>
      </c>
      <c r="K70" s="3">
        <f t="shared" ref="K70:K91" si="81">J70*8</f>
        <v>12619824.267576</v>
      </c>
      <c r="L70" s="10">
        <f t="shared" ref="L70:L91" si="82">(G70^2+2*G70)*8/1000000</f>
        <v>98.055999999999997</v>
      </c>
      <c r="M70" s="10">
        <f t="shared" si="70"/>
        <v>2.6702880859375E-2</v>
      </c>
      <c r="N70">
        <f t="shared" ref="N70:N91" si="83">40*2^20/8</f>
        <v>5242880</v>
      </c>
      <c r="O70" s="9">
        <f t="shared" ref="O70:O91" si="84">I70/K70</f>
        <v>1.9413899496958629</v>
      </c>
      <c r="P70" s="9">
        <f>2</f>
        <v>2</v>
      </c>
      <c r="Q70" s="1">
        <f t="shared" si="71"/>
        <v>0</v>
      </c>
      <c r="R70" s="1">
        <f t="shared" ref="R70:R91" si="85">$C$30*K70</f>
        <v>0.37414796127024319</v>
      </c>
      <c r="S70">
        <f t="shared" si="72"/>
        <v>0.37414796127024319</v>
      </c>
      <c r="T70">
        <f t="shared" si="73"/>
        <v>0.37414796127024319</v>
      </c>
      <c r="U70" s="1">
        <f t="shared" si="74"/>
        <v>2.4795081835584758E-3</v>
      </c>
      <c r="V70" s="1">
        <f t="shared" ref="V70:V91" si="86">$E$30*K70</f>
        <v>0.18932214155657529</v>
      </c>
      <c r="W70" s="1">
        <f t="shared" si="75"/>
        <v>0.79383255325550628</v>
      </c>
      <c r="X70">
        <f t="shared" si="76"/>
        <v>0.98563420299563997</v>
      </c>
      <c r="Y70">
        <v>3.0820000000000001E-3</v>
      </c>
      <c r="Z70">
        <v>0.90142336000000012</v>
      </c>
      <c r="AA70">
        <f t="shared" si="67"/>
        <v>7.9493835171966252</v>
      </c>
      <c r="AB70">
        <f t="shared" ref="AB70:AB91" si="87">(K70*8)/Y70/1000000000</f>
        <v>32.75749323186502</v>
      </c>
      <c r="AC70">
        <f t="shared" si="77"/>
        <v>12039.778107405686</v>
      </c>
      <c r="AD70">
        <f t="shared" si="78"/>
        <v>12039.778107405686</v>
      </c>
      <c r="AE70">
        <f t="shared" si="79"/>
        <v>9.341985878382367</v>
      </c>
    </row>
    <row r="71" spans="1:31">
      <c r="G71">
        <v>4500</v>
      </c>
      <c r="H71">
        <v>2048</v>
      </c>
      <c r="I71">
        <f t="shared" si="80"/>
        <v>40500000</v>
      </c>
      <c r="J71">
        <v>2573448.6806640001</v>
      </c>
      <c r="K71" s="3">
        <f t="shared" si="81"/>
        <v>20587589.445312001</v>
      </c>
      <c r="L71" s="10">
        <f t="shared" si="82"/>
        <v>162.072</v>
      </c>
      <c r="M71" s="10">
        <f t="shared" si="70"/>
        <v>3.4332275390625E-2</v>
      </c>
      <c r="N71">
        <f t="shared" si="83"/>
        <v>5242880</v>
      </c>
      <c r="O71" s="9">
        <f t="shared" si="84"/>
        <v>1.9672045679550043</v>
      </c>
      <c r="P71" s="9">
        <f>2</f>
        <v>2</v>
      </c>
      <c r="Q71" s="1">
        <f t="shared" si="71"/>
        <v>0</v>
      </c>
      <c r="R71" s="1">
        <f t="shared" si="85"/>
        <v>0.61037336615082727</v>
      </c>
      <c r="S71">
        <f t="shared" si="72"/>
        <v>0.61037336615082727</v>
      </c>
      <c r="T71">
        <f t="shared" si="73"/>
        <v>0.61037336615082727</v>
      </c>
      <c r="U71" s="1">
        <f t="shared" si="74"/>
        <v>4.0987788340456442E-3</v>
      </c>
      <c r="V71" s="1">
        <f t="shared" si="86"/>
        <v>0.30885426299384411</v>
      </c>
      <c r="W71" s="1">
        <f t="shared" si="75"/>
        <v>1.7558587006952584</v>
      </c>
      <c r="X71">
        <f t="shared" si="76"/>
        <v>2.068811742523148</v>
      </c>
      <c r="Y71">
        <v>6.8170000000000001E-3</v>
      </c>
      <c r="Z71">
        <v>1.9159746583310611</v>
      </c>
      <c r="AA71">
        <f t="shared" si="67"/>
        <v>5.9410297784949391</v>
      </c>
      <c r="AB71">
        <f t="shared" si="87"/>
        <v>24.160292733239842</v>
      </c>
      <c r="AC71">
        <f t="shared" si="77"/>
        <v>8853.6946772895299</v>
      </c>
      <c r="AD71">
        <f t="shared" si="78"/>
        <v>8853.6946772895299</v>
      </c>
      <c r="AE71">
        <f t="shared" si="79"/>
        <v>7.9769888149365213</v>
      </c>
    </row>
    <row r="72" spans="1:31">
      <c r="G72">
        <v>5500</v>
      </c>
      <c r="H72">
        <v>1024</v>
      </c>
      <c r="I72">
        <f t="shared" si="80"/>
        <v>60500000</v>
      </c>
      <c r="J72">
        <v>3843387.1015619999</v>
      </c>
      <c r="K72" s="3">
        <f t="shared" si="81"/>
        <v>30747096.812495999</v>
      </c>
      <c r="L72" s="10">
        <f t="shared" si="82"/>
        <v>242.08799999999999</v>
      </c>
      <c r="M72" s="10">
        <f t="shared" si="70"/>
        <v>4.1961669921875E-2</v>
      </c>
      <c r="N72">
        <f t="shared" si="83"/>
        <v>5242880</v>
      </c>
      <c r="O72" s="9">
        <f t="shared" si="84"/>
        <v>1.9676654472110049</v>
      </c>
      <c r="P72" s="9">
        <f>2</f>
        <v>2</v>
      </c>
      <c r="Q72" s="1">
        <f t="shared" si="71"/>
        <v>0</v>
      </c>
      <c r="R72" s="1">
        <f t="shared" si="85"/>
        <v>0.91157874653858684</v>
      </c>
      <c r="S72">
        <f t="shared" si="72"/>
        <v>0.91157874653858684</v>
      </c>
      <c r="T72">
        <f t="shared" si="73"/>
        <v>0.91157874653858684</v>
      </c>
      <c r="U72" s="1">
        <f t="shared" si="74"/>
        <v>6.1228671471546042E-3</v>
      </c>
      <c r="V72" s="1">
        <f t="shared" si="86"/>
        <v>0.46126682050123369</v>
      </c>
      <c r="W72" s="1">
        <f t="shared" si="75"/>
        <v>2.6844006716511637</v>
      </c>
      <c r="X72">
        <f t="shared" si="76"/>
        <v>3.151790359299552</v>
      </c>
      <c r="Y72">
        <v>1.0422000000000001E-2</v>
      </c>
      <c r="Z72">
        <v>2.890715400003474</v>
      </c>
      <c r="AA72">
        <f t="shared" si="67"/>
        <v>5.8050278257532142</v>
      </c>
      <c r="AB72">
        <f t="shared" si="87"/>
        <v>23.601686288617152</v>
      </c>
      <c r="AC72">
        <f t="shared" si="77"/>
        <v>8646.6776678045171</v>
      </c>
      <c r="AD72">
        <f t="shared" si="78"/>
        <v>8646.6776678045171</v>
      </c>
      <c r="AE72">
        <f t="shared" si="79"/>
        <v>9.0314999289021731</v>
      </c>
    </row>
    <row r="73" spans="1:31">
      <c r="G73">
        <v>6500</v>
      </c>
      <c r="H73">
        <v>1024</v>
      </c>
      <c r="I73">
        <f t="shared" si="80"/>
        <v>84500000</v>
      </c>
      <c r="J73">
        <v>5357566.1953119999</v>
      </c>
      <c r="K73" s="3">
        <f t="shared" si="81"/>
        <v>42860529.562495999</v>
      </c>
      <c r="L73" s="10">
        <f t="shared" si="82"/>
        <v>338.10399999999998</v>
      </c>
      <c r="M73" s="10">
        <f t="shared" si="70"/>
        <v>4.9591064453125E-2</v>
      </c>
      <c r="N73">
        <f t="shared" si="83"/>
        <v>5242880</v>
      </c>
      <c r="O73" s="9">
        <f t="shared" si="84"/>
        <v>1.9715108717167962</v>
      </c>
      <c r="P73" s="9">
        <f>2</f>
        <v>2</v>
      </c>
      <c r="Q73" s="1">
        <f t="shared" si="71"/>
        <v>0</v>
      </c>
      <c r="R73" s="1">
        <f t="shared" si="85"/>
        <v>1.2707133962215684</v>
      </c>
      <c r="S73">
        <f t="shared" si="72"/>
        <v>1.2707133962215684</v>
      </c>
      <c r="T73">
        <f t="shared" si="73"/>
        <v>1.2707133962215684</v>
      </c>
      <c r="U73" s="1">
        <f t="shared" si="74"/>
        <v>8.551773122885355E-3</v>
      </c>
      <c r="V73" s="1">
        <f t="shared" si="86"/>
        <v>0.64299209505389254</v>
      </c>
      <c r="W73" s="1">
        <f t="shared" si="75"/>
        <v>3.7097891838218873</v>
      </c>
      <c r="X73">
        <f t="shared" si="76"/>
        <v>4.3613330519986651</v>
      </c>
      <c r="Y73">
        <v>1.4402999999999999E-2</v>
      </c>
      <c r="Z73">
        <v>4.0342802999999998</v>
      </c>
      <c r="AA73">
        <f t="shared" si="67"/>
        <v>5.8668332986183431</v>
      </c>
      <c r="AB73">
        <f t="shared" si="87"/>
        <v>23.806445636323545</v>
      </c>
      <c r="AC73">
        <f t="shared" si="77"/>
        <v>8722.5605514237905</v>
      </c>
      <c r="AD73">
        <f t="shared" si="78"/>
        <v>8722.5605514237905</v>
      </c>
      <c r="AE73">
        <f t="shared" si="79"/>
        <v>8.106842551288894</v>
      </c>
    </row>
    <row r="74" spans="1:31">
      <c r="G74">
        <v>7500</v>
      </c>
      <c r="H74">
        <v>1024</v>
      </c>
      <c r="I74">
        <f t="shared" si="80"/>
        <v>112500000</v>
      </c>
      <c r="J74">
        <v>7128307.1367189996</v>
      </c>
      <c r="K74" s="3">
        <f t="shared" si="81"/>
        <v>57026457.093751997</v>
      </c>
      <c r="L74" s="10">
        <f t="shared" si="82"/>
        <v>450.12</v>
      </c>
      <c r="M74" s="10">
        <f t="shared" si="70"/>
        <v>5.7220458984375E-2</v>
      </c>
      <c r="N74">
        <f t="shared" si="83"/>
        <v>5242880</v>
      </c>
      <c r="O74" s="9">
        <f t="shared" si="84"/>
        <v>1.9727685311933199</v>
      </c>
      <c r="P74" s="9">
        <f>2</f>
        <v>2</v>
      </c>
      <c r="Q74" s="1">
        <f t="shared" si="71"/>
        <v>0</v>
      </c>
      <c r="R74" s="1">
        <f t="shared" si="85"/>
        <v>1.6906996648845223</v>
      </c>
      <c r="S74">
        <f t="shared" si="72"/>
        <v>1.6906996648845223</v>
      </c>
      <c r="T74">
        <f t="shared" si="73"/>
        <v>1.6906996648845223</v>
      </c>
      <c r="U74" s="1">
        <f t="shared" si="74"/>
        <v>1.1385496761237899E-2</v>
      </c>
      <c r="V74" s="1">
        <f t="shared" si="86"/>
        <v>0.85550882115785876</v>
      </c>
      <c r="W74" s="1">
        <f t="shared" si="75"/>
        <v>4.861644854866217</v>
      </c>
      <c r="X74">
        <f t="shared" si="76"/>
        <v>5.7285391727853137</v>
      </c>
      <c r="Y74">
        <v>1.8874999999999999E-2</v>
      </c>
      <c r="Z74">
        <v>5.3261919117613745</v>
      </c>
      <c r="AA74">
        <f t="shared" si="67"/>
        <v>5.9602649006622519</v>
      </c>
      <c r="AB74">
        <f t="shared" si="87"/>
        <v>24.170154000000846</v>
      </c>
      <c r="AC74">
        <f t="shared" si="77"/>
        <v>8857.3492179312434</v>
      </c>
      <c r="AD74">
        <f t="shared" si="78"/>
        <v>8857.3492179312434</v>
      </c>
      <c r="AE74">
        <f t="shared" si="79"/>
        <v>7.5541262442209423</v>
      </c>
    </row>
    <row r="75" spans="1:31">
      <c r="G75">
        <v>8500</v>
      </c>
      <c r="H75">
        <v>512</v>
      </c>
      <c r="I75">
        <f t="shared" si="80"/>
        <v>144500000</v>
      </c>
      <c r="J75">
        <v>9154988.9140620008</v>
      </c>
      <c r="K75" s="3">
        <f t="shared" si="81"/>
        <v>73239911.312496006</v>
      </c>
      <c r="L75" s="10">
        <f t="shared" si="82"/>
        <v>578.13599999999997</v>
      </c>
      <c r="M75" s="10">
        <f t="shared" si="70"/>
        <v>6.4849853515625E-2</v>
      </c>
      <c r="N75">
        <f t="shared" si="83"/>
        <v>5242880</v>
      </c>
      <c r="O75" s="9">
        <f t="shared" si="84"/>
        <v>1.9729679816712964</v>
      </c>
      <c r="P75" s="9">
        <f>2</f>
        <v>2</v>
      </c>
      <c r="Q75" s="1">
        <f t="shared" si="71"/>
        <v>0</v>
      </c>
      <c r="R75" s="1">
        <f t="shared" si="85"/>
        <v>2.171390260289833</v>
      </c>
      <c r="S75">
        <f t="shared" si="72"/>
        <v>2.171390260289833</v>
      </c>
      <c r="T75">
        <f t="shared" si="73"/>
        <v>2.171390260289833</v>
      </c>
      <c r="U75" s="1">
        <f t="shared" si="74"/>
        <v>1.4624038062212236E-2</v>
      </c>
      <c r="V75" s="1">
        <f t="shared" si="86"/>
        <v>1.0987424676523438</v>
      </c>
      <c r="W75" s="1">
        <f t="shared" si="75"/>
        <v>6.2821466495463323</v>
      </c>
      <c r="X75">
        <f t="shared" si="76"/>
        <v>7.3955131552608879</v>
      </c>
      <c r="Y75">
        <v>2.4389999999999998E-2</v>
      </c>
      <c r="Z75">
        <v>6.8464947272705095</v>
      </c>
      <c r="AA75">
        <f t="shared" si="67"/>
        <v>5.9245592455924561</v>
      </c>
      <c r="AB75">
        <f t="shared" si="87"/>
        <v>24.02293113981009</v>
      </c>
      <c r="AC75">
        <f t="shared" si="77"/>
        <v>8802.7890950792662</v>
      </c>
      <c r="AD75">
        <f t="shared" si="78"/>
        <v>8802.7890950792662</v>
      </c>
      <c r="AE75">
        <f t="shared" si="79"/>
        <v>8.0189710189005812</v>
      </c>
    </row>
    <row r="76" spans="1:31">
      <c r="G76">
        <v>9500</v>
      </c>
      <c r="H76">
        <v>512</v>
      </c>
      <c r="I76">
        <f t="shared" si="80"/>
        <v>180500000</v>
      </c>
      <c r="J76">
        <v>13062606.646484001</v>
      </c>
      <c r="K76" s="3">
        <f t="shared" si="81"/>
        <v>104500853.171872</v>
      </c>
      <c r="L76" s="10">
        <f t="shared" si="82"/>
        <v>722.15200000000004</v>
      </c>
      <c r="M76" s="10">
        <f t="shared" si="70"/>
        <v>7.2479248046875E-2</v>
      </c>
      <c r="N76">
        <f t="shared" si="83"/>
        <v>5242880</v>
      </c>
      <c r="O76" s="9">
        <f t="shared" si="84"/>
        <v>1.7272586253734465</v>
      </c>
      <c r="P76" s="9">
        <f>2</f>
        <v>2</v>
      </c>
      <c r="Q76" s="1">
        <f t="shared" si="71"/>
        <v>0</v>
      </c>
      <c r="R76" s="1">
        <f t="shared" si="85"/>
        <v>3.0982032979423555</v>
      </c>
      <c r="S76">
        <f t="shared" si="72"/>
        <v>3.0982032979423555</v>
      </c>
      <c r="T76">
        <f t="shared" si="73"/>
        <v>3.0982032979423555</v>
      </c>
      <c r="U76" s="1">
        <f t="shared" si="74"/>
        <v>1.8267397025808364E-2</v>
      </c>
      <c r="V76" s="1">
        <f t="shared" si="86"/>
        <v>1.5677179727311836</v>
      </c>
      <c r="W76" s="1">
        <f t="shared" si="75"/>
        <v>8.1773510385320609</v>
      </c>
      <c r="X76">
        <f t="shared" si="76"/>
        <v>9.763336408289053</v>
      </c>
      <c r="Y76">
        <v>3.1747999999999998E-2</v>
      </c>
      <c r="Z76">
        <v>9.1075941142721089</v>
      </c>
      <c r="AA76">
        <f t="shared" si="67"/>
        <v>5.6853975053546684</v>
      </c>
      <c r="AB76">
        <f t="shared" si="87"/>
        <v>26.332582379204236</v>
      </c>
      <c r="AC76">
        <f t="shared" si="77"/>
        <v>9658.735346926911</v>
      </c>
      <c r="AD76">
        <f t="shared" si="78"/>
        <v>9658.735346926911</v>
      </c>
      <c r="AE76">
        <f t="shared" si="79"/>
        <v>7.1999507860079026</v>
      </c>
    </row>
    <row r="77" spans="1:31">
      <c r="G77">
        <v>10500</v>
      </c>
      <c r="H77">
        <v>256</v>
      </c>
      <c r="I77">
        <f t="shared" si="80"/>
        <v>220500000</v>
      </c>
      <c r="J77">
        <v>16076408.382812001</v>
      </c>
      <c r="K77" s="3">
        <f t="shared" si="81"/>
        <v>128611267.06249601</v>
      </c>
      <c r="L77" s="10">
        <f t="shared" si="82"/>
        <v>882.16800000000001</v>
      </c>
      <c r="M77" s="10">
        <f t="shared" si="70"/>
        <v>8.0108642578125E-2</v>
      </c>
      <c r="N77">
        <f t="shared" si="83"/>
        <v>5242880</v>
      </c>
      <c r="O77" s="9">
        <f t="shared" si="84"/>
        <v>1.7144687634004301</v>
      </c>
      <c r="P77" s="9">
        <f>2</f>
        <v>2</v>
      </c>
      <c r="Q77" s="1">
        <f t="shared" si="71"/>
        <v>0</v>
      </c>
      <c r="R77" s="1">
        <f t="shared" si="85"/>
        <v>3.8130200823357754</v>
      </c>
      <c r="S77">
        <f t="shared" si="72"/>
        <v>3.8130200823357754</v>
      </c>
      <c r="T77">
        <f t="shared" si="73"/>
        <v>3.8130200823357754</v>
      </c>
      <c r="U77" s="1">
        <f t="shared" si="74"/>
        <v>2.2315573652026282E-2</v>
      </c>
      <c r="V77" s="1">
        <f t="shared" si="86"/>
        <v>1.9294215190568018</v>
      </c>
      <c r="W77" s="1">
        <f t="shared" si="75"/>
        <v>9.9664363451228297</v>
      </c>
      <c r="X77">
        <f t="shared" si="76"/>
        <v>11.918173437831658</v>
      </c>
      <c r="Y77">
        <v>3.8693999999999999E-2</v>
      </c>
      <c r="Z77">
        <v>11.141722333316135</v>
      </c>
      <c r="AA77">
        <f t="shared" si="67"/>
        <v>5.6985579159559618</v>
      </c>
      <c r="AB77">
        <f t="shared" si="87"/>
        <v>26.590430984131082</v>
      </c>
      <c r="AC77">
        <f t="shared" si="77"/>
        <v>9754.2928679789511</v>
      </c>
      <c r="AD77">
        <f t="shared" si="78"/>
        <v>9754.2928679789511</v>
      </c>
      <c r="AE77">
        <f t="shared" si="79"/>
        <v>6.968860659844017</v>
      </c>
    </row>
    <row r="78" spans="1:31">
      <c r="G78">
        <v>11500</v>
      </c>
      <c r="H78">
        <v>256</v>
      </c>
      <c r="I78">
        <f t="shared" si="80"/>
        <v>264500000</v>
      </c>
      <c r="J78">
        <v>18587183.265625</v>
      </c>
      <c r="K78" s="3">
        <f t="shared" si="81"/>
        <v>148697466.125</v>
      </c>
      <c r="L78" s="10">
        <f t="shared" si="82"/>
        <v>1058.184</v>
      </c>
      <c r="M78" s="10">
        <f t="shared" si="70"/>
        <v>8.7738037109375E-2</v>
      </c>
      <c r="N78">
        <f t="shared" si="83"/>
        <v>5242880</v>
      </c>
      <c r="O78" s="9">
        <f t="shared" si="84"/>
        <v>1.7787794701064548</v>
      </c>
      <c r="P78" s="9">
        <f>2</f>
        <v>2</v>
      </c>
      <c r="Q78" s="1">
        <f t="shared" si="71"/>
        <v>0</v>
      </c>
      <c r="R78" s="1">
        <f t="shared" si="85"/>
        <v>4.4085284087245116</v>
      </c>
      <c r="S78">
        <f t="shared" si="72"/>
        <v>4.4085284087245116</v>
      </c>
      <c r="T78">
        <f t="shared" si="73"/>
        <v>4.4085284087245116</v>
      </c>
      <c r="U78" s="1">
        <f t="shared" si="74"/>
        <v>2.6768567940865996E-2</v>
      </c>
      <c r="V78" s="1">
        <f t="shared" si="86"/>
        <v>2.2307539418873898</v>
      </c>
      <c r="W78" s="1">
        <f t="shared" si="75"/>
        <v>11.569813257522416</v>
      </c>
      <c r="X78">
        <f t="shared" si="76"/>
        <v>13.827335767350672</v>
      </c>
      <c r="Y78">
        <v>4.4919000000000001E-2</v>
      </c>
      <c r="Z78">
        <v>12.970111699980036</v>
      </c>
      <c r="AA78">
        <f t="shared" si="67"/>
        <v>5.8883768561187919</v>
      </c>
      <c r="AB78">
        <f t="shared" si="87"/>
        <v>26.482774082236915</v>
      </c>
      <c r="AC78">
        <f t="shared" si="77"/>
        <v>9714.3957094425768</v>
      </c>
      <c r="AD78">
        <f t="shared" si="78"/>
        <v>9714.3957094425768</v>
      </c>
      <c r="AE78">
        <f t="shared" si="79"/>
        <v>6.6092265602612752</v>
      </c>
    </row>
    <row r="79" spans="1:31">
      <c r="G79">
        <v>12500</v>
      </c>
      <c r="H79">
        <v>256</v>
      </c>
      <c r="I79">
        <f t="shared" si="80"/>
        <v>312500000</v>
      </c>
      <c r="J79">
        <v>20656987.890625</v>
      </c>
      <c r="K79" s="3">
        <f t="shared" si="81"/>
        <v>165255903.125</v>
      </c>
      <c r="L79" s="10">
        <f t="shared" si="82"/>
        <v>1250.2</v>
      </c>
      <c r="M79" s="10">
        <f t="shared" si="70"/>
        <v>9.5367431640625E-2</v>
      </c>
      <c r="N79">
        <f t="shared" si="83"/>
        <v>5242880</v>
      </c>
      <c r="O79" s="9">
        <f t="shared" si="84"/>
        <v>1.8910065788307979</v>
      </c>
      <c r="P79" s="9">
        <f>2</f>
        <v>2</v>
      </c>
      <c r="Q79" s="1">
        <f t="shared" si="71"/>
        <v>0</v>
      </c>
      <c r="R79" s="1">
        <f t="shared" si="85"/>
        <v>4.8994469281914821</v>
      </c>
      <c r="S79">
        <f t="shared" si="72"/>
        <v>4.8994469281914821</v>
      </c>
      <c r="T79">
        <f t="shared" si="73"/>
        <v>4.8994469281914821</v>
      </c>
      <c r="U79" s="1">
        <f t="shared" si="74"/>
        <v>3.16263798923275E-2</v>
      </c>
      <c r="V79" s="1">
        <f t="shared" si="86"/>
        <v>2.4791630074338928</v>
      </c>
      <c r="W79" s="1">
        <f t="shared" si="75"/>
        <v>13.513183346527216</v>
      </c>
      <c r="X79">
        <f t="shared" si="76"/>
        <v>16.023972733853437</v>
      </c>
      <c r="Y79">
        <v>5.2463999999999997E-2</v>
      </c>
      <c r="Z79">
        <v>14.923384799999999</v>
      </c>
      <c r="AA79">
        <f t="shared" si="67"/>
        <v>5.9564653857883503</v>
      </c>
      <c r="AB79">
        <f t="shared" si="87"/>
        <v>25.199131309088138</v>
      </c>
      <c r="AC79">
        <f t="shared" si="77"/>
        <v>9238.6835319294805</v>
      </c>
      <c r="AD79">
        <f t="shared" si="78"/>
        <v>9238.6835319294805</v>
      </c>
      <c r="AE79">
        <f t="shared" si="79"/>
        <v>7.3749216320779869</v>
      </c>
    </row>
    <row r="80" spans="1:31">
      <c r="G80">
        <v>13500</v>
      </c>
      <c r="H80">
        <v>256</v>
      </c>
      <c r="I80">
        <f t="shared" si="80"/>
        <v>364500000</v>
      </c>
      <c r="J80">
        <v>23155467.019531</v>
      </c>
      <c r="K80" s="3">
        <f t="shared" si="81"/>
        <v>185243736.156248</v>
      </c>
      <c r="L80" s="10">
        <f t="shared" si="82"/>
        <v>1458.2159999999999</v>
      </c>
      <c r="M80" s="10">
        <f t="shared" si="70"/>
        <v>0.102996826171875</v>
      </c>
      <c r="N80">
        <f t="shared" si="83"/>
        <v>5242880</v>
      </c>
      <c r="O80" s="9">
        <f t="shared" si="84"/>
        <v>1.9676778689701782</v>
      </c>
      <c r="P80" s="9">
        <f>2</f>
        <v>2</v>
      </c>
      <c r="Q80" s="1">
        <f t="shared" si="71"/>
        <v>0</v>
      </c>
      <c r="R80" s="1">
        <f t="shared" si="85"/>
        <v>5.4920389342517941</v>
      </c>
      <c r="S80">
        <f t="shared" si="72"/>
        <v>5.4920389342517941</v>
      </c>
      <c r="T80">
        <f t="shared" si="73"/>
        <v>5.4920389342517941</v>
      </c>
      <c r="U80" s="1">
        <f t="shared" si="74"/>
        <v>3.6889009506410796E-2</v>
      </c>
      <c r="V80" s="1">
        <f t="shared" si="86"/>
        <v>2.7790197466654907</v>
      </c>
      <c r="W80" s="1">
        <f t="shared" si="75"/>
        <v>15.815091694497514</v>
      </c>
      <c r="X80">
        <f t="shared" si="76"/>
        <v>18.631000450669415</v>
      </c>
      <c r="Y80">
        <v>6.1400999999999997E-2</v>
      </c>
      <c r="Z80">
        <v>17.376483</v>
      </c>
      <c r="AA80">
        <f t="shared" si="67"/>
        <v>5.9363854008892361</v>
      </c>
      <c r="AB80">
        <f t="shared" si="87"/>
        <v>24.135598593670853</v>
      </c>
      <c r="AC80">
        <f t="shared" si="77"/>
        <v>8844.543141401271</v>
      </c>
      <c r="AD80">
        <f t="shared" si="78"/>
        <v>8844.543141401271</v>
      </c>
      <c r="AE80">
        <f t="shared" si="79"/>
        <v>7.2196281069616592</v>
      </c>
    </row>
    <row r="81" spans="7:32">
      <c r="G81">
        <v>14500</v>
      </c>
      <c r="H81">
        <v>256</v>
      </c>
      <c r="I81">
        <f t="shared" si="80"/>
        <v>420500000</v>
      </c>
      <c r="J81">
        <v>26748943.976562001</v>
      </c>
      <c r="K81" s="3">
        <f t="shared" si="81"/>
        <v>213991551.81249601</v>
      </c>
      <c r="L81" s="10">
        <f t="shared" si="82"/>
        <v>1682.232</v>
      </c>
      <c r="M81" s="10">
        <f t="shared" si="70"/>
        <v>0.110626220703125</v>
      </c>
      <c r="N81">
        <f t="shared" si="83"/>
        <v>5242880</v>
      </c>
      <c r="O81" s="9">
        <f t="shared" si="84"/>
        <v>1.9650308455562355</v>
      </c>
      <c r="P81" s="9">
        <f>2</f>
        <v>2</v>
      </c>
      <c r="Q81" s="1">
        <f t="shared" si="71"/>
        <v>0</v>
      </c>
      <c r="R81" s="1">
        <f t="shared" si="85"/>
        <v>6.3443437200159742</v>
      </c>
      <c r="S81">
        <f t="shared" si="72"/>
        <v>6.3443437200159742</v>
      </c>
      <c r="T81">
        <f t="shared" si="73"/>
        <v>6.3443437200159742</v>
      </c>
      <c r="U81" s="1">
        <f t="shared" si="74"/>
        <v>4.2556456783115884E-2</v>
      </c>
      <c r="V81" s="1">
        <f t="shared" si="86"/>
        <v>3.2102934244692407</v>
      </c>
      <c r="W81" s="1">
        <f t="shared" si="75"/>
        <v>18.109272924817695</v>
      </c>
      <c r="X81">
        <f t="shared" si="76"/>
        <v>21.362122806070051</v>
      </c>
      <c r="Y81">
        <v>7.0307999999999995E-2</v>
      </c>
      <c r="Z81">
        <v>20.002625999999999</v>
      </c>
      <c r="AA81">
        <f t="shared" si="67"/>
        <v>5.9808272173863575</v>
      </c>
      <c r="AB81">
        <f t="shared" si="87"/>
        <v>24.349041567104287</v>
      </c>
      <c r="AC81">
        <f t="shared" si="77"/>
        <v>8923.6441372475037</v>
      </c>
      <c r="AD81">
        <f t="shared" si="78"/>
        <v>8923.6441372475037</v>
      </c>
      <c r="AE81">
        <f t="shared" si="79"/>
        <v>6.7965916378682056</v>
      </c>
    </row>
    <row r="82" spans="7:32">
      <c r="G82">
        <v>15500</v>
      </c>
      <c r="H82">
        <v>128</v>
      </c>
      <c r="I82">
        <f t="shared" si="80"/>
        <v>480500000</v>
      </c>
      <c r="J82">
        <v>30700464.359375</v>
      </c>
      <c r="K82" s="3">
        <f t="shared" si="81"/>
        <v>245603714.875</v>
      </c>
      <c r="L82" s="10">
        <f t="shared" si="82"/>
        <v>1922.248</v>
      </c>
      <c r="M82" s="10">
        <f t="shared" si="70"/>
        <v>0.118255615234375</v>
      </c>
      <c r="N82">
        <f t="shared" si="83"/>
        <v>5242880</v>
      </c>
      <c r="O82" s="9">
        <f t="shared" si="84"/>
        <v>1.9564036327567376</v>
      </c>
      <c r="P82" s="9">
        <f>2</f>
        <v>2</v>
      </c>
      <c r="Q82" s="1">
        <f t="shared" si="71"/>
        <v>0</v>
      </c>
      <c r="R82" s="1">
        <f t="shared" si="85"/>
        <v>7.2815696361935052</v>
      </c>
      <c r="S82">
        <f t="shared" si="72"/>
        <v>7.2815696361935052</v>
      </c>
      <c r="T82">
        <f t="shared" si="73"/>
        <v>7.2815696361935052</v>
      </c>
      <c r="U82" s="1">
        <f t="shared" si="74"/>
        <v>4.8628721722442765E-2</v>
      </c>
      <c r="V82" s="1">
        <f t="shared" si="86"/>
        <v>3.6845379371765867</v>
      </c>
      <c r="W82" s="1">
        <f t="shared" si="75"/>
        <v>20.355803596295477</v>
      </c>
      <c r="X82">
        <f t="shared" si="76"/>
        <v>24.088970255194507</v>
      </c>
      <c r="Y82">
        <v>7.9030000000000003E-2</v>
      </c>
      <c r="Z82">
        <v>22.592042666693011</v>
      </c>
      <c r="AA82">
        <f t="shared" si="67"/>
        <v>6.0799696317853975</v>
      </c>
      <c r="AB82">
        <f t="shared" si="87"/>
        <v>24.861821067948878</v>
      </c>
      <c r="AC82">
        <f t="shared" si="77"/>
        <v>9113.6778896539345</v>
      </c>
      <c r="AD82">
        <f t="shared" si="78"/>
        <v>9113.6778896539345</v>
      </c>
      <c r="AE82">
        <f t="shared" si="79"/>
        <v>6.6259063449290734</v>
      </c>
    </row>
    <row r="83" spans="7:32">
      <c r="G83">
        <v>16500</v>
      </c>
      <c r="H83">
        <v>128</v>
      </c>
      <c r="I83">
        <f t="shared" si="80"/>
        <v>544500000</v>
      </c>
      <c r="J83">
        <v>35042469.898437999</v>
      </c>
      <c r="K83" s="3">
        <f t="shared" si="81"/>
        <v>280339759.18750399</v>
      </c>
      <c r="L83" s="10">
        <f t="shared" si="82"/>
        <v>2178.2640000000001</v>
      </c>
      <c r="M83" s="10">
        <f t="shared" si="70"/>
        <v>0.125885009765625</v>
      </c>
      <c r="N83">
        <f t="shared" si="83"/>
        <v>5242880</v>
      </c>
      <c r="O83" s="9">
        <f t="shared" si="84"/>
        <v>1.9422860374072506</v>
      </c>
      <c r="P83" s="9">
        <f>2</f>
        <v>2</v>
      </c>
      <c r="Q83" s="1">
        <f t="shared" si="71"/>
        <v>0</v>
      </c>
      <c r="R83" s="1">
        <f t="shared" si="85"/>
        <v>8.3114112478162419</v>
      </c>
      <c r="S83">
        <f t="shared" si="72"/>
        <v>8.3114112478162419</v>
      </c>
      <c r="T83">
        <f t="shared" si="73"/>
        <v>8.3114112478162419</v>
      </c>
      <c r="U83" s="1">
        <f t="shared" si="74"/>
        <v>5.5105804324391432E-2</v>
      </c>
      <c r="V83" s="1">
        <f t="shared" si="86"/>
        <v>4.2056468020079132</v>
      </c>
      <c r="W83" s="1">
        <f t="shared" si="75"/>
        <v>23.874990544747774</v>
      </c>
      <c r="X83">
        <f t="shared" si="76"/>
        <v>28.135743151080078</v>
      </c>
      <c r="Y83">
        <v>9.2692999999999998E-2</v>
      </c>
      <c r="Z83">
        <v>26.206370944423849</v>
      </c>
      <c r="AA83">
        <f t="shared" si="67"/>
        <v>5.874229985004261</v>
      </c>
      <c r="AB83">
        <f t="shared" si="87"/>
        <v>24.195118007832654</v>
      </c>
      <c r="AC83">
        <f t="shared" si="77"/>
        <v>8866.6007657711398</v>
      </c>
      <c r="AD83">
        <f t="shared" si="78"/>
        <v>8866.6007657711398</v>
      </c>
      <c r="AE83">
        <f t="shared" si="79"/>
        <v>7.3622258142795536</v>
      </c>
    </row>
    <row r="84" spans="7:32">
      <c r="G84">
        <v>17500</v>
      </c>
      <c r="H84">
        <v>128</v>
      </c>
      <c r="I84">
        <f t="shared" si="80"/>
        <v>612500000</v>
      </c>
      <c r="J84">
        <v>39545132.257812001</v>
      </c>
      <c r="K84" s="3">
        <f t="shared" si="81"/>
        <v>316361058.06249601</v>
      </c>
      <c r="L84" s="10">
        <f t="shared" si="82"/>
        <v>2450.2800000000002</v>
      </c>
      <c r="M84" s="10">
        <f t="shared" si="70"/>
        <v>0.133514404296875</v>
      </c>
      <c r="N84">
        <f t="shared" si="83"/>
        <v>5242880</v>
      </c>
      <c r="O84" s="9">
        <f t="shared" si="84"/>
        <v>1.9360789970521681</v>
      </c>
      <c r="P84" s="9">
        <f>2</f>
        <v>2</v>
      </c>
      <c r="Q84" s="1">
        <f t="shared" si="71"/>
        <v>0</v>
      </c>
      <c r="R84" s="1">
        <f t="shared" si="85"/>
        <v>9.3793576193843045</v>
      </c>
      <c r="S84">
        <f t="shared" si="72"/>
        <v>9.3793576193843045</v>
      </c>
      <c r="T84">
        <f t="shared" si="73"/>
        <v>9.3793576193843045</v>
      </c>
      <c r="U84" s="1">
        <f t="shared" si="74"/>
        <v>6.1987704588961898E-2</v>
      </c>
      <c r="V84" s="1">
        <f t="shared" si="86"/>
        <v>4.7460370087229586</v>
      </c>
      <c r="W84" s="1">
        <f t="shared" si="75"/>
        <v>26.477741339896021</v>
      </c>
      <c r="X84">
        <f t="shared" si="76"/>
        <v>31.28576605320794</v>
      </c>
      <c r="Y84">
        <v>0.102798</v>
      </c>
      <c r="Z84">
        <v>29.106786436316909</v>
      </c>
      <c r="AA84">
        <f t="shared" si="67"/>
        <v>5.9582871262086812</v>
      </c>
      <c r="AB84">
        <f t="shared" si="87"/>
        <v>24.620016581061577</v>
      </c>
      <c r="AC84">
        <f t="shared" si="77"/>
        <v>9024.0662458260904</v>
      </c>
      <c r="AD84">
        <f t="shared" si="78"/>
        <v>9024.0662458260904</v>
      </c>
      <c r="AE84">
        <f t="shared" si="79"/>
        <v>7.4861566104470061</v>
      </c>
    </row>
    <row r="85" spans="7:32">
      <c r="G85">
        <v>18500</v>
      </c>
      <c r="H85">
        <v>128</v>
      </c>
      <c r="I85">
        <f t="shared" si="80"/>
        <v>684500000</v>
      </c>
      <c r="J85">
        <v>44578586.46875</v>
      </c>
      <c r="K85" s="3">
        <f t="shared" si="81"/>
        <v>356628691.75</v>
      </c>
      <c r="L85" s="10">
        <f t="shared" si="82"/>
        <v>2738.2959999999998</v>
      </c>
      <c r="M85" s="10">
        <f t="shared" si="70"/>
        <v>0.141143798828125</v>
      </c>
      <c r="N85">
        <f t="shared" si="83"/>
        <v>5242880</v>
      </c>
      <c r="O85" s="9">
        <f t="shared" si="84"/>
        <v>1.9193632364269806</v>
      </c>
      <c r="P85" s="9">
        <f>2</f>
        <v>2</v>
      </c>
      <c r="Q85" s="1">
        <f t="shared" si="71"/>
        <v>0</v>
      </c>
      <c r="R85" s="1">
        <f t="shared" si="85"/>
        <v>10.573197781490656</v>
      </c>
      <c r="S85">
        <f t="shared" si="72"/>
        <v>10.573197781490656</v>
      </c>
      <c r="T85">
        <f t="shared" si="73"/>
        <v>10.573197781490656</v>
      </c>
      <c r="U85" s="1">
        <f t="shared" si="74"/>
        <v>6.9274422516154149E-2</v>
      </c>
      <c r="V85" s="1">
        <f t="shared" si="86"/>
        <v>5.3501305748054184</v>
      </c>
      <c r="W85" s="1">
        <f t="shared" si="75"/>
        <v>29.806583623567068</v>
      </c>
      <c r="X85">
        <f t="shared" si="76"/>
        <v>35.225988620888643</v>
      </c>
      <c r="Y85">
        <v>0.11572200000000001</v>
      </c>
      <c r="Z85">
        <v>33.028839138417034</v>
      </c>
      <c r="AA85">
        <f t="shared" si="67"/>
        <v>5.9150377629145714</v>
      </c>
      <c r="AB85">
        <f t="shared" si="87"/>
        <v>24.654167176509219</v>
      </c>
      <c r="AC85">
        <f t="shared" si="77"/>
        <v>9036.722301282949</v>
      </c>
      <c r="AD85">
        <f t="shared" si="78"/>
        <v>9036.722301282949</v>
      </c>
      <c r="AE85">
        <f t="shared" si="79"/>
        <v>6.6522152754561246</v>
      </c>
    </row>
    <row r="86" spans="7:32">
      <c r="G86">
        <v>19500</v>
      </c>
      <c r="H86">
        <v>128</v>
      </c>
      <c r="I86">
        <f>2*G86^2</f>
        <v>760500000</v>
      </c>
      <c r="J86">
        <v>52321785.257812001</v>
      </c>
      <c r="K86" s="3">
        <f t="shared" si="81"/>
        <v>418574282.06249601</v>
      </c>
      <c r="L86" s="10">
        <f t="shared" si="82"/>
        <v>3042.3119999999999</v>
      </c>
      <c r="M86" s="10">
        <f t="shared" si="70"/>
        <v>0.148773193359375</v>
      </c>
      <c r="N86">
        <f t="shared" si="83"/>
        <v>5242880</v>
      </c>
      <c r="O86" s="9">
        <f t="shared" si="84"/>
        <v>1.8168818118798138</v>
      </c>
      <c r="P86" s="9">
        <f>2</f>
        <v>2</v>
      </c>
      <c r="Q86" s="1">
        <f t="shared" si="71"/>
        <v>0</v>
      </c>
      <c r="R86" s="1">
        <f t="shared" si="85"/>
        <v>12.40973811942944</v>
      </c>
      <c r="S86">
        <f t="shared" si="72"/>
        <v>12.40973811942944</v>
      </c>
      <c r="T86">
        <f t="shared" si="73"/>
        <v>12.40973811942944</v>
      </c>
      <c r="U86" s="1">
        <f t="shared" si="74"/>
        <v>7.6965958105968207E-2</v>
      </c>
      <c r="V86" s="1">
        <f t="shared" si="86"/>
        <v>6.279436052384832</v>
      </c>
      <c r="W86" s="1">
        <f t="shared" si="75"/>
        <v>33.524872636804083</v>
      </c>
      <c r="X86">
        <f t="shared" si="76"/>
        <v>39.881274647294887</v>
      </c>
      <c r="Y86">
        <v>0.130158</v>
      </c>
      <c r="Z86">
        <v>37.345801080043387</v>
      </c>
      <c r="AA86">
        <f t="shared" si="67"/>
        <v>5.8428986308947586</v>
      </c>
      <c r="AB86">
        <f t="shared" si="87"/>
        <v>25.727148976628161</v>
      </c>
      <c r="AC86">
        <f t="shared" si="77"/>
        <v>9434.3644796550652</v>
      </c>
      <c r="AD86">
        <f t="shared" si="78"/>
        <v>9434.3644796550652</v>
      </c>
      <c r="AE86">
        <f t="shared" si="79"/>
        <v>6.7891797576311488</v>
      </c>
    </row>
    <row r="87" spans="7:32">
      <c r="G87">
        <v>20500</v>
      </c>
      <c r="H87">
        <v>128</v>
      </c>
      <c r="I87">
        <f t="shared" si="80"/>
        <v>840500000</v>
      </c>
      <c r="J87">
        <v>63007385.203125</v>
      </c>
      <c r="K87" s="3">
        <f t="shared" si="81"/>
        <v>504059081.625</v>
      </c>
      <c r="L87" s="10">
        <f t="shared" si="82"/>
        <v>3362.328</v>
      </c>
      <c r="M87" s="10">
        <f t="shared" si="70"/>
        <v>0.156402587890625</v>
      </c>
      <c r="N87">
        <f t="shared" si="83"/>
        <v>5242880</v>
      </c>
      <c r="O87" s="9">
        <f t="shared" si="84"/>
        <v>1.6674632610335522</v>
      </c>
      <c r="P87" s="9">
        <f>2</f>
        <v>2</v>
      </c>
      <c r="Q87" s="1">
        <f t="shared" si="71"/>
        <v>0</v>
      </c>
      <c r="R87" s="1">
        <f t="shared" si="85"/>
        <v>14.944160374268785</v>
      </c>
      <c r="S87">
        <f t="shared" si="72"/>
        <v>14.944160374268785</v>
      </c>
      <c r="T87">
        <f t="shared" si="73"/>
        <v>14.944160374268785</v>
      </c>
      <c r="U87" s="1">
        <f t="shared" si="74"/>
        <v>8.5062311358404044E-2</v>
      </c>
      <c r="V87" s="1">
        <f t="shared" si="86"/>
        <v>7.5618758851873906</v>
      </c>
      <c r="W87" s="1">
        <f t="shared" si="75"/>
        <v>38.520969338782365</v>
      </c>
      <c r="X87">
        <f t="shared" si="76"/>
        <v>46.167907535328162</v>
      </c>
      <c r="Y87">
        <v>0.14955499999999999</v>
      </c>
      <c r="Z87">
        <v>43.200281352879593</v>
      </c>
      <c r="AA87">
        <f t="shared" si="67"/>
        <v>5.6200060178529636</v>
      </c>
      <c r="AB87">
        <f t="shared" si="87"/>
        <v>26.963141673631775</v>
      </c>
      <c r="AC87">
        <f t="shared" si="77"/>
        <v>9892.4177555205679</v>
      </c>
      <c r="AD87">
        <f t="shared" si="78"/>
        <v>9892.4177555205679</v>
      </c>
      <c r="AE87">
        <f t="shared" si="79"/>
        <v>6.869460312555943</v>
      </c>
    </row>
    <row r="88" spans="7:32">
      <c r="G88">
        <v>21500</v>
      </c>
      <c r="H88">
        <v>64</v>
      </c>
      <c r="I88">
        <f t="shared" si="80"/>
        <v>924500000</v>
      </c>
      <c r="J88">
        <v>75350466.53125</v>
      </c>
      <c r="K88" s="3">
        <f t="shared" si="81"/>
        <v>602803732.25</v>
      </c>
      <c r="L88" s="10">
        <f t="shared" si="82"/>
        <v>3698.3440000000001</v>
      </c>
      <c r="M88" s="10">
        <f t="shared" si="70"/>
        <v>0.164031982421875</v>
      </c>
      <c r="N88">
        <f t="shared" si="83"/>
        <v>5242880</v>
      </c>
      <c r="O88" s="9">
        <f t="shared" si="84"/>
        <v>1.5336666821043889</v>
      </c>
      <c r="P88" s="9">
        <f>2</f>
        <v>2</v>
      </c>
      <c r="Q88" s="1">
        <f t="shared" si="71"/>
        <v>0</v>
      </c>
      <c r="R88" s="1">
        <f t="shared" si="85"/>
        <v>17.871705872078046</v>
      </c>
      <c r="S88">
        <f t="shared" si="72"/>
        <v>17.871705872078046</v>
      </c>
      <c r="T88">
        <f t="shared" si="73"/>
        <v>17.871705872078046</v>
      </c>
      <c r="U88" s="1">
        <f t="shared" si="74"/>
        <v>9.3563482273461673E-2</v>
      </c>
      <c r="V88" s="1">
        <f t="shared" si="86"/>
        <v>9.0432395180877752</v>
      </c>
      <c r="W88" s="1">
        <f t="shared" si="75"/>
        <v>43.964466152702506</v>
      </c>
      <c r="X88">
        <f t="shared" si="76"/>
        <v>53.10126915306374</v>
      </c>
      <c r="Y88">
        <v>0.17068900000000001</v>
      </c>
      <c r="Z88">
        <v>49.332914088850956</v>
      </c>
      <c r="AA88">
        <f t="shared" si="67"/>
        <v>5.4162834160373547</v>
      </c>
      <c r="AB88">
        <f t="shared" si="87"/>
        <v>28.252727814914845</v>
      </c>
      <c r="AC88">
        <f t="shared" si="77"/>
        <v>10370.332518251349</v>
      </c>
      <c r="AD88">
        <f t="shared" si="78"/>
        <v>10370.332518251349</v>
      </c>
      <c r="AE88">
        <f t="shared" si="79"/>
        <v>7.6386224771271269</v>
      </c>
    </row>
    <row r="89" spans="7:32">
      <c r="G89">
        <v>22500</v>
      </c>
      <c r="H89">
        <v>64</v>
      </c>
      <c r="I89">
        <f t="shared" si="80"/>
        <v>1012500000</v>
      </c>
      <c r="J89">
        <v>83576939.015625</v>
      </c>
      <c r="K89" s="3">
        <f t="shared" si="81"/>
        <v>668615512.125</v>
      </c>
      <c r="L89" s="10">
        <f t="shared" si="82"/>
        <v>4050.36</v>
      </c>
      <c r="M89" s="10">
        <f t="shared" si="70"/>
        <v>0.171661376953125</v>
      </c>
      <c r="N89">
        <f t="shared" si="83"/>
        <v>5242880</v>
      </c>
      <c r="O89" s="9">
        <f t="shared" si="84"/>
        <v>1.5143232270846712</v>
      </c>
      <c r="P89" s="9">
        <f>2</f>
        <v>2</v>
      </c>
      <c r="Q89" s="1">
        <f t="shared" si="71"/>
        <v>0</v>
      </c>
      <c r="R89" s="1">
        <f t="shared" si="85"/>
        <v>19.822869592405105</v>
      </c>
      <c r="S89">
        <f t="shared" si="72"/>
        <v>19.822869592405105</v>
      </c>
      <c r="T89">
        <f t="shared" si="73"/>
        <v>19.822869592405105</v>
      </c>
      <c r="U89" s="1">
        <f t="shared" si="74"/>
        <v>0.1024694708511411</v>
      </c>
      <c r="V89" s="1">
        <f t="shared" si="86"/>
        <v>10.030545429913927</v>
      </c>
      <c r="W89" s="1">
        <f t="shared" si="75"/>
        <v>48.387725866218666</v>
      </c>
      <c r="X89">
        <f t="shared" si="76"/>
        <v>58.520740766983735</v>
      </c>
      <c r="Y89">
        <v>0.187862</v>
      </c>
      <c r="Z89">
        <v>54.215094579999999</v>
      </c>
      <c r="AA89">
        <f t="shared" si="67"/>
        <v>5.3895944895721328</v>
      </c>
      <c r="AB89">
        <f t="shared" si="87"/>
        <v>28.472624037857575</v>
      </c>
      <c r="AC89">
        <f t="shared" si="77"/>
        <v>10451.825059035413</v>
      </c>
      <c r="AD89">
        <f t="shared" si="78"/>
        <v>10451.825059035413</v>
      </c>
      <c r="AE89">
        <f t="shared" si="79"/>
        <v>7.9417848854442346</v>
      </c>
    </row>
    <row r="90" spans="7:32">
      <c r="G90">
        <v>23500</v>
      </c>
      <c r="H90">
        <v>64</v>
      </c>
      <c r="I90">
        <f t="shared" si="80"/>
        <v>1104500000</v>
      </c>
      <c r="J90">
        <v>78582892.25</v>
      </c>
      <c r="K90" s="3">
        <f t="shared" si="81"/>
        <v>628663138</v>
      </c>
      <c r="L90" s="10">
        <f t="shared" si="82"/>
        <v>4418.3760000000002</v>
      </c>
      <c r="M90" s="10">
        <f t="shared" si="70"/>
        <v>0.179290771484375</v>
      </c>
      <c r="N90">
        <f t="shared" si="83"/>
        <v>5242880</v>
      </c>
      <c r="O90" s="9">
        <f t="shared" si="84"/>
        <v>1.7569027564011555</v>
      </c>
      <c r="P90" s="9">
        <f>2</f>
        <v>2</v>
      </c>
      <c r="Q90" s="1">
        <f t="shared" si="71"/>
        <v>0</v>
      </c>
      <c r="R90" s="1">
        <f t="shared" si="85"/>
        <v>18.638376131178326</v>
      </c>
      <c r="S90">
        <f t="shared" si="72"/>
        <v>18.638376131178326</v>
      </c>
      <c r="T90">
        <f t="shared" si="73"/>
        <v>18.638376131178326</v>
      </c>
      <c r="U90" s="1">
        <f t="shared" si="74"/>
        <v>0.11178027709144231</v>
      </c>
      <c r="V90" s="1">
        <f t="shared" si="86"/>
        <v>9.4311813762441563</v>
      </c>
      <c r="W90" s="1">
        <f t="shared" si="75"/>
        <v>49.714987107920685</v>
      </c>
      <c r="X90">
        <f t="shared" si="76"/>
        <v>59.257948761256287</v>
      </c>
      <c r="Y90">
        <v>0.19301499999999999</v>
      </c>
      <c r="Z90">
        <v>55.165617149999996</v>
      </c>
      <c r="AA90">
        <f t="shared" si="67"/>
        <v>5.7223531849856233</v>
      </c>
      <c r="AB90">
        <f t="shared" si="87"/>
        <v>26.056550547884878</v>
      </c>
      <c r="AC90">
        <f t="shared" si="77"/>
        <v>9556.4392048174122</v>
      </c>
      <c r="AD90">
        <f t="shared" si="78"/>
        <v>9556.4392048174122</v>
      </c>
      <c r="AE90">
        <f t="shared" si="79"/>
        <v>7.4182648951953079</v>
      </c>
    </row>
    <row r="91" spans="7:32">
      <c r="G91">
        <v>24500</v>
      </c>
      <c r="H91">
        <v>64</v>
      </c>
      <c r="I91">
        <f t="shared" si="80"/>
        <v>1200500000</v>
      </c>
      <c r="J91">
        <v>87781575.9375</v>
      </c>
      <c r="K91" s="3">
        <f t="shared" si="81"/>
        <v>702252607.5</v>
      </c>
      <c r="L91" s="10">
        <f t="shared" si="82"/>
        <v>4802.3919999999998</v>
      </c>
      <c r="M91" s="10">
        <f t="shared" si="70"/>
        <v>0.186920166015625</v>
      </c>
      <c r="N91">
        <f t="shared" si="83"/>
        <v>5242880</v>
      </c>
      <c r="O91" s="9">
        <f t="shared" si="84"/>
        <v>1.7094988144988839</v>
      </c>
      <c r="P91" s="9">
        <f>2</f>
        <v>2</v>
      </c>
      <c r="Q91" s="1">
        <f t="shared" si="71"/>
        <v>0</v>
      </c>
      <c r="R91" s="1">
        <f t="shared" si="85"/>
        <v>20.820129965510628</v>
      </c>
      <c r="S91">
        <f t="shared" si="72"/>
        <v>20.820129965510628</v>
      </c>
      <c r="T91">
        <f t="shared" si="73"/>
        <v>20.820129965510628</v>
      </c>
      <c r="U91" s="1">
        <f t="shared" si="74"/>
        <v>0.12149590099436532</v>
      </c>
      <c r="V91" s="1">
        <f t="shared" si="86"/>
        <v>10.53516790302551</v>
      </c>
      <c r="W91" s="1">
        <f t="shared" si="75"/>
        <v>54.843475092304324</v>
      </c>
      <c r="X91">
        <f t="shared" si="76"/>
        <v>65.500138896324202</v>
      </c>
      <c r="Y91">
        <v>0.212926</v>
      </c>
      <c r="Z91">
        <v>60.895061616737642</v>
      </c>
      <c r="AA91">
        <f t="shared" si="67"/>
        <v>5.6381090143993688</v>
      </c>
      <c r="AB91">
        <f t="shared" si="87"/>
        <v>26.384851356809406</v>
      </c>
      <c r="AC91">
        <f t="shared" si="77"/>
        <v>9678.1059924624642</v>
      </c>
      <c r="AD91">
        <f t="shared" si="78"/>
        <v>9678.1059924624642</v>
      </c>
      <c r="AE91">
        <f t="shared" si="79"/>
        <v>7.5623164790768627</v>
      </c>
    </row>
    <row r="93" spans="7:32">
      <c r="G93" s="4" t="s">
        <v>49</v>
      </c>
      <c r="H93" s="4"/>
      <c r="M93" s="9"/>
      <c r="N93" s="9"/>
    </row>
    <row r="94" spans="7:32">
      <c r="G94" t="s">
        <v>32</v>
      </c>
      <c r="H94" t="s">
        <v>79</v>
      </c>
      <c r="I94" t="s">
        <v>33</v>
      </c>
      <c r="J94" t="s">
        <v>75</v>
      </c>
      <c r="K94" t="s">
        <v>63</v>
      </c>
      <c r="L94" t="s">
        <v>61</v>
      </c>
      <c r="M94" t="s">
        <v>65</v>
      </c>
      <c r="N94" s="9" t="s">
        <v>59</v>
      </c>
      <c r="O94" t="s">
        <v>64</v>
      </c>
      <c r="P94" t="s">
        <v>34</v>
      </c>
      <c r="Q94" t="s">
        <v>35</v>
      </c>
      <c r="R94" t="s">
        <v>36</v>
      </c>
      <c r="S94" t="s">
        <v>37</v>
      </c>
      <c r="T94" t="s">
        <v>38</v>
      </c>
      <c r="U94" t="s">
        <v>39</v>
      </c>
      <c r="V94" t="s">
        <v>40</v>
      </c>
      <c r="W94" t="s">
        <v>41</v>
      </c>
      <c r="X94" t="s">
        <v>42</v>
      </c>
      <c r="Y94" t="s">
        <v>43</v>
      </c>
      <c r="Z94" t="s">
        <v>44</v>
      </c>
      <c r="AA94" t="s">
        <v>77</v>
      </c>
      <c r="AB94" t="s">
        <v>45</v>
      </c>
    </row>
    <row r="95" spans="7:32">
      <c r="G95" s="6">
        <v>87804</v>
      </c>
      <c r="H95" s="6">
        <v>2652858</v>
      </c>
      <c r="I95" s="12">
        <f t="shared" ref="I95:I158" si="88">2*H95</f>
        <v>5305716</v>
      </c>
      <c r="J95" s="6">
        <v>973804.50390600006</v>
      </c>
      <c r="K95" s="12">
        <f t="shared" ref="K95:K158" si="89">J95*8</f>
        <v>7790436.0312480005</v>
      </c>
      <c r="L95" s="6">
        <f t="shared" ref="L95:L158" si="90">((H95+2*G95)*8+(G95+H95)*4)/1000000</f>
        <v>33.590375999999999</v>
      </c>
      <c r="M95" s="6">
        <f t="shared" ref="M95:M158" si="91">40*2^20/8</f>
        <v>5242880</v>
      </c>
      <c r="N95" s="13">
        <f t="shared" ref="N95:N158" si="92">I95/K95</f>
        <v>0.68105507557194367</v>
      </c>
      <c r="O95" s="13"/>
      <c r="P95" s="7">
        <f t="shared" ref="P95:P158" si="93">$B$31*I95</f>
        <v>0</v>
      </c>
      <c r="Q95" s="7">
        <f t="shared" ref="Q95:Q158" si="94">$C$31*K95</f>
        <v>0.23096801482304241</v>
      </c>
      <c r="R95" s="6">
        <f t="shared" ref="R95:R158" si="95">P95+Q95</f>
        <v>0.23096801482304241</v>
      </c>
      <c r="S95" s="6">
        <f t="shared" ref="S95:S158" si="96">MAX(P95,Q95)</f>
        <v>0.23096801482304241</v>
      </c>
      <c r="T95" s="7">
        <f t="shared" ref="T95:T158" si="97">$D$31*I95</f>
        <v>5.3696188741376093E-4</v>
      </c>
      <c r="U95" s="7">
        <f t="shared" ref="U95:U158" si="98">$E$31*K95</f>
        <v>0.11687183607499439</v>
      </c>
      <c r="V95" s="7">
        <f t="shared" ref="V95:V158" si="99">X95*$F$31</f>
        <v>0.33947803542853899</v>
      </c>
      <c r="W95" s="6">
        <f t="shared" ref="W95:W158" si="100">SUM(T95:V95)</f>
        <v>0.45688683339094716</v>
      </c>
      <c r="X95" s="6">
        <v>1.3179999999999999E-3</v>
      </c>
      <c r="Y95" s="6">
        <v>0.38870748888859602</v>
      </c>
      <c r="Z95" s="6">
        <f t="shared" ref="Z95:Z158" si="101">ABS(S95-X95)/ABS(X95)*100</f>
        <v>17424.128590519151</v>
      </c>
      <c r="AA95" s="6">
        <f>ABS(R95-X95)/ABS(X95)*100</f>
        <v>17424.128590519151</v>
      </c>
      <c r="AB95" s="6">
        <f t="shared" ref="AB95:AB158" si="102">ABS(W95-Y95)/ABS(Y95)*100</f>
        <v>17.540013107874906</v>
      </c>
    </row>
    <row r="96" spans="7:32">
      <c r="G96" s="6">
        <v>71505</v>
      </c>
      <c r="H96" s="6">
        <v>2682895</v>
      </c>
      <c r="I96" s="12">
        <f t="shared" si="88"/>
        <v>5365790</v>
      </c>
      <c r="J96" s="6">
        <v>988155.00292999996</v>
      </c>
      <c r="K96" s="12">
        <f t="shared" si="89"/>
        <v>7905240.0234399997</v>
      </c>
      <c r="L96" s="6">
        <f t="shared" si="90"/>
        <v>33.624839999999999</v>
      </c>
      <c r="M96" s="6">
        <f t="shared" si="91"/>
        <v>5242880</v>
      </c>
      <c r="N96" s="13">
        <f t="shared" si="92"/>
        <v>0.67876370408612252</v>
      </c>
      <c r="O96" s="13"/>
      <c r="P96" s="7">
        <f t="shared" si="93"/>
        <v>0</v>
      </c>
      <c r="Q96" s="7">
        <f t="shared" si="94"/>
        <v>0.23437168184039398</v>
      </c>
      <c r="R96" s="6">
        <f t="shared" si="95"/>
        <v>0.23437168184039398</v>
      </c>
      <c r="S96" s="6">
        <f t="shared" si="96"/>
        <v>0.23437168184039398</v>
      </c>
      <c r="T96" s="7">
        <f t="shared" si="97"/>
        <v>5.4304164147984631E-4</v>
      </c>
      <c r="U96" s="7">
        <f t="shared" si="98"/>
        <v>0.118594121362031</v>
      </c>
      <c r="V96" s="7">
        <f t="shared" si="99"/>
        <v>0.39614356486274133</v>
      </c>
      <c r="W96" s="6">
        <f t="shared" si="100"/>
        <v>0.51528072786625212</v>
      </c>
      <c r="X96" s="6">
        <v>1.5380000000000001E-3</v>
      </c>
      <c r="Y96" s="6">
        <v>0.44241269090979002</v>
      </c>
      <c r="Z96" s="6">
        <f t="shared" si="101"/>
        <v>15138.730938907278</v>
      </c>
      <c r="AA96" s="6">
        <f t="shared" ref="AA96:AA159" si="103">ABS(R96-X96)/ABS(X96)*100</f>
        <v>15138.730938907278</v>
      </c>
      <c r="AB96" s="6">
        <f t="shared" si="102"/>
        <v>16.470602777378335</v>
      </c>
      <c r="AF96">
        <f>MEDIAN(AB108:AB322)</f>
        <v>15.958050391712597</v>
      </c>
    </row>
    <row r="97" spans="7:38">
      <c r="G97" s="6">
        <v>125329</v>
      </c>
      <c r="H97" s="6">
        <v>2678750</v>
      </c>
      <c r="I97" s="12">
        <f t="shared" si="88"/>
        <v>5357500</v>
      </c>
      <c r="J97" s="6">
        <v>468.52999899999998</v>
      </c>
      <c r="K97" s="12">
        <f t="shared" si="89"/>
        <v>3748.2399919999998</v>
      </c>
      <c r="L97" s="6">
        <f t="shared" si="90"/>
        <v>34.651580000000003</v>
      </c>
      <c r="M97" s="6">
        <f t="shared" si="91"/>
        <v>5242880</v>
      </c>
      <c r="N97" s="13">
        <f t="shared" si="92"/>
        <v>1429.3375054518121</v>
      </c>
      <c r="O97" s="13"/>
      <c r="P97" s="7">
        <f t="shared" si="93"/>
        <v>0</v>
      </c>
      <c r="Q97" s="7">
        <f t="shared" si="94"/>
        <v>1.1112645640887066E-4</v>
      </c>
      <c r="R97" s="6">
        <f t="shared" si="95"/>
        <v>1.1112645640887066E-4</v>
      </c>
      <c r="S97" s="6">
        <f t="shared" si="96"/>
        <v>1.1112645640887066E-4</v>
      </c>
      <c r="T97" s="7">
        <f t="shared" si="97"/>
        <v>5.4220265687406261E-4</v>
      </c>
      <c r="U97" s="7">
        <f t="shared" si="98"/>
        <v>5.6230959109048226E-5</v>
      </c>
      <c r="V97" s="7">
        <f t="shared" si="99"/>
        <v>7.1604623557764674E-2</v>
      </c>
      <c r="W97" s="6">
        <f t="shared" si="100"/>
        <v>7.2203057173747781E-2</v>
      </c>
      <c r="X97" s="6">
        <v>2.7799999999999998E-4</v>
      </c>
      <c r="Y97" s="6">
        <v>6.8115212499999994E-2</v>
      </c>
      <c r="Z97" s="6">
        <f t="shared" si="101"/>
        <v>60.026454529183205</v>
      </c>
      <c r="AA97" s="6">
        <f t="shared" si="103"/>
        <v>60.026454529183205</v>
      </c>
      <c r="AB97" s="6">
        <f t="shared" si="102"/>
        <v>6.0013681580275291</v>
      </c>
    </row>
    <row r="98" spans="7:38">
      <c r="G98" s="6">
        <v>28338</v>
      </c>
      <c r="H98" s="6">
        <v>2943887</v>
      </c>
      <c r="I98" s="12">
        <f t="shared" si="88"/>
        <v>5887774</v>
      </c>
      <c r="J98" s="6">
        <v>520035.12439000001</v>
      </c>
      <c r="K98" s="12">
        <f t="shared" si="89"/>
        <v>4160280.9951200001</v>
      </c>
      <c r="L98" s="6">
        <f t="shared" si="90"/>
        <v>35.893403999999997</v>
      </c>
      <c r="M98" s="6">
        <f t="shared" si="91"/>
        <v>5242880</v>
      </c>
      <c r="N98" s="13">
        <f t="shared" si="92"/>
        <v>1.4152346937397606</v>
      </c>
      <c r="O98" s="13"/>
      <c r="P98" s="7">
        <f t="shared" si="93"/>
        <v>0</v>
      </c>
      <c r="Q98" s="7">
        <f t="shared" si="94"/>
        <v>0.12334249824973742</v>
      </c>
      <c r="R98" s="6">
        <f t="shared" si="95"/>
        <v>0.12334249824973742</v>
      </c>
      <c r="S98" s="6">
        <f t="shared" si="96"/>
        <v>0.12334249824973742</v>
      </c>
      <c r="T98" s="7">
        <f t="shared" si="97"/>
        <v>5.9586872718133971E-4</v>
      </c>
      <c r="U98" s="7">
        <f t="shared" si="98"/>
        <v>6.2412383149969657E-2</v>
      </c>
      <c r="V98" s="7">
        <f t="shared" si="99"/>
        <v>0.33587204719181707</v>
      </c>
      <c r="W98" s="6">
        <f t="shared" si="100"/>
        <v>0.39888029906896805</v>
      </c>
      <c r="X98" s="6">
        <v>1.304E-3</v>
      </c>
      <c r="Y98" s="6">
        <v>0.34212613333376801</v>
      </c>
      <c r="Z98" s="6">
        <f t="shared" si="101"/>
        <v>9358.780540624035</v>
      </c>
      <c r="AA98" s="6">
        <f t="shared" si="103"/>
        <v>9358.780540624035</v>
      </c>
      <c r="AB98" s="6">
        <f t="shared" si="102"/>
        <v>16.588667221112971</v>
      </c>
    </row>
    <row r="99" spans="7:38">
      <c r="G99" s="6">
        <v>61349</v>
      </c>
      <c r="H99" s="6">
        <v>3016148</v>
      </c>
      <c r="I99" s="12">
        <f t="shared" si="88"/>
        <v>6032296</v>
      </c>
      <c r="J99" s="6">
        <v>1122641.0837399999</v>
      </c>
      <c r="K99" s="12">
        <f t="shared" si="89"/>
        <v>8981128.6699199993</v>
      </c>
      <c r="L99" s="6">
        <f t="shared" si="90"/>
        <v>37.420755999999997</v>
      </c>
      <c r="M99" s="6">
        <f t="shared" si="91"/>
        <v>5242880</v>
      </c>
      <c r="N99" s="13">
        <f t="shared" si="92"/>
        <v>0.67166346477182071</v>
      </c>
      <c r="O99" s="13"/>
      <c r="P99" s="7">
        <f t="shared" si="93"/>
        <v>0</v>
      </c>
      <c r="Q99" s="7">
        <f t="shared" si="94"/>
        <v>0.26626923723413581</v>
      </c>
      <c r="R99" s="6">
        <f t="shared" si="95"/>
        <v>0.26626923723413581</v>
      </c>
      <c r="S99" s="6">
        <f t="shared" si="96"/>
        <v>0.26626923723413581</v>
      </c>
      <c r="T99" s="7">
        <f t="shared" si="97"/>
        <v>6.1049499174069635E-4</v>
      </c>
      <c r="U99" s="7">
        <f t="shared" si="98"/>
        <v>0.13473456344024093</v>
      </c>
      <c r="V99" s="7">
        <f t="shared" si="99"/>
        <v>0.43812757076171843</v>
      </c>
      <c r="W99" s="6">
        <f t="shared" si="100"/>
        <v>0.57347262919370001</v>
      </c>
      <c r="X99" s="6">
        <v>1.701E-3</v>
      </c>
      <c r="Y99" s="6">
        <v>0.49351679999943299</v>
      </c>
      <c r="Z99" s="6">
        <f t="shared" si="101"/>
        <v>15553.688255975061</v>
      </c>
      <c r="AA99" s="6">
        <f t="shared" si="103"/>
        <v>15553.688255975061</v>
      </c>
      <c r="AB99" s="6">
        <f t="shared" si="102"/>
        <v>16.201237565642931</v>
      </c>
    </row>
    <row r="100" spans="7:38">
      <c r="G100" s="6">
        <v>321821</v>
      </c>
      <c r="H100" s="6">
        <v>2635364</v>
      </c>
      <c r="I100" s="12">
        <f t="shared" si="88"/>
        <v>5270728</v>
      </c>
      <c r="J100" s="6">
        <v>168012.46582000001</v>
      </c>
      <c r="K100" s="12">
        <f t="shared" si="89"/>
        <v>1344099.7265600001</v>
      </c>
      <c r="L100" s="6">
        <f t="shared" si="90"/>
        <v>38.060788000000002</v>
      </c>
      <c r="M100" s="6">
        <f t="shared" si="91"/>
        <v>5242880</v>
      </c>
      <c r="N100" s="13">
        <f t="shared" si="92"/>
        <v>3.9213816473942393</v>
      </c>
      <c r="O100" s="13"/>
      <c r="P100" s="7">
        <f t="shared" si="93"/>
        <v>0</v>
      </c>
      <c r="Q100" s="7">
        <f t="shared" si="94"/>
        <v>3.9849379973411488E-2</v>
      </c>
      <c r="R100" s="6">
        <f t="shared" si="95"/>
        <v>3.9849379973411488E-2</v>
      </c>
      <c r="S100" s="6">
        <f t="shared" si="96"/>
        <v>3.9849379973411488E-2</v>
      </c>
      <c r="T100" s="7">
        <f t="shared" si="97"/>
        <v>5.3342094731880809E-4</v>
      </c>
      <c r="U100" s="7">
        <f t="shared" si="98"/>
        <v>2.0164134880368213E-2</v>
      </c>
      <c r="V100" s="7">
        <f t="shared" si="99"/>
        <v>0.24391934715540703</v>
      </c>
      <c r="W100" s="6">
        <f t="shared" si="100"/>
        <v>0.26461690298309404</v>
      </c>
      <c r="X100" s="6">
        <v>9.4700000000000003E-4</v>
      </c>
      <c r="Y100" s="6">
        <v>0.235681242856737</v>
      </c>
      <c r="Z100" s="6">
        <f t="shared" si="101"/>
        <v>4107.9598704763976</v>
      </c>
      <c r="AA100" s="6">
        <f t="shared" si="103"/>
        <v>4107.9598704763976</v>
      </c>
      <c r="AB100" s="6">
        <f t="shared" si="102"/>
        <v>12.277455675140889</v>
      </c>
    </row>
    <row r="101" spans="7:38">
      <c r="G101" s="6">
        <v>83334</v>
      </c>
      <c r="H101" s="6">
        <v>3046907</v>
      </c>
      <c r="I101" s="12">
        <f t="shared" si="88"/>
        <v>6093814</v>
      </c>
      <c r="J101" s="6">
        <v>1144864.283569</v>
      </c>
      <c r="K101" s="12">
        <f t="shared" si="89"/>
        <v>9158914.2685519997</v>
      </c>
      <c r="L101" s="6">
        <f t="shared" si="90"/>
        <v>38.229564000000003</v>
      </c>
      <c r="M101" s="6">
        <f t="shared" si="91"/>
        <v>5242880</v>
      </c>
      <c r="N101" s="13">
        <f t="shared" si="92"/>
        <v>0.6653423999090905</v>
      </c>
      <c r="O101" s="13"/>
      <c r="P101" s="7">
        <f t="shared" si="93"/>
        <v>0</v>
      </c>
      <c r="Q101" s="7">
        <f t="shared" si="94"/>
        <v>0.27154016001887515</v>
      </c>
      <c r="R101" s="6">
        <f t="shared" si="95"/>
        <v>0.27154016001887515</v>
      </c>
      <c r="S101" s="6">
        <f t="shared" si="96"/>
        <v>0.27154016001887515</v>
      </c>
      <c r="T101" s="7">
        <f t="shared" si="97"/>
        <v>6.1672088498298822E-4</v>
      </c>
      <c r="U101" s="7">
        <f t="shared" si="98"/>
        <v>0.13740169648086553</v>
      </c>
      <c r="V101" s="7">
        <f t="shared" si="99"/>
        <v>0.38764373544761099</v>
      </c>
      <c r="W101" s="6">
        <f t="shared" si="100"/>
        <v>0.52566215281345952</v>
      </c>
      <c r="X101" s="6">
        <v>1.505E-3</v>
      </c>
      <c r="Y101" s="6">
        <v>0.45025085000000004</v>
      </c>
      <c r="Z101" s="6">
        <f t="shared" si="101"/>
        <v>17942.535549426921</v>
      </c>
      <c r="AA101" s="6">
        <f t="shared" si="103"/>
        <v>17942.535549426921</v>
      </c>
      <c r="AB101" s="6">
        <f t="shared" si="102"/>
        <v>16.748730804941172</v>
      </c>
    </row>
    <row r="102" spans="7:38">
      <c r="G102" s="6">
        <v>204316</v>
      </c>
      <c r="H102" s="6">
        <v>2846228</v>
      </c>
      <c r="I102" s="12">
        <f t="shared" si="88"/>
        <v>5692456</v>
      </c>
      <c r="J102" s="6">
        <v>47455.706116000001</v>
      </c>
      <c r="K102" s="12">
        <f t="shared" si="89"/>
        <v>379645.64892800001</v>
      </c>
      <c r="L102" s="6">
        <f t="shared" si="90"/>
        <v>38.241056</v>
      </c>
      <c r="M102" s="6">
        <f t="shared" si="91"/>
        <v>5242880</v>
      </c>
      <c r="N102" s="13">
        <f t="shared" si="92"/>
        <v>14.994129436419742</v>
      </c>
      <c r="O102" s="13"/>
      <c r="P102" s="7">
        <f t="shared" si="93"/>
        <v>0</v>
      </c>
      <c r="Q102" s="7">
        <f t="shared" si="94"/>
        <v>1.1255596158853109E-2</v>
      </c>
      <c r="R102" s="6">
        <f t="shared" si="95"/>
        <v>1.1255596158853109E-2</v>
      </c>
      <c r="S102" s="6">
        <f t="shared" si="96"/>
        <v>1.1255596158853109E-2</v>
      </c>
      <c r="T102" s="7">
        <f t="shared" si="97"/>
        <v>5.7610168312434884E-4</v>
      </c>
      <c r="U102" s="7">
        <f t="shared" si="98"/>
        <v>5.6954301235678318E-3</v>
      </c>
      <c r="V102" s="7">
        <f t="shared" si="99"/>
        <v>0.12672472946194327</v>
      </c>
      <c r="W102" s="6">
        <f t="shared" si="100"/>
        <v>0.13299626126863545</v>
      </c>
      <c r="X102" s="6">
        <v>4.9200000000000003E-4</v>
      </c>
      <c r="Y102" s="6">
        <v>0.12406834285693201</v>
      </c>
      <c r="Z102" s="6">
        <f t="shared" si="101"/>
        <v>2187.7227965148595</v>
      </c>
      <c r="AA102" s="6">
        <f t="shared" si="103"/>
        <v>2187.7227965148595</v>
      </c>
      <c r="AB102" s="6">
        <f t="shared" si="102"/>
        <v>7.1959681302413854</v>
      </c>
    </row>
    <row r="103" spans="7:38">
      <c r="G103" s="6">
        <v>42930</v>
      </c>
      <c r="H103" s="6">
        <v>3148656</v>
      </c>
      <c r="I103" s="12">
        <f t="shared" si="88"/>
        <v>6297312</v>
      </c>
      <c r="J103" s="6">
        <v>26895.963379000001</v>
      </c>
      <c r="K103" s="12">
        <f t="shared" si="89"/>
        <v>215167.70703200001</v>
      </c>
      <c r="L103" s="6">
        <f t="shared" si="90"/>
        <v>38.642471999999998</v>
      </c>
      <c r="M103" s="6">
        <f t="shared" si="91"/>
        <v>5242880</v>
      </c>
      <c r="N103" s="13">
        <f t="shared" si="92"/>
        <v>29.266994043225342</v>
      </c>
      <c r="O103" s="13"/>
      <c r="P103" s="7">
        <f t="shared" si="93"/>
        <v>0</v>
      </c>
      <c r="Q103" s="7">
        <f t="shared" si="94"/>
        <v>6.3792139423094344E-3</v>
      </c>
      <c r="R103" s="6">
        <f t="shared" si="95"/>
        <v>6.3792139423094344E-3</v>
      </c>
      <c r="S103" s="6">
        <f t="shared" si="96"/>
        <v>6.3792139423094344E-3</v>
      </c>
      <c r="T103" s="7">
        <f t="shared" si="97"/>
        <v>6.3731578116004058E-4</v>
      </c>
      <c r="U103" s="7">
        <f t="shared" si="98"/>
        <v>3.2279380620044516E-3</v>
      </c>
      <c r="V103" s="7">
        <f t="shared" si="99"/>
        <v>0.16329975300583743</v>
      </c>
      <c r="W103" s="6">
        <f t="shared" si="100"/>
        <v>0.16716500684900193</v>
      </c>
      <c r="X103" s="6">
        <v>6.3400000000000001E-4</v>
      </c>
      <c r="Y103" s="6">
        <v>0.15192225000000001</v>
      </c>
      <c r="Z103" s="6">
        <f t="shared" si="101"/>
        <v>906.18516440211897</v>
      </c>
      <c r="AA103" s="6">
        <f t="shared" si="103"/>
        <v>906.18516440211897</v>
      </c>
      <c r="AB103" s="6">
        <f t="shared" si="102"/>
        <v>10.033261651273543</v>
      </c>
    </row>
    <row r="104" spans="7:38">
      <c r="G104" s="6">
        <v>113081</v>
      </c>
      <c r="H104" s="6">
        <v>3114357</v>
      </c>
      <c r="I104" s="12">
        <f t="shared" si="88"/>
        <v>6228714</v>
      </c>
      <c r="J104" s="6">
        <v>1173576.9621580001</v>
      </c>
      <c r="K104" s="12">
        <f t="shared" si="89"/>
        <v>9388615.6972640008</v>
      </c>
      <c r="L104" s="6">
        <f t="shared" si="90"/>
        <v>39.633904000000001</v>
      </c>
      <c r="M104" s="6">
        <f t="shared" si="91"/>
        <v>5242880</v>
      </c>
      <c r="N104" s="13">
        <f t="shared" si="92"/>
        <v>0.66343262956381854</v>
      </c>
      <c r="O104" s="13"/>
      <c r="P104" s="7">
        <f t="shared" si="93"/>
        <v>0</v>
      </c>
      <c r="Q104" s="7">
        <f t="shared" si="94"/>
        <v>0.27835026445703825</v>
      </c>
      <c r="R104" s="6">
        <f t="shared" si="95"/>
        <v>0.27835026445703825</v>
      </c>
      <c r="S104" s="6">
        <f t="shared" si="96"/>
        <v>0.27835026445703825</v>
      </c>
      <c r="T104" s="7">
        <f t="shared" si="97"/>
        <v>6.3037336065490811E-4</v>
      </c>
      <c r="U104" s="7">
        <f t="shared" si="98"/>
        <v>0.14084766890332576</v>
      </c>
      <c r="V104" s="7">
        <f t="shared" si="99"/>
        <v>0.42267333546148145</v>
      </c>
      <c r="W104" s="6">
        <f t="shared" si="100"/>
        <v>0.56415137772546209</v>
      </c>
      <c r="X104" s="6">
        <v>1.6410000000000001E-3</v>
      </c>
      <c r="Y104" s="6">
        <v>0.48525861818166904</v>
      </c>
      <c r="Z104" s="6">
        <f t="shared" si="101"/>
        <v>16862.234275261319</v>
      </c>
      <c r="AA104" s="6">
        <f t="shared" si="103"/>
        <v>16862.234275261319</v>
      </c>
      <c r="AB104" s="6">
        <f t="shared" si="102"/>
        <v>16.25787911596812</v>
      </c>
    </row>
    <row r="105" spans="7:38">
      <c r="G105" s="6">
        <v>213360</v>
      </c>
      <c r="H105" s="6">
        <v>3021648</v>
      </c>
      <c r="I105" s="12">
        <f t="shared" si="88"/>
        <v>6043296</v>
      </c>
      <c r="J105" s="6">
        <v>117328.906464</v>
      </c>
      <c r="K105" s="12">
        <f t="shared" si="89"/>
        <v>938631.251712</v>
      </c>
      <c r="L105" s="6">
        <f t="shared" si="90"/>
        <v>40.526975999999998</v>
      </c>
      <c r="M105" s="6">
        <f t="shared" si="91"/>
        <v>5242880</v>
      </c>
      <c r="N105" s="13">
        <f t="shared" si="92"/>
        <v>6.4384133694434702</v>
      </c>
      <c r="O105" s="13"/>
      <c r="P105" s="7">
        <f t="shared" si="93"/>
        <v>0</v>
      </c>
      <c r="Q105" s="7">
        <f t="shared" si="94"/>
        <v>2.7828198060957373E-2</v>
      </c>
      <c r="R105" s="6">
        <f t="shared" si="95"/>
        <v>2.7828198060957373E-2</v>
      </c>
      <c r="S105" s="6">
        <f t="shared" si="96"/>
        <v>2.7828198060957373E-2</v>
      </c>
      <c r="T105" s="7">
        <f t="shared" si="97"/>
        <v>6.1160824031290621E-4</v>
      </c>
      <c r="U105" s="7">
        <f t="shared" si="98"/>
        <v>1.4081311667914201E-2</v>
      </c>
      <c r="V105" s="7">
        <f t="shared" si="99"/>
        <v>9.427083533144559E-2</v>
      </c>
      <c r="W105" s="6">
        <f t="shared" si="100"/>
        <v>0.10896375523967269</v>
      </c>
      <c r="X105" s="6">
        <v>3.6600000000000001E-4</v>
      </c>
      <c r="Y105" s="6">
        <v>0.10139297999999999</v>
      </c>
      <c r="Z105" s="6">
        <f t="shared" si="101"/>
        <v>7503.3328035402646</v>
      </c>
      <c r="AA105" s="6">
        <f t="shared" si="103"/>
        <v>7503.3328035402646</v>
      </c>
      <c r="AB105" s="6">
        <f t="shared" si="102"/>
        <v>7.4667647007442728</v>
      </c>
    </row>
    <row r="106" spans="7:38">
      <c r="G106" s="6">
        <v>18000</v>
      </c>
      <c r="H106" s="6">
        <v>3457658</v>
      </c>
      <c r="I106" s="12">
        <f t="shared" si="88"/>
        <v>6915316</v>
      </c>
      <c r="J106" s="6">
        <v>1330625.170044</v>
      </c>
      <c r="K106" s="12">
        <f t="shared" si="89"/>
        <v>10645001.360352</v>
      </c>
      <c r="L106" s="6">
        <f t="shared" si="90"/>
        <v>41.851896000000004</v>
      </c>
      <c r="M106" s="6">
        <f t="shared" si="91"/>
        <v>5242880</v>
      </c>
      <c r="N106" s="13">
        <f t="shared" si="92"/>
        <v>0.64963035380686229</v>
      </c>
      <c r="O106" s="13"/>
      <c r="P106" s="7">
        <f t="shared" si="93"/>
        <v>0</v>
      </c>
      <c r="Q106" s="7">
        <f t="shared" si="94"/>
        <v>0.31559912976979027</v>
      </c>
      <c r="R106" s="6">
        <f t="shared" si="95"/>
        <v>0.31559912976979027</v>
      </c>
      <c r="S106" s="6">
        <f t="shared" si="96"/>
        <v>0.31559912976979027</v>
      </c>
      <c r="T106" s="7">
        <f t="shared" si="97"/>
        <v>6.9986051485277007E-4</v>
      </c>
      <c r="U106" s="7">
        <f t="shared" si="98"/>
        <v>0.15969592061535107</v>
      </c>
      <c r="V106" s="7">
        <f t="shared" si="99"/>
        <v>0.46414220018378399</v>
      </c>
      <c r="W106" s="6">
        <f t="shared" si="100"/>
        <v>0.62453798131398786</v>
      </c>
      <c r="X106" s="6">
        <v>1.802E-3</v>
      </c>
      <c r="Y106" s="6">
        <v>0.52777807692376999</v>
      </c>
      <c r="Z106" s="6">
        <f t="shared" si="101"/>
        <v>17413.825181453398</v>
      </c>
      <c r="AA106" s="6">
        <f t="shared" si="103"/>
        <v>17413.825181453398</v>
      </c>
      <c r="AB106" s="6">
        <f t="shared" si="102"/>
        <v>18.333445177222369</v>
      </c>
    </row>
    <row r="107" spans="7:38">
      <c r="G107" s="6">
        <v>94893</v>
      </c>
      <c r="H107" s="6">
        <v>3355860</v>
      </c>
      <c r="I107" s="12">
        <f t="shared" si="88"/>
        <v>6711720</v>
      </c>
      <c r="J107" s="6">
        <v>1293757.0212399999</v>
      </c>
      <c r="K107" s="12">
        <f t="shared" si="89"/>
        <v>10350056.169919999</v>
      </c>
      <c r="L107" s="6">
        <f t="shared" si="90"/>
        <v>42.16818</v>
      </c>
      <c r="M107" s="6">
        <f t="shared" si="91"/>
        <v>5242880</v>
      </c>
      <c r="N107" s="13">
        <f t="shared" si="92"/>
        <v>0.648471843032701</v>
      </c>
      <c r="O107" s="13"/>
      <c r="P107" s="7">
        <f t="shared" si="93"/>
        <v>0</v>
      </c>
      <c r="Q107" s="7">
        <f t="shared" si="94"/>
        <v>0.30685470200702608</v>
      </c>
      <c r="R107" s="6">
        <f t="shared" si="95"/>
        <v>0.30685470200702608</v>
      </c>
      <c r="S107" s="6">
        <f t="shared" si="96"/>
        <v>0.30685470200702608</v>
      </c>
      <c r="T107" s="7">
        <f t="shared" si="97"/>
        <v>6.7925570064298344E-4</v>
      </c>
      <c r="U107" s="7">
        <f t="shared" si="98"/>
        <v>0.15527116366862664</v>
      </c>
      <c r="V107" s="7">
        <f t="shared" si="99"/>
        <v>0.44456683547015052</v>
      </c>
      <c r="W107" s="6">
        <f t="shared" si="100"/>
        <v>0.6005172548394202</v>
      </c>
      <c r="X107" s="6">
        <v>1.7260000000000001E-3</v>
      </c>
      <c r="Y107" s="6">
        <v>0.50859466666724207</v>
      </c>
      <c r="Z107" s="6">
        <f t="shared" si="101"/>
        <v>17678.372074566978</v>
      </c>
      <c r="AA107" s="6">
        <f t="shared" si="103"/>
        <v>17678.372074566978</v>
      </c>
      <c r="AB107" s="6">
        <f t="shared" si="102"/>
        <v>18.073840367720624</v>
      </c>
    </row>
    <row r="108" spans="7:38">
      <c r="G108" s="6">
        <v>114919</v>
      </c>
      <c r="H108" s="6">
        <v>3384159</v>
      </c>
      <c r="I108" s="12">
        <f t="shared" si="88"/>
        <v>6768318</v>
      </c>
      <c r="J108" s="6">
        <v>1328542.090454</v>
      </c>
      <c r="K108" s="12">
        <f t="shared" si="89"/>
        <v>10628336.723632</v>
      </c>
      <c r="L108" s="6">
        <f t="shared" si="90"/>
        <v>42.908287999999999</v>
      </c>
      <c r="M108" s="6">
        <f t="shared" si="91"/>
        <v>5242880</v>
      </c>
      <c r="N108" s="13">
        <f t="shared" si="92"/>
        <v>0.63681817541127694</v>
      </c>
      <c r="O108" s="13"/>
      <c r="P108" s="7">
        <f t="shared" si="93"/>
        <v>0</v>
      </c>
      <c r="Q108" s="7">
        <f t="shared" si="94"/>
        <v>0.31510506267963934</v>
      </c>
      <c r="R108" s="6">
        <f t="shared" si="95"/>
        <v>0.31510506267963934</v>
      </c>
      <c r="S108" s="6">
        <f t="shared" si="96"/>
        <v>0.31510506267963934</v>
      </c>
      <c r="T108" s="7">
        <f t="shared" si="97"/>
        <v>6.8498366816025045E-4</v>
      </c>
      <c r="U108" s="7">
        <f t="shared" si="98"/>
        <v>0.15944591834549388</v>
      </c>
      <c r="V108" s="7">
        <f t="shared" si="99"/>
        <v>0.44533954723516239</v>
      </c>
      <c r="W108" s="6">
        <f t="shared" si="100"/>
        <v>0.60547044924881654</v>
      </c>
      <c r="X108" s="6">
        <v>1.7290000000000001E-3</v>
      </c>
      <c r="Y108" s="6">
        <v>0.5191034333327571</v>
      </c>
      <c r="Z108" s="6">
        <f t="shared" si="101"/>
        <v>18124.699981471331</v>
      </c>
      <c r="AA108" s="6">
        <f t="shared" si="103"/>
        <v>18124.699981471331</v>
      </c>
      <c r="AB108" s="6">
        <f t="shared" si="102"/>
        <v>16.637727737912343</v>
      </c>
    </row>
    <row r="109" spans="7:38">
      <c r="G109" s="6">
        <v>127224</v>
      </c>
      <c r="H109" s="6">
        <v>3421188</v>
      </c>
      <c r="I109" s="12">
        <f t="shared" si="88"/>
        <v>6842376</v>
      </c>
      <c r="J109" s="6">
        <v>1355398.7561039999</v>
      </c>
      <c r="K109" s="12">
        <f t="shared" si="89"/>
        <v>10843190.048831999</v>
      </c>
      <c r="L109" s="6">
        <f t="shared" si="90"/>
        <v>43.598736000000002</v>
      </c>
      <c r="M109" s="6">
        <f t="shared" si="91"/>
        <v>5242880</v>
      </c>
      <c r="N109" s="13">
        <f t="shared" si="92"/>
        <v>0.631029795584653</v>
      </c>
      <c r="O109" s="13"/>
      <c r="P109" s="7">
        <f t="shared" si="93"/>
        <v>0</v>
      </c>
      <c r="Q109" s="7">
        <f t="shared" si="94"/>
        <v>0.32147495594370401</v>
      </c>
      <c r="R109" s="6">
        <f t="shared" si="95"/>
        <v>0.32147495594370401</v>
      </c>
      <c r="S109" s="6">
        <f t="shared" si="96"/>
        <v>0.32147495594370401</v>
      </c>
      <c r="T109" s="7">
        <f t="shared" si="97"/>
        <v>6.9247866477486163E-4</v>
      </c>
      <c r="U109" s="7">
        <f t="shared" si="98"/>
        <v>0.1626691400627665</v>
      </c>
      <c r="V109" s="7">
        <f t="shared" si="99"/>
        <v>0.43477915311333376</v>
      </c>
      <c r="W109" s="6">
        <f t="shared" si="100"/>
        <v>0.59814077184087511</v>
      </c>
      <c r="X109" s="6">
        <v>1.688E-3</v>
      </c>
      <c r="Y109" s="6">
        <v>0.51187193333389602</v>
      </c>
      <c r="Z109" s="6">
        <f t="shared" si="101"/>
        <v>18944.724878181514</v>
      </c>
      <c r="AA109" s="6">
        <f t="shared" si="103"/>
        <v>18944.724878181514</v>
      </c>
      <c r="AB109" s="6">
        <f t="shared" si="102"/>
        <v>16.853598114883471</v>
      </c>
    </row>
    <row r="110" spans="7:38">
      <c r="G110" s="6">
        <v>147900</v>
      </c>
      <c r="H110" s="6">
        <v>3489300</v>
      </c>
      <c r="I110" s="12">
        <f t="shared" si="88"/>
        <v>6978600</v>
      </c>
      <c r="J110" s="6">
        <v>434943.36486799998</v>
      </c>
      <c r="K110" s="12">
        <f t="shared" si="89"/>
        <v>3479546.9189439998</v>
      </c>
      <c r="L110" s="6">
        <f t="shared" si="90"/>
        <v>44.829599999999999</v>
      </c>
      <c r="M110" s="6">
        <f t="shared" si="91"/>
        <v>5242880</v>
      </c>
      <c r="N110" s="13">
        <f t="shared" si="92"/>
        <v>2.0056059488681703</v>
      </c>
      <c r="O110" s="13"/>
      <c r="P110" s="7">
        <f t="shared" si="93"/>
        <v>0</v>
      </c>
      <c r="Q110" s="7">
        <f t="shared" si="94"/>
        <v>0.10316034187670303</v>
      </c>
      <c r="R110" s="6">
        <f t="shared" si="95"/>
        <v>0.10316034187670303</v>
      </c>
      <c r="S110" s="6">
        <f t="shared" si="96"/>
        <v>0.10316034187670303</v>
      </c>
      <c r="T110" s="7">
        <f t="shared" si="97"/>
        <v>7.0626513509310942E-4</v>
      </c>
      <c r="U110" s="7">
        <f t="shared" si="98"/>
        <v>5.2200035465913362E-2</v>
      </c>
      <c r="V110" s="7">
        <f t="shared" si="99"/>
        <v>0.1836478294844828</v>
      </c>
      <c r="W110" s="6">
        <f t="shared" si="100"/>
        <v>0.23655413008548926</v>
      </c>
      <c r="X110" s="6">
        <v>7.1299999999999998E-4</v>
      </c>
      <c r="Y110" s="6">
        <v>0.20920212222214302</v>
      </c>
      <c r="Z110" s="6">
        <f t="shared" si="101"/>
        <v>14368.491146802668</v>
      </c>
      <c r="AA110" s="6">
        <f t="shared" si="103"/>
        <v>14368.491146802668</v>
      </c>
      <c r="AB110" s="6">
        <f t="shared" si="102"/>
        <v>13.074440915232344</v>
      </c>
    </row>
    <row r="111" spans="7:38">
      <c r="G111" s="6">
        <v>325557</v>
      </c>
      <c r="H111" s="6">
        <v>3216152</v>
      </c>
      <c r="I111" s="12">
        <f t="shared" si="88"/>
        <v>6432304</v>
      </c>
      <c r="J111" s="6">
        <v>354003.39562999998</v>
      </c>
      <c r="K111" s="12">
        <f t="shared" si="89"/>
        <v>2832027.1650399999</v>
      </c>
      <c r="L111" s="6">
        <f t="shared" si="90"/>
        <v>45.104964000000002</v>
      </c>
      <c r="M111" s="6">
        <f t="shared" si="91"/>
        <v>5242880</v>
      </c>
      <c r="N111" s="13">
        <f t="shared" si="92"/>
        <v>2.2712719988719279</v>
      </c>
      <c r="O111" s="13">
        <f>MAX(N111:N325)</f>
        <v>2.3376087561760088</v>
      </c>
      <c r="P111" s="7">
        <f t="shared" si="93"/>
        <v>0</v>
      </c>
      <c r="Q111" s="7">
        <f t="shared" si="94"/>
        <v>8.3962911653538308E-2</v>
      </c>
      <c r="R111" s="6">
        <f t="shared" si="95"/>
        <v>8.3962911653538308E-2</v>
      </c>
      <c r="S111" s="6">
        <f t="shared" si="96"/>
        <v>8.3962911653538308E-2</v>
      </c>
      <c r="T111" s="7">
        <f t="shared" si="97"/>
        <v>6.5097756763820072E-4</v>
      </c>
      <c r="U111" s="7">
        <f t="shared" si="98"/>
        <v>4.2485967828358312E-2</v>
      </c>
      <c r="V111" s="7">
        <f t="shared" si="99"/>
        <v>0.29234261776281623</v>
      </c>
      <c r="W111" s="6">
        <f t="shared" si="100"/>
        <v>0.33547956315881272</v>
      </c>
      <c r="X111" s="6">
        <v>1.1349999999999999E-3</v>
      </c>
      <c r="Y111" s="6">
        <v>0.29546052941196499</v>
      </c>
      <c r="Z111" s="6">
        <f t="shared" si="101"/>
        <v>7297.6133615452254</v>
      </c>
      <c r="AA111" s="6">
        <f t="shared" si="103"/>
        <v>7297.6133615452254</v>
      </c>
      <c r="AB111" s="6">
        <f t="shared" si="102"/>
        <v>13.544629404981739</v>
      </c>
      <c r="AH111">
        <v>4.1311039258643302E-3</v>
      </c>
      <c r="AI111">
        <v>6.1938515877182097E-2</v>
      </c>
      <c r="AJ111">
        <v>5.1529878298530299E-2</v>
      </c>
      <c r="AK111">
        <v>4.72842738445358</v>
      </c>
      <c r="AL111">
        <v>14.0044306855032</v>
      </c>
    </row>
    <row r="112" spans="7:38">
      <c r="G112" s="6">
        <v>400727</v>
      </c>
      <c r="H112" s="6">
        <v>3200440</v>
      </c>
      <c r="I112" s="12">
        <f t="shared" si="88"/>
        <v>6400880</v>
      </c>
      <c r="J112" s="6">
        <v>530030.62719699997</v>
      </c>
      <c r="K112" s="12">
        <f t="shared" si="89"/>
        <v>4240245.0175759997</v>
      </c>
      <c r="L112" s="6">
        <f t="shared" si="90"/>
        <v>46.419820000000001</v>
      </c>
      <c r="M112" s="6">
        <f t="shared" si="91"/>
        <v>5242880</v>
      </c>
      <c r="N112" s="13">
        <f t="shared" si="92"/>
        <v>1.5095542765731873</v>
      </c>
      <c r="O112" s="13">
        <f>MIN(N111:N325)</f>
        <v>0.18294684965111693</v>
      </c>
      <c r="P112" s="7">
        <f t="shared" si="93"/>
        <v>0</v>
      </c>
      <c r="Q112" s="7">
        <f t="shared" si="94"/>
        <v>0.12571324251229812</v>
      </c>
      <c r="R112" s="6">
        <f t="shared" si="95"/>
        <v>0.12571324251229812</v>
      </c>
      <c r="S112" s="6">
        <f t="shared" si="96"/>
        <v>0.12571324251229812</v>
      </c>
      <c r="T112" s="7">
        <f t="shared" si="97"/>
        <v>6.4779732008064393E-4</v>
      </c>
      <c r="U112" s="7">
        <f t="shared" si="98"/>
        <v>6.3612000486777134E-2</v>
      </c>
      <c r="V112" s="7">
        <f t="shared" si="99"/>
        <v>0.33922046484020174</v>
      </c>
      <c r="W112" s="6">
        <f t="shared" si="100"/>
        <v>0.4034802626470595</v>
      </c>
      <c r="X112" s="6">
        <v>1.317E-3</v>
      </c>
      <c r="Y112" s="6">
        <v>0.35965623749999998</v>
      </c>
      <c r="Z112" s="6">
        <f t="shared" si="101"/>
        <v>9445.4246402656117</v>
      </c>
      <c r="AA112" s="6">
        <f t="shared" si="103"/>
        <v>9445.4246402656117</v>
      </c>
      <c r="AB112" s="6">
        <f t="shared" si="102"/>
        <v>12.184975701153945</v>
      </c>
      <c r="AH112">
        <v>4.8979542536393001</v>
      </c>
      <c r="AI112">
        <v>5.3862609706453499</v>
      </c>
      <c r="AJ112">
        <v>95.548439908388701</v>
      </c>
      <c r="AK112">
        <v>0</v>
      </c>
      <c r="AL112">
        <v>9.7779696524788697</v>
      </c>
    </row>
    <row r="113" spans="7:39">
      <c r="G113" s="6">
        <v>67173</v>
      </c>
      <c r="H113" s="6">
        <v>3833077</v>
      </c>
      <c r="I113" s="12">
        <f t="shared" si="88"/>
        <v>7666154</v>
      </c>
      <c r="J113" s="6">
        <v>409935.68640100001</v>
      </c>
      <c r="K113" s="12">
        <f t="shared" si="89"/>
        <v>3279485.4912080001</v>
      </c>
      <c r="L113" s="6">
        <f t="shared" si="90"/>
        <v>47.340384</v>
      </c>
      <c r="M113" s="6">
        <f t="shared" si="91"/>
        <v>5242880</v>
      </c>
      <c r="N113" s="13">
        <f t="shared" si="92"/>
        <v>2.3376087561760088</v>
      </c>
      <c r="O113" s="13"/>
      <c r="P113" s="7">
        <f t="shared" si="93"/>
        <v>0</v>
      </c>
      <c r="Q113" s="7">
        <f t="shared" si="94"/>
        <v>9.722899341026231E-2</v>
      </c>
      <c r="R113" s="6">
        <f t="shared" si="95"/>
        <v>9.722899341026231E-2</v>
      </c>
      <c r="S113" s="6">
        <f t="shared" si="96"/>
        <v>9.722899341026231E-2</v>
      </c>
      <c r="T113" s="7">
        <f t="shared" si="97"/>
        <v>7.7584863589467534E-4</v>
      </c>
      <c r="U113" s="7">
        <f t="shared" si="98"/>
        <v>4.9198721252754297E-2</v>
      </c>
      <c r="V113" s="7">
        <f t="shared" si="99"/>
        <v>0.25988872363231857</v>
      </c>
      <c r="W113" s="6">
        <f t="shared" si="100"/>
        <v>0.30986329352096753</v>
      </c>
      <c r="X113" s="6">
        <v>1.0089999999999999E-3</v>
      </c>
      <c r="Y113" s="6">
        <v>0.27274711428542597</v>
      </c>
      <c r="Z113" s="6">
        <f t="shared" si="101"/>
        <v>9536.1737770329364</v>
      </c>
      <c r="AA113" s="6">
        <f t="shared" si="103"/>
        <v>9536.1737770329364</v>
      </c>
      <c r="AB113" s="6">
        <f t="shared" si="102"/>
        <v>13.608275685256199</v>
      </c>
      <c r="AH113">
        <v>4.1311039258643302E-3</v>
      </c>
      <c r="AI113">
        <v>6.1938515877182097E-2</v>
      </c>
      <c r="AJ113">
        <v>5.1529878298530299E-2</v>
      </c>
      <c r="AK113">
        <v>4.72842738445358</v>
      </c>
      <c r="AL113">
        <v>14.0044306855032</v>
      </c>
    </row>
    <row r="114" spans="7:39">
      <c r="G114" s="6">
        <v>715176</v>
      </c>
      <c r="H114" s="6">
        <v>2766523</v>
      </c>
      <c r="I114" s="12">
        <f t="shared" si="88"/>
        <v>5533046</v>
      </c>
      <c r="J114" s="6">
        <v>1099826.0881350001</v>
      </c>
      <c r="K114" s="12">
        <f t="shared" si="89"/>
        <v>8798608.7050800007</v>
      </c>
      <c r="L114" s="6">
        <f t="shared" si="90"/>
        <v>47.501795999999999</v>
      </c>
      <c r="M114" s="6">
        <f t="shared" si="91"/>
        <v>5242880</v>
      </c>
      <c r="N114" s="13">
        <f t="shared" si="92"/>
        <v>0.62885465025912768</v>
      </c>
      <c r="O114" s="13"/>
      <c r="P114" s="7">
        <f t="shared" si="93"/>
        <v>0</v>
      </c>
      <c r="Q114" s="7">
        <f t="shared" si="94"/>
        <v>0.26085795168149489</v>
      </c>
      <c r="R114" s="6">
        <f t="shared" si="95"/>
        <v>0.26085795168149489</v>
      </c>
      <c r="S114" s="6">
        <f t="shared" si="96"/>
        <v>0.26085795168149489</v>
      </c>
      <c r="T114" s="7">
        <f t="shared" si="97"/>
        <v>5.5996868722471387E-4</v>
      </c>
      <c r="U114" s="7">
        <f t="shared" si="98"/>
        <v>0.1319964056111243</v>
      </c>
      <c r="V114" s="7">
        <f t="shared" si="99"/>
        <v>0.38738616485927363</v>
      </c>
      <c r="W114" s="6">
        <f t="shared" si="100"/>
        <v>0.51994253915762267</v>
      </c>
      <c r="X114" s="6">
        <v>1.5039999999999999E-3</v>
      </c>
      <c r="Y114" s="6">
        <v>0.45912607999999994</v>
      </c>
      <c r="Z114" s="6">
        <f t="shared" si="101"/>
        <v>17244.278702227057</v>
      </c>
      <c r="AA114" s="6">
        <f t="shared" si="103"/>
        <v>17244.278702227057</v>
      </c>
      <c r="AB114" s="6">
        <f t="shared" si="102"/>
        <v>13.246134734411678</v>
      </c>
      <c r="AH114">
        <v>4.8979542536393001</v>
      </c>
      <c r="AI114">
        <v>5.3862609706453499</v>
      </c>
      <c r="AJ114">
        <v>95.548439908388701</v>
      </c>
      <c r="AK114">
        <v>0</v>
      </c>
      <c r="AL114">
        <v>9.7779696524788697</v>
      </c>
    </row>
    <row r="115" spans="7:39">
      <c r="G115" s="6">
        <v>94653</v>
      </c>
      <c r="H115" s="6">
        <v>3803485</v>
      </c>
      <c r="I115" s="12">
        <f t="shared" si="88"/>
        <v>7606970</v>
      </c>
      <c r="J115" s="6">
        <v>1491302.062622</v>
      </c>
      <c r="K115" s="12">
        <f t="shared" si="89"/>
        <v>11930416.500976</v>
      </c>
      <c r="L115" s="6">
        <f t="shared" si="90"/>
        <v>47.534880000000001</v>
      </c>
      <c r="M115" s="6">
        <f t="shared" si="91"/>
        <v>5242880</v>
      </c>
      <c r="N115" s="13">
        <f t="shared" si="92"/>
        <v>0.63761143622921224</v>
      </c>
      <c r="O115" s="13"/>
      <c r="P115" s="7">
        <f t="shared" si="93"/>
        <v>0</v>
      </c>
      <c r="Q115" s="7">
        <f t="shared" si="94"/>
        <v>0.35370865047730404</v>
      </c>
      <c r="R115" s="6">
        <f t="shared" si="95"/>
        <v>0.35370865047730404</v>
      </c>
      <c r="S115" s="6">
        <f t="shared" si="96"/>
        <v>0.35370865047730404</v>
      </c>
      <c r="T115" s="7">
        <f t="shared" si="97"/>
        <v>7.6985895375852322E-4</v>
      </c>
      <c r="U115" s="7">
        <f t="shared" si="98"/>
        <v>0.17897967148638644</v>
      </c>
      <c r="V115" s="7">
        <f t="shared" si="99"/>
        <v>0.56279173551696338</v>
      </c>
      <c r="W115" s="6">
        <f t="shared" si="100"/>
        <v>0.74254126595710834</v>
      </c>
      <c r="X115" s="6">
        <v>2.1849999999999999E-3</v>
      </c>
      <c r="Y115" s="6">
        <v>0.62105893749999996</v>
      </c>
      <c r="Z115" s="6">
        <f t="shared" si="101"/>
        <v>16088.038923446411</v>
      </c>
      <c r="AA115" s="6">
        <f t="shared" si="103"/>
        <v>16088.038923446411</v>
      </c>
      <c r="AB115" s="6">
        <f t="shared" si="102"/>
        <v>19.560515294429425</v>
      </c>
      <c r="AH115">
        <v>4.1311039258643302E-3</v>
      </c>
      <c r="AI115">
        <v>6.1938515877182097E-2</v>
      </c>
      <c r="AJ115">
        <v>5.1529878298530299E-2</v>
      </c>
      <c r="AK115">
        <v>4.72842738445358</v>
      </c>
      <c r="AL115">
        <v>14.0044306855032</v>
      </c>
    </row>
    <row r="116" spans="7:39">
      <c r="G116" s="6">
        <v>141347</v>
      </c>
      <c r="H116" s="6">
        <v>3740507</v>
      </c>
      <c r="I116" s="12">
        <f t="shared" si="88"/>
        <v>7481014</v>
      </c>
      <c r="J116" s="6">
        <v>1499416.1829830001</v>
      </c>
      <c r="K116" s="12">
        <f t="shared" si="89"/>
        <v>11995329.463864001</v>
      </c>
      <c r="L116" s="6">
        <f t="shared" si="90"/>
        <v>47.713023999999997</v>
      </c>
      <c r="M116" s="6">
        <f t="shared" si="91"/>
        <v>5242880</v>
      </c>
      <c r="N116" s="13">
        <f t="shared" si="92"/>
        <v>0.62366056910204914</v>
      </c>
      <c r="O116" s="13"/>
      <c r="P116" s="7">
        <f t="shared" si="93"/>
        <v>0</v>
      </c>
      <c r="Q116" s="7">
        <f t="shared" si="94"/>
        <v>0.35563316639841369</v>
      </c>
      <c r="R116" s="6">
        <f t="shared" si="95"/>
        <v>0.35563316639841369</v>
      </c>
      <c r="S116" s="6">
        <f t="shared" si="96"/>
        <v>0.35563316639841369</v>
      </c>
      <c r="T116" s="7">
        <f t="shared" si="97"/>
        <v>7.5711165038022568E-4</v>
      </c>
      <c r="U116" s="7">
        <f t="shared" si="98"/>
        <v>0.17995349337868599</v>
      </c>
      <c r="V116" s="7">
        <f t="shared" si="99"/>
        <v>0.50252021784603917</v>
      </c>
      <c r="W116" s="6">
        <f t="shared" si="100"/>
        <v>0.68323082287510539</v>
      </c>
      <c r="X116" s="6">
        <v>1.951E-3</v>
      </c>
      <c r="Y116" s="6">
        <v>0.58815682142801406</v>
      </c>
      <c r="Z116" s="6">
        <f t="shared" si="101"/>
        <v>18128.250456095011</v>
      </c>
      <c r="AA116" s="6">
        <f t="shared" si="103"/>
        <v>18128.250456095011</v>
      </c>
      <c r="AB116" s="6">
        <f t="shared" si="102"/>
        <v>16.164736679625104</v>
      </c>
      <c r="AH116">
        <v>4.8979542536393001</v>
      </c>
      <c r="AI116">
        <v>5.3862609706453499</v>
      </c>
      <c r="AJ116">
        <v>95.548439908388701</v>
      </c>
      <c r="AK116">
        <v>0</v>
      </c>
      <c r="AL116">
        <v>9.7779696524788697</v>
      </c>
    </row>
    <row r="117" spans="7:39">
      <c r="G117" s="6">
        <v>113076</v>
      </c>
      <c r="H117" s="6">
        <v>3805068</v>
      </c>
      <c r="I117" s="12">
        <f t="shared" si="88"/>
        <v>7610136</v>
      </c>
      <c r="J117" s="6">
        <v>593722.33941699995</v>
      </c>
      <c r="K117" s="12">
        <f t="shared" si="89"/>
        <v>4749778.7153359996</v>
      </c>
      <c r="L117" s="6">
        <f t="shared" si="90"/>
        <v>47.922336000000001</v>
      </c>
      <c r="M117" s="6">
        <f t="shared" si="91"/>
        <v>5242880</v>
      </c>
      <c r="N117" s="13">
        <f t="shared" si="92"/>
        <v>1.6022085356163078</v>
      </c>
      <c r="O117" s="13"/>
      <c r="P117" s="7">
        <f t="shared" si="93"/>
        <v>0</v>
      </c>
      <c r="Q117" s="7">
        <f t="shared" si="94"/>
        <v>0.14081971231514667</v>
      </c>
      <c r="R117" s="6">
        <f t="shared" si="95"/>
        <v>0.14081971231514667</v>
      </c>
      <c r="S117" s="6">
        <f t="shared" si="96"/>
        <v>0.14081971231514667</v>
      </c>
      <c r="T117" s="7">
        <f t="shared" si="97"/>
        <v>7.7017936693848845E-4</v>
      </c>
      <c r="U117" s="7">
        <f t="shared" si="98"/>
        <v>7.1256006362755392E-2</v>
      </c>
      <c r="V117" s="7">
        <f t="shared" si="99"/>
        <v>0.28925177070276886</v>
      </c>
      <c r="W117" s="6">
        <f t="shared" si="100"/>
        <v>0.36127795643246274</v>
      </c>
      <c r="X117" s="6">
        <v>1.1230000000000001E-3</v>
      </c>
      <c r="Y117" s="6">
        <v>0.31451720625000007</v>
      </c>
      <c r="Z117" s="6">
        <f t="shared" si="101"/>
        <v>12439.600384251704</v>
      </c>
      <c r="AA117" s="6">
        <f t="shared" si="103"/>
        <v>12439.600384251704</v>
      </c>
      <c r="AB117" s="6">
        <f t="shared" si="102"/>
        <v>14.867469649750733</v>
      </c>
    </row>
    <row r="118" spans="7:39">
      <c r="G118" s="6">
        <v>113076</v>
      </c>
      <c r="H118" s="6">
        <v>3805068</v>
      </c>
      <c r="I118" s="12">
        <f t="shared" si="88"/>
        <v>7610136</v>
      </c>
      <c r="J118" s="6">
        <v>607256.77960200002</v>
      </c>
      <c r="K118" s="12">
        <f t="shared" si="89"/>
        <v>4858054.2368160002</v>
      </c>
      <c r="L118" s="6">
        <f t="shared" si="90"/>
        <v>47.922336000000001</v>
      </c>
      <c r="M118" s="6">
        <f t="shared" si="91"/>
        <v>5242880</v>
      </c>
      <c r="N118" s="13">
        <f t="shared" si="92"/>
        <v>1.5664987727653967</v>
      </c>
      <c r="O118" s="13"/>
      <c r="P118" s="7">
        <f t="shared" si="93"/>
        <v>0</v>
      </c>
      <c r="Q118" s="7">
        <f t="shared" si="94"/>
        <v>0.14402982560660504</v>
      </c>
      <c r="R118" s="6">
        <f t="shared" si="95"/>
        <v>0.14402982560660504</v>
      </c>
      <c r="S118" s="6">
        <f t="shared" si="96"/>
        <v>0.14402982560660504</v>
      </c>
      <c r="T118" s="7">
        <f t="shared" si="97"/>
        <v>7.7017936693848845E-4</v>
      </c>
      <c r="U118" s="7">
        <f t="shared" si="98"/>
        <v>7.2880351771226454E-2</v>
      </c>
      <c r="V118" s="7">
        <f t="shared" si="99"/>
        <v>0.28590335305438419</v>
      </c>
      <c r="W118" s="6">
        <f t="shared" si="100"/>
        <v>0.35955388419254913</v>
      </c>
      <c r="X118" s="6">
        <v>1.1100000000000001E-3</v>
      </c>
      <c r="Y118" s="6">
        <v>0.31382964705915006</v>
      </c>
      <c r="Z118" s="6">
        <f t="shared" si="101"/>
        <v>12875.659964559012</v>
      </c>
      <c r="AA118" s="6">
        <f t="shared" si="103"/>
        <v>12875.659964559012</v>
      </c>
      <c r="AB118" s="6">
        <f t="shared" si="102"/>
        <v>14.569763424798756</v>
      </c>
      <c r="AI118">
        <v>0</v>
      </c>
      <c r="AJ118">
        <v>28.481072051054099</v>
      </c>
      <c r="AK118">
        <v>0</v>
      </c>
      <c r="AL118">
        <v>7.4157266470439698</v>
      </c>
      <c r="AM118">
        <v>26.649073390080201</v>
      </c>
    </row>
    <row r="119" spans="7:39">
      <c r="G119" s="6">
        <v>113076</v>
      </c>
      <c r="H119" s="6">
        <v>3805068</v>
      </c>
      <c r="I119" s="12">
        <f t="shared" si="88"/>
        <v>7610136</v>
      </c>
      <c r="J119" s="6">
        <v>607829.88470499997</v>
      </c>
      <c r="K119" s="12">
        <f t="shared" si="89"/>
        <v>4862639.0776399998</v>
      </c>
      <c r="L119" s="6">
        <f t="shared" si="90"/>
        <v>47.922336000000001</v>
      </c>
      <c r="M119" s="6">
        <f t="shared" si="91"/>
        <v>5242880</v>
      </c>
      <c r="N119" s="13">
        <f t="shared" si="92"/>
        <v>1.5650217666768416</v>
      </c>
      <c r="O119" s="13"/>
      <c r="P119" s="7">
        <f t="shared" si="93"/>
        <v>0</v>
      </c>
      <c r="Q119" s="7">
        <f t="shared" si="94"/>
        <v>0.14416575530028988</v>
      </c>
      <c r="R119" s="6">
        <f t="shared" si="95"/>
        <v>0.14416575530028988</v>
      </c>
      <c r="S119" s="6">
        <f t="shared" si="96"/>
        <v>0.14416575530028988</v>
      </c>
      <c r="T119" s="7">
        <f t="shared" si="97"/>
        <v>7.7017936693848845E-4</v>
      </c>
      <c r="U119" s="7">
        <f t="shared" si="98"/>
        <v>7.2949133385382975E-2</v>
      </c>
      <c r="V119" s="7">
        <f t="shared" si="99"/>
        <v>0.28616092364272144</v>
      </c>
      <c r="W119" s="6">
        <f t="shared" si="100"/>
        <v>0.35988023639504291</v>
      </c>
      <c r="X119" s="6">
        <v>1.111E-3</v>
      </c>
      <c r="Y119" s="6">
        <v>0.31238542499999999</v>
      </c>
      <c r="Z119" s="6">
        <f t="shared" si="101"/>
        <v>12876.215598585946</v>
      </c>
      <c r="AA119" s="6">
        <f t="shared" si="103"/>
        <v>12876.215598585946</v>
      </c>
      <c r="AB119" s="6">
        <f t="shared" si="102"/>
        <v>15.203914009446157</v>
      </c>
      <c r="AI119">
        <v>0</v>
      </c>
      <c r="AJ119">
        <v>28.481072051054099</v>
      </c>
      <c r="AK119">
        <v>0</v>
      </c>
      <c r="AL119">
        <v>7.4157266470439698</v>
      </c>
      <c r="AM119">
        <v>26.649073390080201</v>
      </c>
    </row>
    <row r="120" spans="7:39">
      <c r="G120" s="6">
        <v>113076</v>
      </c>
      <c r="H120" s="6">
        <v>3805068</v>
      </c>
      <c r="I120" s="12">
        <f t="shared" si="88"/>
        <v>7610136</v>
      </c>
      <c r="J120" s="6">
        <v>606250.68548600003</v>
      </c>
      <c r="K120" s="12">
        <f t="shared" si="89"/>
        <v>4850005.4838880002</v>
      </c>
      <c r="L120" s="6">
        <f t="shared" si="90"/>
        <v>47.922336000000001</v>
      </c>
      <c r="M120" s="6">
        <f t="shared" si="91"/>
        <v>5242880</v>
      </c>
      <c r="N120" s="13">
        <f t="shared" si="92"/>
        <v>1.5690984320082346</v>
      </c>
      <c r="O120" s="13"/>
      <c r="P120" s="7">
        <f t="shared" si="93"/>
        <v>0</v>
      </c>
      <c r="Q120" s="7">
        <f t="shared" si="94"/>
        <v>0.14379119910635207</v>
      </c>
      <c r="R120" s="6">
        <f t="shared" si="95"/>
        <v>0.14379119910635207</v>
      </c>
      <c r="S120" s="6">
        <f t="shared" si="96"/>
        <v>0.14379119910635207</v>
      </c>
      <c r="T120" s="7">
        <f t="shared" si="97"/>
        <v>7.7017936693848845E-4</v>
      </c>
      <c r="U120" s="7">
        <f t="shared" si="98"/>
        <v>7.2759604674525288E-2</v>
      </c>
      <c r="V120" s="7">
        <f t="shared" si="99"/>
        <v>0.28950934129110611</v>
      </c>
      <c r="W120" s="6">
        <f t="shared" si="100"/>
        <v>0.36303912533256988</v>
      </c>
      <c r="X120" s="6">
        <v>1.124E-3</v>
      </c>
      <c r="Y120" s="6">
        <v>0.31538034999999998</v>
      </c>
      <c r="Z120" s="6">
        <f t="shared" si="101"/>
        <v>12692.811308394312</v>
      </c>
      <c r="AA120" s="6">
        <f t="shared" si="103"/>
        <v>12692.811308394312</v>
      </c>
      <c r="AB120" s="6">
        <f t="shared" si="102"/>
        <v>15.111523382027418</v>
      </c>
      <c r="AI120">
        <v>0</v>
      </c>
      <c r="AJ120">
        <v>28.481072051054099</v>
      </c>
      <c r="AK120">
        <v>0</v>
      </c>
      <c r="AL120">
        <v>7.4157266470439698</v>
      </c>
      <c r="AM120">
        <v>26.649073390080201</v>
      </c>
    </row>
    <row r="121" spans="7:39">
      <c r="G121" s="6">
        <v>410236</v>
      </c>
      <c r="H121" s="6">
        <v>3356824</v>
      </c>
      <c r="I121" s="12">
        <f t="shared" si="88"/>
        <v>6713648</v>
      </c>
      <c r="J121" s="6">
        <v>583503.43115199998</v>
      </c>
      <c r="K121" s="12">
        <f t="shared" si="89"/>
        <v>4668027.4492159998</v>
      </c>
      <c r="L121" s="6">
        <f t="shared" si="90"/>
        <v>48.486607999999997</v>
      </c>
      <c r="M121" s="6">
        <f t="shared" si="91"/>
        <v>5242880</v>
      </c>
      <c r="N121" s="13">
        <f t="shared" si="92"/>
        <v>1.4382194777212727</v>
      </c>
      <c r="O121" s="13"/>
      <c r="P121" s="7">
        <f t="shared" si="93"/>
        <v>0</v>
      </c>
      <c r="Q121" s="7">
        <f t="shared" si="94"/>
        <v>0.1383959805022841</v>
      </c>
      <c r="R121" s="6">
        <f t="shared" si="95"/>
        <v>0.1383959805022841</v>
      </c>
      <c r="S121" s="6">
        <f t="shared" si="96"/>
        <v>0.1383959805022841</v>
      </c>
      <c r="T121" s="7">
        <f t="shared" si="97"/>
        <v>6.7945082275636711E-4</v>
      </c>
      <c r="U121" s="7">
        <f t="shared" si="98"/>
        <v>7.0029576861944859E-2</v>
      </c>
      <c r="V121" s="7">
        <f t="shared" si="99"/>
        <v>0.32994792366005954</v>
      </c>
      <c r="W121" s="6">
        <f t="shared" si="100"/>
        <v>0.40065695134476076</v>
      </c>
      <c r="X121" s="6">
        <v>1.281E-3</v>
      </c>
      <c r="Y121" s="6">
        <v>0.35855189999999998</v>
      </c>
      <c r="Z121" s="6">
        <f t="shared" si="101"/>
        <v>10703.745550529593</v>
      </c>
      <c r="AA121" s="6">
        <f t="shared" si="103"/>
        <v>10703.745550529593</v>
      </c>
      <c r="AB121" s="6">
        <f t="shared" si="102"/>
        <v>11.743084151767368</v>
      </c>
      <c r="AI121">
        <v>0</v>
      </c>
      <c r="AJ121">
        <v>28.481072051054099</v>
      </c>
      <c r="AK121">
        <v>0</v>
      </c>
      <c r="AL121">
        <v>7.4157266470439698</v>
      </c>
      <c r="AM121">
        <v>26.649073390080201</v>
      </c>
    </row>
    <row r="122" spans="7:39">
      <c r="G122" s="6">
        <v>403394</v>
      </c>
      <c r="H122" s="6">
        <v>3387388</v>
      </c>
      <c r="I122" s="12">
        <f t="shared" si="88"/>
        <v>6774776</v>
      </c>
      <c r="J122" s="6">
        <v>604866.11254899995</v>
      </c>
      <c r="K122" s="12">
        <f t="shared" si="89"/>
        <v>4838928.9003919996</v>
      </c>
      <c r="L122" s="6">
        <f t="shared" si="90"/>
        <v>48.716535999999998</v>
      </c>
      <c r="M122" s="6">
        <f t="shared" si="91"/>
        <v>5242880</v>
      </c>
      <c r="N122" s="13">
        <f t="shared" si="92"/>
        <v>1.400056942240085</v>
      </c>
      <c r="O122" s="13"/>
      <c r="P122" s="7">
        <f t="shared" si="93"/>
        <v>0</v>
      </c>
      <c r="Q122" s="7">
        <f t="shared" si="94"/>
        <v>0.14346280458634944</v>
      </c>
      <c r="R122" s="6">
        <f t="shared" si="95"/>
        <v>0.14346280458634944</v>
      </c>
      <c r="S122" s="6">
        <f t="shared" si="96"/>
        <v>0.14346280458634944</v>
      </c>
      <c r="T122" s="7">
        <f t="shared" si="97"/>
        <v>6.8563724627655341E-4</v>
      </c>
      <c r="U122" s="7">
        <f t="shared" si="98"/>
        <v>7.259343417451436E-2</v>
      </c>
      <c r="V122" s="7">
        <f t="shared" si="99"/>
        <v>0.33149334719008322</v>
      </c>
      <c r="W122" s="6">
        <f t="shared" si="100"/>
        <v>0.40477241861087415</v>
      </c>
      <c r="X122" s="6">
        <v>1.2869999999999999E-3</v>
      </c>
      <c r="Y122" s="6">
        <v>0.36275703749999999</v>
      </c>
      <c r="Z122" s="6">
        <f t="shared" si="101"/>
        <v>11047.071063430414</v>
      </c>
      <c r="AA122" s="6">
        <f t="shared" si="103"/>
        <v>11047.071063430414</v>
      </c>
      <c r="AB122" s="6">
        <f t="shared" si="102"/>
        <v>11.582237356559668</v>
      </c>
      <c r="AI122">
        <v>0</v>
      </c>
      <c r="AJ122">
        <v>28.481072051054099</v>
      </c>
      <c r="AK122">
        <v>0</v>
      </c>
      <c r="AL122">
        <v>7.4157266470439698</v>
      </c>
      <c r="AM122">
        <v>26.649073390080201</v>
      </c>
    </row>
    <row r="123" spans="7:39">
      <c r="G123" s="6">
        <v>448695</v>
      </c>
      <c r="H123" s="6">
        <v>3314611</v>
      </c>
      <c r="I123" s="12">
        <f t="shared" si="88"/>
        <v>6629222</v>
      </c>
      <c r="J123" s="6">
        <v>1381872.4582519999</v>
      </c>
      <c r="K123" s="12">
        <f t="shared" si="89"/>
        <v>11054979.666015999</v>
      </c>
      <c r="L123" s="6">
        <f t="shared" si="90"/>
        <v>48.749231999999999</v>
      </c>
      <c r="M123" s="6">
        <f t="shared" si="91"/>
        <v>5242880</v>
      </c>
      <c r="N123" s="13">
        <f t="shared" si="92"/>
        <v>0.59965935716542507</v>
      </c>
      <c r="O123" s="13"/>
      <c r="P123" s="7">
        <f t="shared" si="93"/>
        <v>0</v>
      </c>
      <c r="Q123" s="7">
        <f t="shared" si="94"/>
        <v>0.32775401750648592</v>
      </c>
      <c r="R123" s="6">
        <f t="shared" si="95"/>
        <v>0.32775401750648592</v>
      </c>
      <c r="S123" s="6">
        <f t="shared" si="96"/>
        <v>0.32775401750648592</v>
      </c>
      <c r="T123" s="7">
        <f t="shared" si="97"/>
        <v>6.7090653876024028E-4</v>
      </c>
      <c r="U123" s="7">
        <f t="shared" si="98"/>
        <v>0.16584640014456825</v>
      </c>
      <c r="V123" s="7">
        <f t="shared" si="99"/>
        <v>0.68256205909380008</v>
      </c>
      <c r="W123" s="6">
        <f t="shared" si="100"/>
        <v>0.8490793657771285</v>
      </c>
      <c r="X123" s="6">
        <v>2.65E-3</v>
      </c>
      <c r="Y123" s="6">
        <v>0.74350166666755002</v>
      </c>
      <c r="Z123" s="6">
        <f t="shared" si="101"/>
        <v>12268.076132320224</v>
      </c>
      <c r="AA123" s="6">
        <f t="shared" si="103"/>
        <v>12268.076132320224</v>
      </c>
      <c r="AB123" s="6">
        <f t="shared" si="102"/>
        <v>14.200062197948856</v>
      </c>
      <c r="AI123">
        <v>0</v>
      </c>
      <c r="AJ123">
        <v>28.481072051054099</v>
      </c>
      <c r="AK123">
        <v>0</v>
      </c>
      <c r="AL123">
        <v>7.4157266470439698</v>
      </c>
      <c r="AM123">
        <v>26.649073390080201</v>
      </c>
    </row>
    <row r="124" spans="7:39">
      <c r="G124" s="6">
        <v>115625</v>
      </c>
      <c r="H124" s="6">
        <v>3897557</v>
      </c>
      <c r="I124" s="12">
        <f t="shared" si="88"/>
        <v>7795114</v>
      </c>
      <c r="J124" s="6">
        <v>638147.69671599998</v>
      </c>
      <c r="K124" s="12">
        <f t="shared" si="89"/>
        <v>5105181.5737279998</v>
      </c>
      <c r="L124" s="6">
        <f t="shared" si="90"/>
        <v>49.083184000000003</v>
      </c>
      <c r="M124" s="6">
        <f t="shared" si="91"/>
        <v>5242880</v>
      </c>
      <c r="N124" s="13">
        <f t="shared" si="92"/>
        <v>1.5269024005169141</v>
      </c>
      <c r="O124" s="13"/>
      <c r="P124" s="7">
        <f t="shared" si="93"/>
        <v>0</v>
      </c>
      <c r="Q124" s="7">
        <f t="shared" si="94"/>
        <v>0.1513565670349569</v>
      </c>
      <c r="R124" s="6">
        <f t="shared" si="95"/>
        <v>0.1513565670349569</v>
      </c>
      <c r="S124" s="6">
        <f t="shared" si="96"/>
        <v>0.1513565670349569</v>
      </c>
      <c r="T124" s="7">
        <f t="shared" si="97"/>
        <v>7.888999573376019E-4</v>
      </c>
      <c r="U124" s="7">
        <f t="shared" si="98"/>
        <v>7.6587747030410977E-2</v>
      </c>
      <c r="V124" s="7">
        <f t="shared" si="99"/>
        <v>0.26504013539906424</v>
      </c>
      <c r="W124" s="6">
        <f t="shared" si="100"/>
        <v>0.34241678238681283</v>
      </c>
      <c r="X124" s="6">
        <v>1.029E-3</v>
      </c>
      <c r="Y124" s="6">
        <v>0.29696939999999999</v>
      </c>
      <c r="Z124" s="6">
        <f t="shared" si="101"/>
        <v>14609.093006312625</v>
      </c>
      <c r="AA124" s="6">
        <f t="shared" si="103"/>
        <v>14609.093006312625</v>
      </c>
      <c r="AB124" s="6">
        <f t="shared" si="102"/>
        <v>15.303725699285126</v>
      </c>
    </row>
    <row r="125" spans="7:39">
      <c r="G125" s="6">
        <v>115625</v>
      </c>
      <c r="H125" s="6">
        <v>3897557</v>
      </c>
      <c r="I125" s="12">
        <f t="shared" si="88"/>
        <v>7795114</v>
      </c>
      <c r="J125" s="6">
        <v>641830.18023699999</v>
      </c>
      <c r="K125" s="12">
        <f t="shared" si="89"/>
        <v>5134641.4418959999</v>
      </c>
      <c r="L125" s="6">
        <f t="shared" si="90"/>
        <v>49.083184000000003</v>
      </c>
      <c r="M125" s="6">
        <f t="shared" si="91"/>
        <v>5242880</v>
      </c>
      <c r="N125" s="13">
        <f t="shared" si="92"/>
        <v>1.5181418387652017</v>
      </c>
      <c r="O125" s="13"/>
      <c r="P125" s="7">
        <f t="shared" si="93"/>
        <v>0</v>
      </c>
      <c r="Q125" s="7">
        <f t="shared" si="94"/>
        <v>0.15222998249468458</v>
      </c>
      <c r="R125" s="6">
        <f t="shared" si="95"/>
        <v>0.15222998249468458</v>
      </c>
      <c r="S125" s="6">
        <f t="shared" si="96"/>
        <v>0.15222998249468458</v>
      </c>
      <c r="T125" s="7">
        <f t="shared" si="97"/>
        <v>7.888999573376019E-4</v>
      </c>
      <c r="U125" s="7">
        <f t="shared" si="98"/>
        <v>7.7029702893922497E-2</v>
      </c>
      <c r="V125" s="7">
        <f t="shared" si="99"/>
        <v>0.26375228245737781</v>
      </c>
      <c r="W125" s="6">
        <f t="shared" si="100"/>
        <v>0.34157088530863788</v>
      </c>
      <c r="X125" s="6">
        <v>1.024E-3</v>
      </c>
      <c r="Y125" s="6">
        <v>0.29773141333299197</v>
      </c>
      <c r="Z125" s="6">
        <f t="shared" si="101"/>
        <v>14766.209227996544</v>
      </c>
      <c r="AA125" s="6">
        <f t="shared" si="103"/>
        <v>14766.209227996544</v>
      </c>
      <c r="AB125" s="6">
        <f t="shared" si="102"/>
        <v>14.724503365257767</v>
      </c>
    </row>
    <row r="126" spans="7:39">
      <c r="G126" s="6">
        <v>115625</v>
      </c>
      <c r="H126" s="6">
        <v>3897557</v>
      </c>
      <c r="I126" s="12">
        <f t="shared" si="88"/>
        <v>7795114</v>
      </c>
      <c r="J126" s="6">
        <v>641059.28997799999</v>
      </c>
      <c r="K126" s="12">
        <f t="shared" si="89"/>
        <v>5128474.3198239999</v>
      </c>
      <c r="L126" s="6">
        <f t="shared" si="90"/>
        <v>49.083184000000003</v>
      </c>
      <c r="M126" s="6">
        <f t="shared" si="91"/>
        <v>5242880</v>
      </c>
      <c r="N126" s="13">
        <f t="shared" si="92"/>
        <v>1.519967443313144</v>
      </c>
      <c r="O126" s="13"/>
      <c r="P126" s="7">
        <f t="shared" si="93"/>
        <v>0</v>
      </c>
      <c r="Q126" s="7">
        <f t="shared" si="94"/>
        <v>0.15204714190188234</v>
      </c>
      <c r="R126" s="6">
        <f t="shared" si="95"/>
        <v>0.15204714190188234</v>
      </c>
      <c r="S126" s="6">
        <f t="shared" si="96"/>
        <v>0.15204714190188234</v>
      </c>
      <c r="T126" s="7">
        <f t="shared" si="97"/>
        <v>7.888999573376019E-4</v>
      </c>
      <c r="U126" s="7">
        <f t="shared" si="98"/>
        <v>7.6937183954422547E-2</v>
      </c>
      <c r="V126" s="7">
        <f t="shared" si="99"/>
        <v>0.26400985304571511</v>
      </c>
      <c r="W126" s="6">
        <f t="shared" si="100"/>
        <v>0.34173593695747528</v>
      </c>
      <c r="X126" s="6">
        <v>1.0250000000000001E-3</v>
      </c>
      <c r="Y126" s="6">
        <v>0.29566466666632502</v>
      </c>
      <c r="Z126" s="6">
        <f t="shared" si="101"/>
        <v>14733.867502622667</v>
      </c>
      <c r="AA126" s="6">
        <f t="shared" si="103"/>
        <v>14733.867502622667</v>
      </c>
      <c r="AB126" s="6">
        <f t="shared" si="102"/>
        <v>15.582271229975683</v>
      </c>
    </row>
    <row r="127" spans="7:39">
      <c r="G127" s="6">
        <v>115625</v>
      </c>
      <c r="H127" s="6">
        <v>3897557</v>
      </c>
      <c r="I127" s="12">
        <f t="shared" si="88"/>
        <v>7795114</v>
      </c>
      <c r="J127" s="6">
        <v>640929.117065</v>
      </c>
      <c r="K127" s="12">
        <f t="shared" si="89"/>
        <v>5127432.93652</v>
      </c>
      <c r="L127" s="6">
        <f t="shared" si="90"/>
        <v>49.083184000000003</v>
      </c>
      <c r="M127" s="6">
        <f t="shared" si="91"/>
        <v>5242880</v>
      </c>
      <c r="N127" s="13">
        <f t="shared" si="92"/>
        <v>1.5202761491972943</v>
      </c>
      <c r="O127" s="13"/>
      <c r="P127" s="7">
        <f t="shared" si="93"/>
        <v>0</v>
      </c>
      <c r="Q127" s="7">
        <f t="shared" si="94"/>
        <v>0.1520162673483362</v>
      </c>
      <c r="R127" s="6">
        <f t="shared" si="95"/>
        <v>0.1520162673483362</v>
      </c>
      <c r="S127" s="6">
        <f t="shared" si="96"/>
        <v>0.1520162673483362</v>
      </c>
      <c r="T127" s="7">
        <f t="shared" si="97"/>
        <v>7.888999573376019E-4</v>
      </c>
      <c r="U127" s="7">
        <f t="shared" si="98"/>
        <v>7.6921561160228719E-2</v>
      </c>
      <c r="V127" s="7">
        <f t="shared" si="99"/>
        <v>0.26452499422238968</v>
      </c>
      <c r="W127" s="6">
        <f t="shared" si="100"/>
        <v>0.34223545533995603</v>
      </c>
      <c r="X127" s="6">
        <v>1.0269999999999999E-3</v>
      </c>
      <c r="Y127" s="6">
        <v>0.29742653571413896</v>
      </c>
      <c r="Z127" s="6">
        <f t="shared" si="101"/>
        <v>14701.973451639358</v>
      </c>
      <c r="AA127" s="6">
        <f t="shared" si="103"/>
        <v>14701.973451639358</v>
      </c>
      <c r="AB127" s="6">
        <f t="shared" si="102"/>
        <v>15.065541989462428</v>
      </c>
    </row>
    <row r="128" spans="7:39">
      <c r="G128" s="6">
        <v>726713</v>
      </c>
      <c r="H128" s="6">
        <v>2903837</v>
      </c>
      <c r="I128" s="12">
        <f t="shared" si="88"/>
        <v>5807674</v>
      </c>
      <c r="J128" s="6">
        <v>1172773.2286380001</v>
      </c>
      <c r="K128" s="12">
        <f t="shared" si="89"/>
        <v>9382185.8291040007</v>
      </c>
      <c r="L128" s="6">
        <f t="shared" si="90"/>
        <v>49.380304000000002</v>
      </c>
      <c r="M128" s="6">
        <f t="shared" si="91"/>
        <v>5242880</v>
      </c>
      <c r="N128" s="13">
        <f t="shared" si="92"/>
        <v>0.61901076207468742</v>
      </c>
      <c r="O128" s="13"/>
      <c r="P128" s="7">
        <f t="shared" si="93"/>
        <v>0</v>
      </c>
      <c r="Q128" s="7">
        <f t="shared" si="94"/>
        <v>0.27815963406375444</v>
      </c>
      <c r="R128" s="6">
        <f t="shared" si="95"/>
        <v>0.27815963406375444</v>
      </c>
      <c r="S128" s="6">
        <f t="shared" si="96"/>
        <v>0.27815963406375444</v>
      </c>
      <c r="T128" s="7">
        <f t="shared" si="97"/>
        <v>5.8776225348733824E-4</v>
      </c>
      <c r="U128" s="7">
        <f t="shared" si="98"/>
        <v>0.1407512082566347</v>
      </c>
      <c r="V128" s="7">
        <f t="shared" si="99"/>
        <v>0.45924835900537564</v>
      </c>
      <c r="W128" s="6">
        <f t="shared" si="100"/>
        <v>0.60058732951549765</v>
      </c>
      <c r="X128" s="6">
        <v>1.7830000000000001E-3</v>
      </c>
      <c r="Y128" s="6">
        <v>0.53343245384629112</v>
      </c>
      <c r="Z128" s="6">
        <f t="shared" si="101"/>
        <v>15500.652499369289</v>
      </c>
      <c r="AA128" s="6">
        <f t="shared" si="103"/>
        <v>15500.652499369289</v>
      </c>
      <c r="AB128" s="6">
        <f t="shared" si="102"/>
        <v>12.589199473145898</v>
      </c>
    </row>
    <row r="129" spans="7:28">
      <c r="G129" s="6">
        <v>157464</v>
      </c>
      <c r="H129" s="6">
        <v>3866688</v>
      </c>
      <c r="I129" s="12">
        <f t="shared" si="88"/>
        <v>7733376</v>
      </c>
      <c r="J129" s="6">
        <v>634512.92456099996</v>
      </c>
      <c r="K129" s="12">
        <f t="shared" si="89"/>
        <v>5076103.3964879997</v>
      </c>
      <c r="L129" s="6">
        <f t="shared" si="90"/>
        <v>49.549536000000003</v>
      </c>
      <c r="M129" s="6">
        <f t="shared" si="91"/>
        <v>5242880</v>
      </c>
      <c r="N129" s="13">
        <f t="shared" si="92"/>
        <v>1.5234866975622454</v>
      </c>
      <c r="O129" s="13"/>
      <c r="P129" s="7">
        <f t="shared" si="93"/>
        <v>0</v>
      </c>
      <c r="Q129" s="7">
        <f t="shared" si="94"/>
        <v>0.15049446780907832</v>
      </c>
      <c r="R129" s="6">
        <f t="shared" si="95"/>
        <v>0.15049446780907832</v>
      </c>
      <c r="S129" s="6">
        <f t="shared" si="96"/>
        <v>0.15049446780907832</v>
      </c>
      <c r="T129" s="7">
        <f t="shared" si="97"/>
        <v>7.8265179912386581E-4</v>
      </c>
      <c r="U129" s="7">
        <f t="shared" si="98"/>
        <v>7.6151517280224762E-2</v>
      </c>
      <c r="V129" s="7">
        <f t="shared" si="99"/>
        <v>0.22048042361671427</v>
      </c>
      <c r="W129" s="6">
        <f t="shared" si="100"/>
        <v>0.29741459269606291</v>
      </c>
      <c r="X129" s="6">
        <v>8.5599999999999999E-4</v>
      </c>
      <c r="Y129" s="6">
        <v>0.26033813333304801</v>
      </c>
      <c r="Z129" s="6">
        <f t="shared" si="101"/>
        <v>17481.129416948403</v>
      </c>
      <c r="AA129" s="6">
        <f t="shared" si="103"/>
        <v>17481.129416948403</v>
      </c>
      <c r="AB129" s="6">
        <f t="shared" si="102"/>
        <v>14.241655222895586</v>
      </c>
    </row>
    <row r="130" spans="7:28">
      <c r="G130" s="15">
        <v>524288</v>
      </c>
      <c r="H130" s="15">
        <v>3269766</v>
      </c>
      <c r="I130" s="16">
        <f t="shared" si="88"/>
        <v>6539532</v>
      </c>
      <c r="J130" s="15">
        <v>1470118.8090820001</v>
      </c>
      <c r="K130" s="16">
        <f t="shared" si="89"/>
        <v>11760950.472656</v>
      </c>
      <c r="L130" s="15">
        <f t="shared" si="90"/>
        <v>49.722951999999999</v>
      </c>
      <c r="M130" s="15">
        <f t="shared" si="91"/>
        <v>5242880</v>
      </c>
      <c r="N130" s="17">
        <f t="shared" si="92"/>
        <v>0.55603771270054192</v>
      </c>
      <c r="O130" s="17"/>
      <c r="P130" s="18">
        <f t="shared" si="93"/>
        <v>0</v>
      </c>
      <c r="Q130" s="18">
        <f t="shared" si="94"/>
        <v>0.34868438328814833</v>
      </c>
      <c r="R130" s="15">
        <f t="shared" si="95"/>
        <v>0.34868438328814833</v>
      </c>
      <c r="S130" s="15">
        <f t="shared" si="96"/>
        <v>0.34868438328814833</v>
      </c>
      <c r="T130" s="18">
        <f t="shared" si="97"/>
        <v>6.6182951472010319E-4</v>
      </c>
      <c r="U130" s="18">
        <f t="shared" si="98"/>
        <v>0.17643734833494115</v>
      </c>
      <c r="V130" s="18">
        <f t="shared" si="99"/>
        <v>0.53059541197480309</v>
      </c>
      <c r="W130" s="15">
        <f t="shared" si="100"/>
        <v>0.70769458982446432</v>
      </c>
      <c r="X130" s="15">
        <v>2.0600000000000002E-3</v>
      </c>
      <c r="Y130" s="15">
        <v>0.62275173333402012</v>
      </c>
      <c r="Z130" s="15">
        <f t="shared" si="101"/>
        <v>16826.426373211081</v>
      </c>
      <c r="AA130" s="15">
        <f t="shared" si="103"/>
        <v>16826.426373211081</v>
      </c>
      <c r="AB130" s="15">
        <f t="shared" si="102"/>
        <v>13.639922932961813</v>
      </c>
    </row>
    <row r="131" spans="7:28">
      <c r="G131" s="6">
        <v>112985</v>
      </c>
      <c r="H131" s="6">
        <v>4002590</v>
      </c>
      <c r="I131" s="12">
        <f t="shared" si="88"/>
        <v>8005180</v>
      </c>
      <c r="J131" s="6">
        <v>1582096.0561520001</v>
      </c>
      <c r="K131" s="12">
        <f t="shared" si="89"/>
        <v>12656768.449216001</v>
      </c>
      <c r="L131" s="6">
        <f t="shared" si="90"/>
        <v>50.290779999999998</v>
      </c>
      <c r="M131" s="6">
        <f t="shared" si="91"/>
        <v>5242880</v>
      </c>
      <c r="N131" s="13">
        <f t="shared" si="92"/>
        <v>0.63248214045472761</v>
      </c>
      <c r="O131" s="13"/>
      <c r="P131" s="7">
        <f t="shared" si="93"/>
        <v>0</v>
      </c>
      <c r="Q131" s="7">
        <f t="shared" si="94"/>
        <v>0.37524326893446464</v>
      </c>
      <c r="R131" s="6">
        <f t="shared" si="95"/>
        <v>0.37524326893446464</v>
      </c>
      <c r="S131" s="6">
        <f t="shared" si="96"/>
        <v>0.37524326893446464</v>
      </c>
      <c r="T131" s="7">
        <f t="shared" si="97"/>
        <v>8.1015956411667922E-4</v>
      </c>
      <c r="U131" s="7">
        <f t="shared" si="98"/>
        <v>0.18987637681673739</v>
      </c>
      <c r="V131" s="7">
        <f t="shared" si="99"/>
        <v>0.53754981785990963</v>
      </c>
      <c r="W131" s="6">
        <f t="shared" si="100"/>
        <v>0.72823635424076372</v>
      </c>
      <c r="X131" s="6">
        <v>2.0869999999999999E-3</v>
      </c>
      <c r="Y131" s="6">
        <v>0.62647565999999999</v>
      </c>
      <c r="Z131" s="6">
        <f t="shared" si="101"/>
        <v>17880.032052442006</v>
      </c>
      <c r="AA131" s="6">
        <f t="shared" si="103"/>
        <v>17880.032052442006</v>
      </c>
      <c r="AB131" s="6">
        <f t="shared" si="102"/>
        <v>16.243359596885814</v>
      </c>
    </row>
    <row r="132" spans="7:28">
      <c r="G132" s="6">
        <v>140874</v>
      </c>
      <c r="H132" s="6">
        <v>3977139</v>
      </c>
      <c r="I132" s="12">
        <f t="shared" si="88"/>
        <v>7954278</v>
      </c>
      <c r="J132" s="6">
        <v>1576503.080811</v>
      </c>
      <c r="K132" s="12">
        <f t="shared" si="89"/>
        <v>12612024.646488</v>
      </c>
      <c r="L132" s="6">
        <f t="shared" si="90"/>
        <v>50.543148000000002</v>
      </c>
      <c r="M132" s="6">
        <f t="shared" si="91"/>
        <v>5242880</v>
      </c>
      <c r="N132" s="13">
        <f t="shared" si="92"/>
        <v>0.63069001393166346</v>
      </c>
      <c r="O132" s="13"/>
      <c r="P132" s="7">
        <f t="shared" si="93"/>
        <v>0</v>
      </c>
      <c r="Q132" s="7">
        <f t="shared" si="94"/>
        <v>0.37391672094019723</v>
      </c>
      <c r="R132" s="6">
        <f t="shared" si="95"/>
        <v>0.37391672094019723</v>
      </c>
      <c r="S132" s="6">
        <f t="shared" si="96"/>
        <v>0.37391672094019723</v>
      </c>
      <c r="T132" s="7">
        <f t="shared" si="97"/>
        <v>8.0500805695098555E-4</v>
      </c>
      <c r="U132" s="7">
        <f t="shared" si="98"/>
        <v>0.18920513192661523</v>
      </c>
      <c r="V132" s="7">
        <f t="shared" si="99"/>
        <v>0.55351919433682117</v>
      </c>
      <c r="W132" s="6">
        <f t="shared" si="100"/>
        <v>0.74352933432038737</v>
      </c>
      <c r="X132" s="6">
        <v>2.1489999999999999E-3</v>
      </c>
      <c r="Y132" s="6">
        <v>0.63864250624999996</v>
      </c>
      <c r="Z132" s="6">
        <f t="shared" si="101"/>
        <v>17299.568214992891</v>
      </c>
      <c r="AA132" s="6">
        <f t="shared" si="103"/>
        <v>17299.568214992891</v>
      </c>
      <c r="AB132" s="6">
        <f t="shared" si="102"/>
        <v>16.423402301588879</v>
      </c>
    </row>
    <row r="133" spans="7:28">
      <c r="G133" s="6">
        <v>121728</v>
      </c>
      <c r="H133" s="6">
        <v>4103881</v>
      </c>
      <c r="I133" s="12">
        <f t="shared" si="88"/>
        <v>8207762</v>
      </c>
      <c r="J133" s="6">
        <v>1615629.4003910001</v>
      </c>
      <c r="K133" s="12">
        <f t="shared" si="89"/>
        <v>12925035.203128001</v>
      </c>
      <c r="L133" s="6">
        <f t="shared" si="90"/>
        <v>51.681131999999998</v>
      </c>
      <c r="M133" s="6">
        <f t="shared" si="91"/>
        <v>5242880</v>
      </c>
      <c r="N133" s="13">
        <f t="shared" si="92"/>
        <v>0.63502821238070062</v>
      </c>
      <c r="O133" s="13"/>
      <c r="P133" s="7">
        <f t="shared" si="93"/>
        <v>0</v>
      </c>
      <c r="Q133" s="7">
        <f t="shared" si="94"/>
        <v>0.38319674411166216</v>
      </c>
      <c r="R133" s="6">
        <f t="shared" si="95"/>
        <v>0.38319674411166216</v>
      </c>
      <c r="S133" s="6">
        <f t="shared" si="96"/>
        <v>0.38319674411166216</v>
      </c>
      <c r="T133" s="7">
        <f t="shared" si="97"/>
        <v>8.3066175704899121E-4</v>
      </c>
      <c r="U133" s="7">
        <f t="shared" si="98"/>
        <v>0.19390090483568467</v>
      </c>
      <c r="V133" s="7">
        <f t="shared" si="99"/>
        <v>0.60220003553256762</v>
      </c>
      <c r="W133" s="6">
        <f t="shared" si="100"/>
        <v>0.79693160212530123</v>
      </c>
      <c r="X133" s="6">
        <v>2.3379999999999998E-3</v>
      </c>
      <c r="Y133" s="6">
        <v>0.67826755294131402</v>
      </c>
      <c r="Z133" s="6">
        <f t="shared" si="101"/>
        <v>16289.937729326868</v>
      </c>
      <c r="AA133" s="6">
        <f t="shared" si="103"/>
        <v>16289.937729326868</v>
      </c>
      <c r="AB133" s="6">
        <f t="shared" si="102"/>
        <v>17.495168192758058</v>
      </c>
    </row>
    <row r="134" spans="7:28">
      <c r="G134" s="6">
        <v>221119</v>
      </c>
      <c r="H134" s="6">
        <v>3943588</v>
      </c>
      <c r="I134" s="12">
        <f t="shared" si="88"/>
        <v>7887176</v>
      </c>
      <c r="J134" s="6">
        <v>1555329.781738</v>
      </c>
      <c r="K134" s="12">
        <f t="shared" si="89"/>
        <v>12442638.253904</v>
      </c>
      <c r="L134" s="6">
        <f t="shared" si="90"/>
        <v>51.745435999999998</v>
      </c>
      <c r="M134" s="6">
        <f t="shared" si="91"/>
        <v>5242880</v>
      </c>
      <c r="N134" s="13">
        <f t="shared" si="92"/>
        <v>0.6338829305372855</v>
      </c>
      <c r="O134" s="13"/>
      <c r="P134" s="7">
        <f t="shared" si="93"/>
        <v>0</v>
      </c>
      <c r="Q134" s="7">
        <f t="shared" si="94"/>
        <v>0.36889481476238661</v>
      </c>
      <c r="R134" s="6">
        <f t="shared" si="95"/>
        <v>0.36889481476238661</v>
      </c>
      <c r="S134" s="6">
        <f t="shared" si="96"/>
        <v>0.36889481476238661</v>
      </c>
      <c r="T134" s="7">
        <f t="shared" si="97"/>
        <v>7.9821703825167368E-4</v>
      </c>
      <c r="U134" s="7">
        <f t="shared" si="98"/>
        <v>0.18666400346756534</v>
      </c>
      <c r="V134" s="7">
        <f t="shared" si="99"/>
        <v>0.52183801197133539</v>
      </c>
      <c r="W134" s="6">
        <f t="shared" si="100"/>
        <v>0.70930023247715246</v>
      </c>
      <c r="X134" s="6">
        <v>2.026E-3</v>
      </c>
      <c r="Y134" s="6">
        <v>0.61519489999999999</v>
      </c>
      <c r="Z134" s="6">
        <f t="shared" si="101"/>
        <v>18108.036266652845</v>
      </c>
      <c r="AA134" s="6">
        <f t="shared" si="103"/>
        <v>18108.036266652845</v>
      </c>
      <c r="AB134" s="6">
        <f t="shared" si="102"/>
        <v>15.296832349740297</v>
      </c>
    </row>
    <row r="135" spans="7:28">
      <c r="G135" s="6">
        <v>18696</v>
      </c>
      <c r="H135" s="6">
        <v>4396289</v>
      </c>
      <c r="I135" s="12">
        <f t="shared" si="88"/>
        <v>8792578</v>
      </c>
      <c r="J135" s="6">
        <v>824493.36584500002</v>
      </c>
      <c r="K135" s="12">
        <f t="shared" si="89"/>
        <v>6595946.9267600002</v>
      </c>
      <c r="L135" s="6">
        <f t="shared" si="90"/>
        <v>53.129387999999999</v>
      </c>
      <c r="M135" s="6">
        <f t="shared" si="91"/>
        <v>5242880</v>
      </c>
      <c r="N135" s="13">
        <f t="shared" si="92"/>
        <v>1.3330274026809079</v>
      </c>
      <c r="O135" s="13"/>
      <c r="P135" s="7">
        <f t="shared" si="93"/>
        <v>0</v>
      </c>
      <c r="Q135" s="7">
        <f t="shared" si="94"/>
        <v>0.19555423617384518</v>
      </c>
      <c r="R135" s="6">
        <f t="shared" si="95"/>
        <v>0.19555423617384518</v>
      </c>
      <c r="S135" s="6">
        <f t="shared" si="96"/>
        <v>0.19555423617384518</v>
      </c>
      <c r="T135" s="7">
        <f t="shared" si="97"/>
        <v>8.8984771859494769E-4</v>
      </c>
      <c r="U135" s="7">
        <f t="shared" si="98"/>
        <v>9.8952154268593037E-2</v>
      </c>
      <c r="V135" s="7">
        <f t="shared" si="99"/>
        <v>0.47367231195226345</v>
      </c>
      <c r="W135" s="6">
        <f t="shared" si="100"/>
        <v>0.5735143139394514</v>
      </c>
      <c r="X135" s="6">
        <v>1.8389999999999999E-3</v>
      </c>
      <c r="Y135" s="6">
        <v>0.49287827142804597</v>
      </c>
      <c r="Z135" s="6">
        <f t="shared" si="101"/>
        <v>10533.726817501098</v>
      </c>
      <c r="AA135" s="6">
        <f t="shared" si="103"/>
        <v>10533.726817501098</v>
      </c>
      <c r="AB135" s="6">
        <f t="shared" si="102"/>
        <v>16.360234805598907</v>
      </c>
    </row>
    <row r="136" spans="7:28">
      <c r="G136" s="6">
        <v>112985</v>
      </c>
      <c r="H136" s="6">
        <v>4282190</v>
      </c>
      <c r="I136" s="12">
        <f t="shared" si="88"/>
        <v>8564380</v>
      </c>
      <c r="J136" s="6">
        <v>1692948.8852540001</v>
      </c>
      <c r="K136" s="12">
        <f t="shared" si="89"/>
        <v>13543591.082032001</v>
      </c>
      <c r="L136" s="6">
        <f t="shared" si="90"/>
        <v>53.645980000000002</v>
      </c>
      <c r="M136" s="6">
        <f t="shared" si="91"/>
        <v>5242880</v>
      </c>
      <c r="N136" s="13">
        <f t="shared" si="92"/>
        <v>0.63235665844653155</v>
      </c>
      <c r="O136" s="13"/>
      <c r="P136" s="7">
        <f t="shared" si="93"/>
        <v>0</v>
      </c>
      <c r="Q136" s="7">
        <f t="shared" si="94"/>
        <v>0.40153546390019912</v>
      </c>
      <c r="R136" s="6">
        <f t="shared" si="95"/>
        <v>0.40153546390019912</v>
      </c>
      <c r="S136" s="6">
        <f t="shared" si="96"/>
        <v>0.40153546390019912</v>
      </c>
      <c r="T136" s="7">
        <f t="shared" si="97"/>
        <v>8.667530733512057E-4</v>
      </c>
      <c r="U136" s="7">
        <f t="shared" si="98"/>
        <v>0.20318045748107255</v>
      </c>
      <c r="V136" s="7">
        <f t="shared" si="99"/>
        <v>0.56871585904872091</v>
      </c>
      <c r="W136" s="6">
        <f t="shared" si="100"/>
        <v>0.77276306960314467</v>
      </c>
      <c r="X136" s="6">
        <v>2.2079999999999999E-3</v>
      </c>
      <c r="Y136" s="6">
        <v>0.66321419999999986</v>
      </c>
      <c r="Z136" s="6">
        <f t="shared" si="101"/>
        <v>18085.482966494528</v>
      </c>
      <c r="AA136" s="6">
        <f t="shared" si="103"/>
        <v>18085.482966494528</v>
      </c>
      <c r="AB136" s="6">
        <f t="shared" si="102"/>
        <v>16.517871541825375</v>
      </c>
    </row>
    <row r="137" spans="7:28">
      <c r="G137" s="6">
        <v>42138</v>
      </c>
      <c r="H137" s="6">
        <v>4413449</v>
      </c>
      <c r="I137" s="12">
        <f t="shared" si="88"/>
        <v>8826898</v>
      </c>
      <c r="J137" s="6">
        <v>824593.547119</v>
      </c>
      <c r="K137" s="12">
        <f t="shared" si="89"/>
        <v>6596748.376952</v>
      </c>
      <c r="L137" s="6">
        <f t="shared" si="90"/>
        <v>53.804147999999998</v>
      </c>
      <c r="M137" s="6">
        <f t="shared" si="91"/>
        <v>5242880</v>
      </c>
      <c r="N137" s="13">
        <f t="shared" si="92"/>
        <v>1.3380680140597436</v>
      </c>
      <c r="O137" s="13"/>
      <c r="P137" s="7">
        <f t="shared" si="93"/>
        <v>0</v>
      </c>
      <c r="Q137" s="7">
        <f t="shared" si="94"/>
        <v>0.19557799727772734</v>
      </c>
      <c r="R137" s="6">
        <f t="shared" si="95"/>
        <v>0.19557799727772734</v>
      </c>
      <c r="S137" s="6">
        <f t="shared" si="96"/>
        <v>0.19557799727772734</v>
      </c>
      <c r="T137" s="7">
        <f t="shared" si="97"/>
        <v>8.9332105414024262E-4</v>
      </c>
      <c r="U137" s="7">
        <f t="shared" si="98"/>
        <v>9.8964177595026362E-2</v>
      </c>
      <c r="V137" s="7">
        <f t="shared" si="99"/>
        <v>0.52183801197133539</v>
      </c>
      <c r="W137" s="6">
        <f t="shared" si="100"/>
        <v>0.62169551062050199</v>
      </c>
      <c r="X137" s="6">
        <v>2.026E-3</v>
      </c>
      <c r="Y137" s="6">
        <v>0.52959639999999997</v>
      </c>
      <c r="Z137" s="6">
        <f t="shared" si="101"/>
        <v>9553.405591200757</v>
      </c>
      <c r="AA137" s="6">
        <f t="shared" si="103"/>
        <v>9553.405591200757</v>
      </c>
      <c r="AB137" s="6">
        <f t="shared" si="102"/>
        <v>17.39043366240821</v>
      </c>
    </row>
    <row r="138" spans="7:28">
      <c r="G138" s="6">
        <v>56814</v>
      </c>
      <c r="H138" s="6">
        <v>4391071</v>
      </c>
      <c r="I138" s="12">
        <f t="shared" si="88"/>
        <v>8782142</v>
      </c>
      <c r="J138" s="6">
        <v>1682597.4301760001</v>
      </c>
      <c r="K138" s="12">
        <f t="shared" si="89"/>
        <v>13460779.441408001</v>
      </c>
      <c r="L138" s="6">
        <f t="shared" si="90"/>
        <v>53.829132000000001</v>
      </c>
      <c r="M138" s="6">
        <f t="shared" si="91"/>
        <v>5242880</v>
      </c>
      <c r="N138" s="13">
        <f t="shared" si="92"/>
        <v>0.65242447796034797</v>
      </c>
      <c r="O138" s="13"/>
      <c r="P138" s="7">
        <f t="shared" si="93"/>
        <v>0</v>
      </c>
      <c r="Q138" s="7">
        <f t="shared" si="94"/>
        <v>0.39908029448959809</v>
      </c>
      <c r="R138" s="6">
        <f t="shared" si="95"/>
        <v>0.39908029448959809</v>
      </c>
      <c r="S138" s="6">
        <f t="shared" si="96"/>
        <v>0.39908029448959809</v>
      </c>
      <c r="T138" s="7">
        <f t="shared" si="97"/>
        <v>8.8879154931316743E-4</v>
      </c>
      <c r="U138" s="7">
        <f t="shared" si="98"/>
        <v>0.2019381202807812</v>
      </c>
      <c r="V138" s="7">
        <f t="shared" si="99"/>
        <v>1.2700805710911425</v>
      </c>
      <c r="W138" s="6">
        <f t="shared" si="100"/>
        <v>1.472907482921237</v>
      </c>
      <c r="X138" s="6">
        <v>4.9309999999999996E-3</v>
      </c>
      <c r="Y138" s="6">
        <v>1.2551244124999998</v>
      </c>
      <c r="Z138" s="6">
        <f t="shared" si="101"/>
        <v>7993.2933378543521</v>
      </c>
      <c r="AA138" s="6">
        <f t="shared" si="103"/>
        <v>7993.2933378543521</v>
      </c>
      <c r="AB138" s="6">
        <f t="shared" si="102"/>
        <v>17.351512587301951</v>
      </c>
    </row>
    <row r="139" spans="7:28">
      <c r="G139" s="6">
        <v>999999</v>
      </c>
      <c r="H139" s="6">
        <v>2997995</v>
      </c>
      <c r="I139" s="12">
        <f t="shared" si="88"/>
        <v>5995990</v>
      </c>
      <c r="J139" s="6">
        <v>1275591.8044429999</v>
      </c>
      <c r="K139" s="12">
        <f t="shared" si="89"/>
        <v>10204734.435543999</v>
      </c>
      <c r="L139" s="6">
        <f t="shared" si="90"/>
        <v>55.975920000000002</v>
      </c>
      <c r="M139" s="6">
        <f t="shared" si="91"/>
        <v>5242880</v>
      </c>
      <c r="N139" s="13">
        <f t="shared" si="92"/>
        <v>0.58756943043176435</v>
      </c>
      <c r="O139" s="13"/>
      <c r="P139" s="7">
        <f t="shared" si="93"/>
        <v>0</v>
      </c>
      <c r="Q139" s="7">
        <f t="shared" si="94"/>
        <v>0.30254625606576729</v>
      </c>
      <c r="R139" s="6">
        <f t="shared" si="95"/>
        <v>0.30254625606576729</v>
      </c>
      <c r="S139" s="6">
        <f t="shared" si="96"/>
        <v>0.30254625606576729</v>
      </c>
      <c r="T139" s="7">
        <f t="shared" si="97"/>
        <v>6.0682066422590962E-4</v>
      </c>
      <c r="U139" s="7">
        <f t="shared" si="98"/>
        <v>0.15309105233082712</v>
      </c>
      <c r="V139" s="7">
        <f t="shared" si="99"/>
        <v>0.45667265312200284</v>
      </c>
      <c r="W139" s="6">
        <f t="shared" si="100"/>
        <v>0.61037052611705589</v>
      </c>
      <c r="X139" s="6">
        <v>1.7730000000000001E-3</v>
      </c>
      <c r="Y139" s="6">
        <v>0.54677956153791596</v>
      </c>
      <c r="Z139" s="6">
        <f t="shared" si="101"/>
        <v>16964.086636535096</v>
      </c>
      <c r="AA139" s="6">
        <f t="shared" si="103"/>
        <v>16964.086636535096</v>
      </c>
      <c r="AB139" s="6">
        <f t="shared" si="102"/>
        <v>11.630091732082832</v>
      </c>
    </row>
    <row r="140" spans="7:28">
      <c r="G140" s="6">
        <v>1000000</v>
      </c>
      <c r="H140" s="6">
        <v>2998000</v>
      </c>
      <c r="I140" s="12">
        <f t="shared" si="88"/>
        <v>5996000</v>
      </c>
      <c r="J140" s="6">
        <v>1281687.498291</v>
      </c>
      <c r="K140" s="12">
        <f t="shared" si="89"/>
        <v>10253499.986328</v>
      </c>
      <c r="L140" s="6">
        <f t="shared" si="90"/>
        <v>55.975999999999999</v>
      </c>
      <c r="M140" s="6">
        <f t="shared" si="91"/>
        <v>5242880</v>
      </c>
      <c r="N140" s="13">
        <f t="shared" si="92"/>
        <v>0.58477593094992508</v>
      </c>
      <c r="O140" s="13"/>
      <c r="P140" s="7">
        <f t="shared" si="93"/>
        <v>0</v>
      </c>
      <c r="Q140" s="7">
        <f t="shared" si="94"/>
        <v>0.30399203938407648</v>
      </c>
      <c r="R140" s="6">
        <f t="shared" si="95"/>
        <v>0.30399203938407648</v>
      </c>
      <c r="S140" s="6">
        <f t="shared" si="96"/>
        <v>0.30399203938407648</v>
      </c>
      <c r="T140" s="7">
        <f t="shared" si="97"/>
        <v>6.0682167627006622E-4</v>
      </c>
      <c r="U140" s="7">
        <f t="shared" si="98"/>
        <v>0.15382263133801929</v>
      </c>
      <c r="V140" s="7">
        <f t="shared" si="99"/>
        <v>0.46903604136219235</v>
      </c>
      <c r="W140" s="6">
        <f t="shared" si="100"/>
        <v>0.62346549437648169</v>
      </c>
      <c r="X140" s="6">
        <v>1.8209999999999999E-3</v>
      </c>
      <c r="Y140" s="6">
        <v>0.55752016153930195</v>
      </c>
      <c r="Z140" s="6">
        <f t="shared" si="101"/>
        <v>16593.686951349613</v>
      </c>
      <c r="AA140" s="6">
        <f t="shared" si="103"/>
        <v>16593.686951349613</v>
      </c>
      <c r="AB140" s="6">
        <f t="shared" si="102"/>
        <v>11.828331491206704</v>
      </c>
    </row>
    <row r="141" spans="7:28">
      <c r="G141" s="6">
        <v>16783</v>
      </c>
      <c r="H141" s="6">
        <v>4670105</v>
      </c>
      <c r="I141" s="12">
        <f t="shared" si="88"/>
        <v>9340210</v>
      </c>
      <c r="J141" s="6">
        <v>1780756.3701170001</v>
      </c>
      <c r="K141" s="12">
        <f t="shared" si="89"/>
        <v>14246050.960936001</v>
      </c>
      <c r="L141" s="6">
        <f t="shared" si="90"/>
        <v>56.376919999999998</v>
      </c>
      <c r="M141" s="6">
        <f t="shared" si="91"/>
        <v>5242880</v>
      </c>
      <c r="N141" s="13">
        <f t="shared" si="92"/>
        <v>0.65563502654958394</v>
      </c>
      <c r="O141" s="13"/>
      <c r="P141" s="7">
        <f t="shared" si="93"/>
        <v>0</v>
      </c>
      <c r="Q141" s="7">
        <f t="shared" si="94"/>
        <v>0.42236173897293089</v>
      </c>
      <c r="R141" s="6">
        <f t="shared" si="95"/>
        <v>0.42236173897293089</v>
      </c>
      <c r="S141" s="6">
        <f t="shared" si="96"/>
        <v>0.42236173897293089</v>
      </c>
      <c r="T141" s="7">
        <f t="shared" si="97"/>
        <v>9.4527049514917189E-4</v>
      </c>
      <c r="U141" s="7">
        <f t="shared" si="98"/>
        <v>0.21371873486211113</v>
      </c>
      <c r="V141" s="7">
        <f t="shared" si="99"/>
        <v>1.7295865006848554</v>
      </c>
      <c r="W141" s="6">
        <f t="shared" si="100"/>
        <v>1.9442505060421158</v>
      </c>
      <c r="X141" s="6">
        <v>6.7149999999999996E-3</v>
      </c>
      <c r="Y141" s="6">
        <v>1.637005083331095</v>
      </c>
      <c r="Z141" s="6">
        <f t="shared" si="101"/>
        <v>6189.824854399566</v>
      </c>
      <c r="AA141" s="6">
        <f t="shared" si="103"/>
        <v>6189.824854399566</v>
      </c>
      <c r="AB141" s="6">
        <f t="shared" si="102"/>
        <v>18.768751901846016</v>
      </c>
    </row>
    <row r="142" spans="7:28">
      <c r="G142" s="6">
        <v>19242</v>
      </c>
      <c r="H142" s="6">
        <v>4671337</v>
      </c>
      <c r="I142" s="12">
        <f t="shared" si="88"/>
        <v>9342674</v>
      </c>
      <c r="J142" s="6">
        <v>1792864.720215</v>
      </c>
      <c r="K142" s="12">
        <f t="shared" si="89"/>
        <v>14342917.76172</v>
      </c>
      <c r="L142" s="6">
        <f t="shared" si="90"/>
        <v>56.440883999999997</v>
      </c>
      <c r="M142" s="6">
        <f t="shared" si="91"/>
        <v>5242880</v>
      </c>
      <c r="N142" s="13">
        <f t="shared" si="92"/>
        <v>0.65137890038906754</v>
      </c>
      <c r="O142" s="13"/>
      <c r="P142" s="7">
        <f t="shared" si="93"/>
        <v>0</v>
      </c>
      <c r="Q142" s="7">
        <f t="shared" si="94"/>
        <v>0.42523361066144733</v>
      </c>
      <c r="R142" s="6">
        <f t="shared" si="95"/>
        <v>0.42523361066144733</v>
      </c>
      <c r="S142" s="6">
        <f t="shared" si="96"/>
        <v>0.42523361066144733</v>
      </c>
      <c r="T142" s="7">
        <f t="shared" si="97"/>
        <v>9.4551986282934695E-4</v>
      </c>
      <c r="U142" s="7">
        <f t="shared" si="98"/>
        <v>0.21517192706045885</v>
      </c>
      <c r="V142" s="7">
        <f t="shared" si="99"/>
        <v>0.70934940028087745</v>
      </c>
      <c r="W142" s="6">
        <f t="shared" si="100"/>
        <v>0.92546684720416561</v>
      </c>
      <c r="X142" s="6">
        <v>2.7539999999999999E-3</v>
      </c>
      <c r="Y142" s="6">
        <v>0.79026029999999992</v>
      </c>
      <c r="Z142" s="6">
        <f t="shared" si="101"/>
        <v>15340.581360255896</v>
      </c>
      <c r="AA142" s="6">
        <f t="shared" si="103"/>
        <v>15340.581360255896</v>
      </c>
      <c r="AB142" s="6">
        <f t="shared" si="102"/>
        <v>17.109115465393582</v>
      </c>
    </row>
    <row r="143" spans="7:28">
      <c r="G143" s="6">
        <v>133123</v>
      </c>
      <c r="H143" s="6">
        <v>4508981</v>
      </c>
      <c r="I143" s="12">
        <f t="shared" si="88"/>
        <v>9017962</v>
      </c>
      <c r="J143" s="6">
        <v>1781575.4166260001</v>
      </c>
      <c r="K143" s="12">
        <f t="shared" si="89"/>
        <v>14252603.333008001</v>
      </c>
      <c r="L143" s="6">
        <f t="shared" si="90"/>
        <v>56.770232</v>
      </c>
      <c r="M143" s="6">
        <f t="shared" si="91"/>
        <v>5242880</v>
      </c>
      <c r="N143" s="13">
        <f t="shared" si="92"/>
        <v>0.63272384625446287</v>
      </c>
      <c r="O143" s="13"/>
      <c r="P143" s="7">
        <f t="shared" si="93"/>
        <v>0</v>
      </c>
      <c r="Q143" s="7">
        <f t="shared" si="94"/>
        <v>0.42255600131765481</v>
      </c>
      <c r="R143" s="6">
        <f t="shared" si="95"/>
        <v>0.42255600131765481</v>
      </c>
      <c r="S143" s="6">
        <f t="shared" si="96"/>
        <v>0.42255600131765481</v>
      </c>
      <c r="T143" s="7">
        <f t="shared" si="97"/>
        <v>9.1265757461303509E-4</v>
      </c>
      <c r="U143" s="7">
        <f t="shared" si="98"/>
        <v>0.2138170333080042</v>
      </c>
      <c r="V143" s="7">
        <f t="shared" si="99"/>
        <v>0.62306325318788769</v>
      </c>
      <c r="W143" s="6">
        <f t="shared" si="100"/>
        <v>0.83779294407050497</v>
      </c>
      <c r="X143" s="6">
        <v>2.4190000000000001E-3</v>
      </c>
      <c r="Y143" s="6">
        <v>0.71928965000000011</v>
      </c>
      <c r="Z143" s="6">
        <f t="shared" si="101"/>
        <v>17368.210058604993</v>
      </c>
      <c r="AA143" s="6">
        <f t="shared" si="103"/>
        <v>17368.210058604993</v>
      </c>
      <c r="AB143" s="6">
        <f t="shared" si="102"/>
        <v>16.475045076834462</v>
      </c>
    </row>
    <row r="144" spans="7:28">
      <c r="G144" s="6">
        <v>1000005</v>
      </c>
      <c r="H144" s="6">
        <v>3105536</v>
      </c>
      <c r="I144" s="12">
        <f t="shared" si="88"/>
        <v>6211072</v>
      </c>
      <c r="J144" s="6">
        <v>803512.92907700001</v>
      </c>
      <c r="K144" s="12">
        <f t="shared" si="89"/>
        <v>6428103.4326160001</v>
      </c>
      <c r="L144" s="6">
        <f t="shared" si="90"/>
        <v>57.266531999999998</v>
      </c>
      <c r="M144" s="6">
        <f t="shared" si="91"/>
        <v>5242880</v>
      </c>
      <c r="N144" s="13">
        <f t="shared" si="92"/>
        <v>0.96623709700830429</v>
      </c>
      <c r="O144" s="13"/>
      <c r="P144" s="7">
        <f t="shared" si="93"/>
        <v>0</v>
      </c>
      <c r="Q144" s="7">
        <f t="shared" si="94"/>
        <v>0.19057807328798007</v>
      </c>
      <c r="R144" s="6">
        <f t="shared" si="95"/>
        <v>0.19057807328798007</v>
      </c>
      <c r="S144" s="6">
        <f t="shared" si="96"/>
        <v>0.19057807328798007</v>
      </c>
      <c r="T144" s="7">
        <f t="shared" si="97"/>
        <v>6.2858791235391475E-4</v>
      </c>
      <c r="U144" s="7">
        <f t="shared" si="98"/>
        <v>9.6434172315443045E-2</v>
      </c>
      <c r="V144" s="7">
        <f t="shared" si="99"/>
        <v>0.58803365317401712</v>
      </c>
      <c r="W144" s="6">
        <f t="shared" si="100"/>
        <v>0.68509641340181404</v>
      </c>
      <c r="X144" s="6">
        <v>2.2829999999999999E-3</v>
      </c>
      <c r="Y144" s="6">
        <v>0.60958953749999989</v>
      </c>
      <c r="Z144" s="6">
        <f t="shared" si="101"/>
        <v>8247.7036043793287</v>
      </c>
      <c r="AA144" s="6">
        <f t="shared" si="103"/>
        <v>8247.7036043793287</v>
      </c>
      <c r="AB144" s="6">
        <f t="shared" si="102"/>
        <v>12.386511128697672</v>
      </c>
    </row>
    <row r="145" spans="7:28">
      <c r="G145" s="6">
        <v>1039183</v>
      </c>
      <c r="H145" s="6">
        <v>3114818</v>
      </c>
      <c r="I145" s="12">
        <f t="shared" si="88"/>
        <v>6229636</v>
      </c>
      <c r="J145" s="6">
        <v>1431476.2241209999</v>
      </c>
      <c r="K145" s="12">
        <f t="shared" si="89"/>
        <v>11451809.792967999</v>
      </c>
      <c r="L145" s="6">
        <f t="shared" si="90"/>
        <v>58.161476</v>
      </c>
      <c r="M145" s="6">
        <f t="shared" si="91"/>
        <v>5242880</v>
      </c>
      <c r="N145" s="13">
        <f t="shared" si="92"/>
        <v>0.54398703022690065</v>
      </c>
      <c r="O145" s="13"/>
      <c r="P145" s="7">
        <f t="shared" si="93"/>
        <v>0</v>
      </c>
      <c r="Q145" s="7">
        <f t="shared" si="94"/>
        <v>0.3395190928214547</v>
      </c>
      <c r="R145" s="6">
        <f t="shared" si="95"/>
        <v>0.3395190928214547</v>
      </c>
      <c r="S145" s="6">
        <f t="shared" si="96"/>
        <v>0.3395190928214547</v>
      </c>
      <c r="T145" s="7">
        <f t="shared" si="97"/>
        <v>6.3046667112614239E-4</v>
      </c>
      <c r="U145" s="7">
        <f t="shared" si="98"/>
        <v>0.17179963117820063</v>
      </c>
      <c r="V145" s="7">
        <f t="shared" si="99"/>
        <v>0.80413537678899771</v>
      </c>
      <c r="W145" s="6">
        <f t="shared" si="100"/>
        <v>0.97656547463832455</v>
      </c>
      <c r="X145" s="6">
        <v>3.1220000000000002E-3</v>
      </c>
      <c r="Y145" s="6">
        <v>0.87299634545369398</v>
      </c>
      <c r="Z145" s="6">
        <f t="shared" si="101"/>
        <v>10775.051019265044</v>
      </c>
      <c r="AA145" s="6">
        <f t="shared" si="103"/>
        <v>10775.051019265044</v>
      </c>
      <c r="AB145" s="6">
        <f t="shared" si="102"/>
        <v>11.863638344420096</v>
      </c>
    </row>
    <row r="146" spans="7:28">
      <c r="G146" s="6">
        <v>259156</v>
      </c>
      <c r="H146" s="6">
        <v>4429042</v>
      </c>
      <c r="I146" s="12">
        <f t="shared" si="88"/>
        <v>8858084</v>
      </c>
      <c r="J146" s="6">
        <v>849100.65838599997</v>
      </c>
      <c r="K146" s="12">
        <f t="shared" si="89"/>
        <v>6792805.2670879997</v>
      </c>
      <c r="L146" s="6">
        <f t="shared" si="90"/>
        <v>58.331623999999998</v>
      </c>
      <c r="M146" s="6">
        <f t="shared" si="91"/>
        <v>5242880</v>
      </c>
      <c r="N146" s="13">
        <f t="shared" si="92"/>
        <v>1.3040391490270651</v>
      </c>
      <c r="O146" s="13"/>
      <c r="P146" s="7">
        <f t="shared" si="93"/>
        <v>0</v>
      </c>
      <c r="Q146" s="7">
        <f t="shared" si="94"/>
        <v>0.20139062066946797</v>
      </c>
      <c r="R146" s="6">
        <f t="shared" si="95"/>
        <v>0.20139062066946797</v>
      </c>
      <c r="S146" s="6">
        <f t="shared" si="96"/>
        <v>0.20139062066946797</v>
      </c>
      <c r="T146" s="7">
        <f t="shared" si="97"/>
        <v>8.9647721504687345E-4</v>
      </c>
      <c r="U146" s="7">
        <f t="shared" si="98"/>
        <v>0.10190541588174612</v>
      </c>
      <c r="V146" s="7">
        <f t="shared" si="99"/>
        <v>0.29466075305785178</v>
      </c>
      <c r="W146" s="6">
        <f t="shared" si="100"/>
        <v>0.39746264615464477</v>
      </c>
      <c r="X146" s="6">
        <v>1.1440000000000001E-3</v>
      </c>
      <c r="Y146" s="6">
        <v>0.34759430588282397</v>
      </c>
      <c r="Z146" s="6">
        <f t="shared" si="101"/>
        <v>17504.075233345102</v>
      </c>
      <c r="AA146" s="6">
        <f t="shared" si="103"/>
        <v>17504.075233345102</v>
      </c>
      <c r="AB146" s="6">
        <f t="shared" si="102"/>
        <v>14.346708052413179</v>
      </c>
    </row>
    <row r="147" spans="7:28">
      <c r="G147" s="6">
        <v>153746</v>
      </c>
      <c r="H147" s="6">
        <v>4617075</v>
      </c>
      <c r="I147" s="12">
        <f t="shared" si="88"/>
        <v>9234150</v>
      </c>
      <c r="J147" s="6">
        <v>1814393.20166</v>
      </c>
      <c r="K147" s="12">
        <f t="shared" si="89"/>
        <v>14515145.61328</v>
      </c>
      <c r="L147" s="6">
        <f t="shared" si="90"/>
        <v>58.479819999999997</v>
      </c>
      <c r="M147" s="6">
        <f t="shared" si="91"/>
        <v>5242880</v>
      </c>
      <c r="N147" s="13">
        <f t="shared" si="92"/>
        <v>0.63617343194625731</v>
      </c>
      <c r="O147" s="13"/>
      <c r="P147" s="7">
        <f t="shared" si="93"/>
        <v>0</v>
      </c>
      <c r="Q147" s="7">
        <f t="shared" si="94"/>
        <v>0.4303397593818134</v>
      </c>
      <c r="R147" s="6">
        <f t="shared" si="95"/>
        <v>0.4303397593818134</v>
      </c>
      <c r="S147" s="6">
        <f t="shared" si="96"/>
        <v>0.4303397593818134</v>
      </c>
      <c r="T147" s="7">
        <f t="shared" si="97"/>
        <v>9.3453675482475513E-4</v>
      </c>
      <c r="U147" s="7">
        <f t="shared" si="98"/>
        <v>0.21775568298301975</v>
      </c>
      <c r="V147" s="7">
        <f t="shared" si="99"/>
        <v>0.64057805319482286</v>
      </c>
      <c r="W147" s="6">
        <f t="shared" si="100"/>
        <v>0.85926827293266739</v>
      </c>
      <c r="X147" s="6">
        <v>2.4870000000000001E-3</v>
      </c>
      <c r="Y147" s="6">
        <v>0.72297089999999997</v>
      </c>
      <c r="Z147" s="6">
        <f t="shared" si="101"/>
        <v>17203.568933727918</v>
      </c>
      <c r="AA147" s="6">
        <f t="shared" si="103"/>
        <v>17203.568933727918</v>
      </c>
      <c r="AB147" s="6">
        <f t="shared" si="102"/>
        <v>18.852400965608357</v>
      </c>
    </row>
    <row r="148" spans="7:28">
      <c r="G148" s="6">
        <v>1048576</v>
      </c>
      <c r="H148" s="6">
        <v>3145686</v>
      </c>
      <c r="I148" s="12">
        <f t="shared" si="88"/>
        <v>6291372</v>
      </c>
      <c r="J148" s="6">
        <v>1645707.2749020001</v>
      </c>
      <c r="K148" s="12">
        <f t="shared" si="89"/>
        <v>13165658.199216001</v>
      </c>
      <c r="L148" s="6">
        <f t="shared" si="90"/>
        <v>58.719752</v>
      </c>
      <c r="M148" s="6">
        <f t="shared" si="91"/>
        <v>5242880</v>
      </c>
      <c r="N148" s="13">
        <f t="shared" si="92"/>
        <v>0.4778623221719856</v>
      </c>
      <c r="O148" s="13"/>
      <c r="P148" s="7">
        <f t="shared" si="93"/>
        <v>0</v>
      </c>
      <c r="Q148" s="7">
        <f t="shared" si="94"/>
        <v>0.39033064720826649</v>
      </c>
      <c r="R148" s="6">
        <f t="shared" si="95"/>
        <v>0.39033064720826649</v>
      </c>
      <c r="S148" s="6">
        <f t="shared" si="96"/>
        <v>0.39033064720826649</v>
      </c>
      <c r="T148" s="7">
        <f t="shared" si="97"/>
        <v>6.3671462693104715E-4</v>
      </c>
      <c r="U148" s="7">
        <f t="shared" si="98"/>
        <v>0.19751072221199983</v>
      </c>
      <c r="V148" s="7">
        <f t="shared" si="99"/>
        <v>0.8504980826897085</v>
      </c>
      <c r="W148" s="6">
        <f t="shared" si="100"/>
        <v>1.0486455195286393</v>
      </c>
      <c r="X148" s="6">
        <v>3.3019999999999998E-3</v>
      </c>
      <c r="Y148" s="6">
        <v>0.93023343636303601</v>
      </c>
      <c r="Z148" s="6">
        <f t="shared" si="101"/>
        <v>11721.037165604679</v>
      </c>
      <c r="AA148" s="6">
        <f t="shared" si="103"/>
        <v>11721.037165604679</v>
      </c>
      <c r="AB148" s="6">
        <f t="shared" si="102"/>
        <v>12.729286922706502</v>
      </c>
    </row>
    <row r="149" spans="7:28">
      <c r="G149" s="6">
        <v>682862</v>
      </c>
      <c r="H149" s="6">
        <v>3871773</v>
      </c>
      <c r="I149" s="12">
        <f t="shared" si="88"/>
        <v>7743546</v>
      </c>
      <c r="J149" s="6">
        <v>861626.56738300005</v>
      </c>
      <c r="K149" s="12">
        <f t="shared" si="89"/>
        <v>6893012.5390640004</v>
      </c>
      <c r="L149" s="6">
        <f t="shared" si="90"/>
        <v>60.118516</v>
      </c>
      <c r="M149" s="6">
        <f t="shared" si="91"/>
        <v>5242880</v>
      </c>
      <c r="N149" s="13">
        <f t="shared" si="92"/>
        <v>1.123390673688154</v>
      </c>
      <c r="O149" s="13"/>
      <c r="P149" s="7">
        <f t="shared" si="93"/>
        <v>0</v>
      </c>
      <c r="Q149" s="7">
        <f t="shared" si="94"/>
        <v>0.20436152943327718</v>
      </c>
      <c r="R149" s="6">
        <f t="shared" si="95"/>
        <v>0.20436152943327718</v>
      </c>
      <c r="S149" s="6">
        <f t="shared" si="96"/>
        <v>0.20436152943327718</v>
      </c>
      <c r="T149" s="7">
        <f t="shared" si="97"/>
        <v>7.8368104803108176E-4</v>
      </c>
      <c r="U149" s="7">
        <f t="shared" si="98"/>
        <v>0.10340872170659678</v>
      </c>
      <c r="V149" s="7">
        <f t="shared" si="99"/>
        <v>0.64985059437496506</v>
      </c>
      <c r="W149" s="6">
        <f t="shared" si="100"/>
        <v>0.75404299712959288</v>
      </c>
      <c r="X149" s="6">
        <v>2.5230000000000001E-3</v>
      </c>
      <c r="Y149" s="6">
        <v>0.66392744999999997</v>
      </c>
      <c r="Z149" s="6">
        <f t="shared" si="101"/>
        <v>7999.941713566277</v>
      </c>
      <c r="AA149" s="6">
        <f t="shared" si="103"/>
        <v>7999.941713566277</v>
      </c>
      <c r="AB149" s="6">
        <f t="shared" si="102"/>
        <v>13.573101568491092</v>
      </c>
    </row>
    <row r="150" spans="7:28">
      <c r="G150" s="6">
        <v>97578</v>
      </c>
      <c r="H150" s="6">
        <v>4925574</v>
      </c>
      <c r="I150" s="12">
        <f t="shared" si="88"/>
        <v>9851148</v>
      </c>
      <c r="J150" s="6">
        <v>1958537.5036619999</v>
      </c>
      <c r="K150" s="12">
        <f t="shared" si="89"/>
        <v>15668300.029296</v>
      </c>
      <c r="L150" s="6">
        <f t="shared" si="90"/>
        <v>61.058447999999999</v>
      </c>
      <c r="M150" s="6">
        <f t="shared" si="91"/>
        <v>5242880</v>
      </c>
      <c r="N150" s="13">
        <f t="shared" si="92"/>
        <v>0.62873113111063061</v>
      </c>
      <c r="O150" s="13"/>
      <c r="P150" s="7">
        <f t="shared" si="93"/>
        <v>0</v>
      </c>
      <c r="Q150" s="7">
        <f t="shared" si="94"/>
        <v>0.46452806221663862</v>
      </c>
      <c r="R150" s="6">
        <f t="shared" si="95"/>
        <v>0.46452806221663862</v>
      </c>
      <c r="S150" s="6">
        <f t="shared" si="96"/>
        <v>0.46452806221663862</v>
      </c>
      <c r="T150" s="7">
        <f t="shared" si="97"/>
        <v>9.9697967687533513E-4</v>
      </c>
      <c r="U150" s="7">
        <f t="shared" si="98"/>
        <v>0.23505526330653445</v>
      </c>
      <c r="V150" s="7">
        <f t="shared" si="99"/>
        <v>0.64135076495983478</v>
      </c>
      <c r="W150" s="6">
        <f t="shared" si="100"/>
        <v>0.87740300794324455</v>
      </c>
      <c r="X150" s="6">
        <v>2.49E-3</v>
      </c>
      <c r="Y150" s="6">
        <v>0.74091333333443998</v>
      </c>
      <c r="Z150" s="6">
        <f t="shared" si="101"/>
        <v>18555.745470547736</v>
      </c>
      <c r="AA150" s="6">
        <f t="shared" si="103"/>
        <v>18555.745470547736</v>
      </c>
      <c r="AB150" s="6">
        <f t="shared" si="102"/>
        <v>18.421813789548132</v>
      </c>
    </row>
    <row r="151" spans="7:28">
      <c r="G151" s="6">
        <v>108384</v>
      </c>
      <c r="H151" s="6">
        <v>5138004</v>
      </c>
      <c r="I151" s="12">
        <f t="shared" si="88"/>
        <v>10276008</v>
      </c>
      <c r="J151" s="6">
        <v>2041684.341064</v>
      </c>
      <c r="K151" s="12">
        <f t="shared" si="89"/>
        <v>16333474.728512</v>
      </c>
      <c r="L151" s="6">
        <f t="shared" si="90"/>
        <v>63.823728000000003</v>
      </c>
      <c r="M151" s="6">
        <f t="shared" si="91"/>
        <v>5242880</v>
      </c>
      <c r="N151" s="13">
        <f t="shared" si="92"/>
        <v>0.6291379005878045</v>
      </c>
      <c r="O151" s="13"/>
      <c r="P151" s="7">
        <f t="shared" si="93"/>
        <v>0</v>
      </c>
      <c r="Q151" s="7">
        <f t="shared" si="94"/>
        <v>0.48424891983901003</v>
      </c>
      <c r="R151" s="6">
        <f t="shared" si="95"/>
        <v>0.48424891983901003</v>
      </c>
      <c r="S151" s="6">
        <f t="shared" si="96"/>
        <v>0.48424891983901003</v>
      </c>
      <c r="T151" s="7">
        <f t="shared" si="97"/>
        <v>1.0399773849107089E-3</v>
      </c>
      <c r="U151" s="7">
        <f t="shared" si="98"/>
        <v>0.24503418978718131</v>
      </c>
      <c r="V151" s="7">
        <f t="shared" si="99"/>
        <v>0.66710782379356304</v>
      </c>
      <c r="W151" s="6">
        <f t="shared" si="100"/>
        <v>0.91318199096565511</v>
      </c>
      <c r="X151" s="6">
        <v>2.5899999999999999E-3</v>
      </c>
      <c r="Y151" s="6">
        <v>0.77780937499999991</v>
      </c>
      <c r="Z151" s="6">
        <f t="shared" si="101"/>
        <v>18596.869491853671</v>
      </c>
      <c r="AA151" s="6">
        <f t="shared" si="103"/>
        <v>18596.869491853671</v>
      </c>
      <c r="AB151" s="6">
        <f t="shared" si="102"/>
        <v>17.404343572698028</v>
      </c>
    </row>
    <row r="152" spans="7:28">
      <c r="G152" s="6">
        <v>66463</v>
      </c>
      <c r="H152" s="6">
        <v>5209641</v>
      </c>
      <c r="I152" s="12">
        <f t="shared" si="88"/>
        <v>10419282</v>
      </c>
      <c r="J152" s="6">
        <v>1976696.7250979999</v>
      </c>
      <c r="K152" s="12">
        <f t="shared" si="89"/>
        <v>15813573.800783999</v>
      </c>
      <c r="L152" s="6">
        <f t="shared" si="90"/>
        <v>63.844951999999999</v>
      </c>
      <c r="M152" s="6">
        <f t="shared" si="91"/>
        <v>5242880</v>
      </c>
      <c r="N152" s="13">
        <f t="shared" si="92"/>
        <v>0.658882181299425</v>
      </c>
      <c r="O152" s="13"/>
      <c r="P152" s="7">
        <f t="shared" si="93"/>
        <v>0</v>
      </c>
      <c r="Q152" s="7">
        <f t="shared" si="94"/>
        <v>0.46883508617163339</v>
      </c>
      <c r="R152" s="6">
        <f t="shared" si="95"/>
        <v>0.46883508617163339</v>
      </c>
      <c r="S152" s="6">
        <f t="shared" si="96"/>
        <v>0.46883508617163339</v>
      </c>
      <c r="T152" s="7">
        <f t="shared" si="97"/>
        <v>1.0544773463593276E-3</v>
      </c>
      <c r="U152" s="7">
        <f t="shared" si="98"/>
        <v>0.23723465510684447</v>
      </c>
      <c r="V152" s="7">
        <f t="shared" si="99"/>
        <v>1.0977658474935004</v>
      </c>
      <c r="W152" s="6">
        <f t="shared" si="100"/>
        <v>1.3360549799467041</v>
      </c>
      <c r="X152" s="6">
        <v>4.2620000000000002E-3</v>
      </c>
      <c r="Y152" s="6">
        <v>1.1389928624999999</v>
      </c>
      <c r="Z152" s="6">
        <f t="shared" si="101"/>
        <v>10900.353969301581</v>
      </c>
      <c r="AA152" s="6">
        <f t="shared" si="103"/>
        <v>10900.353969301581</v>
      </c>
      <c r="AB152" s="6">
        <f t="shared" si="102"/>
        <v>17.301435674861768</v>
      </c>
    </row>
    <row r="153" spans="7:28">
      <c r="G153" s="6">
        <v>52804</v>
      </c>
      <c r="H153" s="6">
        <v>5333507</v>
      </c>
      <c r="I153" s="12">
        <f t="shared" si="88"/>
        <v>10667014</v>
      </c>
      <c r="J153" s="6">
        <v>2104464.9956049998</v>
      </c>
      <c r="K153" s="12">
        <f t="shared" si="89"/>
        <v>16835719.964839999</v>
      </c>
      <c r="L153" s="6">
        <f t="shared" si="90"/>
        <v>65.058164000000005</v>
      </c>
      <c r="M153" s="6">
        <f t="shared" si="91"/>
        <v>5242880</v>
      </c>
      <c r="N153" s="13">
        <f t="shared" si="92"/>
        <v>0.63359416896201481</v>
      </c>
      <c r="O153" s="13"/>
      <c r="P153" s="7">
        <f t="shared" si="93"/>
        <v>0</v>
      </c>
      <c r="Q153" s="7">
        <f t="shared" si="94"/>
        <v>0.49913930398743417</v>
      </c>
      <c r="R153" s="6">
        <f t="shared" si="95"/>
        <v>0.49913930398743417</v>
      </c>
      <c r="S153" s="6">
        <f t="shared" si="96"/>
        <v>0.49913930398743417</v>
      </c>
      <c r="T153" s="7">
        <f t="shared" si="97"/>
        <v>1.0795489186584829E-3</v>
      </c>
      <c r="U153" s="7">
        <f t="shared" si="98"/>
        <v>0.25256885443164145</v>
      </c>
      <c r="V153" s="7">
        <f t="shared" si="99"/>
        <v>0.81134735326244156</v>
      </c>
      <c r="W153" s="6">
        <f t="shared" si="100"/>
        <v>1.0649957566127415</v>
      </c>
      <c r="X153" s="6">
        <v>3.15E-3</v>
      </c>
      <c r="Y153" s="6">
        <v>0.89900999999999998</v>
      </c>
      <c r="Z153" s="6">
        <f t="shared" si="101"/>
        <v>15745.692190077276</v>
      </c>
      <c r="AA153" s="6">
        <f t="shared" si="103"/>
        <v>15745.692190077276</v>
      </c>
      <c r="AB153" s="6">
        <f t="shared" si="102"/>
        <v>18.463171334327928</v>
      </c>
    </row>
    <row r="154" spans="7:28">
      <c r="G154" s="6">
        <v>179860</v>
      </c>
      <c r="H154" s="6">
        <v>5146478</v>
      </c>
      <c r="I154" s="12">
        <f t="shared" si="88"/>
        <v>10292956</v>
      </c>
      <c r="J154" s="6">
        <v>2059853.7307130001</v>
      </c>
      <c r="K154" s="12">
        <f t="shared" si="89"/>
        <v>16478829.845704</v>
      </c>
      <c r="L154" s="6">
        <f t="shared" si="90"/>
        <v>65.354935999999995</v>
      </c>
      <c r="M154" s="6">
        <f t="shared" si="91"/>
        <v>5242880</v>
      </c>
      <c r="N154" s="13">
        <f t="shared" si="92"/>
        <v>0.62461692343302844</v>
      </c>
      <c r="O154" s="13"/>
      <c r="P154" s="7">
        <f t="shared" si="93"/>
        <v>0</v>
      </c>
      <c r="Q154" s="7">
        <f t="shared" si="94"/>
        <v>0.48855835550185939</v>
      </c>
      <c r="R154" s="6">
        <f t="shared" si="95"/>
        <v>0.48855835550185939</v>
      </c>
      <c r="S154" s="6">
        <f t="shared" si="96"/>
        <v>0.48855835550185939</v>
      </c>
      <c r="T154" s="7">
        <f t="shared" si="97"/>
        <v>1.0416925973472373E-3</v>
      </c>
      <c r="U154" s="7">
        <f t="shared" si="98"/>
        <v>0.24721480193276407</v>
      </c>
      <c r="V154" s="7">
        <f t="shared" si="99"/>
        <v>0.6841074826238237</v>
      </c>
      <c r="W154" s="6">
        <f t="shared" si="100"/>
        <v>0.93236397715393504</v>
      </c>
      <c r="X154" s="6">
        <v>2.6559999999999999E-3</v>
      </c>
      <c r="Y154" s="6">
        <v>0.79042560000000006</v>
      </c>
      <c r="Z154" s="6">
        <f t="shared" si="101"/>
        <v>18294.516396907358</v>
      </c>
      <c r="AA154" s="6">
        <f t="shared" si="103"/>
        <v>18294.516396907358</v>
      </c>
      <c r="AB154" s="6">
        <f t="shared" si="102"/>
        <v>17.95720902181495</v>
      </c>
    </row>
    <row r="155" spans="7:28">
      <c r="G155" s="6">
        <v>68121</v>
      </c>
      <c r="H155" s="6">
        <v>5377761</v>
      </c>
      <c r="I155" s="12">
        <f t="shared" si="88"/>
        <v>10755522</v>
      </c>
      <c r="J155" s="6">
        <v>744772.41210900003</v>
      </c>
      <c r="K155" s="12">
        <f t="shared" si="89"/>
        <v>5958179.2968720002</v>
      </c>
      <c r="L155" s="6">
        <f t="shared" si="90"/>
        <v>65.895551999999995</v>
      </c>
      <c r="M155" s="6">
        <f t="shared" si="91"/>
        <v>5242880</v>
      </c>
      <c r="N155" s="13">
        <f t="shared" si="92"/>
        <v>1.8051692411550235</v>
      </c>
      <c r="O155" s="13"/>
      <c r="P155" s="7">
        <f t="shared" si="93"/>
        <v>0</v>
      </c>
      <c r="Q155" s="7">
        <f t="shared" si="94"/>
        <v>0.17664593337759843</v>
      </c>
      <c r="R155" s="6">
        <f t="shared" si="95"/>
        <v>0.17664593337759843</v>
      </c>
      <c r="S155" s="6">
        <f t="shared" si="96"/>
        <v>0.17664593337759843</v>
      </c>
      <c r="T155" s="7">
        <f t="shared" si="97"/>
        <v>1.0885063190793154E-3</v>
      </c>
      <c r="U155" s="7">
        <f t="shared" si="98"/>
        <v>8.938438763842825E-2</v>
      </c>
      <c r="V155" s="7">
        <f t="shared" si="99"/>
        <v>1.310519153460096</v>
      </c>
      <c r="W155" s="6">
        <f t="shared" si="100"/>
        <v>1.4009920474176036</v>
      </c>
      <c r="X155" s="6">
        <v>5.0879999999999996E-3</v>
      </c>
      <c r="Y155" s="6">
        <v>1.1910372</v>
      </c>
      <c r="Z155" s="6">
        <f t="shared" si="101"/>
        <v>3371.8147283333024</v>
      </c>
      <c r="AA155" s="6">
        <f t="shared" si="103"/>
        <v>3371.8147283333024</v>
      </c>
      <c r="AB155" s="6">
        <f t="shared" si="102"/>
        <v>17.627900070426318</v>
      </c>
    </row>
    <row r="156" spans="7:28">
      <c r="G156" s="6">
        <v>153226</v>
      </c>
      <c r="H156" s="6">
        <v>5326228</v>
      </c>
      <c r="I156" s="12">
        <f t="shared" si="88"/>
        <v>10652456</v>
      </c>
      <c r="J156" s="6">
        <v>1014018.212524</v>
      </c>
      <c r="K156" s="12">
        <f t="shared" si="89"/>
        <v>8112145.7001919998</v>
      </c>
      <c r="L156" s="6">
        <f t="shared" si="90"/>
        <v>66.979256000000007</v>
      </c>
      <c r="M156" s="6">
        <f t="shared" si="91"/>
        <v>5242880</v>
      </c>
      <c r="N156" s="13">
        <f t="shared" si="92"/>
        <v>1.3131489982666209</v>
      </c>
      <c r="O156" s="13"/>
      <c r="P156" s="7">
        <f t="shared" si="93"/>
        <v>0</v>
      </c>
      <c r="Q156" s="7">
        <f t="shared" si="94"/>
        <v>0.2405059461130668</v>
      </c>
      <c r="R156" s="6">
        <f t="shared" si="95"/>
        <v>0.2405059461130668</v>
      </c>
      <c r="S156" s="6">
        <f t="shared" si="96"/>
        <v>0.2405059461130668</v>
      </c>
      <c r="T156" s="7">
        <f t="shared" si="97"/>
        <v>1.0780755847753709E-3</v>
      </c>
      <c r="U156" s="7">
        <f t="shared" si="98"/>
        <v>0.12169811274830925</v>
      </c>
      <c r="V156" s="7">
        <f t="shared" si="99"/>
        <v>0.38893158838929737</v>
      </c>
      <c r="W156" s="6">
        <f t="shared" si="100"/>
        <v>0.51170777672238199</v>
      </c>
      <c r="X156" s="6">
        <v>1.5100000000000001E-3</v>
      </c>
      <c r="Y156" s="6">
        <v>0.43993850000000007</v>
      </c>
      <c r="Z156" s="6">
        <f t="shared" si="101"/>
        <v>15827.546100203099</v>
      </c>
      <c r="AA156" s="6">
        <f t="shared" si="103"/>
        <v>15827.546100203099</v>
      </c>
      <c r="AB156" s="6">
        <f t="shared" si="102"/>
        <v>16.31347943459868</v>
      </c>
    </row>
    <row r="157" spans="7:28">
      <c r="G157" s="6">
        <v>155924</v>
      </c>
      <c r="H157" s="6">
        <v>5416358</v>
      </c>
      <c r="I157" s="12">
        <f t="shared" si="88"/>
        <v>10832716</v>
      </c>
      <c r="J157" s="6">
        <v>1032432.688843</v>
      </c>
      <c r="K157" s="12">
        <f t="shared" si="89"/>
        <v>8259461.5107439999</v>
      </c>
      <c r="L157" s="6">
        <f t="shared" si="90"/>
        <v>68.114776000000006</v>
      </c>
      <c r="M157" s="6">
        <f t="shared" si="91"/>
        <v>5242880</v>
      </c>
      <c r="N157" s="13">
        <f t="shared" si="92"/>
        <v>1.3115523313364537</v>
      </c>
      <c r="O157" s="13"/>
      <c r="P157" s="7">
        <f t="shared" si="93"/>
        <v>0</v>
      </c>
      <c r="Q157" s="7">
        <f t="shared" si="94"/>
        <v>0.24487351169973809</v>
      </c>
      <c r="R157" s="6">
        <f t="shared" si="95"/>
        <v>0.24487351169973809</v>
      </c>
      <c r="S157" s="6">
        <f t="shared" si="96"/>
        <v>0.24487351169973809</v>
      </c>
      <c r="T157" s="7">
        <f t="shared" si="97"/>
        <v>1.0963186927414219E-3</v>
      </c>
      <c r="U157" s="7">
        <f t="shared" si="98"/>
        <v>0.12390813914388318</v>
      </c>
      <c r="V157" s="7">
        <f t="shared" si="99"/>
        <v>0.42447632957984244</v>
      </c>
      <c r="W157" s="6">
        <f t="shared" si="100"/>
        <v>0.54948078741646711</v>
      </c>
      <c r="X157" s="6">
        <v>1.6479999999999999E-3</v>
      </c>
      <c r="Y157" s="6">
        <v>0.47459403636393593</v>
      </c>
      <c r="Z157" s="6">
        <f t="shared" si="101"/>
        <v>14758.82959343071</v>
      </c>
      <c r="AA157" s="6">
        <f t="shared" si="103"/>
        <v>14758.82959343071</v>
      </c>
      <c r="AB157" s="6">
        <f t="shared" si="102"/>
        <v>15.779117585688601</v>
      </c>
    </row>
    <row r="158" spans="7:28">
      <c r="G158" s="6">
        <v>155924</v>
      </c>
      <c r="H158" s="6">
        <v>5416358</v>
      </c>
      <c r="I158" s="12">
        <f t="shared" si="88"/>
        <v>10832716</v>
      </c>
      <c r="J158" s="6">
        <v>1032082.485596</v>
      </c>
      <c r="K158" s="12">
        <f t="shared" si="89"/>
        <v>8256659.8847679999</v>
      </c>
      <c r="L158" s="6">
        <f t="shared" si="90"/>
        <v>68.114776000000006</v>
      </c>
      <c r="M158" s="6">
        <f t="shared" si="91"/>
        <v>5242880</v>
      </c>
      <c r="N158" s="13">
        <f t="shared" si="92"/>
        <v>1.3119973634840336</v>
      </c>
      <c r="O158" s="13"/>
      <c r="P158" s="7">
        <f t="shared" si="93"/>
        <v>0</v>
      </c>
      <c r="Q158" s="7">
        <f t="shared" si="94"/>
        <v>0.24479045011148323</v>
      </c>
      <c r="R158" s="6">
        <f t="shared" si="95"/>
        <v>0.24479045011148323</v>
      </c>
      <c r="S158" s="6">
        <f t="shared" si="96"/>
        <v>0.24479045011148323</v>
      </c>
      <c r="T158" s="7">
        <f t="shared" si="97"/>
        <v>1.0963186927414219E-3</v>
      </c>
      <c r="U158" s="7">
        <f t="shared" si="98"/>
        <v>0.12386610925357959</v>
      </c>
      <c r="V158" s="7">
        <f t="shared" si="99"/>
        <v>0.42550661193319156</v>
      </c>
      <c r="W158" s="6">
        <f t="shared" si="100"/>
        <v>0.55046903987951257</v>
      </c>
      <c r="X158" s="6">
        <v>1.652E-3</v>
      </c>
      <c r="Y158" s="6">
        <v>0.47485989090834002</v>
      </c>
      <c r="Z158" s="6">
        <f t="shared" si="101"/>
        <v>14717.823856627314</v>
      </c>
      <c r="AA158" s="6">
        <f t="shared" si="103"/>
        <v>14717.823856627314</v>
      </c>
      <c r="AB158" s="6">
        <f t="shared" si="102"/>
        <v>15.922412151201673</v>
      </c>
    </row>
    <row r="159" spans="7:28">
      <c r="G159" s="6">
        <v>155924</v>
      </c>
      <c r="H159" s="6">
        <v>5416358</v>
      </c>
      <c r="I159" s="12">
        <f t="shared" ref="I159:I222" si="104">2*H159</f>
        <v>10832716</v>
      </c>
      <c r="J159" s="6">
        <v>1032402.177979</v>
      </c>
      <c r="K159" s="12">
        <f t="shared" ref="K159:K222" si="105">J159*8</f>
        <v>8259217.4238320002</v>
      </c>
      <c r="L159" s="6">
        <f t="shared" ref="L159:L222" si="106">((H159+2*G159)*8+(G159+H159)*4)/1000000</f>
        <v>68.114776000000006</v>
      </c>
      <c r="M159" s="6">
        <f t="shared" ref="M159:M222" si="107">40*2^20/8</f>
        <v>5242880</v>
      </c>
      <c r="N159" s="13">
        <f t="shared" ref="N159:N222" si="108">I159/K159</f>
        <v>1.3115910920013027</v>
      </c>
      <c r="O159" s="13"/>
      <c r="P159" s="7">
        <f t="shared" ref="P159:P222" si="109">$B$31*I159</f>
        <v>0</v>
      </c>
      <c r="Q159" s="7">
        <f t="shared" ref="Q159:Q222" si="110">$C$31*K159</f>
        <v>0.24486627509972203</v>
      </c>
      <c r="R159" s="6">
        <f t="shared" ref="R159:R222" si="111">P159+Q159</f>
        <v>0.24486627509972203</v>
      </c>
      <c r="S159" s="6">
        <f t="shared" ref="S159:S222" si="112">MAX(P159,Q159)</f>
        <v>0.24486627509972203</v>
      </c>
      <c r="T159" s="7">
        <f t="shared" ref="T159:T222" si="113">$D$31*I159</f>
        <v>1.0963186927414219E-3</v>
      </c>
      <c r="U159" s="7">
        <f t="shared" ref="U159:U222" si="114">$E$31*K159</f>
        <v>0.1239044773609672</v>
      </c>
      <c r="V159" s="7">
        <f t="shared" ref="V159:V222" si="115">X159*$F$31</f>
        <v>0.42061277075478315</v>
      </c>
      <c r="W159" s="6">
        <f t="shared" ref="W159:W222" si="116">SUM(T159:V159)</f>
        <v>0.54561356680849182</v>
      </c>
      <c r="X159" s="6">
        <v>1.6329999999999999E-3</v>
      </c>
      <c r="Y159" s="6">
        <v>0.47052668181758794</v>
      </c>
      <c r="Z159" s="6">
        <f t="shared" ref="Z159:Z222" si="117">ABS(S159-X159)/ABS(X159)*100</f>
        <v>14894.872939358362</v>
      </c>
      <c r="AA159" s="6">
        <f t="shared" si="103"/>
        <v>14894.872939358362</v>
      </c>
      <c r="AB159" s="6">
        <f t="shared" ref="AB159:AB222" si="118">ABS(W159-Y159)/ABS(Y159)*100</f>
        <v>15.958050391712597</v>
      </c>
    </row>
    <row r="160" spans="7:28">
      <c r="G160" s="6">
        <v>155924</v>
      </c>
      <c r="H160" s="6">
        <v>5416358</v>
      </c>
      <c r="I160" s="12">
        <f t="shared" si="104"/>
        <v>10832716</v>
      </c>
      <c r="J160" s="6">
        <v>1031527.518433</v>
      </c>
      <c r="K160" s="12">
        <f t="shared" si="105"/>
        <v>8252220.1474639997</v>
      </c>
      <c r="L160" s="6">
        <f t="shared" si="106"/>
        <v>68.114776000000006</v>
      </c>
      <c r="M160" s="6">
        <f t="shared" si="107"/>
        <v>5242880</v>
      </c>
      <c r="N160" s="13">
        <f t="shared" si="108"/>
        <v>1.3127032248805208</v>
      </c>
      <c r="O160" s="13"/>
      <c r="P160" s="7">
        <f t="shared" si="109"/>
        <v>0</v>
      </c>
      <c r="Q160" s="7">
        <f t="shared" si="110"/>
        <v>0.24465882239419914</v>
      </c>
      <c r="R160" s="6">
        <f t="shared" si="111"/>
        <v>0.24465882239419914</v>
      </c>
      <c r="S160" s="6">
        <f t="shared" si="112"/>
        <v>0.24465882239419914</v>
      </c>
      <c r="T160" s="7">
        <f t="shared" si="113"/>
        <v>1.0963186927414219E-3</v>
      </c>
      <c r="U160" s="7">
        <f t="shared" si="114"/>
        <v>0.12379950447711677</v>
      </c>
      <c r="V160" s="7">
        <f t="shared" si="115"/>
        <v>0.42293090604981876</v>
      </c>
      <c r="W160" s="6">
        <f t="shared" si="116"/>
        <v>0.5478267292196769</v>
      </c>
      <c r="X160" s="6">
        <v>1.642E-3</v>
      </c>
      <c r="Y160" s="6">
        <v>0.47311990909031199</v>
      </c>
      <c r="Z160" s="6">
        <f t="shared" si="117"/>
        <v>14800.050084908597</v>
      </c>
      <c r="AA160" s="6">
        <f t="shared" ref="AA160:AA223" si="119">ABS(R160-X160)/ABS(X160)*100</f>
        <v>14800.050084908597</v>
      </c>
      <c r="AB160" s="6">
        <f t="shared" si="118"/>
        <v>15.790250778709975</v>
      </c>
    </row>
    <row r="161" spans="7:28">
      <c r="G161" s="6">
        <v>155924</v>
      </c>
      <c r="H161" s="6">
        <v>5416358</v>
      </c>
      <c r="I161" s="12">
        <f t="shared" si="104"/>
        <v>10832716</v>
      </c>
      <c r="J161" s="6">
        <v>1031787.022949</v>
      </c>
      <c r="K161" s="12">
        <f t="shared" si="105"/>
        <v>8254296.183592</v>
      </c>
      <c r="L161" s="6">
        <f t="shared" si="106"/>
        <v>68.114776000000006</v>
      </c>
      <c r="M161" s="6">
        <f t="shared" si="107"/>
        <v>5242880</v>
      </c>
      <c r="N161" s="13">
        <f t="shared" si="108"/>
        <v>1.3123730671954099</v>
      </c>
      <c r="O161" s="13"/>
      <c r="P161" s="7">
        <f t="shared" si="109"/>
        <v>0</v>
      </c>
      <c r="Q161" s="7">
        <f t="shared" si="110"/>
        <v>0.24472037195846769</v>
      </c>
      <c r="R161" s="6">
        <f t="shared" si="111"/>
        <v>0.24472037195846769</v>
      </c>
      <c r="S161" s="6">
        <f t="shared" si="112"/>
        <v>0.24472037195846769</v>
      </c>
      <c r="T161" s="7">
        <f t="shared" si="113"/>
        <v>1.0963186927414219E-3</v>
      </c>
      <c r="U161" s="7">
        <f t="shared" si="114"/>
        <v>0.12383064909508991</v>
      </c>
      <c r="V161" s="7">
        <f t="shared" si="115"/>
        <v>0.42653689428654068</v>
      </c>
      <c r="W161" s="6">
        <f t="shared" si="116"/>
        <v>0.55146386207437204</v>
      </c>
      <c r="X161" s="6">
        <v>1.6559999999999999E-3</v>
      </c>
      <c r="Y161" s="6">
        <v>0.47455440000055199</v>
      </c>
      <c r="Z161" s="6">
        <f t="shared" si="117"/>
        <v>14677.800239037904</v>
      </c>
      <c r="AA161" s="6">
        <f t="shared" si="119"/>
        <v>14677.800239037904</v>
      </c>
      <c r="AB161" s="6">
        <f t="shared" si="118"/>
        <v>16.206669261465194</v>
      </c>
    </row>
    <row r="162" spans="7:28">
      <c r="G162" s="6">
        <v>155924</v>
      </c>
      <c r="H162" s="6">
        <v>5416358</v>
      </c>
      <c r="I162" s="12">
        <f t="shared" si="104"/>
        <v>10832716</v>
      </c>
      <c r="J162" s="6">
        <v>1032283.9097899999</v>
      </c>
      <c r="K162" s="12">
        <f t="shared" si="105"/>
        <v>8258271.2783199996</v>
      </c>
      <c r="L162" s="6">
        <f t="shared" si="106"/>
        <v>68.114776000000006</v>
      </c>
      <c r="M162" s="6">
        <f t="shared" si="107"/>
        <v>5242880</v>
      </c>
      <c r="N162" s="13">
        <f t="shared" si="108"/>
        <v>1.3117413602576309</v>
      </c>
      <c r="O162" s="13"/>
      <c r="P162" s="7">
        <f t="shared" si="109"/>
        <v>0</v>
      </c>
      <c r="Q162" s="7">
        <f t="shared" si="110"/>
        <v>0.24483822412160425</v>
      </c>
      <c r="R162" s="6">
        <f t="shared" si="111"/>
        <v>0.24483822412160425</v>
      </c>
      <c r="S162" s="6">
        <f t="shared" si="112"/>
        <v>0.24483822412160425</v>
      </c>
      <c r="T162" s="7">
        <f t="shared" si="113"/>
        <v>1.0963186927414219E-3</v>
      </c>
      <c r="U162" s="7">
        <f t="shared" si="114"/>
        <v>0.12389028332064159</v>
      </c>
      <c r="V162" s="7">
        <f t="shared" si="115"/>
        <v>0.42421875899150513</v>
      </c>
      <c r="W162" s="6">
        <f t="shared" si="116"/>
        <v>0.54920536100488815</v>
      </c>
      <c r="X162" s="6">
        <v>1.647E-3</v>
      </c>
      <c r="Y162" s="6">
        <v>0.47321304545424603</v>
      </c>
      <c r="Z162" s="6">
        <f t="shared" si="117"/>
        <v>14765.708811269233</v>
      </c>
      <c r="AA162" s="6">
        <f t="shared" si="119"/>
        <v>14765.708811269233</v>
      </c>
      <c r="AB162" s="6">
        <f t="shared" si="118"/>
        <v>16.058795563781569</v>
      </c>
    </row>
    <row r="163" spans="7:28">
      <c r="G163" s="6">
        <v>240369</v>
      </c>
      <c r="H163" s="6">
        <v>5451000</v>
      </c>
      <c r="I163" s="12">
        <f t="shared" si="104"/>
        <v>10902000</v>
      </c>
      <c r="J163" s="6">
        <v>2161304.9414059999</v>
      </c>
      <c r="K163" s="12">
        <f t="shared" si="105"/>
        <v>17290439.531248</v>
      </c>
      <c r="L163" s="6">
        <f t="shared" si="106"/>
        <v>70.219380000000001</v>
      </c>
      <c r="M163" s="6">
        <f t="shared" si="107"/>
        <v>5242880</v>
      </c>
      <c r="N163" s="13">
        <f t="shared" si="108"/>
        <v>0.63052185459469978</v>
      </c>
      <c r="O163" s="13"/>
      <c r="P163" s="7">
        <f t="shared" si="109"/>
        <v>0</v>
      </c>
      <c r="Q163" s="7">
        <f t="shared" si="110"/>
        <v>0.51262066435457987</v>
      </c>
      <c r="R163" s="6">
        <f t="shared" si="111"/>
        <v>0.51262066435457987</v>
      </c>
      <c r="S163" s="6">
        <f t="shared" si="112"/>
        <v>0.51262066435457987</v>
      </c>
      <c r="T163" s="7">
        <f t="shared" si="113"/>
        <v>1.103330539475694E-3</v>
      </c>
      <c r="U163" s="7">
        <f t="shared" si="114"/>
        <v>0.25939054071622991</v>
      </c>
      <c r="V163" s="7">
        <f t="shared" si="115"/>
        <v>0.72351578263942795</v>
      </c>
      <c r="W163" s="6">
        <f t="shared" si="116"/>
        <v>0.98400965389513351</v>
      </c>
      <c r="X163" s="6">
        <v>2.8089999999999999E-3</v>
      </c>
      <c r="Y163" s="6">
        <v>0.84494720000000001</v>
      </c>
      <c r="Z163" s="6">
        <f t="shared" si="117"/>
        <v>18149.222654132431</v>
      </c>
      <c r="AA163" s="6">
        <f t="shared" si="119"/>
        <v>18149.222654132431</v>
      </c>
      <c r="AB163" s="6">
        <f t="shared" si="118"/>
        <v>16.45812352477569</v>
      </c>
    </row>
    <row r="164" spans="7:28">
      <c r="G164" s="6">
        <v>220542</v>
      </c>
      <c r="H164" s="6">
        <v>5494489</v>
      </c>
      <c r="I164" s="12">
        <f t="shared" si="104"/>
        <v>10988978</v>
      </c>
      <c r="J164" s="6">
        <v>2218486.7946779998</v>
      </c>
      <c r="K164" s="12">
        <f t="shared" si="105"/>
        <v>17747894.357423998</v>
      </c>
      <c r="L164" s="6">
        <f t="shared" si="106"/>
        <v>70.344707999999997</v>
      </c>
      <c r="M164" s="6">
        <f t="shared" si="107"/>
        <v>5242880</v>
      </c>
      <c r="N164" s="13">
        <f t="shared" si="108"/>
        <v>0.61917080295236693</v>
      </c>
      <c r="O164" s="13"/>
      <c r="P164" s="7">
        <f t="shared" si="109"/>
        <v>0</v>
      </c>
      <c r="Q164" s="7">
        <f t="shared" si="110"/>
        <v>0.52618311870877654</v>
      </c>
      <c r="R164" s="6">
        <f t="shared" si="111"/>
        <v>0.52618311870877654</v>
      </c>
      <c r="S164" s="6">
        <f t="shared" si="112"/>
        <v>0.52618311870877654</v>
      </c>
      <c r="T164" s="7">
        <f t="shared" si="113"/>
        <v>1.1121330971405735E-3</v>
      </c>
      <c r="U164" s="7">
        <f t="shared" si="114"/>
        <v>0.26625326126769971</v>
      </c>
      <c r="V164" s="7">
        <f t="shared" si="115"/>
        <v>0.725318776757789</v>
      </c>
      <c r="W164" s="6">
        <f t="shared" si="116"/>
        <v>0.9926841711226293</v>
      </c>
      <c r="X164" s="6">
        <v>2.8159999999999999E-3</v>
      </c>
      <c r="Y164" s="6">
        <v>0.85133937777715196</v>
      </c>
      <c r="Z164" s="6">
        <f t="shared" si="117"/>
        <v>18585.480067783257</v>
      </c>
      <c r="AA164" s="6">
        <f t="shared" si="119"/>
        <v>18585.480067783257</v>
      </c>
      <c r="AB164" s="6">
        <f t="shared" si="118"/>
        <v>16.602637800512497</v>
      </c>
    </row>
    <row r="165" spans="7:28">
      <c r="G165" s="6">
        <v>643994</v>
      </c>
      <c r="H165" s="6">
        <v>4866270</v>
      </c>
      <c r="I165" s="12">
        <f t="shared" si="104"/>
        <v>9732540</v>
      </c>
      <c r="J165" s="6">
        <v>1106465.2609860001</v>
      </c>
      <c r="K165" s="12">
        <f t="shared" si="105"/>
        <v>8851722.0878880005</v>
      </c>
      <c r="L165" s="6">
        <f t="shared" si="106"/>
        <v>71.275120000000001</v>
      </c>
      <c r="M165" s="6">
        <f t="shared" si="107"/>
        <v>5242880</v>
      </c>
      <c r="N165" s="13">
        <f t="shared" si="108"/>
        <v>1.0995080847959791</v>
      </c>
      <c r="O165" s="13"/>
      <c r="P165" s="7">
        <f t="shared" si="109"/>
        <v>0</v>
      </c>
      <c r="Q165" s="7">
        <f t="shared" si="110"/>
        <v>0.26243263794276372</v>
      </c>
      <c r="R165" s="6">
        <f t="shared" si="111"/>
        <v>0.26243263794276372</v>
      </c>
      <c r="S165" s="6">
        <f t="shared" si="112"/>
        <v>0.26243263794276372</v>
      </c>
      <c r="T165" s="7">
        <f t="shared" si="113"/>
        <v>9.8497602354327392E-4</v>
      </c>
      <c r="U165" s="7">
        <f t="shared" si="114"/>
        <v>0.13279321063513405</v>
      </c>
      <c r="V165" s="7">
        <f t="shared" si="115"/>
        <v>0.8131503473808025</v>
      </c>
      <c r="W165" s="6">
        <f t="shared" si="116"/>
        <v>0.94692853403947985</v>
      </c>
      <c r="X165" s="6">
        <v>3.1570000000000001E-3</v>
      </c>
      <c r="Y165" s="6">
        <v>0.830319699999713</v>
      </c>
      <c r="Z165" s="6">
        <f t="shared" si="117"/>
        <v>8212.7221394603639</v>
      </c>
      <c r="AA165" s="6">
        <f t="shared" si="119"/>
        <v>8212.7221394603639</v>
      </c>
      <c r="AB165" s="6">
        <f t="shared" si="118"/>
        <v>14.043847693822892</v>
      </c>
    </row>
    <row r="166" spans="7:28">
      <c r="G166" s="6">
        <v>155331</v>
      </c>
      <c r="H166" s="6">
        <v>5719417</v>
      </c>
      <c r="I166" s="12">
        <f t="shared" si="104"/>
        <v>11438834</v>
      </c>
      <c r="J166" s="6">
        <v>2248737.6804200001</v>
      </c>
      <c r="K166" s="12">
        <f t="shared" si="105"/>
        <v>17989901.443360001</v>
      </c>
      <c r="L166" s="6">
        <f t="shared" si="106"/>
        <v>71.739624000000006</v>
      </c>
      <c r="M166" s="6">
        <f t="shared" si="107"/>
        <v>5242880</v>
      </c>
      <c r="N166" s="13">
        <f t="shared" si="108"/>
        <v>0.63584750789293665</v>
      </c>
      <c r="O166" s="13"/>
      <c r="P166" s="7">
        <f t="shared" si="109"/>
        <v>0</v>
      </c>
      <c r="Q166" s="7">
        <f t="shared" si="110"/>
        <v>0.53335805679793424</v>
      </c>
      <c r="R166" s="6">
        <f t="shared" si="111"/>
        <v>0.53335805679793424</v>
      </c>
      <c r="S166" s="6">
        <f t="shared" si="112"/>
        <v>0.53335805679793424</v>
      </c>
      <c r="T166" s="7">
        <f t="shared" si="113"/>
        <v>1.1576605107496709E-3</v>
      </c>
      <c r="U166" s="7">
        <f t="shared" si="114"/>
        <v>0.26988384270923277</v>
      </c>
      <c r="V166" s="7">
        <f t="shared" si="115"/>
        <v>0.96485942391146229</v>
      </c>
      <c r="W166" s="6">
        <f t="shared" si="116"/>
        <v>1.2359009271314447</v>
      </c>
      <c r="X166" s="6">
        <v>3.7460000000000002E-3</v>
      </c>
      <c r="Y166" s="6">
        <v>1.069454184614232</v>
      </c>
      <c r="Z166" s="6">
        <f t="shared" si="117"/>
        <v>14138.068787985429</v>
      </c>
      <c r="AA166" s="6">
        <f t="shared" si="119"/>
        <v>14138.068787985429</v>
      </c>
      <c r="AB166" s="6">
        <f t="shared" si="118"/>
        <v>15.563709498902236</v>
      </c>
    </row>
    <row r="167" spans="7:28">
      <c r="G167" s="6">
        <v>1971281</v>
      </c>
      <c r="H167" s="6">
        <v>2766607</v>
      </c>
      <c r="I167" s="12">
        <f t="shared" si="104"/>
        <v>5533214</v>
      </c>
      <c r="J167" s="6">
        <v>1681943.170898</v>
      </c>
      <c r="K167" s="12">
        <f t="shared" si="105"/>
        <v>13455545.367184</v>
      </c>
      <c r="L167" s="6">
        <f t="shared" si="106"/>
        <v>72.624904000000001</v>
      </c>
      <c r="M167" s="6">
        <f t="shared" si="107"/>
        <v>5242880</v>
      </c>
      <c r="N167" s="13">
        <f t="shared" si="108"/>
        <v>0.41122183077726865</v>
      </c>
      <c r="O167" s="13"/>
      <c r="P167" s="7">
        <f t="shared" si="109"/>
        <v>0</v>
      </c>
      <c r="Q167" s="7">
        <f t="shared" si="110"/>
        <v>0.39892511656013369</v>
      </c>
      <c r="R167" s="6">
        <f t="shared" si="111"/>
        <v>0.39892511656013369</v>
      </c>
      <c r="S167" s="6">
        <f t="shared" si="112"/>
        <v>0.39892511656013369</v>
      </c>
      <c r="T167" s="7">
        <f t="shared" si="113"/>
        <v>5.5998568956654399E-4</v>
      </c>
      <c r="U167" s="7">
        <f t="shared" si="114"/>
        <v>0.20185959889093111</v>
      </c>
      <c r="V167" s="7">
        <f t="shared" si="115"/>
        <v>0.76163622971334588</v>
      </c>
      <c r="W167" s="6">
        <f t="shared" si="116"/>
        <v>0.96405581429384357</v>
      </c>
      <c r="X167" s="6">
        <v>2.957E-3</v>
      </c>
      <c r="Y167" s="6">
        <v>0.88443870000000002</v>
      </c>
      <c r="Z167" s="6">
        <f t="shared" si="117"/>
        <v>13390.873065949736</v>
      </c>
      <c r="AA167" s="6">
        <f t="shared" si="119"/>
        <v>13390.873065949736</v>
      </c>
      <c r="AB167" s="6">
        <f t="shared" si="118"/>
        <v>9.0019935009451242</v>
      </c>
    </row>
    <row r="168" spans="7:28">
      <c r="G168" s="6">
        <v>201822</v>
      </c>
      <c r="H168" s="6">
        <v>5748069</v>
      </c>
      <c r="I168" s="12">
        <f t="shared" si="104"/>
        <v>11496138</v>
      </c>
      <c r="J168" s="6">
        <v>2271624.1816409999</v>
      </c>
      <c r="K168" s="12">
        <f t="shared" si="105"/>
        <v>18172993.453127999</v>
      </c>
      <c r="L168" s="6">
        <f t="shared" si="106"/>
        <v>73.013267999999997</v>
      </c>
      <c r="M168" s="6">
        <f t="shared" si="107"/>
        <v>5242880</v>
      </c>
      <c r="N168" s="13">
        <f t="shared" si="108"/>
        <v>0.6325946261770784</v>
      </c>
      <c r="O168" s="13"/>
      <c r="P168" s="7">
        <f t="shared" si="109"/>
        <v>0</v>
      </c>
      <c r="Q168" s="7">
        <f t="shared" si="110"/>
        <v>0.53878630213060286</v>
      </c>
      <c r="R168" s="6">
        <f t="shared" si="111"/>
        <v>0.53878630213060286</v>
      </c>
      <c r="S168" s="6">
        <f t="shared" si="112"/>
        <v>0.53878630213060286</v>
      </c>
      <c r="T168" s="7">
        <f t="shared" si="113"/>
        <v>1.1634599285843905E-3</v>
      </c>
      <c r="U168" s="7">
        <f t="shared" si="114"/>
        <v>0.27263058233541243</v>
      </c>
      <c r="V168" s="7">
        <f t="shared" si="115"/>
        <v>0.75442425323990203</v>
      </c>
      <c r="W168" s="6">
        <f t="shared" si="116"/>
        <v>1.028218295503899</v>
      </c>
      <c r="X168" s="6">
        <v>2.9290000000000002E-3</v>
      </c>
      <c r="Y168" s="6">
        <v>0.86590027000000003</v>
      </c>
      <c r="Z168" s="6">
        <f t="shared" si="117"/>
        <v>18294.889113369849</v>
      </c>
      <c r="AA168" s="6">
        <f t="shared" si="119"/>
        <v>18294.889113369849</v>
      </c>
      <c r="AB168" s="6">
        <f t="shared" si="118"/>
        <v>18.745579731012089</v>
      </c>
    </row>
    <row r="169" spans="7:28">
      <c r="G169" s="6">
        <v>917825</v>
      </c>
      <c r="H169" s="6">
        <v>4584801</v>
      </c>
      <c r="I169" s="12">
        <f t="shared" si="104"/>
        <v>9169602</v>
      </c>
      <c r="J169" s="6">
        <v>1127595.078613</v>
      </c>
      <c r="K169" s="12">
        <f t="shared" si="105"/>
        <v>9020760.6289039999</v>
      </c>
      <c r="L169" s="6">
        <f t="shared" si="106"/>
        <v>73.374111999999997</v>
      </c>
      <c r="M169" s="6">
        <f t="shared" si="107"/>
        <v>5242880</v>
      </c>
      <c r="N169" s="13">
        <f t="shared" si="108"/>
        <v>1.016499869270346</v>
      </c>
      <c r="O169" s="13"/>
      <c r="P169" s="7">
        <f t="shared" si="109"/>
        <v>0</v>
      </c>
      <c r="Q169" s="7">
        <f t="shared" si="110"/>
        <v>0.26744423114376642</v>
      </c>
      <c r="R169" s="6">
        <f t="shared" si="111"/>
        <v>0.26744423114376642</v>
      </c>
      <c r="S169" s="6">
        <f t="shared" si="112"/>
        <v>0.26744423114376642</v>
      </c>
      <c r="T169" s="7">
        <f t="shared" si="113"/>
        <v>9.2800421220302725E-4</v>
      </c>
      <c r="U169" s="7">
        <f t="shared" si="114"/>
        <v>0.13532912063769822</v>
      </c>
      <c r="V169" s="7">
        <f t="shared" si="115"/>
        <v>0.4342640119366592</v>
      </c>
      <c r="W169" s="6">
        <f t="shared" si="116"/>
        <v>0.57052113678656047</v>
      </c>
      <c r="X169" s="6">
        <v>1.686E-3</v>
      </c>
      <c r="Y169" s="6">
        <v>0.51179934999943799</v>
      </c>
      <c r="Z169" s="6">
        <f t="shared" si="117"/>
        <v>15762.647161551982</v>
      </c>
      <c r="AA169" s="6">
        <f t="shared" si="119"/>
        <v>15762.647161551982</v>
      </c>
      <c r="AB169" s="6">
        <f t="shared" si="118"/>
        <v>11.473595421171785</v>
      </c>
    </row>
    <row r="170" spans="7:28">
      <c r="G170" s="6">
        <v>2216688</v>
      </c>
      <c r="H170" s="6">
        <v>2441238</v>
      </c>
      <c r="I170" s="12">
        <f t="shared" si="104"/>
        <v>4882476</v>
      </c>
      <c r="J170" s="6">
        <v>1777212.4096679999</v>
      </c>
      <c r="K170" s="12">
        <f t="shared" si="105"/>
        <v>14217699.277344</v>
      </c>
      <c r="L170" s="6">
        <f t="shared" si="106"/>
        <v>73.628615999999994</v>
      </c>
      <c r="M170" s="6">
        <f t="shared" si="107"/>
        <v>5242880</v>
      </c>
      <c r="N170" s="13">
        <f t="shared" si="108"/>
        <v>0.3434083043084375</v>
      </c>
      <c r="O170" s="13"/>
      <c r="P170" s="7">
        <f t="shared" si="109"/>
        <v>0</v>
      </c>
      <c r="Q170" s="7">
        <f t="shared" si="110"/>
        <v>0.4215211785665724</v>
      </c>
      <c r="R170" s="6">
        <f t="shared" si="111"/>
        <v>0.4215211785665724</v>
      </c>
      <c r="S170" s="6">
        <f t="shared" si="112"/>
        <v>0.4215211785665724</v>
      </c>
      <c r="T170" s="7">
        <f t="shared" si="113"/>
        <v>4.9412813053174907E-4</v>
      </c>
      <c r="U170" s="7">
        <f t="shared" si="114"/>
        <v>0.21329340394302987</v>
      </c>
      <c r="V170" s="7">
        <f t="shared" si="115"/>
        <v>0.90252734153383973</v>
      </c>
      <c r="W170" s="6">
        <f t="shared" si="116"/>
        <v>1.1163148736074013</v>
      </c>
      <c r="X170" s="6">
        <v>3.5040000000000002E-3</v>
      </c>
      <c r="Y170" s="6">
        <v>1.0127727999988319</v>
      </c>
      <c r="Z170" s="6">
        <f t="shared" si="117"/>
        <v>11929.714000187567</v>
      </c>
      <c r="AA170" s="6">
        <f t="shared" si="119"/>
        <v>11929.714000187567</v>
      </c>
      <c r="AB170" s="6">
        <f t="shared" si="118"/>
        <v>10.2236230681441</v>
      </c>
    </row>
    <row r="171" spans="7:28">
      <c r="G171" s="6">
        <v>227362</v>
      </c>
      <c r="H171" s="6">
        <v>5757996</v>
      </c>
      <c r="I171" s="12">
        <f t="shared" si="104"/>
        <v>11515992</v>
      </c>
      <c r="J171" s="6">
        <v>2316293.0388179999</v>
      </c>
      <c r="K171" s="12">
        <f t="shared" si="105"/>
        <v>18530344.310543999</v>
      </c>
      <c r="L171" s="6">
        <f t="shared" si="106"/>
        <v>73.643191999999999</v>
      </c>
      <c r="M171" s="6">
        <f t="shared" si="107"/>
        <v>5242880</v>
      </c>
      <c r="N171" s="13">
        <f t="shared" si="108"/>
        <v>0.62146670385650937</v>
      </c>
      <c r="O171" s="13"/>
      <c r="P171" s="7">
        <f t="shared" si="109"/>
        <v>0</v>
      </c>
      <c r="Q171" s="7">
        <f t="shared" si="110"/>
        <v>0.54938091041717707</v>
      </c>
      <c r="R171" s="6">
        <f t="shared" si="111"/>
        <v>0.54938091041717707</v>
      </c>
      <c r="S171" s="6">
        <f t="shared" si="112"/>
        <v>0.54938091041717707</v>
      </c>
      <c r="T171" s="7">
        <f t="shared" si="113"/>
        <v>1.1654692410528139E-3</v>
      </c>
      <c r="U171" s="7">
        <f t="shared" si="114"/>
        <v>0.27799154681309535</v>
      </c>
      <c r="V171" s="7">
        <f t="shared" si="115"/>
        <v>0.77425718854187275</v>
      </c>
      <c r="W171" s="6">
        <f t="shared" si="116"/>
        <v>1.0534142045960209</v>
      </c>
      <c r="X171" s="6">
        <v>3.006E-3</v>
      </c>
      <c r="Y171" s="6">
        <v>0.90195029999999998</v>
      </c>
      <c r="Z171" s="6">
        <f t="shared" si="117"/>
        <v>18176.14472445699</v>
      </c>
      <c r="AA171" s="6">
        <f t="shared" si="119"/>
        <v>18176.14472445699</v>
      </c>
      <c r="AB171" s="6">
        <f t="shared" si="118"/>
        <v>16.792932448275796</v>
      </c>
    </row>
    <row r="172" spans="7:28">
      <c r="G172" s="6">
        <v>806529</v>
      </c>
      <c r="H172" s="6">
        <v>4864159</v>
      </c>
      <c r="I172" s="12">
        <f t="shared" si="104"/>
        <v>9728318</v>
      </c>
      <c r="J172" s="6">
        <v>2092578.2143550001</v>
      </c>
      <c r="K172" s="12">
        <f t="shared" si="105"/>
        <v>16740625.71484</v>
      </c>
      <c r="L172" s="6">
        <f t="shared" si="106"/>
        <v>74.500488000000004</v>
      </c>
      <c r="M172" s="6">
        <f t="shared" si="107"/>
        <v>5242880</v>
      </c>
      <c r="N172" s="13">
        <f t="shared" si="108"/>
        <v>0.58112033359518778</v>
      </c>
      <c r="O172" s="13"/>
      <c r="P172" s="7">
        <f t="shared" si="109"/>
        <v>0</v>
      </c>
      <c r="Q172" s="7">
        <f t="shared" si="110"/>
        <v>0.49631998424005574</v>
      </c>
      <c r="R172" s="6">
        <f t="shared" si="111"/>
        <v>0.49631998424005574</v>
      </c>
      <c r="S172" s="6">
        <f t="shared" si="112"/>
        <v>0.49631998424005574</v>
      </c>
      <c r="T172" s="7">
        <f t="shared" si="113"/>
        <v>9.8454873850037654E-4</v>
      </c>
      <c r="U172" s="7">
        <f t="shared" si="114"/>
        <v>0.25114225397524903</v>
      </c>
      <c r="V172" s="7">
        <f t="shared" si="115"/>
        <v>0.72660662969947543</v>
      </c>
      <c r="W172" s="6">
        <f t="shared" si="116"/>
        <v>0.97873343241322486</v>
      </c>
      <c r="X172" s="6">
        <v>2.8210000000000002E-3</v>
      </c>
      <c r="Y172" s="6">
        <v>0.86842917777652395</v>
      </c>
      <c r="Z172" s="6">
        <f t="shared" si="117"/>
        <v>17493.760518966879</v>
      </c>
      <c r="AA172" s="6">
        <f t="shared" si="119"/>
        <v>17493.760518966879</v>
      </c>
      <c r="AB172" s="6">
        <f t="shared" si="118"/>
        <v>12.701583210172368</v>
      </c>
    </row>
    <row r="173" spans="7:28">
      <c r="G173" s="6">
        <v>199187</v>
      </c>
      <c r="H173" s="6">
        <v>5953632</v>
      </c>
      <c r="I173" s="12">
        <f t="shared" si="104"/>
        <v>11907264</v>
      </c>
      <c r="J173" s="6">
        <v>2383285.7143549998</v>
      </c>
      <c r="K173" s="12">
        <f t="shared" si="105"/>
        <v>19066285.714839999</v>
      </c>
      <c r="L173" s="6">
        <f t="shared" si="106"/>
        <v>75.427323999999999</v>
      </c>
      <c r="M173" s="6">
        <f t="shared" si="107"/>
        <v>5242880</v>
      </c>
      <c r="N173" s="13">
        <f t="shared" si="108"/>
        <v>0.62451933103740986</v>
      </c>
      <c r="O173" s="13"/>
      <c r="P173" s="7">
        <f t="shared" si="109"/>
        <v>0</v>
      </c>
      <c r="Q173" s="7">
        <f t="shared" si="110"/>
        <v>0.56527030630146502</v>
      </c>
      <c r="R173" s="6">
        <f t="shared" si="111"/>
        <v>0.56527030630146502</v>
      </c>
      <c r="S173" s="6">
        <f t="shared" si="112"/>
        <v>0.56527030630146502</v>
      </c>
      <c r="T173" s="7">
        <f t="shared" si="113"/>
        <v>1.2050676951751522E-3</v>
      </c>
      <c r="U173" s="7">
        <f t="shared" si="114"/>
        <v>0.28603172013554418</v>
      </c>
      <c r="V173" s="7">
        <f t="shared" si="115"/>
        <v>0.77399961795353545</v>
      </c>
      <c r="W173" s="6">
        <f t="shared" si="116"/>
        <v>1.0612364057842547</v>
      </c>
      <c r="X173" s="6">
        <v>3.0049999999999999E-3</v>
      </c>
      <c r="Y173" s="6">
        <v>0.89450654545536501</v>
      </c>
      <c r="Z173" s="6">
        <f t="shared" si="117"/>
        <v>18710.99189023178</v>
      </c>
      <c r="AA173" s="6">
        <f t="shared" si="119"/>
        <v>18710.99189023178</v>
      </c>
      <c r="AB173" s="6">
        <f t="shared" si="118"/>
        <v>18.639311380780651</v>
      </c>
    </row>
    <row r="174" spans="7:28">
      <c r="G174" s="6">
        <v>217918</v>
      </c>
      <c r="H174" s="6">
        <v>5926171</v>
      </c>
      <c r="I174" s="12">
        <f t="shared" si="104"/>
        <v>11852342</v>
      </c>
      <c r="J174" s="6">
        <v>2374401.5605469998</v>
      </c>
      <c r="K174" s="12">
        <f t="shared" si="105"/>
        <v>18995212.484375998</v>
      </c>
      <c r="L174" s="6">
        <f t="shared" si="106"/>
        <v>75.472412000000006</v>
      </c>
      <c r="M174" s="6">
        <f t="shared" si="107"/>
        <v>5242880</v>
      </c>
      <c r="N174" s="13">
        <f t="shared" si="108"/>
        <v>0.62396469688079692</v>
      </c>
      <c r="O174" s="13"/>
      <c r="P174" s="7">
        <f t="shared" si="109"/>
        <v>0</v>
      </c>
      <c r="Q174" s="7">
        <f t="shared" si="110"/>
        <v>0.56316315300715813</v>
      </c>
      <c r="R174" s="6">
        <f t="shared" si="111"/>
        <v>0.56316315300715813</v>
      </c>
      <c r="S174" s="6">
        <f t="shared" si="112"/>
        <v>0.56316315300715813</v>
      </c>
      <c r="T174" s="7">
        <f t="shared" si="113"/>
        <v>1.1995093462585239E-3</v>
      </c>
      <c r="U174" s="7">
        <f t="shared" si="114"/>
        <v>0.28496548213464268</v>
      </c>
      <c r="V174" s="7">
        <f t="shared" si="115"/>
        <v>0.76369679442004423</v>
      </c>
      <c r="W174" s="6">
        <f t="shared" si="116"/>
        <v>1.0498617859009454</v>
      </c>
      <c r="X174" s="6">
        <v>2.9650000000000002E-3</v>
      </c>
      <c r="Y174" s="6">
        <v>0.90245705000000009</v>
      </c>
      <c r="Z174" s="6">
        <f t="shared" si="117"/>
        <v>18893.698246447151</v>
      </c>
      <c r="AA174" s="6">
        <f t="shared" si="119"/>
        <v>18893.698246447151</v>
      </c>
      <c r="AB174" s="6">
        <f t="shared" si="118"/>
        <v>16.333712047675316</v>
      </c>
    </row>
    <row r="175" spans="7:28">
      <c r="G175" s="6">
        <v>440020</v>
      </c>
      <c r="H175" s="6">
        <v>5560100</v>
      </c>
      <c r="I175" s="12">
        <f t="shared" si="104"/>
        <v>11120200</v>
      </c>
      <c r="J175" s="6">
        <v>1241295.282104</v>
      </c>
      <c r="K175" s="12">
        <f t="shared" si="105"/>
        <v>9930362.2568319999</v>
      </c>
      <c r="L175" s="6">
        <f t="shared" si="106"/>
        <v>75.521600000000007</v>
      </c>
      <c r="M175" s="6">
        <f t="shared" si="107"/>
        <v>5242880</v>
      </c>
      <c r="N175" s="13">
        <f t="shared" si="108"/>
        <v>1.1198181609487008</v>
      </c>
      <c r="O175" s="13"/>
      <c r="P175" s="7">
        <f t="shared" si="109"/>
        <v>0</v>
      </c>
      <c r="Q175" s="7">
        <f t="shared" si="110"/>
        <v>0.29441176947405445</v>
      </c>
      <c r="R175" s="6">
        <f t="shared" si="111"/>
        <v>0.29441176947405445</v>
      </c>
      <c r="S175" s="6">
        <f t="shared" si="112"/>
        <v>0.29441176947405445</v>
      </c>
      <c r="T175" s="7">
        <f t="shared" si="113"/>
        <v>1.1254133429717129E-3</v>
      </c>
      <c r="U175" s="7">
        <f t="shared" si="114"/>
        <v>0.14897493095259523</v>
      </c>
      <c r="V175" s="7">
        <f t="shared" si="115"/>
        <v>0.46311191783043487</v>
      </c>
      <c r="W175" s="6">
        <f t="shared" si="116"/>
        <v>0.61321226212600188</v>
      </c>
      <c r="X175" s="6">
        <v>1.7979999999999999E-3</v>
      </c>
      <c r="Y175" s="6">
        <v>0.54561594285688597</v>
      </c>
      <c r="Z175" s="6">
        <f t="shared" si="117"/>
        <v>16274.403196554753</v>
      </c>
      <c r="AA175" s="6">
        <f t="shared" si="119"/>
        <v>16274.403196554753</v>
      </c>
      <c r="AB175" s="6">
        <f t="shared" si="118"/>
        <v>12.388992688735692</v>
      </c>
    </row>
    <row r="176" spans="7:28">
      <c r="G176" s="6">
        <v>735323</v>
      </c>
      <c r="H176" s="6">
        <v>5158388</v>
      </c>
      <c r="I176" s="12">
        <f t="shared" si="104"/>
        <v>10316776</v>
      </c>
      <c r="J176" s="6">
        <v>1255705.8558350001</v>
      </c>
      <c r="K176" s="12">
        <f t="shared" si="105"/>
        <v>10045646.84668</v>
      </c>
      <c r="L176" s="6">
        <f t="shared" si="106"/>
        <v>76.607116000000005</v>
      </c>
      <c r="M176" s="6">
        <f t="shared" si="107"/>
        <v>5242880</v>
      </c>
      <c r="N176" s="13">
        <f t="shared" si="108"/>
        <v>1.0269897157901391</v>
      </c>
      <c r="O176" s="13"/>
      <c r="P176" s="7">
        <f t="shared" si="109"/>
        <v>0</v>
      </c>
      <c r="Q176" s="7">
        <f t="shared" si="110"/>
        <v>0.29782968507596408</v>
      </c>
      <c r="R176" s="6">
        <f t="shared" si="111"/>
        <v>0.29782968507596408</v>
      </c>
      <c r="S176" s="6">
        <f t="shared" si="112"/>
        <v>0.29782968507596408</v>
      </c>
      <c r="T176" s="7">
        <f t="shared" si="113"/>
        <v>1.0441032865281502E-3</v>
      </c>
      <c r="U176" s="7">
        <f t="shared" si="114"/>
        <v>0.15070442614806892</v>
      </c>
      <c r="V176" s="7">
        <f t="shared" si="115"/>
        <v>0.52801970609143023</v>
      </c>
      <c r="W176" s="6">
        <f t="shared" si="116"/>
        <v>0.67976823552602728</v>
      </c>
      <c r="X176" s="6">
        <v>2.0500000000000002E-3</v>
      </c>
      <c r="Y176" s="6">
        <v>0.60205766666735006</v>
      </c>
      <c r="Z176" s="6">
        <f t="shared" si="117"/>
        <v>14428.277320778736</v>
      </c>
      <c r="AA176" s="6">
        <f t="shared" si="119"/>
        <v>14428.277320778736</v>
      </c>
      <c r="AB176" s="6">
        <f t="shared" si="118"/>
        <v>12.907495936201407</v>
      </c>
    </row>
    <row r="177" spans="7:28">
      <c r="G177" s="6">
        <v>213453</v>
      </c>
      <c r="H177" s="6">
        <v>6099282</v>
      </c>
      <c r="I177" s="12">
        <f t="shared" si="104"/>
        <v>12198564</v>
      </c>
      <c r="J177" s="6">
        <v>2409435.1818849999</v>
      </c>
      <c r="K177" s="12">
        <f t="shared" si="105"/>
        <v>19275481.455079999</v>
      </c>
      <c r="L177" s="6">
        <f t="shared" si="106"/>
        <v>77.460443999999995</v>
      </c>
      <c r="M177" s="6">
        <f t="shared" si="107"/>
        <v>5242880</v>
      </c>
      <c r="N177" s="13">
        <f t="shared" si="108"/>
        <v>0.632853920065644</v>
      </c>
      <c r="O177" s="13"/>
      <c r="P177" s="7">
        <f t="shared" si="109"/>
        <v>0</v>
      </c>
      <c r="Q177" s="7">
        <f t="shared" si="110"/>
        <v>0.57147246554375442</v>
      </c>
      <c r="R177" s="6">
        <f t="shared" si="111"/>
        <v>0.57147246554375442</v>
      </c>
      <c r="S177" s="6">
        <f t="shared" si="112"/>
        <v>0.57147246554375442</v>
      </c>
      <c r="T177" s="7">
        <f t="shared" si="113"/>
        <v>1.2345485414555844E-3</v>
      </c>
      <c r="U177" s="7">
        <f t="shared" si="114"/>
        <v>0.28917006697041314</v>
      </c>
      <c r="V177" s="7">
        <f t="shared" si="115"/>
        <v>0.77966617089695578</v>
      </c>
      <c r="W177" s="6">
        <f t="shared" si="116"/>
        <v>1.0700707864088246</v>
      </c>
      <c r="X177" s="6">
        <v>3.0270000000000002E-3</v>
      </c>
      <c r="Y177" s="6">
        <v>0.90746708181845703</v>
      </c>
      <c r="Z177" s="6">
        <f t="shared" si="117"/>
        <v>18779.169657870974</v>
      </c>
      <c r="AA177" s="6">
        <f t="shared" si="119"/>
        <v>18779.169657870974</v>
      </c>
      <c r="AB177" s="6">
        <f t="shared" si="118"/>
        <v>17.91841355441003</v>
      </c>
    </row>
    <row r="178" spans="7:28">
      <c r="G178" s="6">
        <v>916428</v>
      </c>
      <c r="H178" s="6">
        <v>5105039</v>
      </c>
      <c r="I178" s="12">
        <f t="shared" si="104"/>
        <v>10210078</v>
      </c>
      <c r="J178" s="6">
        <v>1191143.9777830001</v>
      </c>
      <c r="K178" s="12">
        <f t="shared" si="105"/>
        <v>9529151.8222640008</v>
      </c>
      <c r="L178" s="6">
        <f t="shared" si="106"/>
        <v>79.589027999999999</v>
      </c>
      <c r="M178" s="6">
        <f t="shared" si="107"/>
        <v>5242880</v>
      </c>
      <c r="N178" s="13">
        <f t="shared" si="108"/>
        <v>1.0714571653843394</v>
      </c>
      <c r="O178" s="13"/>
      <c r="P178" s="7">
        <f t="shared" si="109"/>
        <v>0</v>
      </c>
      <c r="Q178" s="7">
        <f t="shared" si="110"/>
        <v>0.2825168283915826</v>
      </c>
      <c r="R178" s="6">
        <f t="shared" si="111"/>
        <v>0.2825168283915826</v>
      </c>
      <c r="S178" s="6">
        <f t="shared" si="112"/>
        <v>0.2825168283915826</v>
      </c>
      <c r="T178" s="7">
        <f t="shared" si="113"/>
        <v>1.0333049777865452E-3</v>
      </c>
      <c r="U178" s="7">
        <f t="shared" si="114"/>
        <v>0.14295598670450327</v>
      </c>
      <c r="V178" s="7">
        <f t="shared" si="115"/>
        <v>0.70445555910246904</v>
      </c>
      <c r="W178" s="6">
        <f t="shared" si="116"/>
        <v>0.84844485078475884</v>
      </c>
      <c r="X178" s="6">
        <v>2.735E-3</v>
      </c>
      <c r="Y178" s="6">
        <v>0.76842559999999993</v>
      </c>
      <c r="Z178" s="6">
        <f t="shared" si="117"/>
        <v>10229.682939363167</v>
      </c>
      <c r="AA178" s="6">
        <f t="shared" si="119"/>
        <v>10229.682939363167</v>
      </c>
      <c r="AB178" s="6">
        <f t="shared" si="118"/>
        <v>10.413402518703037</v>
      </c>
    </row>
    <row r="179" spans="7:28">
      <c r="G179" s="6">
        <v>224617</v>
      </c>
      <c r="H179" s="6">
        <v>6306219</v>
      </c>
      <c r="I179" s="12">
        <f t="shared" si="104"/>
        <v>12612438</v>
      </c>
      <c r="J179" s="6">
        <v>2518690.7822270002</v>
      </c>
      <c r="K179" s="12">
        <f t="shared" si="105"/>
        <v>20149526.257816002</v>
      </c>
      <c r="L179" s="6">
        <f t="shared" si="106"/>
        <v>80.166967999999997</v>
      </c>
      <c r="M179" s="6">
        <f t="shared" si="107"/>
        <v>5242880</v>
      </c>
      <c r="N179" s="13">
        <f t="shared" si="108"/>
        <v>0.62594216055613883</v>
      </c>
      <c r="O179" s="13"/>
      <c r="P179" s="7">
        <f t="shared" si="109"/>
        <v>0</v>
      </c>
      <c r="Q179" s="7">
        <f t="shared" si="110"/>
        <v>0.59738582804934359</v>
      </c>
      <c r="R179" s="6">
        <f t="shared" si="111"/>
        <v>0.59738582804934359</v>
      </c>
      <c r="S179" s="6">
        <f t="shared" si="112"/>
        <v>0.59738582804934359</v>
      </c>
      <c r="T179" s="7">
        <f t="shared" si="113"/>
        <v>1.2764344177805672E-3</v>
      </c>
      <c r="U179" s="7">
        <f t="shared" si="114"/>
        <v>0.30228245509577956</v>
      </c>
      <c r="V179" s="7">
        <f t="shared" si="115"/>
        <v>0.85075565327804581</v>
      </c>
      <c r="W179" s="6">
        <f t="shared" si="116"/>
        <v>1.1543145427916059</v>
      </c>
      <c r="X179" s="6">
        <v>3.3029999999999999E-3</v>
      </c>
      <c r="Y179" s="6">
        <v>0.97597644545514595</v>
      </c>
      <c r="Z179" s="6">
        <f t="shared" si="117"/>
        <v>17986.158887355243</v>
      </c>
      <c r="AA179" s="6">
        <f t="shared" si="119"/>
        <v>17986.158887355243</v>
      </c>
      <c r="AB179" s="6">
        <f t="shared" si="118"/>
        <v>18.272787029536573</v>
      </c>
    </row>
    <row r="180" spans="7:28">
      <c r="G180" s="6">
        <v>84414</v>
      </c>
      <c r="H180" s="6">
        <v>6578753</v>
      </c>
      <c r="I180" s="12">
        <f t="shared" si="104"/>
        <v>13157506</v>
      </c>
      <c r="J180" s="6">
        <v>2582283.6147460002</v>
      </c>
      <c r="K180" s="12">
        <f t="shared" si="105"/>
        <v>20658268.917968001</v>
      </c>
      <c r="L180" s="6">
        <f t="shared" si="106"/>
        <v>80.633315999999994</v>
      </c>
      <c r="M180" s="6">
        <f t="shared" si="107"/>
        <v>5242880</v>
      </c>
      <c r="N180" s="13">
        <f t="shared" si="108"/>
        <v>0.63691232078772864</v>
      </c>
      <c r="O180" s="13"/>
      <c r="P180" s="7">
        <f t="shared" si="109"/>
        <v>0</v>
      </c>
      <c r="Q180" s="7">
        <f t="shared" si="110"/>
        <v>0.61246884545681435</v>
      </c>
      <c r="R180" s="6">
        <f t="shared" si="111"/>
        <v>0.61246884545681435</v>
      </c>
      <c r="S180" s="6">
        <f t="shared" si="112"/>
        <v>0.61246884545681435</v>
      </c>
      <c r="T180" s="7">
        <f t="shared" si="113"/>
        <v>1.331597706213051E-3</v>
      </c>
      <c r="U180" s="7">
        <f t="shared" si="114"/>
        <v>0.30991459385452835</v>
      </c>
      <c r="V180" s="7">
        <f t="shared" si="115"/>
        <v>1.8658413419152782</v>
      </c>
      <c r="W180" s="6">
        <f t="shared" si="116"/>
        <v>2.1770875334760196</v>
      </c>
      <c r="X180" s="6">
        <v>7.2439999999999996E-3</v>
      </c>
      <c r="Y180" s="6">
        <v>1.853981066664252</v>
      </c>
      <c r="Z180" s="6">
        <f t="shared" si="117"/>
        <v>8354.8432558919703</v>
      </c>
      <c r="AA180" s="6">
        <f t="shared" si="119"/>
        <v>8354.8432558919703</v>
      </c>
      <c r="AB180" s="6">
        <f t="shared" si="118"/>
        <v>17.427711243735196</v>
      </c>
    </row>
    <row r="181" spans="7:28">
      <c r="G181" s="6">
        <v>25626</v>
      </c>
      <c r="H181" s="6">
        <v>6761100</v>
      </c>
      <c r="I181" s="12">
        <f t="shared" si="104"/>
        <v>13522200</v>
      </c>
      <c r="J181" s="6">
        <v>1269544.189453</v>
      </c>
      <c r="K181" s="12">
        <f t="shared" si="105"/>
        <v>10156353.515624</v>
      </c>
      <c r="L181" s="6">
        <f t="shared" si="106"/>
        <v>81.645719999999997</v>
      </c>
      <c r="M181" s="6">
        <f t="shared" si="107"/>
        <v>5242880</v>
      </c>
      <c r="N181" s="13">
        <f t="shared" si="108"/>
        <v>1.3314030453152461</v>
      </c>
      <c r="O181" s="13"/>
      <c r="P181" s="7">
        <f t="shared" si="109"/>
        <v>0</v>
      </c>
      <c r="Q181" s="7">
        <f t="shared" si="110"/>
        <v>0.30111187614346085</v>
      </c>
      <c r="R181" s="6">
        <f t="shared" si="111"/>
        <v>0.30111187614346085</v>
      </c>
      <c r="S181" s="6">
        <f t="shared" si="112"/>
        <v>0.30111187614346085</v>
      </c>
      <c r="T181" s="7">
        <f t="shared" si="113"/>
        <v>1.3685063493760988E-3</v>
      </c>
      <c r="U181" s="7">
        <f t="shared" si="114"/>
        <v>0.1523652435417725</v>
      </c>
      <c r="V181" s="7">
        <f t="shared" si="115"/>
        <v>0.82422588267930574</v>
      </c>
      <c r="W181" s="6">
        <f t="shared" si="116"/>
        <v>0.97795963257045437</v>
      </c>
      <c r="X181" s="6">
        <v>3.2000000000000002E-3</v>
      </c>
      <c r="Y181" s="6">
        <v>0.84334545454400001</v>
      </c>
      <c r="Z181" s="6">
        <f t="shared" si="117"/>
        <v>9309.7461294831519</v>
      </c>
      <c r="AA181" s="6">
        <f t="shared" si="119"/>
        <v>9309.7461294831519</v>
      </c>
      <c r="AB181" s="6">
        <f t="shared" si="118"/>
        <v>15.961926076810451</v>
      </c>
    </row>
    <row r="182" spans="7:28">
      <c r="G182" s="6">
        <v>1228045</v>
      </c>
      <c r="H182" s="6">
        <v>4904179</v>
      </c>
      <c r="I182" s="12">
        <f t="shared" si="104"/>
        <v>9808358</v>
      </c>
      <c r="J182" s="6">
        <v>2177308.624268</v>
      </c>
      <c r="K182" s="12">
        <f t="shared" si="105"/>
        <v>17418468.994144</v>
      </c>
      <c r="L182" s="6">
        <f t="shared" si="106"/>
        <v>83.411047999999994</v>
      </c>
      <c r="M182" s="6">
        <f t="shared" si="107"/>
        <v>5242880</v>
      </c>
      <c r="N182" s="13">
        <f t="shared" si="108"/>
        <v>0.56310103966643221</v>
      </c>
      <c r="O182" s="13"/>
      <c r="P182" s="7">
        <f t="shared" si="109"/>
        <v>0</v>
      </c>
      <c r="Q182" s="7">
        <f t="shared" si="110"/>
        <v>0.51641643531853354</v>
      </c>
      <c r="R182" s="6">
        <f t="shared" si="111"/>
        <v>0.51641643531853354</v>
      </c>
      <c r="S182" s="6">
        <f t="shared" si="112"/>
        <v>0.51641643531853354</v>
      </c>
      <c r="T182" s="7">
        <f t="shared" si="113"/>
        <v>9.9264913992943866E-4</v>
      </c>
      <c r="U182" s="7">
        <f t="shared" si="114"/>
        <v>0.26131123403048512</v>
      </c>
      <c r="V182" s="7">
        <f t="shared" si="115"/>
        <v>1.2430356593157279</v>
      </c>
      <c r="W182" s="6">
        <f t="shared" si="116"/>
        <v>1.5053395424861424</v>
      </c>
      <c r="X182" s="6">
        <v>4.8260000000000004E-3</v>
      </c>
      <c r="Y182" s="6">
        <v>1.3375258999999999</v>
      </c>
      <c r="Z182" s="6">
        <f t="shared" si="117"/>
        <v>10600.713537474794</v>
      </c>
      <c r="AA182" s="6">
        <f t="shared" si="119"/>
        <v>10600.713537474794</v>
      </c>
      <c r="AB182" s="6">
        <f t="shared" si="118"/>
        <v>12.546571433580651</v>
      </c>
    </row>
    <row r="183" spans="7:28">
      <c r="G183" s="6">
        <v>659033</v>
      </c>
      <c r="H183" s="6">
        <v>5959282</v>
      </c>
      <c r="I183" s="12">
        <f t="shared" si="104"/>
        <v>11918564</v>
      </c>
      <c r="J183" s="6">
        <v>1396787.6008299999</v>
      </c>
      <c r="K183" s="12">
        <f t="shared" si="105"/>
        <v>11174300.806639999</v>
      </c>
      <c r="L183" s="6">
        <f t="shared" si="106"/>
        <v>84.692043999999996</v>
      </c>
      <c r="M183" s="6">
        <f t="shared" si="107"/>
        <v>5242880</v>
      </c>
      <c r="N183" s="13">
        <f t="shared" si="108"/>
        <v>1.0666049004979126</v>
      </c>
      <c r="O183" s="13"/>
      <c r="P183" s="7">
        <f t="shared" si="109"/>
        <v>0</v>
      </c>
      <c r="Q183" s="7">
        <f t="shared" si="110"/>
        <v>0.33129160729809753</v>
      </c>
      <c r="R183" s="6">
        <f t="shared" si="111"/>
        <v>0.33129160729809753</v>
      </c>
      <c r="S183" s="6">
        <f t="shared" si="112"/>
        <v>0.33129160729809753</v>
      </c>
      <c r="T183" s="7">
        <f t="shared" si="113"/>
        <v>1.206211305072059E-3</v>
      </c>
      <c r="U183" s="7">
        <f t="shared" si="114"/>
        <v>0.16763645152697534</v>
      </c>
      <c r="V183" s="7">
        <f t="shared" si="115"/>
        <v>0.50483835314107472</v>
      </c>
      <c r="W183" s="6">
        <f t="shared" si="116"/>
        <v>0.67368101597312213</v>
      </c>
      <c r="X183" s="6">
        <v>1.9599999999999999E-3</v>
      </c>
      <c r="Y183" s="6">
        <v>0.59421599999915997</v>
      </c>
      <c r="Z183" s="6">
        <f t="shared" si="117"/>
        <v>16802.633025413139</v>
      </c>
      <c r="AA183" s="6">
        <f t="shared" si="119"/>
        <v>16802.633025413139</v>
      </c>
      <c r="AB183" s="6">
        <f t="shared" si="118"/>
        <v>13.373085876865398</v>
      </c>
    </row>
    <row r="184" spans="7:28">
      <c r="G184" s="6">
        <v>245874</v>
      </c>
      <c r="H184" s="6">
        <v>6698185</v>
      </c>
      <c r="I184" s="12">
        <f t="shared" si="104"/>
        <v>13396370</v>
      </c>
      <c r="J184" s="6">
        <v>2677887.3715820001</v>
      </c>
      <c r="K184" s="12">
        <f t="shared" si="105"/>
        <v>21423098.972656</v>
      </c>
      <c r="L184" s="6">
        <f t="shared" si="106"/>
        <v>85.295699999999997</v>
      </c>
      <c r="M184" s="6">
        <f t="shared" si="107"/>
        <v>5242880</v>
      </c>
      <c r="N184" s="13">
        <f t="shared" si="108"/>
        <v>0.62532362927972507</v>
      </c>
      <c r="O184" s="13"/>
      <c r="P184" s="7">
        <f t="shared" si="109"/>
        <v>0</v>
      </c>
      <c r="Q184" s="7">
        <f t="shared" si="110"/>
        <v>0.63514424882316312</v>
      </c>
      <c r="R184" s="6">
        <f t="shared" si="111"/>
        <v>0.63514424882316312</v>
      </c>
      <c r="S184" s="6">
        <f t="shared" si="112"/>
        <v>0.63514424882316312</v>
      </c>
      <c r="T184" s="7">
        <f t="shared" si="113"/>
        <v>1.3557717977541739E-3</v>
      </c>
      <c r="U184" s="7">
        <f t="shared" si="114"/>
        <v>0.32138854632884262</v>
      </c>
      <c r="V184" s="7">
        <f t="shared" si="115"/>
        <v>0.84431638856961377</v>
      </c>
      <c r="W184" s="6">
        <f t="shared" si="116"/>
        <v>1.1670607066962106</v>
      </c>
      <c r="X184" s="6">
        <v>3.2780000000000001E-3</v>
      </c>
      <c r="Y184" s="6">
        <v>1.0016475333344259</v>
      </c>
      <c r="Z184" s="6">
        <f t="shared" si="117"/>
        <v>19275.968542500399</v>
      </c>
      <c r="AA184" s="6">
        <f t="shared" si="119"/>
        <v>19275.968542500399</v>
      </c>
      <c r="AB184" s="6">
        <f t="shared" si="118"/>
        <v>16.514109789811389</v>
      </c>
    </row>
    <row r="185" spans="7:28">
      <c r="G185" s="6">
        <v>36000</v>
      </c>
      <c r="H185" s="6">
        <v>7128473</v>
      </c>
      <c r="I185" s="12">
        <f t="shared" si="104"/>
        <v>14256946</v>
      </c>
      <c r="J185" s="6">
        <v>2809634.8352049999</v>
      </c>
      <c r="K185" s="12">
        <f t="shared" si="105"/>
        <v>22477078.681639999</v>
      </c>
      <c r="L185" s="6">
        <f t="shared" si="106"/>
        <v>86.261675999999994</v>
      </c>
      <c r="M185" s="6">
        <f t="shared" si="107"/>
        <v>5242880</v>
      </c>
      <c r="N185" s="13">
        <f t="shared" si="108"/>
        <v>0.63428820986623724</v>
      </c>
      <c r="O185" s="13"/>
      <c r="P185" s="7">
        <f t="shared" si="109"/>
        <v>0</v>
      </c>
      <c r="Q185" s="7">
        <f t="shared" si="110"/>
        <v>0.66639225600419438</v>
      </c>
      <c r="R185" s="6">
        <f t="shared" si="111"/>
        <v>0.66639225600419438</v>
      </c>
      <c r="S185" s="6">
        <f t="shared" si="112"/>
        <v>0.66639225600419438</v>
      </c>
      <c r="T185" s="7">
        <f t="shared" si="113"/>
        <v>1.4428658889612768E-3</v>
      </c>
      <c r="U185" s="7">
        <f t="shared" si="114"/>
        <v>0.33720031132898665</v>
      </c>
      <c r="V185" s="7">
        <f t="shared" si="115"/>
        <v>0.98366207686008389</v>
      </c>
      <c r="W185" s="6">
        <f t="shared" si="116"/>
        <v>1.3223052540780318</v>
      </c>
      <c r="X185" s="6">
        <v>3.8189999999999999E-3</v>
      </c>
      <c r="Y185" s="6">
        <v>1.122676885712649</v>
      </c>
      <c r="Z185" s="6">
        <f t="shared" si="117"/>
        <v>17349.391359104331</v>
      </c>
      <c r="AA185" s="6">
        <f t="shared" si="119"/>
        <v>17349.391359104331</v>
      </c>
      <c r="AB185" s="6">
        <f t="shared" si="118"/>
        <v>17.781462405246135</v>
      </c>
    </row>
    <row r="186" spans="7:28">
      <c r="G186" s="6">
        <v>63838</v>
      </c>
      <c r="H186" s="6">
        <v>7106348</v>
      </c>
      <c r="I186" s="12">
        <f t="shared" si="104"/>
        <v>14212696</v>
      </c>
      <c r="J186" s="6">
        <v>2803576.3583979998</v>
      </c>
      <c r="K186" s="12">
        <f t="shared" si="105"/>
        <v>22428610.867183998</v>
      </c>
      <c r="L186" s="6">
        <f t="shared" si="106"/>
        <v>86.552936000000003</v>
      </c>
      <c r="M186" s="6">
        <f t="shared" si="107"/>
        <v>5242880</v>
      </c>
      <c r="N186" s="13">
        <f t="shared" si="108"/>
        <v>0.63368596852313486</v>
      </c>
      <c r="O186" s="13"/>
      <c r="P186" s="7">
        <f t="shared" si="109"/>
        <v>0</v>
      </c>
      <c r="Q186" s="7">
        <f t="shared" si="110"/>
        <v>0.6649552998642797</v>
      </c>
      <c r="R186" s="6">
        <f t="shared" si="111"/>
        <v>0.6649552998642797</v>
      </c>
      <c r="S186" s="6">
        <f t="shared" si="112"/>
        <v>0.6649552998642797</v>
      </c>
      <c r="T186" s="7">
        <f t="shared" si="113"/>
        <v>1.4383875935685231E-3</v>
      </c>
      <c r="U186" s="7">
        <f t="shared" si="114"/>
        <v>0.3364731989512848</v>
      </c>
      <c r="V186" s="7">
        <f t="shared" si="115"/>
        <v>1.0964779945518139</v>
      </c>
      <c r="W186" s="6">
        <f t="shared" si="116"/>
        <v>1.4343895810966671</v>
      </c>
      <c r="X186" s="6">
        <v>4.2570000000000004E-3</v>
      </c>
      <c r="Y186" s="6">
        <v>1.2254838750000001</v>
      </c>
      <c r="Z186" s="6">
        <f t="shared" si="117"/>
        <v>15520.279536393698</v>
      </c>
      <c r="AA186" s="6">
        <f t="shared" si="119"/>
        <v>15520.279536393698</v>
      </c>
      <c r="AB186" s="6">
        <f t="shared" si="118"/>
        <v>17.04679354484913</v>
      </c>
    </row>
    <row r="187" spans="7:28">
      <c r="G187" s="6">
        <v>643994</v>
      </c>
      <c r="H187" s="6">
        <v>6175377</v>
      </c>
      <c r="I187" s="12">
        <f t="shared" si="104"/>
        <v>12350754</v>
      </c>
      <c r="J187" s="6">
        <v>1380653.638916</v>
      </c>
      <c r="K187" s="12">
        <f t="shared" si="105"/>
        <v>11045229.111328</v>
      </c>
      <c r="L187" s="6">
        <f t="shared" si="106"/>
        <v>86.984403999999998</v>
      </c>
      <c r="M187" s="6">
        <f t="shared" si="107"/>
        <v>5242880</v>
      </c>
      <c r="N187" s="13">
        <f t="shared" si="108"/>
        <v>1.1181980813175756</v>
      </c>
      <c r="O187" s="13"/>
      <c r="P187" s="7">
        <f t="shared" si="109"/>
        <v>0</v>
      </c>
      <c r="Q187" s="7">
        <f t="shared" si="110"/>
        <v>0.32746493660643389</v>
      </c>
      <c r="R187" s="6">
        <f t="shared" si="111"/>
        <v>0.32746493660643389</v>
      </c>
      <c r="S187" s="6">
        <f t="shared" si="112"/>
        <v>0.32746493660643389</v>
      </c>
      <c r="T187" s="7">
        <f t="shared" si="113"/>
        <v>1.2499508414741869E-3</v>
      </c>
      <c r="U187" s="7">
        <f t="shared" si="114"/>
        <v>0.1657001226801792</v>
      </c>
      <c r="V187" s="7">
        <f t="shared" si="115"/>
        <v>0.91592101212737853</v>
      </c>
      <c r="W187" s="6">
        <f t="shared" si="116"/>
        <v>1.082871085649032</v>
      </c>
      <c r="X187" s="6">
        <v>3.5560000000000001E-3</v>
      </c>
      <c r="Y187" s="6">
        <v>0.94573187692362415</v>
      </c>
      <c r="Z187" s="6">
        <f t="shared" si="117"/>
        <v>9108.8002420256998</v>
      </c>
      <c r="AA187" s="6">
        <f t="shared" si="119"/>
        <v>9108.8002420256998</v>
      </c>
      <c r="AB187" s="6">
        <f t="shared" si="118"/>
        <v>14.500855059629444</v>
      </c>
    </row>
    <row r="188" spans="7:28">
      <c r="G188" s="6">
        <v>1585478</v>
      </c>
      <c r="H188" s="6">
        <v>4623152</v>
      </c>
      <c r="I188" s="12">
        <f t="shared" si="104"/>
        <v>9246304</v>
      </c>
      <c r="J188" s="6">
        <v>2095108.84668</v>
      </c>
      <c r="K188" s="12">
        <f t="shared" si="105"/>
        <v>16760870.77344</v>
      </c>
      <c r="L188" s="6">
        <f t="shared" si="106"/>
        <v>87.187383999999994</v>
      </c>
      <c r="M188" s="6">
        <f t="shared" si="107"/>
        <v>5242880</v>
      </c>
      <c r="N188" s="13">
        <f t="shared" si="108"/>
        <v>0.55166012106316653</v>
      </c>
      <c r="O188" s="13"/>
      <c r="P188" s="7">
        <f t="shared" si="109"/>
        <v>0</v>
      </c>
      <c r="Q188" s="7">
        <f t="shared" si="110"/>
        <v>0.49692020237625023</v>
      </c>
      <c r="R188" s="6">
        <f t="shared" si="111"/>
        <v>0.49692020237625023</v>
      </c>
      <c r="S188" s="6">
        <f t="shared" si="112"/>
        <v>0.49692020237625023</v>
      </c>
      <c r="T188" s="7">
        <f t="shared" si="113"/>
        <v>9.3576679329263144E-4</v>
      </c>
      <c r="U188" s="7">
        <f t="shared" si="114"/>
        <v>0.25144596960304411</v>
      </c>
      <c r="V188" s="7">
        <f t="shared" si="115"/>
        <v>0.91978457095243771</v>
      </c>
      <c r="W188" s="6">
        <f t="shared" si="116"/>
        <v>1.1721663073487745</v>
      </c>
      <c r="X188" s="6">
        <v>3.571E-3</v>
      </c>
      <c r="Y188" s="6">
        <v>1.0503135076920329</v>
      </c>
      <c r="Z188" s="6">
        <f t="shared" si="117"/>
        <v>13815.435518797261</v>
      </c>
      <c r="AA188" s="6">
        <f t="shared" si="119"/>
        <v>13815.435518797261</v>
      </c>
      <c r="AB188" s="6">
        <f t="shared" si="118"/>
        <v>11.601564558043421</v>
      </c>
    </row>
    <row r="189" spans="7:28">
      <c r="G189" s="6">
        <v>151926</v>
      </c>
      <c r="H189" s="6">
        <v>7494215</v>
      </c>
      <c r="I189" s="12">
        <f t="shared" si="104"/>
        <v>14988430</v>
      </c>
      <c r="J189" s="6">
        <v>2946869.9807130001</v>
      </c>
      <c r="K189" s="12">
        <f t="shared" si="105"/>
        <v>23574959.845704</v>
      </c>
      <c r="L189" s="6">
        <f t="shared" si="106"/>
        <v>92.969099999999997</v>
      </c>
      <c r="M189" s="6">
        <f t="shared" si="107"/>
        <v>5242880</v>
      </c>
      <c r="N189" s="13">
        <f t="shared" si="108"/>
        <v>0.63577754100528405</v>
      </c>
      <c r="O189" s="13"/>
      <c r="P189" s="7">
        <f t="shared" si="109"/>
        <v>0</v>
      </c>
      <c r="Q189" s="7">
        <f t="shared" si="110"/>
        <v>0.69894183756270589</v>
      </c>
      <c r="R189" s="6">
        <f t="shared" si="111"/>
        <v>0.69894183756270589</v>
      </c>
      <c r="S189" s="6">
        <f t="shared" si="112"/>
        <v>0.69894183756270589</v>
      </c>
      <c r="T189" s="7">
        <f t="shared" si="113"/>
        <v>1.5168952997425865E-3</v>
      </c>
      <c r="U189" s="7">
        <f t="shared" si="114"/>
        <v>0.35367068435068222</v>
      </c>
      <c r="V189" s="7">
        <f t="shared" si="115"/>
        <v>1.0609332533612688</v>
      </c>
      <c r="W189" s="6">
        <f t="shared" si="116"/>
        <v>1.4161208330116937</v>
      </c>
      <c r="X189" s="6">
        <v>4.1190000000000003E-3</v>
      </c>
      <c r="Y189" s="6">
        <v>1.19426286</v>
      </c>
      <c r="Z189" s="6">
        <f t="shared" si="117"/>
        <v>16868.726330728474</v>
      </c>
      <c r="AA189" s="6">
        <f t="shared" si="119"/>
        <v>16868.726330728474</v>
      </c>
      <c r="AB189" s="6">
        <f t="shared" si="118"/>
        <v>18.576980030317081</v>
      </c>
    </row>
    <row r="190" spans="7:28">
      <c r="G190" s="6">
        <v>185639</v>
      </c>
      <c r="H190" s="6">
        <v>7598452</v>
      </c>
      <c r="I190" s="12">
        <f t="shared" si="104"/>
        <v>15196904</v>
      </c>
      <c r="J190" s="6">
        <v>3015421.452881</v>
      </c>
      <c r="K190" s="12">
        <f t="shared" si="105"/>
        <v>24123371.623048</v>
      </c>
      <c r="L190" s="6">
        <f t="shared" si="106"/>
        <v>94.894204000000002</v>
      </c>
      <c r="M190" s="6">
        <f t="shared" si="107"/>
        <v>5242880</v>
      </c>
      <c r="N190" s="13">
        <f t="shared" si="108"/>
        <v>0.62996600298942229</v>
      </c>
      <c r="O190" s="13"/>
      <c r="P190" s="7">
        <f t="shared" si="109"/>
        <v>0</v>
      </c>
      <c r="Q190" s="7">
        <f t="shared" si="110"/>
        <v>0.71520095053284716</v>
      </c>
      <c r="R190" s="6">
        <f t="shared" si="111"/>
        <v>0.71520095053284716</v>
      </c>
      <c r="S190" s="6">
        <f t="shared" si="112"/>
        <v>0.71520095053284716</v>
      </c>
      <c r="T190" s="7">
        <f t="shared" si="113"/>
        <v>1.5379937890919403E-3</v>
      </c>
      <c r="U190" s="7">
        <f t="shared" si="114"/>
        <v>0.36189793775296408</v>
      </c>
      <c r="V190" s="7">
        <f t="shared" si="115"/>
        <v>1.0624786768912926</v>
      </c>
      <c r="W190" s="6">
        <f t="shared" si="116"/>
        <v>1.4259146084333487</v>
      </c>
      <c r="X190" s="6">
        <v>4.1250000000000002E-3</v>
      </c>
      <c r="Y190" s="6">
        <v>1.216682499998625</v>
      </c>
      <c r="Z190" s="6">
        <f t="shared" si="117"/>
        <v>17238.204861402355</v>
      </c>
      <c r="AA190" s="6">
        <f t="shared" si="119"/>
        <v>17238.204861402355</v>
      </c>
      <c r="AB190" s="6">
        <f t="shared" si="118"/>
        <v>17.196935801654103</v>
      </c>
    </row>
    <row r="191" spans="7:28">
      <c r="G191" s="6">
        <v>1447360</v>
      </c>
      <c r="H191" s="6">
        <v>5514242</v>
      </c>
      <c r="I191" s="12">
        <f t="shared" si="104"/>
        <v>11028484</v>
      </c>
      <c r="J191" s="6">
        <v>1686973.766357</v>
      </c>
      <c r="K191" s="12">
        <f t="shared" si="105"/>
        <v>13495790.130856</v>
      </c>
      <c r="L191" s="6">
        <f t="shared" si="106"/>
        <v>95.118104000000002</v>
      </c>
      <c r="M191" s="6">
        <f t="shared" si="107"/>
        <v>5242880</v>
      </c>
      <c r="N191" s="13">
        <f t="shared" si="108"/>
        <v>0.81717957178254474</v>
      </c>
      <c r="O191" s="13"/>
      <c r="P191" s="7">
        <f t="shared" si="109"/>
        <v>0</v>
      </c>
      <c r="Q191" s="7">
        <f t="shared" si="110"/>
        <v>0.40011827868033595</v>
      </c>
      <c r="R191" s="6">
        <f t="shared" si="111"/>
        <v>0.40011827868033595</v>
      </c>
      <c r="S191" s="6">
        <f t="shared" si="112"/>
        <v>0.40011827868033595</v>
      </c>
      <c r="T191" s="7">
        <f t="shared" si="113"/>
        <v>1.1161312787854579E-3</v>
      </c>
      <c r="U191" s="7">
        <f t="shared" si="114"/>
        <v>0.20246334936187843</v>
      </c>
      <c r="V191" s="7">
        <f t="shared" si="115"/>
        <v>0.71681894734265861</v>
      </c>
      <c r="W191" s="6">
        <f t="shared" si="116"/>
        <v>0.9203984279833225</v>
      </c>
      <c r="X191" s="6">
        <v>2.7829999999999999E-3</v>
      </c>
      <c r="Y191" s="6">
        <v>0.832117</v>
      </c>
      <c r="Z191" s="6">
        <f t="shared" si="117"/>
        <v>14277.228842268631</v>
      </c>
      <c r="AA191" s="6">
        <f t="shared" si="119"/>
        <v>14277.228842268631</v>
      </c>
      <c r="AB191" s="6">
        <f t="shared" si="118"/>
        <v>10.60925662897435</v>
      </c>
    </row>
    <row r="192" spans="7:28">
      <c r="G192" s="6">
        <v>445315</v>
      </c>
      <c r="H192" s="6">
        <v>7479343</v>
      </c>
      <c r="I192" s="12">
        <f t="shared" si="104"/>
        <v>14958686</v>
      </c>
      <c r="J192" s="6">
        <v>1590929.6821290001</v>
      </c>
      <c r="K192" s="12">
        <f t="shared" si="105"/>
        <v>12727437.457032001</v>
      </c>
      <c r="L192" s="6">
        <f t="shared" si="106"/>
        <v>98.658416000000003</v>
      </c>
      <c r="M192" s="6">
        <f t="shared" si="107"/>
        <v>5242880</v>
      </c>
      <c r="N192" s="13">
        <f t="shared" si="108"/>
        <v>1.1753101164708704</v>
      </c>
      <c r="O192" s="13"/>
      <c r="P192" s="7">
        <f t="shared" si="109"/>
        <v>0</v>
      </c>
      <c r="Q192" s="7">
        <f t="shared" si="110"/>
        <v>0.37733843798268035</v>
      </c>
      <c r="R192" s="6">
        <f t="shared" si="111"/>
        <v>0.37733843798268035</v>
      </c>
      <c r="S192" s="6">
        <f t="shared" si="112"/>
        <v>0.37733843798268035</v>
      </c>
      <c r="T192" s="7">
        <f t="shared" si="113"/>
        <v>1.5138850756033309E-3</v>
      </c>
      <c r="U192" s="7">
        <f t="shared" si="114"/>
        <v>0.19093655068427517</v>
      </c>
      <c r="V192" s="7">
        <f t="shared" si="115"/>
        <v>0.65113844731665149</v>
      </c>
      <c r="W192" s="6">
        <f t="shared" si="116"/>
        <v>0.84358888307653002</v>
      </c>
      <c r="X192" s="6">
        <v>2.5279999999999999E-3</v>
      </c>
      <c r="Y192" s="6">
        <v>0.732951466665824</v>
      </c>
      <c r="Z192" s="6">
        <f t="shared" si="117"/>
        <v>14826.362261973116</v>
      </c>
      <c r="AA192" s="6">
        <f t="shared" si="119"/>
        <v>14826.362261973116</v>
      </c>
      <c r="AB192" s="6">
        <f t="shared" si="118"/>
        <v>15.094780683636881</v>
      </c>
    </row>
    <row r="193" spans="7:28">
      <c r="G193" s="6">
        <v>161070</v>
      </c>
      <c r="H193" s="6">
        <v>8185136</v>
      </c>
      <c r="I193" s="12">
        <f t="shared" si="104"/>
        <v>16370272</v>
      </c>
      <c r="J193" s="6">
        <v>1654328.924072</v>
      </c>
      <c r="K193" s="12">
        <f t="shared" si="105"/>
        <v>13234631.392576</v>
      </c>
      <c r="L193" s="6">
        <f t="shared" si="106"/>
        <v>101.443032</v>
      </c>
      <c r="M193" s="6">
        <f t="shared" si="107"/>
        <v>5242880</v>
      </c>
      <c r="N193" s="13">
        <f t="shared" si="108"/>
        <v>1.2369269316547</v>
      </c>
      <c r="O193" s="13"/>
      <c r="P193" s="7">
        <f t="shared" si="109"/>
        <v>0</v>
      </c>
      <c r="Q193" s="7">
        <f t="shared" si="110"/>
        <v>0.39237553936609515</v>
      </c>
      <c r="R193" s="6">
        <f t="shared" si="111"/>
        <v>0.39237553936609515</v>
      </c>
      <c r="S193" s="6">
        <f t="shared" si="112"/>
        <v>0.39237553936609515</v>
      </c>
      <c r="T193" s="7">
        <f t="shared" si="113"/>
        <v>1.6567438118807419E-3</v>
      </c>
      <c r="U193" s="7">
        <f t="shared" si="114"/>
        <v>0.19854545553316508</v>
      </c>
      <c r="V193" s="7">
        <f t="shared" si="115"/>
        <v>0.6238359649528995</v>
      </c>
      <c r="W193" s="6">
        <f t="shared" si="116"/>
        <v>0.8240381642979453</v>
      </c>
      <c r="X193" s="6">
        <v>2.4220000000000001E-3</v>
      </c>
      <c r="Y193" s="6">
        <v>0.705414623528272</v>
      </c>
      <c r="Z193" s="6">
        <f t="shared" si="117"/>
        <v>16100.476439558017</v>
      </c>
      <c r="AA193" s="6">
        <f t="shared" si="119"/>
        <v>16100.476439558017</v>
      </c>
      <c r="AB193" s="6">
        <f t="shared" si="118"/>
        <v>16.816144266524272</v>
      </c>
    </row>
    <row r="194" spans="7:28">
      <c r="G194" s="6">
        <v>1048576</v>
      </c>
      <c r="H194" s="6">
        <v>6891620</v>
      </c>
      <c r="I194" s="12">
        <f t="shared" si="104"/>
        <v>13783240</v>
      </c>
      <c r="J194" s="6">
        <v>3076562.106201</v>
      </c>
      <c r="K194" s="12">
        <f t="shared" si="105"/>
        <v>24612496.849608</v>
      </c>
      <c r="L194" s="6">
        <f t="shared" si="106"/>
        <v>103.67095999999999</v>
      </c>
      <c r="M194" s="6">
        <f t="shared" si="107"/>
        <v>5242880</v>
      </c>
      <c r="N194" s="13">
        <f t="shared" si="108"/>
        <v>0.56000982282378731</v>
      </c>
      <c r="O194" s="13"/>
      <c r="P194" s="7">
        <f t="shared" si="109"/>
        <v>0</v>
      </c>
      <c r="Q194" s="7">
        <f t="shared" si="110"/>
        <v>0.72970235740215383</v>
      </c>
      <c r="R194" s="6">
        <f t="shared" si="111"/>
        <v>0.72970235740215383</v>
      </c>
      <c r="S194" s="6">
        <f t="shared" si="112"/>
        <v>0.72970235740215383</v>
      </c>
      <c r="T194" s="7">
        <f t="shared" si="113"/>
        <v>1.394924750038797E-3</v>
      </c>
      <c r="U194" s="7">
        <f t="shared" si="114"/>
        <v>0.36923577649130579</v>
      </c>
      <c r="V194" s="7">
        <f t="shared" si="115"/>
        <v>1.0295096415841203</v>
      </c>
      <c r="W194" s="6">
        <f t="shared" si="116"/>
        <v>1.4001403428254648</v>
      </c>
      <c r="X194" s="6">
        <v>3.9969999999999997E-3</v>
      </c>
      <c r="Y194" s="6">
        <v>1.2216259500011419</v>
      </c>
      <c r="Z194" s="6">
        <f t="shared" si="117"/>
        <v>18156.251123396392</v>
      </c>
      <c r="AA194" s="6">
        <f t="shared" si="119"/>
        <v>18156.251123396392</v>
      </c>
      <c r="AB194" s="6">
        <f t="shared" si="118"/>
        <v>14.612852061971674</v>
      </c>
    </row>
    <row r="195" spans="7:28">
      <c r="G195" s="6">
        <v>116158</v>
      </c>
      <c r="H195" s="6">
        <v>8516500</v>
      </c>
      <c r="I195" s="12">
        <f t="shared" si="104"/>
        <v>17033000</v>
      </c>
      <c r="J195" s="6">
        <v>1715466.611938</v>
      </c>
      <c r="K195" s="12">
        <f t="shared" si="105"/>
        <v>13723732.895504</v>
      </c>
      <c r="L195" s="6">
        <f t="shared" si="106"/>
        <v>104.52115999999999</v>
      </c>
      <c r="M195" s="6">
        <f t="shared" si="107"/>
        <v>5242880</v>
      </c>
      <c r="N195" s="13">
        <f t="shared" si="108"/>
        <v>1.2411346191079062</v>
      </c>
      <c r="O195" s="13"/>
      <c r="P195" s="7">
        <f t="shared" si="109"/>
        <v>0</v>
      </c>
      <c r="Q195" s="7">
        <f t="shared" si="110"/>
        <v>0.40687624288578628</v>
      </c>
      <c r="R195" s="6">
        <f t="shared" si="111"/>
        <v>0.40687624288578628</v>
      </c>
      <c r="S195" s="6">
        <f t="shared" si="112"/>
        <v>0.40687624288578628</v>
      </c>
      <c r="T195" s="7">
        <f t="shared" si="113"/>
        <v>1.7238148118592458E-3</v>
      </c>
      <c r="U195" s="7">
        <f t="shared" si="114"/>
        <v>0.20588293837044827</v>
      </c>
      <c r="V195" s="7">
        <f t="shared" si="115"/>
        <v>0.62074511789285203</v>
      </c>
      <c r="W195" s="6">
        <f t="shared" si="116"/>
        <v>0.82835187107515951</v>
      </c>
      <c r="X195" s="6">
        <v>2.4099999999999998E-3</v>
      </c>
      <c r="Y195" s="6">
        <v>0.70995922222248986</v>
      </c>
      <c r="Z195" s="6">
        <f t="shared" si="117"/>
        <v>16782.83165501188</v>
      </c>
      <c r="AA195" s="6">
        <f t="shared" si="119"/>
        <v>16782.83165501188</v>
      </c>
      <c r="AB195" s="6">
        <f t="shared" si="118"/>
        <v>16.675978724812914</v>
      </c>
    </row>
    <row r="196" spans="7:28">
      <c r="G196" s="6">
        <v>683446</v>
      </c>
      <c r="H196" s="6">
        <v>7583376</v>
      </c>
      <c r="I196" s="12">
        <f t="shared" si="104"/>
        <v>15166752</v>
      </c>
      <c r="J196" s="6">
        <v>1723263.4804690001</v>
      </c>
      <c r="K196" s="12">
        <f t="shared" si="105"/>
        <v>13786107.843752</v>
      </c>
      <c r="L196" s="6">
        <f t="shared" si="106"/>
        <v>104.669432</v>
      </c>
      <c r="M196" s="6">
        <f t="shared" si="107"/>
        <v>5242880</v>
      </c>
      <c r="N196" s="13">
        <f t="shared" si="108"/>
        <v>1.1001474942671163</v>
      </c>
      <c r="O196" s="13"/>
      <c r="P196" s="7">
        <f t="shared" si="109"/>
        <v>0</v>
      </c>
      <c r="Q196" s="7">
        <f t="shared" si="110"/>
        <v>0.40872551267168078</v>
      </c>
      <c r="R196" s="6">
        <f t="shared" si="111"/>
        <v>0.40872551267168078</v>
      </c>
      <c r="S196" s="6">
        <f t="shared" si="112"/>
        <v>0.40872551267168078</v>
      </c>
      <c r="T196" s="7">
        <f t="shared" si="113"/>
        <v>1.5349422735510972E-3</v>
      </c>
      <c r="U196" s="7">
        <f t="shared" si="114"/>
        <v>0.20681868506005413</v>
      </c>
      <c r="V196" s="7">
        <f t="shared" si="115"/>
        <v>0.75674238853493758</v>
      </c>
      <c r="W196" s="6">
        <f t="shared" si="116"/>
        <v>0.96509601586854288</v>
      </c>
      <c r="X196" s="6">
        <v>2.9380000000000001E-3</v>
      </c>
      <c r="Y196" s="6">
        <v>0.83859334000000008</v>
      </c>
      <c r="Z196" s="6">
        <f t="shared" si="117"/>
        <v>13811.692058260067</v>
      </c>
      <c r="AA196" s="6">
        <f t="shared" si="119"/>
        <v>13811.692058260067</v>
      </c>
      <c r="AB196" s="6">
        <f t="shared" si="118"/>
        <v>15.085103808306274</v>
      </c>
    </row>
    <row r="197" spans="7:28">
      <c r="G197" s="6">
        <v>685230</v>
      </c>
      <c r="H197" s="6">
        <v>7600595</v>
      </c>
      <c r="I197" s="12">
        <f t="shared" si="104"/>
        <v>15201190</v>
      </c>
      <c r="J197" s="6">
        <v>1722470.2250979999</v>
      </c>
      <c r="K197" s="12">
        <f t="shared" si="105"/>
        <v>13779761.800783999</v>
      </c>
      <c r="L197" s="6">
        <f t="shared" si="106"/>
        <v>104.91173999999999</v>
      </c>
      <c r="M197" s="6">
        <f t="shared" si="107"/>
        <v>5242880</v>
      </c>
      <c r="N197" s="13">
        <f t="shared" si="108"/>
        <v>1.1031533214990066</v>
      </c>
      <c r="O197" s="13"/>
      <c r="P197" s="7">
        <f t="shared" si="109"/>
        <v>0</v>
      </c>
      <c r="Q197" s="7">
        <f t="shared" si="110"/>
        <v>0.4085373674972102</v>
      </c>
      <c r="R197" s="6">
        <f t="shared" si="111"/>
        <v>0.4085373674972102</v>
      </c>
      <c r="S197" s="6">
        <f t="shared" si="112"/>
        <v>0.4085373674972102</v>
      </c>
      <c r="T197" s="7">
        <f t="shared" si="113"/>
        <v>1.5384275512174395E-3</v>
      </c>
      <c r="U197" s="7">
        <f t="shared" si="114"/>
        <v>0.20672348195582399</v>
      </c>
      <c r="V197" s="7">
        <f t="shared" si="115"/>
        <v>0.75004555323816824</v>
      </c>
      <c r="W197" s="6">
        <f t="shared" si="116"/>
        <v>0.95830746274520973</v>
      </c>
      <c r="X197" s="6">
        <v>2.9120000000000001E-3</v>
      </c>
      <c r="Y197" s="6">
        <v>0.82779424000000001</v>
      </c>
      <c r="Z197" s="6">
        <f t="shared" si="117"/>
        <v>13929.442565151447</v>
      </c>
      <c r="AA197" s="6">
        <f t="shared" si="119"/>
        <v>13929.442565151447</v>
      </c>
      <c r="AB197" s="6">
        <f t="shared" si="118"/>
        <v>15.766384499753189</v>
      </c>
    </row>
    <row r="198" spans="7:28">
      <c r="G198" s="6">
        <v>35696</v>
      </c>
      <c r="H198" s="6">
        <v>8781949</v>
      </c>
      <c r="I198" s="12">
        <f t="shared" si="104"/>
        <v>17563898</v>
      </c>
      <c r="J198" s="6">
        <v>1647745.263672</v>
      </c>
      <c r="K198" s="12">
        <f t="shared" si="105"/>
        <v>13181962.109376</v>
      </c>
      <c r="L198" s="6">
        <f t="shared" si="106"/>
        <v>106.097308</v>
      </c>
      <c r="M198" s="6">
        <f t="shared" si="107"/>
        <v>5242880</v>
      </c>
      <c r="N198" s="13">
        <f t="shared" si="108"/>
        <v>1.3324190931718154</v>
      </c>
      <c r="O198" s="13"/>
      <c r="P198" s="7">
        <f t="shared" si="109"/>
        <v>0</v>
      </c>
      <c r="Q198" s="7">
        <f t="shared" si="110"/>
        <v>0.39081401960852802</v>
      </c>
      <c r="R198" s="6">
        <f t="shared" si="111"/>
        <v>0.39081401960852802</v>
      </c>
      <c r="S198" s="6">
        <f t="shared" si="112"/>
        <v>0.39081401960852802</v>
      </c>
      <c r="T198" s="7">
        <f t="shared" si="113"/>
        <v>1.7775440337218919E-3</v>
      </c>
      <c r="U198" s="7">
        <f t="shared" si="114"/>
        <v>0.19775531287521278</v>
      </c>
      <c r="V198" s="7">
        <f t="shared" si="115"/>
        <v>0.94425377684447953</v>
      </c>
      <c r="W198" s="6">
        <f t="shared" si="116"/>
        <v>1.1437866337534142</v>
      </c>
      <c r="X198" s="6">
        <v>3.666E-3</v>
      </c>
      <c r="Y198" s="6">
        <v>0.98406720000084602</v>
      </c>
      <c r="Z198" s="6">
        <f t="shared" si="117"/>
        <v>10560.502444313368</v>
      </c>
      <c r="AA198" s="6">
        <f t="shared" si="119"/>
        <v>10560.502444313368</v>
      </c>
      <c r="AB198" s="6">
        <f t="shared" si="118"/>
        <v>16.230541344374736</v>
      </c>
    </row>
    <row r="199" spans="7:28">
      <c r="G199" s="6">
        <v>2394385</v>
      </c>
      <c r="H199" s="6">
        <v>5021410</v>
      </c>
      <c r="I199" s="12">
        <f t="shared" si="104"/>
        <v>10042820</v>
      </c>
      <c r="J199" s="6">
        <v>2131585.5273440001</v>
      </c>
      <c r="K199" s="12">
        <f t="shared" si="105"/>
        <v>17052684.218752</v>
      </c>
      <c r="L199" s="6">
        <f t="shared" si="106"/>
        <v>108.14462</v>
      </c>
      <c r="M199" s="6">
        <f t="shared" si="107"/>
        <v>5242880</v>
      </c>
      <c r="N199" s="13">
        <f t="shared" si="108"/>
        <v>0.58892898450300291</v>
      </c>
      <c r="O199" s="13"/>
      <c r="P199" s="7">
        <f t="shared" si="109"/>
        <v>0</v>
      </c>
      <c r="Q199" s="7">
        <f t="shared" si="110"/>
        <v>0.50557178129841074</v>
      </c>
      <c r="R199" s="6">
        <f t="shared" si="111"/>
        <v>0.50557178129841074</v>
      </c>
      <c r="S199" s="6">
        <f t="shared" si="112"/>
        <v>0.50557178129841074</v>
      </c>
      <c r="T199" s="7">
        <f t="shared" si="113"/>
        <v>1.0163777296328463E-3</v>
      </c>
      <c r="U199" s="7">
        <f t="shared" si="114"/>
        <v>0.25582374422415471</v>
      </c>
      <c r="V199" s="7">
        <f t="shared" si="115"/>
        <v>8.6226905857672236</v>
      </c>
      <c r="W199" s="6">
        <f t="shared" si="116"/>
        <v>8.8795307077210115</v>
      </c>
      <c r="X199" s="6">
        <v>3.3477E-2</v>
      </c>
      <c r="Y199" s="6">
        <v>7.5414753799888414</v>
      </c>
      <c r="Z199" s="6">
        <f t="shared" si="117"/>
        <v>1410.2063545073058</v>
      </c>
      <c r="AA199" s="6">
        <f t="shared" si="119"/>
        <v>1410.2063545073058</v>
      </c>
      <c r="AB199" s="6">
        <f t="shared" si="118"/>
        <v>17.742620114927032</v>
      </c>
    </row>
    <row r="200" spans="7:28">
      <c r="G200" s="6">
        <v>14340</v>
      </c>
      <c r="H200" s="6">
        <v>9041364</v>
      </c>
      <c r="I200" s="12">
        <f t="shared" si="104"/>
        <v>18082728</v>
      </c>
      <c r="J200" s="6">
        <v>3543965.9887700002</v>
      </c>
      <c r="K200" s="12">
        <f t="shared" si="105"/>
        <v>28351727.910160001</v>
      </c>
      <c r="L200" s="6">
        <f t="shared" si="106"/>
        <v>108.783168</v>
      </c>
      <c r="M200" s="6">
        <f t="shared" si="107"/>
        <v>5242880</v>
      </c>
      <c r="N200" s="13">
        <f t="shared" si="108"/>
        <v>0.63779985676005135</v>
      </c>
      <c r="O200" s="13"/>
      <c r="P200" s="7">
        <f t="shared" si="109"/>
        <v>0</v>
      </c>
      <c r="Q200" s="7">
        <f t="shared" si="110"/>
        <v>0.84056172028713505</v>
      </c>
      <c r="R200" s="6">
        <f t="shared" si="111"/>
        <v>0.84056172028713505</v>
      </c>
      <c r="S200" s="6">
        <f t="shared" si="112"/>
        <v>0.84056172028713505</v>
      </c>
      <c r="T200" s="7">
        <f t="shared" si="113"/>
        <v>1.8300519206964079E-3</v>
      </c>
      <c r="U200" s="7">
        <f t="shared" si="114"/>
        <v>0.42533158394065512</v>
      </c>
      <c r="V200" s="7">
        <f t="shared" si="115"/>
        <v>1.3210795475819246</v>
      </c>
      <c r="W200" s="6">
        <f t="shared" si="116"/>
        <v>1.7482411834432761</v>
      </c>
      <c r="X200" s="6">
        <v>5.1289999999999999E-3</v>
      </c>
      <c r="Y200" s="6">
        <v>1.501714211111681</v>
      </c>
      <c r="Z200" s="6">
        <f t="shared" si="117"/>
        <v>16288.413341531197</v>
      </c>
      <c r="AA200" s="6">
        <f t="shared" si="119"/>
        <v>16288.413341531197</v>
      </c>
      <c r="AB200" s="6">
        <f t="shared" si="118"/>
        <v>16.416370738683852</v>
      </c>
    </row>
    <row r="201" spans="7:28">
      <c r="G201" s="6">
        <v>1219574</v>
      </c>
      <c r="H201" s="6">
        <v>7382096</v>
      </c>
      <c r="I201" s="12">
        <f t="shared" si="104"/>
        <v>14764192</v>
      </c>
      <c r="J201" s="6">
        <v>3338871.8269039998</v>
      </c>
      <c r="K201" s="12">
        <f t="shared" si="105"/>
        <v>26710974.615231998</v>
      </c>
      <c r="L201" s="6">
        <f t="shared" si="106"/>
        <v>112.976632</v>
      </c>
      <c r="M201" s="6">
        <f t="shared" si="107"/>
        <v>5242880</v>
      </c>
      <c r="N201" s="13">
        <f t="shared" si="108"/>
        <v>0.55273879791644454</v>
      </c>
      <c r="O201" s="13"/>
      <c r="P201" s="7">
        <f t="shared" si="109"/>
        <v>0</v>
      </c>
      <c r="Q201" s="7">
        <f t="shared" si="110"/>
        <v>0.79191726318308531</v>
      </c>
      <c r="R201" s="6">
        <f t="shared" si="111"/>
        <v>0.79191726318308531</v>
      </c>
      <c r="S201" s="6">
        <f t="shared" si="112"/>
        <v>0.79191726318308531</v>
      </c>
      <c r="T201" s="7">
        <f t="shared" si="113"/>
        <v>1.49420142398484E-3</v>
      </c>
      <c r="U201" s="7">
        <f t="shared" si="114"/>
        <v>0.40071706309032301</v>
      </c>
      <c r="V201" s="7">
        <f t="shared" si="115"/>
        <v>1.1510829592793179</v>
      </c>
      <c r="W201" s="6">
        <f t="shared" si="116"/>
        <v>1.5532942237936258</v>
      </c>
      <c r="X201" s="6">
        <v>4.4689999999999999E-3</v>
      </c>
      <c r="Y201" s="6">
        <v>1.380585825</v>
      </c>
      <c r="Z201" s="6">
        <f t="shared" si="117"/>
        <v>17620.234128061878</v>
      </c>
      <c r="AA201" s="6">
        <f t="shared" si="119"/>
        <v>17620.234128061878</v>
      </c>
      <c r="AB201" s="6">
        <f t="shared" si="118"/>
        <v>12.509790819677999</v>
      </c>
    </row>
    <row r="202" spans="7:28">
      <c r="G202" s="6">
        <v>2097152</v>
      </c>
      <c r="H202" s="6">
        <v>6291408</v>
      </c>
      <c r="I202" s="12">
        <f t="shared" si="104"/>
        <v>12582816</v>
      </c>
      <c r="J202" s="6">
        <v>3570239.2705080002</v>
      </c>
      <c r="K202" s="12">
        <f t="shared" si="105"/>
        <v>28561914.164064001</v>
      </c>
      <c r="L202" s="6">
        <f t="shared" si="106"/>
        <v>117.439936</v>
      </c>
      <c r="M202" s="6">
        <f t="shared" si="107"/>
        <v>5242880</v>
      </c>
      <c r="N202" s="13">
        <f t="shared" si="108"/>
        <v>0.44054526344846434</v>
      </c>
      <c r="O202" s="13"/>
      <c r="P202" s="7">
        <f t="shared" si="109"/>
        <v>0</v>
      </c>
      <c r="Q202" s="7">
        <f t="shared" si="110"/>
        <v>0.84679324591838034</v>
      </c>
      <c r="R202" s="6">
        <f t="shared" si="111"/>
        <v>0.84679324591838034</v>
      </c>
      <c r="S202" s="6">
        <f t="shared" si="112"/>
        <v>0.84679324591838034</v>
      </c>
      <c r="T202" s="7">
        <f t="shared" si="113"/>
        <v>1.2734365405800215E-3</v>
      </c>
      <c r="U202" s="7">
        <f t="shared" si="114"/>
        <v>0.42848479042524135</v>
      </c>
      <c r="V202" s="7">
        <f t="shared" si="115"/>
        <v>1.9449155125348243</v>
      </c>
      <c r="W202" s="6">
        <f t="shared" si="116"/>
        <v>2.3746737395006456</v>
      </c>
      <c r="X202" s="6">
        <v>7.5510000000000004E-3</v>
      </c>
      <c r="Y202" s="6">
        <v>2.0891293615367195</v>
      </c>
      <c r="Z202" s="6">
        <f t="shared" si="117"/>
        <v>11114.319241403527</v>
      </c>
      <c r="AA202" s="6">
        <f t="shared" si="119"/>
        <v>11114.319241403527</v>
      </c>
      <c r="AB202" s="6">
        <f t="shared" si="118"/>
        <v>13.668104197907867</v>
      </c>
    </row>
    <row r="203" spans="7:28">
      <c r="G203" s="6">
        <v>268096</v>
      </c>
      <c r="H203" s="6">
        <v>9378286</v>
      </c>
      <c r="I203" s="12">
        <f t="shared" si="104"/>
        <v>18756572</v>
      </c>
      <c r="J203" s="6">
        <v>3749624.1425780002</v>
      </c>
      <c r="K203" s="12">
        <f t="shared" si="105"/>
        <v>29996993.140624002</v>
      </c>
      <c r="L203" s="6">
        <f t="shared" si="106"/>
        <v>117.901352</v>
      </c>
      <c r="M203" s="6">
        <f t="shared" si="107"/>
        <v>5242880</v>
      </c>
      <c r="N203" s="13">
        <f t="shared" si="108"/>
        <v>0.62528173780853236</v>
      </c>
      <c r="O203" s="13"/>
      <c r="P203" s="7">
        <f t="shared" si="109"/>
        <v>0</v>
      </c>
      <c r="Q203" s="7">
        <f t="shared" si="110"/>
        <v>0.88933994561539953</v>
      </c>
      <c r="R203" s="6">
        <f t="shared" si="111"/>
        <v>0.88933994561539953</v>
      </c>
      <c r="S203" s="6">
        <f t="shared" si="112"/>
        <v>0.88933994561539953</v>
      </c>
      <c r="T203" s="7">
        <f t="shared" si="113"/>
        <v>1.8982479089593375E-3</v>
      </c>
      <c r="U203" s="7">
        <f t="shared" si="114"/>
        <v>0.45001379268268277</v>
      </c>
      <c r="V203" s="7">
        <f t="shared" si="115"/>
        <v>1.2654443005010714</v>
      </c>
      <c r="W203" s="6">
        <f t="shared" si="116"/>
        <v>1.7173563410927135</v>
      </c>
      <c r="X203" s="6">
        <v>4.9129999999999998E-3</v>
      </c>
      <c r="Y203" s="6">
        <v>1.4692940624999999</v>
      </c>
      <c r="Z203" s="6">
        <f t="shared" si="117"/>
        <v>18001.769705178092</v>
      </c>
      <c r="AA203" s="6">
        <f t="shared" si="119"/>
        <v>18001.769705178092</v>
      </c>
      <c r="AB203" s="6">
        <f t="shared" si="118"/>
        <v>16.883092698995618</v>
      </c>
    </row>
    <row r="204" spans="7:28">
      <c r="G204" s="6">
        <v>503625</v>
      </c>
      <c r="H204" s="6">
        <v>9027150</v>
      </c>
      <c r="I204" s="12">
        <f t="shared" si="104"/>
        <v>18054300</v>
      </c>
      <c r="J204" s="6">
        <v>3623266.5947270002</v>
      </c>
      <c r="K204" s="12">
        <f t="shared" si="105"/>
        <v>28986132.757816002</v>
      </c>
      <c r="L204" s="6">
        <f t="shared" si="106"/>
        <v>118.39830000000001</v>
      </c>
      <c r="M204" s="6">
        <f t="shared" si="107"/>
        <v>5242880</v>
      </c>
      <c r="N204" s="13">
        <f t="shared" si="108"/>
        <v>0.62285990859307461</v>
      </c>
      <c r="O204" s="13"/>
      <c r="P204" s="7">
        <f t="shared" si="109"/>
        <v>0</v>
      </c>
      <c r="Q204" s="7">
        <f t="shared" si="110"/>
        <v>0.85937032453848761</v>
      </c>
      <c r="R204" s="6">
        <f t="shared" si="111"/>
        <v>0.85937032453848761</v>
      </c>
      <c r="S204" s="6">
        <f t="shared" si="112"/>
        <v>0.85937032453848761</v>
      </c>
      <c r="T204" s="7">
        <f t="shared" si="113"/>
        <v>1.8271748815681548E-3</v>
      </c>
      <c r="U204" s="7">
        <f t="shared" si="114"/>
        <v>0.4348489022349119</v>
      </c>
      <c r="V204" s="7">
        <f t="shared" si="115"/>
        <v>1.191263971059934</v>
      </c>
      <c r="W204" s="6">
        <f t="shared" si="116"/>
        <v>1.6279400481764141</v>
      </c>
      <c r="X204" s="6">
        <v>4.6249999999999998E-3</v>
      </c>
      <c r="Y204" s="6">
        <v>1.4102713235305</v>
      </c>
      <c r="Z204" s="6">
        <f t="shared" si="117"/>
        <v>18480.979990021355</v>
      </c>
      <c r="AA204" s="6">
        <f t="shared" si="119"/>
        <v>18480.979990021355</v>
      </c>
      <c r="AB204" s="6">
        <f t="shared" si="118"/>
        <v>15.434528165899177</v>
      </c>
    </row>
    <row r="205" spans="7:28">
      <c r="G205" s="6">
        <v>503625</v>
      </c>
      <c r="H205" s="6">
        <v>9027150</v>
      </c>
      <c r="I205" s="12">
        <f t="shared" si="104"/>
        <v>18054300</v>
      </c>
      <c r="J205" s="6">
        <v>3622845.0297849998</v>
      </c>
      <c r="K205" s="12">
        <f t="shared" si="105"/>
        <v>28982760.238279998</v>
      </c>
      <c r="L205" s="6">
        <f t="shared" si="106"/>
        <v>118.39830000000001</v>
      </c>
      <c r="M205" s="6">
        <f t="shared" si="107"/>
        <v>5242880</v>
      </c>
      <c r="N205" s="13">
        <f t="shared" si="108"/>
        <v>0.62293238641066873</v>
      </c>
      <c r="O205" s="13"/>
      <c r="P205" s="7">
        <f t="shared" si="109"/>
        <v>0</v>
      </c>
      <c r="Q205" s="7">
        <f t="shared" si="110"/>
        <v>0.8592703373055447</v>
      </c>
      <c r="R205" s="6">
        <f t="shared" si="111"/>
        <v>0.8592703373055447</v>
      </c>
      <c r="S205" s="6">
        <f t="shared" si="112"/>
        <v>0.8592703373055447</v>
      </c>
      <c r="T205" s="7">
        <f t="shared" si="113"/>
        <v>1.8271748815681548E-3</v>
      </c>
      <c r="U205" s="7">
        <f t="shared" si="114"/>
        <v>0.4347983078203258</v>
      </c>
      <c r="V205" s="7">
        <f t="shared" si="115"/>
        <v>1.1827641416448036</v>
      </c>
      <c r="W205" s="6">
        <f t="shared" si="116"/>
        <v>1.6193896243466974</v>
      </c>
      <c r="X205" s="6">
        <v>4.5919999999999997E-3</v>
      </c>
      <c r="Y205" s="6">
        <v>1.4019375999999999</v>
      </c>
      <c r="Z205" s="6">
        <f t="shared" si="117"/>
        <v>18612.333129476148</v>
      </c>
      <c r="AA205" s="6">
        <f t="shared" si="119"/>
        <v>18612.333129476148</v>
      </c>
      <c r="AB205" s="6">
        <f t="shared" si="118"/>
        <v>15.510820477794271</v>
      </c>
    </row>
    <row r="206" spans="7:28">
      <c r="G206" s="6">
        <v>503625</v>
      </c>
      <c r="H206" s="6">
        <v>9027150</v>
      </c>
      <c r="I206" s="12">
        <f t="shared" si="104"/>
        <v>18054300</v>
      </c>
      <c r="J206" s="6">
        <v>3623498.6892090002</v>
      </c>
      <c r="K206" s="12">
        <f t="shared" si="105"/>
        <v>28987989.513672002</v>
      </c>
      <c r="L206" s="6">
        <f t="shared" si="106"/>
        <v>118.39830000000001</v>
      </c>
      <c r="M206" s="6">
        <f t="shared" si="107"/>
        <v>5242880</v>
      </c>
      <c r="N206" s="13">
        <f t="shared" si="108"/>
        <v>0.62282001280167443</v>
      </c>
      <c r="O206" s="13"/>
      <c r="P206" s="7">
        <f t="shared" si="109"/>
        <v>0</v>
      </c>
      <c r="Q206" s="7">
        <f t="shared" si="110"/>
        <v>0.85942537296098298</v>
      </c>
      <c r="R206" s="6">
        <f t="shared" si="111"/>
        <v>0.85942537296098298</v>
      </c>
      <c r="S206" s="6">
        <f t="shared" si="112"/>
        <v>0.85942537296098298</v>
      </c>
      <c r="T206" s="7">
        <f t="shared" si="113"/>
        <v>1.8271748815681548E-3</v>
      </c>
      <c r="U206" s="7">
        <f t="shared" si="114"/>
        <v>0.43487675721827396</v>
      </c>
      <c r="V206" s="7">
        <f t="shared" si="115"/>
        <v>1.18121871811478</v>
      </c>
      <c r="W206" s="6">
        <f t="shared" si="116"/>
        <v>1.617922650214622</v>
      </c>
      <c r="X206" s="6">
        <v>4.5859999999999998E-3</v>
      </c>
      <c r="Y206" s="6">
        <v>1.3939012117668639</v>
      </c>
      <c r="Z206" s="6">
        <f t="shared" si="117"/>
        <v>18640.195659855715</v>
      </c>
      <c r="AA206" s="6">
        <f t="shared" si="119"/>
        <v>18640.195659855715</v>
      </c>
      <c r="AB206" s="6">
        <f t="shared" si="118"/>
        <v>16.071543417613924</v>
      </c>
    </row>
    <row r="207" spans="7:28">
      <c r="G207" s="6">
        <v>503625</v>
      </c>
      <c r="H207" s="6">
        <v>9027150</v>
      </c>
      <c r="I207" s="12">
        <f t="shared" si="104"/>
        <v>18054300</v>
      </c>
      <c r="J207" s="6">
        <v>3622756.8063960001</v>
      </c>
      <c r="K207" s="12">
        <f t="shared" si="105"/>
        <v>28982054.451168001</v>
      </c>
      <c r="L207" s="6">
        <f t="shared" si="106"/>
        <v>118.39830000000001</v>
      </c>
      <c r="M207" s="6">
        <f t="shared" si="107"/>
        <v>5242880</v>
      </c>
      <c r="N207" s="13">
        <f t="shared" si="108"/>
        <v>0.62294755640666455</v>
      </c>
      <c r="O207" s="13"/>
      <c r="P207" s="7">
        <f t="shared" si="109"/>
        <v>0</v>
      </c>
      <c r="Q207" s="7">
        <f t="shared" si="110"/>
        <v>0.85924941238587504</v>
      </c>
      <c r="R207" s="6">
        <f t="shared" si="111"/>
        <v>0.85924941238587504</v>
      </c>
      <c r="S207" s="6">
        <f t="shared" si="112"/>
        <v>0.85924941238587504</v>
      </c>
      <c r="T207" s="7">
        <f t="shared" si="113"/>
        <v>1.8271748815681548E-3</v>
      </c>
      <c r="U207" s="7">
        <f t="shared" si="114"/>
        <v>0.43478771962791574</v>
      </c>
      <c r="V207" s="7">
        <f t="shared" si="115"/>
        <v>1.1876579828232119</v>
      </c>
      <c r="W207" s="6">
        <f t="shared" si="116"/>
        <v>1.6242728773326958</v>
      </c>
      <c r="X207" s="6">
        <v>4.6109999999999996E-3</v>
      </c>
      <c r="Y207" s="6">
        <v>1.4001708352922189</v>
      </c>
      <c r="Z207" s="6">
        <f t="shared" si="117"/>
        <v>18534.773636648777</v>
      </c>
      <c r="AA207" s="6">
        <f t="shared" si="119"/>
        <v>18534.773636648777</v>
      </c>
      <c r="AB207" s="6">
        <f t="shared" si="118"/>
        <v>16.005335662751914</v>
      </c>
    </row>
    <row r="208" spans="7:28">
      <c r="G208" s="6">
        <v>503625</v>
      </c>
      <c r="H208" s="6">
        <v>9027150</v>
      </c>
      <c r="I208" s="12">
        <f t="shared" si="104"/>
        <v>18054300</v>
      </c>
      <c r="J208" s="6">
        <v>3622658.1455080002</v>
      </c>
      <c r="K208" s="12">
        <f t="shared" si="105"/>
        <v>28981265.164064001</v>
      </c>
      <c r="L208" s="6">
        <f t="shared" si="106"/>
        <v>118.39830000000001</v>
      </c>
      <c r="M208" s="6">
        <f t="shared" si="107"/>
        <v>5242880</v>
      </c>
      <c r="N208" s="13">
        <f t="shared" si="108"/>
        <v>0.62296452200392038</v>
      </c>
      <c r="O208" s="13"/>
      <c r="P208" s="7">
        <f t="shared" si="109"/>
        <v>0</v>
      </c>
      <c r="Q208" s="7">
        <f t="shared" si="110"/>
        <v>0.85922601188880343</v>
      </c>
      <c r="R208" s="6">
        <f t="shared" si="111"/>
        <v>0.85922601188880343</v>
      </c>
      <c r="S208" s="6">
        <f t="shared" si="112"/>
        <v>0.85922601188880343</v>
      </c>
      <c r="T208" s="7">
        <f t="shared" si="113"/>
        <v>1.8271748815681548E-3</v>
      </c>
      <c r="U208" s="7">
        <f t="shared" si="114"/>
        <v>0.43477587877168322</v>
      </c>
      <c r="V208" s="7">
        <f t="shared" si="115"/>
        <v>1.191263971059934</v>
      </c>
      <c r="W208" s="6">
        <f t="shared" si="116"/>
        <v>1.6278670247131855</v>
      </c>
      <c r="X208" s="6">
        <v>4.6249999999999998E-3</v>
      </c>
      <c r="Y208" s="6">
        <v>1.401755882352125</v>
      </c>
      <c r="Z208" s="6">
        <f t="shared" si="117"/>
        <v>18477.859716514668</v>
      </c>
      <c r="AA208" s="6">
        <f t="shared" si="119"/>
        <v>18477.859716514668</v>
      </c>
      <c r="AB208" s="6">
        <f t="shared" si="118"/>
        <v>16.130564901332846</v>
      </c>
    </row>
    <row r="209" spans="7:28">
      <c r="G209" s="6">
        <v>504855</v>
      </c>
      <c r="H209" s="6">
        <v>9046865</v>
      </c>
      <c r="I209" s="12">
        <f t="shared" si="104"/>
        <v>18093730</v>
      </c>
      <c r="J209" s="6">
        <v>3634238.471924</v>
      </c>
      <c r="K209" s="12">
        <f t="shared" si="105"/>
        <v>29073907.775392</v>
      </c>
      <c r="L209" s="6">
        <f t="shared" si="106"/>
        <v>118.65948</v>
      </c>
      <c r="M209" s="6">
        <f t="shared" si="107"/>
        <v>5242880</v>
      </c>
      <c r="N209" s="13">
        <f t="shared" si="108"/>
        <v>0.62233567430224968</v>
      </c>
      <c r="O209" s="13"/>
      <c r="P209" s="7">
        <f t="shared" si="109"/>
        <v>0</v>
      </c>
      <c r="Q209" s="7">
        <f t="shared" si="110"/>
        <v>0.86197264634425919</v>
      </c>
      <c r="R209" s="6">
        <f t="shared" si="111"/>
        <v>0.86197264634425919</v>
      </c>
      <c r="S209" s="6">
        <f t="shared" si="112"/>
        <v>0.86197264634425919</v>
      </c>
      <c r="T209" s="7">
        <f t="shared" si="113"/>
        <v>1.8311653716774491E-3</v>
      </c>
      <c r="U209" s="7">
        <f t="shared" si="114"/>
        <v>0.43616569983449099</v>
      </c>
      <c r="V209" s="7">
        <f t="shared" si="115"/>
        <v>1.1850822769398393</v>
      </c>
      <c r="W209" s="6">
        <f t="shared" si="116"/>
        <v>1.6230791421460076</v>
      </c>
      <c r="X209" s="6">
        <v>4.6010000000000001E-3</v>
      </c>
      <c r="Y209" s="6">
        <v>1.393426382350776</v>
      </c>
      <c r="Z209" s="6">
        <f t="shared" si="117"/>
        <v>18634.463080727215</v>
      </c>
      <c r="AA209" s="6">
        <f t="shared" si="119"/>
        <v>18634.463080727215</v>
      </c>
      <c r="AB209" s="6">
        <f t="shared" si="118"/>
        <v>16.48115484994597</v>
      </c>
    </row>
    <row r="210" spans="7:28">
      <c r="G210" s="6">
        <v>504855</v>
      </c>
      <c r="H210" s="6">
        <v>9046865</v>
      </c>
      <c r="I210" s="12">
        <f t="shared" si="104"/>
        <v>18093730</v>
      </c>
      <c r="J210" s="6">
        <v>3635232.4228520002</v>
      </c>
      <c r="K210" s="12">
        <f t="shared" si="105"/>
        <v>29081859.382816002</v>
      </c>
      <c r="L210" s="6">
        <f t="shared" si="106"/>
        <v>118.65948</v>
      </c>
      <c r="M210" s="6">
        <f t="shared" si="107"/>
        <v>5242880</v>
      </c>
      <c r="N210" s="13">
        <f t="shared" si="108"/>
        <v>0.62216551430997191</v>
      </c>
      <c r="O210" s="13"/>
      <c r="P210" s="7">
        <f t="shared" si="109"/>
        <v>0</v>
      </c>
      <c r="Q210" s="7">
        <f t="shared" si="110"/>
        <v>0.8622083927099321</v>
      </c>
      <c r="R210" s="6">
        <f t="shared" si="111"/>
        <v>0.8622083927099321</v>
      </c>
      <c r="S210" s="6">
        <f t="shared" si="112"/>
        <v>0.8622083927099321</v>
      </c>
      <c r="T210" s="7">
        <f t="shared" si="113"/>
        <v>1.8311653716774491E-3</v>
      </c>
      <c r="U210" s="7">
        <f t="shared" si="114"/>
        <v>0.43628498955789841</v>
      </c>
      <c r="V210" s="7">
        <f t="shared" si="115"/>
        <v>1.1845671357631646</v>
      </c>
      <c r="W210" s="6">
        <f t="shared" si="116"/>
        <v>1.6226832906927404</v>
      </c>
      <c r="X210" s="6">
        <v>4.5989999999999998E-3</v>
      </c>
      <c r="Y210" s="6">
        <v>1.3924419352927648</v>
      </c>
      <c r="Z210" s="6">
        <f t="shared" si="117"/>
        <v>18647.736305934599</v>
      </c>
      <c r="AA210" s="6">
        <f t="shared" si="119"/>
        <v>18647.736305934599</v>
      </c>
      <c r="AB210" s="6">
        <f t="shared" si="118"/>
        <v>16.535077662076205</v>
      </c>
    </row>
    <row r="211" spans="7:28">
      <c r="G211" s="6">
        <v>504855</v>
      </c>
      <c r="H211" s="6">
        <v>9046865</v>
      </c>
      <c r="I211" s="12">
        <f t="shared" si="104"/>
        <v>18093730</v>
      </c>
      <c r="J211" s="6">
        <v>3635627.1918950002</v>
      </c>
      <c r="K211" s="12">
        <f t="shared" si="105"/>
        <v>29085017.535160001</v>
      </c>
      <c r="L211" s="6">
        <f t="shared" si="106"/>
        <v>118.65948</v>
      </c>
      <c r="M211" s="6">
        <f t="shared" si="107"/>
        <v>5242880</v>
      </c>
      <c r="N211" s="13">
        <f t="shared" si="108"/>
        <v>0.62209795741491425</v>
      </c>
      <c r="O211" s="13"/>
      <c r="P211" s="7">
        <f t="shared" si="109"/>
        <v>0</v>
      </c>
      <c r="Q211" s="7">
        <f t="shared" si="110"/>
        <v>0.86230202446231119</v>
      </c>
      <c r="R211" s="6">
        <f t="shared" si="111"/>
        <v>0.86230202446231119</v>
      </c>
      <c r="S211" s="6">
        <f t="shared" si="112"/>
        <v>0.86230202446231119</v>
      </c>
      <c r="T211" s="7">
        <f t="shared" si="113"/>
        <v>1.8311653716774491E-3</v>
      </c>
      <c r="U211" s="7">
        <f t="shared" si="114"/>
        <v>0.43633236804371966</v>
      </c>
      <c r="V211" s="7">
        <f t="shared" si="115"/>
        <v>1.1920366828249458</v>
      </c>
      <c r="W211" s="6">
        <f t="shared" si="116"/>
        <v>1.6302002162403428</v>
      </c>
      <c r="X211" s="6">
        <v>4.6280000000000002E-3</v>
      </c>
      <c r="Y211" s="6">
        <v>1.4066397647077882</v>
      </c>
      <c r="Z211" s="6">
        <f t="shared" si="117"/>
        <v>18532.282291752621</v>
      </c>
      <c r="AA211" s="6">
        <f t="shared" si="119"/>
        <v>18532.282291752621</v>
      </c>
      <c r="AB211" s="6">
        <f t="shared" si="118"/>
        <v>15.893227046584776</v>
      </c>
    </row>
    <row r="212" spans="7:28">
      <c r="G212" s="6">
        <v>504855</v>
      </c>
      <c r="H212" s="6">
        <v>9046865</v>
      </c>
      <c r="I212" s="12">
        <f t="shared" si="104"/>
        <v>18093730</v>
      </c>
      <c r="J212" s="6">
        <v>3635561.9770510001</v>
      </c>
      <c r="K212" s="12">
        <f t="shared" si="105"/>
        <v>29084495.816408001</v>
      </c>
      <c r="L212" s="6">
        <f t="shared" si="106"/>
        <v>118.65948</v>
      </c>
      <c r="M212" s="6">
        <f t="shared" si="107"/>
        <v>5242880</v>
      </c>
      <c r="N212" s="13">
        <f t="shared" si="108"/>
        <v>0.62210911663087631</v>
      </c>
      <c r="O212" s="13"/>
      <c r="P212" s="7">
        <f t="shared" si="109"/>
        <v>0</v>
      </c>
      <c r="Q212" s="7">
        <f t="shared" si="110"/>
        <v>0.86228655673445076</v>
      </c>
      <c r="R212" s="6">
        <f t="shared" si="111"/>
        <v>0.86228655673445076</v>
      </c>
      <c r="S212" s="6">
        <f t="shared" si="112"/>
        <v>0.86228655673445076</v>
      </c>
      <c r="T212" s="7">
        <f t="shared" si="113"/>
        <v>1.8311653716774491E-3</v>
      </c>
      <c r="U212" s="7">
        <f t="shared" si="114"/>
        <v>0.43632454123810616</v>
      </c>
      <c r="V212" s="7">
        <f t="shared" si="115"/>
        <v>1.1850822769398393</v>
      </c>
      <c r="W212" s="6">
        <f t="shared" si="116"/>
        <v>1.6232379835496229</v>
      </c>
      <c r="X212" s="6">
        <v>4.6010000000000001E-3</v>
      </c>
      <c r="Y212" s="6">
        <v>1.4004361411753881</v>
      </c>
      <c r="Z212" s="6">
        <f t="shared" si="117"/>
        <v>18641.285736458394</v>
      </c>
      <c r="AA212" s="6">
        <f t="shared" si="119"/>
        <v>18641.285736458394</v>
      </c>
      <c r="AB212" s="6">
        <f t="shared" si="118"/>
        <v>15.909461047416052</v>
      </c>
    </row>
    <row r="213" spans="7:28">
      <c r="G213" s="6">
        <v>504855</v>
      </c>
      <c r="H213" s="6">
        <v>9046865</v>
      </c>
      <c r="I213" s="12">
        <f t="shared" si="104"/>
        <v>18093730</v>
      </c>
      <c r="J213" s="6">
        <v>3635378.140869</v>
      </c>
      <c r="K213" s="12">
        <f t="shared" si="105"/>
        <v>29083025.126952</v>
      </c>
      <c r="L213" s="6">
        <f t="shared" si="106"/>
        <v>118.65948</v>
      </c>
      <c r="M213" s="6">
        <f t="shared" si="107"/>
        <v>5242880</v>
      </c>
      <c r="N213" s="13">
        <f t="shared" si="108"/>
        <v>0.62214057585199645</v>
      </c>
      <c r="O213" s="13"/>
      <c r="P213" s="7">
        <f t="shared" si="109"/>
        <v>0</v>
      </c>
      <c r="Q213" s="7">
        <f t="shared" si="110"/>
        <v>0.8622429542682073</v>
      </c>
      <c r="R213" s="6">
        <f t="shared" si="111"/>
        <v>0.8622429542682073</v>
      </c>
      <c r="S213" s="6">
        <f t="shared" si="112"/>
        <v>0.8622429542682073</v>
      </c>
      <c r="T213" s="7">
        <f t="shared" si="113"/>
        <v>1.8311653716774491E-3</v>
      </c>
      <c r="U213" s="7">
        <f t="shared" si="114"/>
        <v>0.43630247800874011</v>
      </c>
      <c r="V213" s="7">
        <f t="shared" si="115"/>
        <v>1.1886882651765611</v>
      </c>
      <c r="W213" s="6">
        <f t="shared" si="116"/>
        <v>1.6268219085569786</v>
      </c>
      <c r="X213" s="6">
        <v>4.6150000000000002E-3</v>
      </c>
      <c r="Y213" s="6">
        <v>1.400978264704525</v>
      </c>
      <c r="Z213" s="6">
        <f t="shared" si="117"/>
        <v>18583.487633113917</v>
      </c>
      <c r="AA213" s="6">
        <f t="shared" si="119"/>
        <v>18583.487633113917</v>
      </c>
      <c r="AB213" s="6">
        <f t="shared" si="118"/>
        <v>16.120424530646478</v>
      </c>
    </row>
    <row r="214" spans="7:28">
      <c r="G214" s="6">
        <v>504855</v>
      </c>
      <c r="H214" s="6">
        <v>9046865</v>
      </c>
      <c r="I214" s="12">
        <f t="shared" si="104"/>
        <v>18093730</v>
      </c>
      <c r="J214" s="6">
        <v>3636247.2927250001</v>
      </c>
      <c r="K214" s="12">
        <f t="shared" si="105"/>
        <v>29089978.341800001</v>
      </c>
      <c r="L214" s="6">
        <f t="shared" si="106"/>
        <v>118.65948</v>
      </c>
      <c r="M214" s="6">
        <f t="shared" si="107"/>
        <v>5242880</v>
      </c>
      <c r="N214" s="13">
        <f t="shared" si="108"/>
        <v>0.62199186906924364</v>
      </c>
      <c r="O214" s="13"/>
      <c r="P214" s="7">
        <f t="shared" si="109"/>
        <v>0</v>
      </c>
      <c r="Q214" s="7">
        <f t="shared" si="110"/>
        <v>0.8624491006538062</v>
      </c>
      <c r="R214" s="6">
        <f t="shared" si="111"/>
        <v>0.8624491006538062</v>
      </c>
      <c r="S214" s="6">
        <f t="shared" si="112"/>
        <v>0.8624491006538062</v>
      </c>
      <c r="T214" s="7">
        <f t="shared" si="113"/>
        <v>1.8311653716774491E-3</v>
      </c>
      <c r="U214" s="7">
        <f t="shared" si="114"/>
        <v>0.43640678988328091</v>
      </c>
      <c r="V214" s="7">
        <f t="shared" si="115"/>
        <v>1.1910064004715966</v>
      </c>
      <c r="W214" s="6">
        <f t="shared" si="116"/>
        <v>1.6292443557265548</v>
      </c>
      <c r="X214" s="6">
        <v>4.6239999999999996E-3</v>
      </c>
      <c r="Y214" s="6">
        <v>1.4056959999999998</v>
      </c>
      <c r="Z214" s="6">
        <f t="shared" si="117"/>
        <v>18551.580896492349</v>
      </c>
      <c r="AA214" s="6">
        <f t="shared" si="119"/>
        <v>18551.580896492349</v>
      </c>
      <c r="AB214" s="6">
        <f t="shared" si="118"/>
        <v>15.903037052574312</v>
      </c>
    </row>
    <row r="215" spans="7:28">
      <c r="G215" s="6">
        <v>504855</v>
      </c>
      <c r="H215" s="6">
        <v>9046865</v>
      </c>
      <c r="I215" s="12">
        <f t="shared" si="104"/>
        <v>18093730</v>
      </c>
      <c r="J215" s="6">
        <v>3634713.827393</v>
      </c>
      <c r="K215" s="12">
        <f t="shared" si="105"/>
        <v>29077710.619144</v>
      </c>
      <c r="L215" s="6">
        <f t="shared" si="106"/>
        <v>118.65948</v>
      </c>
      <c r="M215" s="6">
        <f t="shared" si="107"/>
        <v>5242880</v>
      </c>
      <c r="N215" s="13">
        <f t="shared" si="108"/>
        <v>0.62225428394240789</v>
      </c>
      <c r="O215" s="13"/>
      <c r="P215" s="7">
        <f t="shared" si="109"/>
        <v>0</v>
      </c>
      <c r="Q215" s="7">
        <f t="shared" si="110"/>
        <v>0.86208539167309051</v>
      </c>
      <c r="R215" s="6">
        <f t="shared" si="111"/>
        <v>0.86208539167309051</v>
      </c>
      <c r="S215" s="6">
        <f t="shared" si="112"/>
        <v>0.86208539167309051</v>
      </c>
      <c r="T215" s="7">
        <f t="shared" si="113"/>
        <v>1.8311653716774491E-3</v>
      </c>
      <c r="U215" s="7">
        <f t="shared" si="114"/>
        <v>0.43622274995720811</v>
      </c>
      <c r="V215" s="7">
        <f t="shared" si="115"/>
        <v>1.1979608063567033</v>
      </c>
      <c r="W215" s="6">
        <f t="shared" si="116"/>
        <v>1.6360147216855889</v>
      </c>
      <c r="X215" s="6">
        <v>4.6509999999999998E-3</v>
      </c>
      <c r="Y215" s="6">
        <v>1.409909611766621</v>
      </c>
      <c r="Z215" s="6">
        <f t="shared" si="117"/>
        <v>18435.48466293465</v>
      </c>
      <c r="AA215" s="6">
        <f t="shared" si="119"/>
        <v>18435.48466293465</v>
      </c>
      <c r="AB215" s="6">
        <f t="shared" si="118"/>
        <v>16.036851442955804</v>
      </c>
    </row>
    <row r="216" spans="7:28">
      <c r="G216" s="6">
        <v>504855</v>
      </c>
      <c r="H216" s="6">
        <v>9046865</v>
      </c>
      <c r="I216" s="12">
        <f t="shared" si="104"/>
        <v>18093730</v>
      </c>
      <c r="J216" s="6">
        <v>3635067.1350099999</v>
      </c>
      <c r="K216" s="12">
        <f t="shared" si="105"/>
        <v>29080537.080079999</v>
      </c>
      <c r="L216" s="6">
        <f t="shared" si="106"/>
        <v>118.65948</v>
      </c>
      <c r="M216" s="6">
        <f t="shared" si="107"/>
        <v>5242880</v>
      </c>
      <c r="N216" s="13">
        <f t="shared" si="108"/>
        <v>0.62219380440514982</v>
      </c>
      <c r="O216" s="13"/>
      <c r="P216" s="7">
        <f t="shared" si="109"/>
        <v>0</v>
      </c>
      <c r="Q216" s="7">
        <f t="shared" si="110"/>
        <v>0.86216918955920929</v>
      </c>
      <c r="R216" s="6">
        <f t="shared" si="111"/>
        <v>0.86216918955920929</v>
      </c>
      <c r="S216" s="6">
        <f t="shared" si="112"/>
        <v>0.86216918955920929</v>
      </c>
      <c r="T216" s="7">
        <f t="shared" si="113"/>
        <v>1.8311653716774491E-3</v>
      </c>
      <c r="U216" s="7">
        <f t="shared" si="114"/>
        <v>0.43626515242067221</v>
      </c>
      <c r="V216" s="7">
        <f t="shared" si="115"/>
        <v>1.1855974181165139</v>
      </c>
      <c r="W216" s="6">
        <f t="shared" si="116"/>
        <v>1.6236937359088635</v>
      </c>
      <c r="X216" s="6">
        <v>4.6030000000000003E-3</v>
      </c>
      <c r="Y216" s="6">
        <v>1.3921485812500003</v>
      </c>
      <c r="Z216" s="6">
        <f t="shared" si="117"/>
        <v>18630.592864636306</v>
      </c>
      <c r="AA216" s="6">
        <f t="shared" si="119"/>
        <v>18630.592864636306</v>
      </c>
      <c r="AB216" s="6">
        <f t="shared" si="118"/>
        <v>16.632215682823194</v>
      </c>
    </row>
    <row r="217" spans="7:28">
      <c r="G217" s="6">
        <v>504855</v>
      </c>
      <c r="H217" s="6">
        <v>9046865</v>
      </c>
      <c r="I217" s="12">
        <f t="shared" si="104"/>
        <v>18093730</v>
      </c>
      <c r="J217" s="6">
        <v>3635965.280762</v>
      </c>
      <c r="K217" s="12">
        <f t="shared" si="105"/>
        <v>29087722.246096</v>
      </c>
      <c r="L217" s="6">
        <f t="shared" si="106"/>
        <v>118.65948</v>
      </c>
      <c r="M217" s="6">
        <f t="shared" si="107"/>
        <v>5242880</v>
      </c>
      <c r="N217" s="13">
        <f t="shared" si="108"/>
        <v>0.62204011186982666</v>
      </c>
      <c r="O217" s="13"/>
      <c r="P217" s="7">
        <f t="shared" si="109"/>
        <v>0</v>
      </c>
      <c r="Q217" s="7">
        <f t="shared" si="110"/>
        <v>0.86238221274869875</v>
      </c>
      <c r="R217" s="6">
        <f t="shared" si="111"/>
        <v>0.86238221274869875</v>
      </c>
      <c r="S217" s="6">
        <f t="shared" si="112"/>
        <v>0.86238221274869875</v>
      </c>
      <c r="T217" s="7">
        <f t="shared" si="113"/>
        <v>1.8311653716774491E-3</v>
      </c>
      <c r="U217" s="7">
        <f t="shared" si="114"/>
        <v>0.43637294401814192</v>
      </c>
      <c r="V217" s="7">
        <f t="shared" si="115"/>
        <v>1.1953851004733305</v>
      </c>
      <c r="W217" s="6">
        <f t="shared" si="116"/>
        <v>1.6335892098631497</v>
      </c>
      <c r="X217" s="6">
        <v>4.6410000000000002E-3</v>
      </c>
      <c r="Y217" s="6">
        <v>1.4059500000019112</v>
      </c>
      <c r="Z217" s="6">
        <f t="shared" si="117"/>
        <v>18481.818848280513</v>
      </c>
      <c r="AA217" s="6">
        <f t="shared" si="119"/>
        <v>18481.818848280513</v>
      </c>
      <c r="AB217" s="6">
        <f t="shared" si="118"/>
        <v>16.191131253666853</v>
      </c>
    </row>
    <row r="218" spans="7:28">
      <c r="G218" s="6">
        <v>1270432</v>
      </c>
      <c r="H218" s="6">
        <v>8814880</v>
      </c>
      <c r="I218" s="12">
        <f t="shared" si="104"/>
        <v>17629760</v>
      </c>
      <c r="J218" s="6">
        <v>2281565.109619</v>
      </c>
      <c r="K218" s="12">
        <f t="shared" si="105"/>
        <v>18252520.876952</v>
      </c>
      <c r="L218" s="6">
        <f t="shared" si="106"/>
        <v>131.18719999999999</v>
      </c>
      <c r="M218" s="6">
        <f t="shared" si="107"/>
        <v>5242880</v>
      </c>
      <c r="N218" s="13">
        <f t="shared" si="108"/>
        <v>0.96588082922078022</v>
      </c>
      <c r="O218" s="13"/>
      <c r="P218" s="7">
        <f t="shared" si="109"/>
        <v>0</v>
      </c>
      <c r="Q218" s="7">
        <f t="shared" si="110"/>
        <v>0.541144102275671</v>
      </c>
      <c r="R218" s="6">
        <f t="shared" si="111"/>
        <v>0.541144102275671</v>
      </c>
      <c r="S218" s="6">
        <f t="shared" si="112"/>
        <v>0.541144102275671</v>
      </c>
      <c r="T218" s="7">
        <f t="shared" si="113"/>
        <v>1.7842095589457908E-3</v>
      </c>
      <c r="U218" s="7">
        <f t="shared" si="114"/>
        <v>0.27382364983552981</v>
      </c>
      <c r="V218" s="7">
        <f t="shared" si="115"/>
        <v>0.78971142384210979</v>
      </c>
      <c r="W218" s="6">
        <f t="shared" si="116"/>
        <v>1.0653192832365854</v>
      </c>
      <c r="X218" s="6">
        <v>3.0660000000000001E-3</v>
      </c>
      <c r="Y218" s="6">
        <v>0.95330301818098206</v>
      </c>
      <c r="Z218" s="6">
        <f t="shared" si="117"/>
        <v>17549.840256871197</v>
      </c>
      <c r="AA218" s="6">
        <f t="shared" si="119"/>
        <v>17549.840256871197</v>
      </c>
      <c r="AB218" s="6">
        <f t="shared" si="118"/>
        <v>11.750331523060108</v>
      </c>
    </row>
    <row r="219" spans="7:28">
      <c r="G219" s="6">
        <v>1270432</v>
      </c>
      <c r="H219" s="6">
        <v>8814880</v>
      </c>
      <c r="I219" s="12">
        <f t="shared" si="104"/>
        <v>17629760</v>
      </c>
      <c r="J219" s="6">
        <v>2279063.250244</v>
      </c>
      <c r="K219" s="12">
        <f t="shared" si="105"/>
        <v>18232506.001952</v>
      </c>
      <c r="L219" s="6">
        <f t="shared" si="106"/>
        <v>131.18719999999999</v>
      </c>
      <c r="M219" s="6">
        <f t="shared" si="107"/>
        <v>5242880</v>
      </c>
      <c r="N219" s="13">
        <f t="shared" si="108"/>
        <v>0.9669411323990531</v>
      </c>
      <c r="O219" s="13"/>
      <c r="P219" s="7">
        <f t="shared" si="109"/>
        <v>0</v>
      </c>
      <c r="Q219" s="7">
        <f t="shared" si="110"/>
        <v>0.54055070853915366</v>
      </c>
      <c r="R219" s="6">
        <f t="shared" si="111"/>
        <v>0.54055070853915366</v>
      </c>
      <c r="S219" s="6">
        <f t="shared" si="112"/>
        <v>0.54055070853915366</v>
      </c>
      <c r="T219" s="7">
        <f t="shared" si="113"/>
        <v>1.7842095589457908E-3</v>
      </c>
      <c r="U219" s="7">
        <f t="shared" si="114"/>
        <v>0.27352338741367321</v>
      </c>
      <c r="V219" s="7">
        <f t="shared" si="115"/>
        <v>0.78893871207709798</v>
      </c>
      <c r="W219" s="6">
        <f t="shared" si="116"/>
        <v>1.064246309049717</v>
      </c>
      <c r="X219" s="6">
        <v>3.0630000000000002E-3</v>
      </c>
      <c r="Y219" s="6">
        <v>0.95743254</v>
      </c>
      <c r="Z219" s="6">
        <f t="shared" si="117"/>
        <v>17547.754114892377</v>
      </c>
      <c r="AA219" s="6">
        <f t="shared" si="119"/>
        <v>17547.754114892377</v>
      </c>
      <c r="AB219" s="6">
        <f t="shared" si="118"/>
        <v>11.156271025603219</v>
      </c>
    </row>
    <row r="220" spans="7:28">
      <c r="G220" s="6">
        <v>415863</v>
      </c>
      <c r="H220" s="6">
        <v>10328399</v>
      </c>
      <c r="I220" s="12">
        <f t="shared" si="104"/>
        <v>20656798</v>
      </c>
      <c r="J220" s="6">
        <v>4222652.8027339997</v>
      </c>
      <c r="K220" s="12">
        <f t="shared" si="105"/>
        <v>33781222.421871997</v>
      </c>
      <c r="L220" s="6">
        <f t="shared" si="106"/>
        <v>132.258048</v>
      </c>
      <c r="M220" s="6">
        <f t="shared" si="107"/>
        <v>5242880</v>
      </c>
      <c r="N220" s="13">
        <f t="shared" si="108"/>
        <v>0.61148758153362581</v>
      </c>
      <c r="O220" s="13"/>
      <c r="P220" s="7">
        <f t="shared" si="109"/>
        <v>0</v>
      </c>
      <c r="Q220" s="7">
        <f t="shared" si="110"/>
        <v>1.001533399386056</v>
      </c>
      <c r="R220" s="6">
        <f t="shared" si="111"/>
        <v>1.001533399386056</v>
      </c>
      <c r="S220" s="6">
        <f t="shared" si="112"/>
        <v>1.001533399386056</v>
      </c>
      <c r="T220" s="7">
        <f t="shared" si="113"/>
        <v>2.0905591709026268E-3</v>
      </c>
      <c r="U220" s="7">
        <f t="shared" si="114"/>
        <v>0.50678466179119397</v>
      </c>
      <c r="V220" s="7">
        <f t="shared" si="115"/>
        <v>1.4135473887950092</v>
      </c>
      <c r="W220" s="6">
        <f t="shared" si="116"/>
        <v>1.9224226097571058</v>
      </c>
      <c r="X220" s="6">
        <v>5.4879999999999998E-3</v>
      </c>
      <c r="Y220" s="6">
        <v>1.6399973333315039</v>
      </c>
      <c r="Z220" s="6">
        <f t="shared" si="117"/>
        <v>18149.515294935423</v>
      </c>
      <c r="AA220" s="6">
        <f t="shared" si="119"/>
        <v>18149.515294935423</v>
      </c>
      <c r="AB220" s="6">
        <f t="shared" si="118"/>
        <v>17.221081442363133</v>
      </c>
    </row>
    <row r="221" spans="7:28">
      <c r="G221" s="6">
        <v>820878</v>
      </c>
      <c r="H221" s="6">
        <v>9837214</v>
      </c>
      <c r="I221" s="12">
        <f t="shared" si="104"/>
        <v>19674428</v>
      </c>
      <c r="J221" s="6">
        <v>1995896.0214839999</v>
      </c>
      <c r="K221" s="12">
        <f t="shared" si="105"/>
        <v>15967168.171871999</v>
      </c>
      <c r="L221" s="6">
        <f t="shared" si="106"/>
        <v>134.46412799999999</v>
      </c>
      <c r="M221" s="6">
        <f t="shared" si="107"/>
        <v>5242880</v>
      </c>
      <c r="N221" s="13">
        <f t="shared" si="108"/>
        <v>1.2321801704737327</v>
      </c>
      <c r="O221" s="13"/>
      <c r="P221" s="7">
        <f t="shared" si="109"/>
        <v>0</v>
      </c>
      <c r="Q221" s="7">
        <f t="shared" si="110"/>
        <v>0.4733887962381681</v>
      </c>
      <c r="R221" s="6">
        <f t="shared" si="111"/>
        <v>0.4733887962381681</v>
      </c>
      <c r="S221" s="6">
        <f t="shared" si="112"/>
        <v>0.4733887962381681</v>
      </c>
      <c r="T221" s="7">
        <f t="shared" si="113"/>
        <v>1.9911389890951846E-3</v>
      </c>
      <c r="U221" s="7">
        <f t="shared" si="114"/>
        <v>0.23953887223767467</v>
      </c>
      <c r="V221" s="7">
        <f t="shared" si="115"/>
        <v>5.6011300139825568</v>
      </c>
      <c r="W221" s="6">
        <f t="shared" si="116"/>
        <v>5.8426600252093266</v>
      </c>
      <c r="X221" s="6">
        <v>2.1746000000000001E-2</v>
      </c>
      <c r="Y221" s="6">
        <v>4.9426483399999999</v>
      </c>
      <c r="Z221" s="6">
        <f t="shared" si="117"/>
        <v>2076.900562117944</v>
      </c>
      <c r="AA221" s="6">
        <f t="shared" si="119"/>
        <v>2076.900562117944</v>
      </c>
      <c r="AB221" s="6">
        <f t="shared" si="118"/>
        <v>18.209098104869962</v>
      </c>
    </row>
    <row r="222" spans="7:28">
      <c r="G222" s="6">
        <v>914898</v>
      </c>
      <c r="H222" s="6">
        <v>9702186</v>
      </c>
      <c r="I222" s="12">
        <f t="shared" si="104"/>
        <v>19404372</v>
      </c>
      <c r="J222" s="6">
        <v>4013523.9799799998</v>
      </c>
      <c r="K222" s="12">
        <f t="shared" si="105"/>
        <v>32108191.839839999</v>
      </c>
      <c r="L222" s="6">
        <f t="shared" si="106"/>
        <v>134.72419199999999</v>
      </c>
      <c r="M222" s="6">
        <f t="shared" si="107"/>
        <v>5242880</v>
      </c>
      <c r="N222" s="13">
        <f t="shared" si="108"/>
        <v>0.60434334318144201</v>
      </c>
      <c r="O222" s="13"/>
      <c r="P222" s="7">
        <f t="shared" si="109"/>
        <v>0</v>
      </c>
      <c r="Q222" s="7">
        <f t="shared" si="110"/>
        <v>0.95193199701008813</v>
      </c>
      <c r="R222" s="6">
        <f t="shared" si="111"/>
        <v>0.95193199701008813</v>
      </c>
      <c r="S222" s="6">
        <f t="shared" si="112"/>
        <v>0.95193199701008813</v>
      </c>
      <c r="T222" s="7">
        <f t="shared" si="113"/>
        <v>1.9638081294209367E-3</v>
      </c>
      <c r="U222" s="7">
        <f t="shared" si="114"/>
        <v>0.48168591826163915</v>
      </c>
      <c r="V222" s="7">
        <f t="shared" si="115"/>
        <v>1.3190189828752263</v>
      </c>
      <c r="W222" s="6">
        <f t="shared" si="116"/>
        <v>1.8026687092662863</v>
      </c>
      <c r="X222" s="6">
        <v>5.1209999999999997E-3</v>
      </c>
      <c r="Y222" s="6">
        <v>1.563042999998862</v>
      </c>
      <c r="Z222" s="6">
        <f t="shared" si="117"/>
        <v>18488.791193323337</v>
      </c>
      <c r="AA222" s="6">
        <f t="shared" si="119"/>
        <v>18488.791193323337</v>
      </c>
      <c r="AB222" s="6">
        <f t="shared" si="118"/>
        <v>15.330717662124382</v>
      </c>
    </row>
    <row r="223" spans="7:28">
      <c r="G223" s="6">
        <v>181343</v>
      </c>
      <c r="H223" s="6">
        <v>11063545</v>
      </c>
      <c r="I223" s="12">
        <f t="shared" ref="I223:I286" si="120">2*H223</f>
        <v>22127090</v>
      </c>
      <c r="J223" s="6">
        <v>2274086.7304690001</v>
      </c>
      <c r="K223" s="12">
        <f t="shared" ref="K223:K286" si="121">J223*8</f>
        <v>18192693.843752</v>
      </c>
      <c r="L223" s="6">
        <f t="shared" ref="L223:L286" si="122">((H223+2*G223)*8+(G223+H223)*4)/1000000</f>
        <v>136.38939999999999</v>
      </c>
      <c r="M223" s="6">
        <f t="shared" ref="M223:M286" si="123">40*2^20/8</f>
        <v>5242880</v>
      </c>
      <c r="N223" s="13">
        <f t="shared" ref="N223:N286" si="124">I223/K223</f>
        <v>1.2162624287551129</v>
      </c>
      <c r="O223" s="13"/>
      <c r="P223" s="7">
        <f t="shared" ref="P223:P286" si="125">$B$31*I223</f>
        <v>0</v>
      </c>
      <c r="Q223" s="7">
        <f t="shared" ref="Q223:Q286" si="126">$C$31*K223</f>
        <v>0.53937037214868833</v>
      </c>
      <c r="R223" s="6">
        <f t="shared" ref="R223:R286" si="127">P223+Q223</f>
        <v>0.53937037214868833</v>
      </c>
      <c r="S223" s="6">
        <f t="shared" ref="S223:S286" si="128">MAX(P223,Q223)</f>
        <v>0.53937037214868833</v>
      </c>
      <c r="T223" s="7">
        <f t="shared" ref="T223:T286" si="129">$D$31*I223</f>
        <v>2.2393592136055068E-3</v>
      </c>
      <c r="U223" s="7">
        <f t="shared" ref="U223:U286" si="130">$E$31*K223</f>
        <v>0.27292612687417594</v>
      </c>
      <c r="V223" s="7">
        <f t="shared" ref="V223:V286" si="131">X223*$F$31</f>
        <v>0.74540928264809703</v>
      </c>
      <c r="W223" s="6">
        <f t="shared" ref="W223:W286" si="132">SUM(T223:V223)</f>
        <v>1.0205747687358784</v>
      </c>
      <c r="X223" s="6">
        <v>2.8939999999999999E-3</v>
      </c>
      <c r="Y223" s="6">
        <v>0.87028368</v>
      </c>
      <c r="Z223" s="6">
        <f t="shared" ref="Z223:Z286" si="133">ABS(S223-X223)/ABS(X223)*100</f>
        <v>18537.538775006509</v>
      </c>
      <c r="AA223" s="6">
        <f t="shared" si="119"/>
        <v>18537.538775006509</v>
      </c>
      <c r="AB223" s="6">
        <f t="shared" ref="AB223:AB286" si="134">ABS(W223-Y223)/ABS(Y223)*100</f>
        <v>17.269206833325701</v>
      </c>
    </row>
    <row r="224" spans="7:28">
      <c r="G224" s="6">
        <v>2063494</v>
      </c>
      <c r="H224" s="6">
        <v>8130343</v>
      </c>
      <c r="I224" s="12">
        <f t="shared" si="120"/>
        <v>16260686</v>
      </c>
      <c r="J224" s="6">
        <v>3853114.0849609999</v>
      </c>
      <c r="K224" s="12">
        <f t="shared" si="121"/>
        <v>30824912.679687999</v>
      </c>
      <c r="L224" s="6">
        <f t="shared" si="122"/>
        <v>138.83399600000001</v>
      </c>
      <c r="M224" s="6">
        <f t="shared" si="123"/>
        <v>5242880</v>
      </c>
      <c r="N224" s="13">
        <f t="shared" si="124"/>
        <v>0.52751766627760599</v>
      </c>
      <c r="O224" s="13"/>
      <c r="P224" s="7">
        <f t="shared" si="125"/>
        <v>0</v>
      </c>
      <c r="Q224" s="7">
        <f t="shared" si="126"/>
        <v>0.9138858030749577</v>
      </c>
      <c r="R224" s="6">
        <f t="shared" si="127"/>
        <v>0.9138858030749577</v>
      </c>
      <c r="S224" s="6">
        <f t="shared" si="128"/>
        <v>0.9138858030749577</v>
      </c>
      <c r="T224" s="7">
        <f t="shared" si="129"/>
        <v>1.6456532247867241E-3</v>
      </c>
      <c r="U224" s="7">
        <f t="shared" si="130"/>
        <v>0.46243421129143059</v>
      </c>
      <c r="V224" s="7">
        <f t="shared" si="131"/>
        <v>2.2053193773438173</v>
      </c>
      <c r="W224" s="6">
        <f t="shared" si="132"/>
        <v>2.6693992418600345</v>
      </c>
      <c r="X224" s="6">
        <v>8.5620000000000002E-3</v>
      </c>
      <c r="Y224" s="6">
        <v>2.345880975</v>
      </c>
      <c r="Z224" s="6">
        <f t="shared" si="133"/>
        <v>10573.742152241972</v>
      </c>
      <c r="AA224" s="6">
        <f t="shared" ref="AA224:AA287" si="135">ABS(R224-X224)/ABS(X224)*100</f>
        <v>10573.742152241972</v>
      </c>
      <c r="AB224" s="6">
        <f t="shared" si="134"/>
        <v>13.790907139269267</v>
      </c>
    </row>
    <row r="225" spans="7:28">
      <c r="G225" s="6">
        <v>589446</v>
      </c>
      <c r="H225" s="6">
        <v>11174185</v>
      </c>
      <c r="I225" s="12">
        <f t="shared" si="120"/>
        <v>22348370</v>
      </c>
      <c r="J225" s="6">
        <v>4587775.4472660003</v>
      </c>
      <c r="K225" s="12">
        <f t="shared" si="121"/>
        <v>36702203.578128003</v>
      </c>
      <c r="L225" s="6">
        <f t="shared" si="122"/>
        <v>145.87914000000001</v>
      </c>
      <c r="M225" s="6">
        <f t="shared" si="123"/>
        <v>5242880</v>
      </c>
      <c r="N225" s="13">
        <f t="shared" si="124"/>
        <v>0.60891085060947392</v>
      </c>
      <c r="O225" s="13"/>
      <c r="P225" s="7">
        <f t="shared" si="125"/>
        <v>0</v>
      </c>
      <c r="Q225" s="7">
        <f t="shared" si="126"/>
        <v>1.0881335866271655</v>
      </c>
      <c r="R225" s="6">
        <f t="shared" si="127"/>
        <v>1.0881335866271655</v>
      </c>
      <c r="S225" s="6">
        <f t="shared" si="128"/>
        <v>1.0881335866271655</v>
      </c>
      <c r="T225" s="7">
        <f t="shared" si="129"/>
        <v>2.2617537267017444E-3</v>
      </c>
      <c r="U225" s="7">
        <f t="shared" si="130"/>
        <v>0.55060511413850777</v>
      </c>
      <c r="V225" s="7">
        <f t="shared" si="131"/>
        <v>2.9154414893897065</v>
      </c>
      <c r="W225" s="6">
        <f t="shared" si="132"/>
        <v>3.4683083572549158</v>
      </c>
      <c r="X225" s="6">
        <v>1.1318999999999999E-2</v>
      </c>
      <c r="Y225" s="6">
        <v>2.9731617300000002</v>
      </c>
      <c r="Z225" s="6">
        <f t="shared" si="133"/>
        <v>9513.3367490694018</v>
      </c>
      <c r="AA225" s="6">
        <f t="shared" si="135"/>
        <v>9513.3367490694018</v>
      </c>
      <c r="AB225" s="6">
        <f t="shared" si="134"/>
        <v>16.653874636510796</v>
      </c>
    </row>
    <row r="226" spans="7:28">
      <c r="G226" s="6">
        <v>22283</v>
      </c>
      <c r="H226" s="6">
        <v>12345963</v>
      </c>
      <c r="I226" s="12">
        <f t="shared" si="120"/>
        <v>24691926</v>
      </c>
      <c r="J226" s="6">
        <v>4811502.3681640001</v>
      </c>
      <c r="K226" s="12">
        <f t="shared" si="121"/>
        <v>38492018.945312001</v>
      </c>
      <c r="L226" s="6">
        <f t="shared" si="122"/>
        <v>148.597216</v>
      </c>
      <c r="M226" s="6">
        <f t="shared" si="123"/>
        <v>5242880</v>
      </c>
      <c r="N226" s="13">
        <f t="shared" si="124"/>
        <v>0.64148170650859726</v>
      </c>
      <c r="O226" s="13"/>
      <c r="P226" s="7">
        <f t="shared" si="125"/>
        <v>0</v>
      </c>
      <c r="Q226" s="7">
        <f t="shared" si="126"/>
        <v>1.1411973818499395</v>
      </c>
      <c r="R226" s="6">
        <f t="shared" si="127"/>
        <v>1.1411973818499395</v>
      </c>
      <c r="S226" s="6">
        <f t="shared" si="128"/>
        <v>1.1411973818499395</v>
      </c>
      <c r="T226" s="7">
        <f t="shared" si="129"/>
        <v>2.4989319422375634E-3</v>
      </c>
      <c r="U226" s="7">
        <f t="shared" si="130"/>
        <v>0.57745585873855354</v>
      </c>
      <c r="V226" s="7">
        <f t="shared" si="131"/>
        <v>2.0020961831457011</v>
      </c>
      <c r="W226" s="6">
        <f t="shared" si="132"/>
        <v>2.5820509738264921</v>
      </c>
      <c r="X226" s="6">
        <v>7.7730000000000004E-3</v>
      </c>
      <c r="Y226" s="6">
        <v>2.2129731000000001</v>
      </c>
      <c r="Z226" s="6">
        <f t="shared" si="133"/>
        <v>14581.556437024821</v>
      </c>
      <c r="AA226" s="6">
        <f t="shared" si="135"/>
        <v>14581.556437024821</v>
      </c>
      <c r="AB226" s="6">
        <f t="shared" si="134"/>
        <v>16.677919574643358</v>
      </c>
    </row>
    <row r="227" spans="7:28">
      <c r="G227" s="6">
        <v>1489752</v>
      </c>
      <c r="H227" s="6">
        <v>10319760</v>
      </c>
      <c r="I227" s="12">
        <f t="shared" si="120"/>
        <v>20639520</v>
      </c>
      <c r="J227" s="6">
        <v>2737644.4697270002</v>
      </c>
      <c r="K227" s="12">
        <f t="shared" si="121"/>
        <v>21901155.757816002</v>
      </c>
      <c r="L227" s="6">
        <f t="shared" si="122"/>
        <v>153.63216</v>
      </c>
      <c r="M227" s="6">
        <f t="shared" si="123"/>
        <v>5242880</v>
      </c>
      <c r="N227" s="13">
        <f t="shared" si="124"/>
        <v>0.94239410139961433</v>
      </c>
      <c r="O227" s="13"/>
      <c r="P227" s="7">
        <f t="shared" si="125"/>
        <v>0</v>
      </c>
      <c r="Q227" s="7">
        <f t="shared" si="126"/>
        <v>0.649317502566369</v>
      </c>
      <c r="R227" s="6">
        <f t="shared" si="127"/>
        <v>0.649317502566369</v>
      </c>
      <c r="S227" s="6">
        <f t="shared" si="128"/>
        <v>0.649317502566369</v>
      </c>
      <c r="T227" s="7">
        <f t="shared" si="129"/>
        <v>2.088810561008932E-3</v>
      </c>
      <c r="U227" s="7">
        <f t="shared" si="130"/>
        <v>0.3285603367145995</v>
      </c>
      <c r="V227" s="7">
        <f t="shared" si="131"/>
        <v>0.92236027683581057</v>
      </c>
      <c r="W227" s="6">
        <f t="shared" si="132"/>
        <v>1.2530094241114189</v>
      </c>
      <c r="X227" s="6">
        <v>3.581E-3</v>
      </c>
      <c r="Y227" s="6">
        <v>1.1189729750000001</v>
      </c>
      <c r="Z227" s="6">
        <f t="shared" si="133"/>
        <v>18032.295519865096</v>
      </c>
      <c r="AA227" s="6">
        <f t="shared" si="135"/>
        <v>18032.295519865096</v>
      </c>
      <c r="AB227" s="6">
        <f t="shared" si="134"/>
        <v>11.978524245540314</v>
      </c>
    </row>
    <row r="228" spans="7:28">
      <c r="G228" s="6">
        <v>1465137</v>
      </c>
      <c r="H228" s="6">
        <v>11235263</v>
      </c>
      <c r="I228" s="12">
        <f t="shared" si="120"/>
        <v>22470526</v>
      </c>
      <c r="J228" s="6">
        <v>4932390.6455079997</v>
      </c>
      <c r="K228" s="12">
        <f t="shared" si="121"/>
        <v>39459125.164063998</v>
      </c>
      <c r="L228" s="6">
        <f t="shared" si="122"/>
        <v>164.12589600000001</v>
      </c>
      <c r="M228" s="6">
        <f t="shared" si="123"/>
        <v>5242880</v>
      </c>
      <c r="N228" s="13">
        <f t="shared" si="124"/>
        <v>0.5694633600357728</v>
      </c>
      <c r="O228" s="13"/>
      <c r="P228" s="7">
        <f t="shared" si="125"/>
        <v>0</v>
      </c>
      <c r="Q228" s="7">
        <f t="shared" si="126"/>
        <v>1.1698697953800952</v>
      </c>
      <c r="R228" s="6">
        <f t="shared" si="127"/>
        <v>1.1698697953800952</v>
      </c>
      <c r="S228" s="6">
        <f t="shared" si="128"/>
        <v>1.1698697953800952</v>
      </c>
      <c r="T228" s="7">
        <f t="shared" si="129"/>
        <v>2.2741164533005512E-3</v>
      </c>
      <c r="U228" s="7">
        <f t="shared" si="130"/>
        <v>0.59196435081932142</v>
      </c>
      <c r="V228" s="7">
        <f t="shared" si="131"/>
        <v>1.6219219947598711</v>
      </c>
      <c r="W228" s="6">
        <f t="shared" si="132"/>
        <v>2.2161604620324931</v>
      </c>
      <c r="X228" s="6">
        <v>6.2969999999999996E-3</v>
      </c>
      <c r="Y228" s="6">
        <v>1.9632328636380809</v>
      </c>
      <c r="Z228" s="6">
        <f t="shared" si="133"/>
        <v>18478.208597428857</v>
      </c>
      <c r="AA228" s="6">
        <f t="shared" si="135"/>
        <v>18478.208597428857</v>
      </c>
      <c r="AB228" s="6">
        <f t="shared" si="134"/>
        <v>12.883219463110972</v>
      </c>
    </row>
    <row r="229" spans="7:28">
      <c r="G229" s="6">
        <v>1696415</v>
      </c>
      <c r="H229" s="6">
        <v>11095298</v>
      </c>
      <c r="I229" s="12">
        <f t="shared" si="120"/>
        <v>22190596</v>
      </c>
      <c r="J229" s="6">
        <v>5283441.1601560004</v>
      </c>
      <c r="K229" s="12">
        <f t="shared" si="121"/>
        <v>42267529.281248003</v>
      </c>
      <c r="L229" s="6">
        <f t="shared" si="122"/>
        <v>167.071876</v>
      </c>
      <c r="M229" s="6">
        <f t="shared" si="123"/>
        <v>5242880</v>
      </c>
      <c r="N229" s="13">
        <f t="shared" si="124"/>
        <v>0.52500338622453768</v>
      </c>
      <c r="O229" s="13"/>
      <c r="P229" s="7">
        <f t="shared" si="125"/>
        <v>0</v>
      </c>
      <c r="Q229" s="7">
        <f t="shared" si="126"/>
        <v>1.2531323395002267</v>
      </c>
      <c r="R229" s="6">
        <f t="shared" si="127"/>
        <v>1.2531323395002267</v>
      </c>
      <c r="S229" s="6">
        <f t="shared" si="128"/>
        <v>1.2531323395002267</v>
      </c>
      <c r="T229" s="7">
        <f t="shared" si="129"/>
        <v>2.2457863012261218E-3</v>
      </c>
      <c r="U229" s="7">
        <f t="shared" si="130"/>
        <v>0.63409592654875957</v>
      </c>
      <c r="V229" s="7">
        <f t="shared" si="131"/>
        <v>4.401366213507492</v>
      </c>
      <c r="W229" s="6">
        <f t="shared" si="132"/>
        <v>5.037707926357478</v>
      </c>
      <c r="X229" s="6">
        <v>1.7087999999999999E-2</v>
      </c>
      <c r="Y229" s="6">
        <v>4.3221959999999999</v>
      </c>
      <c r="Z229" s="6">
        <f t="shared" si="133"/>
        <v>7233.405544828106</v>
      </c>
      <c r="AA229" s="6">
        <f t="shared" si="135"/>
        <v>7233.405544828106</v>
      </c>
      <c r="AB229" s="6">
        <f t="shared" si="134"/>
        <v>16.554360939612135</v>
      </c>
    </row>
    <row r="230" spans="7:28">
      <c r="G230" s="6">
        <v>986703</v>
      </c>
      <c r="H230" s="6">
        <v>12437739</v>
      </c>
      <c r="I230" s="12">
        <f t="shared" si="120"/>
        <v>24875478</v>
      </c>
      <c r="J230" s="6">
        <v>5211530.3056640001</v>
      </c>
      <c r="K230" s="12">
        <f t="shared" si="121"/>
        <v>41692242.445312001</v>
      </c>
      <c r="L230" s="6">
        <f t="shared" si="122"/>
        <v>168.98692800000001</v>
      </c>
      <c r="M230" s="6">
        <f t="shared" si="123"/>
        <v>5242880</v>
      </c>
      <c r="N230" s="13">
        <f t="shared" si="124"/>
        <v>0.59664524000188601</v>
      </c>
      <c r="O230" s="13"/>
      <c r="P230" s="7">
        <f t="shared" si="125"/>
        <v>0</v>
      </c>
      <c r="Q230" s="7">
        <f t="shared" si="126"/>
        <v>1.2360764445648207</v>
      </c>
      <c r="R230" s="6">
        <f t="shared" si="127"/>
        <v>1.2360764445648207</v>
      </c>
      <c r="S230" s="6">
        <f t="shared" si="128"/>
        <v>1.2360764445648207</v>
      </c>
      <c r="T230" s="7">
        <f t="shared" si="129"/>
        <v>2.5175082151399522E-3</v>
      </c>
      <c r="U230" s="7">
        <f t="shared" si="130"/>
        <v>0.62546549450157618</v>
      </c>
      <c r="V230" s="7">
        <f t="shared" si="131"/>
        <v>1.6785875241940735</v>
      </c>
      <c r="W230" s="6">
        <f t="shared" si="132"/>
        <v>2.3065705269107895</v>
      </c>
      <c r="X230" s="6">
        <v>6.5170000000000002E-3</v>
      </c>
      <c r="Y230" s="6">
        <v>1.9883959454539528</v>
      </c>
      <c r="Z230" s="6">
        <f t="shared" si="133"/>
        <v>18866.954803818026</v>
      </c>
      <c r="AA230" s="6">
        <f t="shared" si="135"/>
        <v>18866.954803818026</v>
      </c>
      <c r="AB230" s="6">
        <f t="shared" si="134"/>
        <v>16.0015706220019</v>
      </c>
    </row>
    <row r="231" spans="7:28">
      <c r="G231" s="6">
        <v>343791</v>
      </c>
      <c r="H231" s="6">
        <v>13590452</v>
      </c>
      <c r="I231" s="12">
        <f t="shared" si="120"/>
        <v>27180904</v>
      </c>
      <c r="J231" s="6">
        <v>5537771.9697270002</v>
      </c>
      <c r="K231" s="12">
        <f t="shared" si="121"/>
        <v>44302175.757816002</v>
      </c>
      <c r="L231" s="6">
        <f t="shared" si="122"/>
        <v>169.96124399999999</v>
      </c>
      <c r="M231" s="6">
        <f t="shared" si="123"/>
        <v>5242880</v>
      </c>
      <c r="N231" s="13">
        <f t="shared" si="124"/>
        <v>0.61353429115057889</v>
      </c>
      <c r="O231" s="13"/>
      <c r="P231" s="7">
        <f t="shared" si="125"/>
        <v>0</v>
      </c>
      <c r="Q231" s="7">
        <f t="shared" si="126"/>
        <v>1.3134547984325191</v>
      </c>
      <c r="R231" s="6">
        <f t="shared" si="127"/>
        <v>1.3134547984325191</v>
      </c>
      <c r="S231" s="6">
        <f t="shared" si="128"/>
        <v>1.3134547984325191</v>
      </c>
      <c r="T231" s="7">
        <f t="shared" si="129"/>
        <v>2.7508275063068289E-3</v>
      </c>
      <c r="U231" s="7">
        <f t="shared" si="130"/>
        <v>0.66461961848669682</v>
      </c>
      <c r="V231" s="7">
        <f t="shared" si="131"/>
        <v>2.6542649128157016</v>
      </c>
      <c r="W231" s="6">
        <f t="shared" si="132"/>
        <v>3.3216353588087051</v>
      </c>
      <c r="X231" s="6">
        <v>1.0305E-2</v>
      </c>
      <c r="Y231" s="6">
        <v>2.8258599999977103</v>
      </c>
      <c r="Z231" s="6">
        <f t="shared" si="133"/>
        <v>12645.801052232111</v>
      </c>
      <c r="AA231" s="6">
        <f t="shared" si="135"/>
        <v>12645.801052232111</v>
      </c>
      <c r="AB231" s="6">
        <f t="shared" si="134"/>
        <v>17.544229325281382</v>
      </c>
    </row>
    <row r="232" spans="7:28">
      <c r="G232" s="6">
        <v>72000</v>
      </c>
      <c r="H232" s="6">
        <v>14393817</v>
      </c>
      <c r="I232" s="12">
        <f t="shared" si="120"/>
        <v>28787634</v>
      </c>
      <c r="J232" s="6">
        <v>5714927.5654300004</v>
      </c>
      <c r="K232" s="12">
        <f t="shared" si="121"/>
        <v>45719420.523440003</v>
      </c>
      <c r="L232" s="6">
        <f t="shared" si="122"/>
        <v>174.16580400000001</v>
      </c>
      <c r="M232" s="6">
        <f t="shared" si="123"/>
        <v>5242880</v>
      </c>
      <c r="N232" s="13">
        <f t="shared" si="124"/>
        <v>0.62965876798986975</v>
      </c>
      <c r="O232" s="13"/>
      <c r="P232" s="7">
        <f t="shared" si="125"/>
        <v>0</v>
      </c>
      <c r="Q232" s="7">
        <f t="shared" si="126"/>
        <v>1.3554727559282929</v>
      </c>
      <c r="R232" s="6">
        <f t="shared" si="127"/>
        <v>1.3554727559282929</v>
      </c>
      <c r="S232" s="6">
        <f t="shared" si="128"/>
        <v>1.3554727559282929</v>
      </c>
      <c r="T232" s="7">
        <f t="shared" si="129"/>
        <v>2.9134356770729071E-3</v>
      </c>
      <c r="U232" s="7">
        <f t="shared" si="130"/>
        <v>0.68588107256471942</v>
      </c>
      <c r="V232" s="7">
        <f t="shared" si="131"/>
        <v>1.8998406595757995</v>
      </c>
      <c r="W232" s="6">
        <f t="shared" si="132"/>
        <v>2.5886351678175918</v>
      </c>
      <c r="X232" s="6">
        <v>7.3759999999999997E-3</v>
      </c>
      <c r="Y232" s="6">
        <v>2.2033246769202401</v>
      </c>
      <c r="Z232" s="6">
        <f t="shared" si="133"/>
        <v>18276.799836338025</v>
      </c>
      <c r="AA232" s="6">
        <f t="shared" si="135"/>
        <v>18276.799836338025</v>
      </c>
      <c r="AB232" s="6">
        <f t="shared" si="134"/>
        <v>17.487685538743676</v>
      </c>
    </row>
    <row r="233" spans="7:28">
      <c r="G233" s="6">
        <v>4588484</v>
      </c>
      <c r="H233" s="6">
        <v>6879133</v>
      </c>
      <c r="I233" s="12">
        <f t="shared" si="120"/>
        <v>13758266</v>
      </c>
      <c r="J233" s="6">
        <v>6137087.5234380001</v>
      </c>
      <c r="K233" s="12">
        <f t="shared" si="121"/>
        <v>49096700.187504001</v>
      </c>
      <c r="L233" s="6">
        <f t="shared" si="122"/>
        <v>174.319276</v>
      </c>
      <c r="M233" s="6">
        <f t="shared" si="123"/>
        <v>5242880</v>
      </c>
      <c r="N233" s="13">
        <f t="shared" si="124"/>
        <v>0.28022791648840234</v>
      </c>
      <c r="O233" s="13"/>
      <c r="P233" s="7">
        <f t="shared" si="125"/>
        <v>0</v>
      </c>
      <c r="Q233" s="7">
        <f t="shared" si="126"/>
        <v>1.4556011154170663</v>
      </c>
      <c r="R233" s="6">
        <f t="shared" si="127"/>
        <v>1.4556011154170663</v>
      </c>
      <c r="S233" s="6">
        <f t="shared" si="128"/>
        <v>1.4556011154170663</v>
      </c>
      <c r="T233" s="7">
        <f t="shared" si="129"/>
        <v>1.3923972709622178E-3</v>
      </c>
      <c r="U233" s="7">
        <f t="shared" si="130"/>
        <v>0.73654689841768761</v>
      </c>
      <c r="V233" s="7">
        <f t="shared" si="131"/>
        <v>3.088786495340698</v>
      </c>
      <c r="W233" s="6">
        <f t="shared" si="132"/>
        <v>3.826725791029348</v>
      </c>
      <c r="X233" s="6">
        <v>1.1991999999999999E-2</v>
      </c>
      <c r="Y233" s="6">
        <v>3.3373735999999998</v>
      </c>
      <c r="Z233" s="6">
        <f t="shared" si="133"/>
        <v>12038.101362717365</v>
      </c>
      <c r="AA233" s="6">
        <f t="shared" si="135"/>
        <v>12038.101362717365</v>
      </c>
      <c r="AB233" s="6">
        <f t="shared" si="134"/>
        <v>14.662793252435034</v>
      </c>
    </row>
    <row r="234" spans="7:28">
      <c r="G234" s="6">
        <v>45101</v>
      </c>
      <c r="H234" s="6">
        <v>14506196</v>
      </c>
      <c r="I234" s="12">
        <f t="shared" si="120"/>
        <v>29012392</v>
      </c>
      <c r="J234" s="6">
        <v>5575408.765137</v>
      </c>
      <c r="K234" s="12">
        <f t="shared" si="121"/>
        <v>44603270.121096</v>
      </c>
      <c r="L234" s="6">
        <f t="shared" si="122"/>
        <v>174.976372</v>
      </c>
      <c r="M234" s="6">
        <f t="shared" si="123"/>
        <v>5242880</v>
      </c>
      <c r="N234" s="13">
        <f t="shared" si="124"/>
        <v>0.65045437074978085</v>
      </c>
      <c r="O234" s="13"/>
      <c r="P234" s="7">
        <f t="shared" si="125"/>
        <v>0</v>
      </c>
      <c r="Q234" s="7">
        <f t="shared" si="126"/>
        <v>1.3223815346360186</v>
      </c>
      <c r="R234" s="6">
        <f t="shared" si="127"/>
        <v>1.3223815346360186</v>
      </c>
      <c r="S234" s="6">
        <f t="shared" si="128"/>
        <v>1.3223815346360186</v>
      </c>
      <c r="T234" s="7">
        <f t="shared" si="129"/>
        <v>2.9361821791267944E-3</v>
      </c>
      <c r="U234" s="7">
        <f t="shared" si="130"/>
        <v>0.66913662509931993</v>
      </c>
      <c r="V234" s="7">
        <f t="shared" si="131"/>
        <v>2.1290784831959817</v>
      </c>
      <c r="W234" s="6">
        <f t="shared" si="132"/>
        <v>2.8011512904744285</v>
      </c>
      <c r="X234" s="6">
        <v>8.2660000000000008E-3</v>
      </c>
      <c r="Y234" s="6">
        <v>2.4300937866694223</v>
      </c>
      <c r="Z234" s="6">
        <f t="shared" si="133"/>
        <v>15897.840970675275</v>
      </c>
      <c r="AA234" s="6">
        <f t="shared" si="135"/>
        <v>15897.840970675275</v>
      </c>
      <c r="AB234" s="6">
        <f t="shared" si="134"/>
        <v>15.269266801161653</v>
      </c>
    </row>
    <row r="235" spans="7:28">
      <c r="G235" s="6">
        <v>4026819</v>
      </c>
      <c r="H235" s="6">
        <v>8054237</v>
      </c>
      <c r="I235" s="12">
        <f t="shared" si="120"/>
        <v>16108474</v>
      </c>
      <c r="J235" s="6">
        <v>5098340.4042969998</v>
      </c>
      <c r="K235" s="12">
        <f t="shared" si="121"/>
        <v>40786723.234375998</v>
      </c>
      <c r="L235" s="6">
        <f t="shared" si="122"/>
        <v>177.18722399999999</v>
      </c>
      <c r="M235" s="6">
        <f t="shared" si="123"/>
        <v>5242880</v>
      </c>
      <c r="N235" s="13">
        <f t="shared" si="124"/>
        <v>0.39494405832590651</v>
      </c>
      <c r="O235" s="13"/>
      <c r="P235" s="7">
        <f t="shared" si="125"/>
        <v>0</v>
      </c>
      <c r="Q235" s="7">
        <f t="shared" si="126"/>
        <v>1.2092299402491293</v>
      </c>
      <c r="R235" s="6">
        <f t="shared" si="127"/>
        <v>1.2092299402491293</v>
      </c>
      <c r="S235" s="6">
        <f t="shared" si="128"/>
        <v>1.2092299402491293</v>
      </c>
      <c r="T235" s="7">
        <f t="shared" si="129"/>
        <v>1.630248698270977E-3</v>
      </c>
      <c r="U235" s="7">
        <f t="shared" si="130"/>
        <v>0.61188092845690556</v>
      </c>
      <c r="V235" s="7">
        <f t="shared" si="131"/>
        <v>2.0327470831578376</v>
      </c>
      <c r="W235" s="6">
        <f t="shared" si="132"/>
        <v>2.6462582603130143</v>
      </c>
      <c r="X235" s="6">
        <v>7.8919999999999997E-3</v>
      </c>
      <c r="Y235" s="6">
        <v>2.3575095142823317</v>
      </c>
      <c r="Z235" s="6">
        <f t="shared" si="133"/>
        <v>15222.224280906352</v>
      </c>
      <c r="AA235" s="6">
        <f t="shared" si="135"/>
        <v>15222.224280906352</v>
      </c>
      <c r="AB235" s="6">
        <f t="shared" si="134"/>
        <v>12.24804159989076</v>
      </c>
    </row>
    <row r="236" spans="7:28">
      <c r="G236" s="6">
        <v>638802</v>
      </c>
      <c r="H236" s="6">
        <v>14626683</v>
      </c>
      <c r="I236" s="12">
        <f t="shared" si="120"/>
        <v>29253366</v>
      </c>
      <c r="J236" s="6">
        <v>6028239.9321290003</v>
      </c>
      <c r="K236" s="12">
        <f t="shared" si="121"/>
        <v>48225919.457032003</v>
      </c>
      <c r="L236" s="6">
        <f t="shared" si="122"/>
        <v>188.29623599999999</v>
      </c>
      <c r="M236" s="6">
        <f t="shared" si="123"/>
        <v>5242880</v>
      </c>
      <c r="N236" s="13">
        <f t="shared" si="124"/>
        <v>0.60659011438991772</v>
      </c>
      <c r="O236" s="13"/>
      <c r="P236" s="7">
        <f t="shared" si="125"/>
        <v>0</v>
      </c>
      <c r="Q236" s="7">
        <f t="shared" si="126"/>
        <v>1.4297845249391317</v>
      </c>
      <c r="R236" s="6">
        <f t="shared" si="127"/>
        <v>1.4297845249391317</v>
      </c>
      <c r="S236" s="6">
        <f t="shared" si="128"/>
        <v>1.4297845249391317</v>
      </c>
      <c r="T236" s="7">
        <f t="shared" si="129"/>
        <v>2.9605698119849503E-3</v>
      </c>
      <c r="U236" s="7">
        <f t="shared" si="130"/>
        <v>0.72348347778490374</v>
      </c>
      <c r="V236" s="7">
        <f t="shared" si="131"/>
        <v>1.8730533183887221</v>
      </c>
      <c r="W236" s="6">
        <f t="shared" si="132"/>
        <v>2.5994973659856111</v>
      </c>
      <c r="X236" s="6">
        <v>7.2719999999999998E-3</v>
      </c>
      <c r="Y236" s="6">
        <v>2.2403913230797201</v>
      </c>
      <c r="Z236" s="6">
        <f t="shared" si="133"/>
        <v>19561.503368249887</v>
      </c>
      <c r="AA236" s="6">
        <f t="shared" si="135"/>
        <v>19561.503368249887</v>
      </c>
      <c r="AB236" s="6">
        <f t="shared" si="134"/>
        <v>16.028719590479902</v>
      </c>
    </row>
    <row r="237" spans="7:28">
      <c r="G237" s="6">
        <v>540486</v>
      </c>
      <c r="H237" s="6">
        <v>15245729</v>
      </c>
      <c r="I237" s="12">
        <f t="shared" si="120"/>
        <v>30491458</v>
      </c>
      <c r="J237" s="6">
        <v>6333244.8476560004</v>
      </c>
      <c r="K237" s="12">
        <f t="shared" si="121"/>
        <v>50665958.781248003</v>
      </c>
      <c r="L237" s="6">
        <f t="shared" si="122"/>
        <v>193.75846799999999</v>
      </c>
      <c r="M237" s="6">
        <f t="shared" si="123"/>
        <v>5242880</v>
      </c>
      <c r="N237" s="13">
        <f t="shared" si="124"/>
        <v>0.60181350029608449</v>
      </c>
      <c r="O237" s="13"/>
      <c r="P237" s="7">
        <f t="shared" si="125"/>
        <v>0</v>
      </c>
      <c r="Q237" s="7">
        <f t="shared" si="126"/>
        <v>1.502125923616151</v>
      </c>
      <c r="R237" s="6">
        <f t="shared" si="127"/>
        <v>1.502125923616151</v>
      </c>
      <c r="S237" s="6">
        <f t="shared" si="128"/>
        <v>1.502125923616151</v>
      </c>
      <c r="T237" s="7">
        <f t="shared" si="129"/>
        <v>3.0858701893726349E-3</v>
      </c>
      <c r="U237" s="7">
        <f t="shared" si="130"/>
        <v>0.76008885837880991</v>
      </c>
      <c r="V237" s="7">
        <f t="shared" si="131"/>
        <v>3.3499630719147029</v>
      </c>
      <c r="W237" s="6">
        <f t="shared" si="132"/>
        <v>4.1131378004828854</v>
      </c>
      <c r="X237" s="6">
        <v>1.3006E-2</v>
      </c>
      <c r="Y237" s="6">
        <v>3.5121619166710021</v>
      </c>
      <c r="Z237" s="6">
        <f t="shared" si="133"/>
        <v>11449.484265847692</v>
      </c>
      <c r="AA237" s="6">
        <f t="shared" si="135"/>
        <v>11449.484265847692</v>
      </c>
      <c r="AB237" s="6">
        <f t="shared" si="134"/>
        <v>17.111280688947204</v>
      </c>
    </row>
    <row r="238" spans="7:28">
      <c r="G238" s="6">
        <v>38120</v>
      </c>
      <c r="H238" s="6">
        <v>16171169</v>
      </c>
      <c r="I238" s="12">
        <f t="shared" si="120"/>
        <v>32342338</v>
      </c>
      <c r="J238" s="6">
        <v>3039653.56543</v>
      </c>
      <c r="K238" s="12">
        <f t="shared" si="121"/>
        <v>24317228.52344</v>
      </c>
      <c r="L238" s="6">
        <f t="shared" si="122"/>
        <v>194.816428</v>
      </c>
      <c r="M238" s="6">
        <f t="shared" si="123"/>
        <v>5242880</v>
      </c>
      <c r="N238" s="13">
        <f t="shared" si="124"/>
        <v>1.3300174388222075</v>
      </c>
      <c r="O238" s="13"/>
      <c r="P238" s="7">
        <f t="shared" si="125"/>
        <v>0</v>
      </c>
      <c r="Q238" s="7">
        <f t="shared" si="126"/>
        <v>0.7209483494285821</v>
      </c>
      <c r="R238" s="6">
        <f t="shared" si="127"/>
        <v>0.7209483494285821</v>
      </c>
      <c r="S238" s="6">
        <f t="shared" si="128"/>
        <v>0.7209483494285821</v>
      </c>
      <c r="T238" s="7">
        <f t="shared" si="129"/>
        <v>3.2731874182209907E-3</v>
      </c>
      <c r="U238" s="7">
        <f t="shared" si="130"/>
        <v>0.3648061718741023</v>
      </c>
      <c r="V238" s="7">
        <f t="shared" si="131"/>
        <v>1.7419498889250451</v>
      </c>
      <c r="W238" s="6">
        <f t="shared" si="132"/>
        <v>2.1100292482173684</v>
      </c>
      <c r="X238" s="6">
        <v>6.7629999999999999E-3</v>
      </c>
      <c r="Y238" s="6">
        <v>1.8104551</v>
      </c>
      <c r="Z238" s="6">
        <f t="shared" si="133"/>
        <v>10560.185560085496</v>
      </c>
      <c r="AA238" s="6">
        <f t="shared" si="135"/>
        <v>10560.185560085496</v>
      </c>
      <c r="AB238" s="6">
        <f t="shared" si="134"/>
        <v>16.546897419183075</v>
      </c>
    </row>
    <row r="239" spans="7:28">
      <c r="G239" s="6">
        <v>38120</v>
      </c>
      <c r="H239" s="6">
        <v>16171169</v>
      </c>
      <c r="I239" s="12">
        <f t="shared" si="120"/>
        <v>32342338</v>
      </c>
      <c r="J239" s="6">
        <v>3039706.4462890001</v>
      </c>
      <c r="K239" s="12">
        <f t="shared" si="121"/>
        <v>24317651.570312001</v>
      </c>
      <c r="L239" s="6">
        <f t="shared" si="122"/>
        <v>194.816428</v>
      </c>
      <c r="M239" s="6">
        <f t="shared" si="123"/>
        <v>5242880</v>
      </c>
      <c r="N239" s="13">
        <f t="shared" si="124"/>
        <v>1.3299943009087634</v>
      </c>
      <c r="O239" s="13"/>
      <c r="P239" s="7">
        <f t="shared" si="125"/>
        <v>0</v>
      </c>
      <c r="Q239" s="7">
        <f t="shared" si="126"/>
        <v>0.72096089176842171</v>
      </c>
      <c r="R239" s="6">
        <f t="shared" si="127"/>
        <v>0.72096089176842171</v>
      </c>
      <c r="S239" s="6">
        <f t="shared" si="128"/>
        <v>0.72096089176842171</v>
      </c>
      <c r="T239" s="7">
        <f t="shared" si="129"/>
        <v>3.2731874182209907E-3</v>
      </c>
      <c r="U239" s="7">
        <f t="shared" si="130"/>
        <v>0.36481251840778517</v>
      </c>
      <c r="V239" s="7">
        <f t="shared" si="131"/>
        <v>1.747358871280128</v>
      </c>
      <c r="W239" s="6">
        <f t="shared" si="132"/>
        <v>2.1154445771061341</v>
      </c>
      <c r="X239" s="6">
        <v>6.7840000000000001E-3</v>
      </c>
      <c r="Y239" s="6">
        <v>1.8235392000000001</v>
      </c>
      <c r="Z239" s="6">
        <f t="shared" si="133"/>
        <v>10527.371635737347</v>
      </c>
      <c r="AA239" s="6">
        <f t="shared" si="135"/>
        <v>10527.371635737347</v>
      </c>
      <c r="AB239" s="6">
        <f t="shared" si="134"/>
        <v>16.007628303583161</v>
      </c>
    </row>
    <row r="240" spans="7:28">
      <c r="G240" s="6">
        <v>3501776</v>
      </c>
      <c r="H240" s="6">
        <v>10501936</v>
      </c>
      <c r="I240" s="12">
        <f t="shared" si="120"/>
        <v>21003872</v>
      </c>
      <c r="J240" s="6">
        <v>10547433.670898</v>
      </c>
      <c r="K240" s="12">
        <f t="shared" si="121"/>
        <v>84379469.367183998</v>
      </c>
      <c r="L240" s="6">
        <f t="shared" si="122"/>
        <v>196.058752</v>
      </c>
      <c r="M240" s="6">
        <f t="shared" si="123"/>
        <v>5242880</v>
      </c>
      <c r="N240" s="13">
        <f t="shared" si="124"/>
        <v>0.24892159381330042</v>
      </c>
      <c r="O240" s="13"/>
      <c r="P240" s="7">
        <f t="shared" si="125"/>
        <v>0</v>
      </c>
      <c r="Q240" s="7">
        <f t="shared" si="126"/>
        <v>2.5016518271106505</v>
      </c>
      <c r="R240" s="6">
        <f t="shared" si="127"/>
        <v>2.5016518271106505</v>
      </c>
      <c r="S240" s="6">
        <f t="shared" si="128"/>
        <v>2.5016518271106505</v>
      </c>
      <c r="T240" s="7">
        <f t="shared" si="129"/>
        <v>2.125684592261826E-3</v>
      </c>
      <c r="U240" s="7">
        <f t="shared" si="130"/>
        <v>1.2658577096867256</v>
      </c>
      <c r="V240" s="7">
        <f t="shared" si="131"/>
        <v>4.6192709312408331</v>
      </c>
      <c r="W240" s="6">
        <f t="shared" si="132"/>
        <v>5.8872543255198204</v>
      </c>
      <c r="X240" s="6">
        <v>1.7933999999999999E-2</v>
      </c>
      <c r="Y240" s="6">
        <v>5.1501964500000001</v>
      </c>
      <c r="Z240" s="6">
        <f t="shared" si="133"/>
        <v>13849.21281984304</v>
      </c>
      <c r="AA240" s="6">
        <f t="shared" si="135"/>
        <v>13849.21281984304</v>
      </c>
      <c r="AB240" s="6">
        <f t="shared" si="134"/>
        <v>14.311257496203281</v>
      </c>
    </row>
    <row r="241" spans="7:28">
      <c r="G241" s="6">
        <v>1062400</v>
      </c>
      <c r="H241" s="6">
        <v>14883536</v>
      </c>
      <c r="I241" s="12">
        <f t="shared" si="120"/>
        <v>29767072</v>
      </c>
      <c r="J241" s="6">
        <v>6256325.5341800004</v>
      </c>
      <c r="K241" s="12">
        <f t="shared" si="121"/>
        <v>50050604.273440003</v>
      </c>
      <c r="L241" s="6">
        <f t="shared" si="122"/>
        <v>199.85043200000001</v>
      </c>
      <c r="M241" s="6">
        <f t="shared" si="123"/>
        <v>5242880</v>
      </c>
      <c r="N241" s="13">
        <f t="shared" si="124"/>
        <v>0.5947395127813927</v>
      </c>
      <c r="O241" s="13"/>
      <c r="P241" s="7">
        <f t="shared" si="125"/>
        <v>0</v>
      </c>
      <c r="Q241" s="7">
        <f t="shared" si="126"/>
        <v>1.4838821169138379</v>
      </c>
      <c r="R241" s="6">
        <f t="shared" si="127"/>
        <v>1.4838821169138379</v>
      </c>
      <c r="S241" s="6">
        <f t="shared" si="128"/>
        <v>1.4838821169138379</v>
      </c>
      <c r="T241" s="7">
        <f t="shared" si="129"/>
        <v>3.0125591275336479E-3</v>
      </c>
      <c r="U241" s="7">
        <f t="shared" si="130"/>
        <v>0.75085733258537823</v>
      </c>
      <c r="V241" s="7">
        <f t="shared" si="131"/>
        <v>2.03918634786627</v>
      </c>
      <c r="W241" s="6">
        <f t="shared" si="132"/>
        <v>2.7930562395791818</v>
      </c>
      <c r="X241" s="6">
        <v>7.9170000000000004E-3</v>
      </c>
      <c r="Y241" s="6">
        <v>2.4078990000011311</v>
      </c>
      <c r="Z241" s="6">
        <f t="shared" si="133"/>
        <v>18642.984930072475</v>
      </c>
      <c r="AA241" s="6">
        <f t="shared" si="135"/>
        <v>18642.984930072475</v>
      </c>
      <c r="AB241" s="6">
        <f t="shared" si="134"/>
        <v>15.99557288648194</v>
      </c>
    </row>
    <row r="242" spans="7:28">
      <c r="G242" s="6">
        <v>434102</v>
      </c>
      <c r="H242" s="6">
        <v>16036720</v>
      </c>
      <c r="I242" s="12">
        <f t="shared" si="120"/>
        <v>32073440</v>
      </c>
      <c r="J242" s="6">
        <v>6544206.3974609999</v>
      </c>
      <c r="K242" s="12">
        <f t="shared" si="121"/>
        <v>52353651.179687999</v>
      </c>
      <c r="L242" s="6">
        <f t="shared" si="122"/>
        <v>201.12268</v>
      </c>
      <c r="M242" s="6">
        <f t="shared" si="123"/>
        <v>5242880</v>
      </c>
      <c r="N242" s="13">
        <f t="shared" si="124"/>
        <v>0.61263043316535204</v>
      </c>
      <c r="O242" s="13"/>
      <c r="P242" s="7">
        <f t="shared" si="125"/>
        <v>0</v>
      </c>
      <c r="Q242" s="7">
        <f t="shared" si="126"/>
        <v>1.5521620141938923</v>
      </c>
      <c r="R242" s="6">
        <f t="shared" si="127"/>
        <v>1.5521620141938923</v>
      </c>
      <c r="S242" s="6">
        <f t="shared" si="128"/>
        <v>1.5521620141938923</v>
      </c>
      <c r="T242" s="7">
        <f t="shared" si="129"/>
        <v>3.245973753260072E-3</v>
      </c>
      <c r="U242" s="7">
        <f t="shared" si="130"/>
        <v>0.7854075579412394</v>
      </c>
      <c r="V242" s="7">
        <f t="shared" si="131"/>
        <v>3.6253060308472587</v>
      </c>
      <c r="W242" s="6">
        <f t="shared" si="132"/>
        <v>4.4139595625417583</v>
      </c>
      <c r="X242" s="6">
        <v>1.4075000000000001E-2</v>
      </c>
      <c r="Y242" s="6">
        <v>3.738789166661975</v>
      </c>
      <c r="Z242" s="6">
        <f t="shared" si="133"/>
        <v>10927.794061768329</v>
      </c>
      <c r="AA242" s="6">
        <f t="shared" si="135"/>
        <v>10927.794061768329</v>
      </c>
      <c r="AB242" s="6">
        <f t="shared" si="134"/>
        <v>18.058530871442034</v>
      </c>
    </row>
    <row r="243" spans="7:28">
      <c r="G243" s="6">
        <v>3712815</v>
      </c>
      <c r="H243" s="6">
        <v>11108633</v>
      </c>
      <c r="I243" s="12">
        <f t="shared" si="120"/>
        <v>22217266</v>
      </c>
      <c r="J243" s="6">
        <v>7610084.7705079997</v>
      </c>
      <c r="K243" s="12">
        <f t="shared" si="121"/>
        <v>60880678.164063998</v>
      </c>
      <c r="L243" s="6">
        <f t="shared" si="122"/>
        <v>207.55989600000001</v>
      </c>
      <c r="M243" s="6">
        <f t="shared" si="123"/>
        <v>5242880</v>
      </c>
      <c r="N243" s="13">
        <f t="shared" si="124"/>
        <v>0.36493131597726147</v>
      </c>
      <c r="O243" s="13"/>
      <c r="P243" s="7">
        <f t="shared" si="125"/>
        <v>0</v>
      </c>
      <c r="Q243" s="7">
        <f t="shared" si="126"/>
        <v>1.8049682097680746</v>
      </c>
      <c r="R243" s="6">
        <f t="shared" si="127"/>
        <v>1.8049682097680746</v>
      </c>
      <c r="S243" s="6">
        <f t="shared" si="128"/>
        <v>1.8049682097680746</v>
      </c>
      <c r="T243" s="7">
        <f t="shared" si="129"/>
        <v>2.2484854229916527E-3</v>
      </c>
      <c r="U243" s="7">
        <f t="shared" si="130"/>
        <v>0.91332970452298834</v>
      </c>
      <c r="V243" s="7">
        <f t="shared" si="131"/>
        <v>4.6661487783182194</v>
      </c>
      <c r="W243" s="6">
        <f t="shared" si="132"/>
        <v>5.5817269682641992</v>
      </c>
      <c r="X243" s="6">
        <v>1.8116E-2</v>
      </c>
      <c r="Y243" s="6">
        <v>4.9018699058791562</v>
      </c>
      <c r="Z243" s="6">
        <f t="shared" si="133"/>
        <v>9863.3926350633392</v>
      </c>
      <c r="AA243" s="6">
        <f t="shared" si="135"/>
        <v>9863.3926350633392</v>
      </c>
      <c r="AB243" s="6">
        <f t="shared" si="134"/>
        <v>13.869341199154285</v>
      </c>
    </row>
    <row r="244" spans="7:28">
      <c r="G244" s="6">
        <v>3799275</v>
      </c>
      <c r="H244" s="6">
        <v>11368076</v>
      </c>
      <c r="I244" s="12">
        <f t="shared" si="120"/>
        <v>22736152</v>
      </c>
      <c r="J244" s="6">
        <v>11798447.90625</v>
      </c>
      <c r="K244" s="12">
        <f t="shared" si="121"/>
        <v>94387583.25</v>
      </c>
      <c r="L244" s="6">
        <f t="shared" si="122"/>
        <v>212.402412</v>
      </c>
      <c r="M244" s="6">
        <f t="shared" si="123"/>
        <v>5242880</v>
      </c>
      <c r="N244" s="13">
        <f t="shared" si="124"/>
        <v>0.24088075165331665</v>
      </c>
      <c r="O244" s="13"/>
      <c r="P244" s="7">
        <f t="shared" si="125"/>
        <v>0</v>
      </c>
      <c r="Q244" s="7">
        <f t="shared" si="126"/>
        <v>2.7983687485210997</v>
      </c>
      <c r="R244" s="6">
        <f t="shared" si="127"/>
        <v>2.7983687485210997</v>
      </c>
      <c r="S244" s="6">
        <f t="shared" si="128"/>
        <v>2.7983687485210997</v>
      </c>
      <c r="T244" s="7">
        <f t="shared" si="129"/>
        <v>2.3009989774134452E-3</v>
      </c>
      <c r="U244" s="7">
        <f t="shared" si="130"/>
        <v>1.4159990676852678</v>
      </c>
      <c r="V244" s="7">
        <f t="shared" si="131"/>
        <v>5.2351222079552775</v>
      </c>
      <c r="W244" s="6">
        <f t="shared" si="132"/>
        <v>6.6534222746179585</v>
      </c>
      <c r="X244" s="6">
        <v>2.0324999999999999E-2</v>
      </c>
      <c r="Y244" s="6">
        <v>5.7796678124999996</v>
      </c>
      <c r="Z244" s="6">
        <f t="shared" si="133"/>
        <v>13668.111923843047</v>
      </c>
      <c r="AA244" s="6">
        <f t="shared" si="135"/>
        <v>13668.111923843047</v>
      </c>
      <c r="AB244" s="6">
        <f t="shared" si="134"/>
        <v>15.117728050533335</v>
      </c>
    </row>
    <row r="245" spans="7:28">
      <c r="G245" s="6">
        <v>2097152</v>
      </c>
      <c r="H245" s="6">
        <v>14487995</v>
      </c>
      <c r="I245" s="12">
        <f t="shared" si="120"/>
        <v>28975990</v>
      </c>
      <c r="J245" s="6">
        <v>6414980.0512699997</v>
      </c>
      <c r="K245" s="12">
        <f t="shared" si="121"/>
        <v>51319840.410159998</v>
      </c>
      <c r="L245" s="6">
        <f t="shared" si="122"/>
        <v>215.79898</v>
      </c>
      <c r="M245" s="6">
        <f t="shared" si="123"/>
        <v>5242880</v>
      </c>
      <c r="N245" s="13">
        <f t="shared" si="124"/>
        <v>0.56461574643290402</v>
      </c>
      <c r="O245" s="13"/>
      <c r="P245" s="7">
        <f t="shared" si="125"/>
        <v>0</v>
      </c>
      <c r="Q245" s="7">
        <f t="shared" si="126"/>
        <v>1.5215119683963514</v>
      </c>
      <c r="R245" s="6">
        <f t="shared" si="127"/>
        <v>1.5215119683963514</v>
      </c>
      <c r="S245" s="6">
        <f t="shared" si="128"/>
        <v>1.5215119683963514</v>
      </c>
      <c r="T245" s="7">
        <f t="shared" si="129"/>
        <v>2.9324981359881044E-3</v>
      </c>
      <c r="U245" s="7">
        <f t="shared" si="130"/>
        <v>0.76989836663227929</v>
      </c>
      <c r="V245" s="7">
        <f t="shared" si="131"/>
        <v>2.1007457184788803</v>
      </c>
      <c r="W245" s="6">
        <f t="shared" si="132"/>
        <v>2.8735765832471474</v>
      </c>
      <c r="X245" s="6">
        <v>8.1560000000000001E-3</v>
      </c>
      <c r="Y245" s="6">
        <v>2.5177028266639478</v>
      </c>
      <c r="Z245" s="6">
        <f t="shared" si="133"/>
        <v>18555.124673815</v>
      </c>
      <c r="AA245" s="6">
        <f t="shared" si="135"/>
        <v>18555.124673815</v>
      </c>
      <c r="AB245" s="6">
        <f t="shared" si="134"/>
        <v>14.134859476435741</v>
      </c>
    </row>
    <row r="246" spans="7:28">
      <c r="G246" s="6">
        <v>6686493</v>
      </c>
      <c r="H246" s="6">
        <v>7013978</v>
      </c>
      <c r="I246" s="12">
        <f t="shared" si="120"/>
        <v>14027956</v>
      </c>
      <c r="J246" s="6">
        <v>5078879.9140619999</v>
      </c>
      <c r="K246" s="12">
        <f t="shared" si="121"/>
        <v>40631039.312495999</v>
      </c>
      <c r="L246" s="6">
        <f t="shared" si="122"/>
        <v>217.89759599999999</v>
      </c>
      <c r="M246" s="6">
        <f t="shared" si="123"/>
        <v>5242880</v>
      </c>
      <c r="N246" s="13">
        <f t="shared" si="124"/>
        <v>0.34525220711461663</v>
      </c>
      <c r="O246" s="13"/>
      <c r="P246" s="7">
        <f t="shared" si="125"/>
        <v>0</v>
      </c>
      <c r="Q246" s="7">
        <f t="shared" si="126"/>
        <v>1.2046142799404818</v>
      </c>
      <c r="R246" s="6">
        <f t="shared" si="127"/>
        <v>1.2046142799404818</v>
      </c>
      <c r="S246" s="6">
        <f t="shared" si="128"/>
        <v>1.2046142799404818</v>
      </c>
      <c r="T246" s="7">
        <f t="shared" si="129"/>
        <v>1.4196910898203357E-3</v>
      </c>
      <c r="U246" s="7">
        <f t="shared" si="130"/>
        <v>0.60954536396160774</v>
      </c>
      <c r="V246" s="7">
        <f t="shared" si="131"/>
        <v>2.6290229951586479</v>
      </c>
      <c r="W246" s="6">
        <f t="shared" si="132"/>
        <v>3.239988050210076</v>
      </c>
      <c r="X246" s="6">
        <v>1.0207000000000001E-2</v>
      </c>
      <c r="Y246" s="6">
        <v>2.9113766333299314</v>
      </c>
      <c r="Z246" s="6">
        <f t="shared" si="133"/>
        <v>11701.844615856586</v>
      </c>
      <c r="AA246" s="6">
        <f t="shared" si="135"/>
        <v>11701.844615856586</v>
      </c>
      <c r="AB246" s="6">
        <f t="shared" si="134"/>
        <v>11.287148942467478</v>
      </c>
    </row>
    <row r="247" spans="7:28">
      <c r="G247" s="6">
        <v>2380515</v>
      </c>
      <c r="H247" s="6">
        <v>14448191</v>
      </c>
      <c r="I247" s="12">
        <f t="shared" si="120"/>
        <v>28896382</v>
      </c>
      <c r="J247" s="6">
        <v>6614612.4243160002</v>
      </c>
      <c r="K247" s="12">
        <f t="shared" si="121"/>
        <v>52916899.394528002</v>
      </c>
      <c r="L247" s="6">
        <f t="shared" si="122"/>
        <v>220.98859200000001</v>
      </c>
      <c r="M247" s="6">
        <f t="shared" si="123"/>
        <v>5242880</v>
      </c>
      <c r="N247" s="13">
        <f t="shared" si="124"/>
        <v>0.5460709590061148</v>
      </c>
      <c r="O247" s="13"/>
      <c r="P247" s="7">
        <f t="shared" si="125"/>
        <v>0</v>
      </c>
      <c r="Q247" s="7">
        <f t="shared" si="126"/>
        <v>1.5688609924683314</v>
      </c>
      <c r="R247" s="6">
        <f t="shared" si="127"/>
        <v>1.5688609924683314</v>
      </c>
      <c r="S247" s="6">
        <f t="shared" si="128"/>
        <v>1.5688609924683314</v>
      </c>
      <c r="T247" s="7">
        <f t="shared" si="129"/>
        <v>2.9244414548666056E-3</v>
      </c>
      <c r="U247" s="7">
        <f t="shared" si="130"/>
        <v>0.79385738703556397</v>
      </c>
      <c r="V247" s="7">
        <f t="shared" si="131"/>
        <v>2.1759563302733671</v>
      </c>
      <c r="W247" s="6">
        <f t="shared" si="132"/>
        <v>2.9727381587637978</v>
      </c>
      <c r="X247" s="6">
        <v>8.4480000000000006E-3</v>
      </c>
      <c r="Y247" s="6">
        <v>2.6350896000000001</v>
      </c>
      <c r="Z247" s="6">
        <f t="shared" si="133"/>
        <v>18470.797732816423</v>
      </c>
      <c r="AA247" s="6">
        <f t="shared" si="135"/>
        <v>18470.797732816423</v>
      </c>
      <c r="AB247" s="6">
        <f t="shared" si="134"/>
        <v>12.813551340485638</v>
      </c>
    </row>
    <row r="248" spans="7:28">
      <c r="G248" s="6">
        <v>5824554</v>
      </c>
      <c r="H248" s="6">
        <v>8733523</v>
      </c>
      <c r="I248" s="12">
        <f t="shared" si="120"/>
        <v>17467046</v>
      </c>
      <c r="J248" s="6">
        <v>7715217.28125</v>
      </c>
      <c r="K248" s="12">
        <f t="shared" si="121"/>
        <v>61721738.25</v>
      </c>
      <c r="L248" s="6">
        <f t="shared" si="122"/>
        <v>221.29335599999999</v>
      </c>
      <c r="M248" s="6">
        <f t="shared" si="123"/>
        <v>5242880</v>
      </c>
      <c r="N248" s="13">
        <f t="shared" si="124"/>
        <v>0.28299666365925785</v>
      </c>
      <c r="O248" s="13"/>
      <c r="P248" s="7">
        <f t="shared" si="125"/>
        <v>0</v>
      </c>
      <c r="Q248" s="7">
        <f t="shared" si="126"/>
        <v>1.8299036533833426</v>
      </c>
      <c r="R248" s="6">
        <f t="shared" si="127"/>
        <v>1.8299036533833426</v>
      </c>
      <c r="S248" s="6">
        <f t="shared" si="128"/>
        <v>1.8299036533833426</v>
      </c>
      <c r="T248" s="7">
        <f t="shared" si="129"/>
        <v>1.7677421836568303E-3</v>
      </c>
      <c r="U248" s="7">
        <f t="shared" si="130"/>
        <v>0.92594725713473691</v>
      </c>
      <c r="V248" s="7">
        <f t="shared" si="131"/>
        <v>3.8962702897780801</v>
      </c>
      <c r="W248" s="6">
        <f t="shared" si="132"/>
        <v>4.8239852890964734</v>
      </c>
      <c r="X248" s="6">
        <v>1.5127E-2</v>
      </c>
      <c r="Y248" s="6">
        <v>4.2188039384568832</v>
      </c>
      <c r="Z248" s="6">
        <f t="shared" si="133"/>
        <v>11996.936956325397</v>
      </c>
      <c r="AA248" s="6">
        <f t="shared" si="135"/>
        <v>11996.936956325397</v>
      </c>
      <c r="AB248" s="6">
        <f t="shared" si="134"/>
        <v>14.344856017673772</v>
      </c>
    </row>
    <row r="249" spans="7:28">
      <c r="G249" s="6">
        <v>1382908</v>
      </c>
      <c r="H249" s="6">
        <v>16917053</v>
      </c>
      <c r="I249" s="12">
        <f t="shared" si="120"/>
        <v>33834106</v>
      </c>
      <c r="J249" s="6">
        <v>3830059.0429690001</v>
      </c>
      <c r="K249" s="12">
        <f t="shared" si="121"/>
        <v>30640472.343752</v>
      </c>
      <c r="L249" s="6">
        <f t="shared" si="122"/>
        <v>230.66279599999999</v>
      </c>
      <c r="M249" s="6">
        <f t="shared" si="123"/>
        <v>5242880</v>
      </c>
      <c r="N249" s="13">
        <f t="shared" si="124"/>
        <v>1.104229256664812</v>
      </c>
      <c r="O249" s="13"/>
      <c r="P249" s="7">
        <f t="shared" si="125"/>
        <v>0</v>
      </c>
      <c r="Q249" s="7">
        <f t="shared" si="126"/>
        <v>0.90841758305831666</v>
      </c>
      <c r="R249" s="6">
        <f t="shared" si="127"/>
        <v>0.90841758305831666</v>
      </c>
      <c r="S249" s="6">
        <f t="shared" si="128"/>
        <v>0.90841758305831666</v>
      </c>
      <c r="T249" s="7">
        <f t="shared" si="129"/>
        <v>3.424160926954487E-3</v>
      </c>
      <c r="U249" s="7">
        <f t="shared" si="130"/>
        <v>0.45966724412545085</v>
      </c>
      <c r="V249" s="7">
        <f t="shared" si="131"/>
        <v>1.8277208948413604</v>
      </c>
      <c r="W249" s="6">
        <f t="shared" si="132"/>
        <v>2.2908122998937657</v>
      </c>
      <c r="X249" s="6">
        <v>7.0959999999999999E-3</v>
      </c>
      <c r="Y249" s="6">
        <v>1.9743255384631759</v>
      </c>
      <c r="Z249" s="6">
        <f t="shared" si="133"/>
        <v>12701.826142309987</v>
      </c>
      <c r="AA249" s="6">
        <f t="shared" si="135"/>
        <v>12701.826142309987</v>
      </c>
      <c r="AB249" s="6">
        <f t="shared" si="134"/>
        <v>16.030120426692374</v>
      </c>
    </row>
    <row r="250" spans="7:28">
      <c r="G250" s="6">
        <v>2707524</v>
      </c>
      <c r="H250" s="6">
        <v>14810202</v>
      </c>
      <c r="I250" s="12">
        <f t="shared" si="120"/>
        <v>29620404</v>
      </c>
      <c r="J250" s="6">
        <v>4268855.8583979998</v>
      </c>
      <c r="K250" s="12">
        <f t="shared" si="121"/>
        <v>34150846.867183998</v>
      </c>
      <c r="L250" s="6">
        <f t="shared" si="122"/>
        <v>231.87290400000001</v>
      </c>
      <c r="M250" s="6">
        <f t="shared" si="123"/>
        <v>5242880</v>
      </c>
      <c r="N250" s="13">
        <f t="shared" si="124"/>
        <v>0.86734024825787381</v>
      </c>
      <c r="O250" s="13"/>
      <c r="P250" s="7">
        <f t="shared" si="125"/>
        <v>0</v>
      </c>
      <c r="Q250" s="7">
        <f t="shared" si="126"/>
        <v>1.0124918905438487</v>
      </c>
      <c r="R250" s="6">
        <f t="shared" si="127"/>
        <v>1.0124918905438487</v>
      </c>
      <c r="S250" s="6">
        <f t="shared" si="128"/>
        <v>1.0124918905438487</v>
      </c>
      <c r="T250" s="7">
        <f t="shared" si="129"/>
        <v>2.9977156782982945E-3</v>
      </c>
      <c r="U250" s="7">
        <f t="shared" si="130"/>
        <v>0.51232975418506532</v>
      </c>
      <c r="V250" s="7">
        <f t="shared" si="131"/>
        <v>1.690950912434263</v>
      </c>
      <c r="W250" s="6">
        <f t="shared" si="132"/>
        <v>2.2062783822976266</v>
      </c>
      <c r="X250" s="6">
        <v>6.5649999999999997E-3</v>
      </c>
      <c r="Y250" s="6">
        <v>1.9877178749999997</v>
      </c>
      <c r="Z250" s="6">
        <f t="shared" si="133"/>
        <v>15322.572590157637</v>
      </c>
      <c r="AA250" s="6">
        <f t="shared" si="135"/>
        <v>15322.572590157637</v>
      </c>
      <c r="AB250" s="6">
        <f t="shared" si="134"/>
        <v>10.99554972295185</v>
      </c>
    </row>
    <row r="251" spans="7:28">
      <c r="G251" s="6">
        <v>4163763</v>
      </c>
      <c r="H251" s="6">
        <v>12487976</v>
      </c>
      <c r="I251" s="12">
        <f t="shared" si="120"/>
        <v>24975952</v>
      </c>
      <c r="J251" s="6">
        <v>13507234.986328</v>
      </c>
      <c r="K251" s="12">
        <f t="shared" si="121"/>
        <v>108057879.890624</v>
      </c>
      <c r="L251" s="6">
        <f t="shared" si="122"/>
        <v>233.13097200000001</v>
      </c>
      <c r="M251" s="6">
        <f t="shared" si="123"/>
        <v>5242880</v>
      </c>
      <c r="N251" s="13">
        <f t="shared" si="124"/>
        <v>0.23113494384010325</v>
      </c>
      <c r="O251" s="13"/>
      <c r="P251" s="7">
        <f t="shared" si="125"/>
        <v>0</v>
      </c>
      <c r="Q251" s="7">
        <f t="shared" si="126"/>
        <v>3.2036607327518238</v>
      </c>
      <c r="R251" s="6">
        <f t="shared" si="127"/>
        <v>3.2036607327518238</v>
      </c>
      <c r="S251" s="6">
        <f t="shared" si="128"/>
        <v>3.2036607327518238</v>
      </c>
      <c r="T251" s="7">
        <f t="shared" si="129"/>
        <v>2.5276766275985178E-3</v>
      </c>
      <c r="U251" s="7">
        <f t="shared" si="130"/>
        <v>1.621080357316705</v>
      </c>
      <c r="V251" s="7">
        <f t="shared" si="131"/>
        <v>5.8319132611327618</v>
      </c>
      <c r="W251" s="6">
        <f t="shared" si="132"/>
        <v>7.4555212950770651</v>
      </c>
      <c r="X251" s="6">
        <v>2.2641999999999999E-2</v>
      </c>
      <c r="Y251" s="6">
        <v>6.452064319999999</v>
      </c>
      <c r="Z251" s="6">
        <f t="shared" si="133"/>
        <v>14049.195003762143</v>
      </c>
      <c r="AA251" s="6">
        <f t="shared" si="135"/>
        <v>14049.195003762143</v>
      </c>
      <c r="AB251" s="6">
        <f t="shared" si="134"/>
        <v>15.552494911846543</v>
      </c>
    </row>
    <row r="252" spans="7:28">
      <c r="G252" s="6">
        <v>503712</v>
      </c>
      <c r="H252" s="6">
        <v>18660027</v>
      </c>
      <c r="I252" s="12">
        <f t="shared" si="120"/>
        <v>37320054</v>
      </c>
      <c r="J252" s="6">
        <v>7561680.6542969998</v>
      </c>
      <c r="K252" s="12">
        <f t="shared" si="121"/>
        <v>60493445.234375998</v>
      </c>
      <c r="L252" s="6">
        <f t="shared" si="122"/>
        <v>233.994564</v>
      </c>
      <c r="M252" s="6">
        <f t="shared" si="123"/>
        <v>5242880</v>
      </c>
      <c r="N252" s="13">
        <f t="shared" si="124"/>
        <v>0.61692723658583282</v>
      </c>
      <c r="O252" s="13"/>
      <c r="P252" s="7">
        <f t="shared" si="125"/>
        <v>0</v>
      </c>
      <c r="Q252" s="7">
        <f t="shared" si="126"/>
        <v>1.7934876686680123</v>
      </c>
      <c r="R252" s="6">
        <f t="shared" si="127"/>
        <v>1.7934876686680123</v>
      </c>
      <c r="S252" s="6">
        <f t="shared" si="128"/>
        <v>1.7934876686680123</v>
      </c>
      <c r="T252" s="7">
        <f t="shared" si="129"/>
        <v>3.7769542572997647E-3</v>
      </c>
      <c r="U252" s="7">
        <f t="shared" si="130"/>
        <v>0.9075204502912857</v>
      </c>
      <c r="V252" s="7">
        <f t="shared" si="131"/>
        <v>2.8507912717170485</v>
      </c>
      <c r="W252" s="6">
        <f t="shared" si="132"/>
        <v>3.762088676265634</v>
      </c>
      <c r="X252" s="6">
        <v>1.1068E-2</v>
      </c>
      <c r="Y252" s="6">
        <v>3.20872388</v>
      </c>
      <c r="Z252" s="6">
        <f t="shared" si="133"/>
        <v>16104.261552837119</v>
      </c>
      <c r="AA252" s="6">
        <f t="shared" si="135"/>
        <v>16104.261552837119</v>
      </c>
      <c r="AB252" s="6">
        <f t="shared" si="134"/>
        <v>17.245634618633314</v>
      </c>
    </row>
    <row r="253" spans="7:28">
      <c r="G253" s="6">
        <v>4194304</v>
      </c>
      <c r="H253" s="6">
        <v>12582869</v>
      </c>
      <c r="I253" s="12">
        <f t="shared" si="120"/>
        <v>25165738</v>
      </c>
      <c r="J253" s="6">
        <v>7388940.6601560004</v>
      </c>
      <c r="K253" s="12">
        <f t="shared" si="121"/>
        <v>59111525.281248003</v>
      </c>
      <c r="L253" s="6">
        <f t="shared" si="122"/>
        <v>234.88050799999999</v>
      </c>
      <c r="M253" s="6">
        <f t="shared" si="123"/>
        <v>5242880</v>
      </c>
      <c r="N253" s="13">
        <f t="shared" si="124"/>
        <v>0.42573318621475914</v>
      </c>
      <c r="O253" s="13"/>
      <c r="P253" s="7">
        <f t="shared" si="125"/>
        <v>0</v>
      </c>
      <c r="Q253" s="7">
        <f t="shared" si="126"/>
        <v>1.7525170083688875</v>
      </c>
      <c r="R253" s="6">
        <f t="shared" si="127"/>
        <v>1.7525170083688875</v>
      </c>
      <c r="S253" s="6">
        <f t="shared" si="128"/>
        <v>1.7525170083688875</v>
      </c>
      <c r="T253" s="7">
        <f t="shared" si="129"/>
        <v>2.5468838088281024E-3</v>
      </c>
      <c r="U253" s="7">
        <f t="shared" si="130"/>
        <v>0.88678893775682421</v>
      </c>
      <c r="V253" s="7">
        <f t="shared" si="131"/>
        <v>4.251717701683531</v>
      </c>
      <c r="W253" s="6">
        <f t="shared" si="132"/>
        <v>5.141053523249183</v>
      </c>
      <c r="X253" s="6">
        <v>1.6507000000000001E-2</v>
      </c>
      <c r="Y253" s="6">
        <v>4.5175257133278315</v>
      </c>
      <c r="Z253" s="6">
        <f t="shared" si="133"/>
        <v>10516.811100556657</v>
      </c>
      <c r="AA253" s="6">
        <f t="shared" si="135"/>
        <v>10516.811100556657</v>
      </c>
      <c r="AB253" s="6">
        <f t="shared" si="134"/>
        <v>13.802418613396894</v>
      </c>
    </row>
    <row r="254" spans="7:28">
      <c r="G254" s="6">
        <v>862664</v>
      </c>
      <c r="H254" s="6">
        <v>19235140</v>
      </c>
      <c r="I254" s="12">
        <f t="shared" si="120"/>
        <v>38470280</v>
      </c>
      <c r="J254" s="6">
        <v>4204977.5136719998</v>
      </c>
      <c r="K254" s="12">
        <f t="shared" si="121"/>
        <v>33639820.109375998</v>
      </c>
      <c r="L254" s="6">
        <f t="shared" si="122"/>
        <v>248.07496</v>
      </c>
      <c r="M254" s="6">
        <f t="shared" si="123"/>
        <v>5242880</v>
      </c>
      <c r="N254" s="13">
        <f t="shared" si="124"/>
        <v>1.1435935113481082</v>
      </c>
      <c r="O254" s="13"/>
      <c r="P254" s="7">
        <f t="shared" si="125"/>
        <v>0</v>
      </c>
      <c r="Q254" s="7">
        <f t="shared" si="126"/>
        <v>0.9973411550395791</v>
      </c>
      <c r="R254" s="6">
        <f t="shared" si="127"/>
        <v>0.9973411550395791</v>
      </c>
      <c r="S254" s="6">
        <f t="shared" si="128"/>
        <v>0.9973411550395791</v>
      </c>
      <c r="T254" s="7">
        <f t="shared" si="129"/>
        <v>3.8933622075014679E-3</v>
      </c>
      <c r="U254" s="7">
        <f t="shared" si="130"/>
        <v>0.50466334947691904</v>
      </c>
      <c r="V254" s="7">
        <f t="shared" si="131"/>
        <v>1.6270734065266168</v>
      </c>
      <c r="W254" s="6">
        <f t="shared" si="132"/>
        <v>2.1356301182110373</v>
      </c>
      <c r="X254" s="6">
        <v>6.3169999999999997E-3</v>
      </c>
      <c r="Y254" s="6">
        <v>1.8189514363607651</v>
      </c>
      <c r="Z254" s="6">
        <f t="shared" si="133"/>
        <v>15688.208881424396</v>
      </c>
      <c r="AA254" s="6">
        <f t="shared" si="135"/>
        <v>15688.208881424396</v>
      </c>
      <c r="AB254" s="6">
        <f t="shared" si="134"/>
        <v>17.409958040653439</v>
      </c>
    </row>
    <row r="255" spans="7:28">
      <c r="G255" s="6">
        <v>6592765</v>
      </c>
      <c r="H255" s="6">
        <v>9885854</v>
      </c>
      <c r="I255" s="12">
        <f t="shared" si="120"/>
        <v>19771708</v>
      </c>
      <c r="J255" s="6">
        <v>11309137.597656</v>
      </c>
      <c r="K255" s="12">
        <f t="shared" si="121"/>
        <v>90473100.781248003</v>
      </c>
      <c r="L255" s="6">
        <f t="shared" si="122"/>
        <v>250.48554799999999</v>
      </c>
      <c r="M255" s="6">
        <f t="shared" si="123"/>
        <v>5242880</v>
      </c>
      <c r="N255" s="13">
        <f t="shared" si="124"/>
        <v>0.21853686708279599</v>
      </c>
      <c r="O255" s="13"/>
      <c r="P255" s="7">
        <f t="shared" si="125"/>
        <v>0</v>
      </c>
      <c r="Q255" s="7">
        <f t="shared" si="126"/>
        <v>2.6823135956078659</v>
      </c>
      <c r="R255" s="6">
        <f t="shared" si="127"/>
        <v>2.6823135956078659</v>
      </c>
      <c r="S255" s="6">
        <f t="shared" si="128"/>
        <v>2.6823135956078659</v>
      </c>
      <c r="T255" s="7">
        <f t="shared" si="129"/>
        <v>2.0009841546501463E-3</v>
      </c>
      <c r="U255" s="7">
        <f t="shared" si="130"/>
        <v>1.3572741450273593</v>
      </c>
      <c r="V255" s="7">
        <f t="shared" si="131"/>
        <v>5.523858837481372</v>
      </c>
      <c r="W255" s="6">
        <f t="shared" si="132"/>
        <v>6.8831339666633813</v>
      </c>
      <c r="X255" s="6">
        <v>2.1446E-2</v>
      </c>
      <c r="Y255" s="6">
        <v>5.9858168888865064</v>
      </c>
      <c r="Z255" s="6">
        <f t="shared" si="133"/>
        <v>12407.290849612356</v>
      </c>
      <c r="AA255" s="6">
        <f t="shared" si="135"/>
        <v>12407.290849612356</v>
      </c>
      <c r="AB255" s="6">
        <f t="shared" si="134"/>
        <v>14.990720471968791</v>
      </c>
    </row>
    <row r="256" spans="7:28">
      <c r="G256" s="6">
        <v>7733822</v>
      </c>
      <c r="H256" s="6">
        <v>8156517</v>
      </c>
      <c r="I256" s="12">
        <f t="shared" si="120"/>
        <v>16313034</v>
      </c>
      <c r="J256" s="6">
        <v>6449701.875</v>
      </c>
      <c r="K256" s="12">
        <f t="shared" si="121"/>
        <v>51597615</v>
      </c>
      <c r="L256" s="6">
        <f t="shared" si="122"/>
        <v>252.554644</v>
      </c>
      <c r="M256" s="6">
        <f t="shared" si="123"/>
        <v>5242880</v>
      </c>
      <c r="N256" s="13">
        <f t="shared" si="124"/>
        <v>0.31615868291586735</v>
      </c>
      <c r="O256" s="13"/>
      <c r="P256" s="7">
        <f t="shared" si="125"/>
        <v>0</v>
      </c>
      <c r="Q256" s="7">
        <f t="shared" si="126"/>
        <v>1.5297473284360581</v>
      </c>
      <c r="R256" s="6">
        <f t="shared" si="127"/>
        <v>1.5297473284360581</v>
      </c>
      <c r="S256" s="6">
        <f t="shared" si="128"/>
        <v>1.5297473284360581</v>
      </c>
      <c r="T256" s="7">
        <f t="shared" si="129"/>
        <v>1.6509510735374555E-3</v>
      </c>
      <c r="U256" s="7">
        <f t="shared" si="130"/>
        <v>0.77406553085766594</v>
      </c>
      <c r="V256" s="7">
        <f t="shared" si="131"/>
        <v>3.5598831014095889</v>
      </c>
      <c r="W256" s="6">
        <f t="shared" si="132"/>
        <v>4.3355995833407919</v>
      </c>
      <c r="X256" s="6">
        <v>1.3821E-2</v>
      </c>
      <c r="Y256" s="6">
        <v>3.8478815749953927</v>
      </c>
      <c r="Z256" s="6">
        <f t="shared" si="133"/>
        <v>10968.282529745011</v>
      </c>
      <c r="AA256" s="6">
        <f t="shared" si="135"/>
        <v>10968.282529745011</v>
      </c>
      <c r="AB256" s="6">
        <f t="shared" si="134"/>
        <v>12.674974498038786</v>
      </c>
    </row>
    <row r="257" spans="7:28">
      <c r="G257" s="6">
        <v>2145852</v>
      </c>
      <c r="H257" s="6">
        <v>17488243</v>
      </c>
      <c r="I257" s="12">
        <f t="shared" si="120"/>
        <v>34976486</v>
      </c>
      <c r="J257" s="6">
        <v>7592519.2167969998</v>
      </c>
      <c r="K257" s="12">
        <f t="shared" si="121"/>
        <v>60740153.734375998</v>
      </c>
      <c r="L257" s="6">
        <f t="shared" si="122"/>
        <v>252.77595600000001</v>
      </c>
      <c r="M257" s="6">
        <f t="shared" si="123"/>
        <v>5242880</v>
      </c>
      <c r="N257" s="13">
        <f t="shared" si="124"/>
        <v>0.57583795643580982</v>
      </c>
      <c r="O257" s="13"/>
      <c r="P257" s="7">
        <f t="shared" si="125"/>
        <v>0</v>
      </c>
      <c r="Q257" s="7">
        <f t="shared" si="126"/>
        <v>1.8008019925718879</v>
      </c>
      <c r="R257" s="6">
        <f t="shared" si="127"/>
        <v>1.8008019925718879</v>
      </c>
      <c r="S257" s="6">
        <f t="shared" si="128"/>
        <v>1.8008019925718879</v>
      </c>
      <c r="T257" s="7">
        <f t="shared" si="129"/>
        <v>3.5397748273109579E-3</v>
      </c>
      <c r="U257" s="7">
        <f t="shared" si="130"/>
        <v>0.91122156217445316</v>
      </c>
      <c r="V257" s="7">
        <f t="shared" si="131"/>
        <v>2.5208433480569892</v>
      </c>
      <c r="W257" s="6">
        <f t="shared" si="132"/>
        <v>3.4356046850587534</v>
      </c>
      <c r="X257" s="6">
        <v>9.7870000000000006E-3</v>
      </c>
      <c r="Y257" s="6">
        <v>2.9748809874999997</v>
      </c>
      <c r="Z257" s="6">
        <f t="shared" si="133"/>
        <v>18299.938618288423</v>
      </c>
      <c r="AA257" s="6">
        <f t="shared" si="135"/>
        <v>18299.938618288423</v>
      </c>
      <c r="AB257" s="6">
        <f t="shared" si="134"/>
        <v>15.487130392598727</v>
      </c>
    </row>
    <row r="258" spans="7:28">
      <c r="G258" s="6">
        <v>3774768</v>
      </c>
      <c r="H258" s="6">
        <v>14970767</v>
      </c>
      <c r="I258" s="12">
        <f t="shared" si="120"/>
        <v>29941534</v>
      </c>
      <c r="J258" s="6">
        <v>8318702.6796880001</v>
      </c>
      <c r="K258" s="12">
        <f t="shared" si="121"/>
        <v>66549621.437504001</v>
      </c>
      <c r="L258" s="6">
        <f t="shared" si="122"/>
        <v>255.144564</v>
      </c>
      <c r="M258" s="6">
        <f t="shared" si="123"/>
        <v>5242880</v>
      </c>
      <c r="N258" s="13">
        <f t="shared" si="124"/>
        <v>0.44991291239902481</v>
      </c>
      <c r="O258" s="13"/>
      <c r="P258" s="7">
        <f t="shared" si="125"/>
        <v>0</v>
      </c>
      <c r="Q258" s="7">
        <f t="shared" si="126"/>
        <v>1.9730389786902507</v>
      </c>
      <c r="R258" s="6">
        <f t="shared" si="127"/>
        <v>1.9730389786902507</v>
      </c>
      <c r="S258" s="6">
        <f t="shared" si="128"/>
        <v>1.9730389786902507</v>
      </c>
      <c r="T258" s="7">
        <f t="shared" si="129"/>
        <v>3.0302154522977285E-3</v>
      </c>
      <c r="U258" s="7">
        <f t="shared" si="130"/>
        <v>0.99837498392897117</v>
      </c>
      <c r="V258" s="7">
        <f t="shared" si="131"/>
        <v>6.2450564848257644</v>
      </c>
      <c r="W258" s="6">
        <f t="shared" si="132"/>
        <v>7.2464616842070333</v>
      </c>
      <c r="X258" s="6">
        <v>2.4246E-2</v>
      </c>
      <c r="Y258" s="6">
        <v>6.2307811636407715</v>
      </c>
      <c r="Z258" s="6">
        <f t="shared" si="133"/>
        <v>8037.5854932370312</v>
      </c>
      <c r="AA258" s="6">
        <f t="shared" si="135"/>
        <v>8037.5854932370312</v>
      </c>
      <c r="AB258" s="6">
        <f t="shared" si="134"/>
        <v>16.301014172880677</v>
      </c>
    </row>
    <row r="259" spans="7:28">
      <c r="G259" s="6">
        <v>923136</v>
      </c>
      <c r="H259" s="6">
        <v>20964171</v>
      </c>
      <c r="I259" s="12">
        <f t="shared" si="120"/>
        <v>41928342</v>
      </c>
      <c r="J259" s="6">
        <v>8597880.3632810004</v>
      </c>
      <c r="K259" s="12">
        <f t="shared" si="121"/>
        <v>68783042.906248003</v>
      </c>
      <c r="L259" s="6">
        <f t="shared" si="122"/>
        <v>270.03277200000002</v>
      </c>
      <c r="M259" s="6">
        <f t="shared" si="123"/>
        <v>5242880</v>
      </c>
      <c r="N259" s="13">
        <f t="shared" si="124"/>
        <v>0.60957381686571732</v>
      </c>
      <c r="O259" s="13"/>
      <c r="P259" s="7">
        <f t="shared" si="125"/>
        <v>0</v>
      </c>
      <c r="Q259" s="7">
        <f t="shared" si="126"/>
        <v>2.0392546463152539</v>
      </c>
      <c r="R259" s="6">
        <f t="shared" si="127"/>
        <v>2.0392546463152539</v>
      </c>
      <c r="S259" s="6">
        <f t="shared" si="128"/>
        <v>2.0392546463152539</v>
      </c>
      <c r="T259" s="7">
        <f t="shared" si="129"/>
        <v>4.2433333515117782E-3</v>
      </c>
      <c r="U259" s="7">
        <f t="shared" si="130"/>
        <v>1.0318806910209024</v>
      </c>
      <c r="V259" s="7">
        <f t="shared" si="131"/>
        <v>2.7954135952245327</v>
      </c>
      <c r="W259" s="6">
        <f t="shared" si="132"/>
        <v>3.8315376195969471</v>
      </c>
      <c r="X259" s="6">
        <v>1.0853E-2</v>
      </c>
      <c r="Y259" s="6">
        <v>3.2887001777753659</v>
      </c>
      <c r="Z259" s="6">
        <f t="shared" si="133"/>
        <v>18689.778368333678</v>
      </c>
      <c r="AA259" s="6">
        <f t="shared" si="135"/>
        <v>18689.778368333678</v>
      </c>
      <c r="AB259" s="6">
        <f t="shared" si="134"/>
        <v>16.506139583353029</v>
      </c>
    </row>
    <row r="260" spans="7:28">
      <c r="G260" s="6">
        <v>7122792</v>
      </c>
      <c r="H260" s="6">
        <v>10680777</v>
      </c>
      <c r="I260" s="12">
        <f t="shared" si="120"/>
        <v>21361554</v>
      </c>
      <c r="J260" s="6">
        <v>12430456.640625</v>
      </c>
      <c r="K260" s="12">
        <f t="shared" si="121"/>
        <v>99443653.125</v>
      </c>
      <c r="L260" s="6">
        <f t="shared" si="122"/>
        <v>270.62516399999998</v>
      </c>
      <c r="M260" s="6">
        <f t="shared" si="123"/>
        <v>5242880</v>
      </c>
      <c r="N260" s="13">
        <f t="shared" si="124"/>
        <v>0.21481063223963295</v>
      </c>
      <c r="O260" s="13"/>
      <c r="P260" s="7">
        <f t="shared" si="125"/>
        <v>0</v>
      </c>
      <c r="Q260" s="7">
        <f t="shared" si="126"/>
        <v>2.9482692697693644</v>
      </c>
      <c r="R260" s="6">
        <f t="shared" si="127"/>
        <v>2.9482692697693644</v>
      </c>
      <c r="S260" s="6">
        <f t="shared" si="128"/>
        <v>2.9482692697693644</v>
      </c>
      <c r="T260" s="7">
        <f t="shared" si="129"/>
        <v>2.1618835900622979E-3</v>
      </c>
      <c r="U260" s="7">
        <f t="shared" si="130"/>
        <v>1.4918500428097057</v>
      </c>
      <c r="V260" s="7">
        <f t="shared" si="131"/>
        <v>6.02457606120905</v>
      </c>
      <c r="W260" s="6">
        <f t="shared" si="132"/>
        <v>7.518587987608818</v>
      </c>
      <c r="X260" s="6">
        <v>2.3390000000000001E-2</v>
      </c>
      <c r="Y260" s="6">
        <v>6.484643600000001</v>
      </c>
      <c r="Z260" s="6">
        <f t="shared" si="133"/>
        <v>12504.82800243422</v>
      </c>
      <c r="AA260" s="6">
        <f t="shared" si="135"/>
        <v>12504.82800243422</v>
      </c>
      <c r="AB260" s="6">
        <f t="shared" si="134"/>
        <v>15.944505995808573</v>
      </c>
    </row>
    <row r="261" spans="7:28">
      <c r="G261" s="6">
        <v>3774768</v>
      </c>
      <c r="H261" s="6">
        <v>16518948</v>
      </c>
      <c r="I261" s="12">
        <f t="shared" si="120"/>
        <v>33037896</v>
      </c>
      <c r="J261" s="6">
        <v>8871919.6445310004</v>
      </c>
      <c r="K261" s="12">
        <f t="shared" si="121"/>
        <v>70975357.156248003</v>
      </c>
      <c r="L261" s="6">
        <f t="shared" si="122"/>
        <v>273.722736</v>
      </c>
      <c r="M261" s="6">
        <f t="shared" si="123"/>
        <v>5242880</v>
      </c>
      <c r="N261" s="13">
        <f t="shared" si="124"/>
        <v>0.46548404014747047</v>
      </c>
      <c r="O261" s="13"/>
      <c r="P261" s="7">
        <f t="shared" si="125"/>
        <v>0</v>
      </c>
      <c r="Q261" s="7">
        <f t="shared" si="126"/>
        <v>2.1042515820656718</v>
      </c>
      <c r="R261" s="6">
        <f t="shared" si="127"/>
        <v>2.1042515820656718</v>
      </c>
      <c r="S261" s="6">
        <f t="shared" si="128"/>
        <v>2.1042515820656718</v>
      </c>
      <c r="T261" s="7">
        <f t="shared" si="129"/>
        <v>3.3435809591654628E-3</v>
      </c>
      <c r="U261" s="7">
        <f t="shared" si="130"/>
        <v>1.0647697091224768</v>
      </c>
      <c r="V261" s="7">
        <f t="shared" si="131"/>
        <v>7.4999403912050076</v>
      </c>
      <c r="W261" s="6">
        <f t="shared" si="132"/>
        <v>8.5680536812866492</v>
      </c>
      <c r="X261" s="6">
        <v>2.9118000000000002E-2</v>
      </c>
      <c r="Y261" s="6">
        <v>7.461599492312172</v>
      </c>
      <c r="Z261" s="6">
        <f t="shared" si="133"/>
        <v>7126.6350094981517</v>
      </c>
      <c r="AA261" s="6">
        <f t="shared" si="135"/>
        <v>7126.6350094981517</v>
      </c>
      <c r="AB261" s="6">
        <f t="shared" si="134"/>
        <v>14.828646191938846</v>
      </c>
    </row>
    <row r="262" spans="7:28">
      <c r="G262" s="6">
        <v>416800</v>
      </c>
      <c r="H262" s="6">
        <v>22322336</v>
      </c>
      <c r="I262" s="12">
        <f t="shared" si="120"/>
        <v>44644672</v>
      </c>
      <c r="J262" s="6">
        <v>4594542.937988</v>
      </c>
      <c r="K262" s="12">
        <f t="shared" si="121"/>
        <v>36756343.503904</v>
      </c>
      <c r="L262" s="6">
        <f t="shared" si="122"/>
        <v>276.20403199999998</v>
      </c>
      <c r="M262" s="6">
        <f t="shared" si="123"/>
        <v>5242880</v>
      </c>
      <c r="N262" s="13">
        <f t="shared" si="124"/>
        <v>1.2146113498819098</v>
      </c>
      <c r="O262" s="13"/>
      <c r="P262" s="7">
        <f t="shared" si="125"/>
        <v>0</v>
      </c>
      <c r="Q262" s="7">
        <f t="shared" si="126"/>
        <v>1.0897387074610949</v>
      </c>
      <c r="R262" s="6">
        <f t="shared" si="127"/>
        <v>1.0897387074610949</v>
      </c>
      <c r="S262" s="6">
        <f t="shared" si="128"/>
        <v>1.0897387074610949</v>
      </c>
      <c r="T262" s="7">
        <f t="shared" si="129"/>
        <v>4.5182379418891409E-3</v>
      </c>
      <c r="U262" s="7">
        <f t="shared" si="130"/>
        <v>0.55141731932253402</v>
      </c>
      <c r="V262" s="7">
        <f t="shared" si="131"/>
        <v>1.5753017182708229</v>
      </c>
      <c r="W262" s="6">
        <f t="shared" si="132"/>
        <v>2.1312372755352458</v>
      </c>
      <c r="X262" s="6">
        <v>6.1159999999999999E-3</v>
      </c>
      <c r="Y262" s="6">
        <v>1.8155067999972199</v>
      </c>
      <c r="Z262" s="6">
        <f t="shared" si="133"/>
        <v>17717.833673333793</v>
      </c>
      <c r="AA262" s="6">
        <f t="shared" si="135"/>
        <v>17717.833673333793</v>
      </c>
      <c r="AB262" s="6">
        <f t="shared" si="134"/>
        <v>17.390762487835872</v>
      </c>
    </row>
    <row r="263" spans="7:28">
      <c r="G263" s="6">
        <v>3428755</v>
      </c>
      <c r="H263" s="6">
        <v>18920347</v>
      </c>
      <c r="I263" s="12">
        <f t="shared" si="120"/>
        <v>37840694</v>
      </c>
      <c r="J263" s="6">
        <v>5961099.5292969998</v>
      </c>
      <c r="K263" s="12">
        <f t="shared" si="121"/>
        <v>47688796.234375998</v>
      </c>
      <c r="L263" s="6">
        <f t="shared" si="122"/>
        <v>295.61926399999999</v>
      </c>
      <c r="M263" s="6">
        <f t="shared" si="123"/>
        <v>5242880</v>
      </c>
      <c r="N263" s="13">
        <f t="shared" si="124"/>
        <v>0.79349232918408008</v>
      </c>
      <c r="O263" s="13"/>
      <c r="P263" s="7">
        <f t="shared" si="125"/>
        <v>0</v>
      </c>
      <c r="Q263" s="7">
        <f t="shared" si="126"/>
        <v>1.4138600909338199</v>
      </c>
      <c r="R263" s="6">
        <f t="shared" si="127"/>
        <v>1.4138600909338199</v>
      </c>
      <c r="S263" s="6">
        <f t="shared" si="128"/>
        <v>1.4138600909338199</v>
      </c>
      <c r="T263" s="7">
        <f t="shared" si="129"/>
        <v>3.829645324266617E-3</v>
      </c>
      <c r="U263" s="7">
        <f t="shared" si="130"/>
        <v>0.71542557486669334</v>
      </c>
      <c r="V263" s="7">
        <f t="shared" si="131"/>
        <v>2.9584557776420328</v>
      </c>
      <c r="W263" s="6">
        <f t="shared" si="132"/>
        <v>3.6777109978329929</v>
      </c>
      <c r="X263" s="6">
        <v>1.1486E-2</v>
      </c>
      <c r="Y263" s="6">
        <v>3.26960476</v>
      </c>
      <c r="Z263" s="6">
        <f t="shared" si="133"/>
        <v>12209.420955370189</v>
      </c>
      <c r="AA263" s="6">
        <f t="shared" si="135"/>
        <v>12209.420955370189</v>
      </c>
      <c r="AB263" s="6">
        <f t="shared" si="134"/>
        <v>12.481821742668155</v>
      </c>
    </row>
    <row r="264" spans="7:28">
      <c r="G264" s="6">
        <v>6815744</v>
      </c>
      <c r="H264" s="6">
        <v>13624320</v>
      </c>
      <c r="I264" s="12">
        <f t="shared" si="120"/>
        <v>27248640</v>
      </c>
      <c r="J264" s="6">
        <v>10178664.167969</v>
      </c>
      <c r="K264" s="12">
        <f t="shared" si="121"/>
        <v>81429313.343751997</v>
      </c>
      <c r="L264" s="6">
        <f t="shared" si="122"/>
        <v>299.80671999999998</v>
      </c>
      <c r="M264" s="6">
        <f t="shared" si="123"/>
        <v>5242880</v>
      </c>
      <c r="N264" s="13">
        <f t="shared" si="124"/>
        <v>0.3346293721644254</v>
      </c>
      <c r="O264" s="13"/>
      <c r="P264" s="7">
        <f t="shared" si="125"/>
        <v>0</v>
      </c>
      <c r="Q264" s="7">
        <f t="shared" si="126"/>
        <v>2.4141866740155966</v>
      </c>
      <c r="R264" s="6">
        <f t="shared" si="127"/>
        <v>2.4141866740155966</v>
      </c>
      <c r="S264" s="6">
        <f t="shared" si="128"/>
        <v>2.4141866740155966</v>
      </c>
      <c r="T264" s="7">
        <f t="shared" si="129"/>
        <v>2.7576826886056664E-3</v>
      </c>
      <c r="U264" s="7">
        <f t="shared" si="130"/>
        <v>1.2215995770503465</v>
      </c>
      <c r="V264" s="7">
        <f t="shared" si="131"/>
        <v>5.3976492491961032</v>
      </c>
      <c r="W264" s="6">
        <f t="shared" si="132"/>
        <v>6.6220065089350557</v>
      </c>
      <c r="X264" s="6">
        <v>2.0955999999999999E-2</v>
      </c>
      <c r="Y264" s="6">
        <v>5.7652575500000003</v>
      </c>
      <c r="Z264" s="6">
        <f t="shared" si="133"/>
        <v>11420.264716623386</v>
      </c>
      <c r="AA264" s="6">
        <f t="shared" si="135"/>
        <v>11420.264716623386</v>
      </c>
      <c r="AB264" s="6">
        <f t="shared" si="134"/>
        <v>14.860549619939448</v>
      </c>
    </row>
    <row r="265" spans="7:28">
      <c r="G265" s="6">
        <v>3523317</v>
      </c>
      <c r="H265" s="6">
        <v>19194193</v>
      </c>
      <c r="I265" s="12">
        <f t="shared" si="120"/>
        <v>38388386</v>
      </c>
      <c r="J265" s="6">
        <v>5764030.8125</v>
      </c>
      <c r="K265" s="12">
        <f t="shared" si="121"/>
        <v>46112246.5</v>
      </c>
      <c r="L265" s="6">
        <f t="shared" si="122"/>
        <v>300.79665599999998</v>
      </c>
      <c r="M265" s="6">
        <f t="shared" si="123"/>
        <v>5242880</v>
      </c>
      <c r="N265" s="13">
        <f t="shared" si="124"/>
        <v>0.83249871593221991</v>
      </c>
      <c r="O265" s="13"/>
      <c r="P265" s="7">
        <f t="shared" si="125"/>
        <v>0</v>
      </c>
      <c r="Q265" s="7">
        <f t="shared" si="126"/>
        <v>1.3671191176483635</v>
      </c>
      <c r="R265" s="6">
        <f t="shared" si="127"/>
        <v>1.3671191176483635</v>
      </c>
      <c r="S265" s="6">
        <f t="shared" si="128"/>
        <v>1.3671191176483635</v>
      </c>
      <c r="T265" s="7">
        <f t="shared" si="129"/>
        <v>3.8850741730857806E-3</v>
      </c>
      <c r="U265" s="7">
        <f t="shared" si="130"/>
        <v>0.6917742334807927</v>
      </c>
      <c r="V265" s="7">
        <f t="shared" si="131"/>
        <v>2.5888419833780314</v>
      </c>
      <c r="W265" s="6">
        <f t="shared" si="132"/>
        <v>3.2845012910319098</v>
      </c>
      <c r="X265" s="6">
        <v>1.0050999999999999E-2</v>
      </c>
      <c r="Y265" s="6">
        <v>2.9307599222233387</v>
      </c>
      <c r="Z265" s="6">
        <f t="shared" si="133"/>
        <v>13501.821884870793</v>
      </c>
      <c r="AA265" s="6">
        <f t="shared" si="135"/>
        <v>13501.821884870793</v>
      </c>
      <c r="AB265" s="6">
        <f t="shared" si="134"/>
        <v>12.069953807073189</v>
      </c>
    </row>
    <row r="266" spans="7:28">
      <c r="G266" s="6">
        <v>952203</v>
      </c>
      <c r="H266" s="6">
        <v>23737339</v>
      </c>
      <c r="I266" s="12">
        <f t="shared" si="120"/>
        <v>47474678</v>
      </c>
      <c r="J266" s="6">
        <v>10145413.211913999</v>
      </c>
      <c r="K266" s="12">
        <f t="shared" si="121"/>
        <v>81163305.695311993</v>
      </c>
      <c r="L266" s="6">
        <f t="shared" si="122"/>
        <v>303.89212800000001</v>
      </c>
      <c r="M266" s="6">
        <f t="shared" si="123"/>
        <v>5242880</v>
      </c>
      <c r="N266" s="13">
        <f t="shared" si="124"/>
        <v>0.58492785124130475</v>
      </c>
      <c r="O266" s="13"/>
      <c r="P266" s="7">
        <f t="shared" si="125"/>
        <v>0</v>
      </c>
      <c r="Q266" s="7">
        <f t="shared" si="126"/>
        <v>2.4063001759760136</v>
      </c>
      <c r="R266" s="6">
        <f t="shared" si="127"/>
        <v>2.4063001759760136</v>
      </c>
      <c r="S266" s="6">
        <f t="shared" si="128"/>
        <v>2.4063001759760136</v>
      </c>
      <c r="T266" s="7">
        <f t="shared" si="129"/>
        <v>4.8046470454205523E-3</v>
      </c>
      <c r="U266" s="7">
        <f t="shared" si="130"/>
        <v>1.2176089400489674</v>
      </c>
      <c r="V266" s="7">
        <f t="shared" si="131"/>
        <v>3.3963257778154139</v>
      </c>
      <c r="W266" s="6">
        <f t="shared" si="132"/>
        <v>4.6187393649098016</v>
      </c>
      <c r="X266" s="6">
        <v>1.3186E-2</v>
      </c>
      <c r="Y266" s="6">
        <v>3.9604151000000001</v>
      </c>
      <c r="Z266" s="6">
        <f t="shared" si="133"/>
        <v>18148.901683421915</v>
      </c>
      <c r="AA266" s="6">
        <f t="shared" si="135"/>
        <v>18148.901683421915</v>
      </c>
      <c r="AB266" s="6">
        <f t="shared" si="134"/>
        <v>16.622607688517334</v>
      </c>
    </row>
    <row r="267" spans="7:28">
      <c r="G267" s="6">
        <v>1602111</v>
      </c>
      <c r="H267" s="6">
        <v>23500731</v>
      </c>
      <c r="I267" s="12">
        <f t="shared" si="120"/>
        <v>47001462</v>
      </c>
      <c r="J267" s="6">
        <v>5383505.2451170003</v>
      </c>
      <c r="K267" s="12">
        <f t="shared" si="121"/>
        <v>43068041.960936002</v>
      </c>
      <c r="L267" s="6">
        <f t="shared" si="122"/>
        <v>314.05099200000001</v>
      </c>
      <c r="M267" s="6">
        <f t="shared" si="123"/>
        <v>5242880</v>
      </c>
      <c r="N267" s="13">
        <f t="shared" si="124"/>
        <v>1.0913303660898197</v>
      </c>
      <c r="O267" s="13"/>
      <c r="P267" s="7">
        <f t="shared" si="125"/>
        <v>0</v>
      </c>
      <c r="Q267" s="7">
        <f t="shared" si="126"/>
        <v>1.2768656483582408</v>
      </c>
      <c r="R267" s="6">
        <f t="shared" si="127"/>
        <v>1.2768656483582408</v>
      </c>
      <c r="S267" s="6">
        <f t="shared" si="128"/>
        <v>1.2768656483582408</v>
      </c>
      <c r="T267" s="7">
        <f t="shared" si="129"/>
        <v>4.7567554966617444E-3</v>
      </c>
      <c r="U267" s="7">
        <f t="shared" si="130"/>
        <v>0.64610518845671761</v>
      </c>
      <c r="V267" s="7">
        <f t="shared" si="131"/>
        <v>1.7164504006796539</v>
      </c>
      <c r="W267" s="6">
        <f t="shared" si="132"/>
        <v>2.3673123446330333</v>
      </c>
      <c r="X267" s="6">
        <v>6.6639999999999998E-3</v>
      </c>
      <c r="Y267" s="6">
        <v>2.0914661090878801</v>
      </c>
      <c r="Z267" s="6">
        <f t="shared" si="133"/>
        <v>19060.6489849676</v>
      </c>
      <c r="AA267" s="6">
        <f t="shared" si="135"/>
        <v>19060.6489849676</v>
      </c>
      <c r="AB267" s="6">
        <f t="shared" si="134"/>
        <v>13.189132462942654</v>
      </c>
    </row>
    <row r="268" spans="7:28">
      <c r="G268" s="6">
        <v>1157456</v>
      </c>
      <c r="H268" s="6">
        <v>24848204</v>
      </c>
      <c r="I268" s="12">
        <f t="shared" si="120"/>
        <v>49696408</v>
      </c>
      <c r="J268" s="6">
        <v>10256470.704102</v>
      </c>
      <c r="K268" s="12">
        <f t="shared" si="121"/>
        <v>82051765.632816002</v>
      </c>
      <c r="L268" s="6">
        <f t="shared" si="122"/>
        <v>321.32756799999999</v>
      </c>
      <c r="M268" s="6">
        <f t="shared" si="123"/>
        <v>5242880</v>
      </c>
      <c r="N268" s="13">
        <f t="shared" si="124"/>
        <v>0.60567140288476973</v>
      </c>
      <c r="O268" s="13"/>
      <c r="P268" s="7">
        <f t="shared" si="125"/>
        <v>0</v>
      </c>
      <c r="Q268" s="7">
        <f t="shared" si="126"/>
        <v>2.4326409131558084</v>
      </c>
      <c r="R268" s="6">
        <f t="shared" si="127"/>
        <v>2.4326409131558084</v>
      </c>
      <c r="S268" s="6">
        <f t="shared" si="128"/>
        <v>2.4326409131558084</v>
      </c>
      <c r="T268" s="7">
        <f t="shared" si="129"/>
        <v>5.0294959318147314E-3</v>
      </c>
      <c r="U268" s="7">
        <f t="shared" si="130"/>
        <v>1.2309375834982781</v>
      </c>
      <c r="V268" s="7">
        <f t="shared" si="131"/>
        <v>3.7842270838513623</v>
      </c>
      <c r="W268" s="6">
        <f t="shared" si="132"/>
        <v>5.0201941632814551</v>
      </c>
      <c r="X268" s="6">
        <v>1.4692E-2</v>
      </c>
      <c r="Y268" s="6">
        <v>4.3361742769162959</v>
      </c>
      <c r="Z268" s="6">
        <f t="shared" si="133"/>
        <v>16457.588573072477</v>
      </c>
      <c r="AA268" s="6">
        <f t="shared" si="135"/>
        <v>16457.588573072477</v>
      </c>
      <c r="AB268" s="6">
        <f t="shared" si="134"/>
        <v>15.774732348894549</v>
      </c>
    </row>
    <row r="269" spans="7:28">
      <c r="G269" s="6">
        <v>4690002</v>
      </c>
      <c r="H269" s="6">
        <v>20316253</v>
      </c>
      <c r="I269" s="12">
        <f t="shared" si="120"/>
        <v>40632506</v>
      </c>
      <c r="J269" s="6">
        <v>5978137.6816410003</v>
      </c>
      <c r="K269" s="12">
        <f t="shared" si="121"/>
        <v>47825101.453128003</v>
      </c>
      <c r="L269" s="6">
        <f t="shared" si="122"/>
        <v>337.59507600000001</v>
      </c>
      <c r="M269" s="6">
        <f t="shared" si="123"/>
        <v>5242880</v>
      </c>
      <c r="N269" s="13">
        <f t="shared" si="124"/>
        <v>0.84960626878800749</v>
      </c>
      <c r="O269" s="13"/>
      <c r="P269" s="7">
        <f t="shared" si="125"/>
        <v>0</v>
      </c>
      <c r="Q269" s="7">
        <f t="shared" si="126"/>
        <v>1.4179012184982969</v>
      </c>
      <c r="R269" s="6">
        <f t="shared" si="127"/>
        <v>1.4179012184982969</v>
      </c>
      <c r="S269" s="6">
        <f t="shared" si="128"/>
        <v>1.4179012184982969</v>
      </c>
      <c r="T269" s="7">
        <f t="shared" si="129"/>
        <v>4.1121890263464845E-3</v>
      </c>
      <c r="U269" s="7">
        <f t="shared" si="130"/>
        <v>0.71747042076726331</v>
      </c>
      <c r="V269" s="7">
        <f t="shared" si="131"/>
        <v>2.1131091067190697</v>
      </c>
      <c r="W269" s="6">
        <f t="shared" si="132"/>
        <v>2.8346917165126797</v>
      </c>
      <c r="X269" s="6">
        <v>8.2039999999999995E-3</v>
      </c>
      <c r="Y269" s="6">
        <v>2.56112472</v>
      </c>
      <c r="Z269" s="6">
        <f t="shared" si="133"/>
        <v>17183.047519481923</v>
      </c>
      <c r="AA269" s="6">
        <f t="shared" si="135"/>
        <v>17183.047519481923</v>
      </c>
      <c r="AB269" s="6">
        <f t="shared" si="134"/>
        <v>10.681517943127725</v>
      </c>
    </row>
    <row r="270" spans="7:28">
      <c r="G270" s="6">
        <v>377002</v>
      </c>
      <c r="H270" s="6">
        <v>27689972</v>
      </c>
      <c r="I270" s="12">
        <f t="shared" si="120"/>
        <v>55379944</v>
      </c>
      <c r="J270" s="6">
        <v>5599638.5434569996</v>
      </c>
      <c r="K270" s="12">
        <f t="shared" si="121"/>
        <v>44797108.347655997</v>
      </c>
      <c r="L270" s="6">
        <f t="shared" si="122"/>
        <v>339.819704</v>
      </c>
      <c r="M270" s="6">
        <f t="shared" si="123"/>
        <v>5242880</v>
      </c>
      <c r="N270" s="13">
        <f t="shared" si="124"/>
        <v>1.2362392583515438</v>
      </c>
      <c r="O270" s="13"/>
      <c r="P270" s="7">
        <f t="shared" si="125"/>
        <v>0</v>
      </c>
      <c r="Q270" s="7">
        <f t="shared" si="126"/>
        <v>1.3281283798967722</v>
      </c>
      <c r="R270" s="6">
        <f t="shared" si="127"/>
        <v>1.3281283798967722</v>
      </c>
      <c r="S270" s="6">
        <f t="shared" si="128"/>
        <v>1.3281283798967722</v>
      </c>
      <c r="T270" s="7">
        <f t="shared" si="129"/>
        <v>5.6046948715514338E-3</v>
      </c>
      <c r="U270" s="7">
        <f t="shared" si="130"/>
        <v>0.67204457907631421</v>
      </c>
      <c r="V270" s="7">
        <f t="shared" si="131"/>
        <v>1.7968124242408865</v>
      </c>
      <c r="W270" s="6">
        <f t="shared" si="132"/>
        <v>2.4744616981887519</v>
      </c>
      <c r="X270" s="6">
        <v>6.9760000000000004E-3</v>
      </c>
      <c r="Y270" s="6">
        <v>2.1062153846148481</v>
      </c>
      <c r="Z270" s="6">
        <f t="shared" si="133"/>
        <v>18938.53755585969</v>
      </c>
      <c r="AA270" s="6">
        <f t="shared" si="135"/>
        <v>18938.53755585969</v>
      </c>
      <c r="AB270" s="6">
        <f t="shared" si="134"/>
        <v>17.483791841224395</v>
      </c>
    </row>
    <row r="271" spans="7:28">
      <c r="G271" s="6">
        <v>1508065</v>
      </c>
      <c r="H271" s="6">
        <v>27090195</v>
      </c>
      <c r="I271" s="12">
        <f t="shared" si="120"/>
        <v>54180390</v>
      </c>
      <c r="J271" s="6">
        <v>10911625.985352</v>
      </c>
      <c r="K271" s="12">
        <f t="shared" si="121"/>
        <v>87293007.882816002</v>
      </c>
      <c r="L271" s="6">
        <f t="shared" si="122"/>
        <v>355.24364000000003</v>
      </c>
      <c r="M271" s="6">
        <f t="shared" si="123"/>
        <v>5242880</v>
      </c>
      <c r="N271" s="13">
        <f t="shared" si="124"/>
        <v>0.62067273558419378</v>
      </c>
      <c r="O271" s="13"/>
      <c r="P271" s="7">
        <f t="shared" si="125"/>
        <v>0</v>
      </c>
      <c r="Q271" s="7">
        <f t="shared" si="126"/>
        <v>2.5880313576487115</v>
      </c>
      <c r="R271" s="6">
        <f t="shared" si="127"/>
        <v>2.5880313576487115</v>
      </c>
      <c r="S271" s="6">
        <f t="shared" si="128"/>
        <v>2.5880313576487115</v>
      </c>
      <c r="T271" s="7">
        <f t="shared" si="129"/>
        <v>5.4832947099342777E-3</v>
      </c>
      <c r="U271" s="7">
        <f t="shared" si="130"/>
        <v>1.3095665078119287</v>
      </c>
      <c r="V271" s="7">
        <f t="shared" si="131"/>
        <v>3.4756575190232972</v>
      </c>
      <c r="W271" s="6">
        <f t="shared" si="132"/>
        <v>4.7907073215451605</v>
      </c>
      <c r="X271" s="6">
        <v>1.3494000000000001E-2</v>
      </c>
      <c r="Y271" s="6">
        <v>4.1127462999955018</v>
      </c>
      <c r="Z271" s="6">
        <f t="shared" si="133"/>
        <v>19079.126705563296</v>
      </c>
      <c r="AA271" s="6">
        <f t="shared" si="135"/>
        <v>19079.126705563296</v>
      </c>
      <c r="AB271" s="6">
        <f t="shared" si="134"/>
        <v>16.484387124739502</v>
      </c>
    </row>
    <row r="272" spans="7:28">
      <c r="G272" s="6">
        <v>1505785</v>
      </c>
      <c r="H272" s="6">
        <v>27130349</v>
      </c>
      <c r="I272" s="12">
        <f t="shared" si="120"/>
        <v>54260698</v>
      </c>
      <c r="J272" s="6">
        <v>6322222.5903319996</v>
      </c>
      <c r="K272" s="12">
        <f t="shared" si="121"/>
        <v>50577780.722655997</v>
      </c>
      <c r="L272" s="6">
        <f t="shared" si="122"/>
        <v>355.67988800000001</v>
      </c>
      <c r="M272" s="6">
        <f t="shared" si="123"/>
        <v>5242880</v>
      </c>
      <c r="N272" s="13">
        <f t="shared" si="124"/>
        <v>1.0728169015073898</v>
      </c>
      <c r="O272" s="13"/>
      <c r="P272" s="7">
        <f t="shared" si="125"/>
        <v>0</v>
      </c>
      <c r="Q272" s="7">
        <f t="shared" si="126"/>
        <v>1.4995116525968839</v>
      </c>
      <c r="R272" s="6">
        <f t="shared" si="127"/>
        <v>1.4995116525968839</v>
      </c>
      <c r="S272" s="6">
        <f t="shared" si="128"/>
        <v>1.4995116525968839</v>
      </c>
      <c r="T272" s="7">
        <f t="shared" si="129"/>
        <v>5.491422234146736E-3</v>
      </c>
      <c r="U272" s="7">
        <f t="shared" si="130"/>
        <v>0.758766014372667</v>
      </c>
      <c r="V272" s="7">
        <f t="shared" si="131"/>
        <v>2.3495589068126956</v>
      </c>
      <c r="W272" s="6">
        <f t="shared" si="132"/>
        <v>3.1138163434195096</v>
      </c>
      <c r="X272" s="6">
        <v>9.1219999999999999E-3</v>
      </c>
      <c r="Y272" s="6">
        <v>2.7347755999999999</v>
      </c>
      <c r="Z272" s="6">
        <f t="shared" si="133"/>
        <v>16338.408820399954</v>
      </c>
      <c r="AA272" s="6">
        <f t="shared" si="135"/>
        <v>16338.408820399954</v>
      </c>
      <c r="AB272" s="6">
        <f t="shared" si="134"/>
        <v>13.860030907819631</v>
      </c>
    </row>
    <row r="273" spans="7:28">
      <c r="G273" s="6">
        <v>914898</v>
      </c>
      <c r="H273" s="6">
        <v>28191660</v>
      </c>
      <c r="I273" s="12">
        <f t="shared" si="120"/>
        <v>56383320</v>
      </c>
      <c r="J273" s="6">
        <v>11490497.983398</v>
      </c>
      <c r="K273" s="12">
        <f t="shared" si="121"/>
        <v>91923983.867183998</v>
      </c>
      <c r="L273" s="6">
        <f t="shared" si="122"/>
        <v>356.59787999999998</v>
      </c>
      <c r="M273" s="6">
        <f t="shared" si="123"/>
        <v>5242880</v>
      </c>
      <c r="N273" s="13">
        <f t="shared" si="124"/>
        <v>0.61336897758331732</v>
      </c>
      <c r="O273" s="13"/>
      <c r="P273" s="7">
        <f t="shared" si="125"/>
        <v>0</v>
      </c>
      <c r="Q273" s="7">
        <f t="shared" si="126"/>
        <v>2.725328849793232</v>
      </c>
      <c r="R273" s="6">
        <f t="shared" si="127"/>
        <v>2.725328849793232</v>
      </c>
      <c r="S273" s="6">
        <f t="shared" si="128"/>
        <v>2.725328849793232</v>
      </c>
      <c r="T273" s="7">
        <f t="shared" si="129"/>
        <v>5.7062409533141338E-3</v>
      </c>
      <c r="U273" s="7">
        <f t="shared" si="130"/>
        <v>1.3790402399549533</v>
      </c>
      <c r="V273" s="7">
        <f t="shared" si="131"/>
        <v>3.6376694190874481</v>
      </c>
      <c r="W273" s="6">
        <f t="shared" si="132"/>
        <v>5.0224158999957158</v>
      </c>
      <c r="X273" s="6">
        <v>1.4123E-2</v>
      </c>
      <c r="Y273" s="6">
        <v>4.2931747230823545</v>
      </c>
      <c r="Z273" s="6">
        <f t="shared" si="133"/>
        <v>19197.095870517824</v>
      </c>
      <c r="AA273" s="6">
        <f t="shared" si="135"/>
        <v>19197.095870517824</v>
      </c>
      <c r="AB273" s="6">
        <f t="shared" si="134"/>
        <v>16.986058661730656</v>
      </c>
    </row>
    <row r="274" spans="7:28">
      <c r="G274" s="6">
        <v>2987012</v>
      </c>
      <c r="H274" s="6">
        <v>26621990</v>
      </c>
      <c r="I274" s="12">
        <f t="shared" si="120"/>
        <v>53243980</v>
      </c>
      <c r="J274" s="6">
        <v>7533399.3105469998</v>
      </c>
      <c r="K274" s="12">
        <f t="shared" si="121"/>
        <v>60267194.484375998</v>
      </c>
      <c r="L274" s="6">
        <f t="shared" si="122"/>
        <v>379.20411999999999</v>
      </c>
      <c r="M274" s="6">
        <f t="shared" si="123"/>
        <v>5242880</v>
      </c>
      <c r="N274" s="13">
        <f t="shared" si="124"/>
        <v>0.88346538204633474</v>
      </c>
      <c r="O274" s="13"/>
      <c r="P274" s="7">
        <f t="shared" si="125"/>
        <v>0</v>
      </c>
      <c r="Q274" s="7">
        <f t="shared" si="126"/>
        <v>1.7867798686976233</v>
      </c>
      <c r="R274" s="6">
        <f t="shared" si="127"/>
        <v>1.7867798686976233</v>
      </c>
      <c r="S274" s="6">
        <f t="shared" si="128"/>
        <v>1.7867798686976233</v>
      </c>
      <c r="T274" s="7">
        <f t="shared" si="129"/>
        <v>5.3885258830703598E-3</v>
      </c>
      <c r="U274" s="7">
        <f t="shared" si="130"/>
        <v>0.90412624482450799</v>
      </c>
      <c r="V274" s="7">
        <f t="shared" si="131"/>
        <v>6.173709431856337</v>
      </c>
      <c r="W274" s="6">
        <f t="shared" si="132"/>
        <v>7.0832242025639154</v>
      </c>
      <c r="X274" s="6">
        <v>2.3969000000000001E-2</v>
      </c>
      <c r="Y274" s="6">
        <v>6.1308344000043578</v>
      </c>
      <c r="Z274" s="6">
        <f t="shared" si="133"/>
        <v>7354.5449067446425</v>
      </c>
      <c r="AA274" s="6">
        <f t="shared" si="135"/>
        <v>7354.5449067446425</v>
      </c>
      <c r="AB274" s="6">
        <f t="shared" si="134"/>
        <v>15.534423871551329</v>
      </c>
    </row>
    <row r="275" spans="7:28">
      <c r="G275" s="6">
        <v>11548845</v>
      </c>
      <c r="H275" s="6">
        <v>12369181</v>
      </c>
      <c r="I275" s="12">
        <f t="shared" si="120"/>
        <v>24738362</v>
      </c>
      <c r="J275" s="6">
        <v>10389264.279297</v>
      </c>
      <c r="K275" s="12">
        <f t="shared" si="121"/>
        <v>83114114.234375998</v>
      </c>
      <c r="L275" s="6">
        <f t="shared" si="122"/>
        <v>379.40707200000003</v>
      </c>
      <c r="M275" s="6">
        <f t="shared" si="123"/>
        <v>5242880</v>
      </c>
      <c r="N275" s="13">
        <f t="shared" si="124"/>
        <v>0.29764333323988207</v>
      </c>
      <c r="O275" s="13"/>
      <c r="P275" s="7">
        <f t="shared" si="125"/>
        <v>0</v>
      </c>
      <c r="Q275" s="7">
        <f t="shared" si="126"/>
        <v>2.4641370382209726</v>
      </c>
      <c r="R275" s="6">
        <f t="shared" si="127"/>
        <v>2.4641370382209726</v>
      </c>
      <c r="S275" s="6">
        <f t="shared" si="128"/>
        <v>2.4641370382209726</v>
      </c>
      <c r="T275" s="7">
        <f t="shared" si="129"/>
        <v>2.50363147048294E-3</v>
      </c>
      <c r="U275" s="7">
        <f t="shared" si="130"/>
        <v>1.2468748983183999</v>
      </c>
      <c r="V275" s="7">
        <f t="shared" si="131"/>
        <v>5.6887040140172331</v>
      </c>
      <c r="W275" s="6">
        <f t="shared" si="132"/>
        <v>6.9380825438061162</v>
      </c>
      <c r="X275" s="6">
        <v>2.2086000000000001E-2</v>
      </c>
      <c r="Y275" s="6">
        <v>6.2073930000098168</v>
      </c>
      <c r="Z275" s="6">
        <f t="shared" si="133"/>
        <v>11057.00913801038</v>
      </c>
      <c r="AA275" s="6">
        <f t="shared" si="135"/>
        <v>11057.00913801038</v>
      </c>
      <c r="AB275" s="6">
        <f t="shared" si="134"/>
        <v>11.7712789216849</v>
      </c>
    </row>
    <row r="276" spans="7:28">
      <c r="G276" s="6">
        <v>11950757</v>
      </c>
      <c r="H276" s="6">
        <v>12711603</v>
      </c>
      <c r="I276" s="12">
        <f t="shared" si="120"/>
        <v>25423206</v>
      </c>
      <c r="J276" s="6">
        <v>9267489.3046879992</v>
      </c>
      <c r="K276" s="12">
        <f t="shared" si="121"/>
        <v>74139914.437503994</v>
      </c>
      <c r="L276" s="6">
        <f t="shared" si="122"/>
        <v>391.55437599999999</v>
      </c>
      <c r="M276" s="6">
        <f t="shared" si="123"/>
        <v>5242880</v>
      </c>
      <c r="N276" s="13">
        <f t="shared" si="124"/>
        <v>0.34290848853663586</v>
      </c>
      <c r="O276" s="13"/>
      <c r="P276" s="7">
        <f t="shared" si="125"/>
        <v>0</v>
      </c>
      <c r="Q276" s="7">
        <f t="shared" si="126"/>
        <v>2.1980732256955995</v>
      </c>
      <c r="R276" s="6">
        <f t="shared" si="127"/>
        <v>2.1980732256955995</v>
      </c>
      <c r="S276" s="6">
        <f t="shared" si="128"/>
        <v>2.1980732256955995</v>
      </c>
      <c r="T276" s="7">
        <f t="shared" si="129"/>
        <v>2.5729407073180797E-3</v>
      </c>
      <c r="U276" s="7">
        <f t="shared" si="130"/>
        <v>1.1122442815779074</v>
      </c>
      <c r="V276" s="7">
        <f t="shared" si="131"/>
        <v>4.6025288429989102</v>
      </c>
      <c r="W276" s="6">
        <f t="shared" si="132"/>
        <v>5.7173460652841355</v>
      </c>
      <c r="X276" s="6">
        <v>1.7868999999999999E-2</v>
      </c>
      <c r="Y276" s="6">
        <v>5.1573087352972706</v>
      </c>
      <c r="Z276" s="6">
        <f t="shared" si="133"/>
        <v>12201.042171893219</v>
      </c>
      <c r="AA276" s="6">
        <f t="shared" si="135"/>
        <v>12201.042171893219</v>
      </c>
      <c r="AB276" s="6">
        <f t="shared" si="134"/>
        <v>10.85910033180482</v>
      </c>
    </row>
    <row r="277" spans="7:28">
      <c r="G277" s="6">
        <v>1498023</v>
      </c>
      <c r="H277" s="6">
        <v>31207734</v>
      </c>
      <c r="I277" s="12">
        <f t="shared" si="120"/>
        <v>62415468</v>
      </c>
      <c r="J277" s="6">
        <v>12925174.310547</v>
      </c>
      <c r="K277" s="12">
        <f t="shared" si="121"/>
        <v>103401394.484376</v>
      </c>
      <c r="L277" s="6">
        <f t="shared" si="122"/>
        <v>404.45326799999998</v>
      </c>
      <c r="M277" s="6">
        <f t="shared" si="123"/>
        <v>5242880</v>
      </c>
      <c r="N277" s="13">
        <f t="shared" si="124"/>
        <v>0.60362307792116876</v>
      </c>
      <c r="O277" s="13"/>
      <c r="P277" s="7">
        <f t="shared" si="125"/>
        <v>0</v>
      </c>
      <c r="Q277" s="7">
        <f t="shared" si="126"/>
        <v>3.0656069465427254</v>
      </c>
      <c r="R277" s="6">
        <f t="shared" si="127"/>
        <v>3.0656069465427254</v>
      </c>
      <c r="S277" s="6">
        <f t="shared" si="128"/>
        <v>3.0656069465427254</v>
      </c>
      <c r="T277" s="7">
        <f t="shared" si="129"/>
        <v>6.3167209668013131E-3</v>
      </c>
      <c r="U277" s="7">
        <f t="shared" si="130"/>
        <v>1.5512239337607259</v>
      </c>
      <c r="V277" s="7">
        <f t="shared" si="131"/>
        <v>4.1494621781136294</v>
      </c>
      <c r="W277" s="6">
        <f t="shared" si="132"/>
        <v>5.7070028328411571</v>
      </c>
      <c r="X277" s="6">
        <v>1.6109999999999999E-2</v>
      </c>
      <c r="Y277" s="6">
        <v>4.9249509230818793</v>
      </c>
      <c r="Z277" s="6">
        <f t="shared" si="133"/>
        <v>18929.217545268315</v>
      </c>
      <c r="AA277" s="6">
        <f t="shared" si="135"/>
        <v>18929.217545268315</v>
      </c>
      <c r="AB277" s="6">
        <f t="shared" si="134"/>
        <v>15.879384829887691</v>
      </c>
    </row>
    <row r="278" spans="7:28">
      <c r="G278" s="6">
        <v>1437960</v>
      </c>
      <c r="H278" s="6">
        <v>32297325</v>
      </c>
      <c r="I278" s="12">
        <f t="shared" si="120"/>
        <v>64594650</v>
      </c>
      <c r="J278" s="6">
        <v>13382476.367187999</v>
      </c>
      <c r="K278" s="12">
        <f t="shared" si="121"/>
        <v>107059810.93750399</v>
      </c>
      <c r="L278" s="6">
        <f t="shared" si="122"/>
        <v>416.32709999999997</v>
      </c>
      <c r="M278" s="6">
        <f t="shared" si="123"/>
        <v>5242880</v>
      </c>
      <c r="N278" s="13">
        <f t="shared" si="124"/>
        <v>0.60335105614661544</v>
      </c>
      <c r="O278" s="13"/>
      <c r="P278" s="7">
        <f t="shared" si="125"/>
        <v>0</v>
      </c>
      <c r="Q278" s="7">
        <f t="shared" si="126"/>
        <v>3.1740703473312903</v>
      </c>
      <c r="R278" s="6">
        <f t="shared" si="127"/>
        <v>3.1740703473312903</v>
      </c>
      <c r="S278" s="6">
        <f t="shared" si="128"/>
        <v>3.1740703473312903</v>
      </c>
      <c r="T278" s="7">
        <f t="shared" si="129"/>
        <v>6.5372638077181838E-3</v>
      </c>
      <c r="U278" s="7">
        <f t="shared" si="130"/>
        <v>1.606107363428724</v>
      </c>
      <c r="V278" s="7">
        <f t="shared" si="131"/>
        <v>4.2020065781344353</v>
      </c>
      <c r="W278" s="6">
        <f t="shared" si="132"/>
        <v>5.8146512053708772</v>
      </c>
      <c r="X278" s="6">
        <v>1.6313999999999999E-2</v>
      </c>
      <c r="Y278" s="6">
        <v>4.9858846799999998</v>
      </c>
      <c r="Z278" s="6">
        <f t="shared" si="133"/>
        <v>19356.113444472787</v>
      </c>
      <c r="AA278" s="6">
        <f t="shared" si="135"/>
        <v>19356.113444472787</v>
      </c>
      <c r="AB278" s="6">
        <f t="shared" si="134"/>
        <v>16.622256200495944</v>
      </c>
    </row>
    <row r="279" spans="7:28">
      <c r="G279" s="6">
        <v>1391349</v>
      </c>
      <c r="H279" s="6">
        <v>32961525</v>
      </c>
      <c r="I279" s="12">
        <f t="shared" si="120"/>
        <v>65923050</v>
      </c>
      <c r="J279" s="6">
        <v>13718179.478515999</v>
      </c>
      <c r="K279" s="12">
        <f t="shared" si="121"/>
        <v>109745435.828128</v>
      </c>
      <c r="L279" s="6">
        <f t="shared" si="122"/>
        <v>423.36527999999998</v>
      </c>
      <c r="M279" s="6">
        <f t="shared" si="123"/>
        <v>5242880</v>
      </c>
      <c r="N279" s="13">
        <f t="shared" si="124"/>
        <v>0.60069058455644475</v>
      </c>
      <c r="O279" s="13"/>
      <c r="P279" s="7">
        <f t="shared" si="125"/>
        <v>0</v>
      </c>
      <c r="Q279" s="7">
        <f t="shared" si="126"/>
        <v>3.2536927775853526</v>
      </c>
      <c r="R279" s="6">
        <f t="shared" si="127"/>
        <v>3.2536927775853526</v>
      </c>
      <c r="S279" s="6">
        <f t="shared" si="128"/>
        <v>3.2536927775853526</v>
      </c>
      <c r="T279" s="7">
        <f t="shared" si="129"/>
        <v>6.6717037534748808E-3</v>
      </c>
      <c r="U279" s="7">
        <f t="shared" si="130"/>
        <v>1.6463970096971694</v>
      </c>
      <c r="V279" s="7">
        <f t="shared" si="131"/>
        <v>4.4338201076379899</v>
      </c>
      <c r="W279" s="6">
        <f t="shared" si="132"/>
        <v>6.0868888210886345</v>
      </c>
      <c r="X279" s="6">
        <v>1.7214E-2</v>
      </c>
      <c r="Y279" s="6">
        <v>5.2277842125000005</v>
      </c>
      <c r="Z279" s="6">
        <f t="shared" si="133"/>
        <v>18801.433586530457</v>
      </c>
      <c r="AA279" s="6">
        <f t="shared" si="135"/>
        <v>18801.433586530457</v>
      </c>
      <c r="AB279" s="6">
        <f t="shared" si="134"/>
        <v>16.433436684981263</v>
      </c>
    </row>
    <row r="280" spans="7:28">
      <c r="G280" s="6">
        <v>4194304</v>
      </c>
      <c r="H280" s="6">
        <v>30359198</v>
      </c>
      <c r="I280" s="12">
        <f t="shared" si="120"/>
        <v>60718396</v>
      </c>
      <c r="J280" s="6">
        <v>13354266.863281</v>
      </c>
      <c r="K280" s="12">
        <f t="shared" si="121"/>
        <v>106834134.906248</v>
      </c>
      <c r="L280" s="6">
        <f t="shared" si="122"/>
        <v>448.19645600000001</v>
      </c>
      <c r="M280" s="6">
        <f t="shared" si="123"/>
        <v>5242880</v>
      </c>
      <c r="N280" s="13">
        <f t="shared" si="124"/>
        <v>0.56834265614902257</v>
      </c>
      <c r="O280" s="13"/>
      <c r="P280" s="7">
        <f t="shared" si="125"/>
        <v>0</v>
      </c>
      <c r="Q280" s="7">
        <f t="shared" si="126"/>
        <v>3.1673795864132535</v>
      </c>
      <c r="R280" s="6">
        <f t="shared" si="127"/>
        <v>3.1673795864132535</v>
      </c>
      <c r="S280" s="6">
        <f t="shared" si="128"/>
        <v>3.1673795864132535</v>
      </c>
      <c r="T280" s="7">
        <f t="shared" si="129"/>
        <v>6.1449697867160908E-3</v>
      </c>
      <c r="U280" s="7">
        <f t="shared" si="130"/>
        <v>1.6027217798714992</v>
      </c>
      <c r="V280" s="7">
        <f t="shared" si="131"/>
        <v>4.3382614193648585</v>
      </c>
      <c r="W280" s="6">
        <f t="shared" si="132"/>
        <v>5.947128169023074</v>
      </c>
      <c r="X280" s="6">
        <v>1.6843E-2</v>
      </c>
      <c r="Y280" s="6">
        <v>5.2113364866722813</v>
      </c>
      <c r="Z280" s="6">
        <f t="shared" si="133"/>
        <v>18705.317261849155</v>
      </c>
      <c r="AA280" s="6">
        <f t="shared" si="135"/>
        <v>18705.317261849155</v>
      </c>
      <c r="AB280" s="6">
        <f t="shared" si="134"/>
        <v>14.119059174792131</v>
      </c>
    </row>
    <row r="281" spans="7:28">
      <c r="G281" s="6">
        <v>986703</v>
      </c>
      <c r="H281" s="6">
        <v>36326514</v>
      </c>
      <c r="I281" s="12">
        <f t="shared" si="120"/>
        <v>72653028</v>
      </c>
      <c r="J281" s="6">
        <v>14745207.863281</v>
      </c>
      <c r="K281" s="12">
        <f t="shared" si="121"/>
        <v>117961662.906248</v>
      </c>
      <c r="L281" s="6">
        <f t="shared" si="122"/>
        <v>455.65222799999998</v>
      </c>
      <c r="M281" s="6">
        <f t="shared" si="123"/>
        <v>5242880</v>
      </c>
      <c r="N281" s="13">
        <f t="shared" si="124"/>
        <v>0.61590372846593566</v>
      </c>
      <c r="O281" s="13"/>
      <c r="P281" s="7">
        <f t="shared" si="125"/>
        <v>0</v>
      </c>
      <c r="Q281" s="7">
        <f t="shared" si="126"/>
        <v>3.4972844905468543</v>
      </c>
      <c r="R281" s="6">
        <f t="shared" si="127"/>
        <v>3.4972844905468543</v>
      </c>
      <c r="S281" s="6">
        <f t="shared" si="128"/>
        <v>3.4972844905468543</v>
      </c>
      <c r="T281" s="7">
        <f t="shared" si="129"/>
        <v>7.3528072443389018E-3</v>
      </c>
      <c r="U281" s="7">
        <f t="shared" si="130"/>
        <v>1.7696565474659613</v>
      </c>
      <c r="V281" s="7">
        <f t="shared" si="131"/>
        <v>4.6715577606733021</v>
      </c>
      <c r="W281" s="6">
        <f t="shared" si="132"/>
        <v>6.4485671153836019</v>
      </c>
      <c r="X281" s="6">
        <v>1.8137E-2</v>
      </c>
      <c r="Y281" s="6">
        <v>5.4263770235272775</v>
      </c>
      <c r="Z281" s="6">
        <f t="shared" si="133"/>
        <v>19182.596297881977</v>
      </c>
      <c r="AA281" s="6">
        <f t="shared" si="135"/>
        <v>19182.596297881977</v>
      </c>
      <c r="AB281" s="6">
        <f t="shared" si="134"/>
        <v>18.837432184022408</v>
      </c>
    </row>
    <row r="282" spans="7:28">
      <c r="G282" s="6">
        <v>381689</v>
      </c>
      <c r="H282" s="6">
        <v>37464962</v>
      </c>
      <c r="I282" s="12">
        <f t="shared" si="120"/>
        <v>74929924</v>
      </c>
      <c r="J282" s="6">
        <v>7728083.0068359999</v>
      </c>
      <c r="K282" s="12">
        <f t="shared" si="121"/>
        <v>61824664.054687999</v>
      </c>
      <c r="L282" s="6">
        <f t="shared" si="122"/>
        <v>457.213324</v>
      </c>
      <c r="M282" s="6">
        <f t="shared" si="123"/>
        <v>5242880</v>
      </c>
      <c r="N282" s="13">
        <f t="shared" si="124"/>
        <v>1.2119746244592535</v>
      </c>
      <c r="O282" s="13"/>
      <c r="P282" s="7">
        <f t="shared" si="125"/>
        <v>0</v>
      </c>
      <c r="Q282" s="7">
        <f t="shared" si="126"/>
        <v>1.8329551602165284</v>
      </c>
      <c r="R282" s="6">
        <f t="shared" si="127"/>
        <v>1.8329551602165284</v>
      </c>
      <c r="S282" s="6">
        <f t="shared" si="128"/>
        <v>1.8329551602165284</v>
      </c>
      <c r="T282" s="7">
        <f t="shared" si="129"/>
        <v>7.5832391735271287E-3</v>
      </c>
      <c r="U282" s="7">
        <f t="shared" si="130"/>
        <v>0.92749134628778718</v>
      </c>
      <c r="V282" s="7">
        <f t="shared" si="131"/>
        <v>2.5411914245356342</v>
      </c>
      <c r="W282" s="6">
        <f t="shared" si="132"/>
        <v>3.4762660099969485</v>
      </c>
      <c r="X282" s="6">
        <v>9.8659999999999998E-3</v>
      </c>
      <c r="Y282" s="6">
        <v>2.9604166250000001</v>
      </c>
      <c r="Z282" s="6">
        <f t="shared" si="133"/>
        <v>18478.503549731689</v>
      </c>
      <c r="AA282" s="6">
        <f t="shared" si="135"/>
        <v>18478.503549731689</v>
      </c>
      <c r="AB282" s="6">
        <f t="shared" si="134"/>
        <v>17.424891504821499</v>
      </c>
    </row>
    <row r="283" spans="7:28">
      <c r="G283" s="6">
        <v>12057441</v>
      </c>
      <c r="H283" s="6">
        <v>18082179</v>
      </c>
      <c r="I283" s="12">
        <f t="shared" si="120"/>
        <v>36164358</v>
      </c>
      <c r="J283" s="6">
        <v>18188200.917969</v>
      </c>
      <c r="K283" s="12">
        <f t="shared" si="121"/>
        <v>145505607.343752</v>
      </c>
      <c r="L283" s="6">
        <f t="shared" si="122"/>
        <v>458.13496800000001</v>
      </c>
      <c r="M283" s="6">
        <f t="shared" si="123"/>
        <v>5242880</v>
      </c>
      <c r="N283" s="13">
        <f t="shared" si="124"/>
        <v>0.24854271021021854</v>
      </c>
      <c r="O283" s="13"/>
      <c r="P283" s="7">
        <f t="shared" si="125"/>
        <v>0</v>
      </c>
      <c r="Q283" s="7">
        <f t="shared" si="126"/>
        <v>4.3138973401497465</v>
      </c>
      <c r="R283" s="6">
        <f t="shared" si="127"/>
        <v>4.3138973401497465</v>
      </c>
      <c r="S283" s="6">
        <f t="shared" si="128"/>
        <v>4.3138973401497465</v>
      </c>
      <c r="T283" s="7">
        <f t="shared" si="129"/>
        <v>3.6599927189444261E-3</v>
      </c>
      <c r="U283" s="7">
        <f t="shared" si="130"/>
        <v>2.1828697933287904</v>
      </c>
      <c r="V283" s="7">
        <f t="shared" si="131"/>
        <v>8.6803863975547753</v>
      </c>
      <c r="W283" s="6">
        <f t="shared" si="132"/>
        <v>10.866916183602509</v>
      </c>
      <c r="X283" s="6">
        <v>3.3701000000000002E-2</v>
      </c>
      <c r="Y283" s="6">
        <v>9.5137923000000004</v>
      </c>
      <c r="Z283" s="6">
        <f t="shared" si="133"/>
        <v>12700.502478115624</v>
      </c>
      <c r="AA283" s="6">
        <f t="shared" si="135"/>
        <v>12700.502478115624</v>
      </c>
      <c r="AB283" s="6">
        <f t="shared" si="134"/>
        <v>14.222760398106532</v>
      </c>
    </row>
    <row r="284" spans="7:28">
      <c r="G284" s="6">
        <v>8388608</v>
      </c>
      <c r="H284" s="6">
        <v>25165784</v>
      </c>
      <c r="I284" s="12">
        <f t="shared" si="120"/>
        <v>50331568</v>
      </c>
      <c r="J284" s="6">
        <v>14993623.005859001</v>
      </c>
      <c r="K284" s="12">
        <f t="shared" si="121"/>
        <v>119948984.046872</v>
      </c>
      <c r="L284" s="6">
        <f t="shared" si="122"/>
        <v>469.76156800000001</v>
      </c>
      <c r="M284" s="6">
        <f t="shared" si="123"/>
        <v>5242880</v>
      </c>
      <c r="N284" s="13">
        <f t="shared" si="124"/>
        <v>0.41960812256927599</v>
      </c>
      <c r="O284" s="13"/>
      <c r="P284" s="7">
        <f t="shared" si="125"/>
        <v>0</v>
      </c>
      <c r="Q284" s="7">
        <f t="shared" si="126"/>
        <v>3.5562038651267462</v>
      </c>
      <c r="R284" s="6">
        <f t="shared" si="127"/>
        <v>3.5562038651267462</v>
      </c>
      <c r="S284" s="6">
        <f t="shared" si="128"/>
        <v>3.5562038651267462</v>
      </c>
      <c r="T284" s="7">
        <f t="shared" si="129"/>
        <v>5.0937769284624453E-3</v>
      </c>
      <c r="U284" s="7">
        <f t="shared" si="130"/>
        <v>1.7994702664469993</v>
      </c>
      <c r="V284" s="7">
        <f t="shared" si="131"/>
        <v>8.7756875152395697</v>
      </c>
      <c r="W284" s="6">
        <f t="shared" si="132"/>
        <v>10.580251558615032</v>
      </c>
      <c r="X284" s="6">
        <v>3.4070999999999997E-2</v>
      </c>
      <c r="Y284" s="6">
        <v>9.2759433199886416</v>
      </c>
      <c r="Z284" s="6">
        <f t="shared" si="133"/>
        <v>10337.626911821628</v>
      </c>
      <c r="AA284" s="6">
        <f t="shared" si="135"/>
        <v>10337.626911821628</v>
      </c>
      <c r="AB284" s="6">
        <f t="shared" si="134"/>
        <v>14.06119241603977</v>
      </c>
    </row>
    <row r="285" spans="7:28">
      <c r="G285" s="6">
        <v>14081816</v>
      </c>
      <c r="H285" s="6">
        <v>16933413</v>
      </c>
      <c r="I285" s="12">
        <f t="shared" si="120"/>
        <v>33866826</v>
      </c>
      <c r="J285" s="6">
        <v>23139798.570312001</v>
      </c>
      <c r="K285" s="12">
        <f t="shared" si="121"/>
        <v>185118388.56249601</v>
      </c>
      <c r="L285" s="6">
        <f t="shared" si="122"/>
        <v>484.83727599999997</v>
      </c>
      <c r="M285" s="6">
        <f t="shared" si="123"/>
        <v>5242880</v>
      </c>
      <c r="N285" s="13">
        <f t="shared" si="124"/>
        <v>0.18294684965111693</v>
      </c>
      <c r="O285" s="13"/>
      <c r="P285" s="7">
        <f t="shared" si="125"/>
        <v>0</v>
      </c>
      <c r="Q285" s="7">
        <f t="shared" si="126"/>
        <v>5.4883226743690843</v>
      </c>
      <c r="R285" s="6">
        <f t="shared" si="127"/>
        <v>5.4883226743690843</v>
      </c>
      <c r="S285" s="6">
        <f t="shared" si="128"/>
        <v>5.4883226743690843</v>
      </c>
      <c r="T285" s="7">
        <f t="shared" si="129"/>
        <v>3.4274723354347334E-3</v>
      </c>
      <c r="U285" s="7">
        <f t="shared" si="130"/>
        <v>2.7771392866539304</v>
      </c>
      <c r="V285" s="7">
        <f t="shared" si="131"/>
        <v>10.63457445126974</v>
      </c>
      <c r="W285" s="6">
        <f t="shared" si="132"/>
        <v>13.415141210259105</v>
      </c>
      <c r="X285" s="6">
        <v>4.1287999999999998E-2</v>
      </c>
      <c r="Y285" s="6">
        <v>11.723727599999998</v>
      </c>
      <c r="Z285" s="6">
        <f t="shared" si="133"/>
        <v>13192.779195817391</v>
      </c>
      <c r="AA285" s="6">
        <f t="shared" si="135"/>
        <v>13192.779195817391</v>
      </c>
      <c r="AB285" s="6">
        <f t="shared" si="134"/>
        <v>14.427268083737346</v>
      </c>
    </row>
    <row r="286" spans="7:28">
      <c r="G286" s="6">
        <v>943695</v>
      </c>
      <c r="H286" s="6">
        <v>39297771</v>
      </c>
      <c r="I286" s="12">
        <f t="shared" si="120"/>
        <v>78595542</v>
      </c>
      <c r="J286" s="6">
        <v>16304191.115234001</v>
      </c>
      <c r="K286" s="12">
        <f t="shared" si="121"/>
        <v>130433528.921872</v>
      </c>
      <c r="L286" s="6">
        <f t="shared" si="122"/>
        <v>490.44715200000002</v>
      </c>
      <c r="M286" s="6">
        <f t="shared" si="123"/>
        <v>5242880</v>
      </c>
      <c r="N286" s="13">
        <f t="shared" si="124"/>
        <v>0.6025716136767082</v>
      </c>
      <c r="O286" s="13"/>
      <c r="P286" s="7">
        <f t="shared" si="125"/>
        <v>0</v>
      </c>
      <c r="Q286" s="7">
        <f t="shared" si="126"/>
        <v>3.8670458393613929</v>
      </c>
      <c r="R286" s="6">
        <f t="shared" si="127"/>
        <v>3.8670458393613929</v>
      </c>
      <c r="S286" s="6">
        <f t="shared" si="128"/>
        <v>3.8670458393613929</v>
      </c>
      <c r="T286" s="7">
        <f t="shared" si="129"/>
        <v>7.9542159012332206E-3</v>
      </c>
      <c r="U286" s="7">
        <f t="shared" si="130"/>
        <v>1.9567590247446045</v>
      </c>
      <c r="V286" s="7">
        <f t="shared" si="131"/>
        <v>7.0656763792683481</v>
      </c>
      <c r="W286" s="6">
        <f t="shared" si="132"/>
        <v>9.0303896199141853</v>
      </c>
      <c r="X286" s="6">
        <v>2.7432000000000002E-2</v>
      </c>
      <c r="Y286" s="6">
        <v>7.7330807999999998</v>
      </c>
      <c r="Z286" s="6">
        <f t="shared" si="133"/>
        <v>13996.842517357076</v>
      </c>
      <c r="AA286" s="6">
        <f t="shared" si="135"/>
        <v>13996.842517357076</v>
      </c>
      <c r="AB286" s="6">
        <f t="shared" si="134"/>
        <v>16.776092911303675</v>
      </c>
    </row>
    <row r="287" spans="7:28">
      <c r="G287" s="6">
        <v>2983494</v>
      </c>
      <c r="H287" s="6">
        <v>37269096</v>
      </c>
      <c r="I287" s="12">
        <f t="shared" ref="I287:I322" si="136">2*H287</f>
        <v>74538192</v>
      </c>
      <c r="J287" s="6">
        <v>12708274.914062001</v>
      </c>
      <c r="K287" s="12">
        <f t="shared" ref="K287:K322" si="137">J287*8</f>
        <v>101666199.31249601</v>
      </c>
      <c r="L287" s="6">
        <f t="shared" ref="L287:L322" si="138">((H287+2*G287)*8+(G287+H287)*4)/1000000</f>
        <v>506.89903199999998</v>
      </c>
      <c r="M287" s="6">
        <f t="shared" ref="M287:M322" si="139">40*2^20/8</f>
        <v>5242880</v>
      </c>
      <c r="N287" s="13">
        <f t="shared" ref="N287:N322" si="140">I287/K287</f>
        <v>0.73316591457194713</v>
      </c>
      <c r="O287" s="13"/>
      <c r="P287" s="7">
        <f t="shared" ref="P287:P322" si="141">$B$31*I287</f>
        <v>0</v>
      </c>
      <c r="Q287" s="7">
        <f t="shared" ref="Q287:Q322" si="142">$C$31*K287</f>
        <v>3.0141625110102193</v>
      </c>
      <c r="R287" s="6">
        <f t="shared" ref="R287:R322" si="143">P287+Q287</f>
        <v>3.0141625110102193</v>
      </c>
      <c r="S287" s="6">
        <f t="shared" ref="S287:S322" si="144">MAX(P287,Q287)</f>
        <v>3.0141625110102193</v>
      </c>
      <c r="T287" s="7">
        <f t="shared" ref="T287:T322" si="145">$D$31*I287</f>
        <v>7.5435941653735888E-3</v>
      </c>
      <c r="U287" s="7">
        <f t="shared" ref="U287:U322" si="146">$E$31*K287</f>
        <v>1.5251925993305795</v>
      </c>
      <c r="V287" s="7">
        <f t="shared" ref="V287:V322" si="147">X287*$F$31</f>
        <v>12.698745146204727</v>
      </c>
      <c r="W287" s="6">
        <f t="shared" ref="W287:W322" si="148">SUM(T287:V287)</f>
        <v>14.231481339700681</v>
      </c>
      <c r="X287" s="6">
        <v>4.9301999999999999E-2</v>
      </c>
      <c r="Y287" s="6">
        <v>12.195970200013447</v>
      </c>
      <c r="Z287" s="6">
        <f t="shared" ref="Z287:Z322" si="149">ABS(S287-X287)/ABS(X287)*100</f>
        <v>6013.6718814859832</v>
      </c>
      <c r="AA287" s="6">
        <f t="shared" si="135"/>
        <v>6013.6718814859832</v>
      </c>
      <c r="AB287" s="6">
        <f t="shared" ref="AB287:AB322" si="150">ABS(W287-Y287)/ABS(Y287)*100</f>
        <v>16.69003044698313</v>
      </c>
    </row>
    <row r="288" spans="7:28">
      <c r="G288" s="6">
        <v>3148440</v>
      </c>
      <c r="H288" s="6">
        <v>39383235</v>
      </c>
      <c r="I288" s="12">
        <f t="shared" si="136"/>
        <v>78766470</v>
      </c>
      <c r="J288" s="6">
        <v>13747212.785156</v>
      </c>
      <c r="K288" s="12">
        <f t="shared" si="137"/>
        <v>109977702.281248</v>
      </c>
      <c r="L288" s="6">
        <f t="shared" si="138"/>
        <v>535.56762000000003</v>
      </c>
      <c r="M288" s="6">
        <f t="shared" si="139"/>
        <v>5242880</v>
      </c>
      <c r="N288" s="13">
        <f t="shared" si="140"/>
        <v>0.71620399741184859</v>
      </c>
      <c r="O288" s="13"/>
      <c r="P288" s="7">
        <f t="shared" si="141"/>
        <v>0</v>
      </c>
      <c r="Q288" s="7">
        <f t="shared" si="142"/>
        <v>3.2605789289345117</v>
      </c>
      <c r="R288" s="6">
        <f t="shared" si="143"/>
        <v>3.2605789289345117</v>
      </c>
      <c r="S288" s="6">
        <f t="shared" si="144"/>
        <v>3.2605789289345117</v>
      </c>
      <c r="T288" s="7">
        <f t="shared" si="145"/>
        <v>7.9715145695923757E-3</v>
      </c>
      <c r="U288" s="7">
        <f t="shared" si="146"/>
        <v>1.6498814625218738</v>
      </c>
      <c r="V288" s="7">
        <f t="shared" si="147"/>
        <v>13.692452476009965</v>
      </c>
      <c r="W288" s="6">
        <f t="shared" si="148"/>
        <v>15.350305453101431</v>
      </c>
      <c r="X288" s="6">
        <v>5.3159999999999999E-2</v>
      </c>
      <c r="Y288" s="6">
        <v>13.17526300001772</v>
      </c>
      <c r="Z288" s="6">
        <f t="shared" si="149"/>
        <v>6033.5194298993829</v>
      </c>
      <c r="AA288" s="6">
        <f t="shared" ref="AA288:AA322" si="151">ABS(R288-X288)/ABS(X288)*100</f>
        <v>6033.5194298993829</v>
      </c>
      <c r="AB288" s="6">
        <f t="shared" si="150"/>
        <v>16.508531579830969</v>
      </c>
    </row>
    <row r="289" spans="7:28">
      <c r="G289" s="6">
        <v>1470152</v>
      </c>
      <c r="H289" s="6">
        <v>44279572</v>
      </c>
      <c r="I289" s="12">
        <f t="shared" si="136"/>
        <v>88559144</v>
      </c>
      <c r="J289" s="6">
        <v>18211464.568358999</v>
      </c>
      <c r="K289" s="12">
        <f t="shared" si="137"/>
        <v>145691716.54687199</v>
      </c>
      <c r="L289" s="6">
        <f t="shared" si="138"/>
        <v>560.75790400000005</v>
      </c>
      <c r="M289" s="6">
        <f t="shared" si="139"/>
        <v>5242880</v>
      </c>
      <c r="N289" s="13">
        <f t="shared" si="140"/>
        <v>0.60785297955844131</v>
      </c>
      <c r="O289" s="13"/>
      <c r="P289" s="7">
        <f t="shared" si="141"/>
        <v>0</v>
      </c>
      <c r="Q289" s="7">
        <f t="shared" si="142"/>
        <v>4.3194150381338527</v>
      </c>
      <c r="R289" s="6">
        <f t="shared" si="143"/>
        <v>4.3194150381338527</v>
      </c>
      <c r="S289" s="6">
        <f t="shared" si="144"/>
        <v>4.3194150381338527</v>
      </c>
      <c r="T289" s="7">
        <f t="shared" si="145"/>
        <v>8.9625764194666731E-3</v>
      </c>
      <c r="U289" s="7">
        <f t="shared" si="146"/>
        <v>2.1856617967791547</v>
      </c>
      <c r="V289" s="7">
        <f t="shared" si="147"/>
        <v>5.7147186434392978</v>
      </c>
      <c r="W289" s="6">
        <f t="shared" si="148"/>
        <v>7.9093430166379193</v>
      </c>
      <c r="X289" s="6">
        <v>2.2186999999999998E-2</v>
      </c>
      <c r="Y289" s="6">
        <v>6.7423827777802421</v>
      </c>
      <c r="Z289" s="6">
        <f t="shared" si="149"/>
        <v>19368.224807922896</v>
      </c>
      <c r="AA289" s="6">
        <f t="shared" si="151"/>
        <v>19368.224807922896</v>
      </c>
      <c r="AB289" s="6">
        <f t="shared" si="150"/>
        <v>17.307831330838045</v>
      </c>
    </row>
    <row r="290" spans="7:28">
      <c r="G290" s="6">
        <v>1470152</v>
      </c>
      <c r="H290" s="6">
        <v>44279572</v>
      </c>
      <c r="I290" s="12">
        <f t="shared" si="136"/>
        <v>88559144</v>
      </c>
      <c r="J290" s="6">
        <v>18212380.072266001</v>
      </c>
      <c r="K290" s="12">
        <f t="shared" si="137"/>
        <v>145699040.57812801</v>
      </c>
      <c r="L290" s="6">
        <f t="shared" si="138"/>
        <v>560.75790400000005</v>
      </c>
      <c r="M290" s="6">
        <f t="shared" si="139"/>
        <v>5242880</v>
      </c>
      <c r="N290" s="13">
        <f t="shared" si="140"/>
        <v>0.60782242387184449</v>
      </c>
      <c r="O290" s="13"/>
      <c r="P290" s="7">
        <f t="shared" si="141"/>
        <v>0</v>
      </c>
      <c r="Q290" s="7">
        <f t="shared" si="142"/>
        <v>4.3196321783494867</v>
      </c>
      <c r="R290" s="6">
        <f t="shared" si="143"/>
        <v>4.3196321783494867</v>
      </c>
      <c r="S290" s="6">
        <f t="shared" si="144"/>
        <v>4.3196321783494867</v>
      </c>
      <c r="T290" s="7">
        <f t="shared" si="145"/>
        <v>8.9625764194666731E-3</v>
      </c>
      <c r="U290" s="7">
        <f t="shared" si="146"/>
        <v>2.1857716716278701</v>
      </c>
      <c r="V290" s="7">
        <f t="shared" si="147"/>
        <v>5.7103399434375648</v>
      </c>
      <c r="W290" s="6">
        <f t="shared" si="148"/>
        <v>7.9050741914849016</v>
      </c>
      <c r="X290" s="6">
        <v>2.2169999999999999E-2</v>
      </c>
      <c r="Y290" s="6">
        <v>6.7766300000073896</v>
      </c>
      <c r="Z290" s="6">
        <f t="shared" si="149"/>
        <v>19384.132513980545</v>
      </c>
      <c r="AA290" s="6">
        <f t="shared" si="151"/>
        <v>19384.132513980545</v>
      </c>
      <c r="AB290" s="6">
        <f t="shared" si="150"/>
        <v>16.651996515617373</v>
      </c>
    </row>
    <row r="291" spans="7:28">
      <c r="G291" s="6">
        <v>1102824</v>
      </c>
      <c r="H291" s="6">
        <v>45204422</v>
      </c>
      <c r="I291" s="12">
        <f t="shared" si="136"/>
        <v>90408844</v>
      </c>
      <c r="J291" s="6">
        <v>18733101.697266001</v>
      </c>
      <c r="K291" s="12">
        <f t="shared" si="137"/>
        <v>149864813.57812801</v>
      </c>
      <c r="L291" s="6">
        <f t="shared" si="138"/>
        <v>564.50954400000001</v>
      </c>
      <c r="M291" s="6">
        <f t="shared" si="139"/>
        <v>5242880</v>
      </c>
      <c r="N291" s="13">
        <f t="shared" si="140"/>
        <v>0.60326931880422863</v>
      </c>
      <c r="O291" s="13"/>
      <c r="P291" s="7">
        <f t="shared" si="141"/>
        <v>0</v>
      </c>
      <c r="Q291" s="7">
        <f t="shared" si="142"/>
        <v>4.443137501562993</v>
      </c>
      <c r="R291" s="6">
        <f t="shared" si="143"/>
        <v>4.443137501562993</v>
      </c>
      <c r="S291" s="6">
        <f t="shared" si="144"/>
        <v>4.443137501562993</v>
      </c>
      <c r="T291" s="7">
        <f t="shared" si="145"/>
        <v>9.1497742271045551E-3</v>
      </c>
      <c r="U291" s="7">
        <f t="shared" si="146"/>
        <v>2.2482664456339463</v>
      </c>
      <c r="V291" s="7">
        <f t="shared" si="147"/>
        <v>7.9349771149066788</v>
      </c>
      <c r="W291" s="6">
        <f t="shared" si="148"/>
        <v>10.192393334767729</v>
      </c>
      <c r="X291" s="6">
        <v>3.0807000000000001E-2</v>
      </c>
      <c r="Y291" s="6">
        <v>8.6926351499911991</v>
      </c>
      <c r="Z291" s="6">
        <f t="shared" si="149"/>
        <v>14322.493269591303</v>
      </c>
      <c r="AA291" s="6">
        <f t="shared" si="151"/>
        <v>14322.493269591303</v>
      </c>
      <c r="AB291" s="6">
        <f t="shared" si="150"/>
        <v>17.253205258224238</v>
      </c>
    </row>
    <row r="292" spans="7:28">
      <c r="G292" s="6">
        <v>16002413</v>
      </c>
      <c r="H292" s="6">
        <v>23998813</v>
      </c>
      <c r="I292" s="12">
        <f t="shared" si="136"/>
        <v>47997626</v>
      </c>
      <c r="J292" s="6">
        <v>26978087.253906</v>
      </c>
      <c r="K292" s="12">
        <f t="shared" si="137"/>
        <v>215824698.031248</v>
      </c>
      <c r="L292" s="6">
        <f t="shared" si="138"/>
        <v>608.03401599999995</v>
      </c>
      <c r="M292" s="6">
        <f t="shared" si="139"/>
        <v>5242880</v>
      </c>
      <c r="N292" s="13">
        <f t="shared" si="140"/>
        <v>0.2223917208634329</v>
      </c>
      <c r="O292" s="13"/>
      <c r="P292" s="7">
        <f t="shared" si="141"/>
        <v>0</v>
      </c>
      <c r="Q292" s="7">
        <f t="shared" si="142"/>
        <v>6.3986921725707786</v>
      </c>
      <c r="R292" s="6">
        <f t="shared" si="143"/>
        <v>6.3986921725707786</v>
      </c>
      <c r="S292" s="6">
        <f t="shared" si="144"/>
        <v>6.3986921725707786</v>
      </c>
      <c r="T292" s="7">
        <f t="shared" si="145"/>
        <v>4.8575716921787377E-3</v>
      </c>
      <c r="U292" s="7">
        <f t="shared" si="146"/>
        <v>3.2377942169178446</v>
      </c>
      <c r="V292" s="7">
        <f t="shared" si="147"/>
        <v>13.496183687696956</v>
      </c>
      <c r="W292" s="6">
        <f t="shared" si="148"/>
        <v>16.738835476306978</v>
      </c>
      <c r="X292" s="6">
        <v>5.2398E-2</v>
      </c>
      <c r="Y292" s="6">
        <v>14.601576000017467</v>
      </c>
      <c r="Z292" s="6">
        <f t="shared" si="149"/>
        <v>12111.71069997095</v>
      </c>
      <c r="AA292" s="6">
        <f t="shared" si="151"/>
        <v>12111.71069997095</v>
      </c>
      <c r="AB292" s="6">
        <f t="shared" si="150"/>
        <v>14.637183522429048</v>
      </c>
    </row>
    <row r="293" spans="7:28">
      <c r="G293" s="6">
        <v>4802000</v>
      </c>
      <c r="H293" s="6">
        <v>42681372</v>
      </c>
      <c r="I293" s="12">
        <f t="shared" si="136"/>
        <v>85362744</v>
      </c>
      <c r="J293" s="6">
        <v>18331119.820312001</v>
      </c>
      <c r="K293" s="12">
        <f t="shared" si="137"/>
        <v>146648958.56249601</v>
      </c>
      <c r="L293" s="6">
        <f t="shared" si="138"/>
        <v>608.21646399999997</v>
      </c>
      <c r="M293" s="6">
        <f t="shared" si="139"/>
        <v>5242880</v>
      </c>
      <c r="N293" s="13">
        <f t="shared" si="140"/>
        <v>0.58208898881216231</v>
      </c>
      <c r="O293" s="13"/>
      <c r="P293" s="7">
        <f t="shared" si="141"/>
        <v>0</v>
      </c>
      <c r="Q293" s="7">
        <f t="shared" si="142"/>
        <v>4.3477950013563307</v>
      </c>
      <c r="R293" s="6">
        <f t="shared" si="143"/>
        <v>4.3477950013563307</v>
      </c>
      <c r="S293" s="6">
        <f t="shared" si="144"/>
        <v>4.3477950013563307</v>
      </c>
      <c r="T293" s="7">
        <f t="shared" si="145"/>
        <v>8.6390866252656004E-3</v>
      </c>
      <c r="U293" s="7">
        <f t="shared" si="146"/>
        <v>2.2000223064457987</v>
      </c>
      <c r="V293" s="7">
        <f t="shared" si="147"/>
        <v>6.125543731837265</v>
      </c>
      <c r="W293" s="6">
        <f t="shared" si="148"/>
        <v>8.3342051249083298</v>
      </c>
      <c r="X293" s="6">
        <v>2.3782000000000001E-2</v>
      </c>
      <c r="Y293" s="6">
        <v>7.181450540000001</v>
      </c>
      <c r="Z293" s="6">
        <f t="shared" si="149"/>
        <v>18181.87285071201</v>
      </c>
      <c r="AA293" s="6">
        <f t="shared" si="151"/>
        <v>18181.87285071201</v>
      </c>
      <c r="AB293" s="6">
        <f t="shared" si="150"/>
        <v>16.051834911172811</v>
      </c>
    </row>
    <row r="294" spans="7:28">
      <c r="G294" s="6">
        <v>3566907</v>
      </c>
      <c r="H294" s="6">
        <v>45030389</v>
      </c>
      <c r="I294" s="12">
        <f t="shared" si="136"/>
        <v>90060778</v>
      </c>
      <c r="J294" s="6">
        <v>16563088.847656</v>
      </c>
      <c r="K294" s="12">
        <f t="shared" si="137"/>
        <v>132504710.781248</v>
      </c>
      <c r="L294" s="6">
        <f t="shared" si="138"/>
        <v>611.702808</v>
      </c>
      <c r="M294" s="6">
        <f t="shared" si="139"/>
        <v>5242880</v>
      </c>
      <c r="N294" s="13">
        <f t="shared" si="140"/>
        <v>0.67967982020413842</v>
      </c>
      <c r="O294" s="13"/>
      <c r="P294" s="7">
        <f t="shared" si="141"/>
        <v>0</v>
      </c>
      <c r="Q294" s="7">
        <f t="shared" si="142"/>
        <v>3.9284514860387763</v>
      </c>
      <c r="R294" s="6">
        <f t="shared" si="143"/>
        <v>3.9284514860387763</v>
      </c>
      <c r="S294" s="6">
        <f t="shared" si="144"/>
        <v>3.9284514860387763</v>
      </c>
      <c r="T294" s="7">
        <f t="shared" si="145"/>
        <v>9.114548410965026E-3</v>
      </c>
      <c r="U294" s="7">
        <f t="shared" si="146"/>
        <v>1.9878308191575953</v>
      </c>
      <c r="V294" s="7">
        <f t="shared" si="147"/>
        <v>16.345687106472319</v>
      </c>
      <c r="W294" s="6">
        <f t="shared" si="148"/>
        <v>18.342632474040879</v>
      </c>
      <c r="X294" s="6">
        <v>6.3461000000000004E-2</v>
      </c>
      <c r="Y294" s="6">
        <v>15.814027907151925</v>
      </c>
      <c r="Z294" s="6">
        <f t="shared" si="149"/>
        <v>6090.3397142162521</v>
      </c>
      <c r="AA294" s="6">
        <f t="shared" si="151"/>
        <v>6090.3397142162521</v>
      </c>
      <c r="AB294" s="6">
        <f t="shared" si="150"/>
        <v>15.989630103949601</v>
      </c>
    </row>
    <row r="295" spans="7:28">
      <c r="G295" s="6">
        <v>3542400</v>
      </c>
      <c r="H295" s="6">
        <v>50194096</v>
      </c>
      <c r="I295" s="12">
        <f t="shared" si="136"/>
        <v>100388192</v>
      </c>
      <c r="J295" s="6">
        <v>21592601.132812001</v>
      </c>
      <c r="K295" s="12">
        <f t="shared" si="137"/>
        <v>172740809.06249601</v>
      </c>
      <c r="L295" s="6">
        <f t="shared" si="138"/>
        <v>673.17715199999998</v>
      </c>
      <c r="M295" s="6">
        <f t="shared" si="139"/>
        <v>5242880</v>
      </c>
      <c r="N295" s="13">
        <f t="shared" si="140"/>
        <v>0.58114925213578505</v>
      </c>
      <c r="O295" s="13"/>
      <c r="P295" s="7">
        <f t="shared" si="141"/>
        <v>0</v>
      </c>
      <c r="Q295" s="7">
        <f t="shared" si="142"/>
        <v>5.1213566978868394</v>
      </c>
      <c r="R295" s="6">
        <f t="shared" si="143"/>
        <v>5.1213566978868394</v>
      </c>
      <c r="S295" s="6">
        <f t="shared" si="144"/>
        <v>5.1213566978868394</v>
      </c>
      <c r="T295" s="7">
        <f t="shared" si="145"/>
        <v>1.015972831006692E-2</v>
      </c>
      <c r="U295" s="7">
        <f t="shared" si="146"/>
        <v>2.5914512922301483</v>
      </c>
      <c r="V295" s="7">
        <f t="shared" si="147"/>
        <v>7.1367658616494385</v>
      </c>
      <c r="W295" s="6">
        <f t="shared" si="148"/>
        <v>9.7383768821896535</v>
      </c>
      <c r="X295" s="6">
        <v>2.7708E-2</v>
      </c>
      <c r="Y295" s="6">
        <v>8.3814391000092368</v>
      </c>
      <c r="Z295" s="6">
        <f t="shared" si="149"/>
        <v>18383.314197657135</v>
      </c>
      <c r="AA295" s="6">
        <f t="shared" si="151"/>
        <v>18383.314197657135</v>
      </c>
      <c r="AB295" s="6">
        <f t="shared" si="150"/>
        <v>16.189794687870744</v>
      </c>
    </row>
    <row r="296" spans="7:28">
      <c r="G296" s="6">
        <v>18318143</v>
      </c>
      <c r="H296" s="6">
        <v>27470081</v>
      </c>
      <c r="I296" s="12">
        <f t="shared" si="136"/>
        <v>54940162</v>
      </c>
      <c r="J296" s="6">
        <v>27030438.128906</v>
      </c>
      <c r="K296" s="12">
        <f t="shared" si="137"/>
        <v>216243505.031248</v>
      </c>
      <c r="L296" s="6">
        <f t="shared" si="138"/>
        <v>696.00383199999999</v>
      </c>
      <c r="M296" s="6">
        <f t="shared" si="139"/>
        <v>5242880</v>
      </c>
      <c r="N296" s="13">
        <f t="shared" si="140"/>
        <v>0.25406618336148845</v>
      </c>
      <c r="O296" s="13"/>
      <c r="P296" s="7">
        <f t="shared" si="141"/>
        <v>0</v>
      </c>
      <c r="Q296" s="7">
        <f t="shared" si="142"/>
        <v>6.4111088102270015</v>
      </c>
      <c r="R296" s="6">
        <f t="shared" si="143"/>
        <v>6.4111088102270015</v>
      </c>
      <c r="S296" s="6">
        <f t="shared" si="144"/>
        <v>6.4111088102270015</v>
      </c>
      <c r="T296" s="7">
        <f t="shared" si="145"/>
        <v>5.5601869912256493E-3</v>
      </c>
      <c r="U296" s="7">
        <f t="shared" si="146"/>
        <v>3.2440771441962064</v>
      </c>
      <c r="V296" s="7">
        <f t="shared" si="147"/>
        <v>13.655619881877735</v>
      </c>
      <c r="W296" s="6">
        <f t="shared" si="148"/>
        <v>16.905257213065166</v>
      </c>
      <c r="X296" s="6">
        <v>5.3017000000000002E-2</v>
      </c>
      <c r="Y296" s="6">
        <v>14.706915799999999</v>
      </c>
      <c r="Z296" s="6">
        <f t="shared" si="149"/>
        <v>11992.552974002681</v>
      </c>
      <c r="AA296" s="6">
        <f t="shared" si="151"/>
        <v>11992.552974002681</v>
      </c>
      <c r="AB296" s="6">
        <f t="shared" si="150"/>
        <v>14.947671170220254</v>
      </c>
    </row>
    <row r="297" spans="7:28">
      <c r="G297" s="6">
        <v>1139905</v>
      </c>
      <c r="H297" s="6">
        <v>57515616</v>
      </c>
      <c r="I297" s="12">
        <f t="shared" si="136"/>
        <v>115031232</v>
      </c>
      <c r="J297" s="6">
        <v>24255732.007812001</v>
      </c>
      <c r="K297" s="12">
        <f t="shared" si="137"/>
        <v>194045856.06249601</v>
      </c>
      <c r="L297" s="6">
        <f t="shared" si="138"/>
        <v>712.98549200000002</v>
      </c>
      <c r="M297" s="6">
        <f t="shared" si="139"/>
        <v>5242880</v>
      </c>
      <c r="N297" s="13">
        <f t="shared" si="140"/>
        <v>0.59280437281253817</v>
      </c>
      <c r="O297" s="13"/>
      <c r="P297" s="7">
        <f t="shared" si="141"/>
        <v>0</v>
      </c>
      <c r="Q297" s="7">
        <f t="shared" si="142"/>
        <v>5.7530009847488319</v>
      </c>
      <c r="R297" s="6">
        <f t="shared" si="143"/>
        <v>5.7530009847488319</v>
      </c>
      <c r="S297" s="6">
        <f t="shared" si="144"/>
        <v>5.7530009847488319</v>
      </c>
      <c r="T297" s="7">
        <f t="shared" si="145"/>
        <v>1.1641668616686271E-2</v>
      </c>
      <c r="U297" s="7">
        <f t="shared" si="146"/>
        <v>2.9110688271879663</v>
      </c>
      <c r="V297" s="7">
        <f t="shared" si="147"/>
        <v>19.490623990070546</v>
      </c>
      <c r="W297" s="6">
        <f t="shared" si="148"/>
        <v>22.413334485875197</v>
      </c>
      <c r="X297" s="6">
        <v>7.5671000000000002E-2</v>
      </c>
      <c r="Y297" s="6">
        <v>18.993866123533863</v>
      </c>
      <c r="Z297" s="6">
        <f t="shared" si="149"/>
        <v>7502.6496078402988</v>
      </c>
      <c r="AA297" s="6">
        <f t="shared" si="151"/>
        <v>7502.6496078402988</v>
      </c>
      <c r="AB297" s="6">
        <f t="shared" si="150"/>
        <v>18.003013920923287</v>
      </c>
    </row>
    <row r="298" spans="7:28">
      <c r="G298" s="6">
        <v>19458087</v>
      </c>
      <c r="H298" s="6">
        <v>29179764</v>
      </c>
      <c r="I298" s="12">
        <f t="shared" si="136"/>
        <v>58359528</v>
      </c>
      <c r="J298" s="6">
        <v>38989455.371094003</v>
      </c>
      <c r="K298" s="12">
        <f t="shared" si="137"/>
        <v>311915642.96875203</v>
      </c>
      <c r="L298" s="6">
        <f t="shared" si="138"/>
        <v>739.31890799999996</v>
      </c>
      <c r="M298" s="6">
        <f t="shared" si="139"/>
        <v>5242880</v>
      </c>
      <c r="N298" s="13">
        <f t="shared" si="140"/>
        <v>0.18710035650839899</v>
      </c>
      <c r="O298" s="13"/>
      <c r="P298" s="7">
        <f t="shared" si="141"/>
        <v>0</v>
      </c>
      <c r="Q298" s="7">
        <f t="shared" si="142"/>
        <v>9.247561569054378</v>
      </c>
      <c r="R298" s="6">
        <f t="shared" si="143"/>
        <v>9.247561569054378</v>
      </c>
      <c r="S298" s="6">
        <f t="shared" si="144"/>
        <v>9.247561569054378</v>
      </c>
      <c r="T298" s="7">
        <f t="shared" si="145"/>
        <v>5.9062419291677553E-3</v>
      </c>
      <c r="U298" s="7">
        <f t="shared" si="146"/>
        <v>4.6793470542663114</v>
      </c>
      <c r="V298" s="7">
        <f t="shared" si="147"/>
        <v>18.367616224919988</v>
      </c>
      <c r="W298" s="6">
        <f t="shared" si="148"/>
        <v>23.052869521115468</v>
      </c>
      <c r="X298" s="6">
        <v>7.1310999999999999E-2</v>
      </c>
      <c r="Y298" s="6">
        <v>20.000061337499996</v>
      </c>
      <c r="Z298" s="6">
        <f t="shared" si="149"/>
        <v>12867.93141177992</v>
      </c>
      <c r="AA298" s="6">
        <f t="shared" si="151"/>
        <v>12867.93141177992</v>
      </c>
      <c r="AB298" s="6">
        <f t="shared" si="150"/>
        <v>15.26399410531544</v>
      </c>
    </row>
    <row r="299" spans="7:28">
      <c r="G299" s="6">
        <v>1564794</v>
      </c>
      <c r="H299" s="6">
        <v>59485419</v>
      </c>
      <c r="I299" s="12">
        <f t="shared" si="136"/>
        <v>118970838</v>
      </c>
      <c r="J299" s="6">
        <v>24081503.091797002</v>
      </c>
      <c r="K299" s="12">
        <f t="shared" si="137"/>
        <v>192652024.73437601</v>
      </c>
      <c r="L299" s="6">
        <f t="shared" si="138"/>
        <v>745.12090799999999</v>
      </c>
      <c r="M299" s="6">
        <f t="shared" si="139"/>
        <v>5242880</v>
      </c>
      <c r="N299" s="13">
        <f t="shared" si="140"/>
        <v>0.61754262984795583</v>
      </c>
      <c r="O299" s="13"/>
      <c r="P299" s="7">
        <f t="shared" si="141"/>
        <v>0</v>
      </c>
      <c r="Q299" s="7">
        <f t="shared" si="142"/>
        <v>5.7116771803349646</v>
      </c>
      <c r="R299" s="6">
        <f t="shared" si="143"/>
        <v>5.7116771803349646</v>
      </c>
      <c r="S299" s="6">
        <f t="shared" si="144"/>
        <v>5.7116771803349646</v>
      </c>
      <c r="T299" s="7">
        <f t="shared" si="145"/>
        <v>1.2040374139828967E-2</v>
      </c>
      <c r="U299" s="7">
        <f t="shared" si="146"/>
        <v>2.8901586206420387</v>
      </c>
      <c r="V299" s="7">
        <f t="shared" si="147"/>
        <v>7.9486283560885536</v>
      </c>
      <c r="W299" s="6">
        <f t="shared" si="148"/>
        <v>10.850827350870421</v>
      </c>
      <c r="X299" s="6">
        <v>3.0859999999999999E-2</v>
      </c>
      <c r="Y299" s="6">
        <v>9.2255969999999987</v>
      </c>
      <c r="Z299" s="6">
        <f t="shared" si="149"/>
        <v>18408.351200048495</v>
      </c>
      <c r="AA299" s="6">
        <f t="shared" si="151"/>
        <v>18408.351200048495</v>
      </c>
      <c r="AB299" s="6">
        <f t="shared" si="150"/>
        <v>17.616533118349121</v>
      </c>
    </row>
    <row r="300" spans="7:28">
      <c r="G300" s="6">
        <v>21198119</v>
      </c>
      <c r="H300" s="6">
        <v>31790179</v>
      </c>
      <c r="I300" s="12">
        <f t="shared" si="136"/>
        <v>63580358</v>
      </c>
      <c r="J300" s="6">
        <v>42101072.351562001</v>
      </c>
      <c r="K300" s="12">
        <f t="shared" si="137"/>
        <v>336808578.81249601</v>
      </c>
      <c r="L300" s="6">
        <f t="shared" si="138"/>
        <v>805.44452799999999</v>
      </c>
      <c r="M300" s="6">
        <f t="shared" si="139"/>
        <v>5242880</v>
      </c>
      <c r="N300" s="13">
        <f t="shared" si="140"/>
        <v>0.18877297669842219</v>
      </c>
      <c r="O300" s="13"/>
      <c r="P300" s="7">
        <f t="shared" si="141"/>
        <v>0</v>
      </c>
      <c r="Q300" s="7">
        <f t="shared" si="142"/>
        <v>9.9855782797860186</v>
      </c>
      <c r="R300" s="6">
        <f t="shared" si="143"/>
        <v>9.9855782797860186</v>
      </c>
      <c r="S300" s="6">
        <f t="shared" si="144"/>
        <v>9.9855782797860186</v>
      </c>
      <c r="T300" s="7">
        <f t="shared" si="145"/>
        <v>6.4346129785541883E-3</v>
      </c>
      <c r="U300" s="7">
        <f t="shared" si="146"/>
        <v>5.0527899662786879</v>
      </c>
      <c r="V300" s="7">
        <f t="shared" si="147"/>
        <v>19.638727078364479</v>
      </c>
      <c r="W300" s="6">
        <f t="shared" si="148"/>
        <v>24.697951657621722</v>
      </c>
      <c r="X300" s="6">
        <v>7.6245999999999994E-2</v>
      </c>
      <c r="Y300" s="6">
        <v>21.353539477769303</v>
      </c>
      <c r="Z300" s="6">
        <f t="shared" si="149"/>
        <v>12996.527397877946</v>
      </c>
      <c r="AA300" s="6">
        <f t="shared" si="151"/>
        <v>12996.527397877946</v>
      </c>
      <c r="AB300" s="6">
        <f t="shared" si="150"/>
        <v>15.662097533452066</v>
      </c>
    </row>
    <row r="301" spans="7:28">
      <c r="G301" s="6">
        <v>2164760</v>
      </c>
      <c r="H301" s="6">
        <v>64685452</v>
      </c>
      <c r="I301" s="12">
        <f t="shared" si="136"/>
        <v>129370904</v>
      </c>
      <c r="J301" s="6">
        <v>26464242.808594</v>
      </c>
      <c r="K301" s="12">
        <f t="shared" si="137"/>
        <v>211713942.468752</v>
      </c>
      <c r="L301" s="6">
        <f t="shared" si="138"/>
        <v>819.520624</v>
      </c>
      <c r="M301" s="6">
        <f t="shared" si="139"/>
        <v>5242880</v>
      </c>
      <c r="N301" s="13">
        <f t="shared" si="140"/>
        <v>0.61106463982217207</v>
      </c>
      <c r="O301" s="13"/>
      <c r="P301" s="7">
        <f t="shared" si="141"/>
        <v>0</v>
      </c>
      <c r="Q301" s="7">
        <f t="shared" si="142"/>
        <v>6.2768179863398466</v>
      </c>
      <c r="R301" s="6">
        <f t="shared" si="143"/>
        <v>6.2768179863398466</v>
      </c>
      <c r="S301" s="6">
        <f t="shared" si="144"/>
        <v>6.2768179863398466</v>
      </c>
      <c r="T301" s="7">
        <f t="shared" si="145"/>
        <v>1.309290674213706E-2</v>
      </c>
      <c r="U301" s="7">
        <f t="shared" si="146"/>
        <v>3.176124812494606</v>
      </c>
      <c r="V301" s="7">
        <f t="shared" si="147"/>
        <v>8.3298328268277331</v>
      </c>
      <c r="W301" s="6">
        <f t="shared" si="148"/>
        <v>11.519050546064477</v>
      </c>
      <c r="X301" s="6">
        <v>3.2340000000000001E-2</v>
      </c>
      <c r="Y301" s="6">
        <v>9.8050568000107798</v>
      </c>
      <c r="Z301" s="6">
        <f t="shared" si="149"/>
        <v>19308.837310883879</v>
      </c>
      <c r="AA301" s="6">
        <f t="shared" si="151"/>
        <v>19308.837310883879</v>
      </c>
      <c r="AB301" s="6">
        <f t="shared" si="150"/>
        <v>17.480712055149063</v>
      </c>
    </row>
    <row r="302" spans="7:28">
      <c r="G302" s="6">
        <v>2164760</v>
      </c>
      <c r="H302" s="6">
        <v>64685452</v>
      </c>
      <c r="I302" s="12">
        <f t="shared" si="136"/>
        <v>129370904</v>
      </c>
      <c r="J302" s="6">
        <v>26464868.0625</v>
      </c>
      <c r="K302" s="12">
        <f t="shared" si="137"/>
        <v>211718944.5</v>
      </c>
      <c r="L302" s="6">
        <f t="shared" si="138"/>
        <v>819.520624</v>
      </c>
      <c r="M302" s="6">
        <f t="shared" si="139"/>
        <v>5242880</v>
      </c>
      <c r="N302" s="13">
        <f t="shared" si="140"/>
        <v>0.61105020292598333</v>
      </c>
      <c r="O302" s="13"/>
      <c r="P302" s="7">
        <f t="shared" si="141"/>
        <v>0</v>
      </c>
      <c r="Q302" s="7">
        <f t="shared" si="142"/>
        <v>6.2769662847435299</v>
      </c>
      <c r="R302" s="6">
        <f t="shared" si="143"/>
        <v>6.2769662847435299</v>
      </c>
      <c r="S302" s="6">
        <f t="shared" si="144"/>
        <v>6.2769662847435299</v>
      </c>
      <c r="T302" s="7">
        <f t="shared" si="145"/>
        <v>1.309290674213706E-2</v>
      </c>
      <c r="U302" s="7">
        <f t="shared" si="146"/>
        <v>3.1761998527842268</v>
      </c>
      <c r="V302" s="7">
        <f t="shared" si="147"/>
        <v>8.3414235033029094</v>
      </c>
      <c r="W302" s="6">
        <f t="shared" si="148"/>
        <v>11.530716262829273</v>
      </c>
      <c r="X302" s="6">
        <v>3.2384999999999997E-2</v>
      </c>
      <c r="Y302" s="6">
        <v>9.8381003571521077</v>
      </c>
      <c r="Z302" s="6">
        <f t="shared" si="149"/>
        <v>19282.326029777771</v>
      </c>
      <c r="AA302" s="6">
        <f t="shared" si="151"/>
        <v>19282.326029777771</v>
      </c>
      <c r="AB302" s="6">
        <f t="shared" si="150"/>
        <v>17.204702577024094</v>
      </c>
    </row>
    <row r="303" spans="7:28">
      <c r="G303" s="6">
        <v>23947347</v>
      </c>
      <c r="H303" s="6">
        <v>28854312</v>
      </c>
      <c r="I303" s="12">
        <f t="shared" si="136"/>
        <v>57708624</v>
      </c>
      <c r="J303" s="6">
        <v>25757851.445312001</v>
      </c>
      <c r="K303" s="12">
        <f t="shared" si="137"/>
        <v>206062811.56249601</v>
      </c>
      <c r="L303" s="6">
        <f t="shared" si="138"/>
        <v>825.19868399999996</v>
      </c>
      <c r="M303" s="6">
        <f t="shared" si="139"/>
        <v>5242880</v>
      </c>
      <c r="N303" s="13">
        <f t="shared" si="140"/>
        <v>0.2800535601859328</v>
      </c>
      <c r="O303" s="13"/>
      <c r="P303" s="7">
        <f t="shared" si="141"/>
        <v>0</v>
      </c>
      <c r="Q303" s="7">
        <f t="shared" si="142"/>
        <v>6.109275312003299</v>
      </c>
      <c r="R303" s="6">
        <f t="shared" si="143"/>
        <v>6.109275312003299</v>
      </c>
      <c r="S303" s="6">
        <f t="shared" si="144"/>
        <v>6.109275312003299</v>
      </c>
      <c r="T303" s="7">
        <f t="shared" si="145"/>
        <v>5.8403675701999619E-3</v>
      </c>
      <c r="U303" s="7">
        <f t="shared" si="146"/>
        <v>3.0913467535688746</v>
      </c>
      <c r="V303" s="7">
        <f t="shared" si="147"/>
        <v>10.852994310179758</v>
      </c>
      <c r="W303" s="6">
        <f t="shared" si="148"/>
        <v>13.950181431318832</v>
      </c>
      <c r="X303" s="6">
        <v>4.2136E-2</v>
      </c>
      <c r="Y303" s="6">
        <v>12.539205422226903</v>
      </c>
      <c r="Z303" s="6">
        <f t="shared" si="149"/>
        <v>14398.944636423246</v>
      </c>
      <c r="AA303" s="6">
        <f t="shared" si="151"/>
        <v>14398.944636423246</v>
      </c>
      <c r="AB303" s="6">
        <f t="shared" si="150"/>
        <v>11.252515303647893</v>
      </c>
    </row>
    <row r="304" spans="7:28">
      <c r="G304" s="6">
        <v>5558326</v>
      </c>
      <c r="H304" s="6">
        <v>59524291</v>
      </c>
      <c r="I304" s="12">
        <f t="shared" si="136"/>
        <v>119048582</v>
      </c>
      <c r="J304" s="6">
        <v>15077972.765625</v>
      </c>
      <c r="K304" s="12">
        <f t="shared" si="137"/>
        <v>120623782.125</v>
      </c>
      <c r="L304" s="6">
        <f t="shared" si="138"/>
        <v>825.45801200000005</v>
      </c>
      <c r="M304" s="6">
        <f t="shared" si="139"/>
        <v>5242880</v>
      </c>
      <c r="N304" s="13">
        <f t="shared" si="140"/>
        <v>0.98694121426761716</v>
      </c>
      <c r="O304" s="13"/>
      <c r="P304" s="7">
        <f t="shared" si="141"/>
        <v>0</v>
      </c>
      <c r="Q304" s="7">
        <f t="shared" si="142"/>
        <v>3.5762100331880045</v>
      </c>
      <c r="R304" s="6">
        <f t="shared" si="143"/>
        <v>3.5762100331880045</v>
      </c>
      <c r="S304" s="6">
        <f t="shared" si="144"/>
        <v>3.5762100331880045</v>
      </c>
      <c r="T304" s="7">
        <f t="shared" si="145"/>
        <v>1.2048242175919684E-2</v>
      </c>
      <c r="U304" s="7">
        <f t="shared" si="146"/>
        <v>1.8095935625057002</v>
      </c>
      <c r="V304" s="7">
        <f t="shared" si="147"/>
        <v>13.016329681624597</v>
      </c>
      <c r="W304" s="6">
        <f t="shared" si="148"/>
        <v>14.837971486306218</v>
      </c>
      <c r="X304" s="6">
        <v>5.0534999999999997E-2</v>
      </c>
      <c r="Y304" s="6">
        <v>12.776626227258944</v>
      </c>
      <c r="Z304" s="6">
        <f t="shared" si="149"/>
        <v>6976.6993829781422</v>
      </c>
      <c r="AA304" s="6">
        <f t="shared" si="151"/>
        <v>6976.6993829781422</v>
      </c>
      <c r="AB304" s="6">
        <f t="shared" si="150"/>
        <v>16.13372123737479</v>
      </c>
    </row>
    <row r="305" spans="7:28">
      <c r="G305" s="6">
        <v>9845725</v>
      </c>
      <c r="H305" s="6">
        <v>57156537</v>
      </c>
      <c r="I305" s="12">
        <f t="shared" si="136"/>
        <v>114313074</v>
      </c>
      <c r="J305" s="6">
        <v>14970860.091797</v>
      </c>
      <c r="K305" s="12">
        <f t="shared" si="137"/>
        <v>119766880.734376</v>
      </c>
      <c r="L305" s="6">
        <f t="shared" si="138"/>
        <v>882.79294400000003</v>
      </c>
      <c r="M305" s="6">
        <f t="shared" si="139"/>
        <v>5242880</v>
      </c>
      <c r="N305" s="13">
        <f t="shared" si="140"/>
        <v>0.95446314790086517</v>
      </c>
      <c r="O305" s="13"/>
      <c r="P305" s="7">
        <f t="shared" si="141"/>
        <v>0</v>
      </c>
      <c r="Q305" s="7">
        <f t="shared" si="142"/>
        <v>3.550804932331304</v>
      </c>
      <c r="R305" s="6">
        <f t="shared" si="143"/>
        <v>3.550804932331304</v>
      </c>
      <c r="S305" s="6">
        <f t="shared" si="144"/>
        <v>3.550804932331304</v>
      </c>
      <c r="T305" s="7">
        <f t="shared" si="145"/>
        <v>1.1568987855947985E-2</v>
      </c>
      <c r="U305" s="7">
        <f t="shared" si="146"/>
        <v>1.7967383592210904</v>
      </c>
      <c r="V305" s="7">
        <f t="shared" si="147"/>
        <v>5.5828425022106094</v>
      </c>
      <c r="W305" s="6">
        <f t="shared" si="148"/>
        <v>7.3911498492876477</v>
      </c>
      <c r="X305" s="6">
        <v>2.1675E-2</v>
      </c>
      <c r="Y305" s="6">
        <v>6.5427191666763003</v>
      </c>
      <c r="Z305" s="6">
        <f t="shared" si="149"/>
        <v>16282.02967626899</v>
      </c>
      <c r="AA305" s="6">
        <f t="shared" si="151"/>
        <v>16282.02967626899</v>
      </c>
      <c r="AB305" s="6">
        <f t="shared" si="150"/>
        <v>12.9675546358862</v>
      </c>
    </row>
    <row r="306" spans="7:28">
      <c r="G306" s="6">
        <v>4847571</v>
      </c>
      <c r="H306" s="6">
        <v>68993773</v>
      </c>
      <c r="I306" s="12">
        <f t="shared" si="136"/>
        <v>137987546</v>
      </c>
      <c r="J306" s="6">
        <v>25598153.890625</v>
      </c>
      <c r="K306" s="12">
        <f t="shared" si="137"/>
        <v>204785231.125</v>
      </c>
      <c r="L306" s="6">
        <f t="shared" si="138"/>
        <v>924.87669600000004</v>
      </c>
      <c r="M306" s="6">
        <f t="shared" si="139"/>
        <v>5242880</v>
      </c>
      <c r="N306" s="13">
        <f t="shared" si="140"/>
        <v>0.67381590577580774</v>
      </c>
      <c r="O306" s="13"/>
      <c r="P306" s="7">
        <f t="shared" si="141"/>
        <v>0</v>
      </c>
      <c r="Q306" s="7">
        <f t="shared" si="142"/>
        <v>6.0713980717253966</v>
      </c>
      <c r="R306" s="6">
        <f t="shared" si="143"/>
        <v>6.0713980717253966</v>
      </c>
      <c r="S306" s="6">
        <f t="shared" si="144"/>
        <v>6.0713980717253966</v>
      </c>
      <c r="T306" s="7">
        <f t="shared" si="145"/>
        <v>1.3964948960659251E-2</v>
      </c>
      <c r="U306" s="7">
        <f t="shared" si="146"/>
        <v>3.0721805386272782</v>
      </c>
      <c r="V306" s="7">
        <f t="shared" si="147"/>
        <v>29.49724134697399</v>
      </c>
      <c r="W306" s="6">
        <f t="shared" si="148"/>
        <v>32.583386834561928</v>
      </c>
      <c r="X306" s="6">
        <v>0.114521</v>
      </c>
      <c r="Y306" s="6">
        <v>28.013598461494414</v>
      </c>
      <c r="Z306" s="6">
        <f t="shared" si="149"/>
        <v>5201.5587287269555</v>
      </c>
      <c r="AA306" s="6">
        <f t="shared" si="151"/>
        <v>5201.5587287269555</v>
      </c>
      <c r="AB306" s="6">
        <f t="shared" si="150"/>
        <v>16.312750321415628</v>
      </c>
    </row>
    <row r="307" spans="7:28">
      <c r="G307" s="6">
        <v>8388608</v>
      </c>
      <c r="H307" s="6">
        <v>63501393</v>
      </c>
      <c r="I307" s="12">
        <f t="shared" si="136"/>
        <v>127002786</v>
      </c>
      <c r="J307" s="6">
        <v>27799744.667969</v>
      </c>
      <c r="K307" s="12">
        <f t="shared" si="137"/>
        <v>222397957.343752</v>
      </c>
      <c r="L307" s="6">
        <f t="shared" si="138"/>
        <v>929.78887599999996</v>
      </c>
      <c r="M307" s="6">
        <f t="shared" si="139"/>
        <v>5242880</v>
      </c>
      <c r="N307" s="13">
        <f t="shared" si="140"/>
        <v>0.57106093741543074</v>
      </c>
      <c r="O307" s="13"/>
      <c r="P307" s="7">
        <f t="shared" si="141"/>
        <v>0</v>
      </c>
      <c r="Q307" s="7">
        <f t="shared" si="142"/>
        <v>6.5935737746064618</v>
      </c>
      <c r="R307" s="6">
        <f t="shared" si="143"/>
        <v>6.5935737746064618</v>
      </c>
      <c r="S307" s="6">
        <f t="shared" si="144"/>
        <v>6.5935737746064618</v>
      </c>
      <c r="T307" s="7">
        <f t="shared" si="145"/>
        <v>1.2853242743743911E-2</v>
      </c>
      <c r="U307" s="7">
        <f t="shared" si="146"/>
        <v>3.3364060124281312</v>
      </c>
      <c r="V307" s="7">
        <f t="shared" si="147"/>
        <v>9.0384095153435986</v>
      </c>
      <c r="W307" s="6">
        <f t="shared" si="148"/>
        <v>12.387668770515473</v>
      </c>
      <c r="X307" s="6">
        <v>3.5090999999999997E-2</v>
      </c>
      <c r="Y307" s="6">
        <v>10.80824731875</v>
      </c>
      <c r="Z307" s="6">
        <f t="shared" si="149"/>
        <v>18689.928399323078</v>
      </c>
      <c r="AA307" s="6">
        <f t="shared" si="151"/>
        <v>18689.928399323078</v>
      </c>
      <c r="AB307" s="6">
        <f t="shared" si="150"/>
        <v>14.613113534379568</v>
      </c>
    </row>
    <row r="308" spans="7:28">
      <c r="G308" s="6">
        <v>16777216</v>
      </c>
      <c r="H308" s="6">
        <v>50331601</v>
      </c>
      <c r="I308" s="12">
        <f t="shared" si="136"/>
        <v>100663202</v>
      </c>
      <c r="J308" s="6">
        <v>30181275.949219</v>
      </c>
      <c r="K308" s="12">
        <f t="shared" si="137"/>
        <v>241450207.593752</v>
      </c>
      <c r="L308" s="6">
        <f t="shared" si="138"/>
        <v>939.52353200000005</v>
      </c>
      <c r="M308" s="6">
        <f t="shared" si="139"/>
        <v>5242880</v>
      </c>
      <c r="N308" s="13">
        <f t="shared" si="140"/>
        <v>0.41691081156314092</v>
      </c>
      <c r="O308" s="13"/>
      <c r="P308" s="7">
        <f t="shared" si="141"/>
        <v>0</v>
      </c>
      <c r="Q308" s="7">
        <f t="shared" si="142"/>
        <v>7.1584279625496974</v>
      </c>
      <c r="R308" s="6">
        <f t="shared" si="143"/>
        <v>7.1584279625496974</v>
      </c>
      <c r="S308" s="6">
        <f t="shared" si="144"/>
        <v>7.1584279625496974</v>
      </c>
      <c r="T308" s="7">
        <f t="shared" si="145"/>
        <v>1.0187560536416325E-2</v>
      </c>
      <c r="U308" s="7">
        <f t="shared" si="146"/>
        <v>3.6222271730340885</v>
      </c>
      <c r="V308" s="7">
        <f t="shared" si="147"/>
        <v>17.724720036430131</v>
      </c>
      <c r="W308" s="6">
        <f t="shared" si="148"/>
        <v>21.357134770000634</v>
      </c>
      <c r="X308" s="6">
        <v>6.8815000000000001E-2</v>
      </c>
      <c r="Y308" s="6">
        <v>18.725020266689608</v>
      </c>
      <c r="Z308" s="6">
        <f t="shared" si="149"/>
        <v>10302.423835718517</v>
      </c>
      <c r="AA308" s="6">
        <f t="shared" si="151"/>
        <v>10302.423835718517</v>
      </c>
      <c r="AB308" s="6">
        <f t="shared" si="150"/>
        <v>14.056671052011401</v>
      </c>
    </row>
    <row r="309" spans="7:28">
      <c r="G309" s="6">
        <v>5363260</v>
      </c>
      <c r="H309" s="6">
        <v>79023142</v>
      </c>
      <c r="I309" s="12">
        <f t="shared" si="136"/>
        <v>158046284</v>
      </c>
      <c r="J309" s="6">
        <v>26415756.738281</v>
      </c>
      <c r="K309" s="12">
        <f t="shared" si="137"/>
        <v>211326053.906248</v>
      </c>
      <c r="L309" s="6">
        <f t="shared" si="138"/>
        <v>1055.5429039999999</v>
      </c>
      <c r="M309" s="6">
        <f t="shared" si="139"/>
        <v>5242880</v>
      </c>
      <c r="N309" s="13">
        <f t="shared" si="140"/>
        <v>0.74787883972941238</v>
      </c>
      <c r="O309" s="13"/>
      <c r="P309" s="7">
        <f t="shared" si="141"/>
        <v>0</v>
      </c>
      <c r="Q309" s="7">
        <f t="shared" si="142"/>
        <v>6.2653180072764458</v>
      </c>
      <c r="R309" s="6">
        <f t="shared" si="143"/>
        <v>6.2653180072764458</v>
      </c>
      <c r="S309" s="6">
        <f t="shared" si="144"/>
        <v>6.2653180072764458</v>
      </c>
      <c r="T309" s="7">
        <f t="shared" si="145"/>
        <v>1.5994981818734981E-2</v>
      </c>
      <c r="U309" s="7">
        <f t="shared" si="146"/>
        <v>3.1703057224834055</v>
      </c>
      <c r="V309" s="7">
        <f t="shared" si="147"/>
        <v>19.530032290086147</v>
      </c>
      <c r="W309" s="6">
        <f t="shared" si="148"/>
        <v>22.716332994388289</v>
      </c>
      <c r="X309" s="6">
        <v>7.5824000000000003E-2</v>
      </c>
      <c r="Y309" s="6">
        <v>19.531419911119535</v>
      </c>
      <c r="Z309" s="6">
        <f t="shared" si="149"/>
        <v>8162.9747933061381</v>
      </c>
      <c r="AA309" s="6">
        <f t="shared" si="151"/>
        <v>8162.9747933061381</v>
      </c>
      <c r="AB309" s="6">
        <f t="shared" si="150"/>
        <v>16.306613127781532</v>
      </c>
    </row>
    <row r="310" spans="7:28">
      <c r="G310" s="6">
        <v>5154859</v>
      </c>
      <c r="H310" s="6">
        <v>99199551</v>
      </c>
      <c r="I310" s="12">
        <f t="shared" si="136"/>
        <v>198399102</v>
      </c>
      <c r="J310" s="6">
        <v>24642035.410156</v>
      </c>
      <c r="K310" s="12">
        <f t="shared" si="137"/>
        <v>197136283.281248</v>
      </c>
      <c r="L310" s="6">
        <f t="shared" si="138"/>
        <v>1293.491792</v>
      </c>
      <c r="M310" s="6">
        <f t="shared" si="139"/>
        <v>5242880</v>
      </c>
      <c r="N310" s="13">
        <f t="shared" si="140"/>
        <v>1.0064058158028188</v>
      </c>
      <c r="O310" s="13"/>
      <c r="P310" s="7">
        <f t="shared" si="141"/>
        <v>0</v>
      </c>
      <c r="Q310" s="7">
        <f t="shared" si="142"/>
        <v>5.844624847239607</v>
      </c>
      <c r="R310" s="6">
        <f t="shared" si="143"/>
        <v>5.844624847239607</v>
      </c>
      <c r="S310" s="6">
        <f t="shared" si="144"/>
        <v>5.844624847239607</v>
      </c>
      <c r="T310" s="7">
        <f t="shared" si="145"/>
        <v>2.0078865184475624E-2</v>
      </c>
      <c r="U310" s="7">
        <f t="shared" si="146"/>
        <v>2.9574313031601647</v>
      </c>
      <c r="V310" s="7">
        <f t="shared" si="147"/>
        <v>9.5115666861191883</v>
      </c>
      <c r="W310" s="6">
        <f t="shared" si="148"/>
        <v>12.489076854463828</v>
      </c>
      <c r="X310" s="6">
        <v>3.6928000000000002E-2</v>
      </c>
      <c r="Y310" s="6">
        <v>10.939811388252673</v>
      </c>
      <c r="Z310" s="6">
        <f t="shared" si="149"/>
        <v>15727.082017004999</v>
      </c>
      <c r="AA310" s="6">
        <f t="shared" si="151"/>
        <v>15727.082017004999</v>
      </c>
      <c r="AB310" s="6">
        <f t="shared" si="150"/>
        <v>14.161720081159523</v>
      </c>
    </row>
    <row r="311" spans="7:28">
      <c r="G311" s="6">
        <v>1504002</v>
      </c>
      <c r="H311" s="6">
        <v>110879972</v>
      </c>
      <c r="I311" s="12">
        <f t="shared" si="136"/>
        <v>221759944</v>
      </c>
      <c r="J311" s="6">
        <v>22565924.630858999</v>
      </c>
      <c r="K311" s="12">
        <f t="shared" si="137"/>
        <v>180527397.04687199</v>
      </c>
      <c r="L311" s="6">
        <f t="shared" si="138"/>
        <v>1360.6397039999999</v>
      </c>
      <c r="M311" s="6">
        <f t="shared" si="139"/>
        <v>5242880</v>
      </c>
      <c r="N311" s="13">
        <f t="shared" si="140"/>
        <v>1.2284004955902756</v>
      </c>
      <c r="O311" s="13"/>
      <c r="P311" s="7">
        <f t="shared" si="141"/>
        <v>0</v>
      </c>
      <c r="Q311" s="7">
        <f t="shared" si="142"/>
        <v>5.3522106272153849</v>
      </c>
      <c r="R311" s="6">
        <f t="shared" si="143"/>
        <v>5.3522106272153849</v>
      </c>
      <c r="S311" s="6">
        <f t="shared" si="144"/>
        <v>5.3522106272153849</v>
      </c>
      <c r="T311" s="7">
        <f t="shared" si="145"/>
        <v>2.2443085548304872E-2</v>
      </c>
      <c r="U311" s="7">
        <f t="shared" si="146"/>
        <v>2.7082654000468742</v>
      </c>
      <c r="V311" s="7">
        <f t="shared" si="147"/>
        <v>7.1326447322360416</v>
      </c>
      <c r="W311" s="6">
        <f t="shared" si="148"/>
        <v>9.8633532178312215</v>
      </c>
      <c r="X311" s="6">
        <v>2.7692000000000001E-2</v>
      </c>
      <c r="Y311" s="6">
        <v>8.3942972615448515</v>
      </c>
      <c r="Z311" s="6">
        <f t="shared" si="149"/>
        <v>19227.642016522408</v>
      </c>
      <c r="AA311" s="6">
        <f t="shared" si="151"/>
        <v>19227.642016522408</v>
      </c>
      <c r="AB311" s="6">
        <f t="shared" si="150"/>
        <v>17.500642525685482</v>
      </c>
    </row>
    <row r="312" spans="7:28">
      <c r="G312" s="6">
        <v>8345600</v>
      </c>
      <c r="H312" s="6">
        <v>118931856</v>
      </c>
      <c r="I312" s="12">
        <f t="shared" si="136"/>
        <v>237863712</v>
      </c>
      <c r="J312" s="6">
        <v>51290427.792969003</v>
      </c>
      <c r="K312" s="12">
        <f t="shared" si="137"/>
        <v>410323422.34375203</v>
      </c>
      <c r="L312" s="6">
        <f t="shared" si="138"/>
        <v>1594.094272</v>
      </c>
      <c r="M312" s="6">
        <f t="shared" si="139"/>
        <v>5242880</v>
      </c>
      <c r="N312" s="13">
        <f t="shared" si="140"/>
        <v>0.57969810897299345</v>
      </c>
      <c r="O312" s="13"/>
      <c r="P312" s="7">
        <f t="shared" si="141"/>
        <v>0</v>
      </c>
      <c r="Q312" s="7">
        <f t="shared" si="142"/>
        <v>12.165119630531274</v>
      </c>
      <c r="R312" s="6">
        <f t="shared" si="143"/>
        <v>12.165119630531274</v>
      </c>
      <c r="S312" s="6">
        <f t="shared" si="144"/>
        <v>12.165119630531274</v>
      </c>
      <c r="T312" s="7">
        <f t="shared" si="145"/>
        <v>2.4072857978595773E-2</v>
      </c>
      <c r="U312" s="7">
        <f t="shared" si="146"/>
        <v>6.1556569570095574</v>
      </c>
      <c r="V312" s="7">
        <f t="shared" si="147"/>
        <v>16.698301241906059</v>
      </c>
      <c r="W312" s="6">
        <f t="shared" si="148"/>
        <v>22.878031056894212</v>
      </c>
      <c r="X312" s="6">
        <v>6.4829999999999999E-2</v>
      </c>
      <c r="Y312" s="6">
        <v>19.461966</v>
      </c>
      <c r="Z312" s="6">
        <f t="shared" si="149"/>
        <v>18664.645427319563</v>
      </c>
      <c r="AA312" s="6">
        <f t="shared" si="151"/>
        <v>18664.645427319563</v>
      </c>
      <c r="AB312" s="6">
        <f t="shared" si="150"/>
        <v>17.552517854024675</v>
      </c>
    </row>
    <row r="313" spans="7:28">
      <c r="G313" s="6">
        <v>50912018</v>
      </c>
      <c r="H313" s="6">
        <v>54054660</v>
      </c>
      <c r="I313" s="12">
        <f t="shared" si="136"/>
        <v>108109320</v>
      </c>
      <c r="J313" s="6">
        <v>43239123.6875</v>
      </c>
      <c r="K313" s="12">
        <f t="shared" si="137"/>
        <v>345912989.5</v>
      </c>
      <c r="L313" s="6">
        <f t="shared" si="138"/>
        <v>1666.8962799999999</v>
      </c>
      <c r="M313" s="6">
        <f t="shared" si="139"/>
        <v>5242880</v>
      </c>
      <c r="N313" s="13">
        <f t="shared" si="140"/>
        <v>0.31253327652212959</v>
      </c>
      <c r="O313" s="13"/>
      <c r="P313" s="7">
        <f t="shared" si="141"/>
        <v>0</v>
      </c>
      <c r="Q313" s="7">
        <f t="shared" si="142"/>
        <v>10.255502537451687</v>
      </c>
      <c r="R313" s="6">
        <f t="shared" si="143"/>
        <v>10.255502537451687</v>
      </c>
      <c r="S313" s="6">
        <f t="shared" si="144"/>
        <v>10.255502537451687</v>
      </c>
      <c r="T313" s="7">
        <f t="shared" si="145"/>
        <v>1.0941140557507837E-2</v>
      </c>
      <c r="U313" s="7">
        <f t="shared" si="146"/>
        <v>5.1893740020324532</v>
      </c>
      <c r="V313" s="7">
        <f t="shared" si="147"/>
        <v>24.282982356674033</v>
      </c>
      <c r="W313" s="6">
        <f t="shared" si="148"/>
        <v>29.483297499263994</v>
      </c>
      <c r="X313" s="6">
        <v>9.4277E-2</v>
      </c>
      <c r="Y313" s="6">
        <v>26.138298249999998</v>
      </c>
      <c r="Z313" s="6">
        <f t="shared" si="149"/>
        <v>10778.053541639729</v>
      </c>
      <c r="AA313" s="6">
        <f t="shared" si="151"/>
        <v>10778.053541639729</v>
      </c>
      <c r="AB313" s="6">
        <f t="shared" si="150"/>
        <v>12.797310740242992</v>
      </c>
    </row>
    <row r="314" spans="7:28">
      <c r="G314" s="6">
        <v>16777216</v>
      </c>
      <c r="H314" s="6">
        <v>132557200</v>
      </c>
      <c r="I314" s="12">
        <f t="shared" si="136"/>
        <v>265114400</v>
      </c>
      <c r="J314" s="6">
        <v>57788100.308594003</v>
      </c>
      <c r="K314" s="12">
        <f t="shared" si="137"/>
        <v>462304802.46875203</v>
      </c>
      <c r="L314" s="6">
        <f t="shared" si="138"/>
        <v>1926.23072</v>
      </c>
      <c r="M314" s="6">
        <f t="shared" si="139"/>
        <v>5242880</v>
      </c>
      <c r="N314" s="13">
        <f t="shared" si="140"/>
        <v>0.5734623533743618</v>
      </c>
      <c r="O314" s="13"/>
      <c r="P314" s="7">
        <f t="shared" si="141"/>
        <v>0</v>
      </c>
      <c r="Q314" s="7">
        <f t="shared" si="142"/>
        <v>13.706244687854912</v>
      </c>
      <c r="R314" s="6">
        <f t="shared" si="143"/>
        <v>13.706244687854912</v>
      </c>
      <c r="S314" s="6">
        <f t="shared" si="144"/>
        <v>13.706244687854912</v>
      </c>
      <c r="T314" s="7">
        <f t="shared" si="145"/>
        <v>2.6830747933844701E-2</v>
      </c>
      <c r="U314" s="7">
        <f t="shared" si="146"/>
        <v>6.9354797182199786</v>
      </c>
      <c r="V314" s="7">
        <f t="shared" si="147"/>
        <v>19.143418836991888</v>
      </c>
      <c r="W314" s="6">
        <f t="shared" si="148"/>
        <v>26.105729303145711</v>
      </c>
      <c r="X314" s="6">
        <v>7.4323E-2</v>
      </c>
      <c r="Y314" s="6">
        <v>22.828528047023848</v>
      </c>
      <c r="Z314" s="6">
        <f t="shared" si="149"/>
        <v>18341.457809634856</v>
      </c>
      <c r="AA314" s="6">
        <f t="shared" si="151"/>
        <v>18341.457809634856</v>
      </c>
      <c r="AB314" s="6">
        <f t="shared" si="150"/>
        <v>14.355727401132686</v>
      </c>
    </row>
    <row r="315" spans="7:28">
      <c r="G315" s="6">
        <v>7414866</v>
      </c>
      <c r="H315" s="6">
        <v>194109311</v>
      </c>
      <c r="I315" s="12">
        <f t="shared" si="136"/>
        <v>388218622</v>
      </c>
      <c r="J315" s="6">
        <v>40629328.234375</v>
      </c>
      <c r="K315" s="12">
        <f t="shared" si="137"/>
        <v>325034625.875</v>
      </c>
      <c r="L315" s="6">
        <f t="shared" si="138"/>
        <v>2477.6090519999998</v>
      </c>
      <c r="M315" s="6">
        <f t="shared" si="139"/>
        <v>5242880</v>
      </c>
      <c r="N315" s="13">
        <f t="shared" si="140"/>
        <v>1.1943915850654598</v>
      </c>
      <c r="O315" s="13"/>
      <c r="P315" s="7">
        <f t="shared" si="141"/>
        <v>0</v>
      </c>
      <c r="Q315" s="7">
        <f t="shared" si="142"/>
        <v>9.6365084041480387</v>
      </c>
      <c r="R315" s="6">
        <f t="shared" si="143"/>
        <v>9.6365084041480387</v>
      </c>
      <c r="S315" s="6">
        <f t="shared" si="144"/>
        <v>9.6365084041480387</v>
      </c>
      <c r="T315" s="7">
        <f t="shared" si="145"/>
        <v>3.9289438786073251E-2</v>
      </c>
      <c r="U315" s="7">
        <f t="shared" si="146"/>
        <v>4.876157555442334</v>
      </c>
      <c r="V315" s="7">
        <f t="shared" si="147"/>
        <v>28.44403521126284</v>
      </c>
      <c r="W315" s="6">
        <f t="shared" si="148"/>
        <v>33.359482205491247</v>
      </c>
      <c r="X315" s="6">
        <v>0.110432</v>
      </c>
      <c r="Y315" s="6">
        <v>28.410472533370143</v>
      </c>
      <c r="Z315" s="6">
        <f t="shared" si="149"/>
        <v>8626.1920495400227</v>
      </c>
      <c r="AA315" s="6">
        <f t="shared" si="151"/>
        <v>8626.1920495400227</v>
      </c>
      <c r="AB315" s="6">
        <f t="shared" si="150"/>
        <v>17.419666872165312</v>
      </c>
    </row>
    <row r="316" spans="7:28">
      <c r="G316" s="6">
        <v>16240000</v>
      </c>
      <c r="H316" s="6">
        <v>232232816</v>
      </c>
      <c r="I316" s="12">
        <f t="shared" si="136"/>
        <v>464465632</v>
      </c>
      <c r="J316" s="6">
        <v>100084853.85156199</v>
      </c>
      <c r="K316" s="12">
        <f t="shared" si="137"/>
        <v>800678830.81249595</v>
      </c>
      <c r="L316" s="6">
        <f t="shared" si="138"/>
        <v>3111.5937920000001</v>
      </c>
      <c r="M316" s="6">
        <f t="shared" si="139"/>
        <v>5242880</v>
      </c>
      <c r="N316" s="13">
        <f t="shared" si="140"/>
        <v>0.58008981145246385</v>
      </c>
      <c r="O316" s="13"/>
      <c r="P316" s="7">
        <f t="shared" si="141"/>
        <v>0</v>
      </c>
      <c r="Q316" s="7">
        <f t="shared" si="142"/>
        <v>23.73823484614012</v>
      </c>
      <c r="R316" s="6">
        <f t="shared" si="143"/>
        <v>23.73823484614012</v>
      </c>
      <c r="S316" s="6">
        <f t="shared" si="144"/>
        <v>23.73823484614012</v>
      </c>
      <c r="T316" s="7">
        <f t="shared" si="145"/>
        <v>4.7005972878598347E-2</v>
      </c>
      <c r="U316" s="7">
        <f t="shared" si="146"/>
        <v>12.011754501043701</v>
      </c>
      <c r="V316" s="7">
        <f t="shared" si="147"/>
        <v>32.424273512838873</v>
      </c>
      <c r="W316" s="6">
        <f t="shared" si="148"/>
        <v>44.483033986761171</v>
      </c>
      <c r="X316" s="6">
        <v>0.125885</v>
      </c>
      <c r="Y316" s="6">
        <v>38.384134857106893</v>
      </c>
      <c r="Z316" s="6">
        <f t="shared" si="149"/>
        <v>18757.07975226605</v>
      </c>
      <c r="AA316" s="6">
        <f t="shared" si="151"/>
        <v>18757.07975226605</v>
      </c>
      <c r="AB316" s="6">
        <f>ABS(W316-Y316)/ABS(Y316)*100</f>
        <v>15.889114480132813</v>
      </c>
    </row>
    <row r="317" spans="7:28">
      <c r="G317" s="6">
        <v>2017169</v>
      </c>
      <c r="H317" s="6">
        <v>283073458</v>
      </c>
      <c r="I317" s="12">
        <f t="shared" si="136"/>
        <v>566146916</v>
      </c>
      <c r="J317" s="6">
        <v>58558108.859375</v>
      </c>
      <c r="K317" s="12">
        <f t="shared" si="137"/>
        <v>468464870.875</v>
      </c>
      <c r="L317" s="6">
        <f t="shared" si="138"/>
        <v>3437.2248760000002</v>
      </c>
      <c r="M317" s="6">
        <f t="shared" si="139"/>
        <v>5242880</v>
      </c>
      <c r="N317" s="13">
        <f t="shared" si="140"/>
        <v>1.2085151976124682</v>
      </c>
      <c r="O317" s="13"/>
      <c r="P317" s="7">
        <f t="shared" si="141"/>
        <v>0</v>
      </c>
      <c r="Q317" s="7">
        <f t="shared" si="142"/>
        <v>13.888876156139661</v>
      </c>
      <c r="R317" s="6">
        <f t="shared" si="143"/>
        <v>13.888876156139661</v>
      </c>
      <c r="S317" s="6">
        <f t="shared" si="144"/>
        <v>13.888876156139661</v>
      </c>
      <c r="T317" s="7">
        <f t="shared" si="145"/>
        <v>5.7296567808914005E-2</v>
      </c>
      <c r="U317" s="7">
        <f t="shared" si="146"/>
        <v>7.027892838884604</v>
      </c>
      <c r="V317" s="7">
        <f t="shared" si="147"/>
        <v>18.584490660299981</v>
      </c>
      <c r="W317" s="6">
        <f t="shared" si="148"/>
        <v>25.6696800669935</v>
      </c>
      <c r="X317" s="6">
        <v>7.2152999999999995E-2</v>
      </c>
      <c r="Y317" s="6">
        <v>21.73654220625</v>
      </c>
      <c r="Z317" s="6">
        <f t="shared" si="149"/>
        <v>19149.20121982407</v>
      </c>
      <c r="AA317" s="6">
        <f t="shared" si="151"/>
        <v>19149.20121982407</v>
      </c>
      <c r="AB317" s="6">
        <f t="shared" si="150"/>
        <v>18.094588474208138</v>
      </c>
    </row>
    <row r="318" spans="7:28">
      <c r="G318" s="6">
        <v>18520486</v>
      </c>
      <c r="H318" s="6">
        <v>298113762</v>
      </c>
      <c r="I318" s="12">
        <f t="shared" si="136"/>
        <v>596227524</v>
      </c>
      <c r="J318" s="6">
        <v>67469649.703125</v>
      </c>
      <c r="K318" s="12">
        <f t="shared" si="137"/>
        <v>539757197.625</v>
      </c>
      <c r="L318" s="6">
        <f t="shared" si="138"/>
        <v>3947.774864</v>
      </c>
      <c r="M318" s="6">
        <f t="shared" si="139"/>
        <v>5242880</v>
      </c>
      <c r="N318" s="13">
        <f t="shared" si="140"/>
        <v>1.1046217199575599</v>
      </c>
      <c r="O318" s="13"/>
      <c r="P318" s="7">
        <f t="shared" si="141"/>
        <v>0</v>
      </c>
      <c r="Q318" s="7">
        <f t="shared" si="142"/>
        <v>16.002525137469572</v>
      </c>
      <c r="R318" s="6">
        <f t="shared" si="143"/>
        <v>16.002525137469572</v>
      </c>
      <c r="S318" s="6">
        <f t="shared" si="144"/>
        <v>16.002525137469572</v>
      </c>
      <c r="T318" s="7">
        <f t="shared" si="145"/>
        <v>6.0340858164114594E-2</v>
      </c>
      <c r="U318" s="7">
        <f t="shared" si="146"/>
        <v>8.0974177142459336</v>
      </c>
      <c r="V318" s="7">
        <f t="shared" si="147"/>
        <v>24.979453227538045</v>
      </c>
      <c r="W318" s="6">
        <f t="shared" si="148"/>
        <v>33.137211799948091</v>
      </c>
      <c r="X318" s="6">
        <v>9.6980999999999998E-2</v>
      </c>
      <c r="Y318" s="6">
        <v>28.44276400910854</v>
      </c>
      <c r="Z318" s="6">
        <f t="shared" si="149"/>
        <v>16400.680687422868</v>
      </c>
      <c r="AA318" s="6">
        <f t="shared" si="151"/>
        <v>16400.680687422868</v>
      </c>
      <c r="AB318" s="6">
        <f t="shared" si="150"/>
        <v>16.504893087521999</v>
      </c>
    </row>
    <row r="319" spans="7:28">
      <c r="G319" s="6">
        <v>27993600</v>
      </c>
      <c r="H319" s="6">
        <v>401232976</v>
      </c>
      <c r="I319" s="12">
        <f t="shared" si="136"/>
        <v>802465952</v>
      </c>
      <c r="J319" s="6">
        <v>172940450.078125</v>
      </c>
      <c r="K319" s="12">
        <f t="shared" si="137"/>
        <v>1383523600.625</v>
      </c>
      <c r="L319" s="6">
        <f t="shared" si="138"/>
        <v>5374.6677120000004</v>
      </c>
      <c r="M319" s="6">
        <f t="shared" si="139"/>
        <v>5242880</v>
      </c>
      <c r="N319" s="13">
        <f t="shared" si="140"/>
        <v>0.58001609198244974</v>
      </c>
      <c r="O319" s="13"/>
      <c r="P319" s="7">
        <f t="shared" si="141"/>
        <v>0</v>
      </c>
      <c r="Q319" s="7">
        <f t="shared" si="142"/>
        <v>41.018204657023958</v>
      </c>
      <c r="R319" s="6">
        <f t="shared" si="143"/>
        <v>41.018204657023958</v>
      </c>
      <c r="S319" s="6">
        <f t="shared" si="144"/>
        <v>41.018204657023958</v>
      </c>
      <c r="T319" s="7">
        <f t="shared" si="145"/>
        <v>8.1213097755552785E-2</v>
      </c>
      <c r="U319" s="7">
        <f t="shared" si="146"/>
        <v>20.755570395490182</v>
      </c>
      <c r="V319" s="7">
        <f t="shared" si="147"/>
        <v>56.163781928121239</v>
      </c>
      <c r="W319" s="6">
        <f t="shared" si="148"/>
        <v>77.000565421366971</v>
      </c>
      <c r="X319" s="6">
        <v>0.218052</v>
      </c>
      <c r="Y319" s="6">
        <v>66.273271199927322</v>
      </c>
      <c r="Z319" s="6">
        <f t="shared" si="149"/>
        <v>18711.203133667179</v>
      </c>
      <c r="AA319" s="6">
        <f t="shared" si="151"/>
        <v>18711.203133667179</v>
      </c>
      <c r="AB319" s="6">
        <f t="shared" si="150"/>
        <v>16.186456511371684</v>
      </c>
    </row>
    <row r="320" spans="7:28">
      <c r="G320" s="6">
        <v>22744080</v>
      </c>
      <c r="H320" s="6">
        <v>639999458</v>
      </c>
      <c r="I320" s="12">
        <f t="shared" si="136"/>
        <v>1279998916</v>
      </c>
      <c r="J320" s="6">
        <v>136422747.765625</v>
      </c>
      <c r="K320" s="12">
        <f t="shared" si="137"/>
        <v>1091381982.125</v>
      </c>
      <c r="L320" s="6">
        <f t="shared" si="138"/>
        <v>8134.8750959999998</v>
      </c>
      <c r="M320" s="6">
        <f t="shared" si="139"/>
        <v>5242880</v>
      </c>
      <c r="N320" s="13">
        <f t="shared" si="140"/>
        <v>1.172823939706013</v>
      </c>
      <c r="O320" s="13"/>
      <c r="P320" s="7">
        <f t="shared" si="141"/>
        <v>0</v>
      </c>
      <c r="Q320" s="7">
        <f t="shared" si="142"/>
        <v>32.356896175510599</v>
      </c>
      <c r="R320" s="6">
        <f t="shared" si="143"/>
        <v>32.356896175510599</v>
      </c>
      <c r="S320" s="6">
        <f t="shared" si="144"/>
        <v>32.356896175510599</v>
      </c>
      <c r="T320" s="7">
        <f t="shared" si="145"/>
        <v>0.12954154233338686</v>
      </c>
      <c r="U320" s="7">
        <f t="shared" si="146"/>
        <v>16.372872532230023</v>
      </c>
      <c r="V320" s="7">
        <f t="shared" si="147"/>
        <v>46.26766235361449</v>
      </c>
      <c r="W320" s="6">
        <f t="shared" si="148"/>
        <v>62.770076428177902</v>
      </c>
      <c r="X320" s="6">
        <v>0.17963100000000001</v>
      </c>
      <c r="Y320" s="6">
        <v>53.120479320000008</v>
      </c>
      <c r="Z320" s="6">
        <f t="shared" si="149"/>
        <v>17912.980039921058</v>
      </c>
      <c r="AA320" s="6">
        <f t="shared" si="151"/>
        <v>17912.980039921058</v>
      </c>
      <c r="AB320" s="6">
        <f t="shared" si="150"/>
        <v>18.165493293176656</v>
      </c>
    </row>
    <row r="321" spans="5:28">
      <c r="G321" s="6">
        <v>39459925</v>
      </c>
      <c r="H321" s="6">
        <v>936364282</v>
      </c>
      <c r="I321" s="12">
        <f t="shared" si="136"/>
        <v>1872728564</v>
      </c>
      <c r="J321" s="6">
        <v>203614990.46875</v>
      </c>
      <c r="K321" s="12">
        <f t="shared" si="137"/>
        <v>1628919923.75</v>
      </c>
      <c r="L321" s="6">
        <f t="shared" si="138"/>
        <v>12025.569884</v>
      </c>
      <c r="M321" s="6">
        <f t="shared" si="139"/>
        <v>5242880</v>
      </c>
      <c r="N321" s="13">
        <f t="shared" si="140"/>
        <v>1.1496750311020314</v>
      </c>
      <c r="O321" s="13"/>
      <c r="P321" s="7">
        <f t="shared" si="141"/>
        <v>0</v>
      </c>
      <c r="Q321" s="7">
        <f t="shared" si="142"/>
        <v>48.293625618021878</v>
      </c>
      <c r="R321" s="6">
        <f t="shared" si="143"/>
        <v>48.293625618021878</v>
      </c>
      <c r="S321" s="6">
        <f t="shared" si="144"/>
        <v>48.293625618021878</v>
      </c>
      <c r="T321" s="7">
        <f t="shared" si="145"/>
        <v>0.18952840000088625</v>
      </c>
      <c r="U321" s="7">
        <f t="shared" si="146"/>
        <v>24.436997049227422</v>
      </c>
      <c r="V321" s="7">
        <f t="shared" si="147"/>
        <v>104.17056089418905</v>
      </c>
      <c r="W321" s="6">
        <f t="shared" si="148"/>
        <v>128.79708634341736</v>
      </c>
      <c r="X321" s="6">
        <v>0.40443499999999999</v>
      </c>
      <c r="Y321" s="6">
        <v>109.88866618178142</v>
      </c>
      <c r="Z321" s="6">
        <f t="shared" si="149"/>
        <v>11841.010451128583</v>
      </c>
      <c r="AA321" s="6">
        <f t="shared" si="151"/>
        <v>11841.010451128583</v>
      </c>
      <c r="AB321" s="6">
        <f t="shared" si="150"/>
        <v>17.206888406814418</v>
      </c>
    </row>
    <row r="322" spans="5:28">
      <c r="G322" s="6">
        <v>118142155</v>
      </c>
      <c r="H322" s="6">
        <v>1019903190</v>
      </c>
      <c r="I322" s="12">
        <f t="shared" si="136"/>
        <v>2039806380</v>
      </c>
      <c r="J322" s="6">
        <v>256599293.5</v>
      </c>
      <c r="K322" s="12">
        <f t="shared" si="137"/>
        <v>2052794348</v>
      </c>
      <c r="L322" s="6">
        <f t="shared" si="138"/>
        <v>14601.68138</v>
      </c>
      <c r="M322" s="6">
        <f t="shared" si="139"/>
        <v>5242880</v>
      </c>
      <c r="N322" s="13">
        <f t="shared" si="140"/>
        <v>0.99367303012469133</v>
      </c>
      <c r="O322" s="13"/>
      <c r="P322" s="7">
        <f t="shared" si="141"/>
        <v>0</v>
      </c>
      <c r="Q322" s="7">
        <f t="shared" si="142"/>
        <v>60.860500425875102</v>
      </c>
      <c r="R322" s="6">
        <f t="shared" si="143"/>
        <v>60.860500425875102</v>
      </c>
      <c r="S322" s="6">
        <f t="shared" si="144"/>
        <v>60.860500425875102</v>
      </c>
      <c r="T322" s="7">
        <f t="shared" si="145"/>
        <v>0.20643741273815472</v>
      </c>
      <c r="U322" s="7">
        <f t="shared" si="146"/>
        <v>30.795945640631572</v>
      </c>
      <c r="V322" s="7">
        <f t="shared" si="147"/>
        <v>99.557729227656651</v>
      </c>
      <c r="W322" s="6">
        <f t="shared" si="148"/>
        <v>130.56011228102636</v>
      </c>
      <c r="X322" s="6">
        <v>0.38652599999999998</v>
      </c>
      <c r="Y322" s="6">
        <v>113.55782492730786</v>
      </c>
      <c r="Z322" s="6">
        <f t="shared" si="149"/>
        <v>15645.512701829915</v>
      </c>
      <c r="AA322" s="6">
        <f t="shared" si="151"/>
        <v>15645.512701829915</v>
      </c>
      <c r="AB322" s="6">
        <f t="shared" si="150"/>
        <v>14.972360878347423</v>
      </c>
    </row>
    <row r="324" spans="5:28">
      <c r="E324" s="6"/>
      <c r="F324" s="6"/>
      <c r="G324" s="4" t="s">
        <v>50</v>
      </c>
      <c r="K324" s="9"/>
      <c r="L324" s="9"/>
    </row>
    <row r="325" spans="5:28">
      <c r="E325" s="6"/>
      <c r="F325" s="6"/>
      <c r="G325" t="s">
        <v>32</v>
      </c>
      <c r="H325" t="s">
        <v>79</v>
      </c>
      <c r="I325" t="s">
        <v>33</v>
      </c>
      <c r="J325" t="s">
        <v>75</v>
      </c>
      <c r="K325" t="s">
        <v>63</v>
      </c>
      <c r="L325" t="s">
        <v>61</v>
      </c>
      <c r="M325" t="s">
        <v>65</v>
      </c>
      <c r="N325" s="9" t="s">
        <v>59</v>
      </c>
      <c r="O325" t="s">
        <v>64</v>
      </c>
      <c r="P325" t="s">
        <v>34</v>
      </c>
      <c r="Q325" t="s">
        <v>35</v>
      </c>
      <c r="R325" t="s">
        <v>36</v>
      </c>
      <c r="S325" t="s">
        <v>37</v>
      </c>
      <c r="T325" t="s">
        <v>38</v>
      </c>
      <c r="U325" t="s">
        <v>39</v>
      </c>
      <c r="V325" t="s">
        <v>40</v>
      </c>
      <c r="W325" t="s">
        <v>41</v>
      </c>
      <c r="X325" t="s">
        <v>42</v>
      </c>
      <c r="Y325" t="s">
        <v>43</v>
      </c>
      <c r="Z325" t="s">
        <v>44</v>
      </c>
      <c r="AA325" t="s">
        <v>77</v>
      </c>
      <c r="AB325" t="s">
        <v>45</v>
      </c>
    </row>
    <row r="326" spans="5:28">
      <c r="E326" s="12">
        <f t="shared" ref="E326:E389" si="152">K326/F326</f>
        <v>6.0033112659400071E-5</v>
      </c>
      <c r="F326" s="12">
        <f t="shared" ref="F326:F389" si="153">H326*1.5</f>
        <v>3976002</v>
      </c>
      <c r="G326" s="6">
        <v>52329</v>
      </c>
      <c r="H326" s="6">
        <v>2650668</v>
      </c>
      <c r="I326" s="12">
        <f t="shared" ref="I326:I389" si="154">2*H326</f>
        <v>5301336</v>
      </c>
      <c r="J326" s="6">
        <v>29.836472000000001</v>
      </c>
      <c r="K326" s="12">
        <f t="shared" ref="K326:K389" si="155">J326*8</f>
        <v>238.691776</v>
      </c>
      <c r="L326" s="6">
        <f t="shared" ref="L326:L389" si="156">((H326+2*G326)*8+(G326+H326)*4)/1000000</f>
        <v>32.854596000000001</v>
      </c>
      <c r="M326" s="6">
        <f t="shared" ref="M326:M389" si="157">40*2^20/8</f>
        <v>5242880</v>
      </c>
      <c r="N326" s="13">
        <f t="shared" ref="N326:N389" si="158">I326/K326</f>
        <v>22209.965038761955</v>
      </c>
      <c r="O326" s="13"/>
      <c r="P326" s="7">
        <f t="shared" ref="P326:P389" si="159">$B$32*I326</f>
        <v>0</v>
      </c>
      <c r="Q326" s="7">
        <f t="shared" ref="Q326:Q389" si="160">$C$32*K326</f>
        <v>7.0766469856340836E-6</v>
      </c>
      <c r="R326" s="6">
        <f t="shared" ref="R326:R389" si="161">P326+Q326</f>
        <v>7.0766469856340836E-6</v>
      </c>
      <c r="S326" s="6">
        <f t="shared" ref="S326:S389" si="162">MAX(P326,Q326)</f>
        <v>7.0766469856340836E-6</v>
      </c>
      <c r="T326" s="7">
        <f t="shared" ref="T326:T389" si="163">$D$32*I326</f>
        <v>5.3651861207319003E-4</v>
      </c>
      <c r="U326" s="7">
        <f t="shared" ref="U326:U389" si="164">$E$32*K326</f>
        <v>3.580845283271312E-6</v>
      </c>
      <c r="V326" s="7">
        <f t="shared" ref="V326:V389" si="165">X326*$F$32</f>
        <v>6.9028917674391857E-2</v>
      </c>
      <c r="W326" s="6">
        <f t="shared" ref="W326:W389" si="166">SUM(T326:V326)</f>
        <v>6.9569017131748317E-2</v>
      </c>
      <c r="X326" s="6">
        <v>2.6800000000000001E-4</v>
      </c>
      <c r="Y326" s="6">
        <v>6.4171706666755993E-2</v>
      </c>
      <c r="Z326" s="6">
        <f t="shared" ref="Z326:Z389" si="167">ABS(S326-X326)/ABS(X326)*100</f>
        <v>97.359460079987286</v>
      </c>
      <c r="AA326" s="6">
        <f>ABS(R326-X326)/ABS(X326)*100</f>
        <v>97.359460079987286</v>
      </c>
      <c r="AB326" s="6">
        <f>ABS(W326-Y326)/ABS(Y326)*100</f>
        <v>8.4107323076516991</v>
      </c>
    </row>
    <row r="327" spans="5:28">
      <c r="E327" s="12">
        <f t="shared" si="152"/>
        <v>2.8930126748449822E-5</v>
      </c>
      <c r="F327" s="12">
        <f t="shared" si="153"/>
        <v>4015986</v>
      </c>
      <c r="G327" s="6">
        <v>54870</v>
      </c>
      <c r="H327" s="6">
        <v>2677324</v>
      </c>
      <c r="I327" s="12">
        <f t="shared" si="154"/>
        <v>5354648</v>
      </c>
      <c r="J327" s="6">
        <v>14.522873000000001</v>
      </c>
      <c r="K327" s="12">
        <f t="shared" si="155"/>
        <v>116.182984</v>
      </c>
      <c r="L327" s="6">
        <f t="shared" si="156"/>
        <v>33.225287999999999</v>
      </c>
      <c r="M327" s="6">
        <f t="shared" si="157"/>
        <v>5242880</v>
      </c>
      <c r="N327" s="13">
        <f t="shared" si="158"/>
        <v>46088.057094488118</v>
      </c>
      <c r="O327" s="13"/>
      <c r="P327" s="7">
        <f t="shared" si="159"/>
        <v>0</v>
      </c>
      <c r="Q327" s="7">
        <f t="shared" si="160"/>
        <v>3.4445508650686524E-6</v>
      </c>
      <c r="R327" s="6">
        <f t="shared" si="161"/>
        <v>3.4445508650686524E-6</v>
      </c>
      <c r="S327" s="6">
        <f t="shared" si="162"/>
        <v>3.4445508650686524E-6</v>
      </c>
      <c r="T327" s="7">
        <f t="shared" si="163"/>
        <v>5.4191402188061332E-4</v>
      </c>
      <c r="U327" s="7">
        <f t="shared" si="164"/>
        <v>1.7429728716450889E-6</v>
      </c>
      <c r="V327" s="7">
        <f t="shared" si="165"/>
        <v>5.7180670610876831E-2</v>
      </c>
      <c r="W327" s="6">
        <f t="shared" si="166"/>
        <v>5.7724327605629087E-2</v>
      </c>
      <c r="X327" s="6">
        <v>2.22E-4</v>
      </c>
      <c r="Y327" s="6">
        <v>5.5549950000000001E-2</v>
      </c>
      <c r="Z327" s="6">
        <f t="shared" si="167"/>
        <v>98.448400511230332</v>
      </c>
      <c r="AA327" s="6">
        <f t="shared" ref="AA327:AA390" si="168">ABS(R327-X327)/ABS(X327)*100</f>
        <v>98.448400511230332</v>
      </c>
      <c r="AB327" s="6">
        <f t="shared" ref="AB326:AB389" si="169">ABS(W327-Y327)/ABS(Y327)*100</f>
        <v>3.9142746404435771</v>
      </c>
    </row>
    <row r="328" spans="5:28">
      <c r="E328" s="12">
        <f t="shared" si="152"/>
        <v>2.7830693250194646E-5</v>
      </c>
      <c r="F328" s="12">
        <f t="shared" si="153"/>
        <v>4047694.5</v>
      </c>
      <c r="G328" s="6">
        <v>52329</v>
      </c>
      <c r="H328" s="6">
        <v>2698463</v>
      </c>
      <c r="I328" s="12">
        <f t="shared" si="154"/>
        <v>5396926</v>
      </c>
      <c r="J328" s="6">
        <v>14.081268</v>
      </c>
      <c r="K328" s="12">
        <f t="shared" si="155"/>
        <v>112.650144</v>
      </c>
      <c r="L328" s="6">
        <f t="shared" si="156"/>
        <v>33.428136000000002</v>
      </c>
      <c r="M328" s="6">
        <f t="shared" si="157"/>
        <v>5242880</v>
      </c>
      <c r="N328" s="13">
        <f t="shared" si="158"/>
        <v>47908.735917816492</v>
      </c>
      <c r="O328" s="13"/>
      <c r="P328" s="7">
        <f t="shared" si="159"/>
        <v>0</v>
      </c>
      <c r="Q328" s="7">
        <f t="shared" si="160"/>
        <v>3.3398105093023625E-6</v>
      </c>
      <c r="R328" s="6">
        <f t="shared" si="161"/>
        <v>3.3398105093023625E-6</v>
      </c>
      <c r="S328" s="6">
        <f t="shared" si="162"/>
        <v>3.3398105093023625E-6</v>
      </c>
      <c r="T328" s="7">
        <f t="shared" si="163"/>
        <v>5.4619274216569438E-4</v>
      </c>
      <c r="U328" s="7">
        <f t="shared" si="164"/>
        <v>1.6899733353286294E-6</v>
      </c>
      <c r="V328" s="7">
        <f t="shared" si="165"/>
        <v>6.7998635321042722E-2</v>
      </c>
      <c r="W328" s="6">
        <f t="shared" si="166"/>
        <v>6.8546518036543741E-2</v>
      </c>
      <c r="X328" s="6">
        <v>2.6400000000000002E-4</v>
      </c>
      <c r="Y328" s="6">
        <v>6.4711680000000008E-2</v>
      </c>
      <c r="Z328" s="6">
        <f t="shared" si="167"/>
        <v>98.734920261627906</v>
      </c>
      <c r="AA328" s="6">
        <f t="shared" si="168"/>
        <v>98.734920261627906</v>
      </c>
      <c r="AB328" s="6">
        <f t="shared" si="169"/>
        <v>5.9260369017520995</v>
      </c>
    </row>
    <row r="329" spans="5:28">
      <c r="E329" s="12">
        <f t="shared" si="152"/>
        <v>1.1349457569694271E-4</v>
      </c>
      <c r="F329" s="12">
        <f t="shared" si="153"/>
        <v>3936496.5</v>
      </c>
      <c r="G329" s="6">
        <v>121192</v>
      </c>
      <c r="H329" s="6">
        <v>2624331</v>
      </c>
      <c r="I329" s="12">
        <f t="shared" si="154"/>
        <v>5248662</v>
      </c>
      <c r="J329" s="6">
        <v>55.846375000000002</v>
      </c>
      <c r="K329" s="12">
        <f t="shared" si="155"/>
        <v>446.77100000000002</v>
      </c>
      <c r="L329" s="6">
        <f t="shared" si="156"/>
        <v>33.915812000000003</v>
      </c>
      <c r="M329" s="6">
        <f t="shared" si="157"/>
        <v>5242880</v>
      </c>
      <c r="N329" s="13">
        <f t="shared" si="158"/>
        <v>11747.991700446089</v>
      </c>
      <c r="O329" s="13"/>
      <c r="P329" s="7">
        <f t="shared" si="159"/>
        <v>0</v>
      </c>
      <c r="Q329" s="7">
        <f t="shared" si="160"/>
        <v>1.324570416040947E-5</v>
      </c>
      <c r="R329" s="6">
        <f t="shared" si="161"/>
        <v>1.324570416040947E-5</v>
      </c>
      <c r="S329" s="6">
        <f t="shared" si="162"/>
        <v>1.324570416040947E-5</v>
      </c>
      <c r="T329" s="7">
        <f t="shared" si="163"/>
        <v>5.3118777068295498E-4</v>
      </c>
      <c r="U329" s="7">
        <f t="shared" si="164"/>
        <v>6.7024421823917692E-6</v>
      </c>
      <c r="V329" s="7">
        <f t="shared" si="165"/>
        <v>0.15789077065075452</v>
      </c>
      <c r="W329" s="6">
        <f t="shared" si="166"/>
        <v>0.15842866086361987</v>
      </c>
      <c r="X329" s="6">
        <v>6.1300000000000005E-4</v>
      </c>
      <c r="Y329" s="6">
        <v>0.1426834125</v>
      </c>
      <c r="Z329" s="6">
        <f t="shared" si="167"/>
        <v>97.839199973832052</v>
      </c>
      <c r="AA329" s="6">
        <f t="shared" si="168"/>
        <v>97.839199973832052</v>
      </c>
      <c r="AB329" s="6">
        <f t="shared" si="169"/>
        <v>11.03509377000629</v>
      </c>
    </row>
    <row r="330" spans="5:28">
      <c r="E330" s="12">
        <f t="shared" si="152"/>
        <v>2.4093158666564675E-4</v>
      </c>
      <c r="F330" s="12">
        <f t="shared" si="153"/>
        <v>4274883</v>
      </c>
      <c r="G330" s="6">
        <v>16830</v>
      </c>
      <c r="H330" s="6">
        <v>2849922</v>
      </c>
      <c r="I330" s="12">
        <f t="shared" si="154"/>
        <v>5699844</v>
      </c>
      <c r="J330" s="6">
        <v>128.744293</v>
      </c>
      <c r="K330" s="12">
        <f t="shared" si="155"/>
        <v>1029.954344</v>
      </c>
      <c r="L330" s="6">
        <f t="shared" si="156"/>
        <v>34.535663999999997</v>
      </c>
      <c r="M330" s="6">
        <f t="shared" si="157"/>
        <v>5242880</v>
      </c>
      <c r="N330" s="13">
        <f t="shared" si="158"/>
        <v>5534.0744307788464</v>
      </c>
      <c r="O330" s="13"/>
      <c r="P330" s="7">
        <f t="shared" si="159"/>
        <v>0</v>
      </c>
      <c r="Q330" s="7">
        <f t="shared" si="160"/>
        <v>3.0535711895697365E-5</v>
      </c>
      <c r="R330" s="6">
        <f t="shared" si="161"/>
        <v>3.0535711895697365E-5</v>
      </c>
      <c r="S330" s="6">
        <f t="shared" si="162"/>
        <v>3.0535711895697365E-5</v>
      </c>
      <c r="T330" s="7">
        <f t="shared" si="163"/>
        <v>5.7684938134721134E-4</v>
      </c>
      <c r="U330" s="7">
        <f t="shared" si="164"/>
        <v>1.5451337354401343E-5</v>
      </c>
      <c r="V330" s="7">
        <f t="shared" si="165"/>
        <v>5.7180670610876831E-2</v>
      </c>
      <c r="W330" s="6">
        <f t="shared" si="166"/>
        <v>5.7772971329578447E-2</v>
      </c>
      <c r="X330" s="6">
        <v>2.22E-4</v>
      </c>
      <c r="Y330" s="6">
        <v>5.4145800000000001E-2</v>
      </c>
      <c r="Z330" s="6">
        <f t="shared" si="167"/>
        <v>86.245174821757942</v>
      </c>
      <c r="AA330" s="6">
        <f t="shared" si="168"/>
        <v>86.245174821757942</v>
      </c>
      <c r="AB330" s="6">
        <f t="shared" si="169"/>
        <v>6.6988969219744581</v>
      </c>
    </row>
    <row r="331" spans="5:28">
      <c r="E331" s="12">
        <f t="shared" si="152"/>
        <v>3.2176016184331956E-5</v>
      </c>
      <c r="F331" s="12">
        <f t="shared" si="153"/>
        <v>4060717.5</v>
      </c>
      <c r="G331" s="6">
        <v>106437</v>
      </c>
      <c r="H331" s="6">
        <v>2707145</v>
      </c>
      <c r="I331" s="12">
        <f t="shared" si="154"/>
        <v>5414290</v>
      </c>
      <c r="J331" s="6">
        <v>16.332214</v>
      </c>
      <c r="K331" s="12">
        <f t="shared" si="155"/>
        <v>130.657712</v>
      </c>
      <c r="L331" s="6">
        <f t="shared" si="156"/>
        <v>34.61448</v>
      </c>
      <c r="M331" s="6">
        <f t="shared" si="157"/>
        <v>5242880</v>
      </c>
      <c r="N331" s="13">
        <f t="shared" si="158"/>
        <v>41438.732678863991</v>
      </c>
      <c r="O331" s="13"/>
      <c r="P331" s="7">
        <f t="shared" si="159"/>
        <v>0</v>
      </c>
      <c r="Q331" s="7">
        <f t="shared" si="160"/>
        <v>3.8736923377479347E-6</v>
      </c>
      <c r="R331" s="6">
        <f t="shared" si="161"/>
        <v>3.8736923377479347E-6</v>
      </c>
      <c r="S331" s="6">
        <f t="shared" si="162"/>
        <v>3.8736923377479347E-6</v>
      </c>
      <c r="T331" s="7">
        <f t="shared" si="163"/>
        <v>5.4795005563913551E-4</v>
      </c>
      <c r="U331" s="7">
        <f t="shared" si="164"/>
        <v>1.9601222110736714E-6</v>
      </c>
      <c r="V331" s="7">
        <f t="shared" si="165"/>
        <v>9.1695129448072746E-2</v>
      </c>
      <c r="W331" s="6">
        <f t="shared" si="166"/>
        <v>9.2245039625922953E-2</v>
      </c>
      <c r="X331" s="6">
        <v>3.5599999999999998E-4</v>
      </c>
      <c r="Y331" s="6">
        <v>8.7252040000000003E-2</v>
      </c>
      <c r="Z331" s="6">
        <f t="shared" si="167"/>
        <v>98.911884174789904</v>
      </c>
      <c r="AA331" s="6">
        <f t="shared" si="168"/>
        <v>98.911884174789904</v>
      </c>
      <c r="AB331" s="6">
        <f t="shared" si="169"/>
        <v>5.722501876085591</v>
      </c>
    </row>
    <row r="332" spans="5:28">
      <c r="E332" s="12">
        <f t="shared" si="152"/>
        <v>1.4321849472581359E-4</v>
      </c>
      <c r="F332" s="12">
        <f t="shared" si="153"/>
        <v>4060768.5</v>
      </c>
      <c r="G332" s="6">
        <v>106437</v>
      </c>
      <c r="H332" s="6">
        <v>2707179</v>
      </c>
      <c r="I332" s="12">
        <f t="shared" si="154"/>
        <v>5414358</v>
      </c>
      <c r="J332" s="6">
        <v>72.697143999999994</v>
      </c>
      <c r="K332" s="12">
        <f t="shared" si="155"/>
        <v>581.57715199999996</v>
      </c>
      <c r="L332" s="6">
        <f t="shared" si="156"/>
        <v>34.614888000000001</v>
      </c>
      <c r="M332" s="6">
        <f t="shared" si="157"/>
        <v>5242880</v>
      </c>
      <c r="N332" s="13">
        <f t="shared" si="158"/>
        <v>9309.7845769566957</v>
      </c>
      <c r="O332" s="13"/>
      <c r="P332" s="7">
        <f t="shared" si="159"/>
        <v>0</v>
      </c>
      <c r="Q332" s="7">
        <f t="shared" si="160"/>
        <v>1.7242387938889253E-5</v>
      </c>
      <c r="R332" s="6">
        <f t="shared" si="161"/>
        <v>1.7242387938889253E-5</v>
      </c>
      <c r="S332" s="6">
        <f t="shared" si="162"/>
        <v>1.7242387938889253E-5</v>
      </c>
      <c r="T332" s="7">
        <f t="shared" si="163"/>
        <v>5.4795693753940011E-4</v>
      </c>
      <c r="U332" s="7">
        <f t="shared" si="164"/>
        <v>8.7247991384402055E-6</v>
      </c>
      <c r="V332" s="7">
        <f t="shared" si="165"/>
        <v>9.1695129448072746E-2</v>
      </c>
      <c r="W332" s="6">
        <f t="shared" si="166"/>
        <v>9.2251811184750593E-2</v>
      </c>
      <c r="X332" s="6">
        <v>3.5599999999999998E-4</v>
      </c>
      <c r="Y332" s="6">
        <v>8.7291199999999985E-2</v>
      </c>
      <c r="Z332" s="6">
        <f t="shared" si="167"/>
        <v>95.156632601435604</v>
      </c>
      <c r="AA332" s="6">
        <f t="shared" si="168"/>
        <v>95.156632601435604</v>
      </c>
      <c r="AB332" s="6">
        <f t="shared" si="169"/>
        <v>5.6828307833442642</v>
      </c>
    </row>
    <row r="333" spans="5:28">
      <c r="E333" s="12">
        <f t="shared" si="152"/>
        <v>9.3077838245450312E-4</v>
      </c>
      <c r="F333" s="12">
        <f t="shared" si="153"/>
        <v>4018125</v>
      </c>
      <c r="G333" s="6">
        <v>125329</v>
      </c>
      <c r="H333" s="6">
        <v>2678750</v>
      </c>
      <c r="I333" s="12">
        <f t="shared" si="154"/>
        <v>5357500</v>
      </c>
      <c r="J333" s="6">
        <v>467.49798600000003</v>
      </c>
      <c r="K333" s="12">
        <f t="shared" si="155"/>
        <v>3739.9838880000002</v>
      </c>
      <c r="L333" s="6">
        <f t="shared" si="156"/>
        <v>34.651580000000003</v>
      </c>
      <c r="M333" s="6">
        <f t="shared" si="157"/>
        <v>5242880</v>
      </c>
      <c r="N333" s="13">
        <f t="shared" si="158"/>
        <v>1432.4928022256763</v>
      </c>
      <c r="O333" s="13"/>
      <c r="P333" s="7">
        <f t="shared" si="159"/>
        <v>0</v>
      </c>
      <c r="Q333" s="7">
        <f t="shared" si="160"/>
        <v>1.1088168243942867E-4</v>
      </c>
      <c r="R333" s="6">
        <f t="shared" si="161"/>
        <v>1.1088168243942867E-4</v>
      </c>
      <c r="S333" s="6">
        <f t="shared" si="162"/>
        <v>1.1088168243942867E-4</v>
      </c>
      <c r="T333" s="7">
        <f t="shared" si="163"/>
        <v>5.4220265687406261E-4</v>
      </c>
      <c r="U333" s="7">
        <f t="shared" si="164"/>
        <v>5.6107101339157589E-5</v>
      </c>
      <c r="V333" s="7">
        <f t="shared" si="165"/>
        <v>8.7316429446338953E-2</v>
      </c>
      <c r="W333" s="6">
        <f t="shared" si="166"/>
        <v>8.7914739204552173E-2</v>
      </c>
      <c r="X333" s="6">
        <v>3.39E-4</v>
      </c>
      <c r="Y333" s="6">
        <v>8.2603000000112989E-2</v>
      </c>
      <c r="Z333" s="6">
        <f t="shared" si="167"/>
        <v>67.291539103413385</v>
      </c>
      <c r="AA333" s="6">
        <f t="shared" si="168"/>
        <v>67.291539103413385</v>
      </c>
      <c r="AB333" s="6">
        <f t="shared" si="169"/>
        <v>6.4304434517292561</v>
      </c>
    </row>
    <row r="334" spans="5:28">
      <c r="E334" s="12">
        <f t="shared" si="152"/>
        <v>0.94243185756880843</v>
      </c>
      <c r="F334" s="12">
        <f t="shared" si="153"/>
        <v>4415830.5</v>
      </c>
      <c r="G334" s="6">
        <v>28338</v>
      </c>
      <c r="H334" s="6">
        <v>2943887</v>
      </c>
      <c r="I334" s="12">
        <f t="shared" si="154"/>
        <v>5887774</v>
      </c>
      <c r="J334" s="6">
        <v>520202.41760300001</v>
      </c>
      <c r="K334" s="12">
        <f t="shared" si="155"/>
        <v>4161619.3408240001</v>
      </c>
      <c r="L334" s="6">
        <f t="shared" si="156"/>
        <v>35.893403999999997</v>
      </c>
      <c r="M334" s="6">
        <f t="shared" si="157"/>
        <v>5242880</v>
      </c>
      <c r="N334" s="13">
        <f t="shared" si="158"/>
        <v>1.4147795648302186</v>
      </c>
      <c r="O334" s="13"/>
      <c r="P334" s="7">
        <f t="shared" si="159"/>
        <v>0</v>
      </c>
      <c r="Q334" s="7">
        <f t="shared" si="160"/>
        <v>0.12338217703654215</v>
      </c>
      <c r="R334" s="6">
        <f t="shared" si="161"/>
        <v>0.12338217703654215</v>
      </c>
      <c r="S334" s="6">
        <f t="shared" si="162"/>
        <v>0.12338217703654215</v>
      </c>
      <c r="T334" s="7">
        <f t="shared" si="163"/>
        <v>5.9586872718133971E-4</v>
      </c>
      <c r="U334" s="7">
        <f t="shared" si="164"/>
        <v>6.2432460963214281E-2</v>
      </c>
      <c r="V334" s="7">
        <f t="shared" si="165"/>
        <v>0.3278873589533613</v>
      </c>
      <c r="W334" s="6">
        <f t="shared" si="166"/>
        <v>0.39091568864375692</v>
      </c>
      <c r="X334" s="6">
        <v>1.273E-3</v>
      </c>
      <c r="Y334" s="6">
        <v>0.33485557777721203</v>
      </c>
      <c r="Z334" s="6">
        <f t="shared" si="167"/>
        <v>9592.2370020850085</v>
      </c>
      <c r="AA334" s="6">
        <f t="shared" si="168"/>
        <v>9592.2370020850085</v>
      </c>
      <c r="AB334" s="6">
        <f t="shared" si="169"/>
        <v>16.74157893342398</v>
      </c>
    </row>
    <row r="335" spans="5:28">
      <c r="E335" s="12">
        <f t="shared" si="152"/>
        <v>2.0898466481755178E-3</v>
      </c>
      <c r="F335" s="12">
        <f t="shared" si="153"/>
        <v>4362087</v>
      </c>
      <c r="G335" s="6">
        <v>54924</v>
      </c>
      <c r="H335" s="6">
        <v>2908058</v>
      </c>
      <c r="I335" s="12">
        <f t="shared" si="154"/>
        <v>5816116</v>
      </c>
      <c r="J335" s="6">
        <v>1139.511612</v>
      </c>
      <c r="K335" s="12">
        <f t="shared" si="155"/>
        <v>9116.0928960000001</v>
      </c>
      <c r="L335" s="6">
        <f t="shared" si="156"/>
        <v>35.995176000000001</v>
      </c>
      <c r="M335" s="6">
        <f t="shared" si="157"/>
        <v>5242880</v>
      </c>
      <c r="N335" s="13">
        <f t="shared" si="158"/>
        <v>638.00534574982464</v>
      </c>
      <c r="O335" s="13"/>
      <c r="P335" s="7">
        <f t="shared" si="159"/>
        <v>0</v>
      </c>
      <c r="Q335" s="7">
        <f t="shared" si="160"/>
        <v>2.7027060753546315E-4</v>
      </c>
      <c r="R335" s="6">
        <f t="shared" si="161"/>
        <v>2.7027060753546315E-4</v>
      </c>
      <c r="S335" s="6">
        <f t="shared" si="162"/>
        <v>2.7027060753546315E-4</v>
      </c>
      <c r="T335" s="7">
        <f t="shared" si="163"/>
        <v>5.8861662116430156E-4</v>
      </c>
      <c r="U335" s="7">
        <f t="shared" si="164"/>
        <v>1.3675929181784929E-4</v>
      </c>
      <c r="V335" s="7">
        <f t="shared" si="165"/>
        <v>5.9241235317575101E-2</v>
      </c>
      <c r="W335" s="6">
        <f t="shared" si="166"/>
        <v>5.996661123055725E-2</v>
      </c>
      <c r="X335" s="6">
        <v>2.3000000000000001E-4</v>
      </c>
      <c r="Y335" s="6">
        <v>5.636415384626E-2</v>
      </c>
      <c r="Z335" s="6">
        <f t="shared" si="167"/>
        <v>17.508959798027455</v>
      </c>
      <c r="AA335" s="6">
        <f t="shared" si="168"/>
        <v>17.508959798027455</v>
      </c>
      <c r="AB335" s="6">
        <f t="shared" si="169"/>
        <v>6.3913979692188496</v>
      </c>
    </row>
    <row r="336" spans="5:28">
      <c r="E336" s="12">
        <f t="shared" si="152"/>
        <v>0.37596004722434295</v>
      </c>
      <c r="F336" s="12">
        <f t="shared" si="153"/>
        <v>3953046</v>
      </c>
      <c r="G336" s="6">
        <v>321821</v>
      </c>
      <c r="H336" s="6">
        <v>2635364</v>
      </c>
      <c r="I336" s="12">
        <f t="shared" si="154"/>
        <v>5270728</v>
      </c>
      <c r="J336" s="6">
        <v>185773.420105</v>
      </c>
      <c r="K336" s="12">
        <f t="shared" si="155"/>
        <v>1486187.36084</v>
      </c>
      <c r="L336" s="6">
        <f t="shared" si="156"/>
        <v>38.060788000000002</v>
      </c>
      <c r="M336" s="6">
        <f t="shared" si="157"/>
        <v>5242880</v>
      </c>
      <c r="N336" s="13">
        <f t="shared" si="158"/>
        <v>3.5464761300492826</v>
      </c>
      <c r="O336" s="13"/>
      <c r="P336" s="7">
        <f t="shared" si="159"/>
        <v>0</v>
      </c>
      <c r="Q336" s="7">
        <f t="shared" si="160"/>
        <v>4.4061942490954777E-2</v>
      </c>
      <c r="R336" s="6">
        <f t="shared" si="161"/>
        <v>4.4061942490954777E-2</v>
      </c>
      <c r="S336" s="6">
        <f t="shared" si="162"/>
        <v>4.4061942490954777E-2</v>
      </c>
      <c r="T336" s="7">
        <f t="shared" si="163"/>
        <v>5.3342094731880809E-4</v>
      </c>
      <c r="U336" s="7">
        <f t="shared" si="164"/>
        <v>2.2295728366952001E-2</v>
      </c>
      <c r="V336" s="7">
        <f t="shared" si="165"/>
        <v>0.27663081187424199</v>
      </c>
      <c r="W336" s="6">
        <f t="shared" si="166"/>
        <v>0.29945996118851281</v>
      </c>
      <c r="X336" s="6">
        <v>1.0740000000000001E-3</v>
      </c>
      <c r="Y336" s="6">
        <v>0.2670299625</v>
      </c>
      <c r="Z336" s="6">
        <f t="shared" si="167"/>
        <v>4002.6017216903888</v>
      </c>
      <c r="AA336" s="6">
        <f t="shared" si="168"/>
        <v>4002.6017216903888</v>
      </c>
      <c r="AB336" s="6">
        <f t="shared" si="169"/>
        <v>12.144704056763974</v>
      </c>
    </row>
    <row r="337" spans="5:28">
      <c r="E337" s="12">
        <f t="shared" si="152"/>
        <v>2.5682715894695757E-2</v>
      </c>
      <c r="F337" s="12">
        <f t="shared" si="153"/>
        <v>4612900.5</v>
      </c>
      <c r="G337" s="6">
        <v>63336</v>
      </c>
      <c r="H337" s="6">
        <v>3075267</v>
      </c>
      <c r="I337" s="12">
        <f t="shared" si="154"/>
        <v>6150534</v>
      </c>
      <c r="J337" s="6">
        <v>14808.976624000001</v>
      </c>
      <c r="K337" s="12">
        <f t="shared" si="155"/>
        <v>118471.81299200001</v>
      </c>
      <c r="L337" s="6">
        <f t="shared" si="156"/>
        <v>38.169924000000002</v>
      </c>
      <c r="M337" s="6">
        <f t="shared" si="157"/>
        <v>5242880</v>
      </c>
      <c r="N337" s="13">
        <f t="shared" si="158"/>
        <v>51.915589410413801</v>
      </c>
      <c r="O337" s="13"/>
      <c r="P337" s="7">
        <f t="shared" si="159"/>
        <v>0</v>
      </c>
      <c r="Q337" s="7">
        <f t="shared" si="160"/>
        <v>3.5124092347967686E-3</v>
      </c>
      <c r="R337" s="6">
        <f t="shared" si="161"/>
        <v>3.5124092347967686E-3</v>
      </c>
      <c r="S337" s="6">
        <f t="shared" si="162"/>
        <v>3.5124092347967686E-3</v>
      </c>
      <c r="T337" s="7">
        <f t="shared" si="163"/>
        <v>6.2246119943896517E-4</v>
      </c>
      <c r="U337" s="7">
        <f t="shared" si="164"/>
        <v>1.7773098003720251E-3</v>
      </c>
      <c r="V337" s="7">
        <f t="shared" si="165"/>
        <v>7.3407617676125664E-2</v>
      </c>
      <c r="W337" s="6">
        <f t="shared" si="166"/>
        <v>7.5807388675936657E-2</v>
      </c>
      <c r="X337" s="6">
        <v>2.8499999999999999E-4</v>
      </c>
      <c r="Y337" s="6">
        <v>7.0721911764839995E-2</v>
      </c>
      <c r="Z337" s="6">
        <f t="shared" si="167"/>
        <v>1132.4242929111469</v>
      </c>
      <c r="AA337" s="6">
        <f t="shared" si="168"/>
        <v>1132.4242929111469</v>
      </c>
      <c r="AB337" s="6">
        <f t="shared" si="169"/>
        <v>7.1908080313306106</v>
      </c>
    </row>
    <row r="338" spans="5:28">
      <c r="E338" s="12">
        <f t="shared" si="152"/>
        <v>0.1067061359900425</v>
      </c>
      <c r="F338" s="12">
        <f t="shared" si="153"/>
        <v>4269342</v>
      </c>
      <c r="G338" s="6">
        <v>204316</v>
      </c>
      <c r="H338" s="6">
        <v>2846228</v>
      </c>
      <c r="I338" s="12">
        <f t="shared" si="154"/>
        <v>5692456</v>
      </c>
      <c r="J338" s="6">
        <v>56945.623505000003</v>
      </c>
      <c r="K338" s="12">
        <f t="shared" si="155"/>
        <v>455564.98804000003</v>
      </c>
      <c r="L338" s="6">
        <f t="shared" si="156"/>
        <v>38.241056</v>
      </c>
      <c r="M338" s="6">
        <f t="shared" si="157"/>
        <v>5242880</v>
      </c>
      <c r="N338" s="13">
        <f t="shared" si="158"/>
        <v>12.495376399514234</v>
      </c>
      <c r="O338" s="13"/>
      <c r="P338" s="7">
        <f t="shared" si="159"/>
        <v>0</v>
      </c>
      <c r="Q338" s="7">
        <f t="shared" si="160"/>
        <v>1.3506425120292764E-2</v>
      </c>
      <c r="R338" s="6">
        <f t="shared" si="161"/>
        <v>1.3506425120292764E-2</v>
      </c>
      <c r="S338" s="6">
        <f t="shared" si="162"/>
        <v>1.3506425120292764E-2</v>
      </c>
      <c r="T338" s="7">
        <f t="shared" si="163"/>
        <v>5.7610168312434884E-4</v>
      </c>
      <c r="U338" s="7">
        <f t="shared" si="164"/>
        <v>6.8343692689545607E-3</v>
      </c>
      <c r="V338" s="7">
        <f t="shared" si="165"/>
        <v>0.13599727064208544</v>
      </c>
      <c r="W338" s="6">
        <f t="shared" si="166"/>
        <v>0.14340774159416436</v>
      </c>
      <c r="X338" s="6">
        <v>5.2800000000000004E-4</v>
      </c>
      <c r="Y338" s="6">
        <v>0.1345905</v>
      </c>
      <c r="Z338" s="6">
        <f t="shared" si="167"/>
        <v>2458.0350606615079</v>
      </c>
      <c r="AA338" s="6">
        <f t="shared" si="168"/>
        <v>2458.0350606615079</v>
      </c>
      <c r="AB338" s="6">
        <f t="shared" si="169"/>
        <v>6.5511619275984252</v>
      </c>
    </row>
    <row r="339" spans="5:28">
      <c r="E339" s="12">
        <f t="shared" si="152"/>
        <v>0.63386508848904266</v>
      </c>
      <c r="F339" s="12">
        <f t="shared" si="153"/>
        <v>4681800</v>
      </c>
      <c r="G339" s="6">
        <v>43520</v>
      </c>
      <c r="H339" s="6">
        <v>3121200</v>
      </c>
      <c r="I339" s="12">
        <f t="shared" si="154"/>
        <v>6242400</v>
      </c>
      <c r="J339" s="6">
        <v>370953.69641099998</v>
      </c>
      <c r="K339" s="12">
        <f t="shared" si="155"/>
        <v>2967629.5712879999</v>
      </c>
      <c r="L339" s="6">
        <f t="shared" si="156"/>
        <v>38.324800000000003</v>
      </c>
      <c r="M339" s="6">
        <f t="shared" si="157"/>
        <v>5242880</v>
      </c>
      <c r="N339" s="13">
        <f t="shared" si="158"/>
        <v>2.1034970335905827</v>
      </c>
      <c r="O339" s="13"/>
      <c r="P339" s="7">
        <f t="shared" si="159"/>
        <v>0</v>
      </c>
      <c r="Q339" s="7">
        <f t="shared" si="160"/>
        <v>8.7983202488441797E-2</v>
      </c>
      <c r="R339" s="6">
        <f t="shared" si="161"/>
        <v>8.7983202488441797E-2</v>
      </c>
      <c r="S339" s="6">
        <f t="shared" si="162"/>
        <v>8.7983202488441797E-2</v>
      </c>
      <c r="T339" s="7">
        <f t="shared" si="163"/>
        <v>6.317584442875686E-4</v>
      </c>
      <c r="U339" s="7">
        <f t="shared" si="164"/>
        <v>4.4520270161478456E-2</v>
      </c>
      <c r="V339" s="7">
        <f t="shared" si="165"/>
        <v>0.38146204132751615</v>
      </c>
      <c r="W339" s="6">
        <f t="shared" si="166"/>
        <v>0.42661406993328216</v>
      </c>
      <c r="X339" s="6">
        <v>1.4809999999999999E-3</v>
      </c>
      <c r="Y339" s="6">
        <v>0.36764343999999999</v>
      </c>
      <c r="Z339" s="6">
        <f t="shared" si="167"/>
        <v>5840.7969269710875</v>
      </c>
      <c r="AA339" s="6">
        <f t="shared" si="168"/>
        <v>5840.7969269710875</v>
      </c>
      <c r="AB339" s="6">
        <f t="shared" si="169"/>
        <v>16.040169228446498</v>
      </c>
    </row>
    <row r="340" spans="5:28">
      <c r="E340" s="12">
        <f t="shared" si="152"/>
        <v>4.0996298797539861E-2</v>
      </c>
      <c r="F340" s="12">
        <f t="shared" si="153"/>
        <v>4722984</v>
      </c>
      <c r="G340" s="6">
        <v>42930</v>
      </c>
      <c r="H340" s="6">
        <v>3148656</v>
      </c>
      <c r="I340" s="12">
        <f t="shared" si="154"/>
        <v>6297312</v>
      </c>
      <c r="J340" s="6">
        <v>24203.107909999999</v>
      </c>
      <c r="K340" s="12">
        <f t="shared" si="155"/>
        <v>193624.86327999999</v>
      </c>
      <c r="L340" s="6">
        <f t="shared" si="156"/>
        <v>38.642471999999998</v>
      </c>
      <c r="M340" s="6">
        <f t="shared" si="157"/>
        <v>5242880</v>
      </c>
      <c r="N340" s="13">
        <f t="shared" si="158"/>
        <v>32.523261183113078</v>
      </c>
      <c r="O340" s="13"/>
      <c r="P340" s="7">
        <f t="shared" si="159"/>
        <v>0</v>
      </c>
      <c r="Q340" s="7">
        <f t="shared" si="160"/>
        <v>5.7405195438079253E-3</v>
      </c>
      <c r="R340" s="6">
        <f t="shared" si="161"/>
        <v>5.7405195438079253E-3</v>
      </c>
      <c r="S340" s="6">
        <f t="shared" si="162"/>
        <v>5.7405195438079253E-3</v>
      </c>
      <c r="T340" s="7">
        <f t="shared" si="163"/>
        <v>6.3731578116004058E-4</v>
      </c>
      <c r="U340" s="7">
        <f t="shared" si="164"/>
        <v>2.9047531088806371E-3</v>
      </c>
      <c r="V340" s="7">
        <f t="shared" si="165"/>
        <v>0.16767845300757125</v>
      </c>
      <c r="W340" s="6">
        <f t="shared" si="166"/>
        <v>0.17122052189761194</v>
      </c>
      <c r="X340" s="6">
        <v>6.5099999999999999E-4</v>
      </c>
      <c r="Y340" s="6">
        <v>0.15473546666673899</v>
      </c>
      <c r="Z340" s="6">
        <f t="shared" si="167"/>
        <v>781.80023714407457</v>
      </c>
      <c r="AA340" s="6">
        <f t="shared" si="168"/>
        <v>781.80023714407457</v>
      </c>
      <c r="AB340" s="6">
        <f t="shared" si="169"/>
        <v>10.653701821559496</v>
      </c>
    </row>
    <row r="341" spans="5:28">
      <c r="E341" s="12">
        <f t="shared" si="152"/>
        <v>3.5336329216362754E-2</v>
      </c>
      <c r="F341" s="12">
        <f t="shared" si="153"/>
        <v>4813005</v>
      </c>
      <c r="G341" s="6">
        <v>22209</v>
      </c>
      <c r="H341" s="6">
        <v>3208670</v>
      </c>
      <c r="I341" s="12">
        <f t="shared" si="154"/>
        <v>6417340</v>
      </c>
      <c r="J341" s="6">
        <v>21259.241150000002</v>
      </c>
      <c r="K341" s="12">
        <f t="shared" si="155"/>
        <v>170073.92920000001</v>
      </c>
      <c r="L341" s="6">
        <f t="shared" si="156"/>
        <v>38.948219999999999</v>
      </c>
      <c r="M341" s="6">
        <f t="shared" si="157"/>
        <v>5242880</v>
      </c>
      <c r="N341" s="13">
        <f t="shared" si="158"/>
        <v>37.73264973759423</v>
      </c>
      <c r="O341" s="13"/>
      <c r="P341" s="7">
        <f t="shared" si="159"/>
        <v>0</v>
      </c>
      <c r="Q341" s="7">
        <f t="shared" si="160"/>
        <v>5.0422900134109551E-3</v>
      </c>
      <c r="R341" s="6">
        <f t="shared" si="161"/>
        <v>5.0422900134109551E-3</v>
      </c>
      <c r="S341" s="6">
        <f t="shared" si="162"/>
        <v>5.0422900134109551E-3</v>
      </c>
      <c r="T341" s="7">
        <f t="shared" si="163"/>
        <v>6.4946314476233263E-4</v>
      </c>
      <c r="U341" s="7">
        <f t="shared" si="164"/>
        <v>2.5514428581872844E-3</v>
      </c>
      <c r="V341" s="7">
        <f t="shared" si="165"/>
        <v>8.2680158856267852E-2</v>
      </c>
      <c r="W341" s="6">
        <f t="shared" si="166"/>
        <v>8.5881064859217468E-2</v>
      </c>
      <c r="X341" s="6">
        <v>3.21E-4</v>
      </c>
      <c r="Y341" s="6">
        <v>7.8876833333261995E-2</v>
      </c>
      <c r="Z341" s="6">
        <f t="shared" si="167"/>
        <v>1470.8068577604222</v>
      </c>
      <c r="AA341" s="6">
        <f t="shared" si="168"/>
        <v>1470.8068577604222</v>
      </c>
      <c r="AB341" s="6">
        <f t="shared" si="169"/>
        <v>8.8799603507939278</v>
      </c>
    </row>
    <row r="342" spans="5:28">
      <c r="E342" s="12">
        <f t="shared" si="152"/>
        <v>2.2173358028896147E-2</v>
      </c>
      <c r="F342" s="12">
        <f t="shared" si="153"/>
        <v>4756482</v>
      </c>
      <c r="G342" s="6">
        <v>45330</v>
      </c>
      <c r="H342" s="6">
        <v>3170988</v>
      </c>
      <c r="I342" s="12">
        <f t="shared" si="154"/>
        <v>6341976</v>
      </c>
      <c r="J342" s="6">
        <v>13183.397293</v>
      </c>
      <c r="K342" s="12">
        <f t="shared" si="155"/>
        <v>105467.178344</v>
      </c>
      <c r="L342" s="6">
        <f t="shared" si="156"/>
        <v>38.958455999999998</v>
      </c>
      <c r="M342" s="6">
        <f t="shared" si="157"/>
        <v>5242880</v>
      </c>
      <c r="N342" s="13">
        <f t="shared" si="158"/>
        <v>60.132224067989334</v>
      </c>
      <c r="O342" s="13"/>
      <c r="P342" s="7">
        <f t="shared" si="159"/>
        <v>0</v>
      </c>
      <c r="Q342" s="7">
        <f t="shared" si="160"/>
        <v>3.1268525552861945E-3</v>
      </c>
      <c r="R342" s="6">
        <f t="shared" si="161"/>
        <v>3.1268525552861945E-3</v>
      </c>
      <c r="S342" s="6">
        <f t="shared" si="162"/>
        <v>3.1268525552861945E-3</v>
      </c>
      <c r="T342" s="7">
        <f t="shared" si="163"/>
        <v>6.418359751808755E-4</v>
      </c>
      <c r="U342" s="7">
        <f t="shared" si="164"/>
        <v>1.5822147475790982E-3</v>
      </c>
      <c r="V342" s="7">
        <f t="shared" si="165"/>
        <v>6.6968352967693587E-2</v>
      </c>
      <c r="W342" s="6">
        <f t="shared" si="166"/>
        <v>6.9192403690453555E-2</v>
      </c>
      <c r="X342" s="6">
        <v>2.5999999999999998E-4</v>
      </c>
      <c r="Y342" s="6">
        <v>6.4868266666579993E-2</v>
      </c>
      <c r="Z342" s="6">
        <f t="shared" si="167"/>
        <v>1102.6355981869979</v>
      </c>
      <c r="AA342" s="6">
        <f t="shared" si="168"/>
        <v>1102.6355981869979</v>
      </c>
      <c r="AB342" s="6">
        <f t="shared" si="169"/>
        <v>6.6660283156623157</v>
      </c>
    </row>
    <row r="343" spans="5:28">
      <c r="E343" s="12">
        <f t="shared" si="152"/>
        <v>0.64779523272787753</v>
      </c>
      <c r="F343" s="12">
        <f t="shared" si="153"/>
        <v>4127221.5</v>
      </c>
      <c r="G343" s="6">
        <v>309412</v>
      </c>
      <c r="H343" s="6">
        <v>2751481</v>
      </c>
      <c r="I343" s="12">
        <f t="shared" si="154"/>
        <v>5502962</v>
      </c>
      <c r="J343" s="6">
        <v>334199.30151399999</v>
      </c>
      <c r="K343" s="12">
        <f t="shared" si="155"/>
        <v>2673594.4121119999</v>
      </c>
      <c r="L343" s="6">
        <f t="shared" si="156"/>
        <v>39.206012000000001</v>
      </c>
      <c r="M343" s="6">
        <f t="shared" si="157"/>
        <v>5242880</v>
      </c>
      <c r="N343" s="13">
        <f t="shared" si="158"/>
        <v>2.0582635777028528</v>
      </c>
      <c r="O343" s="13"/>
      <c r="P343" s="7">
        <f t="shared" si="159"/>
        <v>0</v>
      </c>
      <c r="Q343" s="7">
        <f t="shared" si="160"/>
        <v>7.9265755001464794E-2</v>
      </c>
      <c r="R343" s="6">
        <f t="shared" si="161"/>
        <v>7.9265755001464794E-2</v>
      </c>
      <c r="S343" s="6">
        <f t="shared" si="162"/>
        <v>7.9265755001464794E-2</v>
      </c>
      <c r="T343" s="7">
        <f t="shared" si="163"/>
        <v>5.5692405358413538E-4</v>
      </c>
      <c r="U343" s="7">
        <f t="shared" si="164"/>
        <v>4.0109165470333552E-2</v>
      </c>
      <c r="V343" s="7">
        <f t="shared" si="165"/>
        <v>0.72325821205109075</v>
      </c>
      <c r="W343" s="6">
        <f t="shared" si="166"/>
        <v>0.76392430157500846</v>
      </c>
      <c r="X343" s="6">
        <v>2.8080000000000002E-3</v>
      </c>
      <c r="Y343" s="6">
        <v>0.65586456000000004</v>
      </c>
      <c r="Z343" s="6">
        <f t="shared" si="167"/>
        <v>2722.8545228441872</v>
      </c>
      <c r="AA343" s="6">
        <f t="shared" si="168"/>
        <v>2722.8545228441872</v>
      </c>
      <c r="AB343" s="6">
        <f t="shared" si="169"/>
        <v>16.475923256931036</v>
      </c>
    </row>
    <row r="344" spans="5:28">
      <c r="E344" s="12">
        <f t="shared" si="152"/>
        <v>6.5189873767419346E-2</v>
      </c>
      <c r="F344" s="12">
        <f t="shared" si="153"/>
        <v>4631847</v>
      </c>
      <c r="G344" s="6">
        <v>123440</v>
      </c>
      <c r="H344" s="6">
        <v>3087898</v>
      </c>
      <c r="I344" s="12">
        <f t="shared" si="154"/>
        <v>6175796</v>
      </c>
      <c r="J344" s="6">
        <v>37743.690154999997</v>
      </c>
      <c r="K344" s="12">
        <f t="shared" si="155"/>
        <v>301949.52123999997</v>
      </c>
      <c r="L344" s="6">
        <f t="shared" si="156"/>
        <v>39.523575999999998</v>
      </c>
      <c r="M344" s="6">
        <f t="shared" si="157"/>
        <v>5242880</v>
      </c>
      <c r="N344" s="13">
        <f t="shared" si="158"/>
        <v>20.453074323940598</v>
      </c>
      <c r="O344" s="13"/>
      <c r="P344" s="7">
        <f t="shared" si="159"/>
        <v>0</v>
      </c>
      <c r="Q344" s="7">
        <f t="shared" si="160"/>
        <v>8.9520896157591137E-3</v>
      </c>
      <c r="R344" s="6">
        <f t="shared" si="161"/>
        <v>8.9520896157591137E-3</v>
      </c>
      <c r="S344" s="6">
        <f t="shared" si="162"/>
        <v>8.9520896157591137E-3</v>
      </c>
      <c r="T344" s="7">
        <f t="shared" si="163"/>
        <v>6.2501782538725308E-4</v>
      </c>
      <c r="U344" s="7">
        <f t="shared" si="164"/>
        <v>4.5298356610253918E-3</v>
      </c>
      <c r="V344" s="7">
        <f t="shared" si="165"/>
        <v>8.7316429446338953E-2</v>
      </c>
      <c r="W344" s="6">
        <f t="shared" si="166"/>
        <v>9.24712829327516E-2</v>
      </c>
      <c r="X344" s="6">
        <v>3.39E-4</v>
      </c>
      <c r="Y344" s="6">
        <v>8.7819833333484004E-2</v>
      </c>
      <c r="Z344" s="6">
        <f t="shared" si="167"/>
        <v>2540.7343999289419</v>
      </c>
      <c r="AA344" s="6">
        <f t="shared" si="168"/>
        <v>2540.7343999289419</v>
      </c>
      <c r="AB344" s="6">
        <f t="shared" si="169"/>
        <v>5.2965821303763372</v>
      </c>
    </row>
    <row r="345" spans="5:28">
      <c r="E345" s="12">
        <f t="shared" si="152"/>
        <v>0.33310587236395311</v>
      </c>
      <c r="F345" s="12">
        <f t="shared" si="153"/>
        <v>4919535</v>
      </c>
      <c r="G345" s="6">
        <v>9000</v>
      </c>
      <c r="H345" s="6">
        <v>3279690</v>
      </c>
      <c r="I345" s="12">
        <f t="shared" si="154"/>
        <v>6559380</v>
      </c>
      <c r="J345" s="6">
        <v>204840.749725</v>
      </c>
      <c r="K345" s="12">
        <f t="shared" si="155"/>
        <v>1638725.9978</v>
      </c>
      <c r="L345" s="6">
        <f t="shared" si="156"/>
        <v>39.536279999999998</v>
      </c>
      <c r="M345" s="6">
        <f t="shared" si="157"/>
        <v>5242880</v>
      </c>
      <c r="N345" s="13">
        <f t="shared" si="158"/>
        <v>4.0027313954901604</v>
      </c>
      <c r="O345" s="13"/>
      <c r="P345" s="7">
        <f t="shared" si="159"/>
        <v>0</v>
      </c>
      <c r="Q345" s="7">
        <f t="shared" si="160"/>
        <v>4.8584352535931428E-2</v>
      </c>
      <c r="R345" s="6">
        <f t="shared" si="161"/>
        <v>4.8584352535931428E-2</v>
      </c>
      <c r="S345" s="6">
        <f t="shared" si="162"/>
        <v>4.8584352535931428E-2</v>
      </c>
      <c r="T345" s="7">
        <f t="shared" si="163"/>
        <v>6.6383821996203246E-4</v>
      </c>
      <c r="U345" s="7">
        <f t="shared" si="164"/>
        <v>2.4584107413052239E-2</v>
      </c>
      <c r="V345" s="7">
        <f t="shared" si="165"/>
        <v>0.13651241181876</v>
      </c>
      <c r="W345" s="6">
        <f t="shared" si="166"/>
        <v>0.16176035745177428</v>
      </c>
      <c r="X345" s="6">
        <v>5.2999999999999998E-4</v>
      </c>
      <c r="Y345" s="6">
        <v>0.14414675000000002</v>
      </c>
      <c r="Z345" s="6">
        <f t="shared" si="167"/>
        <v>9066.8589690436656</v>
      </c>
      <c r="AA345" s="6">
        <f t="shared" si="168"/>
        <v>9066.8589690436656</v>
      </c>
      <c r="AB345" s="6">
        <f t="shared" si="169"/>
        <v>12.219219269095042</v>
      </c>
    </row>
    <row r="346" spans="5:28">
      <c r="E346" s="12">
        <f t="shared" si="152"/>
        <v>0.56414508731710866</v>
      </c>
      <c r="F346" s="12">
        <f t="shared" si="153"/>
        <v>4681740</v>
      </c>
      <c r="G346" s="6">
        <v>120216</v>
      </c>
      <c r="H346" s="6">
        <v>3121160</v>
      </c>
      <c r="I346" s="12">
        <f t="shared" si="154"/>
        <v>6242320</v>
      </c>
      <c r="J346" s="6">
        <v>330147.57763700001</v>
      </c>
      <c r="K346" s="12">
        <f t="shared" si="155"/>
        <v>2641180.6210960001</v>
      </c>
      <c r="L346" s="6">
        <f t="shared" si="156"/>
        <v>39.858240000000002</v>
      </c>
      <c r="M346" s="6">
        <f t="shared" si="157"/>
        <v>5242880</v>
      </c>
      <c r="N346" s="13">
        <f t="shared" si="158"/>
        <v>2.3634582012833523</v>
      </c>
      <c r="O346" s="13"/>
      <c r="P346" s="7">
        <f t="shared" si="159"/>
        <v>0</v>
      </c>
      <c r="Q346" s="7">
        <f t="shared" si="160"/>
        <v>7.8304762711196907E-2</v>
      </c>
      <c r="R346" s="6">
        <f t="shared" si="161"/>
        <v>7.8304762711196907E-2</v>
      </c>
      <c r="S346" s="6">
        <f t="shared" si="162"/>
        <v>7.8304762711196907E-2</v>
      </c>
      <c r="T346" s="7">
        <f t="shared" si="163"/>
        <v>6.3175034793431617E-4</v>
      </c>
      <c r="U346" s="7">
        <f t="shared" si="164"/>
        <v>3.9622894964421423E-2</v>
      </c>
      <c r="V346" s="7">
        <f t="shared" si="165"/>
        <v>0.43864271193839299</v>
      </c>
      <c r="W346" s="6">
        <f t="shared" si="166"/>
        <v>0.47889735725074872</v>
      </c>
      <c r="X346" s="6">
        <v>1.7030000000000001E-3</v>
      </c>
      <c r="Y346" s="6">
        <v>0.41696535833390103</v>
      </c>
      <c r="Z346" s="6">
        <f t="shared" si="167"/>
        <v>4498.0483095241871</v>
      </c>
      <c r="AA346" s="6">
        <f t="shared" si="168"/>
        <v>4498.0483095241871</v>
      </c>
      <c r="AB346" s="6">
        <f t="shared" si="169"/>
        <v>14.853032195363641</v>
      </c>
    </row>
    <row r="347" spans="5:28">
      <c r="E347" s="12">
        <f t="shared" si="152"/>
        <v>0.11535945215237954</v>
      </c>
      <c r="F347" s="12">
        <f t="shared" si="153"/>
        <v>4532472</v>
      </c>
      <c r="G347" s="6">
        <v>213360</v>
      </c>
      <c r="H347" s="6">
        <v>3021648</v>
      </c>
      <c r="I347" s="12">
        <f t="shared" si="154"/>
        <v>6043296</v>
      </c>
      <c r="J347" s="6">
        <v>65357.935852000002</v>
      </c>
      <c r="K347" s="12">
        <f t="shared" si="155"/>
        <v>522863.48681600002</v>
      </c>
      <c r="L347" s="6">
        <f t="shared" si="156"/>
        <v>40.526975999999998</v>
      </c>
      <c r="M347" s="6">
        <f t="shared" si="157"/>
        <v>5242880</v>
      </c>
      <c r="N347" s="13">
        <f t="shared" si="158"/>
        <v>11.558076156361413</v>
      </c>
      <c r="O347" s="13"/>
      <c r="P347" s="7">
        <f t="shared" si="159"/>
        <v>0</v>
      </c>
      <c r="Q347" s="7">
        <f t="shared" si="160"/>
        <v>1.5501666542020171E-2</v>
      </c>
      <c r="R347" s="6">
        <f t="shared" si="161"/>
        <v>1.5501666542020171E-2</v>
      </c>
      <c r="S347" s="6">
        <f t="shared" si="162"/>
        <v>1.5501666542020171E-2</v>
      </c>
      <c r="T347" s="7">
        <f t="shared" si="163"/>
        <v>6.1160824031290621E-4</v>
      </c>
      <c r="U347" s="7">
        <f t="shared" si="164"/>
        <v>7.843978883293681E-3</v>
      </c>
      <c r="V347" s="7">
        <f t="shared" si="165"/>
        <v>0.10869478827833344</v>
      </c>
      <c r="W347" s="6">
        <f t="shared" si="166"/>
        <v>0.11715037540194002</v>
      </c>
      <c r="X347" s="6">
        <v>4.2200000000000001E-4</v>
      </c>
      <c r="Y347" s="6">
        <v>0.11090543636359801</v>
      </c>
      <c r="Z347" s="6">
        <f t="shared" si="167"/>
        <v>3573.3806971611775</v>
      </c>
      <c r="AA347" s="6">
        <f t="shared" si="168"/>
        <v>3573.3806971611775</v>
      </c>
      <c r="AB347" s="6">
        <f t="shared" si="169"/>
        <v>5.6308682812159807</v>
      </c>
    </row>
    <row r="348" spans="5:28">
      <c r="E348" s="12">
        <f t="shared" si="152"/>
        <v>0.45409256879393567</v>
      </c>
      <c r="F348" s="12">
        <f t="shared" si="153"/>
        <v>4112902.5</v>
      </c>
      <c r="G348" s="6">
        <v>392257</v>
      </c>
      <c r="H348" s="6">
        <v>2741935</v>
      </c>
      <c r="I348" s="12">
        <f t="shared" si="154"/>
        <v>5483870</v>
      </c>
      <c r="J348" s="6">
        <v>233454.80767800001</v>
      </c>
      <c r="K348" s="12">
        <f t="shared" si="155"/>
        <v>1867638.4614240001</v>
      </c>
      <c r="L348" s="6">
        <f t="shared" si="156"/>
        <v>40.748359999999998</v>
      </c>
      <c r="M348" s="6">
        <f t="shared" si="157"/>
        <v>5242880</v>
      </c>
      <c r="N348" s="13">
        <f t="shared" si="158"/>
        <v>2.9362588709052218</v>
      </c>
      <c r="O348" s="13"/>
      <c r="P348" s="7">
        <f t="shared" si="159"/>
        <v>0</v>
      </c>
      <c r="Q348" s="7">
        <f t="shared" si="160"/>
        <v>5.5371066024036068E-2</v>
      </c>
      <c r="R348" s="6">
        <f t="shared" si="161"/>
        <v>5.5371066024036068E-2</v>
      </c>
      <c r="S348" s="6">
        <f t="shared" si="162"/>
        <v>5.5371066024036068E-2</v>
      </c>
      <c r="T348" s="7">
        <f t="shared" si="163"/>
        <v>5.5499185888044161E-4</v>
      </c>
      <c r="U348" s="7">
        <f t="shared" si="164"/>
        <v>2.8018243810152138E-2</v>
      </c>
      <c r="V348" s="7">
        <f t="shared" si="165"/>
        <v>0.16922387653759496</v>
      </c>
      <c r="W348" s="6">
        <f t="shared" si="166"/>
        <v>0.19779711220662755</v>
      </c>
      <c r="X348" s="6">
        <v>6.5700000000000003E-4</v>
      </c>
      <c r="Y348" s="6">
        <v>0.182536499999781</v>
      </c>
      <c r="Z348" s="6">
        <f t="shared" si="167"/>
        <v>8327.8639305990964</v>
      </c>
      <c r="AA348" s="6">
        <f t="shared" si="168"/>
        <v>8327.8639305990964</v>
      </c>
      <c r="AB348" s="6">
        <f t="shared" si="169"/>
        <v>8.3603072299868</v>
      </c>
    </row>
    <row r="349" spans="5:28">
      <c r="E349" s="12">
        <f t="shared" si="152"/>
        <v>0.50630912372787629</v>
      </c>
      <c r="F349" s="12">
        <f t="shared" si="153"/>
        <v>3493764</v>
      </c>
      <c r="G349" s="6">
        <v>682712</v>
      </c>
      <c r="H349" s="6">
        <v>2329176</v>
      </c>
      <c r="I349" s="12">
        <f t="shared" si="154"/>
        <v>4658352</v>
      </c>
      <c r="J349" s="6">
        <v>221115.573669</v>
      </c>
      <c r="K349" s="12">
        <f t="shared" si="155"/>
        <v>1768924.589352</v>
      </c>
      <c r="L349" s="6">
        <f t="shared" si="156"/>
        <v>41.604351999999999</v>
      </c>
      <c r="M349" s="6">
        <f t="shared" si="157"/>
        <v>5242880</v>
      </c>
      <c r="N349" s="13">
        <f t="shared" si="158"/>
        <v>2.6334373031167297</v>
      </c>
      <c r="O349" s="13"/>
      <c r="P349" s="7">
        <f t="shared" si="159"/>
        <v>0</v>
      </c>
      <c r="Q349" s="7">
        <f t="shared" si="160"/>
        <v>5.2444433037574956E-2</v>
      </c>
      <c r="R349" s="6">
        <f t="shared" si="161"/>
        <v>5.2444433037574956E-2</v>
      </c>
      <c r="S349" s="6">
        <f t="shared" si="162"/>
        <v>5.2444433037574956E-2</v>
      </c>
      <c r="T349" s="7">
        <f t="shared" si="163"/>
        <v>4.7144579207738748E-4</v>
      </c>
      <c r="U349" s="7">
        <f t="shared" si="164"/>
        <v>2.6537341915976828E-2</v>
      </c>
      <c r="V349" s="7">
        <f t="shared" si="165"/>
        <v>0.18519325301450651</v>
      </c>
      <c r="W349" s="6">
        <f t="shared" si="166"/>
        <v>0.21220204072256071</v>
      </c>
      <c r="X349" s="6">
        <v>7.1900000000000002E-4</v>
      </c>
      <c r="Y349" s="6">
        <v>0.19864531999999999</v>
      </c>
      <c r="Z349" s="6">
        <f t="shared" si="167"/>
        <v>7194.0796992454734</v>
      </c>
      <c r="AA349" s="6">
        <f t="shared" si="168"/>
        <v>7194.0796992454734</v>
      </c>
      <c r="AB349" s="6">
        <f t="shared" si="169"/>
        <v>6.8245860121752324</v>
      </c>
    </row>
    <row r="350" spans="5:28">
      <c r="E350" s="12">
        <f t="shared" si="152"/>
        <v>0.29641079166327844</v>
      </c>
      <c r="F350" s="12">
        <f t="shared" si="153"/>
        <v>5072713.5</v>
      </c>
      <c r="G350" s="6">
        <v>61349</v>
      </c>
      <c r="H350" s="6">
        <v>3381809</v>
      </c>
      <c r="I350" s="12">
        <f t="shared" si="154"/>
        <v>6763618</v>
      </c>
      <c r="J350" s="6">
        <v>187950.87805199999</v>
      </c>
      <c r="K350" s="12">
        <f t="shared" si="155"/>
        <v>1503607.0244159999</v>
      </c>
      <c r="L350" s="6">
        <f t="shared" si="156"/>
        <v>41.808687999999997</v>
      </c>
      <c r="M350" s="6">
        <f t="shared" si="157"/>
        <v>5242880</v>
      </c>
      <c r="N350" s="13">
        <f t="shared" si="158"/>
        <v>4.498261773302759</v>
      </c>
      <c r="O350" s="13"/>
      <c r="P350" s="7">
        <f t="shared" si="159"/>
        <v>0</v>
      </c>
      <c r="Q350" s="7">
        <f t="shared" si="160"/>
        <v>4.4578394342801822E-2</v>
      </c>
      <c r="R350" s="6">
        <f t="shared" si="161"/>
        <v>4.4578394342801822E-2</v>
      </c>
      <c r="S350" s="6">
        <f t="shared" si="162"/>
        <v>4.4578394342801822E-2</v>
      </c>
      <c r="T350" s="7">
        <f t="shared" si="163"/>
        <v>6.8450800740666991E-4</v>
      </c>
      <c r="U350" s="7">
        <f t="shared" si="164"/>
        <v>2.2557057522055748E-2</v>
      </c>
      <c r="V350" s="7">
        <f t="shared" si="165"/>
        <v>0.18287511771947096</v>
      </c>
      <c r="W350" s="6">
        <f t="shared" si="166"/>
        <v>0.20611668324893337</v>
      </c>
      <c r="X350" s="6">
        <v>7.1000000000000002E-4</v>
      </c>
      <c r="Y350" s="6">
        <v>0.18493133333357004</v>
      </c>
      <c r="Z350" s="6">
        <f t="shared" si="167"/>
        <v>6178.6470905354672</v>
      </c>
      <c r="AA350" s="6">
        <f t="shared" si="168"/>
        <v>6178.6470905354672</v>
      </c>
      <c r="AB350" s="6">
        <f t="shared" si="169"/>
        <v>11.455792554715561</v>
      </c>
    </row>
    <row r="351" spans="5:28">
      <c r="E351" s="12">
        <f t="shared" si="152"/>
        <v>0.43183621816920537</v>
      </c>
      <c r="F351" s="12">
        <f t="shared" si="153"/>
        <v>4635970.5</v>
      </c>
      <c r="G351" s="6">
        <v>262144</v>
      </c>
      <c r="H351" s="6">
        <v>3090647</v>
      </c>
      <c r="I351" s="12">
        <f t="shared" si="154"/>
        <v>6181294</v>
      </c>
      <c r="J351" s="6">
        <v>250247.496033</v>
      </c>
      <c r="K351" s="12">
        <f t="shared" si="155"/>
        <v>2001979.968264</v>
      </c>
      <c r="L351" s="6">
        <f t="shared" si="156"/>
        <v>42.330643999999999</v>
      </c>
      <c r="M351" s="6">
        <f t="shared" si="157"/>
        <v>5242880</v>
      </c>
      <c r="N351" s="13">
        <f t="shared" si="158"/>
        <v>3.0875903345626665</v>
      </c>
      <c r="O351" s="13"/>
      <c r="P351" s="7">
        <f t="shared" si="159"/>
        <v>0</v>
      </c>
      <c r="Q351" s="7">
        <f t="shared" si="160"/>
        <v>5.9353974171758875E-2</v>
      </c>
      <c r="R351" s="6">
        <f t="shared" si="161"/>
        <v>5.9353974171758875E-2</v>
      </c>
      <c r="S351" s="6">
        <f t="shared" si="162"/>
        <v>5.9353974171758875E-2</v>
      </c>
      <c r="T351" s="7">
        <f t="shared" si="163"/>
        <v>6.2557424726452672E-4</v>
      </c>
      <c r="U351" s="7">
        <f t="shared" si="164"/>
        <v>3.003363017652437E-2</v>
      </c>
      <c r="V351" s="7">
        <f t="shared" si="165"/>
        <v>0.16020890594579004</v>
      </c>
      <c r="W351" s="6">
        <f t="shared" si="166"/>
        <v>0.19086811036957893</v>
      </c>
      <c r="X351" s="6">
        <v>6.2200000000000005E-4</v>
      </c>
      <c r="Y351" s="6">
        <v>0.17352245000000002</v>
      </c>
      <c r="Z351" s="6">
        <f t="shared" si="167"/>
        <v>9442.4395774531949</v>
      </c>
      <c r="AA351" s="6">
        <f t="shared" si="168"/>
        <v>9442.4395774531949</v>
      </c>
      <c r="AB351" s="6">
        <f t="shared" si="169"/>
        <v>9.9962053149773453</v>
      </c>
    </row>
    <row r="352" spans="5:28">
      <c r="E352" s="12">
        <f t="shared" si="152"/>
        <v>0.69096986852253917</v>
      </c>
      <c r="F352" s="12">
        <f t="shared" si="153"/>
        <v>4977066</v>
      </c>
      <c r="G352" s="6">
        <v>214765</v>
      </c>
      <c r="H352" s="6">
        <v>3318044</v>
      </c>
      <c r="I352" s="12">
        <f t="shared" si="154"/>
        <v>6636088</v>
      </c>
      <c r="J352" s="6">
        <v>429875.32995599997</v>
      </c>
      <c r="K352" s="12">
        <f t="shared" si="155"/>
        <v>3439002.6396479998</v>
      </c>
      <c r="L352" s="6">
        <f t="shared" si="156"/>
        <v>44.111828000000003</v>
      </c>
      <c r="M352" s="6">
        <f t="shared" si="157"/>
        <v>5242880</v>
      </c>
      <c r="N352" s="13">
        <f t="shared" si="158"/>
        <v>1.9296548143037304</v>
      </c>
      <c r="O352" s="13"/>
      <c r="P352" s="7">
        <f t="shared" si="159"/>
        <v>0</v>
      </c>
      <c r="Q352" s="7">
        <f t="shared" si="160"/>
        <v>0.10195829982618536</v>
      </c>
      <c r="R352" s="6">
        <f t="shared" si="161"/>
        <v>0.10195829982618536</v>
      </c>
      <c r="S352" s="6">
        <f t="shared" si="162"/>
        <v>0.10195829982618536</v>
      </c>
      <c r="T352" s="7">
        <f t="shared" si="163"/>
        <v>6.7160140827813057E-4</v>
      </c>
      <c r="U352" s="7">
        <f t="shared" si="164"/>
        <v>5.1591791672542298E-2</v>
      </c>
      <c r="V352" s="7">
        <f t="shared" si="165"/>
        <v>0.29028205305611798</v>
      </c>
      <c r="W352" s="6">
        <f t="shared" si="166"/>
        <v>0.34254544613693838</v>
      </c>
      <c r="X352" s="6">
        <v>1.127E-3</v>
      </c>
      <c r="Y352" s="6">
        <v>0.30298400588281699</v>
      </c>
      <c r="Z352" s="6">
        <f t="shared" si="167"/>
        <v>8946.8766482861902</v>
      </c>
      <c r="AA352" s="6">
        <f t="shared" si="168"/>
        <v>8946.8766482861902</v>
      </c>
      <c r="AB352" s="6">
        <f t="shared" si="169"/>
        <v>13.057270181259103</v>
      </c>
    </row>
    <row r="353" spans="5:32">
      <c r="E353" s="12">
        <f t="shared" si="152"/>
        <v>0.57123735897410233</v>
      </c>
      <c r="F353" s="12">
        <f t="shared" si="153"/>
        <v>5395782</v>
      </c>
      <c r="G353" s="6">
        <v>73752</v>
      </c>
      <c r="H353" s="6">
        <v>3597188</v>
      </c>
      <c r="I353" s="12">
        <f t="shared" si="154"/>
        <v>7194376</v>
      </c>
      <c r="J353" s="6">
        <v>385284.03240999999</v>
      </c>
      <c r="K353" s="12">
        <f t="shared" si="155"/>
        <v>3082272.2592799999</v>
      </c>
      <c r="L353" s="6">
        <f t="shared" si="156"/>
        <v>44.641295999999997</v>
      </c>
      <c r="M353" s="6">
        <f t="shared" si="157"/>
        <v>5242880</v>
      </c>
      <c r="N353" s="13">
        <f t="shared" si="158"/>
        <v>2.3341143788772776</v>
      </c>
      <c r="O353" s="13"/>
      <c r="P353" s="7">
        <f t="shared" si="159"/>
        <v>0</v>
      </c>
      <c r="Q353" s="7">
        <f t="shared" si="160"/>
        <v>9.1382087217522598E-2</v>
      </c>
      <c r="R353" s="6">
        <f t="shared" si="161"/>
        <v>9.1382087217522598E-2</v>
      </c>
      <c r="S353" s="6">
        <f t="shared" si="162"/>
        <v>9.1382087217522598E-2</v>
      </c>
      <c r="T353" s="7">
        <f t="shared" si="163"/>
        <v>7.2810261908557935E-4</v>
      </c>
      <c r="U353" s="7">
        <f t="shared" si="164"/>
        <v>4.624013556881322E-2</v>
      </c>
      <c r="V353" s="7">
        <f t="shared" si="165"/>
        <v>0.17179958242096777</v>
      </c>
      <c r="W353" s="6">
        <f t="shared" si="166"/>
        <v>0.21876782060886657</v>
      </c>
      <c r="X353" s="6">
        <v>6.6699999999999995E-4</v>
      </c>
      <c r="Y353" s="6">
        <v>0.19139194444414798</v>
      </c>
      <c r="Z353" s="6">
        <f t="shared" si="167"/>
        <v>13600.462851202788</v>
      </c>
      <c r="AA353" s="6">
        <f t="shared" si="168"/>
        <v>13600.462851202788</v>
      </c>
      <c r="AB353" s="6">
        <f t="shared" si="169"/>
        <v>14.303567605326997</v>
      </c>
    </row>
    <row r="354" spans="5:32">
      <c r="E354" s="12">
        <f t="shared" si="152"/>
        <v>0.66278648268172224</v>
      </c>
      <c r="F354" s="12">
        <f t="shared" si="153"/>
        <v>5233950</v>
      </c>
      <c r="G354" s="6">
        <v>147900</v>
      </c>
      <c r="H354" s="6">
        <v>3489300</v>
      </c>
      <c r="I354" s="12">
        <f t="shared" si="154"/>
        <v>6978600</v>
      </c>
      <c r="J354" s="6">
        <v>433623.913879</v>
      </c>
      <c r="K354" s="12">
        <f t="shared" si="155"/>
        <v>3468991.311032</v>
      </c>
      <c r="L354" s="6">
        <f t="shared" si="156"/>
        <v>44.829599999999999</v>
      </c>
      <c r="M354" s="6">
        <f t="shared" si="157"/>
        <v>5242880</v>
      </c>
      <c r="N354" s="13">
        <f t="shared" si="158"/>
        <v>2.0117086998191174</v>
      </c>
      <c r="O354" s="13"/>
      <c r="P354" s="7">
        <f t="shared" si="159"/>
        <v>0</v>
      </c>
      <c r="Q354" s="7">
        <f t="shared" si="160"/>
        <v>0.1028473930513862</v>
      </c>
      <c r="R354" s="6">
        <f t="shared" si="161"/>
        <v>0.1028473930513862</v>
      </c>
      <c r="S354" s="6">
        <f t="shared" si="162"/>
        <v>0.1028473930513862</v>
      </c>
      <c r="T354" s="7">
        <f t="shared" si="163"/>
        <v>7.0626513509310942E-4</v>
      </c>
      <c r="U354" s="7">
        <f t="shared" si="164"/>
        <v>5.2041680622536828E-2</v>
      </c>
      <c r="V354" s="7">
        <f t="shared" si="165"/>
        <v>0.17823884712939986</v>
      </c>
      <c r="W354" s="6">
        <f t="shared" si="166"/>
        <v>0.23098679288702978</v>
      </c>
      <c r="X354" s="6">
        <v>6.9200000000000002E-4</v>
      </c>
      <c r="Y354" s="6">
        <v>0.20162804000000001</v>
      </c>
      <c r="Z354" s="6">
        <f t="shared" si="167"/>
        <v>14762.340036327483</v>
      </c>
      <c r="AA354" s="6">
        <f t="shared" si="168"/>
        <v>14762.340036327483</v>
      </c>
      <c r="AB354" s="6">
        <f t="shared" si="169"/>
        <v>14.560848226779258</v>
      </c>
      <c r="AF354" s="2">
        <v>27.228912900000001</v>
      </c>
    </row>
    <row r="355" spans="5:32">
      <c r="E355" s="12">
        <f t="shared" si="152"/>
        <v>0.5807841708128223</v>
      </c>
      <c r="F355" s="12">
        <f t="shared" si="153"/>
        <v>4824228</v>
      </c>
      <c r="G355" s="6">
        <v>325557</v>
      </c>
      <c r="H355" s="6">
        <v>3216152</v>
      </c>
      <c r="I355" s="12">
        <f t="shared" si="154"/>
        <v>6432304</v>
      </c>
      <c r="J355" s="6">
        <v>350229.40734899999</v>
      </c>
      <c r="K355" s="12">
        <f t="shared" si="155"/>
        <v>2801835.2587919999</v>
      </c>
      <c r="L355" s="6">
        <f t="shared" si="156"/>
        <v>45.104964000000002</v>
      </c>
      <c r="M355" s="6">
        <f t="shared" si="157"/>
        <v>5242880</v>
      </c>
      <c r="N355" s="13">
        <f t="shared" si="158"/>
        <v>2.2957466823989012</v>
      </c>
      <c r="O355" s="13"/>
      <c r="P355" s="7">
        <f t="shared" si="159"/>
        <v>0</v>
      </c>
      <c r="Q355" s="7">
        <f t="shared" si="160"/>
        <v>8.3067792994986553E-2</v>
      </c>
      <c r="R355" s="6">
        <f t="shared" si="161"/>
        <v>8.3067792994986553E-2</v>
      </c>
      <c r="S355" s="6">
        <f t="shared" si="162"/>
        <v>8.3067792994986553E-2</v>
      </c>
      <c r="T355" s="7">
        <f t="shared" si="163"/>
        <v>6.5097756763820072E-4</v>
      </c>
      <c r="U355" s="7">
        <f t="shared" si="164"/>
        <v>4.2033029956375992E-2</v>
      </c>
      <c r="V355" s="7">
        <f t="shared" si="165"/>
        <v>0.29955459423626013</v>
      </c>
      <c r="W355" s="6">
        <f t="shared" si="166"/>
        <v>0.34223860176027432</v>
      </c>
      <c r="X355" s="6">
        <v>1.163E-3</v>
      </c>
      <c r="Y355" s="6">
        <v>0.30451444705923397</v>
      </c>
      <c r="Z355" s="6">
        <f t="shared" si="167"/>
        <v>7042.5445395517245</v>
      </c>
      <c r="AA355" s="6">
        <f t="shared" si="168"/>
        <v>7042.5445395517245</v>
      </c>
      <c r="AB355" s="6">
        <f t="shared" si="169"/>
        <v>12.388297194222206</v>
      </c>
    </row>
    <row r="356" spans="5:32">
      <c r="E356" s="12">
        <f t="shared" si="152"/>
        <v>0.60347503472393926</v>
      </c>
      <c r="F356" s="12">
        <f t="shared" si="153"/>
        <v>5629776</v>
      </c>
      <c r="G356" s="6">
        <v>25710</v>
      </c>
      <c r="H356" s="6">
        <v>3753184</v>
      </c>
      <c r="I356" s="12">
        <f t="shared" si="154"/>
        <v>7506368</v>
      </c>
      <c r="J356" s="6">
        <v>424678.65838600002</v>
      </c>
      <c r="K356" s="12">
        <f t="shared" si="155"/>
        <v>3397429.2670880002</v>
      </c>
      <c r="L356" s="6">
        <f t="shared" si="156"/>
        <v>45.552408</v>
      </c>
      <c r="M356" s="6">
        <f t="shared" si="157"/>
        <v>5242880</v>
      </c>
      <c r="N356" s="13">
        <f t="shared" si="158"/>
        <v>2.2094258363865356</v>
      </c>
      <c r="O356" s="13"/>
      <c r="P356" s="7">
        <f t="shared" si="159"/>
        <v>0</v>
      </c>
      <c r="Q356" s="7">
        <f t="shared" si="160"/>
        <v>0.10072574759275875</v>
      </c>
      <c r="R356" s="6">
        <f t="shared" si="161"/>
        <v>0.10072574759275875</v>
      </c>
      <c r="S356" s="6">
        <f t="shared" si="162"/>
        <v>0.10072574759275875</v>
      </c>
      <c r="T356" s="7">
        <f t="shared" si="163"/>
        <v>7.5967758713475384E-4</v>
      </c>
      <c r="U356" s="7">
        <f t="shared" si="164"/>
        <v>5.0968109459707464E-2</v>
      </c>
      <c r="V356" s="7">
        <f t="shared" si="165"/>
        <v>0.19601121772467237</v>
      </c>
      <c r="W356" s="6">
        <f t="shared" si="166"/>
        <v>0.24773900477151459</v>
      </c>
      <c r="X356" s="6">
        <v>7.6099999999999996E-4</v>
      </c>
      <c r="Y356" s="6">
        <v>0.21496866363650197</v>
      </c>
      <c r="Z356" s="6">
        <f t="shared" si="167"/>
        <v>13135.972088404569</v>
      </c>
      <c r="AA356" s="6">
        <f t="shared" si="168"/>
        <v>13135.972088404569</v>
      </c>
      <c r="AB356" s="6">
        <f t="shared" si="169"/>
        <v>15.24424098873552</v>
      </c>
    </row>
    <row r="357" spans="5:32">
      <c r="E357" s="12">
        <f t="shared" si="152"/>
        <v>0.66775220501262611</v>
      </c>
      <c r="F357" s="12">
        <f t="shared" si="153"/>
        <v>5494744.5</v>
      </c>
      <c r="G357" s="6">
        <v>90449</v>
      </c>
      <c r="H357" s="6">
        <v>3663163</v>
      </c>
      <c r="I357" s="12">
        <f t="shared" si="154"/>
        <v>7326326</v>
      </c>
      <c r="J357" s="6">
        <v>458640.96948199999</v>
      </c>
      <c r="K357" s="12">
        <f t="shared" si="155"/>
        <v>3669127.7558559999</v>
      </c>
      <c r="L357" s="6">
        <f t="shared" si="156"/>
        <v>45.766936000000001</v>
      </c>
      <c r="M357" s="6">
        <f t="shared" si="157"/>
        <v>5242880</v>
      </c>
      <c r="N357" s="13">
        <f t="shared" si="158"/>
        <v>1.9967486791123694</v>
      </c>
      <c r="O357" s="13"/>
      <c r="P357" s="7">
        <f t="shared" si="159"/>
        <v>0</v>
      </c>
      <c r="Q357" s="7">
        <f t="shared" si="160"/>
        <v>0.10878096559717547</v>
      </c>
      <c r="R357" s="6">
        <f t="shared" si="161"/>
        <v>0.10878096559717547</v>
      </c>
      <c r="S357" s="6">
        <f t="shared" si="162"/>
        <v>0.10878096559717547</v>
      </c>
      <c r="T357" s="7">
        <f t="shared" si="163"/>
        <v>7.4145654173131566E-4</v>
      </c>
      <c r="U357" s="7">
        <f t="shared" si="164"/>
        <v>5.5044120239303135E-2</v>
      </c>
      <c r="V357" s="7">
        <f t="shared" si="165"/>
        <v>0.17746613536438802</v>
      </c>
      <c r="W357" s="6">
        <f t="shared" si="166"/>
        <v>0.23325171214542245</v>
      </c>
      <c r="X357" s="6">
        <v>6.8900000000000005E-4</v>
      </c>
      <c r="Y357" s="6">
        <v>0.200690388889042</v>
      </c>
      <c r="Z357" s="6">
        <f t="shared" si="167"/>
        <v>15688.238838487005</v>
      </c>
      <c r="AA357" s="6">
        <f t="shared" si="168"/>
        <v>15688.238838487005</v>
      </c>
      <c r="AB357" s="6">
        <f t="shared" si="169"/>
        <v>16.224655020417046</v>
      </c>
    </row>
    <row r="358" spans="5:32">
      <c r="E358" s="12">
        <f t="shared" si="152"/>
        <v>0.97455738160731253</v>
      </c>
      <c r="F358" s="12">
        <f t="shared" si="153"/>
        <v>4457391</v>
      </c>
      <c r="G358" s="6">
        <v>524288</v>
      </c>
      <c r="H358" s="6">
        <v>2971594</v>
      </c>
      <c r="I358" s="12">
        <f t="shared" si="154"/>
        <v>5943188</v>
      </c>
      <c r="J358" s="6">
        <v>542997.91272000002</v>
      </c>
      <c r="K358" s="12">
        <f t="shared" si="155"/>
        <v>4343983.3017600002</v>
      </c>
      <c r="L358" s="6">
        <f t="shared" si="156"/>
        <v>46.144888000000002</v>
      </c>
      <c r="M358" s="6">
        <f t="shared" si="157"/>
        <v>5242880</v>
      </c>
      <c r="N358" s="13">
        <f t="shared" si="158"/>
        <v>1.3681424598460286</v>
      </c>
      <c r="O358" s="13"/>
      <c r="P358" s="7">
        <f t="shared" si="159"/>
        <v>0</v>
      </c>
      <c r="Q358" s="7">
        <f t="shared" si="160"/>
        <v>0.12878883744216096</v>
      </c>
      <c r="R358" s="6">
        <f t="shared" si="161"/>
        <v>0.12878883744216096</v>
      </c>
      <c r="S358" s="6">
        <f t="shared" si="162"/>
        <v>0.12878883744216096</v>
      </c>
      <c r="T358" s="7">
        <f t="shared" si="163"/>
        <v>6.0147686867047072E-4</v>
      </c>
      <c r="U358" s="7">
        <f t="shared" si="164"/>
        <v>6.5168278427475593E-2</v>
      </c>
      <c r="V358" s="7">
        <f t="shared" si="165"/>
        <v>0.27714595305091649</v>
      </c>
      <c r="W358" s="6">
        <f t="shared" si="166"/>
        <v>0.34291570834706253</v>
      </c>
      <c r="X358" s="6">
        <v>1.0759999999999999E-3</v>
      </c>
      <c r="Y358" s="6">
        <v>0.31206689999999992</v>
      </c>
      <c r="Z358" s="6">
        <f t="shared" si="167"/>
        <v>11869.222810609755</v>
      </c>
      <c r="AA358" s="6">
        <f t="shared" si="168"/>
        <v>11869.222810609755</v>
      </c>
      <c r="AB358" s="6">
        <f t="shared" si="169"/>
        <v>9.8853189322746537</v>
      </c>
    </row>
    <row r="359" spans="5:32">
      <c r="E359" s="12">
        <f t="shared" si="152"/>
        <v>0.89802651850537218</v>
      </c>
      <c r="F359" s="12">
        <f t="shared" si="153"/>
        <v>4800660</v>
      </c>
      <c r="G359" s="6">
        <v>400727</v>
      </c>
      <c r="H359" s="6">
        <v>3200440</v>
      </c>
      <c r="I359" s="12">
        <f t="shared" si="154"/>
        <v>6400880</v>
      </c>
      <c r="J359" s="6">
        <v>538889.99829100003</v>
      </c>
      <c r="K359" s="12">
        <f t="shared" si="155"/>
        <v>4311119.9863280002</v>
      </c>
      <c r="L359" s="6">
        <f t="shared" si="156"/>
        <v>46.419820000000001</v>
      </c>
      <c r="M359" s="6">
        <f t="shared" si="157"/>
        <v>5242880</v>
      </c>
      <c r="N359" s="13">
        <f t="shared" si="158"/>
        <v>1.4847371495804631</v>
      </c>
      <c r="O359" s="13"/>
      <c r="P359" s="7">
        <f t="shared" si="159"/>
        <v>0</v>
      </c>
      <c r="Q359" s="7">
        <f t="shared" si="160"/>
        <v>0.12781451781545625</v>
      </c>
      <c r="R359" s="6">
        <f t="shared" si="161"/>
        <v>0.12781451781545625</v>
      </c>
      <c r="S359" s="6">
        <f t="shared" si="162"/>
        <v>0.12781451781545625</v>
      </c>
      <c r="T359" s="7">
        <f t="shared" si="163"/>
        <v>6.4779732008064393E-4</v>
      </c>
      <c r="U359" s="7">
        <f t="shared" si="164"/>
        <v>6.4675264172735059E-2</v>
      </c>
      <c r="V359" s="7">
        <f t="shared" si="165"/>
        <v>0.3490081471970185</v>
      </c>
      <c r="W359" s="6">
        <f t="shared" si="166"/>
        <v>0.4143312086898342</v>
      </c>
      <c r="X359" s="6">
        <v>1.3550000000000001E-3</v>
      </c>
      <c r="Y359" s="6">
        <v>0.37331755555540502</v>
      </c>
      <c r="Z359" s="6">
        <f t="shared" si="167"/>
        <v>9332.805742838098</v>
      </c>
      <c r="AA359" s="6">
        <f t="shared" si="168"/>
        <v>9332.805742838098</v>
      </c>
      <c r="AB359" s="6">
        <f t="shared" si="169"/>
        <v>10.986264247179832</v>
      </c>
    </row>
    <row r="360" spans="5:32">
      <c r="E360" s="12">
        <f t="shared" si="152"/>
        <v>0.63484751181871002</v>
      </c>
      <c r="F360" s="12">
        <f t="shared" si="153"/>
        <v>5454973.5</v>
      </c>
      <c r="G360" s="6">
        <v>146689</v>
      </c>
      <c r="H360" s="6">
        <v>3636649</v>
      </c>
      <c r="I360" s="12">
        <f t="shared" si="154"/>
        <v>7273298</v>
      </c>
      <c r="J360" s="6">
        <v>432884.54418899998</v>
      </c>
      <c r="K360" s="12">
        <f t="shared" si="155"/>
        <v>3463076.3535119998</v>
      </c>
      <c r="L360" s="6">
        <f t="shared" si="156"/>
        <v>46.573568000000002</v>
      </c>
      <c r="M360" s="6">
        <f t="shared" si="157"/>
        <v>5242880</v>
      </c>
      <c r="N360" s="13">
        <f t="shared" si="158"/>
        <v>2.1002418825169564</v>
      </c>
      <c r="O360" s="13"/>
      <c r="P360" s="7">
        <f t="shared" si="159"/>
        <v>0</v>
      </c>
      <c r="Q360" s="7">
        <f t="shared" si="160"/>
        <v>0.10267202854153369</v>
      </c>
      <c r="R360" s="6">
        <f t="shared" si="161"/>
        <v>0.10267202854153369</v>
      </c>
      <c r="S360" s="6">
        <f t="shared" si="162"/>
        <v>0.10267202854153369</v>
      </c>
      <c r="T360" s="7">
        <f t="shared" si="163"/>
        <v>7.3608987397793862E-4</v>
      </c>
      <c r="U360" s="7">
        <f t="shared" si="164"/>
        <v>5.1952944646412362E-2</v>
      </c>
      <c r="V360" s="7">
        <f t="shared" si="165"/>
        <v>0.31784210600820728</v>
      </c>
      <c r="W360" s="6">
        <f t="shared" si="166"/>
        <v>0.37053114052859759</v>
      </c>
      <c r="X360" s="6">
        <v>1.2340000000000001E-3</v>
      </c>
      <c r="Y360" s="6">
        <v>0.32660895000000001</v>
      </c>
      <c r="Z360" s="6">
        <f t="shared" si="167"/>
        <v>8220.2616322150479</v>
      </c>
      <c r="AA360" s="6">
        <f t="shared" si="168"/>
        <v>8220.2616322150479</v>
      </c>
      <c r="AB360" s="6">
        <f t="shared" si="169"/>
        <v>13.447944561408248</v>
      </c>
    </row>
    <row r="361" spans="5:32">
      <c r="E361" s="12">
        <f t="shared" si="152"/>
        <v>0.76348436515951545</v>
      </c>
      <c r="F361" s="12">
        <f t="shared" si="153"/>
        <v>5630191.5</v>
      </c>
      <c r="G361" s="6">
        <v>90449</v>
      </c>
      <c r="H361" s="6">
        <v>3753461</v>
      </c>
      <c r="I361" s="12">
        <f t="shared" si="154"/>
        <v>7506922</v>
      </c>
      <c r="J361" s="6">
        <v>537320.39788800001</v>
      </c>
      <c r="K361" s="12">
        <f t="shared" si="155"/>
        <v>4298563.1831040001</v>
      </c>
      <c r="L361" s="6">
        <f t="shared" si="156"/>
        <v>46.850512000000002</v>
      </c>
      <c r="M361" s="6">
        <f t="shared" si="157"/>
        <v>5242880</v>
      </c>
      <c r="N361" s="13">
        <f t="shared" si="158"/>
        <v>1.7463793552010183</v>
      </c>
      <c r="O361" s="13"/>
      <c r="P361" s="7">
        <f t="shared" si="159"/>
        <v>0</v>
      </c>
      <c r="Q361" s="7">
        <f t="shared" si="160"/>
        <v>0.12744223827917128</v>
      </c>
      <c r="R361" s="6">
        <f t="shared" si="161"/>
        <v>0.12744223827917128</v>
      </c>
      <c r="S361" s="6">
        <f t="shared" si="162"/>
        <v>0.12744223827917128</v>
      </c>
      <c r="T361" s="7">
        <f t="shared" si="163"/>
        <v>7.5973365438102697E-4</v>
      </c>
      <c r="U361" s="7">
        <f t="shared" si="164"/>
        <v>6.4486887470566537E-2</v>
      </c>
      <c r="V361" s="7">
        <f t="shared" si="165"/>
        <v>0.19601121772467237</v>
      </c>
      <c r="W361" s="6">
        <f t="shared" si="166"/>
        <v>0.26125783884961995</v>
      </c>
      <c r="X361" s="6">
        <v>7.6099999999999996E-4</v>
      </c>
      <c r="Y361" s="6">
        <v>0.22803364999999998</v>
      </c>
      <c r="Z361" s="6">
        <f t="shared" si="167"/>
        <v>16646.680457184135</v>
      </c>
      <c r="AA361" s="6">
        <f t="shared" si="168"/>
        <v>16646.680457184135</v>
      </c>
      <c r="AB361" s="6">
        <f t="shared" si="169"/>
        <v>14.569862320591708</v>
      </c>
    </row>
    <row r="362" spans="5:32">
      <c r="E362" s="12">
        <f t="shared" si="152"/>
        <v>0.57756921164554398</v>
      </c>
      <c r="F362" s="12">
        <f t="shared" si="153"/>
        <v>5749615.5</v>
      </c>
      <c r="G362" s="6">
        <v>67173</v>
      </c>
      <c r="H362" s="6">
        <v>3833077</v>
      </c>
      <c r="I362" s="12">
        <f t="shared" si="154"/>
        <v>7666154</v>
      </c>
      <c r="J362" s="6">
        <v>415100.11145000003</v>
      </c>
      <c r="K362" s="12">
        <f t="shared" si="155"/>
        <v>3320800.8916000002</v>
      </c>
      <c r="L362" s="6">
        <f t="shared" si="156"/>
        <v>47.340384</v>
      </c>
      <c r="M362" s="6">
        <f t="shared" si="157"/>
        <v>5242880</v>
      </c>
      <c r="N362" s="13">
        <f t="shared" si="158"/>
        <v>2.3085256389178932</v>
      </c>
      <c r="O362" s="13"/>
      <c r="P362" s="7">
        <f t="shared" si="159"/>
        <v>0</v>
      </c>
      <c r="Q362" s="7">
        <f t="shared" si="160"/>
        <v>9.8453897378651706E-2</v>
      </c>
      <c r="R362" s="6">
        <f t="shared" si="161"/>
        <v>9.8453897378651706E-2</v>
      </c>
      <c r="S362" s="6">
        <f t="shared" si="162"/>
        <v>9.8453897378651706E-2</v>
      </c>
      <c r="T362" s="7">
        <f t="shared" si="163"/>
        <v>7.7584863589467534E-4</v>
      </c>
      <c r="U362" s="7">
        <f t="shared" si="164"/>
        <v>4.9818533376571078E-2</v>
      </c>
      <c r="V362" s="7">
        <f t="shared" si="165"/>
        <v>0.2609190059856677</v>
      </c>
      <c r="W362" s="6">
        <f t="shared" si="166"/>
        <v>0.31151338799813344</v>
      </c>
      <c r="X362" s="6">
        <v>1.013E-3</v>
      </c>
      <c r="Y362" s="6">
        <v>0.27450129285757702</v>
      </c>
      <c r="Z362" s="6">
        <f t="shared" si="167"/>
        <v>9619.0421894029332</v>
      </c>
      <c r="AA362" s="6">
        <f t="shared" si="168"/>
        <v>9619.0421894029332</v>
      </c>
      <c r="AB362" s="6">
        <f t="shared" si="169"/>
        <v>13.48339556264308</v>
      </c>
    </row>
    <row r="363" spans="5:32">
      <c r="E363" s="12">
        <f t="shared" si="152"/>
        <v>0.831749091103409</v>
      </c>
      <c r="F363" s="12">
        <f t="shared" si="153"/>
        <v>5707602</v>
      </c>
      <c r="G363" s="6">
        <v>113076</v>
      </c>
      <c r="H363" s="6">
        <v>3805068</v>
      </c>
      <c r="I363" s="12">
        <f t="shared" si="154"/>
        <v>7610136</v>
      </c>
      <c r="J363" s="6">
        <v>593411.59698499995</v>
      </c>
      <c r="K363" s="12">
        <f t="shared" si="155"/>
        <v>4747292.7758799996</v>
      </c>
      <c r="L363" s="6">
        <f t="shared" si="156"/>
        <v>47.922336000000001</v>
      </c>
      <c r="M363" s="6">
        <f t="shared" si="157"/>
        <v>5242880</v>
      </c>
      <c r="N363" s="13">
        <f t="shared" si="158"/>
        <v>1.6030475387289167</v>
      </c>
      <c r="O363" s="13"/>
      <c r="P363" s="7">
        <f t="shared" si="159"/>
        <v>0</v>
      </c>
      <c r="Q363" s="7">
        <f t="shared" si="160"/>
        <v>0.14074601008605198</v>
      </c>
      <c r="R363" s="6">
        <f t="shared" si="161"/>
        <v>0.14074601008605198</v>
      </c>
      <c r="S363" s="6">
        <f t="shared" si="162"/>
        <v>0.14074601008605198</v>
      </c>
      <c r="T363" s="7">
        <f t="shared" si="163"/>
        <v>7.7017936693848845E-4</v>
      </c>
      <c r="U363" s="7">
        <f t="shared" si="164"/>
        <v>7.1218712390065206E-2</v>
      </c>
      <c r="V363" s="7">
        <f t="shared" si="165"/>
        <v>0.300327306001272</v>
      </c>
      <c r="W363" s="6">
        <f t="shared" si="166"/>
        <v>0.37231619775827568</v>
      </c>
      <c r="X363" s="6">
        <v>1.1659999999999999E-3</v>
      </c>
      <c r="Y363" s="6">
        <v>0.32445664705841198</v>
      </c>
      <c r="Z363" s="6">
        <f t="shared" si="167"/>
        <v>11970.841345287477</v>
      </c>
      <c r="AA363" s="6">
        <f t="shared" si="168"/>
        <v>11970.841345287477</v>
      </c>
      <c r="AB363" s="6">
        <f t="shared" si="169"/>
        <v>14.750676595399673</v>
      </c>
    </row>
    <row r="364" spans="5:32">
      <c r="E364" s="12">
        <f t="shared" si="152"/>
        <v>0.83898796186980107</v>
      </c>
      <c r="F364" s="12">
        <f t="shared" si="153"/>
        <v>5707602</v>
      </c>
      <c r="G364" s="6">
        <v>113076</v>
      </c>
      <c r="H364" s="6">
        <v>3805068</v>
      </c>
      <c r="I364" s="12">
        <f t="shared" si="154"/>
        <v>7610136</v>
      </c>
      <c r="J364" s="6">
        <v>598576.17114300001</v>
      </c>
      <c r="K364" s="12">
        <f t="shared" si="155"/>
        <v>4788609.3691440001</v>
      </c>
      <c r="L364" s="6">
        <f t="shared" si="156"/>
        <v>47.922336000000001</v>
      </c>
      <c r="M364" s="6">
        <f t="shared" si="157"/>
        <v>5242880</v>
      </c>
      <c r="N364" s="13">
        <f t="shared" si="158"/>
        <v>1.5892162866816528</v>
      </c>
      <c r="O364" s="13"/>
      <c r="P364" s="7">
        <f t="shared" si="159"/>
        <v>0</v>
      </c>
      <c r="Q364" s="7">
        <f t="shared" si="160"/>
        <v>0.14197094942027672</v>
      </c>
      <c r="R364" s="6">
        <f t="shared" si="161"/>
        <v>0.14197094942027672</v>
      </c>
      <c r="S364" s="6">
        <f t="shared" si="162"/>
        <v>0.14197094942027672</v>
      </c>
      <c r="T364" s="7">
        <f t="shared" si="163"/>
        <v>7.7017936693848845E-4</v>
      </c>
      <c r="U364" s="7">
        <f t="shared" si="164"/>
        <v>7.1838542409304054E-2</v>
      </c>
      <c r="V364" s="7">
        <f t="shared" si="165"/>
        <v>0.30213030011963299</v>
      </c>
      <c r="W364" s="6">
        <f t="shared" si="166"/>
        <v>0.37473902189587555</v>
      </c>
      <c r="X364" s="6">
        <v>1.173E-3</v>
      </c>
      <c r="Y364" s="6">
        <v>0.32652179999958603</v>
      </c>
      <c r="Z364" s="6">
        <f t="shared" si="167"/>
        <v>12003.23524469537</v>
      </c>
      <c r="AA364" s="6">
        <f t="shared" si="168"/>
        <v>12003.23524469537</v>
      </c>
      <c r="AB364" s="6">
        <f t="shared" si="169"/>
        <v>14.766922728084511</v>
      </c>
    </row>
    <row r="365" spans="5:32">
      <c r="E365" s="12">
        <f t="shared" si="152"/>
        <v>0.83031081416959351</v>
      </c>
      <c r="F365" s="12">
        <f t="shared" si="153"/>
        <v>5707602</v>
      </c>
      <c r="G365" s="6">
        <v>113076</v>
      </c>
      <c r="H365" s="6">
        <v>3805068</v>
      </c>
      <c r="I365" s="12">
        <f t="shared" si="154"/>
        <v>7610136</v>
      </c>
      <c r="J365" s="6">
        <v>592385.45794700005</v>
      </c>
      <c r="K365" s="12">
        <f t="shared" si="155"/>
        <v>4739083.6635760004</v>
      </c>
      <c r="L365" s="6">
        <f t="shared" si="156"/>
        <v>47.922336000000001</v>
      </c>
      <c r="M365" s="6">
        <f t="shared" si="157"/>
        <v>5242880</v>
      </c>
      <c r="N365" s="13">
        <f t="shared" si="158"/>
        <v>1.6058243618888912</v>
      </c>
      <c r="O365" s="13"/>
      <c r="P365" s="7">
        <f t="shared" si="159"/>
        <v>0</v>
      </c>
      <c r="Q365" s="7">
        <f t="shared" si="160"/>
        <v>0.14050262930932667</v>
      </c>
      <c r="R365" s="6">
        <f t="shared" si="161"/>
        <v>0.14050262930932667</v>
      </c>
      <c r="S365" s="6">
        <f t="shared" si="162"/>
        <v>0.14050262930932667</v>
      </c>
      <c r="T365" s="7">
        <f t="shared" si="163"/>
        <v>7.7017936693848845E-4</v>
      </c>
      <c r="U365" s="7">
        <f t="shared" si="164"/>
        <v>7.1095559587877249E-2</v>
      </c>
      <c r="V365" s="7">
        <f t="shared" si="165"/>
        <v>0.29878188247124832</v>
      </c>
      <c r="W365" s="6">
        <f t="shared" si="166"/>
        <v>0.37064762142606406</v>
      </c>
      <c r="X365" s="6">
        <v>1.16E-3</v>
      </c>
      <c r="Y365" s="6">
        <v>0.32488188235260002</v>
      </c>
      <c r="Z365" s="6">
        <f t="shared" si="167"/>
        <v>12012.295630114369</v>
      </c>
      <c r="AA365" s="6">
        <f t="shared" si="168"/>
        <v>12012.295630114369</v>
      </c>
      <c r="AB365" s="6">
        <f t="shared" si="169"/>
        <v>14.086885591174234</v>
      </c>
    </row>
    <row r="366" spans="5:32">
      <c r="E366" s="12">
        <f t="shared" si="152"/>
        <v>0.84591501080839193</v>
      </c>
      <c r="F366" s="12">
        <f t="shared" si="153"/>
        <v>5707602</v>
      </c>
      <c r="G366" s="6">
        <v>113076</v>
      </c>
      <c r="H366" s="6">
        <v>3805068</v>
      </c>
      <c r="I366" s="12">
        <f t="shared" si="154"/>
        <v>7610136</v>
      </c>
      <c r="J366" s="6">
        <v>603518.27593999996</v>
      </c>
      <c r="K366" s="12">
        <f t="shared" si="155"/>
        <v>4828146.2075199997</v>
      </c>
      <c r="L366" s="6">
        <f t="shared" si="156"/>
        <v>47.922336000000001</v>
      </c>
      <c r="M366" s="6">
        <f t="shared" si="157"/>
        <v>5242880</v>
      </c>
      <c r="N366" s="13">
        <f t="shared" si="158"/>
        <v>1.576202474595106</v>
      </c>
      <c r="O366" s="13"/>
      <c r="P366" s="7">
        <f t="shared" si="159"/>
        <v>0</v>
      </c>
      <c r="Q366" s="7">
        <f t="shared" si="160"/>
        <v>0.14314312322870745</v>
      </c>
      <c r="R366" s="6">
        <f t="shared" si="161"/>
        <v>0.14314312322870745</v>
      </c>
      <c r="S366" s="6">
        <f t="shared" si="162"/>
        <v>0.14314312322870745</v>
      </c>
      <c r="T366" s="7">
        <f t="shared" si="163"/>
        <v>7.7017936693848845E-4</v>
      </c>
      <c r="U366" s="7">
        <f t="shared" si="164"/>
        <v>7.243167261088318E-2</v>
      </c>
      <c r="V366" s="7">
        <f t="shared" si="165"/>
        <v>0.30006973541293475</v>
      </c>
      <c r="W366" s="6">
        <f t="shared" si="166"/>
        <v>0.37327158739075639</v>
      </c>
      <c r="X366" s="6">
        <v>1.165E-3</v>
      </c>
      <c r="Y366" s="6">
        <v>0.326748235293775</v>
      </c>
      <c r="Z366" s="6">
        <f t="shared" si="167"/>
        <v>12186.963367271026</v>
      </c>
      <c r="AA366" s="6">
        <f t="shared" si="168"/>
        <v>12186.963367271026</v>
      </c>
      <c r="AB366" s="6">
        <f t="shared" si="169"/>
        <v>14.238287180083118</v>
      </c>
    </row>
    <row r="367" spans="5:32">
      <c r="E367" s="12">
        <f t="shared" si="152"/>
        <v>0.92785855999917377</v>
      </c>
      <c r="F367" s="12">
        <f t="shared" si="153"/>
        <v>5035236</v>
      </c>
      <c r="G367" s="6">
        <v>410236</v>
      </c>
      <c r="H367" s="6">
        <v>3356824</v>
      </c>
      <c r="I367" s="12">
        <f t="shared" si="154"/>
        <v>6713648</v>
      </c>
      <c r="J367" s="6">
        <v>583998.35302699998</v>
      </c>
      <c r="K367" s="12">
        <f t="shared" si="155"/>
        <v>4671986.8242159998</v>
      </c>
      <c r="L367" s="6">
        <f t="shared" si="156"/>
        <v>48.486607999999997</v>
      </c>
      <c r="M367" s="6">
        <f t="shared" si="157"/>
        <v>5242880</v>
      </c>
      <c r="N367" s="13">
        <f t="shared" si="158"/>
        <v>1.437000627913074</v>
      </c>
      <c r="O367" s="13"/>
      <c r="P367" s="7">
        <f t="shared" si="159"/>
        <v>0</v>
      </c>
      <c r="Q367" s="7">
        <f t="shared" si="160"/>
        <v>0.13851336661264069</v>
      </c>
      <c r="R367" s="6">
        <f t="shared" si="161"/>
        <v>0.13851336661264069</v>
      </c>
      <c r="S367" s="6">
        <f t="shared" si="162"/>
        <v>0.13851336661264069</v>
      </c>
      <c r="T367" s="7">
        <f t="shared" si="163"/>
        <v>6.7945082275636711E-4</v>
      </c>
      <c r="U367" s="7">
        <f t="shared" si="164"/>
        <v>7.0088975260712699E-2</v>
      </c>
      <c r="V367" s="7">
        <f t="shared" si="165"/>
        <v>0.34591730013697108</v>
      </c>
      <c r="W367" s="6">
        <f t="shared" si="166"/>
        <v>0.41668572622044014</v>
      </c>
      <c r="X367" s="6">
        <v>1.343E-3</v>
      </c>
      <c r="Y367" s="6">
        <v>0.37812911111170799</v>
      </c>
      <c r="Z367" s="6">
        <f t="shared" si="167"/>
        <v>10213.727968178755</v>
      </c>
      <c r="AA367" s="6">
        <f t="shared" si="168"/>
        <v>10213.727968178755</v>
      </c>
      <c r="AB367" s="6">
        <f t="shared" si="169"/>
        <v>10.19667991056675</v>
      </c>
    </row>
    <row r="368" spans="5:32">
      <c r="E368" s="12">
        <f t="shared" si="152"/>
        <v>0.9490387330934632</v>
      </c>
      <c r="F368" s="12">
        <f t="shared" si="153"/>
        <v>5081082</v>
      </c>
      <c r="G368" s="6">
        <v>403394</v>
      </c>
      <c r="H368" s="6">
        <v>3387388</v>
      </c>
      <c r="I368" s="12">
        <f t="shared" si="154"/>
        <v>6774776</v>
      </c>
      <c r="J368" s="6">
        <v>602767.953003</v>
      </c>
      <c r="K368" s="12">
        <f t="shared" si="155"/>
        <v>4822143.624024</v>
      </c>
      <c r="L368" s="6">
        <f t="shared" si="156"/>
        <v>48.716535999999998</v>
      </c>
      <c r="M368" s="6">
        <f t="shared" si="157"/>
        <v>5242880</v>
      </c>
      <c r="N368" s="13">
        <f t="shared" si="158"/>
        <v>1.4049303646303593</v>
      </c>
      <c r="O368" s="13"/>
      <c r="P368" s="7">
        <f t="shared" si="159"/>
        <v>0</v>
      </c>
      <c r="Q368" s="7">
        <f t="shared" si="160"/>
        <v>0.14296516081577967</v>
      </c>
      <c r="R368" s="6">
        <f t="shared" si="161"/>
        <v>0.14296516081577967</v>
      </c>
      <c r="S368" s="6">
        <f t="shared" si="162"/>
        <v>0.14296516081577967</v>
      </c>
      <c r="T368" s="7">
        <f t="shared" si="163"/>
        <v>6.8563724627655341E-4</v>
      </c>
      <c r="U368" s="7">
        <f t="shared" si="164"/>
        <v>7.2341622073075401E-2</v>
      </c>
      <c r="V368" s="7">
        <f t="shared" si="165"/>
        <v>0.34720515307865751</v>
      </c>
      <c r="W368" s="6">
        <f t="shared" si="166"/>
        <v>0.42023241239800946</v>
      </c>
      <c r="X368" s="6">
        <v>1.348E-3</v>
      </c>
      <c r="Y368" s="6">
        <v>0.37876104000000005</v>
      </c>
      <c r="Z368" s="6">
        <f t="shared" si="167"/>
        <v>10505.724096126089</v>
      </c>
      <c r="AA368" s="6">
        <f t="shared" si="168"/>
        <v>10505.724096126089</v>
      </c>
      <c r="AB368" s="6">
        <f t="shared" si="169"/>
        <v>10.949218113354373</v>
      </c>
    </row>
    <row r="369" spans="5:28">
      <c r="E369" s="12">
        <f t="shared" si="152"/>
        <v>0.87885666431835807</v>
      </c>
      <c r="F369" s="12">
        <f t="shared" si="153"/>
        <v>5846335.5</v>
      </c>
      <c r="G369" s="6">
        <v>115625</v>
      </c>
      <c r="H369" s="6">
        <v>3897557</v>
      </c>
      <c r="I369" s="12">
        <f t="shared" si="154"/>
        <v>7795114</v>
      </c>
      <c r="J369" s="6">
        <v>642261.36450200004</v>
      </c>
      <c r="K369" s="12">
        <f t="shared" si="155"/>
        <v>5138090.9160160003</v>
      </c>
      <c r="L369" s="6">
        <f t="shared" si="156"/>
        <v>49.083184000000003</v>
      </c>
      <c r="M369" s="6">
        <f t="shared" si="157"/>
        <v>5242880</v>
      </c>
      <c r="N369" s="13">
        <f t="shared" si="158"/>
        <v>1.5171226292827484</v>
      </c>
      <c r="O369" s="13"/>
      <c r="P369" s="7">
        <f t="shared" si="159"/>
        <v>0</v>
      </c>
      <c r="Q369" s="7">
        <f t="shared" si="160"/>
        <v>0.15233225124915278</v>
      </c>
      <c r="R369" s="6">
        <f t="shared" si="161"/>
        <v>0.15233225124915278</v>
      </c>
      <c r="S369" s="6">
        <f t="shared" si="162"/>
        <v>0.15233225124915278</v>
      </c>
      <c r="T369" s="7">
        <f t="shared" si="163"/>
        <v>7.888999573376019E-4</v>
      </c>
      <c r="U369" s="7">
        <f t="shared" si="164"/>
        <v>7.7081451778359844E-2</v>
      </c>
      <c r="V369" s="7">
        <f t="shared" si="165"/>
        <v>0.26478256481072698</v>
      </c>
      <c r="W369" s="6">
        <f t="shared" si="166"/>
        <v>0.34265291654642444</v>
      </c>
      <c r="X369" s="6">
        <v>1.0280000000000001E-3</v>
      </c>
      <c r="Y369" s="6">
        <v>0.29801034666632398</v>
      </c>
      <c r="Z369" s="6">
        <f t="shared" si="167"/>
        <v>14718.312378322256</v>
      </c>
      <c r="AA369" s="6">
        <f t="shared" si="168"/>
        <v>14718.312378322256</v>
      </c>
      <c r="AB369" s="6">
        <f t="shared" si="169"/>
        <v>14.980208029517117</v>
      </c>
    </row>
    <row r="370" spans="5:28">
      <c r="E370" s="12">
        <f t="shared" si="152"/>
        <v>0.87597919009745506</v>
      </c>
      <c r="F370" s="12">
        <f t="shared" si="153"/>
        <v>5846335.5</v>
      </c>
      <c r="G370" s="6">
        <v>115625</v>
      </c>
      <c r="H370" s="6">
        <v>3897557</v>
      </c>
      <c r="I370" s="12">
        <f t="shared" si="154"/>
        <v>7795114</v>
      </c>
      <c r="J370" s="6">
        <v>640158.52954100003</v>
      </c>
      <c r="K370" s="12">
        <f t="shared" si="155"/>
        <v>5121268.2363280002</v>
      </c>
      <c r="L370" s="6">
        <f t="shared" si="156"/>
        <v>49.083184000000003</v>
      </c>
      <c r="M370" s="6">
        <f t="shared" si="157"/>
        <v>5242880</v>
      </c>
      <c r="N370" s="13">
        <f t="shared" si="158"/>
        <v>1.522106173760813</v>
      </c>
      <c r="O370" s="13"/>
      <c r="P370" s="7">
        <f t="shared" si="159"/>
        <v>0</v>
      </c>
      <c r="Q370" s="7">
        <f t="shared" si="160"/>
        <v>0.15183349855855161</v>
      </c>
      <c r="R370" s="6">
        <f t="shared" si="161"/>
        <v>0.15183349855855161</v>
      </c>
      <c r="S370" s="6">
        <f t="shared" si="162"/>
        <v>0.15183349855855161</v>
      </c>
      <c r="T370" s="7">
        <f t="shared" si="163"/>
        <v>7.888999573376019E-4</v>
      </c>
      <c r="U370" s="7">
        <f t="shared" si="164"/>
        <v>7.6829078553683844E-2</v>
      </c>
      <c r="V370" s="7">
        <f t="shared" si="165"/>
        <v>0.26529770598740154</v>
      </c>
      <c r="W370" s="6">
        <f t="shared" si="166"/>
        <v>0.34291568449842302</v>
      </c>
      <c r="X370" s="6">
        <v>1.0300000000000001E-3</v>
      </c>
      <c r="Y370" s="6">
        <v>0.30041666666701006</v>
      </c>
      <c r="Z370" s="6">
        <f t="shared" si="167"/>
        <v>14641.116364907921</v>
      </c>
      <c r="AA370" s="6">
        <f t="shared" si="168"/>
        <v>14641.116364907921</v>
      </c>
      <c r="AB370" s="6">
        <f t="shared" si="169"/>
        <v>14.146691095045011</v>
      </c>
    </row>
    <row r="371" spans="5:28">
      <c r="E371" s="12">
        <f t="shared" si="152"/>
        <v>0.8783328329959853</v>
      </c>
      <c r="F371" s="12">
        <f t="shared" si="153"/>
        <v>5846335.5</v>
      </c>
      <c r="G371" s="6">
        <v>115625</v>
      </c>
      <c r="H371" s="6">
        <v>3897557</v>
      </c>
      <c r="I371" s="12">
        <f t="shared" si="154"/>
        <v>7795114</v>
      </c>
      <c r="J371" s="6">
        <v>641878.55279500003</v>
      </c>
      <c r="K371" s="12">
        <f t="shared" si="155"/>
        <v>5135028.4223600002</v>
      </c>
      <c r="L371" s="6">
        <f t="shared" si="156"/>
        <v>49.083184000000003</v>
      </c>
      <c r="M371" s="6">
        <f t="shared" si="157"/>
        <v>5242880</v>
      </c>
      <c r="N371" s="13">
        <f t="shared" si="158"/>
        <v>1.5180274302001731</v>
      </c>
      <c r="O371" s="13"/>
      <c r="P371" s="7">
        <f t="shared" si="159"/>
        <v>0</v>
      </c>
      <c r="Q371" s="7">
        <f t="shared" si="160"/>
        <v>0.15224145555077373</v>
      </c>
      <c r="R371" s="6">
        <f t="shared" si="161"/>
        <v>0.15224145555077373</v>
      </c>
      <c r="S371" s="6">
        <f t="shared" si="162"/>
        <v>0.15224145555077373</v>
      </c>
      <c r="T371" s="7">
        <f t="shared" si="163"/>
        <v>7.888999573376019E-4</v>
      </c>
      <c r="U371" s="7">
        <f t="shared" si="164"/>
        <v>7.7035508360673188E-2</v>
      </c>
      <c r="V371" s="7">
        <f t="shared" si="165"/>
        <v>0.26632798834075067</v>
      </c>
      <c r="W371" s="6">
        <f t="shared" si="166"/>
        <v>0.34415239665876146</v>
      </c>
      <c r="X371" s="6">
        <v>1.034E-3</v>
      </c>
      <c r="Y371" s="6">
        <v>0.30205208</v>
      </c>
      <c r="Z371" s="6">
        <f t="shared" si="167"/>
        <v>14623.545024252777</v>
      </c>
      <c r="AA371" s="6">
        <f t="shared" si="168"/>
        <v>14623.545024252777</v>
      </c>
      <c r="AB371" s="6">
        <f t="shared" si="169"/>
        <v>13.938098575173347</v>
      </c>
    </row>
    <row r="372" spans="5:28">
      <c r="E372" s="12">
        <f t="shared" si="152"/>
        <v>0.88071981041252256</v>
      </c>
      <c r="F372" s="12">
        <f t="shared" si="153"/>
        <v>5846335.5</v>
      </c>
      <c r="G372" s="6">
        <v>115625</v>
      </c>
      <c r="H372" s="6">
        <v>3897557</v>
      </c>
      <c r="I372" s="12">
        <f t="shared" si="154"/>
        <v>7795114</v>
      </c>
      <c r="J372" s="6">
        <v>643622.93664600002</v>
      </c>
      <c r="K372" s="12">
        <f t="shared" si="155"/>
        <v>5148983.4931680001</v>
      </c>
      <c r="L372" s="6">
        <f t="shared" si="156"/>
        <v>49.083184000000003</v>
      </c>
      <c r="M372" s="6">
        <f t="shared" si="157"/>
        <v>5242880</v>
      </c>
      <c r="N372" s="13">
        <f t="shared" si="158"/>
        <v>1.5139131850671215</v>
      </c>
      <c r="O372" s="13"/>
      <c r="P372" s="7">
        <f t="shared" si="159"/>
        <v>0</v>
      </c>
      <c r="Q372" s="7">
        <f t="shared" si="160"/>
        <v>0.15265519041597386</v>
      </c>
      <c r="R372" s="6">
        <f t="shared" si="161"/>
        <v>0.15265519041597386</v>
      </c>
      <c r="S372" s="6">
        <f t="shared" si="162"/>
        <v>0.15265519041597386</v>
      </c>
      <c r="T372" s="7">
        <f t="shared" si="163"/>
        <v>7.888999573376019E-4</v>
      </c>
      <c r="U372" s="7">
        <f t="shared" si="164"/>
        <v>7.7244861821935906E-2</v>
      </c>
      <c r="V372" s="7">
        <f t="shared" si="165"/>
        <v>0.26478256481072698</v>
      </c>
      <c r="W372" s="6">
        <f t="shared" si="166"/>
        <v>0.3428163265900005</v>
      </c>
      <c r="X372" s="6">
        <v>1.0280000000000001E-3</v>
      </c>
      <c r="Y372" s="6">
        <v>0.30075168000000002</v>
      </c>
      <c r="Z372" s="6">
        <f t="shared" si="167"/>
        <v>14749.726694160881</v>
      </c>
      <c r="AA372" s="6">
        <f t="shared" si="168"/>
        <v>14749.726694160881</v>
      </c>
      <c r="AB372" s="6">
        <f t="shared" si="169"/>
        <v>13.986504278213999</v>
      </c>
    </row>
    <row r="373" spans="5:28">
      <c r="E373" s="12">
        <f t="shared" si="152"/>
        <v>0.86803403483886288</v>
      </c>
      <c r="F373" s="12">
        <f t="shared" si="153"/>
        <v>6011074.5</v>
      </c>
      <c r="G373" s="6">
        <v>62451</v>
      </c>
      <c r="H373" s="6">
        <v>4007383</v>
      </c>
      <c r="I373" s="12">
        <f t="shared" si="154"/>
        <v>8014766</v>
      </c>
      <c r="J373" s="6">
        <v>652227.156494</v>
      </c>
      <c r="K373" s="12">
        <f t="shared" si="155"/>
        <v>5217817.251952</v>
      </c>
      <c r="L373" s="6">
        <f t="shared" si="156"/>
        <v>49.337615999999997</v>
      </c>
      <c r="M373" s="6">
        <f t="shared" si="157"/>
        <v>5242880</v>
      </c>
      <c r="N373" s="13">
        <f t="shared" si="158"/>
        <v>1.536038081249713</v>
      </c>
      <c r="O373" s="13"/>
      <c r="P373" s="7">
        <f t="shared" si="159"/>
        <v>0</v>
      </c>
      <c r="Q373" s="7">
        <f t="shared" si="160"/>
        <v>0.15469594866819222</v>
      </c>
      <c r="R373" s="6">
        <f t="shared" si="161"/>
        <v>0.15469594866819222</v>
      </c>
      <c r="S373" s="6">
        <f t="shared" si="162"/>
        <v>0.15469594866819222</v>
      </c>
      <c r="T373" s="7">
        <f t="shared" si="163"/>
        <v>8.1112970964515227E-4</v>
      </c>
      <c r="U373" s="7">
        <f t="shared" si="164"/>
        <v>7.8277503350697747E-2</v>
      </c>
      <c r="V373" s="7">
        <f t="shared" si="165"/>
        <v>0.22279855891174982</v>
      </c>
      <c r="W373" s="6">
        <f t="shared" si="166"/>
        <v>0.30188719197209274</v>
      </c>
      <c r="X373" s="6">
        <v>8.6499999999999999E-4</v>
      </c>
      <c r="Y373" s="6">
        <v>0.25869488461518497</v>
      </c>
      <c r="Z373" s="6">
        <f t="shared" si="167"/>
        <v>17783.924701525113</v>
      </c>
      <c r="AA373" s="6">
        <f t="shared" si="168"/>
        <v>17783.924701525113</v>
      </c>
      <c r="AB373" s="6">
        <f t="shared" si="169"/>
        <v>16.696235575418271</v>
      </c>
    </row>
    <row r="374" spans="5:28">
      <c r="E374" s="16">
        <f t="shared" si="152"/>
        <v>0.88359507296511464</v>
      </c>
      <c r="F374" s="16">
        <f t="shared" si="153"/>
        <v>5800032</v>
      </c>
      <c r="G374" s="15">
        <v>157464</v>
      </c>
      <c r="H374" s="15">
        <v>3866688</v>
      </c>
      <c r="I374" s="16">
        <f t="shared" si="154"/>
        <v>7733376</v>
      </c>
      <c r="J374" s="15">
        <v>640609.96227999998</v>
      </c>
      <c r="K374" s="16">
        <f t="shared" si="155"/>
        <v>5124879.6982399998</v>
      </c>
      <c r="L374" s="15">
        <f t="shared" si="156"/>
        <v>49.549536000000003</v>
      </c>
      <c r="M374" s="15">
        <f t="shared" si="157"/>
        <v>5242880</v>
      </c>
      <c r="N374" s="17">
        <f t="shared" si="158"/>
        <v>1.5089868358579845</v>
      </c>
      <c r="O374" s="17"/>
      <c r="P374" s="18">
        <f t="shared" si="159"/>
        <v>0</v>
      </c>
      <c r="Q374" s="18">
        <f t="shared" si="160"/>
        <v>0.15194056986817764</v>
      </c>
      <c r="R374" s="15">
        <f t="shared" si="161"/>
        <v>0.15194056986817764</v>
      </c>
      <c r="S374" s="15">
        <f t="shared" si="162"/>
        <v>0.15194056986817764</v>
      </c>
      <c r="T374" s="18">
        <f t="shared" si="163"/>
        <v>7.8265179912386581E-4</v>
      </c>
      <c r="U374" s="18">
        <f t="shared" si="164"/>
        <v>7.6883257573045191E-2</v>
      </c>
      <c r="V374" s="18">
        <f t="shared" si="165"/>
        <v>0.22254098832341251</v>
      </c>
      <c r="W374" s="15">
        <f t="shared" si="166"/>
        <v>0.30020689769558156</v>
      </c>
      <c r="X374" s="15">
        <v>8.6399999999999997E-4</v>
      </c>
      <c r="Y374" s="15">
        <v>0.26182079999971197</v>
      </c>
      <c r="Z374" s="15">
        <f t="shared" si="167"/>
        <v>17485.714105113151</v>
      </c>
      <c r="AA374" s="15">
        <f t="shared" si="168"/>
        <v>17485.714105113151</v>
      </c>
      <c r="AB374" s="15">
        <f t="shared" si="169"/>
        <v>14.661210146753742</v>
      </c>
    </row>
    <row r="375" spans="5:28">
      <c r="E375" s="12">
        <f t="shared" si="152"/>
        <v>0.88870646321581814</v>
      </c>
      <c r="F375" s="12">
        <f t="shared" si="153"/>
        <v>6255997.5</v>
      </c>
      <c r="G375" s="6">
        <v>55590</v>
      </c>
      <c r="H375" s="6">
        <v>4170665</v>
      </c>
      <c r="I375" s="12">
        <f t="shared" si="154"/>
        <v>8341330</v>
      </c>
      <c r="J375" s="6">
        <v>694968.17651400005</v>
      </c>
      <c r="K375" s="12">
        <f t="shared" si="155"/>
        <v>5559745.4121120004</v>
      </c>
      <c r="L375" s="6">
        <f t="shared" si="156"/>
        <v>51.159779999999998</v>
      </c>
      <c r="M375" s="6">
        <f t="shared" si="157"/>
        <v>5242880</v>
      </c>
      <c r="N375" s="13">
        <f t="shared" si="158"/>
        <v>1.5003079065146168</v>
      </c>
      <c r="O375" s="13"/>
      <c r="P375" s="7">
        <f t="shared" si="159"/>
        <v>0</v>
      </c>
      <c r="Q375" s="7">
        <f t="shared" si="160"/>
        <v>0.16483331043427032</v>
      </c>
      <c r="R375" s="6">
        <f t="shared" si="161"/>
        <v>0.16483331043427032</v>
      </c>
      <c r="S375" s="6">
        <f t="shared" si="162"/>
        <v>0.16483331043427032</v>
      </c>
      <c r="T375" s="7">
        <f t="shared" si="163"/>
        <v>8.4417942843925805E-4</v>
      </c>
      <c r="U375" s="7">
        <f t="shared" si="164"/>
        <v>8.3407097088885759E-2</v>
      </c>
      <c r="V375" s="7">
        <f t="shared" si="165"/>
        <v>0.26529770598740154</v>
      </c>
      <c r="W375" s="6">
        <f t="shared" si="166"/>
        <v>0.34954898250472655</v>
      </c>
      <c r="X375" s="6">
        <v>1.0300000000000001E-3</v>
      </c>
      <c r="Y375" s="6">
        <v>0.29707260000000002</v>
      </c>
      <c r="Z375" s="6">
        <f t="shared" si="167"/>
        <v>15903.234022744689</v>
      </c>
      <c r="AA375" s="6">
        <f t="shared" si="168"/>
        <v>15903.234022744689</v>
      </c>
      <c r="AB375" s="6">
        <f t="shared" si="169"/>
        <v>17.664497669837782</v>
      </c>
    </row>
    <row r="376" spans="5:28">
      <c r="E376" s="12">
        <f t="shared" si="152"/>
        <v>0.90801440421402635</v>
      </c>
      <c r="F376" s="12">
        <f t="shared" si="153"/>
        <v>6372243</v>
      </c>
      <c r="G376" s="6">
        <v>62064</v>
      </c>
      <c r="H376" s="6">
        <v>4248162</v>
      </c>
      <c r="I376" s="12">
        <f t="shared" si="154"/>
        <v>8496324</v>
      </c>
      <c r="J376" s="6">
        <v>723261.05389400001</v>
      </c>
      <c r="K376" s="12">
        <f t="shared" si="155"/>
        <v>5786088.4311520001</v>
      </c>
      <c r="L376" s="6">
        <f t="shared" si="156"/>
        <v>52.219223999999997</v>
      </c>
      <c r="M376" s="6">
        <f t="shared" si="157"/>
        <v>5242880</v>
      </c>
      <c r="N376" s="13">
        <f t="shared" si="158"/>
        <v>1.4684054869013463</v>
      </c>
      <c r="O376" s="13"/>
      <c r="P376" s="7">
        <f t="shared" si="159"/>
        <v>0</v>
      </c>
      <c r="Q376" s="7">
        <f t="shared" si="160"/>
        <v>0.17154384596360808</v>
      </c>
      <c r="R376" s="6">
        <f t="shared" si="161"/>
        <v>0.17154384596360808</v>
      </c>
      <c r="S376" s="6">
        <f t="shared" si="162"/>
        <v>0.17154384596360808</v>
      </c>
      <c r="T376" s="7">
        <f t="shared" si="163"/>
        <v>8.5986550563935853E-4</v>
      </c>
      <c r="U376" s="7">
        <f t="shared" si="164"/>
        <v>8.6802686772422963E-2</v>
      </c>
      <c r="V376" s="7">
        <f t="shared" si="165"/>
        <v>0.30676657070970409</v>
      </c>
      <c r="W376" s="6">
        <f t="shared" si="166"/>
        <v>0.39442912298776645</v>
      </c>
      <c r="X376" s="6">
        <v>1.191E-3</v>
      </c>
      <c r="Y376" s="6">
        <v>0.33942838333280401</v>
      </c>
      <c r="Z376" s="6">
        <f t="shared" si="167"/>
        <v>14303.345588883971</v>
      </c>
      <c r="AA376" s="6">
        <f t="shared" si="168"/>
        <v>14303.345588883971</v>
      </c>
      <c r="AB376" s="6">
        <f t="shared" si="169"/>
        <v>16.203930594995384</v>
      </c>
    </row>
    <row r="377" spans="5:28">
      <c r="E377" s="12">
        <f t="shared" si="152"/>
        <v>0.91802955086231519</v>
      </c>
      <c r="F377" s="12">
        <f t="shared" si="153"/>
        <v>6356376</v>
      </c>
      <c r="G377" s="6">
        <v>80676</v>
      </c>
      <c r="H377" s="6">
        <v>4237584</v>
      </c>
      <c r="I377" s="12">
        <f t="shared" si="154"/>
        <v>8475168</v>
      </c>
      <c r="J377" s="6">
        <v>729417.62554899999</v>
      </c>
      <c r="K377" s="12">
        <f t="shared" si="155"/>
        <v>5835341.0043919999</v>
      </c>
      <c r="L377" s="6">
        <f t="shared" si="156"/>
        <v>52.464528000000001</v>
      </c>
      <c r="M377" s="6">
        <f t="shared" si="157"/>
        <v>5242880</v>
      </c>
      <c r="N377" s="13">
        <f t="shared" si="158"/>
        <v>1.452386071974392</v>
      </c>
      <c r="O377" s="13"/>
      <c r="P377" s="7">
        <f t="shared" si="159"/>
        <v>0</v>
      </c>
      <c r="Q377" s="7">
        <f t="shared" si="160"/>
        <v>0.17300406834660953</v>
      </c>
      <c r="R377" s="6">
        <f t="shared" si="161"/>
        <v>0.17300406834660953</v>
      </c>
      <c r="S377" s="6">
        <f t="shared" si="162"/>
        <v>0.17300406834660953</v>
      </c>
      <c r="T377" s="7">
        <f t="shared" si="163"/>
        <v>8.5772442502175187E-4</v>
      </c>
      <c r="U377" s="7">
        <f t="shared" si="164"/>
        <v>8.7541572072666524E-2</v>
      </c>
      <c r="V377" s="7">
        <f t="shared" si="165"/>
        <v>0.25911601186730671</v>
      </c>
      <c r="W377" s="6">
        <f t="shared" si="166"/>
        <v>0.347515308364995</v>
      </c>
      <c r="X377" s="6">
        <v>1.0059999999999999E-3</v>
      </c>
      <c r="Y377" s="6">
        <v>0.29471105333299796</v>
      </c>
      <c r="Z377" s="6">
        <f t="shared" si="167"/>
        <v>17097.223493698759</v>
      </c>
      <c r="AA377" s="6">
        <f t="shared" si="168"/>
        <v>17097.223493698759</v>
      </c>
      <c r="AB377" s="6">
        <f t="shared" si="169"/>
        <v>17.917297106713132</v>
      </c>
    </row>
    <row r="378" spans="5:28">
      <c r="E378" s="12">
        <f t="shared" si="152"/>
        <v>0.91871003474326773</v>
      </c>
      <c r="F378" s="12">
        <f t="shared" si="153"/>
        <v>6517147.5</v>
      </c>
      <c r="G378" s="6">
        <v>36417</v>
      </c>
      <c r="H378" s="6">
        <v>4344765</v>
      </c>
      <c r="I378" s="12">
        <f t="shared" si="154"/>
        <v>8689530</v>
      </c>
      <c r="J378" s="6">
        <v>748421.10076900001</v>
      </c>
      <c r="K378" s="12">
        <f t="shared" si="155"/>
        <v>5987368.8061520001</v>
      </c>
      <c r="L378" s="6">
        <f t="shared" si="156"/>
        <v>52.865519999999997</v>
      </c>
      <c r="M378" s="6">
        <f t="shared" si="157"/>
        <v>5242880</v>
      </c>
      <c r="N378" s="13">
        <f t="shared" si="158"/>
        <v>1.4513102969490603</v>
      </c>
      <c r="O378" s="13"/>
      <c r="P378" s="7">
        <f t="shared" si="159"/>
        <v>0</v>
      </c>
      <c r="Q378" s="7">
        <f t="shared" si="160"/>
        <v>0.17751133333531816</v>
      </c>
      <c r="R378" s="6">
        <f t="shared" si="161"/>
        <v>0.17751133333531816</v>
      </c>
      <c r="S378" s="6">
        <f t="shared" si="162"/>
        <v>0.17751133333531816</v>
      </c>
      <c r="T378" s="7">
        <f t="shared" si="163"/>
        <v>8.7941880597048499E-4</v>
      </c>
      <c r="U378" s="7">
        <f t="shared" si="164"/>
        <v>8.9822287587801836E-2</v>
      </c>
      <c r="V378" s="7">
        <f t="shared" si="165"/>
        <v>0.25241917657053736</v>
      </c>
      <c r="W378" s="6">
        <f t="shared" si="166"/>
        <v>0.3431208829643097</v>
      </c>
      <c r="X378" s="6">
        <v>9.7999999999999997E-4</v>
      </c>
      <c r="Y378" s="6">
        <v>0.29397900000041999</v>
      </c>
      <c r="Z378" s="6">
        <f t="shared" si="167"/>
        <v>18013.40136074675</v>
      </c>
      <c r="AA378" s="6">
        <f t="shared" si="168"/>
        <v>18013.40136074675</v>
      </c>
      <c r="AB378" s="6">
        <f t="shared" si="169"/>
        <v>16.716120186754669</v>
      </c>
    </row>
    <row r="379" spans="5:28">
      <c r="E379" s="12">
        <f t="shared" si="152"/>
        <v>1.0000060877866157</v>
      </c>
      <c r="F379" s="12">
        <f t="shared" si="153"/>
        <v>6594433.5</v>
      </c>
      <c r="G379" s="6">
        <v>18696</v>
      </c>
      <c r="H379" s="6">
        <v>4396289</v>
      </c>
      <c r="I379" s="12">
        <f t="shared" si="154"/>
        <v>8792578</v>
      </c>
      <c r="J379" s="6">
        <v>824309.20568799996</v>
      </c>
      <c r="K379" s="12">
        <f t="shared" si="155"/>
        <v>6594473.6455039997</v>
      </c>
      <c r="L379" s="6">
        <f t="shared" si="156"/>
        <v>53.129387999999999</v>
      </c>
      <c r="M379" s="6">
        <f t="shared" si="157"/>
        <v>5242880</v>
      </c>
      <c r="N379" s="13">
        <f t="shared" si="158"/>
        <v>1.3333252163339269</v>
      </c>
      <c r="O379" s="13"/>
      <c r="P379" s="7">
        <f t="shared" si="159"/>
        <v>0</v>
      </c>
      <c r="Q379" s="7">
        <f t="shared" si="160"/>
        <v>0.19551055686685781</v>
      </c>
      <c r="R379" s="6">
        <f t="shared" si="161"/>
        <v>0.19551055686685781</v>
      </c>
      <c r="S379" s="6">
        <f t="shared" si="162"/>
        <v>0.19551055686685781</v>
      </c>
      <c r="T379" s="7">
        <f t="shared" si="163"/>
        <v>8.8984771859494769E-4</v>
      </c>
      <c r="U379" s="7">
        <f t="shared" si="164"/>
        <v>9.8930052157138293E-2</v>
      </c>
      <c r="V379" s="7">
        <f t="shared" si="165"/>
        <v>0.47882372371900916</v>
      </c>
      <c r="W379" s="6">
        <f t="shared" si="166"/>
        <v>0.57864362359474242</v>
      </c>
      <c r="X379" s="6">
        <v>1.859E-3</v>
      </c>
      <c r="Y379" s="6">
        <v>0.50048569999985704</v>
      </c>
      <c r="Z379" s="6">
        <f t="shared" si="167"/>
        <v>10416.974549050985</v>
      </c>
      <c r="AA379" s="6">
        <f t="shared" si="168"/>
        <v>10416.974549050985</v>
      </c>
      <c r="AB379" s="6">
        <f t="shared" si="169"/>
        <v>15.616414933515124</v>
      </c>
    </row>
    <row r="380" spans="5:28">
      <c r="E380" s="12">
        <f t="shared" si="152"/>
        <v>0.6369960011314838</v>
      </c>
      <c r="F380" s="12">
        <f t="shared" si="153"/>
        <v>6600183</v>
      </c>
      <c r="G380" s="6">
        <v>29214</v>
      </c>
      <c r="H380" s="6">
        <v>4400122</v>
      </c>
      <c r="I380" s="12">
        <f t="shared" si="154"/>
        <v>8800244</v>
      </c>
      <c r="J380" s="6">
        <v>525536.27221700002</v>
      </c>
      <c r="K380" s="12">
        <f t="shared" si="155"/>
        <v>4204290.1777360002</v>
      </c>
      <c r="L380" s="6">
        <f t="shared" si="156"/>
        <v>53.385744000000003</v>
      </c>
      <c r="M380" s="6">
        <f t="shared" si="157"/>
        <v>5242880</v>
      </c>
      <c r="N380" s="13">
        <f t="shared" si="158"/>
        <v>2.0931580904196556</v>
      </c>
      <c r="O380" s="13"/>
      <c r="P380" s="7">
        <f t="shared" si="159"/>
        <v>0</v>
      </c>
      <c r="Q380" s="7">
        <f t="shared" si="160"/>
        <v>0.12464726649403476</v>
      </c>
      <c r="R380" s="6">
        <f t="shared" si="161"/>
        <v>0.12464726649403476</v>
      </c>
      <c r="S380" s="6">
        <f t="shared" si="162"/>
        <v>0.12464726649403476</v>
      </c>
      <c r="T380" s="7">
        <f t="shared" si="163"/>
        <v>8.9062355164536231E-4</v>
      </c>
      <c r="U380" s="7">
        <f t="shared" si="164"/>
        <v>6.307260729607149E-2</v>
      </c>
      <c r="V380" s="7">
        <f t="shared" si="165"/>
        <v>0.54295880021499265</v>
      </c>
      <c r="W380" s="6">
        <f t="shared" si="166"/>
        <v>0.60692203106270948</v>
      </c>
      <c r="X380" s="6">
        <v>2.1080000000000001E-3</v>
      </c>
      <c r="Y380" s="6">
        <v>0.52352882666596401</v>
      </c>
      <c r="Z380" s="6">
        <f t="shared" si="167"/>
        <v>5813.0581828289733</v>
      </c>
      <c r="AA380" s="6">
        <f t="shared" si="168"/>
        <v>5813.0581828289733</v>
      </c>
      <c r="AB380" s="6">
        <f t="shared" si="169"/>
        <v>15.929056844458014</v>
      </c>
    </row>
    <row r="381" spans="5:28">
      <c r="E381" s="12">
        <f t="shared" si="152"/>
        <v>0.63580294768190515</v>
      </c>
      <c r="F381" s="12">
        <f t="shared" si="153"/>
        <v>6600183</v>
      </c>
      <c r="G381" s="6">
        <v>29214</v>
      </c>
      <c r="H381" s="6">
        <v>4400122</v>
      </c>
      <c r="I381" s="12">
        <f t="shared" si="154"/>
        <v>8800244</v>
      </c>
      <c r="J381" s="6">
        <v>524551.97583000001</v>
      </c>
      <c r="K381" s="12">
        <f t="shared" si="155"/>
        <v>4196415.8066400001</v>
      </c>
      <c r="L381" s="6">
        <f t="shared" si="156"/>
        <v>53.385744000000003</v>
      </c>
      <c r="M381" s="6">
        <f t="shared" si="157"/>
        <v>5242880</v>
      </c>
      <c r="N381" s="13">
        <f t="shared" si="158"/>
        <v>2.0970858002382293</v>
      </c>
      <c r="O381" s="13"/>
      <c r="P381" s="7">
        <f t="shared" si="159"/>
        <v>0</v>
      </c>
      <c r="Q381" s="7">
        <f t="shared" si="160"/>
        <v>0.12441381000293106</v>
      </c>
      <c r="R381" s="6">
        <f t="shared" si="161"/>
        <v>0.12441381000293106</v>
      </c>
      <c r="S381" s="6">
        <f t="shared" si="162"/>
        <v>0.12441381000293106</v>
      </c>
      <c r="T381" s="7">
        <f t="shared" si="163"/>
        <v>8.9062355164536231E-4</v>
      </c>
      <c r="U381" s="7">
        <f t="shared" si="164"/>
        <v>6.2954476269228565E-2</v>
      </c>
      <c r="V381" s="7">
        <f t="shared" si="165"/>
        <v>0.53883767080159617</v>
      </c>
      <c r="W381" s="6">
        <f t="shared" si="166"/>
        <v>0.60268277062247011</v>
      </c>
      <c r="X381" s="6">
        <v>2.0920000000000001E-3</v>
      </c>
      <c r="Y381" s="6">
        <v>0.52322314666736403</v>
      </c>
      <c r="Z381" s="6">
        <f t="shared" si="167"/>
        <v>5847.1228490884823</v>
      </c>
      <c r="AA381" s="6">
        <f t="shared" si="168"/>
        <v>5847.1228490884823</v>
      </c>
      <c r="AB381" s="6">
        <f t="shared" si="169"/>
        <v>15.186565132146585</v>
      </c>
    </row>
    <row r="382" spans="5:28">
      <c r="E382" s="12">
        <f t="shared" si="152"/>
        <v>0.99643479651643574</v>
      </c>
      <c r="F382" s="12">
        <f t="shared" si="153"/>
        <v>6620173.5</v>
      </c>
      <c r="G382" s="6">
        <v>42138</v>
      </c>
      <c r="H382" s="6">
        <v>4413449</v>
      </c>
      <c r="I382" s="12">
        <f t="shared" si="154"/>
        <v>8826898</v>
      </c>
      <c r="J382" s="6">
        <v>824571.40429700003</v>
      </c>
      <c r="K382" s="12">
        <f t="shared" si="155"/>
        <v>6596571.2343760002</v>
      </c>
      <c r="L382" s="6">
        <f t="shared" si="156"/>
        <v>53.804147999999998</v>
      </c>
      <c r="M382" s="6">
        <f t="shared" si="157"/>
        <v>5242880</v>
      </c>
      <c r="N382" s="13">
        <f t="shared" si="158"/>
        <v>1.3381039461836384</v>
      </c>
      <c r="O382" s="13"/>
      <c r="P382" s="7">
        <f t="shared" si="159"/>
        <v>0</v>
      </c>
      <c r="Q382" s="7">
        <f t="shared" si="160"/>
        <v>0.19557274541904379</v>
      </c>
      <c r="R382" s="6">
        <f t="shared" si="161"/>
        <v>0.19557274541904379</v>
      </c>
      <c r="S382" s="6">
        <f t="shared" si="162"/>
        <v>0.19557274541904379</v>
      </c>
      <c r="T382" s="7">
        <f t="shared" si="163"/>
        <v>8.9332105414024262E-4</v>
      </c>
      <c r="U382" s="7">
        <f t="shared" si="164"/>
        <v>9.8961520108587719E-2</v>
      </c>
      <c r="V382" s="7">
        <f t="shared" si="165"/>
        <v>0.50483835314107472</v>
      </c>
      <c r="W382" s="6">
        <f t="shared" si="166"/>
        <v>0.60469319430380264</v>
      </c>
      <c r="X382" s="6">
        <v>1.9599999999999999E-3</v>
      </c>
      <c r="Y382" s="6">
        <v>0.51753800000000005</v>
      </c>
      <c r="Z382" s="6">
        <f t="shared" si="167"/>
        <v>9878.2012968899908</v>
      </c>
      <c r="AA382" s="6">
        <f t="shared" si="168"/>
        <v>9878.2012968899908</v>
      </c>
      <c r="AB382" s="6">
        <f t="shared" si="169"/>
        <v>16.840346854492342</v>
      </c>
    </row>
    <row r="383" spans="5:28">
      <c r="E383" s="12">
        <f t="shared" si="152"/>
        <v>0.9329090860286382</v>
      </c>
      <c r="F383" s="12">
        <f t="shared" si="153"/>
        <v>6528157.5</v>
      </c>
      <c r="G383" s="6">
        <v>79171</v>
      </c>
      <c r="H383" s="6">
        <v>4352105</v>
      </c>
      <c r="I383" s="12">
        <f t="shared" si="154"/>
        <v>8704210</v>
      </c>
      <c r="J383" s="6">
        <v>761272.18084699998</v>
      </c>
      <c r="K383" s="12">
        <f t="shared" si="155"/>
        <v>6090177.4467759999</v>
      </c>
      <c r="L383" s="6">
        <f t="shared" si="156"/>
        <v>53.808680000000003</v>
      </c>
      <c r="M383" s="6">
        <f t="shared" si="157"/>
        <v>5242880</v>
      </c>
      <c r="N383" s="13">
        <f t="shared" si="158"/>
        <v>1.4292210819912659</v>
      </c>
      <c r="O383" s="13"/>
      <c r="P383" s="7">
        <f t="shared" si="159"/>
        <v>0</v>
      </c>
      <c r="Q383" s="7">
        <f t="shared" si="160"/>
        <v>0.18055936653093593</v>
      </c>
      <c r="R383" s="6">
        <f t="shared" si="161"/>
        <v>0.18055936653093593</v>
      </c>
      <c r="S383" s="6">
        <f t="shared" si="162"/>
        <v>0.18055936653093593</v>
      </c>
      <c r="T383" s="7">
        <f t="shared" si="163"/>
        <v>8.8090448679230705E-4</v>
      </c>
      <c r="U383" s="7">
        <f t="shared" si="164"/>
        <v>9.1364619049854323E-2</v>
      </c>
      <c r="V383" s="7">
        <f t="shared" si="165"/>
        <v>0.27637324128590468</v>
      </c>
      <c r="W383" s="6">
        <f t="shared" si="166"/>
        <v>0.36861876482255129</v>
      </c>
      <c r="X383" s="6">
        <v>1.073E-3</v>
      </c>
      <c r="Y383" s="6">
        <v>0.31825180000000003</v>
      </c>
      <c r="Z383" s="6">
        <f t="shared" si="167"/>
        <v>16727.527169705121</v>
      </c>
      <c r="AA383" s="6">
        <f t="shared" si="168"/>
        <v>16727.527169705121</v>
      </c>
      <c r="AB383" s="6">
        <f t="shared" si="169"/>
        <v>15.826136669942247</v>
      </c>
    </row>
    <row r="384" spans="5:28">
      <c r="E384" s="12">
        <f t="shared" si="152"/>
        <v>0.92946592985233589</v>
      </c>
      <c r="F384" s="12">
        <f t="shared" si="153"/>
        <v>6528157.5</v>
      </c>
      <c r="G384" s="6">
        <v>79171</v>
      </c>
      <c r="H384" s="6">
        <v>4352105</v>
      </c>
      <c r="I384" s="12">
        <f t="shared" si="154"/>
        <v>8704210</v>
      </c>
      <c r="J384" s="6">
        <v>758462.49762000004</v>
      </c>
      <c r="K384" s="12">
        <f t="shared" si="155"/>
        <v>6067699.9809600003</v>
      </c>
      <c r="L384" s="6">
        <f t="shared" si="156"/>
        <v>53.808680000000003</v>
      </c>
      <c r="M384" s="6">
        <f t="shared" si="157"/>
        <v>5242880</v>
      </c>
      <c r="N384" s="13">
        <f t="shared" si="158"/>
        <v>1.4345155540506578</v>
      </c>
      <c r="O384" s="13"/>
      <c r="P384" s="7">
        <f t="shared" si="159"/>
        <v>0</v>
      </c>
      <c r="Q384" s="7">
        <f t="shared" si="160"/>
        <v>0.17989296279731301</v>
      </c>
      <c r="R384" s="6">
        <f t="shared" si="161"/>
        <v>0.17989296279731301</v>
      </c>
      <c r="S384" s="6">
        <f t="shared" si="162"/>
        <v>0.17989296279731301</v>
      </c>
      <c r="T384" s="7">
        <f t="shared" si="163"/>
        <v>8.8090448679230705E-4</v>
      </c>
      <c r="U384" s="7">
        <f t="shared" si="164"/>
        <v>9.102741293074984E-2</v>
      </c>
      <c r="V384" s="7">
        <f t="shared" si="165"/>
        <v>0.2794640883459521</v>
      </c>
      <c r="W384" s="6">
        <f t="shared" si="166"/>
        <v>0.37137240576349423</v>
      </c>
      <c r="X384" s="6">
        <v>1.085E-3</v>
      </c>
      <c r="Y384" s="6">
        <v>0.32212926666630498</v>
      </c>
      <c r="Z384" s="6">
        <f t="shared" si="167"/>
        <v>16479.996571180924</v>
      </c>
      <c r="AA384" s="6">
        <f t="shared" si="168"/>
        <v>16479.996571180924</v>
      </c>
      <c r="AB384" s="6">
        <f t="shared" si="169"/>
        <v>15.286763480637235</v>
      </c>
    </row>
    <row r="385" spans="5:28">
      <c r="E385" s="12">
        <f t="shared" si="152"/>
        <v>0.93220311501859443</v>
      </c>
      <c r="F385" s="12">
        <f t="shared" si="153"/>
        <v>6528157.5</v>
      </c>
      <c r="G385" s="6">
        <v>79171</v>
      </c>
      <c r="H385" s="6">
        <v>4352105</v>
      </c>
      <c r="I385" s="12">
        <f t="shared" si="154"/>
        <v>8704210</v>
      </c>
      <c r="J385" s="6">
        <v>760696.09460399998</v>
      </c>
      <c r="K385" s="12">
        <f t="shared" si="155"/>
        <v>6085568.7568319999</v>
      </c>
      <c r="L385" s="6">
        <f t="shared" si="156"/>
        <v>53.808680000000003</v>
      </c>
      <c r="M385" s="6">
        <f t="shared" si="157"/>
        <v>5242880</v>
      </c>
      <c r="N385" s="13">
        <f t="shared" si="158"/>
        <v>1.4303034519539635</v>
      </c>
      <c r="O385" s="13"/>
      <c r="P385" s="7">
        <f t="shared" si="159"/>
        <v>0</v>
      </c>
      <c r="Q385" s="7">
        <f t="shared" si="160"/>
        <v>0.18042272976721296</v>
      </c>
      <c r="R385" s="6">
        <f t="shared" si="161"/>
        <v>0.18042272976721296</v>
      </c>
      <c r="S385" s="6">
        <f t="shared" si="162"/>
        <v>0.18042272976721296</v>
      </c>
      <c r="T385" s="7">
        <f t="shared" si="163"/>
        <v>8.8090448679230705E-4</v>
      </c>
      <c r="U385" s="7">
        <f t="shared" si="164"/>
        <v>9.1295479652072839E-2</v>
      </c>
      <c r="V385" s="7">
        <f t="shared" si="165"/>
        <v>0.27585810010923012</v>
      </c>
      <c r="W385" s="6">
        <f t="shared" si="166"/>
        <v>0.36803448424809526</v>
      </c>
      <c r="X385" s="6">
        <v>1.0709999999999999E-3</v>
      </c>
      <c r="Y385" s="6">
        <v>0.31812269999964293</v>
      </c>
      <c r="Z385" s="6">
        <f t="shared" si="167"/>
        <v>16746.193255575443</v>
      </c>
      <c r="AA385" s="6">
        <f t="shared" si="168"/>
        <v>16746.193255575443</v>
      </c>
      <c r="AB385" s="6">
        <f t="shared" si="169"/>
        <v>15.689475868433265</v>
      </c>
    </row>
    <row r="386" spans="5:28">
      <c r="E386" s="12">
        <f t="shared" si="152"/>
        <v>0.93113592423099467</v>
      </c>
      <c r="F386" s="12">
        <f t="shared" si="153"/>
        <v>6528157.5</v>
      </c>
      <c r="G386" s="6">
        <v>79171</v>
      </c>
      <c r="H386" s="6">
        <v>4352105</v>
      </c>
      <c r="I386" s="12">
        <f t="shared" si="154"/>
        <v>8704210</v>
      </c>
      <c r="J386" s="6">
        <v>759825.24591099995</v>
      </c>
      <c r="K386" s="12">
        <f t="shared" si="155"/>
        <v>6078601.9672879996</v>
      </c>
      <c r="L386" s="6">
        <f t="shared" si="156"/>
        <v>53.808680000000003</v>
      </c>
      <c r="M386" s="6">
        <f t="shared" si="157"/>
        <v>5242880</v>
      </c>
      <c r="N386" s="13">
        <f t="shared" si="158"/>
        <v>1.4319427471714239</v>
      </c>
      <c r="O386" s="13"/>
      <c r="P386" s="7">
        <f t="shared" si="159"/>
        <v>0</v>
      </c>
      <c r="Q386" s="7">
        <f t="shared" si="160"/>
        <v>0.18021618092396294</v>
      </c>
      <c r="R386" s="6">
        <f t="shared" si="161"/>
        <v>0.18021618092396294</v>
      </c>
      <c r="S386" s="6">
        <f t="shared" si="162"/>
        <v>0.18021618092396294</v>
      </c>
      <c r="T386" s="7">
        <f t="shared" si="163"/>
        <v>8.8090448679230705E-4</v>
      </c>
      <c r="U386" s="7">
        <f t="shared" si="164"/>
        <v>9.1190964130439714E-2</v>
      </c>
      <c r="V386" s="7">
        <f t="shared" si="165"/>
        <v>0.27457024716754375</v>
      </c>
      <c r="W386" s="6">
        <f t="shared" si="166"/>
        <v>0.36664211578477579</v>
      </c>
      <c r="X386" s="6">
        <v>1.0660000000000001E-3</v>
      </c>
      <c r="Y386" s="6">
        <v>0.31665530000000003</v>
      </c>
      <c r="Z386" s="6">
        <f t="shared" si="167"/>
        <v>16805.833107313596</v>
      </c>
      <c r="AA386" s="6">
        <f t="shared" si="168"/>
        <v>16805.833107313596</v>
      </c>
      <c r="AB386" s="6">
        <f t="shared" si="169"/>
        <v>15.78587687772027</v>
      </c>
    </row>
    <row r="387" spans="5:28">
      <c r="E387" s="12">
        <f t="shared" si="152"/>
        <v>0.93121594372021654</v>
      </c>
      <c r="F387" s="12">
        <f t="shared" si="153"/>
        <v>6705072</v>
      </c>
      <c r="G387" s="6">
        <v>29736</v>
      </c>
      <c r="H387" s="6">
        <v>4470048</v>
      </c>
      <c r="I387" s="12">
        <f t="shared" si="154"/>
        <v>8940096</v>
      </c>
      <c r="J387" s="6">
        <v>780483.74377399997</v>
      </c>
      <c r="K387" s="12">
        <f t="shared" si="155"/>
        <v>6243869.9501919998</v>
      </c>
      <c r="L387" s="6">
        <f t="shared" si="156"/>
        <v>54.235295999999998</v>
      </c>
      <c r="M387" s="6">
        <f t="shared" si="157"/>
        <v>5242880</v>
      </c>
      <c r="N387" s="13">
        <f t="shared" si="158"/>
        <v>1.4318197001725013</v>
      </c>
      <c r="O387" s="13"/>
      <c r="P387" s="7">
        <f t="shared" si="159"/>
        <v>0</v>
      </c>
      <c r="Q387" s="7">
        <f t="shared" si="160"/>
        <v>0.18511598598904996</v>
      </c>
      <c r="R387" s="6">
        <f t="shared" si="161"/>
        <v>0.18511598598904996</v>
      </c>
      <c r="S387" s="6">
        <f t="shared" si="162"/>
        <v>0.18511598598904996</v>
      </c>
      <c r="T387" s="7">
        <f t="shared" si="163"/>
        <v>9.0477719158360797E-4</v>
      </c>
      <c r="U387" s="7">
        <f t="shared" si="164"/>
        <v>9.3670308358275833E-2</v>
      </c>
      <c r="V387" s="7">
        <f t="shared" si="165"/>
        <v>0.27044911775414715</v>
      </c>
      <c r="W387" s="6">
        <f t="shared" si="166"/>
        <v>0.36502420330400659</v>
      </c>
      <c r="X387" s="6">
        <v>1.0499999999999999E-3</v>
      </c>
      <c r="Y387" s="6">
        <v>0.30950062499999997</v>
      </c>
      <c r="Z387" s="6">
        <f t="shared" si="167"/>
        <v>17530.093903719047</v>
      </c>
      <c r="AA387" s="6">
        <f t="shared" si="168"/>
        <v>17530.093903719047</v>
      </c>
      <c r="AB387" s="6">
        <f t="shared" si="169"/>
        <v>17.939730591499327</v>
      </c>
    </row>
    <row r="388" spans="5:28">
      <c r="E388" s="12">
        <f t="shared" si="152"/>
        <v>1.1475880537339185</v>
      </c>
      <c r="F388" s="12">
        <f t="shared" si="153"/>
        <v>5511937.5</v>
      </c>
      <c r="G388" s="6">
        <v>525825</v>
      </c>
      <c r="H388" s="6">
        <v>3674625</v>
      </c>
      <c r="I388" s="12">
        <f t="shared" si="154"/>
        <v>7349250</v>
      </c>
      <c r="J388" s="6">
        <v>790679.20349099999</v>
      </c>
      <c r="K388" s="12">
        <f t="shared" si="155"/>
        <v>6325433.6279279999</v>
      </c>
      <c r="L388" s="6">
        <f t="shared" si="156"/>
        <v>54.612000000000002</v>
      </c>
      <c r="M388" s="6">
        <f t="shared" si="157"/>
        <v>5242880</v>
      </c>
      <c r="N388" s="13">
        <f t="shared" si="158"/>
        <v>1.1618571045551178</v>
      </c>
      <c r="O388" s="13"/>
      <c r="P388" s="7">
        <f t="shared" si="159"/>
        <v>0</v>
      </c>
      <c r="Q388" s="7">
        <f t="shared" si="160"/>
        <v>0.18753415624971154</v>
      </c>
      <c r="R388" s="6">
        <f t="shared" si="161"/>
        <v>0.18753415624971154</v>
      </c>
      <c r="S388" s="6">
        <f t="shared" si="162"/>
        <v>0.18753415624971154</v>
      </c>
      <c r="T388" s="7">
        <f t="shared" si="163"/>
        <v>7.4377655175580123E-4</v>
      </c>
      <c r="U388" s="7">
        <f t="shared" si="164"/>
        <v>9.4893923665018615E-2</v>
      </c>
      <c r="V388" s="7">
        <f t="shared" si="165"/>
        <v>0.30444843541466854</v>
      </c>
      <c r="W388" s="6">
        <f t="shared" si="166"/>
        <v>0.40008613563144296</v>
      </c>
      <c r="X388" s="6">
        <v>1.1820000000000001E-3</v>
      </c>
      <c r="Y388" s="6">
        <v>0.36826252941127802</v>
      </c>
      <c r="Z388" s="6">
        <f t="shared" si="167"/>
        <v>15765.833862073734</v>
      </c>
      <c r="AA388" s="6">
        <f t="shared" si="168"/>
        <v>15765.833862073734</v>
      </c>
      <c r="AB388" s="6">
        <f t="shared" si="169"/>
        <v>8.6415542387762549</v>
      </c>
    </row>
    <row r="389" spans="5:28">
      <c r="E389" s="12">
        <f t="shared" si="152"/>
        <v>1.0099131734910201</v>
      </c>
      <c r="F389" s="12">
        <f t="shared" si="153"/>
        <v>6364009.5</v>
      </c>
      <c r="G389" s="6">
        <v>259789</v>
      </c>
      <c r="H389" s="6">
        <v>4242673</v>
      </c>
      <c r="I389" s="12">
        <f t="shared" si="154"/>
        <v>8485346</v>
      </c>
      <c r="J389" s="6">
        <v>803387.12878399994</v>
      </c>
      <c r="K389" s="12">
        <f t="shared" si="155"/>
        <v>6427097.0302719995</v>
      </c>
      <c r="L389" s="6">
        <f t="shared" si="156"/>
        <v>56.107855999999998</v>
      </c>
      <c r="M389" s="6">
        <f t="shared" si="157"/>
        <v>5242880</v>
      </c>
      <c r="N389" s="13">
        <f t="shared" si="158"/>
        <v>1.3202455105366433</v>
      </c>
      <c r="O389" s="13"/>
      <c r="P389" s="7">
        <f t="shared" si="159"/>
        <v>0</v>
      </c>
      <c r="Q389" s="7">
        <f t="shared" si="160"/>
        <v>0.19054823583721678</v>
      </c>
      <c r="R389" s="6">
        <f t="shared" si="161"/>
        <v>0.19054823583721678</v>
      </c>
      <c r="S389" s="6">
        <f t="shared" si="162"/>
        <v>0.19054823583721678</v>
      </c>
      <c r="T389" s="7">
        <f t="shared" si="163"/>
        <v>8.5875448356429308E-4</v>
      </c>
      <c r="U389" s="7">
        <f t="shared" si="164"/>
        <v>9.6419074304330221E-2</v>
      </c>
      <c r="V389" s="7">
        <f t="shared" si="165"/>
        <v>0.33947803542853899</v>
      </c>
      <c r="W389" s="6">
        <f t="shared" si="166"/>
        <v>0.43675586421643353</v>
      </c>
      <c r="X389" s="6">
        <v>1.3179999999999999E-3</v>
      </c>
      <c r="Y389" s="6">
        <v>0.38681835555570199</v>
      </c>
      <c r="Z389" s="6">
        <f t="shared" si="167"/>
        <v>14357.377529379119</v>
      </c>
      <c r="AA389" s="6">
        <f t="shared" si="168"/>
        <v>14357.377529379119</v>
      </c>
      <c r="AB389" s="6">
        <f t="shared" si="169"/>
        <v>12.909808426487798</v>
      </c>
    </row>
    <row r="390" spans="5:28">
      <c r="E390" s="12">
        <f t="shared" ref="E390:E453" si="170">K390/F390</f>
        <v>0.95105077421000539</v>
      </c>
      <c r="F390" s="12">
        <f t="shared" ref="F390:F453" si="171">H390*1.5</f>
        <v>6966345</v>
      </c>
      <c r="G390" s="6">
        <v>34920</v>
      </c>
      <c r="H390" s="6">
        <v>4644230</v>
      </c>
      <c r="I390" s="12">
        <f t="shared" ref="I390:I453" si="172">2*H390</f>
        <v>9288460</v>
      </c>
      <c r="J390" s="6">
        <v>828168.47570800001</v>
      </c>
      <c r="K390" s="12">
        <f t="shared" ref="K390:K453" si="173">J390*8</f>
        <v>6625347.8056640001</v>
      </c>
      <c r="L390" s="6">
        <f t="shared" ref="L390:L453" si="174">((H390+2*G390)*8+(G390+H390)*4)/1000000</f>
        <v>56.429160000000003</v>
      </c>
      <c r="M390" s="6">
        <f t="shared" ref="M390:M453" si="175">40*2^20/8</f>
        <v>5242880</v>
      </c>
      <c r="N390" s="13">
        <f t="shared" ref="N390:N453" si="176">I390/K390</f>
        <v>1.4019580967597367</v>
      </c>
      <c r="O390" s="13"/>
      <c r="P390" s="7">
        <f t="shared" ref="P390:P453" si="177">$B$32*I390</f>
        <v>0</v>
      </c>
      <c r="Q390" s="7">
        <f t="shared" ref="Q390:Q453" si="178">$C$32*K390</f>
        <v>0.19642590274132252</v>
      </c>
      <c r="R390" s="6">
        <f t="shared" ref="R390:R453" si="179">P390+Q390</f>
        <v>0.19642590274132252</v>
      </c>
      <c r="S390" s="6">
        <f t="shared" ref="S390:S453" si="180">MAX(P390,Q390)</f>
        <v>0.19642590274132252</v>
      </c>
      <c r="T390" s="7">
        <f t="shared" ref="T390:T453" si="181">$D$32*I390</f>
        <v>9.4003316663900246E-4</v>
      </c>
      <c r="U390" s="7">
        <f t="shared" ref="U390:U453" si="182">$E$32*K390</f>
        <v>9.9393225177326058E-2</v>
      </c>
      <c r="V390" s="7">
        <f t="shared" ref="V390:V453" si="183">X390*$F$32</f>
        <v>0.29672131776455007</v>
      </c>
      <c r="W390" s="6">
        <f t="shared" ref="W390:W453" si="184">SUM(T390:V390)</f>
        <v>0.39705457610851513</v>
      </c>
      <c r="X390" s="6">
        <v>1.152E-3</v>
      </c>
      <c r="Y390" s="6">
        <v>0.337888376470656</v>
      </c>
      <c r="Z390" s="6">
        <f t="shared" ref="Z390:Z453" si="185">ABS(S390-X390)/ABS(X390)*100</f>
        <v>16950.859612962027</v>
      </c>
      <c r="AA390" s="6">
        <f t="shared" si="168"/>
        <v>16950.859612962027</v>
      </c>
      <c r="AB390" s="6">
        <f t="shared" ref="AB390:AB453" si="186">ABS(W390-Y390)/ABS(Y390)*100</f>
        <v>17.510575609574847</v>
      </c>
    </row>
    <row r="391" spans="5:28">
      <c r="E391" s="12">
        <f t="shared" si="170"/>
        <v>1.4288556781383941</v>
      </c>
      <c r="F391" s="12">
        <f t="shared" si="171"/>
        <v>4433334</v>
      </c>
      <c r="G391" s="6">
        <v>1090920</v>
      </c>
      <c r="H391" s="6">
        <v>2955556</v>
      </c>
      <c r="I391" s="12">
        <f t="shared" si="172"/>
        <v>5911112</v>
      </c>
      <c r="J391" s="6">
        <v>791824.30737299996</v>
      </c>
      <c r="K391" s="12">
        <f t="shared" si="173"/>
        <v>6334594.4589839997</v>
      </c>
      <c r="L391" s="6">
        <f t="shared" si="174"/>
        <v>57.285072</v>
      </c>
      <c r="M391" s="6">
        <f t="shared" si="175"/>
        <v>5242880</v>
      </c>
      <c r="N391" s="13">
        <f t="shared" si="176"/>
        <v>0.93314766056043286</v>
      </c>
      <c r="O391" s="13"/>
      <c r="P391" s="7">
        <f t="shared" si="177"/>
        <v>0</v>
      </c>
      <c r="Q391" s="7">
        <f t="shared" si="178"/>
        <v>0.18780575323794771</v>
      </c>
      <c r="R391" s="6">
        <f t="shared" si="179"/>
        <v>0.18780575323794771</v>
      </c>
      <c r="S391" s="6">
        <f t="shared" si="180"/>
        <v>0.18780575323794771</v>
      </c>
      <c r="T391" s="7">
        <f t="shared" si="181"/>
        <v>5.9823063583390652E-4</v>
      </c>
      <c r="U391" s="7">
        <f t="shared" si="182"/>
        <v>9.5031354117074571E-2</v>
      </c>
      <c r="V391" s="7">
        <f t="shared" si="183"/>
        <v>0.44791525311853519</v>
      </c>
      <c r="W391" s="6">
        <f t="shared" si="184"/>
        <v>0.5435448378714437</v>
      </c>
      <c r="X391" s="6">
        <v>1.7390000000000001E-3</v>
      </c>
      <c r="Y391" s="6">
        <v>0.50265126153819395</v>
      </c>
      <c r="Z391" s="6">
        <f t="shared" si="185"/>
        <v>10699.640784240812</v>
      </c>
      <c r="AA391" s="6">
        <f t="shared" ref="AA391:AA454" si="187">ABS(R391-X391)/ABS(X391)*100</f>
        <v>10699.640784240812</v>
      </c>
      <c r="AB391" s="6">
        <f t="shared" si="186"/>
        <v>8.1355761861830018</v>
      </c>
    </row>
    <row r="392" spans="5:28">
      <c r="E392" s="12">
        <f t="shared" si="170"/>
        <v>1.0202097939843424</v>
      </c>
      <c r="F392" s="12">
        <f t="shared" si="171"/>
        <v>6643563</v>
      </c>
      <c r="G392" s="6">
        <v>259156</v>
      </c>
      <c r="H392" s="6">
        <v>4429042</v>
      </c>
      <c r="I392" s="12">
        <f t="shared" si="172"/>
        <v>8858084</v>
      </c>
      <c r="J392" s="6">
        <v>847228.50494400004</v>
      </c>
      <c r="K392" s="12">
        <f t="shared" si="173"/>
        <v>6777828.0395520004</v>
      </c>
      <c r="L392" s="6">
        <f t="shared" si="174"/>
        <v>58.331623999999998</v>
      </c>
      <c r="M392" s="6">
        <f t="shared" si="175"/>
        <v>5242880</v>
      </c>
      <c r="N392" s="13">
        <f t="shared" si="176"/>
        <v>1.3069207345345251</v>
      </c>
      <c r="O392" s="13"/>
      <c r="P392" s="7">
        <f t="shared" si="177"/>
        <v>0</v>
      </c>
      <c r="Q392" s="7">
        <f t="shared" si="178"/>
        <v>0.20094658127325607</v>
      </c>
      <c r="R392" s="6">
        <f t="shared" si="179"/>
        <v>0.20094658127325607</v>
      </c>
      <c r="S392" s="6">
        <f t="shared" si="180"/>
        <v>0.20094658127325607</v>
      </c>
      <c r="T392" s="7">
        <f t="shared" si="181"/>
        <v>8.9647721504687345E-4</v>
      </c>
      <c r="U392" s="7">
        <f t="shared" si="182"/>
        <v>0.10168072806267872</v>
      </c>
      <c r="V392" s="7">
        <f t="shared" si="183"/>
        <v>0.29903945305958557</v>
      </c>
      <c r="W392" s="6">
        <f t="shared" si="184"/>
        <v>0.40161665833731119</v>
      </c>
      <c r="X392" s="6">
        <v>1.1609999999999999E-3</v>
      </c>
      <c r="Y392" s="6">
        <v>0.35517721764733196</v>
      </c>
      <c r="Z392" s="6">
        <f t="shared" si="185"/>
        <v>17208.060402519906</v>
      </c>
      <c r="AA392" s="6">
        <f t="shared" si="187"/>
        <v>17208.060402519906</v>
      </c>
      <c r="AB392" s="6">
        <f t="shared" si="186"/>
        <v>13.075005485315391</v>
      </c>
    </row>
    <row r="393" spans="5:28">
      <c r="E393" s="12">
        <f t="shared" si="170"/>
        <v>1.8481548237843264</v>
      </c>
      <c r="F393" s="12">
        <f t="shared" si="171"/>
        <v>3813040.5</v>
      </c>
      <c r="G393" s="6">
        <v>1441295</v>
      </c>
      <c r="H393" s="6">
        <v>2542027</v>
      </c>
      <c r="I393" s="12">
        <f t="shared" si="172"/>
        <v>5084054</v>
      </c>
      <c r="J393" s="6">
        <v>880886.14916999999</v>
      </c>
      <c r="K393" s="12">
        <f t="shared" si="173"/>
        <v>7047089.1933599999</v>
      </c>
      <c r="L393" s="6">
        <f t="shared" si="174"/>
        <v>59.330224000000001</v>
      </c>
      <c r="M393" s="6">
        <f t="shared" si="175"/>
        <v>5242880</v>
      </c>
      <c r="N393" s="13">
        <f t="shared" si="176"/>
        <v>0.72144027988043113</v>
      </c>
      <c r="O393" s="13"/>
      <c r="P393" s="7">
        <f t="shared" si="177"/>
        <v>0</v>
      </c>
      <c r="Q393" s="7">
        <f t="shared" si="178"/>
        <v>0.20892953805700273</v>
      </c>
      <c r="R393" s="6">
        <f t="shared" si="179"/>
        <v>0.20892953805700273</v>
      </c>
      <c r="S393" s="6">
        <f t="shared" si="180"/>
        <v>0.20892953805700273</v>
      </c>
      <c r="T393" s="7">
        <f t="shared" si="181"/>
        <v>5.1452871423074301E-4</v>
      </c>
      <c r="U393" s="7">
        <f t="shared" si="182"/>
        <v>0.10572017403245343</v>
      </c>
      <c r="V393" s="7">
        <f t="shared" si="183"/>
        <v>0.54450422374501628</v>
      </c>
      <c r="W393" s="6">
        <f t="shared" si="184"/>
        <v>0.65073892649170051</v>
      </c>
      <c r="X393" s="6">
        <v>2.114E-3</v>
      </c>
      <c r="Y393" s="6">
        <v>0.59881163999999998</v>
      </c>
      <c r="Z393" s="6">
        <f t="shared" si="185"/>
        <v>9783.1380348629482</v>
      </c>
      <c r="AA393" s="6">
        <f t="shared" si="187"/>
        <v>9783.1380348629482</v>
      </c>
      <c r="AB393" s="6">
        <f t="shared" si="186"/>
        <v>8.6717229631175066</v>
      </c>
    </row>
    <row r="394" spans="5:28">
      <c r="E394" s="12">
        <f t="shared" si="170"/>
        <v>0.98807089605856402</v>
      </c>
      <c r="F394" s="12">
        <f t="shared" si="171"/>
        <v>7231336.5</v>
      </c>
      <c r="G394" s="6">
        <v>90449</v>
      </c>
      <c r="H394" s="6">
        <v>4820891</v>
      </c>
      <c r="I394" s="12">
        <f t="shared" si="172"/>
        <v>9641782</v>
      </c>
      <c r="J394" s="6">
        <v>893134.14190699998</v>
      </c>
      <c r="K394" s="12">
        <f t="shared" si="173"/>
        <v>7145073.1352559999</v>
      </c>
      <c r="L394" s="6">
        <f t="shared" si="174"/>
        <v>59.659672</v>
      </c>
      <c r="M394" s="6">
        <f t="shared" si="175"/>
        <v>5242880</v>
      </c>
      <c r="N394" s="13">
        <f t="shared" si="176"/>
        <v>1.3494308340140657</v>
      </c>
      <c r="O394" s="13"/>
      <c r="P394" s="7">
        <f t="shared" si="177"/>
        <v>0</v>
      </c>
      <c r="Q394" s="7">
        <f t="shared" si="178"/>
        <v>0.21183453033901112</v>
      </c>
      <c r="R394" s="6">
        <f t="shared" si="179"/>
        <v>0.21183453033901112</v>
      </c>
      <c r="S394" s="6">
        <f t="shared" si="180"/>
        <v>0.21183453033901112</v>
      </c>
      <c r="T394" s="7">
        <f t="shared" si="181"/>
        <v>9.7579091318721674E-4</v>
      </c>
      <c r="U394" s="7">
        <f t="shared" si="182"/>
        <v>0.10719012554085655</v>
      </c>
      <c r="V394" s="7">
        <f t="shared" si="183"/>
        <v>0.29929702364792288</v>
      </c>
      <c r="W394" s="6">
        <f t="shared" si="184"/>
        <v>0.40746294010196665</v>
      </c>
      <c r="X394" s="6">
        <v>1.1620000000000001E-3</v>
      </c>
      <c r="Y394" s="6">
        <v>0.35123158823488398</v>
      </c>
      <c r="Z394" s="6">
        <f t="shared" si="185"/>
        <v>18130.166122117997</v>
      </c>
      <c r="AA394" s="6">
        <f t="shared" si="187"/>
        <v>18130.166122117997</v>
      </c>
      <c r="AB394" s="6">
        <f t="shared" si="186"/>
        <v>16.009764995703716</v>
      </c>
    </row>
    <row r="395" spans="5:28">
      <c r="E395" s="12">
        <f t="shared" si="170"/>
        <v>1.1871217838222092</v>
      </c>
      <c r="F395" s="12">
        <f t="shared" si="171"/>
        <v>5807659.5</v>
      </c>
      <c r="G395" s="6">
        <v>682862</v>
      </c>
      <c r="H395" s="6">
        <v>3871773</v>
      </c>
      <c r="I395" s="12">
        <f t="shared" si="172"/>
        <v>7743546</v>
      </c>
      <c r="J395" s="6">
        <v>861799.88818400004</v>
      </c>
      <c r="K395" s="12">
        <f t="shared" si="173"/>
        <v>6894399.1054720003</v>
      </c>
      <c r="L395" s="6">
        <f t="shared" si="174"/>
        <v>60.118516</v>
      </c>
      <c r="M395" s="6">
        <f t="shared" si="175"/>
        <v>5242880</v>
      </c>
      <c r="N395" s="13">
        <f t="shared" si="176"/>
        <v>1.1231647430816765</v>
      </c>
      <c r="O395" s="13"/>
      <c r="P395" s="7">
        <f t="shared" si="177"/>
        <v>0</v>
      </c>
      <c r="Q395" s="7">
        <f t="shared" si="178"/>
        <v>0.20440263784998086</v>
      </c>
      <c r="R395" s="6">
        <f t="shared" si="179"/>
        <v>0.20440263784998086</v>
      </c>
      <c r="S395" s="6">
        <f t="shared" si="180"/>
        <v>0.20440263784998086</v>
      </c>
      <c r="T395" s="7">
        <f t="shared" si="181"/>
        <v>7.8368104803108176E-4</v>
      </c>
      <c r="U395" s="7">
        <f t="shared" si="182"/>
        <v>0.10342952292507708</v>
      </c>
      <c r="V395" s="7">
        <f t="shared" si="183"/>
        <v>0.67895607085707799</v>
      </c>
      <c r="W395" s="6">
        <f t="shared" si="184"/>
        <v>0.78316927483018617</v>
      </c>
      <c r="X395" s="6">
        <v>2.6359999999999999E-3</v>
      </c>
      <c r="Y395" s="6">
        <v>0.69200857777719194</v>
      </c>
      <c r="Z395" s="6">
        <f t="shared" si="185"/>
        <v>7654.2730595592129</v>
      </c>
      <c r="AA395" s="6">
        <f t="shared" si="187"/>
        <v>7654.2730595592129</v>
      </c>
      <c r="AB395" s="6">
        <f t="shared" si="186"/>
        <v>13.173347842856584</v>
      </c>
    </row>
    <row r="396" spans="5:28">
      <c r="E396" s="12">
        <f t="shared" si="170"/>
        <v>1.0050084960520607</v>
      </c>
      <c r="F396" s="12">
        <f t="shared" si="171"/>
        <v>7713771</v>
      </c>
      <c r="G396" s="6">
        <v>87804</v>
      </c>
      <c r="H396" s="6">
        <v>5142514</v>
      </c>
      <c r="I396" s="12">
        <f t="shared" si="172"/>
        <v>10285028</v>
      </c>
      <c r="J396" s="6">
        <v>969050.67394999997</v>
      </c>
      <c r="K396" s="12">
        <f t="shared" si="173"/>
        <v>7752405.3915999997</v>
      </c>
      <c r="L396" s="6">
        <f t="shared" si="174"/>
        <v>63.466248</v>
      </c>
      <c r="M396" s="6">
        <f t="shared" si="175"/>
        <v>5242880</v>
      </c>
      <c r="N396" s="13">
        <f t="shared" si="176"/>
        <v>1.326688618624638</v>
      </c>
      <c r="O396" s="13"/>
      <c r="P396" s="7">
        <f t="shared" si="177"/>
        <v>0</v>
      </c>
      <c r="Q396" s="7">
        <f t="shared" si="178"/>
        <v>0.22984049624683991</v>
      </c>
      <c r="R396" s="6">
        <f t="shared" si="179"/>
        <v>0.22984049624683991</v>
      </c>
      <c r="S396" s="6">
        <f t="shared" si="180"/>
        <v>0.22984049624683991</v>
      </c>
      <c r="T396" s="7">
        <f t="shared" si="181"/>
        <v>1.0408902487399211E-3</v>
      </c>
      <c r="U396" s="7">
        <f t="shared" si="182"/>
        <v>0.11630130181157958</v>
      </c>
      <c r="V396" s="7">
        <f t="shared" si="183"/>
        <v>0.33329634130844427</v>
      </c>
      <c r="W396" s="6">
        <f t="shared" si="184"/>
        <v>0.45063853336876375</v>
      </c>
      <c r="X396" s="6">
        <v>1.294E-3</v>
      </c>
      <c r="Y396" s="6">
        <v>0.38321809999999995</v>
      </c>
      <c r="Z396" s="6">
        <f t="shared" si="185"/>
        <v>17662.01671150231</v>
      </c>
      <c r="AA396" s="6">
        <f t="shared" si="187"/>
        <v>17662.01671150231</v>
      </c>
      <c r="AB396" s="6">
        <f t="shared" si="186"/>
        <v>17.59322781694388</v>
      </c>
    </row>
    <row r="397" spans="5:28">
      <c r="E397" s="12">
        <f t="shared" si="170"/>
        <v>1.0066871082062303</v>
      </c>
      <c r="F397" s="12">
        <f t="shared" si="171"/>
        <v>7734568.5</v>
      </c>
      <c r="G397" s="6">
        <v>97569</v>
      </c>
      <c r="H397" s="6">
        <v>5156379</v>
      </c>
      <c r="I397" s="12">
        <f t="shared" si="172"/>
        <v>10312758</v>
      </c>
      <c r="J397" s="6">
        <v>973286.29956099996</v>
      </c>
      <c r="K397" s="12">
        <f t="shared" si="173"/>
        <v>7786290.3964879997</v>
      </c>
      <c r="L397" s="6">
        <f t="shared" si="174"/>
        <v>63.827928</v>
      </c>
      <c r="M397" s="6">
        <f t="shared" si="175"/>
        <v>5242880</v>
      </c>
      <c r="N397" s="13">
        <f t="shared" si="176"/>
        <v>1.3244764162214604</v>
      </c>
      <c r="O397" s="13"/>
      <c r="P397" s="7">
        <f t="shared" si="177"/>
        <v>0</v>
      </c>
      <c r="Q397" s="7">
        <f t="shared" si="178"/>
        <v>0.23084510655104606</v>
      </c>
      <c r="R397" s="6">
        <f t="shared" si="179"/>
        <v>0.23084510655104606</v>
      </c>
      <c r="S397" s="6">
        <f t="shared" si="180"/>
        <v>0.23084510655104606</v>
      </c>
      <c r="T397" s="7">
        <f t="shared" si="181"/>
        <v>1.0436966471860465E-3</v>
      </c>
      <c r="U397" s="7">
        <f t="shared" si="182"/>
        <v>0.11680964341412738</v>
      </c>
      <c r="V397" s="7">
        <f t="shared" si="183"/>
        <v>0.34720515307865751</v>
      </c>
      <c r="W397" s="6">
        <f t="shared" si="184"/>
        <v>0.46505849313997094</v>
      </c>
      <c r="X397" s="6">
        <v>1.348E-3</v>
      </c>
      <c r="Y397" s="6">
        <v>0.40179386666711597</v>
      </c>
      <c r="Z397" s="6">
        <f t="shared" si="185"/>
        <v>17025.007904380273</v>
      </c>
      <c r="AA397" s="6">
        <f t="shared" si="187"/>
        <v>17025.007904380273</v>
      </c>
      <c r="AB397" s="6">
        <f t="shared" si="186"/>
        <v>15.74554310588055</v>
      </c>
    </row>
    <row r="398" spans="5:28">
      <c r="E398" s="12">
        <f t="shared" si="170"/>
        <v>0.99557180759454134</v>
      </c>
      <c r="F398" s="12">
        <f t="shared" si="171"/>
        <v>7941427.5</v>
      </c>
      <c r="G398" s="6">
        <v>71505</v>
      </c>
      <c r="H398" s="6">
        <v>5294285</v>
      </c>
      <c r="I398" s="12">
        <f t="shared" si="172"/>
        <v>10588570</v>
      </c>
      <c r="J398" s="6">
        <v>988282.66638199997</v>
      </c>
      <c r="K398" s="12">
        <f t="shared" si="173"/>
        <v>7906261.3310559997</v>
      </c>
      <c r="L398" s="6">
        <f t="shared" si="174"/>
        <v>64.961519999999993</v>
      </c>
      <c r="M398" s="6">
        <f t="shared" si="175"/>
        <v>5242880</v>
      </c>
      <c r="N398" s="13">
        <f t="shared" si="176"/>
        <v>1.3392638513487813</v>
      </c>
      <c r="O398" s="13"/>
      <c r="P398" s="7">
        <f t="shared" si="177"/>
        <v>0</v>
      </c>
      <c r="Q398" s="7">
        <f t="shared" si="178"/>
        <v>0.23440196119724191</v>
      </c>
      <c r="R398" s="6">
        <f t="shared" si="179"/>
        <v>0.23440196119724191</v>
      </c>
      <c r="S398" s="6">
        <f t="shared" si="180"/>
        <v>0.23440196119724191</v>
      </c>
      <c r="T398" s="7">
        <f t="shared" si="181"/>
        <v>1.071610039476807E-3</v>
      </c>
      <c r="U398" s="7">
        <f t="shared" si="182"/>
        <v>0.11860944298148857</v>
      </c>
      <c r="V398" s="7">
        <f t="shared" si="183"/>
        <v>0.4046433942778716</v>
      </c>
      <c r="W398" s="6">
        <f t="shared" si="184"/>
        <v>0.52432444729883698</v>
      </c>
      <c r="X398" s="6">
        <v>1.5709999999999999E-3</v>
      </c>
      <c r="Y398" s="6">
        <v>0.44869331000000001</v>
      </c>
      <c r="Z398" s="6">
        <f t="shared" si="185"/>
        <v>14820.557682828894</v>
      </c>
      <c r="AA398" s="6">
        <f t="shared" si="187"/>
        <v>14820.557682828894</v>
      </c>
      <c r="AB398" s="6">
        <f t="shared" si="186"/>
        <v>16.855864710538469</v>
      </c>
    </row>
    <row r="399" spans="5:28">
      <c r="E399" s="12">
        <f t="shared" si="170"/>
        <v>0.73611638601765061</v>
      </c>
      <c r="F399" s="12">
        <f t="shared" si="171"/>
        <v>8066641.5</v>
      </c>
      <c r="G399" s="6">
        <v>68121</v>
      </c>
      <c r="H399" s="6">
        <v>5377761</v>
      </c>
      <c r="I399" s="12">
        <f t="shared" si="172"/>
        <v>10755522</v>
      </c>
      <c r="J399" s="6">
        <v>742248.37353500002</v>
      </c>
      <c r="K399" s="12">
        <f t="shared" si="173"/>
        <v>5937986.9882800002</v>
      </c>
      <c r="L399" s="6">
        <f t="shared" si="174"/>
        <v>65.895551999999995</v>
      </c>
      <c r="M399" s="6">
        <f t="shared" si="175"/>
        <v>5242880</v>
      </c>
      <c r="N399" s="13">
        <f t="shared" si="176"/>
        <v>1.811307775047087</v>
      </c>
      <c r="O399" s="13"/>
      <c r="P399" s="7">
        <f t="shared" si="177"/>
        <v>0</v>
      </c>
      <c r="Q399" s="7">
        <f t="shared" si="178"/>
        <v>0.176047279154461</v>
      </c>
      <c r="R399" s="6">
        <f t="shared" si="179"/>
        <v>0.176047279154461</v>
      </c>
      <c r="S399" s="6">
        <f t="shared" si="180"/>
        <v>0.176047279154461</v>
      </c>
      <c r="T399" s="7">
        <f t="shared" si="181"/>
        <v>1.0885063190793154E-3</v>
      </c>
      <c r="U399" s="7">
        <f t="shared" si="182"/>
        <v>8.9081463364321614E-2</v>
      </c>
      <c r="V399" s="7">
        <f t="shared" si="183"/>
        <v>1.347866888769002</v>
      </c>
      <c r="W399" s="6">
        <f t="shared" si="184"/>
        <v>1.4380368584524028</v>
      </c>
      <c r="X399" s="6">
        <v>5.2329999999999998E-3</v>
      </c>
      <c r="Y399" s="6">
        <v>1.230103866668411</v>
      </c>
      <c r="Z399" s="6">
        <f t="shared" si="185"/>
        <v>3264.1750268385445</v>
      </c>
      <c r="AA399" s="6">
        <f t="shared" si="187"/>
        <v>3264.1750268385445</v>
      </c>
      <c r="AB399" s="6">
        <f t="shared" si="186"/>
        <v>16.903693860190312</v>
      </c>
    </row>
    <row r="400" spans="5:28">
      <c r="E400" s="12">
        <f t="shared" si="170"/>
        <v>1.0144670074356561</v>
      </c>
      <c r="F400" s="12">
        <f t="shared" si="171"/>
        <v>7989342</v>
      </c>
      <c r="G400" s="6">
        <v>153226</v>
      </c>
      <c r="H400" s="6">
        <v>5326228</v>
      </c>
      <c r="I400" s="12">
        <f t="shared" si="172"/>
        <v>10652456</v>
      </c>
      <c r="J400" s="6">
        <v>1013115.483765</v>
      </c>
      <c r="K400" s="12">
        <f t="shared" si="173"/>
        <v>8104923.8701200001</v>
      </c>
      <c r="L400" s="6">
        <f t="shared" si="174"/>
        <v>66.979256000000007</v>
      </c>
      <c r="M400" s="6">
        <f t="shared" si="175"/>
        <v>5242880</v>
      </c>
      <c r="N400" s="13">
        <f t="shared" si="176"/>
        <v>1.314319069580882</v>
      </c>
      <c r="O400" s="13"/>
      <c r="P400" s="7">
        <f t="shared" si="177"/>
        <v>0</v>
      </c>
      <c r="Q400" s="7">
        <f t="shared" si="178"/>
        <v>0.2402918359209763</v>
      </c>
      <c r="R400" s="6">
        <f t="shared" si="179"/>
        <v>0.2402918359209763</v>
      </c>
      <c r="S400" s="6">
        <f t="shared" si="180"/>
        <v>0.2402918359209763</v>
      </c>
      <c r="T400" s="7">
        <f t="shared" si="181"/>
        <v>1.0780755847753709E-3</v>
      </c>
      <c r="U400" s="7">
        <f t="shared" si="182"/>
        <v>0.121589771118014</v>
      </c>
      <c r="V400" s="7">
        <f t="shared" si="183"/>
        <v>0.3907345825076583</v>
      </c>
      <c r="W400" s="6">
        <f t="shared" si="184"/>
        <v>0.51340242921044765</v>
      </c>
      <c r="X400" s="6">
        <v>1.5169999999999999E-3</v>
      </c>
      <c r="Y400" s="6">
        <v>0.44688061818209396</v>
      </c>
      <c r="Z400" s="6">
        <f t="shared" si="185"/>
        <v>15739.93644831749</v>
      </c>
      <c r="AA400" s="6">
        <f t="shared" si="187"/>
        <v>15739.93644831749</v>
      </c>
      <c r="AB400" s="6">
        <f t="shared" si="186"/>
        <v>14.885812523927259</v>
      </c>
    </row>
    <row r="401" spans="5:28">
      <c r="E401" s="12">
        <f t="shared" si="170"/>
        <v>1.0162343742684659</v>
      </c>
      <c r="F401" s="12">
        <f t="shared" si="171"/>
        <v>8124537</v>
      </c>
      <c r="G401" s="6">
        <v>155924</v>
      </c>
      <c r="H401" s="6">
        <v>5416358</v>
      </c>
      <c r="I401" s="12">
        <f t="shared" si="172"/>
        <v>10832716</v>
      </c>
      <c r="J401" s="6">
        <v>1032054.221802</v>
      </c>
      <c r="K401" s="12">
        <f t="shared" si="173"/>
        <v>8256433.7744159997</v>
      </c>
      <c r="L401" s="6">
        <f t="shared" si="174"/>
        <v>68.114776000000006</v>
      </c>
      <c r="M401" s="6">
        <f t="shared" si="175"/>
        <v>5242880</v>
      </c>
      <c r="N401" s="13">
        <f t="shared" si="176"/>
        <v>1.3120332937892702</v>
      </c>
      <c r="O401" s="13"/>
      <c r="P401" s="7">
        <f t="shared" si="177"/>
        <v>0</v>
      </c>
      <c r="Q401" s="7">
        <f t="shared" si="178"/>
        <v>0.24478374647398168</v>
      </c>
      <c r="R401" s="6">
        <f t="shared" si="179"/>
        <v>0.24478374647398168</v>
      </c>
      <c r="S401" s="6">
        <f t="shared" si="180"/>
        <v>0.24478374647398168</v>
      </c>
      <c r="T401" s="7">
        <f t="shared" si="181"/>
        <v>1.0963186927414219E-3</v>
      </c>
      <c r="U401" s="7">
        <f t="shared" si="182"/>
        <v>0.12386271715435845</v>
      </c>
      <c r="V401" s="7">
        <f t="shared" si="183"/>
        <v>0.43632457664335744</v>
      </c>
      <c r="W401" s="6">
        <f t="shared" si="184"/>
        <v>0.56128361249045733</v>
      </c>
      <c r="X401" s="6">
        <v>1.694E-3</v>
      </c>
      <c r="Y401" s="6">
        <v>0.46960503333389803</v>
      </c>
      <c r="Z401" s="6">
        <f t="shared" si="185"/>
        <v>14350.044065760432</v>
      </c>
      <c r="AA401" s="6">
        <f t="shared" si="187"/>
        <v>14350.044065760432</v>
      </c>
      <c r="AB401" s="6">
        <f t="shared" si="186"/>
        <v>19.522486483098255</v>
      </c>
    </row>
    <row r="402" spans="5:28">
      <c r="E402" s="12">
        <f t="shared" si="170"/>
        <v>1.0167082922598543</v>
      </c>
      <c r="F402" s="12">
        <f t="shared" si="171"/>
        <v>8124537</v>
      </c>
      <c r="G402" s="6">
        <v>155924</v>
      </c>
      <c r="H402" s="6">
        <v>5416358</v>
      </c>
      <c r="I402" s="12">
        <f t="shared" si="172"/>
        <v>10832716</v>
      </c>
      <c r="J402" s="6">
        <v>1032535.517334</v>
      </c>
      <c r="K402" s="12">
        <f t="shared" si="173"/>
        <v>8260284.1386719998</v>
      </c>
      <c r="L402" s="6">
        <f t="shared" si="174"/>
        <v>68.114776000000006</v>
      </c>
      <c r="M402" s="6">
        <f t="shared" si="175"/>
        <v>5242880</v>
      </c>
      <c r="N402" s="13">
        <f t="shared" si="176"/>
        <v>1.3114217160260504</v>
      </c>
      <c r="O402" s="13"/>
      <c r="P402" s="7">
        <f t="shared" si="177"/>
        <v>0</v>
      </c>
      <c r="Q402" s="7">
        <f t="shared" si="178"/>
        <v>0.24489790067343686</v>
      </c>
      <c r="R402" s="6">
        <f t="shared" si="179"/>
        <v>0.24489790067343686</v>
      </c>
      <c r="S402" s="6">
        <f t="shared" si="180"/>
        <v>0.24489790067343686</v>
      </c>
      <c r="T402" s="7">
        <f t="shared" si="181"/>
        <v>1.0963186927414219E-3</v>
      </c>
      <c r="U402" s="7">
        <f t="shared" si="182"/>
        <v>0.12392048017793651</v>
      </c>
      <c r="V402" s="7">
        <f t="shared" si="183"/>
        <v>0.4412184178217658</v>
      </c>
      <c r="W402" s="6">
        <f t="shared" si="184"/>
        <v>0.5662352166924437</v>
      </c>
      <c r="X402" s="6">
        <v>1.7129999999999999E-3</v>
      </c>
      <c r="Y402" s="6">
        <v>0.48866619230729696</v>
      </c>
      <c r="Z402" s="6">
        <f t="shared" si="185"/>
        <v>14196.433197515287</v>
      </c>
      <c r="AA402" s="6">
        <f t="shared" si="187"/>
        <v>14196.433197515287</v>
      </c>
      <c r="AB402" s="6">
        <f t="shared" si="186"/>
        <v>15.873622036117361</v>
      </c>
    </row>
    <row r="403" spans="5:28">
      <c r="E403" s="12">
        <f t="shared" si="170"/>
        <v>1.0157333014841339</v>
      </c>
      <c r="F403" s="12">
        <f t="shared" si="171"/>
        <v>8124537</v>
      </c>
      <c r="G403" s="6">
        <v>155924</v>
      </c>
      <c r="H403" s="6">
        <v>5416358</v>
      </c>
      <c r="I403" s="12">
        <f t="shared" si="172"/>
        <v>10832716</v>
      </c>
      <c r="J403" s="6">
        <v>1031545.348755</v>
      </c>
      <c r="K403" s="12">
        <f t="shared" si="173"/>
        <v>8252362.7900400003</v>
      </c>
      <c r="L403" s="6">
        <f t="shared" si="174"/>
        <v>68.114776000000006</v>
      </c>
      <c r="M403" s="6">
        <f t="shared" si="175"/>
        <v>5242880</v>
      </c>
      <c r="N403" s="13">
        <f t="shared" si="176"/>
        <v>1.3126805347281021</v>
      </c>
      <c r="O403" s="13"/>
      <c r="P403" s="7">
        <f t="shared" si="177"/>
        <v>0</v>
      </c>
      <c r="Q403" s="7">
        <f t="shared" si="178"/>
        <v>0.24466305140942704</v>
      </c>
      <c r="R403" s="6">
        <f t="shared" si="179"/>
        <v>0.24466305140942704</v>
      </c>
      <c r="S403" s="6">
        <f t="shared" si="180"/>
        <v>0.24466305140942704</v>
      </c>
      <c r="T403" s="7">
        <f t="shared" si="181"/>
        <v>1.0963186927414219E-3</v>
      </c>
      <c r="U403" s="7">
        <f t="shared" si="182"/>
        <v>0.12380164439581873</v>
      </c>
      <c r="V403" s="7">
        <f t="shared" si="183"/>
        <v>0.43606700605502019</v>
      </c>
      <c r="W403" s="6">
        <f t="shared" si="184"/>
        <v>0.56096496914358029</v>
      </c>
      <c r="X403" s="6">
        <v>1.6930000000000001E-3</v>
      </c>
      <c r="Y403" s="6">
        <v>0.48409924166723101</v>
      </c>
      <c r="Z403" s="6">
        <f t="shared" si="185"/>
        <v>14351.450171850385</v>
      </c>
      <c r="AA403" s="6">
        <f t="shared" si="187"/>
        <v>14351.450171850385</v>
      </c>
      <c r="AB403" s="6">
        <f t="shared" si="186"/>
        <v>15.87809293227248</v>
      </c>
    </row>
    <row r="404" spans="5:28">
      <c r="E404" s="12">
        <f t="shared" si="170"/>
        <v>1.0164721782038779</v>
      </c>
      <c r="F404" s="12">
        <f t="shared" si="171"/>
        <v>8124537</v>
      </c>
      <c r="G404" s="6">
        <v>155924</v>
      </c>
      <c r="H404" s="6">
        <v>5416358</v>
      </c>
      <c r="I404" s="12">
        <f t="shared" si="172"/>
        <v>10832716</v>
      </c>
      <c r="J404" s="6">
        <v>1032295.727661</v>
      </c>
      <c r="K404" s="12">
        <f t="shared" si="173"/>
        <v>8258365.8212879999</v>
      </c>
      <c r="L404" s="6">
        <f t="shared" si="174"/>
        <v>68.114776000000006</v>
      </c>
      <c r="M404" s="6">
        <f t="shared" si="175"/>
        <v>5242880</v>
      </c>
      <c r="N404" s="13">
        <f t="shared" si="176"/>
        <v>1.3117263432525561</v>
      </c>
      <c r="O404" s="13"/>
      <c r="P404" s="7">
        <f t="shared" si="177"/>
        <v>0</v>
      </c>
      <c r="Q404" s="7">
        <f t="shared" si="178"/>
        <v>0.24484102709714334</v>
      </c>
      <c r="R404" s="6">
        <f t="shared" si="179"/>
        <v>0.24484102709714334</v>
      </c>
      <c r="S404" s="6">
        <f t="shared" si="180"/>
        <v>0.24484102709714334</v>
      </c>
      <c r="T404" s="7">
        <f t="shared" si="181"/>
        <v>1.0963186927414219E-3</v>
      </c>
      <c r="U404" s="7">
        <f t="shared" si="182"/>
        <v>0.1238917016507856</v>
      </c>
      <c r="V404" s="7">
        <f t="shared" si="183"/>
        <v>0.43838514135005568</v>
      </c>
      <c r="W404" s="6">
        <f t="shared" si="184"/>
        <v>0.56337316169358265</v>
      </c>
      <c r="X404" s="6">
        <v>1.702E-3</v>
      </c>
      <c r="Y404" s="6">
        <v>0.48719750000000001</v>
      </c>
      <c r="Z404" s="6">
        <f t="shared" si="185"/>
        <v>14285.489253651196</v>
      </c>
      <c r="AA404" s="6">
        <f t="shared" si="187"/>
        <v>14285.489253651196</v>
      </c>
      <c r="AB404" s="6">
        <f t="shared" si="186"/>
        <v>15.635478772691288</v>
      </c>
    </row>
    <row r="405" spans="5:28">
      <c r="E405" s="12">
        <f t="shared" si="170"/>
        <v>1.0163166617696491</v>
      </c>
      <c r="F405" s="12">
        <f t="shared" si="171"/>
        <v>8124537</v>
      </c>
      <c r="G405" s="6">
        <v>155924</v>
      </c>
      <c r="H405" s="6">
        <v>5416358</v>
      </c>
      <c r="I405" s="12">
        <f t="shared" si="172"/>
        <v>10832716</v>
      </c>
      <c r="J405" s="6">
        <v>1032137.790283</v>
      </c>
      <c r="K405" s="12">
        <f t="shared" si="173"/>
        <v>8257102.3222639998</v>
      </c>
      <c r="L405" s="6">
        <f t="shared" si="174"/>
        <v>68.114776000000006</v>
      </c>
      <c r="M405" s="6">
        <f t="shared" si="175"/>
        <v>5242880</v>
      </c>
      <c r="N405" s="13">
        <f t="shared" si="176"/>
        <v>1.3119270631770248</v>
      </c>
      <c r="O405" s="13"/>
      <c r="P405" s="7">
        <f t="shared" si="177"/>
        <v>0</v>
      </c>
      <c r="Q405" s="7">
        <f t="shared" si="178"/>
        <v>0.24480356733749273</v>
      </c>
      <c r="R405" s="6">
        <f t="shared" si="179"/>
        <v>0.24480356733749273</v>
      </c>
      <c r="S405" s="6">
        <f t="shared" si="180"/>
        <v>0.24480356733749273</v>
      </c>
      <c r="T405" s="7">
        <f t="shared" si="181"/>
        <v>1.0963186927414219E-3</v>
      </c>
      <c r="U405" s="7">
        <f t="shared" si="182"/>
        <v>0.12387274668469365</v>
      </c>
      <c r="V405" s="7">
        <f t="shared" si="183"/>
        <v>0.43864271193839299</v>
      </c>
      <c r="W405" s="6">
        <f t="shared" si="184"/>
        <v>0.56361177731582801</v>
      </c>
      <c r="X405" s="6">
        <v>1.7030000000000001E-3</v>
      </c>
      <c r="Y405" s="6">
        <v>0.48843459166609904</v>
      </c>
      <c r="Z405" s="6">
        <f t="shared" si="185"/>
        <v>14274.842474309613</v>
      </c>
      <c r="AA405" s="6">
        <f t="shared" si="187"/>
        <v>14274.842474309613</v>
      </c>
      <c r="AB405" s="6">
        <f t="shared" si="186"/>
        <v>15.391454031396936</v>
      </c>
    </row>
    <row r="406" spans="5:28">
      <c r="E406" s="12">
        <f t="shared" si="170"/>
        <v>1.0162945047379315</v>
      </c>
      <c r="F406" s="12">
        <f t="shared" si="171"/>
        <v>8124537</v>
      </c>
      <c r="G406" s="6">
        <v>155924</v>
      </c>
      <c r="H406" s="6">
        <v>5416358</v>
      </c>
      <c r="I406" s="12">
        <f t="shared" si="172"/>
        <v>10832716</v>
      </c>
      <c r="J406" s="6">
        <v>1032115.28833</v>
      </c>
      <c r="K406" s="12">
        <f t="shared" si="173"/>
        <v>8256922.3066400001</v>
      </c>
      <c r="L406" s="6">
        <f t="shared" si="174"/>
        <v>68.114776000000006</v>
      </c>
      <c r="M406" s="6">
        <f t="shared" si="175"/>
        <v>5242880</v>
      </c>
      <c r="N406" s="13">
        <f t="shared" si="176"/>
        <v>1.3119556655254725</v>
      </c>
      <c r="O406" s="13"/>
      <c r="P406" s="7">
        <f t="shared" si="177"/>
        <v>0</v>
      </c>
      <c r="Q406" s="7">
        <f t="shared" si="178"/>
        <v>0.24479823029972672</v>
      </c>
      <c r="R406" s="6">
        <f t="shared" si="179"/>
        <v>0.24479823029972672</v>
      </c>
      <c r="S406" s="6">
        <f t="shared" si="180"/>
        <v>0.24479823029972672</v>
      </c>
      <c r="T406" s="7">
        <f t="shared" si="181"/>
        <v>1.0963186927414219E-3</v>
      </c>
      <c r="U406" s="7">
        <f t="shared" si="182"/>
        <v>0.12387004609689412</v>
      </c>
      <c r="V406" s="7">
        <f t="shared" si="183"/>
        <v>0.43503672370167101</v>
      </c>
      <c r="W406" s="6">
        <f t="shared" si="184"/>
        <v>0.56000308849130653</v>
      </c>
      <c r="X406" s="6">
        <v>1.689E-3</v>
      </c>
      <c r="Y406" s="6">
        <v>0.48489782500056305</v>
      </c>
      <c r="Z406" s="6">
        <f t="shared" si="185"/>
        <v>14393.678525738704</v>
      </c>
      <c r="AA406" s="6">
        <f t="shared" si="187"/>
        <v>14393.678525738704</v>
      </c>
      <c r="AB406" s="6">
        <f t="shared" si="186"/>
        <v>15.488884383149434</v>
      </c>
    </row>
    <row r="407" spans="5:28">
      <c r="E407" s="12">
        <f t="shared" si="170"/>
        <v>1.2082332569506693</v>
      </c>
      <c r="F407" s="12">
        <f t="shared" si="171"/>
        <v>7299405</v>
      </c>
      <c r="G407" s="6">
        <v>643994</v>
      </c>
      <c r="H407" s="6">
        <v>4866270</v>
      </c>
      <c r="I407" s="12">
        <f t="shared" si="172"/>
        <v>9732540</v>
      </c>
      <c r="J407" s="6">
        <v>1102422.984619</v>
      </c>
      <c r="K407" s="12">
        <f t="shared" si="173"/>
        <v>8819383.876952</v>
      </c>
      <c r="L407" s="6">
        <f t="shared" si="174"/>
        <v>71.275120000000001</v>
      </c>
      <c r="M407" s="6">
        <f t="shared" si="175"/>
        <v>5242880</v>
      </c>
      <c r="N407" s="13">
        <f t="shared" si="176"/>
        <v>1.1035396730416036</v>
      </c>
      <c r="O407" s="13"/>
      <c r="P407" s="7">
        <f t="shared" si="177"/>
        <v>0</v>
      </c>
      <c r="Q407" s="7">
        <f t="shared" si="178"/>
        <v>0.26147388642322644</v>
      </c>
      <c r="R407" s="6">
        <f t="shared" si="179"/>
        <v>0.26147388642322644</v>
      </c>
      <c r="S407" s="6">
        <f t="shared" si="180"/>
        <v>0.26147388642322644</v>
      </c>
      <c r="T407" s="7">
        <f t="shared" si="181"/>
        <v>9.8497602354327392E-4</v>
      </c>
      <c r="U407" s="7">
        <f t="shared" si="182"/>
        <v>0.13230807397881453</v>
      </c>
      <c r="V407" s="7">
        <f t="shared" si="183"/>
        <v>0.84714966504132383</v>
      </c>
      <c r="W407" s="6">
        <f t="shared" si="184"/>
        <v>0.98044271504368163</v>
      </c>
      <c r="X407" s="6">
        <v>3.2889999999999998E-3</v>
      </c>
      <c r="Y407" s="6">
        <v>0.86440899999940202</v>
      </c>
      <c r="Z407" s="6">
        <f t="shared" si="185"/>
        <v>7849.9509402014737</v>
      </c>
      <c r="AA407" s="6">
        <f t="shared" si="187"/>
        <v>7849.9509402014737</v>
      </c>
      <c r="AB407" s="6">
        <f t="shared" si="186"/>
        <v>13.423473731111068</v>
      </c>
    </row>
    <row r="408" spans="5:28">
      <c r="E408" s="12">
        <f t="shared" si="170"/>
        <v>1.3946114487115877</v>
      </c>
      <c r="F408" s="12">
        <f t="shared" si="171"/>
        <v>6291367.5</v>
      </c>
      <c r="G408" s="6">
        <v>1048576</v>
      </c>
      <c r="H408" s="6">
        <v>4194245</v>
      </c>
      <c r="I408" s="12">
        <f t="shared" si="172"/>
        <v>8388490</v>
      </c>
      <c r="J408" s="6">
        <v>1096751.642944</v>
      </c>
      <c r="K408" s="12">
        <f t="shared" si="173"/>
        <v>8774013.1435519997</v>
      </c>
      <c r="L408" s="6">
        <f t="shared" si="174"/>
        <v>71.302459999999996</v>
      </c>
      <c r="M408" s="6">
        <f t="shared" si="175"/>
        <v>5242880</v>
      </c>
      <c r="N408" s="13">
        <f t="shared" si="176"/>
        <v>0.95606079712391134</v>
      </c>
      <c r="O408" s="13"/>
      <c r="P408" s="7">
        <f t="shared" si="177"/>
        <v>0</v>
      </c>
      <c r="Q408" s="7">
        <f t="shared" si="178"/>
        <v>0.26012875141634995</v>
      </c>
      <c r="R408" s="6">
        <f t="shared" si="179"/>
        <v>0.26012875141634995</v>
      </c>
      <c r="S408" s="6">
        <f t="shared" si="180"/>
        <v>0.26012875141634995</v>
      </c>
      <c r="T408" s="7">
        <f t="shared" si="181"/>
        <v>8.4895222868156895E-4</v>
      </c>
      <c r="U408" s="7">
        <f t="shared" si="182"/>
        <v>0.13162742389770762</v>
      </c>
      <c r="V408" s="7">
        <f t="shared" si="183"/>
        <v>0.56948857081373272</v>
      </c>
      <c r="W408" s="6">
        <f t="shared" si="184"/>
        <v>0.7019649469401219</v>
      </c>
      <c r="X408" s="6">
        <v>2.2109999999999999E-3</v>
      </c>
      <c r="Y408" s="6">
        <v>0.62661121874999992</v>
      </c>
      <c r="Z408" s="6">
        <f t="shared" si="185"/>
        <v>11665.208114715058</v>
      </c>
      <c r="AA408" s="6">
        <f t="shared" si="187"/>
        <v>11665.208114715058</v>
      </c>
      <c r="AB408" s="6">
        <f t="shared" si="186"/>
        <v>12.025595127460681</v>
      </c>
    </row>
    <row r="409" spans="5:28">
      <c r="E409" s="12">
        <f t="shared" si="170"/>
        <v>1.3960067523825306</v>
      </c>
      <c r="F409" s="12">
        <f t="shared" si="171"/>
        <v>6291367.5</v>
      </c>
      <c r="G409" s="6">
        <v>1048576</v>
      </c>
      <c r="H409" s="6">
        <v>4194245</v>
      </c>
      <c r="I409" s="12">
        <f t="shared" si="172"/>
        <v>8388490</v>
      </c>
      <c r="J409" s="6">
        <v>1097848.938965</v>
      </c>
      <c r="K409" s="12">
        <f t="shared" si="173"/>
        <v>8782791.5117199998</v>
      </c>
      <c r="L409" s="6">
        <f t="shared" si="174"/>
        <v>71.302459999999996</v>
      </c>
      <c r="M409" s="6">
        <f t="shared" si="175"/>
        <v>5242880</v>
      </c>
      <c r="N409" s="13">
        <f t="shared" si="176"/>
        <v>0.95510521783491809</v>
      </c>
      <c r="O409" s="13"/>
      <c r="P409" s="7">
        <f t="shared" si="177"/>
        <v>0</v>
      </c>
      <c r="Q409" s="7">
        <f t="shared" si="178"/>
        <v>0.26038900928394765</v>
      </c>
      <c r="R409" s="6">
        <f t="shared" si="179"/>
        <v>0.26038900928394765</v>
      </c>
      <c r="S409" s="6">
        <f t="shared" si="180"/>
        <v>0.26038900928394765</v>
      </c>
      <c r="T409" s="7">
        <f t="shared" si="181"/>
        <v>8.4895222868156895E-4</v>
      </c>
      <c r="U409" s="7">
        <f t="shared" si="182"/>
        <v>0.13175911665552262</v>
      </c>
      <c r="V409" s="7">
        <f t="shared" si="183"/>
        <v>0.56665529434202266</v>
      </c>
      <c r="W409" s="6">
        <f t="shared" si="184"/>
        <v>0.69926336322622684</v>
      </c>
      <c r="X409" s="6">
        <v>2.2000000000000001E-3</v>
      </c>
      <c r="Y409" s="6">
        <v>0.62438749999999998</v>
      </c>
      <c r="Z409" s="6">
        <f t="shared" si="185"/>
        <v>11735.864058361258</v>
      </c>
      <c r="AA409" s="6">
        <f t="shared" si="187"/>
        <v>11735.864058361258</v>
      </c>
      <c r="AB409" s="6">
        <f t="shared" si="186"/>
        <v>11.991890168561488</v>
      </c>
    </row>
    <row r="410" spans="5:28">
      <c r="E410" s="12">
        <f t="shared" si="170"/>
        <v>1.2144931273059119</v>
      </c>
      <c r="F410" s="12">
        <f t="shared" si="171"/>
        <v>7226805</v>
      </c>
      <c r="G410" s="6">
        <v>715176</v>
      </c>
      <c r="H410" s="6">
        <v>4817870</v>
      </c>
      <c r="I410" s="12">
        <f t="shared" si="172"/>
        <v>9635740</v>
      </c>
      <c r="J410" s="6">
        <v>1097113.12561</v>
      </c>
      <c r="K410" s="12">
        <f t="shared" si="173"/>
        <v>8776905.0048799999</v>
      </c>
      <c r="L410" s="6">
        <f t="shared" si="174"/>
        <v>72.117959999999997</v>
      </c>
      <c r="M410" s="6">
        <f t="shared" si="175"/>
        <v>5242880</v>
      </c>
      <c r="N410" s="13">
        <f t="shared" si="176"/>
        <v>1.0978516908457461</v>
      </c>
      <c r="O410" s="13"/>
      <c r="P410" s="7">
        <f t="shared" si="177"/>
        <v>0</v>
      </c>
      <c r="Q410" s="7">
        <f t="shared" si="178"/>
        <v>0.26021448826951105</v>
      </c>
      <c r="R410" s="6">
        <f t="shared" si="179"/>
        <v>0.26021448826951105</v>
      </c>
      <c r="S410" s="6">
        <f t="shared" si="180"/>
        <v>0.26021448826951105</v>
      </c>
      <c r="T410" s="7">
        <f t="shared" si="181"/>
        <v>9.7517943610782646E-4</v>
      </c>
      <c r="U410" s="7">
        <f t="shared" si="182"/>
        <v>0.13167080749545773</v>
      </c>
      <c r="V410" s="7">
        <f t="shared" si="183"/>
        <v>0.38661345309426182</v>
      </c>
      <c r="W410" s="6">
        <f t="shared" si="184"/>
        <v>0.51925944002582736</v>
      </c>
      <c r="X410" s="6">
        <v>1.5009999999999999E-3</v>
      </c>
      <c r="Y410" s="6">
        <v>0.46804182</v>
      </c>
      <c r="Z410" s="6">
        <f t="shared" si="185"/>
        <v>17236.075167855499</v>
      </c>
      <c r="AA410" s="6">
        <f t="shared" si="187"/>
        <v>17236.075167855499</v>
      </c>
      <c r="AB410" s="6">
        <f t="shared" si="186"/>
        <v>10.942958051446633</v>
      </c>
    </row>
    <row r="411" spans="5:28">
      <c r="E411" s="12">
        <f t="shared" si="170"/>
        <v>1.5507773618013287</v>
      </c>
      <c r="F411" s="12">
        <f t="shared" si="171"/>
        <v>5554167</v>
      </c>
      <c r="G411" s="6">
        <v>1393383</v>
      </c>
      <c r="H411" s="6">
        <v>3702778</v>
      </c>
      <c r="I411" s="12">
        <f t="shared" si="172"/>
        <v>7405556</v>
      </c>
      <c r="J411" s="6">
        <v>1076659.5559080001</v>
      </c>
      <c r="K411" s="12">
        <f t="shared" si="173"/>
        <v>8613276.4472640008</v>
      </c>
      <c r="L411" s="6">
        <f t="shared" si="174"/>
        <v>72.300995999999998</v>
      </c>
      <c r="M411" s="6">
        <f t="shared" si="175"/>
        <v>5242880</v>
      </c>
      <c r="N411" s="13">
        <f t="shared" si="176"/>
        <v>0.85978385174811933</v>
      </c>
      <c r="O411" s="13"/>
      <c r="P411" s="7">
        <f t="shared" si="177"/>
        <v>0</v>
      </c>
      <c r="Q411" s="7">
        <f t="shared" si="178"/>
        <v>0.25536328828926153</v>
      </c>
      <c r="R411" s="6">
        <f t="shared" si="179"/>
        <v>0.25536328828926153</v>
      </c>
      <c r="S411" s="6">
        <f t="shared" si="180"/>
        <v>0.25536328828926153</v>
      </c>
      <c r="T411" s="7">
        <f t="shared" si="181"/>
        <v>7.4947496758369684E-4</v>
      </c>
      <c r="U411" s="7">
        <f t="shared" si="182"/>
        <v>0.12921605786576065</v>
      </c>
      <c r="V411" s="7">
        <f t="shared" si="183"/>
        <v>0.5736097002271292</v>
      </c>
      <c r="W411" s="6">
        <f t="shared" si="184"/>
        <v>0.70357523306047354</v>
      </c>
      <c r="X411" s="6">
        <v>2.2269999999999998E-3</v>
      </c>
      <c r="Y411" s="6">
        <v>0.65082683124999985</v>
      </c>
      <c r="Z411" s="6">
        <f t="shared" si="185"/>
        <v>11366.694579670479</v>
      </c>
      <c r="AA411" s="6">
        <f t="shared" si="187"/>
        <v>11366.694579670479</v>
      </c>
      <c r="AB411" s="6">
        <f t="shared" si="186"/>
        <v>8.1048290079195624</v>
      </c>
    </row>
    <row r="412" spans="5:28">
      <c r="E412" s="12">
        <f t="shared" si="170"/>
        <v>1.001432233616097</v>
      </c>
      <c r="F412" s="12">
        <f t="shared" si="171"/>
        <v>8956420.5</v>
      </c>
      <c r="G412" s="6">
        <v>61349</v>
      </c>
      <c r="H412" s="6">
        <v>5970947</v>
      </c>
      <c r="I412" s="12">
        <f t="shared" si="172"/>
        <v>11941894</v>
      </c>
      <c r="J412" s="6">
        <v>1121156.0233150001</v>
      </c>
      <c r="K412" s="12">
        <f t="shared" si="173"/>
        <v>8969248.1865200009</v>
      </c>
      <c r="L412" s="6">
        <f t="shared" si="174"/>
        <v>72.878343999999998</v>
      </c>
      <c r="M412" s="6">
        <f t="shared" si="175"/>
        <v>5242880</v>
      </c>
      <c r="N412" s="13">
        <f t="shared" si="176"/>
        <v>1.3314264196577397</v>
      </c>
      <c r="O412" s="13"/>
      <c r="P412" s="7">
        <f t="shared" si="177"/>
        <v>0</v>
      </c>
      <c r="Q412" s="7">
        <f t="shared" si="178"/>
        <v>0.26591700898208048</v>
      </c>
      <c r="R412" s="6">
        <f t="shared" si="179"/>
        <v>0.26591700898208048</v>
      </c>
      <c r="S412" s="6">
        <f t="shared" si="180"/>
        <v>0.26591700898208048</v>
      </c>
      <c r="T412" s="7">
        <f t="shared" si="181"/>
        <v>1.2085724040893004E-3</v>
      </c>
      <c r="U412" s="7">
        <f t="shared" si="182"/>
        <v>0.13455633286330701</v>
      </c>
      <c r="V412" s="7">
        <f t="shared" si="183"/>
        <v>0.42988531193492535</v>
      </c>
      <c r="W412" s="6">
        <f t="shared" si="184"/>
        <v>0.56565021720232167</v>
      </c>
      <c r="X412" s="6">
        <v>1.6689999999999999E-3</v>
      </c>
      <c r="Y412" s="6">
        <v>0.48478886666722304</v>
      </c>
      <c r="Z412" s="6">
        <f t="shared" si="185"/>
        <v>15832.714738291224</v>
      </c>
      <c r="AA412" s="6">
        <f t="shared" si="187"/>
        <v>15832.714738291224</v>
      </c>
      <c r="AB412" s="6">
        <f t="shared" si="186"/>
        <v>16.679704526012731</v>
      </c>
    </row>
    <row r="413" spans="5:28">
      <c r="E413" s="12">
        <f t="shared" si="170"/>
        <v>1.3025289282880543</v>
      </c>
      <c r="F413" s="12">
        <f t="shared" si="171"/>
        <v>6877201.5</v>
      </c>
      <c r="G413" s="6">
        <v>917825</v>
      </c>
      <c r="H413" s="6">
        <v>4584801</v>
      </c>
      <c r="I413" s="12">
        <f t="shared" si="172"/>
        <v>9169602</v>
      </c>
      <c r="J413" s="6">
        <v>1119719.237427</v>
      </c>
      <c r="K413" s="12">
        <f t="shared" si="173"/>
        <v>8957753.8994159997</v>
      </c>
      <c r="L413" s="6">
        <f t="shared" si="174"/>
        <v>73.374111999999997</v>
      </c>
      <c r="M413" s="6">
        <f t="shared" si="175"/>
        <v>5242880</v>
      </c>
      <c r="N413" s="13">
        <f t="shared" si="176"/>
        <v>1.0236496897506653</v>
      </c>
      <c r="O413" s="13"/>
      <c r="P413" s="7">
        <f t="shared" si="177"/>
        <v>0</v>
      </c>
      <c r="Q413" s="7">
        <f t="shared" si="178"/>
        <v>0.26557623053738638</v>
      </c>
      <c r="R413" s="6">
        <f t="shared" si="179"/>
        <v>0.26557623053738638</v>
      </c>
      <c r="S413" s="6">
        <f t="shared" si="180"/>
        <v>0.26557623053738638</v>
      </c>
      <c r="T413" s="7">
        <f t="shared" si="181"/>
        <v>9.2800421220302725E-4</v>
      </c>
      <c r="U413" s="7">
        <f t="shared" si="182"/>
        <v>0.13438389598906408</v>
      </c>
      <c r="V413" s="7">
        <f t="shared" si="183"/>
        <v>0.42447632957984244</v>
      </c>
      <c r="W413" s="6">
        <f t="shared" si="184"/>
        <v>0.55978822978110954</v>
      </c>
      <c r="X413" s="6">
        <v>1.6479999999999999E-3</v>
      </c>
      <c r="Y413" s="6">
        <v>0.50974138181803197</v>
      </c>
      <c r="Z413" s="6">
        <f t="shared" si="185"/>
        <v>16015.062532608399</v>
      </c>
      <c r="AA413" s="6">
        <f t="shared" si="187"/>
        <v>16015.062532608399</v>
      </c>
      <c r="AB413" s="6">
        <f t="shared" si="186"/>
        <v>9.8180861409724312</v>
      </c>
    </row>
    <row r="414" spans="5:28">
      <c r="E414" s="12">
        <f t="shared" si="170"/>
        <v>1.0145919471944558</v>
      </c>
      <c r="F414" s="12">
        <f t="shared" si="171"/>
        <v>9015720</v>
      </c>
      <c r="G414" s="6">
        <v>83334</v>
      </c>
      <c r="H414" s="6">
        <v>6010480</v>
      </c>
      <c r="I414" s="12">
        <f t="shared" si="172"/>
        <v>12020960</v>
      </c>
      <c r="J414" s="6">
        <v>1143409.6137699999</v>
      </c>
      <c r="K414" s="12">
        <f t="shared" si="173"/>
        <v>9147276.9101599995</v>
      </c>
      <c r="L414" s="6">
        <f t="shared" si="174"/>
        <v>73.792439999999999</v>
      </c>
      <c r="M414" s="6">
        <f t="shared" si="175"/>
        <v>5242880</v>
      </c>
      <c r="N414" s="13">
        <f t="shared" si="176"/>
        <v>1.3141572205656269</v>
      </c>
      <c r="O414" s="13"/>
      <c r="P414" s="7">
        <f t="shared" si="177"/>
        <v>0</v>
      </c>
      <c r="Q414" s="7">
        <f t="shared" si="178"/>
        <v>0.27119513984865579</v>
      </c>
      <c r="R414" s="6">
        <f t="shared" si="179"/>
        <v>0.27119513984865579</v>
      </c>
      <c r="S414" s="6">
        <f t="shared" si="180"/>
        <v>0.27119513984865579</v>
      </c>
      <c r="T414" s="7">
        <f t="shared" si="181"/>
        <v>1.2165742324175141E-3</v>
      </c>
      <c r="U414" s="7">
        <f t="shared" si="182"/>
        <v>0.13722711325639897</v>
      </c>
      <c r="V414" s="7">
        <f t="shared" si="183"/>
        <v>0.38068932956250429</v>
      </c>
      <c r="W414" s="6">
        <f t="shared" si="184"/>
        <v>0.51913301705132076</v>
      </c>
      <c r="X414" s="6">
        <v>1.4779999999999999E-3</v>
      </c>
      <c r="Y414" s="6">
        <v>0.44485112727299597</v>
      </c>
      <c r="Z414" s="6">
        <f t="shared" si="185"/>
        <v>18248.791600044373</v>
      </c>
      <c r="AA414" s="6">
        <f t="shared" si="187"/>
        <v>18248.791600044373</v>
      </c>
      <c r="AB414" s="6">
        <f t="shared" si="186"/>
        <v>16.698145789510278</v>
      </c>
    </row>
    <row r="415" spans="5:28">
      <c r="E415" s="12">
        <f t="shared" si="170"/>
        <v>1.2232550122734656</v>
      </c>
      <c r="F415" s="12">
        <f t="shared" si="171"/>
        <v>7621441.5</v>
      </c>
      <c r="G415" s="6">
        <v>726713</v>
      </c>
      <c r="H415" s="6">
        <v>5080961</v>
      </c>
      <c r="I415" s="12">
        <f t="shared" si="172"/>
        <v>10161922</v>
      </c>
      <c r="J415" s="6">
        <v>1165370.814453</v>
      </c>
      <c r="K415" s="12">
        <f t="shared" si="173"/>
        <v>9322966.5156239998</v>
      </c>
      <c r="L415" s="6">
        <f t="shared" si="174"/>
        <v>75.505792</v>
      </c>
      <c r="M415" s="6">
        <f t="shared" si="175"/>
        <v>5242880</v>
      </c>
      <c r="N415" s="13">
        <f t="shared" si="176"/>
        <v>1.0899880400696524</v>
      </c>
      <c r="O415" s="13"/>
      <c r="P415" s="7">
        <f t="shared" si="177"/>
        <v>0</v>
      </c>
      <c r="Q415" s="7">
        <f t="shared" si="178"/>
        <v>0.27640392139006109</v>
      </c>
      <c r="R415" s="6">
        <f t="shared" si="179"/>
        <v>0.27640392139006109</v>
      </c>
      <c r="S415" s="6">
        <f t="shared" si="180"/>
        <v>0.27640392139006109</v>
      </c>
      <c r="T415" s="7">
        <f t="shared" si="181"/>
        <v>1.0284313779462414E-3</v>
      </c>
      <c r="U415" s="7">
        <f t="shared" si="182"/>
        <v>0.13986280228426712</v>
      </c>
      <c r="V415" s="7">
        <f t="shared" si="183"/>
        <v>0.44688497076518607</v>
      </c>
      <c r="W415" s="6">
        <f t="shared" si="184"/>
        <v>0.58777620442739942</v>
      </c>
      <c r="X415" s="6">
        <v>1.735E-3</v>
      </c>
      <c r="Y415" s="6">
        <v>0.52544475000000002</v>
      </c>
      <c r="Z415" s="6">
        <f t="shared" si="185"/>
        <v>15831.061751588535</v>
      </c>
      <c r="AA415" s="6">
        <f t="shared" si="187"/>
        <v>15831.061751588535</v>
      </c>
      <c r="AB415" s="6">
        <f t="shared" si="186"/>
        <v>11.862608661976241</v>
      </c>
    </row>
    <row r="416" spans="5:28">
      <c r="E416" s="12">
        <f t="shared" si="170"/>
        <v>1.1932312980874444</v>
      </c>
      <c r="F416" s="12">
        <f t="shared" si="171"/>
        <v>8340150</v>
      </c>
      <c r="G416" s="6">
        <v>440020</v>
      </c>
      <c r="H416" s="6">
        <v>5560100</v>
      </c>
      <c r="I416" s="12">
        <f t="shared" si="172"/>
        <v>11120200</v>
      </c>
      <c r="J416" s="6">
        <v>1243966.001343</v>
      </c>
      <c r="K416" s="12">
        <f t="shared" si="173"/>
        <v>9951728.0107439999</v>
      </c>
      <c r="L416" s="6">
        <f t="shared" si="174"/>
        <v>75.521600000000007</v>
      </c>
      <c r="M416" s="6">
        <f t="shared" si="175"/>
        <v>5242880</v>
      </c>
      <c r="N416" s="13">
        <f t="shared" si="176"/>
        <v>1.1174139795615901</v>
      </c>
      <c r="O416" s="13"/>
      <c r="P416" s="7">
        <f t="shared" si="177"/>
        <v>0</v>
      </c>
      <c r="Q416" s="7">
        <f t="shared" si="178"/>
        <v>0.29504521357737018</v>
      </c>
      <c r="R416" s="6">
        <f t="shared" si="179"/>
        <v>0.29504521357737018</v>
      </c>
      <c r="S416" s="6">
        <f t="shared" si="180"/>
        <v>0.29504521357737018</v>
      </c>
      <c r="T416" s="7">
        <f t="shared" si="181"/>
        <v>1.1254133429717129E-3</v>
      </c>
      <c r="U416" s="7">
        <f t="shared" si="182"/>
        <v>0.14929545921042395</v>
      </c>
      <c r="V416" s="7">
        <f t="shared" si="183"/>
        <v>0.46620276489048229</v>
      </c>
      <c r="W416" s="6">
        <f t="shared" si="184"/>
        <v>0.61662363744387794</v>
      </c>
      <c r="X416" s="6">
        <v>1.81E-3</v>
      </c>
      <c r="Y416" s="6">
        <v>0.55347015384684994</v>
      </c>
      <c r="Z416" s="6">
        <f t="shared" si="185"/>
        <v>16200.840529136476</v>
      </c>
      <c r="AA416" s="6">
        <f t="shared" si="187"/>
        <v>16200.840529136476</v>
      </c>
      <c r="AB416" s="6">
        <f t="shared" si="186"/>
        <v>11.410458749778062</v>
      </c>
    </row>
    <row r="417" spans="5:28">
      <c r="E417" s="12">
        <f t="shared" si="170"/>
        <v>1.0233232014779174</v>
      </c>
      <c r="F417" s="12">
        <f t="shared" si="171"/>
        <v>9173449.5</v>
      </c>
      <c r="G417" s="6">
        <v>113081</v>
      </c>
      <c r="H417" s="6">
        <v>6115633</v>
      </c>
      <c r="I417" s="12">
        <f t="shared" si="172"/>
        <v>12231266</v>
      </c>
      <c r="J417" s="6">
        <v>1173425.4638670001</v>
      </c>
      <c r="K417" s="12">
        <f t="shared" si="173"/>
        <v>9387403.7109360006</v>
      </c>
      <c r="L417" s="6">
        <f t="shared" si="174"/>
        <v>75.649215999999996</v>
      </c>
      <c r="M417" s="6">
        <f t="shared" si="175"/>
        <v>5242880</v>
      </c>
      <c r="N417" s="13">
        <f t="shared" si="176"/>
        <v>1.302944496330865</v>
      </c>
      <c r="O417" s="13"/>
      <c r="P417" s="7">
        <f t="shared" si="177"/>
        <v>0</v>
      </c>
      <c r="Q417" s="7">
        <f t="shared" si="178"/>
        <v>0.27831433192706839</v>
      </c>
      <c r="R417" s="6">
        <f t="shared" si="179"/>
        <v>0.27831433192706839</v>
      </c>
      <c r="S417" s="6">
        <f t="shared" si="180"/>
        <v>0.27831433192706839</v>
      </c>
      <c r="T417" s="7">
        <f t="shared" si="181"/>
        <v>1.2378581282563488E-3</v>
      </c>
      <c r="U417" s="7">
        <f t="shared" si="182"/>
        <v>0.14082948672881293</v>
      </c>
      <c r="V417" s="7">
        <f t="shared" si="183"/>
        <v>0.4203552001664459</v>
      </c>
      <c r="W417" s="6">
        <f t="shared" si="184"/>
        <v>0.56242254502351519</v>
      </c>
      <c r="X417" s="6">
        <v>1.632E-3</v>
      </c>
      <c r="Y417" s="6">
        <v>0.48341199999945594</v>
      </c>
      <c r="Z417" s="6">
        <f t="shared" si="185"/>
        <v>16953.574260237034</v>
      </c>
      <c r="AA417" s="6">
        <f t="shared" si="187"/>
        <v>16953.574260237034</v>
      </c>
      <c r="AB417" s="6">
        <f t="shared" si="186"/>
        <v>16.344349131620266</v>
      </c>
    </row>
    <row r="418" spans="5:28">
      <c r="E418" s="12">
        <f t="shared" si="170"/>
        <v>1.2960010356155192</v>
      </c>
      <c r="F418" s="12">
        <f t="shared" si="171"/>
        <v>7737582</v>
      </c>
      <c r="G418" s="6">
        <v>735323</v>
      </c>
      <c r="H418" s="6">
        <v>5158388</v>
      </c>
      <c r="I418" s="12">
        <f t="shared" si="172"/>
        <v>10316776</v>
      </c>
      <c r="J418" s="6">
        <v>1253489.2856449999</v>
      </c>
      <c r="K418" s="12">
        <f t="shared" si="173"/>
        <v>10027914.28516</v>
      </c>
      <c r="L418" s="6">
        <f t="shared" si="174"/>
        <v>76.607116000000005</v>
      </c>
      <c r="M418" s="6">
        <f t="shared" si="175"/>
        <v>5242880</v>
      </c>
      <c r="N418" s="13">
        <f t="shared" si="176"/>
        <v>1.0288057622578084</v>
      </c>
      <c r="O418" s="13"/>
      <c r="P418" s="7">
        <f t="shared" si="177"/>
        <v>0</v>
      </c>
      <c r="Q418" s="7">
        <f t="shared" si="178"/>
        <v>0.29730395653964414</v>
      </c>
      <c r="R418" s="6">
        <f t="shared" si="179"/>
        <v>0.29730395653964414</v>
      </c>
      <c r="S418" s="6">
        <f t="shared" si="180"/>
        <v>0.29730395653964414</v>
      </c>
      <c r="T418" s="7">
        <f t="shared" si="181"/>
        <v>1.0441032865281502E-3</v>
      </c>
      <c r="U418" s="7">
        <f t="shared" si="182"/>
        <v>0.15043840290946678</v>
      </c>
      <c r="V418" s="7">
        <f t="shared" si="183"/>
        <v>0.54656478845171463</v>
      </c>
      <c r="W418" s="6">
        <f t="shared" si="184"/>
        <v>0.69804729464770954</v>
      </c>
      <c r="X418" s="6">
        <v>2.1220000000000002E-3</v>
      </c>
      <c r="Y418" s="6">
        <v>0.62756028000000008</v>
      </c>
      <c r="Z418" s="6">
        <f t="shared" si="185"/>
        <v>13910.554031085961</v>
      </c>
      <c r="AA418" s="6">
        <f t="shared" si="187"/>
        <v>13910.554031085961</v>
      </c>
      <c r="AB418" s="6">
        <f t="shared" si="186"/>
        <v>11.231911402632022</v>
      </c>
    </row>
    <row r="419" spans="5:28">
      <c r="E419" s="12">
        <f t="shared" si="170"/>
        <v>1.2409118935190635</v>
      </c>
      <c r="F419" s="12">
        <f t="shared" si="171"/>
        <v>7657558.5</v>
      </c>
      <c r="G419" s="6">
        <v>916428</v>
      </c>
      <c r="H419" s="6">
        <v>5105039</v>
      </c>
      <c r="I419" s="12">
        <f t="shared" si="172"/>
        <v>10210078</v>
      </c>
      <c r="J419" s="6">
        <v>1187794.4272459999</v>
      </c>
      <c r="K419" s="12">
        <f t="shared" si="173"/>
        <v>9502355.4179679994</v>
      </c>
      <c r="L419" s="6">
        <f t="shared" si="174"/>
        <v>79.589027999999999</v>
      </c>
      <c r="M419" s="6">
        <f t="shared" si="175"/>
        <v>5242880</v>
      </c>
      <c r="N419" s="13">
        <f t="shared" si="176"/>
        <v>1.0744786477565098</v>
      </c>
      <c r="O419" s="13"/>
      <c r="P419" s="7">
        <f t="shared" si="177"/>
        <v>0</v>
      </c>
      <c r="Q419" s="7">
        <f t="shared" si="178"/>
        <v>0.28172237834028663</v>
      </c>
      <c r="R419" s="6">
        <f t="shared" si="179"/>
        <v>0.28172237834028663</v>
      </c>
      <c r="S419" s="6">
        <f t="shared" si="180"/>
        <v>0.28172237834028663</v>
      </c>
      <c r="T419" s="7">
        <f t="shared" si="181"/>
        <v>1.0333049777865452E-3</v>
      </c>
      <c r="U419" s="7">
        <f t="shared" si="182"/>
        <v>0.14255398802847027</v>
      </c>
      <c r="V419" s="7">
        <f t="shared" si="183"/>
        <v>0.7433487179413989</v>
      </c>
      <c r="W419" s="6">
        <f t="shared" si="184"/>
        <v>0.88693601094765573</v>
      </c>
      <c r="X419" s="6">
        <v>2.8860000000000001E-3</v>
      </c>
      <c r="Y419" s="6">
        <v>0.81191837999999994</v>
      </c>
      <c r="Z419" s="6">
        <f t="shared" si="185"/>
        <v>9661.6901711811024</v>
      </c>
      <c r="AA419" s="6">
        <f t="shared" si="187"/>
        <v>9661.6901711811024</v>
      </c>
      <c r="AB419" s="6">
        <f t="shared" si="186"/>
        <v>9.2395532353456264</v>
      </c>
    </row>
    <row r="420" spans="5:28">
      <c r="E420" s="12">
        <f t="shared" si="170"/>
        <v>1.3597511837598077</v>
      </c>
      <c r="F420" s="12">
        <f t="shared" si="171"/>
        <v>7494000</v>
      </c>
      <c r="G420" s="6">
        <v>1000000</v>
      </c>
      <c r="H420" s="6">
        <v>4996000</v>
      </c>
      <c r="I420" s="12">
        <f t="shared" si="172"/>
        <v>9992000</v>
      </c>
      <c r="J420" s="6">
        <v>1273746.921387</v>
      </c>
      <c r="K420" s="12">
        <f t="shared" si="173"/>
        <v>10189975.371096</v>
      </c>
      <c r="L420" s="6">
        <f t="shared" si="174"/>
        <v>79.951999999999998</v>
      </c>
      <c r="M420" s="6">
        <f t="shared" si="175"/>
        <v>5242880</v>
      </c>
      <c r="N420" s="13">
        <f t="shared" si="176"/>
        <v>0.98057155548603581</v>
      </c>
      <c r="O420" s="13"/>
      <c r="P420" s="7">
        <f t="shared" si="177"/>
        <v>0</v>
      </c>
      <c r="Q420" s="7">
        <f t="shared" si="178"/>
        <v>0.30210868468946356</v>
      </c>
      <c r="R420" s="6">
        <f t="shared" si="179"/>
        <v>0.30210868468946356</v>
      </c>
      <c r="S420" s="6">
        <f t="shared" si="180"/>
        <v>0.30210868468946356</v>
      </c>
      <c r="T420" s="7">
        <f t="shared" si="181"/>
        <v>1.0112345212292364E-3</v>
      </c>
      <c r="U420" s="7">
        <f t="shared" si="182"/>
        <v>0.15286963738641732</v>
      </c>
      <c r="V420" s="7">
        <f t="shared" si="183"/>
        <v>0.46414220018378399</v>
      </c>
      <c r="W420" s="6">
        <f t="shared" si="184"/>
        <v>0.61802307209143059</v>
      </c>
      <c r="X420" s="6">
        <v>1.802E-3</v>
      </c>
      <c r="Y420" s="6">
        <v>0.55744870000000002</v>
      </c>
      <c r="Z420" s="6">
        <f t="shared" si="185"/>
        <v>16665.187829603969</v>
      </c>
      <c r="AA420" s="6">
        <f t="shared" si="187"/>
        <v>16665.187829603969</v>
      </c>
      <c r="AB420" s="6">
        <f t="shared" si="186"/>
        <v>10.866358122537656</v>
      </c>
    </row>
    <row r="421" spans="5:28">
      <c r="E421" s="12">
        <f t="shared" si="170"/>
        <v>1.0553002784401646</v>
      </c>
      <c r="F421" s="12">
        <f t="shared" si="171"/>
        <v>9813498</v>
      </c>
      <c r="G421" s="6">
        <v>94893</v>
      </c>
      <c r="H421" s="6">
        <v>6542332</v>
      </c>
      <c r="I421" s="12">
        <f t="shared" si="172"/>
        <v>13084664</v>
      </c>
      <c r="J421" s="6">
        <v>1294523.3964839999</v>
      </c>
      <c r="K421" s="12">
        <f t="shared" si="173"/>
        <v>10356187.171871999</v>
      </c>
      <c r="L421" s="6">
        <f t="shared" si="174"/>
        <v>80.405844000000002</v>
      </c>
      <c r="M421" s="6">
        <f t="shared" si="175"/>
        <v>5242880</v>
      </c>
      <c r="N421" s="13">
        <f t="shared" si="176"/>
        <v>1.263463452605289</v>
      </c>
      <c r="O421" s="13"/>
      <c r="P421" s="7">
        <f t="shared" si="177"/>
        <v>0</v>
      </c>
      <c r="Q421" s="7">
        <f t="shared" si="178"/>
        <v>0.30703647172364396</v>
      </c>
      <c r="R421" s="6">
        <f t="shared" si="179"/>
        <v>0.30703647172364396</v>
      </c>
      <c r="S421" s="6">
        <f t="shared" si="180"/>
        <v>0.30703647172364396</v>
      </c>
      <c r="T421" s="7">
        <f t="shared" si="181"/>
        <v>1.3242257741678768E-3</v>
      </c>
      <c r="U421" s="7">
        <f t="shared" si="182"/>
        <v>0.15536314073540897</v>
      </c>
      <c r="V421" s="7">
        <f t="shared" si="183"/>
        <v>0.44096084723342854</v>
      </c>
      <c r="W421" s="6">
        <f t="shared" si="184"/>
        <v>0.59764821374300536</v>
      </c>
      <c r="X421" s="6">
        <v>1.712E-3</v>
      </c>
      <c r="Y421" s="6">
        <v>0.50693746666609607</v>
      </c>
      <c r="Z421" s="6">
        <f t="shared" si="185"/>
        <v>17834.373348343688</v>
      </c>
      <c r="AA421" s="6">
        <f t="shared" si="187"/>
        <v>17834.373348343688</v>
      </c>
      <c r="AB421" s="6">
        <f t="shared" si="186"/>
        <v>17.893873118803754</v>
      </c>
    </row>
    <row r="422" spans="5:28">
      <c r="E422" s="12">
        <f t="shared" si="170"/>
        <v>1.001276403340285</v>
      </c>
      <c r="F422" s="12">
        <f t="shared" si="171"/>
        <v>10141650</v>
      </c>
      <c r="G422" s="6">
        <v>25626</v>
      </c>
      <c r="H422" s="6">
        <v>6761100</v>
      </c>
      <c r="I422" s="12">
        <f t="shared" si="172"/>
        <v>13522200</v>
      </c>
      <c r="J422" s="6">
        <v>1269324.3544920001</v>
      </c>
      <c r="K422" s="12">
        <f t="shared" si="173"/>
        <v>10154594.835936001</v>
      </c>
      <c r="L422" s="6">
        <f t="shared" si="174"/>
        <v>81.645719999999997</v>
      </c>
      <c r="M422" s="6">
        <f t="shared" si="175"/>
        <v>5242880</v>
      </c>
      <c r="N422" s="13">
        <f t="shared" si="176"/>
        <v>1.331633631717773</v>
      </c>
      <c r="O422" s="13"/>
      <c r="P422" s="7">
        <f t="shared" si="177"/>
        <v>0</v>
      </c>
      <c r="Q422" s="7">
        <f t="shared" si="178"/>
        <v>0.30105973544753351</v>
      </c>
      <c r="R422" s="6">
        <f t="shared" si="179"/>
        <v>0.30105973544753351</v>
      </c>
      <c r="S422" s="6">
        <f t="shared" si="180"/>
        <v>0.30105973544753351</v>
      </c>
      <c r="T422" s="7">
        <f t="shared" si="181"/>
        <v>1.3685063493760988E-3</v>
      </c>
      <c r="U422" s="7">
        <f t="shared" si="182"/>
        <v>0.15233885989349147</v>
      </c>
      <c r="V422" s="7">
        <f t="shared" si="183"/>
        <v>0.82113503561925827</v>
      </c>
      <c r="W422" s="6">
        <f t="shared" si="184"/>
        <v>0.97484240186212578</v>
      </c>
      <c r="X422" s="6">
        <v>3.1879999999999999E-3</v>
      </c>
      <c r="Y422" s="6">
        <v>0.83977716363578392</v>
      </c>
      <c r="Z422" s="6">
        <f t="shared" si="185"/>
        <v>9343.5299701233853</v>
      </c>
      <c r="AA422" s="6">
        <f t="shared" si="187"/>
        <v>9343.5299701233853</v>
      </c>
      <c r="AB422" s="6">
        <f t="shared" si="186"/>
        <v>16.083461669948484</v>
      </c>
    </row>
    <row r="423" spans="5:28">
      <c r="E423" s="12">
        <f t="shared" si="170"/>
        <v>1.0717532016847329</v>
      </c>
      <c r="F423" s="12">
        <f t="shared" si="171"/>
        <v>9980098.5</v>
      </c>
      <c r="G423" s="6">
        <v>114919</v>
      </c>
      <c r="H423" s="6">
        <v>6653399</v>
      </c>
      <c r="I423" s="12">
        <f t="shared" si="172"/>
        <v>13306798</v>
      </c>
      <c r="J423" s="6">
        <v>1337025.315063</v>
      </c>
      <c r="K423" s="12">
        <f t="shared" si="173"/>
        <v>10696202.520504</v>
      </c>
      <c r="L423" s="6">
        <f t="shared" si="174"/>
        <v>82.139167999999998</v>
      </c>
      <c r="M423" s="6">
        <f t="shared" si="175"/>
        <v>5242880</v>
      </c>
      <c r="N423" s="13">
        <f t="shared" si="176"/>
        <v>1.2440675066213116</v>
      </c>
      <c r="O423" s="13"/>
      <c r="P423" s="7">
        <f t="shared" si="177"/>
        <v>0</v>
      </c>
      <c r="Q423" s="7">
        <f t="shared" si="178"/>
        <v>0.31711712314904522</v>
      </c>
      <c r="R423" s="6">
        <f t="shared" si="179"/>
        <v>0.31711712314904522</v>
      </c>
      <c r="S423" s="6">
        <f t="shared" si="180"/>
        <v>0.31711712314904522</v>
      </c>
      <c r="T423" s="7">
        <f t="shared" si="181"/>
        <v>1.3467067158350842E-3</v>
      </c>
      <c r="U423" s="7">
        <f t="shared" si="182"/>
        <v>0.16046403854509619</v>
      </c>
      <c r="V423" s="7">
        <f t="shared" si="183"/>
        <v>0.44430926488181322</v>
      </c>
      <c r="W423" s="6">
        <f t="shared" si="184"/>
        <v>0.60612001014274453</v>
      </c>
      <c r="X423" s="6">
        <v>1.725E-3</v>
      </c>
      <c r="Y423" s="6">
        <v>0.51862124999999992</v>
      </c>
      <c r="Z423" s="6">
        <f t="shared" si="185"/>
        <v>18283.601341973637</v>
      </c>
      <c r="AA423" s="6">
        <f t="shared" si="187"/>
        <v>18283.601341973637</v>
      </c>
      <c r="AB423" s="6">
        <f t="shared" si="186"/>
        <v>16.871418234934378</v>
      </c>
    </row>
    <row r="424" spans="5:28">
      <c r="E424" s="12">
        <f t="shared" si="170"/>
        <v>1.0726243538298661</v>
      </c>
      <c r="F424" s="12">
        <f t="shared" si="171"/>
        <v>10072728</v>
      </c>
      <c r="G424" s="6">
        <v>127224</v>
      </c>
      <c r="H424" s="6">
        <v>6715152</v>
      </c>
      <c r="I424" s="12">
        <f t="shared" si="172"/>
        <v>13430304</v>
      </c>
      <c r="J424" s="6">
        <v>1350531.670288</v>
      </c>
      <c r="K424" s="12">
        <f t="shared" si="173"/>
        <v>10804253.362304</v>
      </c>
      <c r="L424" s="6">
        <f t="shared" si="174"/>
        <v>83.126304000000005</v>
      </c>
      <c r="M424" s="6">
        <f t="shared" si="175"/>
        <v>5242880</v>
      </c>
      <c r="N424" s="13">
        <f t="shared" si="176"/>
        <v>1.2430571136787925</v>
      </c>
      <c r="O424" s="13"/>
      <c r="P424" s="7">
        <f t="shared" si="177"/>
        <v>0</v>
      </c>
      <c r="Q424" s="7">
        <f t="shared" si="178"/>
        <v>0.32032057521904533</v>
      </c>
      <c r="R424" s="6">
        <f t="shared" si="179"/>
        <v>0.32032057521904533</v>
      </c>
      <c r="S424" s="6">
        <f t="shared" si="180"/>
        <v>0.32032057521904533</v>
      </c>
      <c r="T424" s="7">
        <f t="shared" si="181"/>
        <v>1.3592060683950259E-3</v>
      </c>
      <c r="U424" s="7">
        <f t="shared" si="182"/>
        <v>0.16208501331723507</v>
      </c>
      <c r="V424" s="7">
        <f t="shared" si="183"/>
        <v>0.4322034472299609</v>
      </c>
      <c r="W424" s="6">
        <f t="shared" si="184"/>
        <v>0.59564766661559099</v>
      </c>
      <c r="X424" s="6">
        <v>1.678E-3</v>
      </c>
      <c r="Y424" s="6">
        <v>0.50731533333277401</v>
      </c>
      <c r="Z424" s="6">
        <f t="shared" si="185"/>
        <v>18989.426413530709</v>
      </c>
      <c r="AA424" s="6">
        <f t="shared" si="187"/>
        <v>18989.426413530709</v>
      </c>
      <c r="AB424" s="6">
        <f t="shared" si="186"/>
        <v>17.411721562311875</v>
      </c>
    </row>
    <row r="425" spans="5:28">
      <c r="E425" s="12">
        <f t="shared" si="170"/>
        <v>1.0292038048485332</v>
      </c>
      <c r="F425" s="12">
        <f t="shared" si="171"/>
        <v>10345974</v>
      </c>
      <c r="G425" s="6">
        <v>18000</v>
      </c>
      <c r="H425" s="6">
        <v>6897316</v>
      </c>
      <c r="I425" s="12">
        <f t="shared" si="172"/>
        <v>13794632</v>
      </c>
      <c r="J425" s="6">
        <v>1331014.4757079999</v>
      </c>
      <c r="K425" s="12">
        <f t="shared" si="173"/>
        <v>10648115.805663999</v>
      </c>
      <c r="L425" s="6">
        <f t="shared" si="174"/>
        <v>83.127791999999999</v>
      </c>
      <c r="M425" s="6">
        <f t="shared" si="175"/>
        <v>5242880</v>
      </c>
      <c r="N425" s="13">
        <f t="shared" si="176"/>
        <v>1.2954998097092718</v>
      </c>
      <c r="O425" s="13"/>
      <c r="P425" s="7">
        <f t="shared" si="177"/>
        <v>0</v>
      </c>
      <c r="Q425" s="7">
        <f t="shared" si="178"/>
        <v>0.31569146571197654</v>
      </c>
      <c r="R425" s="6">
        <f t="shared" si="179"/>
        <v>0.31569146571197654</v>
      </c>
      <c r="S425" s="6">
        <f t="shared" si="180"/>
        <v>0.31569146571197654</v>
      </c>
      <c r="T425" s="7">
        <f t="shared" si="181"/>
        <v>1.3960776707419439E-3</v>
      </c>
      <c r="U425" s="7">
        <f t="shared" si="182"/>
        <v>0.15974264340987868</v>
      </c>
      <c r="V425" s="7">
        <f t="shared" si="183"/>
        <v>0.4669754766554941</v>
      </c>
      <c r="W425" s="6">
        <f t="shared" si="184"/>
        <v>0.62811419773611477</v>
      </c>
      <c r="X425" s="6">
        <v>1.8129999999999999E-3</v>
      </c>
      <c r="Y425" s="6">
        <v>0.53183657692279795</v>
      </c>
      <c r="Z425" s="6">
        <f t="shared" si="185"/>
        <v>17312.656685712991</v>
      </c>
      <c r="AA425" s="6">
        <f t="shared" si="187"/>
        <v>17312.656685712991</v>
      </c>
      <c r="AB425" s="6">
        <f t="shared" si="186"/>
        <v>18.102858094187191</v>
      </c>
    </row>
    <row r="426" spans="5:28">
      <c r="E426" s="12">
        <f t="shared" si="170"/>
        <v>1.2516792032498769</v>
      </c>
      <c r="F426" s="12">
        <f t="shared" si="171"/>
        <v>8938923</v>
      </c>
      <c r="G426" s="6">
        <v>659033</v>
      </c>
      <c r="H426" s="6">
        <v>5959282</v>
      </c>
      <c r="I426" s="12">
        <f t="shared" si="172"/>
        <v>11918564</v>
      </c>
      <c r="J426" s="6">
        <v>1398583.002319</v>
      </c>
      <c r="K426" s="12">
        <f t="shared" si="173"/>
        <v>11188664.018552</v>
      </c>
      <c r="L426" s="6">
        <f t="shared" si="174"/>
        <v>84.692043999999996</v>
      </c>
      <c r="M426" s="6">
        <f t="shared" si="175"/>
        <v>5242880</v>
      </c>
      <c r="N426" s="13">
        <f t="shared" si="176"/>
        <v>1.0652356689089733</v>
      </c>
      <c r="O426" s="13"/>
      <c r="P426" s="7">
        <f t="shared" si="177"/>
        <v>0</v>
      </c>
      <c r="Q426" s="7">
        <f t="shared" si="178"/>
        <v>0.33171744258234748</v>
      </c>
      <c r="R426" s="6">
        <f t="shared" si="179"/>
        <v>0.33171744258234748</v>
      </c>
      <c r="S426" s="6">
        <f t="shared" si="180"/>
        <v>0.33171744258234748</v>
      </c>
      <c r="T426" s="7">
        <f t="shared" si="181"/>
        <v>1.206211305072059E-3</v>
      </c>
      <c r="U426" s="7">
        <f t="shared" si="182"/>
        <v>0.16785192790613518</v>
      </c>
      <c r="V426" s="7">
        <f t="shared" si="183"/>
        <v>0.49556581196093252</v>
      </c>
      <c r="W426" s="6">
        <f t="shared" si="184"/>
        <v>0.66462395117213979</v>
      </c>
      <c r="X426" s="6">
        <v>1.9239999999999999E-3</v>
      </c>
      <c r="Y426" s="6">
        <v>0.58976097142939599</v>
      </c>
      <c r="Z426" s="6">
        <f t="shared" si="185"/>
        <v>17141.031319248832</v>
      </c>
      <c r="AA426" s="6">
        <f t="shared" si="187"/>
        <v>17141.031319248832</v>
      </c>
      <c r="AB426" s="6">
        <f t="shared" si="186"/>
        <v>12.693783307040372</v>
      </c>
    </row>
    <row r="427" spans="5:28">
      <c r="E427" s="12">
        <f t="shared" si="170"/>
        <v>1.1946766426496715</v>
      </c>
      <c r="F427" s="12">
        <f t="shared" si="171"/>
        <v>9263065.5</v>
      </c>
      <c r="G427" s="6">
        <v>643994</v>
      </c>
      <c r="H427" s="6">
        <v>6175377</v>
      </c>
      <c r="I427" s="12">
        <f t="shared" si="172"/>
        <v>12350754</v>
      </c>
      <c r="J427" s="6">
        <v>1383295.999023</v>
      </c>
      <c r="K427" s="12">
        <f t="shared" si="173"/>
        <v>11066367.992184</v>
      </c>
      <c r="L427" s="6">
        <f t="shared" si="174"/>
        <v>86.984403999999998</v>
      </c>
      <c r="M427" s="6">
        <f t="shared" si="175"/>
        <v>5242880</v>
      </c>
      <c r="N427" s="13">
        <f t="shared" si="176"/>
        <v>1.1160621089704537</v>
      </c>
      <c r="O427" s="13"/>
      <c r="P427" s="7">
        <f t="shared" si="177"/>
        <v>0</v>
      </c>
      <c r="Q427" s="7">
        <f t="shared" si="178"/>
        <v>0.3280916544598772</v>
      </c>
      <c r="R427" s="6">
        <f t="shared" si="179"/>
        <v>0.3280916544598772</v>
      </c>
      <c r="S427" s="6">
        <f t="shared" si="180"/>
        <v>0.3280916544598772</v>
      </c>
      <c r="T427" s="7">
        <f t="shared" si="181"/>
        <v>1.2499508414741869E-3</v>
      </c>
      <c r="U427" s="7">
        <f t="shared" si="182"/>
        <v>0.16601724739672929</v>
      </c>
      <c r="V427" s="7">
        <f t="shared" si="183"/>
        <v>0.93189038860429008</v>
      </c>
      <c r="W427" s="6">
        <f t="shared" si="184"/>
        <v>1.0991575868424937</v>
      </c>
      <c r="X427" s="6">
        <v>3.6180000000000001E-3</v>
      </c>
      <c r="Y427" s="6">
        <v>0.96177572307775794</v>
      </c>
      <c r="Z427" s="6">
        <f t="shared" si="185"/>
        <v>8968.3154908755441</v>
      </c>
      <c r="AA427" s="6">
        <f t="shared" si="187"/>
        <v>8968.3154908755441</v>
      </c>
      <c r="AB427" s="6">
        <f t="shared" si="186"/>
        <v>14.284189179271747</v>
      </c>
    </row>
    <row r="428" spans="5:28">
      <c r="E428" s="12">
        <f t="shared" si="170"/>
        <v>1.1187614724887265</v>
      </c>
      <c r="F428" s="12">
        <f t="shared" si="171"/>
        <v>9873825</v>
      </c>
      <c r="G428" s="6">
        <v>448695</v>
      </c>
      <c r="H428" s="6">
        <v>6582550</v>
      </c>
      <c r="I428" s="12">
        <f t="shared" si="172"/>
        <v>13165100</v>
      </c>
      <c r="J428" s="6">
        <v>1380806.874512</v>
      </c>
      <c r="K428" s="12">
        <f t="shared" si="173"/>
        <v>11046454.996096</v>
      </c>
      <c r="L428" s="6">
        <f t="shared" si="174"/>
        <v>87.964500000000001</v>
      </c>
      <c r="M428" s="6">
        <f t="shared" si="175"/>
        <v>5242880</v>
      </c>
      <c r="N428" s="13">
        <f t="shared" si="176"/>
        <v>1.1917941099341611</v>
      </c>
      <c r="O428" s="13"/>
      <c r="P428" s="7">
        <f t="shared" si="177"/>
        <v>0</v>
      </c>
      <c r="Q428" s="7">
        <f t="shared" si="178"/>
        <v>0.32750128119229932</v>
      </c>
      <c r="R428" s="6">
        <f t="shared" si="179"/>
        <v>0.32750128119229932</v>
      </c>
      <c r="S428" s="6">
        <f t="shared" si="180"/>
        <v>0.32750128119229932</v>
      </c>
      <c r="T428" s="7">
        <f t="shared" si="181"/>
        <v>1.3323662525455385E-3</v>
      </c>
      <c r="U428" s="7">
        <f t="shared" si="182"/>
        <v>0.16571851335857998</v>
      </c>
      <c r="V428" s="7">
        <f t="shared" si="183"/>
        <v>0.68616804733052206</v>
      </c>
      <c r="W428" s="6">
        <f t="shared" si="184"/>
        <v>0.85321892694164758</v>
      </c>
      <c r="X428" s="6">
        <v>2.6640000000000001E-3</v>
      </c>
      <c r="Y428" s="6">
        <v>0.74227919999911207</v>
      </c>
      <c r="Z428" s="6">
        <f t="shared" si="185"/>
        <v>12193.591636347572</v>
      </c>
      <c r="AA428" s="6">
        <f t="shared" si="187"/>
        <v>12193.591636347572</v>
      </c>
      <c r="AB428" s="6">
        <f t="shared" si="186"/>
        <v>14.945821860920827</v>
      </c>
    </row>
    <row r="429" spans="5:28">
      <c r="E429" s="12">
        <f t="shared" si="170"/>
        <v>1.200202496975229</v>
      </c>
      <c r="F429" s="12">
        <f t="shared" si="171"/>
        <v>9800659.5</v>
      </c>
      <c r="G429" s="6">
        <v>524288</v>
      </c>
      <c r="H429" s="6">
        <v>6533773</v>
      </c>
      <c r="I429" s="12">
        <f t="shared" si="172"/>
        <v>13067546</v>
      </c>
      <c r="J429" s="6">
        <v>1470347.000488</v>
      </c>
      <c r="K429" s="12">
        <f t="shared" si="173"/>
        <v>11762776.003904</v>
      </c>
      <c r="L429" s="6">
        <f t="shared" si="174"/>
        <v>88.891036</v>
      </c>
      <c r="M429" s="6">
        <f t="shared" si="175"/>
        <v>5242880</v>
      </c>
      <c r="N429" s="13">
        <f t="shared" si="176"/>
        <v>1.1109236455461664</v>
      </c>
      <c r="O429" s="13"/>
      <c r="P429" s="7">
        <f t="shared" si="177"/>
        <v>0</v>
      </c>
      <c r="Q429" s="7">
        <f t="shared" si="178"/>
        <v>0.34873850597481909</v>
      </c>
      <c r="R429" s="6">
        <f t="shared" si="179"/>
        <v>0.34873850597481909</v>
      </c>
      <c r="S429" s="6">
        <f t="shared" si="180"/>
        <v>0.34873850597481909</v>
      </c>
      <c r="T429" s="7">
        <f t="shared" si="181"/>
        <v>1.3224933569806869E-3</v>
      </c>
      <c r="U429" s="7">
        <f t="shared" si="182"/>
        <v>0.17646473488787737</v>
      </c>
      <c r="V429" s="7">
        <f t="shared" si="183"/>
        <v>0.53317111785817584</v>
      </c>
      <c r="W429" s="6">
        <f t="shared" si="184"/>
        <v>0.71095834610303388</v>
      </c>
      <c r="X429" s="6">
        <v>2.0699999999999998E-3</v>
      </c>
      <c r="Y429" s="6">
        <v>0.62749092857201993</v>
      </c>
      <c r="Z429" s="6">
        <f t="shared" si="185"/>
        <v>16747.270820039572</v>
      </c>
      <c r="AA429" s="6">
        <f t="shared" si="187"/>
        <v>16747.270820039572</v>
      </c>
      <c r="AB429" s="6">
        <f t="shared" si="186"/>
        <v>13.301772779562027</v>
      </c>
    </row>
    <row r="430" spans="5:28">
      <c r="E430" s="12">
        <f t="shared" si="170"/>
        <v>1.0888462418566582</v>
      </c>
      <c r="F430" s="12">
        <f t="shared" si="171"/>
        <v>11009500.5</v>
      </c>
      <c r="G430" s="6">
        <v>141347</v>
      </c>
      <c r="H430" s="6">
        <v>7339667</v>
      </c>
      <c r="I430" s="12">
        <f t="shared" si="172"/>
        <v>14679334</v>
      </c>
      <c r="J430" s="6">
        <v>1498456.655518</v>
      </c>
      <c r="K430" s="12">
        <f t="shared" si="173"/>
        <v>11987653.244144</v>
      </c>
      <c r="L430" s="6">
        <f t="shared" si="174"/>
        <v>90.902944000000005</v>
      </c>
      <c r="M430" s="6">
        <f t="shared" si="175"/>
        <v>5242880</v>
      </c>
      <c r="N430" s="13">
        <f t="shared" si="176"/>
        <v>1.224537755725533</v>
      </c>
      <c r="O430" s="13"/>
      <c r="P430" s="7">
        <f t="shared" si="177"/>
        <v>0</v>
      </c>
      <c r="Q430" s="7">
        <f t="shared" si="178"/>
        <v>0.35540558462725708</v>
      </c>
      <c r="R430" s="6">
        <f t="shared" si="179"/>
        <v>0.35540558462725708</v>
      </c>
      <c r="S430" s="6">
        <f t="shared" si="180"/>
        <v>0.35540558462725708</v>
      </c>
      <c r="T430" s="7">
        <f t="shared" si="181"/>
        <v>1.4856134196811501E-3</v>
      </c>
      <c r="U430" s="7">
        <f t="shared" si="182"/>
        <v>0.17983833501153001</v>
      </c>
      <c r="V430" s="7">
        <f t="shared" si="183"/>
        <v>0.49994451196266637</v>
      </c>
      <c r="W430" s="6">
        <f t="shared" si="184"/>
        <v>0.68126846039387756</v>
      </c>
      <c r="X430" s="6">
        <v>1.941E-3</v>
      </c>
      <c r="Y430" s="6">
        <v>0.58687521428543699</v>
      </c>
      <c r="Z430" s="6">
        <f t="shared" si="185"/>
        <v>18210.437126597477</v>
      </c>
      <c r="AA430" s="6">
        <f t="shared" si="187"/>
        <v>18210.437126597477</v>
      </c>
      <c r="AB430" s="6">
        <f t="shared" si="186"/>
        <v>16.084040322502151</v>
      </c>
    </row>
    <row r="431" spans="5:28">
      <c r="E431" s="12">
        <f t="shared" si="170"/>
        <v>1.0706273469765202</v>
      </c>
      <c r="F431" s="12">
        <f t="shared" si="171"/>
        <v>11143657.5</v>
      </c>
      <c r="G431" s="6">
        <v>94653</v>
      </c>
      <c r="H431" s="6">
        <v>7429105</v>
      </c>
      <c r="I431" s="12">
        <f t="shared" si="172"/>
        <v>14858210</v>
      </c>
      <c r="J431" s="6">
        <v>1491338.0581050001</v>
      </c>
      <c r="K431" s="12">
        <f t="shared" si="173"/>
        <v>11930704.46484</v>
      </c>
      <c r="L431" s="6">
        <f t="shared" si="174"/>
        <v>91.042320000000004</v>
      </c>
      <c r="M431" s="6">
        <f t="shared" si="175"/>
        <v>5242880</v>
      </c>
      <c r="N431" s="13">
        <f t="shared" si="176"/>
        <v>1.2453757482458316</v>
      </c>
      <c r="O431" s="13"/>
      <c r="P431" s="7">
        <f t="shared" si="177"/>
        <v>0</v>
      </c>
      <c r="Q431" s="7">
        <f t="shared" si="178"/>
        <v>0.35371718792523915</v>
      </c>
      <c r="R431" s="6">
        <f t="shared" si="179"/>
        <v>0.35371718792523915</v>
      </c>
      <c r="S431" s="6">
        <f t="shared" si="180"/>
        <v>0.35371718792523915</v>
      </c>
      <c r="T431" s="7">
        <f t="shared" si="181"/>
        <v>1.503716460735934E-3</v>
      </c>
      <c r="U431" s="7">
        <f t="shared" si="182"/>
        <v>0.17898399150972968</v>
      </c>
      <c r="V431" s="7">
        <f t="shared" si="183"/>
        <v>0.5594433178685787</v>
      </c>
      <c r="W431" s="6">
        <f t="shared" si="184"/>
        <v>0.73993102583904435</v>
      </c>
      <c r="X431" s="6">
        <v>2.1719999999999999E-3</v>
      </c>
      <c r="Y431" s="6">
        <v>0.62721929999999992</v>
      </c>
      <c r="Z431" s="6">
        <f t="shared" si="185"/>
        <v>16185.321727681361</v>
      </c>
      <c r="AA431" s="6">
        <f t="shared" si="187"/>
        <v>16185.321727681361</v>
      </c>
      <c r="AB431" s="6">
        <f t="shared" si="186"/>
        <v>17.970066584214557</v>
      </c>
    </row>
    <row r="432" spans="5:28">
      <c r="E432" s="12">
        <f t="shared" si="170"/>
        <v>1.4744031487528269</v>
      </c>
      <c r="F432" s="12">
        <f t="shared" si="171"/>
        <v>8914099.5</v>
      </c>
      <c r="G432" s="6">
        <v>1048576</v>
      </c>
      <c r="H432" s="6">
        <v>5942733</v>
      </c>
      <c r="I432" s="12">
        <f t="shared" si="172"/>
        <v>11885466</v>
      </c>
      <c r="J432" s="6">
        <v>1642872.046387</v>
      </c>
      <c r="K432" s="12">
        <f t="shared" si="173"/>
        <v>13142976.371096</v>
      </c>
      <c r="L432" s="6">
        <f t="shared" si="174"/>
        <v>92.284316000000004</v>
      </c>
      <c r="M432" s="6">
        <f t="shared" si="175"/>
        <v>5242880</v>
      </c>
      <c r="N432" s="13">
        <f t="shared" si="176"/>
        <v>0.90432073104372968</v>
      </c>
      <c r="O432" s="13"/>
      <c r="P432" s="7">
        <f t="shared" si="177"/>
        <v>0</v>
      </c>
      <c r="Q432" s="7">
        <f t="shared" si="178"/>
        <v>0.38965818461536145</v>
      </c>
      <c r="R432" s="6">
        <f t="shared" si="179"/>
        <v>0.38965818461536145</v>
      </c>
      <c r="S432" s="6">
        <f t="shared" si="180"/>
        <v>0.38965818461536145</v>
      </c>
      <c r="T432" s="7">
        <f t="shared" si="181"/>
        <v>1.202861641322695E-3</v>
      </c>
      <c r="U432" s="7">
        <f t="shared" si="182"/>
        <v>0.19717045025709395</v>
      </c>
      <c r="V432" s="7">
        <f t="shared" si="183"/>
        <v>0.90278491212217693</v>
      </c>
      <c r="W432" s="6">
        <f t="shared" si="184"/>
        <v>1.1011582240205935</v>
      </c>
      <c r="X432" s="6">
        <v>3.5049999999999999E-3</v>
      </c>
      <c r="Y432" s="6">
        <v>0.98175050000000008</v>
      </c>
      <c r="Z432" s="6">
        <f t="shared" si="185"/>
        <v>11017.209261493908</v>
      </c>
      <c r="AA432" s="6">
        <f t="shared" si="187"/>
        <v>11017.209261493908</v>
      </c>
      <c r="AB432" s="6">
        <f t="shared" si="186"/>
        <v>12.162736257388552</v>
      </c>
    </row>
    <row r="433" spans="5:28">
      <c r="E433" s="12">
        <f t="shared" si="170"/>
        <v>1.2588733061338526</v>
      </c>
      <c r="F433" s="12">
        <f t="shared" si="171"/>
        <v>9091203</v>
      </c>
      <c r="G433" s="6">
        <v>1039183</v>
      </c>
      <c r="H433" s="6">
        <v>6060802</v>
      </c>
      <c r="I433" s="12">
        <f t="shared" si="172"/>
        <v>12121604</v>
      </c>
      <c r="J433" s="6">
        <v>1430584.0971679999</v>
      </c>
      <c r="K433" s="12">
        <f t="shared" si="173"/>
        <v>11444672.777344</v>
      </c>
      <c r="L433" s="6">
        <f t="shared" si="174"/>
        <v>93.513283999999999</v>
      </c>
      <c r="M433" s="6">
        <f t="shared" si="175"/>
        <v>5242880</v>
      </c>
      <c r="N433" s="13">
        <f t="shared" si="176"/>
        <v>1.0591481500455007</v>
      </c>
      <c r="O433" s="13"/>
      <c r="P433" s="7">
        <f t="shared" si="177"/>
        <v>0</v>
      </c>
      <c r="Q433" s="7">
        <f t="shared" si="178"/>
        <v>0.33930749717727965</v>
      </c>
      <c r="R433" s="6">
        <f t="shared" si="179"/>
        <v>0.33930749717727965</v>
      </c>
      <c r="S433" s="6">
        <f t="shared" si="180"/>
        <v>0.33930749717727965</v>
      </c>
      <c r="T433" s="7">
        <f t="shared" si="181"/>
        <v>1.2267598496267411E-3</v>
      </c>
      <c r="U433" s="7">
        <f t="shared" si="182"/>
        <v>0.1716925619311486</v>
      </c>
      <c r="V433" s="7">
        <f t="shared" si="183"/>
        <v>0.83246814150609871</v>
      </c>
      <c r="W433" s="6">
        <f t="shared" si="184"/>
        <v>1.005387463286874</v>
      </c>
      <c r="X433" s="6">
        <v>3.2320000000000001E-3</v>
      </c>
      <c r="Y433" s="6">
        <v>0.91113018181788796</v>
      </c>
      <c r="Z433" s="6">
        <f t="shared" si="185"/>
        <v>10398.375531475236</v>
      </c>
      <c r="AA433" s="6">
        <f t="shared" si="187"/>
        <v>10398.375531475236</v>
      </c>
      <c r="AB433" s="6">
        <f t="shared" si="186"/>
        <v>10.345094844835872</v>
      </c>
    </row>
    <row r="434" spans="5:28">
      <c r="E434" s="12">
        <f t="shared" si="170"/>
        <v>1.6354291376877064</v>
      </c>
      <c r="F434" s="12">
        <f t="shared" si="171"/>
        <v>8271363</v>
      </c>
      <c r="G434" s="6">
        <v>1447360</v>
      </c>
      <c r="H434" s="6">
        <v>5514242</v>
      </c>
      <c r="I434" s="12">
        <f t="shared" si="172"/>
        <v>11028484</v>
      </c>
      <c r="J434" s="6">
        <v>1690903.5073239999</v>
      </c>
      <c r="K434" s="12">
        <f t="shared" si="173"/>
        <v>13527228.058591999</v>
      </c>
      <c r="L434" s="6">
        <f t="shared" si="174"/>
        <v>95.118104000000002</v>
      </c>
      <c r="M434" s="6">
        <f t="shared" si="175"/>
        <v>5242880</v>
      </c>
      <c r="N434" s="13">
        <f t="shared" si="176"/>
        <v>0.81528040720767703</v>
      </c>
      <c r="O434" s="13"/>
      <c r="P434" s="7">
        <f t="shared" si="177"/>
        <v>0</v>
      </c>
      <c r="Q434" s="7">
        <f t="shared" si="178"/>
        <v>0.40105033893090591</v>
      </c>
      <c r="R434" s="6">
        <f t="shared" si="179"/>
        <v>0.40105033893090591</v>
      </c>
      <c r="S434" s="6">
        <f t="shared" si="180"/>
        <v>0.40105033893090591</v>
      </c>
      <c r="T434" s="7">
        <f t="shared" si="181"/>
        <v>1.1161312787854579E-3</v>
      </c>
      <c r="U434" s="7">
        <f t="shared" si="182"/>
        <v>0.2029349800025976</v>
      </c>
      <c r="V434" s="7">
        <f t="shared" si="183"/>
        <v>0.76472707677339324</v>
      </c>
      <c r="W434" s="6">
        <f t="shared" si="184"/>
        <v>0.96877818805477633</v>
      </c>
      <c r="X434" s="6">
        <v>2.9689999999999999E-3</v>
      </c>
      <c r="Y434" s="6">
        <v>0.88672154000000003</v>
      </c>
      <c r="Z434" s="6">
        <f t="shared" si="185"/>
        <v>13407.926538595686</v>
      </c>
      <c r="AA434" s="6">
        <f t="shared" si="187"/>
        <v>13407.926538595686</v>
      </c>
      <c r="AB434" s="6">
        <f t="shared" si="186"/>
        <v>9.2539364787254748</v>
      </c>
    </row>
    <row r="435" spans="5:28">
      <c r="E435" s="12">
        <f t="shared" si="170"/>
        <v>2.2122921454690174</v>
      </c>
      <c r="F435" s="12">
        <f t="shared" si="171"/>
        <v>6399754.5</v>
      </c>
      <c r="G435" s="6">
        <v>2216688</v>
      </c>
      <c r="H435" s="6">
        <v>4266503</v>
      </c>
      <c r="I435" s="12">
        <f t="shared" si="172"/>
        <v>8533006</v>
      </c>
      <c r="J435" s="6">
        <v>1769765.82666</v>
      </c>
      <c r="K435" s="12">
        <f t="shared" si="173"/>
        <v>14158126.61328</v>
      </c>
      <c r="L435" s="6">
        <f t="shared" si="174"/>
        <v>95.531796</v>
      </c>
      <c r="M435" s="6">
        <f t="shared" si="175"/>
        <v>5242880</v>
      </c>
      <c r="N435" s="13">
        <f t="shared" si="176"/>
        <v>0.60269315518030719</v>
      </c>
      <c r="O435" s="13"/>
      <c r="P435" s="7">
        <f t="shared" si="177"/>
        <v>0</v>
      </c>
      <c r="Q435" s="7">
        <f t="shared" si="178"/>
        <v>0.41975498988324428</v>
      </c>
      <c r="R435" s="6">
        <f t="shared" si="179"/>
        <v>0.41975498988324428</v>
      </c>
      <c r="S435" s="6">
        <f t="shared" si="180"/>
        <v>0.41975498988324428</v>
      </c>
      <c r="T435" s="7">
        <f t="shared" si="181"/>
        <v>8.6357788601443167E-4</v>
      </c>
      <c r="U435" s="7">
        <f t="shared" si="182"/>
        <v>0.21239969701813993</v>
      </c>
      <c r="V435" s="7">
        <f t="shared" si="183"/>
        <v>1.0117372709888477</v>
      </c>
      <c r="W435" s="6">
        <f t="shared" si="184"/>
        <v>1.225000545893002</v>
      </c>
      <c r="X435" s="6">
        <v>3.9280000000000001E-3</v>
      </c>
      <c r="Y435" s="6">
        <v>1.1135094400000001</v>
      </c>
      <c r="Z435" s="6">
        <f t="shared" si="185"/>
        <v>10586.226830021493</v>
      </c>
      <c r="AA435" s="6">
        <f t="shared" si="187"/>
        <v>10586.226830021493</v>
      </c>
      <c r="AB435" s="6">
        <f t="shared" si="186"/>
        <v>10.012587400516509</v>
      </c>
    </row>
    <row r="436" spans="5:28">
      <c r="E436" s="12">
        <f t="shared" si="170"/>
        <v>1.0806132491603788</v>
      </c>
      <c r="F436" s="12">
        <f t="shared" si="171"/>
        <v>11499085.5</v>
      </c>
      <c r="G436" s="6">
        <v>221119</v>
      </c>
      <c r="H436" s="6">
        <v>7666057</v>
      </c>
      <c r="I436" s="12">
        <f t="shared" si="172"/>
        <v>15332114</v>
      </c>
      <c r="J436" s="6">
        <v>1553258.018066</v>
      </c>
      <c r="K436" s="12">
        <f t="shared" si="173"/>
        <v>12426064.144528</v>
      </c>
      <c r="L436" s="6">
        <f t="shared" si="174"/>
        <v>96.415064000000001</v>
      </c>
      <c r="M436" s="6">
        <f t="shared" si="175"/>
        <v>5242880</v>
      </c>
      <c r="N436" s="13">
        <f t="shared" si="176"/>
        <v>1.2338672826465105</v>
      </c>
      <c r="O436" s="13"/>
      <c r="P436" s="7">
        <f t="shared" si="177"/>
        <v>0</v>
      </c>
      <c r="Q436" s="7">
        <f t="shared" si="178"/>
        <v>0.36840343159401451</v>
      </c>
      <c r="R436" s="6">
        <f t="shared" si="179"/>
        <v>0.36840343159401451</v>
      </c>
      <c r="S436" s="6">
        <f t="shared" si="180"/>
        <v>0.36840343159401451</v>
      </c>
      <c r="T436" s="7">
        <f t="shared" si="181"/>
        <v>1.5516776381327133E-3</v>
      </c>
      <c r="U436" s="7">
        <f t="shared" si="182"/>
        <v>0.18641535928560796</v>
      </c>
      <c r="V436" s="7">
        <f t="shared" si="183"/>
        <v>0.52441371785470825</v>
      </c>
      <c r="W436" s="6">
        <f t="shared" si="184"/>
        <v>0.71238075477844887</v>
      </c>
      <c r="X436" s="6">
        <v>2.036E-3</v>
      </c>
      <c r="Y436" s="6">
        <v>0.61783098666598801</v>
      </c>
      <c r="Z436" s="6">
        <f t="shared" si="185"/>
        <v>17994.471099902479</v>
      </c>
      <c r="AA436" s="6">
        <f t="shared" si="187"/>
        <v>17994.471099902479</v>
      </c>
      <c r="AB436" s="6">
        <f t="shared" si="186"/>
        <v>15.303500496581012</v>
      </c>
    </row>
    <row r="437" spans="5:28">
      <c r="E437" s="12">
        <f t="shared" si="170"/>
        <v>1.0759338887044196</v>
      </c>
      <c r="F437" s="12">
        <f t="shared" si="171"/>
        <v>11720106</v>
      </c>
      <c r="G437" s="6">
        <v>140874</v>
      </c>
      <c r="H437" s="6">
        <v>7813404</v>
      </c>
      <c r="I437" s="12">
        <f t="shared" si="172"/>
        <v>15626808</v>
      </c>
      <c r="J437" s="6">
        <v>1576257.403076</v>
      </c>
      <c r="K437" s="12">
        <f t="shared" si="173"/>
        <v>12610059.224608</v>
      </c>
      <c r="L437" s="6">
        <f t="shared" si="174"/>
        <v>96.578327999999999</v>
      </c>
      <c r="M437" s="6">
        <f t="shared" si="175"/>
        <v>5242880</v>
      </c>
      <c r="N437" s="13">
        <f t="shared" si="176"/>
        <v>1.2392335136305261</v>
      </c>
      <c r="O437" s="13"/>
      <c r="P437" s="7">
        <f t="shared" si="177"/>
        <v>0</v>
      </c>
      <c r="Q437" s="7">
        <f t="shared" si="178"/>
        <v>0.3738584508269337</v>
      </c>
      <c r="R437" s="6">
        <f t="shared" si="179"/>
        <v>0.3738584508269337</v>
      </c>
      <c r="S437" s="6">
        <f t="shared" si="180"/>
        <v>0.3738584508269337</v>
      </c>
      <c r="T437" s="7">
        <f t="shared" si="181"/>
        <v>1.58150197219988E-3</v>
      </c>
      <c r="U437" s="7">
        <f t="shared" si="182"/>
        <v>0.18917564673954018</v>
      </c>
      <c r="V437" s="7">
        <f t="shared" si="183"/>
        <v>0.55583732963185684</v>
      </c>
      <c r="W437" s="6">
        <f t="shared" si="184"/>
        <v>0.74659447834359693</v>
      </c>
      <c r="X437" s="6">
        <v>2.1580000000000002E-3</v>
      </c>
      <c r="Y437" s="6">
        <v>0.64114180000000009</v>
      </c>
      <c r="Z437" s="6">
        <f t="shared" si="185"/>
        <v>17224.302633314812</v>
      </c>
      <c r="AA437" s="6">
        <f t="shared" si="187"/>
        <v>17224.302633314812</v>
      </c>
      <c r="AB437" s="6">
        <f t="shared" si="186"/>
        <v>16.447637378127091</v>
      </c>
    </row>
    <row r="438" spans="5:28">
      <c r="E438" s="12">
        <f t="shared" si="170"/>
        <v>1.0678136179128874</v>
      </c>
      <c r="F438" s="12">
        <f t="shared" si="171"/>
        <v>11838292.5</v>
      </c>
      <c r="G438" s="6">
        <v>112985</v>
      </c>
      <c r="H438" s="6">
        <v>7892195</v>
      </c>
      <c r="I438" s="12">
        <f t="shared" si="172"/>
        <v>15784390</v>
      </c>
      <c r="J438" s="6">
        <v>1580136.2430420001</v>
      </c>
      <c r="K438" s="12">
        <f t="shared" si="173"/>
        <v>12641089.944336001</v>
      </c>
      <c r="L438" s="6">
        <f t="shared" si="174"/>
        <v>96.966040000000007</v>
      </c>
      <c r="M438" s="6">
        <f t="shared" si="175"/>
        <v>5242880</v>
      </c>
      <c r="N438" s="13">
        <f t="shared" si="176"/>
        <v>1.2486573602043227</v>
      </c>
      <c r="O438" s="13"/>
      <c r="P438" s="7">
        <f t="shared" si="177"/>
        <v>0</v>
      </c>
      <c r="Q438" s="7">
        <f t="shared" si="178"/>
        <v>0.37477843832254482</v>
      </c>
      <c r="R438" s="6">
        <f t="shared" si="179"/>
        <v>0.37477843832254482</v>
      </c>
      <c r="S438" s="6">
        <f t="shared" si="180"/>
        <v>0.37477843832254482</v>
      </c>
      <c r="T438" s="7">
        <f t="shared" si="181"/>
        <v>1.5974499664276969E-3</v>
      </c>
      <c r="U438" s="7">
        <f t="shared" si="182"/>
        <v>0.18964116846063425</v>
      </c>
      <c r="V438" s="7">
        <f t="shared" si="183"/>
        <v>0.53935281197827067</v>
      </c>
      <c r="W438" s="6">
        <f t="shared" si="184"/>
        <v>0.73059143040533259</v>
      </c>
      <c r="X438" s="6">
        <v>2.0939999999999999E-3</v>
      </c>
      <c r="Y438" s="6">
        <v>0.62620372000069802</v>
      </c>
      <c r="Z438" s="6">
        <f t="shared" si="185"/>
        <v>17797.728668698419</v>
      </c>
      <c r="AA438" s="6">
        <f t="shared" si="187"/>
        <v>17797.728668698419</v>
      </c>
      <c r="AB438" s="6">
        <f t="shared" si="186"/>
        <v>16.669928183198625</v>
      </c>
    </row>
    <row r="439" spans="5:28">
      <c r="E439" s="12">
        <f t="shared" si="170"/>
        <v>1.1329387694814015</v>
      </c>
      <c r="F439" s="12">
        <f t="shared" si="171"/>
        <v>11219014.5</v>
      </c>
      <c r="G439" s="6">
        <v>445315</v>
      </c>
      <c r="H439" s="6">
        <v>7479343</v>
      </c>
      <c r="I439" s="12">
        <f t="shared" si="172"/>
        <v>14958686</v>
      </c>
      <c r="J439" s="6">
        <v>1588807.060303</v>
      </c>
      <c r="K439" s="12">
        <f t="shared" si="173"/>
        <v>12710456.482424</v>
      </c>
      <c r="L439" s="6">
        <f t="shared" si="174"/>
        <v>98.658416000000003</v>
      </c>
      <c r="M439" s="6">
        <f t="shared" si="175"/>
        <v>5242880</v>
      </c>
      <c r="N439" s="13">
        <f t="shared" si="176"/>
        <v>1.1768803127318714</v>
      </c>
      <c r="O439" s="13"/>
      <c r="P439" s="7">
        <f t="shared" si="177"/>
        <v>0</v>
      </c>
      <c r="Q439" s="7">
        <f t="shared" si="178"/>
        <v>0.37683499222184763</v>
      </c>
      <c r="R439" s="6">
        <f t="shared" si="179"/>
        <v>0.37683499222184763</v>
      </c>
      <c r="S439" s="6">
        <f t="shared" si="180"/>
        <v>0.37683499222184763</v>
      </c>
      <c r="T439" s="7">
        <f t="shared" si="181"/>
        <v>1.5138850756033309E-3</v>
      </c>
      <c r="U439" s="7">
        <f t="shared" si="182"/>
        <v>0.19068180272500571</v>
      </c>
      <c r="V439" s="7">
        <f t="shared" si="183"/>
        <v>0.65371415320002435</v>
      </c>
      <c r="W439" s="6">
        <f t="shared" si="184"/>
        <v>0.84590984100063338</v>
      </c>
      <c r="X439" s="6">
        <v>2.5379999999999999E-3</v>
      </c>
      <c r="Y439" s="6">
        <v>0.74036632499999988</v>
      </c>
      <c r="Z439" s="6">
        <f t="shared" si="185"/>
        <v>14747.714429544825</v>
      </c>
      <c r="AA439" s="6">
        <f t="shared" si="187"/>
        <v>14747.714429544825</v>
      </c>
      <c r="AB439" s="6">
        <f t="shared" si="186"/>
        <v>14.255580303525219</v>
      </c>
    </row>
    <row r="440" spans="5:28">
      <c r="E440" s="12">
        <f t="shared" si="170"/>
        <v>1.0653863641038364</v>
      </c>
      <c r="F440" s="12">
        <f t="shared" si="171"/>
        <v>12129051</v>
      </c>
      <c r="G440" s="6">
        <v>121728</v>
      </c>
      <c r="H440" s="6">
        <v>8086034</v>
      </c>
      <c r="I440" s="12">
        <f t="shared" si="172"/>
        <v>16172068</v>
      </c>
      <c r="J440" s="6">
        <v>1615265.6931149999</v>
      </c>
      <c r="K440" s="12">
        <f t="shared" si="173"/>
        <v>12922125.544919999</v>
      </c>
      <c r="L440" s="6">
        <f t="shared" si="174"/>
        <v>99.466967999999994</v>
      </c>
      <c r="M440" s="6">
        <f t="shared" si="175"/>
        <v>5242880</v>
      </c>
      <c r="N440" s="13">
        <f t="shared" si="176"/>
        <v>1.251502157581005</v>
      </c>
      <c r="O440" s="13"/>
      <c r="P440" s="7">
        <f t="shared" si="177"/>
        <v>0</v>
      </c>
      <c r="Q440" s="7">
        <f t="shared" si="178"/>
        <v>0.38311047962307382</v>
      </c>
      <c r="R440" s="6">
        <f t="shared" si="179"/>
        <v>0.38311047962307382</v>
      </c>
      <c r="S440" s="6">
        <f t="shared" si="180"/>
        <v>0.38311047962307382</v>
      </c>
      <c r="T440" s="7">
        <f t="shared" si="181"/>
        <v>1.6366846918801695E-3</v>
      </c>
      <c r="U440" s="7">
        <f t="shared" si="182"/>
        <v>0.19385725424979247</v>
      </c>
      <c r="V440" s="7">
        <f t="shared" si="183"/>
        <v>0.600654612002544</v>
      </c>
      <c r="W440" s="6">
        <f t="shared" si="184"/>
        <v>0.79614855094421666</v>
      </c>
      <c r="X440" s="6">
        <v>2.3319999999999999E-3</v>
      </c>
      <c r="Y440" s="6">
        <v>0.67964082353037203</v>
      </c>
      <c r="Z440" s="6">
        <f t="shared" si="185"/>
        <v>16328.408217112943</v>
      </c>
      <c r="AA440" s="6">
        <f t="shared" si="187"/>
        <v>16328.408217112943</v>
      </c>
      <c r="AB440" s="6">
        <f t="shared" si="186"/>
        <v>17.142544029160732</v>
      </c>
    </row>
    <row r="441" spans="5:28">
      <c r="E441" s="12">
        <f t="shared" si="170"/>
        <v>1.0753050891072142</v>
      </c>
      <c r="F441" s="12">
        <f t="shared" si="171"/>
        <v>12277704</v>
      </c>
      <c r="G441" s="6">
        <v>161070</v>
      </c>
      <c r="H441" s="6">
        <v>8185136</v>
      </c>
      <c r="I441" s="12">
        <f t="shared" si="172"/>
        <v>16370272</v>
      </c>
      <c r="J441" s="6">
        <v>1650284.6992190001</v>
      </c>
      <c r="K441" s="12">
        <f t="shared" si="173"/>
        <v>13202277.593752</v>
      </c>
      <c r="L441" s="6">
        <f t="shared" si="174"/>
        <v>101.443032</v>
      </c>
      <c r="M441" s="6">
        <f t="shared" si="175"/>
        <v>5242880</v>
      </c>
      <c r="N441" s="13">
        <f t="shared" si="176"/>
        <v>1.2399581726525171</v>
      </c>
      <c r="O441" s="13"/>
      <c r="P441" s="7">
        <f t="shared" si="177"/>
        <v>0</v>
      </c>
      <c r="Q441" s="7">
        <f t="shared" si="178"/>
        <v>0.39141632570252233</v>
      </c>
      <c r="R441" s="6">
        <f t="shared" si="179"/>
        <v>0.39141632570252233</v>
      </c>
      <c r="S441" s="6">
        <f t="shared" si="180"/>
        <v>0.39141632570252233</v>
      </c>
      <c r="T441" s="7">
        <f t="shared" si="181"/>
        <v>1.6567438118807419E-3</v>
      </c>
      <c r="U441" s="7">
        <f t="shared" si="182"/>
        <v>0.19806008502792058</v>
      </c>
      <c r="V441" s="7">
        <f t="shared" si="183"/>
        <v>0.62512381789458593</v>
      </c>
      <c r="W441" s="6">
        <f t="shared" si="184"/>
        <v>0.82484064673438728</v>
      </c>
      <c r="X441" s="6">
        <v>2.4269999999999999E-3</v>
      </c>
      <c r="Y441" s="6">
        <v>0.71260765000080895</v>
      </c>
      <c r="Z441" s="6">
        <f t="shared" si="185"/>
        <v>16027.578314895851</v>
      </c>
      <c r="AA441" s="6">
        <f t="shared" si="187"/>
        <v>16027.578314895851</v>
      </c>
      <c r="AB441" s="6">
        <f t="shared" si="186"/>
        <v>15.749619967376288</v>
      </c>
    </row>
    <row r="442" spans="5:28">
      <c r="E442" s="12">
        <f t="shared" si="170"/>
        <v>1.7050004405309478</v>
      </c>
      <c r="F442" s="12">
        <f t="shared" si="171"/>
        <v>7867815</v>
      </c>
      <c r="G442" s="6">
        <v>1971281</v>
      </c>
      <c r="H442" s="6">
        <v>5245210</v>
      </c>
      <c r="I442" s="12">
        <f t="shared" si="172"/>
        <v>10490420</v>
      </c>
      <c r="J442" s="6">
        <v>1676828.5051269999</v>
      </c>
      <c r="K442" s="12">
        <f t="shared" si="173"/>
        <v>13414628.041015999</v>
      </c>
      <c r="L442" s="6">
        <f t="shared" si="174"/>
        <v>102.36814</v>
      </c>
      <c r="M442" s="6">
        <f t="shared" si="175"/>
        <v>5242880</v>
      </c>
      <c r="N442" s="13">
        <f t="shared" si="176"/>
        <v>0.78201348318603658</v>
      </c>
      <c r="O442" s="13"/>
      <c r="P442" s="7">
        <f t="shared" si="177"/>
        <v>0</v>
      </c>
      <c r="Q442" s="7">
        <f t="shared" si="178"/>
        <v>0.39771201455159616</v>
      </c>
      <c r="R442" s="6">
        <f t="shared" si="179"/>
        <v>0.39771201455159616</v>
      </c>
      <c r="S442" s="6">
        <f t="shared" si="180"/>
        <v>0.39771201455159616</v>
      </c>
      <c r="T442" s="7">
        <f t="shared" si="181"/>
        <v>1.0616768260802247E-3</v>
      </c>
      <c r="U442" s="7">
        <f t="shared" si="182"/>
        <v>0.20124575866204633</v>
      </c>
      <c r="V442" s="7">
        <f t="shared" si="183"/>
        <v>0.84921022974802218</v>
      </c>
      <c r="W442" s="6">
        <f t="shared" si="184"/>
        <v>1.0515176652361486</v>
      </c>
      <c r="X442" s="6">
        <v>3.297E-3</v>
      </c>
      <c r="Y442" s="6">
        <v>0.97267494545394606</v>
      </c>
      <c r="Z442" s="6">
        <f t="shared" si="185"/>
        <v>11962.845451974405</v>
      </c>
      <c r="AA442" s="6">
        <f t="shared" si="187"/>
        <v>11962.845451974405</v>
      </c>
      <c r="AB442" s="6">
        <f t="shared" si="186"/>
        <v>8.10576237731782</v>
      </c>
    </row>
    <row r="443" spans="5:28">
      <c r="E443" s="12">
        <f t="shared" si="170"/>
        <v>1.0679502704785029</v>
      </c>
      <c r="F443" s="12">
        <f t="shared" si="171"/>
        <v>12677092.5</v>
      </c>
      <c r="G443" s="6">
        <v>112985</v>
      </c>
      <c r="H443" s="6">
        <v>8451395</v>
      </c>
      <c r="I443" s="12">
        <f t="shared" si="172"/>
        <v>16902790</v>
      </c>
      <c r="J443" s="6">
        <v>1692313.045532</v>
      </c>
      <c r="K443" s="12">
        <f t="shared" si="173"/>
        <v>13538504.364256</v>
      </c>
      <c r="L443" s="6">
        <f t="shared" si="174"/>
        <v>103.67644</v>
      </c>
      <c r="M443" s="6">
        <f t="shared" si="175"/>
        <v>5242880</v>
      </c>
      <c r="N443" s="13">
        <f t="shared" si="176"/>
        <v>1.2484975847573161</v>
      </c>
      <c r="O443" s="13"/>
      <c r="P443" s="7">
        <f t="shared" si="177"/>
        <v>0</v>
      </c>
      <c r="Q443" s="7">
        <f t="shared" si="178"/>
        <v>0.40138465474112567</v>
      </c>
      <c r="R443" s="6">
        <f t="shared" si="179"/>
        <v>0.40138465474112567</v>
      </c>
      <c r="S443" s="6">
        <f t="shared" si="180"/>
        <v>0.40138465474112567</v>
      </c>
      <c r="T443" s="7">
        <f t="shared" si="181"/>
        <v>1.7106369848967498E-3</v>
      </c>
      <c r="U443" s="7">
        <f t="shared" si="182"/>
        <v>0.20310414672725954</v>
      </c>
      <c r="V443" s="7">
        <f t="shared" si="183"/>
        <v>0.56510987081199904</v>
      </c>
      <c r="W443" s="6">
        <f t="shared" si="184"/>
        <v>0.76992465452415537</v>
      </c>
      <c r="X443" s="6">
        <v>2.1940000000000002E-3</v>
      </c>
      <c r="Y443" s="6">
        <v>0.66147728750000001</v>
      </c>
      <c r="Z443" s="6">
        <f t="shared" si="185"/>
        <v>18194.651537881753</v>
      </c>
      <c r="AA443" s="6">
        <f t="shared" si="187"/>
        <v>18194.651537881753</v>
      </c>
      <c r="AB443" s="6">
        <f t="shared" si="186"/>
        <v>16.394722702274997</v>
      </c>
    </row>
    <row r="444" spans="5:28">
      <c r="E444" s="12">
        <f t="shared" si="170"/>
        <v>1.0734099621569111</v>
      </c>
      <c r="F444" s="12">
        <f t="shared" si="171"/>
        <v>12774750</v>
      </c>
      <c r="G444" s="6">
        <v>116158</v>
      </c>
      <c r="H444" s="6">
        <v>8516500</v>
      </c>
      <c r="I444" s="12">
        <f t="shared" si="172"/>
        <v>17033000</v>
      </c>
      <c r="J444" s="6">
        <v>1714067.9892579999</v>
      </c>
      <c r="K444" s="12">
        <f t="shared" si="173"/>
        <v>13712543.914063999</v>
      </c>
      <c r="L444" s="6">
        <f t="shared" si="174"/>
        <v>104.52115999999999</v>
      </c>
      <c r="M444" s="6">
        <f t="shared" si="175"/>
        <v>5242880</v>
      </c>
      <c r="N444" s="13">
        <f t="shared" si="176"/>
        <v>1.2421473438295021</v>
      </c>
      <c r="O444" s="13"/>
      <c r="P444" s="7">
        <f t="shared" si="177"/>
        <v>0</v>
      </c>
      <c r="Q444" s="7">
        <f t="shared" si="178"/>
        <v>0.40654451603240827</v>
      </c>
      <c r="R444" s="6">
        <f t="shared" si="179"/>
        <v>0.40654451603240827</v>
      </c>
      <c r="S444" s="6">
        <f t="shared" si="180"/>
        <v>0.40654451603240827</v>
      </c>
      <c r="T444" s="7">
        <f t="shared" si="181"/>
        <v>1.7238148118592458E-3</v>
      </c>
      <c r="U444" s="7">
        <f t="shared" si="182"/>
        <v>0.20571508168059718</v>
      </c>
      <c r="V444" s="7">
        <f t="shared" si="183"/>
        <v>0.61198771788938444</v>
      </c>
      <c r="W444" s="6">
        <f t="shared" si="184"/>
        <v>0.81942661438184083</v>
      </c>
      <c r="X444" s="6">
        <v>2.3760000000000001E-3</v>
      </c>
      <c r="Y444" s="6">
        <v>0.70539247058781607</v>
      </c>
      <c r="Z444" s="6">
        <f t="shared" si="185"/>
        <v>17010.459428973412</v>
      </c>
      <c r="AA444" s="6">
        <f t="shared" si="187"/>
        <v>17010.459428973412</v>
      </c>
      <c r="AB444" s="6">
        <f t="shared" si="186"/>
        <v>16.16605628055515</v>
      </c>
    </row>
    <row r="445" spans="5:28">
      <c r="E445" s="12">
        <f t="shared" si="170"/>
        <v>1.2097115771241376</v>
      </c>
      <c r="F445" s="12">
        <f t="shared" si="171"/>
        <v>11375064</v>
      </c>
      <c r="G445" s="6">
        <v>683446</v>
      </c>
      <c r="H445" s="6">
        <v>7583376</v>
      </c>
      <c r="I445" s="12">
        <f t="shared" si="172"/>
        <v>15166752</v>
      </c>
      <c r="J445" s="6">
        <v>1720068.326416</v>
      </c>
      <c r="K445" s="12">
        <f t="shared" si="173"/>
        <v>13760546.611328</v>
      </c>
      <c r="L445" s="6">
        <f t="shared" si="174"/>
        <v>104.669432</v>
      </c>
      <c r="M445" s="6">
        <f t="shared" si="175"/>
        <v>5242880</v>
      </c>
      <c r="N445" s="13">
        <f t="shared" si="176"/>
        <v>1.1021910995537327</v>
      </c>
      <c r="O445" s="13"/>
      <c r="P445" s="7">
        <f t="shared" si="177"/>
        <v>0</v>
      </c>
      <c r="Q445" s="7">
        <f t="shared" si="178"/>
        <v>0.40796768254693283</v>
      </c>
      <c r="R445" s="6">
        <f t="shared" si="179"/>
        <v>0.40796768254693283</v>
      </c>
      <c r="S445" s="6">
        <f t="shared" si="180"/>
        <v>0.40796768254693283</v>
      </c>
      <c r="T445" s="7">
        <f t="shared" si="181"/>
        <v>1.5349422735510972E-3</v>
      </c>
      <c r="U445" s="7">
        <f t="shared" si="182"/>
        <v>0.20643521638721604</v>
      </c>
      <c r="V445" s="7">
        <f t="shared" si="183"/>
        <v>0.77683289442524561</v>
      </c>
      <c r="W445" s="6">
        <f t="shared" si="184"/>
        <v>0.98480305308601279</v>
      </c>
      <c r="X445" s="6">
        <v>3.016E-3</v>
      </c>
      <c r="Y445" s="6">
        <v>0.85657141818154403</v>
      </c>
      <c r="Z445" s="6">
        <f t="shared" si="185"/>
        <v>13426.779925296179</v>
      </c>
      <c r="AA445" s="6">
        <f t="shared" si="187"/>
        <v>13426.779925296179</v>
      </c>
      <c r="AB445" s="6">
        <f t="shared" si="186"/>
        <v>14.970337812192913</v>
      </c>
    </row>
    <row r="446" spans="5:28">
      <c r="E446" s="12">
        <f t="shared" si="170"/>
        <v>1.2087536473636604</v>
      </c>
      <c r="F446" s="12">
        <f t="shared" si="171"/>
        <v>11400892.5</v>
      </c>
      <c r="G446" s="6">
        <v>685230</v>
      </c>
      <c r="H446" s="6">
        <v>7600595</v>
      </c>
      <c r="I446" s="12">
        <f t="shared" si="172"/>
        <v>15201190</v>
      </c>
      <c r="J446" s="6">
        <v>1722608.799072</v>
      </c>
      <c r="K446" s="12">
        <f t="shared" si="173"/>
        <v>13780870.392576</v>
      </c>
      <c r="L446" s="6">
        <f t="shared" si="174"/>
        <v>104.91173999999999</v>
      </c>
      <c r="M446" s="6">
        <f t="shared" si="175"/>
        <v>5242880</v>
      </c>
      <c r="N446" s="13">
        <f t="shared" si="176"/>
        <v>1.1030645791567093</v>
      </c>
      <c r="O446" s="13"/>
      <c r="P446" s="7">
        <f t="shared" si="177"/>
        <v>0</v>
      </c>
      <c r="Q446" s="7">
        <f t="shared" si="178"/>
        <v>0.40857023462357139</v>
      </c>
      <c r="R446" s="6">
        <f t="shared" si="179"/>
        <v>0.40857023462357139</v>
      </c>
      <c r="S446" s="6">
        <f t="shared" si="180"/>
        <v>0.40857023462357139</v>
      </c>
      <c r="T446" s="7">
        <f t="shared" si="181"/>
        <v>1.5384275512174395E-3</v>
      </c>
      <c r="U446" s="7">
        <f t="shared" si="182"/>
        <v>0.20674011300929379</v>
      </c>
      <c r="V446" s="7">
        <f t="shared" si="183"/>
        <v>0.76189380030168319</v>
      </c>
      <c r="W446" s="6">
        <f t="shared" si="184"/>
        <v>0.97017234086219439</v>
      </c>
      <c r="X446" s="6">
        <v>2.9580000000000001E-3</v>
      </c>
      <c r="Y446" s="6">
        <v>0.84060444000000001</v>
      </c>
      <c r="Z446" s="6">
        <f t="shared" si="185"/>
        <v>13712.38115698348</v>
      </c>
      <c r="AA446" s="6">
        <f t="shared" si="187"/>
        <v>13712.38115698348</v>
      </c>
      <c r="AB446" s="6">
        <f t="shared" si="186"/>
        <v>15.413658874106634</v>
      </c>
    </row>
    <row r="447" spans="5:28">
      <c r="E447" s="12">
        <f t="shared" si="170"/>
        <v>1.0005999638078822</v>
      </c>
      <c r="F447" s="12">
        <f t="shared" si="171"/>
        <v>13172923.5</v>
      </c>
      <c r="G447" s="6">
        <v>35696</v>
      </c>
      <c r="H447" s="6">
        <v>8781949</v>
      </c>
      <c r="I447" s="12">
        <f t="shared" si="172"/>
        <v>17563898</v>
      </c>
      <c r="J447" s="6">
        <v>1647603.3471679999</v>
      </c>
      <c r="K447" s="12">
        <f t="shared" si="173"/>
        <v>13180826.777344</v>
      </c>
      <c r="L447" s="6">
        <f t="shared" si="174"/>
        <v>106.097308</v>
      </c>
      <c r="M447" s="6">
        <f t="shared" si="175"/>
        <v>5242880</v>
      </c>
      <c r="N447" s="13">
        <f t="shared" si="176"/>
        <v>1.3325338612438096</v>
      </c>
      <c r="O447" s="13"/>
      <c r="P447" s="7">
        <f t="shared" si="177"/>
        <v>0</v>
      </c>
      <c r="Q447" s="7">
        <f t="shared" si="178"/>
        <v>0.39078035969725422</v>
      </c>
      <c r="R447" s="6">
        <f t="shared" si="179"/>
        <v>0.39078035969725422</v>
      </c>
      <c r="S447" s="6">
        <f t="shared" si="180"/>
        <v>0.39078035969725422</v>
      </c>
      <c r="T447" s="7">
        <f t="shared" si="181"/>
        <v>1.7775440337218919E-3</v>
      </c>
      <c r="U447" s="7">
        <f t="shared" si="182"/>
        <v>0.19773828066564164</v>
      </c>
      <c r="V447" s="7">
        <f t="shared" si="183"/>
        <v>0.93189038860429008</v>
      </c>
      <c r="W447" s="6">
        <f t="shared" si="184"/>
        <v>1.1314062133036535</v>
      </c>
      <c r="X447" s="6">
        <v>3.6180000000000001E-3</v>
      </c>
      <c r="Y447" s="6">
        <v>0.9759694153851719</v>
      </c>
      <c r="Z447" s="6">
        <f t="shared" si="185"/>
        <v>10701.004966756611</v>
      </c>
      <c r="AA447" s="6">
        <f t="shared" si="187"/>
        <v>10701.004966756611</v>
      </c>
      <c r="AB447" s="6">
        <f t="shared" si="186"/>
        <v>15.926400506837361</v>
      </c>
    </row>
    <row r="448" spans="5:28">
      <c r="E448" s="12">
        <f t="shared" si="170"/>
        <v>1.0228399989305919</v>
      </c>
      <c r="F448" s="12">
        <f t="shared" si="171"/>
        <v>13151199</v>
      </c>
      <c r="G448" s="6">
        <v>56814</v>
      </c>
      <c r="H448" s="6">
        <v>8767466</v>
      </c>
      <c r="I448" s="12">
        <f t="shared" si="172"/>
        <v>17534932</v>
      </c>
      <c r="J448" s="6">
        <v>1681446.546387</v>
      </c>
      <c r="K448" s="12">
        <f t="shared" si="173"/>
        <v>13451572.371096</v>
      </c>
      <c r="L448" s="6">
        <f t="shared" si="174"/>
        <v>106.345872</v>
      </c>
      <c r="M448" s="6">
        <f t="shared" si="175"/>
        <v>5242880</v>
      </c>
      <c r="N448" s="13">
        <f t="shared" si="176"/>
        <v>1.3035600237841414</v>
      </c>
      <c r="O448" s="13"/>
      <c r="P448" s="7">
        <f t="shared" si="177"/>
        <v>0</v>
      </c>
      <c r="Q448" s="7">
        <f t="shared" si="178"/>
        <v>0.39880732661671275</v>
      </c>
      <c r="R448" s="6">
        <f t="shared" si="179"/>
        <v>0.39880732661671275</v>
      </c>
      <c r="S448" s="6">
        <f t="shared" si="180"/>
        <v>0.39880732661671275</v>
      </c>
      <c r="T448" s="7">
        <f t="shared" si="181"/>
        <v>1.7746125466180161E-3</v>
      </c>
      <c r="U448" s="7">
        <f t="shared" si="182"/>
        <v>0.20179999614909988</v>
      </c>
      <c r="V448" s="7">
        <f t="shared" si="183"/>
        <v>1.2646715887360598</v>
      </c>
      <c r="W448" s="6">
        <f t="shared" si="184"/>
        <v>1.4682461974317778</v>
      </c>
      <c r="X448" s="6">
        <v>4.9100000000000003E-3</v>
      </c>
      <c r="Y448" s="6">
        <v>1.2561621250000001</v>
      </c>
      <c r="Z448" s="6">
        <f t="shared" si="185"/>
        <v>8022.3488109310128</v>
      </c>
      <c r="AA448" s="6">
        <f t="shared" si="187"/>
        <v>8022.3488109310128</v>
      </c>
      <c r="AB448" s="6">
        <f t="shared" si="186"/>
        <v>16.883495228116164</v>
      </c>
    </row>
    <row r="449" spans="5:28">
      <c r="E449" s="12">
        <f t="shared" si="170"/>
        <v>2.2643024299113863</v>
      </c>
      <c r="F449" s="12">
        <f t="shared" si="171"/>
        <v>7532115</v>
      </c>
      <c r="G449" s="6">
        <v>2394385</v>
      </c>
      <c r="H449" s="6">
        <v>5021410</v>
      </c>
      <c r="I449" s="12">
        <f t="shared" si="172"/>
        <v>10042820</v>
      </c>
      <c r="J449" s="6">
        <v>2131873.2871090001</v>
      </c>
      <c r="K449" s="12">
        <f t="shared" si="173"/>
        <v>17054986.296872001</v>
      </c>
      <c r="L449" s="6">
        <f t="shared" si="174"/>
        <v>108.14462</v>
      </c>
      <c r="M449" s="6">
        <f t="shared" si="175"/>
        <v>5242880</v>
      </c>
      <c r="N449" s="13">
        <f t="shared" si="176"/>
        <v>0.58884949100439443</v>
      </c>
      <c r="O449" s="13"/>
      <c r="P449" s="7">
        <f t="shared" si="177"/>
        <v>0</v>
      </c>
      <c r="Q449" s="7">
        <f t="shared" si="178"/>
        <v>0.50564003247346845</v>
      </c>
      <c r="R449" s="6">
        <f t="shared" si="179"/>
        <v>0.50564003247346845</v>
      </c>
      <c r="S449" s="6">
        <f t="shared" si="180"/>
        <v>0.50564003247346845</v>
      </c>
      <c r="T449" s="7">
        <f t="shared" si="181"/>
        <v>1.0163777296328463E-3</v>
      </c>
      <c r="U449" s="7">
        <f t="shared" si="182"/>
        <v>0.25585827991581478</v>
      </c>
      <c r="V449" s="7">
        <f t="shared" si="183"/>
        <v>8.6953254916783376</v>
      </c>
      <c r="W449" s="6">
        <f t="shared" si="184"/>
        <v>8.9522001493237848</v>
      </c>
      <c r="X449" s="6">
        <v>3.3758999999999997E-2</v>
      </c>
      <c r="Y449" s="6">
        <v>7.5875462437499994</v>
      </c>
      <c r="Z449" s="6">
        <f t="shared" si="185"/>
        <v>1397.7932772696718</v>
      </c>
      <c r="AA449" s="6">
        <f t="shared" si="187"/>
        <v>1397.7932772696718</v>
      </c>
      <c r="AB449" s="6">
        <f t="shared" si="186"/>
        <v>17.985444328565059</v>
      </c>
    </row>
    <row r="450" spans="5:28">
      <c r="E450" s="12">
        <f t="shared" si="170"/>
        <v>1.0687328259350564</v>
      </c>
      <c r="F450" s="12">
        <f t="shared" si="171"/>
        <v>13327258.5</v>
      </c>
      <c r="G450" s="6">
        <v>133123</v>
      </c>
      <c r="H450" s="6">
        <v>8884839</v>
      </c>
      <c r="I450" s="12">
        <f t="shared" si="172"/>
        <v>17769678</v>
      </c>
      <c r="J450" s="6">
        <v>1780409.829834</v>
      </c>
      <c r="K450" s="12">
        <f t="shared" si="173"/>
        <v>14243278.638672</v>
      </c>
      <c r="L450" s="6">
        <f t="shared" si="174"/>
        <v>109.280528</v>
      </c>
      <c r="M450" s="6">
        <f t="shared" si="175"/>
        <v>5242880</v>
      </c>
      <c r="N450" s="13">
        <f t="shared" si="176"/>
        <v>1.2475834006191142</v>
      </c>
      <c r="O450" s="13"/>
      <c r="P450" s="7">
        <f t="shared" si="177"/>
        <v>0</v>
      </c>
      <c r="Q450" s="7">
        <f t="shared" si="178"/>
        <v>0.42227954617047442</v>
      </c>
      <c r="R450" s="6">
        <f t="shared" si="179"/>
        <v>0.42227954617047442</v>
      </c>
      <c r="S450" s="6">
        <f t="shared" si="180"/>
        <v>0.42227954617047442</v>
      </c>
      <c r="T450" s="7">
        <f t="shared" si="181"/>
        <v>1.7983698783754698E-3</v>
      </c>
      <c r="U450" s="7">
        <f t="shared" si="182"/>
        <v>0.21367714458502191</v>
      </c>
      <c r="V450" s="7">
        <f t="shared" si="183"/>
        <v>0.62229054142287588</v>
      </c>
      <c r="W450" s="6">
        <f t="shared" si="184"/>
        <v>0.83776605588627329</v>
      </c>
      <c r="X450" s="6">
        <v>2.4160000000000002E-3</v>
      </c>
      <c r="Y450" s="6">
        <v>0.72314906666747203</v>
      </c>
      <c r="Z450" s="6">
        <f t="shared" si="185"/>
        <v>17378.458036857384</v>
      </c>
      <c r="AA450" s="6">
        <f t="shared" si="187"/>
        <v>17378.458036857384</v>
      </c>
      <c r="AB450" s="6">
        <f t="shared" si="186"/>
        <v>15.849704369667114</v>
      </c>
    </row>
    <row r="451" spans="5:28">
      <c r="E451" s="12">
        <f t="shared" si="170"/>
        <v>1.0816981985749119</v>
      </c>
      <c r="F451" s="12">
        <f t="shared" si="171"/>
        <v>13415592</v>
      </c>
      <c r="G451" s="6">
        <v>153746</v>
      </c>
      <c r="H451" s="6">
        <v>8943728</v>
      </c>
      <c r="I451" s="12">
        <f t="shared" si="172"/>
        <v>17887456</v>
      </c>
      <c r="J451" s="6">
        <v>1813952.7124020001</v>
      </c>
      <c r="K451" s="12">
        <f t="shared" si="173"/>
        <v>14511621.699216001</v>
      </c>
      <c r="L451" s="6">
        <f t="shared" si="174"/>
        <v>110.39965599999999</v>
      </c>
      <c r="M451" s="6">
        <f t="shared" si="175"/>
        <v>5242880</v>
      </c>
      <c r="N451" s="13">
        <f t="shared" si="176"/>
        <v>1.2326297067795242</v>
      </c>
      <c r="O451" s="13"/>
      <c r="P451" s="7">
        <f t="shared" si="177"/>
        <v>0</v>
      </c>
      <c r="Q451" s="7">
        <f t="shared" si="178"/>
        <v>0.43023528365895219</v>
      </c>
      <c r="R451" s="6">
        <f t="shared" si="179"/>
        <v>0.43023528365895219</v>
      </c>
      <c r="S451" s="6">
        <f t="shared" si="180"/>
        <v>0.43023528365895219</v>
      </c>
      <c r="T451" s="7">
        <f t="shared" si="181"/>
        <v>1.8102895320425373E-3</v>
      </c>
      <c r="U451" s="7">
        <f t="shared" si="182"/>
        <v>0.21770281735326832</v>
      </c>
      <c r="V451" s="7">
        <f t="shared" si="183"/>
        <v>0.63877505907646193</v>
      </c>
      <c r="W451" s="6">
        <f t="shared" si="184"/>
        <v>0.85828816596177282</v>
      </c>
      <c r="X451" s="6">
        <v>2.48E-3</v>
      </c>
      <c r="Y451" s="6">
        <v>0.72862400000000005</v>
      </c>
      <c r="Z451" s="6">
        <f t="shared" si="185"/>
        <v>17248.196921731942</v>
      </c>
      <c r="AA451" s="6">
        <f t="shared" si="187"/>
        <v>17248.196921731942</v>
      </c>
      <c r="AB451" s="6">
        <f t="shared" si="186"/>
        <v>17.795758300820829</v>
      </c>
    </row>
    <row r="452" spans="5:28">
      <c r="E452" s="12">
        <f t="shared" si="170"/>
        <v>1.0188024867618366</v>
      </c>
      <c r="F452" s="12">
        <f t="shared" si="171"/>
        <v>13960603.5</v>
      </c>
      <c r="G452" s="6">
        <v>16783</v>
      </c>
      <c r="H452" s="6">
        <v>9307069</v>
      </c>
      <c r="I452" s="12">
        <f t="shared" si="172"/>
        <v>18614138</v>
      </c>
      <c r="J452" s="6">
        <v>1777887.1953120001</v>
      </c>
      <c r="K452" s="12">
        <f t="shared" si="173"/>
        <v>14223097.562496001</v>
      </c>
      <c r="L452" s="6">
        <f t="shared" si="174"/>
        <v>112.020488</v>
      </c>
      <c r="M452" s="6">
        <f t="shared" si="175"/>
        <v>5242880</v>
      </c>
      <c r="N452" s="13">
        <f t="shared" si="176"/>
        <v>1.3087260294889953</v>
      </c>
      <c r="O452" s="13"/>
      <c r="P452" s="7">
        <f t="shared" si="177"/>
        <v>0</v>
      </c>
      <c r="Q452" s="7">
        <f t="shared" si="178"/>
        <v>0.42168122496192245</v>
      </c>
      <c r="R452" s="6">
        <f t="shared" si="179"/>
        <v>0.42168122496192245</v>
      </c>
      <c r="S452" s="6">
        <f t="shared" si="180"/>
        <v>0.42168122496192245</v>
      </c>
      <c r="T452" s="7">
        <f t="shared" si="181"/>
        <v>1.8838329592198695E-3</v>
      </c>
      <c r="U452" s="7">
        <f t="shared" si="182"/>
        <v>0.21337438881920884</v>
      </c>
      <c r="V452" s="7">
        <f t="shared" si="183"/>
        <v>1.7051172947928137</v>
      </c>
      <c r="W452" s="6">
        <f t="shared" si="184"/>
        <v>1.9203755165712424</v>
      </c>
      <c r="X452" s="6">
        <v>6.62E-3</v>
      </c>
      <c r="Y452" s="6">
        <v>1.62081672727032</v>
      </c>
      <c r="Z452" s="6">
        <f t="shared" si="185"/>
        <v>6269.807023593994</v>
      </c>
      <c r="AA452" s="6">
        <f t="shared" si="187"/>
        <v>6269.807023593994</v>
      </c>
      <c r="AB452" s="6">
        <f t="shared" si="186"/>
        <v>18.481965558525605</v>
      </c>
    </row>
    <row r="453" spans="5:28">
      <c r="E453" s="12">
        <f t="shared" si="170"/>
        <v>1.026471117081647</v>
      </c>
      <c r="F453" s="12">
        <f t="shared" si="171"/>
        <v>13985121</v>
      </c>
      <c r="G453" s="6">
        <v>19242</v>
      </c>
      <c r="H453" s="6">
        <v>9323414</v>
      </c>
      <c r="I453" s="12">
        <f t="shared" si="172"/>
        <v>18646828</v>
      </c>
      <c r="J453" s="6">
        <v>1794415.346924</v>
      </c>
      <c r="K453" s="12">
        <f t="shared" si="173"/>
        <v>14355322.775392</v>
      </c>
      <c r="L453" s="6">
        <f t="shared" si="174"/>
        <v>112.26580800000001</v>
      </c>
      <c r="M453" s="6">
        <f t="shared" si="175"/>
        <v>5242880</v>
      </c>
      <c r="N453" s="13">
        <f t="shared" si="176"/>
        <v>1.2989487099492134</v>
      </c>
      <c r="O453" s="13"/>
      <c r="P453" s="7">
        <f t="shared" si="177"/>
        <v>0</v>
      </c>
      <c r="Q453" s="7">
        <f t="shared" si="178"/>
        <v>0.42560138999628583</v>
      </c>
      <c r="R453" s="6">
        <f t="shared" si="179"/>
        <v>0.42560138999628583</v>
      </c>
      <c r="S453" s="6">
        <f t="shared" si="180"/>
        <v>0.42560138999628583</v>
      </c>
      <c r="T453" s="7">
        <f t="shared" si="181"/>
        <v>1.8871413315676461E-3</v>
      </c>
      <c r="U453" s="7">
        <f t="shared" si="182"/>
        <v>0.21535802662132641</v>
      </c>
      <c r="V453" s="7">
        <f t="shared" si="183"/>
        <v>0.70497070027914366</v>
      </c>
      <c r="W453" s="6">
        <f t="shared" si="184"/>
        <v>0.92221586823203772</v>
      </c>
      <c r="X453" s="6">
        <v>2.7369999999999998E-3</v>
      </c>
      <c r="Y453" s="6">
        <v>0.78354835999999983</v>
      </c>
      <c r="Z453" s="6">
        <f t="shared" si="185"/>
        <v>15449.922908158052</v>
      </c>
      <c r="AA453" s="6">
        <f t="shared" si="187"/>
        <v>15449.922908158052</v>
      </c>
      <c r="AB453" s="6">
        <f t="shared" si="186"/>
        <v>17.697377125776629</v>
      </c>
    </row>
    <row r="454" spans="5:28">
      <c r="E454" s="12">
        <f t="shared" ref="E454:E517" si="188">K454/F454</f>
        <v>1.0706945707069992</v>
      </c>
      <c r="F454" s="12">
        <f t="shared" ref="F454:F517" si="189">H454*1.5</f>
        <v>14630355</v>
      </c>
      <c r="G454" s="6">
        <v>97578</v>
      </c>
      <c r="H454" s="6">
        <v>9753570</v>
      </c>
      <c r="I454" s="12">
        <f t="shared" ref="I454:I517" si="190">2*H454</f>
        <v>19507140</v>
      </c>
      <c r="J454" s="6">
        <v>1958080.2082519999</v>
      </c>
      <c r="K454" s="12">
        <f t="shared" ref="K454:K517" si="191">J454*8</f>
        <v>15664641.666015999</v>
      </c>
      <c r="L454" s="6">
        <f t="shared" ref="L454:L517" si="192">((H454+2*G454)*8+(G454+H454)*4)/1000000</f>
        <v>118.9944</v>
      </c>
      <c r="M454" s="6">
        <f t="shared" ref="M454:M517" si="193">40*2^20/8</f>
        <v>5242880</v>
      </c>
      <c r="N454" s="13">
        <f t="shared" ref="N454:N517" si="194">I454/K454</f>
        <v>1.2452975571295826</v>
      </c>
      <c r="O454" s="13"/>
      <c r="P454" s="7">
        <f t="shared" ref="P454:P517" si="195">$B$32*I454</f>
        <v>0</v>
      </c>
      <c r="Q454" s="7">
        <f t="shared" ref="Q454:Q517" si="196">$C$32*K454</f>
        <v>0.46441960039230756</v>
      </c>
      <c r="R454" s="6">
        <f t="shared" ref="R454:R517" si="197">P454+Q454</f>
        <v>0.46441960039230756</v>
      </c>
      <c r="S454" s="6">
        <f t="shared" ref="S454:S517" si="198">MAX(P454,Q454)</f>
        <v>0.46441960039230756</v>
      </c>
      <c r="T454" s="7">
        <f t="shared" ref="T454:T517" si="199">$D$32*I454</f>
        <v>1.9742087048090157E-3</v>
      </c>
      <c r="U454" s="7">
        <f t="shared" ref="U454:U517" si="200">$E$32*K454</f>
        <v>0.23500038067456774</v>
      </c>
      <c r="V454" s="7">
        <f t="shared" ref="V454:V517" si="201">X454*$F$32</f>
        <v>0.64779002966826682</v>
      </c>
      <c r="W454" s="6">
        <f t="shared" ref="W454:W517" si="202">SUM(T454:V454)</f>
        <v>0.88476461904764359</v>
      </c>
      <c r="X454" s="6">
        <v>2.5149999999999999E-3</v>
      </c>
      <c r="Y454" s="6">
        <v>0.74522244444416497</v>
      </c>
      <c r="Z454" s="6">
        <f t="shared" ref="Z454:Z517" si="203">ABS(S454-X454)/ABS(X454)*100</f>
        <v>18365.988087169288</v>
      </c>
      <c r="AA454" s="6">
        <f t="shared" si="187"/>
        <v>18365.988087169288</v>
      </c>
      <c r="AB454" s="6">
        <f t="shared" ref="AB454:AB517" si="204">ABS(W454-Y454)/ABS(Y454)*100</f>
        <v>18.724902295120511</v>
      </c>
    </row>
    <row r="455" spans="5:28">
      <c r="E455" s="12">
        <f t="shared" si="188"/>
        <v>1.255228285072721</v>
      </c>
      <c r="F455" s="12">
        <f t="shared" si="189"/>
        <v>13382683.5</v>
      </c>
      <c r="G455" s="6">
        <v>806529</v>
      </c>
      <c r="H455" s="6">
        <v>8921789</v>
      </c>
      <c r="I455" s="12">
        <f t="shared" si="190"/>
        <v>17843578</v>
      </c>
      <c r="J455" s="6">
        <v>2099790.3574219998</v>
      </c>
      <c r="K455" s="12">
        <f t="shared" si="191"/>
        <v>16798322.859375998</v>
      </c>
      <c r="L455" s="6">
        <f t="shared" si="192"/>
        <v>123.192048</v>
      </c>
      <c r="M455" s="6">
        <f t="shared" si="193"/>
        <v>5242880</v>
      </c>
      <c r="N455" s="13">
        <f t="shared" si="194"/>
        <v>1.0622237796817073</v>
      </c>
      <c r="O455" s="13"/>
      <c r="P455" s="7">
        <f t="shared" si="195"/>
        <v>0</v>
      </c>
      <c r="Q455" s="7">
        <f t="shared" si="196"/>
        <v>0.49803056820236352</v>
      </c>
      <c r="R455" s="6">
        <f t="shared" si="197"/>
        <v>0.49803056820236352</v>
      </c>
      <c r="S455" s="6">
        <f t="shared" si="198"/>
        <v>0.49803056820236352</v>
      </c>
      <c r="T455" s="7">
        <f t="shared" si="199"/>
        <v>1.8058488846924075E-3</v>
      </c>
      <c r="U455" s="7">
        <f t="shared" si="200"/>
        <v>0.25200782442485659</v>
      </c>
      <c r="V455" s="7">
        <f t="shared" si="201"/>
        <v>0.74180329441137516</v>
      </c>
      <c r="W455" s="6">
        <f t="shared" si="202"/>
        <v>0.99561696772092412</v>
      </c>
      <c r="X455" s="6">
        <v>2.8800000000000002E-3</v>
      </c>
      <c r="Y455" s="6">
        <v>0.8920224000000001</v>
      </c>
      <c r="Z455" s="6">
        <f t="shared" si="203"/>
        <v>17192.728062582064</v>
      </c>
      <c r="AA455" s="6">
        <f t="shared" ref="AA455:AA518" si="205">ABS(R455-X455)/ABS(X455)*100</f>
        <v>17192.728062582064</v>
      </c>
      <c r="AB455" s="6">
        <f t="shared" si="204"/>
        <v>11.613449137703718</v>
      </c>
    </row>
    <row r="456" spans="5:28">
      <c r="E456" s="12">
        <f t="shared" si="188"/>
        <v>1.4588252959291856</v>
      </c>
      <c r="F456" s="12">
        <f t="shared" si="189"/>
        <v>11491239</v>
      </c>
      <c r="G456" s="6">
        <v>1585478</v>
      </c>
      <c r="H456" s="6">
        <v>7660826</v>
      </c>
      <c r="I456" s="12">
        <f t="shared" si="190"/>
        <v>15321652</v>
      </c>
      <c r="J456" s="6">
        <v>2095463.766846</v>
      </c>
      <c r="K456" s="12">
        <f t="shared" si="191"/>
        <v>16763710.134768</v>
      </c>
      <c r="L456" s="6">
        <f t="shared" si="192"/>
        <v>123.639472</v>
      </c>
      <c r="M456" s="6">
        <f t="shared" si="193"/>
        <v>5242880</v>
      </c>
      <c r="N456" s="13">
        <f t="shared" si="194"/>
        <v>0.91397738787088867</v>
      </c>
      <c r="O456" s="13"/>
      <c r="P456" s="7">
        <f t="shared" si="195"/>
        <v>0</v>
      </c>
      <c r="Q456" s="7">
        <f t="shared" si="196"/>
        <v>0.4970043827285005</v>
      </c>
      <c r="R456" s="6">
        <f t="shared" si="197"/>
        <v>0.4970043827285005</v>
      </c>
      <c r="S456" s="6">
        <f t="shared" si="198"/>
        <v>0.4970043827285005</v>
      </c>
      <c r="T456" s="7">
        <f t="shared" si="199"/>
        <v>1.5506188375361261E-3</v>
      </c>
      <c r="U456" s="7">
        <f t="shared" si="200"/>
        <v>0.2514885655977166</v>
      </c>
      <c r="V456" s="7">
        <f t="shared" si="201"/>
        <v>0.95326874743628442</v>
      </c>
      <c r="W456" s="6">
        <f t="shared" si="202"/>
        <v>1.2063079318715371</v>
      </c>
      <c r="X456" s="6">
        <v>3.7009999999999999E-3</v>
      </c>
      <c r="Y456" s="6">
        <v>1.0887487923079771</v>
      </c>
      <c r="Z456" s="6">
        <f t="shared" si="203"/>
        <v>13328.92144632533</v>
      </c>
      <c r="AA456" s="6">
        <f t="shared" si="205"/>
        <v>13328.92144632533</v>
      </c>
      <c r="AB456" s="6">
        <f t="shared" si="204"/>
        <v>10.797636736234907</v>
      </c>
    </row>
    <row r="457" spans="5:28">
      <c r="E457" s="12">
        <f t="shared" si="188"/>
        <v>1.0704617090545441</v>
      </c>
      <c r="F457" s="12">
        <f t="shared" si="189"/>
        <v>15251436</v>
      </c>
      <c r="G457" s="6">
        <v>108384</v>
      </c>
      <c r="H457" s="6">
        <v>10167624</v>
      </c>
      <c r="I457" s="12">
        <f t="shared" si="190"/>
        <v>20335248</v>
      </c>
      <c r="J457" s="6">
        <v>2040759.780762</v>
      </c>
      <c r="K457" s="12">
        <f t="shared" si="191"/>
        <v>16326078.246096</v>
      </c>
      <c r="L457" s="6">
        <f t="shared" si="192"/>
        <v>124.179168</v>
      </c>
      <c r="M457" s="6">
        <f t="shared" si="193"/>
        <v>5242880</v>
      </c>
      <c r="N457" s="13">
        <f t="shared" si="194"/>
        <v>1.24556845149647</v>
      </c>
      <c r="O457" s="13"/>
      <c r="P457" s="7">
        <f t="shared" si="195"/>
        <v>0</v>
      </c>
      <c r="Q457" s="7">
        <f t="shared" si="196"/>
        <v>0.48402963161772883</v>
      </c>
      <c r="R457" s="6">
        <f t="shared" si="197"/>
        <v>0.48402963161772883</v>
      </c>
      <c r="S457" s="6">
        <f t="shared" si="198"/>
        <v>0.48402963161772883</v>
      </c>
      <c r="T457" s="7">
        <f t="shared" si="199"/>
        <v>2.0580168910486175E-3</v>
      </c>
      <c r="U457" s="7">
        <f t="shared" si="200"/>
        <v>0.24492322802881669</v>
      </c>
      <c r="V457" s="7">
        <f t="shared" si="201"/>
        <v>0.66659268261688853</v>
      </c>
      <c r="W457" s="6">
        <f t="shared" si="202"/>
        <v>0.91357392753675382</v>
      </c>
      <c r="X457" s="6">
        <v>2.588E-3</v>
      </c>
      <c r="Y457" s="6">
        <v>0.7782116</v>
      </c>
      <c r="Z457" s="6">
        <f t="shared" si="203"/>
        <v>18602.845116604669</v>
      </c>
      <c r="AA457" s="6">
        <f t="shared" si="205"/>
        <v>18602.845116604669</v>
      </c>
      <c r="AB457" s="6">
        <f t="shared" si="204"/>
        <v>17.394025935459432</v>
      </c>
    </row>
    <row r="458" spans="5:28">
      <c r="E458" s="12">
        <f t="shared" si="188"/>
        <v>1.0233129693900582</v>
      </c>
      <c r="F458" s="12">
        <f t="shared" si="189"/>
        <v>15447742.5</v>
      </c>
      <c r="G458" s="6">
        <v>66463</v>
      </c>
      <c r="H458" s="6">
        <v>10298495</v>
      </c>
      <c r="I458" s="12">
        <f t="shared" si="190"/>
        <v>20596990</v>
      </c>
      <c r="J458" s="6">
        <v>1975984.406006</v>
      </c>
      <c r="K458" s="12">
        <f t="shared" si="191"/>
        <v>15807875.248048</v>
      </c>
      <c r="L458" s="6">
        <f t="shared" si="192"/>
        <v>124.91119999999999</v>
      </c>
      <c r="M458" s="6">
        <f t="shared" si="193"/>
        <v>5242880</v>
      </c>
      <c r="N458" s="13">
        <f t="shared" si="194"/>
        <v>1.3029575244493008</v>
      </c>
      <c r="O458" s="13"/>
      <c r="P458" s="7">
        <f t="shared" si="195"/>
        <v>0</v>
      </c>
      <c r="Q458" s="7">
        <f t="shared" si="196"/>
        <v>0.46866613755213132</v>
      </c>
      <c r="R458" s="6">
        <f t="shared" si="197"/>
        <v>0.46866613755213132</v>
      </c>
      <c r="S458" s="6">
        <f t="shared" si="198"/>
        <v>0.46866613755213132</v>
      </c>
      <c r="T458" s="7">
        <f t="shared" si="199"/>
        <v>2.0845063372111057E-3</v>
      </c>
      <c r="U458" s="7">
        <f t="shared" si="200"/>
        <v>0.2371491656273654</v>
      </c>
      <c r="V458" s="7">
        <f t="shared" si="201"/>
        <v>1.0797359063098906</v>
      </c>
      <c r="W458" s="6">
        <f t="shared" si="202"/>
        <v>1.318969578274467</v>
      </c>
      <c r="X458" s="6">
        <v>4.1920000000000004E-3</v>
      </c>
      <c r="Y458" s="6">
        <v>1.1241826133319361</v>
      </c>
      <c r="Z458" s="6">
        <f t="shared" si="203"/>
        <v>11080.012823285575</v>
      </c>
      <c r="AA458" s="6">
        <f t="shared" si="205"/>
        <v>11080.012823285575</v>
      </c>
      <c r="AB458" s="6">
        <f t="shared" si="204"/>
        <v>17.326986081487846</v>
      </c>
    </row>
    <row r="459" spans="5:28">
      <c r="E459" s="12">
        <f t="shared" si="188"/>
        <v>1.0860065223790354</v>
      </c>
      <c r="F459" s="12">
        <f t="shared" si="189"/>
        <v>15169644</v>
      </c>
      <c r="G459" s="6">
        <v>179860</v>
      </c>
      <c r="H459" s="6">
        <v>10113096</v>
      </c>
      <c r="I459" s="12">
        <f t="shared" si="190"/>
        <v>20226192</v>
      </c>
      <c r="J459" s="6">
        <v>2059291.5407710001</v>
      </c>
      <c r="K459" s="12">
        <f t="shared" si="191"/>
        <v>16474332.326168001</v>
      </c>
      <c r="L459" s="6">
        <f t="shared" si="192"/>
        <v>124.954352</v>
      </c>
      <c r="M459" s="6">
        <f t="shared" si="193"/>
        <v>5242880</v>
      </c>
      <c r="N459" s="13">
        <f t="shared" si="194"/>
        <v>1.2277397104508148</v>
      </c>
      <c r="O459" s="13"/>
      <c r="P459" s="7">
        <f t="shared" si="195"/>
        <v>0</v>
      </c>
      <c r="Q459" s="7">
        <f t="shared" si="196"/>
        <v>0.48842501467797084</v>
      </c>
      <c r="R459" s="6">
        <f t="shared" si="197"/>
        <v>0.48842501467797084</v>
      </c>
      <c r="S459" s="6">
        <f t="shared" si="198"/>
        <v>0.48842501467797084</v>
      </c>
      <c r="T459" s="7">
        <f t="shared" si="199"/>
        <v>2.046979942294897E-3</v>
      </c>
      <c r="U459" s="7">
        <f t="shared" si="200"/>
        <v>0.24714733030937264</v>
      </c>
      <c r="V459" s="7">
        <f t="shared" si="201"/>
        <v>0.67612279438536804</v>
      </c>
      <c r="W459" s="6">
        <f t="shared" si="202"/>
        <v>0.92531710463703554</v>
      </c>
      <c r="X459" s="6">
        <v>2.6250000000000002E-3</v>
      </c>
      <c r="Y459" s="6">
        <v>0.79047499999912507</v>
      </c>
      <c r="Z459" s="6">
        <f t="shared" si="203"/>
        <v>18506.667225827459</v>
      </c>
      <c r="AA459" s="6">
        <f t="shared" si="205"/>
        <v>18506.667225827459</v>
      </c>
      <c r="AB459" s="6">
        <f t="shared" si="204"/>
        <v>17.058364228857297</v>
      </c>
    </row>
    <row r="460" spans="5:28">
      <c r="E460" s="12">
        <f t="shared" si="188"/>
        <v>1.3510394694738992</v>
      </c>
      <c r="F460" s="12">
        <f t="shared" si="189"/>
        <v>12870469.5</v>
      </c>
      <c r="G460" s="6">
        <v>1228045</v>
      </c>
      <c r="H460" s="6">
        <v>8580313</v>
      </c>
      <c r="I460" s="12">
        <f t="shared" si="190"/>
        <v>17160626</v>
      </c>
      <c r="J460" s="6">
        <v>2173564.0356450002</v>
      </c>
      <c r="K460" s="12">
        <f t="shared" si="191"/>
        <v>17388512.285160001</v>
      </c>
      <c r="L460" s="6">
        <f t="shared" si="192"/>
        <v>127.52465599999999</v>
      </c>
      <c r="M460" s="6">
        <f t="shared" si="193"/>
        <v>5242880</v>
      </c>
      <c r="N460" s="13">
        <f t="shared" si="194"/>
        <v>0.98689443458860548</v>
      </c>
      <c r="O460" s="13"/>
      <c r="P460" s="7">
        <f t="shared" si="195"/>
        <v>0</v>
      </c>
      <c r="Q460" s="7">
        <f t="shared" si="196"/>
        <v>0.51552828970294629</v>
      </c>
      <c r="R460" s="6">
        <f t="shared" si="197"/>
        <v>0.51552828970294629</v>
      </c>
      <c r="S460" s="6">
        <f t="shared" si="198"/>
        <v>0.51552828970294629</v>
      </c>
      <c r="T460" s="7">
        <f t="shared" si="199"/>
        <v>1.736731126611688E-3</v>
      </c>
      <c r="U460" s="7">
        <f t="shared" si="200"/>
        <v>0.26086182457924506</v>
      </c>
      <c r="V460" s="7">
        <f t="shared" si="201"/>
        <v>1.3084585887533979</v>
      </c>
      <c r="W460" s="6">
        <f t="shared" si="202"/>
        <v>1.5710571444592547</v>
      </c>
      <c r="X460" s="6">
        <v>5.0800000000000003E-3</v>
      </c>
      <c r="Y460" s="6">
        <v>1.3869035000000001</v>
      </c>
      <c r="Z460" s="6">
        <f t="shared" si="203"/>
        <v>10048.194679191856</v>
      </c>
      <c r="AA460" s="6">
        <f t="shared" si="205"/>
        <v>10048.194679191856</v>
      </c>
      <c r="AB460" s="6">
        <f t="shared" si="204"/>
        <v>13.278043098114226</v>
      </c>
    </row>
    <row r="461" spans="5:28">
      <c r="E461" s="12">
        <f t="shared" si="188"/>
        <v>1.0573187493168748</v>
      </c>
      <c r="F461" s="12">
        <f t="shared" si="189"/>
        <v>15921315</v>
      </c>
      <c r="G461" s="6">
        <v>52804</v>
      </c>
      <c r="H461" s="6">
        <v>10614210</v>
      </c>
      <c r="I461" s="12">
        <f t="shared" si="190"/>
        <v>21228420</v>
      </c>
      <c r="J461" s="6">
        <v>2104238.1079099998</v>
      </c>
      <c r="K461" s="12">
        <f t="shared" si="191"/>
        <v>16833904.863279998</v>
      </c>
      <c r="L461" s="6">
        <f t="shared" si="192"/>
        <v>128.42660000000001</v>
      </c>
      <c r="M461" s="6">
        <f t="shared" si="193"/>
        <v>5242880</v>
      </c>
      <c r="N461" s="13">
        <f t="shared" si="194"/>
        <v>1.2610514418615857</v>
      </c>
      <c r="O461" s="13"/>
      <c r="P461" s="7">
        <f t="shared" si="195"/>
        <v>0</v>
      </c>
      <c r="Q461" s="7">
        <f t="shared" si="196"/>
        <v>0.49908549051636092</v>
      </c>
      <c r="R461" s="6">
        <f t="shared" si="197"/>
        <v>0.49908549051636092</v>
      </c>
      <c r="S461" s="6">
        <f t="shared" si="198"/>
        <v>0.49908549051636092</v>
      </c>
      <c r="T461" s="7">
        <f t="shared" si="199"/>
        <v>2.1484098413884255E-3</v>
      </c>
      <c r="U461" s="7">
        <f t="shared" si="200"/>
        <v>0.25254162434450267</v>
      </c>
      <c r="V461" s="7">
        <f t="shared" si="201"/>
        <v>0.80799893561405689</v>
      </c>
      <c r="W461" s="6">
        <f t="shared" si="202"/>
        <v>1.062688969799948</v>
      </c>
      <c r="X461" s="6">
        <v>3.137E-3</v>
      </c>
      <c r="Y461" s="6">
        <v>0.90308526363693409</v>
      </c>
      <c r="Z461" s="6">
        <f t="shared" si="203"/>
        <v>15809.642668675835</v>
      </c>
      <c r="AA461" s="6">
        <f t="shared" si="205"/>
        <v>15809.642668675835</v>
      </c>
      <c r="AB461" s="6">
        <f t="shared" si="204"/>
        <v>17.673160286134301</v>
      </c>
    </row>
    <row r="462" spans="5:28">
      <c r="E462" s="12">
        <f t="shared" si="188"/>
        <v>1.0810063490109578</v>
      </c>
      <c r="F462" s="12">
        <f t="shared" si="189"/>
        <v>15966003</v>
      </c>
      <c r="G462" s="6">
        <v>148770</v>
      </c>
      <c r="H462" s="6">
        <v>10644002</v>
      </c>
      <c r="I462" s="12">
        <f t="shared" si="190"/>
        <v>21288004</v>
      </c>
      <c r="J462" s="6">
        <v>2157418.8264159998</v>
      </c>
      <c r="K462" s="12">
        <f t="shared" si="191"/>
        <v>17259350.611327998</v>
      </c>
      <c r="L462" s="6">
        <f t="shared" si="192"/>
        <v>130.70342400000001</v>
      </c>
      <c r="M462" s="6">
        <f t="shared" si="193"/>
        <v>5242880</v>
      </c>
      <c r="N462" s="13">
        <f t="shared" si="194"/>
        <v>1.2334185960639699</v>
      </c>
      <c r="O462" s="13"/>
      <c r="P462" s="7">
        <f t="shared" si="195"/>
        <v>0</v>
      </c>
      <c r="Q462" s="7">
        <f t="shared" si="196"/>
        <v>0.51169895136083809</v>
      </c>
      <c r="R462" s="6">
        <f t="shared" si="197"/>
        <v>0.51169895136083809</v>
      </c>
      <c r="S462" s="6">
        <f t="shared" si="198"/>
        <v>0.51169895136083809</v>
      </c>
      <c r="T462" s="7">
        <f t="shared" si="199"/>
        <v>2.1544400052908395E-3</v>
      </c>
      <c r="U462" s="7">
        <f t="shared" si="200"/>
        <v>0.25892414587798657</v>
      </c>
      <c r="V462" s="7">
        <f t="shared" si="201"/>
        <v>0.69338002380396591</v>
      </c>
      <c r="W462" s="6">
        <f t="shared" si="202"/>
        <v>0.95445860968724339</v>
      </c>
      <c r="X462" s="6">
        <v>2.6919999999999999E-3</v>
      </c>
      <c r="Y462" s="6">
        <v>0.81041164444324809</v>
      </c>
      <c r="Z462" s="6">
        <f t="shared" si="203"/>
        <v>18908.133408649261</v>
      </c>
      <c r="AA462" s="6">
        <f t="shared" si="205"/>
        <v>18908.133408649261</v>
      </c>
      <c r="AB462" s="6">
        <f t="shared" si="204"/>
        <v>17.774542879742974</v>
      </c>
    </row>
    <row r="463" spans="5:28">
      <c r="E463" s="12">
        <f t="shared" si="188"/>
        <v>1.382637687282716</v>
      </c>
      <c r="F463" s="12">
        <f t="shared" si="189"/>
        <v>13222320</v>
      </c>
      <c r="G463" s="6">
        <v>1270432</v>
      </c>
      <c r="H463" s="6">
        <v>8814880</v>
      </c>
      <c r="I463" s="12">
        <f t="shared" si="190"/>
        <v>17629760</v>
      </c>
      <c r="J463" s="6">
        <v>2285209.7431640001</v>
      </c>
      <c r="K463" s="12">
        <f t="shared" si="191"/>
        <v>18281677.945312001</v>
      </c>
      <c r="L463" s="6">
        <f t="shared" si="192"/>
        <v>131.18719999999999</v>
      </c>
      <c r="M463" s="6">
        <f t="shared" si="193"/>
        <v>5242880</v>
      </c>
      <c r="N463" s="13">
        <f t="shared" si="194"/>
        <v>0.96434036595206662</v>
      </c>
      <c r="O463" s="13"/>
      <c r="P463" s="7">
        <f t="shared" si="195"/>
        <v>0</v>
      </c>
      <c r="Q463" s="7">
        <f t="shared" si="196"/>
        <v>0.54200854043679025</v>
      </c>
      <c r="R463" s="6">
        <f t="shared" si="197"/>
        <v>0.54200854043679025</v>
      </c>
      <c r="S463" s="6">
        <f t="shared" si="198"/>
        <v>0.54200854043679025</v>
      </c>
      <c r="T463" s="7">
        <f t="shared" si="199"/>
        <v>1.7842095589457908E-3</v>
      </c>
      <c r="U463" s="7">
        <f t="shared" si="200"/>
        <v>0.2742610631074095</v>
      </c>
      <c r="V463" s="7">
        <f t="shared" si="201"/>
        <v>0.79357498266716897</v>
      </c>
      <c r="W463" s="6">
        <f t="shared" si="202"/>
        <v>1.0696202553335243</v>
      </c>
      <c r="X463" s="6">
        <v>3.081E-3</v>
      </c>
      <c r="Y463" s="6">
        <v>0.97276413000000006</v>
      </c>
      <c r="Z463" s="6">
        <f t="shared" si="203"/>
        <v>17491.968206322308</v>
      </c>
      <c r="AA463" s="6">
        <f t="shared" si="205"/>
        <v>17491.968206322308</v>
      </c>
      <c r="AB463" s="6">
        <f t="shared" si="204"/>
        <v>9.9567944938023434</v>
      </c>
    </row>
    <row r="464" spans="5:28">
      <c r="E464" s="12">
        <f t="shared" si="188"/>
        <v>1.3771361479704014</v>
      </c>
      <c r="F464" s="12">
        <f t="shared" si="189"/>
        <v>13222320</v>
      </c>
      <c r="G464" s="6">
        <v>1270432</v>
      </c>
      <c r="H464" s="6">
        <v>8814880</v>
      </c>
      <c r="I464" s="12">
        <f t="shared" si="190"/>
        <v>17629760</v>
      </c>
      <c r="J464" s="6">
        <v>2276116.8540039998</v>
      </c>
      <c r="K464" s="12">
        <f t="shared" si="191"/>
        <v>18208934.832031999</v>
      </c>
      <c r="L464" s="6">
        <f t="shared" si="192"/>
        <v>131.18719999999999</v>
      </c>
      <c r="M464" s="6">
        <f t="shared" si="193"/>
        <v>5242880</v>
      </c>
      <c r="N464" s="13">
        <f t="shared" si="194"/>
        <v>0.96819282196489875</v>
      </c>
      <c r="O464" s="13"/>
      <c r="P464" s="7">
        <f t="shared" si="195"/>
        <v>0</v>
      </c>
      <c r="Q464" s="7">
        <f t="shared" si="196"/>
        <v>0.53985187906393017</v>
      </c>
      <c r="R464" s="6">
        <f t="shared" si="197"/>
        <v>0.53985187906393017</v>
      </c>
      <c r="S464" s="6">
        <f t="shared" si="198"/>
        <v>0.53985187906393017</v>
      </c>
      <c r="T464" s="7">
        <f t="shared" si="199"/>
        <v>1.7842095589457908E-3</v>
      </c>
      <c r="U464" s="7">
        <f t="shared" si="200"/>
        <v>0.27316977358564914</v>
      </c>
      <c r="V464" s="7">
        <f t="shared" si="201"/>
        <v>0.78687814737039963</v>
      </c>
      <c r="W464" s="6">
        <f t="shared" si="202"/>
        <v>1.0618321305149947</v>
      </c>
      <c r="X464" s="6">
        <v>3.055E-3</v>
      </c>
      <c r="Y464" s="6">
        <v>0.9676573636349749</v>
      </c>
      <c r="Z464" s="6">
        <f t="shared" si="203"/>
        <v>17571.092604383964</v>
      </c>
      <c r="AA464" s="6">
        <f t="shared" si="205"/>
        <v>17571.092604383964</v>
      </c>
      <c r="AB464" s="6">
        <f t="shared" si="204"/>
        <v>9.7322430871868946</v>
      </c>
    </row>
    <row r="465" spans="5:28">
      <c r="E465" s="12">
        <f t="shared" si="188"/>
        <v>1.0825133297597713</v>
      </c>
      <c r="F465" s="12">
        <f t="shared" si="189"/>
        <v>15992446.5</v>
      </c>
      <c r="G465" s="6">
        <v>240369</v>
      </c>
      <c r="H465" s="6">
        <v>10661631</v>
      </c>
      <c r="I465" s="12">
        <f t="shared" si="190"/>
        <v>21323262</v>
      </c>
      <c r="J465" s="6">
        <v>2164004.5639650002</v>
      </c>
      <c r="K465" s="12">
        <f t="shared" si="191"/>
        <v>17312036.511720002</v>
      </c>
      <c r="L465" s="6">
        <f t="shared" si="192"/>
        <v>132.74695199999999</v>
      </c>
      <c r="M465" s="6">
        <f t="shared" si="193"/>
        <v>5242880</v>
      </c>
      <c r="N465" s="13">
        <f t="shared" si="194"/>
        <v>1.2317015381503185</v>
      </c>
      <c r="O465" s="13"/>
      <c r="P465" s="7">
        <f t="shared" si="195"/>
        <v>0</v>
      </c>
      <c r="Q465" s="7">
        <f t="shared" si="196"/>
        <v>0.51326096377887165</v>
      </c>
      <c r="R465" s="6">
        <f t="shared" si="197"/>
        <v>0.51326096377887165</v>
      </c>
      <c r="S465" s="6">
        <f t="shared" si="198"/>
        <v>0.51326096377887165</v>
      </c>
      <c r="T465" s="7">
        <f t="shared" si="199"/>
        <v>2.1580082705780195E-3</v>
      </c>
      <c r="U465" s="7">
        <f t="shared" si="200"/>
        <v>0.25971453782644488</v>
      </c>
      <c r="V465" s="7">
        <f t="shared" si="201"/>
        <v>0.7206825061677179</v>
      </c>
      <c r="W465" s="6">
        <f t="shared" si="202"/>
        <v>0.98255505226474082</v>
      </c>
      <c r="X465" s="6">
        <v>2.7980000000000001E-3</v>
      </c>
      <c r="Y465" s="6">
        <v>0.84784996000000001</v>
      </c>
      <c r="Z465" s="6">
        <f t="shared" si="203"/>
        <v>18243.851457429297</v>
      </c>
      <c r="AA465" s="6">
        <f t="shared" si="205"/>
        <v>18243.851457429297</v>
      </c>
      <c r="AB465" s="6">
        <f t="shared" si="204"/>
        <v>15.887845564649295</v>
      </c>
    </row>
    <row r="466" spans="5:28">
      <c r="E466" s="12">
        <f t="shared" si="188"/>
        <v>1.0978974804328749</v>
      </c>
      <c r="F466" s="12">
        <f t="shared" si="189"/>
        <v>16152654</v>
      </c>
      <c r="G466" s="6">
        <v>220542</v>
      </c>
      <c r="H466" s="6">
        <v>10768436</v>
      </c>
      <c r="I466" s="12">
        <f t="shared" si="190"/>
        <v>21536872</v>
      </c>
      <c r="J466" s="6">
        <v>2216744.766113</v>
      </c>
      <c r="K466" s="12">
        <f t="shared" si="191"/>
        <v>17733958.128904</v>
      </c>
      <c r="L466" s="6">
        <f t="shared" si="192"/>
        <v>133.63207199999999</v>
      </c>
      <c r="M466" s="6">
        <f t="shared" si="193"/>
        <v>5242880</v>
      </c>
      <c r="N466" s="13">
        <f t="shared" si="194"/>
        <v>1.2144424749090703</v>
      </c>
      <c r="O466" s="13"/>
      <c r="P466" s="7">
        <f t="shared" si="195"/>
        <v>0</v>
      </c>
      <c r="Q466" s="7">
        <f t="shared" si="196"/>
        <v>0.52576994247288</v>
      </c>
      <c r="R466" s="6">
        <f t="shared" si="197"/>
        <v>0.52576994247288</v>
      </c>
      <c r="S466" s="6">
        <f t="shared" si="198"/>
        <v>0.52576994247288</v>
      </c>
      <c r="T466" s="7">
        <f t="shared" si="199"/>
        <v>2.1796265458061798E-3</v>
      </c>
      <c r="U466" s="7">
        <f t="shared" si="200"/>
        <v>0.26604419047775163</v>
      </c>
      <c r="V466" s="7">
        <f t="shared" si="201"/>
        <v>0.72840962381783636</v>
      </c>
      <c r="W466" s="6">
        <f t="shared" si="202"/>
        <v>0.99663344084139416</v>
      </c>
      <c r="X466" s="6">
        <v>2.8279999999999998E-3</v>
      </c>
      <c r="Y466" s="6">
        <v>0.86002307999999994</v>
      </c>
      <c r="Z466" s="6">
        <f t="shared" si="203"/>
        <v>18491.582124217821</v>
      </c>
      <c r="AA466" s="6">
        <f t="shared" si="205"/>
        <v>18491.582124217821</v>
      </c>
      <c r="AB466" s="6">
        <f t="shared" si="204"/>
        <v>15.884499383597268</v>
      </c>
    </row>
    <row r="467" spans="5:28">
      <c r="E467" s="12">
        <f t="shared" si="188"/>
        <v>1.0824115138610044</v>
      </c>
      <c r="F467" s="12">
        <f t="shared" si="189"/>
        <v>14755821</v>
      </c>
      <c r="G467" s="6">
        <v>820878</v>
      </c>
      <c r="H467" s="6">
        <v>9837214</v>
      </c>
      <c r="I467" s="12">
        <f t="shared" si="190"/>
        <v>19674428</v>
      </c>
      <c r="J467" s="6">
        <v>1996483.8183589999</v>
      </c>
      <c r="K467" s="12">
        <f t="shared" si="191"/>
        <v>15971870.546871999</v>
      </c>
      <c r="L467" s="6">
        <f t="shared" si="192"/>
        <v>134.46412799999999</v>
      </c>
      <c r="M467" s="6">
        <f t="shared" si="193"/>
        <v>5242880</v>
      </c>
      <c r="N467" s="13">
        <f t="shared" si="194"/>
        <v>1.2318173968579482</v>
      </c>
      <c r="O467" s="13"/>
      <c r="P467" s="7">
        <f t="shared" si="195"/>
        <v>0</v>
      </c>
      <c r="Q467" s="7">
        <f t="shared" si="196"/>
        <v>0.47352821054236716</v>
      </c>
      <c r="R467" s="6">
        <f t="shared" si="197"/>
        <v>0.47352821054236716</v>
      </c>
      <c r="S467" s="6">
        <f t="shared" si="198"/>
        <v>0.47352821054236716</v>
      </c>
      <c r="T467" s="7">
        <f t="shared" si="199"/>
        <v>1.9911389890951846E-3</v>
      </c>
      <c r="U467" s="7">
        <f t="shared" si="200"/>
        <v>0.23960941709523578</v>
      </c>
      <c r="V467" s="7">
        <f t="shared" si="201"/>
        <v>5.681234466955452</v>
      </c>
      <c r="W467" s="6">
        <f t="shared" si="202"/>
        <v>5.9228350230397826</v>
      </c>
      <c r="X467" s="6">
        <v>2.2057E-2</v>
      </c>
      <c r="Y467" s="6">
        <v>5.0145364111013082</v>
      </c>
      <c r="Z467" s="6">
        <f t="shared" si="203"/>
        <v>2046.8386931240293</v>
      </c>
      <c r="AA467" s="6">
        <f t="shared" si="205"/>
        <v>2046.8386931240293</v>
      </c>
      <c r="AB467" s="6">
        <f t="shared" si="204"/>
        <v>18.113311729627885</v>
      </c>
    </row>
    <row r="468" spans="5:28">
      <c r="E468" s="12">
        <f t="shared" si="188"/>
        <v>1.0953232744058075</v>
      </c>
      <c r="F468" s="12">
        <f t="shared" si="189"/>
        <v>16595317.5</v>
      </c>
      <c r="G468" s="6">
        <v>181343</v>
      </c>
      <c r="H468" s="6">
        <v>11063545</v>
      </c>
      <c r="I468" s="12">
        <f t="shared" si="190"/>
        <v>22127090</v>
      </c>
      <c r="J468" s="6">
        <v>2272154.687988</v>
      </c>
      <c r="K468" s="12">
        <f t="shared" si="191"/>
        <v>18177237.503904</v>
      </c>
      <c r="L468" s="6">
        <f t="shared" si="192"/>
        <v>136.38939999999999</v>
      </c>
      <c r="M468" s="6">
        <f t="shared" si="193"/>
        <v>5242880</v>
      </c>
      <c r="N468" s="13">
        <f t="shared" si="194"/>
        <v>1.2172966324089496</v>
      </c>
      <c r="O468" s="13"/>
      <c r="P468" s="7">
        <f t="shared" si="195"/>
        <v>0</v>
      </c>
      <c r="Q468" s="7">
        <f t="shared" si="196"/>
        <v>0.53891212820485723</v>
      </c>
      <c r="R468" s="6">
        <f t="shared" si="197"/>
        <v>0.53891212820485723</v>
      </c>
      <c r="S468" s="6">
        <f t="shared" si="198"/>
        <v>0.53891212820485723</v>
      </c>
      <c r="T468" s="7">
        <f t="shared" si="199"/>
        <v>2.2393592136055068E-3</v>
      </c>
      <c r="U468" s="7">
        <f t="shared" si="200"/>
        <v>0.27269425142974774</v>
      </c>
      <c r="V468" s="7">
        <f t="shared" si="201"/>
        <v>0.74695470617812076</v>
      </c>
      <c r="W468" s="6">
        <f t="shared" si="202"/>
        <v>1.0218883168214741</v>
      </c>
      <c r="X468" s="6">
        <v>2.8999999999999998E-3</v>
      </c>
      <c r="Y468" s="6">
        <v>0.87530699999999995</v>
      </c>
      <c r="Z468" s="6">
        <f t="shared" si="203"/>
        <v>18483.17683465025</v>
      </c>
      <c r="AA468" s="6">
        <f t="shared" si="205"/>
        <v>18483.17683465025</v>
      </c>
      <c r="AB468" s="6">
        <f t="shared" si="204"/>
        <v>16.74627494370251</v>
      </c>
    </row>
    <row r="469" spans="5:28">
      <c r="E469" s="12">
        <f t="shared" si="188"/>
        <v>1.0913443506610492</v>
      </c>
      <c r="F469" s="12">
        <f t="shared" si="189"/>
        <v>16650723</v>
      </c>
      <c r="G469" s="6">
        <v>201822</v>
      </c>
      <c r="H469" s="6">
        <v>11100482</v>
      </c>
      <c r="I469" s="12">
        <f t="shared" si="190"/>
        <v>22200964</v>
      </c>
      <c r="J469" s="6">
        <v>2271459.0600589998</v>
      </c>
      <c r="K469" s="12">
        <f t="shared" si="191"/>
        <v>18171672.480471998</v>
      </c>
      <c r="L469" s="6">
        <f t="shared" si="192"/>
        <v>137.24222399999999</v>
      </c>
      <c r="M469" s="6">
        <f t="shared" si="193"/>
        <v>5242880</v>
      </c>
      <c r="N469" s="13">
        <f t="shared" si="194"/>
        <v>1.2217347645825136</v>
      </c>
      <c r="O469" s="13"/>
      <c r="P469" s="7">
        <f t="shared" si="195"/>
        <v>0</v>
      </c>
      <c r="Q469" s="7">
        <f t="shared" si="196"/>
        <v>0.53874713841360833</v>
      </c>
      <c r="R469" s="6">
        <f t="shared" si="197"/>
        <v>0.53874713841360833</v>
      </c>
      <c r="S469" s="6">
        <f t="shared" si="198"/>
        <v>0.53874713841360833</v>
      </c>
      <c r="T469" s="7">
        <f t="shared" si="199"/>
        <v>2.2468355886076374E-3</v>
      </c>
      <c r="U469" s="7">
        <f t="shared" si="200"/>
        <v>0.27261076515199778</v>
      </c>
      <c r="V469" s="7">
        <f t="shared" si="201"/>
        <v>0.75365154147489022</v>
      </c>
      <c r="W469" s="6">
        <f t="shared" si="202"/>
        <v>1.0285091422154955</v>
      </c>
      <c r="X469" s="6">
        <v>2.9260000000000002E-3</v>
      </c>
      <c r="Y469" s="6">
        <v>0.8646330000000001</v>
      </c>
      <c r="Z469" s="6">
        <f t="shared" si="203"/>
        <v>18312.410745509515</v>
      </c>
      <c r="AA469" s="6">
        <f t="shared" si="205"/>
        <v>18312.410745509515</v>
      </c>
      <c r="AB469" s="6">
        <f t="shared" si="204"/>
        <v>18.953260194266861</v>
      </c>
    </row>
    <row r="470" spans="5:28">
      <c r="E470" s="12">
        <f t="shared" si="188"/>
        <v>1.0640532748569305</v>
      </c>
      <c r="F470" s="12">
        <f t="shared" si="189"/>
        <v>16925254.5</v>
      </c>
      <c r="G470" s="6">
        <v>155331</v>
      </c>
      <c r="H470" s="6">
        <v>11283503</v>
      </c>
      <c r="I470" s="12">
        <f t="shared" si="190"/>
        <v>22567006</v>
      </c>
      <c r="J470" s="6">
        <v>2251171.559814</v>
      </c>
      <c r="K470" s="12">
        <f t="shared" si="191"/>
        <v>18009372.478512</v>
      </c>
      <c r="L470" s="6">
        <f t="shared" si="192"/>
        <v>138.508656</v>
      </c>
      <c r="M470" s="6">
        <f t="shared" si="193"/>
        <v>5242880</v>
      </c>
      <c r="N470" s="13">
        <f t="shared" si="194"/>
        <v>1.2530700904168632</v>
      </c>
      <c r="O470" s="13"/>
      <c r="P470" s="7">
        <f t="shared" si="195"/>
        <v>0</v>
      </c>
      <c r="Q470" s="7">
        <f t="shared" si="196"/>
        <v>0.5339353269683802</v>
      </c>
      <c r="R470" s="6">
        <f t="shared" si="197"/>
        <v>0.5339353269683802</v>
      </c>
      <c r="S470" s="6">
        <f t="shared" si="198"/>
        <v>0.5339353269683802</v>
      </c>
      <c r="T470" s="7">
        <f t="shared" si="199"/>
        <v>2.2838806553229889E-3</v>
      </c>
      <c r="U470" s="7">
        <f t="shared" si="200"/>
        <v>0.27017594646560372</v>
      </c>
      <c r="V470" s="7">
        <f t="shared" si="201"/>
        <v>0.95249603567127261</v>
      </c>
      <c r="W470" s="6">
        <f t="shared" si="202"/>
        <v>1.2249558627921993</v>
      </c>
      <c r="X470" s="6">
        <v>3.6979999999999999E-3</v>
      </c>
      <c r="Y470" s="6">
        <v>1.060501061538746</v>
      </c>
      <c r="Z470" s="6">
        <f t="shared" si="203"/>
        <v>14338.489101362364</v>
      </c>
      <c r="AA470" s="6">
        <f t="shared" si="205"/>
        <v>14338.489101362364</v>
      </c>
      <c r="AB470" s="6">
        <f t="shared" si="204"/>
        <v>15.507273610347516</v>
      </c>
    </row>
    <row r="471" spans="5:28">
      <c r="E471" s="12">
        <f t="shared" si="188"/>
        <v>1.094744272578692</v>
      </c>
      <c r="F471" s="12">
        <f t="shared" si="189"/>
        <v>16932945</v>
      </c>
      <c r="G471" s="6">
        <v>227362</v>
      </c>
      <c r="H471" s="6">
        <v>11288630</v>
      </c>
      <c r="I471" s="12">
        <f t="shared" si="190"/>
        <v>22577260</v>
      </c>
      <c r="J471" s="6">
        <v>2317155.5695799999</v>
      </c>
      <c r="K471" s="12">
        <f t="shared" si="191"/>
        <v>18537244.556639999</v>
      </c>
      <c r="L471" s="6">
        <f t="shared" si="192"/>
        <v>140.01079999999999</v>
      </c>
      <c r="M471" s="6">
        <f t="shared" si="193"/>
        <v>5242880</v>
      </c>
      <c r="N471" s="13">
        <f t="shared" si="194"/>
        <v>1.2179404512367442</v>
      </c>
      <c r="O471" s="13"/>
      <c r="P471" s="7">
        <f t="shared" si="195"/>
        <v>0</v>
      </c>
      <c r="Q471" s="7">
        <f t="shared" si="196"/>
        <v>0.54958548640447624</v>
      </c>
      <c r="R471" s="6">
        <f t="shared" si="197"/>
        <v>0.54958548640447624</v>
      </c>
      <c r="S471" s="6">
        <f t="shared" si="198"/>
        <v>0.54958548640447624</v>
      </c>
      <c r="T471" s="7">
        <f t="shared" si="199"/>
        <v>2.2849184054011197E-3</v>
      </c>
      <c r="U471" s="7">
        <f t="shared" si="200"/>
        <v>0.27809506405235823</v>
      </c>
      <c r="V471" s="7">
        <f t="shared" si="201"/>
        <v>0.76987848854013896</v>
      </c>
      <c r="W471" s="6">
        <f t="shared" si="202"/>
        <v>1.0502584709978984</v>
      </c>
      <c r="X471" s="6">
        <v>2.9889999999999999E-3</v>
      </c>
      <c r="Y471" s="6">
        <v>0.90312634999999986</v>
      </c>
      <c r="Z471" s="6">
        <f t="shared" si="203"/>
        <v>18286.934975057753</v>
      </c>
      <c r="AA471" s="6">
        <f t="shared" si="205"/>
        <v>18286.934975057753</v>
      </c>
      <c r="AB471" s="6">
        <f t="shared" si="204"/>
        <v>16.291421571067939</v>
      </c>
    </row>
    <row r="472" spans="5:28">
      <c r="E472" s="12">
        <f t="shared" si="188"/>
        <v>1.1026775941782134</v>
      </c>
      <c r="F472" s="12">
        <f t="shared" si="189"/>
        <v>17274972</v>
      </c>
      <c r="G472" s="6">
        <v>199187</v>
      </c>
      <c r="H472" s="6">
        <v>11516648</v>
      </c>
      <c r="I472" s="12">
        <f t="shared" si="190"/>
        <v>23033296</v>
      </c>
      <c r="J472" s="6">
        <v>2381090.5705570001</v>
      </c>
      <c r="K472" s="12">
        <f t="shared" si="191"/>
        <v>19048724.564456001</v>
      </c>
      <c r="L472" s="6">
        <f t="shared" si="192"/>
        <v>142.183516</v>
      </c>
      <c r="M472" s="6">
        <f t="shared" si="193"/>
        <v>5242880</v>
      </c>
      <c r="N472" s="13">
        <f t="shared" si="194"/>
        <v>1.2091778597596512</v>
      </c>
      <c r="O472" s="13"/>
      <c r="P472" s="7">
        <f t="shared" si="195"/>
        <v>0</v>
      </c>
      <c r="Q472" s="7">
        <f t="shared" si="196"/>
        <v>0.56474965970017954</v>
      </c>
      <c r="R472" s="6">
        <f t="shared" si="197"/>
        <v>0.56474965970017954</v>
      </c>
      <c r="S472" s="6">
        <f t="shared" si="198"/>
        <v>0.56474965970017954</v>
      </c>
      <c r="T472" s="7">
        <f t="shared" si="199"/>
        <v>2.3310712622989678E-3</v>
      </c>
      <c r="U472" s="7">
        <f t="shared" si="200"/>
        <v>0.28576826840052771</v>
      </c>
      <c r="V472" s="7">
        <f t="shared" si="201"/>
        <v>0.76884820618678984</v>
      </c>
      <c r="W472" s="6">
        <f t="shared" si="202"/>
        <v>1.0569475458496165</v>
      </c>
      <c r="X472" s="6">
        <v>2.9849999999999998E-3</v>
      </c>
      <c r="Y472" s="6">
        <v>0.89135085000000003</v>
      </c>
      <c r="Z472" s="6">
        <f t="shared" si="203"/>
        <v>18819.586589620754</v>
      </c>
      <c r="AA472" s="6">
        <f t="shared" si="205"/>
        <v>18819.586589620754</v>
      </c>
      <c r="AB472" s="6">
        <f t="shared" si="204"/>
        <v>18.578172203416472</v>
      </c>
    </row>
    <row r="473" spans="5:28">
      <c r="E473" s="12">
        <f t="shared" si="188"/>
        <v>1.0885216750328737</v>
      </c>
      <c r="F473" s="12">
        <f t="shared" si="189"/>
        <v>17451636</v>
      </c>
      <c r="G473" s="6">
        <v>217918</v>
      </c>
      <c r="H473" s="6">
        <v>11634424</v>
      </c>
      <c r="I473" s="12">
        <f t="shared" si="190"/>
        <v>23268848</v>
      </c>
      <c r="J473" s="6">
        <v>2374560.5063479999</v>
      </c>
      <c r="K473" s="12">
        <f t="shared" si="191"/>
        <v>18996484.050783999</v>
      </c>
      <c r="L473" s="6">
        <f t="shared" si="192"/>
        <v>143.97144800000001</v>
      </c>
      <c r="M473" s="6">
        <f t="shared" si="193"/>
        <v>5242880</v>
      </c>
      <c r="N473" s="13">
        <f t="shared" si="194"/>
        <v>1.2249028787534859</v>
      </c>
      <c r="O473" s="13"/>
      <c r="P473" s="7">
        <f t="shared" si="195"/>
        <v>0</v>
      </c>
      <c r="Q473" s="7">
        <f t="shared" si="196"/>
        <v>0.56320085194567637</v>
      </c>
      <c r="R473" s="6">
        <f t="shared" si="197"/>
        <v>0.56320085194567637</v>
      </c>
      <c r="S473" s="6">
        <f t="shared" si="198"/>
        <v>0.56320085194567637</v>
      </c>
      <c r="T473" s="7">
        <f t="shared" si="199"/>
        <v>2.3549101648154399E-3</v>
      </c>
      <c r="U473" s="7">
        <f t="shared" si="200"/>
        <v>0.28498455812733403</v>
      </c>
      <c r="V473" s="7">
        <f t="shared" si="201"/>
        <v>0.76163622971334588</v>
      </c>
      <c r="W473" s="6">
        <f t="shared" si="202"/>
        <v>1.0489756980054954</v>
      </c>
      <c r="X473" s="6">
        <v>2.957E-3</v>
      </c>
      <c r="Y473" s="6">
        <v>0.90256511000000006</v>
      </c>
      <c r="Z473" s="6">
        <f t="shared" si="203"/>
        <v>18946.359551764504</v>
      </c>
      <c r="AA473" s="6">
        <f t="shared" si="205"/>
        <v>18946.359551764504</v>
      </c>
      <c r="AB473" s="6">
        <f t="shared" si="204"/>
        <v>16.22160954188616</v>
      </c>
    </row>
    <row r="474" spans="5:28">
      <c r="E474" s="12">
        <f t="shared" si="188"/>
        <v>1.0902071376025104</v>
      </c>
      <c r="F474" s="12">
        <f t="shared" si="189"/>
        <v>17677083</v>
      </c>
      <c r="G474" s="6">
        <v>213453</v>
      </c>
      <c r="H474" s="6">
        <v>11784722</v>
      </c>
      <c r="I474" s="12">
        <f t="shared" si="190"/>
        <v>23569444</v>
      </c>
      <c r="J474" s="6">
        <v>2408960.2573239999</v>
      </c>
      <c r="K474" s="12">
        <f t="shared" si="191"/>
        <v>19271682.058591999</v>
      </c>
      <c r="L474" s="6">
        <f t="shared" si="192"/>
        <v>145.68572399999999</v>
      </c>
      <c r="M474" s="6">
        <f t="shared" si="193"/>
        <v>5242880</v>
      </c>
      <c r="N474" s="13">
        <f t="shared" si="194"/>
        <v>1.223009176279551</v>
      </c>
      <c r="O474" s="13"/>
      <c r="P474" s="7">
        <f t="shared" si="195"/>
        <v>0</v>
      </c>
      <c r="Q474" s="7">
        <f t="shared" si="196"/>
        <v>0.57135982241815286</v>
      </c>
      <c r="R474" s="6">
        <f t="shared" si="197"/>
        <v>0.57135982241815286</v>
      </c>
      <c r="S474" s="6">
        <f t="shared" si="198"/>
        <v>0.57135982241815286</v>
      </c>
      <c r="T474" s="7">
        <f t="shared" si="199"/>
        <v>2.3853318073438047E-3</v>
      </c>
      <c r="U474" s="7">
        <f t="shared" si="200"/>
        <v>0.28911306856342434</v>
      </c>
      <c r="V474" s="7">
        <f t="shared" si="201"/>
        <v>0.77889345913194397</v>
      </c>
      <c r="W474" s="6">
        <f t="shared" si="202"/>
        <v>1.070391859502712</v>
      </c>
      <c r="X474" s="6">
        <v>3.0240000000000002E-3</v>
      </c>
      <c r="Y474" s="6">
        <v>0.90139391999999996</v>
      </c>
      <c r="Z474" s="6">
        <f t="shared" si="203"/>
        <v>18794.174021764313</v>
      </c>
      <c r="AA474" s="6">
        <f t="shared" si="205"/>
        <v>18794.174021764313</v>
      </c>
      <c r="AB474" s="6">
        <f t="shared" si="204"/>
        <v>18.748511139581687</v>
      </c>
    </row>
    <row r="475" spans="5:28">
      <c r="E475" s="12">
        <f t="shared" si="188"/>
        <v>1.1038227649093699</v>
      </c>
      <c r="F475" s="12">
        <f t="shared" si="189"/>
        <v>18254770.5</v>
      </c>
      <c r="G475" s="6">
        <v>224617</v>
      </c>
      <c r="H475" s="6">
        <v>12169847</v>
      </c>
      <c r="I475" s="12">
        <f t="shared" si="190"/>
        <v>24339694</v>
      </c>
      <c r="J475" s="6">
        <v>2518753.905762</v>
      </c>
      <c r="K475" s="12">
        <f t="shared" si="191"/>
        <v>20150031.246096</v>
      </c>
      <c r="L475" s="6">
        <f t="shared" si="192"/>
        <v>150.53050400000001</v>
      </c>
      <c r="M475" s="6">
        <f t="shared" si="193"/>
        <v>5242880</v>
      </c>
      <c r="N475" s="13">
        <f t="shared" si="194"/>
        <v>1.2079233874496216</v>
      </c>
      <c r="O475" s="13"/>
      <c r="P475" s="7">
        <f t="shared" si="195"/>
        <v>0</v>
      </c>
      <c r="Q475" s="7">
        <f t="shared" si="196"/>
        <v>0.59740079975825333</v>
      </c>
      <c r="R475" s="6">
        <f t="shared" si="197"/>
        <v>0.59740079975825333</v>
      </c>
      <c r="S475" s="6">
        <f t="shared" si="198"/>
        <v>0.59740079975825333</v>
      </c>
      <c r="T475" s="7">
        <f t="shared" si="199"/>
        <v>2.4632845085024138E-3</v>
      </c>
      <c r="U475" s="7">
        <f t="shared" si="200"/>
        <v>0.30229003091146472</v>
      </c>
      <c r="V475" s="7">
        <f t="shared" si="201"/>
        <v>0.84586181209963751</v>
      </c>
      <c r="W475" s="6">
        <f t="shared" si="202"/>
        <v>1.1506151275196046</v>
      </c>
      <c r="X475" s="6">
        <v>3.284E-3</v>
      </c>
      <c r="Y475" s="6">
        <v>0.97334774545484404</v>
      </c>
      <c r="Z475" s="6">
        <f t="shared" si="203"/>
        <v>18091.25456023914</v>
      </c>
      <c r="AA475" s="6">
        <f t="shared" si="205"/>
        <v>18091.25456023914</v>
      </c>
      <c r="AB475" s="6">
        <f t="shared" si="204"/>
        <v>18.212132600350735</v>
      </c>
    </row>
    <row r="476" spans="5:28">
      <c r="E476" s="12">
        <f t="shared" si="188"/>
        <v>1.4111840612691251</v>
      </c>
      <c r="F476" s="12">
        <f t="shared" si="189"/>
        <v>15479640</v>
      </c>
      <c r="G476" s="6">
        <v>1489752</v>
      </c>
      <c r="H476" s="6">
        <v>10319760</v>
      </c>
      <c r="I476" s="12">
        <f t="shared" si="190"/>
        <v>20639520</v>
      </c>
      <c r="J476" s="6">
        <v>2730577.6552729998</v>
      </c>
      <c r="K476" s="12">
        <f t="shared" si="191"/>
        <v>21844621.242183998</v>
      </c>
      <c r="L476" s="6">
        <f t="shared" si="192"/>
        <v>153.63216</v>
      </c>
      <c r="M476" s="6">
        <f t="shared" si="193"/>
        <v>5242880</v>
      </c>
      <c r="N476" s="13">
        <f t="shared" si="194"/>
        <v>0.94483304476541641</v>
      </c>
      <c r="O476" s="13"/>
      <c r="P476" s="7">
        <f t="shared" si="195"/>
        <v>0</v>
      </c>
      <c r="Q476" s="7">
        <f t="shared" si="196"/>
        <v>0.64764138780307068</v>
      </c>
      <c r="R476" s="6">
        <f t="shared" si="197"/>
        <v>0.64764138780307068</v>
      </c>
      <c r="S476" s="6">
        <f t="shared" si="198"/>
        <v>0.64764138780307068</v>
      </c>
      <c r="T476" s="7">
        <f t="shared" si="199"/>
        <v>2.088810561008932E-3</v>
      </c>
      <c r="U476" s="7">
        <f t="shared" si="200"/>
        <v>0.32771220798123718</v>
      </c>
      <c r="V476" s="7">
        <f t="shared" si="201"/>
        <v>0.93189038860429008</v>
      </c>
      <c r="W476" s="6">
        <f t="shared" si="202"/>
        <v>1.2616914071465362</v>
      </c>
      <c r="X476" s="6">
        <v>3.6180000000000001E-3</v>
      </c>
      <c r="Y476" s="6">
        <v>1.140544350001206</v>
      </c>
      <c r="Z476" s="6">
        <f t="shared" si="203"/>
        <v>17800.535870731637</v>
      </c>
      <c r="AA476" s="6">
        <f t="shared" si="205"/>
        <v>17800.535870731637</v>
      </c>
      <c r="AB476" s="6">
        <f t="shared" si="204"/>
        <v>10.621862897764741</v>
      </c>
    </row>
    <row r="477" spans="5:28">
      <c r="E477" s="12">
        <f t="shared" si="188"/>
        <v>1.047124929169994</v>
      </c>
      <c r="F477" s="12">
        <f t="shared" si="189"/>
        <v>19703895</v>
      </c>
      <c r="G477" s="6">
        <v>84414</v>
      </c>
      <c r="H477" s="6">
        <v>13135930</v>
      </c>
      <c r="I477" s="12">
        <f t="shared" si="190"/>
        <v>26271860</v>
      </c>
      <c r="J477" s="6">
        <v>2579054.9570309999</v>
      </c>
      <c r="K477" s="12">
        <f t="shared" si="191"/>
        <v>20632439.656248</v>
      </c>
      <c r="L477" s="6">
        <f t="shared" si="192"/>
        <v>159.31943999999999</v>
      </c>
      <c r="M477" s="6">
        <f t="shared" si="193"/>
        <v>5242880</v>
      </c>
      <c r="N477" s="13">
        <f t="shared" si="194"/>
        <v>1.2733278486552728</v>
      </c>
      <c r="O477" s="13"/>
      <c r="P477" s="7">
        <f t="shared" si="195"/>
        <v>0</v>
      </c>
      <c r="Q477" s="7">
        <f t="shared" si="196"/>
        <v>0.61170306889695492</v>
      </c>
      <c r="R477" s="6">
        <f t="shared" si="197"/>
        <v>0.61170306889695492</v>
      </c>
      <c r="S477" s="6">
        <f t="shared" si="198"/>
        <v>0.61170306889695492</v>
      </c>
      <c r="T477" s="7">
        <f t="shared" si="199"/>
        <v>2.6588282394817381E-3</v>
      </c>
      <c r="U477" s="7">
        <f t="shared" si="200"/>
        <v>0.30952710421600621</v>
      </c>
      <c r="V477" s="7">
        <f t="shared" si="201"/>
        <v>1.8663564830919528</v>
      </c>
      <c r="W477" s="6">
        <f t="shared" si="202"/>
        <v>2.1785424155474407</v>
      </c>
      <c r="X477" s="6">
        <v>7.2459999999999998E-3</v>
      </c>
      <c r="Y477" s="6">
        <v>1.857205538463768</v>
      </c>
      <c r="Z477" s="6">
        <f t="shared" si="203"/>
        <v>8341.9413317272283</v>
      </c>
      <c r="AA477" s="6">
        <f t="shared" si="205"/>
        <v>8341.9413317272283</v>
      </c>
      <c r="AB477" s="6">
        <f t="shared" si="204"/>
        <v>17.302170946004939</v>
      </c>
    </row>
    <row r="478" spans="5:28">
      <c r="E478" s="12">
        <f t="shared" si="188"/>
        <v>1.0861557966815345</v>
      </c>
      <c r="F478" s="12">
        <f t="shared" si="189"/>
        <v>19725744</v>
      </c>
      <c r="G478" s="6">
        <v>245874</v>
      </c>
      <c r="H478" s="6">
        <v>13150496</v>
      </c>
      <c r="I478" s="12">
        <f t="shared" si="190"/>
        <v>26300992</v>
      </c>
      <c r="J478" s="6">
        <v>2678153.8986820001</v>
      </c>
      <c r="K478" s="12">
        <f t="shared" si="191"/>
        <v>21425231.189456001</v>
      </c>
      <c r="L478" s="6">
        <f t="shared" si="192"/>
        <v>162.723432</v>
      </c>
      <c r="M478" s="6">
        <f t="shared" si="193"/>
        <v>5242880</v>
      </c>
      <c r="N478" s="13">
        <f t="shared" si="194"/>
        <v>1.2275709777611878</v>
      </c>
      <c r="O478" s="13"/>
      <c r="P478" s="7">
        <f t="shared" si="195"/>
        <v>0</v>
      </c>
      <c r="Q478" s="7">
        <f t="shared" si="196"/>
        <v>0.63520746401156769</v>
      </c>
      <c r="R478" s="6">
        <f t="shared" si="197"/>
        <v>0.63520746401156769</v>
      </c>
      <c r="S478" s="6">
        <f t="shared" si="198"/>
        <v>0.63520746401156769</v>
      </c>
      <c r="T478" s="7">
        <f t="shared" si="199"/>
        <v>2.6617765265186124E-3</v>
      </c>
      <c r="U478" s="7">
        <f t="shared" si="200"/>
        <v>0.32142053376719992</v>
      </c>
      <c r="V478" s="7">
        <f t="shared" si="201"/>
        <v>0.83916497680286817</v>
      </c>
      <c r="W478" s="6">
        <f t="shared" si="202"/>
        <v>1.1632472870965866</v>
      </c>
      <c r="X478" s="6">
        <v>3.258E-3</v>
      </c>
      <c r="Y478" s="6">
        <v>0.99632354999891404</v>
      </c>
      <c r="Z478" s="6">
        <f t="shared" si="203"/>
        <v>19396.852793479673</v>
      </c>
      <c r="AA478" s="6">
        <f t="shared" si="205"/>
        <v>19396.852793479673</v>
      </c>
      <c r="AB478" s="6">
        <f t="shared" si="204"/>
        <v>16.753968838521839</v>
      </c>
    </row>
    <row r="479" spans="5:28">
      <c r="E479" s="12">
        <f t="shared" si="188"/>
        <v>1.0572973685955431</v>
      </c>
      <c r="F479" s="12">
        <f t="shared" si="189"/>
        <v>21223287</v>
      </c>
      <c r="G479" s="6">
        <v>63838</v>
      </c>
      <c r="H479" s="6">
        <v>14148858</v>
      </c>
      <c r="I479" s="12">
        <f t="shared" si="190"/>
        <v>28297716</v>
      </c>
      <c r="J479" s="6">
        <v>2804915.687256</v>
      </c>
      <c r="K479" s="12">
        <f t="shared" si="191"/>
        <v>22439325.498048</v>
      </c>
      <c r="L479" s="6">
        <f t="shared" si="192"/>
        <v>171.06305599999999</v>
      </c>
      <c r="M479" s="6">
        <f t="shared" si="193"/>
        <v>5242880</v>
      </c>
      <c r="N479" s="13">
        <f t="shared" si="194"/>
        <v>1.2610769429081825</v>
      </c>
      <c r="O479" s="13"/>
      <c r="P479" s="7">
        <f t="shared" si="195"/>
        <v>0</v>
      </c>
      <c r="Q479" s="7">
        <f t="shared" si="196"/>
        <v>0.66527296334425623</v>
      </c>
      <c r="R479" s="6">
        <f t="shared" si="197"/>
        <v>0.66527296334425623</v>
      </c>
      <c r="S479" s="6">
        <f t="shared" si="198"/>
        <v>0.66527296334425623</v>
      </c>
      <c r="T479" s="7">
        <f t="shared" si="199"/>
        <v>2.8638538121638214E-3</v>
      </c>
      <c r="U479" s="7">
        <f t="shared" si="200"/>
        <v>0.33663393945116427</v>
      </c>
      <c r="V479" s="7">
        <f t="shared" si="201"/>
        <v>1.0815389004282514</v>
      </c>
      <c r="W479" s="6">
        <f t="shared" si="202"/>
        <v>1.4210366936915795</v>
      </c>
      <c r="X479" s="6">
        <v>4.1989999999999996E-3</v>
      </c>
      <c r="Y479" s="6">
        <v>1.2079998125</v>
      </c>
      <c r="Z479" s="6">
        <f t="shared" si="203"/>
        <v>15743.604747422156</v>
      </c>
      <c r="AA479" s="6">
        <f t="shared" si="205"/>
        <v>15743.604747422156</v>
      </c>
      <c r="AB479" s="6">
        <f t="shared" si="204"/>
        <v>17.635506147198139</v>
      </c>
    </row>
    <row r="480" spans="5:28">
      <c r="E480" s="12">
        <f t="shared" si="188"/>
        <v>1.053840651578219</v>
      </c>
      <c r="F480" s="12">
        <f t="shared" si="189"/>
        <v>21331419</v>
      </c>
      <c r="G480" s="6">
        <v>36000</v>
      </c>
      <c r="H480" s="6">
        <v>14220946</v>
      </c>
      <c r="I480" s="12">
        <f t="shared" si="190"/>
        <v>28441892</v>
      </c>
      <c r="J480" s="6">
        <v>2809989.562256</v>
      </c>
      <c r="K480" s="12">
        <f t="shared" si="191"/>
        <v>22479916.498048</v>
      </c>
      <c r="L480" s="6">
        <f t="shared" si="192"/>
        <v>171.371352</v>
      </c>
      <c r="M480" s="6">
        <f t="shared" si="193"/>
        <v>5242880</v>
      </c>
      <c r="N480" s="13">
        <f t="shared" si="194"/>
        <v>1.2652134184960027</v>
      </c>
      <c r="O480" s="13"/>
      <c r="P480" s="7">
        <f t="shared" si="195"/>
        <v>0</v>
      </c>
      <c r="Q480" s="7">
        <f t="shared" si="196"/>
        <v>0.66647639055321828</v>
      </c>
      <c r="R480" s="6">
        <f t="shared" si="197"/>
        <v>0.66647639055321828</v>
      </c>
      <c r="S480" s="6">
        <f t="shared" si="198"/>
        <v>0.66647639055321828</v>
      </c>
      <c r="T480" s="7">
        <f t="shared" si="199"/>
        <v>2.878445059995361E-3</v>
      </c>
      <c r="U480" s="7">
        <f t="shared" si="200"/>
        <v>0.33724288414682596</v>
      </c>
      <c r="V480" s="7">
        <f t="shared" si="201"/>
        <v>0.98366207686008389</v>
      </c>
      <c r="W480" s="6">
        <f t="shared" si="202"/>
        <v>1.3237834060669051</v>
      </c>
      <c r="X480" s="6">
        <v>3.8189999999999999E-3</v>
      </c>
      <c r="Y480" s="6">
        <v>1.122649607141766</v>
      </c>
      <c r="Z480" s="6">
        <f t="shared" si="203"/>
        <v>17351.594410924805</v>
      </c>
      <c r="AA480" s="6">
        <f t="shared" si="205"/>
        <v>17351.594410924805</v>
      </c>
      <c r="AB480" s="6">
        <f t="shared" si="204"/>
        <v>17.915990674705718</v>
      </c>
    </row>
    <row r="481" spans="5:28">
      <c r="E481" s="12">
        <f t="shared" si="188"/>
        <v>1.0687360181055447</v>
      </c>
      <c r="F481" s="12">
        <f t="shared" si="189"/>
        <v>22063075.5</v>
      </c>
      <c r="G481" s="6">
        <v>151926</v>
      </c>
      <c r="H481" s="6">
        <v>14708717</v>
      </c>
      <c r="I481" s="12">
        <f t="shared" si="190"/>
        <v>29417434</v>
      </c>
      <c r="J481" s="6">
        <v>2947450.4321289998</v>
      </c>
      <c r="K481" s="12">
        <f t="shared" si="191"/>
        <v>23579603.457031999</v>
      </c>
      <c r="L481" s="6">
        <f t="shared" si="192"/>
        <v>179.54312400000001</v>
      </c>
      <c r="M481" s="6">
        <f t="shared" si="193"/>
        <v>5242880</v>
      </c>
      <c r="N481" s="13">
        <f t="shared" si="194"/>
        <v>1.2475796742555916</v>
      </c>
      <c r="O481" s="13"/>
      <c r="P481" s="7">
        <f t="shared" si="195"/>
        <v>0</v>
      </c>
      <c r="Q481" s="7">
        <f t="shared" si="196"/>
        <v>0.69907950966292409</v>
      </c>
      <c r="R481" s="6">
        <f t="shared" si="197"/>
        <v>0.69907950966292409</v>
      </c>
      <c r="S481" s="6">
        <f t="shared" si="198"/>
        <v>0.69907950966292409</v>
      </c>
      <c r="T481" s="7">
        <f t="shared" si="199"/>
        <v>2.9771742180527082E-3</v>
      </c>
      <c r="U481" s="7">
        <f t="shared" si="200"/>
        <v>0.35374034763778772</v>
      </c>
      <c r="V481" s="7">
        <f t="shared" si="201"/>
        <v>1.0601605415962569</v>
      </c>
      <c r="W481" s="6">
        <f t="shared" si="202"/>
        <v>1.4168780634520974</v>
      </c>
      <c r="X481" s="6">
        <v>4.1159999999999999E-3</v>
      </c>
      <c r="Y481" s="6">
        <v>1.1938869599999999</v>
      </c>
      <c r="Z481" s="6">
        <f t="shared" si="203"/>
        <v>16884.439010275124</v>
      </c>
      <c r="AA481" s="6">
        <f t="shared" si="205"/>
        <v>16884.439010275124</v>
      </c>
      <c r="AB481" s="6">
        <f t="shared" si="204"/>
        <v>18.67774009794843</v>
      </c>
    </row>
    <row r="482" spans="5:28">
      <c r="E482" s="12">
        <f t="shared" si="188"/>
        <v>1.0718085148609839</v>
      </c>
      <c r="F482" s="12">
        <f t="shared" si="189"/>
        <v>22516897.5</v>
      </c>
      <c r="G482" s="6">
        <v>185639</v>
      </c>
      <c r="H482" s="6">
        <v>15011265</v>
      </c>
      <c r="I482" s="12">
        <f t="shared" si="190"/>
        <v>30022530</v>
      </c>
      <c r="J482" s="6">
        <v>3016725.3085940001</v>
      </c>
      <c r="K482" s="12">
        <f t="shared" si="191"/>
        <v>24133802.468752</v>
      </c>
      <c r="L482" s="6">
        <f t="shared" si="192"/>
        <v>183.84796</v>
      </c>
      <c r="M482" s="6">
        <f t="shared" si="193"/>
        <v>5242880</v>
      </c>
      <c r="N482" s="13">
        <f t="shared" si="194"/>
        <v>1.2440033036183427</v>
      </c>
      <c r="O482" s="13"/>
      <c r="P482" s="7">
        <f t="shared" si="195"/>
        <v>0</v>
      </c>
      <c r="Q482" s="7">
        <f t="shared" si="196"/>
        <v>0.71551020045358515</v>
      </c>
      <c r="R482" s="6">
        <f t="shared" si="197"/>
        <v>0.71551020045358515</v>
      </c>
      <c r="S482" s="6">
        <f t="shared" si="198"/>
        <v>0.71551020045358515</v>
      </c>
      <c r="T482" s="7">
        <f t="shared" si="199"/>
        <v>3.0384126051481572E-3</v>
      </c>
      <c r="U482" s="7">
        <f t="shared" si="200"/>
        <v>0.36205442091826467</v>
      </c>
      <c r="V482" s="7">
        <f t="shared" si="201"/>
        <v>1.0552667004178486</v>
      </c>
      <c r="W482" s="6">
        <f t="shared" si="202"/>
        <v>1.4203595339412614</v>
      </c>
      <c r="X482" s="6">
        <v>4.0969999999999999E-3</v>
      </c>
      <c r="Y482" s="6">
        <v>1.2191033200000001</v>
      </c>
      <c r="Z482" s="6">
        <f t="shared" si="203"/>
        <v>17364.247021078474</v>
      </c>
      <c r="AA482" s="6">
        <f t="shared" si="205"/>
        <v>17364.247021078474</v>
      </c>
      <c r="AB482" s="6">
        <f t="shared" si="204"/>
        <v>16.508544488358972</v>
      </c>
    </row>
    <row r="483" spans="5:28">
      <c r="E483" s="12">
        <f t="shared" si="188"/>
        <v>1.6041552502632566</v>
      </c>
      <c r="F483" s="12">
        <f t="shared" si="189"/>
        <v>17832414</v>
      </c>
      <c r="G483" s="6">
        <v>2097152</v>
      </c>
      <c r="H483" s="6">
        <v>11888276</v>
      </c>
      <c r="I483" s="12">
        <f t="shared" si="190"/>
        <v>23776552</v>
      </c>
      <c r="J483" s="6">
        <v>3575745.0678710002</v>
      </c>
      <c r="K483" s="12">
        <f t="shared" si="191"/>
        <v>28605960.542968001</v>
      </c>
      <c r="L483" s="6">
        <f t="shared" si="192"/>
        <v>184.602352</v>
      </c>
      <c r="M483" s="6">
        <f t="shared" si="193"/>
        <v>5242880</v>
      </c>
      <c r="N483" s="13">
        <f t="shared" si="194"/>
        <v>0.83117474640594857</v>
      </c>
      <c r="O483" s="13"/>
      <c r="P483" s="7">
        <f t="shared" si="195"/>
        <v>0</v>
      </c>
      <c r="Q483" s="7">
        <f t="shared" si="196"/>
        <v>0.84809911694469964</v>
      </c>
      <c r="R483" s="6">
        <f t="shared" si="197"/>
        <v>0.84809911694469964</v>
      </c>
      <c r="S483" s="6">
        <f t="shared" si="198"/>
        <v>0.84809911694469964</v>
      </c>
      <c r="T483" s="7">
        <f t="shared" si="199"/>
        <v>2.4062920514613733E-3</v>
      </c>
      <c r="U483" s="7">
        <f t="shared" si="200"/>
        <v>0.42914557258869374</v>
      </c>
      <c r="V483" s="7">
        <f t="shared" si="201"/>
        <v>2.0755038008218265</v>
      </c>
      <c r="W483" s="6">
        <f t="shared" si="202"/>
        <v>2.5070556654619818</v>
      </c>
      <c r="X483" s="6">
        <v>8.0579999999999992E-3</v>
      </c>
      <c r="Y483" s="6">
        <v>2.2172162571417058</v>
      </c>
      <c r="Z483" s="6">
        <f t="shared" si="203"/>
        <v>10424.933196136755</v>
      </c>
      <c r="AA483" s="6">
        <f t="shared" si="205"/>
        <v>10424.933196136755</v>
      </c>
      <c r="AB483" s="6">
        <f t="shared" si="204"/>
        <v>13.072220961157777</v>
      </c>
    </row>
    <row r="484" spans="5:28">
      <c r="E484" s="12">
        <f t="shared" si="188"/>
        <v>1.1907096307182627</v>
      </c>
      <c r="F484" s="12">
        <f t="shared" si="189"/>
        <v>20662405.5</v>
      </c>
      <c r="G484" s="6">
        <v>1048576</v>
      </c>
      <c r="H484" s="6">
        <v>13774937</v>
      </c>
      <c r="I484" s="12">
        <f t="shared" si="190"/>
        <v>27549874</v>
      </c>
      <c r="J484" s="6">
        <v>3075365.6528320001</v>
      </c>
      <c r="K484" s="12">
        <f t="shared" si="191"/>
        <v>24602925.222656</v>
      </c>
      <c r="L484" s="6">
        <f t="shared" si="192"/>
        <v>186.27076400000001</v>
      </c>
      <c r="M484" s="6">
        <f t="shared" si="193"/>
        <v>5242880</v>
      </c>
      <c r="N484" s="13">
        <f t="shared" si="194"/>
        <v>1.1197804224771717</v>
      </c>
      <c r="O484" s="13"/>
      <c r="P484" s="7">
        <f t="shared" si="195"/>
        <v>0</v>
      </c>
      <c r="Q484" s="7">
        <f t="shared" si="196"/>
        <v>0.7294185812865599</v>
      </c>
      <c r="R484" s="6">
        <f t="shared" si="197"/>
        <v>0.7294185812865599</v>
      </c>
      <c r="S484" s="6">
        <f t="shared" si="198"/>
        <v>0.7294185812865599</v>
      </c>
      <c r="T484" s="7">
        <f t="shared" si="199"/>
        <v>2.7881688995512197E-3</v>
      </c>
      <c r="U484" s="7">
        <f t="shared" si="200"/>
        <v>0.36909218329426036</v>
      </c>
      <c r="V484" s="7">
        <f t="shared" si="201"/>
        <v>1.0349186239392032</v>
      </c>
      <c r="W484" s="6">
        <f t="shared" si="202"/>
        <v>1.4067989761330149</v>
      </c>
      <c r="X484" s="6">
        <v>4.0179999999999999E-3</v>
      </c>
      <c r="Y484" s="6">
        <v>1.2397252000005738</v>
      </c>
      <c r="Z484" s="6">
        <f t="shared" si="203"/>
        <v>18053.772555663512</v>
      </c>
      <c r="AA484" s="6">
        <f t="shared" si="205"/>
        <v>18053.772555663512</v>
      </c>
      <c r="AB484" s="6">
        <f t="shared" si="204"/>
        <v>13.476678229365966</v>
      </c>
    </row>
    <row r="485" spans="5:28">
      <c r="E485" s="12">
        <f t="shared" si="188"/>
        <v>1.3167065486862259</v>
      </c>
      <c r="F485" s="12">
        <f t="shared" si="189"/>
        <v>20316927</v>
      </c>
      <c r="G485" s="6">
        <v>1219574</v>
      </c>
      <c r="H485" s="6">
        <v>13544618</v>
      </c>
      <c r="I485" s="12">
        <f t="shared" si="190"/>
        <v>27089236</v>
      </c>
      <c r="J485" s="6">
        <v>3343928.8537599999</v>
      </c>
      <c r="K485" s="12">
        <f t="shared" si="191"/>
        <v>26751430.830079999</v>
      </c>
      <c r="L485" s="6">
        <f t="shared" si="192"/>
        <v>186.926896</v>
      </c>
      <c r="M485" s="6">
        <f t="shared" si="193"/>
        <v>5242880</v>
      </c>
      <c r="N485" s="13">
        <f t="shared" si="194"/>
        <v>1.0126275552162303</v>
      </c>
      <c r="O485" s="13"/>
      <c r="P485" s="7">
        <f t="shared" si="195"/>
        <v>0</v>
      </c>
      <c r="Q485" s="7">
        <f t="shared" si="196"/>
        <v>0.79311669433086929</v>
      </c>
      <c r="R485" s="6">
        <f t="shared" si="197"/>
        <v>0.79311669433086929</v>
      </c>
      <c r="S485" s="6">
        <f t="shared" si="198"/>
        <v>0.79311669433086929</v>
      </c>
      <c r="T485" s="7">
        <f t="shared" si="199"/>
        <v>2.7415502999325256E-3</v>
      </c>
      <c r="U485" s="7">
        <f t="shared" si="200"/>
        <v>0.40132398574406986</v>
      </c>
      <c r="V485" s="7">
        <f t="shared" si="201"/>
        <v>1.1660220534028802</v>
      </c>
      <c r="W485" s="6">
        <f t="shared" si="202"/>
        <v>1.5700875894468826</v>
      </c>
      <c r="X485" s="6">
        <v>4.5269999999999998E-3</v>
      </c>
      <c r="Y485" s="6">
        <v>1.4055003529398449</v>
      </c>
      <c r="Z485" s="6">
        <f t="shared" si="203"/>
        <v>17419.697246098287</v>
      </c>
      <c r="AA485" s="6">
        <f t="shared" si="205"/>
        <v>17419.697246098287</v>
      </c>
      <c r="AB485" s="6">
        <f t="shared" si="204"/>
        <v>11.710223776377953</v>
      </c>
    </row>
    <row r="486" spans="5:28">
      <c r="E486" s="12">
        <f t="shared" si="188"/>
        <v>1.0024656614253016</v>
      </c>
      <c r="F486" s="12">
        <f t="shared" si="189"/>
        <v>24256753.5</v>
      </c>
      <c r="G486" s="6">
        <v>38120</v>
      </c>
      <c r="H486" s="6">
        <v>16171169</v>
      </c>
      <c r="I486" s="12">
        <f t="shared" si="190"/>
        <v>32342338</v>
      </c>
      <c r="J486" s="6">
        <v>3039570.3051760001</v>
      </c>
      <c r="K486" s="12">
        <f t="shared" si="191"/>
        <v>24316562.441408001</v>
      </c>
      <c r="L486" s="6">
        <f t="shared" si="192"/>
        <v>194.816428</v>
      </c>
      <c r="M486" s="6">
        <f t="shared" si="193"/>
        <v>5242880</v>
      </c>
      <c r="N486" s="13">
        <f t="shared" si="194"/>
        <v>1.3300538708105027</v>
      </c>
      <c r="O486" s="13"/>
      <c r="P486" s="7">
        <f t="shared" si="195"/>
        <v>0</v>
      </c>
      <c r="Q486" s="7">
        <f t="shared" si="196"/>
        <v>0.72092860167068729</v>
      </c>
      <c r="R486" s="6">
        <f t="shared" si="197"/>
        <v>0.72092860167068729</v>
      </c>
      <c r="S486" s="6">
        <f t="shared" si="198"/>
        <v>0.72092860167068729</v>
      </c>
      <c r="T486" s="7">
        <f t="shared" si="199"/>
        <v>3.2731874182209907E-3</v>
      </c>
      <c r="U486" s="7">
        <f t="shared" si="200"/>
        <v>0.36479617933584846</v>
      </c>
      <c r="V486" s="7">
        <f t="shared" si="201"/>
        <v>1.7468437301034534</v>
      </c>
      <c r="W486" s="6">
        <f t="shared" si="202"/>
        <v>2.1149130968575229</v>
      </c>
      <c r="X486" s="6">
        <v>6.7819999999999998E-3</v>
      </c>
      <c r="Y486" s="6">
        <v>1.81842375</v>
      </c>
      <c r="Z486" s="6">
        <f t="shared" si="203"/>
        <v>10530.02951446015</v>
      </c>
      <c r="AA486" s="6">
        <f t="shared" si="205"/>
        <v>10530.02951446015</v>
      </c>
      <c r="AB486" s="6">
        <f t="shared" si="204"/>
        <v>16.304744527095124</v>
      </c>
    </row>
    <row r="487" spans="5:28">
      <c r="E487" s="12">
        <f t="shared" si="188"/>
        <v>1.0024507044117013</v>
      </c>
      <c r="F487" s="12">
        <f t="shared" si="189"/>
        <v>24256753.5</v>
      </c>
      <c r="G487" s="6">
        <v>38120</v>
      </c>
      <c r="H487" s="6">
        <v>16171169</v>
      </c>
      <c r="I487" s="12">
        <f t="shared" si="190"/>
        <v>32342338</v>
      </c>
      <c r="J487" s="6">
        <v>3039524.9541020002</v>
      </c>
      <c r="K487" s="12">
        <f t="shared" si="191"/>
        <v>24316199.632816002</v>
      </c>
      <c r="L487" s="6">
        <f t="shared" si="192"/>
        <v>194.816428</v>
      </c>
      <c r="M487" s="6">
        <f t="shared" si="193"/>
        <v>5242880</v>
      </c>
      <c r="N487" s="13">
        <f t="shared" si="194"/>
        <v>1.3300737158101095</v>
      </c>
      <c r="O487" s="13"/>
      <c r="P487" s="7">
        <f t="shared" si="195"/>
        <v>0</v>
      </c>
      <c r="Q487" s="7">
        <f t="shared" si="196"/>
        <v>0.72091784525347025</v>
      </c>
      <c r="R487" s="6">
        <f t="shared" si="197"/>
        <v>0.72091784525347025</v>
      </c>
      <c r="S487" s="6">
        <f t="shared" si="198"/>
        <v>0.72091784525347025</v>
      </c>
      <c r="T487" s="7">
        <f t="shared" si="199"/>
        <v>3.2731874182209907E-3</v>
      </c>
      <c r="U487" s="7">
        <f t="shared" si="200"/>
        <v>0.36479073649463645</v>
      </c>
      <c r="V487" s="7">
        <f t="shared" si="201"/>
        <v>1.7440104536317433</v>
      </c>
      <c r="W487" s="6">
        <f t="shared" si="202"/>
        <v>2.1120743775446007</v>
      </c>
      <c r="X487" s="6">
        <v>6.7710000000000001E-3</v>
      </c>
      <c r="Y487" s="6">
        <v>1.819254849997743</v>
      </c>
      <c r="Z487" s="6">
        <f t="shared" si="203"/>
        <v>10547.139938760454</v>
      </c>
      <c r="AA487" s="6">
        <f t="shared" si="205"/>
        <v>10547.139938760454</v>
      </c>
      <c r="AB487" s="6">
        <f t="shared" si="204"/>
        <v>16.095574929879724</v>
      </c>
    </row>
    <row r="488" spans="5:28">
      <c r="E488" s="12">
        <f t="shared" si="188"/>
        <v>1.4104415992370454</v>
      </c>
      <c r="F488" s="12">
        <f t="shared" si="189"/>
        <v>21918994.5</v>
      </c>
      <c r="G488" s="6">
        <v>2063494</v>
      </c>
      <c r="H488" s="6">
        <v>14612663</v>
      </c>
      <c r="I488" s="12">
        <f t="shared" si="190"/>
        <v>29225326</v>
      </c>
      <c r="J488" s="6">
        <v>3864432.7070309999</v>
      </c>
      <c r="K488" s="12">
        <f t="shared" si="191"/>
        <v>30915461.656248</v>
      </c>
      <c r="L488" s="6">
        <f t="shared" si="192"/>
        <v>216.621836</v>
      </c>
      <c r="M488" s="6">
        <f t="shared" si="193"/>
        <v>5242880</v>
      </c>
      <c r="N488" s="13">
        <f t="shared" si="194"/>
        <v>0.94533040861427908</v>
      </c>
      <c r="O488" s="13"/>
      <c r="P488" s="7">
        <f t="shared" si="195"/>
        <v>0</v>
      </c>
      <c r="Q488" s="7">
        <f t="shared" si="196"/>
        <v>0.91657036620806531</v>
      </c>
      <c r="R488" s="6">
        <f t="shared" si="197"/>
        <v>0.91657036620806531</v>
      </c>
      <c r="S488" s="6">
        <f t="shared" si="198"/>
        <v>0.91657036620806531</v>
      </c>
      <c r="T488" s="7">
        <f t="shared" si="199"/>
        <v>2.9577320401699713E-3</v>
      </c>
      <c r="U488" s="7">
        <f t="shared" si="200"/>
        <v>0.46379262372211244</v>
      </c>
      <c r="V488" s="7">
        <f t="shared" si="201"/>
        <v>2.3109233185621036</v>
      </c>
      <c r="W488" s="6">
        <f t="shared" si="202"/>
        <v>2.7776736743243862</v>
      </c>
      <c r="X488" s="6">
        <v>8.9720000000000008E-3</v>
      </c>
      <c r="Y488" s="6">
        <v>2.4738970588266964</v>
      </c>
      <c r="Z488" s="6">
        <f t="shared" si="203"/>
        <v>10115.897973785835</v>
      </c>
      <c r="AA488" s="6">
        <f t="shared" si="205"/>
        <v>10115.897973785835</v>
      </c>
      <c r="AB488" s="6">
        <f t="shared" si="204"/>
        <v>12.279274693901893</v>
      </c>
    </row>
    <row r="489" spans="5:28">
      <c r="E489" s="12">
        <f t="shared" si="188"/>
        <v>1.0459239309919623</v>
      </c>
      <c r="F489" s="12">
        <f t="shared" si="189"/>
        <v>27102582</v>
      </c>
      <c r="G489" s="6">
        <v>14340</v>
      </c>
      <c r="H489" s="6">
        <v>18068388</v>
      </c>
      <c r="I489" s="12">
        <f t="shared" si="190"/>
        <v>36136776</v>
      </c>
      <c r="J489" s="6">
        <v>3543404.8881839998</v>
      </c>
      <c r="K489" s="12">
        <f t="shared" si="191"/>
        <v>28347239.105471998</v>
      </c>
      <c r="L489" s="6">
        <f t="shared" si="192"/>
        <v>217.10745600000001</v>
      </c>
      <c r="M489" s="6">
        <f t="shared" si="193"/>
        <v>5242880</v>
      </c>
      <c r="N489" s="13">
        <f t="shared" si="194"/>
        <v>1.274789966865745</v>
      </c>
      <c r="O489" s="13"/>
      <c r="P489" s="7">
        <f t="shared" si="195"/>
        <v>0</v>
      </c>
      <c r="Q489" s="7">
        <f t="shared" si="196"/>
        <v>0.84042863783789112</v>
      </c>
      <c r="R489" s="6">
        <f t="shared" si="197"/>
        <v>0.84042863783789112</v>
      </c>
      <c r="S489" s="6">
        <f t="shared" si="198"/>
        <v>0.84042863783789112</v>
      </c>
      <c r="T489" s="7">
        <f t="shared" si="199"/>
        <v>3.6572012987518172E-3</v>
      </c>
      <c r="U489" s="7">
        <f t="shared" si="200"/>
        <v>0.4252642430570942</v>
      </c>
      <c r="V489" s="7">
        <f t="shared" si="201"/>
        <v>1.3422003358255818</v>
      </c>
      <c r="W489" s="6">
        <f t="shared" si="202"/>
        <v>1.7711217801814279</v>
      </c>
      <c r="X489" s="6">
        <v>5.2110000000000004E-3</v>
      </c>
      <c r="Y489" s="6">
        <v>1.5175589999988421</v>
      </c>
      <c r="Z489" s="6">
        <f t="shared" si="203"/>
        <v>16027.972324657285</v>
      </c>
      <c r="AA489" s="6">
        <f t="shared" si="205"/>
        <v>16027.972324657285</v>
      </c>
      <c r="AB489" s="6">
        <f t="shared" si="204"/>
        <v>16.708594537858438</v>
      </c>
    </row>
    <row r="490" spans="5:28">
      <c r="E490" s="12">
        <f t="shared" si="188"/>
        <v>1.1014151776451522</v>
      </c>
      <c r="F490" s="12">
        <f t="shared" si="189"/>
        <v>26326012.5</v>
      </c>
      <c r="G490" s="6">
        <v>503625</v>
      </c>
      <c r="H490" s="6">
        <v>17550675</v>
      </c>
      <c r="I490" s="12">
        <f t="shared" si="190"/>
        <v>35101350</v>
      </c>
      <c r="J490" s="6">
        <v>3624483.7167969998</v>
      </c>
      <c r="K490" s="12">
        <f t="shared" si="191"/>
        <v>28995869.734375998</v>
      </c>
      <c r="L490" s="6">
        <f t="shared" si="192"/>
        <v>220.6806</v>
      </c>
      <c r="M490" s="6">
        <f t="shared" si="193"/>
        <v>5242880</v>
      </c>
      <c r="N490" s="13">
        <f t="shared" si="194"/>
        <v>1.2105637913797653</v>
      </c>
      <c r="O490" s="13"/>
      <c r="P490" s="7">
        <f t="shared" si="195"/>
        <v>0</v>
      </c>
      <c r="Q490" s="7">
        <f t="shared" si="196"/>
        <v>0.85965900287913766</v>
      </c>
      <c r="R490" s="6">
        <f t="shared" si="197"/>
        <v>0.85965900287913766</v>
      </c>
      <c r="S490" s="6">
        <f t="shared" si="198"/>
        <v>0.85965900287913766</v>
      </c>
      <c r="T490" s="7">
        <f t="shared" si="199"/>
        <v>3.5524116154673595E-3</v>
      </c>
      <c r="U490" s="7">
        <f t="shared" si="200"/>
        <v>0.43499497600072184</v>
      </c>
      <c r="V490" s="7">
        <f t="shared" si="201"/>
        <v>1.1899761181182476</v>
      </c>
      <c r="W490" s="6">
        <f t="shared" si="202"/>
        <v>1.6285235057344367</v>
      </c>
      <c r="X490" s="6">
        <v>4.62E-3</v>
      </c>
      <c r="Y490" s="6">
        <v>1.4070074117668798</v>
      </c>
      <c r="Z490" s="6">
        <f t="shared" si="203"/>
        <v>18507.33772465666</v>
      </c>
      <c r="AA490" s="6">
        <f t="shared" si="205"/>
        <v>18507.33772465666</v>
      </c>
      <c r="AB490" s="6">
        <f t="shared" si="204"/>
        <v>15.743775911555669</v>
      </c>
    </row>
    <row r="491" spans="5:28">
      <c r="E491" s="12">
        <f t="shared" si="188"/>
        <v>1.1012197963154504</v>
      </c>
      <c r="F491" s="12">
        <f t="shared" si="189"/>
        <v>26326012.5</v>
      </c>
      <c r="G491" s="6">
        <v>503625</v>
      </c>
      <c r="H491" s="6">
        <v>17550675</v>
      </c>
      <c r="I491" s="12">
        <f t="shared" si="190"/>
        <v>35101350</v>
      </c>
      <c r="J491" s="6">
        <v>3623840.765381</v>
      </c>
      <c r="K491" s="12">
        <f t="shared" si="191"/>
        <v>28990726.123048</v>
      </c>
      <c r="L491" s="6">
        <f t="shared" si="192"/>
        <v>220.6806</v>
      </c>
      <c r="M491" s="6">
        <f t="shared" si="193"/>
        <v>5242880</v>
      </c>
      <c r="N491" s="13">
        <f t="shared" si="194"/>
        <v>1.2107785728103573</v>
      </c>
      <c r="O491" s="13"/>
      <c r="P491" s="7">
        <f t="shared" si="195"/>
        <v>0</v>
      </c>
      <c r="Q491" s="7">
        <f t="shared" si="196"/>
        <v>0.85950650696072128</v>
      </c>
      <c r="R491" s="6">
        <f t="shared" si="197"/>
        <v>0.85950650696072128</v>
      </c>
      <c r="S491" s="6">
        <f t="shared" si="198"/>
        <v>0.85950650696072128</v>
      </c>
      <c r="T491" s="7">
        <f t="shared" si="199"/>
        <v>3.5524116154673595E-3</v>
      </c>
      <c r="U491" s="7">
        <f t="shared" si="200"/>
        <v>0.43491781173192512</v>
      </c>
      <c r="V491" s="7">
        <f t="shared" si="201"/>
        <v>1.1935821063549696</v>
      </c>
      <c r="W491" s="6">
        <f t="shared" si="202"/>
        <v>1.6320523297023621</v>
      </c>
      <c r="X491" s="6">
        <v>4.6340000000000001E-3</v>
      </c>
      <c r="Y491" s="6">
        <v>1.4115436588238022</v>
      </c>
      <c r="Z491" s="6">
        <f t="shared" si="203"/>
        <v>18447.831397512327</v>
      </c>
      <c r="AA491" s="6">
        <f t="shared" si="205"/>
        <v>18447.831397512327</v>
      </c>
      <c r="AB491" s="6">
        <f t="shared" si="204"/>
        <v>15.621810172156017</v>
      </c>
    </row>
    <row r="492" spans="5:28">
      <c r="E492" s="12">
        <f t="shared" si="188"/>
        <v>1.1014402091045121</v>
      </c>
      <c r="F492" s="12">
        <f t="shared" si="189"/>
        <v>26326012.5</v>
      </c>
      <c r="G492" s="6">
        <v>503625</v>
      </c>
      <c r="H492" s="6">
        <v>17550675</v>
      </c>
      <c r="I492" s="12">
        <f t="shared" si="190"/>
        <v>35101350</v>
      </c>
      <c r="J492" s="6">
        <v>3624566.0891109998</v>
      </c>
      <c r="K492" s="12">
        <f t="shared" si="191"/>
        <v>28996528.712887999</v>
      </c>
      <c r="L492" s="6">
        <f t="shared" si="192"/>
        <v>220.6806</v>
      </c>
      <c r="M492" s="6">
        <f t="shared" si="193"/>
        <v>5242880</v>
      </c>
      <c r="N492" s="13">
        <f t="shared" si="194"/>
        <v>1.2105362799650776</v>
      </c>
      <c r="O492" s="13"/>
      <c r="P492" s="7">
        <f t="shared" si="195"/>
        <v>0</v>
      </c>
      <c r="Q492" s="7">
        <f t="shared" si="196"/>
        <v>0.85967854003445432</v>
      </c>
      <c r="R492" s="6">
        <f t="shared" si="197"/>
        <v>0.85967854003445432</v>
      </c>
      <c r="S492" s="6">
        <f t="shared" si="198"/>
        <v>0.85967854003445432</v>
      </c>
      <c r="T492" s="7">
        <f t="shared" si="199"/>
        <v>3.5524116154673595E-3</v>
      </c>
      <c r="U492" s="7">
        <f t="shared" si="200"/>
        <v>0.43500486197222882</v>
      </c>
      <c r="V492" s="7">
        <f t="shared" si="201"/>
        <v>1.1917791122366086</v>
      </c>
      <c r="W492" s="6">
        <f t="shared" si="202"/>
        <v>1.6303363858243047</v>
      </c>
      <c r="X492" s="6">
        <v>4.627E-3</v>
      </c>
      <c r="Y492" s="6">
        <v>1.40999149375</v>
      </c>
      <c r="Z492" s="6">
        <f t="shared" si="203"/>
        <v>18479.609683044182</v>
      </c>
      <c r="AA492" s="6">
        <f t="shared" si="205"/>
        <v>18479.609683044182</v>
      </c>
      <c r="AB492" s="6">
        <f t="shared" si="204"/>
        <v>15.627391587184514</v>
      </c>
    </row>
    <row r="493" spans="5:28">
      <c r="E493" s="12">
        <f t="shared" si="188"/>
        <v>1.1016426042760559</v>
      </c>
      <c r="F493" s="12">
        <f t="shared" si="189"/>
        <v>26326012.5</v>
      </c>
      <c r="G493" s="6">
        <v>503625</v>
      </c>
      <c r="H493" s="6">
        <v>17550675</v>
      </c>
      <c r="I493" s="12">
        <f t="shared" si="190"/>
        <v>35101350</v>
      </c>
      <c r="J493" s="6">
        <v>3625232.1213380001</v>
      </c>
      <c r="K493" s="12">
        <f t="shared" si="191"/>
        <v>29001856.970704</v>
      </c>
      <c r="L493" s="6">
        <f t="shared" si="192"/>
        <v>220.6806</v>
      </c>
      <c r="M493" s="6">
        <f t="shared" si="193"/>
        <v>5242880</v>
      </c>
      <c r="N493" s="13">
        <f t="shared" si="194"/>
        <v>1.2103138787098136</v>
      </c>
      <c r="O493" s="13"/>
      <c r="P493" s="7">
        <f t="shared" si="195"/>
        <v>0</v>
      </c>
      <c r="Q493" s="7">
        <f t="shared" si="196"/>
        <v>0.8598365102848089</v>
      </c>
      <c r="R493" s="6">
        <f t="shared" si="197"/>
        <v>0.8598365102848089</v>
      </c>
      <c r="S493" s="6">
        <f t="shared" si="198"/>
        <v>0.8598365102848089</v>
      </c>
      <c r="T493" s="7">
        <f t="shared" si="199"/>
        <v>3.5524116154673595E-3</v>
      </c>
      <c r="U493" s="7">
        <f t="shared" si="200"/>
        <v>0.43508479630087732</v>
      </c>
      <c r="V493" s="7">
        <f t="shared" si="201"/>
        <v>1.1819914298797918</v>
      </c>
      <c r="W493" s="6">
        <f t="shared" si="202"/>
        <v>1.6206286377961365</v>
      </c>
      <c r="X493" s="6">
        <v>4.5890000000000002E-3</v>
      </c>
      <c r="Y493" s="6">
        <v>1.3990241352924981</v>
      </c>
      <c r="Z493" s="6">
        <f t="shared" si="203"/>
        <v>18636.903688925886</v>
      </c>
      <c r="AA493" s="6">
        <f t="shared" si="205"/>
        <v>18636.903688925886</v>
      </c>
      <c r="AB493" s="6">
        <f t="shared" si="204"/>
        <v>15.839934202229248</v>
      </c>
    </row>
    <row r="494" spans="5:28">
      <c r="E494" s="12">
        <f t="shared" si="188"/>
        <v>1.1014454860118297</v>
      </c>
      <c r="F494" s="12">
        <f t="shared" si="189"/>
        <v>26326012.5</v>
      </c>
      <c r="G494" s="6">
        <v>503625</v>
      </c>
      <c r="H494" s="6">
        <v>17550675</v>
      </c>
      <c r="I494" s="12">
        <f t="shared" si="190"/>
        <v>35101350</v>
      </c>
      <c r="J494" s="6">
        <v>3624583.4541020002</v>
      </c>
      <c r="K494" s="12">
        <f t="shared" si="191"/>
        <v>28996667.632816002</v>
      </c>
      <c r="L494" s="6">
        <f t="shared" si="192"/>
        <v>220.6806</v>
      </c>
      <c r="M494" s="6">
        <f t="shared" si="193"/>
        <v>5242880</v>
      </c>
      <c r="N494" s="13">
        <f t="shared" si="194"/>
        <v>1.210530480415454</v>
      </c>
      <c r="O494" s="13"/>
      <c r="P494" s="7">
        <f t="shared" si="195"/>
        <v>0</v>
      </c>
      <c r="Q494" s="7">
        <f t="shared" si="196"/>
        <v>0.85968265868196803</v>
      </c>
      <c r="R494" s="6">
        <f t="shared" si="197"/>
        <v>0.85968265868196803</v>
      </c>
      <c r="S494" s="6">
        <f t="shared" si="198"/>
        <v>0.85968265868196803</v>
      </c>
      <c r="T494" s="7">
        <f t="shared" si="199"/>
        <v>3.5524116154673595E-3</v>
      </c>
      <c r="U494" s="7">
        <f t="shared" si="200"/>
        <v>0.43500694604390183</v>
      </c>
      <c r="V494" s="7">
        <f t="shared" si="201"/>
        <v>1.1946123887083187</v>
      </c>
      <c r="W494" s="6">
        <f t="shared" si="202"/>
        <v>1.6331717463676878</v>
      </c>
      <c r="X494" s="6">
        <v>4.6379999999999998E-3</v>
      </c>
      <c r="Y494" s="6">
        <v>1.414753694119284</v>
      </c>
      <c r="Z494" s="6">
        <f t="shared" si="203"/>
        <v>18435.633003060975</v>
      </c>
      <c r="AA494" s="6">
        <f t="shared" si="205"/>
        <v>18435.633003060975</v>
      </c>
      <c r="AB494" s="6">
        <f t="shared" si="204"/>
        <v>15.438592113687605</v>
      </c>
    </row>
    <row r="495" spans="5:28">
      <c r="E495" s="12">
        <f t="shared" si="188"/>
        <v>1.1016010067247366</v>
      </c>
      <c r="F495" s="12">
        <f t="shared" si="189"/>
        <v>26326012.5</v>
      </c>
      <c r="G495" s="6">
        <v>503625</v>
      </c>
      <c r="H495" s="6">
        <v>17550675</v>
      </c>
      <c r="I495" s="12">
        <f t="shared" si="190"/>
        <v>35101350</v>
      </c>
      <c r="J495" s="6">
        <v>3625095.234131</v>
      </c>
      <c r="K495" s="12">
        <f t="shared" si="191"/>
        <v>29000761.873048</v>
      </c>
      <c r="L495" s="6">
        <f t="shared" si="192"/>
        <v>220.6806</v>
      </c>
      <c r="M495" s="6">
        <f t="shared" si="193"/>
        <v>5242880</v>
      </c>
      <c r="N495" s="13">
        <f t="shared" si="194"/>
        <v>1.2103595813674679</v>
      </c>
      <c r="O495" s="13"/>
      <c r="P495" s="7">
        <f t="shared" si="195"/>
        <v>0</v>
      </c>
      <c r="Q495" s="7">
        <f t="shared" si="196"/>
        <v>0.85980404322768533</v>
      </c>
      <c r="R495" s="6">
        <f t="shared" si="197"/>
        <v>0.85980404322768533</v>
      </c>
      <c r="S495" s="6">
        <f t="shared" si="198"/>
        <v>0.85980404322768533</v>
      </c>
      <c r="T495" s="7">
        <f t="shared" si="199"/>
        <v>3.5524116154673595E-3</v>
      </c>
      <c r="U495" s="7">
        <f t="shared" si="200"/>
        <v>0.43506836768594165</v>
      </c>
      <c r="V495" s="7">
        <f t="shared" si="201"/>
        <v>1.1858549887048508</v>
      </c>
      <c r="W495" s="6">
        <f t="shared" si="202"/>
        <v>1.6244757680062598</v>
      </c>
      <c r="X495" s="6">
        <v>4.6039999999999996E-3</v>
      </c>
      <c r="Y495" s="6">
        <v>1.4077407058807279</v>
      </c>
      <c r="Z495" s="6">
        <f t="shared" si="203"/>
        <v>18575.152980618706</v>
      </c>
      <c r="AA495" s="6">
        <f t="shared" si="205"/>
        <v>18575.152980618706</v>
      </c>
      <c r="AB495" s="6">
        <f t="shared" si="204"/>
        <v>15.395950491460395</v>
      </c>
    </row>
    <row r="496" spans="5:28">
      <c r="E496" s="12">
        <f t="shared" si="188"/>
        <v>1.1021493178690129</v>
      </c>
      <c r="F496" s="12">
        <f t="shared" si="189"/>
        <v>26383312.5</v>
      </c>
      <c r="G496" s="6">
        <v>504855</v>
      </c>
      <c r="H496" s="6">
        <v>17588875</v>
      </c>
      <c r="I496" s="12">
        <f t="shared" si="190"/>
        <v>35177750</v>
      </c>
      <c r="J496" s="6">
        <v>3634793.734375</v>
      </c>
      <c r="K496" s="12">
        <f t="shared" si="191"/>
        <v>29078349.875</v>
      </c>
      <c r="L496" s="6">
        <f t="shared" si="192"/>
        <v>221.1636</v>
      </c>
      <c r="M496" s="6">
        <f t="shared" si="193"/>
        <v>5242880</v>
      </c>
      <c r="N496" s="13">
        <f t="shared" si="194"/>
        <v>1.2097574364164294</v>
      </c>
      <c r="O496" s="13"/>
      <c r="P496" s="7">
        <f t="shared" si="195"/>
        <v>0</v>
      </c>
      <c r="Q496" s="7">
        <f t="shared" si="196"/>
        <v>0.86210434409827341</v>
      </c>
      <c r="R496" s="6">
        <f t="shared" si="197"/>
        <v>0.86210434409827341</v>
      </c>
      <c r="S496" s="6">
        <f t="shared" si="198"/>
        <v>0.86210434409827341</v>
      </c>
      <c r="T496" s="7">
        <f t="shared" si="199"/>
        <v>3.5601436328234356E-3</v>
      </c>
      <c r="U496" s="7">
        <f t="shared" si="200"/>
        <v>0.43623234005015193</v>
      </c>
      <c r="V496" s="7">
        <f t="shared" si="201"/>
        <v>1.1861125592931883</v>
      </c>
      <c r="W496" s="6">
        <f t="shared" si="202"/>
        <v>1.6259050429761637</v>
      </c>
      <c r="X496" s="6">
        <v>4.6049999999999997E-3</v>
      </c>
      <c r="Y496" s="6">
        <v>1.3975311562499999</v>
      </c>
      <c r="Z496" s="6">
        <f t="shared" si="203"/>
        <v>18621.049817552084</v>
      </c>
      <c r="AA496" s="6">
        <f t="shared" si="205"/>
        <v>18621.049817552084</v>
      </c>
      <c r="AB496" s="6">
        <f t="shared" si="204"/>
        <v>16.341237596373894</v>
      </c>
    </row>
    <row r="497" spans="5:28">
      <c r="E497" s="12">
        <f t="shared" si="188"/>
        <v>1.102349505072951</v>
      </c>
      <c r="F497" s="12">
        <f t="shared" si="189"/>
        <v>26383312.5</v>
      </c>
      <c r="G497" s="6">
        <v>504855</v>
      </c>
      <c r="H497" s="6">
        <v>17588875</v>
      </c>
      <c r="I497" s="12">
        <f t="shared" si="190"/>
        <v>35177750</v>
      </c>
      <c r="J497" s="6">
        <v>3635453.93457</v>
      </c>
      <c r="K497" s="12">
        <f t="shared" si="191"/>
        <v>29083631.47656</v>
      </c>
      <c r="L497" s="6">
        <f t="shared" si="192"/>
        <v>221.1636</v>
      </c>
      <c r="M497" s="6">
        <f t="shared" si="193"/>
        <v>5242880</v>
      </c>
      <c r="N497" s="13">
        <f t="shared" si="194"/>
        <v>1.2095377438801467</v>
      </c>
      <c r="O497" s="13"/>
      <c r="P497" s="7">
        <f t="shared" si="195"/>
        <v>0</v>
      </c>
      <c r="Q497" s="7">
        <f t="shared" si="196"/>
        <v>0.8622609311009144</v>
      </c>
      <c r="R497" s="6">
        <f t="shared" si="197"/>
        <v>0.8622609311009144</v>
      </c>
      <c r="S497" s="6">
        <f t="shared" si="198"/>
        <v>0.8622609311009144</v>
      </c>
      <c r="T497" s="7">
        <f t="shared" si="199"/>
        <v>3.5601436328234356E-3</v>
      </c>
      <c r="U497" s="7">
        <f t="shared" si="200"/>
        <v>0.43631157444335633</v>
      </c>
      <c r="V497" s="7">
        <f t="shared" si="201"/>
        <v>1.1871428416465375</v>
      </c>
      <c r="W497" s="6">
        <f t="shared" si="202"/>
        <v>1.6270145597227172</v>
      </c>
      <c r="X497" s="6">
        <v>4.6090000000000002E-3</v>
      </c>
      <c r="Y497" s="6">
        <v>1.4005937647050692</v>
      </c>
      <c r="Z497" s="6">
        <f t="shared" si="203"/>
        <v>18608.199850312743</v>
      </c>
      <c r="AA497" s="6">
        <f t="shared" si="205"/>
        <v>18608.199850312743</v>
      </c>
      <c r="AB497" s="6">
        <f t="shared" si="204"/>
        <v>16.166057619521581</v>
      </c>
    </row>
    <row r="498" spans="5:28">
      <c r="E498" s="12">
        <f t="shared" si="188"/>
        <v>1.1020838319913013</v>
      </c>
      <c r="F498" s="12">
        <f t="shared" si="189"/>
        <v>26383312.5</v>
      </c>
      <c r="G498" s="6">
        <v>504855</v>
      </c>
      <c r="H498" s="6">
        <v>17588875</v>
      </c>
      <c r="I498" s="12">
        <f t="shared" si="190"/>
        <v>35177750</v>
      </c>
      <c r="J498" s="6">
        <v>3634577.7675780002</v>
      </c>
      <c r="K498" s="12">
        <f t="shared" si="191"/>
        <v>29076622.140624002</v>
      </c>
      <c r="L498" s="6">
        <f t="shared" si="192"/>
        <v>221.1636</v>
      </c>
      <c r="M498" s="6">
        <f t="shared" si="193"/>
        <v>5242880</v>
      </c>
      <c r="N498" s="13">
        <f t="shared" si="194"/>
        <v>1.2098293202652275</v>
      </c>
      <c r="O498" s="13"/>
      <c r="P498" s="7">
        <f t="shared" si="195"/>
        <v>0</v>
      </c>
      <c r="Q498" s="7">
        <f t="shared" si="196"/>
        <v>0.86205312085770436</v>
      </c>
      <c r="R498" s="6">
        <f t="shared" si="197"/>
        <v>0.86205312085770436</v>
      </c>
      <c r="S498" s="6">
        <f t="shared" si="198"/>
        <v>0.86205312085770436</v>
      </c>
      <c r="T498" s="7">
        <f t="shared" si="199"/>
        <v>3.5601436328234356E-3</v>
      </c>
      <c r="U498" s="7">
        <f t="shared" si="200"/>
        <v>0.43620642064230841</v>
      </c>
      <c r="V498" s="7">
        <f t="shared" si="201"/>
        <v>1.1920366828249458</v>
      </c>
      <c r="W498" s="6">
        <f t="shared" si="202"/>
        <v>1.6318032471000776</v>
      </c>
      <c r="X498" s="6">
        <v>4.6280000000000002E-3</v>
      </c>
      <c r="Y498" s="6">
        <v>1.4069120000000002</v>
      </c>
      <c r="Z498" s="6">
        <f t="shared" si="203"/>
        <v>18526.904080762841</v>
      </c>
      <c r="AA498" s="6">
        <f t="shared" si="205"/>
        <v>18526.904080762841</v>
      </c>
      <c r="AB498" s="6">
        <f t="shared" si="204"/>
        <v>15.984741554559022</v>
      </c>
    </row>
    <row r="499" spans="5:28">
      <c r="E499" s="12">
        <f t="shared" si="188"/>
        <v>1.1022579457332358</v>
      </c>
      <c r="F499" s="12">
        <f t="shared" si="189"/>
        <v>26383312.5</v>
      </c>
      <c r="G499" s="6">
        <v>504855</v>
      </c>
      <c r="H499" s="6">
        <v>17588875</v>
      </c>
      <c r="I499" s="12">
        <f t="shared" si="190"/>
        <v>35177750</v>
      </c>
      <c r="J499" s="6">
        <v>3635151.9797359998</v>
      </c>
      <c r="K499" s="12">
        <f t="shared" si="191"/>
        <v>29081215.837887999</v>
      </c>
      <c r="L499" s="6">
        <f t="shared" si="192"/>
        <v>221.1636</v>
      </c>
      <c r="M499" s="6">
        <f t="shared" si="193"/>
        <v>5242880</v>
      </c>
      <c r="N499" s="13">
        <f t="shared" si="194"/>
        <v>1.2096382144438826</v>
      </c>
      <c r="O499" s="13"/>
      <c r="P499" s="7">
        <f t="shared" si="195"/>
        <v>0</v>
      </c>
      <c r="Q499" s="7">
        <f t="shared" si="196"/>
        <v>0.86218931312390201</v>
      </c>
      <c r="R499" s="6">
        <f t="shared" si="197"/>
        <v>0.86218931312390201</v>
      </c>
      <c r="S499" s="6">
        <f t="shared" si="198"/>
        <v>0.86218931312390201</v>
      </c>
      <c r="T499" s="7">
        <f t="shared" si="199"/>
        <v>3.5601436328234356E-3</v>
      </c>
      <c r="U499" s="7">
        <f t="shared" si="200"/>
        <v>0.43627533512045347</v>
      </c>
      <c r="V499" s="7">
        <f t="shared" si="201"/>
        <v>1.1881731239998865</v>
      </c>
      <c r="W499" s="6">
        <f t="shared" si="202"/>
        <v>1.6280086027531633</v>
      </c>
      <c r="X499" s="6">
        <v>4.6129999999999999E-3</v>
      </c>
      <c r="Y499" s="6">
        <v>1.4037630352943891</v>
      </c>
      <c r="Z499" s="6">
        <f t="shared" si="203"/>
        <v>18590.425170689399</v>
      </c>
      <c r="AA499" s="6">
        <f t="shared" si="205"/>
        <v>18590.425170689399</v>
      </c>
      <c r="AB499" s="6">
        <f t="shared" si="204"/>
        <v>15.974602680127328</v>
      </c>
    </row>
    <row r="500" spans="5:28">
      <c r="E500" s="12">
        <f t="shared" si="188"/>
        <v>1.1019152451656706</v>
      </c>
      <c r="F500" s="12">
        <f t="shared" si="189"/>
        <v>26383312.5</v>
      </c>
      <c r="G500" s="6">
        <v>504855</v>
      </c>
      <c r="H500" s="6">
        <v>17588875</v>
      </c>
      <c r="I500" s="12">
        <f t="shared" si="190"/>
        <v>35177750</v>
      </c>
      <c r="J500" s="6">
        <v>3634021.7827150002</v>
      </c>
      <c r="K500" s="12">
        <f t="shared" si="191"/>
        <v>29072174.261720002</v>
      </c>
      <c r="L500" s="6">
        <f t="shared" si="192"/>
        <v>221.1636</v>
      </c>
      <c r="M500" s="6">
        <f t="shared" si="193"/>
        <v>5242880</v>
      </c>
      <c r="N500" s="13">
        <f t="shared" si="194"/>
        <v>1.2100144173364891</v>
      </c>
      <c r="O500" s="13"/>
      <c r="P500" s="7">
        <f t="shared" si="195"/>
        <v>0</v>
      </c>
      <c r="Q500" s="7">
        <f t="shared" si="196"/>
        <v>0.86192125176122381</v>
      </c>
      <c r="R500" s="6">
        <f t="shared" si="197"/>
        <v>0.86192125176122381</v>
      </c>
      <c r="S500" s="6">
        <f t="shared" si="198"/>
        <v>0.86192125176122381</v>
      </c>
      <c r="T500" s="7">
        <f t="shared" si="199"/>
        <v>3.5601436328234356E-3</v>
      </c>
      <c r="U500" s="7">
        <f t="shared" si="200"/>
        <v>0.43613969372586048</v>
      </c>
      <c r="V500" s="7">
        <f t="shared" si="201"/>
        <v>1.1953851004733305</v>
      </c>
      <c r="W500" s="6">
        <f t="shared" si="202"/>
        <v>1.6350849378320143</v>
      </c>
      <c r="X500" s="6">
        <v>4.6410000000000002E-3</v>
      </c>
      <c r="Y500" s="6">
        <v>1.4152047000016381</v>
      </c>
      <c r="Z500" s="6">
        <f t="shared" si="203"/>
        <v>18471.886484835675</v>
      </c>
      <c r="AA500" s="6">
        <f t="shared" si="205"/>
        <v>18471.886484835675</v>
      </c>
      <c r="AB500" s="6">
        <f t="shared" si="204"/>
        <v>15.536991774414091</v>
      </c>
    </row>
    <row r="501" spans="5:28">
      <c r="E501" s="12">
        <f t="shared" si="188"/>
        <v>1.1020876254491547</v>
      </c>
      <c r="F501" s="12">
        <f t="shared" si="189"/>
        <v>26383312.5</v>
      </c>
      <c r="G501" s="6">
        <v>504855</v>
      </c>
      <c r="H501" s="6">
        <v>17588875</v>
      </c>
      <c r="I501" s="12">
        <f t="shared" si="190"/>
        <v>35177750</v>
      </c>
      <c r="J501" s="6">
        <v>3634590.278076</v>
      </c>
      <c r="K501" s="12">
        <f t="shared" si="191"/>
        <v>29076722.224608</v>
      </c>
      <c r="L501" s="6">
        <f t="shared" si="192"/>
        <v>221.1636</v>
      </c>
      <c r="M501" s="6">
        <f t="shared" si="193"/>
        <v>5242880</v>
      </c>
      <c r="N501" s="13">
        <f t="shared" si="194"/>
        <v>1.2098251559533977</v>
      </c>
      <c r="O501" s="13"/>
      <c r="P501" s="7">
        <f t="shared" si="195"/>
        <v>0</v>
      </c>
      <c r="Q501" s="7">
        <f t="shared" si="196"/>
        <v>0.8620560881112711</v>
      </c>
      <c r="R501" s="6">
        <f t="shared" si="197"/>
        <v>0.8620560881112711</v>
      </c>
      <c r="S501" s="6">
        <f t="shared" si="198"/>
        <v>0.8620560881112711</v>
      </c>
      <c r="T501" s="7">
        <f t="shared" si="199"/>
        <v>3.5601436328234356E-3</v>
      </c>
      <c r="U501" s="7">
        <f t="shared" si="200"/>
        <v>0.43620792209857151</v>
      </c>
      <c r="V501" s="7">
        <f t="shared" si="201"/>
        <v>1.1940972475316443</v>
      </c>
      <c r="W501" s="6">
        <f t="shared" si="202"/>
        <v>1.6338653132630392</v>
      </c>
      <c r="X501" s="6">
        <v>4.6360000000000004E-3</v>
      </c>
      <c r="Y501" s="6">
        <v>1.4147708470574603</v>
      </c>
      <c r="Z501" s="6">
        <f t="shared" si="203"/>
        <v>18494.825023970472</v>
      </c>
      <c r="AA501" s="6">
        <f t="shared" si="205"/>
        <v>18494.825023970472</v>
      </c>
      <c r="AB501" s="6">
        <f t="shared" si="204"/>
        <v>15.48621578266664</v>
      </c>
    </row>
    <row r="502" spans="5:28">
      <c r="E502" s="12">
        <f t="shared" si="188"/>
        <v>1.1021788908946137</v>
      </c>
      <c r="F502" s="12">
        <f t="shared" si="189"/>
        <v>26383312.5</v>
      </c>
      <c r="G502" s="6">
        <v>504855</v>
      </c>
      <c r="H502" s="6">
        <v>17588875</v>
      </c>
      <c r="I502" s="12">
        <f t="shared" si="190"/>
        <v>35177750</v>
      </c>
      <c r="J502" s="6">
        <v>3634891.2636719998</v>
      </c>
      <c r="K502" s="12">
        <f t="shared" si="191"/>
        <v>29079130.109375998</v>
      </c>
      <c r="L502" s="6">
        <f t="shared" si="192"/>
        <v>221.1636</v>
      </c>
      <c r="M502" s="6">
        <f t="shared" si="193"/>
        <v>5242880</v>
      </c>
      <c r="N502" s="13">
        <f t="shared" si="194"/>
        <v>1.2097249769056062</v>
      </c>
      <c r="O502" s="13"/>
      <c r="P502" s="7">
        <f t="shared" si="195"/>
        <v>0</v>
      </c>
      <c r="Q502" s="7">
        <f t="shared" si="196"/>
        <v>0.86212747620335684</v>
      </c>
      <c r="R502" s="6">
        <f t="shared" si="197"/>
        <v>0.86212747620335684</v>
      </c>
      <c r="S502" s="6">
        <f t="shared" si="198"/>
        <v>0.86212747620335684</v>
      </c>
      <c r="T502" s="7">
        <f t="shared" si="199"/>
        <v>3.5601436328234356E-3</v>
      </c>
      <c r="U502" s="7">
        <f t="shared" si="200"/>
        <v>0.43624404509769049</v>
      </c>
      <c r="V502" s="7">
        <f t="shared" si="201"/>
        <v>1.1884306945882239</v>
      </c>
      <c r="W502" s="6">
        <f t="shared" si="202"/>
        <v>1.6282348833187379</v>
      </c>
      <c r="X502" s="6">
        <v>4.614E-3</v>
      </c>
      <c r="Y502" s="6">
        <v>1.408138517646516</v>
      </c>
      <c r="Z502" s="6">
        <f t="shared" si="203"/>
        <v>18585.034161321128</v>
      </c>
      <c r="AA502" s="6">
        <f t="shared" si="205"/>
        <v>18585.034161321128</v>
      </c>
      <c r="AB502" s="6">
        <f t="shared" si="204"/>
        <v>15.630306458776419</v>
      </c>
    </row>
    <row r="503" spans="5:28">
      <c r="E503" s="12">
        <f t="shared" si="188"/>
        <v>1.1023838774598147</v>
      </c>
      <c r="F503" s="12">
        <f t="shared" si="189"/>
        <v>26383312.5</v>
      </c>
      <c r="G503" s="6">
        <v>504855</v>
      </c>
      <c r="H503" s="6">
        <v>17588875</v>
      </c>
      <c r="I503" s="12">
        <f t="shared" si="190"/>
        <v>35177750</v>
      </c>
      <c r="J503" s="6">
        <v>3635567.2917479998</v>
      </c>
      <c r="K503" s="12">
        <f t="shared" si="191"/>
        <v>29084538.333983999</v>
      </c>
      <c r="L503" s="6">
        <f t="shared" si="192"/>
        <v>221.1636</v>
      </c>
      <c r="M503" s="6">
        <f t="shared" si="193"/>
        <v>5242880</v>
      </c>
      <c r="N503" s="13">
        <f t="shared" si="194"/>
        <v>1.2095000304301324</v>
      </c>
      <c r="O503" s="13"/>
      <c r="P503" s="7">
        <f t="shared" si="195"/>
        <v>0</v>
      </c>
      <c r="Q503" s="7">
        <f t="shared" si="196"/>
        <v>0.8622878172800843</v>
      </c>
      <c r="R503" s="6">
        <f t="shared" si="197"/>
        <v>0.8622878172800843</v>
      </c>
      <c r="S503" s="6">
        <f t="shared" si="198"/>
        <v>0.8622878172800843</v>
      </c>
      <c r="T503" s="7">
        <f t="shared" si="199"/>
        <v>3.5601436328234356E-3</v>
      </c>
      <c r="U503" s="7">
        <f t="shared" si="200"/>
        <v>0.43632517908522439</v>
      </c>
      <c r="V503" s="7">
        <f t="shared" si="201"/>
        <v>1.1843095651748272</v>
      </c>
      <c r="W503" s="6">
        <f t="shared" si="202"/>
        <v>1.6241948878928749</v>
      </c>
      <c r="X503" s="6">
        <v>4.5979999999999997E-3</v>
      </c>
      <c r="Y503" s="6">
        <v>1.4040855124999998</v>
      </c>
      <c r="Z503" s="6">
        <f t="shared" si="203"/>
        <v>18653.541045673868</v>
      </c>
      <c r="AA503" s="6">
        <f t="shared" si="205"/>
        <v>18653.541045673868</v>
      </c>
      <c r="AB503" s="6">
        <f t="shared" si="204"/>
        <v>15.676351150505525</v>
      </c>
    </row>
    <row r="504" spans="5:28">
      <c r="E504" s="12">
        <f t="shared" si="188"/>
        <v>1.1019857903195438</v>
      </c>
      <c r="F504" s="12">
        <f t="shared" si="189"/>
        <v>26383312.5</v>
      </c>
      <c r="G504" s="6">
        <v>504855</v>
      </c>
      <c r="H504" s="6">
        <v>17588875</v>
      </c>
      <c r="I504" s="12">
        <f t="shared" si="190"/>
        <v>35177750</v>
      </c>
      <c r="J504" s="6">
        <v>3634254.43457</v>
      </c>
      <c r="K504" s="12">
        <f t="shared" si="191"/>
        <v>29074035.47656</v>
      </c>
      <c r="L504" s="6">
        <f t="shared" si="192"/>
        <v>221.1636</v>
      </c>
      <c r="M504" s="6">
        <f t="shared" si="193"/>
        <v>5242880</v>
      </c>
      <c r="N504" s="13">
        <f t="shared" si="194"/>
        <v>1.2099369565797262</v>
      </c>
      <c r="O504" s="13"/>
      <c r="P504" s="7">
        <f t="shared" si="195"/>
        <v>0</v>
      </c>
      <c r="Q504" s="7">
        <f t="shared" si="196"/>
        <v>0.86197643238205546</v>
      </c>
      <c r="R504" s="6">
        <f t="shared" si="197"/>
        <v>0.86197643238205546</v>
      </c>
      <c r="S504" s="6">
        <f t="shared" si="198"/>
        <v>0.86197643238205546</v>
      </c>
      <c r="T504" s="7">
        <f t="shared" si="199"/>
        <v>3.5601436328234356E-3</v>
      </c>
      <c r="U504" s="7">
        <f t="shared" si="200"/>
        <v>0.43616761560273726</v>
      </c>
      <c r="V504" s="7">
        <f t="shared" si="201"/>
        <v>1.1894609769415729</v>
      </c>
      <c r="W504" s="6">
        <f t="shared" si="202"/>
        <v>1.6291887361771336</v>
      </c>
      <c r="X504" s="6">
        <v>4.6179999999999997E-3</v>
      </c>
      <c r="Y504" s="6">
        <v>1.4110978117630759</v>
      </c>
      <c r="Z504" s="6">
        <f t="shared" si="203"/>
        <v>18565.578873582839</v>
      </c>
      <c r="AA504" s="6">
        <f t="shared" si="205"/>
        <v>18565.578873582839</v>
      </c>
      <c r="AB504" s="6">
        <f t="shared" si="204"/>
        <v>15.455408023173609</v>
      </c>
    </row>
    <row r="505" spans="5:28">
      <c r="E505" s="12">
        <f t="shared" si="188"/>
        <v>1.0815435451578235</v>
      </c>
      <c r="F505" s="12">
        <f t="shared" si="189"/>
        <v>27732714</v>
      </c>
      <c r="G505" s="6">
        <v>268096</v>
      </c>
      <c r="H505" s="6">
        <v>18488476</v>
      </c>
      <c r="I505" s="12">
        <f t="shared" si="190"/>
        <v>36976952</v>
      </c>
      <c r="J505" s="6">
        <v>3749267.2270510001</v>
      </c>
      <c r="K505" s="12">
        <f t="shared" si="191"/>
        <v>29994137.816408001</v>
      </c>
      <c r="L505" s="6">
        <f t="shared" si="192"/>
        <v>227.22363200000001</v>
      </c>
      <c r="M505" s="6">
        <f t="shared" si="193"/>
        <v>5242880</v>
      </c>
      <c r="N505" s="13">
        <f t="shared" si="194"/>
        <v>1.232805964496573</v>
      </c>
      <c r="O505" s="13"/>
      <c r="P505" s="7">
        <f t="shared" si="195"/>
        <v>0</v>
      </c>
      <c r="Q505" s="7">
        <f t="shared" si="196"/>
        <v>0.88925529200124998</v>
      </c>
      <c r="R505" s="6">
        <f t="shared" si="197"/>
        <v>0.88925529200124998</v>
      </c>
      <c r="S505" s="6">
        <f t="shared" si="198"/>
        <v>0.88925529200124998</v>
      </c>
      <c r="T505" s="7">
        <f t="shared" si="199"/>
        <v>3.7422308198795493E-3</v>
      </c>
      <c r="U505" s="7">
        <f t="shared" si="200"/>
        <v>0.44997095721334895</v>
      </c>
      <c r="V505" s="7">
        <f t="shared" si="201"/>
        <v>1.2700805710911425</v>
      </c>
      <c r="W505" s="6">
        <f t="shared" si="202"/>
        <v>1.7237937591243711</v>
      </c>
      <c r="X505" s="6">
        <v>4.9309999999999996E-3</v>
      </c>
      <c r="Y505" s="6">
        <v>1.480121833334977</v>
      </c>
      <c r="Z505" s="6">
        <f t="shared" si="203"/>
        <v>17933.974690757452</v>
      </c>
      <c r="AA505" s="6">
        <f t="shared" si="205"/>
        <v>17933.974690757452</v>
      </c>
      <c r="AB505" s="6">
        <f t="shared" si="204"/>
        <v>16.462964081838987</v>
      </c>
    </row>
    <row r="506" spans="5:28">
      <c r="E506" s="12">
        <f t="shared" si="188"/>
        <v>1.2074080216447469</v>
      </c>
      <c r="F506" s="12">
        <f t="shared" si="189"/>
        <v>25375579.5</v>
      </c>
      <c r="G506" s="6">
        <v>1382908</v>
      </c>
      <c r="H506" s="6">
        <v>16917053</v>
      </c>
      <c r="I506" s="12">
        <f t="shared" si="190"/>
        <v>33834106</v>
      </c>
      <c r="J506" s="6">
        <v>3829834.7802729998</v>
      </c>
      <c r="K506" s="12">
        <f t="shared" si="191"/>
        <v>30638678.242183998</v>
      </c>
      <c r="L506" s="6">
        <f t="shared" si="192"/>
        <v>230.66279599999999</v>
      </c>
      <c r="M506" s="6">
        <f t="shared" si="193"/>
        <v>5242880</v>
      </c>
      <c r="N506" s="13">
        <f t="shared" si="194"/>
        <v>1.1042939167465935</v>
      </c>
      <c r="O506" s="13"/>
      <c r="P506" s="7">
        <f t="shared" si="195"/>
        <v>0</v>
      </c>
      <c r="Q506" s="7">
        <f t="shared" si="196"/>
        <v>0.90836439218737042</v>
      </c>
      <c r="R506" s="6">
        <f t="shared" si="197"/>
        <v>0.90836439218737042</v>
      </c>
      <c r="S506" s="6">
        <f t="shared" si="198"/>
        <v>0.90836439218737042</v>
      </c>
      <c r="T506" s="7">
        <f t="shared" si="199"/>
        <v>3.424160926954487E-3</v>
      </c>
      <c r="U506" s="7">
        <f t="shared" si="200"/>
        <v>0.45964032907942309</v>
      </c>
      <c r="V506" s="7">
        <f t="shared" si="201"/>
        <v>1.9101434831092909</v>
      </c>
      <c r="W506" s="6">
        <f t="shared" si="202"/>
        <v>2.3732079731156683</v>
      </c>
      <c r="X506" s="6">
        <v>7.4159999999999998E-3</v>
      </c>
      <c r="Y506" s="6">
        <v>2.0632901142825357</v>
      </c>
      <c r="Z506" s="6">
        <f t="shared" si="203"/>
        <v>12148.710790013087</v>
      </c>
      <c r="AA506" s="6">
        <f t="shared" si="205"/>
        <v>12148.710790013087</v>
      </c>
      <c r="AB506" s="6">
        <f t="shared" si="204"/>
        <v>15.020566263940047</v>
      </c>
    </row>
    <row r="507" spans="5:28">
      <c r="E507" s="12">
        <f t="shared" si="188"/>
        <v>1.5392995664900002</v>
      </c>
      <c r="F507" s="12">
        <f t="shared" si="189"/>
        <v>22215303</v>
      </c>
      <c r="G507" s="6">
        <v>2707524</v>
      </c>
      <c r="H507" s="6">
        <v>14810202</v>
      </c>
      <c r="I507" s="12">
        <f t="shared" si="190"/>
        <v>29620404</v>
      </c>
      <c r="J507" s="6">
        <v>4274500.7846680004</v>
      </c>
      <c r="K507" s="12">
        <f t="shared" si="191"/>
        <v>34196006.277344003</v>
      </c>
      <c r="L507" s="6">
        <f t="shared" si="192"/>
        <v>231.87290400000001</v>
      </c>
      <c r="M507" s="6">
        <f t="shared" si="193"/>
        <v>5242880</v>
      </c>
      <c r="N507" s="13">
        <f t="shared" si="194"/>
        <v>0.8661948345595113</v>
      </c>
      <c r="O507" s="13"/>
      <c r="P507" s="7">
        <f t="shared" si="195"/>
        <v>0</v>
      </c>
      <c r="Q507" s="7">
        <f t="shared" si="196"/>
        <v>1.0138307603161436</v>
      </c>
      <c r="R507" s="6">
        <f t="shared" si="197"/>
        <v>1.0138307603161436</v>
      </c>
      <c r="S507" s="6">
        <f t="shared" si="198"/>
        <v>1.0138307603161436</v>
      </c>
      <c r="T507" s="7">
        <f t="shared" si="199"/>
        <v>2.9977156782982945E-3</v>
      </c>
      <c r="U507" s="7">
        <f t="shared" si="200"/>
        <v>0.5130072340026639</v>
      </c>
      <c r="V507" s="7">
        <f t="shared" si="201"/>
        <v>1.7159352595029795</v>
      </c>
      <c r="W507" s="6">
        <f t="shared" si="202"/>
        <v>2.231940209183942</v>
      </c>
      <c r="X507" s="6">
        <v>6.6620000000000004E-3</v>
      </c>
      <c r="Y507" s="6">
        <v>2.0234714666644464</v>
      </c>
      <c r="Z507" s="6">
        <f t="shared" si="203"/>
        <v>15118.114084601377</v>
      </c>
      <c r="AA507" s="6">
        <f t="shared" si="205"/>
        <v>15118.114084601377</v>
      </c>
      <c r="AB507" s="6">
        <f t="shared" si="204"/>
        <v>10.30252938842483</v>
      </c>
    </row>
    <row r="508" spans="5:28">
      <c r="E508" s="12">
        <f t="shared" si="188"/>
        <v>1.1561210912096977</v>
      </c>
      <c r="F508" s="12">
        <f t="shared" si="189"/>
        <v>27734211</v>
      </c>
      <c r="G508" s="6">
        <v>914898</v>
      </c>
      <c r="H508" s="6">
        <v>18489474</v>
      </c>
      <c r="I508" s="12">
        <f t="shared" si="190"/>
        <v>36978948</v>
      </c>
      <c r="J508" s="6">
        <v>4008013.2856450002</v>
      </c>
      <c r="K508" s="12">
        <f t="shared" si="191"/>
        <v>32064106.285160001</v>
      </c>
      <c r="L508" s="6">
        <f t="shared" si="192"/>
        <v>240.171648</v>
      </c>
      <c r="M508" s="6">
        <f t="shared" si="193"/>
        <v>5242880</v>
      </c>
      <c r="N508" s="13">
        <f t="shared" si="194"/>
        <v>1.153281731015054</v>
      </c>
      <c r="O508" s="13"/>
      <c r="P508" s="7">
        <f t="shared" si="195"/>
        <v>0</v>
      </c>
      <c r="Q508" s="7">
        <f t="shared" si="196"/>
        <v>0.95062496451460654</v>
      </c>
      <c r="R508" s="6">
        <f t="shared" si="197"/>
        <v>0.95062496451460654</v>
      </c>
      <c r="S508" s="6">
        <f t="shared" si="198"/>
        <v>0.95062496451460654</v>
      </c>
      <c r="T508" s="7">
        <f t="shared" si="199"/>
        <v>3.7424328238931976E-3</v>
      </c>
      <c r="U508" s="7">
        <f t="shared" si="200"/>
        <v>0.48102454838462977</v>
      </c>
      <c r="V508" s="7">
        <f t="shared" si="201"/>
        <v>1.3100040122834216</v>
      </c>
      <c r="W508" s="6">
        <f t="shared" si="202"/>
        <v>1.7947709934919445</v>
      </c>
      <c r="X508" s="6">
        <v>5.0860000000000002E-3</v>
      </c>
      <c r="Y508" s="6">
        <v>1.5680703111105461</v>
      </c>
      <c r="Z508" s="6">
        <f t="shared" si="203"/>
        <v>18591.013852037089</v>
      </c>
      <c r="AA508" s="6">
        <f t="shared" si="205"/>
        <v>18591.013852037089</v>
      </c>
      <c r="AB508" s="6">
        <f t="shared" si="204"/>
        <v>14.457303398649476</v>
      </c>
    </row>
    <row r="509" spans="5:28">
      <c r="E509" s="12">
        <f t="shared" si="188"/>
        <v>2.5426595751857994</v>
      </c>
      <c r="F509" s="12">
        <f t="shared" si="189"/>
        <v>19205059.5</v>
      </c>
      <c r="G509" s="6">
        <v>4588484</v>
      </c>
      <c r="H509" s="6">
        <v>12803373</v>
      </c>
      <c r="I509" s="12">
        <f t="shared" si="190"/>
        <v>25606746</v>
      </c>
      <c r="J509" s="6">
        <v>6103991.0537109999</v>
      </c>
      <c r="K509" s="12">
        <f t="shared" si="191"/>
        <v>48831928.429687999</v>
      </c>
      <c r="L509" s="6">
        <f t="shared" si="192"/>
        <v>245.410156</v>
      </c>
      <c r="M509" s="6">
        <f t="shared" si="193"/>
        <v>5242880</v>
      </c>
      <c r="N509" s="13">
        <f t="shared" si="194"/>
        <v>0.52438531148468936</v>
      </c>
      <c r="O509" s="13"/>
      <c r="P509" s="7">
        <f t="shared" si="195"/>
        <v>0</v>
      </c>
      <c r="Q509" s="7">
        <f t="shared" si="196"/>
        <v>1.4477512586133294</v>
      </c>
      <c r="R509" s="6">
        <f t="shared" si="197"/>
        <v>1.4477512586133294</v>
      </c>
      <c r="S509" s="6">
        <f t="shared" si="198"/>
        <v>1.4477512586133294</v>
      </c>
      <c r="T509" s="7">
        <f t="shared" si="199"/>
        <v>2.5915157657674802E-3</v>
      </c>
      <c r="U509" s="7">
        <f t="shared" si="200"/>
        <v>0.73257480220219462</v>
      </c>
      <c r="V509" s="7">
        <f t="shared" si="201"/>
        <v>3.4650971249014684</v>
      </c>
      <c r="W509" s="6">
        <f t="shared" si="202"/>
        <v>4.2002634428694305</v>
      </c>
      <c r="X509" s="6">
        <v>1.3453E-2</v>
      </c>
      <c r="Y509" s="6">
        <v>3.678661699993885</v>
      </c>
      <c r="Z509" s="6">
        <f t="shared" si="203"/>
        <v>10661.549532545376</v>
      </c>
      <c r="AA509" s="6">
        <f t="shared" si="205"/>
        <v>10661.549532545376</v>
      </c>
      <c r="AB509" s="6">
        <f t="shared" si="204"/>
        <v>14.179116902117217</v>
      </c>
    </row>
    <row r="510" spans="5:28">
      <c r="E510" s="12">
        <f t="shared" si="188"/>
        <v>1.165746958187567</v>
      </c>
      <c r="F510" s="12">
        <f t="shared" si="189"/>
        <v>28852710</v>
      </c>
      <c r="G510" s="6">
        <v>862664</v>
      </c>
      <c r="H510" s="6">
        <v>19235140</v>
      </c>
      <c r="I510" s="12">
        <f t="shared" si="190"/>
        <v>38470280</v>
      </c>
      <c r="J510" s="6">
        <v>4204369.8647459997</v>
      </c>
      <c r="K510" s="12">
        <f t="shared" si="191"/>
        <v>33634958.917967997</v>
      </c>
      <c r="L510" s="6">
        <f t="shared" si="192"/>
        <v>248.07496</v>
      </c>
      <c r="M510" s="6">
        <f t="shared" si="193"/>
        <v>5242880</v>
      </c>
      <c r="N510" s="13">
        <f t="shared" si="194"/>
        <v>1.1437587925653432</v>
      </c>
      <c r="O510" s="13"/>
      <c r="P510" s="7">
        <f t="shared" si="195"/>
        <v>0</v>
      </c>
      <c r="Q510" s="7">
        <f t="shared" si="196"/>
        <v>0.99719703220426192</v>
      </c>
      <c r="R510" s="6">
        <f t="shared" si="197"/>
        <v>0.99719703220426192</v>
      </c>
      <c r="S510" s="6">
        <f t="shared" si="198"/>
        <v>0.99719703220426192</v>
      </c>
      <c r="T510" s="7">
        <f t="shared" si="199"/>
        <v>3.8933622075014679E-3</v>
      </c>
      <c r="U510" s="7">
        <f t="shared" si="200"/>
        <v>0.50459042206142057</v>
      </c>
      <c r="V510" s="7">
        <f t="shared" si="201"/>
        <v>1.6700876947789431</v>
      </c>
      <c r="W510" s="6">
        <f t="shared" si="202"/>
        <v>2.1785714790478652</v>
      </c>
      <c r="X510" s="6">
        <v>6.4840000000000002E-3</v>
      </c>
      <c r="Y510" s="6">
        <v>1.8707961</v>
      </c>
      <c r="Z510" s="6">
        <f t="shared" si="203"/>
        <v>15279.349663853514</v>
      </c>
      <c r="AA510" s="6">
        <f t="shared" si="205"/>
        <v>15279.349663853514</v>
      </c>
      <c r="AB510" s="6">
        <f t="shared" si="204"/>
        <v>16.451572624502759</v>
      </c>
    </row>
    <row r="511" spans="5:28">
      <c r="E511" s="12">
        <f t="shared" si="188"/>
        <v>1.1103903175513712</v>
      </c>
      <c r="F511" s="12">
        <f t="shared" si="189"/>
        <v>30361402.5</v>
      </c>
      <c r="G511" s="6">
        <v>415863</v>
      </c>
      <c r="H511" s="6">
        <v>20240935</v>
      </c>
      <c r="I511" s="12">
        <f t="shared" si="190"/>
        <v>40481870</v>
      </c>
      <c r="J511" s="6">
        <v>4214125.9204099998</v>
      </c>
      <c r="K511" s="12">
        <f t="shared" si="191"/>
        <v>33713007.363279998</v>
      </c>
      <c r="L511" s="6">
        <f t="shared" si="192"/>
        <v>251.20848000000001</v>
      </c>
      <c r="M511" s="6">
        <f t="shared" si="193"/>
        <v>5242880</v>
      </c>
      <c r="N511" s="13">
        <f t="shared" si="194"/>
        <v>1.2007789623684717</v>
      </c>
      <c r="O511" s="13"/>
      <c r="P511" s="7">
        <f t="shared" si="195"/>
        <v>0</v>
      </c>
      <c r="Q511" s="7">
        <f t="shared" si="196"/>
        <v>0.99951098413216832</v>
      </c>
      <c r="R511" s="6">
        <f t="shared" si="197"/>
        <v>0.99951098413216832</v>
      </c>
      <c r="S511" s="6">
        <f t="shared" si="198"/>
        <v>0.99951098413216832</v>
      </c>
      <c r="T511" s="7">
        <f t="shared" si="199"/>
        <v>4.0969439979898102E-3</v>
      </c>
      <c r="U511" s="7">
        <f t="shared" si="200"/>
        <v>0.50576130198005731</v>
      </c>
      <c r="V511" s="7">
        <f t="shared" si="201"/>
        <v>1.4109716829116365</v>
      </c>
      <c r="W511" s="6">
        <f t="shared" si="202"/>
        <v>1.9208299288896837</v>
      </c>
      <c r="X511" s="6">
        <v>5.4780000000000002E-3</v>
      </c>
      <c r="Y511" s="6">
        <v>1.65309606</v>
      </c>
      <c r="Z511" s="6">
        <f t="shared" si="203"/>
        <v>18145.910626728157</v>
      </c>
      <c r="AA511" s="6">
        <f t="shared" si="205"/>
        <v>18145.910626728157</v>
      </c>
      <c r="AB511" s="6">
        <f t="shared" si="204"/>
        <v>16.195905087916294</v>
      </c>
    </row>
    <row r="512" spans="5:28">
      <c r="E512" s="12">
        <f t="shared" si="188"/>
        <v>2.9648106435528208</v>
      </c>
      <c r="F512" s="12">
        <f t="shared" si="189"/>
        <v>22456150.5</v>
      </c>
      <c r="G512" s="6">
        <v>3774768</v>
      </c>
      <c r="H512" s="6">
        <v>14970767</v>
      </c>
      <c r="I512" s="12">
        <f t="shared" si="190"/>
        <v>29941534</v>
      </c>
      <c r="J512" s="6">
        <v>8322279.2519530002</v>
      </c>
      <c r="K512" s="12">
        <f t="shared" si="191"/>
        <v>66578234.015624002</v>
      </c>
      <c r="L512" s="6">
        <f t="shared" si="192"/>
        <v>255.144564</v>
      </c>
      <c r="M512" s="6">
        <f t="shared" si="193"/>
        <v>5242880</v>
      </c>
      <c r="N512" s="13">
        <f t="shared" si="194"/>
        <v>0.44971955839161459</v>
      </c>
      <c r="O512" s="13"/>
      <c r="P512" s="7">
        <f t="shared" si="195"/>
        <v>0</v>
      </c>
      <c r="Q512" s="7">
        <f t="shared" si="196"/>
        <v>1.9738872740027131</v>
      </c>
      <c r="R512" s="6">
        <f t="shared" si="197"/>
        <v>1.9738872740027131</v>
      </c>
      <c r="S512" s="6">
        <f t="shared" si="198"/>
        <v>1.9738872740027131</v>
      </c>
      <c r="T512" s="7">
        <f t="shared" si="199"/>
        <v>3.0302154522977285E-3</v>
      </c>
      <c r="U512" s="7">
        <f t="shared" si="200"/>
        <v>0.99880422877820818</v>
      </c>
      <c r="V512" s="7">
        <f t="shared" si="201"/>
        <v>6.2692681201294693</v>
      </c>
      <c r="W512" s="6">
        <f t="shared" si="202"/>
        <v>7.2711025643599747</v>
      </c>
      <c r="X512" s="6">
        <v>2.4340000000000001E-2</v>
      </c>
      <c r="Y512" s="6">
        <v>6.3255234545498809</v>
      </c>
      <c r="Z512" s="6">
        <f t="shared" si="203"/>
        <v>8009.6436894113112</v>
      </c>
      <c r="AA512" s="6">
        <f t="shared" si="205"/>
        <v>8009.6436894113112</v>
      </c>
      <c r="AB512" s="6">
        <f t="shared" si="204"/>
        <v>14.948630205931005</v>
      </c>
    </row>
    <row r="513" spans="5:28">
      <c r="E513" s="12">
        <f t="shared" si="188"/>
        <v>1.8222001928007039</v>
      </c>
      <c r="F513" s="12">
        <f t="shared" si="189"/>
        <v>22411080</v>
      </c>
      <c r="G513" s="6">
        <v>4026819</v>
      </c>
      <c r="H513" s="6">
        <v>14940720</v>
      </c>
      <c r="I513" s="12">
        <f t="shared" si="190"/>
        <v>29881440</v>
      </c>
      <c r="J513" s="6">
        <v>5104684.2871089997</v>
      </c>
      <c r="K513" s="12">
        <f t="shared" si="191"/>
        <v>40837474.296871997</v>
      </c>
      <c r="L513" s="6">
        <f t="shared" si="192"/>
        <v>259.82501999999999</v>
      </c>
      <c r="M513" s="6">
        <f t="shared" si="193"/>
        <v>5242880</v>
      </c>
      <c r="N513" s="13">
        <f t="shared" si="194"/>
        <v>0.73171616302159048</v>
      </c>
      <c r="O513" s="13"/>
      <c r="P513" s="7">
        <f t="shared" si="195"/>
        <v>0</v>
      </c>
      <c r="Q513" s="7">
        <f t="shared" si="196"/>
        <v>1.2107345892967363</v>
      </c>
      <c r="R513" s="6">
        <f t="shared" si="197"/>
        <v>1.2107345892967363</v>
      </c>
      <c r="S513" s="6">
        <f t="shared" si="198"/>
        <v>1.2107345892967363</v>
      </c>
      <c r="T513" s="7">
        <f t="shared" si="199"/>
        <v>3.0241336741433302E-3</v>
      </c>
      <c r="U513" s="7">
        <f t="shared" si="200"/>
        <v>0.61264229403809678</v>
      </c>
      <c r="V513" s="7">
        <f t="shared" si="201"/>
        <v>2.1313966184910167</v>
      </c>
      <c r="W513" s="6">
        <f t="shared" si="202"/>
        <v>2.747063046203257</v>
      </c>
      <c r="X513" s="6">
        <v>8.2749999999999994E-3</v>
      </c>
      <c r="Y513" s="6">
        <v>2.4536478333305749</v>
      </c>
      <c r="Z513" s="6">
        <f t="shared" si="203"/>
        <v>14531.233707513431</v>
      </c>
      <c r="AA513" s="6">
        <f t="shared" si="205"/>
        <v>14531.233707513431</v>
      </c>
      <c r="AB513" s="6">
        <f t="shared" si="204"/>
        <v>11.958326247430591</v>
      </c>
    </row>
    <row r="514" spans="5:28">
      <c r="E514" s="12">
        <f t="shared" si="188"/>
        <v>2.4198493038419415</v>
      </c>
      <c r="F514" s="12">
        <f t="shared" si="189"/>
        <v>16728678</v>
      </c>
      <c r="G514" s="6">
        <v>6686493</v>
      </c>
      <c r="H514" s="6">
        <v>11152452</v>
      </c>
      <c r="I514" s="12">
        <f t="shared" si="190"/>
        <v>22304904</v>
      </c>
      <c r="J514" s="6">
        <v>5060109.9765619999</v>
      </c>
      <c r="K514" s="12">
        <f t="shared" si="191"/>
        <v>40480879.812495999</v>
      </c>
      <c r="L514" s="6">
        <f t="shared" si="192"/>
        <v>267.55928399999999</v>
      </c>
      <c r="M514" s="6">
        <f t="shared" si="193"/>
        <v>5242880</v>
      </c>
      <c r="N514" s="13">
        <f t="shared" si="194"/>
        <v>0.55099849863230299</v>
      </c>
      <c r="O514" s="13"/>
      <c r="P514" s="7">
        <f t="shared" si="195"/>
        <v>0</v>
      </c>
      <c r="Q514" s="7">
        <f t="shared" si="196"/>
        <v>1.2001624056830322</v>
      </c>
      <c r="R514" s="6">
        <f t="shared" si="197"/>
        <v>1.2001624056830322</v>
      </c>
      <c r="S514" s="6">
        <f t="shared" si="198"/>
        <v>1.2001624056830322</v>
      </c>
      <c r="T514" s="7">
        <f t="shared" si="199"/>
        <v>2.2573547755708645E-3</v>
      </c>
      <c r="U514" s="7">
        <f t="shared" si="200"/>
        <v>0.60729267664106357</v>
      </c>
      <c r="V514" s="7">
        <f t="shared" si="201"/>
        <v>2.9401682658700858</v>
      </c>
      <c r="W514" s="6">
        <f t="shared" si="202"/>
        <v>3.5497182972867201</v>
      </c>
      <c r="X514" s="6">
        <v>1.1415E-2</v>
      </c>
      <c r="Y514" s="6">
        <v>3.2037339</v>
      </c>
      <c r="Z514" s="6">
        <f t="shared" si="203"/>
        <v>10413.906313473783</v>
      </c>
      <c r="AA514" s="6">
        <f t="shared" si="205"/>
        <v>10413.906313473783</v>
      </c>
      <c r="AB514" s="6">
        <f t="shared" si="204"/>
        <v>10.79941118975955</v>
      </c>
    </row>
    <row r="515" spans="5:28">
      <c r="E515" s="12">
        <f t="shared" si="188"/>
        <v>1.4181768463923108</v>
      </c>
      <c r="F515" s="12">
        <f t="shared" si="189"/>
        <v>29629617</v>
      </c>
      <c r="G515" s="6">
        <v>1634989</v>
      </c>
      <c r="H515" s="6">
        <v>19753078</v>
      </c>
      <c r="I515" s="12">
        <f t="shared" si="190"/>
        <v>39506156</v>
      </c>
      <c r="J515" s="6">
        <v>5252504.5996089997</v>
      </c>
      <c r="K515" s="12">
        <f t="shared" si="191"/>
        <v>42020036.796871997</v>
      </c>
      <c r="L515" s="6">
        <f t="shared" si="192"/>
        <v>269.736716</v>
      </c>
      <c r="M515" s="6">
        <f t="shared" si="193"/>
        <v>5242880</v>
      </c>
      <c r="N515" s="13">
        <f t="shared" si="194"/>
        <v>0.94017423618583951</v>
      </c>
      <c r="O515" s="13"/>
      <c r="P515" s="7">
        <f t="shared" si="195"/>
        <v>0</v>
      </c>
      <c r="Q515" s="7">
        <f t="shared" si="196"/>
        <v>1.245794772312631</v>
      </c>
      <c r="R515" s="6">
        <f t="shared" si="197"/>
        <v>1.245794772312631</v>
      </c>
      <c r="S515" s="6">
        <f t="shared" si="198"/>
        <v>1.245794772312631</v>
      </c>
      <c r="T515" s="7">
        <f t="shared" si="199"/>
        <v>3.9981974327729704E-3</v>
      </c>
      <c r="U515" s="7">
        <f t="shared" si="200"/>
        <v>0.63038305336069078</v>
      </c>
      <c r="V515" s="7">
        <f t="shared" si="201"/>
        <v>5.5225709845396862</v>
      </c>
      <c r="W515" s="6">
        <f t="shared" si="202"/>
        <v>6.1569522353331498</v>
      </c>
      <c r="X515" s="6">
        <v>2.1441000000000002E-2</v>
      </c>
      <c r="Y515" s="6">
        <v>5.2737713000071471</v>
      </c>
      <c r="Z515" s="6">
        <f t="shared" si="203"/>
        <v>5710.3389408732373</v>
      </c>
      <c r="AA515" s="6">
        <f t="shared" si="205"/>
        <v>5710.3389408732373</v>
      </c>
      <c r="AB515" s="6">
        <f t="shared" si="204"/>
        <v>16.746667329408194</v>
      </c>
    </row>
    <row r="516" spans="5:28">
      <c r="E516" s="12">
        <f t="shared" si="188"/>
        <v>1.1225144649750758</v>
      </c>
      <c r="F516" s="12">
        <f t="shared" si="189"/>
        <v>32638386</v>
      </c>
      <c r="G516" s="6">
        <v>589446</v>
      </c>
      <c r="H516" s="6">
        <v>21758924</v>
      </c>
      <c r="I516" s="12">
        <f t="shared" si="190"/>
        <v>43517848</v>
      </c>
      <c r="J516" s="6">
        <v>4579632.5498050004</v>
      </c>
      <c r="K516" s="12">
        <f t="shared" si="191"/>
        <v>36637060.398440003</v>
      </c>
      <c r="L516" s="6">
        <f t="shared" si="192"/>
        <v>272.89600799999999</v>
      </c>
      <c r="M516" s="6">
        <f t="shared" si="193"/>
        <v>5242880</v>
      </c>
      <c r="N516" s="13">
        <f t="shared" si="194"/>
        <v>1.1878094892638542</v>
      </c>
      <c r="O516" s="13"/>
      <c r="P516" s="7">
        <f t="shared" si="195"/>
        <v>0</v>
      </c>
      <c r="Q516" s="7">
        <f t="shared" si="196"/>
        <v>1.0862022453220772</v>
      </c>
      <c r="R516" s="6">
        <f t="shared" si="197"/>
        <v>1.0862022453220772</v>
      </c>
      <c r="S516" s="6">
        <f t="shared" si="198"/>
        <v>1.0862022453220772</v>
      </c>
      <c r="T516" s="7">
        <f t="shared" si="199"/>
        <v>4.404198377422606E-3</v>
      </c>
      <c r="U516" s="7">
        <f t="shared" si="200"/>
        <v>0.54962783854220454</v>
      </c>
      <c r="V516" s="7">
        <f t="shared" si="201"/>
        <v>2.9749402952956188</v>
      </c>
      <c r="W516" s="6">
        <f t="shared" si="202"/>
        <v>3.528972332215246</v>
      </c>
      <c r="X516" s="6">
        <v>1.155E-2</v>
      </c>
      <c r="Y516" s="6">
        <v>3.0407684999999995</v>
      </c>
      <c r="Z516" s="6">
        <f t="shared" si="203"/>
        <v>9304.3484443469897</v>
      </c>
      <c r="AA516" s="6">
        <f t="shared" si="205"/>
        <v>9304.3484443469897</v>
      </c>
      <c r="AB516" s="6">
        <f t="shared" si="204"/>
        <v>16.055277875157103</v>
      </c>
    </row>
    <row r="517" spans="5:28">
      <c r="E517" s="12">
        <f t="shared" si="188"/>
        <v>2.864626128254979</v>
      </c>
      <c r="F517" s="12">
        <f t="shared" si="189"/>
        <v>24778422</v>
      </c>
      <c r="G517" s="6">
        <v>3774768</v>
      </c>
      <c r="H517" s="6">
        <v>16518948</v>
      </c>
      <c r="I517" s="12">
        <f t="shared" si="190"/>
        <v>33037896</v>
      </c>
      <c r="J517" s="6">
        <v>8872614.3847659994</v>
      </c>
      <c r="K517" s="12">
        <f t="shared" si="191"/>
        <v>70980915.078127995</v>
      </c>
      <c r="L517" s="6">
        <f t="shared" si="192"/>
        <v>273.722736</v>
      </c>
      <c r="M517" s="6">
        <f t="shared" si="193"/>
        <v>5242880</v>
      </c>
      <c r="N517" s="13">
        <f t="shared" si="194"/>
        <v>0.46544759198490909</v>
      </c>
      <c r="O517" s="13"/>
      <c r="P517" s="7">
        <f t="shared" si="195"/>
        <v>0</v>
      </c>
      <c r="Q517" s="7">
        <f t="shared" si="196"/>
        <v>2.1044163613126887</v>
      </c>
      <c r="R517" s="6">
        <f t="shared" si="197"/>
        <v>2.1044163613126887</v>
      </c>
      <c r="S517" s="6">
        <f t="shared" si="198"/>
        <v>2.1044163613126887</v>
      </c>
      <c r="T517" s="7">
        <f t="shared" si="199"/>
        <v>3.3435809591654628E-3</v>
      </c>
      <c r="U517" s="7">
        <f t="shared" si="200"/>
        <v>1.0648530888630037</v>
      </c>
      <c r="V517" s="7">
        <f t="shared" si="201"/>
        <v>7.5035463794417296</v>
      </c>
      <c r="W517" s="6">
        <f t="shared" si="202"/>
        <v>8.5717430492638993</v>
      </c>
      <c r="X517" s="6">
        <v>2.9132000000000002E-2</v>
      </c>
      <c r="Y517" s="6">
        <v>7.5216583076833441</v>
      </c>
      <c r="Z517" s="6">
        <f t="shared" si="203"/>
        <v>7123.7277265985458</v>
      </c>
      <c r="AA517" s="6">
        <f t="shared" si="205"/>
        <v>7123.7277265985458</v>
      </c>
      <c r="AB517" s="6">
        <f t="shared" si="204"/>
        <v>13.960814206461597</v>
      </c>
    </row>
    <row r="518" spans="5:28">
      <c r="E518" s="12">
        <f t="shared" ref="E518:E581" si="206">K518/F518</f>
        <v>1.097776511060969</v>
      </c>
      <c r="F518" s="12">
        <f t="shared" ref="F518:F581" si="207">H518*1.5</f>
        <v>33483504</v>
      </c>
      <c r="G518" s="6">
        <v>416800</v>
      </c>
      <c r="H518" s="6">
        <v>22322336</v>
      </c>
      <c r="I518" s="12">
        <f t="shared" ref="I518:I581" si="208">2*H518</f>
        <v>44644672</v>
      </c>
      <c r="J518" s="6">
        <v>4594675.5249020001</v>
      </c>
      <c r="K518" s="12">
        <f t="shared" ref="K518:K581" si="209">J518*8</f>
        <v>36757404.199216001</v>
      </c>
      <c r="L518" s="6">
        <f t="shared" ref="L518:L581" si="210">((H518+2*G518)*8+(G518+H518)*4)/1000000</f>
        <v>276.20403199999998</v>
      </c>
      <c r="M518" s="6">
        <f t="shared" ref="M518:M581" si="211">40*2^20/8</f>
        <v>5242880</v>
      </c>
      <c r="N518" s="13">
        <f t="shared" ref="N518:N581" si="212">I518/K518</f>
        <v>1.2145763002750947</v>
      </c>
      <c r="O518" s="13"/>
      <c r="P518" s="7">
        <f t="shared" ref="P518:P581" si="213">$B$32*I518</f>
        <v>0</v>
      </c>
      <c r="Q518" s="7">
        <f t="shared" ref="Q518:Q581" si="214">$C$32*K518</f>
        <v>1.0897701545700322</v>
      </c>
      <c r="R518" s="6">
        <f t="shared" ref="R518:R581" si="215">P518+Q518</f>
        <v>1.0897701545700322</v>
      </c>
      <c r="S518" s="6">
        <f t="shared" ref="S518:S581" si="216">MAX(P518,Q518)</f>
        <v>1.0897701545700322</v>
      </c>
      <c r="T518" s="7">
        <f t="shared" ref="T518:T581" si="217">$D$32*I518</f>
        <v>4.5182379418891409E-3</v>
      </c>
      <c r="U518" s="7">
        <f t="shared" ref="U518:U581" si="218">$E$32*K518</f>
        <v>0.55143323183476467</v>
      </c>
      <c r="V518" s="7">
        <f t="shared" ref="V518:V581" si="219">X518*$F$32</f>
        <v>1.5655140359140063</v>
      </c>
      <c r="W518" s="6">
        <f t="shared" ref="W518:W581" si="220">SUM(T518:V518)</f>
        <v>2.1214655056906602</v>
      </c>
      <c r="X518" s="6">
        <v>6.0780000000000001E-3</v>
      </c>
      <c r="Y518" s="6">
        <v>1.8049836600000002</v>
      </c>
      <c r="Z518" s="6">
        <f t="shared" ref="Z518:Z581" si="221">ABS(S518-X518)/ABS(X518)*100</f>
        <v>17829.74917028681</v>
      </c>
      <c r="AA518" s="6">
        <f t="shared" si="205"/>
        <v>17829.74917028681</v>
      </c>
      <c r="AB518" s="6">
        <f t="shared" ref="AB518:AB581" si="222">ABS(W518-Y518)/ABS(Y518)*100</f>
        <v>17.53377898671171</v>
      </c>
    </row>
    <row r="519" spans="5:28">
      <c r="E519" s="12">
        <f t="shared" si="206"/>
        <v>1.2525247300822979</v>
      </c>
      <c r="F519" s="12">
        <f t="shared" si="207"/>
        <v>31508083.5</v>
      </c>
      <c r="G519" s="6">
        <v>1465137</v>
      </c>
      <c r="H519" s="6">
        <v>21005389</v>
      </c>
      <c r="I519" s="12">
        <f t="shared" si="208"/>
        <v>42010778</v>
      </c>
      <c r="J519" s="6">
        <v>4933081.7226560004</v>
      </c>
      <c r="K519" s="12">
        <f t="shared" si="209"/>
        <v>39464653.781248003</v>
      </c>
      <c r="L519" s="6">
        <f t="shared" si="210"/>
        <v>281.36740800000001</v>
      </c>
      <c r="M519" s="6">
        <f t="shared" si="211"/>
        <v>5242880</v>
      </c>
      <c r="N519" s="13">
        <f t="shared" si="212"/>
        <v>1.0645165730545902</v>
      </c>
      <c r="O519" s="13"/>
      <c r="P519" s="7">
        <f t="shared" si="213"/>
        <v>0</v>
      </c>
      <c r="Q519" s="7">
        <f t="shared" si="214"/>
        <v>1.1700337058121408</v>
      </c>
      <c r="R519" s="6">
        <f t="shared" si="215"/>
        <v>1.1700337058121408</v>
      </c>
      <c r="S519" s="6">
        <f t="shared" si="216"/>
        <v>1.1700337058121408</v>
      </c>
      <c r="T519" s="7">
        <f t="shared" si="217"/>
        <v>4.25167623872075E-3</v>
      </c>
      <c r="U519" s="7">
        <f t="shared" si="218"/>
        <v>0.59204729093187214</v>
      </c>
      <c r="V519" s="7">
        <f t="shared" si="219"/>
        <v>1.6319672477050251</v>
      </c>
      <c r="W519" s="6">
        <f t="shared" si="220"/>
        <v>2.2282662148756183</v>
      </c>
      <c r="X519" s="6">
        <v>6.3359999999999996E-3</v>
      </c>
      <c r="Y519" s="6">
        <v>1.9791360000023039</v>
      </c>
      <c r="Z519" s="6">
        <f t="shared" si="221"/>
        <v>18366.441063954248</v>
      </c>
      <c r="AA519" s="6">
        <f t="shared" ref="AA519:AA582" si="223">ABS(R519-X519)/ABS(X519)*100</f>
        <v>18366.441063954248</v>
      </c>
      <c r="AB519" s="6">
        <f t="shared" si="222"/>
        <v>12.587826954439931</v>
      </c>
    </row>
    <row r="520" spans="5:28">
      <c r="E520" s="12">
        <f t="shared" si="206"/>
        <v>1.6828357276669397</v>
      </c>
      <c r="F520" s="12">
        <f t="shared" si="207"/>
        <v>28380520.5</v>
      </c>
      <c r="G520" s="6">
        <v>3428755</v>
      </c>
      <c r="H520" s="6">
        <v>18920347</v>
      </c>
      <c r="I520" s="12">
        <f t="shared" si="208"/>
        <v>37840694</v>
      </c>
      <c r="J520" s="6">
        <v>5969969.2333979998</v>
      </c>
      <c r="K520" s="12">
        <f t="shared" si="209"/>
        <v>47759753.867183998</v>
      </c>
      <c r="L520" s="6">
        <f t="shared" si="210"/>
        <v>295.61926399999999</v>
      </c>
      <c r="M520" s="6">
        <f t="shared" si="211"/>
        <v>5242880</v>
      </c>
      <c r="N520" s="13">
        <f t="shared" si="212"/>
        <v>0.79231342157314921</v>
      </c>
      <c r="O520" s="13"/>
      <c r="P520" s="7">
        <f t="shared" si="213"/>
        <v>0</v>
      </c>
      <c r="Q520" s="7">
        <f t="shared" si="214"/>
        <v>1.4159638170308533</v>
      </c>
      <c r="R520" s="6">
        <f t="shared" si="215"/>
        <v>1.4159638170308533</v>
      </c>
      <c r="S520" s="6">
        <f t="shared" si="216"/>
        <v>1.4159638170308533</v>
      </c>
      <c r="T520" s="7">
        <f t="shared" si="217"/>
        <v>3.829645324266617E-3</v>
      </c>
      <c r="U520" s="7">
        <f t="shared" si="218"/>
        <v>0.7164900786757924</v>
      </c>
      <c r="V520" s="7">
        <f t="shared" si="219"/>
        <v>2.9824098423574004</v>
      </c>
      <c r="W520" s="6">
        <f t="shared" si="220"/>
        <v>3.7027295663574593</v>
      </c>
      <c r="X520" s="6">
        <v>1.1579000000000001E-2</v>
      </c>
      <c r="Y520" s="6">
        <v>3.2965412999999999</v>
      </c>
      <c r="Z520" s="6">
        <f t="shared" si="221"/>
        <v>12128.72283470812</v>
      </c>
      <c r="AA520" s="6">
        <f t="shared" si="223"/>
        <v>12128.72283470812</v>
      </c>
      <c r="AB520" s="6">
        <f t="shared" si="222"/>
        <v>12.32164955304699</v>
      </c>
    </row>
    <row r="521" spans="5:28">
      <c r="E521" s="12">
        <f t="shared" si="206"/>
        <v>1.0401311538875533</v>
      </c>
      <c r="F521" s="12">
        <f t="shared" si="207"/>
        <v>37004464.5</v>
      </c>
      <c r="G521" s="6">
        <v>22283</v>
      </c>
      <c r="H521" s="6">
        <v>24669643</v>
      </c>
      <c r="I521" s="12">
        <f t="shared" si="208"/>
        <v>49339286</v>
      </c>
      <c r="J521" s="6">
        <v>4811187.0449219998</v>
      </c>
      <c r="K521" s="12">
        <f t="shared" si="209"/>
        <v>38489496.359375998</v>
      </c>
      <c r="L521" s="6">
        <f t="shared" si="210"/>
        <v>296.48137600000001</v>
      </c>
      <c r="M521" s="6">
        <f t="shared" si="211"/>
        <v>5242880</v>
      </c>
      <c r="N521" s="13">
        <f t="shared" si="212"/>
        <v>1.281889623582487</v>
      </c>
      <c r="O521" s="13"/>
      <c r="P521" s="7">
        <f t="shared" si="213"/>
        <v>0</v>
      </c>
      <c r="Q521" s="7">
        <f t="shared" si="214"/>
        <v>1.1411225931393305</v>
      </c>
      <c r="R521" s="6">
        <f t="shared" si="215"/>
        <v>1.1411225931393305</v>
      </c>
      <c r="S521" s="6">
        <f t="shared" si="216"/>
        <v>1.1411225931393305</v>
      </c>
      <c r="T521" s="7">
        <f t="shared" si="217"/>
        <v>4.9933536084870262E-3</v>
      </c>
      <c r="U521" s="7">
        <f t="shared" si="218"/>
        <v>0.57741801499671219</v>
      </c>
      <c r="V521" s="7">
        <f t="shared" si="219"/>
        <v>1.9917933596122097</v>
      </c>
      <c r="W521" s="6">
        <f t="shared" si="220"/>
        <v>2.574204728217409</v>
      </c>
      <c r="X521" s="6">
        <v>7.7330000000000003E-3</v>
      </c>
      <c r="Y521" s="6">
        <v>2.2125770071395432</v>
      </c>
      <c r="Z521" s="6">
        <f t="shared" si="221"/>
        <v>14656.531658338685</v>
      </c>
      <c r="AA521" s="6">
        <f t="shared" si="223"/>
        <v>14656.531658338685</v>
      </c>
      <c r="AB521" s="6">
        <f t="shared" si="222"/>
        <v>16.34418688755083</v>
      </c>
    </row>
    <row r="522" spans="5:28">
      <c r="E522" s="12">
        <f t="shared" si="206"/>
        <v>1.2711368450662293</v>
      </c>
      <c r="F522" s="12">
        <f t="shared" si="207"/>
        <v>33252447</v>
      </c>
      <c r="G522" s="6">
        <v>1696415</v>
      </c>
      <c r="H522" s="6">
        <v>22168298</v>
      </c>
      <c r="I522" s="12">
        <f t="shared" si="208"/>
        <v>44336596</v>
      </c>
      <c r="J522" s="6">
        <v>5283551.3212890001</v>
      </c>
      <c r="K522" s="12">
        <f t="shared" si="209"/>
        <v>42268410.570312001</v>
      </c>
      <c r="L522" s="6">
        <f t="shared" si="210"/>
        <v>299.94787600000001</v>
      </c>
      <c r="M522" s="6">
        <f t="shared" si="211"/>
        <v>5242880</v>
      </c>
      <c r="N522" s="13">
        <f t="shared" si="212"/>
        <v>1.0489298131106124</v>
      </c>
      <c r="O522" s="13"/>
      <c r="P522" s="7">
        <f t="shared" si="213"/>
        <v>0</v>
      </c>
      <c r="Q522" s="7">
        <f t="shared" si="214"/>
        <v>1.2531584676379561</v>
      </c>
      <c r="R522" s="6">
        <f t="shared" si="215"/>
        <v>1.2531584676379561</v>
      </c>
      <c r="S522" s="6">
        <f t="shared" si="216"/>
        <v>1.2531584676379561</v>
      </c>
      <c r="T522" s="7">
        <f t="shared" si="217"/>
        <v>4.4870592903316735E-3</v>
      </c>
      <c r="U522" s="7">
        <f t="shared" si="218"/>
        <v>0.63410914761502712</v>
      </c>
      <c r="V522" s="7">
        <f t="shared" si="219"/>
        <v>4.4325322546963033</v>
      </c>
      <c r="W522" s="6">
        <f t="shared" si="220"/>
        <v>5.0711284616016616</v>
      </c>
      <c r="X522" s="6">
        <v>1.7208999999999999E-2</v>
      </c>
      <c r="Y522" s="6">
        <v>4.3880798875</v>
      </c>
      <c r="Z522" s="6">
        <f t="shared" si="221"/>
        <v>7181.9946983436348</v>
      </c>
      <c r="AA522" s="6">
        <f t="shared" si="223"/>
        <v>7181.9946983436348</v>
      </c>
      <c r="AB522" s="6">
        <f t="shared" si="222"/>
        <v>15.566001340299474</v>
      </c>
    </row>
    <row r="523" spans="5:28">
      <c r="E523" s="12">
        <f t="shared" si="206"/>
        <v>1.6039875301846416</v>
      </c>
      <c r="F523" s="12">
        <f t="shared" si="207"/>
        <v>28791289.5</v>
      </c>
      <c r="G523" s="6">
        <v>3523317</v>
      </c>
      <c r="H523" s="6">
        <v>19194193</v>
      </c>
      <c r="I523" s="12">
        <f t="shared" si="208"/>
        <v>38388386</v>
      </c>
      <c r="J523" s="6">
        <v>5772608.6669920003</v>
      </c>
      <c r="K523" s="12">
        <f t="shared" si="209"/>
        <v>46180869.335936002</v>
      </c>
      <c r="L523" s="6">
        <f t="shared" si="210"/>
        <v>300.79665599999998</v>
      </c>
      <c r="M523" s="6">
        <f t="shared" si="211"/>
        <v>5242880</v>
      </c>
      <c r="N523" s="13">
        <f t="shared" si="212"/>
        <v>0.83126165773860339</v>
      </c>
      <c r="O523" s="13"/>
      <c r="P523" s="7">
        <f t="shared" si="213"/>
        <v>0</v>
      </c>
      <c r="Q523" s="7">
        <f t="shared" si="214"/>
        <v>1.3691536225366767</v>
      </c>
      <c r="R523" s="6">
        <f t="shared" si="215"/>
        <v>1.3691536225366767</v>
      </c>
      <c r="S523" s="6">
        <f t="shared" si="216"/>
        <v>1.3691536225366767</v>
      </c>
      <c r="T523" s="7">
        <f t="shared" si="217"/>
        <v>3.8850741730857806E-3</v>
      </c>
      <c r="U523" s="7">
        <f t="shared" si="218"/>
        <v>0.6928037107527123</v>
      </c>
      <c r="V523" s="7">
        <f t="shared" si="219"/>
        <v>2.6784765481194062</v>
      </c>
      <c r="W523" s="6">
        <f t="shared" si="220"/>
        <v>3.3751653330452043</v>
      </c>
      <c r="X523" s="6">
        <v>1.0399E-2</v>
      </c>
      <c r="Y523" s="6">
        <v>3.024809125</v>
      </c>
      <c r="Z523" s="6">
        <f t="shared" si="221"/>
        <v>13066.20465945453</v>
      </c>
      <c r="AA523" s="6">
        <f t="shared" si="223"/>
        <v>13066.20465945453</v>
      </c>
      <c r="AB523" s="6">
        <f t="shared" si="222"/>
        <v>11.582754268674863</v>
      </c>
    </row>
    <row r="524" spans="5:28">
      <c r="E524" s="12">
        <f t="shared" si="206"/>
        <v>1.1628175229528235</v>
      </c>
      <c r="F524" s="12">
        <f t="shared" si="207"/>
        <v>35833162.5</v>
      </c>
      <c r="G524" s="6">
        <v>986703</v>
      </c>
      <c r="H524" s="6">
        <v>23888775</v>
      </c>
      <c r="I524" s="12">
        <f t="shared" si="208"/>
        <v>47777550</v>
      </c>
      <c r="J524" s="6">
        <v>5208428.6572270002</v>
      </c>
      <c r="K524" s="12">
        <f t="shared" si="209"/>
        <v>41667429.257816002</v>
      </c>
      <c r="L524" s="6">
        <f t="shared" si="210"/>
        <v>306.39936</v>
      </c>
      <c r="M524" s="6">
        <f t="shared" si="211"/>
        <v>5242880</v>
      </c>
      <c r="N524" s="13">
        <f t="shared" si="212"/>
        <v>1.1466402139757124</v>
      </c>
      <c r="O524" s="13"/>
      <c r="P524" s="7">
        <f t="shared" si="213"/>
        <v>0</v>
      </c>
      <c r="Q524" s="7">
        <f t="shared" si="214"/>
        <v>1.2353407922041062</v>
      </c>
      <c r="R524" s="6">
        <f t="shared" si="215"/>
        <v>1.2353407922041062</v>
      </c>
      <c r="S524" s="6">
        <f t="shared" si="216"/>
        <v>1.2353407922041062</v>
      </c>
      <c r="T524" s="7">
        <f t="shared" si="217"/>
        <v>4.8352990291989492E-3</v>
      </c>
      <c r="U524" s="7">
        <f t="shared" si="218"/>
        <v>0.62509324797135657</v>
      </c>
      <c r="V524" s="7">
        <f t="shared" si="219"/>
        <v>1.6803905183124346</v>
      </c>
      <c r="W524" s="6">
        <f t="shared" si="220"/>
        <v>2.3103190653129904</v>
      </c>
      <c r="X524" s="6">
        <v>6.5240000000000003E-3</v>
      </c>
      <c r="Y524" s="6">
        <v>2.0095699272709484</v>
      </c>
      <c r="Z524" s="6">
        <f t="shared" si="221"/>
        <v>18835.327900124252</v>
      </c>
      <c r="AA524" s="6">
        <f t="shared" si="223"/>
        <v>18835.327900124252</v>
      </c>
      <c r="AB524" s="6">
        <f t="shared" si="222"/>
        <v>14.965845873821749</v>
      </c>
    </row>
    <row r="525" spans="5:28">
      <c r="E525" s="12">
        <f t="shared" si="206"/>
        <v>2.5185926215178358</v>
      </c>
      <c r="F525" s="12">
        <f t="shared" si="207"/>
        <v>24385282.5</v>
      </c>
      <c r="G525" s="6">
        <v>5824554</v>
      </c>
      <c r="H525" s="6">
        <v>16256855</v>
      </c>
      <c r="I525" s="12">
        <f t="shared" si="208"/>
        <v>32513710</v>
      </c>
      <c r="J525" s="6">
        <v>7677074.0722660003</v>
      </c>
      <c r="K525" s="12">
        <f t="shared" si="209"/>
        <v>61416592.578128003</v>
      </c>
      <c r="L525" s="6">
        <f t="shared" si="210"/>
        <v>311.57333999999997</v>
      </c>
      <c r="M525" s="6">
        <f t="shared" si="211"/>
        <v>5242880</v>
      </c>
      <c r="N525" s="13">
        <f t="shared" si="212"/>
        <v>0.52939618814963285</v>
      </c>
      <c r="O525" s="13"/>
      <c r="P525" s="7">
        <f t="shared" si="213"/>
        <v>0</v>
      </c>
      <c r="Q525" s="7">
        <f t="shared" si="214"/>
        <v>1.8208568054557781</v>
      </c>
      <c r="R525" s="6">
        <f t="shared" si="215"/>
        <v>1.8208568054557781</v>
      </c>
      <c r="S525" s="6">
        <f t="shared" si="216"/>
        <v>1.8208568054557781</v>
      </c>
      <c r="T525" s="7">
        <f t="shared" si="217"/>
        <v>3.2905310213406959E-3</v>
      </c>
      <c r="U525" s="7">
        <f t="shared" si="218"/>
        <v>0.9213694729389651</v>
      </c>
      <c r="V525" s="7">
        <f t="shared" si="219"/>
        <v>4.3683971782003201</v>
      </c>
      <c r="W525" s="6">
        <f t="shared" si="220"/>
        <v>5.2930571821606263</v>
      </c>
      <c r="X525" s="6">
        <v>1.6959999999999999E-2</v>
      </c>
      <c r="Y525" s="6">
        <v>4.6072405333276798</v>
      </c>
      <c r="Z525" s="6">
        <f t="shared" si="221"/>
        <v>10636.183994432653</v>
      </c>
      <c r="AA525" s="6">
        <f t="shared" si="223"/>
        <v>10636.183994432653</v>
      </c>
      <c r="AB525" s="6">
        <f t="shared" si="222"/>
        <v>14.885627174702782</v>
      </c>
    </row>
    <row r="526" spans="5:28">
      <c r="E526" s="12">
        <f t="shared" si="206"/>
        <v>1.2216041721877218</v>
      </c>
      <c r="F526" s="12">
        <f t="shared" si="207"/>
        <v>35251096.5</v>
      </c>
      <c r="G526" s="6">
        <v>1602111</v>
      </c>
      <c r="H526" s="6">
        <v>23500731</v>
      </c>
      <c r="I526" s="12">
        <f t="shared" si="208"/>
        <v>47001462</v>
      </c>
      <c r="J526" s="6">
        <v>5382860.8198239999</v>
      </c>
      <c r="K526" s="12">
        <f t="shared" si="209"/>
        <v>43062886.558591999</v>
      </c>
      <c r="L526" s="6">
        <f t="shared" si="210"/>
        <v>314.05099200000001</v>
      </c>
      <c r="M526" s="6">
        <f t="shared" si="211"/>
        <v>5242880</v>
      </c>
      <c r="N526" s="13">
        <f t="shared" si="212"/>
        <v>1.0914610179707558</v>
      </c>
      <c r="O526" s="13"/>
      <c r="P526" s="7">
        <f t="shared" si="213"/>
        <v>0</v>
      </c>
      <c r="Q526" s="7">
        <f t="shared" si="214"/>
        <v>1.2767128028640693</v>
      </c>
      <c r="R526" s="6">
        <f t="shared" si="215"/>
        <v>1.2767128028640693</v>
      </c>
      <c r="S526" s="6">
        <f t="shared" si="216"/>
        <v>1.2767128028640693</v>
      </c>
      <c r="T526" s="7">
        <f t="shared" si="217"/>
        <v>4.7567554966617444E-3</v>
      </c>
      <c r="U526" s="7">
        <f t="shared" si="218"/>
        <v>0.64602784729953044</v>
      </c>
      <c r="V526" s="7">
        <f t="shared" si="219"/>
        <v>1.7120717006779202</v>
      </c>
      <c r="W526" s="6">
        <f t="shared" si="220"/>
        <v>2.3628563034741124</v>
      </c>
      <c r="X526" s="6">
        <v>6.6470000000000001E-3</v>
      </c>
      <c r="Y526" s="6">
        <v>2.0927525583355493</v>
      </c>
      <c r="Z526" s="6">
        <f t="shared" si="221"/>
        <v>19107.353736483667</v>
      </c>
      <c r="AA526" s="6">
        <f t="shared" si="223"/>
        <v>19107.353736483667</v>
      </c>
      <c r="AB526" s="6">
        <f t="shared" si="222"/>
        <v>12.906625967925587</v>
      </c>
    </row>
    <row r="527" spans="5:28">
      <c r="E527" s="12">
        <f t="shared" si="206"/>
        <v>2.7457095992807186</v>
      </c>
      <c r="F527" s="12">
        <f t="shared" si="207"/>
        <v>30634465.5</v>
      </c>
      <c r="G527" s="6">
        <v>3501776</v>
      </c>
      <c r="H527" s="6">
        <v>20422977</v>
      </c>
      <c r="I527" s="12">
        <f t="shared" si="208"/>
        <v>40845954</v>
      </c>
      <c r="J527" s="6">
        <v>10514168.249023</v>
      </c>
      <c r="K527" s="12">
        <f t="shared" si="209"/>
        <v>84113345.992183998</v>
      </c>
      <c r="L527" s="6">
        <f t="shared" si="210"/>
        <v>315.111244</v>
      </c>
      <c r="M527" s="6">
        <f t="shared" si="211"/>
        <v>5242880</v>
      </c>
      <c r="N527" s="13">
        <f t="shared" si="212"/>
        <v>0.48560610112687108</v>
      </c>
      <c r="O527" s="13"/>
      <c r="P527" s="7">
        <f t="shared" si="213"/>
        <v>0</v>
      </c>
      <c r="Q527" s="7">
        <f t="shared" si="214"/>
        <v>2.4937618980520955</v>
      </c>
      <c r="R527" s="6">
        <f t="shared" si="215"/>
        <v>2.4937618980520955</v>
      </c>
      <c r="S527" s="6">
        <f t="shared" si="216"/>
        <v>2.4937618980520955</v>
      </c>
      <c r="T527" s="7">
        <f t="shared" si="217"/>
        <v>4.1337909064593087E-3</v>
      </c>
      <c r="U527" s="7">
        <f t="shared" si="218"/>
        <v>1.2618653365597312</v>
      </c>
      <c r="V527" s="7">
        <f t="shared" si="219"/>
        <v>4.9512794196075918</v>
      </c>
      <c r="W527" s="6">
        <f t="shared" si="220"/>
        <v>6.2172785470737821</v>
      </c>
      <c r="X527" s="6">
        <v>1.9223000000000001E-2</v>
      </c>
      <c r="Y527" s="6">
        <v>5.3944009777735058</v>
      </c>
      <c r="Z527" s="6">
        <f t="shared" si="221"/>
        <v>12872.802882235317</v>
      </c>
      <c r="AA527" s="6">
        <f t="shared" si="223"/>
        <v>12872.802882235317</v>
      </c>
      <c r="AB527" s="6">
        <f t="shared" si="222"/>
        <v>15.254290007190239</v>
      </c>
    </row>
    <row r="528" spans="5:28">
      <c r="E528" s="12">
        <f t="shared" si="206"/>
        <v>2.5546255654031143</v>
      </c>
      <c r="F528" s="12">
        <f t="shared" si="207"/>
        <v>20111752.5</v>
      </c>
      <c r="G528" s="6">
        <v>7733822</v>
      </c>
      <c r="H528" s="6">
        <v>13407835</v>
      </c>
      <c r="I528" s="12">
        <f t="shared" si="208"/>
        <v>26815670</v>
      </c>
      <c r="J528" s="6">
        <v>6422249.6376949996</v>
      </c>
      <c r="K528" s="12">
        <f t="shared" si="209"/>
        <v>51377997.101559997</v>
      </c>
      <c r="L528" s="6">
        <f t="shared" si="210"/>
        <v>315.57046000000003</v>
      </c>
      <c r="M528" s="6">
        <f t="shared" si="211"/>
        <v>5242880</v>
      </c>
      <c r="N528" s="13">
        <f t="shared" si="212"/>
        <v>0.52192906521818838</v>
      </c>
      <c r="O528" s="13"/>
      <c r="P528" s="7">
        <f t="shared" si="213"/>
        <v>0</v>
      </c>
      <c r="Q528" s="7">
        <f t="shared" si="214"/>
        <v>1.5232361768369902</v>
      </c>
      <c r="R528" s="6">
        <f t="shared" si="215"/>
        <v>1.5232361768369902</v>
      </c>
      <c r="S528" s="6">
        <f t="shared" si="216"/>
        <v>1.5232361768369902</v>
      </c>
      <c r="T528" s="7">
        <f t="shared" si="217"/>
        <v>2.7138642127593274E-3</v>
      </c>
      <c r="U528" s="7">
        <f t="shared" si="218"/>
        <v>0.7707708311871132</v>
      </c>
      <c r="V528" s="7">
        <f t="shared" si="219"/>
        <v>4.0580246192538949</v>
      </c>
      <c r="W528" s="6">
        <f t="shared" si="220"/>
        <v>4.8315093146537675</v>
      </c>
      <c r="X528" s="6">
        <v>1.5755000000000002E-2</v>
      </c>
      <c r="Y528" s="6">
        <v>4.3425281428638947</v>
      </c>
      <c r="Z528" s="6">
        <f t="shared" si="221"/>
        <v>9568.2715127704869</v>
      </c>
      <c r="AA528" s="6">
        <f t="shared" si="223"/>
        <v>9568.2715127704869</v>
      </c>
      <c r="AB528" s="6">
        <f t="shared" si="222"/>
        <v>11.260287917613589</v>
      </c>
    </row>
    <row r="529" spans="5:28">
      <c r="E529" s="12">
        <f t="shared" si="206"/>
        <v>1.921634371577952</v>
      </c>
      <c r="F529" s="12">
        <f t="shared" si="207"/>
        <v>31751983.5</v>
      </c>
      <c r="G529" s="6">
        <v>3712815</v>
      </c>
      <c r="H529" s="6">
        <v>21167989</v>
      </c>
      <c r="I529" s="12">
        <f t="shared" si="208"/>
        <v>42335978</v>
      </c>
      <c r="J529" s="6">
        <v>7626962.8574219998</v>
      </c>
      <c r="K529" s="12">
        <f t="shared" si="209"/>
        <v>61015702.859375998</v>
      </c>
      <c r="L529" s="6">
        <f t="shared" si="210"/>
        <v>328.27216800000002</v>
      </c>
      <c r="M529" s="6">
        <f t="shared" si="211"/>
        <v>5242880</v>
      </c>
      <c r="N529" s="13">
        <f t="shared" si="212"/>
        <v>0.69385381165849225</v>
      </c>
      <c r="O529" s="13"/>
      <c r="P529" s="7">
        <f t="shared" si="213"/>
        <v>0</v>
      </c>
      <c r="Q529" s="7">
        <f t="shared" si="214"/>
        <v>1.8089713728392054</v>
      </c>
      <c r="R529" s="6">
        <f t="shared" si="215"/>
        <v>1.8089713728392054</v>
      </c>
      <c r="S529" s="6">
        <f t="shared" si="216"/>
        <v>1.8089713728392054</v>
      </c>
      <c r="T529" s="7">
        <f t="shared" si="217"/>
        <v>4.2845879146919024E-3</v>
      </c>
      <c r="U529" s="7">
        <f t="shared" si="218"/>
        <v>0.91535534005780095</v>
      </c>
      <c r="V529" s="7">
        <f t="shared" si="219"/>
        <v>4.7861766724833936</v>
      </c>
      <c r="W529" s="6">
        <f t="shared" si="220"/>
        <v>5.7058166004558863</v>
      </c>
      <c r="X529" s="6">
        <v>1.8582000000000001E-2</v>
      </c>
      <c r="Y529" s="6">
        <v>5.0267589176503389</v>
      </c>
      <c r="Z529" s="6">
        <f t="shared" si="221"/>
        <v>9635.0735810957121</v>
      </c>
      <c r="AA529" s="6">
        <f t="shared" si="223"/>
        <v>9635.0735810957121</v>
      </c>
      <c r="AB529" s="6">
        <f t="shared" si="222"/>
        <v>13.508857176762316</v>
      </c>
    </row>
    <row r="530" spans="5:28">
      <c r="E530" s="12">
        <f t="shared" si="206"/>
        <v>1.1006807929640816</v>
      </c>
      <c r="F530" s="12">
        <f t="shared" si="207"/>
        <v>40255669.5</v>
      </c>
      <c r="G530" s="6">
        <v>343791</v>
      </c>
      <c r="H530" s="6">
        <v>26837113</v>
      </c>
      <c r="I530" s="12">
        <f t="shared" si="208"/>
        <v>53674226</v>
      </c>
      <c r="J530" s="6">
        <v>5538580.2783199996</v>
      </c>
      <c r="K530" s="12">
        <f t="shared" si="209"/>
        <v>44308642.226559997</v>
      </c>
      <c r="L530" s="6">
        <f t="shared" si="210"/>
        <v>328.921176</v>
      </c>
      <c r="M530" s="6">
        <f t="shared" si="211"/>
        <v>5242880</v>
      </c>
      <c r="N530" s="13">
        <f t="shared" si="212"/>
        <v>1.2113714910412212</v>
      </c>
      <c r="O530" s="13"/>
      <c r="P530" s="7">
        <f t="shared" si="213"/>
        <v>0</v>
      </c>
      <c r="Q530" s="7">
        <f t="shared" si="214"/>
        <v>1.3136465139466089</v>
      </c>
      <c r="R530" s="6">
        <f t="shared" si="215"/>
        <v>1.3136465139466089</v>
      </c>
      <c r="S530" s="6">
        <f t="shared" si="216"/>
        <v>1.3136465139466089</v>
      </c>
      <c r="T530" s="7">
        <f t="shared" si="217"/>
        <v>5.4320686780884543E-3</v>
      </c>
      <c r="U530" s="7">
        <f t="shared" si="218"/>
        <v>0.66471662821400868</v>
      </c>
      <c r="V530" s="7">
        <f t="shared" si="219"/>
        <v>2.7405510599086913</v>
      </c>
      <c r="W530" s="6">
        <f t="shared" si="220"/>
        <v>3.4106997568007884</v>
      </c>
      <c r="X530" s="6">
        <v>1.064E-2</v>
      </c>
      <c r="Y530" s="6">
        <v>2.9009368888841598</v>
      </c>
      <c r="Z530" s="6">
        <f t="shared" si="221"/>
        <v>12246.301822806476</v>
      </c>
      <c r="AA530" s="6">
        <f t="shared" si="223"/>
        <v>12246.301822806476</v>
      </c>
      <c r="AB530" s="6">
        <f t="shared" si="222"/>
        <v>17.572352913637772</v>
      </c>
    </row>
    <row r="531" spans="5:28">
      <c r="E531" s="12">
        <f t="shared" si="206"/>
        <v>1.5843282472024083</v>
      </c>
      <c r="F531" s="12">
        <f t="shared" si="207"/>
        <v>30474379.5</v>
      </c>
      <c r="G531" s="6">
        <v>4690002</v>
      </c>
      <c r="H531" s="6">
        <v>20316253</v>
      </c>
      <c r="I531" s="12">
        <f t="shared" si="208"/>
        <v>40632506</v>
      </c>
      <c r="J531" s="6">
        <v>6035177.5322270002</v>
      </c>
      <c r="K531" s="12">
        <f t="shared" si="209"/>
        <v>48281420.257816002</v>
      </c>
      <c r="L531" s="6">
        <f t="shared" si="210"/>
        <v>337.59507600000001</v>
      </c>
      <c r="M531" s="6">
        <f t="shared" si="211"/>
        <v>5242880</v>
      </c>
      <c r="N531" s="13">
        <f t="shared" si="212"/>
        <v>0.84157644458319836</v>
      </c>
      <c r="O531" s="13"/>
      <c r="P531" s="7">
        <f t="shared" si="213"/>
        <v>0</v>
      </c>
      <c r="Q531" s="7">
        <f t="shared" si="214"/>
        <v>1.431429992500479</v>
      </c>
      <c r="R531" s="6">
        <f t="shared" si="215"/>
        <v>1.431429992500479</v>
      </c>
      <c r="S531" s="6">
        <f t="shared" si="216"/>
        <v>1.431429992500479</v>
      </c>
      <c r="T531" s="7">
        <f t="shared" si="217"/>
        <v>4.1121890263464845E-3</v>
      </c>
      <c r="U531" s="7">
        <f t="shared" si="218"/>
        <v>0.72431609876596836</v>
      </c>
      <c r="V531" s="7">
        <f t="shared" si="219"/>
        <v>2.1728654832133198</v>
      </c>
      <c r="W531" s="6">
        <f t="shared" si="220"/>
        <v>2.9012937710056348</v>
      </c>
      <c r="X531" s="6">
        <v>8.4360000000000008E-3</v>
      </c>
      <c r="Y531" s="6">
        <v>2.647441760002812</v>
      </c>
      <c r="Z531" s="6">
        <f t="shared" si="221"/>
        <v>16868.112760792777</v>
      </c>
      <c r="AA531" s="6">
        <f t="shared" si="223"/>
        <v>16868.112760792777</v>
      </c>
      <c r="AB531" s="6">
        <f t="shared" si="222"/>
        <v>9.5885777295646051</v>
      </c>
    </row>
    <row r="532" spans="5:28">
      <c r="E532" s="12">
        <f t="shared" si="206"/>
        <v>1.0792585869963323</v>
      </c>
      <c r="F532" s="12">
        <f t="shared" si="207"/>
        <v>41534958</v>
      </c>
      <c r="G532" s="6">
        <v>377002</v>
      </c>
      <c r="H532" s="6">
        <v>27689972</v>
      </c>
      <c r="I532" s="12">
        <f t="shared" si="208"/>
        <v>55379944</v>
      </c>
      <c r="J532" s="6">
        <v>5603370.0102540003</v>
      </c>
      <c r="K532" s="12">
        <f t="shared" si="209"/>
        <v>44826960.082032003</v>
      </c>
      <c r="L532" s="6">
        <f t="shared" si="210"/>
        <v>339.819704</v>
      </c>
      <c r="M532" s="6">
        <f t="shared" si="211"/>
        <v>5242880</v>
      </c>
      <c r="N532" s="13">
        <f t="shared" si="212"/>
        <v>1.2354160063197761</v>
      </c>
      <c r="O532" s="13"/>
      <c r="P532" s="7">
        <f t="shared" si="213"/>
        <v>0</v>
      </c>
      <c r="Q532" s="7">
        <f t="shared" si="214"/>
        <v>1.3290134132633509</v>
      </c>
      <c r="R532" s="6">
        <f t="shared" si="215"/>
        <v>1.3290134132633509</v>
      </c>
      <c r="S532" s="6">
        <f t="shared" si="216"/>
        <v>1.3290134132633509</v>
      </c>
      <c r="T532" s="7">
        <f t="shared" si="217"/>
        <v>5.6046948715514338E-3</v>
      </c>
      <c r="U532" s="7">
        <f t="shared" si="218"/>
        <v>0.67249241370232915</v>
      </c>
      <c r="V532" s="7">
        <f t="shared" si="219"/>
        <v>1.7986154183592473</v>
      </c>
      <c r="W532" s="6">
        <f t="shared" si="220"/>
        <v>2.4767125269331278</v>
      </c>
      <c r="X532" s="6">
        <v>6.9829999999999996E-3</v>
      </c>
      <c r="Y532" s="6">
        <v>2.1116010083356609</v>
      </c>
      <c r="Z532" s="6">
        <f t="shared" si="221"/>
        <v>18932.126783092524</v>
      </c>
      <c r="AA532" s="6">
        <f t="shared" si="223"/>
        <v>18932.126783092524</v>
      </c>
      <c r="AB532" s="6">
        <f t="shared" si="222"/>
        <v>17.290743713237923</v>
      </c>
    </row>
    <row r="533" spans="5:28">
      <c r="E533" s="12">
        <f t="shared" si="206"/>
        <v>2.8417247181959433</v>
      </c>
      <c r="F533" s="12">
        <f t="shared" si="207"/>
        <v>33165631.5</v>
      </c>
      <c r="G533" s="6">
        <v>3799275</v>
      </c>
      <c r="H533" s="6">
        <v>22110421</v>
      </c>
      <c r="I533" s="12">
        <f t="shared" si="208"/>
        <v>44220842</v>
      </c>
      <c r="J533" s="6">
        <v>11780949.353515999</v>
      </c>
      <c r="K533" s="12">
        <f t="shared" si="209"/>
        <v>94247594.828127995</v>
      </c>
      <c r="L533" s="6">
        <f t="shared" si="210"/>
        <v>341.31055199999997</v>
      </c>
      <c r="M533" s="6">
        <f t="shared" si="211"/>
        <v>5242880</v>
      </c>
      <c r="N533" s="13">
        <f t="shared" si="212"/>
        <v>0.46919862603010831</v>
      </c>
      <c r="O533" s="13"/>
      <c r="P533" s="7">
        <f t="shared" si="213"/>
        <v>0</v>
      </c>
      <c r="Q533" s="7">
        <f t="shared" si="214"/>
        <v>2.7942184226897471</v>
      </c>
      <c r="R533" s="6">
        <f t="shared" si="215"/>
        <v>2.7942184226897471</v>
      </c>
      <c r="S533" s="6">
        <f t="shared" si="216"/>
        <v>2.7942184226897471</v>
      </c>
      <c r="T533" s="7">
        <f t="shared" si="217"/>
        <v>4.4753444744018919E-3</v>
      </c>
      <c r="U533" s="7">
        <f t="shared" si="218"/>
        <v>1.413898966506361</v>
      </c>
      <c r="V533" s="7">
        <f t="shared" si="219"/>
        <v>5.535707084544887</v>
      </c>
      <c r="W533" s="6">
        <f t="shared" si="220"/>
        <v>6.95408139552565</v>
      </c>
      <c r="X533" s="6">
        <v>2.1492000000000001E-2</v>
      </c>
      <c r="Y533" s="6">
        <v>6.0471324000071647</v>
      </c>
      <c r="Z533" s="6">
        <f t="shared" si="221"/>
        <v>12901.202413408464</v>
      </c>
      <c r="AA533" s="6">
        <f t="shared" si="223"/>
        <v>12901.202413408464</v>
      </c>
      <c r="AB533" s="6">
        <f t="shared" si="222"/>
        <v>14.998001292602932</v>
      </c>
    </row>
    <row r="534" spans="5:28">
      <c r="E534" s="12">
        <f t="shared" si="206"/>
        <v>1.0602058034904145</v>
      </c>
      <c r="F534" s="12">
        <f t="shared" si="207"/>
        <v>43073451</v>
      </c>
      <c r="G534" s="6">
        <v>72000</v>
      </c>
      <c r="H534" s="6">
        <v>28715634</v>
      </c>
      <c r="I534" s="12">
        <f t="shared" si="208"/>
        <v>57431268</v>
      </c>
      <c r="J534" s="6">
        <v>5708340.3408199996</v>
      </c>
      <c r="K534" s="12">
        <f t="shared" si="209"/>
        <v>45666722.726559997</v>
      </c>
      <c r="L534" s="6">
        <f t="shared" si="210"/>
        <v>346.02760799999999</v>
      </c>
      <c r="M534" s="6">
        <f t="shared" si="211"/>
        <v>5242880</v>
      </c>
      <c r="N534" s="13">
        <f t="shared" si="212"/>
        <v>1.2576174634620252</v>
      </c>
      <c r="O534" s="13"/>
      <c r="P534" s="7">
        <f t="shared" si="213"/>
        <v>0</v>
      </c>
      <c r="Q534" s="7">
        <f t="shared" si="214"/>
        <v>1.3539103908075085</v>
      </c>
      <c r="R534" s="6">
        <f t="shared" si="215"/>
        <v>1.3539103908075085</v>
      </c>
      <c r="S534" s="6">
        <f t="shared" si="216"/>
        <v>1.3539103908075085</v>
      </c>
      <c r="T534" s="7">
        <f t="shared" si="217"/>
        <v>5.81229791829143E-3</v>
      </c>
      <c r="U534" s="7">
        <f t="shared" si="218"/>
        <v>0.68509050214558376</v>
      </c>
      <c r="V534" s="7">
        <f t="shared" si="219"/>
        <v>1.9037042184008588</v>
      </c>
      <c r="W534" s="6">
        <f t="shared" si="220"/>
        <v>2.5946070184647341</v>
      </c>
      <c r="X534" s="6">
        <v>7.391E-3</v>
      </c>
      <c r="Y534" s="6">
        <v>2.2077485538484281</v>
      </c>
      <c r="Z534" s="6">
        <f t="shared" si="221"/>
        <v>18218.365455385043</v>
      </c>
      <c r="AA534" s="6">
        <f t="shared" si="223"/>
        <v>18218.365455385043</v>
      </c>
      <c r="AB534" s="6">
        <f t="shared" si="222"/>
        <v>17.522759280804657</v>
      </c>
    </row>
    <row r="535" spans="5:28">
      <c r="E535" s="12">
        <f t="shared" si="206"/>
        <v>1.0267752268052497</v>
      </c>
      <c r="F535" s="12">
        <f t="shared" si="207"/>
        <v>43450936.5</v>
      </c>
      <c r="G535" s="6">
        <v>45101</v>
      </c>
      <c r="H535" s="6">
        <v>28967291</v>
      </c>
      <c r="I535" s="12">
        <f t="shared" si="208"/>
        <v>57934582</v>
      </c>
      <c r="J535" s="6">
        <v>5576793.1474609999</v>
      </c>
      <c r="K535" s="12">
        <f t="shared" si="209"/>
        <v>44614345.179687999</v>
      </c>
      <c r="L535" s="6">
        <f t="shared" si="210"/>
        <v>348.50951199999997</v>
      </c>
      <c r="M535" s="6">
        <f t="shared" si="211"/>
        <v>5242880</v>
      </c>
      <c r="N535" s="13">
        <f t="shared" si="212"/>
        <v>1.2985639880326303</v>
      </c>
      <c r="O535" s="13"/>
      <c r="P535" s="7">
        <f t="shared" si="213"/>
        <v>0</v>
      </c>
      <c r="Q535" s="7">
        <f t="shared" si="214"/>
        <v>1.3227098839462219</v>
      </c>
      <c r="R535" s="6">
        <f t="shared" si="215"/>
        <v>1.3227098839462219</v>
      </c>
      <c r="S535" s="6">
        <f t="shared" si="216"/>
        <v>1.3227098839462219</v>
      </c>
      <c r="T535" s="7">
        <f t="shared" si="217"/>
        <v>5.8632355175526358E-3</v>
      </c>
      <c r="U535" s="7">
        <f t="shared" si="218"/>
        <v>0.66930277272277683</v>
      </c>
      <c r="V535" s="7">
        <f t="shared" si="219"/>
        <v>2.1061547008339634</v>
      </c>
      <c r="W535" s="6">
        <f t="shared" si="220"/>
        <v>2.7813207090742926</v>
      </c>
      <c r="X535" s="6">
        <v>8.1770000000000002E-3</v>
      </c>
      <c r="Y535" s="6">
        <v>2.4082900399999998</v>
      </c>
      <c r="Z535" s="6">
        <f t="shared" si="221"/>
        <v>16075.979992004668</v>
      </c>
      <c r="AA535" s="6">
        <f t="shared" si="223"/>
        <v>16075.979992004668</v>
      </c>
      <c r="AB535" s="6">
        <f t="shared" si="222"/>
        <v>15.489441175212137</v>
      </c>
    </row>
    <row r="536" spans="5:28">
      <c r="E536" s="12">
        <f t="shared" si="206"/>
        <v>1.2442958731151843</v>
      </c>
      <c r="F536" s="12">
        <f t="shared" si="207"/>
        <v>40695523.5</v>
      </c>
      <c r="G536" s="6">
        <v>1505785</v>
      </c>
      <c r="H536" s="6">
        <v>27130349</v>
      </c>
      <c r="I536" s="12">
        <f t="shared" si="208"/>
        <v>54260698</v>
      </c>
      <c r="J536" s="6">
        <v>6329658.9931640001</v>
      </c>
      <c r="K536" s="12">
        <f t="shared" si="209"/>
        <v>50637271.945312001</v>
      </c>
      <c r="L536" s="6">
        <f t="shared" si="210"/>
        <v>355.67988800000001</v>
      </c>
      <c r="M536" s="6">
        <f t="shared" si="211"/>
        <v>5242880</v>
      </c>
      <c r="N536" s="13">
        <f t="shared" si="212"/>
        <v>1.0715565020683042</v>
      </c>
      <c r="O536" s="13"/>
      <c r="P536" s="7">
        <f t="shared" si="213"/>
        <v>0</v>
      </c>
      <c r="Q536" s="7">
        <f t="shared" si="214"/>
        <v>1.5012754267349602</v>
      </c>
      <c r="R536" s="6">
        <f t="shared" si="215"/>
        <v>1.5012754267349602</v>
      </c>
      <c r="S536" s="6">
        <f t="shared" si="216"/>
        <v>1.5012754267349602</v>
      </c>
      <c r="T536" s="7">
        <f t="shared" si="217"/>
        <v>5.491422234146736E-3</v>
      </c>
      <c r="U536" s="7">
        <f t="shared" si="218"/>
        <v>0.75965849951653641</v>
      </c>
      <c r="V536" s="7">
        <f t="shared" si="219"/>
        <v>2.3758311068230986</v>
      </c>
      <c r="W536" s="6">
        <f t="shared" si="220"/>
        <v>3.1409810285737816</v>
      </c>
      <c r="X536" s="6">
        <v>9.2239999999999996E-3</v>
      </c>
      <c r="Y536" s="6">
        <v>2.7530384470555678</v>
      </c>
      <c r="Z536" s="6">
        <f t="shared" si="221"/>
        <v>16175.75267492368</v>
      </c>
      <c r="AA536" s="6">
        <f t="shared" si="223"/>
        <v>16175.75267492368</v>
      </c>
      <c r="AB536" s="6">
        <f t="shared" si="222"/>
        <v>14.091433482635395</v>
      </c>
    </row>
    <row r="537" spans="5:28">
      <c r="E537" s="12">
        <f t="shared" si="206"/>
        <v>1.1241034147563924</v>
      </c>
      <c r="F537" s="12">
        <f t="shared" si="207"/>
        <v>42921846</v>
      </c>
      <c r="G537" s="6">
        <v>638802</v>
      </c>
      <c r="H537" s="6">
        <v>28614564</v>
      </c>
      <c r="I537" s="12">
        <f t="shared" si="208"/>
        <v>57229128</v>
      </c>
      <c r="J537" s="6">
        <v>6031074.2070310004</v>
      </c>
      <c r="K537" s="12">
        <f t="shared" si="209"/>
        <v>48248593.656248003</v>
      </c>
      <c r="L537" s="6">
        <f t="shared" si="210"/>
        <v>356.15080799999998</v>
      </c>
      <c r="M537" s="6">
        <f t="shared" si="211"/>
        <v>5242880</v>
      </c>
      <c r="N537" s="13">
        <f t="shared" si="212"/>
        <v>1.1861304892684483</v>
      </c>
      <c r="O537" s="13"/>
      <c r="P537" s="7">
        <f t="shared" si="213"/>
        <v>0</v>
      </c>
      <c r="Q537" s="7">
        <f t="shared" si="214"/>
        <v>1.4304567613530648</v>
      </c>
      <c r="R537" s="6">
        <f t="shared" si="215"/>
        <v>1.4304567613530648</v>
      </c>
      <c r="S537" s="6">
        <f t="shared" si="216"/>
        <v>1.4304567613530648</v>
      </c>
      <c r="T537" s="7">
        <f t="shared" si="217"/>
        <v>5.7918404577108375E-3</v>
      </c>
      <c r="U537" s="7">
        <f t="shared" si="218"/>
        <v>0.72382363529127125</v>
      </c>
      <c r="V537" s="7">
        <f t="shared" si="219"/>
        <v>1.8753714536837578</v>
      </c>
      <c r="W537" s="6">
        <f t="shared" si="220"/>
        <v>2.6049869294327399</v>
      </c>
      <c r="X537" s="6">
        <v>7.2810000000000001E-3</v>
      </c>
      <c r="Y537" s="6">
        <v>2.2329706846181847</v>
      </c>
      <c r="Z537" s="6">
        <f t="shared" si="221"/>
        <v>19546.432651463598</v>
      </c>
      <c r="AA537" s="6">
        <f t="shared" si="223"/>
        <v>19546.432651463598</v>
      </c>
      <c r="AB537" s="6">
        <f t="shared" si="222"/>
        <v>16.660149073034795</v>
      </c>
    </row>
    <row r="538" spans="5:28">
      <c r="E538" s="12">
        <f t="shared" si="206"/>
        <v>3.1842871635582073</v>
      </c>
      <c r="F538" s="12">
        <f t="shared" si="207"/>
        <v>28311373.5</v>
      </c>
      <c r="G538" s="6">
        <v>6592765</v>
      </c>
      <c r="H538" s="6">
        <v>18874249</v>
      </c>
      <c r="I538" s="12">
        <f t="shared" si="208"/>
        <v>37748498</v>
      </c>
      <c r="J538" s="6">
        <v>11268942.902344</v>
      </c>
      <c r="K538" s="12">
        <f t="shared" si="209"/>
        <v>90151543.218751997</v>
      </c>
      <c r="L538" s="6">
        <f t="shared" si="210"/>
        <v>358.34628800000002</v>
      </c>
      <c r="M538" s="6">
        <f t="shared" si="211"/>
        <v>5242880</v>
      </c>
      <c r="N538" s="13">
        <f t="shared" si="212"/>
        <v>0.41872270459534533</v>
      </c>
      <c r="O538" s="13"/>
      <c r="P538" s="7">
        <f t="shared" si="213"/>
        <v>0</v>
      </c>
      <c r="Q538" s="7">
        <f t="shared" si="214"/>
        <v>2.6727801739145054</v>
      </c>
      <c r="R538" s="6">
        <f t="shared" si="215"/>
        <v>2.6727801739145054</v>
      </c>
      <c r="S538" s="6">
        <f t="shared" si="216"/>
        <v>2.6727801739145054</v>
      </c>
      <c r="T538" s="7">
        <f t="shared" si="217"/>
        <v>3.8203146819608476E-3</v>
      </c>
      <c r="U538" s="7">
        <f t="shared" si="218"/>
        <v>1.3524501502494075</v>
      </c>
      <c r="V538" s="7">
        <f t="shared" si="219"/>
        <v>6.032560749447506</v>
      </c>
      <c r="W538" s="6">
        <f t="shared" si="220"/>
        <v>7.3888312143788744</v>
      </c>
      <c r="X538" s="6">
        <v>2.3421000000000001E-2</v>
      </c>
      <c r="Y538" s="6">
        <v>6.4344513300000008</v>
      </c>
      <c r="Z538" s="6">
        <f t="shared" si="221"/>
        <v>11311.896050187888</v>
      </c>
      <c r="AA538" s="6">
        <f t="shared" si="223"/>
        <v>11311.896050187888</v>
      </c>
      <c r="AB538" s="6">
        <f t="shared" si="222"/>
        <v>14.832342890359129</v>
      </c>
    </row>
    <row r="539" spans="5:28">
      <c r="E539" s="12">
        <f t="shared" si="206"/>
        <v>1.1634613157441873</v>
      </c>
      <c r="F539" s="12">
        <f t="shared" si="207"/>
        <v>43057008</v>
      </c>
      <c r="G539" s="6">
        <v>1062400</v>
      </c>
      <c r="H539" s="6">
        <v>28704672</v>
      </c>
      <c r="I539" s="12">
        <f t="shared" si="208"/>
        <v>57409344</v>
      </c>
      <c r="J539" s="6">
        <v>6261895.3974609999</v>
      </c>
      <c r="K539" s="12">
        <f t="shared" si="209"/>
        <v>50095163.179687999</v>
      </c>
      <c r="L539" s="6">
        <f t="shared" si="210"/>
        <v>365.70406400000002</v>
      </c>
      <c r="M539" s="6">
        <f t="shared" si="211"/>
        <v>5242880</v>
      </c>
      <c r="N539" s="13">
        <f t="shared" si="212"/>
        <v>1.1460057290177201</v>
      </c>
      <c r="O539" s="13"/>
      <c r="P539" s="7">
        <f t="shared" si="213"/>
        <v>0</v>
      </c>
      <c r="Q539" s="7">
        <f t="shared" si="214"/>
        <v>1.485203183164495</v>
      </c>
      <c r="R539" s="6">
        <f t="shared" si="215"/>
        <v>1.485203183164495</v>
      </c>
      <c r="S539" s="6">
        <f t="shared" si="216"/>
        <v>1.485203183164495</v>
      </c>
      <c r="T539" s="7">
        <f t="shared" si="217"/>
        <v>5.8100791126825995E-3</v>
      </c>
      <c r="U539" s="7">
        <f t="shared" si="218"/>
        <v>0.75152580366527777</v>
      </c>
      <c r="V539" s="7">
        <f t="shared" si="219"/>
        <v>2.0417620537496424</v>
      </c>
      <c r="W539" s="6">
        <f t="shared" si="220"/>
        <v>2.7990979365276027</v>
      </c>
      <c r="X539" s="6">
        <v>7.927E-3</v>
      </c>
      <c r="Y539" s="6">
        <v>2.4121861</v>
      </c>
      <c r="Z539" s="6">
        <f t="shared" si="221"/>
        <v>18636.005842872397</v>
      </c>
      <c r="AA539" s="6">
        <f t="shared" si="223"/>
        <v>18636.005842872397</v>
      </c>
      <c r="AB539" s="6">
        <f t="shared" si="222"/>
        <v>16.039883345965833</v>
      </c>
    </row>
    <row r="540" spans="5:28">
      <c r="E540" s="12">
        <f t="shared" si="206"/>
        <v>1.3305089143064415</v>
      </c>
      <c r="F540" s="12">
        <f t="shared" si="207"/>
        <v>39773800.5</v>
      </c>
      <c r="G540" s="6">
        <v>2380515</v>
      </c>
      <c r="H540" s="6">
        <v>26515867</v>
      </c>
      <c r="I540" s="12">
        <f t="shared" si="208"/>
        <v>53031734</v>
      </c>
      <c r="J540" s="6">
        <v>6614924.515137</v>
      </c>
      <c r="K540" s="12">
        <f t="shared" si="209"/>
        <v>52919396.121096</v>
      </c>
      <c r="L540" s="6">
        <f t="shared" si="210"/>
        <v>365.800704</v>
      </c>
      <c r="M540" s="6">
        <f t="shared" si="211"/>
        <v>5242880</v>
      </c>
      <c r="N540" s="13">
        <f t="shared" si="212"/>
        <v>1.0021228110511113</v>
      </c>
      <c r="O540" s="13"/>
      <c r="P540" s="7">
        <f t="shared" si="213"/>
        <v>0</v>
      </c>
      <c r="Q540" s="7">
        <f t="shared" si="214"/>
        <v>1.5689350145098004</v>
      </c>
      <c r="R540" s="6">
        <f t="shared" si="215"/>
        <v>1.5689350145098004</v>
      </c>
      <c r="S540" s="6">
        <f t="shared" si="216"/>
        <v>1.5689350145098004</v>
      </c>
      <c r="T540" s="7">
        <f t="shared" si="217"/>
        <v>5.3670456506651537E-3</v>
      </c>
      <c r="U540" s="7">
        <f t="shared" si="218"/>
        <v>0.79389484283611333</v>
      </c>
      <c r="V540" s="7">
        <f t="shared" si="219"/>
        <v>2.1821380243934621</v>
      </c>
      <c r="W540" s="6">
        <f t="shared" si="220"/>
        <v>2.9813999128802404</v>
      </c>
      <c r="X540" s="6">
        <v>8.4720000000000004E-3</v>
      </c>
      <c r="Y540" s="6">
        <v>2.6725982999999998</v>
      </c>
      <c r="Z540" s="6">
        <f t="shared" si="221"/>
        <v>18419.062966357415</v>
      </c>
      <c r="AA540" s="6">
        <f t="shared" si="223"/>
        <v>18419.062966357415</v>
      </c>
      <c r="AB540" s="6">
        <f t="shared" si="222"/>
        <v>11.554359399249812</v>
      </c>
    </row>
    <row r="541" spans="5:28">
      <c r="E541" s="12">
        <f t="shared" si="206"/>
        <v>1.6572750408579497</v>
      </c>
      <c r="F541" s="12">
        <f t="shared" si="207"/>
        <v>35657100</v>
      </c>
      <c r="G541" s="6">
        <v>4194304</v>
      </c>
      <c r="H541" s="6">
        <v>23771400</v>
      </c>
      <c r="I541" s="12">
        <f t="shared" si="208"/>
        <v>47542800</v>
      </c>
      <c r="J541" s="6">
        <v>7386702.7324219998</v>
      </c>
      <c r="K541" s="12">
        <f t="shared" si="209"/>
        <v>59093621.859375998</v>
      </c>
      <c r="L541" s="6">
        <f t="shared" si="210"/>
        <v>369.14287999999999</v>
      </c>
      <c r="M541" s="6">
        <f t="shared" si="211"/>
        <v>5242880</v>
      </c>
      <c r="N541" s="13">
        <f t="shared" si="212"/>
        <v>0.80453352670000033</v>
      </c>
      <c r="O541" s="13"/>
      <c r="P541" s="7">
        <f t="shared" si="213"/>
        <v>0</v>
      </c>
      <c r="Q541" s="7">
        <f t="shared" si="214"/>
        <v>1.7519862142269769</v>
      </c>
      <c r="R541" s="6">
        <f t="shared" si="215"/>
        <v>1.7519862142269769</v>
      </c>
      <c r="S541" s="6">
        <f t="shared" si="216"/>
        <v>1.7519862142269769</v>
      </c>
      <c r="T541" s="7">
        <f t="shared" si="217"/>
        <v>4.8115412926238331E-3</v>
      </c>
      <c r="U541" s="7">
        <f t="shared" si="218"/>
        <v>0.88652035127747775</v>
      </c>
      <c r="V541" s="7">
        <f t="shared" si="219"/>
        <v>4.4964097606039495</v>
      </c>
      <c r="W541" s="6">
        <f t="shared" si="220"/>
        <v>5.387741653174051</v>
      </c>
      <c r="X541" s="6">
        <v>1.7457E-2</v>
      </c>
      <c r="Y541" s="6">
        <v>4.7652154687500001</v>
      </c>
      <c r="Z541" s="6">
        <f t="shared" si="221"/>
        <v>9936.0097051439352</v>
      </c>
      <c r="AA541" s="6">
        <f t="shared" si="223"/>
        <v>9936.0097051439352</v>
      </c>
      <c r="AB541" s="6">
        <f t="shared" si="222"/>
        <v>13.063967170142474</v>
      </c>
    </row>
    <row r="542" spans="5:28">
      <c r="E542" s="12">
        <f t="shared" si="206"/>
        <v>1.1208465300445427</v>
      </c>
      <c r="F542" s="12">
        <f t="shared" si="207"/>
        <v>45192841.5</v>
      </c>
      <c r="G542" s="6">
        <v>540486</v>
      </c>
      <c r="H542" s="6">
        <v>30128561</v>
      </c>
      <c r="I542" s="12">
        <f t="shared" si="208"/>
        <v>60257122</v>
      </c>
      <c r="J542" s="6">
        <v>6331779.9472660003</v>
      </c>
      <c r="K542" s="12">
        <f t="shared" si="209"/>
        <v>50654239.578128003</v>
      </c>
      <c r="L542" s="6">
        <f t="shared" si="210"/>
        <v>372.35245200000003</v>
      </c>
      <c r="M542" s="6">
        <f t="shared" si="211"/>
        <v>5242880</v>
      </c>
      <c r="N542" s="13">
        <f t="shared" si="212"/>
        <v>1.1895770719657279</v>
      </c>
      <c r="O542" s="13"/>
      <c r="P542" s="7">
        <f t="shared" si="213"/>
        <v>0</v>
      </c>
      <c r="Q542" s="7">
        <f t="shared" si="214"/>
        <v>1.5017784769431948</v>
      </c>
      <c r="R542" s="6">
        <f t="shared" si="215"/>
        <v>1.5017784769431948</v>
      </c>
      <c r="S542" s="6">
        <f t="shared" si="216"/>
        <v>1.5017784769431948</v>
      </c>
      <c r="T542" s="7">
        <f t="shared" si="217"/>
        <v>6.0982868210890401E-3</v>
      </c>
      <c r="U542" s="7">
        <f t="shared" si="218"/>
        <v>0.75991304732273079</v>
      </c>
      <c r="V542" s="7">
        <f t="shared" si="219"/>
        <v>3.3375996836745139</v>
      </c>
      <c r="W542" s="6">
        <f t="shared" si="220"/>
        <v>4.1036110178183334</v>
      </c>
      <c r="X542" s="6">
        <v>1.2958000000000001E-2</v>
      </c>
      <c r="Y542" s="6">
        <v>3.513267199996466</v>
      </c>
      <c r="Z542" s="6">
        <f t="shared" si="221"/>
        <v>11489.585406260185</v>
      </c>
      <c r="AA542" s="6">
        <f t="shared" si="223"/>
        <v>11489.585406260185</v>
      </c>
      <c r="AB542" s="6">
        <f t="shared" si="222"/>
        <v>16.803271263354556</v>
      </c>
    </row>
    <row r="543" spans="5:28">
      <c r="E543" s="12">
        <f t="shared" si="206"/>
        <v>2.9589437308451836</v>
      </c>
      <c r="F543" s="12">
        <f t="shared" si="207"/>
        <v>36426262.5</v>
      </c>
      <c r="G543" s="6">
        <v>4163763</v>
      </c>
      <c r="H543" s="6">
        <v>24284175</v>
      </c>
      <c r="I543" s="12">
        <f t="shared" si="208"/>
        <v>48568350</v>
      </c>
      <c r="J543" s="6">
        <v>13472907.632812001</v>
      </c>
      <c r="K543" s="12">
        <f t="shared" si="209"/>
        <v>107783261.06249601</v>
      </c>
      <c r="L543" s="6">
        <f t="shared" si="210"/>
        <v>374.68536</v>
      </c>
      <c r="M543" s="6">
        <f t="shared" si="211"/>
        <v>5242880</v>
      </c>
      <c r="N543" s="13">
        <f t="shared" si="212"/>
        <v>0.45061125003295827</v>
      </c>
      <c r="O543" s="13"/>
      <c r="P543" s="7">
        <f t="shared" si="213"/>
        <v>0</v>
      </c>
      <c r="Q543" s="7">
        <f t="shared" si="214"/>
        <v>3.1955189335879082</v>
      </c>
      <c r="R543" s="6">
        <f t="shared" si="215"/>
        <v>3.1955189335879082</v>
      </c>
      <c r="S543" s="6">
        <f t="shared" si="216"/>
        <v>3.1955189335879082</v>
      </c>
      <c r="T543" s="7">
        <f t="shared" si="217"/>
        <v>4.9153314810992778E-3</v>
      </c>
      <c r="U543" s="7">
        <f t="shared" si="218"/>
        <v>1.6169605357129659</v>
      </c>
      <c r="V543" s="7">
        <f t="shared" si="219"/>
        <v>6.1755124259746976</v>
      </c>
      <c r="W543" s="6">
        <f t="shared" si="220"/>
        <v>7.7973882931687628</v>
      </c>
      <c r="X543" s="6">
        <v>2.3976000000000001E-2</v>
      </c>
      <c r="Y543" s="6">
        <v>6.7362969599999998</v>
      </c>
      <c r="Z543" s="6">
        <f t="shared" si="221"/>
        <v>13227.990213496447</v>
      </c>
      <c r="AA543" s="6">
        <f t="shared" si="223"/>
        <v>13227.990213496447</v>
      </c>
      <c r="AB543" s="6">
        <f t="shared" si="222"/>
        <v>15.751849116354322</v>
      </c>
    </row>
    <row r="544" spans="5:28">
      <c r="E544" s="12">
        <f t="shared" si="206"/>
        <v>1.5075725204051738</v>
      </c>
      <c r="F544" s="12">
        <f t="shared" si="207"/>
        <v>39932985</v>
      </c>
      <c r="G544" s="6">
        <v>2987012</v>
      </c>
      <c r="H544" s="6">
        <v>26621990</v>
      </c>
      <c r="I544" s="12">
        <f t="shared" si="208"/>
        <v>53243980</v>
      </c>
      <c r="J544" s="6">
        <v>7525233.8554689996</v>
      </c>
      <c r="K544" s="12">
        <f t="shared" si="209"/>
        <v>60201870.843751997</v>
      </c>
      <c r="L544" s="6">
        <f t="shared" si="210"/>
        <v>379.20411999999999</v>
      </c>
      <c r="M544" s="6">
        <f t="shared" si="211"/>
        <v>5242880</v>
      </c>
      <c r="N544" s="13">
        <f t="shared" si="212"/>
        <v>0.88442400964896062</v>
      </c>
      <c r="O544" s="13"/>
      <c r="P544" s="7">
        <f t="shared" si="213"/>
        <v>0</v>
      </c>
      <c r="Q544" s="7">
        <f t="shared" si="214"/>
        <v>1.7848431771523205</v>
      </c>
      <c r="R544" s="6">
        <f t="shared" si="215"/>
        <v>1.7848431771523205</v>
      </c>
      <c r="S544" s="6">
        <f t="shared" si="216"/>
        <v>1.7848431771523205</v>
      </c>
      <c r="T544" s="7">
        <f t="shared" si="217"/>
        <v>5.3885258830703598E-3</v>
      </c>
      <c r="U544" s="7">
        <f t="shared" si="218"/>
        <v>0.90314626195985093</v>
      </c>
      <c r="V544" s="7">
        <f t="shared" si="219"/>
        <v>6.262828855421037</v>
      </c>
      <c r="W544" s="6">
        <f t="shared" si="220"/>
        <v>7.171363643263958</v>
      </c>
      <c r="X544" s="6">
        <v>2.4315E-2</v>
      </c>
      <c r="Y544" s="6">
        <v>6.1901127000000002</v>
      </c>
      <c r="Z544" s="6">
        <f t="shared" si="221"/>
        <v>7240.5024764644068</v>
      </c>
      <c r="AA544" s="6">
        <f t="shared" si="223"/>
        <v>7240.5024764644068</v>
      </c>
      <c r="AB544" s="6">
        <f t="shared" si="222"/>
        <v>15.851907563233183</v>
      </c>
    </row>
    <row r="545" spans="5:28">
      <c r="E545" s="12">
        <f t="shared" si="206"/>
        <v>3.2366960997730181</v>
      </c>
      <c r="F545" s="12">
        <f t="shared" si="207"/>
        <v>30589873.5</v>
      </c>
      <c r="G545" s="6">
        <v>7122792</v>
      </c>
      <c r="H545" s="6">
        <v>20393249</v>
      </c>
      <c r="I545" s="12">
        <f t="shared" si="208"/>
        <v>40786498</v>
      </c>
      <c r="J545" s="6">
        <v>12376265.53125</v>
      </c>
      <c r="K545" s="12">
        <f t="shared" si="209"/>
        <v>99010124.25</v>
      </c>
      <c r="L545" s="6">
        <f t="shared" si="210"/>
        <v>387.17482799999999</v>
      </c>
      <c r="M545" s="6">
        <f t="shared" si="211"/>
        <v>5242880</v>
      </c>
      <c r="N545" s="13">
        <f t="shared" si="212"/>
        <v>0.41194270090010515</v>
      </c>
      <c r="O545" s="13"/>
      <c r="P545" s="7">
        <f t="shared" si="213"/>
        <v>0</v>
      </c>
      <c r="Q545" s="7">
        <f t="shared" si="214"/>
        <v>2.9354161633160691</v>
      </c>
      <c r="R545" s="6">
        <f t="shared" si="215"/>
        <v>2.9354161633160691</v>
      </c>
      <c r="S545" s="6">
        <f t="shared" si="216"/>
        <v>2.9354161633160691</v>
      </c>
      <c r="T545" s="7">
        <f t="shared" si="217"/>
        <v>4.1277736967220988E-3</v>
      </c>
      <c r="U545" s="7">
        <f t="shared" si="218"/>
        <v>1.4853462585016715</v>
      </c>
      <c r="V545" s="7">
        <f t="shared" si="219"/>
        <v>6.6558815732237306</v>
      </c>
      <c r="W545" s="6">
        <f t="shared" si="220"/>
        <v>8.1453556054221234</v>
      </c>
      <c r="X545" s="6">
        <v>2.5840999999999999E-2</v>
      </c>
      <c r="Y545" s="6">
        <v>7.0642833749999996</v>
      </c>
      <c r="Z545" s="6">
        <f t="shared" si="221"/>
        <v>11259.530061979294</v>
      </c>
      <c r="AA545" s="6">
        <f t="shared" si="223"/>
        <v>11259.530061979294</v>
      </c>
      <c r="AB545" s="6">
        <f t="shared" si="222"/>
        <v>15.303353122100994</v>
      </c>
    </row>
    <row r="546" spans="5:28">
      <c r="E546" s="12">
        <f t="shared" si="206"/>
        <v>1.1808218181692298</v>
      </c>
      <c r="F546" s="12">
        <f t="shared" si="207"/>
        <v>43445809.5</v>
      </c>
      <c r="G546" s="6">
        <v>2097152</v>
      </c>
      <c r="H546" s="6">
        <v>28963873</v>
      </c>
      <c r="I546" s="12">
        <f t="shared" si="208"/>
        <v>57927746</v>
      </c>
      <c r="J546" s="6">
        <v>6412719.9707030002</v>
      </c>
      <c r="K546" s="12">
        <f t="shared" si="209"/>
        <v>51301759.765624002</v>
      </c>
      <c r="L546" s="6">
        <f t="shared" si="210"/>
        <v>389.50951600000002</v>
      </c>
      <c r="M546" s="6">
        <f t="shared" si="211"/>
        <v>5242880</v>
      </c>
      <c r="N546" s="13">
        <f t="shared" si="212"/>
        <v>1.1291570945060623</v>
      </c>
      <c r="O546" s="13"/>
      <c r="P546" s="7">
        <f t="shared" si="213"/>
        <v>0</v>
      </c>
      <c r="Q546" s="7">
        <f t="shared" si="214"/>
        <v>1.5209759200213375</v>
      </c>
      <c r="R546" s="6">
        <f t="shared" si="215"/>
        <v>1.5209759200213375</v>
      </c>
      <c r="S546" s="6">
        <f t="shared" si="216"/>
        <v>1.5209759200213375</v>
      </c>
      <c r="T546" s="7">
        <f t="shared" si="217"/>
        <v>5.8625436841672155E-3</v>
      </c>
      <c r="U546" s="7">
        <f t="shared" si="218"/>
        <v>0.76962712146501711</v>
      </c>
      <c r="V546" s="7">
        <f t="shared" si="219"/>
        <v>2.1172302361324666</v>
      </c>
      <c r="W546" s="6">
        <f t="shared" si="220"/>
        <v>2.8927199012816507</v>
      </c>
      <c r="X546" s="6">
        <v>8.2199999999999999E-3</v>
      </c>
      <c r="Y546" s="6">
        <v>2.5434323999999999</v>
      </c>
      <c r="Z546" s="6">
        <f t="shared" si="221"/>
        <v>18403.356691257151</v>
      </c>
      <c r="AA546" s="6">
        <f t="shared" si="223"/>
        <v>18403.356691257151</v>
      </c>
      <c r="AB546" s="6">
        <f t="shared" si="222"/>
        <v>13.732918605646871</v>
      </c>
    </row>
    <row r="547" spans="5:28">
      <c r="E547" s="12">
        <f t="shared" si="206"/>
        <v>2.1693291501484153</v>
      </c>
      <c r="F547" s="12">
        <f t="shared" si="207"/>
        <v>37678080</v>
      </c>
      <c r="G547" s="6">
        <v>6815744</v>
      </c>
      <c r="H547" s="6">
        <v>25118720</v>
      </c>
      <c r="I547" s="12">
        <f t="shared" si="208"/>
        <v>50237440</v>
      </c>
      <c r="J547" s="6">
        <v>10217019.658203</v>
      </c>
      <c r="K547" s="12">
        <f t="shared" si="209"/>
        <v>81736157.265624002</v>
      </c>
      <c r="L547" s="6">
        <f t="shared" si="210"/>
        <v>437.73952000000003</v>
      </c>
      <c r="M547" s="6">
        <f t="shared" si="211"/>
        <v>5242880</v>
      </c>
      <c r="N547" s="13">
        <f t="shared" si="212"/>
        <v>0.61462933517585971</v>
      </c>
      <c r="O547" s="13"/>
      <c r="P547" s="7">
        <f t="shared" si="213"/>
        <v>0</v>
      </c>
      <c r="Q547" s="7">
        <f t="shared" si="214"/>
        <v>2.4232838710416713</v>
      </c>
      <c r="R547" s="6">
        <f t="shared" si="215"/>
        <v>2.4232838710416713</v>
      </c>
      <c r="S547" s="6">
        <f t="shared" si="216"/>
        <v>2.4232838710416713</v>
      </c>
      <c r="T547" s="7">
        <f t="shared" si="217"/>
        <v>5.0842507592256296E-3</v>
      </c>
      <c r="U547" s="7">
        <f t="shared" si="218"/>
        <v>1.2262028383304329</v>
      </c>
      <c r="V547" s="7">
        <f t="shared" si="219"/>
        <v>5.5514188904334612</v>
      </c>
      <c r="W547" s="6">
        <f t="shared" si="220"/>
        <v>6.7827059795231195</v>
      </c>
      <c r="X547" s="6">
        <v>2.1552999999999999E-2</v>
      </c>
      <c r="Y547" s="6">
        <v>6.0025104999999996</v>
      </c>
      <c r="Z547" s="6">
        <f t="shared" si="221"/>
        <v>11143.371554037358</v>
      </c>
      <c r="AA547" s="6">
        <f t="shared" si="223"/>
        <v>11143.371554037358</v>
      </c>
      <c r="AB547" s="6">
        <f t="shared" si="222"/>
        <v>12.997819487748</v>
      </c>
    </row>
    <row r="548" spans="5:28">
      <c r="E548" s="12">
        <f t="shared" si="206"/>
        <v>1.1869428261620611</v>
      </c>
      <c r="F548" s="12">
        <f t="shared" si="207"/>
        <v>51064684.5</v>
      </c>
      <c r="G548" s="6">
        <v>2145852</v>
      </c>
      <c r="H548" s="6">
        <v>34043123</v>
      </c>
      <c r="I548" s="12">
        <f t="shared" si="208"/>
        <v>68086246</v>
      </c>
      <c r="J548" s="6">
        <v>7576357.6171880001</v>
      </c>
      <c r="K548" s="12">
        <f t="shared" si="209"/>
        <v>60610860.937504001</v>
      </c>
      <c r="L548" s="6">
        <f t="shared" si="210"/>
        <v>451.43451599999997</v>
      </c>
      <c r="M548" s="6">
        <f t="shared" si="211"/>
        <v>5242880</v>
      </c>
      <c r="N548" s="13">
        <f t="shared" si="212"/>
        <v>1.1233340847971767</v>
      </c>
      <c r="O548" s="13"/>
      <c r="P548" s="7">
        <f t="shared" si="213"/>
        <v>0</v>
      </c>
      <c r="Q548" s="7">
        <f t="shared" si="214"/>
        <v>1.7969687667415668</v>
      </c>
      <c r="R548" s="6">
        <f t="shared" si="215"/>
        <v>1.7969687667415668</v>
      </c>
      <c r="S548" s="6">
        <f t="shared" si="216"/>
        <v>1.7969687667415668</v>
      </c>
      <c r="T548" s="7">
        <f t="shared" si="217"/>
        <v>6.8906287406030834E-3</v>
      </c>
      <c r="U548" s="7">
        <f t="shared" si="218"/>
        <v>0.9092819163701501</v>
      </c>
      <c r="V548" s="7">
        <f t="shared" si="219"/>
        <v>2.5095102421701485</v>
      </c>
      <c r="W548" s="6">
        <f t="shared" si="220"/>
        <v>3.4256827872809019</v>
      </c>
      <c r="X548" s="6">
        <v>9.7429999999999999E-3</v>
      </c>
      <c r="Y548" s="6">
        <v>3.0017100444455269</v>
      </c>
      <c r="Z548" s="6">
        <f t="shared" si="221"/>
        <v>18343.690513615587</v>
      </c>
      <c r="AA548" s="6">
        <f t="shared" si="223"/>
        <v>18343.690513615587</v>
      </c>
      <c r="AB548" s="6">
        <f t="shared" si="222"/>
        <v>14.124373658938497</v>
      </c>
    </row>
    <row r="549" spans="5:28">
      <c r="E549" s="12">
        <f t="shared" si="206"/>
        <v>1.0953079815694164</v>
      </c>
      <c r="F549" s="12">
        <f t="shared" si="207"/>
        <v>55224513</v>
      </c>
      <c r="G549" s="6">
        <v>503712</v>
      </c>
      <c r="H549" s="6">
        <v>36816342</v>
      </c>
      <c r="I549" s="12">
        <f t="shared" si="208"/>
        <v>73632684</v>
      </c>
      <c r="J549" s="6">
        <v>7560981.2333979998</v>
      </c>
      <c r="K549" s="12">
        <f t="shared" si="209"/>
        <v>60487849.867183998</v>
      </c>
      <c r="L549" s="6">
        <f t="shared" si="210"/>
        <v>451.87034399999999</v>
      </c>
      <c r="M549" s="6">
        <f t="shared" si="211"/>
        <v>5242880</v>
      </c>
      <c r="N549" s="13">
        <f t="shared" si="212"/>
        <v>1.2173136284671835</v>
      </c>
      <c r="O549" s="13"/>
      <c r="P549" s="7">
        <f t="shared" si="213"/>
        <v>0</v>
      </c>
      <c r="Q549" s="7">
        <f t="shared" si="214"/>
        <v>1.7933217792560003</v>
      </c>
      <c r="R549" s="6">
        <f t="shared" si="215"/>
        <v>1.7933217792560003</v>
      </c>
      <c r="S549" s="6">
        <f t="shared" si="216"/>
        <v>1.7933217792560003</v>
      </c>
      <c r="T549" s="7">
        <f t="shared" si="217"/>
        <v>7.4519527573622549E-3</v>
      </c>
      <c r="U549" s="7">
        <f t="shared" si="218"/>
        <v>0.90743650879755933</v>
      </c>
      <c r="V549" s="7">
        <f t="shared" si="219"/>
        <v>2.8657303658406112</v>
      </c>
      <c r="W549" s="6">
        <f t="shared" si="220"/>
        <v>3.780618827395533</v>
      </c>
      <c r="X549" s="6">
        <v>1.1126E-2</v>
      </c>
      <c r="Y549" s="6">
        <v>3.2229796800000003</v>
      </c>
      <c r="Z549" s="6">
        <f t="shared" si="221"/>
        <v>16018.297494661158</v>
      </c>
      <c r="AA549" s="6">
        <f t="shared" si="223"/>
        <v>16018.297494661158</v>
      </c>
      <c r="AB549" s="6">
        <f t="shared" si="222"/>
        <v>17.3019752763546</v>
      </c>
    </row>
    <row r="550" spans="5:28">
      <c r="E550" s="12">
        <f t="shared" si="206"/>
        <v>1.100076620840418</v>
      </c>
      <c r="F550" s="12">
        <f t="shared" si="207"/>
        <v>56197443</v>
      </c>
      <c r="G550" s="6">
        <v>381689</v>
      </c>
      <c r="H550" s="6">
        <v>37464962</v>
      </c>
      <c r="I550" s="12">
        <f t="shared" si="208"/>
        <v>74929924</v>
      </c>
      <c r="J550" s="6">
        <v>7727686.6494140001</v>
      </c>
      <c r="K550" s="12">
        <f t="shared" si="209"/>
        <v>61821493.195312001</v>
      </c>
      <c r="L550" s="6">
        <f t="shared" si="210"/>
        <v>457.213324</v>
      </c>
      <c r="M550" s="6">
        <f t="shared" si="211"/>
        <v>5242880</v>
      </c>
      <c r="N550" s="13">
        <f t="shared" si="212"/>
        <v>1.212036787323701</v>
      </c>
      <c r="O550" s="13"/>
      <c r="P550" s="7">
        <f t="shared" si="213"/>
        <v>0</v>
      </c>
      <c r="Q550" s="7">
        <f t="shared" si="214"/>
        <v>1.832861151730685</v>
      </c>
      <c r="R550" s="6">
        <f t="shared" si="215"/>
        <v>1.832861151730685</v>
      </c>
      <c r="S550" s="6">
        <f t="shared" si="216"/>
        <v>1.832861151730685</v>
      </c>
      <c r="T550" s="7">
        <f t="shared" si="217"/>
        <v>7.5832391735271287E-3</v>
      </c>
      <c r="U550" s="7">
        <f t="shared" si="218"/>
        <v>0.92744377717153725</v>
      </c>
      <c r="V550" s="7">
        <f t="shared" si="219"/>
        <v>2.5530396715991497</v>
      </c>
      <c r="W550" s="6">
        <f t="shared" si="220"/>
        <v>3.4880666879442139</v>
      </c>
      <c r="X550" s="6">
        <v>9.9120000000000007E-3</v>
      </c>
      <c r="Y550" s="6">
        <v>2.9672811000000001</v>
      </c>
      <c r="Z550" s="6">
        <f t="shared" si="221"/>
        <v>18391.335267662278</v>
      </c>
      <c r="AA550" s="6">
        <f t="shared" si="223"/>
        <v>18391.335267662278</v>
      </c>
      <c r="AB550" s="6">
        <f t="shared" si="222"/>
        <v>17.550935364506376</v>
      </c>
    </row>
    <row r="551" spans="5:28">
      <c r="E551" s="12">
        <f t="shared" si="206"/>
        <v>2.7036314377621595</v>
      </c>
      <c r="F551" s="12">
        <f t="shared" si="207"/>
        <v>30577764</v>
      </c>
      <c r="G551" s="6">
        <v>11548845</v>
      </c>
      <c r="H551" s="6">
        <v>20385176</v>
      </c>
      <c r="I551" s="12">
        <f t="shared" si="208"/>
        <v>40770352</v>
      </c>
      <c r="J551" s="6">
        <v>10333875.505859001</v>
      </c>
      <c r="K551" s="12">
        <f t="shared" si="209"/>
        <v>82671004.046872005</v>
      </c>
      <c r="L551" s="6">
        <f t="shared" si="210"/>
        <v>475.59901200000002</v>
      </c>
      <c r="M551" s="6">
        <f t="shared" si="211"/>
        <v>5242880</v>
      </c>
      <c r="N551" s="13">
        <f t="shared" si="212"/>
        <v>0.49316386646138255</v>
      </c>
      <c r="O551" s="13"/>
      <c r="P551" s="7">
        <f t="shared" si="213"/>
        <v>0</v>
      </c>
      <c r="Q551" s="7">
        <f t="shared" si="214"/>
        <v>2.4509998684983598</v>
      </c>
      <c r="R551" s="6">
        <f t="shared" si="215"/>
        <v>2.4509998684983598</v>
      </c>
      <c r="S551" s="6">
        <f t="shared" si="216"/>
        <v>2.4509998684983598</v>
      </c>
      <c r="T551" s="7">
        <f t="shared" si="217"/>
        <v>4.1261396502269253E-3</v>
      </c>
      <c r="U551" s="7">
        <f t="shared" si="218"/>
        <v>1.2402273755110238</v>
      </c>
      <c r="V551" s="7">
        <f t="shared" si="219"/>
        <v>6.4696580378558757</v>
      </c>
      <c r="W551" s="6">
        <f t="shared" si="220"/>
        <v>7.7140115530171265</v>
      </c>
      <c r="X551" s="6">
        <v>2.5118000000000001E-2</v>
      </c>
      <c r="Y551" s="6">
        <v>6.9332530363567866</v>
      </c>
      <c r="Z551" s="6">
        <f t="shared" si="221"/>
        <v>9657.9419878109711</v>
      </c>
      <c r="AA551" s="6">
        <f t="shared" si="223"/>
        <v>9657.9419878109711</v>
      </c>
      <c r="AB551" s="6">
        <f t="shared" si="222"/>
        <v>11.261070561916268</v>
      </c>
    </row>
    <row r="552" spans="5:28">
      <c r="E552" s="12">
        <f t="shared" si="206"/>
        <v>2.4191240907579759</v>
      </c>
      <c r="F552" s="12">
        <f t="shared" si="207"/>
        <v>30544401</v>
      </c>
      <c r="G552" s="6">
        <v>11950757</v>
      </c>
      <c r="H552" s="6">
        <v>20362934</v>
      </c>
      <c r="I552" s="12">
        <f t="shared" si="208"/>
        <v>40725868</v>
      </c>
      <c r="J552" s="6">
        <v>9236337.0371090006</v>
      </c>
      <c r="K552" s="12">
        <f t="shared" si="209"/>
        <v>73890696.296872005</v>
      </c>
      <c r="L552" s="6">
        <f t="shared" si="210"/>
        <v>483.37034799999998</v>
      </c>
      <c r="M552" s="6">
        <f t="shared" si="211"/>
        <v>5242880</v>
      </c>
      <c r="N552" s="13">
        <f t="shared" si="212"/>
        <v>0.55116367879895101</v>
      </c>
      <c r="O552" s="13"/>
      <c r="P552" s="7">
        <f t="shared" si="213"/>
        <v>0</v>
      </c>
      <c r="Q552" s="7">
        <f t="shared" si="214"/>
        <v>2.1906844968787818</v>
      </c>
      <c r="R552" s="6">
        <f t="shared" si="215"/>
        <v>2.1906844968787818</v>
      </c>
      <c r="S552" s="6">
        <f t="shared" si="216"/>
        <v>2.1906844968787818</v>
      </c>
      <c r="T552" s="7">
        <f t="shared" si="217"/>
        <v>4.1216376730009085E-3</v>
      </c>
      <c r="U552" s="7">
        <f t="shared" si="218"/>
        <v>1.1085055201578755</v>
      </c>
      <c r="V552" s="7">
        <f t="shared" si="219"/>
        <v>5.1787142491094125</v>
      </c>
      <c r="W552" s="6">
        <f t="shared" si="220"/>
        <v>6.2913414069402886</v>
      </c>
      <c r="X552" s="6">
        <v>2.0105999999999999E-2</v>
      </c>
      <c r="Y552" s="6">
        <v>5.6849714999999996</v>
      </c>
      <c r="Z552" s="6">
        <f t="shared" si="221"/>
        <v>10795.675404748741</v>
      </c>
      <c r="AA552" s="6">
        <f t="shared" si="223"/>
        <v>10795.675404748741</v>
      </c>
      <c r="AB552" s="6">
        <f t="shared" si="222"/>
        <v>10.666190796915851</v>
      </c>
    </row>
    <row r="553" spans="5:28">
      <c r="E553" s="12">
        <f t="shared" si="206"/>
        <v>1.819055172525927</v>
      </c>
      <c r="F553" s="12">
        <f t="shared" si="207"/>
        <v>55903644</v>
      </c>
      <c r="G553" s="6">
        <v>2983494</v>
      </c>
      <c r="H553" s="6">
        <v>37269096</v>
      </c>
      <c r="I553" s="12">
        <f t="shared" si="208"/>
        <v>74538192</v>
      </c>
      <c r="J553" s="6">
        <v>12711476.597656</v>
      </c>
      <c r="K553" s="12">
        <f t="shared" si="209"/>
        <v>101691812.781248</v>
      </c>
      <c r="L553" s="6">
        <f t="shared" si="210"/>
        <v>506.89903199999998</v>
      </c>
      <c r="M553" s="6">
        <f t="shared" si="211"/>
        <v>5242880</v>
      </c>
      <c r="N553" s="13">
        <f t="shared" si="212"/>
        <v>0.73298124953619537</v>
      </c>
      <c r="O553" s="13"/>
      <c r="P553" s="7">
        <f t="shared" si="213"/>
        <v>0</v>
      </c>
      <c r="Q553" s="7">
        <f t="shared" si="214"/>
        <v>3.0149218898186265</v>
      </c>
      <c r="R553" s="6">
        <f t="shared" si="215"/>
        <v>3.0149218898186265</v>
      </c>
      <c r="S553" s="6">
        <f t="shared" si="216"/>
        <v>3.0149218898186265</v>
      </c>
      <c r="T553" s="7">
        <f t="shared" si="217"/>
        <v>7.5435941653735888E-3</v>
      </c>
      <c r="U553" s="7">
        <f t="shared" si="218"/>
        <v>1.5255768516508974</v>
      </c>
      <c r="V553" s="7">
        <f t="shared" si="219"/>
        <v>12.94498262865517</v>
      </c>
      <c r="W553" s="6">
        <f t="shared" si="220"/>
        <v>14.478103074471441</v>
      </c>
      <c r="X553" s="6">
        <v>5.0257999999999997E-2</v>
      </c>
      <c r="Y553" s="6">
        <v>12.493225018190955</v>
      </c>
      <c r="Z553" s="6">
        <f t="shared" si="221"/>
        <v>5898.8895097668565</v>
      </c>
      <c r="AA553" s="6">
        <f t="shared" si="223"/>
        <v>5898.8895097668565</v>
      </c>
      <c r="AB553" s="6">
        <f t="shared" si="222"/>
        <v>15.887635525577851</v>
      </c>
    </row>
    <row r="554" spans="5:28">
      <c r="E554" s="12">
        <f t="shared" si="206"/>
        <v>1.1186918685601044</v>
      </c>
      <c r="F554" s="12">
        <f t="shared" si="207"/>
        <v>61507809</v>
      </c>
      <c r="G554" s="6">
        <v>923136</v>
      </c>
      <c r="H554" s="6">
        <v>41005206</v>
      </c>
      <c r="I554" s="12">
        <f t="shared" si="208"/>
        <v>82010412</v>
      </c>
      <c r="J554" s="6">
        <v>8601035.7226560004</v>
      </c>
      <c r="K554" s="12">
        <f t="shared" si="209"/>
        <v>68808285.781248003</v>
      </c>
      <c r="L554" s="6">
        <f t="shared" si="210"/>
        <v>510.525192</v>
      </c>
      <c r="M554" s="6">
        <f t="shared" si="211"/>
        <v>5242880</v>
      </c>
      <c r="N554" s="13">
        <f t="shared" si="212"/>
        <v>1.1918682622137045</v>
      </c>
      <c r="O554" s="13"/>
      <c r="P554" s="7">
        <f t="shared" si="213"/>
        <v>0</v>
      </c>
      <c r="Q554" s="7">
        <f t="shared" si="214"/>
        <v>2.0400030378948508</v>
      </c>
      <c r="R554" s="6">
        <f t="shared" si="215"/>
        <v>2.0400030378948508</v>
      </c>
      <c r="S554" s="6">
        <f t="shared" si="216"/>
        <v>2.0400030378948508</v>
      </c>
      <c r="T554" s="7">
        <f t="shared" si="217"/>
        <v>8.2998158241225396E-3</v>
      </c>
      <c r="U554" s="7">
        <f t="shared" si="218"/>
        <v>1.0322593837073231</v>
      </c>
      <c r="V554" s="7">
        <f t="shared" si="219"/>
        <v>2.7866561952210653</v>
      </c>
      <c r="W554" s="6">
        <f t="shared" si="220"/>
        <v>3.8272153947525109</v>
      </c>
      <c r="X554" s="6">
        <v>1.0819E-2</v>
      </c>
      <c r="Y554" s="6">
        <v>3.2624093444396363</v>
      </c>
      <c r="Z554" s="6">
        <f t="shared" si="221"/>
        <v>18755.744873785476</v>
      </c>
      <c r="AA554" s="6">
        <f t="shared" si="223"/>
        <v>18755.744873785476</v>
      </c>
      <c r="AB554" s="6">
        <f t="shared" si="222"/>
        <v>17.312543911005989</v>
      </c>
    </row>
    <row r="555" spans="5:28">
      <c r="E555" s="12">
        <f t="shared" si="206"/>
        <v>1.8628448469252803</v>
      </c>
      <c r="F555" s="12">
        <f t="shared" si="207"/>
        <v>59074852.5</v>
      </c>
      <c r="G555" s="6">
        <v>3148440</v>
      </c>
      <c r="H555" s="6">
        <v>39383235</v>
      </c>
      <c r="I555" s="12">
        <f t="shared" si="208"/>
        <v>78766470</v>
      </c>
      <c r="J555" s="6">
        <v>13755910.570312001</v>
      </c>
      <c r="K555" s="12">
        <f t="shared" si="209"/>
        <v>110047284.56249601</v>
      </c>
      <c r="L555" s="6">
        <f t="shared" si="210"/>
        <v>535.56762000000003</v>
      </c>
      <c r="M555" s="6">
        <f t="shared" si="211"/>
        <v>5242880</v>
      </c>
      <c r="N555" s="13">
        <f t="shared" si="212"/>
        <v>0.71575114563838615</v>
      </c>
      <c r="O555" s="13"/>
      <c r="P555" s="7">
        <f t="shared" si="213"/>
        <v>0</v>
      </c>
      <c r="Q555" s="7">
        <f t="shared" si="214"/>
        <v>3.2626418791085774</v>
      </c>
      <c r="R555" s="6">
        <f t="shared" si="215"/>
        <v>3.2626418791085774</v>
      </c>
      <c r="S555" s="6">
        <f t="shared" si="216"/>
        <v>3.2626418791085774</v>
      </c>
      <c r="T555" s="7">
        <f t="shared" si="217"/>
        <v>7.9715145695923757E-3</v>
      </c>
      <c r="U555" s="7">
        <f t="shared" si="218"/>
        <v>1.6509253333572318</v>
      </c>
      <c r="V555" s="7">
        <f t="shared" si="219"/>
        <v>13.945901934933852</v>
      </c>
      <c r="W555" s="6">
        <f t="shared" si="220"/>
        <v>15.604798782860676</v>
      </c>
      <c r="X555" s="6">
        <v>5.4143999999999998E-2</v>
      </c>
      <c r="Y555" s="6">
        <v>13.4710272</v>
      </c>
      <c r="Z555" s="6">
        <f t="shared" si="221"/>
        <v>5925.8604445711026</v>
      </c>
      <c r="AA555" s="6">
        <f t="shared" si="223"/>
        <v>5925.8604445711026</v>
      </c>
      <c r="AB555" s="6">
        <f t="shared" si="222"/>
        <v>15.839709557268778</v>
      </c>
    </row>
    <row r="556" spans="5:28">
      <c r="E556" s="12">
        <f t="shared" si="206"/>
        <v>1.1662065874029846</v>
      </c>
      <c r="F556" s="12">
        <f t="shared" si="207"/>
        <v>69783712.5</v>
      </c>
      <c r="G556" s="6">
        <v>952203</v>
      </c>
      <c r="H556" s="6">
        <v>46522475</v>
      </c>
      <c r="I556" s="12">
        <f t="shared" si="208"/>
        <v>93044950</v>
      </c>
      <c r="J556" s="6">
        <v>10172778.151366999</v>
      </c>
      <c r="K556" s="12">
        <f t="shared" si="209"/>
        <v>81382225.210935995</v>
      </c>
      <c r="L556" s="6">
        <f t="shared" si="210"/>
        <v>577.31376</v>
      </c>
      <c r="M556" s="6">
        <f t="shared" si="211"/>
        <v>5242880</v>
      </c>
      <c r="N556" s="13">
        <f t="shared" si="212"/>
        <v>1.1433080105494189</v>
      </c>
      <c r="O556" s="13"/>
      <c r="P556" s="7">
        <f t="shared" si="213"/>
        <v>0</v>
      </c>
      <c r="Q556" s="7">
        <f t="shared" si="214"/>
        <v>2.4127906221752875</v>
      </c>
      <c r="R556" s="6">
        <f t="shared" si="215"/>
        <v>2.4127906221752875</v>
      </c>
      <c r="S556" s="6">
        <f t="shared" si="216"/>
        <v>2.4127906221752875</v>
      </c>
      <c r="T556" s="7">
        <f t="shared" si="217"/>
        <v>9.416559794440376E-3</v>
      </c>
      <c r="U556" s="7">
        <f t="shared" si="218"/>
        <v>1.2208931626060875</v>
      </c>
      <c r="V556" s="7">
        <f t="shared" si="219"/>
        <v>3.4169314248823968</v>
      </c>
      <c r="W556" s="6">
        <f t="shared" si="220"/>
        <v>4.6472411472829247</v>
      </c>
      <c r="X556" s="6">
        <v>1.3266E-2</v>
      </c>
      <c r="Y556" s="6">
        <v>3.9911364000060301</v>
      </c>
      <c r="Z556" s="6">
        <f t="shared" si="221"/>
        <v>18087.777944936588</v>
      </c>
      <c r="AA556" s="6">
        <f t="shared" si="223"/>
        <v>18087.777944936588</v>
      </c>
      <c r="AB556" s="6">
        <f t="shared" si="222"/>
        <v>16.439045963848876</v>
      </c>
    </row>
    <row r="557" spans="5:28">
      <c r="E557" s="12">
        <f t="shared" si="206"/>
        <v>1.126714282136458</v>
      </c>
      <c r="F557" s="12">
        <f t="shared" si="207"/>
        <v>72808428</v>
      </c>
      <c r="G557" s="6">
        <v>1157456</v>
      </c>
      <c r="H557" s="6">
        <v>48538952</v>
      </c>
      <c r="I557" s="12">
        <f t="shared" si="208"/>
        <v>97077904</v>
      </c>
      <c r="J557" s="6">
        <v>10254286.960937999</v>
      </c>
      <c r="K557" s="12">
        <f t="shared" si="209"/>
        <v>82034295.687503994</v>
      </c>
      <c r="L557" s="6">
        <f t="shared" si="210"/>
        <v>605.61654399999998</v>
      </c>
      <c r="M557" s="6">
        <f t="shared" si="211"/>
        <v>5242880</v>
      </c>
      <c r="N557" s="13">
        <f t="shared" si="212"/>
        <v>1.183381940277785</v>
      </c>
      <c r="O557" s="13"/>
      <c r="P557" s="7">
        <f t="shared" si="213"/>
        <v>0</v>
      </c>
      <c r="Q557" s="7">
        <f t="shared" si="214"/>
        <v>2.4321229705693348</v>
      </c>
      <c r="R557" s="6">
        <f t="shared" si="215"/>
        <v>2.4321229705693348</v>
      </c>
      <c r="S557" s="6">
        <f t="shared" si="216"/>
        <v>2.4321229705693348</v>
      </c>
      <c r="T557" s="7">
        <f t="shared" si="217"/>
        <v>9.8247125473756771E-3</v>
      </c>
      <c r="U557" s="7">
        <f t="shared" si="218"/>
        <v>1.230675500018412</v>
      </c>
      <c r="V557" s="7">
        <f t="shared" si="219"/>
        <v>3.8001964603282739</v>
      </c>
      <c r="W557" s="6">
        <f t="shared" si="220"/>
        <v>5.040696672894061</v>
      </c>
      <c r="X557" s="6">
        <v>1.4754E-2</v>
      </c>
      <c r="Y557" s="6">
        <v>4.3659355846097094</v>
      </c>
      <c r="Z557" s="6">
        <f t="shared" si="221"/>
        <v>16384.498919407175</v>
      </c>
      <c r="AA557" s="6">
        <f t="shared" si="223"/>
        <v>16384.498919407175</v>
      </c>
      <c r="AB557" s="6">
        <f t="shared" si="222"/>
        <v>15.455131556749055</v>
      </c>
    </row>
    <row r="558" spans="5:28">
      <c r="E558" s="12">
        <f t="shared" si="206"/>
        <v>1.9631849921393603</v>
      </c>
      <c r="F558" s="12">
        <f t="shared" si="207"/>
        <v>67545583.5</v>
      </c>
      <c r="G558" s="6">
        <v>3566907</v>
      </c>
      <c r="H558" s="6">
        <v>45030389</v>
      </c>
      <c r="I558" s="12">
        <f t="shared" si="208"/>
        <v>90060778</v>
      </c>
      <c r="J558" s="6">
        <v>16575559.476562001</v>
      </c>
      <c r="K558" s="12">
        <f t="shared" si="209"/>
        <v>132604475.81249601</v>
      </c>
      <c r="L558" s="6">
        <f t="shared" si="210"/>
        <v>611.702808</v>
      </c>
      <c r="M558" s="6">
        <f t="shared" si="211"/>
        <v>5242880</v>
      </c>
      <c r="N558" s="13">
        <f t="shared" si="212"/>
        <v>0.67916846281528842</v>
      </c>
      <c r="O558" s="13"/>
      <c r="P558" s="7">
        <f t="shared" si="213"/>
        <v>0</v>
      </c>
      <c r="Q558" s="7">
        <f t="shared" si="214"/>
        <v>3.9314092834102823</v>
      </c>
      <c r="R558" s="6">
        <f t="shared" si="215"/>
        <v>3.9314092834102823</v>
      </c>
      <c r="S558" s="6">
        <f t="shared" si="216"/>
        <v>3.9314092834102823</v>
      </c>
      <c r="T558" s="7">
        <f t="shared" si="217"/>
        <v>9.114548410965026E-3</v>
      </c>
      <c r="U558" s="7">
        <f t="shared" si="218"/>
        <v>1.9893274905032383</v>
      </c>
      <c r="V558" s="7">
        <f t="shared" si="219"/>
        <v>16.61407565951977</v>
      </c>
      <c r="W558" s="6">
        <f t="shared" si="220"/>
        <v>18.612517698433972</v>
      </c>
      <c r="X558" s="6">
        <v>6.4503000000000005E-2</v>
      </c>
      <c r="Y558" s="6">
        <v>15.984273420021502</v>
      </c>
      <c r="Z558" s="6">
        <f t="shared" si="221"/>
        <v>5994.924706463702</v>
      </c>
      <c r="AA558" s="6">
        <f t="shared" si="223"/>
        <v>5994.924706463702</v>
      </c>
      <c r="AB558" s="6">
        <f t="shared" si="222"/>
        <v>16.442688443507212</v>
      </c>
    </row>
    <row r="559" spans="5:28">
      <c r="E559" s="12">
        <f t="shared" si="206"/>
        <v>2.8554083910291128</v>
      </c>
      <c r="F559" s="12">
        <f t="shared" si="207"/>
        <v>50786193</v>
      </c>
      <c r="G559" s="6">
        <v>12057441</v>
      </c>
      <c r="H559" s="6">
        <v>33857462</v>
      </c>
      <c r="I559" s="12">
        <f t="shared" si="208"/>
        <v>67714924</v>
      </c>
      <c r="J559" s="6">
        <v>18126915.205077998</v>
      </c>
      <c r="K559" s="12">
        <f t="shared" si="209"/>
        <v>145015321.64062399</v>
      </c>
      <c r="L559" s="6">
        <f t="shared" si="210"/>
        <v>647.43836399999998</v>
      </c>
      <c r="M559" s="6">
        <f t="shared" si="211"/>
        <v>5242880</v>
      </c>
      <c r="N559" s="13">
        <f t="shared" si="212"/>
        <v>0.46695013488168291</v>
      </c>
      <c r="O559" s="13"/>
      <c r="P559" s="7">
        <f t="shared" si="213"/>
        <v>0</v>
      </c>
      <c r="Q559" s="7">
        <f t="shared" si="214"/>
        <v>4.2993615278931054</v>
      </c>
      <c r="R559" s="6">
        <f t="shared" si="215"/>
        <v>4.2993615278931054</v>
      </c>
      <c r="S559" s="6">
        <f t="shared" si="216"/>
        <v>4.2993615278931054</v>
      </c>
      <c r="T559" s="7">
        <f t="shared" si="217"/>
        <v>6.8530493145730715E-3</v>
      </c>
      <c r="U559" s="7">
        <f t="shared" si="218"/>
        <v>2.1755145451634688</v>
      </c>
      <c r="V559" s="7">
        <f t="shared" si="219"/>
        <v>9.6491093802912982</v>
      </c>
      <c r="W559" s="6">
        <f t="shared" si="220"/>
        <v>11.831476974769339</v>
      </c>
      <c r="X559" s="6">
        <v>3.7462000000000002E-2</v>
      </c>
      <c r="Y559" s="6">
        <v>10.290603277761129</v>
      </c>
      <c r="Z559" s="6">
        <f t="shared" si="221"/>
        <v>11376.593689320125</v>
      </c>
      <c r="AA559" s="6">
        <f t="shared" si="223"/>
        <v>11376.593689320125</v>
      </c>
      <c r="AB559" s="6">
        <f t="shared" si="222"/>
        <v>14.973599267383769</v>
      </c>
    </row>
    <row r="560" spans="5:28">
      <c r="E560" s="12">
        <f t="shared" si="206"/>
        <v>1.105235110124289</v>
      </c>
      <c r="F560" s="12">
        <f t="shared" si="207"/>
        <v>79008487.5</v>
      </c>
      <c r="G560" s="6">
        <v>1508065</v>
      </c>
      <c r="H560" s="6">
        <v>52672325</v>
      </c>
      <c r="I560" s="12">
        <f t="shared" si="208"/>
        <v>105344650</v>
      </c>
      <c r="J560" s="6">
        <v>10915369.297852</v>
      </c>
      <c r="K560" s="12">
        <f t="shared" si="209"/>
        <v>87322954.382816002</v>
      </c>
      <c r="L560" s="6">
        <f t="shared" si="210"/>
        <v>662.22919999999999</v>
      </c>
      <c r="M560" s="6">
        <f t="shared" si="211"/>
        <v>5242880</v>
      </c>
      <c r="N560" s="13">
        <f t="shared" si="212"/>
        <v>1.2063798201121152</v>
      </c>
      <c r="O560" s="13"/>
      <c r="P560" s="7">
        <f t="shared" si="213"/>
        <v>0</v>
      </c>
      <c r="Q560" s="7">
        <f t="shared" si="214"/>
        <v>2.5889192005920534</v>
      </c>
      <c r="R560" s="6">
        <f t="shared" si="215"/>
        <v>2.5889192005920534</v>
      </c>
      <c r="S560" s="6">
        <f t="shared" si="216"/>
        <v>2.5889192005920534</v>
      </c>
      <c r="T560" s="7">
        <f t="shared" si="217"/>
        <v>1.066134374567769E-2</v>
      </c>
      <c r="U560" s="7">
        <f t="shared" si="218"/>
        <v>1.3100157641083647</v>
      </c>
      <c r="V560" s="7">
        <f t="shared" si="219"/>
        <v>3.4640668425481191</v>
      </c>
      <c r="W560" s="6">
        <f t="shared" si="220"/>
        <v>4.7847439504021612</v>
      </c>
      <c r="X560" s="6">
        <v>1.3448999999999999E-2</v>
      </c>
      <c r="Y560" s="6">
        <v>4.1303101636351407</v>
      </c>
      <c r="Z560" s="6">
        <f t="shared" si="221"/>
        <v>19149.901112291274</v>
      </c>
      <c r="AA560" s="6">
        <f t="shared" si="223"/>
        <v>19149.901112291274</v>
      </c>
      <c r="AB560" s="6">
        <f t="shared" si="222"/>
        <v>15.844664464400529</v>
      </c>
    </row>
    <row r="561" spans="5:28">
      <c r="E561" s="12">
        <f t="shared" si="206"/>
        <v>1.1045969061121419</v>
      </c>
      <c r="F561" s="12">
        <f t="shared" si="207"/>
        <v>83202633</v>
      </c>
      <c r="G561" s="6">
        <v>914898</v>
      </c>
      <c r="H561" s="6">
        <v>55468422</v>
      </c>
      <c r="I561" s="12">
        <f t="shared" si="208"/>
        <v>110936844</v>
      </c>
      <c r="J561" s="6">
        <v>11488171.374023</v>
      </c>
      <c r="K561" s="12">
        <f t="shared" si="209"/>
        <v>91905370.992183998</v>
      </c>
      <c r="L561" s="6">
        <f t="shared" si="210"/>
        <v>683.91902400000004</v>
      </c>
      <c r="M561" s="6">
        <f t="shared" si="211"/>
        <v>5242880</v>
      </c>
      <c r="N561" s="13">
        <f t="shared" si="212"/>
        <v>1.2070768313359457</v>
      </c>
      <c r="O561" s="13"/>
      <c r="P561" s="7">
        <f t="shared" si="213"/>
        <v>0</v>
      </c>
      <c r="Q561" s="7">
        <f t="shared" si="214"/>
        <v>2.7247770220429421</v>
      </c>
      <c r="R561" s="6">
        <f t="shared" si="215"/>
        <v>2.7247770220429421</v>
      </c>
      <c r="S561" s="6">
        <f t="shared" si="216"/>
        <v>2.7247770220429421</v>
      </c>
      <c r="T561" s="7">
        <f t="shared" si="217"/>
        <v>1.1227298471679591E-2</v>
      </c>
      <c r="U561" s="7">
        <f t="shared" si="218"/>
        <v>1.378761010285759</v>
      </c>
      <c r="V561" s="7">
        <f t="shared" si="219"/>
        <v>3.6407602661474954</v>
      </c>
      <c r="W561" s="6">
        <f t="shared" si="220"/>
        <v>5.0307485749049343</v>
      </c>
      <c r="X561" s="6">
        <v>1.4135E-2</v>
      </c>
      <c r="Y561" s="6">
        <v>4.3098792916619546</v>
      </c>
      <c r="Z561" s="6">
        <f t="shared" si="221"/>
        <v>19176.809494467223</v>
      </c>
      <c r="AA561" s="6">
        <f t="shared" si="223"/>
        <v>19176.809494467223</v>
      </c>
      <c r="AB561" s="6">
        <f t="shared" si="222"/>
        <v>16.725973848910318</v>
      </c>
    </row>
    <row r="562" spans="5:28">
      <c r="E562" s="12">
        <f t="shared" si="206"/>
        <v>3.6417011020459169</v>
      </c>
      <c r="F562" s="12">
        <f t="shared" si="207"/>
        <v>50518719</v>
      </c>
      <c r="G562" s="6">
        <v>14081816</v>
      </c>
      <c r="H562" s="6">
        <v>33679146</v>
      </c>
      <c r="I562" s="12">
        <f t="shared" si="208"/>
        <v>67358292</v>
      </c>
      <c r="J562" s="6">
        <v>22996759.332031</v>
      </c>
      <c r="K562" s="12">
        <f t="shared" si="209"/>
        <v>183974074.656248</v>
      </c>
      <c r="L562" s="6">
        <f t="shared" si="210"/>
        <v>685.78607199999999</v>
      </c>
      <c r="M562" s="6">
        <f t="shared" si="211"/>
        <v>5242880</v>
      </c>
      <c r="N562" s="13">
        <f t="shared" si="212"/>
        <v>0.36612926101602994</v>
      </c>
      <c r="O562" s="13"/>
      <c r="P562" s="7">
        <f t="shared" si="213"/>
        <v>0</v>
      </c>
      <c r="Q562" s="7">
        <f t="shared" si="214"/>
        <v>5.4543964717534186</v>
      </c>
      <c r="R562" s="6">
        <f t="shared" si="215"/>
        <v>5.4543964717534186</v>
      </c>
      <c r="S562" s="6">
        <f t="shared" si="216"/>
        <v>5.4543964717534186</v>
      </c>
      <c r="T562" s="7">
        <f t="shared" si="217"/>
        <v>6.816956581409038E-3</v>
      </c>
      <c r="U562" s="7">
        <f t="shared" si="218"/>
        <v>2.7599723313342386</v>
      </c>
      <c r="V562" s="7">
        <f t="shared" si="219"/>
        <v>11.911866998834329</v>
      </c>
      <c r="W562" s="6">
        <f t="shared" si="220"/>
        <v>14.678656286749977</v>
      </c>
      <c r="X562" s="6">
        <v>4.6247000000000003E-2</v>
      </c>
      <c r="Y562" s="6">
        <v>12.801169600000001</v>
      </c>
      <c r="Z562" s="6">
        <f t="shared" si="221"/>
        <v>11694.054688419612</v>
      </c>
      <c r="AA562" s="6">
        <f t="shared" si="223"/>
        <v>11694.054688419612</v>
      </c>
      <c r="AB562" s="6">
        <f t="shared" si="222"/>
        <v>14.666524586550084</v>
      </c>
    </row>
    <row r="563" spans="5:28">
      <c r="E563" s="12">
        <f t="shared" si="206"/>
        <v>1.6822666603956056</v>
      </c>
      <c r="F563" s="12">
        <f t="shared" si="207"/>
        <v>71332107</v>
      </c>
      <c r="G563" s="6">
        <v>8388608</v>
      </c>
      <c r="H563" s="6">
        <v>47554738</v>
      </c>
      <c r="I563" s="12">
        <f t="shared" si="208"/>
        <v>95109476</v>
      </c>
      <c r="J563" s="6">
        <v>14999953.177734001</v>
      </c>
      <c r="K563" s="12">
        <f t="shared" si="209"/>
        <v>119999625.421872</v>
      </c>
      <c r="L563" s="6">
        <f t="shared" si="210"/>
        <v>738.42901600000005</v>
      </c>
      <c r="M563" s="6">
        <f t="shared" si="211"/>
        <v>5242880</v>
      </c>
      <c r="N563" s="13">
        <f t="shared" si="212"/>
        <v>0.79258144069726955</v>
      </c>
      <c r="O563" s="13"/>
      <c r="P563" s="7">
        <f t="shared" si="213"/>
        <v>0</v>
      </c>
      <c r="Q563" s="7">
        <f t="shared" si="214"/>
        <v>3.557705262199355</v>
      </c>
      <c r="R563" s="6">
        <f t="shared" si="215"/>
        <v>3.557705262199355</v>
      </c>
      <c r="S563" s="6">
        <f t="shared" si="216"/>
        <v>3.557705262199355</v>
      </c>
      <c r="T563" s="7">
        <f t="shared" si="217"/>
        <v>9.6254989418758548E-3</v>
      </c>
      <c r="U563" s="7">
        <f t="shared" si="218"/>
        <v>1.8002299865003919</v>
      </c>
      <c r="V563" s="7">
        <f t="shared" si="219"/>
        <v>9.2454962683667752</v>
      </c>
      <c r="W563" s="6">
        <f t="shared" si="220"/>
        <v>11.055351753809044</v>
      </c>
      <c r="X563" s="6">
        <v>3.5895000000000003E-2</v>
      </c>
      <c r="Y563" s="6">
        <v>9.7495306875000018</v>
      </c>
      <c r="Z563" s="6">
        <f t="shared" si="221"/>
        <v>9811.4229341115879</v>
      </c>
      <c r="AA563" s="6">
        <f t="shared" si="223"/>
        <v>9811.4229341115879</v>
      </c>
      <c r="AB563" s="6">
        <f t="shared" si="222"/>
        <v>13.393681277225495</v>
      </c>
    </row>
    <row r="564" spans="5:28">
      <c r="E564" s="12">
        <f t="shared" si="206"/>
        <v>1.1317871716590873</v>
      </c>
      <c r="F564" s="12">
        <f t="shared" si="207"/>
        <v>91376167.5</v>
      </c>
      <c r="G564" s="6">
        <v>1498023</v>
      </c>
      <c r="H564" s="6">
        <v>60917445</v>
      </c>
      <c r="I564" s="12">
        <f t="shared" si="208"/>
        <v>121834890</v>
      </c>
      <c r="J564" s="6">
        <v>12927296.771484001</v>
      </c>
      <c r="K564" s="12">
        <f t="shared" si="209"/>
        <v>103418374.171872</v>
      </c>
      <c r="L564" s="6">
        <f t="shared" si="210"/>
        <v>760.96979999999996</v>
      </c>
      <c r="M564" s="6">
        <f t="shared" si="211"/>
        <v>5242880</v>
      </c>
      <c r="N564" s="13">
        <f t="shared" si="212"/>
        <v>1.1780777929995438</v>
      </c>
      <c r="O564" s="13"/>
      <c r="P564" s="7">
        <f t="shared" si="213"/>
        <v>0</v>
      </c>
      <c r="Q564" s="7">
        <f t="shared" si="214"/>
        <v>3.0661103541437296</v>
      </c>
      <c r="R564" s="6">
        <f t="shared" si="215"/>
        <v>3.0661103541437296</v>
      </c>
      <c r="S564" s="6">
        <f t="shared" si="216"/>
        <v>3.0661103541437296</v>
      </c>
      <c r="T564" s="7">
        <f t="shared" si="217"/>
        <v>1.2330228848895784E-2</v>
      </c>
      <c r="U564" s="7">
        <f t="shared" si="218"/>
        <v>1.5514786624107884</v>
      </c>
      <c r="V564" s="7">
        <f t="shared" si="219"/>
        <v>4.1777949428307304</v>
      </c>
      <c r="W564" s="6">
        <f t="shared" si="220"/>
        <v>5.7416038340904141</v>
      </c>
      <c r="X564" s="6">
        <v>1.6219999999999998E-2</v>
      </c>
      <c r="Y564" s="6">
        <v>4.9708507142810801</v>
      </c>
      <c r="Z564" s="6">
        <f t="shared" si="221"/>
        <v>18803.269754277004</v>
      </c>
      <c r="AA564" s="6">
        <f t="shared" si="223"/>
        <v>18803.269754277004</v>
      </c>
      <c r="AB564" s="6">
        <f t="shared" si="222"/>
        <v>15.50545699541906</v>
      </c>
    </row>
    <row r="565" spans="5:28">
      <c r="E565" s="12">
        <f t="shared" si="206"/>
        <v>1.133576650127379</v>
      </c>
      <c r="F565" s="12">
        <f t="shared" si="207"/>
        <v>94735035</v>
      </c>
      <c r="G565" s="6">
        <v>1437960</v>
      </c>
      <c r="H565" s="6">
        <v>63156690</v>
      </c>
      <c r="I565" s="12">
        <f t="shared" si="208"/>
        <v>126313380</v>
      </c>
      <c r="J565" s="6">
        <v>13423677.953125</v>
      </c>
      <c r="K565" s="12">
        <f t="shared" si="209"/>
        <v>107389423.625</v>
      </c>
      <c r="L565" s="6">
        <f t="shared" si="210"/>
        <v>786.63948000000005</v>
      </c>
      <c r="M565" s="6">
        <f t="shared" si="211"/>
        <v>5242880</v>
      </c>
      <c r="N565" s="13">
        <f t="shared" si="212"/>
        <v>1.1762180644630498</v>
      </c>
      <c r="O565" s="13"/>
      <c r="P565" s="7">
        <f t="shared" si="213"/>
        <v>0</v>
      </c>
      <c r="Q565" s="7">
        <f t="shared" si="214"/>
        <v>3.1838425844417779</v>
      </c>
      <c r="R565" s="6">
        <f t="shared" si="215"/>
        <v>3.1838425844417779</v>
      </c>
      <c r="S565" s="6">
        <f t="shared" si="216"/>
        <v>3.1838425844417779</v>
      </c>
      <c r="T565" s="7">
        <f t="shared" si="217"/>
        <v>1.2783471812364552E-2</v>
      </c>
      <c r="U565" s="7">
        <f t="shared" si="218"/>
        <v>1.6110522008969679</v>
      </c>
      <c r="V565" s="7">
        <f t="shared" si="219"/>
        <v>6.2180115730503491</v>
      </c>
      <c r="W565" s="6">
        <f t="shared" si="220"/>
        <v>7.8418472457596815</v>
      </c>
      <c r="X565" s="6">
        <v>2.4140999999999999E-2</v>
      </c>
      <c r="Y565" s="6">
        <v>6.7194059399999988</v>
      </c>
      <c r="Z565" s="6">
        <f t="shared" si="221"/>
        <v>13088.52816553489</v>
      </c>
      <c r="AA565" s="6">
        <f t="shared" si="223"/>
        <v>13088.52816553489</v>
      </c>
      <c r="AB565" s="6">
        <f t="shared" si="222"/>
        <v>16.70447232660694</v>
      </c>
    </row>
    <row r="566" spans="5:28">
      <c r="E566" s="12">
        <f t="shared" si="206"/>
        <v>1.133681250385264</v>
      </c>
      <c r="F566" s="12">
        <f t="shared" si="207"/>
        <v>96797551.5</v>
      </c>
      <c r="G566" s="6">
        <v>1391349</v>
      </c>
      <c r="H566" s="6">
        <v>64531701</v>
      </c>
      <c r="I566" s="12">
        <f t="shared" si="208"/>
        <v>129063402</v>
      </c>
      <c r="J566" s="6">
        <v>13717196.152344</v>
      </c>
      <c r="K566" s="12">
        <f t="shared" si="209"/>
        <v>109737569.218752</v>
      </c>
      <c r="L566" s="6">
        <f t="shared" si="210"/>
        <v>802.20739200000003</v>
      </c>
      <c r="M566" s="6">
        <f t="shared" si="211"/>
        <v>5242880</v>
      </c>
      <c r="N566" s="13">
        <f t="shared" si="212"/>
        <v>1.17610953950259</v>
      </c>
      <c r="O566" s="13"/>
      <c r="P566" s="7">
        <f t="shared" si="213"/>
        <v>0</v>
      </c>
      <c r="Q566" s="7">
        <f t="shared" si="214"/>
        <v>3.2534595512109012</v>
      </c>
      <c r="R566" s="6">
        <f t="shared" si="215"/>
        <v>3.2534595512109012</v>
      </c>
      <c r="S566" s="6">
        <f t="shared" si="216"/>
        <v>3.2534595512109012</v>
      </c>
      <c r="T566" s="7">
        <f t="shared" si="217"/>
        <v>1.3061786181914179E-2</v>
      </c>
      <c r="U566" s="7">
        <f t="shared" si="218"/>
        <v>1.6462789951113657</v>
      </c>
      <c r="V566" s="7">
        <f t="shared" si="219"/>
        <v>4.4400018017580845</v>
      </c>
      <c r="W566" s="6">
        <f t="shared" si="220"/>
        <v>6.0993425830513646</v>
      </c>
      <c r="X566" s="6">
        <v>1.7238E-2</v>
      </c>
      <c r="Y566" s="6">
        <v>5.2505870625000002</v>
      </c>
      <c r="Z566" s="6">
        <f t="shared" si="221"/>
        <v>18773.764654895585</v>
      </c>
      <c r="AA566" s="6">
        <f t="shared" si="223"/>
        <v>18773.764654895585</v>
      </c>
      <c r="AB566" s="6">
        <f t="shared" si="222"/>
        <v>16.164964230632911</v>
      </c>
    </row>
    <row r="567" spans="5:28">
      <c r="E567" s="12">
        <f t="shared" si="206"/>
        <v>1.1730492496713485</v>
      </c>
      <c r="F567" s="12">
        <f t="shared" si="207"/>
        <v>91051581</v>
      </c>
      <c r="G567" s="6">
        <v>4194304</v>
      </c>
      <c r="H567" s="6">
        <v>60701054</v>
      </c>
      <c r="I567" s="12">
        <f t="shared" si="208"/>
        <v>121402108</v>
      </c>
      <c r="J567" s="6">
        <v>13350998.59668</v>
      </c>
      <c r="K567" s="12">
        <f t="shared" si="209"/>
        <v>106807988.77344</v>
      </c>
      <c r="L567" s="6">
        <f t="shared" si="210"/>
        <v>812.29872799999998</v>
      </c>
      <c r="M567" s="6">
        <f t="shared" si="211"/>
        <v>5242880</v>
      </c>
      <c r="N567" s="13">
        <f t="shared" si="212"/>
        <v>1.1366388356728343</v>
      </c>
      <c r="O567" s="13"/>
      <c r="P567" s="7">
        <f t="shared" si="213"/>
        <v>0</v>
      </c>
      <c r="Q567" s="7">
        <f t="shared" si="214"/>
        <v>3.1666044153745929</v>
      </c>
      <c r="R567" s="6">
        <f t="shared" si="215"/>
        <v>3.1666044153745929</v>
      </c>
      <c r="S567" s="6">
        <f t="shared" si="216"/>
        <v>3.1666044153745929</v>
      </c>
      <c r="T567" s="7">
        <f t="shared" si="217"/>
        <v>1.2286429399479588E-2</v>
      </c>
      <c r="U567" s="7">
        <f t="shared" si="218"/>
        <v>1.6023295365445178</v>
      </c>
      <c r="V567" s="7">
        <f t="shared" si="219"/>
        <v>4.3683971782003201</v>
      </c>
      <c r="W567" s="6">
        <f t="shared" si="220"/>
        <v>5.9830131441443175</v>
      </c>
      <c r="X567" s="6">
        <v>1.6959999999999999E-2</v>
      </c>
      <c r="Y567" s="6">
        <v>5.2897109333276795</v>
      </c>
      <c r="Z567" s="6">
        <f t="shared" si="221"/>
        <v>18571.016600086041</v>
      </c>
      <c r="AA567" s="6">
        <f t="shared" si="223"/>
        <v>18571.016600086041</v>
      </c>
      <c r="AB567" s="6">
        <f t="shared" si="222"/>
        <v>13.106618103618977</v>
      </c>
    </row>
    <row r="568" spans="5:28">
      <c r="E568" s="12">
        <f t="shared" si="206"/>
        <v>1.3510834009065644</v>
      </c>
      <c r="F568" s="12">
        <f t="shared" si="207"/>
        <v>89286436.5</v>
      </c>
      <c r="G568" s="6">
        <v>5558326</v>
      </c>
      <c r="H568" s="6">
        <v>59524291</v>
      </c>
      <c r="I568" s="12">
        <f t="shared" si="208"/>
        <v>119048582</v>
      </c>
      <c r="J568" s="6">
        <v>15079177.785156</v>
      </c>
      <c r="K568" s="12">
        <f t="shared" si="209"/>
        <v>120633422.281248</v>
      </c>
      <c r="L568" s="6">
        <f t="shared" si="210"/>
        <v>825.45801200000005</v>
      </c>
      <c r="M568" s="6">
        <f t="shared" si="211"/>
        <v>5242880</v>
      </c>
      <c r="N568" s="13">
        <f t="shared" si="212"/>
        <v>0.98686234501784209</v>
      </c>
      <c r="O568" s="13"/>
      <c r="P568" s="7">
        <f t="shared" si="213"/>
        <v>0</v>
      </c>
      <c r="Q568" s="7">
        <f t="shared" si="214"/>
        <v>3.5764958410352485</v>
      </c>
      <c r="R568" s="6">
        <f t="shared" si="215"/>
        <v>3.5764958410352485</v>
      </c>
      <c r="S568" s="6">
        <f t="shared" si="216"/>
        <v>3.5764958410352485</v>
      </c>
      <c r="T568" s="7">
        <f t="shared" si="217"/>
        <v>1.2048242175919684E-2</v>
      </c>
      <c r="U568" s="7">
        <f t="shared" si="218"/>
        <v>1.809738183776735</v>
      </c>
      <c r="V568" s="7">
        <f t="shared" si="219"/>
        <v>12.832166710963442</v>
      </c>
      <c r="W568" s="6">
        <f t="shared" si="220"/>
        <v>14.653953136916096</v>
      </c>
      <c r="X568" s="6">
        <v>4.9820000000000003E-2</v>
      </c>
      <c r="Y568" s="6">
        <v>12.669724200000001</v>
      </c>
      <c r="Z568" s="6">
        <f t="shared" si="221"/>
        <v>7078.8354898338985</v>
      </c>
      <c r="AA568" s="6">
        <f t="shared" si="223"/>
        <v>7078.8354898338985</v>
      </c>
      <c r="AB568" s="6">
        <f t="shared" si="222"/>
        <v>15.661184928682935</v>
      </c>
    </row>
    <row r="569" spans="5:28">
      <c r="E569" s="12">
        <f t="shared" si="206"/>
        <v>3.1558523325677066</v>
      </c>
      <c r="F569" s="12">
        <f t="shared" si="207"/>
        <v>68134390.5</v>
      </c>
      <c r="G569" s="6">
        <v>16002413</v>
      </c>
      <c r="H569" s="6">
        <v>45422927</v>
      </c>
      <c r="I569" s="12">
        <f t="shared" si="208"/>
        <v>90845854</v>
      </c>
      <c r="J569" s="6">
        <v>26877759.398437999</v>
      </c>
      <c r="K569" s="12">
        <f t="shared" si="209"/>
        <v>215022075.18750399</v>
      </c>
      <c r="L569" s="6">
        <f t="shared" si="210"/>
        <v>865.12338399999999</v>
      </c>
      <c r="M569" s="6">
        <f t="shared" si="211"/>
        <v>5242880</v>
      </c>
      <c r="N569" s="13">
        <f t="shared" si="212"/>
        <v>0.42249547596813214</v>
      </c>
      <c r="O569" s="13"/>
      <c r="P569" s="7">
        <f t="shared" si="213"/>
        <v>0</v>
      </c>
      <c r="Q569" s="7">
        <f t="shared" si="214"/>
        <v>6.3748963023360945</v>
      </c>
      <c r="R569" s="6">
        <f t="shared" si="215"/>
        <v>6.3748963023360945</v>
      </c>
      <c r="S569" s="6">
        <f t="shared" si="216"/>
        <v>6.3748963023360945</v>
      </c>
      <c r="T569" s="7">
        <f t="shared" si="217"/>
        <v>9.1940015687901437E-3</v>
      </c>
      <c r="U569" s="7">
        <f t="shared" si="218"/>
        <v>3.2257532984059871</v>
      </c>
      <c r="V569" s="7">
        <f t="shared" si="219"/>
        <v>14.625630717555943</v>
      </c>
      <c r="W569" s="6">
        <f t="shared" si="220"/>
        <v>17.86057801753072</v>
      </c>
      <c r="X569" s="6">
        <v>5.6783E-2</v>
      </c>
      <c r="Y569" s="6">
        <v>15.392560923081291</v>
      </c>
      <c r="Z569" s="6">
        <f t="shared" si="221"/>
        <v>11126.769107542917</v>
      </c>
      <c r="AA569" s="6">
        <f t="shared" si="223"/>
        <v>11126.769107542917</v>
      </c>
      <c r="AB569" s="6">
        <f t="shared" si="222"/>
        <v>16.033830281929333</v>
      </c>
    </row>
    <row r="570" spans="5:28">
      <c r="E570" s="12">
        <f t="shared" si="206"/>
        <v>1.0970322861422759</v>
      </c>
      <c r="F570" s="12">
        <f t="shared" si="207"/>
        <v>107499487.5</v>
      </c>
      <c r="G570" s="6">
        <v>986703</v>
      </c>
      <c r="H570" s="6">
        <v>71666325</v>
      </c>
      <c r="I570" s="12">
        <f t="shared" si="208"/>
        <v>143332650</v>
      </c>
      <c r="J570" s="6">
        <v>14741301.066406</v>
      </c>
      <c r="K570" s="12">
        <f t="shared" si="209"/>
        <v>117930408.531248</v>
      </c>
      <c r="L570" s="6">
        <f t="shared" si="210"/>
        <v>879.72996000000001</v>
      </c>
      <c r="M570" s="6">
        <f t="shared" si="211"/>
        <v>5242880</v>
      </c>
      <c r="N570" s="13">
        <f t="shared" si="212"/>
        <v>1.2154002668618007</v>
      </c>
      <c r="O570" s="13"/>
      <c r="P570" s="7">
        <f t="shared" si="213"/>
        <v>0</v>
      </c>
      <c r="Q570" s="7">
        <f t="shared" si="214"/>
        <v>3.4963578722010609</v>
      </c>
      <c r="R570" s="6">
        <f t="shared" si="215"/>
        <v>3.4963578722010609</v>
      </c>
      <c r="S570" s="6">
        <f t="shared" si="216"/>
        <v>3.4963578722010609</v>
      </c>
      <c r="T570" s="7">
        <f t="shared" si="217"/>
        <v>1.4505897087596848E-2</v>
      </c>
      <c r="U570" s="7">
        <f t="shared" si="218"/>
        <v>1.7691876704766665</v>
      </c>
      <c r="V570" s="7">
        <f t="shared" si="219"/>
        <v>4.647346125369598</v>
      </c>
      <c r="W570" s="6">
        <f t="shared" si="220"/>
        <v>6.4310396929338616</v>
      </c>
      <c r="X570" s="6">
        <v>1.8043E-2</v>
      </c>
      <c r="Y570" s="6">
        <v>5.4744584705903581</v>
      </c>
      <c r="Z570" s="6">
        <f t="shared" si="221"/>
        <v>19277.918706429424</v>
      </c>
      <c r="AA570" s="6">
        <f t="shared" si="223"/>
        <v>19277.918706429424</v>
      </c>
      <c r="AB570" s="6">
        <f t="shared" si="222"/>
        <v>17.473531445756809</v>
      </c>
    </row>
    <row r="571" spans="5:28">
      <c r="E571" s="12">
        <f t="shared" si="206"/>
        <v>1.3968515079182398</v>
      </c>
      <c r="F571" s="12">
        <f t="shared" si="207"/>
        <v>85734805.5</v>
      </c>
      <c r="G571" s="6">
        <v>9845725</v>
      </c>
      <c r="H571" s="6">
        <v>57156537</v>
      </c>
      <c r="I571" s="12">
        <f t="shared" si="208"/>
        <v>114313074</v>
      </c>
      <c r="J571" s="6">
        <v>14969849.042969</v>
      </c>
      <c r="K571" s="12">
        <f t="shared" si="209"/>
        <v>119758792.343752</v>
      </c>
      <c r="L571" s="6">
        <f t="shared" si="210"/>
        <v>882.79294400000003</v>
      </c>
      <c r="M571" s="6">
        <f t="shared" si="211"/>
        <v>5242880</v>
      </c>
      <c r="N571" s="13">
        <f t="shared" si="212"/>
        <v>0.95452761139974784</v>
      </c>
      <c r="O571" s="13"/>
      <c r="P571" s="7">
        <f t="shared" si="213"/>
        <v>0</v>
      </c>
      <c r="Q571" s="7">
        <f t="shared" si="214"/>
        <v>3.550565130667052</v>
      </c>
      <c r="R571" s="6">
        <f t="shared" si="215"/>
        <v>3.550565130667052</v>
      </c>
      <c r="S571" s="6">
        <f t="shared" si="216"/>
        <v>3.550565130667052</v>
      </c>
      <c r="T571" s="7">
        <f t="shared" si="217"/>
        <v>1.1568987855947985E-2</v>
      </c>
      <c r="U571" s="7">
        <f t="shared" si="218"/>
        <v>1.7966170174811253</v>
      </c>
      <c r="V571" s="7">
        <f t="shared" si="219"/>
        <v>5.7976563728839041</v>
      </c>
      <c r="W571" s="6">
        <f t="shared" si="220"/>
        <v>7.6058423782209772</v>
      </c>
      <c r="X571" s="6">
        <v>2.2509000000000001E-2</v>
      </c>
      <c r="Y571" s="6">
        <v>6.7634543000050025</v>
      </c>
      <c r="Z571" s="6">
        <f t="shared" si="221"/>
        <v>15673.979877680271</v>
      </c>
      <c r="AA571" s="6">
        <f t="shared" si="223"/>
        <v>15673.979877680271</v>
      </c>
      <c r="AB571" s="6">
        <f t="shared" si="222"/>
        <v>12.454997710494647</v>
      </c>
    </row>
    <row r="572" spans="5:28">
      <c r="E572" s="12">
        <f t="shared" si="206"/>
        <v>1.9798486693381252</v>
      </c>
      <c r="F572" s="12">
        <f t="shared" si="207"/>
        <v>103490659.5</v>
      </c>
      <c r="G572" s="6">
        <v>4847571</v>
      </c>
      <c r="H572" s="6">
        <v>68993773</v>
      </c>
      <c r="I572" s="12">
        <f t="shared" si="208"/>
        <v>137987546</v>
      </c>
      <c r="J572" s="6">
        <v>25611980.5625</v>
      </c>
      <c r="K572" s="12">
        <f t="shared" si="209"/>
        <v>204895844.5</v>
      </c>
      <c r="L572" s="6">
        <f t="shared" si="210"/>
        <v>924.87669600000004</v>
      </c>
      <c r="M572" s="6">
        <f t="shared" si="211"/>
        <v>5242880</v>
      </c>
      <c r="N572" s="13">
        <f t="shared" si="212"/>
        <v>0.67345214509706663</v>
      </c>
      <c r="O572" s="13"/>
      <c r="P572" s="7">
        <f t="shared" si="213"/>
        <v>0</v>
      </c>
      <c r="Q572" s="7">
        <f t="shared" si="214"/>
        <v>6.074677496847964</v>
      </c>
      <c r="R572" s="6">
        <f t="shared" si="215"/>
        <v>6.074677496847964</v>
      </c>
      <c r="S572" s="6">
        <f t="shared" si="216"/>
        <v>6.074677496847964</v>
      </c>
      <c r="T572" s="7">
        <f t="shared" si="217"/>
        <v>1.3964948960659251E-2</v>
      </c>
      <c r="U572" s="7">
        <f t="shared" si="218"/>
        <v>3.0738399564286505</v>
      </c>
      <c r="V572" s="7">
        <f t="shared" si="219"/>
        <v>29.910384570666992</v>
      </c>
      <c r="W572" s="6">
        <f t="shared" si="220"/>
        <v>32.998189476056304</v>
      </c>
      <c r="X572" s="6">
        <v>0.11612500000000001</v>
      </c>
      <c r="Y572" s="6">
        <v>28.169245192316627</v>
      </c>
      <c r="Z572" s="6">
        <f t="shared" si="221"/>
        <v>5131.153926241519</v>
      </c>
      <c r="AA572" s="6">
        <f t="shared" si="223"/>
        <v>5131.153926241519</v>
      </c>
      <c r="AB572" s="6">
        <f t="shared" si="222"/>
        <v>17.14261156368083</v>
      </c>
    </row>
    <row r="573" spans="5:28">
      <c r="E573" s="12">
        <f t="shared" si="206"/>
        <v>1.1194870086820559</v>
      </c>
      <c r="F573" s="12">
        <f t="shared" si="207"/>
        <v>116477770.5</v>
      </c>
      <c r="G573" s="6">
        <v>943695</v>
      </c>
      <c r="H573" s="6">
        <v>77651847</v>
      </c>
      <c r="I573" s="12">
        <f t="shared" si="208"/>
        <v>155303694</v>
      </c>
      <c r="J573" s="6">
        <v>16299418.859375</v>
      </c>
      <c r="K573" s="12">
        <f t="shared" si="209"/>
        <v>130395350.875</v>
      </c>
      <c r="L573" s="6">
        <f t="shared" si="210"/>
        <v>950.69606399999998</v>
      </c>
      <c r="M573" s="6">
        <f t="shared" si="211"/>
        <v>5242880</v>
      </c>
      <c r="N573" s="13">
        <f t="shared" si="212"/>
        <v>1.1910217117240454</v>
      </c>
      <c r="O573" s="13"/>
      <c r="P573" s="7">
        <f t="shared" si="213"/>
        <v>0</v>
      </c>
      <c r="Q573" s="7">
        <f t="shared" si="214"/>
        <v>3.8659139505094111</v>
      </c>
      <c r="R573" s="6">
        <f t="shared" si="215"/>
        <v>3.8659139505094111</v>
      </c>
      <c r="S573" s="6">
        <f t="shared" si="216"/>
        <v>3.8659139505094111</v>
      </c>
      <c r="T573" s="7">
        <f t="shared" si="217"/>
        <v>1.5717419600402505E-2</v>
      </c>
      <c r="U573" s="7">
        <f t="shared" si="218"/>
        <v>1.9561862790834128</v>
      </c>
      <c r="V573" s="7">
        <f t="shared" si="219"/>
        <v>7.0782973380968741</v>
      </c>
      <c r="W573" s="6">
        <f t="shared" si="220"/>
        <v>9.05020103678069</v>
      </c>
      <c r="X573" s="6">
        <v>2.7480999999999998E-2</v>
      </c>
      <c r="Y573" s="6">
        <v>7.7610924166758268</v>
      </c>
      <c r="Z573" s="6">
        <f t="shared" si="221"/>
        <v>13967.588335611556</v>
      </c>
      <c r="AA573" s="6">
        <f t="shared" si="223"/>
        <v>13967.588335611556</v>
      </c>
      <c r="AB573" s="6">
        <f t="shared" si="222"/>
        <v>16.609886223426837</v>
      </c>
    </row>
    <row r="574" spans="5:28">
      <c r="E574" s="12">
        <f t="shared" si="206"/>
        <v>2.8079379137047908</v>
      </c>
      <c r="F574" s="12">
        <f t="shared" si="207"/>
        <v>76696749</v>
      </c>
      <c r="G574" s="6">
        <v>18318143</v>
      </c>
      <c r="H574" s="6">
        <v>51131166</v>
      </c>
      <c r="I574" s="12">
        <f t="shared" si="208"/>
        <v>102262332</v>
      </c>
      <c r="J574" s="6">
        <v>26919963.671875</v>
      </c>
      <c r="K574" s="12">
        <f t="shared" si="209"/>
        <v>215359709.375</v>
      </c>
      <c r="L574" s="6">
        <f t="shared" si="210"/>
        <v>979.93685200000004</v>
      </c>
      <c r="M574" s="6">
        <f t="shared" si="211"/>
        <v>5242880</v>
      </c>
      <c r="N574" s="13">
        <f t="shared" si="212"/>
        <v>0.47484430721409165</v>
      </c>
      <c r="O574" s="13"/>
      <c r="P574" s="7">
        <f t="shared" si="213"/>
        <v>0</v>
      </c>
      <c r="Q574" s="7">
        <f t="shared" si="214"/>
        <v>6.3849063579619356</v>
      </c>
      <c r="R574" s="6">
        <f t="shared" si="215"/>
        <v>6.3849063579619356</v>
      </c>
      <c r="S574" s="6">
        <f t="shared" si="216"/>
        <v>6.3849063579619356</v>
      </c>
      <c r="T574" s="7">
        <f t="shared" si="217"/>
        <v>1.034939955362342E-2</v>
      </c>
      <c r="U574" s="7">
        <f t="shared" si="218"/>
        <v>3.2308184741235042</v>
      </c>
      <c r="V574" s="7">
        <f t="shared" si="219"/>
        <v>15.367949153143993</v>
      </c>
      <c r="W574" s="6">
        <f t="shared" si="220"/>
        <v>18.609117026821121</v>
      </c>
      <c r="X574" s="6">
        <v>5.9665000000000003E-2</v>
      </c>
      <c r="Y574" s="6">
        <v>16.221536615389205</v>
      </c>
      <c r="Z574" s="6">
        <f t="shared" si="221"/>
        <v>10601.259294329901</v>
      </c>
      <c r="AA574" s="6">
        <f t="shared" si="223"/>
        <v>10601.259294329901</v>
      </c>
      <c r="AB574" s="6">
        <f t="shared" si="222"/>
        <v>14.718583498229403</v>
      </c>
    </row>
    <row r="575" spans="5:28">
      <c r="E575" s="12">
        <f t="shared" si="206"/>
        <v>1.7827506260760593</v>
      </c>
      <c r="F575" s="12">
        <f t="shared" si="207"/>
        <v>118534713</v>
      </c>
      <c r="G575" s="6">
        <v>5363260</v>
      </c>
      <c r="H575" s="6">
        <v>79023142</v>
      </c>
      <c r="I575" s="12">
        <f t="shared" si="208"/>
        <v>158046284</v>
      </c>
      <c r="J575" s="6">
        <v>26414729.226562001</v>
      </c>
      <c r="K575" s="12">
        <f t="shared" si="209"/>
        <v>211317833.81249601</v>
      </c>
      <c r="L575" s="6">
        <f t="shared" si="210"/>
        <v>1055.5429039999999</v>
      </c>
      <c r="M575" s="6">
        <f t="shared" si="211"/>
        <v>5242880</v>
      </c>
      <c r="N575" s="13">
        <f t="shared" si="212"/>
        <v>0.74790793161468672</v>
      </c>
      <c r="O575" s="13"/>
      <c r="P575" s="7">
        <f t="shared" si="213"/>
        <v>0</v>
      </c>
      <c r="Q575" s="7">
        <f t="shared" si="214"/>
        <v>6.2650743009257432</v>
      </c>
      <c r="R575" s="6">
        <f t="shared" si="215"/>
        <v>6.2650743009257432</v>
      </c>
      <c r="S575" s="6">
        <f t="shared" si="216"/>
        <v>6.2650743009257432</v>
      </c>
      <c r="T575" s="7">
        <f t="shared" si="217"/>
        <v>1.5994981818734981E-2</v>
      </c>
      <c r="U575" s="7">
        <f t="shared" si="218"/>
        <v>3.1701824049379366</v>
      </c>
      <c r="V575" s="7">
        <f t="shared" si="219"/>
        <v>19.81799620784723</v>
      </c>
      <c r="W575" s="6">
        <f t="shared" si="220"/>
        <v>23.004173594603902</v>
      </c>
      <c r="X575" s="6">
        <v>7.6941999999999997E-2</v>
      </c>
      <c r="Y575" s="6">
        <v>19.821541566692314</v>
      </c>
      <c r="Z575" s="6">
        <f t="shared" si="221"/>
        <v>8042.5935131992201</v>
      </c>
      <c r="AA575" s="6">
        <f t="shared" si="223"/>
        <v>8042.5935131992201</v>
      </c>
      <c r="AB575" s="6">
        <f t="shared" si="222"/>
        <v>16.05643041033505</v>
      </c>
    </row>
    <row r="576" spans="5:28">
      <c r="E576" s="12">
        <f t="shared" si="206"/>
        <v>3.7090143402194111</v>
      </c>
      <c r="F576" s="12">
        <f t="shared" si="207"/>
        <v>83839093.5</v>
      </c>
      <c r="G576" s="6">
        <v>19458087</v>
      </c>
      <c r="H576" s="6">
        <v>55892729</v>
      </c>
      <c r="I576" s="12">
        <f t="shared" si="208"/>
        <v>111785458</v>
      </c>
      <c r="J576" s="6">
        <v>38870050.007812001</v>
      </c>
      <c r="K576" s="12">
        <f t="shared" si="209"/>
        <v>310960400.06249601</v>
      </c>
      <c r="L576" s="6">
        <f t="shared" si="210"/>
        <v>1059.8744879999999</v>
      </c>
      <c r="M576" s="6">
        <f t="shared" si="211"/>
        <v>5242880</v>
      </c>
      <c r="N576" s="13">
        <f t="shared" si="212"/>
        <v>0.35948454522676732</v>
      </c>
      <c r="O576" s="13"/>
      <c r="P576" s="7">
        <f t="shared" si="213"/>
        <v>0</v>
      </c>
      <c r="Q576" s="7">
        <f t="shared" si="214"/>
        <v>9.2192408746995582</v>
      </c>
      <c r="R576" s="6">
        <f t="shared" si="215"/>
        <v>9.2192408746995582</v>
      </c>
      <c r="S576" s="6">
        <f t="shared" si="216"/>
        <v>9.2192408746995582</v>
      </c>
      <c r="T576" s="7">
        <f t="shared" si="217"/>
        <v>1.1313181955666624E-2</v>
      </c>
      <c r="U576" s="7">
        <f t="shared" si="218"/>
        <v>4.6650165351652042</v>
      </c>
      <c r="V576" s="7">
        <f t="shared" si="219"/>
        <v>20.205124802118167</v>
      </c>
      <c r="W576" s="6">
        <f t="shared" si="220"/>
        <v>24.881454519239039</v>
      </c>
      <c r="X576" s="6">
        <v>7.8445000000000001E-2</v>
      </c>
      <c r="Y576" s="6">
        <v>21.634150437500001</v>
      </c>
      <c r="Z576" s="6">
        <f t="shared" si="221"/>
        <v>11652.490120083572</v>
      </c>
      <c r="AA576" s="6">
        <f t="shared" si="223"/>
        <v>11652.490120083572</v>
      </c>
      <c r="AB576" s="6">
        <f t="shared" si="222"/>
        <v>15.010083668967452</v>
      </c>
    </row>
    <row r="577" spans="5:28">
      <c r="E577" s="12">
        <f t="shared" si="206"/>
        <v>1.1155853978843771</v>
      </c>
      <c r="F577" s="12">
        <f t="shared" si="207"/>
        <v>130633488</v>
      </c>
      <c r="G577" s="6">
        <v>1470152</v>
      </c>
      <c r="H577" s="6">
        <v>87088992</v>
      </c>
      <c r="I577" s="12">
        <f t="shared" si="208"/>
        <v>174177984</v>
      </c>
      <c r="J577" s="6">
        <v>18216601.460937999</v>
      </c>
      <c r="K577" s="12">
        <f t="shared" si="209"/>
        <v>145732811.68750399</v>
      </c>
      <c r="L577" s="6">
        <f t="shared" si="210"/>
        <v>1074.4709439999999</v>
      </c>
      <c r="M577" s="6">
        <f t="shared" si="211"/>
        <v>5242880</v>
      </c>
      <c r="N577" s="13">
        <f t="shared" si="212"/>
        <v>1.1951871509450542</v>
      </c>
      <c r="O577" s="13"/>
      <c r="P577" s="7">
        <f t="shared" si="213"/>
        <v>0</v>
      </c>
      <c r="Q577" s="7">
        <f t="shared" si="214"/>
        <v>4.3206334119209648</v>
      </c>
      <c r="R577" s="6">
        <f t="shared" si="215"/>
        <v>4.3206334119209648</v>
      </c>
      <c r="S577" s="6">
        <f t="shared" si="216"/>
        <v>4.3206334119209648</v>
      </c>
      <c r="T577" s="7">
        <f t="shared" si="217"/>
        <v>1.7627581090763969E-2</v>
      </c>
      <c r="U577" s="7">
        <f t="shared" si="218"/>
        <v>2.1862783045741172</v>
      </c>
      <c r="V577" s="7">
        <f t="shared" si="219"/>
        <v>5.693597855195641</v>
      </c>
      <c r="W577" s="6">
        <f t="shared" si="220"/>
        <v>7.8975037408605218</v>
      </c>
      <c r="X577" s="6">
        <v>2.2105E-2</v>
      </c>
      <c r="Y577" s="6">
        <v>6.7366215555653799</v>
      </c>
      <c r="Z577" s="6">
        <f t="shared" si="221"/>
        <v>19445.955267681362</v>
      </c>
      <c r="AA577" s="6">
        <f t="shared" si="223"/>
        <v>19445.955267681362</v>
      </c>
      <c r="AB577" s="6">
        <f t="shared" si="222"/>
        <v>17.232409089925689</v>
      </c>
    </row>
    <row r="578" spans="5:28">
      <c r="E578" s="12">
        <f t="shared" si="206"/>
        <v>1.1155182438748019</v>
      </c>
      <c r="F578" s="12">
        <f t="shared" si="207"/>
        <v>130633488</v>
      </c>
      <c r="G578" s="6">
        <v>1470152</v>
      </c>
      <c r="H578" s="6">
        <v>87088992</v>
      </c>
      <c r="I578" s="12">
        <f t="shared" si="208"/>
        <v>174177984</v>
      </c>
      <c r="J578" s="6">
        <v>18215504.890625</v>
      </c>
      <c r="K578" s="12">
        <f t="shared" si="209"/>
        <v>145724039.125</v>
      </c>
      <c r="L578" s="6">
        <f t="shared" si="210"/>
        <v>1074.4709439999999</v>
      </c>
      <c r="M578" s="6">
        <f t="shared" si="211"/>
        <v>5242880</v>
      </c>
      <c r="N578" s="13">
        <f t="shared" si="212"/>
        <v>1.1952591010093578</v>
      </c>
      <c r="O578" s="13"/>
      <c r="P578" s="7">
        <f t="shared" si="213"/>
        <v>0</v>
      </c>
      <c r="Q578" s="7">
        <f t="shared" si="214"/>
        <v>4.3203733261775827</v>
      </c>
      <c r="R578" s="6">
        <f t="shared" si="215"/>
        <v>4.3203733261775827</v>
      </c>
      <c r="S578" s="6">
        <f t="shared" si="216"/>
        <v>4.3203733261775827</v>
      </c>
      <c r="T578" s="7">
        <f t="shared" si="217"/>
        <v>1.7627581090763969E-2</v>
      </c>
      <c r="U578" s="7">
        <f t="shared" si="218"/>
        <v>2.186146698912661</v>
      </c>
      <c r="V578" s="7">
        <f t="shared" si="219"/>
        <v>5.7116277963792514</v>
      </c>
      <c r="W578" s="6">
        <f t="shared" si="220"/>
        <v>7.9154020763826765</v>
      </c>
      <c r="X578" s="6">
        <v>2.2175E-2</v>
      </c>
      <c r="Y578" s="6">
        <v>6.7584472222271499</v>
      </c>
      <c r="Z578" s="6">
        <f t="shared" si="221"/>
        <v>19383.081516020666</v>
      </c>
      <c r="AA578" s="6">
        <f t="shared" si="223"/>
        <v>19383.081516020666</v>
      </c>
      <c r="AB578" s="6">
        <f t="shared" si="222"/>
        <v>17.118648945730296</v>
      </c>
    </row>
    <row r="579" spans="5:28">
      <c r="E579" s="12">
        <f t="shared" si="206"/>
        <v>1.1758597674467135</v>
      </c>
      <c r="F579" s="12">
        <f t="shared" si="207"/>
        <v>124516116</v>
      </c>
      <c r="G579" s="6">
        <v>4802000</v>
      </c>
      <c r="H579" s="6">
        <v>83010744</v>
      </c>
      <c r="I579" s="12">
        <f t="shared" si="208"/>
        <v>166021488</v>
      </c>
      <c r="J579" s="6">
        <v>18301686.400391001</v>
      </c>
      <c r="K579" s="12">
        <f t="shared" si="209"/>
        <v>146413491.20312801</v>
      </c>
      <c r="L579" s="6">
        <f t="shared" si="210"/>
        <v>1092.1689280000001</v>
      </c>
      <c r="M579" s="6">
        <f t="shared" si="211"/>
        <v>5242880</v>
      </c>
      <c r="N579" s="13">
        <f t="shared" si="212"/>
        <v>1.1339220630267512</v>
      </c>
      <c r="O579" s="13"/>
      <c r="P579" s="7">
        <f t="shared" si="213"/>
        <v>0</v>
      </c>
      <c r="Q579" s="7">
        <f t="shared" si="214"/>
        <v>4.3408139507025929</v>
      </c>
      <c r="R579" s="6">
        <f t="shared" si="215"/>
        <v>4.3408139507025929</v>
      </c>
      <c r="S579" s="6">
        <f t="shared" si="216"/>
        <v>4.3408139507025929</v>
      </c>
      <c r="T579" s="7">
        <f t="shared" si="217"/>
        <v>1.6802107679287973E-2</v>
      </c>
      <c r="U579" s="7">
        <f t="shared" si="218"/>
        <v>2.1964898337427705</v>
      </c>
      <c r="V579" s="7">
        <f t="shared" si="219"/>
        <v>6.1724215789146504</v>
      </c>
      <c r="W579" s="6">
        <f t="shared" si="220"/>
        <v>8.3857135203367079</v>
      </c>
      <c r="X579" s="6">
        <v>2.3963999999999999E-2</v>
      </c>
      <c r="Y579" s="6">
        <v>7.2824199599999995</v>
      </c>
      <c r="Z579" s="6">
        <f t="shared" si="221"/>
        <v>18013.895638051214</v>
      </c>
      <c r="AA579" s="6">
        <f t="shared" si="223"/>
        <v>18013.895638051214</v>
      </c>
      <c r="AB579" s="6">
        <f t="shared" si="222"/>
        <v>15.150095248512811</v>
      </c>
    </row>
    <row r="580" spans="5:28">
      <c r="E580" s="12">
        <f t="shared" si="206"/>
        <v>1.1180765760527827</v>
      </c>
      <c r="F580" s="12">
        <f t="shared" si="207"/>
        <v>133959030</v>
      </c>
      <c r="G580" s="6">
        <v>1102824</v>
      </c>
      <c r="H580" s="6">
        <v>89306020</v>
      </c>
      <c r="I580" s="12">
        <f t="shared" si="208"/>
        <v>178612040</v>
      </c>
      <c r="J580" s="6">
        <v>18722056.699219</v>
      </c>
      <c r="K580" s="12">
        <f t="shared" si="209"/>
        <v>149776453.593752</v>
      </c>
      <c r="L580" s="6">
        <f t="shared" si="210"/>
        <v>1093.7287200000001</v>
      </c>
      <c r="M580" s="6">
        <f t="shared" si="211"/>
        <v>5242880</v>
      </c>
      <c r="N580" s="13">
        <f t="shared" si="212"/>
        <v>1.1925241632737584</v>
      </c>
      <c r="O580" s="13"/>
      <c r="P580" s="7">
        <f t="shared" si="213"/>
        <v>0</v>
      </c>
      <c r="Q580" s="7">
        <f t="shared" si="214"/>
        <v>4.4405178368742302</v>
      </c>
      <c r="R580" s="6">
        <f t="shared" si="215"/>
        <v>4.4405178368742302</v>
      </c>
      <c r="S580" s="6">
        <f t="shared" si="216"/>
        <v>4.4405178368742302</v>
      </c>
      <c r="T580" s="7">
        <f t="shared" si="217"/>
        <v>1.8076327137227503E-2</v>
      </c>
      <c r="U580" s="7">
        <f t="shared" si="218"/>
        <v>2.2469408723838535</v>
      </c>
      <c r="V580" s="7">
        <f t="shared" si="219"/>
        <v>7.9367801090250394</v>
      </c>
      <c r="W580" s="6">
        <f t="shared" si="220"/>
        <v>10.201797308546119</v>
      </c>
      <c r="X580" s="6">
        <v>3.0814000000000001E-2</v>
      </c>
      <c r="Y580" s="6">
        <v>8.6845703538319317</v>
      </c>
      <c r="Z580" s="6">
        <f t="shared" si="221"/>
        <v>14310.715378964853</v>
      </c>
      <c r="AA580" s="6">
        <f t="shared" si="223"/>
        <v>14310.715378964853</v>
      </c>
      <c r="AB580" s="6">
        <f t="shared" si="222"/>
        <v>17.470374386969358</v>
      </c>
    </row>
    <row r="581" spans="5:28">
      <c r="E581" s="12">
        <f t="shared" si="206"/>
        <v>3.6816672697918498</v>
      </c>
      <c r="F581" s="12">
        <f t="shared" si="207"/>
        <v>91183392</v>
      </c>
      <c r="G581" s="6">
        <v>21198119</v>
      </c>
      <c r="H581" s="6">
        <v>60788928</v>
      </c>
      <c r="I581" s="12">
        <f t="shared" si="208"/>
        <v>121577856</v>
      </c>
      <c r="J581" s="6">
        <v>41963363.734375</v>
      </c>
      <c r="K581" s="12">
        <f t="shared" si="209"/>
        <v>335706909.875</v>
      </c>
      <c r="L581" s="6">
        <f t="shared" si="210"/>
        <v>1153.4295159999999</v>
      </c>
      <c r="M581" s="6">
        <f t="shared" si="211"/>
        <v>5242880</v>
      </c>
      <c r="N581" s="13">
        <f t="shared" si="212"/>
        <v>0.36215476185840006</v>
      </c>
      <c r="O581" s="13"/>
      <c r="P581" s="7">
        <f t="shared" si="213"/>
        <v>0</v>
      </c>
      <c r="Q581" s="7">
        <f t="shared" si="214"/>
        <v>9.9529163996980436</v>
      </c>
      <c r="R581" s="6">
        <f t="shared" si="215"/>
        <v>9.9529163996980436</v>
      </c>
      <c r="S581" s="6">
        <f t="shared" si="216"/>
        <v>9.9529163996980436</v>
      </c>
      <c r="T581" s="7">
        <f t="shared" si="217"/>
        <v>1.2304215873122202E-2</v>
      </c>
      <c r="U581" s="7">
        <f t="shared" si="218"/>
        <v>5.0362627692186646</v>
      </c>
      <c r="V581" s="7">
        <f t="shared" si="219"/>
        <v>21.574112479130825</v>
      </c>
      <c r="W581" s="6">
        <f t="shared" si="220"/>
        <v>26.622679464222614</v>
      </c>
      <c r="X581" s="6">
        <v>8.3760000000000001E-2</v>
      </c>
      <c r="Y581" s="6">
        <v>23.082394666685278</v>
      </c>
      <c r="Z581" s="6">
        <f t="shared" si="221"/>
        <v>11782.660458092221</v>
      </c>
      <c r="AA581" s="6">
        <f t="shared" si="223"/>
        <v>11782.660458092221</v>
      </c>
      <c r="AB581" s="6">
        <f t="shared" si="222"/>
        <v>15.337597544188139</v>
      </c>
    </row>
    <row r="582" spans="5:28">
      <c r="E582" s="12">
        <f t="shared" ref="E582:E602" si="224">K582/F582</f>
        <v>2.408995087316939</v>
      </c>
      <c r="F582" s="12">
        <f t="shared" ref="F582:F602" si="225">H582*1.5</f>
        <v>85394272.5</v>
      </c>
      <c r="G582" s="6">
        <v>23947347</v>
      </c>
      <c r="H582" s="6">
        <v>56929515</v>
      </c>
      <c r="I582" s="12">
        <f t="shared" ref="I582:I602" si="226">2*H582</f>
        <v>113859030</v>
      </c>
      <c r="J582" s="6">
        <v>25714297.867187999</v>
      </c>
      <c r="K582" s="12">
        <f t="shared" ref="K582:K602" si="227">J582*8</f>
        <v>205714382.93750399</v>
      </c>
      <c r="L582" s="6">
        <f t="shared" ref="L582:L602" si="228">((H582+2*G582)*8+(G582+H582)*4)/1000000</f>
        <v>1162.10112</v>
      </c>
      <c r="M582" s="6">
        <f t="shared" ref="M582:M602" si="229">40*2^20/8</f>
        <v>5242880</v>
      </c>
      <c r="N582" s="13">
        <f t="shared" ref="N582:N602" si="230">I582/K582</f>
        <v>0.55348113425102785</v>
      </c>
      <c r="O582" s="13"/>
      <c r="P582" s="7">
        <f t="shared" ref="P582:P602" si="231">$B$32*I582</f>
        <v>0</v>
      </c>
      <c r="Q582" s="7">
        <f t="shared" ref="Q582:Q602" si="232">$C$32*K582</f>
        <v>6.0989452268194748</v>
      </c>
      <c r="R582" s="6">
        <f t="shared" ref="R582:R602" si="233">P582+Q582</f>
        <v>6.0989452268194748</v>
      </c>
      <c r="S582" s="6">
        <f t="shared" ref="S582:S602" si="234">MAX(P582,Q582)</f>
        <v>6.0989452268194748</v>
      </c>
      <c r="T582" s="7">
        <f t="shared" ref="T582:T602" si="235">$D$32*I582</f>
        <v>1.1523036598246123E-2</v>
      </c>
      <c r="U582" s="7">
        <f t="shared" ref="U582:U602" si="236">$E$32*K582</f>
        <v>3.086119640095307</v>
      </c>
      <c r="V582" s="7">
        <f t="shared" ref="V582:V602" si="237">X582*$F$32</f>
        <v>11.959259987088389</v>
      </c>
      <c r="W582" s="6">
        <f t="shared" ref="W582:W602" si="238">SUM(T582:V582)</f>
        <v>15.056902663781942</v>
      </c>
      <c r="X582" s="6">
        <v>4.6431E-2</v>
      </c>
      <c r="Y582" s="6">
        <v>13.67160795</v>
      </c>
      <c r="Z582" s="6">
        <f t="shared" ref="Z582:Z602" si="239">ABS(S582-X582)/ABS(X582)*100</f>
        <v>13035.502631473531</v>
      </c>
      <c r="AA582" s="6">
        <f t="shared" si="223"/>
        <v>13035.502631473531</v>
      </c>
      <c r="AB582" s="6">
        <f t="shared" ref="AB582:AB602" si="240">ABS(W582-Y582)/ABS(Y582)*100</f>
        <v>10.132639253906795</v>
      </c>
    </row>
    <row r="583" spans="5:28">
      <c r="E583" s="12">
        <f t="shared" si="224"/>
        <v>1.188732679827383</v>
      </c>
      <c r="F583" s="12">
        <f t="shared" si="225"/>
        <v>145268688</v>
      </c>
      <c r="G583" s="6">
        <v>3542400</v>
      </c>
      <c r="H583" s="6">
        <v>96845792</v>
      </c>
      <c r="I583" s="12">
        <f t="shared" si="226"/>
        <v>193691584</v>
      </c>
      <c r="J583" s="6">
        <v>21585704.597656</v>
      </c>
      <c r="K583" s="12">
        <f t="shared" si="227"/>
        <v>172685636.781248</v>
      </c>
      <c r="L583" s="6">
        <f t="shared" si="228"/>
        <v>1232.9975039999999</v>
      </c>
      <c r="M583" s="6">
        <f t="shared" si="229"/>
        <v>5242880</v>
      </c>
      <c r="N583" s="13">
        <f t="shared" si="230"/>
        <v>1.1216427006338783</v>
      </c>
      <c r="O583" s="13"/>
      <c r="P583" s="7">
        <f t="shared" si="231"/>
        <v>0</v>
      </c>
      <c r="Q583" s="7">
        <f t="shared" si="232"/>
        <v>5.1197209701532449</v>
      </c>
      <c r="R583" s="6">
        <f t="shared" si="233"/>
        <v>5.1197209701532449</v>
      </c>
      <c r="S583" s="6">
        <f t="shared" si="234"/>
        <v>5.1197209701532449</v>
      </c>
      <c r="T583" s="7">
        <f t="shared" si="235"/>
        <v>1.9602443576098121E-2</v>
      </c>
      <c r="U583" s="7">
        <f t="shared" si="236"/>
        <v>2.5906235996871332</v>
      </c>
      <c r="V583" s="7">
        <f t="shared" si="237"/>
        <v>7.1692197557799364</v>
      </c>
      <c r="W583" s="6">
        <f t="shared" si="238"/>
        <v>9.7794457990431667</v>
      </c>
      <c r="X583" s="6">
        <v>2.7834000000000001E-2</v>
      </c>
      <c r="Y583" s="6">
        <v>8.4536497000092794</v>
      </c>
      <c r="Z583" s="6">
        <f t="shared" si="239"/>
        <v>18293.766509137185</v>
      </c>
      <c r="AA583" s="6">
        <f t="shared" ref="AA583:AA602" si="241">ABS(R583-X583)/ABS(X583)*100</f>
        <v>18293.766509137185</v>
      </c>
      <c r="AB583" s="6">
        <f t="shared" si="240"/>
        <v>15.683120854090179</v>
      </c>
    </row>
    <row r="584" spans="5:28">
      <c r="E584" s="12">
        <f t="shared" si="224"/>
        <v>1.3259373679230195</v>
      </c>
      <c r="F584" s="12">
        <f t="shared" si="225"/>
        <v>148799326.5</v>
      </c>
      <c r="G584" s="6">
        <v>5154859</v>
      </c>
      <c r="H584" s="6">
        <v>99199551</v>
      </c>
      <c r="I584" s="12">
        <f t="shared" si="226"/>
        <v>198399102</v>
      </c>
      <c r="J584" s="6">
        <v>24662323.416016001</v>
      </c>
      <c r="K584" s="12">
        <f t="shared" si="227"/>
        <v>197298587.32812801</v>
      </c>
      <c r="L584" s="6">
        <f t="shared" si="228"/>
        <v>1293.491792</v>
      </c>
      <c r="M584" s="6">
        <f t="shared" si="229"/>
        <v>5242880</v>
      </c>
      <c r="N584" s="13">
        <f t="shared" si="230"/>
        <v>1.0055779146053474</v>
      </c>
      <c r="O584" s="13"/>
      <c r="P584" s="7">
        <f t="shared" si="231"/>
        <v>0</v>
      </c>
      <c r="Q584" s="7">
        <f t="shared" si="232"/>
        <v>5.8494367786071528</v>
      </c>
      <c r="R584" s="6">
        <f t="shared" si="233"/>
        <v>5.8494367786071528</v>
      </c>
      <c r="S584" s="6">
        <f t="shared" si="234"/>
        <v>5.8494367786071528</v>
      </c>
      <c r="T584" s="7">
        <f t="shared" si="235"/>
        <v>2.0078865184475624E-2</v>
      </c>
      <c r="U584" s="7">
        <f t="shared" si="236"/>
        <v>2.9598661825283004</v>
      </c>
      <c r="V584" s="7">
        <f t="shared" si="237"/>
        <v>9.5283087743611112</v>
      </c>
      <c r="W584" s="6">
        <f t="shared" si="238"/>
        <v>12.508253822073886</v>
      </c>
      <c r="X584" s="6">
        <v>3.6992999999999998E-2</v>
      </c>
      <c r="Y584" s="6">
        <v>10.998236505884529</v>
      </c>
      <c r="Z584" s="6">
        <f t="shared" si="239"/>
        <v>15712.280103282117</v>
      </c>
      <c r="AA584" s="6">
        <f t="shared" si="241"/>
        <v>15712.280103282117</v>
      </c>
      <c r="AB584" s="6">
        <f t="shared" si="240"/>
        <v>13.729631249350135</v>
      </c>
    </row>
    <row r="585" spans="5:28">
      <c r="E585" s="12">
        <f t="shared" si="224"/>
        <v>1.0855381234148218</v>
      </c>
      <c r="F585" s="12">
        <f t="shared" si="225"/>
        <v>166319958</v>
      </c>
      <c r="G585" s="6">
        <v>1504002</v>
      </c>
      <c r="H585" s="6">
        <v>110879972</v>
      </c>
      <c r="I585" s="12">
        <f t="shared" si="226"/>
        <v>221759944</v>
      </c>
      <c r="J585" s="6">
        <v>22568331.886719</v>
      </c>
      <c r="K585" s="12">
        <f t="shared" si="227"/>
        <v>180546655.093752</v>
      </c>
      <c r="L585" s="6">
        <f t="shared" si="228"/>
        <v>1360.6397039999999</v>
      </c>
      <c r="M585" s="6">
        <f t="shared" si="229"/>
        <v>5242880</v>
      </c>
      <c r="N585" s="13">
        <f t="shared" si="230"/>
        <v>1.2282694679934518</v>
      </c>
      <c r="O585" s="13"/>
      <c r="P585" s="7">
        <f t="shared" si="231"/>
        <v>0</v>
      </c>
      <c r="Q585" s="7">
        <f t="shared" si="232"/>
        <v>5.352781582786986</v>
      </c>
      <c r="R585" s="6">
        <f t="shared" si="233"/>
        <v>5.352781582786986</v>
      </c>
      <c r="S585" s="6">
        <f t="shared" si="234"/>
        <v>5.352781582786986</v>
      </c>
      <c r="T585" s="7">
        <f t="shared" si="235"/>
        <v>2.2443085548304872E-2</v>
      </c>
      <c r="U585" s="7">
        <f t="shared" si="236"/>
        <v>2.7085543085609878</v>
      </c>
      <c r="V585" s="7">
        <f t="shared" si="237"/>
        <v>7.1202813439958517</v>
      </c>
      <c r="W585" s="6">
        <f t="shared" si="238"/>
        <v>9.8512787381051439</v>
      </c>
      <c r="X585" s="6">
        <v>2.7643999999999998E-2</v>
      </c>
      <c r="Y585" s="6">
        <v>8.352404233342547</v>
      </c>
      <c r="Z585" s="6">
        <f t="shared" si="239"/>
        <v>19263.267192833839</v>
      </c>
      <c r="AA585" s="6">
        <f t="shared" si="241"/>
        <v>19263.267192833839</v>
      </c>
      <c r="AB585" s="6">
        <f t="shared" si="240"/>
        <v>17.945425806609489</v>
      </c>
    </row>
    <row r="586" spans="5:28">
      <c r="E586" s="12">
        <f t="shared" si="224"/>
        <v>1.1449589349518605</v>
      </c>
      <c r="F586" s="12">
        <f t="shared" si="225"/>
        <v>169586280</v>
      </c>
      <c r="G586" s="6">
        <v>1139905</v>
      </c>
      <c r="H586" s="6">
        <v>113057520</v>
      </c>
      <c r="I586" s="12">
        <f t="shared" si="226"/>
        <v>226115040</v>
      </c>
      <c r="J586" s="6">
        <v>24271165.816406</v>
      </c>
      <c r="K586" s="12">
        <f t="shared" si="227"/>
        <v>194169326.531248</v>
      </c>
      <c r="L586" s="6">
        <f t="shared" si="228"/>
        <v>1379.4883400000001</v>
      </c>
      <c r="M586" s="6">
        <f t="shared" si="229"/>
        <v>5242880</v>
      </c>
      <c r="N586" s="13">
        <f t="shared" si="230"/>
        <v>1.1645250258598951</v>
      </c>
      <c r="O586" s="13"/>
      <c r="P586" s="7">
        <f t="shared" si="231"/>
        <v>0</v>
      </c>
      <c r="Q586" s="7">
        <f t="shared" si="232"/>
        <v>5.7566615923120716</v>
      </c>
      <c r="R586" s="6">
        <f t="shared" si="233"/>
        <v>5.7566615923120716</v>
      </c>
      <c r="S586" s="6">
        <f t="shared" si="234"/>
        <v>5.7566615923120716</v>
      </c>
      <c r="T586" s="7">
        <f t="shared" si="235"/>
        <v>2.288384049410825E-2</v>
      </c>
      <c r="U586" s="7">
        <f t="shared" si="236"/>
        <v>2.9129211266390116</v>
      </c>
      <c r="V586" s="7">
        <f t="shared" si="237"/>
        <v>19.504275231252421</v>
      </c>
      <c r="W586" s="6">
        <f t="shared" si="238"/>
        <v>22.440080198385541</v>
      </c>
      <c r="X586" s="6">
        <v>7.5724E-2</v>
      </c>
      <c r="Y586" s="6">
        <v>19.084551444461272</v>
      </c>
      <c r="Z586" s="6">
        <f t="shared" si="239"/>
        <v>7502.1625803075267</v>
      </c>
      <c r="AA586" s="6">
        <f t="shared" si="241"/>
        <v>7502.1625803075267</v>
      </c>
      <c r="AB586" s="6">
        <f t="shared" si="240"/>
        <v>17.582434482095788</v>
      </c>
    </row>
    <row r="587" spans="5:28">
      <c r="E587" s="12">
        <f t="shared" si="224"/>
        <v>1.0932306874926701</v>
      </c>
      <c r="F587" s="12">
        <f t="shared" si="225"/>
        <v>176109066</v>
      </c>
      <c r="G587" s="6">
        <v>1564794</v>
      </c>
      <c r="H587" s="6">
        <v>117406044</v>
      </c>
      <c r="I587" s="12">
        <f t="shared" si="226"/>
        <v>234812088</v>
      </c>
      <c r="J587" s="6">
        <v>24065979.412108999</v>
      </c>
      <c r="K587" s="12">
        <f t="shared" si="227"/>
        <v>192527835.29687199</v>
      </c>
      <c r="L587" s="6">
        <f t="shared" si="228"/>
        <v>1440.168408</v>
      </c>
      <c r="M587" s="6">
        <f t="shared" si="229"/>
        <v>5242880</v>
      </c>
      <c r="N587" s="13">
        <f t="shared" si="230"/>
        <v>1.2196266978119137</v>
      </c>
      <c r="O587" s="13"/>
      <c r="P587" s="7">
        <f t="shared" si="231"/>
        <v>0</v>
      </c>
      <c r="Q587" s="7">
        <f t="shared" si="232"/>
        <v>5.7079952570475845</v>
      </c>
      <c r="R587" s="6">
        <f t="shared" si="233"/>
        <v>5.7079952570475845</v>
      </c>
      <c r="S587" s="6">
        <f t="shared" si="234"/>
        <v>5.7079952570475845</v>
      </c>
      <c r="T587" s="7">
        <f t="shared" si="235"/>
        <v>2.3764020154875633E-2</v>
      </c>
      <c r="U587" s="7">
        <f t="shared" si="236"/>
        <v>2.8882955352481021</v>
      </c>
      <c r="V587" s="7">
        <f t="shared" si="237"/>
        <v>7.9396133854967497</v>
      </c>
      <c r="W587" s="6">
        <f t="shared" si="238"/>
        <v>10.851672940899727</v>
      </c>
      <c r="X587" s="6">
        <v>3.0825000000000002E-2</v>
      </c>
      <c r="Y587" s="6">
        <v>9.2734810714329754</v>
      </c>
      <c r="Z587" s="6">
        <f t="shared" si="239"/>
        <v>18417.421758467426</v>
      </c>
      <c r="AA587" s="6">
        <f t="shared" si="241"/>
        <v>18417.421758467426</v>
      </c>
      <c r="AB587" s="6">
        <f t="shared" si="240"/>
        <v>17.018332784744477</v>
      </c>
    </row>
    <row r="588" spans="5:28">
      <c r="E588" s="12">
        <f t="shared" si="224"/>
        <v>1.6957808666998604</v>
      </c>
      <c r="F588" s="12">
        <f t="shared" si="225"/>
        <v>142638511.5</v>
      </c>
      <c r="G588" s="6">
        <v>16777216</v>
      </c>
      <c r="H588" s="6">
        <v>95092341</v>
      </c>
      <c r="I588" s="12">
        <f t="shared" si="226"/>
        <v>190184682</v>
      </c>
      <c r="J588" s="6">
        <v>30235457.332031</v>
      </c>
      <c r="K588" s="12">
        <f t="shared" si="227"/>
        <v>241883658.656248</v>
      </c>
      <c r="L588" s="6">
        <f t="shared" si="228"/>
        <v>1476.6524119999999</v>
      </c>
      <c r="M588" s="6">
        <f t="shared" si="229"/>
        <v>5242880</v>
      </c>
      <c r="N588" s="13">
        <f t="shared" si="230"/>
        <v>0.78626511214748984</v>
      </c>
      <c r="O588" s="13"/>
      <c r="P588" s="7">
        <f t="shared" si="231"/>
        <v>0</v>
      </c>
      <c r="Q588" s="7">
        <f t="shared" si="232"/>
        <v>7.1712787620461675</v>
      </c>
      <c r="R588" s="6">
        <f t="shared" si="233"/>
        <v>7.1712787620461675</v>
      </c>
      <c r="S588" s="6">
        <f t="shared" si="234"/>
        <v>7.1712787620461675</v>
      </c>
      <c r="T588" s="7">
        <f t="shared" si="235"/>
        <v>1.92475296084272E-2</v>
      </c>
      <c r="U588" s="7">
        <f t="shared" si="236"/>
        <v>3.6287297900017874</v>
      </c>
      <c r="V588" s="7">
        <f t="shared" si="237"/>
        <v>18.82428887804199</v>
      </c>
      <c r="W588" s="6">
        <f t="shared" si="238"/>
        <v>22.472266197652203</v>
      </c>
      <c r="X588" s="6">
        <v>7.3083999999999996E-2</v>
      </c>
      <c r="Y588" s="6">
        <v>19.751864549999997</v>
      </c>
      <c r="Z588" s="6">
        <f t="shared" si="239"/>
        <v>9712.3785808742923</v>
      </c>
      <c r="AA588" s="6">
        <f t="shared" si="241"/>
        <v>9712.3785808742923</v>
      </c>
      <c r="AB588" s="6">
        <f t="shared" si="240"/>
        <v>13.772885292756865</v>
      </c>
    </row>
    <row r="589" spans="5:28">
      <c r="E589" s="12">
        <f t="shared" si="224"/>
        <v>1.1095978612708939</v>
      </c>
      <c r="F589" s="12">
        <f t="shared" si="225"/>
        <v>190809216</v>
      </c>
      <c r="G589" s="6">
        <v>2164760</v>
      </c>
      <c r="H589" s="6">
        <v>127206144</v>
      </c>
      <c r="I589" s="12">
        <f t="shared" si="226"/>
        <v>254412288</v>
      </c>
      <c r="J589" s="6">
        <v>26465187.248047002</v>
      </c>
      <c r="K589" s="12">
        <f t="shared" si="227"/>
        <v>211721497.98437601</v>
      </c>
      <c r="L589" s="6">
        <f t="shared" si="228"/>
        <v>1569.768928</v>
      </c>
      <c r="M589" s="6">
        <f t="shared" si="229"/>
        <v>5242880</v>
      </c>
      <c r="N589" s="13">
        <f t="shared" si="230"/>
        <v>1.2016365386701275</v>
      </c>
      <c r="O589" s="13"/>
      <c r="P589" s="7">
        <f t="shared" si="231"/>
        <v>0</v>
      </c>
      <c r="Q589" s="7">
        <f t="shared" si="232"/>
        <v>6.2770419895198533</v>
      </c>
      <c r="R589" s="6">
        <f t="shared" si="233"/>
        <v>6.2770419895198533</v>
      </c>
      <c r="S589" s="6">
        <f t="shared" si="234"/>
        <v>6.2770419895198533</v>
      </c>
      <c r="T589" s="7">
        <f t="shared" si="235"/>
        <v>2.5747646942605545E-2</v>
      </c>
      <c r="U589" s="7">
        <f t="shared" si="236"/>
        <v>3.1762381600633338</v>
      </c>
      <c r="V589" s="7">
        <f t="shared" si="237"/>
        <v>8.3488930503646923</v>
      </c>
      <c r="W589" s="6">
        <f t="shared" si="238"/>
        <v>11.550878857370632</v>
      </c>
      <c r="X589" s="6">
        <v>3.2413999999999998E-2</v>
      </c>
      <c r="Y589" s="6">
        <v>9.8207474142996052</v>
      </c>
      <c r="Z589" s="6">
        <f t="shared" si="239"/>
        <v>19265.218700314228</v>
      </c>
      <c r="AA589" s="6">
        <f t="shared" si="241"/>
        <v>19265.218700314228</v>
      </c>
      <c r="AB589" s="6">
        <f t="shared" si="240"/>
        <v>17.617105603916158</v>
      </c>
    </row>
    <row r="590" spans="5:28">
      <c r="E590" s="12">
        <f t="shared" si="224"/>
        <v>1.1097526899264236</v>
      </c>
      <c r="F590" s="12">
        <f t="shared" si="225"/>
        <v>190809216</v>
      </c>
      <c r="G590" s="6">
        <v>2164760</v>
      </c>
      <c r="H590" s="6">
        <v>127206144</v>
      </c>
      <c r="I590" s="12">
        <f t="shared" si="226"/>
        <v>254412288</v>
      </c>
      <c r="J590" s="6">
        <v>26468880.089844</v>
      </c>
      <c r="K590" s="12">
        <f t="shared" si="227"/>
        <v>211751040.718752</v>
      </c>
      <c r="L590" s="6">
        <f t="shared" si="228"/>
        <v>1569.768928</v>
      </c>
      <c r="M590" s="6">
        <f t="shared" si="229"/>
        <v>5242880</v>
      </c>
      <c r="N590" s="13">
        <f t="shared" si="230"/>
        <v>1.2014688907145006</v>
      </c>
      <c r="O590" s="13"/>
      <c r="P590" s="7">
        <f t="shared" si="231"/>
        <v>0</v>
      </c>
      <c r="Q590" s="7">
        <f t="shared" si="232"/>
        <v>6.2779178617667855</v>
      </c>
      <c r="R590" s="6">
        <f t="shared" si="233"/>
        <v>6.2779178617667855</v>
      </c>
      <c r="S590" s="6">
        <f t="shared" si="234"/>
        <v>6.2779178617667855</v>
      </c>
      <c r="T590" s="7">
        <f t="shared" si="235"/>
        <v>2.5747646942605545E-2</v>
      </c>
      <c r="U590" s="7">
        <f t="shared" si="236"/>
        <v>3.176681359082663</v>
      </c>
      <c r="V590" s="7">
        <f t="shared" si="237"/>
        <v>8.349923332718042</v>
      </c>
      <c r="W590" s="6">
        <f t="shared" si="238"/>
        <v>11.552352338743312</v>
      </c>
      <c r="X590" s="6">
        <v>3.2418000000000002E-2</v>
      </c>
      <c r="Y590" s="6">
        <v>9.878629080010807</v>
      </c>
      <c r="Z590" s="6">
        <f t="shared" si="239"/>
        <v>19265.531068439712</v>
      </c>
      <c r="AA590" s="6">
        <f t="shared" si="241"/>
        <v>19265.531068439712</v>
      </c>
      <c r="AB590" s="6">
        <f t="shared" si="240"/>
        <v>16.942869756282757</v>
      </c>
    </row>
    <row r="591" spans="5:28">
      <c r="E591" s="12">
        <f t="shared" si="224"/>
        <v>1.1668400189578574</v>
      </c>
      <c r="F591" s="12">
        <f t="shared" si="225"/>
        <v>190465827</v>
      </c>
      <c r="G591" s="6">
        <v>8388608</v>
      </c>
      <c r="H591" s="6">
        <v>126977218</v>
      </c>
      <c r="I591" s="12">
        <f t="shared" si="226"/>
        <v>253954436</v>
      </c>
      <c r="J591" s="6">
        <v>27780393.648437999</v>
      </c>
      <c r="K591" s="12">
        <f t="shared" si="227"/>
        <v>222243149.18750399</v>
      </c>
      <c r="L591" s="6">
        <f t="shared" si="228"/>
        <v>1691.4987759999999</v>
      </c>
      <c r="M591" s="6">
        <f t="shared" si="229"/>
        <v>5242880</v>
      </c>
      <c r="N591" s="13">
        <f t="shared" si="230"/>
        <v>1.1426873535964051</v>
      </c>
      <c r="O591" s="13"/>
      <c r="P591" s="7">
        <f t="shared" si="231"/>
        <v>0</v>
      </c>
      <c r="Q591" s="7">
        <f t="shared" si="232"/>
        <v>6.5889840786788403</v>
      </c>
      <c r="R591" s="6">
        <f t="shared" si="233"/>
        <v>6.5889840786788403</v>
      </c>
      <c r="S591" s="6">
        <f t="shared" si="234"/>
        <v>6.5889840786788403</v>
      </c>
      <c r="T591" s="7">
        <f t="shared" si="235"/>
        <v>2.5701310298488867E-2</v>
      </c>
      <c r="U591" s="7">
        <f t="shared" si="236"/>
        <v>3.3340835861367766</v>
      </c>
      <c r="V591" s="7">
        <f t="shared" si="237"/>
        <v>9.0824540859492746</v>
      </c>
      <c r="W591" s="6">
        <f t="shared" si="238"/>
        <v>12.44223898238454</v>
      </c>
      <c r="X591" s="6">
        <v>3.5262000000000002E-2</v>
      </c>
      <c r="Y591" s="6">
        <v>10.922404500000001</v>
      </c>
      <c r="Z591" s="6">
        <f t="shared" si="239"/>
        <v>18585.792293910839</v>
      </c>
      <c r="AA591" s="6">
        <f t="shared" si="241"/>
        <v>18585.792293910839</v>
      </c>
      <c r="AB591" s="6">
        <f t="shared" si="240"/>
        <v>13.914834250869749</v>
      </c>
    </row>
    <row r="592" spans="5:28">
      <c r="E592" s="12">
        <f t="shared" si="224"/>
        <v>2.6194541662604385</v>
      </c>
      <c r="F592" s="12">
        <f t="shared" si="225"/>
        <v>131489494.5</v>
      </c>
      <c r="G592" s="6">
        <v>50912018</v>
      </c>
      <c r="H592" s="6">
        <v>87659663</v>
      </c>
      <c r="I592" s="12">
        <f t="shared" si="226"/>
        <v>175319326</v>
      </c>
      <c r="J592" s="6">
        <v>43053838.023437999</v>
      </c>
      <c r="K592" s="12">
        <f t="shared" si="227"/>
        <v>344430704.18750399</v>
      </c>
      <c r="L592" s="6">
        <f t="shared" si="228"/>
        <v>2070.1563160000001</v>
      </c>
      <c r="M592" s="6">
        <f t="shared" si="229"/>
        <v>5242880</v>
      </c>
      <c r="N592" s="13">
        <f t="shared" si="230"/>
        <v>0.50901189664135815</v>
      </c>
      <c r="O592" s="13"/>
      <c r="P592" s="7">
        <f t="shared" si="231"/>
        <v>0</v>
      </c>
      <c r="Q592" s="7">
        <f t="shared" si="232"/>
        <v>10.211556281471236</v>
      </c>
      <c r="R592" s="6">
        <f t="shared" si="233"/>
        <v>10.211556281471236</v>
      </c>
      <c r="S592" s="6">
        <f t="shared" si="234"/>
        <v>10.211556281471236</v>
      </c>
      <c r="T592" s="7">
        <f t="shared" si="235"/>
        <v>1.7743089940936992E-2</v>
      </c>
      <c r="U592" s="7">
        <f t="shared" si="236"/>
        <v>5.1671368120518748</v>
      </c>
      <c r="V592" s="7">
        <f t="shared" si="237"/>
        <v>27.38876851084499</v>
      </c>
      <c r="W592" s="6">
        <f t="shared" si="238"/>
        <v>32.573648412837798</v>
      </c>
      <c r="X592" s="6">
        <v>0.106335</v>
      </c>
      <c r="Y592" s="6">
        <v>29.215541250000001</v>
      </c>
      <c r="Z592" s="6">
        <f t="shared" si="239"/>
        <v>9503.1939450521804</v>
      </c>
      <c r="AA592" s="6">
        <f t="shared" si="241"/>
        <v>9503.1939450521804</v>
      </c>
      <c r="AB592" s="6">
        <f t="shared" si="240"/>
        <v>11.494249358935964</v>
      </c>
    </row>
    <row r="593" spans="5:28">
      <c r="E593" s="12">
        <f t="shared" si="224"/>
        <v>1.1171062815477339</v>
      </c>
      <c r="F593" s="12">
        <f t="shared" si="225"/>
        <v>291163966.5</v>
      </c>
      <c r="G593" s="6">
        <v>7414866</v>
      </c>
      <c r="H593" s="6">
        <v>194109311</v>
      </c>
      <c r="I593" s="12">
        <f t="shared" si="226"/>
        <v>388218622</v>
      </c>
      <c r="J593" s="6">
        <v>40657636.992187999</v>
      </c>
      <c r="K593" s="12">
        <f t="shared" si="227"/>
        <v>325261095.93750399</v>
      </c>
      <c r="L593" s="6">
        <f t="shared" si="228"/>
        <v>2477.6090519999998</v>
      </c>
      <c r="M593" s="6">
        <f t="shared" si="229"/>
        <v>5242880</v>
      </c>
      <c r="N593" s="13">
        <f t="shared" si="230"/>
        <v>1.1935599641298409</v>
      </c>
      <c r="O593" s="13"/>
      <c r="P593" s="7">
        <f t="shared" si="231"/>
        <v>0</v>
      </c>
      <c r="Q593" s="7">
        <f t="shared" si="232"/>
        <v>9.643222706215802</v>
      </c>
      <c r="R593" s="6">
        <f t="shared" si="233"/>
        <v>9.643222706215802</v>
      </c>
      <c r="S593" s="6">
        <f t="shared" si="234"/>
        <v>9.643222706215802</v>
      </c>
      <c r="T593" s="7">
        <f t="shared" si="235"/>
        <v>3.9289438786073251E-2</v>
      </c>
      <c r="U593" s="7">
        <f t="shared" si="236"/>
        <v>4.8795550510272667</v>
      </c>
      <c r="V593" s="7">
        <f t="shared" si="237"/>
        <v>29.406834070467603</v>
      </c>
      <c r="W593" s="6">
        <f t="shared" si="238"/>
        <v>34.325678560280942</v>
      </c>
      <c r="X593" s="6">
        <v>0.11416999999999999</v>
      </c>
      <c r="Y593" s="6">
        <v>29.27509083337139</v>
      </c>
      <c r="Z593" s="6">
        <f t="shared" si="239"/>
        <v>8346.3718194059766</v>
      </c>
      <c r="AA593" s="6">
        <f t="shared" si="241"/>
        <v>8346.3718194059766</v>
      </c>
      <c r="AB593" s="6">
        <f t="shared" si="240"/>
        <v>17.252167570227531</v>
      </c>
    </row>
    <row r="594" spans="5:28">
      <c r="E594" s="12">
        <f t="shared" si="224"/>
        <v>1.1908694571237091</v>
      </c>
      <c r="F594" s="12">
        <f t="shared" si="225"/>
        <v>344277168</v>
      </c>
      <c r="G594" s="6">
        <v>8345600</v>
      </c>
      <c r="H594" s="6">
        <v>229518112</v>
      </c>
      <c r="I594" s="12">
        <f t="shared" si="226"/>
        <v>459036224</v>
      </c>
      <c r="J594" s="6">
        <v>51248645.519530997</v>
      </c>
      <c r="K594" s="12">
        <f t="shared" si="227"/>
        <v>409989164.15624797</v>
      </c>
      <c r="L594" s="6">
        <f t="shared" si="228"/>
        <v>2921.1293439999999</v>
      </c>
      <c r="M594" s="6">
        <f t="shared" si="229"/>
        <v>5242880</v>
      </c>
      <c r="N594" s="13">
        <f t="shared" si="230"/>
        <v>1.1196301369200579</v>
      </c>
      <c r="O594" s="13"/>
      <c r="P594" s="7">
        <f t="shared" si="231"/>
        <v>0</v>
      </c>
      <c r="Q594" s="7">
        <f t="shared" si="232"/>
        <v>12.155209665325669</v>
      </c>
      <c r="R594" s="6">
        <f t="shared" si="233"/>
        <v>12.155209665325669</v>
      </c>
      <c r="S594" s="6">
        <f t="shared" si="234"/>
        <v>12.155209665325669</v>
      </c>
      <c r="T594" s="7">
        <f t="shared" si="235"/>
        <v>4.6456492814603331E-2</v>
      </c>
      <c r="U594" s="7">
        <f t="shared" si="236"/>
        <v>6.1506424279202987</v>
      </c>
      <c r="V594" s="7">
        <f t="shared" si="237"/>
        <v>16.823738118426316</v>
      </c>
      <c r="W594" s="6">
        <f t="shared" si="238"/>
        <v>23.020837039161218</v>
      </c>
      <c r="X594" s="6">
        <v>6.5317E-2</v>
      </c>
      <c r="Y594" s="6">
        <v>19.885107479999999</v>
      </c>
      <c r="Z594" s="6">
        <f t="shared" si="239"/>
        <v>18509.565144335575</v>
      </c>
      <c r="AA594" s="6">
        <f t="shared" si="241"/>
        <v>18509.565144335575</v>
      </c>
      <c r="AB594" s="6">
        <f t="shared" si="240"/>
        <v>15.769236159850117</v>
      </c>
    </row>
    <row r="595" spans="5:28">
      <c r="E595" s="12">
        <f t="shared" si="224"/>
        <v>1.1031956217527112</v>
      </c>
      <c r="F595" s="12">
        <f t="shared" si="225"/>
        <v>424610187</v>
      </c>
      <c r="G595" s="6">
        <v>2017169</v>
      </c>
      <c r="H595" s="6">
        <v>283073458</v>
      </c>
      <c r="I595" s="12">
        <f t="shared" si="226"/>
        <v>566146916</v>
      </c>
      <c r="J595" s="6">
        <v>58553512.40625</v>
      </c>
      <c r="K595" s="12">
        <f t="shared" si="227"/>
        <v>468428099.25</v>
      </c>
      <c r="L595" s="6">
        <f t="shared" si="228"/>
        <v>3437.2248760000002</v>
      </c>
      <c r="M595" s="6">
        <f t="shared" si="229"/>
        <v>5242880</v>
      </c>
      <c r="N595" s="13">
        <f t="shared" si="230"/>
        <v>1.2086100661050385</v>
      </c>
      <c r="O595" s="13"/>
      <c r="P595" s="7">
        <f t="shared" si="231"/>
        <v>0</v>
      </c>
      <c r="Q595" s="7">
        <f t="shared" si="232"/>
        <v>13.887785964371961</v>
      </c>
      <c r="R595" s="6">
        <f t="shared" si="233"/>
        <v>13.887785964371961</v>
      </c>
      <c r="S595" s="6">
        <f t="shared" si="234"/>
        <v>13.887785964371961</v>
      </c>
      <c r="T595" s="7">
        <f t="shared" si="235"/>
        <v>5.7296567808914005E-2</v>
      </c>
      <c r="U595" s="7">
        <f t="shared" si="236"/>
        <v>7.0273411923128366</v>
      </c>
      <c r="V595" s="7">
        <f t="shared" si="237"/>
        <v>18.649140877972638</v>
      </c>
      <c r="W595" s="6">
        <f t="shared" si="238"/>
        <v>25.733778638094389</v>
      </c>
      <c r="X595" s="6">
        <v>7.2403999999999996E-2</v>
      </c>
      <c r="Y595" s="6">
        <v>21.789344941206284</v>
      </c>
      <c r="Z595" s="6">
        <f t="shared" si="239"/>
        <v>19080.965090840233</v>
      </c>
      <c r="AA595" s="6">
        <f t="shared" si="241"/>
        <v>19080.965090840233</v>
      </c>
      <c r="AB595" s="6">
        <f t="shared" si="240"/>
        <v>18.102580447146458</v>
      </c>
    </row>
    <row r="596" spans="5:28">
      <c r="E596" s="12">
        <f t="shared" si="224"/>
        <v>1.1604969002010963</v>
      </c>
      <c r="F596" s="12">
        <f t="shared" si="225"/>
        <v>397616356.5</v>
      </c>
      <c r="G596" s="6">
        <v>16777216</v>
      </c>
      <c r="H596" s="6">
        <v>265077571</v>
      </c>
      <c r="I596" s="12">
        <f t="shared" si="226"/>
        <v>530155142</v>
      </c>
      <c r="J596" s="6">
        <v>57679068.648437999</v>
      </c>
      <c r="K596" s="12">
        <f t="shared" si="227"/>
        <v>461432549.18750399</v>
      </c>
      <c r="L596" s="6">
        <f t="shared" si="228"/>
        <v>3516.4751719999999</v>
      </c>
      <c r="M596" s="6">
        <f t="shared" si="229"/>
        <v>5242880</v>
      </c>
      <c r="N596" s="13">
        <f t="shared" si="230"/>
        <v>1.1489331277854229</v>
      </c>
      <c r="O596" s="13"/>
      <c r="P596" s="7">
        <f t="shared" si="231"/>
        <v>0</v>
      </c>
      <c r="Q596" s="7">
        <f t="shared" si="232"/>
        <v>13.680384439726994</v>
      </c>
      <c r="R596" s="6">
        <f t="shared" si="233"/>
        <v>13.680384439726994</v>
      </c>
      <c r="S596" s="6">
        <f t="shared" si="234"/>
        <v>13.680384439726994</v>
      </c>
      <c r="T596" s="7">
        <f t="shared" si="235"/>
        <v>5.3654041352841055E-2</v>
      </c>
      <c r="U596" s="7">
        <f t="shared" si="236"/>
        <v>6.9223942064343733</v>
      </c>
      <c r="V596" s="7">
        <f t="shared" si="237"/>
        <v>19.624818266594268</v>
      </c>
      <c r="W596" s="6">
        <f t="shared" si="238"/>
        <v>26.600866514381483</v>
      </c>
      <c r="X596" s="6">
        <v>7.6191999999999996E-2</v>
      </c>
      <c r="Y596" s="6">
        <v>23.423113955538625</v>
      </c>
      <c r="Z596" s="6">
        <f t="shared" si="239"/>
        <v>17855.145474232195</v>
      </c>
      <c r="AA596" s="6">
        <f t="shared" si="241"/>
        <v>17855.145474232195</v>
      </c>
      <c r="AB596" s="6">
        <f t="shared" si="240"/>
        <v>13.566738243577761</v>
      </c>
    </row>
    <row r="597" spans="5:28">
      <c r="E597" s="12">
        <f t="shared" si="224"/>
        <v>1.2075036008680919</v>
      </c>
      <c r="F597" s="12">
        <f t="shared" si="225"/>
        <v>447170643</v>
      </c>
      <c r="G597" s="6">
        <v>18520486</v>
      </c>
      <c r="H597" s="6">
        <v>298113762</v>
      </c>
      <c r="I597" s="12">
        <f t="shared" si="226"/>
        <v>596227524</v>
      </c>
      <c r="J597" s="6">
        <v>67495020.203125</v>
      </c>
      <c r="K597" s="12">
        <f t="shared" si="227"/>
        <v>539960161.625</v>
      </c>
      <c r="L597" s="6">
        <f t="shared" si="228"/>
        <v>3947.774864</v>
      </c>
      <c r="M597" s="6">
        <f t="shared" si="229"/>
        <v>5242880</v>
      </c>
      <c r="N597" s="13">
        <f t="shared" si="230"/>
        <v>1.1042065070238967</v>
      </c>
      <c r="O597" s="13"/>
      <c r="P597" s="7">
        <f t="shared" si="231"/>
        <v>0</v>
      </c>
      <c r="Q597" s="7">
        <f t="shared" si="232"/>
        <v>16.008542540343111</v>
      </c>
      <c r="R597" s="6">
        <f t="shared" si="233"/>
        <v>16.008542540343111</v>
      </c>
      <c r="S597" s="6">
        <f t="shared" si="234"/>
        <v>16.008542540343111</v>
      </c>
      <c r="T597" s="7">
        <f t="shared" si="235"/>
        <v>6.0340858164114594E-2</v>
      </c>
      <c r="U597" s="7">
        <f t="shared" si="236"/>
        <v>8.1004625727419128</v>
      </c>
      <c r="V597" s="7">
        <f t="shared" si="237"/>
        <v>25.574698857185506</v>
      </c>
      <c r="W597" s="6">
        <f t="shared" si="238"/>
        <v>33.735502288091531</v>
      </c>
      <c r="X597" s="6">
        <v>9.9292000000000005E-2</v>
      </c>
      <c r="Y597" s="6">
        <v>28.576237600000002</v>
      </c>
      <c r="Z597" s="6">
        <f t="shared" si="239"/>
        <v>16022.691193996607</v>
      </c>
      <c r="AA597" s="6">
        <f t="shared" si="241"/>
        <v>16022.691193996607</v>
      </c>
      <c r="AB597" s="6">
        <f t="shared" si="240"/>
        <v>18.054387566022786</v>
      </c>
    </row>
    <row r="598" spans="5:28">
      <c r="E598" s="12">
        <f t="shared" si="224"/>
        <v>1.1904504710475816</v>
      </c>
      <c r="F598" s="12">
        <f t="shared" si="225"/>
        <v>672338448</v>
      </c>
      <c r="G598" s="6">
        <v>16240000</v>
      </c>
      <c r="H598" s="6">
        <v>448225632</v>
      </c>
      <c r="I598" s="12">
        <f t="shared" si="226"/>
        <v>896451264</v>
      </c>
      <c r="J598" s="6">
        <v>100048202.765625</v>
      </c>
      <c r="K598" s="12">
        <f t="shared" si="227"/>
        <v>800385622.125</v>
      </c>
      <c r="L598" s="6">
        <f t="shared" si="228"/>
        <v>5703.507584</v>
      </c>
      <c r="M598" s="6">
        <f t="shared" si="229"/>
        <v>5242880</v>
      </c>
      <c r="N598" s="13">
        <f t="shared" si="230"/>
        <v>1.1200241973612026</v>
      </c>
      <c r="O598" s="13"/>
      <c r="P598" s="7">
        <f t="shared" si="231"/>
        <v>0</v>
      </c>
      <c r="Q598" s="7">
        <f t="shared" si="232"/>
        <v>23.729541901585005</v>
      </c>
      <c r="R598" s="6">
        <f t="shared" si="233"/>
        <v>23.729541901585005</v>
      </c>
      <c r="S598" s="6">
        <f t="shared" si="234"/>
        <v>23.729541901585005</v>
      </c>
      <c r="T598" s="7">
        <f t="shared" si="235"/>
        <v>9.072482633670774E-2</v>
      </c>
      <c r="U598" s="7">
        <f t="shared" si="236"/>
        <v>12.007355795050437</v>
      </c>
      <c r="V598" s="7">
        <f t="shared" si="237"/>
        <v>32.693434777651333</v>
      </c>
      <c r="W598" s="6">
        <f t="shared" si="238"/>
        <v>44.791515399038474</v>
      </c>
      <c r="X598" s="6">
        <v>0.12692999999999999</v>
      </c>
      <c r="Y598" s="6">
        <v>38.787994714321975</v>
      </c>
      <c r="Z598" s="6">
        <f t="shared" si="239"/>
        <v>18594.98298399512</v>
      </c>
      <c r="AA598" s="6">
        <f t="shared" si="241"/>
        <v>18594.98298399512</v>
      </c>
      <c r="AB598" s="6">
        <f t="shared" si="240"/>
        <v>15.477780506399252</v>
      </c>
    </row>
    <row r="599" spans="5:28">
      <c r="E599" s="12">
        <f t="shared" si="224"/>
        <v>1.1367206389623745</v>
      </c>
      <c r="F599" s="12">
        <f t="shared" si="225"/>
        <v>959999187</v>
      </c>
      <c r="G599" s="6">
        <v>22744080</v>
      </c>
      <c r="H599" s="6">
        <v>639999458</v>
      </c>
      <c r="I599" s="12">
        <f t="shared" si="226"/>
        <v>1279998916</v>
      </c>
      <c r="J599" s="6">
        <v>136406361.15625</v>
      </c>
      <c r="K599" s="12">
        <f t="shared" si="227"/>
        <v>1091250889.25</v>
      </c>
      <c r="L599" s="6">
        <f t="shared" si="228"/>
        <v>8134.8750959999998</v>
      </c>
      <c r="M599" s="6">
        <f t="shared" si="229"/>
        <v>5242880</v>
      </c>
      <c r="N599" s="13">
        <f t="shared" si="230"/>
        <v>1.1729648320192652</v>
      </c>
      <c r="O599" s="13"/>
      <c r="P599" s="7">
        <f t="shared" si="231"/>
        <v>0</v>
      </c>
      <c r="Q599" s="7">
        <f t="shared" si="232"/>
        <v>32.353009581618451</v>
      </c>
      <c r="R599" s="6">
        <f t="shared" si="233"/>
        <v>32.353009581618451</v>
      </c>
      <c r="S599" s="6">
        <f t="shared" si="234"/>
        <v>32.353009581618451</v>
      </c>
      <c r="T599" s="7">
        <f t="shared" si="235"/>
        <v>0.12954154233338686</v>
      </c>
      <c r="U599" s="7">
        <f t="shared" si="236"/>
        <v>16.370905881719558</v>
      </c>
      <c r="V599" s="7">
        <f t="shared" si="237"/>
        <v>46.546353730195428</v>
      </c>
      <c r="W599" s="6">
        <f t="shared" si="238"/>
        <v>63.046801154248371</v>
      </c>
      <c r="X599" s="6">
        <v>0.18071300000000001</v>
      </c>
      <c r="Y599" s="6">
        <v>53.3464776</v>
      </c>
      <c r="Z599" s="6">
        <f t="shared" si="239"/>
        <v>17802.978524853468</v>
      </c>
      <c r="AA599" s="6">
        <f t="shared" si="241"/>
        <v>17802.978524853468</v>
      </c>
      <c r="AB599" s="6">
        <f t="shared" si="240"/>
        <v>18.183625218862382</v>
      </c>
    </row>
    <row r="600" spans="5:28">
      <c r="E600" s="12">
        <f t="shared" si="224"/>
        <v>1.190612904754367</v>
      </c>
      <c r="F600" s="12">
        <f t="shared" si="225"/>
        <v>1161708528</v>
      </c>
      <c r="G600" s="6">
        <v>27993600</v>
      </c>
      <c r="H600" s="6">
        <v>774472352</v>
      </c>
      <c r="I600" s="12">
        <f t="shared" si="226"/>
        <v>1548944704</v>
      </c>
      <c r="J600" s="6">
        <v>172893145.625</v>
      </c>
      <c r="K600" s="12">
        <f t="shared" si="227"/>
        <v>1383145165</v>
      </c>
      <c r="L600" s="6">
        <f t="shared" si="228"/>
        <v>9853.5402240000003</v>
      </c>
      <c r="M600" s="6">
        <f t="shared" si="229"/>
        <v>5242880</v>
      </c>
      <c r="N600" s="13">
        <f t="shared" si="230"/>
        <v>1.1198713939762064</v>
      </c>
      <c r="O600" s="13"/>
      <c r="P600" s="7">
        <f t="shared" si="231"/>
        <v>0</v>
      </c>
      <c r="Q600" s="7">
        <f t="shared" si="232"/>
        <v>41.006984935214554</v>
      </c>
      <c r="R600" s="6">
        <f t="shared" si="233"/>
        <v>41.006984935214554</v>
      </c>
      <c r="S600" s="6">
        <f t="shared" si="234"/>
        <v>41.006984935214554</v>
      </c>
      <c r="T600" s="7">
        <f t="shared" si="235"/>
        <v>0.15676004365092086</v>
      </c>
      <c r="U600" s="7">
        <f t="shared" si="236"/>
        <v>20.749893118101273</v>
      </c>
      <c r="V600" s="7">
        <f t="shared" si="237"/>
        <v>56.811829528377842</v>
      </c>
      <c r="W600" s="6">
        <f t="shared" si="238"/>
        <v>77.718482690130031</v>
      </c>
      <c r="X600" s="6">
        <v>0.22056799999999999</v>
      </c>
      <c r="Y600" s="6">
        <v>66.723658066593146</v>
      </c>
      <c r="Z600" s="6">
        <f t="shared" si="239"/>
        <v>18491.538634441331</v>
      </c>
      <c r="AA600" s="6">
        <f t="shared" si="241"/>
        <v>18491.538634441331</v>
      </c>
      <c r="AB600" s="6">
        <f t="shared" si="240"/>
        <v>16.478150242547503</v>
      </c>
    </row>
    <row r="601" spans="5:28">
      <c r="E601" s="12">
        <f t="shared" si="224"/>
        <v>1.160361185690763</v>
      </c>
      <c r="F601" s="12">
        <f t="shared" si="225"/>
        <v>1404546423</v>
      </c>
      <c r="G601" s="6">
        <v>39459925</v>
      </c>
      <c r="H601" s="6">
        <v>936364282</v>
      </c>
      <c r="I601" s="12">
        <f t="shared" si="226"/>
        <v>1872728564</v>
      </c>
      <c r="J601" s="6">
        <v>203722644.09375</v>
      </c>
      <c r="K601" s="12">
        <f t="shared" si="227"/>
        <v>1629781152.75</v>
      </c>
      <c r="L601" s="6">
        <f t="shared" si="228"/>
        <v>12025.569884</v>
      </c>
      <c r="M601" s="6">
        <f t="shared" si="229"/>
        <v>5242880</v>
      </c>
      <c r="N601" s="13">
        <f t="shared" si="230"/>
        <v>1.1490675056832411</v>
      </c>
      <c r="O601" s="13"/>
      <c r="P601" s="7">
        <f t="shared" si="231"/>
        <v>0</v>
      </c>
      <c r="Q601" s="7">
        <f t="shared" si="232"/>
        <v>48.319159022267819</v>
      </c>
      <c r="R601" s="6">
        <f t="shared" si="233"/>
        <v>48.319159022267819</v>
      </c>
      <c r="S601" s="6">
        <f t="shared" si="234"/>
        <v>48.319159022267819</v>
      </c>
      <c r="T601" s="7">
        <f t="shared" si="235"/>
        <v>0.18952840000088625</v>
      </c>
      <c r="U601" s="7">
        <f t="shared" si="236"/>
        <v>24.449917175149423</v>
      </c>
      <c r="V601" s="7">
        <f t="shared" si="237"/>
        <v>106.06834098905816</v>
      </c>
      <c r="W601" s="6">
        <f t="shared" si="238"/>
        <v>130.70778656420848</v>
      </c>
      <c r="X601" s="6">
        <v>0.41180299999999997</v>
      </c>
      <c r="Y601" s="6">
        <v>112.80032902719785</v>
      </c>
      <c r="Z601" s="6">
        <f t="shared" si="239"/>
        <v>11633.561684171273</v>
      </c>
      <c r="AA601" s="6">
        <f t="shared" si="241"/>
        <v>11633.561684171273</v>
      </c>
      <c r="AB601" s="6">
        <f t="shared" si="240"/>
        <v>15.875359310958103</v>
      </c>
    </row>
    <row r="602" spans="5:28">
      <c r="E602" s="12">
        <f t="shared" si="224"/>
        <v>1.3412160381941087</v>
      </c>
      <c r="F602" s="12">
        <f t="shared" si="225"/>
        <v>1529854785</v>
      </c>
      <c r="G602" s="6">
        <v>118142155</v>
      </c>
      <c r="H602" s="6">
        <v>1019903190</v>
      </c>
      <c r="I602" s="12">
        <f t="shared" si="226"/>
        <v>2039806380</v>
      </c>
      <c r="J602" s="6">
        <v>256483221.71875</v>
      </c>
      <c r="K602" s="12">
        <f t="shared" si="227"/>
        <v>2051865773.75</v>
      </c>
      <c r="L602" s="6">
        <f t="shared" si="228"/>
        <v>14601.68138</v>
      </c>
      <c r="M602" s="6">
        <f t="shared" si="229"/>
        <v>5242880</v>
      </c>
      <c r="N602" s="13">
        <f t="shared" si="230"/>
        <v>0.99412271801387853</v>
      </c>
      <c r="O602" s="13"/>
      <c r="P602" s="7">
        <f t="shared" si="231"/>
        <v>0</v>
      </c>
      <c r="Q602" s="7">
        <f t="shared" si="232"/>
        <v>60.832970394144141</v>
      </c>
      <c r="R602" s="6">
        <f t="shared" si="233"/>
        <v>60.832970394144141</v>
      </c>
      <c r="S602" s="6">
        <f t="shared" si="234"/>
        <v>60.832970394144141</v>
      </c>
      <c r="T602" s="7">
        <f t="shared" si="235"/>
        <v>0.20643741273815472</v>
      </c>
      <c r="U602" s="7">
        <f t="shared" si="236"/>
        <v>30.782015203735082</v>
      </c>
      <c r="V602" s="7">
        <f t="shared" si="237"/>
        <v>103.04111386433009</v>
      </c>
      <c r="W602" s="6">
        <f t="shared" si="238"/>
        <v>134.02956648080331</v>
      </c>
      <c r="X602" s="6">
        <v>0.40005000000000002</v>
      </c>
      <c r="Y602" s="6">
        <v>117.72380454556365</v>
      </c>
      <c r="Z602" s="6">
        <f t="shared" si="239"/>
        <v>15106.341805810309</v>
      </c>
      <c r="AA602" s="6">
        <f t="shared" si="241"/>
        <v>15106.341805810309</v>
      </c>
      <c r="AB602" s="6">
        <f t="shared" si="240"/>
        <v>13.850862192385824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602"/>
  <sheetViews>
    <sheetView tabSelected="1" topLeftCell="A3" zoomScale="75" zoomScaleNormal="75" zoomScalePageLayoutView="75" workbookViewId="0">
      <selection activeCell="B47" sqref="B47"/>
    </sheetView>
  </sheetViews>
  <sheetFormatPr baseColWidth="10" defaultRowHeight="15" x14ac:dyDescent="0"/>
  <cols>
    <col min="1" max="1" width="18.33203125" customWidth="1"/>
    <col min="2" max="3" width="15" customWidth="1"/>
    <col min="4" max="5" width="12.1640625" bestFit="1" customWidth="1"/>
    <col min="7" max="7" width="11.83203125" customWidth="1"/>
    <col min="8" max="9" width="13" customWidth="1"/>
    <col min="10" max="10" width="12.6640625" customWidth="1"/>
    <col min="11" max="11" width="12" customWidth="1"/>
    <col min="12" max="12" width="12.6640625" customWidth="1"/>
    <col min="13" max="15" width="12" customWidth="1"/>
    <col min="16" max="16" width="13.33203125" customWidth="1"/>
    <col min="18" max="19" width="13.33203125" customWidth="1"/>
    <col min="23" max="23" width="11.1640625" bestFit="1" customWidth="1"/>
    <col min="26" max="26" width="12.5" customWidth="1"/>
    <col min="30" max="30" width="11.1640625" bestFit="1" customWidth="1"/>
    <col min="37" max="37" width="16" bestFit="1" customWidth="1"/>
    <col min="38" max="38" width="12.5" customWidth="1"/>
    <col min="39" max="39" width="13.6640625" customWidth="1"/>
    <col min="44" max="44" width="13.1640625" customWidth="1"/>
    <col min="47" max="47" width="13.1640625" customWidth="1"/>
    <col min="53" max="53" width="12.1640625" bestFit="1" customWidth="1"/>
    <col min="54" max="54" width="12.83203125" customWidth="1"/>
  </cols>
  <sheetData>
    <row r="1" spans="1:47">
      <c r="A1" t="s">
        <v>1</v>
      </c>
      <c r="B1" t="s">
        <v>0</v>
      </c>
      <c r="C1" t="s">
        <v>2</v>
      </c>
      <c r="D1" t="s">
        <v>3</v>
      </c>
      <c r="E1" t="s">
        <v>55</v>
      </c>
      <c r="H1" s="4" t="s">
        <v>31</v>
      </c>
      <c r="I1" s="4"/>
    </row>
    <row r="2" spans="1:47">
      <c r="A2" t="s">
        <v>4</v>
      </c>
      <c r="B2" t="s">
        <v>5</v>
      </c>
      <c r="C2" s="1"/>
      <c r="D2" s="1"/>
      <c r="H2" t="s">
        <v>32</v>
      </c>
      <c r="I2" t="s">
        <v>72</v>
      </c>
      <c r="J2" t="s">
        <v>33</v>
      </c>
      <c r="K2" t="s">
        <v>74</v>
      </c>
      <c r="L2" t="s">
        <v>63</v>
      </c>
      <c r="M2" t="s">
        <v>61</v>
      </c>
      <c r="N2" t="s">
        <v>62</v>
      </c>
      <c r="O2" t="s">
        <v>69</v>
      </c>
      <c r="P2" t="s">
        <v>59</v>
      </c>
      <c r="Q2" t="s">
        <v>66</v>
      </c>
      <c r="R2" t="s">
        <v>70</v>
      </c>
      <c r="S2" t="s">
        <v>67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25</v>
      </c>
      <c r="AE2" t="s">
        <v>97</v>
      </c>
      <c r="AF2" t="s">
        <v>44</v>
      </c>
      <c r="AG2" t="s">
        <v>77</v>
      </c>
      <c r="AH2" t="s">
        <v>45</v>
      </c>
      <c r="AK2" s="10"/>
      <c r="AM2" s="10"/>
    </row>
    <row r="3" spans="1:47">
      <c r="A3" t="s">
        <v>4</v>
      </c>
      <c r="B3" t="s">
        <v>6</v>
      </c>
      <c r="D3" s="1"/>
      <c r="H3">
        <v>2000</v>
      </c>
      <c r="I3">
        <v>256</v>
      </c>
      <c r="J3">
        <f>2*H3^3</f>
        <v>16000000000</v>
      </c>
      <c r="K3">
        <v>5848391.7851560004</v>
      </c>
      <c r="L3" s="1">
        <f>K3*8</f>
        <v>46787134.281248003</v>
      </c>
      <c r="M3" s="10">
        <f>(3*H3^2)*8/1000000</f>
        <v>96</v>
      </c>
      <c r="N3">
        <f t="shared" ref="N3:N18" si="0">40*2^20/8</f>
        <v>5242880</v>
      </c>
      <c r="O3">
        <f>SQRT(N3/3)</f>
        <v>1321.9783155054649</v>
      </c>
      <c r="P3" s="10">
        <f>J3/L3</f>
        <v>341.97435354386948</v>
      </c>
      <c r="Q3" s="10">
        <f t="shared" ref="Q3:Q18" si="1">SQRT(N3/3)</f>
        <v>1321.9783155054649</v>
      </c>
      <c r="R3">
        <f t="shared" ref="R3:R18" si="2">H3/(1+H3/O3)</f>
        <v>795.89822084935292</v>
      </c>
      <c r="S3" s="10">
        <f t="shared" ref="S3:S18" si="3">0.5*SQRT(N3/3)</f>
        <v>660.98915775273247</v>
      </c>
      <c r="T3" s="1">
        <f t="shared" ref="T3:T18" si="4">$B$27*J3</f>
        <v>7.6340469352867348</v>
      </c>
      <c r="U3" s="1">
        <f>$C$27*L3</f>
        <v>0</v>
      </c>
      <c r="V3">
        <f>T3+U3</f>
        <v>7.6340469352867348</v>
      </c>
      <c r="W3">
        <f t="shared" ref="W3:W18" si="5">MAX(T3,U3)</f>
        <v>7.6340469352867348</v>
      </c>
      <c r="X3" s="1">
        <f t="shared" ref="X3:X18" si="6">$D$27*J3</f>
        <v>5.933870207021104</v>
      </c>
      <c r="Y3" s="1">
        <f>$E$27*L3</f>
        <v>0.24677737468297561</v>
      </c>
      <c r="Z3" s="1">
        <f>AB3*$F$27</f>
        <v>19.166686494164111</v>
      </c>
      <c r="AA3">
        <f>SUM(X3:Z3)</f>
        <v>25.34733407586819</v>
      </c>
      <c r="AB3">
        <v>7.492E-2</v>
      </c>
      <c r="AC3">
        <v>21.16005223532056</v>
      </c>
      <c r="AD3">
        <f>J3/(AB3*1000000000)</f>
        <v>213.56113187399893</v>
      </c>
      <c r="AE3" s="1">
        <f>(L3*8)/AB3/1000000000</f>
        <v>4.9959566771220505</v>
      </c>
      <c r="AF3">
        <f t="shared" ref="AF3:AF18" si="7">ABS(W3-AB3)/ABS(AB3)*100</f>
        <v>10089.598151744174</v>
      </c>
      <c r="AG3">
        <f>ABS(V3-AB3)/ABS(AB3)*100</f>
        <v>10089.598151744174</v>
      </c>
      <c r="AH3">
        <f t="shared" ref="AH3:AH18" si="8">ABS(AA3-AC3)/ABS(AC3)*100</f>
        <v>19.788617693288014</v>
      </c>
      <c r="AM3" s="10"/>
      <c r="AU3" s="1"/>
    </row>
    <row r="4" spans="1:47">
      <c r="A4" t="s">
        <v>7</v>
      </c>
      <c r="B4" t="s">
        <v>5</v>
      </c>
      <c r="C4" s="1"/>
      <c r="D4" s="1"/>
      <c r="H4">
        <v>2500</v>
      </c>
      <c r="I4">
        <v>128</v>
      </c>
      <c r="J4">
        <f t="shared" ref="J4:J18" si="9">2*H4^3</f>
        <v>31250000000</v>
      </c>
      <c r="K4">
        <v>12153690.796875</v>
      </c>
      <c r="L4" s="1">
        <f t="shared" ref="L4:L18" si="10">K4*8</f>
        <v>97229526.375</v>
      </c>
      <c r="M4" s="10">
        <f t="shared" ref="M4:M18" si="11">(3*H4^2)*8/1000000</f>
        <v>150</v>
      </c>
      <c r="N4">
        <f t="shared" si="0"/>
        <v>5242880</v>
      </c>
      <c r="O4">
        <f t="shared" ref="O4:O18" si="12">SQRT(N4/3)</f>
        <v>1321.9783155054649</v>
      </c>
      <c r="P4" s="10">
        <f t="shared" ref="P4:P18" si="13">J4/L4</f>
        <v>321.40442481919888</v>
      </c>
      <c r="Q4" s="10">
        <f t="shared" si="1"/>
        <v>1321.9783155054649</v>
      </c>
      <c r="R4">
        <f t="shared" si="2"/>
        <v>864.72122967201506</v>
      </c>
      <c r="S4" s="10">
        <f t="shared" si="3"/>
        <v>660.98915775273247</v>
      </c>
      <c r="T4" s="1">
        <f t="shared" si="4"/>
        <v>14.910247920481904</v>
      </c>
      <c r="U4" s="1">
        <f t="shared" ref="U4:U18" si="14">$C$27*L4</f>
        <v>0</v>
      </c>
      <c r="V4">
        <f t="shared" ref="V4:V18" si="15">T4+U4</f>
        <v>14.910247920481904</v>
      </c>
      <c r="W4">
        <f t="shared" si="5"/>
        <v>14.910247920481904</v>
      </c>
      <c r="X4" s="1">
        <f t="shared" si="6"/>
        <v>11.589590248088093</v>
      </c>
      <c r="Y4" s="1">
        <f t="shared" ref="Y4:Y18" si="16">$E$27*L4</f>
        <v>0.51283430005047992</v>
      </c>
      <c r="Z4" s="1">
        <f t="shared" ref="Z4:Z18" si="17">AB4*$F$27</f>
        <v>35.714710375484337</v>
      </c>
      <c r="AA4">
        <f t="shared" ref="AA4:AA18" si="18">SUM(X4:Z4)</f>
        <v>47.817134923622909</v>
      </c>
      <c r="AB4">
        <v>0.13960400000000001</v>
      </c>
      <c r="AC4">
        <v>40.00876135</v>
      </c>
      <c r="AD4">
        <f t="shared" ref="AD4:AD18" si="19">J4/(AB4*1000000000)</f>
        <v>223.84745422767256</v>
      </c>
      <c r="AE4" s="1">
        <f t="shared" ref="AE4:AE18" si="20">(L4*8)/AB4/1000000000</f>
        <v>5.5717329804303599</v>
      </c>
      <c r="AF4">
        <f t="shared" si="7"/>
        <v>10580.387324490634</v>
      </c>
      <c r="AG4">
        <f t="shared" ref="AG4:AG18" si="21">ABS(V4-AB4)/ABS(AB4)*100</f>
        <v>10580.387324490634</v>
      </c>
      <c r="AH4">
        <f t="shared" si="8"/>
        <v>19.516659127021207</v>
      </c>
      <c r="AK4" s="10"/>
      <c r="AM4" s="10"/>
      <c r="AU4" s="1"/>
    </row>
    <row r="5" spans="1:47">
      <c r="A5" t="s">
        <v>7</v>
      </c>
      <c r="B5" t="s">
        <v>6</v>
      </c>
      <c r="D5" s="1"/>
      <c r="H5">
        <v>3000</v>
      </c>
      <c r="I5">
        <v>64</v>
      </c>
      <c r="J5">
        <f t="shared" si="9"/>
        <v>54000000000</v>
      </c>
      <c r="K5">
        <v>21540762.21875</v>
      </c>
      <c r="L5" s="1">
        <f t="shared" si="10"/>
        <v>172326097.75</v>
      </c>
      <c r="M5" s="10">
        <f t="shared" si="11"/>
        <v>216</v>
      </c>
      <c r="N5">
        <f t="shared" si="0"/>
        <v>5242880</v>
      </c>
      <c r="O5">
        <f t="shared" si="12"/>
        <v>1321.9783155054649</v>
      </c>
      <c r="P5" s="10">
        <f t="shared" si="13"/>
        <v>313.35938493970798</v>
      </c>
      <c r="Q5" s="10">
        <f t="shared" si="1"/>
        <v>1321.9783155054649</v>
      </c>
      <c r="R5">
        <f t="shared" si="2"/>
        <v>917.62027872473709</v>
      </c>
      <c r="S5" s="10">
        <f t="shared" si="3"/>
        <v>660.98915775273247</v>
      </c>
      <c r="T5" s="1">
        <f t="shared" si="4"/>
        <v>25.764908406592731</v>
      </c>
      <c r="U5" s="1">
        <f t="shared" si="14"/>
        <v>0</v>
      </c>
      <c r="V5">
        <f t="shared" si="15"/>
        <v>25.764908406592731</v>
      </c>
      <c r="W5">
        <f t="shared" si="5"/>
        <v>25.764908406592731</v>
      </c>
      <c r="X5" s="1">
        <f t="shared" si="6"/>
        <v>20.026811948696224</v>
      </c>
      <c r="Y5" s="1">
        <f t="shared" si="16"/>
        <v>0.9089289747149798</v>
      </c>
      <c r="Z5" s="1">
        <f t="shared" si="17"/>
        <v>61.967851966930155</v>
      </c>
      <c r="AA5">
        <f t="shared" si="18"/>
        <v>82.903592890341358</v>
      </c>
      <c r="AB5">
        <v>0.24222399999999999</v>
      </c>
      <c r="AC5">
        <v>69.628220430806493</v>
      </c>
      <c r="AD5">
        <f t="shared" si="19"/>
        <v>222.93414360261576</v>
      </c>
      <c r="AE5" s="1">
        <f t="shared" si="20"/>
        <v>5.6914623736706522</v>
      </c>
      <c r="AF5">
        <f t="shared" si="7"/>
        <v>10536.810723377012</v>
      </c>
      <c r="AG5">
        <f t="shared" si="21"/>
        <v>10536.810723377012</v>
      </c>
      <c r="AH5">
        <f t="shared" si="8"/>
        <v>19.066080358505431</v>
      </c>
      <c r="AK5" s="10"/>
      <c r="AM5" s="10"/>
      <c r="AU5" s="1"/>
    </row>
    <row r="6" spans="1:47">
      <c r="A6" t="s">
        <v>8</v>
      </c>
      <c r="B6" t="s">
        <v>5</v>
      </c>
      <c r="D6" s="1"/>
      <c r="H6">
        <v>3500</v>
      </c>
      <c r="I6">
        <v>32</v>
      </c>
      <c r="J6">
        <f t="shared" si="9"/>
        <v>85750000000</v>
      </c>
      <c r="K6">
        <v>32949447.6875</v>
      </c>
      <c r="L6" s="1">
        <f t="shared" si="10"/>
        <v>263595581.5</v>
      </c>
      <c r="M6" s="10">
        <f t="shared" si="11"/>
        <v>294</v>
      </c>
      <c r="N6">
        <f t="shared" si="0"/>
        <v>5242880</v>
      </c>
      <c r="O6">
        <f t="shared" si="12"/>
        <v>1321.9783155054649</v>
      </c>
      <c r="P6" s="10">
        <f t="shared" si="13"/>
        <v>325.30894301048824</v>
      </c>
      <c r="Q6" s="10">
        <f t="shared" si="1"/>
        <v>1321.9783155054649</v>
      </c>
      <c r="R6">
        <f t="shared" si="2"/>
        <v>959.54892401545544</v>
      </c>
      <c r="S6" s="10">
        <f t="shared" si="3"/>
        <v>660.98915775273247</v>
      </c>
      <c r="T6" s="1">
        <f t="shared" si="4"/>
        <v>40.913720293802342</v>
      </c>
      <c r="U6" s="1">
        <f t="shared" si="14"/>
        <v>0</v>
      </c>
      <c r="V6">
        <f t="shared" si="15"/>
        <v>40.913720293802342</v>
      </c>
      <c r="W6">
        <f t="shared" si="5"/>
        <v>40.913720293802342</v>
      </c>
      <c r="X6" s="1">
        <f t="shared" si="6"/>
        <v>31.801835640753726</v>
      </c>
      <c r="Y6" s="1">
        <f t="shared" si="16"/>
        <v>1.3903272038329082</v>
      </c>
      <c r="Z6" s="1">
        <f t="shared" si="17"/>
        <v>96.87056203632163</v>
      </c>
      <c r="AA6">
        <f t="shared" si="18"/>
        <v>130.06272488090826</v>
      </c>
      <c r="AB6">
        <v>0.37865399999999999</v>
      </c>
      <c r="AC6">
        <v>109.23410592</v>
      </c>
      <c r="AD6">
        <f t="shared" si="19"/>
        <v>226.46004003655051</v>
      </c>
      <c r="AE6" s="1">
        <f t="shared" si="20"/>
        <v>5.5691070264674352</v>
      </c>
      <c r="AF6">
        <f t="shared" si="7"/>
        <v>10705.041091287125</v>
      </c>
      <c r="AG6">
        <f t="shared" si="21"/>
        <v>10705.041091287125</v>
      </c>
      <c r="AH6">
        <f t="shared" si="8"/>
        <v>19.067871509071129</v>
      </c>
      <c r="AK6" s="10"/>
      <c r="AM6" s="10"/>
      <c r="AU6" s="1"/>
    </row>
    <row r="7" spans="1:47">
      <c r="A7" t="s">
        <v>8</v>
      </c>
      <c r="B7" t="s">
        <v>6</v>
      </c>
      <c r="D7" s="1"/>
      <c r="H7">
        <v>4000</v>
      </c>
      <c r="I7">
        <v>32</v>
      </c>
      <c r="J7">
        <f t="shared" si="9"/>
        <v>128000000000</v>
      </c>
      <c r="K7">
        <v>51817186.71875</v>
      </c>
      <c r="L7" s="1">
        <f t="shared" si="10"/>
        <v>414537493.75</v>
      </c>
      <c r="M7" s="10">
        <f t="shared" si="11"/>
        <v>384</v>
      </c>
      <c r="N7">
        <f t="shared" si="0"/>
        <v>5242880</v>
      </c>
      <c r="O7">
        <f t="shared" si="12"/>
        <v>1321.9783155054649</v>
      </c>
      <c r="P7" s="10">
        <f t="shared" si="13"/>
        <v>308.77785949368058</v>
      </c>
      <c r="Q7" s="10">
        <f t="shared" si="1"/>
        <v>1321.9783155054649</v>
      </c>
      <c r="R7">
        <f t="shared" si="2"/>
        <v>993.59917469329832</v>
      </c>
      <c r="S7" s="10">
        <f t="shared" si="3"/>
        <v>660.98915775273247</v>
      </c>
      <c r="T7" s="1">
        <f t="shared" si="4"/>
        <v>61.072375482293879</v>
      </c>
      <c r="U7" s="1">
        <f t="shared" si="14"/>
        <v>0</v>
      </c>
      <c r="V7">
        <f t="shared" si="15"/>
        <v>61.072375482293879</v>
      </c>
      <c r="W7">
        <f t="shared" si="5"/>
        <v>61.072375482293879</v>
      </c>
      <c r="X7" s="1">
        <f t="shared" si="6"/>
        <v>47.470961656168832</v>
      </c>
      <c r="Y7" s="1">
        <f t="shared" si="16"/>
        <v>2.1864659160432063</v>
      </c>
      <c r="Z7" s="1">
        <f t="shared" si="17"/>
        <v>142.96373127052527</v>
      </c>
      <c r="AA7">
        <f t="shared" si="18"/>
        <v>192.62115884273732</v>
      </c>
      <c r="AB7">
        <v>0.55882600000000004</v>
      </c>
      <c r="AC7">
        <v>162.46468885000002</v>
      </c>
      <c r="AD7">
        <f t="shared" si="19"/>
        <v>229.05161892968474</v>
      </c>
      <c r="AE7" s="1">
        <f t="shared" si="20"/>
        <v>5.934405253155723</v>
      </c>
      <c r="AF7">
        <f t="shared" si="7"/>
        <v>10828.692559453903</v>
      </c>
      <c r="AG7">
        <f t="shared" si="21"/>
        <v>10828.692559453903</v>
      </c>
      <c r="AH7">
        <f t="shared" si="8"/>
        <v>18.561861168847642</v>
      </c>
      <c r="AK7" s="10"/>
      <c r="AM7" s="10"/>
      <c r="AU7" s="1"/>
    </row>
    <row r="8" spans="1:47">
      <c r="H8">
        <v>4500</v>
      </c>
      <c r="I8">
        <v>16</v>
      </c>
      <c r="J8">
        <f t="shared" si="9"/>
        <v>182250000000</v>
      </c>
      <c r="K8">
        <v>69177495</v>
      </c>
      <c r="L8" s="1">
        <f t="shared" si="10"/>
        <v>553419960</v>
      </c>
      <c r="M8" s="10">
        <f t="shared" si="11"/>
        <v>486</v>
      </c>
      <c r="N8">
        <f t="shared" si="0"/>
        <v>5242880</v>
      </c>
      <c r="O8">
        <f t="shared" si="12"/>
        <v>1321.9783155054649</v>
      </c>
      <c r="P8" s="10">
        <f t="shared" si="13"/>
        <v>329.31591408448656</v>
      </c>
      <c r="Q8" s="10">
        <f t="shared" si="1"/>
        <v>1321.9783155054649</v>
      </c>
      <c r="R8">
        <f t="shared" si="2"/>
        <v>1021.8008548625293</v>
      </c>
      <c r="S8" s="10">
        <f t="shared" si="3"/>
        <v>660.98915775273247</v>
      </c>
      <c r="T8" s="1">
        <f t="shared" si="4"/>
        <v>86.956565872250465</v>
      </c>
      <c r="U8" s="1">
        <f t="shared" si="14"/>
        <v>0</v>
      </c>
      <c r="V8">
        <f t="shared" si="15"/>
        <v>86.956565872250465</v>
      </c>
      <c r="W8">
        <f t="shared" si="5"/>
        <v>86.956565872250465</v>
      </c>
      <c r="X8" s="1">
        <f t="shared" si="6"/>
        <v>67.590490326849761</v>
      </c>
      <c r="Y8" s="1">
        <f t="shared" si="16"/>
        <v>2.918997432178581</v>
      </c>
      <c r="Z8" s="1">
        <f t="shared" si="17"/>
        <v>202.43674171728605</v>
      </c>
      <c r="AA8">
        <f t="shared" si="18"/>
        <v>272.94622947631439</v>
      </c>
      <c r="AB8">
        <v>0.79129799999999995</v>
      </c>
      <c r="AC8">
        <v>229.00955418000001</v>
      </c>
      <c r="AD8">
        <f t="shared" si="19"/>
        <v>230.31778167011669</v>
      </c>
      <c r="AE8" s="1">
        <f t="shared" si="20"/>
        <v>5.5950598636670392</v>
      </c>
      <c r="AF8">
        <f t="shared" si="7"/>
        <v>10889.104720629963</v>
      </c>
      <c r="AG8">
        <f t="shared" si="21"/>
        <v>10889.104720629963</v>
      </c>
      <c r="AH8">
        <f t="shared" si="8"/>
        <v>19.18552064503843</v>
      </c>
      <c r="AK8" s="10"/>
      <c r="AM8" s="10"/>
      <c r="AU8" s="1"/>
    </row>
    <row r="9" spans="1:47">
      <c r="A9" s="4" t="s">
        <v>1</v>
      </c>
      <c r="B9" s="4" t="s">
        <v>0</v>
      </c>
      <c r="C9" s="4" t="s">
        <v>2</v>
      </c>
      <c r="D9" s="4" t="s">
        <v>3</v>
      </c>
      <c r="E9" t="s">
        <v>56</v>
      </c>
      <c r="H9">
        <v>5000</v>
      </c>
      <c r="I9">
        <v>16</v>
      </c>
      <c r="J9">
        <f t="shared" si="9"/>
        <v>250000000000</v>
      </c>
      <c r="K9">
        <v>96080003.625</v>
      </c>
      <c r="L9" s="1">
        <f t="shared" si="10"/>
        <v>768640029</v>
      </c>
      <c r="M9" s="10">
        <f t="shared" si="11"/>
        <v>600</v>
      </c>
      <c r="N9">
        <f t="shared" si="0"/>
        <v>5242880</v>
      </c>
      <c r="O9">
        <f t="shared" si="12"/>
        <v>1321.9783155054649</v>
      </c>
      <c r="P9" s="10">
        <f t="shared" si="13"/>
        <v>325.24977956879212</v>
      </c>
      <c r="Q9" s="10">
        <f t="shared" si="1"/>
        <v>1321.9783155054649</v>
      </c>
      <c r="R9">
        <f t="shared" si="2"/>
        <v>1045.5416402355756</v>
      </c>
      <c r="S9" s="10">
        <f t="shared" si="3"/>
        <v>660.98915775273247</v>
      </c>
      <c r="T9" s="1">
        <f t="shared" si="4"/>
        <v>119.28198336385523</v>
      </c>
      <c r="U9" s="1">
        <f t="shared" si="14"/>
        <v>0</v>
      </c>
      <c r="V9">
        <f t="shared" si="15"/>
        <v>119.28198336385523</v>
      </c>
      <c r="W9">
        <f t="shared" si="5"/>
        <v>119.28198336385523</v>
      </c>
      <c r="X9" s="1">
        <f t="shared" si="6"/>
        <v>92.716721984704748</v>
      </c>
      <c r="Y9" s="1">
        <f t="shared" si="16"/>
        <v>4.0541694067569773</v>
      </c>
      <c r="Z9" s="1">
        <f t="shared" si="17"/>
        <v>278.08452196641639</v>
      </c>
      <c r="AA9">
        <f t="shared" si="18"/>
        <v>374.85541335787809</v>
      </c>
      <c r="AB9">
        <v>1.0869949999999999</v>
      </c>
      <c r="AC9">
        <v>315.77204749999999</v>
      </c>
      <c r="AD9">
        <f t="shared" si="19"/>
        <v>229.9918582882166</v>
      </c>
      <c r="AE9" s="1">
        <f t="shared" si="20"/>
        <v>5.6569903559813985</v>
      </c>
      <c r="AF9">
        <f t="shared" si="7"/>
        <v>10873.554005662882</v>
      </c>
      <c r="AG9">
        <f t="shared" si="21"/>
        <v>10873.554005662882</v>
      </c>
      <c r="AH9">
        <f t="shared" si="8"/>
        <v>18.710765036249168</v>
      </c>
      <c r="AK9" s="10"/>
      <c r="AM9" s="10"/>
      <c r="AU9" s="1"/>
    </row>
    <row r="10" spans="1:47">
      <c r="A10" s="4" t="s">
        <v>4</v>
      </c>
      <c r="B10" s="4" t="s">
        <v>5</v>
      </c>
      <c r="C10" s="5">
        <v>22347</v>
      </c>
      <c r="D10" s="5">
        <v>23009</v>
      </c>
      <c r="H10">
        <v>5500</v>
      </c>
      <c r="I10">
        <v>8</v>
      </c>
      <c r="J10">
        <f t="shared" si="9"/>
        <v>332750000000</v>
      </c>
      <c r="K10">
        <v>124086783.125</v>
      </c>
      <c r="L10" s="1">
        <f t="shared" si="10"/>
        <v>992694265</v>
      </c>
      <c r="M10" s="10">
        <f t="shared" si="11"/>
        <v>726</v>
      </c>
      <c r="N10">
        <f t="shared" si="0"/>
        <v>5242880</v>
      </c>
      <c r="O10">
        <f t="shared" si="12"/>
        <v>1321.9783155054649</v>
      </c>
      <c r="P10" s="10">
        <f t="shared" si="13"/>
        <v>335.198874146815</v>
      </c>
      <c r="Q10" s="10">
        <f t="shared" si="1"/>
        <v>1321.9783155054649</v>
      </c>
      <c r="R10">
        <f t="shared" si="2"/>
        <v>1065.8023815106969</v>
      </c>
      <c r="S10" s="10">
        <f t="shared" si="3"/>
        <v>660.98915775273247</v>
      </c>
      <c r="T10" s="1">
        <f t="shared" si="4"/>
        <v>158.76431985729133</v>
      </c>
      <c r="U10" s="1">
        <f t="shared" si="14"/>
        <v>0</v>
      </c>
      <c r="V10">
        <f t="shared" si="15"/>
        <v>158.76431985729133</v>
      </c>
      <c r="W10">
        <f t="shared" si="5"/>
        <v>158.76431985729133</v>
      </c>
      <c r="X10" s="1">
        <f t="shared" si="6"/>
        <v>123.40595696164202</v>
      </c>
      <c r="Y10" s="1">
        <f t="shared" si="16"/>
        <v>5.2359369374270557</v>
      </c>
      <c r="Z10" s="1">
        <f t="shared" si="17"/>
        <v>369.34910961476925</v>
      </c>
      <c r="AA10">
        <f t="shared" si="18"/>
        <v>497.99100351383834</v>
      </c>
      <c r="AB10">
        <v>1.4437359999999999</v>
      </c>
      <c r="AC10">
        <v>418.98662455999994</v>
      </c>
      <c r="AD10">
        <f t="shared" si="19"/>
        <v>230.47842541849755</v>
      </c>
      <c r="AE10" s="1">
        <f t="shared" si="20"/>
        <v>5.5006968864113661</v>
      </c>
      <c r="AF10">
        <f t="shared" si="7"/>
        <v>10896.769482598711</v>
      </c>
      <c r="AG10">
        <f t="shared" si="21"/>
        <v>10896.769482598711</v>
      </c>
      <c r="AH10">
        <f t="shared" si="8"/>
        <v>18.856062299555525</v>
      </c>
      <c r="AK10" s="10"/>
      <c r="AM10" s="10"/>
      <c r="AU10" s="1"/>
    </row>
    <row r="11" spans="1:47">
      <c r="A11" s="4" t="s">
        <v>4</v>
      </c>
      <c r="B11" s="4" t="s">
        <v>6</v>
      </c>
      <c r="C11" s="5">
        <v>78.900000000000006</v>
      </c>
      <c r="D11" s="5">
        <v>860.64</v>
      </c>
      <c r="H11">
        <v>6000</v>
      </c>
      <c r="I11">
        <v>8</v>
      </c>
      <c r="J11">
        <f t="shared" si="9"/>
        <v>432000000000</v>
      </c>
      <c r="K11">
        <v>162678466.875</v>
      </c>
      <c r="L11" s="1">
        <f t="shared" si="10"/>
        <v>1301427735</v>
      </c>
      <c r="M11" s="10">
        <f t="shared" si="11"/>
        <v>864</v>
      </c>
      <c r="N11">
        <f t="shared" si="0"/>
        <v>5242880</v>
      </c>
      <c r="O11">
        <f t="shared" si="12"/>
        <v>1321.9783155054649</v>
      </c>
      <c r="P11" s="10">
        <f t="shared" si="13"/>
        <v>331.94313320823767</v>
      </c>
      <c r="Q11" s="10">
        <f t="shared" si="1"/>
        <v>1321.9783155054649</v>
      </c>
      <c r="R11">
        <f t="shared" si="2"/>
        <v>1083.2960098004908</v>
      </c>
      <c r="S11" s="10">
        <f t="shared" si="3"/>
        <v>660.98915775273247</v>
      </c>
      <c r="T11" s="1">
        <f t="shared" si="4"/>
        <v>206.11926725274185</v>
      </c>
      <c r="U11" s="1">
        <f t="shared" si="14"/>
        <v>0</v>
      </c>
      <c r="V11">
        <f t="shared" si="15"/>
        <v>206.11926725274185</v>
      </c>
      <c r="W11">
        <f t="shared" si="5"/>
        <v>206.11926725274185</v>
      </c>
      <c r="X11" s="1">
        <f t="shared" si="6"/>
        <v>160.21449558956979</v>
      </c>
      <c r="Y11" s="1">
        <f t="shared" si="16"/>
        <v>6.8643426171889192</v>
      </c>
      <c r="Z11" s="1">
        <f t="shared" si="17"/>
        <v>475.56304757394008</v>
      </c>
      <c r="AA11">
        <f t="shared" si="18"/>
        <v>642.64188578069877</v>
      </c>
      <c r="AB11">
        <v>1.8589119999999999</v>
      </c>
      <c r="AC11">
        <v>540.68600418547328</v>
      </c>
      <c r="AD11">
        <f t="shared" si="19"/>
        <v>232.39400251329809</v>
      </c>
      <c r="AE11" s="1">
        <f t="shared" si="20"/>
        <v>5.6008148207123307</v>
      </c>
      <c r="AF11">
        <f t="shared" si="7"/>
        <v>10988.167016660382</v>
      </c>
      <c r="AG11">
        <f t="shared" si="21"/>
        <v>10988.167016660382</v>
      </c>
      <c r="AH11">
        <f t="shared" si="8"/>
        <v>18.856763594023278</v>
      </c>
      <c r="AK11" s="10"/>
      <c r="AM11" s="10"/>
      <c r="AU11" s="1"/>
    </row>
    <row r="12" spans="1:47">
      <c r="A12" s="4" t="s">
        <v>7</v>
      </c>
      <c r="B12" s="4" t="s">
        <v>5</v>
      </c>
      <c r="C12" s="5">
        <v>1100</v>
      </c>
      <c r="D12" s="5">
        <v>1630</v>
      </c>
      <c r="H12">
        <v>6500</v>
      </c>
      <c r="I12">
        <v>8</v>
      </c>
      <c r="J12">
        <f t="shared" si="9"/>
        <v>549250000000</v>
      </c>
      <c r="K12">
        <v>202150105.5</v>
      </c>
      <c r="L12" s="1">
        <f t="shared" si="10"/>
        <v>1617200844</v>
      </c>
      <c r="M12" s="10">
        <f t="shared" si="11"/>
        <v>1014</v>
      </c>
      <c r="N12">
        <f t="shared" si="0"/>
        <v>5242880</v>
      </c>
      <c r="O12">
        <f t="shared" si="12"/>
        <v>1321.9783155054649</v>
      </c>
      <c r="P12" s="10">
        <f t="shared" si="13"/>
        <v>339.63004783096687</v>
      </c>
      <c r="Q12" s="10">
        <f t="shared" si="1"/>
        <v>1321.9783155054649</v>
      </c>
      <c r="R12">
        <f t="shared" si="2"/>
        <v>1098.553167010441</v>
      </c>
      <c r="S12" s="10">
        <f t="shared" si="3"/>
        <v>660.98915775273247</v>
      </c>
      <c r="T12" s="1">
        <f t="shared" si="4"/>
        <v>262.06251745038998</v>
      </c>
      <c r="U12" s="1">
        <f t="shared" si="14"/>
        <v>0</v>
      </c>
      <c r="V12">
        <f t="shared" si="15"/>
        <v>262.06251745038998</v>
      </c>
      <c r="W12">
        <f t="shared" si="5"/>
        <v>262.06251745038998</v>
      </c>
      <c r="X12" s="1">
        <f t="shared" si="6"/>
        <v>203.69863820039632</v>
      </c>
      <c r="Y12" s="1">
        <f t="shared" si="16"/>
        <v>8.5298786674644589</v>
      </c>
      <c r="Z12" s="1">
        <f t="shared" si="17"/>
        <v>601.79583743987598</v>
      </c>
      <c r="AA12">
        <f t="shared" si="18"/>
        <v>814.02435430773676</v>
      </c>
      <c r="AB12">
        <v>2.3523390000000002</v>
      </c>
      <c r="AC12">
        <v>682.67818203750005</v>
      </c>
      <c r="AD12">
        <f t="shared" si="19"/>
        <v>233.4910061857581</v>
      </c>
      <c r="AE12" s="1">
        <f t="shared" si="20"/>
        <v>5.4998904290580555</v>
      </c>
      <c r="AF12">
        <f t="shared" si="7"/>
        <v>11040.508126183768</v>
      </c>
      <c r="AG12">
        <f t="shared" si="21"/>
        <v>11040.508126183768</v>
      </c>
      <c r="AH12">
        <f t="shared" si="8"/>
        <v>19.239837411857078</v>
      </c>
      <c r="AK12" s="10"/>
      <c r="AM12" s="10"/>
      <c r="AU12" s="1"/>
    </row>
    <row r="13" spans="1:47">
      <c r="A13" s="4" t="s">
        <v>7</v>
      </c>
      <c r="B13" s="4" t="s">
        <v>6</v>
      </c>
      <c r="C13" s="5">
        <v>26.73</v>
      </c>
      <c r="D13" s="5">
        <v>1150</v>
      </c>
      <c r="H13">
        <v>7500</v>
      </c>
      <c r="I13">
        <v>4</v>
      </c>
      <c r="J13">
        <f t="shared" si="9"/>
        <v>843750000000</v>
      </c>
      <c r="K13">
        <v>306042928.5</v>
      </c>
      <c r="L13" s="1">
        <f t="shared" si="10"/>
        <v>2448343428</v>
      </c>
      <c r="M13" s="10">
        <f t="shared" si="11"/>
        <v>1350</v>
      </c>
      <c r="N13">
        <f t="shared" si="0"/>
        <v>5242880</v>
      </c>
      <c r="O13">
        <f t="shared" si="12"/>
        <v>1321.9783155054649</v>
      </c>
      <c r="P13" s="10">
        <f t="shared" si="13"/>
        <v>344.6207710693763</v>
      </c>
      <c r="Q13" s="10">
        <f t="shared" si="1"/>
        <v>1321.9783155054649</v>
      </c>
      <c r="R13">
        <f t="shared" si="2"/>
        <v>1123.8791359149816</v>
      </c>
      <c r="S13" s="10">
        <f t="shared" si="3"/>
        <v>660.98915775273247</v>
      </c>
      <c r="T13" s="1">
        <f t="shared" si="4"/>
        <v>402.57669385301142</v>
      </c>
      <c r="U13" s="1">
        <f t="shared" si="14"/>
        <v>0</v>
      </c>
      <c r="V13">
        <f t="shared" si="15"/>
        <v>402.57669385301142</v>
      </c>
      <c r="W13">
        <f t="shared" si="5"/>
        <v>402.57669385301142</v>
      </c>
      <c r="X13" s="1">
        <f t="shared" si="6"/>
        <v>312.9189366983785</v>
      </c>
      <c r="Y13" s="1">
        <f t="shared" si="16"/>
        <v>12.913715976964951</v>
      </c>
      <c r="Z13" s="1">
        <f t="shared" si="17"/>
        <v>921.62623147558236</v>
      </c>
      <c r="AA13">
        <f t="shared" si="18"/>
        <v>1247.4588841509258</v>
      </c>
      <c r="AB13">
        <v>3.6025130000000001</v>
      </c>
      <c r="AC13">
        <v>1054.27542945</v>
      </c>
      <c r="AD13">
        <f t="shared" si="19"/>
        <v>234.21150735611502</v>
      </c>
      <c r="AE13" s="1">
        <f t="shared" si="20"/>
        <v>5.436967867707903</v>
      </c>
      <c r="AF13">
        <f t="shared" si="7"/>
        <v>11074.885249630228</v>
      </c>
      <c r="AG13">
        <f t="shared" si="21"/>
        <v>11074.885249630228</v>
      </c>
      <c r="AH13">
        <f t="shared" si="8"/>
        <v>18.323812668356187</v>
      </c>
      <c r="AK13" s="10"/>
      <c r="AM13" s="10"/>
      <c r="AU13" s="1"/>
    </row>
    <row r="14" spans="1:47">
      <c r="A14" s="4" t="s">
        <v>8</v>
      </c>
      <c r="B14" s="4" t="s">
        <v>5</v>
      </c>
      <c r="C14" s="11">
        <v>6.7511000000000001</v>
      </c>
      <c r="D14" s="11">
        <v>21.844899999999999</v>
      </c>
      <c r="H14">
        <v>8000</v>
      </c>
      <c r="I14">
        <v>4</v>
      </c>
      <c r="J14">
        <f t="shared" si="9"/>
        <v>1024000000000</v>
      </c>
      <c r="K14">
        <v>368630466.75</v>
      </c>
      <c r="L14" s="1">
        <f t="shared" si="10"/>
        <v>2949043734</v>
      </c>
      <c r="M14" s="10">
        <f t="shared" si="11"/>
        <v>1536</v>
      </c>
      <c r="N14">
        <f t="shared" si="0"/>
        <v>5242880</v>
      </c>
      <c r="O14">
        <f t="shared" si="12"/>
        <v>1321.9783155054649</v>
      </c>
      <c r="P14" s="10">
        <f t="shared" si="13"/>
        <v>347.23120182794821</v>
      </c>
      <c r="Q14" s="10">
        <f t="shared" si="1"/>
        <v>1321.9783155054649</v>
      </c>
      <c r="R14">
        <f t="shared" si="2"/>
        <v>1134.5045189016048</v>
      </c>
      <c r="S14" s="10">
        <f t="shared" si="3"/>
        <v>660.98915775273247</v>
      </c>
      <c r="T14" s="1">
        <f t="shared" si="4"/>
        <v>488.57900385835103</v>
      </c>
      <c r="U14" s="1">
        <f t="shared" si="14"/>
        <v>0</v>
      </c>
      <c r="V14">
        <f t="shared" si="15"/>
        <v>488.57900385835103</v>
      </c>
      <c r="W14">
        <f t="shared" si="5"/>
        <v>488.57900385835103</v>
      </c>
      <c r="X14" s="1">
        <f t="shared" si="6"/>
        <v>379.76769324935066</v>
      </c>
      <c r="Y14" s="1">
        <f t="shared" si="16"/>
        <v>15.55464513229399</v>
      </c>
      <c r="Z14" s="1">
        <f t="shared" si="17"/>
        <v>1115.5257135159229</v>
      </c>
      <c r="AA14">
        <f t="shared" si="18"/>
        <v>1510.8480518975675</v>
      </c>
      <c r="AB14">
        <v>4.3604399999999996</v>
      </c>
      <c r="AC14">
        <v>1271.2045237499999</v>
      </c>
      <c r="AD14">
        <f t="shared" si="19"/>
        <v>234.83868600416471</v>
      </c>
      <c r="AE14" s="1">
        <f t="shared" si="20"/>
        <v>5.4105434020419958</v>
      </c>
      <c r="AF14">
        <f t="shared" si="7"/>
        <v>11104.809694855361</v>
      </c>
      <c r="AG14">
        <f t="shared" si="21"/>
        <v>11104.809694855361</v>
      </c>
      <c r="AH14">
        <f t="shared" si="8"/>
        <v>18.851689375729194</v>
      </c>
      <c r="AK14" s="10"/>
      <c r="AM14" s="10"/>
    </row>
    <row r="15" spans="1:47">
      <c r="A15" s="4" t="s">
        <v>8</v>
      </c>
      <c r="B15" s="4" t="s">
        <v>6</v>
      </c>
      <c r="C15" s="5">
        <v>13.1629</v>
      </c>
      <c r="D15" s="5">
        <v>46.174599999999998</v>
      </c>
      <c r="H15">
        <v>8500</v>
      </c>
      <c r="I15">
        <v>2</v>
      </c>
      <c r="J15">
        <f t="shared" si="9"/>
        <v>1228250000000</v>
      </c>
      <c r="K15">
        <v>439253229.5</v>
      </c>
      <c r="L15" s="1">
        <f t="shared" si="10"/>
        <v>3514025836</v>
      </c>
      <c r="M15" s="10">
        <f t="shared" si="11"/>
        <v>1734</v>
      </c>
      <c r="N15">
        <f t="shared" si="0"/>
        <v>5242880</v>
      </c>
      <c r="O15">
        <f t="shared" si="12"/>
        <v>1321.9783155054649</v>
      </c>
      <c r="P15" s="10">
        <f t="shared" si="13"/>
        <v>349.52787979445009</v>
      </c>
      <c r="Q15" s="10">
        <f t="shared" si="1"/>
        <v>1321.9783155054649</v>
      </c>
      <c r="R15">
        <f t="shared" si="2"/>
        <v>1144.0481052638299</v>
      </c>
      <c r="S15" s="10">
        <f t="shared" si="3"/>
        <v>660.98915775273247</v>
      </c>
      <c r="T15" s="1">
        <f t="shared" si="4"/>
        <v>586.03238426662074</v>
      </c>
      <c r="U15" s="1">
        <f t="shared" si="14"/>
        <v>0</v>
      </c>
      <c r="V15">
        <f t="shared" si="15"/>
        <v>586.03238426662074</v>
      </c>
      <c r="W15">
        <f t="shared" si="5"/>
        <v>586.03238426662074</v>
      </c>
      <c r="X15" s="1">
        <f t="shared" si="6"/>
        <v>455.51725511085442</v>
      </c>
      <c r="Y15" s="1">
        <f t="shared" si="16"/>
        <v>18.534626745109069</v>
      </c>
      <c r="Z15" s="1">
        <f t="shared" si="17"/>
        <v>1430.8174505162187</v>
      </c>
      <c r="AA15">
        <f t="shared" si="18"/>
        <v>1904.8693323721823</v>
      </c>
      <c r="AB15">
        <v>5.592873</v>
      </c>
      <c r="AC15">
        <v>1624.4188913308476</v>
      </c>
      <c r="AD15">
        <f t="shared" si="19"/>
        <v>219.60984989289048</v>
      </c>
      <c r="AE15" s="1">
        <f t="shared" si="20"/>
        <v>5.0264339433418206</v>
      </c>
      <c r="AF15">
        <f t="shared" si="7"/>
        <v>10378.199384585001</v>
      </c>
      <c r="AG15">
        <f t="shared" si="21"/>
        <v>10378.199384585001</v>
      </c>
      <c r="AH15">
        <f t="shared" si="8"/>
        <v>17.264662614922454</v>
      </c>
      <c r="AK15" s="10"/>
      <c r="AM15" s="10"/>
    </row>
    <row r="16" spans="1:47">
      <c r="H16">
        <v>9000</v>
      </c>
      <c r="I16">
        <v>2</v>
      </c>
      <c r="J16">
        <f t="shared" si="9"/>
        <v>1458000000000</v>
      </c>
      <c r="K16">
        <v>517835428</v>
      </c>
      <c r="L16" s="1">
        <f t="shared" si="10"/>
        <v>4142683424</v>
      </c>
      <c r="M16" s="10">
        <f t="shared" si="11"/>
        <v>1944</v>
      </c>
      <c r="N16">
        <f t="shared" si="0"/>
        <v>5242880</v>
      </c>
      <c r="O16">
        <f t="shared" si="12"/>
        <v>1321.9783155054649</v>
      </c>
      <c r="P16" s="10">
        <f t="shared" si="13"/>
        <v>351.94579232226653</v>
      </c>
      <c r="Q16" s="10">
        <f t="shared" si="1"/>
        <v>1321.9783155054649</v>
      </c>
      <c r="R16">
        <f t="shared" si="2"/>
        <v>1152.6671027468199</v>
      </c>
      <c r="S16" s="10">
        <f t="shared" si="3"/>
        <v>660.98915775273247</v>
      </c>
      <c r="T16" s="1">
        <f t="shared" si="4"/>
        <v>695.65252697800372</v>
      </c>
      <c r="U16" s="1">
        <f t="shared" si="14"/>
        <v>0</v>
      </c>
      <c r="V16">
        <f t="shared" si="15"/>
        <v>695.65252697800372</v>
      </c>
      <c r="W16">
        <f t="shared" si="5"/>
        <v>695.65252697800372</v>
      </c>
      <c r="X16" s="1">
        <f t="shared" si="6"/>
        <v>540.72392261479808</v>
      </c>
      <c r="Y16" s="1">
        <f t="shared" si="16"/>
        <v>21.850462851005179</v>
      </c>
      <c r="Z16" s="1">
        <f t="shared" si="17"/>
        <v>1588.5171709585318</v>
      </c>
      <c r="AA16">
        <f t="shared" si="18"/>
        <v>2151.0915564243351</v>
      </c>
      <c r="AB16">
        <v>6.2092999999999998</v>
      </c>
      <c r="AC16">
        <v>1806.1724736374927</v>
      </c>
      <c r="AD16">
        <f t="shared" si="19"/>
        <v>234.80907670751935</v>
      </c>
      <c r="AE16" s="1">
        <f t="shared" si="20"/>
        <v>5.337391878633662</v>
      </c>
      <c r="AF16">
        <f t="shared" si="7"/>
        <v>11103.396952603414</v>
      </c>
      <c r="AG16">
        <f t="shared" si="21"/>
        <v>11103.396952603414</v>
      </c>
      <c r="AH16">
        <f t="shared" si="8"/>
        <v>19.096685827140409</v>
      </c>
      <c r="AK16" s="10"/>
      <c r="AM16" s="10"/>
    </row>
    <row r="17" spans="1:55">
      <c r="A17" t="s">
        <v>57</v>
      </c>
      <c r="H17">
        <v>9500</v>
      </c>
      <c r="I17">
        <v>2</v>
      </c>
      <c r="J17">
        <f t="shared" si="9"/>
        <v>1714750000000</v>
      </c>
      <c r="K17">
        <v>608405696.5</v>
      </c>
      <c r="L17" s="1">
        <f t="shared" si="10"/>
        <v>4867245572</v>
      </c>
      <c r="M17" s="10">
        <f t="shared" si="11"/>
        <v>2166</v>
      </c>
      <c r="N17">
        <f t="shared" si="0"/>
        <v>5242880</v>
      </c>
      <c r="O17">
        <f t="shared" si="12"/>
        <v>1321.9783155054649</v>
      </c>
      <c r="P17" s="10">
        <f t="shared" si="13"/>
        <v>352.3039827422129</v>
      </c>
      <c r="Q17" s="10">
        <f t="shared" si="1"/>
        <v>1321.9783155054649</v>
      </c>
      <c r="R17">
        <f t="shared" si="2"/>
        <v>1160.4896656748965</v>
      </c>
      <c r="S17" s="10">
        <f t="shared" si="3"/>
        <v>660.98915775273247</v>
      </c>
      <c r="T17" s="1">
        <f t="shared" si="4"/>
        <v>818.15512389268304</v>
      </c>
      <c r="U17" s="1">
        <f t="shared" si="14"/>
        <v>0</v>
      </c>
      <c r="V17">
        <f t="shared" si="15"/>
        <v>818.15512389268304</v>
      </c>
      <c r="W17">
        <f t="shared" si="5"/>
        <v>818.15512389268304</v>
      </c>
      <c r="X17" s="1">
        <f t="shared" si="6"/>
        <v>635.94399609308982</v>
      </c>
      <c r="Y17" s="1">
        <f t="shared" si="16"/>
        <v>25.672144760464672</v>
      </c>
      <c r="Z17" s="1">
        <f t="shared" si="17"/>
        <v>1898.5352550571899</v>
      </c>
      <c r="AA17">
        <f t="shared" si="18"/>
        <v>2560.1513959107442</v>
      </c>
      <c r="AB17">
        <v>7.421119</v>
      </c>
      <c r="AC17">
        <v>2155.5496418495791</v>
      </c>
      <c r="AD17">
        <f t="shared" si="19"/>
        <v>231.06353637503994</v>
      </c>
      <c r="AE17" s="1">
        <f t="shared" si="20"/>
        <v>5.2469128410418966</v>
      </c>
      <c r="AF17">
        <f t="shared" si="7"/>
        <v>10924.686760752429</v>
      </c>
      <c r="AG17">
        <f t="shared" si="21"/>
        <v>10924.686760752429</v>
      </c>
      <c r="AH17">
        <f t="shared" si="8"/>
        <v>18.770235962368968</v>
      </c>
      <c r="AK17" s="10"/>
      <c r="AM17" s="10"/>
    </row>
    <row r="18" spans="1:55">
      <c r="B18" t="s">
        <v>29</v>
      </c>
      <c r="C18" t="s">
        <v>26</v>
      </c>
      <c r="D18" t="s">
        <v>30</v>
      </c>
      <c r="E18" t="s">
        <v>27</v>
      </c>
      <c r="F18" t="s">
        <v>28</v>
      </c>
      <c r="H18">
        <v>10000</v>
      </c>
      <c r="I18">
        <v>2</v>
      </c>
      <c r="J18">
        <f t="shared" si="9"/>
        <v>2000000000000</v>
      </c>
      <c r="K18">
        <v>703284608</v>
      </c>
      <c r="L18" s="1">
        <f t="shared" si="10"/>
        <v>5626276864</v>
      </c>
      <c r="M18" s="10">
        <f t="shared" si="11"/>
        <v>2400</v>
      </c>
      <c r="N18">
        <f t="shared" si="0"/>
        <v>5242880</v>
      </c>
      <c r="O18">
        <f t="shared" si="12"/>
        <v>1321.9783155054649</v>
      </c>
      <c r="P18" s="10">
        <f t="shared" si="13"/>
        <v>355.47486345670171</v>
      </c>
      <c r="Q18" s="10">
        <f t="shared" si="1"/>
        <v>1321.9783155054649</v>
      </c>
      <c r="R18">
        <f t="shared" si="2"/>
        <v>1167.6213102219194</v>
      </c>
      <c r="S18" s="10">
        <f t="shared" si="3"/>
        <v>660.98915775273247</v>
      </c>
      <c r="T18" s="1">
        <f t="shared" si="4"/>
        <v>954.25586691084186</v>
      </c>
      <c r="U18" s="1">
        <f t="shared" si="14"/>
        <v>0</v>
      </c>
      <c r="V18">
        <f t="shared" si="15"/>
        <v>954.25586691084186</v>
      </c>
      <c r="W18">
        <f t="shared" si="5"/>
        <v>954.25586691084186</v>
      </c>
      <c r="X18" s="1">
        <f t="shared" si="6"/>
        <v>741.73377587763798</v>
      </c>
      <c r="Y18" s="1">
        <f t="shared" si="16"/>
        <v>29.675633164264188</v>
      </c>
      <c r="Z18" s="1">
        <f t="shared" si="17"/>
        <v>2172.0550254604004</v>
      </c>
      <c r="AA18">
        <f t="shared" si="18"/>
        <v>2943.4644345023025</v>
      </c>
      <c r="AB18">
        <v>8.4902709999999999</v>
      </c>
      <c r="AC18">
        <v>2472.3669151999998</v>
      </c>
      <c r="AD18">
        <f t="shared" si="19"/>
        <v>235.56374113382248</v>
      </c>
      <c r="AE18" s="1">
        <f t="shared" si="20"/>
        <v>5.3013873069540418</v>
      </c>
      <c r="AF18">
        <f t="shared" si="7"/>
        <v>11139.404100420845</v>
      </c>
      <c r="AG18">
        <f t="shared" si="21"/>
        <v>11139.404100420845</v>
      </c>
      <c r="AH18">
        <f t="shared" si="8"/>
        <v>19.054514781200822</v>
      </c>
      <c r="AK18" s="10"/>
      <c r="AM18" s="10"/>
    </row>
    <row r="19" spans="1:55">
      <c r="A19" t="s">
        <v>104</v>
      </c>
      <c r="B19">
        <v>0.47712793345542098</v>
      </c>
      <c r="C19">
        <v>0</v>
      </c>
      <c r="D19">
        <v>3.7086688793881897E-2</v>
      </c>
      <c r="E19">
        <v>0.52744708235289905</v>
      </c>
      <c r="F19">
        <v>25.582870387298598</v>
      </c>
      <c r="L19" s="1"/>
      <c r="M19" s="10"/>
      <c r="P19" s="10"/>
      <c r="Q19" s="10"/>
      <c r="S19" s="10"/>
      <c r="AK19" s="10"/>
      <c r="AM19" s="10"/>
    </row>
    <row r="20" spans="1:55">
      <c r="A20" t="s">
        <v>105</v>
      </c>
      <c r="B20">
        <v>0.47712793345542098</v>
      </c>
      <c r="C20">
        <v>0</v>
      </c>
      <c r="D20">
        <v>3.7086688793881897E-2</v>
      </c>
      <c r="E20">
        <v>0.52744708235289905</v>
      </c>
      <c r="F20">
        <v>25.582870387298598</v>
      </c>
      <c r="O20" s="9"/>
      <c r="AK20" s="10"/>
      <c r="AM20" s="10"/>
    </row>
    <row r="21" spans="1:55">
      <c r="A21" t="s">
        <v>104</v>
      </c>
      <c r="B21">
        <v>0.47712793345542098</v>
      </c>
      <c r="C21">
        <v>0</v>
      </c>
      <c r="D21">
        <v>3.7086688793881897E-2</v>
      </c>
      <c r="E21">
        <v>0.52744708235289905</v>
      </c>
      <c r="F21">
        <v>25.582870387298598</v>
      </c>
      <c r="H21" s="4" t="s">
        <v>46</v>
      </c>
      <c r="I21" s="4"/>
      <c r="O21" s="9"/>
      <c r="P21" s="9"/>
      <c r="AK21" s="10"/>
      <c r="AM21" s="10"/>
    </row>
    <row r="22" spans="1:55">
      <c r="A22" t="s">
        <v>105</v>
      </c>
      <c r="B22">
        <v>0.47712793345542098</v>
      </c>
      <c r="C22">
        <v>0</v>
      </c>
      <c r="D22">
        <v>3.7086688793881897E-2</v>
      </c>
      <c r="E22">
        <v>0.52744708235289905</v>
      </c>
      <c r="F22">
        <v>25.582870387298598</v>
      </c>
      <c r="H22" t="s">
        <v>32</v>
      </c>
      <c r="I22" t="s">
        <v>72</v>
      </c>
      <c r="J22" t="s">
        <v>33</v>
      </c>
      <c r="K22" t="s">
        <v>74</v>
      </c>
      <c r="L22" t="s">
        <v>73</v>
      </c>
      <c r="M22" t="s">
        <v>61</v>
      </c>
      <c r="N22" t="s">
        <v>71</v>
      </c>
      <c r="O22" t="s">
        <v>69</v>
      </c>
      <c r="P22" s="9" t="s">
        <v>59</v>
      </c>
      <c r="Q22" t="s">
        <v>66</v>
      </c>
      <c r="R22" t="s">
        <v>70</v>
      </c>
      <c r="S22" t="s">
        <v>67</v>
      </c>
      <c r="T22" t="s">
        <v>34</v>
      </c>
      <c r="U22" t="s">
        <v>35</v>
      </c>
      <c r="V22" t="s">
        <v>36</v>
      </c>
      <c r="W22" t="s">
        <v>37</v>
      </c>
      <c r="X22" t="s">
        <v>38</v>
      </c>
      <c r="Y22" t="s">
        <v>39</v>
      </c>
      <c r="Z22" t="s">
        <v>40</v>
      </c>
      <c r="AA22" t="s">
        <v>41</v>
      </c>
      <c r="AB22" t="s">
        <v>42</v>
      </c>
      <c r="AC22" t="s">
        <v>43</v>
      </c>
      <c r="AD22" t="s">
        <v>25</v>
      </c>
      <c r="AE22" t="s">
        <v>97</v>
      </c>
      <c r="AF22" t="s">
        <v>44</v>
      </c>
      <c r="AG22" t="s">
        <v>45</v>
      </c>
      <c r="AK22" s="10"/>
      <c r="AM22" s="10"/>
    </row>
    <row r="23" spans="1:55">
      <c r="A23" t="s">
        <v>104</v>
      </c>
      <c r="B23">
        <v>0.47712793345542098</v>
      </c>
      <c r="C23">
        <v>0</v>
      </c>
      <c r="D23">
        <v>3.7086688793881897E-2</v>
      </c>
      <c r="E23">
        <v>0.52744708235289905</v>
      </c>
      <c r="F23">
        <v>25.582870387298598</v>
      </c>
      <c r="H23">
        <v>1400</v>
      </c>
      <c r="I23">
        <v>4</v>
      </c>
      <c r="J23">
        <f t="shared" ref="J23:J39" si="22">2*H23^3</f>
        <v>5488000000</v>
      </c>
      <c r="K23" s="6">
        <v>634130.75</v>
      </c>
      <c r="L23">
        <f>K23*8</f>
        <v>5073046</v>
      </c>
      <c r="M23" s="10">
        <f>(3*H23^2)*8/1000000</f>
        <v>47.04</v>
      </c>
      <c r="N23">
        <f t="shared" ref="N23:N39" si="23">40*2^20/8</f>
        <v>5242880</v>
      </c>
      <c r="O23">
        <f t="shared" ref="O23:O39" si="24">SQRT(N23/3)</f>
        <v>1321.9783155054649</v>
      </c>
      <c r="P23" s="10">
        <f>J23/L23</f>
        <v>1081.7958283839728</v>
      </c>
      <c r="Q23" s="10">
        <f>SQRT(N23/3)</f>
        <v>1321.9783155054649</v>
      </c>
      <c r="R23">
        <f t="shared" ref="R23:R39" si="25">H23/(1+H23/O23)</f>
        <v>679.93548338167682</v>
      </c>
      <c r="S23" s="10">
        <f t="shared" ref="S23:S39" si="26">0.5*SQRT(N23/3)</f>
        <v>660.98915775273247</v>
      </c>
      <c r="T23" s="1">
        <f t="shared" ref="T23:T39" si="27">$B$28*J23</f>
        <v>2.61847809880335</v>
      </c>
      <c r="U23" s="1">
        <f>$C$28*L23</f>
        <v>0</v>
      </c>
      <c r="V23">
        <f t="shared" ref="V23:V39" si="28">T23+U23</f>
        <v>2.61847809880335</v>
      </c>
      <c r="W23">
        <f t="shared" ref="W23:W39" si="29">MAX(T23,U23)</f>
        <v>2.61847809880335</v>
      </c>
      <c r="X23" s="1">
        <f t="shared" ref="X23:X39" si="30">$D$28*J23</f>
        <v>2.0353174810082386</v>
      </c>
      <c r="Y23" s="1">
        <f>$E$28*L23</f>
        <v>2.6757633113420453E-2</v>
      </c>
      <c r="Z23" s="1">
        <f t="shared" ref="Z23:Z39" si="31">AB23*$F$28</f>
        <v>5855.4543427960052</v>
      </c>
      <c r="AA23">
        <f t="shared" ref="AA23:AA39" si="32">SUM(X23:Z23)</f>
        <v>5857.5164179101266</v>
      </c>
      <c r="AB23">
        <v>22.88818359375</v>
      </c>
      <c r="AC23">
        <v>5587.2917175292969</v>
      </c>
      <c r="AD23">
        <f>J23/(AB23*1000000000)</f>
        <v>0.23977437866666668</v>
      </c>
      <c r="AE23">
        <f>(L23*8)/AB23/1000000000</f>
        <v>1.7731580941653332E-3</v>
      </c>
      <c r="AF23">
        <f>ABS(V23-AB23)/ABS(AB23)*100</f>
        <v>88.559694621121579</v>
      </c>
      <c r="AG23">
        <f t="shared" ref="AG23:AG39" si="33">ABS(AA23-AC23)/ABS(AC23)*100</f>
        <v>4.836416533130711</v>
      </c>
      <c r="AK23" s="10"/>
      <c r="AM23" s="10"/>
    </row>
    <row r="24" spans="1:55">
      <c r="A24" t="s">
        <v>105</v>
      </c>
      <c r="B24">
        <v>0.47712793345542098</v>
      </c>
      <c r="C24">
        <v>0</v>
      </c>
      <c r="D24">
        <v>3.7086688793881897E-2</v>
      </c>
      <c r="E24">
        <v>0.52744708235289905</v>
      </c>
      <c r="F24">
        <v>25.582870387298598</v>
      </c>
      <c r="H24">
        <v>1500</v>
      </c>
      <c r="I24">
        <v>4</v>
      </c>
      <c r="J24">
        <f t="shared" si="22"/>
        <v>6750000000</v>
      </c>
      <c r="K24">
        <v>2563328.5</v>
      </c>
      <c r="L24">
        <f t="shared" ref="L24:L38" si="34">K24*8</f>
        <v>20506628</v>
      </c>
      <c r="M24" s="10">
        <f t="shared" ref="M24:M39" si="35">(3*H24^2)*8/1000000</f>
        <v>54</v>
      </c>
      <c r="N24">
        <f t="shared" si="23"/>
        <v>5242880</v>
      </c>
      <c r="O24">
        <f t="shared" si="24"/>
        <v>1321.9783155054649</v>
      </c>
      <c r="P24" s="10">
        <f t="shared" ref="P24:P27" si="36">J24/L24</f>
        <v>329.16186903083235</v>
      </c>
      <c r="Q24" s="10">
        <f t="shared" ref="Q24:Q39" si="37">SQRT(N24/3)</f>
        <v>1321.9783155054649</v>
      </c>
      <c r="R24">
        <f t="shared" si="25"/>
        <v>702.68699882019246</v>
      </c>
      <c r="S24" s="10">
        <f t="shared" si="26"/>
        <v>660.98915775273247</v>
      </c>
      <c r="T24" s="1">
        <f t="shared" si="27"/>
        <v>3.2206135508240914</v>
      </c>
      <c r="U24" s="1">
        <f t="shared" ref="U24:U39" si="38">$C$28*L24</f>
        <v>0</v>
      </c>
      <c r="V24">
        <f t="shared" si="28"/>
        <v>3.2206135508240914</v>
      </c>
      <c r="W24">
        <f t="shared" si="29"/>
        <v>3.2206135508240914</v>
      </c>
      <c r="X24" s="1">
        <f t="shared" si="30"/>
        <v>2.503351493587028</v>
      </c>
      <c r="Y24" s="1">
        <f t="shared" ref="Y24:Y39" si="39">$E$28*L24</f>
        <v>0.10816161107496265</v>
      </c>
      <c r="Z24" s="1">
        <f t="shared" si="31"/>
        <v>8431.8542536262466</v>
      </c>
      <c r="AA24">
        <f t="shared" si="32"/>
        <v>8434.4657667309093</v>
      </c>
      <c r="AB24">
        <v>32.958984375</v>
      </c>
      <c r="AC24">
        <v>8105.0537109265133</v>
      </c>
      <c r="AD24">
        <f t="shared" ref="AD24:AD39" si="40">J24/(AB24*1000000000)</f>
        <v>0.20480000000000001</v>
      </c>
      <c r="AE24">
        <f t="shared" ref="AE24:AE39" si="41">(L24*8)/AB24/1000000000</f>
        <v>4.9774902689185187E-3</v>
      </c>
      <c r="AF24">
        <f t="shared" ref="AF24:AF39" si="42">ABS(V24-AB24)/ABS(AB24)*100</f>
        <v>90.228419922832984</v>
      </c>
      <c r="AG24">
        <f t="shared" si="33"/>
        <v>4.0642797389524015</v>
      </c>
      <c r="AK24" s="10"/>
      <c r="AM24" s="10"/>
    </row>
    <row r="25" spans="1:55">
      <c r="H25">
        <v>1600</v>
      </c>
      <c r="I25">
        <v>2</v>
      </c>
      <c r="J25">
        <f t="shared" si="22"/>
        <v>8192000000</v>
      </c>
      <c r="K25">
        <v>38865307</v>
      </c>
      <c r="L25">
        <f t="shared" si="34"/>
        <v>310922456</v>
      </c>
      <c r="M25" s="10">
        <f t="shared" si="35"/>
        <v>61.44</v>
      </c>
      <c r="N25">
        <f t="shared" si="23"/>
        <v>5242880</v>
      </c>
      <c r="O25">
        <f t="shared" si="24"/>
        <v>1321.9783155054649</v>
      </c>
      <c r="P25" s="10">
        <f t="shared" si="36"/>
        <v>26.347405412235648</v>
      </c>
      <c r="Q25" s="10">
        <f t="shared" si="37"/>
        <v>1321.9783155054649</v>
      </c>
      <c r="R25">
        <f t="shared" si="25"/>
        <v>723.88124634075098</v>
      </c>
      <c r="S25" s="10">
        <f t="shared" si="26"/>
        <v>660.98915775273247</v>
      </c>
      <c r="T25" s="1">
        <f t="shared" si="27"/>
        <v>3.9086320308668081</v>
      </c>
      <c r="U25" s="1">
        <f t="shared" si="38"/>
        <v>0</v>
      </c>
      <c r="V25">
        <f t="shared" si="28"/>
        <v>3.9086320308668081</v>
      </c>
      <c r="W25">
        <f t="shared" si="29"/>
        <v>3.9086320308668081</v>
      </c>
      <c r="X25" s="1">
        <f t="shared" si="30"/>
        <v>3.0381415459948049</v>
      </c>
      <c r="Y25" s="1">
        <f t="shared" si="39"/>
        <v>1.6399514225519762</v>
      </c>
      <c r="Z25" s="1">
        <f t="shared" si="31"/>
        <v>11476.69051188017</v>
      </c>
      <c r="AA25">
        <f t="shared" si="32"/>
        <v>11481.368604848716</v>
      </c>
      <c r="AB25" s="6">
        <v>44.86083984375</v>
      </c>
      <c r="AC25">
        <v>10979.078813016356</v>
      </c>
      <c r="AD25">
        <f t="shared" si="40"/>
        <v>0.18260915374149661</v>
      </c>
      <c r="AE25">
        <f t="shared" si="41"/>
        <v>5.5446568915417688E-2</v>
      </c>
      <c r="AF25">
        <f t="shared" si="42"/>
        <v>91.287207184527659</v>
      </c>
      <c r="AG25">
        <f t="shared" si="33"/>
        <v>4.5749720936228737</v>
      </c>
      <c r="AK25" s="10"/>
      <c r="AM25" s="10"/>
    </row>
    <row r="26" spans="1:55">
      <c r="A26" s="4" t="s">
        <v>58</v>
      </c>
      <c r="B26" s="4" t="s">
        <v>29</v>
      </c>
      <c r="C26" s="4" t="s">
        <v>26</v>
      </c>
      <c r="D26" s="4" t="s">
        <v>30</v>
      </c>
      <c r="E26" s="4" t="s">
        <v>27</v>
      </c>
      <c r="F26" s="4" t="s">
        <v>28</v>
      </c>
      <c r="H26">
        <v>1700</v>
      </c>
      <c r="I26">
        <v>2</v>
      </c>
      <c r="J26">
        <f t="shared" si="22"/>
        <v>9826000000</v>
      </c>
      <c r="K26">
        <v>91828457</v>
      </c>
      <c r="L26">
        <f t="shared" si="34"/>
        <v>734627656</v>
      </c>
      <c r="M26" s="10">
        <f t="shared" si="35"/>
        <v>69.36</v>
      </c>
      <c r="N26">
        <f t="shared" si="23"/>
        <v>5242880</v>
      </c>
      <c r="O26">
        <f t="shared" si="24"/>
        <v>1321.9783155054649</v>
      </c>
      <c r="P26" s="10">
        <f t="shared" si="36"/>
        <v>13.375483375485663</v>
      </c>
      <c r="Q26" s="10">
        <f t="shared" si="37"/>
        <v>1321.9783155054649</v>
      </c>
      <c r="R26">
        <f t="shared" si="25"/>
        <v>743.67282016164631</v>
      </c>
      <c r="S26" s="10">
        <f t="shared" si="26"/>
        <v>660.98915775273247</v>
      </c>
      <c r="T26" s="1">
        <f t="shared" si="27"/>
        <v>4.6882590741329659</v>
      </c>
      <c r="U26" s="1">
        <f t="shared" si="38"/>
        <v>0</v>
      </c>
      <c r="V26">
        <f t="shared" si="28"/>
        <v>4.6882590741329659</v>
      </c>
      <c r="W26">
        <f t="shared" si="29"/>
        <v>4.6882590741329659</v>
      </c>
      <c r="X26" s="1">
        <f t="shared" si="30"/>
        <v>3.6441380408868351</v>
      </c>
      <c r="Y26" s="1">
        <f t="shared" si="39"/>
        <v>3.8747721377294919</v>
      </c>
      <c r="Z26" s="1">
        <f t="shared" si="31"/>
        <v>14989.963117557772</v>
      </c>
      <c r="AA26">
        <f t="shared" si="32"/>
        <v>14997.482027736389</v>
      </c>
      <c r="AB26">
        <v>58.59375</v>
      </c>
      <c r="AC26">
        <v>14327.9296875</v>
      </c>
      <c r="AD26">
        <f t="shared" si="40"/>
        <v>0.16769706666666667</v>
      </c>
      <c r="AE26">
        <f t="shared" si="41"/>
        <v>0.10030116263253333</v>
      </c>
      <c r="AF26">
        <f t="shared" si="42"/>
        <v>91.998704513479737</v>
      </c>
      <c r="AG26">
        <f t="shared" si="33"/>
        <v>4.673057132744872</v>
      </c>
      <c r="AK26" s="10"/>
      <c r="AM26" s="10"/>
      <c r="BB26" s="1"/>
      <c r="BC26" s="8"/>
    </row>
    <row r="27" spans="1:55">
      <c r="A27" s="4" t="s">
        <v>104</v>
      </c>
      <c r="B27" s="4">
        <f>B19/1000000000</f>
        <v>4.7712793345542093E-10</v>
      </c>
      <c r="C27" s="4">
        <f>C19/1000000000</f>
        <v>0</v>
      </c>
      <c r="D27" s="4">
        <f>D19/100000000</f>
        <v>3.7086688793881898E-10</v>
      </c>
      <c r="E27" s="4">
        <f>E19/100000000</f>
        <v>5.2744708235289905E-9</v>
      </c>
      <c r="F27" s="4">
        <f>F19*10</f>
        <v>255.82870387298598</v>
      </c>
      <c r="H27">
        <v>1800</v>
      </c>
      <c r="I27">
        <v>2</v>
      </c>
      <c r="J27">
        <f t="shared" si="22"/>
        <v>11664000000</v>
      </c>
      <c r="K27">
        <v>120013856</v>
      </c>
      <c r="L27">
        <f t="shared" si="34"/>
        <v>960110848</v>
      </c>
      <c r="M27" s="10">
        <f t="shared" si="35"/>
        <v>77.760000000000005</v>
      </c>
      <c r="N27">
        <f t="shared" si="23"/>
        <v>5242880</v>
      </c>
      <c r="O27">
        <f t="shared" si="24"/>
        <v>1321.9783155054649</v>
      </c>
      <c r="P27" s="10">
        <f t="shared" si="36"/>
        <v>12.148597241971794</v>
      </c>
      <c r="Q27" s="10">
        <f t="shared" si="37"/>
        <v>1321.9783155054649</v>
      </c>
      <c r="R27">
        <f t="shared" si="25"/>
        <v>762.19650728886427</v>
      </c>
      <c r="S27" s="10">
        <f t="shared" si="26"/>
        <v>660.98915775273247</v>
      </c>
      <c r="T27" s="1">
        <f t="shared" si="27"/>
        <v>5.5652202158240298</v>
      </c>
      <c r="U27" s="1">
        <f t="shared" si="38"/>
        <v>0</v>
      </c>
      <c r="V27">
        <f t="shared" si="28"/>
        <v>5.5652202158240298</v>
      </c>
      <c r="W27">
        <f t="shared" si="29"/>
        <v>5.5652202158240298</v>
      </c>
      <c r="X27" s="1">
        <f t="shared" si="30"/>
        <v>4.3257913809183846</v>
      </c>
      <c r="Y27" s="1">
        <f t="shared" si="39"/>
        <v>5.0640766551296776</v>
      </c>
      <c r="Z27" s="1">
        <f t="shared" si="31"/>
        <v>18971.672070659057</v>
      </c>
      <c r="AA27">
        <f t="shared" si="32"/>
        <v>18981.061938695104</v>
      </c>
      <c r="AB27">
        <v>74.15771484375</v>
      </c>
      <c r="AC27">
        <v>20944.161154986876</v>
      </c>
      <c r="AD27">
        <f t="shared" si="40"/>
        <v>0.15728639999999999</v>
      </c>
      <c r="AE27">
        <f t="shared" si="41"/>
        <v>0.10357501980992263</v>
      </c>
      <c r="AF27">
        <f t="shared" si="42"/>
        <v>92.495426500735732</v>
      </c>
      <c r="AG27">
        <f t="shared" si="33"/>
        <v>9.3730142819510878</v>
      </c>
      <c r="AK27" s="10"/>
      <c r="AM27" s="10"/>
    </row>
    <row r="28" spans="1:55">
      <c r="A28" s="4" t="s">
        <v>105</v>
      </c>
      <c r="B28" s="4">
        <f t="shared" ref="B28:C32" si="43">B20/1000000000</f>
        <v>4.7712793345542093E-10</v>
      </c>
      <c r="C28" s="4">
        <f t="shared" si="43"/>
        <v>0</v>
      </c>
      <c r="D28" s="4">
        <f t="shared" ref="D28:E32" si="44">D20/100000000</f>
        <v>3.7086688793881898E-10</v>
      </c>
      <c r="E28" s="4">
        <f t="shared" si="44"/>
        <v>5.2744708235289905E-9</v>
      </c>
      <c r="F28" s="4">
        <f t="shared" ref="F28:F32" si="45">F20*10</f>
        <v>255.82870387298598</v>
      </c>
      <c r="H28">
        <v>1900</v>
      </c>
      <c r="I28">
        <v>2</v>
      </c>
      <c r="J28">
        <f t="shared" si="22"/>
        <v>13718000000</v>
      </c>
      <c r="K28">
        <v>207866148</v>
      </c>
      <c r="L28">
        <f>K28*8</f>
        <v>1662929184</v>
      </c>
      <c r="M28" s="10">
        <f t="shared" si="35"/>
        <v>86.64</v>
      </c>
      <c r="N28">
        <f t="shared" si="23"/>
        <v>5242880</v>
      </c>
      <c r="O28">
        <f t="shared" si="24"/>
        <v>1321.9783155054649</v>
      </c>
      <c r="P28" s="10">
        <f>J28/L28</f>
        <v>8.2492989671411046</v>
      </c>
      <c r="Q28" s="10">
        <f t="shared" si="37"/>
        <v>1321.9783155054649</v>
      </c>
      <c r="R28">
        <f t="shared" si="25"/>
        <v>779.57036128169534</v>
      </c>
      <c r="S28" s="10">
        <f t="shared" si="26"/>
        <v>660.98915775273247</v>
      </c>
      <c r="T28" s="1">
        <f t="shared" si="27"/>
        <v>6.5452409911414646</v>
      </c>
      <c r="U28" s="1">
        <f t="shared" si="38"/>
        <v>0</v>
      </c>
      <c r="V28">
        <f t="shared" si="28"/>
        <v>6.5452409911414646</v>
      </c>
      <c r="W28">
        <f t="shared" si="29"/>
        <v>6.5452409911414646</v>
      </c>
      <c r="X28" s="1">
        <f t="shared" si="30"/>
        <v>5.0875519687447186</v>
      </c>
      <c r="Y28" s="1">
        <f t="shared" si="39"/>
        <v>8.7710714626028725</v>
      </c>
      <c r="Z28" s="1">
        <f t="shared" si="31"/>
        <v>23421.817371184021</v>
      </c>
      <c r="AA28">
        <f t="shared" si="32"/>
        <v>23435.675994615369</v>
      </c>
      <c r="AB28">
        <v>91.552734375</v>
      </c>
      <c r="AC28">
        <v>24387.535682098391</v>
      </c>
      <c r="AD28">
        <f t="shared" si="40"/>
        <v>0.14983714133333334</v>
      </c>
      <c r="AE28">
        <f t="shared" si="41"/>
        <v>0.14530896933683199</v>
      </c>
      <c r="AF28">
        <f t="shared" si="42"/>
        <v>92.850851440075871</v>
      </c>
      <c r="AG28">
        <f t="shared" si="33"/>
        <v>3.9030581026755073</v>
      </c>
      <c r="AK28" s="10"/>
      <c r="AM28" s="10"/>
    </row>
    <row r="29" spans="1:55">
      <c r="A29" s="4" t="s">
        <v>104</v>
      </c>
      <c r="B29" s="4">
        <f t="shared" si="43"/>
        <v>4.7712793345542093E-10</v>
      </c>
      <c r="C29" s="4">
        <f t="shared" si="43"/>
        <v>0</v>
      </c>
      <c r="D29" s="4">
        <f t="shared" si="44"/>
        <v>3.7086688793881898E-10</v>
      </c>
      <c r="E29" s="4">
        <f t="shared" si="44"/>
        <v>5.2744708235289905E-9</v>
      </c>
      <c r="F29" s="4">
        <f t="shared" si="45"/>
        <v>255.82870387298598</v>
      </c>
      <c r="H29">
        <v>2000</v>
      </c>
      <c r="I29">
        <v>2</v>
      </c>
      <c r="J29">
        <f t="shared" si="22"/>
        <v>16000000000</v>
      </c>
      <c r="K29">
        <v>225001979</v>
      </c>
      <c r="L29">
        <f t="shared" si="34"/>
        <v>1800015832</v>
      </c>
      <c r="M29" s="10">
        <f t="shared" si="35"/>
        <v>96</v>
      </c>
      <c r="N29">
        <f t="shared" si="23"/>
        <v>5242880</v>
      </c>
      <c r="O29">
        <f t="shared" si="24"/>
        <v>1321.9783155054649</v>
      </c>
      <c r="P29" s="10">
        <f t="shared" ref="P29:P31" si="46">J29/L29</f>
        <v>8.8888107068604931</v>
      </c>
      <c r="Q29" s="10">
        <f t="shared" si="37"/>
        <v>1321.9783155054649</v>
      </c>
      <c r="R29">
        <f t="shared" si="25"/>
        <v>795.89822084935292</v>
      </c>
      <c r="S29" s="10">
        <f t="shared" si="26"/>
        <v>660.98915775273247</v>
      </c>
      <c r="T29" s="1">
        <f t="shared" si="27"/>
        <v>7.6340469352867348</v>
      </c>
      <c r="U29" s="1">
        <f t="shared" si="38"/>
        <v>0</v>
      </c>
      <c r="V29">
        <f t="shared" si="28"/>
        <v>7.6340469352867348</v>
      </c>
      <c r="W29">
        <f t="shared" si="29"/>
        <v>7.6340469352867348</v>
      </c>
      <c r="X29" s="1">
        <f t="shared" si="30"/>
        <v>5.933870207021104</v>
      </c>
      <c r="Y29" s="1">
        <f t="shared" si="39"/>
        <v>9.4941309877742608</v>
      </c>
      <c r="Z29" s="1">
        <f t="shared" si="31"/>
        <v>28340.399019132663</v>
      </c>
      <c r="AA29">
        <f t="shared" si="32"/>
        <v>28355.827020327459</v>
      </c>
      <c r="AB29">
        <v>110.77880859375</v>
      </c>
      <c r="AC29">
        <v>28257.117638229676</v>
      </c>
      <c r="AD29">
        <f t="shared" si="40"/>
        <v>0.14443195592286501</v>
      </c>
      <c r="AE29">
        <f t="shared" si="41"/>
        <v>0.12998990365394161</v>
      </c>
      <c r="AF29">
        <f t="shared" si="42"/>
        <v>93.108747934559901</v>
      </c>
      <c r="AG29">
        <f t="shared" si="33"/>
        <v>0.34932572869441014</v>
      </c>
      <c r="AK29" s="10"/>
      <c r="AM29" s="10"/>
    </row>
    <row r="30" spans="1:55">
      <c r="A30" s="4" t="s">
        <v>105</v>
      </c>
      <c r="B30" s="4">
        <f t="shared" si="43"/>
        <v>4.7712793345542093E-10</v>
      </c>
      <c r="C30" s="4">
        <f t="shared" si="43"/>
        <v>0</v>
      </c>
      <c r="D30" s="4">
        <f t="shared" si="44"/>
        <v>3.7086688793881898E-10</v>
      </c>
      <c r="E30" s="4">
        <f t="shared" si="44"/>
        <v>5.2744708235289905E-9</v>
      </c>
      <c r="F30" s="4">
        <f t="shared" si="45"/>
        <v>255.82870387298598</v>
      </c>
      <c r="H30">
        <v>2100</v>
      </c>
      <c r="I30">
        <v>2</v>
      </c>
      <c r="J30">
        <f t="shared" si="22"/>
        <v>18522000000</v>
      </c>
      <c r="K30">
        <v>311932339</v>
      </c>
      <c r="L30">
        <f t="shared" si="34"/>
        <v>2495458712</v>
      </c>
      <c r="M30" s="10">
        <f t="shared" si="35"/>
        <v>105.84</v>
      </c>
      <c r="N30">
        <f t="shared" si="23"/>
        <v>5242880</v>
      </c>
      <c r="O30">
        <f t="shared" si="24"/>
        <v>1321.9783155054649</v>
      </c>
      <c r="P30" s="10">
        <f t="shared" si="46"/>
        <v>7.422282689323854</v>
      </c>
      <c r="Q30" s="10">
        <f t="shared" si="37"/>
        <v>1321.9783155054649</v>
      </c>
      <c r="R30">
        <f t="shared" si="25"/>
        <v>811.27178684398143</v>
      </c>
      <c r="S30" s="10">
        <f t="shared" si="26"/>
        <v>660.98915775273247</v>
      </c>
      <c r="T30" s="1">
        <f t="shared" si="27"/>
        <v>8.8373635834613058</v>
      </c>
      <c r="U30" s="1">
        <f t="shared" si="38"/>
        <v>0</v>
      </c>
      <c r="V30">
        <f t="shared" si="28"/>
        <v>8.8373635834613058</v>
      </c>
      <c r="W30">
        <f t="shared" si="29"/>
        <v>8.8373635834613058</v>
      </c>
      <c r="X30" s="1">
        <f t="shared" si="30"/>
        <v>6.8691964984028049</v>
      </c>
      <c r="Y30" s="1">
        <f t="shared" si="39"/>
        <v>13.162224167765235</v>
      </c>
      <c r="Z30" s="1">
        <f t="shared" si="31"/>
        <v>33727.417014504987</v>
      </c>
      <c r="AA30">
        <f t="shared" si="32"/>
        <v>33747.448435171158</v>
      </c>
      <c r="AB30">
        <v>131.8359375</v>
      </c>
      <c r="AC30">
        <v>33555.841619282226</v>
      </c>
      <c r="AD30">
        <f t="shared" si="40"/>
        <v>0.1404928</v>
      </c>
      <c r="AE30">
        <f t="shared" si="41"/>
        <v>0.15142813162002963</v>
      </c>
      <c r="AF30">
        <f t="shared" si="42"/>
        <v>93.296696067063422</v>
      </c>
      <c r="AG30">
        <f t="shared" si="33"/>
        <v>0.57100882184051316</v>
      </c>
      <c r="AK30" s="10"/>
      <c r="AM30" s="10"/>
    </row>
    <row r="31" spans="1:55">
      <c r="A31" s="4" t="s">
        <v>104</v>
      </c>
      <c r="B31" s="4">
        <f t="shared" si="43"/>
        <v>4.7712793345542093E-10</v>
      </c>
      <c r="C31" s="4">
        <f t="shared" si="43"/>
        <v>0</v>
      </c>
      <c r="D31" s="4">
        <f t="shared" si="44"/>
        <v>3.7086688793881898E-10</v>
      </c>
      <c r="E31" s="4">
        <f t="shared" si="44"/>
        <v>5.2744708235289905E-9</v>
      </c>
      <c r="F31" s="4">
        <f t="shared" si="45"/>
        <v>255.82870387298598</v>
      </c>
      <c r="H31">
        <v>2200</v>
      </c>
      <c r="I31">
        <v>2</v>
      </c>
      <c r="J31">
        <f t="shared" si="22"/>
        <v>21296000000</v>
      </c>
      <c r="K31">
        <v>325919839</v>
      </c>
      <c r="L31">
        <f t="shared" si="34"/>
        <v>2607358712</v>
      </c>
      <c r="M31" s="10">
        <f t="shared" si="35"/>
        <v>116.16</v>
      </c>
      <c r="N31">
        <f t="shared" si="23"/>
        <v>5242880</v>
      </c>
      <c r="O31">
        <f t="shared" si="24"/>
        <v>1321.9783155054649</v>
      </c>
      <c r="P31" s="10">
        <f t="shared" si="46"/>
        <v>8.1676525374081326</v>
      </c>
      <c r="Q31" s="10">
        <f t="shared" si="37"/>
        <v>1321.9783155054649</v>
      </c>
      <c r="R31">
        <f t="shared" si="25"/>
        <v>825.77234541962923</v>
      </c>
      <c r="S31" s="10">
        <f t="shared" si="26"/>
        <v>660.98915775273247</v>
      </c>
      <c r="T31" s="1">
        <f t="shared" si="27"/>
        <v>10.160916470866644</v>
      </c>
      <c r="U31" s="1">
        <f t="shared" si="38"/>
        <v>0</v>
      </c>
      <c r="V31">
        <f t="shared" si="28"/>
        <v>10.160916470866644</v>
      </c>
      <c r="W31">
        <f t="shared" si="29"/>
        <v>10.160916470866644</v>
      </c>
      <c r="X31" s="1">
        <f t="shared" si="30"/>
        <v>7.8979812455450888</v>
      </c>
      <c r="Y31" s="1">
        <f t="shared" si="39"/>
        <v>13.752437452918128</v>
      </c>
      <c r="Z31" s="1">
        <f t="shared" si="31"/>
        <v>39582.871357300995</v>
      </c>
      <c r="AA31">
        <f t="shared" si="32"/>
        <v>39604.521775999456</v>
      </c>
      <c r="AB31">
        <v>154.72412109375</v>
      </c>
      <c r="AC31">
        <v>39304.568481445312</v>
      </c>
      <c r="AD31">
        <f t="shared" si="40"/>
        <v>0.13763852623274161</v>
      </c>
      <c r="AE31">
        <f t="shared" si="41"/>
        <v>0.13481330220878265</v>
      </c>
      <c r="AF31">
        <f t="shared" si="42"/>
        <v>93.432881441472219</v>
      </c>
      <c r="AG31">
        <f t="shared" si="33"/>
        <v>0.76315122171038086</v>
      </c>
      <c r="AK31" s="10"/>
      <c r="AM31" s="10"/>
    </row>
    <row r="32" spans="1:55">
      <c r="A32" s="4" t="s">
        <v>105</v>
      </c>
      <c r="B32" s="4">
        <f t="shared" si="43"/>
        <v>4.7712793345542093E-10</v>
      </c>
      <c r="C32" s="4">
        <f t="shared" si="43"/>
        <v>0</v>
      </c>
      <c r="D32" s="4">
        <f t="shared" si="44"/>
        <v>3.7086688793881898E-10</v>
      </c>
      <c r="E32" s="4">
        <f t="shared" si="44"/>
        <v>5.2744708235289905E-9</v>
      </c>
      <c r="F32" s="4">
        <f t="shared" si="45"/>
        <v>255.82870387298598</v>
      </c>
      <c r="H32">
        <v>2300</v>
      </c>
      <c r="I32">
        <v>2</v>
      </c>
      <c r="J32">
        <f t="shared" si="22"/>
        <v>24334000000</v>
      </c>
      <c r="K32" s="6">
        <v>373644006.54166698</v>
      </c>
      <c r="L32">
        <f>K32*8</f>
        <v>2989152052.3333359</v>
      </c>
      <c r="M32" s="10">
        <f t="shared" si="35"/>
        <v>126.96</v>
      </c>
      <c r="N32">
        <f t="shared" si="23"/>
        <v>5242880</v>
      </c>
      <c r="O32">
        <f t="shared" si="24"/>
        <v>1321.9783155054649</v>
      </c>
      <c r="P32" s="10">
        <f>J32/L32</f>
        <v>8.1407702164247038</v>
      </c>
      <c r="Q32" s="10">
        <f t="shared" si="37"/>
        <v>1321.9783155054649</v>
      </c>
      <c r="R32">
        <f t="shared" si="25"/>
        <v>839.47220574075845</v>
      </c>
      <c r="S32" s="10">
        <f t="shared" si="26"/>
        <v>660.98915775273247</v>
      </c>
      <c r="T32" s="1">
        <f t="shared" si="27"/>
        <v>11.610431132704212</v>
      </c>
      <c r="U32" s="1">
        <f t="shared" si="38"/>
        <v>0</v>
      </c>
      <c r="V32">
        <f t="shared" si="28"/>
        <v>11.610431132704212</v>
      </c>
      <c r="W32">
        <f t="shared" si="29"/>
        <v>11.610431132704212</v>
      </c>
      <c r="X32" s="1">
        <f t="shared" si="30"/>
        <v>9.0246748511032209</v>
      </c>
      <c r="Y32" s="1">
        <f t="shared" si="39"/>
        <v>15.766195287123983</v>
      </c>
      <c r="Z32" s="1">
        <f t="shared" si="31"/>
        <v>41612.762196136944</v>
      </c>
      <c r="AA32">
        <f t="shared" si="32"/>
        <v>41637.55306627517</v>
      </c>
      <c r="AB32">
        <v>162.65869140625</v>
      </c>
      <c r="AC32">
        <v>41925.160480481303</v>
      </c>
      <c r="AD32">
        <f t="shared" si="40"/>
        <v>0.14960159699812384</v>
      </c>
      <c r="AE32">
        <f t="shared" si="41"/>
        <v>0.14701468585494748</v>
      </c>
      <c r="AF32">
        <f t="shared" si="42"/>
        <v>92.862089918265454</v>
      </c>
      <c r="AG32">
        <f t="shared" si="33"/>
        <v>0.68600193990916747</v>
      </c>
      <c r="AK32" s="10"/>
      <c r="AM32" s="10"/>
    </row>
    <row r="33" spans="1:39">
      <c r="B33" t="s">
        <v>25</v>
      </c>
      <c r="C33" t="s">
        <v>85</v>
      </c>
      <c r="H33">
        <v>2400</v>
      </c>
      <c r="I33">
        <v>2</v>
      </c>
      <c r="J33">
        <f t="shared" si="22"/>
        <v>27648000000</v>
      </c>
      <c r="K33">
        <v>418936688.19999999</v>
      </c>
      <c r="L33">
        <f t="shared" si="34"/>
        <v>3351493505.5999999</v>
      </c>
      <c r="M33" s="10">
        <f t="shared" si="35"/>
        <v>138.24</v>
      </c>
      <c r="N33">
        <f t="shared" si="23"/>
        <v>5242880</v>
      </c>
      <c r="O33">
        <f t="shared" si="24"/>
        <v>1321.9783155054649</v>
      </c>
      <c r="P33" s="10">
        <f t="shared" ref="P33" si="47">J33/L33</f>
        <v>8.2494565344683028</v>
      </c>
      <c r="Q33" s="10">
        <f t="shared" si="37"/>
        <v>1321.9783155054649</v>
      </c>
      <c r="R33">
        <f t="shared" si="25"/>
        <v>852.43590592553983</v>
      </c>
      <c r="S33" s="10">
        <f t="shared" si="26"/>
        <v>660.98915775273247</v>
      </c>
      <c r="T33" s="1">
        <f t="shared" si="27"/>
        <v>13.191633104175478</v>
      </c>
      <c r="U33" s="1">
        <f t="shared" si="38"/>
        <v>0</v>
      </c>
      <c r="V33">
        <f t="shared" si="28"/>
        <v>13.191633104175478</v>
      </c>
      <c r="W33">
        <f t="shared" si="29"/>
        <v>13.191633104175478</v>
      </c>
      <c r="X33" s="1">
        <f t="shared" si="30"/>
        <v>10.253727717732467</v>
      </c>
      <c r="Y33" s="1">
        <f t="shared" si="39"/>
        <v>17.677354710534097</v>
      </c>
      <c r="Z33" s="1">
        <f t="shared" si="31"/>
        <v>45828.689322950064</v>
      </c>
      <c r="AA33">
        <f t="shared" si="32"/>
        <v>45856.620405378329</v>
      </c>
      <c r="AB33">
        <v>179.13818359375</v>
      </c>
      <c r="AC33">
        <v>46189.113054243899</v>
      </c>
      <c r="AD33">
        <f t="shared" si="40"/>
        <v>0.15433895468483816</v>
      </c>
      <c r="AE33">
        <f t="shared" si="41"/>
        <v>0.14967187624054623</v>
      </c>
      <c r="AF33">
        <f t="shared" si="42"/>
        <v>92.636057349955323</v>
      </c>
      <c r="AG33">
        <f t="shared" si="33"/>
        <v>0.71985068965297982</v>
      </c>
      <c r="AK33" s="10"/>
      <c r="AM33" s="10"/>
    </row>
    <row r="34" spans="1:39">
      <c r="A34" s="1" t="s">
        <v>84</v>
      </c>
      <c r="B34" s="4">
        <f>1/B27/1000000000</f>
        <v>2.095873936279256</v>
      </c>
      <c r="C34" s="4" t="e">
        <f>8/C27/1000000000</f>
        <v>#DIV/0!</v>
      </c>
      <c r="H34">
        <v>2500</v>
      </c>
      <c r="I34">
        <v>2</v>
      </c>
      <c r="J34">
        <f t="shared" si="22"/>
        <v>31250000000</v>
      </c>
      <c r="K34" s="6">
        <v>464229369.858334</v>
      </c>
      <c r="L34">
        <f>K34*8</f>
        <v>3713834958.866672</v>
      </c>
      <c r="M34" s="10">
        <f t="shared" si="35"/>
        <v>150</v>
      </c>
      <c r="N34">
        <f t="shared" si="23"/>
        <v>5242880</v>
      </c>
      <c r="O34">
        <f t="shared" si="24"/>
        <v>1321.9783155054649</v>
      </c>
      <c r="P34" s="10">
        <f>J34/L34</f>
        <v>8.4144826967583857</v>
      </c>
      <c r="Q34" s="10">
        <f t="shared" si="37"/>
        <v>1321.9783155054649</v>
      </c>
      <c r="R34">
        <f t="shared" si="25"/>
        <v>864.72122967201506</v>
      </c>
      <c r="S34" s="10">
        <f t="shared" si="26"/>
        <v>660.98915775273247</v>
      </c>
      <c r="T34" s="1">
        <f t="shared" si="27"/>
        <v>14.910247920481904</v>
      </c>
      <c r="U34" s="1">
        <f t="shared" si="38"/>
        <v>0</v>
      </c>
      <c r="V34">
        <f t="shared" si="28"/>
        <v>14.910247920481904</v>
      </c>
      <c r="W34">
        <f t="shared" si="29"/>
        <v>14.910247920481904</v>
      </c>
      <c r="X34" s="1">
        <f t="shared" si="30"/>
        <v>11.589590248088093</v>
      </c>
      <c r="Y34" s="1">
        <f t="shared" si="39"/>
        <v>19.588514133944251</v>
      </c>
      <c r="Z34" s="1">
        <f t="shared" si="31"/>
        <v>50044.616449763191</v>
      </c>
      <c r="AA34">
        <f t="shared" si="32"/>
        <v>50075.794554145221</v>
      </c>
      <c r="AB34">
        <v>195.61767578125</v>
      </c>
      <c r="AC34">
        <v>50453.065628006501</v>
      </c>
      <c r="AD34">
        <f t="shared" si="40"/>
        <v>0.15975039001560062</v>
      </c>
      <c r="AE34">
        <f t="shared" si="41"/>
        <v>0.15188136528192589</v>
      </c>
      <c r="AF34">
        <f t="shared" si="42"/>
        <v>92.377862654315891</v>
      </c>
      <c r="AG34">
        <f t="shared" si="33"/>
        <v>0.74776640262639915</v>
      </c>
      <c r="AK34" s="10"/>
      <c r="AM34" s="10"/>
    </row>
    <row r="35" spans="1:39">
      <c r="B35" s="4">
        <f t="shared" ref="B35:B39" si="48">1/B28/1000000000</f>
        <v>2.095873936279256</v>
      </c>
      <c r="C35" s="4" t="e">
        <f t="shared" ref="C35:C39" si="49">8/C28/1000000000</f>
        <v>#DIV/0!</v>
      </c>
      <c r="H35">
        <v>2600</v>
      </c>
      <c r="I35">
        <v>2</v>
      </c>
      <c r="J35">
        <f t="shared" si="22"/>
        <v>35152000000</v>
      </c>
      <c r="K35">
        <v>509522051.51666701</v>
      </c>
      <c r="L35">
        <f t="shared" si="34"/>
        <v>4076176412.1333361</v>
      </c>
      <c r="M35" s="10">
        <f t="shared" si="35"/>
        <v>162.24</v>
      </c>
      <c r="N35">
        <f t="shared" si="23"/>
        <v>5242880</v>
      </c>
      <c r="O35">
        <f t="shared" si="24"/>
        <v>1321.9783155054649</v>
      </c>
      <c r="P35" s="10">
        <f t="shared" ref="P35:P38" si="50">J35/L35</f>
        <v>8.6237680722956256</v>
      </c>
      <c r="Q35" s="10">
        <f t="shared" si="37"/>
        <v>1321.9783155054649</v>
      </c>
      <c r="R35">
        <f t="shared" si="25"/>
        <v>876.38006735670331</v>
      </c>
      <c r="S35" s="10">
        <f t="shared" si="26"/>
        <v>660.98915775273247</v>
      </c>
      <c r="T35" s="1">
        <f t="shared" si="27"/>
        <v>16.772001116824956</v>
      </c>
      <c r="U35" s="1">
        <f t="shared" si="38"/>
        <v>0</v>
      </c>
      <c r="V35">
        <f t="shared" si="28"/>
        <v>16.772001116824956</v>
      </c>
      <c r="W35">
        <f t="shared" si="29"/>
        <v>16.772001116824956</v>
      </c>
      <c r="X35" s="1">
        <f t="shared" si="30"/>
        <v>13.036712844825365</v>
      </c>
      <c r="Y35" s="1">
        <f t="shared" si="39"/>
        <v>21.499673557354363</v>
      </c>
      <c r="Z35" s="1">
        <f t="shared" si="31"/>
        <v>54260.54357657631</v>
      </c>
      <c r="AA35">
        <f t="shared" si="32"/>
        <v>54295.079962978489</v>
      </c>
      <c r="AB35">
        <v>212.09716796875</v>
      </c>
      <c r="AC35">
        <v>54717.018201769097</v>
      </c>
      <c r="AD35">
        <f t="shared" si="40"/>
        <v>0.16573535769784173</v>
      </c>
      <c r="AE35">
        <f t="shared" si="41"/>
        <v>0.15374750926363762</v>
      </c>
      <c r="AF35">
        <f t="shared" si="42"/>
        <v>92.092303128113386</v>
      </c>
      <c r="AG35">
        <f t="shared" si="33"/>
        <v>0.77112798295168428</v>
      </c>
      <c r="AK35" s="10"/>
      <c r="AM35" s="10"/>
    </row>
    <row r="36" spans="1:39">
      <c r="B36" s="4">
        <f t="shared" si="48"/>
        <v>2.095873936279256</v>
      </c>
      <c r="C36" s="4" t="e">
        <f t="shared" si="49"/>
        <v>#DIV/0!</v>
      </c>
      <c r="H36">
        <v>2700</v>
      </c>
      <c r="I36">
        <v>2</v>
      </c>
      <c r="J36">
        <f t="shared" si="22"/>
        <v>39366000000</v>
      </c>
      <c r="K36">
        <v>554814733.17499995</v>
      </c>
      <c r="L36">
        <f t="shared" si="34"/>
        <v>4438517865.3999996</v>
      </c>
      <c r="M36" s="10">
        <f t="shared" si="35"/>
        <v>174.96</v>
      </c>
      <c r="N36">
        <f t="shared" si="23"/>
        <v>5242880</v>
      </c>
      <c r="O36">
        <f t="shared" si="24"/>
        <v>1321.9783155054649</v>
      </c>
      <c r="P36" s="10">
        <f t="shared" si="50"/>
        <v>8.8691768725036617</v>
      </c>
      <c r="Q36" s="10">
        <f t="shared" si="37"/>
        <v>1321.9783155054649</v>
      </c>
      <c r="R36">
        <f t="shared" si="25"/>
        <v>887.4591486742454</v>
      </c>
      <c r="S36" s="10">
        <f t="shared" si="26"/>
        <v>660.98915775273247</v>
      </c>
      <c r="T36" s="1">
        <f t="shared" si="27"/>
        <v>18.782618228406101</v>
      </c>
      <c r="U36" s="1">
        <f t="shared" si="38"/>
        <v>0</v>
      </c>
      <c r="V36">
        <f t="shared" si="28"/>
        <v>18.782618228406101</v>
      </c>
      <c r="W36">
        <f t="shared" si="29"/>
        <v>18.782618228406101</v>
      </c>
      <c r="X36" s="1">
        <f t="shared" si="30"/>
        <v>14.599545910599549</v>
      </c>
      <c r="Y36" s="1">
        <f t="shared" si="39"/>
        <v>23.410832980764472</v>
      </c>
      <c r="Z36" s="1">
        <f t="shared" si="31"/>
        <v>58476.470703389437</v>
      </c>
      <c r="AA36">
        <f t="shared" si="32"/>
        <v>58514.481082280799</v>
      </c>
      <c r="AB36" s="6">
        <v>228.57666015625</v>
      </c>
      <c r="AC36">
        <v>58980.970775531699</v>
      </c>
      <c r="AD36">
        <f t="shared" si="40"/>
        <v>0.17222230814419226</v>
      </c>
      <c r="AE36">
        <f t="shared" si="41"/>
        <v>0.15534456973396762</v>
      </c>
      <c r="AF36">
        <f t="shared" si="42"/>
        <v>91.782792602023875</v>
      </c>
      <c r="AG36">
        <f t="shared" si="33"/>
        <v>0.79091559043043702</v>
      </c>
      <c r="AK36" s="10"/>
      <c r="AL36" s="1"/>
      <c r="AM36" s="10"/>
    </row>
    <row r="37" spans="1:39">
      <c r="B37" s="4">
        <f t="shared" si="48"/>
        <v>2.095873936279256</v>
      </c>
      <c r="C37" s="4" t="e">
        <f t="shared" si="49"/>
        <v>#DIV/0!</v>
      </c>
      <c r="H37">
        <v>2800</v>
      </c>
      <c r="I37">
        <v>2</v>
      </c>
      <c r="J37">
        <f t="shared" si="22"/>
        <v>43904000000</v>
      </c>
      <c r="K37">
        <v>600107414.83333397</v>
      </c>
      <c r="L37">
        <f t="shared" si="34"/>
        <v>4800859318.6666718</v>
      </c>
      <c r="M37" s="10">
        <f t="shared" si="35"/>
        <v>188.16</v>
      </c>
      <c r="N37">
        <f t="shared" si="23"/>
        <v>5242880</v>
      </c>
      <c r="O37">
        <f t="shared" si="24"/>
        <v>1321.9783155054649</v>
      </c>
      <c r="P37" s="10">
        <f t="shared" si="50"/>
        <v>9.1450294803042311</v>
      </c>
      <c r="Q37" s="10">
        <f t="shared" si="37"/>
        <v>1321.9783155054649</v>
      </c>
      <c r="R37">
        <f t="shared" si="25"/>
        <v>898.00066863316192</v>
      </c>
      <c r="S37" s="10">
        <f t="shared" si="26"/>
        <v>660.98915775273247</v>
      </c>
      <c r="T37" s="1">
        <f t="shared" si="27"/>
        <v>20.9478247904268</v>
      </c>
      <c r="U37" s="1">
        <f t="shared" si="38"/>
        <v>0</v>
      </c>
      <c r="V37">
        <f t="shared" si="28"/>
        <v>20.9478247904268</v>
      </c>
      <c r="W37">
        <f t="shared" si="29"/>
        <v>20.9478247904268</v>
      </c>
      <c r="X37" s="1">
        <f t="shared" si="30"/>
        <v>16.282539848065909</v>
      </c>
      <c r="Y37" s="1">
        <f t="shared" si="39"/>
        <v>25.32199240417463</v>
      </c>
      <c r="Z37" s="1">
        <f t="shared" si="31"/>
        <v>62692.397830202557</v>
      </c>
      <c r="AA37">
        <f t="shared" si="32"/>
        <v>62734.002362454798</v>
      </c>
      <c r="AB37">
        <v>245.05615234375</v>
      </c>
      <c r="AC37">
        <v>63244.923349294302</v>
      </c>
      <c r="AD37">
        <f t="shared" si="40"/>
        <v>0.17915893798256538</v>
      </c>
      <c r="AE37">
        <f t="shared" si="41"/>
        <v>0.1567268325320742</v>
      </c>
      <c r="AF37">
        <f t="shared" si="42"/>
        <v>91.451826616031056</v>
      </c>
      <c r="AG37">
        <f t="shared" si="33"/>
        <v>0.8078450566186125</v>
      </c>
      <c r="AK37" s="10"/>
      <c r="AL37" s="1"/>
      <c r="AM37" s="10"/>
    </row>
    <row r="38" spans="1:39">
      <c r="B38" s="4">
        <f t="shared" si="48"/>
        <v>2.095873936279256</v>
      </c>
      <c r="C38" s="4" t="e">
        <f t="shared" si="49"/>
        <v>#DIV/0!</v>
      </c>
      <c r="H38">
        <v>2900</v>
      </c>
      <c r="I38">
        <v>2</v>
      </c>
      <c r="J38">
        <f t="shared" si="22"/>
        <v>48778000000</v>
      </c>
      <c r="K38">
        <v>645400096.49166703</v>
      </c>
      <c r="L38">
        <f t="shared" si="34"/>
        <v>5163200771.9333363</v>
      </c>
      <c r="M38" s="10">
        <f t="shared" si="35"/>
        <v>201.84</v>
      </c>
      <c r="N38">
        <f t="shared" si="23"/>
        <v>5242880</v>
      </c>
      <c r="O38">
        <f t="shared" si="24"/>
        <v>1321.9783155054649</v>
      </c>
      <c r="P38" s="10">
        <f t="shared" si="50"/>
        <v>9.4472406080260374</v>
      </c>
      <c r="Q38" s="10">
        <f t="shared" si="37"/>
        <v>1321.9783155054649</v>
      </c>
      <c r="R38">
        <f t="shared" si="25"/>
        <v>908.04282458917953</v>
      </c>
      <c r="S38" s="10">
        <f t="shared" si="26"/>
        <v>660.98915775273247</v>
      </c>
      <c r="T38" s="1">
        <f t="shared" si="27"/>
        <v>23.273346338088523</v>
      </c>
      <c r="U38" s="1">
        <f t="shared" si="38"/>
        <v>0</v>
      </c>
      <c r="V38">
        <f t="shared" si="28"/>
        <v>23.273346338088523</v>
      </c>
      <c r="W38">
        <f t="shared" si="29"/>
        <v>23.273346338088523</v>
      </c>
      <c r="X38" s="1">
        <f t="shared" si="30"/>
        <v>18.090145059879713</v>
      </c>
      <c r="Y38" s="1">
        <f t="shared" si="39"/>
        <v>27.233151827584745</v>
      </c>
      <c r="Z38" s="1">
        <f t="shared" si="31"/>
        <v>66908.324957015677</v>
      </c>
      <c r="AA38">
        <f t="shared" si="32"/>
        <v>66953.648253903142</v>
      </c>
      <c r="AB38">
        <v>261.53564453125</v>
      </c>
      <c r="AC38">
        <v>67508.875923056898</v>
      </c>
      <c r="AD38">
        <f t="shared" si="40"/>
        <v>0.18650612648774795</v>
      </c>
      <c r="AE38">
        <f t="shared" si="41"/>
        <v>0.15793490118526166</v>
      </c>
      <c r="AF38">
        <f t="shared" si="42"/>
        <v>91.101271729212556</v>
      </c>
      <c r="AG38">
        <f t="shared" si="33"/>
        <v>0.82245136148700659</v>
      </c>
      <c r="AK38" s="10"/>
      <c r="AL38" s="1"/>
      <c r="AM38" s="10"/>
    </row>
    <row r="39" spans="1:39">
      <c r="B39" s="4">
        <f t="shared" si="48"/>
        <v>2.095873936279256</v>
      </c>
      <c r="C39" s="4" t="e">
        <f t="shared" si="49"/>
        <v>#DIV/0!</v>
      </c>
      <c r="H39">
        <v>3000</v>
      </c>
      <c r="I39">
        <v>2</v>
      </c>
      <c r="J39">
        <f t="shared" si="22"/>
        <v>54000000000</v>
      </c>
      <c r="K39">
        <v>690692778.14999998</v>
      </c>
      <c r="L39">
        <f>K39*8</f>
        <v>5525542225.1999998</v>
      </c>
      <c r="M39" s="10">
        <f t="shared" si="35"/>
        <v>216</v>
      </c>
      <c r="N39">
        <f t="shared" si="23"/>
        <v>5242880</v>
      </c>
      <c r="O39">
        <f t="shared" si="24"/>
        <v>1321.9783155054649</v>
      </c>
      <c r="P39" s="10">
        <f>J39/L39</f>
        <v>9.7727965508480832</v>
      </c>
      <c r="Q39" s="10">
        <f t="shared" si="37"/>
        <v>1321.9783155054649</v>
      </c>
      <c r="R39">
        <f t="shared" si="25"/>
        <v>917.62027872473709</v>
      </c>
      <c r="S39" s="10">
        <f t="shared" si="26"/>
        <v>660.98915775273247</v>
      </c>
      <c r="T39" s="1">
        <f t="shared" si="27"/>
        <v>25.764908406592731</v>
      </c>
      <c r="U39" s="1">
        <f t="shared" si="38"/>
        <v>0</v>
      </c>
      <c r="V39">
        <f t="shared" si="28"/>
        <v>25.764908406592731</v>
      </c>
      <c r="W39">
        <f t="shared" si="29"/>
        <v>25.764908406592731</v>
      </c>
      <c r="X39" s="1">
        <f t="shared" si="30"/>
        <v>20.026811948696224</v>
      </c>
      <c r="Y39" s="1">
        <f t="shared" si="39"/>
        <v>29.144311250994853</v>
      </c>
      <c r="Z39" s="1">
        <f t="shared" si="31"/>
        <v>71124.252083828804</v>
      </c>
      <c r="AA39">
        <f t="shared" si="32"/>
        <v>71173.423207028492</v>
      </c>
      <c r="AB39">
        <v>278.01513671875</v>
      </c>
      <c r="AC39">
        <v>71772.828496819493</v>
      </c>
      <c r="AD39">
        <f t="shared" si="40"/>
        <v>0.19423402854006586</v>
      </c>
      <c r="AE39">
        <f t="shared" si="41"/>
        <v>0.15899975203982752</v>
      </c>
      <c r="AF39">
        <f t="shared" si="42"/>
        <v>90.732551935595723</v>
      </c>
      <c r="AG39">
        <f t="shared" si="33"/>
        <v>0.83514235448803908</v>
      </c>
      <c r="AK39" s="10"/>
      <c r="AM39" s="10"/>
    </row>
    <row r="40" spans="1:39">
      <c r="AK40" s="10"/>
      <c r="AM40" s="10"/>
    </row>
    <row r="41" spans="1:39">
      <c r="G41" s="4" t="s">
        <v>47</v>
      </c>
      <c r="H41" s="4"/>
      <c r="M41" s="9"/>
      <c r="N41" s="9"/>
      <c r="AK41" s="10"/>
      <c r="AM41" s="10"/>
    </row>
    <row r="42" spans="1:39">
      <c r="G42" t="s">
        <v>32</v>
      </c>
      <c r="I42" t="s">
        <v>33</v>
      </c>
      <c r="J42" t="s">
        <v>75</v>
      </c>
      <c r="K42" t="s">
        <v>63</v>
      </c>
      <c r="L42" t="s">
        <v>61</v>
      </c>
      <c r="M42" t="s">
        <v>68</v>
      </c>
      <c r="N42" t="s">
        <v>62</v>
      </c>
      <c r="O42" s="9" t="s">
        <v>59</v>
      </c>
      <c r="P42" t="s">
        <v>60</v>
      </c>
      <c r="Q42" t="s">
        <v>34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40</v>
      </c>
      <c r="X42" t="s">
        <v>41</v>
      </c>
      <c r="Y42" t="s">
        <v>42</v>
      </c>
      <c r="Z42" t="s">
        <v>43</v>
      </c>
      <c r="AA42" t="s">
        <v>25</v>
      </c>
      <c r="AB42" t="s">
        <v>97</v>
      </c>
      <c r="AC42" t="s">
        <v>44</v>
      </c>
      <c r="AD42" t="s">
        <v>77</v>
      </c>
      <c r="AE42" t="s">
        <v>45</v>
      </c>
      <c r="AK42" s="10"/>
      <c r="AM42" s="10"/>
    </row>
    <row r="43" spans="1:39">
      <c r="G43">
        <v>2500</v>
      </c>
      <c r="I43">
        <f>2*G43^2</f>
        <v>12500000</v>
      </c>
      <c r="J43" s="3">
        <v>41498102.369999997</v>
      </c>
      <c r="K43" s="3">
        <f>J43/8</f>
        <v>5187262.7962499997</v>
      </c>
      <c r="L43" s="10">
        <f>(G43^2+2*G43)*8/1000000</f>
        <v>50.04</v>
      </c>
      <c r="M43" s="10">
        <f t="shared" ref="M43:M65" si="51">G43/2^17</f>
        <v>1.9073486328125E-2</v>
      </c>
      <c r="N43">
        <f>40*2^20/8</f>
        <v>5242880</v>
      </c>
      <c r="O43" s="10">
        <f>I43/K43</f>
        <v>2.409748742445931</v>
      </c>
      <c r="P43" s="10">
        <f>2</f>
        <v>2</v>
      </c>
      <c r="Q43" s="1">
        <f t="shared" ref="Q43:Q65" si="52">$B$29*I43</f>
        <v>5.9640991681927614E-3</v>
      </c>
      <c r="R43" s="1">
        <f>$C$29*K43</f>
        <v>0</v>
      </c>
      <c r="S43">
        <f t="shared" ref="S43:S65" si="53">Q43+R43</f>
        <v>5.9640991681927614E-3</v>
      </c>
      <c r="T43">
        <f t="shared" ref="T43:T65" si="54">MAX(Q43,R43)</f>
        <v>5.9640991681927614E-3</v>
      </c>
      <c r="U43" s="1">
        <f t="shared" ref="U43:U65" si="55">$D$29*I43</f>
        <v>4.6358360992352372E-3</v>
      </c>
      <c r="V43" s="1">
        <f>$E$29*K43</f>
        <v>2.736006627279803E-2</v>
      </c>
      <c r="W43" s="1">
        <f t="shared" ref="W43:W65" si="56">Y43*$F$29</f>
        <v>0.34383377800529313</v>
      </c>
      <c r="X43">
        <f t="shared" ref="X43:X65" si="57">SUM(U43:W43)</f>
        <v>0.37582968037732639</v>
      </c>
      <c r="Y43">
        <v>1.3439999999999999E-3</v>
      </c>
      <c r="Z43">
        <v>0.32956373300000003</v>
      </c>
      <c r="AA43">
        <f>I43/(Y43*1000000000)</f>
        <v>9.3005952380952372</v>
      </c>
      <c r="AB43">
        <f>(K43*8)/Y43/1000000000</f>
        <v>30.876564263392858</v>
      </c>
      <c r="AC43">
        <f t="shared" ref="AC43:AC65" si="58">ABS(T43-Y43)/ABS(Y43)*100</f>
        <v>343.75737858577099</v>
      </c>
      <c r="AD43">
        <f t="shared" ref="AD43:AD65" si="59">ABS(S43-Y43)/ABS(Y43)*100</f>
        <v>343.75737858577099</v>
      </c>
      <c r="AE43">
        <f>ABS(X43-Z43)/ABS(Z43)*100</f>
        <v>14.038543305772775</v>
      </c>
      <c r="AK43" s="10"/>
      <c r="AM43" s="10"/>
    </row>
    <row r="44" spans="1:39">
      <c r="G44">
        <v>3500</v>
      </c>
      <c r="I44">
        <f t="shared" ref="I44:I65" si="60">2*G44^2</f>
        <v>24500000</v>
      </c>
      <c r="J44" s="3">
        <v>107601192.7</v>
      </c>
      <c r="K44" s="3">
        <f t="shared" ref="K44:K65" si="61">J44/8</f>
        <v>13450149.0875</v>
      </c>
      <c r="L44" s="10">
        <f t="shared" ref="L44:L65" si="62">(G44^2+2*G44)*8/1000000</f>
        <v>98.055999999999997</v>
      </c>
      <c r="M44" s="10">
        <f t="shared" si="51"/>
        <v>2.6702880859375E-2</v>
      </c>
      <c r="N44">
        <f t="shared" ref="N44:N65" si="63">40*2^20/8</f>
        <v>5242880</v>
      </c>
      <c r="O44" s="10">
        <f t="shared" ref="O44:O65" si="64">I44/K44</f>
        <v>1.8215411472850709</v>
      </c>
      <c r="P44" s="10">
        <f>2</f>
        <v>2</v>
      </c>
      <c r="Q44" s="1">
        <f>$B$29*I44</f>
        <v>1.1689634369657812E-2</v>
      </c>
      <c r="R44" s="1">
        <f t="shared" ref="R44:R65" si="65">$C$29*K44</f>
        <v>0</v>
      </c>
      <c r="S44" s="1">
        <f>Q44+R44</f>
        <v>1.1689634369657812E-2</v>
      </c>
      <c r="T44">
        <f t="shared" si="54"/>
        <v>1.1689634369657812E-2</v>
      </c>
      <c r="U44" s="1">
        <f t="shared" si="55"/>
        <v>9.0862387545010657E-3</v>
      </c>
      <c r="V44" s="1">
        <f t="shared" ref="V44:V65" si="66">$E$29*K44</f>
        <v>7.0942418934133833E-2</v>
      </c>
      <c r="W44" s="1">
        <f t="shared" si="56"/>
        <v>0.79920887089920822</v>
      </c>
      <c r="X44">
        <f t="shared" si="57"/>
        <v>0.8792375285878431</v>
      </c>
      <c r="Y44">
        <v>3.124E-3</v>
      </c>
      <c r="Z44">
        <v>0.77612656000000002</v>
      </c>
      <c r="AA44">
        <f t="shared" ref="AA44:AA91" si="67">I44/(Y44*1000000000)</f>
        <v>7.8425096030729833</v>
      </c>
      <c r="AB44">
        <f t="shared" ref="AB44:AB65" si="68">(K44*8)/Y44/1000000000</f>
        <v>34.443403553137003</v>
      </c>
      <c r="AC44">
        <f t="shared" si="58"/>
        <v>274.1880400018506</v>
      </c>
      <c r="AD44" s="1">
        <f>ABS(S44-Y44)/ABS(Y44)*100</f>
        <v>274.1880400018506</v>
      </c>
      <c r="AE44">
        <f t="shared" ref="AE43:AE65" si="69">ABS(X44-Z44)/ABS(Z44)*100</f>
        <v>13.285329210720874</v>
      </c>
      <c r="AK44" s="10"/>
      <c r="AM44" s="10"/>
    </row>
    <row r="45" spans="1:39">
      <c r="B45" t="s">
        <v>99</v>
      </c>
      <c r="C45" t="s">
        <v>100</v>
      </c>
      <c r="G45">
        <v>4500</v>
      </c>
      <c r="I45">
        <f t="shared" si="60"/>
        <v>40500000</v>
      </c>
      <c r="J45" s="3">
        <v>177003884.80000001</v>
      </c>
      <c r="K45" s="3">
        <f t="shared" si="61"/>
        <v>22125485.600000001</v>
      </c>
      <c r="L45" s="10">
        <f t="shared" si="62"/>
        <v>162.072</v>
      </c>
      <c r="M45" s="10">
        <f t="shared" si="51"/>
        <v>3.4332275390625E-2</v>
      </c>
      <c r="N45">
        <f t="shared" si="63"/>
        <v>5242880</v>
      </c>
      <c r="O45" s="10">
        <f t="shared" si="64"/>
        <v>1.830468299416669</v>
      </c>
      <c r="P45" s="10">
        <f>2</f>
        <v>2</v>
      </c>
      <c r="Q45" s="1">
        <f t="shared" si="52"/>
        <v>1.9323681304944548E-2</v>
      </c>
      <c r="R45" s="1">
        <f t="shared" si="65"/>
        <v>0</v>
      </c>
      <c r="S45">
        <f t="shared" si="53"/>
        <v>1.9323681304944548E-2</v>
      </c>
      <c r="T45">
        <f t="shared" si="54"/>
        <v>1.9323681304944548E-2</v>
      </c>
      <c r="U45" s="1">
        <f t="shared" si="55"/>
        <v>1.5020108961522168E-2</v>
      </c>
      <c r="V45" s="1">
        <f t="shared" si="66"/>
        <v>0.11670022825361083</v>
      </c>
      <c r="W45" s="1">
        <f t="shared" si="56"/>
        <v>1.3090754777180693</v>
      </c>
      <c r="X45">
        <f t="shared" si="57"/>
        <v>1.4407958149332023</v>
      </c>
      <c r="Y45">
        <v>5.117E-3</v>
      </c>
      <c r="Z45">
        <v>1.10706295</v>
      </c>
      <c r="AA45">
        <f t="shared" si="67"/>
        <v>7.914793824506547</v>
      </c>
      <c r="AB45">
        <f t="shared" si="68"/>
        <v>34.591339613054529</v>
      </c>
      <c r="AC45">
        <f t="shared" si="58"/>
        <v>277.63692212125363</v>
      </c>
      <c r="AD45">
        <f t="shared" si="59"/>
        <v>277.63692212125363</v>
      </c>
      <c r="AE45">
        <f t="shared" si="69"/>
        <v>30.145789354905457</v>
      </c>
      <c r="AK45" s="10"/>
      <c r="AM45" s="10"/>
    </row>
    <row r="46" spans="1:39">
      <c r="A46" s="4" t="s">
        <v>14</v>
      </c>
      <c r="B46">
        <f>AVERAGE(AG3:AG18)</f>
        <v>10822.12595905849</v>
      </c>
      <c r="C46">
        <f>AVERAGE(AH3:AH18)</f>
        <v>18.888227504573436</v>
      </c>
      <c r="G46">
        <v>5500</v>
      </c>
      <c r="I46">
        <f t="shared" si="60"/>
        <v>60500000</v>
      </c>
      <c r="J46" s="3">
        <v>262299575.80000001</v>
      </c>
      <c r="K46" s="3">
        <f t="shared" si="61"/>
        <v>32787446.975000001</v>
      </c>
      <c r="L46" s="10">
        <f t="shared" si="62"/>
        <v>242.08799999999999</v>
      </c>
      <c r="M46" s="10">
        <f t="shared" si="51"/>
        <v>4.1961669921875E-2</v>
      </c>
      <c r="N46">
        <f t="shared" si="63"/>
        <v>5242880</v>
      </c>
      <c r="O46" s="10">
        <f t="shared" si="64"/>
        <v>1.8452183863577563</v>
      </c>
      <c r="P46" s="10">
        <f>2</f>
        <v>2</v>
      </c>
      <c r="Q46" s="1">
        <f t="shared" si="52"/>
        <v>2.8866239974052965E-2</v>
      </c>
      <c r="R46" s="1">
        <f t="shared" si="65"/>
        <v>0</v>
      </c>
      <c r="S46">
        <f t="shared" si="53"/>
        <v>2.8866239974052965E-2</v>
      </c>
      <c r="T46">
        <f t="shared" si="54"/>
        <v>2.8866239974052965E-2</v>
      </c>
      <c r="U46" s="1">
        <f t="shared" si="55"/>
        <v>2.243744672029855E-2</v>
      </c>
      <c r="V46" s="1">
        <f t="shared" si="66"/>
        <v>0.17293643244764137</v>
      </c>
      <c r="W46" s="1">
        <f t="shared" si="56"/>
        <v>1.974997593899452</v>
      </c>
      <c r="X46">
        <f t="shared" si="57"/>
        <v>2.1703714730673918</v>
      </c>
      <c r="Y46">
        <v>7.7200000000000003E-3</v>
      </c>
      <c r="Z46">
        <v>1.9037520000000001</v>
      </c>
      <c r="AA46">
        <f t="shared" si="67"/>
        <v>7.8367875647668397</v>
      </c>
      <c r="AB46">
        <f t="shared" si="68"/>
        <v>33.976628989637305</v>
      </c>
      <c r="AC46">
        <f t="shared" si="58"/>
        <v>273.91502557063421</v>
      </c>
      <c r="AD46">
        <f t="shared" si="59"/>
        <v>273.91502557063421</v>
      </c>
      <c r="AE46">
        <f t="shared" si="69"/>
        <v>14.004947759340061</v>
      </c>
      <c r="AK46" s="10"/>
      <c r="AM46" s="10"/>
    </row>
    <row r="47" spans="1:39">
      <c r="A47" s="4" t="s">
        <v>13</v>
      </c>
      <c r="B47">
        <f>AVERAGE(AF24:AF39)</f>
        <v>92.108480683641289</v>
      </c>
      <c r="C47">
        <f>AVERAGE(AG24:AG39)</f>
        <v>2.1533105312722736</v>
      </c>
      <c r="G47">
        <v>6500</v>
      </c>
      <c r="I47">
        <f t="shared" si="60"/>
        <v>84500000</v>
      </c>
      <c r="J47" s="3">
        <v>364624018.60000002</v>
      </c>
      <c r="K47" s="3">
        <f t="shared" si="61"/>
        <v>45578002.325000003</v>
      </c>
      <c r="L47" s="10">
        <f t="shared" si="62"/>
        <v>338.10399999999998</v>
      </c>
      <c r="M47" s="10">
        <f t="shared" si="51"/>
        <v>4.9591064453125E-2</v>
      </c>
      <c r="N47">
        <f t="shared" si="63"/>
        <v>5242880</v>
      </c>
      <c r="O47" s="10">
        <f t="shared" si="64"/>
        <v>1.8539645374859022</v>
      </c>
      <c r="P47" s="10">
        <f>2</f>
        <v>2</v>
      </c>
      <c r="Q47" s="1">
        <f t="shared" si="52"/>
        <v>4.0317310376983072E-2</v>
      </c>
      <c r="R47" s="1">
        <f t="shared" si="65"/>
        <v>0</v>
      </c>
      <c r="S47">
        <f t="shared" si="53"/>
        <v>4.0317310376983072E-2</v>
      </c>
      <c r="T47">
        <f t="shared" si="54"/>
        <v>4.0317310376983072E-2</v>
      </c>
      <c r="U47" s="1">
        <f t="shared" si="55"/>
        <v>3.1338252030830203E-2</v>
      </c>
      <c r="V47" s="1">
        <f t="shared" si="66"/>
        <v>0.24039984345794901</v>
      </c>
      <c r="W47" s="1">
        <f t="shared" si="56"/>
        <v>2.7209940943930788</v>
      </c>
      <c r="X47">
        <f t="shared" si="57"/>
        <v>2.992732189881858</v>
      </c>
      <c r="Y47">
        <v>1.0636E-2</v>
      </c>
      <c r="Z47">
        <v>2.6418642220000002</v>
      </c>
      <c r="AA47">
        <f t="shared" si="67"/>
        <v>7.9447160586686723</v>
      </c>
      <c r="AB47">
        <f t="shared" si="68"/>
        <v>34.282062673937574</v>
      </c>
      <c r="AC47">
        <f t="shared" si="58"/>
        <v>279.06459549626811</v>
      </c>
      <c r="AD47">
        <f t="shared" si="59"/>
        <v>279.06459549626811</v>
      </c>
      <c r="AE47">
        <f t="shared" si="69"/>
        <v>13.2810749681994</v>
      </c>
      <c r="AK47" s="10"/>
      <c r="AM47" s="10"/>
    </row>
    <row r="48" spans="1:39">
      <c r="A48" s="4" t="s">
        <v>16</v>
      </c>
      <c r="B48">
        <f>AVERAGE(AD43:AD65)</f>
        <v>289.64326822352939</v>
      </c>
      <c r="C48">
        <f>AVERAGE(AE43:AE65)</f>
        <v>14.527472790972368</v>
      </c>
      <c r="G48">
        <v>7500</v>
      </c>
      <c r="I48">
        <f t="shared" si="60"/>
        <v>112500000</v>
      </c>
      <c r="J48" s="3">
        <v>483401687.39999998</v>
      </c>
      <c r="K48" s="3">
        <f t="shared" si="61"/>
        <v>60425210.924999997</v>
      </c>
      <c r="L48" s="10">
        <f t="shared" si="62"/>
        <v>450.12</v>
      </c>
      <c r="M48" s="10">
        <f t="shared" si="51"/>
        <v>5.7220458984375E-2</v>
      </c>
      <c r="N48">
        <f t="shared" si="63"/>
        <v>5242880</v>
      </c>
      <c r="O48" s="10">
        <f t="shared" si="64"/>
        <v>1.8618056648513057</v>
      </c>
      <c r="P48" s="10">
        <f>2</f>
        <v>2</v>
      </c>
      <c r="Q48" s="1">
        <f t="shared" si="52"/>
        <v>5.3676892513734857E-2</v>
      </c>
      <c r="R48" s="1">
        <f t="shared" si="65"/>
        <v>0</v>
      </c>
      <c r="S48">
        <f t="shared" si="53"/>
        <v>5.3676892513734857E-2</v>
      </c>
      <c r="T48">
        <f t="shared" si="54"/>
        <v>5.3676892513734857E-2</v>
      </c>
      <c r="U48" s="1">
        <f t="shared" si="55"/>
        <v>4.1722524893117133E-2</v>
      </c>
      <c r="V48" s="1">
        <f t="shared" si="66"/>
        <v>0.3187110120294977</v>
      </c>
      <c r="W48" s="1">
        <f t="shared" si="56"/>
        <v>3.5619030440235839</v>
      </c>
      <c r="X48">
        <f t="shared" si="57"/>
        <v>3.9223365809461987</v>
      </c>
      <c r="Y48">
        <v>1.3923E-2</v>
      </c>
      <c r="Z48">
        <v>3.4679872500000002</v>
      </c>
      <c r="AA48">
        <f t="shared" si="67"/>
        <v>8.0801551389786681</v>
      </c>
      <c r="AB48">
        <f t="shared" si="68"/>
        <v>34.719650032320615</v>
      </c>
      <c r="AC48">
        <f t="shared" si="58"/>
        <v>285.52677234600918</v>
      </c>
      <c r="AD48">
        <f t="shared" si="59"/>
        <v>285.52677234600918</v>
      </c>
      <c r="AE48">
        <f t="shared" si="69"/>
        <v>13.101239946778886</v>
      </c>
      <c r="AK48" s="10"/>
      <c r="AM48" s="10"/>
    </row>
    <row r="49" spans="1:39">
      <c r="A49" s="4" t="s">
        <v>15</v>
      </c>
      <c r="B49">
        <f>AVERAGE(AD69:AD91)</f>
        <v>190.04296548997999</v>
      </c>
      <c r="C49">
        <f>AVERAGE(AE69:AE91)</f>
        <v>3.46161499999707</v>
      </c>
      <c r="G49">
        <v>8500</v>
      </c>
      <c r="I49">
        <f t="shared" si="60"/>
        <v>144500000</v>
      </c>
      <c r="J49" s="3">
        <v>619952069.60000002</v>
      </c>
      <c r="K49" s="3">
        <f t="shared" si="61"/>
        <v>77494008.700000003</v>
      </c>
      <c r="L49" s="10">
        <f t="shared" si="62"/>
        <v>578.13599999999997</v>
      </c>
      <c r="M49" s="10">
        <f t="shared" si="51"/>
        <v>6.4849853515625E-2</v>
      </c>
      <c r="N49">
        <f t="shared" si="63"/>
        <v>5242880</v>
      </c>
      <c r="O49" s="10">
        <f t="shared" si="64"/>
        <v>1.8646602805050141</v>
      </c>
      <c r="P49" s="10">
        <f>2</f>
        <v>2</v>
      </c>
      <c r="Q49" s="1">
        <f t="shared" si="52"/>
        <v>6.8944986384308321E-2</v>
      </c>
      <c r="R49" s="1">
        <f t="shared" si="65"/>
        <v>0</v>
      </c>
      <c r="S49">
        <f t="shared" si="53"/>
        <v>6.8944986384308321E-2</v>
      </c>
      <c r="T49">
        <f t="shared" si="54"/>
        <v>6.8944986384308321E-2</v>
      </c>
      <c r="U49" s="1">
        <f t="shared" si="55"/>
        <v>5.3590265307159345E-2</v>
      </c>
      <c r="V49" s="1">
        <f t="shared" si="66"/>
        <v>0.40873988788645177</v>
      </c>
      <c r="W49" s="1">
        <f t="shared" si="56"/>
        <v>4.5442852668958507</v>
      </c>
      <c r="X49">
        <f t="shared" si="57"/>
        <v>5.0066154200894619</v>
      </c>
      <c r="Y49">
        <v>1.7763000000000001E-2</v>
      </c>
      <c r="Z49">
        <v>3.9877935</v>
      </c>
      <c r="AA49">
        <f t="shared" si="67"/>
        <v>8.1348871249225922</v>
      </c>
      <c r="AB49">
        <f t="shared" si="68"/>
        <v>34.901315633620442</v>
      </c>
      <c r="AC49">
        <f t="shared" si="58"/>
        <v>288.13818828074267</v>
      </c>
      <c r="AD49">
        <f t="shared" si="59"/>
        <v>288.13818828074267</v>
      </c>
      <c r="AE49">
        <f t="shared" si="69"/>
        <v>25.54851248163833</v>
      </c>
      <c r="AK49" s="10"/>
      <c r="AM49" s="10"/>
    </row>
    <row r="50" spans="1:39">
      <c r="A50" s="4" t="s">
        <v>18</v>
      </c>
      <c r="B50">
        <f>AVERAGE(AA131:AA322)</f>
        <v>89.359797126273861</v>
      </c>
      <c r="C50">
        <f>AVERAGE(AB131:AB322)</f>
        <v>3.577056241934446</v>
      </c>
      <c r="G50">
        <v>9500</v>
      </c>
      <c r="I50">
        <f t="shared" si="60"/>
        <v>180500000</v>
      </c>
      <c r="J50" s="3">
        <v>771499838.60000002</v>
      </c>
      <c r="K50" s="3">
        <f t="shared" si="61"/>
        <v>96437479.825000003</v>
      </c>
      <c r="L50" s="10">
        <f t="shared" si="62"/>
        <v>722.15200000000004</v>
      </c>
      <c r="M50" s="10">
        <f t="shared" si="51"/>
        <v>7.2479248046875E-2</v>
      </c>
      <c r="N50">
        <f t="shared" si="63"/>
        <v>5242880</v>
      </c>
      <c r="O50" s="10">
        <f t="shared" si="64"/>
        <v>1.8716789398431379</v>
      </c>
      <c r="P50" s="10">
        <f>2</f>
        <v>2</v>
      </c>
      <c r="Q50" s="1">
        <f t="shared" si="52"/>
        <v>8.6121591988703478E-2</v>
      </c>
      <c r="R50" s="1">
        <f t="shared" si="65"/>
        <v>0</v>
      </c>
      <c r="S50">
        <f t="shared" si="53"/>
        <v>8.6121591988703478E-2</v>
      </c>
      <c r="T50">
        <f t="shared" si="54"/>
        <v>8.6121591988703478E-2</v>
      </c>
      <c r="U50" s="1">
        <f t="shared" si="55"/>
        <v>6.6941473272956825E-2</v>
      </c>
      <c r="V50" s="1">
        <f t="shared" si="66"/>
        <v>0.50865667363162814</v>
      </c>
      <c r="W50" s="1">
        <f t="shared" si="56"/>
        <v>5.6566284713355923</v>
      </c>
      <c r="X50">
        <f t="shared" si="57"/>
        <v>6.2322266182401771</v>
      </c>
      <c r="Y50">
        <v>2.2110999999999999E-2</v>
      </c>
      <c r="Z50">
        <v>5.4803341889999997</v>
      </c>
      <c r="AA50">
        <f t="shared" si="67"/>
        <v>8.1633576048120844</v>
      </c>
      <c r="AB50">
        <f t="shared" si="68"/>
        <v>34.892127836823306</v>
      </c>
      <c r="AC50">
        <f t="shared" si="58"/>
        <v>289.49659440415854</v>
      </c>
      <c r="AD50">
        <f t="shared" si="59"/>
        <v>289.49659440415854</v>
      </c>
      <c r="AE50">
        <f t="shared" si="69"/>
        <v>13.719828085472571</v>
      </c>
      <c r="AK50" s="10"/>
      <c r="AM50" s="10"/>
    </row>
    <row r="51" spans="1:39">
      <c r="A51" s="4" t="s">
        <v>17</v>
      </c>
      <c r="B51">
        <f>AVERAGE(AA375:AA602)</f>
        <v>173.51864373459719</v>
      </c>
      <c r="C51">
        <f>AVERAGE(AB375:AB602)</f>
        <v>3.4803120841028825</v>
      </c>
      <c r="G51">
        <v>10500</v>
      </c>
      <c r="I51">
        <f t="shared" si="60"/>
        <v>220500000</v>
      </c>
      <c r="J51" s="3">
        <v>940169429.20000005</v>
      </c>
      <c r="K51" s="3">
        <f t="shared" si="61"/>
        <v>117521178.65000001</v>
      </c>
      <c r="L51" s="10">
        <f t="shared" si="62"/>
        <v>882.16800000000001</v>
      </c>
      <c r="M51" s="10">
        <f t="shared" si="51"/>
        <v>8.0108642578125E-2</v>
      </c>
      <c r="N51">
        <f t="shared" si="63"/>
        <v>5242880</v>
      </c>
      <c r="O51" s="10">
        <f t="shared" si="64"/>
        <v>1.8762575608324192</v>
      </c>
      <c r="P51" s="10">
        <f>2</f>
        <v>2</v>
      </c>
      <c r="Q51" s="1">
        <f t="shared" si="52"/>
        <v>0.10520670932692032</v>
      </c>
      <c r="R51" s="1">
        <f t="shared" si="65"/>
        <v>0</v>
      </c>
      <c r="S51">
        <f t="shared" si="53"/>
        <v>0.10520670932692032</v>
      </c>
      <c r="T51">
        <f t="shared" si="54"/>
        <v>0.10520670932692032</v>
      </c>
      <c r="U51" s="1">
        <f t="shared" si="55"/>
        <v>8.1776148790509581E-2</v>
      </c>
      <c r="V51" s="1">
        <f t="shared" si="66"/>
        <v>0.61986202793616318</v>
      </c>
      <c r="W51" s="1">
        <f t="shared" si="56"/>
        <v>6.895606884192464</v>
      </c>
      <c r="X51">
        <f t="shared" si="57"/>
        <v>7.5972450609191364</v>
      </c>
      <c r="Y51">
        <v>2.6953999999999999E-2</v>
      </c>
      <c r="Z51">
        <v>6.7003151670000003</v>
      </c>
      <c r="AA51">
        <f t="shared" si="67"/>
        <v>8.1806039919863469</v>
      </c>
      <c r="AB51">
        <f t="shared" si="68"/>
        <v>34.880516034725829</v>
      </c>
      <c r="AC51">
        <f t="shared" si="58"/>
        <v>290.31946771136131</v>
      </c>
      <c r="AD51">
        <f t="shared" si="59"/>
        <v>290.31946771136131</v>
      </c>
      <c r="AE51">
        <f t="shared" si="69"/>
        <v>13.386383648587795</v>
      </c>
      <c r="AK51" s="10"/>
      <c r="AM51" s="10"/>
    </row>
    <row r="52" spans="1:39">
      <c r="A52" s="6"/>
      <c r="G52">
        <v>11500</v>
      </c>
      <c r="I52">
        <f t="shared" si="60"/>
        <v>264500000</v>
      </c>
      <c r="J52" s="3">
        <v>1132250846</v>
      </c>
      <c r="K52" s="3">
        <f t="shared" si="61"/>
        <v>141531355.75</v>
      </c>
      <c r="L52" s="10">
        <f t="shared" si="62"/>
        <v>1058.184</v>
      </c>
      <c r="M52" s="10">
        <f t="shared" si="51"/>
        <v>8.7738037109375E-2</v>
      </c>
      <c r="N52">
        <f t="shared" si="63"/>
        <v>5242880</v>
      </c>
      <c r="O52" s="10">
        <f t="shared" si="64"/>
        <v>1.8688438233235818</v>
      </c>
      <c r="P52" s="10">
        <f>2</f>
        <v>2</v>
      </c>
      <c r="Q52" s="1">
        <f t="shared" si="52"/>
        <v>0.12620033839895883</v>
      </c>
      <c r="R52" s="1">
        <f t="shared" si="65"/>
        <v>0</v>
      </c>
      <c r="S52">
        <f t="shared" si="53"/>
        <v>0.12620033839895883</v>
      </c>
      <c r="T52">
        <f t="shared" si="54"/>
        <v>0.12620033839895883</v>
      </c>
      <c r="U52" s="1">
        <f t="shared" si="55"/>
        <v>9.809429185981762E-2</v>
      </c>
      <c r="V52" s="1">
        <f t="shared" si="66"/>
        <v>0.74650300651787704</v>
      </c>
      <c r="W52" s="1">
        <f t="shared" si="56"/>
        <v>8.3640636444234033</v>
      </c>
      <c r="X52">
        <f t="shared" si="57"/>
        <v>9.2086609428010977</v>
      </c>
      <c r="Y52">
        <v>3.2694000000000001E-2</v>
      </c>
      <c r="Z52">
        <v>8.1148687600000002</v>
      </c>
      <c r="AA52">
        <f t="shared" si="67"/>
        <v>8.0901694500519969</v>
      </c>
      <c r="AB52">
        <f t="shared" si="68"/>
        <v>34.631762586407291</v>
      </c>
      <c r="AC52">
        <f t="shared" si="58"/>
        <v>286.00458310074885</v>
      </c>
      <c r="AD52">
        <f t="shared" si="59"/>
        <v>286.00458310074885</v>
      </c>
      <c r="AE52">
        <f t="shared" si="69"/>
        <v>13.478864725362453</v>
      </c>
      <c r="AK52" s="10"/>
      <c r="AM52" s="10"/>
    </row>
    <row r="53" spans="1:39">
      <c r="A53" s="6"/>
      <c r="G53">
        <v>12500</v>
      </c>
      <c r="I53">
        <f t="shared" si="60"/>
        <v>312500000</v>
      </c>
      <c r="J53" s="3">
        <v>1330818035</v>
      </c>
      <c r="K53" s="3">
        <f t="shared" si="61"/>
        <v>166352254.375</v>
      </c>
      <c r="L53" s="10">
        <f t="shared" si="62"/>
        <v>1250.2</v>
      </c>
      <c r="M53" s="10">
        <f t="shared" si="51"/>
        <v>9.5367431640625E-2</v>
      </c>
      <c r="N53">
        <f t="shared" si="63"/>
        <v>5242880</v>
      </c>
      <c r="O53" s="10">
        <f t="shared" si="64"/>
        <v>1.8785438236114678</v>
      </c>
      <c r="P53" s="10">
        <f>2</f>
        <v>2</v>
      </c>
      <c r="Q53" s="1">
        <f t="shared" si="52"/>
        <v>0.14910247920481903</v>
      </c>
      <c r="R53" s="1">
        <f t="shared" si="65"/>
        <v>0</v>
      </c>
      <c r="S53">
        <f t="shared" si="53"/>
        <v>0.14910247920481903</v>
      </c>
      <c r="T53">
        <f t="shared" si="54"/>
        <v>0.14910247920481903</v>
      </c>
      <c r="U53" s="1">
        <f t="shared" si="55"/>
        <v>0.11589590248088093</v>
      </c>
      <c r="V53" s="1">
        <f t="shared" si="66"/>
        <v>0.87742011212921034</v>
      </c>
      <c r="W53" s="1">
        <f t="shared" si="56"/>
        <v>9.7365846407019738</v>
      </c>
      <c r="X53">
        <f t="shared" si="57"/>
        <v>10.729900655312065</v>
      </c>
      <c r="Y53">
        <v>3.8059000000000003E-2</v>
      </c>
      <c r="Z53">
        <v>8.9971475999999999</v>
      </c>
      <c r="AA53">
        <f t="shared" si="67"/>
        <v>8.2109356525394777</v>
      </c>
      <c r="AB53">
        <f t="shared" si="68"/>
        <v>34.967236001996895</v>
      </c>
      <c r="AC53">
        <f t="shared" si="58"/>
        <v>291.76667596315986</v>
      </c>
      <c r="AD53">
        <f t="shared" si="59"/>
        <v>291.76667596315986</v>
      </c>
      <c r="AE53">
        <f t="shared" si="69"/>
        <v>19.258915517981109</v>
      </c>
      <c r="AK53" s="10"/>
      <c r="AM53" s="10"/>
    </row>
    <row r="54" spans="1:39">
      <c r="A54" s="6"/>
      <c r="G54">
        <v>13500</v>
      </c>
      <c r="I54">
        <f t="shared" si="60"/>
        <v>364500000</v>
      </c>
      <c r="J54" s="3">
        <v>1549205384</v>
      </c>
      <c r="K54" s="3">
        <f t="shared" si="61"/>
        <v>193650673</v>
      </c>
      <c r="L54" s="10">
        <f t="shared" si="62"/>
        <v>1458.2159999999999</v>
      </c>
      <c r="M54" s="10">
        <f t="shared" si="51"/>
        <v>0.102996826171875</v>
      </c>
      <c r="N54">
        <f t="shared" si="63"/>
        <v>5242880</v>
      </c>
      <c r="O54" s="10">
        <f t="shared" si="64"/>
        <v>1.882255271067403</v>
      </c>
      <c r="P54" s="10">
        <f>2</f>
        <v>2</v>
      </c>
      <c r="Q54" s="1">
        <f t="shared" si="52"/>
        <v>0.17391313174450093</v>
      </c>
      <c r="R54" s="1">
        <f t="shared" si="65"/>
        <v>0</v>
      </c>
      <c r="S54">
        <f t="shared" si="53"/>
        <v>0.17391313174450093</v>
      </c>
      <c r="T54">
        <f t="shared" si="54"/>
        <v>0.17391313174450093</v>
      </c>
      <c r="U54" s="1">
        <f t="shared" si="55"/>
        <v>0.13518098065369952</v>
      </c>
      <c r="V54" s="1">
        <f t="shared" si="66"/>
        <v>1.0214048246952532</v>
      </c>
      <c r="W54" s="1">
        <f t="shared" si="56"/>
        <v>11.287418243580015</v>
      </c>
      <c r="X54">
        <f t="shared" si="57"/>
        <v>12.444004048928967</v>
      </c>
      <c r="Y54">
        <v>4.4121E-2</v>
      </c>
      <c r="Z54">
        <v>10.98514853</v>
      </c>
      <c r="AA54">
        <f t="shared" si="67"/>
        <v>8.2613721357176857</v>
      </c>
      <c r="AB54">
        <f t="shared" si="68"/>
        <v>35.112653475669184</v>
      </c>
      <c r="AC54">
        <f t="shared" si="58"/>
        <v>294.17314146211766</v>
      </c>
      <c r="AD54">
        <f t="shared" si="59"/>
        <v>294.17314146211766</v>
      </c>
      <c r="AE54">
        <f t="shared" si="69"/>
        <v>13.280253015650095</v>
      </c>
      <c r="AK54" s="10"/>
      <c r="AM54" s="10"/>
    </row>
    <row r="55" spans="1:39">
      <c r="A55" s="6"/>
      <c r="G55">
        <v>14500</v>
      </c>
      <c r="I55">
        <f t="shared" si="60"/>
        <v>420500000</v>
      </c>
      <c r="J55" s="3">
        <v>1787231216</v>
      </c>
      <c r="K55" s="3">
        <f t="shared" si="61"/>
        <v>223403902</v>
      </c>
      <c r="L55" s="10">
        <f t="shared" si="62"/>
        <v>1682.232</v>
      </c>
      <c r="M55" s="10">
        <f t="shared" si="51"/>
        <v>0.110626220703125</v>
      </c>
      <c r="N55">
        <f t="shared" si="63"/>
        <v>5242880</v>
      </c>
      <c r="O55" s="10">
        <f t="shared" si="64"/>
        <v>1.8822410720471658</v>
      </c>
      <c r="P55" s="10">
        <f>2</f>
        <v>2</v>
      </c>
      <c r="Q55" s="1">
        <f t="shared" si="52"/>
        <v>0.2006322960180045</v>
      </c>
      <c r="R55" s="1">
        <f t="shared" si="65"/>
        <v>0</v>
      </c>
      <c r="S55">
        <f t="shared" si="53"/>
        <v>0.2006322960180045</v>
      </c>
      <c r="T55">
        <f t="shared" si="54"/>
        <v>0.2006322960180045</v>
      </c>
      <c r="U55" s="1">
        <f t="shared" si="55"/>
        <v>0.15594952637827339</v>
      </c>
      <c r="V55" s="1">
        <f t="shared" si="66"/>
        <v>1.1783373629615299</v>
      </c>
      <c r="W55" s="1">
        <f t="shared" si="56"/>
        <v>13.048798869745523</v>
      </c>
      <c r="X55">
        <f t="shared" si="57"/>
        <v>14.383085759085326</v>
      </c>
      <c r="Y55">
        <v>5.1006000000000003E-2</v>
      </c>
      <c r="Z55">
        <v>12.687974349999999</v>
      </c>
      <c r="AA55">
        <f t="shared" si="67"/>
        <v>8.2441281417872414</v>
      </c>
      <c r="AB55">
        <f t="shared" si="68"/>
        <v>35.039627024271653</v>
      </c>
      <c r="AC55">
        <f t="shared" si="58"/>
        <v>293.35038234326254</v>
      </c>
      <c r="AD55">
        <f t="shared" si="59"/>
        <v>293.35038234326254</v>
      </c>
      <c r="AE55">
        <f t="shared" si="69"/>
        <v>13.359984520187233</v>
      </c>
      <c r="AK55" s="10"/>
      <c r="AM55" s="10"/>
    </row>
    <row r="56" spans="1:39">
      <c r="A56" s="6"/>
      <c r="G56">
        <v>15500</v>
      </c>
      <c r="I56">
        <f t="shared" si="60"/>
        <v>480500000</v>
      </c>
      <c r="J56" s="3">
        <v>2042016654</v>
      </c>
      <c r="K56" s="3">
        <f t="shared" si="61"/>
        <v>255252081.75</v>
      </c>
      <c r="L56" s="10">
        <f t="shared" si="62"/>
        <v>1922.248</v>
      </c>
      <c r="M56" s="10">
        <f t="shared" si="51"/>
        <v>0.118255615234375</v>
      </c>
      <c r="N56">
        <f t="shared" si="63"/>
        <v>5242880</v>
      </c>
      <c r="O56" s="10">
        <f t="shared" si="64"/>
        <v>1.8824528156859979</v>
      </c>
      <c r="P56" s="10">
        <f>2</f>
        <v>2</v>
      </c>
      <c r="Q56" s="1">
        <f t="shared" si="52"/>
        <v>0.22925997202532977</v>
      </c>
      <c r="R56" s="1">
        <f t="shared" si="65"/>
        <v>0</v>
      </c>
      <c r="S56">
        <f t="shared" si="53"/>
        <v>0.22925997202532977</v>
      </c>
      <c r="T56">
        <f t="shared" si="54"/>
        <v>0.22925997202532977</v>
      </c>
      <c r="U56" s="1">
        <f t="shared" si="55"/>
        <v>0.17820153965460253</v>
      </c>
      <c r="V56" s="1">
        <f t="shared" si="66"/>
        <v>1.3463196578354117</v>
      </c>
      <c r="W56" s="1">
        <f t="shared" si="56"/>
        <v>14.926325727469367</v>
      </c>
      <c r="X56">
        <f t="shared" si="57"/>
        <v>16.450846924959382</v>
      </c>
      <c r="Y56">
        <v>5.8345000000000001E-2</v>
      </c>
      <c r="Z56">
        <v>14.551242999999999</v>
      </c>
      <c r="AA56">
        <f t="shared" si="67"/>
        <v>8.2354957579912593</v>
      </c>
      <c r="AB56">
        <f t="shared" si="68"/>
        <v>34.998999982860575</v>
      </c>
      <c r="AC56">
        <f t="shared" si="58"/>
        <v>292.93850719912547</v>
      </c>
      <c r="AD56">
        <f t="shared" si="59"/>
        <v>292.93850719912547</v>
      </c>
      <c r="AE56">
        <f t="shared" si="69"/>
        <v>13.054581831664711</v>
      </c>
    </row>
    <row r="57" spans="1:39">
      <c r="A57" s="6"/>
      <c r="G57">
        <v>16500</v>
      </c>
      <c r="I57">
        <f t="shared" si="60"/>
        <v>544500000</v>
      </c>
      <c r="J57" s="3">
        <v>2325672860</v>
      </c>
      <c r="K57" s="3">
        <f t="shared" si="61"/>
        <v>290709107.5</v>
      </c>
      <c r="L57" s="10">
        <f t="shared" si="62"/>
        <v>2178.2640000000001</v>
      </c>
      <c r="M57" s="10">
        <f t="shared" si="51"/>
        <v>0.125885009765625</v>
      </c>
      <c r="N57">
        <f t="shared" si="63"/>
        <v>5242880</v>
      </c>
      <c r="O57" s="10">
        <f t="shared" si="64"/>
        <v>1.8730063350354442</v>
      </c>
      <c r="P57" s="10">
        <f>2</f>
        <v>2</v>
      </c>
      <c r="Q57" s="1">
        <f t="shared" si="52"/>
        <v>0.25979615976647669</v>
      </c>
      <c r="R57" s="1">
        <f t="shared" si="65"/>
        <v>0</v>
      </c>
      <c r="S57">
        <f t="shared" si="53"/>
        <v>0.25979615976647669</v>
      </c>
      <c r="T57">
        <f t="shared" si="54"/>
        <v>0.25979615976647669</v>
      </c>
      <c r="U57" s="1">
        <f t="shared" si="55"/>
        <v>0.20193702048268694</v>
      </c>
      <c r="V57" s="1">
        <f t="shared" si="66"/>
        <v>1.5333367056429028</v>
      </c>
      <c r="W57" s="1">
        <f t="shared" si="56"/>
        <v>17.156384539130187</v>
      </c>
      <c r="X57">
        <f t="shared" si="57"/>
        <v>18.891658265255778</v>
      </c>
      <c r="Y57">
        <v>6.7061999999999997E-2</v>
      </c>
      <c r="Z57">
        <v>16.715622639999999</v>
      </c>
      <c r="AA57">
        <f t="shared" si="67"/>
        <v>8.1193522412096275</v>
      </c>
      <c r="AB57">
        <f t="shared" si="68"/>
        <v>34.679443798276225</v>
      </c>
      <c r="AC57">
        <f t="shared" si="58"/>
        <v>287.39697558449893</v>
      </c>
      <c r="AD57">
        <f t="shared" si="59"/>
        <v>287.39697558449893</v>
      </c>
      <c r="AE57">
        <f t="shared" si="69"/>
        <v>13.017975292458376</v>
      </c>
    </row>
    <row r="58" spans="1:39">
      <c r="G58">
        <v>17500</v>
      </c>
      <c r="I58">
        <f t="shared" si="60"/>
        <v>612500000</v>
      </c>
      <c r="J58" s="3">
        <v>2602143633</v>
      </c>
      <c r="K58" s="3">
        <f t="shared" si="61"/>
        <v>325267954.125</v>
      </c>
      <c r="L58" s="10">
        <f t="shared" si="62"/>
        <v>2450.2800000000002</v>
      </c>
      <c r="M58" s="10">
        <f t="shared" si="51"/>
        <v>0.133514404296875</v>
      </c>
      <c r="N58">
        <f t="shared" si="63"/>
        <v>5242880</v>
      </c>
      <c r="O58" s="10">
        <f t="shared" si="64"/>
        <v>1.883062847822436</v>
      </c>
      <c r="P58" s="10">
        <f>2</f>
        <v>2</v>
      </c>
      <c r="Q58" s="1">
        <f t="shared" si="52"/>
        <v>0.29224085924144533</v>
      </c>
      <c r="R58" s="1">
        <f t="shared" si="65"/>
        <v>0</v>
      </c>
      <c r="S58">
        <f t="shared" si="53"/>
        <v>0.29224085924144533</v>
      </c>
      <c r="T58">
        <f t="shared" si="54"/>
        <v>0.29224085924144533</v>
      </c>
      <c r="U58" s="1">
        <f t="shared" si="55"/>
        <v>0.22715596886252662</v>
      </c>
      <c r="V58" s="1">
        <f t="shared" si="66"/>
        <v>1.7156163338612787</v>
      </c>
      <c r="W58" s="1">
        <f t="shared" si="56"/>
        <v>19.081239707070534</v>
      </c>
      <c r="X58">
        <f t="shared" si="57"/>
        <v>21.02401200979434</v>
      </c>
      <c r="Y58">
        <v>7.4586E-2</v>
      </c>
      <c r="Z58">
        <v>18.643185070000001</v>
      </c>
      <c r="AA58">
        <f t="shared" si="67"/>
        <v>8.2119968894966888</v>
      </c>
      <c r="AB58">
        <f t="shared" si="68"/>
        <v>34.887829257501409</v>
      </c>
      <c r="AC58">
        <f t="shared" si="58"/>
        <v>291.81731054278998</v>
      </c>
      <c r="AD58">
        <f t="shared" si="59"/>
        <v>291.81731054278998</v>
      </c>
      <c r="AE58">
        <f t="shared" si="69"/>
        <v>12.770494584777186</v>
      </c>
    </row>
    <row r="59" spans="1:39">
      <c r="G59">
        <v>18500</v>
      </c>
      <c r="I59">
        <f t="shared" si="60"/>
        <v>684500000</v>
      </c>
      <c r="J59" s="3">
        <v>2903084060</v>
      </c>
      <c r="K59" s="3">
        <f t="shared" si="61"/>
        <v>362885507.5</v>
      </c>
      <c r="L59" s="10">
        <f t="shared" si="62"/>
        <v>2738.2959999999998</v>
      </c>
      <c r="M59" s="10">
        <f t="shared" si="51"/>
        <v>0.141143798828125</v>
      </c>
      <c r="N59">
        <f t="shared" si="63"/>
        <v>5242880</v>
      </c>
      <c r="O59" s="10">
        <f t="shared" si="64"/>
        <v>1.8862698725988665</v>
      </c>
      <c r="P59" s="10">
        <f>2</f>
        <v>2</v>
      </c>
      <c r="Q59" s="1">
        <f t="shared" si="52"/>
        <v>0.32659407045023564</v>
      </c>
      <c r="R59" s="1">
        <f t="shared" si="65"/>
        <v>0</v>
      </c>
      <c r="S59">
        <f t="shared" si="53"/>
        <v>0.32659407045023564</v>
      </c>
      <c r="T59">
        <f t="shared" si="54"/>
        <v>0.32659407045023564</v>
      </c>
      <c r="U59" s="1">
        <f t="shared" si="55"/>
        <v>0.25385838479412159</v>
      </c>
      <c r="V59" s="1">
        <f t="shared" si="66"/>
        <v>1.9140290215902607</v>
      </c>
      <c r="W59" s="1">
        <f t="shared" si="56"/>
        <v>21.349928653016171</v>
      </c>
      <c r="X59">
        <f t="shared" si="57"/>
        <v>23.517816059400552</v>
      </c>
      <c r="Y59">
        <v>8.3454E-2</v>
      </c>
      <c r="Z59">
        <v>20.921917799999999</v>
      </c>
      <c r="AA59">
        <f t="shared" si="67"/>
        <v>8.2021233254247843</v>
      </c>
      <c r="AB59">
        <f t="shared" si="68"/>
        <v>34.786637668655786</v>
      </c>
      <c r="AC59">
        <f t="shared" si="58"/>
        <v>291.34621522064327</v>
      </c>
      <c r="AD59">
        <f t="shared" si="59"/>
        <v>291.34621522064327</v>
      </c>
      <c r="AE59">
        <f t="shared" si="69"/>
        <v>12.407554050329711</v>
      </c>
    </row>
    <row r="60" spans="1:39">
      <c r="G60">
        <v>19500</v>
      </c>
      <c r="I60">
        <f>2*G60^2</f>
        <v>760500000</v>
      </c>
      <c r="J60" s="3">
        <v>3229331195</v>
      </c>
      <c r="K60" s="3">
        <f t="shared" si="61"/>
        <v>403666399.375</v>
      </c>
      <c r="L60" s="10">
        <f t="shared" si="62"/>
        <v>3042.3119999999999</v>
      </c>
      <c r="M60" s="10">
        <f t="shared" si="51"/>
        <v>0.148773193359375</v>
      </c>
      <c r="N60">
        <f t="shared" si="63"/>
        <v>5242880</v>
      </c>
      <c r="O60" s="10">
        <f t="shared" si="64"/>
        <v>1.8839814291640038</v>
      </c>
      <c r="P60" s="10">
        <f>2</f>
        <v>2</v>
      </c>
      <c r="Q60" s="1">
        <f t="shared" si="52"/>
        <v>0.36285579339284763</v>
      </c>
      <c r="R60" s="1">
        <f t="shared" si="65"/>
        <v>0</v>
      </c>
      <c r="S60">
        <f t="shared" si="53"/>
        <v>0.36285579339284763</v>
      </c>
      <c r="T60">
        <f t="shared" si="54"/>
        <v>0.36285579339284763</v>
      </c>
      <c r="U60" s="1">
        <f t="shared" si="55"/>
        <v>0.28204426827747181</v>
      </c>
      <c r="V60" s="1">
        <f t="shared" si="66"/>
        <v>2.1291266459424385</v>
      </c>
      <c r="W60" s="1">
        <f t="shared" si="56"/>
        <v>23.875213788946418</v>
      </c>
      <c r="X60">
        <f t="shared" si="57"/>
        <v>26.286384703166327</v>
      </c>
      <c r="Y60">
        <v>9.3325000000000005E-2</v>
      </c>
      <c r="Z60">
        <v>23.40383611</v>
      </c>
      <c r="AA60">
        <f t="shared" si="67"/>
        <v>8.1489418698098053</v>
      </c>
      <c r="AB60">
        <f t="shared" si="68"/>
        <v>34.603066648807932</v>
      </c>
      <c r="AC60">
        <f t="shared" si="58"/>
        <v>288.80877941907056</v>
      </c>
      <c r="AD60">
        <f t="shared" si="59"/>
        <v>288.80877941907056</v>
      </c>
      <c r="AE60">
        <f t="shared" si="69"/>
        <v>12.31656459914565</v>
      </c>
    </row>
    <row r="61" spans="1:39">
      <c r="G61">
        <v>20500</v>
      </c>
      <c r="I61">
        <f t="shared" si="60"/>
        <v>840500000</v>
      </c>
      <c r="J61" s="3">
        <v>3563693528</v>
      </c>
      <c r="K61" s="3">
        <f t="shared" si="61"/>
        <v>445461691</v>
      </c>
      <c r="L61" s="10">
        <f t="shared" si="62"/>
        <v>3362.328</v>
      </c>
      <c r="M61" s="10">
        <f t="shared" si="51"/>
        <v>0.156402587890625</v>
      </c>
      <c r="N61">
        <f t="shared" si="63"/>
        <v>5242880</v>
      </c>
      <c r="O61" s="10">
        <f t="shared" si="64"/>
        <v>1.8868064683928119</v>
      </c>
      <c r="P61" s="10">
        <f>2</f>
        <v>2</v>
      </c>
      <c r="Q61" s="1">
        <f t="shared" si="52"/>
        <v>0.40102602806928128</v>
      </c>
      <c r="R61" s="1">
        <f t="shared" si="65"/>
        <v>0</v>
      </c>
      <c r="S61">
        <f t="shared" si="53"/>
        <v>0.40102602806928128</v>
      </c>
      <c r="T61">
        <f t="shared" si="54"/>
        <v>0.40102602806928128</v>
      </c>
      <c r="U61" s="1">
        <f t="shared" si="55"/>
        <v>0.31171361931257735</v>
      </c>
      <c r="V61" s="1">
        <f t="shared" si="66"/>
        <v>2.3495746921793867</v>
      </c>
      <c r="W61" s="1">
        <f t="shared" si="56"/>
        <v>26.443733975831197</v>
      </c>
      <c r="X61">
        <f t="shared" si="57"/>
        <v>29.105022287323163</v>
      </c>
      <c r="Y61">
        <v>0.103365</v>
      </c>
      <c r="Z61">
        <v>25.971865770000001</v>
      </c>
      <c r="AA61">
        <f t="shared" si="67"/>
        <v>8.1313790935036039</v>
      </c>
      <c r="AB61">
        <f t="shared" si="68"/>
        <v>34.47679125429304</v>
      </c>
      <c r="AC61">
        <f t="shared" si="58"/>
        <v>287.97081030259886</v>
      </c>
      <c r="AD61">
        <f t="shared" si="59"/>
        <v>287.97081030259886</v>
      </c>
      <c r="AE61">
        <f t="shared" si="69"/>
        <v>12.063655900078841</v>
      </c>
    </row>
    <row r="62" spans="1:39">
      <c r="A62" t="s">
        <v>96</v>
      </c>
      <c r="G62">
        <v>21500</v>
      </c>
      <c r="I62">
        <f t="shared" si="60"/>
        <v>924500000</v>
      </c>
      <c r="J62" s="3">
        <v>3929649283</v>
      </c>
      <c r="K62" s="3">
        <f t="shared" si="61"/>
        <v>491206160.375</v>
      </c>
      <c r="L62" s="10">
        <f t="shared" si="62"/>
        <v>3698.3440000000001</v>
      </c>
      <c r="M62" s="10">
        <f t="shared" si="51"/>
        <v>0.164031982421875</v>
      </c>
      <c r="N62">
        <f t="shared" si="63"/>
        <v>5242880</v>
      </c>
      <c r="O62" s="10">
        <f t="shared" si="64"/>
        <v>1.8821018028239138</v>
      </c>
      <c r="P62" s="10">
        <f>2</f>
        <v>2</v>
      </c>
      <c r="Q62" s="1">
        <f t="shared" si="52"/>
        <v>0.44110477447953667</v>
      </c>
      <c r="R62" s="1">
        <f t="shared" si="65"/>
        <v>0</v>
      </c>
      <c r="S62">
        <f t="shared" si="53"/>
        <v>0.44110477447953667</v>
      </c>
      <c r="T62">
        <f t="shared" si="54"/>
        <v>0.44110477447953667</v>
      </c>
      <c r="U62" s="1">
        <f t="shared" si="55"/>
        <v>0.34286643789943816</v>
      </c>
      <c r="V62" s="1">
        <f t="shared" si="66"/>
        <v>2.5908525612356397</v>
      </c>
      <c r="W62" s="1">
        <f t="shared" si="56"/>
        <v>29.311317917543494</v>
      </c>
      <c r="X62">
        <f t="shared" si="57"/>
        <v>32.245036916678572</v>
      </c>
      <c r="Y62">
        <v>0.114574</v>
      </c>
      <c r="Z62">
        <v>28.77658211</v>
      </c>
      <c r="AA62">
        <f t="shared" si="67"/>
        <v>8.0690208947928852</v>
      </c>
      <c r="AB62">
        <f t="shared" si="68"/>
        <v>34.297914736327613</v>
      </c>
      <c r="AC62">
        <f t="shared" si="58"/>
        <v>284.9955264541141</v>
      </c>
      <c r="AD62">
        <f t="shared" si="59"/>
        <v>284.9955264541141</v>
      </c>
      <c r="AE62">
        <f t="shared" si="69"/>
        <v>12.053046443876557</v>
      </c>
    </row>
    <row r="63" spans="1:39">
      <c r="A63" t="s">
        <v>86</v>
      </c>
      <c r="B63" t="s">
        <v>87</v>
      </c>
      <c r="C63" t="s">
        <v>88</v>
      </c>
      <c r="D63" t="s">
        <v>89</v>
      </c>
      <c r="E63" t="s">
        <v>90</v>
      </c>
      <c r="G63">
        <v>22500</v>
      </c>
      <c r="I63">
        <f t="shared" si="60"/>
        <v>1012500000</v>
      </c>
      <c r="J63" s="3">
        <v>4309490478</v>
      </c>
      <c r="K63" s="3">
        <f t="shared" si="61"/>
        <v>538686309.75</v>
      </c>
      <c r="L63" s="10">
        <f t="shared" si="62"/>
        <v>4050.36</v>
      </c>
      <c r="M63" s="10">
        <f t="shared" si="51"/>
        <v>0.171661376953125</v>
      </c>
      <c r="N63">
        <f t="shared" si="63"/>
        <v>5242880</v>
      </c>
      <c r="O63" s="10">
        <f t="shared" si="64"/>
        <v>1.8795725483907195</v>
      </c>
      <c r="P63" s="10">
        <f>2</f>
        <v>2</v>
      </c>
      <c r="Q63" s="1">
        <f t="shared" si="52"/>
        <v>0.48309203262361372</v>
      </c>
      <c r="R63" s="1">
        <f t="shared" si="65"/>
        <v>0</v>
      </c>
      <c r="S63">
        <f t="shared" si="53"/>
        <v>0.48309203262361372</v>
      </c>
      <c r="T63">
        <f t="shared" si="54"/>
        <v>0.48309203262361372</v>
      </c>
      <c r="U63" s="1">
        <f t="shared" si="55"/>
        <v>0.37550272403805424</v>
      </c>
      <c r="V63" s="1">
        <f t="shared" si="66"/>
        <v>2.8412852238108752</v>
      </c>
      <c r="W63" s="1">
        <f t="shared" si="56"/>
        <v>31.890838738694814</v>
      </c>
      <c r="X63">
        <f t="shared" si="57"/>
        <v>35.107626686543746</v>
      </c>
      <c r="Y63">
        <v>0.124657</v>
      </c>
      <c r="Z63">
        <v>31.339660210000002</v>
      </c>
      <c r="AA63">
        <f t="shared" si="67"/>
        <v>8.1222875570565627</v>
      </c>
      <c r="AB63">
        <f t="shared" si="68"/>
        <v>34.570786060951249</v>
      </c>
      <c r="AC63">
        <f t="shared" si="58"/>
        <v>287.53702770290772</v>
      </c>
      <c r="AD63">
        <f t="shared" si="59"/>
        <v>287.53702770290772</v>
      </c>
      <c r="AE63">
        <f t="shared" si="69"/>
        <v>12.022997222354839</v>
      </c>
    </row>
    <row r="64" spans="1:39">
      <c r="A64" t="s">
        <v>91</v>
      </c>
      <c r="B64">
        <v>48840.901599999997</v>
      </c>
      <c r="C64">
        <v>6.5600000000000006E-2</v>
      </c>
      <c r="D64">
        <v>6.5500000000000003E-2</v>
      </c>
      <c r="E64">
        <v>6.5699999999999995E-2</v>
      </c>
      <c r="G64">
        <v>23500</v>
      </c>
      <c r="I64">
        <f t="shared" si="60"/>
        <v>1104500000</v>
      </c>
      <c r="J64" s="3">
        <v>4694565134</v>
      </c>
      <c r="K64" s="3">
        <f t="shared" si="61"/>
        <v>586820641.75</v>
      </c>
      <c r="L64" s="10">
        <f t="shared" si="62"/>
        <v>4418.3760000000002</v>
      </c>
      <c r="M64" s="10">
        <f t="shared" si="51"/>
        <v>0.179290771484375</v>
      </c>
      <c r="N64">
        <f t="shared" si="63"/>
        <v>5242880</v>
      </c>
      <c r="O64" s="10">
        <f t="shared" si="64"/>
        <v>1.882176463162903</v>
      </c>
      <c r="P64" s="10">
        <f>2</f>
        <v>2</v>
      </c>
      <c r="Q64" s="1">
        <f t="shared" si="52"/>
        <v>0.52698780250151245</v>
      </c>
      <c r="R64" s="1">
        <f t="shared" si="65"/>
        <v>0</v>
      </c>
      <c r="S64">
        <f t="shared" si="53"/>
        <v>0.52698780250151245</v>
      </c>
      <c r="T64">
        <f t="shared" si="54"/>
        <v>0.52698780250151245</v>
      </c>
      <c r="U64" s="1">
        <f t="shared" si="55"/>
        <v>0.40962247772842558</v>
      </c>
      <c r="V64" s="1">
        <f t="shared" si="66"/>
        <v>3.095168353554933</v>
      </c>
      <c r="W64" s="1">
        <f t="shared" si="56"/>
        <v>34.48417430985527</v>
      </c>
      <c r="X64">
        <f t="shared" si="57"/>
        <v>37.988965141138628</v>
      </c>
      <c r="Y64">
        <v>0.134794</v>
      </c>
      <c r="Z64">
        <v>33.825711839999997</v>
      </c>
      <c r="AA64">
        <f t="shared" si="67"/>
        <v>8.1939848954701251</v>
      </c>
      <c r="AB64">
        <f t="shared" si="68"/>
        <v>34.827701040105644</v>
      </c>
      <c r="AC64">
        <f t="shared" si="58"/>
        <v>290.95790799405944</v>
      </c>
      <c r="AD64">
        <f t="shared" si="59"/>
        <v>290.95790799405944</v>
      </c>
      <c r="AE64">
        <f t="shared" si="69"/>
        <v>12.307954732279869</v>
      </c>
    </row>
    <row r="65" spans="1:31">
      <c r="A65" t="s">
        <v>92</v>
      </c>
      <c r="B65">
        <v>49661.711499999998</v>
      </c>
      <c r="C65">
        <v>3.2300000000000002E-2</v>
      </c>
      <c r="D65">
        <v>3.2199999999999999E-2</v>
      </c>
      <c r="E65">
        <v>3.2300000000000002E-2</v>
      </c>
      <c r="G65">
        <v>24500</v>
      </c>
      <c r="I65">
        <f t="shared" si="60"/>
        <v>1200500000</v>
      </c>
      <c r="J65" s="3">
        <v>5100622812</v>
      </c>
      <c r="K65" s="3">
        <f t="shared" si="61"/>
        <v>637577851.5</v>
      </c>
      <c r="L65" s="10">
        <f t="shared" si="62"/>
        <v>4802.3919999999998</v>
      </c>
      <c r="M65" s="10">
        <f t="shared" si="51"/>
        <v>0.186920166015625</v>
      </c>
      <c r="N65">
        <f t="shared" si="63"/>
        <v>5242880</v>
      </c>
      <c r="O65" s="10">
        <f t="shared" si="64"/>
        <v>1.8829073142607433</v>
      </c>
      <c r="P65" s="10">
        <f>2</f>
        <v>2</v>
      </c>
      <c r="Q65" s="1">
        <f t="shared" si="52"/>
        <v>0.57279208411323279</v>
      </c>
      <c r="R65" s="1">
        <f t="shared" si="65"/>
        <v>0</v>
      </c>
      <c r="S65">
        <f t="shared" si="53"/>
        <v>0.57279208411323279</v>
      </c>
      <c r="T65">
        <f t="shared" si="54"/>
        <v>0.57279208411323279</v>
      </c>
      <c r="U65" s="1">
        <f t="shared" si="55"/>
        <v>0.4452256989705522</v>
      </c>
      <c r="V65" s="1">
        <f t="shared" si="66"/>
        <v>3.3628857754650494</v>
      </c>
      <c r="W65" s="1">
        <f t="shared" si="56"/>
        <v>37.507302103522349</v>
      </c>
      <c r="X65">
        <f t="shared" si="57"/>
        <v>41.315413577957948</v>
      </c>
      <c r="Y65">
        <v>0.14661099999999999</v>
      </c>
      <c r="Z65">
        <v>36.814022100000003</v>
      </c>
      <c r="AA65">
        <f t="shared" si="67"/>
        <v>8.1883351181016426</v>
      </c>
      <c r="AB65">
        <f t="shared" si="68"/>
        <v>34.790178172169888</v>
      </c>
      <c r="AC65">
        <f t="shared" si="58"/>
        <v>290.68834133402868</v>
      </c>
      <c r="AD65">
        <f t="shared" si="59"/>
        <v>290.68834133402868</v>
      </c>
      <c r="AE65">
        <f t="shared" si="69"/>
        <v>12.227382994801713</v>
      </c>
    </row>
    <row r="66" spans="1:31">
      <c r="A66" t="s">
        <v>93</v>
      </c>
      <c r="B66">
        <v>53779.735800000002</v>
      </c>
      <c r="C66">
        <v>8.9499999999999996E-2</v>
      </c>
      <c r="D66">
        <v>8.9300000000000004E-2</v>
      </c>
      <c r="E66">
        <v>9.0399999999999994E-2</v>
      </c>
    </row>
    <row r="67" spans="1:31">
      <c r="A67" t="s">
        <v>94</v>
      </c>
      <c r="B67">
        <v>53631.314599999998</v>
      </c>
      <c r="C67">
        <v>8.9700000000000002E-2</v>
      </c>
      <c r="D67">
        <v>8.9499999999999996E-2</v>
      </c>
      <c r="E67">
        <v>8.9899999999999994E-2</v>
      </c>
      <c r="G67" s="4" t="s">
        <v>48</v>
      </c>
      <c r="H67" s="4"/>
      <c r="K67" s="10"/>
      <c r="L67" s="10"/>
      <c r="N67" s="9"/>
      <c r="O67" s="9"/>
    </row>
    <row r="68" spans="1:31">
      <c r="A68" t="s">
        <v>95</v>
      </c>
      <c r="B68">
        <v>59412.034899999999</v>
      </c>
      <c r="C68">
        <v>5.45E-2</v>
      </c>
      <c r="D68">
        <v>5.3900000000000003E-2</v>
      </c>
      <c r="E68">
        <v>5.5599999999999997E-2</v>
      </c>
      <c r="G68" t="s">
        <v>32</v>
      </c>
      <c r="H68" t="s">
        <v>72</v>
      </c>
      <c r="I68" t="s">
        <v>33</v>
      </c>
      <c r="J68" t="s">
        <v>75</v>
      </c>
      <c r="K68" t="s">
        <v>63</v>
      </c>
      <c r="L68" t="s">
        <v>61</v>
      </c>
      <c r="M68" t="s">
        <v>68</v>
      </c>
      <c r="N68" t="s">
        <v>62</v>
      </c>
      <c r="O68" s="9" t="s">
        <v>59</v>
      </c>
      <c r="P68" t="s">
        <v>60</v>
      </c>
      <c r="Q68" t="s">
        <v>34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40</v>
      </c>
      <c r="X68" t="s">
        <v>41</v>
      </c>
      <c r="Y68" t="s">
        <v>42</v>
      </c>
      <c r="Z68" t="s">
        <v>43</v>
      </c>
      <c r="AA68" t="s">
        <v>25</v>
      </c>
      <c r="AB68" t="s">
        <v>98</v>
      </c>
      <c r="AC68" t="s">
        <v>44</v>
      </c>
      <c r="AD68" t="s">
        <v>76</v>
      </c>
      <c r="AE68" t="s">
        <v>45</v>
      </c>
    </row>
    <row r="69" spans="1:31">
      <c r="G69">
        <v>2500</v>
      </c>
      <c r="H69">
        <v>8192</v>
      </c>
      <c r="I69">
        <f>2*G69^2</f>
        <v>12500000</v>
      </c>
      <c r="J69">
        <v>571093.70556599996</v>
      </c>
      <c r="K69" s="3">
        <f>J69*8</f>
        <v>4568749.6445279997</v>
      </c>
      <c r="L69" s="10">
        <f>(G69^2+2*G69)*8/1000000</f>
        <v>50.04</v>
      </c>
      <c r="M69" s="10">
        <f t="shared" ref="M69:M91" si="70">G69/2^17</f>
        <v>1.9073486328125E-2</v>
      </c>
      <c r="N69">
        <f>40*2^20/8</f>
        <v>5242880</v>
      </c>
      <c r="O69" s="9">
        <f>I69/K69</f>
        <v>2.7359783250481398</v>
      </c>
      <c r="P69" s="9">
        <f>2</f>
        <v>2</v>
      </c>
      <c r="Q69" s="1">
        <f t="shared" ref="Q69:Q91" si="71">$B$30*I69</f>
        <v>5.9640991681927614E-3</v>
      </c>
      <c r="R69" s="1">
        <f>$C$30*K69</f>
        <v>0</v>
      </c>
      <c r="S69">
        <f t="shared" ref="S69:S91" si="72">Q69+R69</f>
        <v>5.9640991681927614E-3</v>
      </c>
      <c r="T69">
        <f t="shared" ref="T69:T91" si="73">MAX(Q69,R69)</f>
        <v>5.9640991681927614E-3</v>
      </c>
      <c r="U69" s="1">
        <f t="shared" ref="U69:U91" si="74">$D$30*I69</f>
        <v>4.6358360992352372E-3</v>
      </c>
      <c r="V69" s="1">
        <f>$E$30*K69</f>
        <v>2.4097736700071381E-2</v>
      </c>
      <c r="W69" s="1">
        <f t="shared" ref="W69:W91" si="75">Y69*$F$30</f>
        <v>0.32746074095742206</v>
      </c>
      <c r="X69">
        <f t="shared" ref="X69:X91" si="76">SUM(U69:W69)</f>
        <v>0.35619431375672866</v>
      </c>
      <c r="Y69">
        <v>1.2800000000000001E-3</v>
      </c>
      <c r="Z69">
        <v>0.36294400000000004</v>
      </c>
      <c r="AA69">
        <f t="shared" si="67"/>
        <v>9.765625</v>
      </c>
      <c r="AB69">
        <f>(K69*8)/Y69/1000000000</f>
        <v>28.554685278299996</v>
      </c>
      <c r="AC69">
        <f t="shared" ref="AC69:AC91" si="77">ABS(T69-Y69)/ABS(Y69)*100</f>
        <v>365.94524751505946</v>
      </c>
      <c r="AD69">
        <f>ABS(S69-Y69)/ABS(Y69)*100</f>
        <v>365.94524751505946</v>
      </c>
      <c r="AE69">
        <f t="shared" ref="AE69:AE91" si="78">ABS(X69-Z69)/ABS(Z69)*100</f>
        <v>1.8597045944474571</v>
      </c>
    </row>
    <row r="70" spans="1:31">
      <c r="G70">
        <v>3500</v>
      </c>
      <c r="H70">
        <v>4096</v>
      </c>
      <c r="I70">
        <f t="shared" ref="I70:I91" si="79">2*G70^2</f>
        <v>24500000</v>
      </c>
      <c r="J70">
        <v>1577478.033447</v>
      </c>
      <c r="K70" s="3">
        <f t="shared" ref="K70:K91" si="80">J70*8</f>
        <v>12619824.267576</v>
      </c>
      <c r="L70" s="10">
        <f t="shared" ref="L70:L91" si="81">(G70^2+2*G70)*8/1000000</f>
        <v>98.055999999999997</v>
      </c>
      <c r="M70" s="10">
        <f t="shared" si="70"/>
        <v>2.6702880859375E-2</v>
      </c>
      <c r="N70">
        <f t="shared" ref="N70:N91" si="82">40*2^20/8</f>
        <v>5242880</v>
      </c>
      <c r="O70" s="9">
        <f t="shared" ref="O70:O91" si="83">I70/K70</f>
        <v>1.9413899496958629</v>
      </c>
      <c r="P70" s="9">
        <f>2</f>
        <v>2</v>
      </c>
      <c r="Q70" s="1">
        <f t="shared" si="71"/>
        <v>1.1689634369657812E-2</v>
      </c>
      <c r="R70" s="1">
        <f t="shared" ref="R70:R91" si="84">$C$30*K70</f>
        <v>0</v>
      </c>
      <c r="S70">
        <f t="shared" si="72"/>
        <v>1.1689634369657812E-2</v>
      </c>
      <c r="T70">
        <f t="shared" si="73"/>
        <v>1.1689634369657812E-2</v>
      </c>
      <c r="U70" s="1">
        <f t="shared" si="74"/>
        <v>9.0862387545010657E-3</v>
      </c>
      <c r="V70" s="1">
        <f t="shared" ref="V70:V91" si="85">$E$30*K70</f>
        <v>6.6562894897392727E-2</v>
      </c>
      <c r="W70" s="1">
        <f t="shared" si="75"/>
        <v>0.78846406533654279</v>
      </c>
      <c r="X70">
        <f t="shared" si="76"/>
        <v>0.86411319898843653</v>
      </c>
      <c r="Y70">
        <v>3.0820000000000001E-3</v>
      </c>
      <c r="Z70">
        <v>0.90142336000000012</v>
      </c>
      <c r="AA70">
        <f t="shared" si="67"/>
        <v>7.9493835171966252</v>
      </c>
      <c r="AB70">
        <f t="shared" ref="AB70:AB91" si="86">(K70*8)/Y70/1000000000</f>
        <v>32.75749323186502</v>
      </c>
      <c r="AC70">
        <f t="shared" si="77"/>
        <v>279.28729298046113</v>
      </c>
      <c r="AD70">
        <f t="shared" ref="AD69:AD91" si="87">ABS(S70-Y70)/ABS(Y70)*100</f>
        <v>279.28729298046113</v>
      </c>
      <c r="AE70">
        <f t="shared" si="78"/>
        <v>4.1390275277050268</v>
      </c>
    </row>
    <row r="71" spans="1:31">
      <c r="G71">
        <v>4500</v>
      </c>
      <c r="H71">
        <v>2048</v>
      </c>
      <c r="I71">
        <f t="shared" si="79"/>
        <v>40500000</v>
      </c>
      <c r="J71">
        <v>2573448.6806640001</v>
      </c>
      <c r="K71" s="3">
        <f t="shared" si="80"/>
        <v>20587589.445312001</v>
      </c>
      <c r="L71" s="10">
        <f t="shared" si="81"/>
        <v>162.072</v>
      </c>
      <c r="M71" s="10">
        <f t="shared" si="70"/>
        <v>3.4332275390625E-2</v>
      </c>
      <c r="N71">
        <f t="shared" si="82"/>
        <v>5242880</v>
      </c>
      <c r="O71" s="9">
        <f t="shared" si="83"/>
        <v>1.9672045679550043</v>
      </c>
      <c r="P71" s="9">
        <f>2</f>
        <v>2</v>
      </c>
      <c r="Q71" s="1">
        <f t="shared" si="71"/>
        <v>1.9323681304944548E-2</v>
      </c>
      <c r="R71" s="1">
        <f t="shared" si="84"/>
        <v>0</v>
      </c>
      <c r="S71">
        <f t="shared" si="72"/>
        <v>1.9323681304944548E-2</v>
      </c>
      <c r="T71">
        <f t="shared" si="73"/>
        <v>1.9323681304944548E-2</v>
      </c>
      <c r="U71" s="1">
        <f t="shared" si="74"/>
        <v>1.5020108961522168E-2</v>
      </c>
      <c r="V71" s="1">
        <f t="shared" si="85"/>
        <v>0.10858863985609155</v>
      </c>
      <c r="W71" s="1">
        <f t="shared" si="75"/>
        <v>1.7439842743021454</v>
      </c>
      <c r="X71">
        <f t="shared" si="76"/>
        <v>1.8675930231197591</v>
      </c>
      <c r="Y71">
        <v>6.8170000000000001E-3</v>
      </c>
      <c r="Z71">
        <v>1.9159746583310611</v>
      </c>
      <c r="AA71">
        <f t="shared" si="67"/>
        <v>5.9410297784949391</v>
      </c>
      <c r="AB71">
        <f t="shared" si="86"/>
        <v>24.160292733239842</v>
      </c>
      <c r="AC71">
        <f t="shared" si="77"/>
        <v>183.46312608104074</v>
      </c>
      <c r="AD71">
        <f t="shared" si="87"/>
        <v>183.46312608104074</v>
      </c>
      <c r="AE71">
        <f t="shared" si="78"/>
        <v>2.525170935895654</v>
      </c>
    </row>
    <row r="72" spans="1:31">
      <c r="G72">
        <v>5500</v>
      </c>
      <c r="H72">
        <v>1024</v>
      </c>
      <c r="I72">
        <f t="shared" si="79"/>
        <v>60500000</v>
      </c>
      <c r="J72">
        <v>3843387.1015619999</v>
      </c>
      <c r="K72" s="3">
        <f t="shared" si="80"/>
        <v>30747096.812495999</v>
      </c>
      <c r="L72" s="10">
        <f t="shared" si="81"/>
        <v>242.08799999999999</v>
      </c>
      <c r="M72" s="10">
        <f t="shared" si="70"/>
        <v>4.1961669921875E-2</v>
      </c>
      <c r="N72">
        <f t="shared" si="82"/>
        <v>5242880</v>
      </c>
      <c r="O72" s="9">
        <f t="shared" si="83"/>
        <v>1.9676654472110049</v>
      </c>
      <c r="P72" s="9">
        <f>2</f>
        <v>2</v>
      </c>
      <c r="Q72" s="1">
        <f t="shared" si="71"/>
        <v>2.8866239974052965E-2</v>
      </c>
      <c r="R72" s="1">
        <f t="shared" si="84"/>
        <v>0</v>
      </c>
      <c r="S72">
        <f t="shared" si="72"/>
        <v>2.8866239974052965E-2</v>
      </c>
      <c r="T72">
        <f t="shared" si="73"/>
        <v>2.8866239974052965E-2</v>
      </c>
      <c r="U72" s="1">
        <f t="shared" si="74"/>
        <v>2.243744672029855E-2</v>
      </c>
      <c r="V72" s="1">
        <f t="shared" si="85"/>
        <v>0.16217466504573136</v>
      </c>
      <c r="W72" s="1">
        <f t="shared" si="75"/>
        <v>2.6662467517642603</v>
      </c>
      <c r="X72">
        <f t="shared" si="76"/>
        <v>2.8508588635302901</v>
      </c>
      <c r="Y72">
        <v>1.0422000000000001E-2</v>
      </c>
      <c r="Z72">
        <v>2.890715400003474</v>
      </c>
      <c r="AA72">
        <f t="shared" si="67"/>
        <v>5.8050278257532142</v>
      </c>
      <c r="AB72">
        <f t="shared" si="86"/>
        <v>23.601686288617152</v>
      </c>
      <c r="AC72">
        <f t="shared" si="77"/>
        <v>176.97409301528461</v>
      </c>
      <c r="AD72">
        <f t="shared" si="87"/>
        <v>176.97409301528461</v>
      </c>
      <c r="AE72">
        <f t="shared" si="78"/>
        <v>1.3787776020128475</v>
      </c>
    </row>
    <row r="73" spans="1:31">
      <c r="G73">
        <v>6500</v>
      </c>
      <c r="H73">
        <v>1024</v>
      </c>
      <c r="I73">
        <f t="shared" si="79"/>
        <v>84500000</v>
      </c>
      <c r="J73">
        <v>5357566.1953119999</v>
      </c>
      <c r="K73" s="3">
        <f t="shared" si="80"/>
        <v>42860529.562495999</v>
      </c>
      <c r="L73" s="10">
        <f t="shared" si="81"/>
        <v>338.10399999999998</v>
      </c>
      <c r="M73" s="10">
        <f t="shared" si="70"/>
        <v>4.9591064453125E-2</v>
      </c>
      <c r="N73">
        <f t="shared" si="82"/>
        <v>5242880</v>
      </c>
      <c r="O73" s="9">
        <f t="shared" si="83"/>
        <v>1.9715108717167962</v>
      </c>
      <c r="P73" s="9">
        <f>2</f>
        <v>2</v>
      </c>
      <c r="Q73" s="1">
        <f t="shared" si="71"/>
        <v>4.0317310376983072E-2</v>
      </c>
      <c r="R73" s="1">
        <f t="shared" si="84"/>
        <v>0</v>
      </c>
      <c r="S73">
        <f t="shared" si="72"/>
        <v>4.0317310376983072E-2</v>
      </c>
      <c r="T73">
        <f t="shared" si="73"/>
        <v>4.0317310376983072E-2</v>
      </c>
      <c r="U73" s="1">
        <f t="shared" si="74"/>
        <v>3.1338252030830203E-2</v>
      </c>
      <c r="V73" s="1">
        <f t="shared" si="85"/>
        <v>0.22606661265838693</v>
      </c>
      <c r="W73" s="1">
        <f t="shared" si="75"/>
        <v>3.6847008218826169</v>
      </c>
      <c r="X73">
        <f t="shared" si="76"/>
        <v>3.9421056865718342</v>
      </c>
      <c r="Y73">
        <v>1.4402999999999999E-2</v>
      </c>
      <c r="Z73">
        <v>4.0342802999999998</v>
      </c>
      <c r="AA73">
        <f t="shared" si="67"/>
        <v>5.8668332986183431</v>
      </c>
      <c r="AB73">
        <f t="shared" si="86"/>
        <v>23.806445636323545</v>
      </c>
      <c r="AC73">
        <f t="shared" si="77"/>
        <v>179.9230047697221</v>
      </c>
      <c r="AD73">
        <f t="shared" si="87"/>
        <v>179.9230047697221</v>
      </c>
      <c r="AE73">
        <f t="shared" si="78"/>
        <v>2.2847845606604378</v>
      </c>
    </row>
    <row r="74" spans="1:31">
      <c r="G74">
        <v>7500</v>
      </c>
      <c r="H74">
        <v>1024</v>
      </c>
      <c r="I74">
        <f t="shared" si="79"/>
        <v>112500000</v>
      </c>
      <c r="J74">
        <v>7128307.1367189996</v>
      </c>
      <c r="K74" s="3">
        <f t="shared" si="80"/>
        <v>57026457.093751997</v>
      </c>
      <c r="L74" s="10">
        <f t="shared" si="81"/>
        <v>450.12</v>
      </c>
      <c r="M74" s="10">
        <f t="shared" si="70"/>
        <v>5.7220458984375E-2</v>
      </c>
      <c r="N74">
        <f t="shared" si="82"/>
        <v>5242880</v>
      </c>
      <c r="O74" s="9">
        <f t="shared" si="83"/>
        <v>1.9727685311933199</v>
      </c>
      <c r="P74" s="9">
        <f>2</f>
        <v>2</v>
      </c>
      <c r="Q74" s="1">
        <f t="shared" si="71"/>
        <v>5.3676892513734857E-2</v>
      </c>
      <c r="R74" s="1">
        <f t="shared" si="84"/>
        <v>0</v>
      </c>
      <c r="S74">
        <f t="shared" si="72"/>
        <v>5.3676892513734857E-2</v>
      </c>
      <c r="T74">
        <f t="shared" si="73"/>
        <v>5.3676892513734857E-2</v>
      </c>
      <c r="U74" s="1">
        <f t="shared" si="74"/>
        <v>4.1722524893117133E-2</v>
      </c>
      <c r="V74" s="1">
        <f t="shared" si="85"/>
        <v>0.30078438411022274</v>
      </c>
      <c r="W74" s="1">
        <f t="shared" si="75"/>
        <v>4.8287667856026104</v>
      </c>
      <c r="X74">
        <f t="shared" si="76"/>
        <v>5.1712736946059499</v>
      </c>
      <c r="Y74">
        <v>1.8874999999999999E-2</v>
      </c>
      <c r="Z74">
        <v>5.3261919117613745</v>
      </c>
      <c r="AA74">
        <f t="shared" si="67"/>
        <v>5.9602649006622519</v>
      </c>
      <c r="AB74">
        <f t="shared" si="86"/>
        <v>24.170154000000846</v>
      </c>
      <c r="AC74">
        <f t="shared" si="77"/>
        <v>184.38088748998604</v>
      </c>
      <c r="AD74">
        <f t="shared" si="87"/>
        <v>184.38088748998604</v>
      </c>
      <c r="AE74">
        <f t="shared" si="78"/>
        <v>2.9086112502505213</v>
      </c>
    </row>
    <row r="75" spans="1:31">
      <c r="G75">
        <v>8500</v>
      </c>
      <c r="H75">
        <v>512</v>
      </c>
      <c r="I75">
        <f t="shared" si="79"/>
        <v>144500000</v>
      </c>
      <c r="J75">
        <v>9154988.9140620008</v>
      </c>
      <c r="K75" s="3">
        <f t="shared" si="80"/>
        <v>73239911.312496006</v>
      </c>
      <c r="L75" s="10">
        <f t="shared" si="81"/>
        <v>578.13599999999997</v>
      </c>
      <c r="M75" s="10">
        <f t="shared" si="70"/>
        <v>6.4849853515625E-2</v>
      </c>
      <c r="N75">
        <f t="shared" si="82"/>
        <v>5242880</v>
      </c>
      <c r="O75" s="9">
        <f t="shared" si="83"/>
        <v>1.9729679816712964</v>
      </c>
      <c r="P75" s="9">
        <f>2</f>
        <v>2</v>
      </c>
      <c r="Q75" s="1">
        <f t="shared" si="71"/>
        <v>6.8944986384308321E-2</v>
      </c>
      <c r="R75" s="1">
        <f t="shared" si="84"/>
        <v>0</v>
      </c>
      <c r="S75">
        <f t="shared" si="72"/>
        <v>6.8944986384308321E-2</v>
      </c>
      <c r="T75">
        <f t="shared" si="73"/>
        <v>6.8944986384308321E-2</v>
      </c>
      <c r="U75" s="1">
        <f t="shared" si="74"/>
        <v>5.3590265307159345E-2</v>
      </c>
      <c r="V75" s="1">
        <f t="shared" si="85"/>
        <v>0.38630177533561105</v>
      </c>
      <c r="W75" s="1">
        <f t="shared" si="75"/>
        <v>6.2396620874621274</v>
      </c>
      <c r="X75">
        <f t="shared" si="76"/>
        <v>6.6795541281048978</v>
      </c>
      <c r="Y75">
        <v>2.4389999999999998E-2</v>
      </c>
      <c r="Z75">
        <v>6.8464947272705095</v>
      </c>
      <c r="AA75">
        <f t="shared" si="67"/>
        <v>5.9245592455924561</v>
      </c>
      <c r="AB75">
        <f t="shared" si="86"/>
        <v>24.02293113981009</v>
      </c>
      <c r="AC75">
        <f t="shared" si="77"/>
        <v>182.67727094837363</v>
      </c>
      <c r="AD75">
        <f t="shared" si="87"/>
        <v>182.67727094837363</v>
      </c>
      <c r="AE75">
        <f t="shared" si="78"/>
        <v>2.4383367813118269</v>
      </c>
    </row>
    <row r="76" spans="1:31">
      <c r="G76">
        <v>9500</v>
      </c>
      <c r="H76">
        <v>512</v>
      </c>
      <c r="I76">
        <f t="shared" si="79"/>
        <v>180500000</v>
      </c>
      <c r="J76">
        <v>13062606.646484001</v>
      </c>
      <c r="K76" s="3">
        <f t="shared" si="80"/>
        <v>104500853.171872</v>
      </c>
      <c r="L76" s="10">
        <f t="shared" si="81"/>
        <v>722.15200000000004</v>
      </c>
      <c r="M76" s="10">
        <f t="shared" si="70"/>
        <v>7.2479248046875E-2</v>
      </c>
      <c r="N76">
        <f t="shared" si="82"/>
        <v>5242880</v>
      </c>
      <c r="O76" s="9">
        <f t="shared" si="83"/>
        <v>1.7272586253734465</v>
      </c>
      <c r="P76" s="9">
        <f>2</f>
        <v>2</v>
      </c>
      <c r="Q76" s="1">
        <f t="shared" si="71"/>
        <v>8.6121591988703478E-2</v>
      </c>
      <c r="R76" s="1">
        <f t="shared" si="84"/>
        <v>0</v>
      </c>
      <c r="S76">
        <f t="shared" si="72"/>
        <v>8.6121591988703478E-2</v>
      </c>
      <c r="T76">
        <f t="shared" si="73"/>
        <v>8.6121591988703478E-2</v>
      </c>
      <c r="U76" s="1">
        <f t="shared" si="74"/>
        <v>6.6941473272956825E-2</v>
      </c>
      <c r="V76" s="1">
        <f t="shared" si="85"/>
        <v>0.55118670108892587</v>
      </c>
      <c r="W76" s="1">
        <f t="shared" si="75"/>
        <v>8.1220496905595585</v>
      </c>
      <c r="X76">
        <f t="shared" si="76"/>
        <v>8.7401778649214421</v>
      </c>
      <c r="Y76">
        <v>3.1747999999999998E-2</v>
      </c>
      <c r="Z76">
        <v>9.1075941142721089</v>
      </c>
      <c r="AA76">
        <f t="shared" si="67"/>
        <v>5.6853975053546684</v>
      </c>
      <c r="AB76">
        <f t="shared" si="86"/>
        <v>26.332582379204236</v>
      </c>
      <c r="AC76">
        <f t="shared" si="77"/>
        <v>171.26619626024785</v>
      </c>
      <c r="AD76">
        <f t="shared" si="87"/>
        <v>171.26619626024785</v>
      </c>
      <c r="AE76">
        <f t="shared" si="78"/>
        <v>4.0341746101190976</v>
      </c>
    </row>
    <row r="77" spans="1:31">
      <c r="G77">
        <v>10500</v>
      </c>
      <c r="H77">
        <v>256</v>
      </c>
      <c r="I77">
        <f t="shared" si="79"/>
        <v>220500000</v>
      </c>
      <c r="J77">
        <v>16076408.382812001</v>
      </c>
      <c r="K77" s="3">
        <f t="shared" si="80"/>
        <v>128611267.06249601</v>
      </c>
      <c r="L77" s="10">
        <f t="shared" si="81"/>
        <v>882.16800000000001</v>
      </c>
      <c r="M77" s="10">
        <f t="shared" si="70"/>
        <v>8.0108642578125E-2</v>
      </c>
      <c r="N77">
        <f t="shared" si="82"/>
        <v>5242880</v>
      </c>
      <c r="O77" s="9">
        <f t="shared" si="83"/>
        <v>1.7144687634004301</v>
      </c>
      <c r="P77" s="9">
        <f>2</f>
        <v>2</v>
      </c>
      <c r="Q77" s="1">
        <f t="shared" si="71"/>
        <v>0.10520670932692032</v>
      </c>
      <c r="R77" s="1">
        <f t="shared" si="84"/>
        <v>0</v>
      </c>
      <c r="S77">
        <f t="shared" si="72"/>
        <v>0.10520670932692032</v>
      </c>
      <c r="T77">
        <f t="shared" si="73"/>
        <v>0.10520670932692032</v>
      </c>
      <c r="U77" s="1">
        <f t="shared" si="74"/>
        <v>8.1776148790509581E-2</v>
      </c>
      <c r="V77" s="1">
        <f t="shared" si="85"/>
        <v>0.67835637569823026</v>
      </c>
      <c r="W77" s="1">
        <f t="shared" si="75"/>
        <v>9.8990358676613202</v>
      </c>
      <c r="X77">
        <f t="shared" si="76"/>
        <v>10.659168392150059</v>
      </c>
      <c r="Y77">
        <v>3.8693999999999999E-2</v>
      </c>
      <c r="Z77">
        <v>11.141722333316135</v>
      </c>
      <c r="AA77">
        <f t="shared" si="67"/>
        <v>5.6985579159559618</v>
      </c>
      <c r="AB77">
        <f t="shared" si="86"/>
        <v>26.590430984131082</v>
      </c>
      <c r="AC77">
        <f t="shared" si="77"/>
        <v>171.89411621160988</v>
      </c>
      <c r="AD77">
        <f t="shared" si="87"/>
        <v>171.89411621160988</v>
      </c>
      <c r="AE77">
        <f t="shared" si="78"/>
        <v>4.3310533751423366</v>
      </c>
    </row>
    <row r="78" spans="1:31">
      <c r="G78">
        <v>11500</v>
      </c>
      <c r="H78">
        <v>256</v>
      </c>
      <c r="I78">
        <f t="shared" si="79"/>
        <v>264500000</v>
      </c>
      <c r="J78">
        <v>18587183.265625</v>
      </c>
      <c r="K78" s="3">
        <f t="shared" si="80"/>
        <v>148697466.125</v>
      </c>
      <c r="L78" s="10">
        <f t="shared" si="81"/>
        <v>1058.184</v>
      </c>
      <c r="M78" s="10">
        <f t="shared" si="70"/>
        <v>8.7738037109375E-2</v>
      </c>
      <c r="N78">
        <f t="shared" si="82"/>
        <v>5242880</v>
      </c>
      <c r="O78" s="9">
        <f t="shared" si="83"/>
        <v>1.7787794701064548</v>
      </c>
      <c r="P78" s="9">
        <f>2</f>
        <v>2</v>
      </c>
      <c r="Q78" s="1">
        <f t="shared" si="71"/>
        <v>0.12620033839895883</v>
      </c>
      <c r="R78" s="1">
        <f t="shared" si="84"/>
        <v>0</v>
      </c>
      <c r="S78">
        <f t="shared" si="72"/>
        <v>0.12620033839895883</v>
      </c>
      <c r="T78">
        <f t="shared" si="73"/>
        <v>0.12620033839895883</v>
      </c>
      <c r="U78" s="1">
        <f t="shared" si="74"/>
        <v>9.809429185981762E-2</v>
      </c>
      <c r="V78" s="1">
        <f t="shared" si="85"/>
        <v>0.78430044660900289</v>
      </c>
      <c r="W78" s="1">
        <f t="shared" si="75"/>
        <v>11.491569549270658</v>
      </c>
      <c r="X78">
        <f t="shared" si="76"/>
        <v>12.373964287739478</v>
      </c>
      <c r="Y78">
        <v>4.4919000000000001E-2</v>
      </c>
      <c r="Z78">
        <v>12.970111699980036</v>
      </c>
      <c r="AA78">
        <f t="shared" si="67"/>
        <v>5.8883768561187919</v>
      </c>
      <c r="AB78">
        <f t="shared" si="86"/>
        <v>26.482774082236915</v>
      </c>
      <c r="AC78">
        <f t="shared" si="77"/>
        <v>180.95090807666872</v>
      </c>
      <c r="AD78">
        <f t="shared" si="87"/>
        <v>180.95090807666872</v>
      </c>
      <c r="AE78">
        <f t="shared" si="78"/>
        <v>4.5963167166977907</v>
      </c>
    </row>
    <row r="79" spans="1:31">
      <c r="G79">
        <v>12500</v>
      </c>
      <c r="H79">
        <v>256</v>
      </c>
      <c r="I79">
        <f t="shared" si="79"/>
        <v>312500000</v>
      </c>
      <c r="J79">
        <v>20656987.890625</v>
      </c>
      <c r="K79" s="3">
        <f t="shared" si="80"/>
        <v>165255903.125</v>
      </c>
      <c r="L79" s="10">
        <f t="shared" si="81"/>
        <v>1250.2</v>
      </c>
      <c r="M79" s="10">
        <f t="shared" si="70"/>
        <v>9.5367431640625E-2</v>
      </c>
      <c r="N79">
        <f t="shared" si="82"/>
        <v>5242880</v>
      </c>
      <c r="O79" s="9">
        <f t="shared" si="83"/>
        <v>1.8910065788307979</v>
      </c>
      <c r="P79" s="9">
        <f>2</f>
        <v>2</v>
      </c>
      <c r="Q79" s="1">
        <f t="shared" si="71"/>
        <v>0.14910247920481903</v>
      </c>
      <c r="R79" s="1">
        <f t="shared" si="84"/>
        <v>0</v>
      </c>
      <c r="S79">
        <f t="shared" si="72"/>
        <v>0.14910247920481903</v>
      </c>
      <c r="T79">
        <f t="shared" si="73"/>
        <v>0.14910247920481903</v>
      </c>
      <c r="U79" s="1">
        <f t="shared" si="74"/>
        <v>0.11589590248088093</v>
      </c>
      <c r="V79" s="1">
        <f t="shared" si="85"/>
        <v>0.87163743944874583</v>
      </c>
      <c r="W79" s="1">
        <f t="shared" si="75"/>
        <v>13.421797119992336</v>
      </c>
      <c r="X79">
        <f t="shared" si="76"/>
        <v>14.409330461921963</v>
      </c>
      <c r="Y79">
        <v>5.2463999999999997E-2</v>
      </c>
      <c r="Z79">
        <v>14.923384799999999</v>
      </c>
      <c r="AA79">
        <f t="shared" si="67"/>
        <v>5.9564653857883503</v>
      </c>
      <c r="AB79">
        <f t="shared" si="86"/>
        <v>25.199131309088138</v>
      </c>
      <c r="AC79">
        <f t="shared" si="77"/>
        <v>184.19960202199422</v>
      </c>
      <c r="AD79">
        <f t="shared" si="87"/>
        <v>184.19960202199422</v>
      </c>
      <c r="AE79">
        <f t="shared" si="78"/>
        <v>3.4446229522811502</v>
      </c>
    </row>
    <row r="80" spans="1:31">
      <c r="G80">
        <v>13500</v>
      </c>
      <c r="H80">
        <v>256</v>
      </c>
      <c r="I80">
        <f t="shared" si="79"/>
        <v>364500000</v>
      </c>
      <c r="J80">
        <v>23155467.019531</v>
      </c>
      <c r="K80" s="3">
        <f t="shared" si="80"/>
        <v>185243736.156248</v>
      </c>
      <c r="L80" s="10">
        <f t="shared" si="81"/>
        <v>1458.2159999999999</v>
      </c>
      <c r="M80" s="10">
        <f t="shared" si="70"/>
        <v>0.102996826171875</v>
      </c>
      <c r="N80">
        <f t="shared" si="82"/>
        <v>5242880</v>
      </c>
      <c r="O80" s="9">
        <f t="shared" si="83"/>
        <v>1.9676778689701782</v>
      </c>
      <c r="P80" s="9">
        <f>2</f>
        <v>2</v>
      </c>
      <c r="Q80" s="1">
        <f t="shared" si="71"/>
        <v>0.17391313174450093</v>
      </c>
      <c r="R80" s="1">
        <f t="shared" si="84"/>
        <v>0</v>
      </c>
      <c r="S80">
        <f t="shared" si="72"/>
        <v>0.17391313174450093</v>
      </c>
      <c r="T80">
        <f t="shared" si="73"/>
        <v>0.17391313174450093</v>
      </c>
      <c r="U80" s="1">
        <f t="shared" si="74"/>
        <v>0.13518098065369952</v>
      </c>
      <c r="V80" s="1">
        <f t="shared" si="85"/>
        <v>0.97706268159763243</v>
      </c>
      <c r="W80" s="1">
        <f t="shared" si="75"/>
        <v>15.708138246505211</v>
      </c>
      <c r="X80">
        <f t="shared" si="76"/>
        <v>16.820381908756541</v>
      </c>
      <c r="Y80">
        <v>6.1400999999999997E-2</v>
      </c>
      <c r="Z80">
        <v>17.376483</v>
      </c>
      <c r="AA80">
        <f t="shared" si="67"/>
        <v>5.9363854008892361</v>
      </c>
      <c r="AB80">
        <f t="shared" si="86"/>
        <v>24.135598593670853</v>
      </c>
      <c r="AC80">
        <f t="shared" si="77"/>
        <v>183.2415298521212</v>
      </c>
      <c r="AD80">
        <f t="shared" si="87"/>
        <v>183.2415298521212</v>
      </c>
      <c r="AE80">
        <f t="shared" si="78"/>
        <v>3.2003086657032895</v>
      </c>
    </row>
    <row r="81" spans="7:32">
      <c r="G81">
        <v>14500</v>
      </c>
      <c r="H81">
        <v>256</v>
      </c>
      <c r="I81">
        <f t="shared" si="79"/>
        <v>420500000</v>
      </c>
      <c r="J81">
        <v>26748943.976562001</v>
      </c>
      <c r="K81" s="3">
        <f t="shared" si="80"/>
        <v>213991551.81249601</v>
      </c>
      <c r="L81" s="10">
        <f t="shared" si="81"/>
        <v>1682.232</v>
      </c>
      <c r="M81" s="10">
        <f t="shared" si="70"/>
        <v>0.110626220703125</v>
      </c>
      <c r="N81">
        <f t="shared" si="82"/>
        <v>5242880</v>
      </c>
      <c r="O81" s="9">
        <f t="shared" si="83"/>
        <v>1.9650308455562355</v>
      </c>
      <c r="P81" s="9">
        <f>2</f>
        <v>2</v>
      </c>
      <c r="Q81" s="1">
        <f t="shared" si="71"/>
        <v>0.2006322960180045</v>
      </c>
      <c r="R81" s="1">
        <f t="shared" si="84"/>
        <v>0</v>
      </c>
      <c r="S81">
        <f t="shared" si="72"/>
        <v>0.2006322960180045</v>
      </c>
      <c r="T81">
        <f t="shared" si="73"/>
        <v>0.2006322960180045</v>
      </c>
      <c r="U81" s="1">
        <f t="shared" si="74"/>
        <v>0.15594952637827339</v>
      </c>
      <c r="V81" s="1">
        <f t="shared" si="85"/>
        <v>1.1286921965167025</v>
      </c>
      <c r="W81" s="1">
        <f t="shared" si="75"/>
        <v>17.986804511901898</v>
      </c>
      <c r="X81">
        <f t="shared" si="76"/>
        <v>19.271446234796873</v>
      </c>
      <c r="Y81">
        <v>7.0307999999999995E-2</v>
      </c>
      <c r="Z81">
        <v>20.002625999999999</v>
      </c>
      <c r="AA81">
        <f t="shared" si="67"/>
        <v>5.9808272173863575</v>
      </c>
      <c r="AB81">
        <f t="shared" si="86"/>
        <v>24.349041567104287</v>
      </c>
      <c r="AC81">
        <f t="shared" si="77"/>
        <v>185.36197305854881</v>
      </c>
      <c r="AD81">
        <f t="shared" si="87"/>
        <v>185.36197305854881</v>
      </c>
      <c r="AE81">
        <f t="shared" si="78"/>
        <v>3.6554188695180656</v>
      </c>
    </row>
    <row r="82" spans="7:32">
      <c r="G82">
        <v>15500</v>
      </c>
      <c r="H82">
        <v>128</v>
      </c>
      <c r="I82">
        <f t="shared" si="79"/>
        <v>480500000</v>
      </c>
      <c r="J82">
        <v>30700464.359375</v>
      </c>
      <c r="K82" s="3">
        <f t="shared" si="80"/>
        <v>245603714.875</v>
      </c>
      <c r="L82" s="10">
        <f t="shared" si="81"/>
        <v>1922.248</v>
      </c>
      <c r="M82" s="10">
        <f t="shared" si="70"/>
        <v>0.118255615234375</v>
      </c>
      <c r="N82">
        <f t="shared" si="82"/>
        <v>5242880</v>
      </c>
      <c r="O82" s="9">
        <f t="shared" si="83"/>
        <v>1.9564036327567376</v>
      </c>
      <c r="P82" s="9">
        <f>2</f>
        <v>2</v>
      </c>
      <c r="Q82" s="1">
        <f t="shared" si="71"/>
        <v>0.22925997202532977</v>
      </c>
      <c r="R82" s="1">
        <f t="shared" si="84"/>
        <v>0</v>
      </c>
      <c r="S82">
        <f t="shared" si="72"/>
        <v>0.22925997202532977</v>
      </c>
      <c r="T82">
        <f t="shared" si="73"/>
        <v>0.22925997202532977</v>
      </c>
      <c r="U82" s="1">
        <f t="shared" si="74"/>
        <v>0.17820153965460253</v>
      </c>
      <c r="V82" s="1">
        <f t="shared" si="85"/>
        <v>1.2954296282585207</v>
      </c>
      <c r="W82" s="1">
        <f t="shared" si="75"/>
        <v>20.218142467082082</v>
      </c>
      <c r="X82">
        <f t="shared" si="76"/>
        <v>21.691773634995204</v>
      </c>
      <c r="Y82">
        <v>7.9030000000000003E-2</v>
      </c>
      <c r="Z82">
        <v>22.592042666693011</v>
      </c>
      <c r="AA82">
        <f t="shared" si="67"/>
        <v>6.0799696317853975</v>
      </c>
      <c r="AB82">
        <f t="shared" si="86"/>
        <v>24.861821067948878</v>
      </c>
      <c r="AC82">
        <f t="shared" si="77"/>
        <v>190.09233458854837</v>
      </c>
      <c r="AD82">
        <f t="shared" si="87"/>
        <v>190.09233458854837</v>
      </c>
      <c r="AE82">
        <f t="shared" si="78"/>
        <v>3.9848943496599141</v>
      </c>
    </row>
    <row r="83" spans="7:32">
      <c r="G83">
        <v>16500</v>
      </c>
      <c r="H83">
        <v>128</v>
      </c>
      <c r="I83">
        <f t="shared" si="79"/>
        <v>544500000</v>
      </c>
      <c r="J83">
        <v>35042469.898437999</v>
      </c>
      <c r="K83" s="3">
        <f t="shared" si="80"/>
        <v>280339759.18750399</v>
      </c>
      <c r="L83" s="10">
        <f t="shared" si="81"/>
        <v>2178.2640000000001</v>
      </c>
      <c r="M83" s="10">
        <f t="shared" si="70"/>
        <v>0.125885009765625</v>
      </c>
      <c r="N83">
        <f t="shared" si="82"/>
        <v>5242880</v>
      </c>
      <c r="O83" s="9">
        <f t="shared" si="83"/>
        <v>1.9422860374072506</v>
      </c>
      <c r="P83" s="9">
        <f>2</f>
        <v>2</v>
      </c>
      <c r="Q83" s="1">
        <f t="shared" si="71"/>
        <v>0.25979615976647669</v>
      </c>
      <c r="R83" s="1">
        <f t="shared" si="84"/>
        <v>0</v>
      </c>
      <c r="S83">
        <f t="shared" si="72"/>
        <v>0.25979615976647669</v>
      </c>
      <c r="T83">
        <f t="shared" si="73"/>
        <v>0.25979615976647669</v>
      </c>
      <c r="U83" s="1">
        <f t="shared" si="74"/>
        <v>0.20193702048268694</v>
      </c>
      <c r="V83" s="1">
        <f t="shared" si="85"/>
        <v>1.4786438805096331</v>
      </c>
      <c r="W83" s="1">
        <f t="shared" si="75"/>
        <v>23.71353004809869</v>
      </c>
      <c r="X83">
        <f t="shared" si="76"/>
        <v>25.394110949091012</v>
      </c>
      <c r="Y83">
        <v>9.2692999999999998E-2</v>
      </c>
      <c r="Z83">
        <v>26.206370944423849</v>
      </c>
      <c r="AA83">
        <f t="shared" si="67"/>
        <v>5.874229985004261</v>
      </c>
      <c r="AB83">
        <f t="shared" si="86"/>
        <v>24.195118007832654</v>
      </c>
      <c r="AC83">
        <f t="shared" si="77"/>
        <v>180.27592133869516</v>
      </c>
      <c r="AD83">
        <f t="shared" si="87"/>
        <v>180.27592133869516</v>
      </c>
      <c r="AE83">
        <f t="shared" si="78"/>
        <v>3.0994753033733917</v>
      </c>
    </row>
    <row r="84" spans="7:32">
      <c r="G84">
        <v>17500</v>
      </c>
      <c r="H84">
        <v>128</v>
      </c>
      <c r="I84">
        <f t="shared" si="79"/>
        <v>612500000</v>
      </c>
      <c r="J84">
        <v>39545132.257812001</v>
      </c>
      <c r="K84" s="3">
        <f t="shared" si="80"/>
        <v>316361058.06249601</v>
      </c>
      <c r="L84" s="10">
        <f t="shared" si="81"/>
        <v>2450.2800000000002</v>
      </c>
      <c r="M84" s="10">
        <f t="shared" si="70"/>
        <v>0.133514404296875</v>
      </c>
      <c r="N84">
        <f t="shared" si="82"/>
        <v>5242880</v>
      </c>
      <c r="O84" s="9">
        <f t="shared" si="83"/>
        <v>1.9360789970521681</v>
      </c>
      <c r="P84" s="9">
        <f>2</f>
        <v>2</v>
      </c>
      <c r="Q84" s="1">
        <f t="shared" si="71"/>
        <v>0.29224085924144533</v>
      </c>
      <c r="R84" s="1">
        <f t="shared" si="84"/>
        <v>0</v>
      </c>
      <c r="S84">
        <f t="shared" si="72"/>
        <v>0.29224085924144533</v>
      </c>
      <c r="T84">
        <f t="shared" si="73"/>
        <v>0.29224085924144533</v>
      </c>
      <c r="U84" s="1">
        <f t="shared" si="74"/>
        <v>0.22715596886252662</v>
      </c>
      <c r="V84" s="1">
        <f t="shared" si="85"/>
        <v>1.668637170451396</v>
      </c>
      <c r="W84" s="1">
        <f t="shared" si="75"/>
        <v>26.298679100735214</v>
      </c>
      <c r="X84">
        <f t="shared" si="76"/>
        <v>28.194472240049137</v>
      </c>
      <c r="Y84">
        <v>0.102798</v>
      </c>
      <c r="Z84">
        <v>29.106786436316909</v>
      </c>
      <c r="AA84">
        <f t="shared" si="67"/>
        <v>5.9582871262086812</v>
      </c>
      <c r="AB84">
        <f t="shared" si="86"/>
        <v>24.620016581061577</v>
      </c>
      <c r="AC84">
        <f t="shared" si="77"/>
        <v>184.28652234619869</v>
      </c>
      <c r="AD84">
        <f t="shared" si="87"/>
        <v>184.28652234619869</v>
      </c>
      <c r="AE84">
        <f t="shared" si="78"/>
        <v>3.1343693618113266</v>
      </c>
    </row>
    <row r="85" spans="7:32">
      <c r="G85">
        <v>18500</v>
      </c>
      <c r="H85">
        <v>128</v>
      </c>
      <c r="I85">
        <f t="shared" si="79"/>
        <v>684500000</v>
      </c>
      <c r="J85">
        <v>44578586.46875</v>
      </c>
      <c r="K85" s="3">
        <f t="shared" si="80"/>
        <v>356628691.75</v>
      </c>
      <c r="L85" s="10">
        <f t="shared" si="81"/>
        <v>2738.2959999999998</v>
      </c>
      <c r="M85" s="10">
        <f t="shared" si="70"/>
        <v>0.141143798828125</v>
      </c>
      <c r="N85">
        <f t="shared" si="82"/>
        <v>5242880</v>
      </c>
      <c r="O85" s="9">
        <f t="shared" si="83"/>
        <v>1.9193632364269806</v>
      </c>
      <c r="P85" s="9">
        <f>2</f>
        <v>2</v>
      </c>
      <c r="Q85" s="1">
        <f t="shared" si="71"/>
        <v>0.32659407045023564</v>
      </c>
      <c r="R85" s="1">
        <f t="shared" si="84"/>
        <v>0</v>
      </c>
      <c r="S85">
        <f t="shared" si="72"/>
        <v>0.32659407045023564</v>
      </c>
      <c r="T85">
        <f t="shared" si="73"/>
        <v>0.32659407045023564</v>
      </c>
      <c r="U85" s="1">
        <f t="shared" si="74"/>
        <v>0.25385838479412159</v>
      </c>
      <c r="V85" s="1">
        <f t="shared" si="85"/>
        <v>1.881027629468689</v>
      </c>
      <c r="W85" s="1">
        <f t="shared" si="75"/>
        <v>29.605009269589686</v>
      </c>
      <c r="X85">
        <f t="shared" si="76"/>
        <v>31.739895283852498</v>
      </c>
      <c r="Y85">
        <v>0.11572200000000001</v>
      </c>
      <c r="Z85">
        <v>33.028839138417034</v>
      </c>
      <c r="AA85">
        <f t="shared" si="67"/>
        <v>5.9150377629145714</v>
      </c>
      <c r="AB85">
        <f t="shared" si="86"/>
        <v>24.654167176509219</v>
      </c>
      <c r="AC85">
        <f t="shared" si="77"/>
        <v>182.22297441302055</v>
      </c>
      <c r="AD85">
        <f t="shared" si="87"/>
        <v>182.22297441302055</v>
      </c>
      <c r="AE85">
        <f t="shared" si="78"/>
        <v>3.9024800392252335</v>
      </c>
    </row>
    <row r="86" spans="7:32">
      <c r="G86">
        <v>19500</v>
      </c>
      <c r="H86">
        <v>128</v>
      </c>
      <c r="I86">
        <f>2*G86^2</f>
        <v>760500000</v>
      </c>
      <c r="J86">
        <v>52321785.257812001</v>
      </c>
      <c r="K86" s="3">
        <f t="shared" si="80"/>
        <v>418574282.06249601</v>
      </c>
      <c r="L86" s="10">
        <f t="shared" si="81"/>
        <v>3042.3119999999999</v>
      </c>
      <c r="M86" s="10">
        <f t="shared" si="70"/>
        <v>0.148773193359375</v>
      </c>
      <c r="N86">
        <f t="shared" si="82"/>
        <v>5242880</v>
      </c>
      <c r="O86" s="9">
        <f t="shared" si="83"/>
        <v>1.8168818118798138</v>
      </c>
      <c r="P86" s="9">
        <f>2</f>
        <v>2</v>
      </c>
      <c r="Q86" s="1">
        <f t="shared" si="71"/>
        <v>0.36285579339284763</v>
      </c>
      <c r="R86" s="1">
        <f t="shared" si="84"/>
        <v>0</v>
      </c>
      <c r="S86">
        <f t="shared" si="72"/>
        <v>0.36285579339284763</v>
      </c>
      <c r="T86">
        <f t="shared" si="73"/>
        <v>0.36285579339284763</v>
      </c>
      <c r="U86" s="1">
        <f t="shared" si="74"/>
        <v>0.28204426827747181</v>
      </c>
      <c r="V86" s="1">
        <f t="shared" si="85"/>
        <v>2.2077578382182295</v>
      </c>
      <c r="W86" s="1">
        <f t="shared" si="75"/>
        <v>33.298152438700107</v>
      </c>
      <c r="X86">
        <f t="shared" si="76"/>
        <v>35.787954545195809</v>
      </c>
      <c r="Y86">
        <v>0.130158</v>
      </c>
      <c r="Z86">
        <v>37.345801080043387</v>
      </c>
      <c r="AA86">
        <f t="shared" si="67"/>
        <v>5.8428986308947586</v>
      </c>
      <c r="AB86">
        <f t="shared" si="86"/>
        <v>25.727148976628161</v>
      </c>
      <c r="AC86">
        <f t="shared" si="77"/>
        <v>178.78101491483247</v>
      </c>
      <c r="AD86">
        <f t="shared" si="87"/>
        <v>178.78101491483247</v>
      </c>
      <c r="AE86">
        <f t="shared" si="78"/>
        <v>4.1714101446335006</v>
      </c>
    </row>
    <row r="87" spans="7:32">
      <c r="G87">
        <v>20500</v>
      </c>
      <c r="H87">
        <v>128</v>
      </c>
      <c r="I87">
        <f t="shared" si="79"/>
        <v>840500000</v>
      </c>
      <c r="J87">
        <v>63007385.203125</v>
      </c>
      <c r="K87" s="3">
        <f t="shared" si="80"/>
        <v>504059081.625</v>
      </c>
      <c r="L87" s="10">
        <f t="shared" si="81"/>
        <v>3362.328</v>
      </c>
      <c r="M87" s="10">
        <f t="shared" si="70"/>
        <v>0.156402587890625</v>
      </c>
      <c r="N87">
        <f t="shared" si="82"/>
        <v>5242880</v>
      </c>
      <c r="O87" s="9">
        <f t="shared" si="83"/>
        <v>1.6674632610335522</v>
      </c>
      <c r="P87" s="9">
        <f>2</f>
        <v>2</v>
      </c>
      <c r="Q87" s="1">
        <f t="shared" si="71"/>
        <v>0.40102602806928128</v>
      </c>
      <c r="R87" s="1">
        <f t="shared" si="84"/>
        <v>0</v>
      </c>
      <c r="S87">
        <f t="shared" si="72"/>
        <v>0.40102602806928128</v>
      </c>
      <c r="T87">
        <f t="shared" si="73"/>
        <v>0.40102602806928128</v>
      </c>
      <c r="U87" s="1">
        <f t="shared" si="74"/>
        <v>0.31171361931257735</v>
      </c>
      <c r="V87" s="1">
        <f t="shared" si="85"/>
        <v>2.6586449193658805</v>
      </c>
      <c r="W87" s="1">
        <f t="shared" si="75"/>
        <v>38.260461807724418</v>
      </c>
      <c r="X87">
        <f t="shared" si="76"/>
        <v>41.230820346402879</v>
      </c>
      <c r="Y87">
        <v>0.14955499999999999</v>
      </c>
      <c r="Z87">
        <v>43.200281352879593</v>
      </c>
      <c r="AA87">
        <f t="shared" si="67"/>
        <v>5.6200060178529636</v>
      </c>
      <c r="AB87">
        <f t="shared" si="86"/>
        <v>26.963141673631775</v>
      </c>
      <c r="AC87">
        <f t="shared" si="77"/>
        <v>168.14618573052141</v>
      </c>
      <c r="AD87">
        <f t="shared" si="87"/>
        <v>168.14618573052141</v>
      </c>
      <c r="AE87">
        <f t="shared" si="78"/>
        <v>4.5589078237460026</v>
      </c>
    </row>
    <row r="88" spans="7:32">
      <c r="G88">
        <v>21500</v>
      </c>
      <c r="H88">
        <v>64</v>
      </c>
      <c r="I88">
        <f t="shared" si="79"/>
        <v>924500000</v>
      </c>
      <c r="J88">
        <v>75350466.53125</v>
      </c>
      <c r="K88" s="3">
        <f t="shared" si="80"/>
        <v>602803732.25</v>
      </c>
      <c r="L88" s="10">
        <f t="shared" si="81"/>
        <v>3698.3440000000001</v>
      </c>
      <c r="M88" s="10">
        <f t="shared" si="70"/>
        <v>0.164031982421875</v>
      </c>
      <c r="N88">
        <f t="shared" si="82"/>
        <v>5242880</v>
      </c>
      <c r="O88" s="9">
        <f t="shared" si="83"/>
        <v>1.5336666821043889</v>
      </c>
      <c r="P88" s="9">
        <f>2</f>
        <v>2</v>
      </c>
      <c r="Q88" s="1">
        <f t="shared" si="71"/>
        <v>0.44110477447953667</v>
      </c>
      <c r="R88" s="1">
        <f t="shared" si="84"/>
        <v>0</v>
      </c>
      <c r="S88">
        <f t="shared" si="72"/>
        <v>0.44110477447953667</v>
      </c>
      <c r="T88">
        <f t="shared" si="73"/>
        <v>0.44110477447953667</v>
      </c>
      <c r="U88" s="1">
        <f t="shared" si="74"/>
        <v>0.34286643789943816</v>
      </c>
      <c r="V88" s="1">
        <f t="shared" si="85"/>
        <v>3.1794706980670067</v>
      </c>
      <c r="W88" s="1">
        <f t="shared" si="75"/>
        <v>43.667145635376109</v>
      </c>
      <c r="X88">
        <f t="shared" si="76"/>
        <v>47.189482771342554</v>
      </c>
      <c r="Y88">
        <v>0.17068900000000001</v>
      </c>
      <c r="Z88">
        <v>49.332914088850956</v>
      </c>
      <c r="AA88">
        <f t="shared" si="67"/>
        <v>5.4162834160373547</v>
      </c>
      <c r="AB88">
        <f t="shared" si="86"/>
        <v>28.252727814914845</v>
      </c>
      <c r="AC88">
        <f t="shared" si="77"/>
        <v>158.42601133027711</v>
      </c>
      <c r="AD88">
        <f t="shared" si="87"/>
        <v>158.42601133027711</v>
      </c>
      <c r="AE88">
        <f t="shared" si="78"/>
        <v>4.3448301343966396</v>
      </c>
    </row>
    <row r="89" spans="7:32">
      <c r="G89">
        <v>22500</v>
      </c>
      <c r="H89">
        <v>64</v>
      </c>
      <c r="I89">
        <f t="shared" si="79"/>
        <v>1012500000</v>
      </c>
      <c r="J89">
        <v>83576939.015625</v>
      </c>
      <c r="K89" s="3">
        <f t="shared" si="80"/>
        <v>668615512.125</v>
      </c>
      <c r="L89" s="10">
        <f t="shared" si="81"/>
        <v>4050.36</v>
      </c>
      <c r="M89" s="10">
        <f t="shared" si="70"/>
        <v>0.171661376953125</v>
      </c>
      <c r="N89">
        <f t="shared" si="82"/>
        <v>5242880</v>
      </c>
      <c r="O89" s="9">
        <f t="shared" si="83"/>
        <v>1.5143232270846712</v>
      </c>
      <c r="P89" s="9">
        <f>2</f>
        <v>2</v>
      </c>
      <c r="Q89" s="1">
        <f t="shared" si="71"/>
        <v>0.48309203262361372</v>
      </c>
      <c r="R89" s="1">
        <f t="shared" si="84"/>
        <v>0</v>
      </c>
      <c r="S89">
        <f t="shared" si="72"/>
        <v>0.48309203262361372</v>
      </c>
      <c r="T89">
        <f t="shared" si="73"/>
        <v>0.48309203262361372</v>
      </c>
      <c r="U89" s="1">
        <f t="shared" si="74"/>
        <v>0.37550272403805424</v>
      </c>
      <c r="V89" s="1">
        <f t="shared" si="85"/>
        <v>3.5265930108622063</v>
      </c>
      <c r="W89" s="1">
        <f t="shared" si="75"/>
        <v>48.060491966986895</v>
      </c>
      <c r="X89">
        <f t="shared" si="76"/>
        <v>51.962587701887159</v>
      </c>
      <c r="Y89">
        <v>0.187862</v>
      </c>
      <c r="Z89">
        <v>54.215094579999999</v>
      </c>
      <c r="AA89">
        <f t="shared" si="67"/>
        <v>5.3895944895721328</v>
      </c>
      <c r="AB89">
        <f t="shared" si="86"/>
        <v>28.472624037857575</v>
      </c>
      <c r="AC89">
        <f t="shared" si="77"/>
        <v>157.15260809722758</v>
      </c>
      <c r="AD89">
        <f t="shared" si="87"/>
        <v>157.15260809722758</v>
      </c>
      <c r="AE89">
        <f t="shared" si="78"/>
        <v>4.1547596579196817</v>
      </c>
    </row>
    <row r="90" spans="7:32">
      <c r="G90">
        <v>23500</v>
      </c>
      <c r="H90">
        <v>64</v>
      </c>
      <c r="I90">
        <f t="shared" si="79"/>
        <v>1104500000</v>
      </c>
      <c r="J90">
        <v>78582892.25</v>
      </c>
      <c r="K90" s="3">
        <f t="shared" si="80"/>
        <v>628663138</v>
      </c>
      <c r="L90" s="10">
        <f t="shared" si="81"/>
        <v>4418.3760000000002</v>
      </c>
      <c r="M90" s="10">
        <f t="shared" si="70"/>
        <v>0.179290771484375</v>
      </c>
      <c r="N90">
        <f t="shared" si="82"/>
        <v>5242880</v>
      </c>
      <c r="O90" s="9">
        <f t="shared" si="83"/>
        <v>1.7569027564011555</v>
      </c>
      <c r="P90" s="9">
        <f>2</f>
        <v>2</v>
      </c>
      <c r="Q90" s="1">
        <f t="shared" si="71"/>
        <v>0.52698780250151245</v>
      </c>
      <c r="R90" s="1">
        <f t="shared" si="84"/>
        <v>0</v>
      </c>
      <c r="S90">
        <f t="shared" si="72"/>
        <v>0.52698780250151245</v>
      </c>
      <c r="T90">
        <f t="shared" si="73"/>
        <v>0.52698780250151245</v>
      </c>
      <c r="U90" s="1">
        <f t="shared" si="74"/>
        <v>0.40962247772842558</v>
      </c>
      <c r="V90" s="1">
        <f t="shared" si="85"/>
        <v>3.3158653792091792</v>
      </c>
      <c r="W90" s="1">
        <f t="shared" si="75"/>
        <v>49.378777278044389</v>
      </c>
      <c r="X90">
        <f t="shared" si="76"/>
        <v>53.104265134981993</v>
      </c>
      <c r="Y90">
        <v>0.19301499999999999</v>
      </c>
      <c r="Z90">
        <v>55.165617149999996</v>
      </c>
      <c r="AA90">
        <f t="shared" si="67"/>
        <v>5.7223531849856233</v>
      </c>
      <c r="AB90">
        <f t="shared" si="86"/>
        <v>26.056550547884878</v>
      </c>
      <c r="AC90">
        <f t="shared" si="77"/>
        <v>173.02945496542367</v>
      </c>
      <c r="AD90">
        <f t="shared" si="87"/>
        <v>173.02945496542367</v>
      </c>
      <c r="AE90">
        <f t="shared" si="78"/>
        <v>3.7366608433166104</v>
      </c>
    </row>
    <row r="91" spans="7:32">
      <c r="G91">
        <v>24500</v>
      </c>
      <c r="H91">
        <v>64</v>
      </c>
      <c r="I91">
        <f t="shared" si="79"/>
        <v>1200500000</v>
      </c>
      <c r="J91">
        <v>87781575.9375</v>
      </c>
      <c r="K91" s="3">
        <f t="shared" si="80"/>
        <v>702252607.5</v>
      </c>
      <c r="L91" s="10">
        <f t="shared" si="81"/>
        <v>4802.3919999999998</v>
      </c>
      <c r="M91" s="10">
        <f t="shared" si="70"/>
        <v>0.186920166015625</v>
      </c>
      <c r="N91">
        <f t="shared" si="82"/>
        <v>5242880</v>
      </c>
      <c r="O91" s="9">
        <f t="shared" si="83"/>
        <v>1.7094988144988839</v>
      </c>
      <c r="P91" s="9">
        <f>2</f>
        <v>2</v>
      </c>
      <c r="Q91" s="1">
        <f t="shared" si="71"/>
        <v>0.57279208411323279</v>
      </c>
      <c r="R91" s="1">
        <f t="shared" si="84"/>
        <v>0</v>
      </c>
      <c r="S91">
        <f t="shared" si="72"/>
        <v>0.57279208411323279</v>
      </c>
      <c r="T91">
        <f t="shared" si="73"/>
        <v>0.57279208411323279</v>
      </c>
      <c r="U91" s="1">
        <f t="shared" si="74"/>
        <v>0.4452256989705522</v>
      </c>
      <c r="V91" s="1">
        <f t="shared" si="85"/>
        <v>3.704010889005906</v>
      </c>
      <c r="W91" s="1">
        <f t="shared" si="75"/>
        <v>54.472582600859411</v>
      </c>
      <c r="X91">
        <f t="shared" si="76"/>
        <v>58.621819188835872</v>
      </c>
      <c r="Y91">
        <v>0.212926</v>
      </c>
      <c r="Z91">
        <v>60.895061616737642</v>
      </c>
      <c r="AA91">
        <f t="shared" si="67"/>
        <v>5.6381090143993688</v>
      </c>
      <c r="AB91">
        <f t="shared" si="86"/>
        <v>26.384851356809406</v>
      </c>
      <c r="AC91">
        <f t="shared" si="77"/>
        <v>169.00993026367507</v>
      </c>
      <c r="AD91">
        <f t="shared" si="87"/>
        <v>169.00993026367507</v>
      </c>
      <c r="AE91">
        <f t="shared" si="78"/>
        <v>3.7330489001048095</v>
      </c>
    </row>
    <row r="93" spans="7:32">
      <c r="G93" s="4" t="s">
        <v>49</v>
      </c>
      <c r="H93" s="4"/>
      <c r="M93" s="9"/>
      <c r="N93" s="9"/>
    </row>
    <row r="94" spans="7:32">
      <c r="G94" t="s">
        <v>32</v>
      </c>
      <c r="H94" t="s">
        <v>79</v>
      </c>
      <c r="I94" t="s">
        <v>33</v>
      </c>
      <c r="J94" t="s">
        <v>75</v>
      </c>
      <c r="K94" t="s">
        <v>63</v>
      </c>
      <c r="L94" t="s">
        <v>61</v>
      </c>
      <c r="M94" t="s">
        <v>65</v>
      </c>
      <c r="N94" s="9" t="s">
        <v>59</v>
      </c>
      <c r="O94" t="s">
        <v>64</v>
      </c>
      <c r="P94" t="s">
        <v>34</v>
      </c>
      <c r="Q94" t="s">
        <v>35</v>
      </c>
      <c r="R94" t="s">
        <v>36</v>
      </c>
      <c r="S94" t="s">
        <v>37</v>
      </c>
      <c r="T94" t="s">
        <v>38</v>
      </c>
      <c r="U94" t="s">
        <v>39</v>
      </c>
      <c r="V94" t="s">
        <v>40</v>
      </c>
      <c r="W94" t="s">
        <v>41</v>
      </c>
      <c r="X94" t="s">
        <v>42</v>
      </c>
      <c r="Y94" t="s">
        <v>43</v>
      </c>
      <c r="Z94" t="s">
        <v>44</v>
      </c>
      <c r="AA94" t="s">
        <v>77</v>
      </c>
      <c r="AB94" t="s">
        <v>45</v>
      </c>
    </row>
    <row r="95" spans="7:32">
      <c r="G95" s="6">
        <v>87804</v>
      </c>
      <c r="H95" s="6">
        <v>2652858</v>
      </c>
      <c r="I95" s="12">
        <f t="shared" ref="I95:I158" si="88">2*H95</f>
        <v>5305716</v>
      </c>
      <c r="J95" s="6">
        <v>973804.50390600006</v>
      </c>
      <c r="K95" s="12">
        <f t="shared" ref="K95:K158" si="89">J95*8</f>
        <v>7790436.0312480005</v>
      </c>
      <c r="L95" s="6">
        <f t="shared" ref="L95:L158" si="90">((H95+2*G95)*8+(G95+H95)*4)/1000000</f>
        <v>33.590375999999999</v>
      </c>
      <c r="M95" s="6">
        <f t="shared" ref="M95:M158" si="91">40*2^20/8</f>
        <v>5242880</v>
      </c>
      <c r="N95" s="13">
        <f t="shared" ref="N95:N158" si="92">I95/K95</f>
        <v>0.68105507557194367</v>
      </c>
      <c r="O95" s="13"/>
      <c r="P95" s="7">
        <f t="shared" ref="P95:P158" si="93">$B$31*I95</f>
        <v>2.5315053105813621E-3</v>
      </c>
      <c r="Q95" s="7">
        <f t="shared" ref="Q95:Q158" si="94">$C$31*K95</f>
        <v>0</v>
      </c>
      <c r="R95" s="6">
        <f t="shared" ref="R95:R158" si="95">P95+Q95</f>
        <v>2.5315053105813621E-3</v>
      </c>
      <c r="S95" s="6">
        <f t="shared" ref="S95:S158" si="96">MAX(P95,Q95)</f>
        <v>2.5315053105813621E-3</v>
      </c>
      <c r="T95" s="7">
        <f t="shared" ref="T95:T158" si="97">$D$31*I95</f>
        <v>1.9677143812071988E-3</v>
      </c>
      <c r="U95" s="7">
        <f t="shared" ref="U95:U158" si="98">$E$31*K95</f>
        <v>4.1090427549386563E-2</v>
      </c>
      <c r="V95" s="7">
        <f t="shared" ref="V95:V158" si="99">X95*$F$31</f>
        <v>0.33718223170459549</v>
      </c>
      <c r="W95" s="6">
        <f t="shared" ref="W95:W158" si="100">SUM(T95:V95)</f>
        <v>0.38024037363518925</v>
      </c>
      <c r="X95" s="6">
        <v>1.3179999999999999E-3</v>
      </c>
      <c r="Y95" s="6">
        <v>0.38870748888859602</v>
      </c>
      <c r="Z95" s="6">
        <f t="shared" ref="Z95:Z158" si="101">ABS(S95-X95)/ABS(X95)*100</f>
        <v>92.071723109359809</v>
      </c>
      <c r="AA95" s="6">
        <f>ABS(R95-X95)/ABS(X95)*100</f>
        <v>92.071723109359809</v>
      </c>
      <c r="AB95" s="6">
        <f t="shared" ref="AB95:AB158" si="102">ABS(W95-Y95)/ABS(Y95)*100</f>
        <v>2.1782742796173524</v>
      </c>
    </row>
    <row r="96" spans="7:32">
      <c r="G96" s="6">
        <v>71505</v>
      </c>
      <c r="H96" s="6">
        <v>2682895</v>
      </c>
      <c r="I96" s="12">
        <f t="shared" si="88"/>
        <v>5365790</v>
      </c>
      <c r="J96" s="6">
        <v>988155.00292999996</v>
      </c>
      <c r="K96" s="12">
        <f t="shared" si="89"/>
        <v>7905240.0234399997</v>
      </c>
      <c r="L96" s="6">
        <f t="shared" si="90"/>
        <v>33.624839999999999</v>
      </c>
      <c r="M96" s="6">
        <f t="shared" si="91"/>
        <v>5242880</v>
      </c>
      <c r="N96" s="13">
        <f t="shared" si="92"/>
        <v>0.67876370408612252</v>
      </c>
      <c r="O96" s="13"/>
      <c r="P96" s="7">
        <f t="shared" si="93"/>
        <v>2.5601682940557631E-3</v>
      </c>
      <c r="Q96" s="7">
        <f t="shared" si="94"/>
        <v>0</v>
      </c>
      <c r="R96" s="6">
        <f t="shared" si="95"/>
        <v>2.5601682940557631E-3</v>
      </c>
      <c r="S96" s="6">
        <f t="shared" si="96"/>
        <v>2.5601682940557631E-3</v>
      </c>
      <c r="T96" s="7">
        <f t="shared" si="97"/>
        <v>1.9899938386332356E-3</v>
      </c>
      <c r="U96" s="7">
        <f t="shared" si="98"/>
        <v>4.1695957856627913E-2</v>
      </c>
      <c r="V96" s="7">
        <f t="shared" si="99"/>
        <v>0.39346454655665247</v>
      </c>
      <c r="W96" s="6">
        <f t="shared" si="100"/>
        <v>0.4371504982519136</v>
      </c>
      <c r="X96" s="6">
        <v>1.5380000000000001E-3</v>
      </c>
      <c r="Y96" s="6">
        <v>0.44241269090979002</v>
      </c>
      <c r="Z96" s="6">
        <f t="shared" si="101"/>
        <v>66.460877376837644</v>
      </c>
      <c r="AA96" s="6">
        <f t="shared" ref="AA96:AA159" si="103">ABS(R96-X96)/ABS(X96)*100</f>
        <v>66.460877376837644</v>
      </c>
      <c r="AB96" s="6">
        <f t="shared" si="102"/>
        <v>1.189430765888541</v>
      </c>
      <c r="AF96">
        <f>MEDIAN(AB108:AB322)</f>
        <v>3.3124068579055517</v>
      </c>
    </row>
    <row r="97" spans="7:28">
      <c r="G97" s="6">
        <v>125329</v>
      </c>
      <c r="H97" s="6">
        <v>2678750</v>
      </c>
      <c r="I97" s="12">
        <f t="shared" si="88"/>
        <v>5357500</v>
      </c>
      <c r="J97" s="6">
        <v>468.52999899999998</v>
      </c>
      <c r="K97" s="12">
        <f t="shared" si="89"/>
        <v>3748.2399919999998</v>
      </c>
      <c r="L97" s="6">
        <f t="shared" si="90"/>
        <v>34.651580000000003</v>
      </c>
      <c r="M97" s="6">
        <f t="shared" si="91"/>
        <v>5242880</v>
      </c>
      <c r="N97" s="13">
        <f t="shared" si="92"/>
        <v>1429.3375054518121</v>
      </c>
      <c r="O97" s="13"/>
      <c r="P97" s="7">
        <f t="shared" si="93"/>
        <v>2.5562129034874177E-3</v>
      </c>
      <c r="Q97" s="7">
        <f t="shared" si="94"/>
        <v>0</v>
      </c>
      <c r="R97" s="6">
        <f t="shared" si="95"/>
        <v>2.5562129034874177E-3</v>
      </c>
      <c r="S97" s="6">
        <f t="shared" si="96"/>
        <v>2.5562129034874177E-3</v>
      </c>
      <c r="T97" s="7">
        <f t="shared" si="97"/>
        <v>1.9869193521322229E-3</v>
      </c>
      <c r="U97" s="7">
        <f t="shared" si="98"/>
        <v>1.9769982477388534E-5</v>
      </c>
      <c r="V97" s="7">
        <f t="shared" si="99"/>
        <v>7.1120379676690104E-2</v>
      </c>
      <c r="W97" s="6">
        <f t="shared" si="100"/>
        <v>7.3127069011299714E-2</v>
      </c>
      <c r="X97" s="6">
        <v>2.7799999999999998E-4</v>
      </c>
      <c r="Y97" s="6">
        <v>6.8115212499999994E-2</v>
      </c>
      <c r="Z97" s="6">
        <f t="shared" si="101"/>
        <v>819.50104441993437</v>
      </c>
      <c r="AA97" s="6">
        <f t="shared" si="103"/>
        <v>819.50104441993437</v>
      </c>
      <c r="AB97" s="6">
        <f t="shared" si="102"/>
        <v>7.357910703574067</v>
      </c>
    </row>
    <row r="98" spans="7:28">
      <c r="G98" s="6">
        <v>28338</v>
      </c>
      <c r="H98" s="6">
        <v>2943887</v>
      </c>
      <c r="I98" s="12">
        <f t="shared" si="88"/>
        <v>5887774</v>
      </c>
      <c r="J98" s="6">
        <v>520035.12439000001</v>
      </c>
      <c r="K98" s="12">
        <f t="shared" si="89"/>
        <v>4160280.9951200001</v>
      </c>
      <c r="L98" s="6">
        <f t="shared" si="90"/>
        <v>35.893403999999997</v>
      </c>
      <c r="M98" s="6">
        <f t="shared" si="91"/>
        <v>5242880</v>
      </c>
      <c r="N98" s="13">
        <f t="shared" si="92"/>
        <v>1.4152346937397606</v>
      </c>
      <c r="O98" s="13"/>
      <c r="P98" s="7">
        <f t="shared" si="93"/>
        <v>2.8092214412725573E-3</v>
      </c>
      <c r="Q98" s="7">
        <f t="shared" si="94"/>
        <v>0</v>
      </c>
      <c r="R98" s="6">
        <f t="shared" si="95"/>
        <v>2.8092214412725573E-3</v>
      </c>
      <c r="S98" s="6">
        <f t="shared" si="96"/>
        <v>2.8092214412725573E-3</v>
      </c>
      <c r="T98" s="7">
        <f t="shared" si="97"/>
        <v>2.183580420267092E-3</v>
      </c>
      <c r="U98" s="7">
        <f t="shared" si="98"/>
        <v>2.1943280726442596E-2</v>
      </c>
      <c r="V98" s="7">
        <f t="shared" si="99"/>
        <v>0.33360062985037375</v>
      </c>
      <c r="W98" s="6">
        <f t="shared" si="100"/>
        <v>0.35772749099708345</v>
      </c>
      <c r="X98" s="6">
        <v>1.304E-3</v>
      </c>
      <c r="Y98" s="6">
        <v>0.34212613333376801</v>
      </c>
      <c r="Z98" s="6">
        <f t="shared" si="101"/>
        <v>115.43109212212863</v>
      </c>
      <c r="AA98" s="6">
        <f t="shared" si="103"/>
        <v>115.43109212212863</v>
      </c>
      <c r="AB98" s="6">
        <f t="shared" si="102"/>
        <v>4.560118664801097</v>
      </c>
    </row>
    <row r="99" spans="7:28">
      <c r="G99" s="6">
        <v>61349</v>
      </c>
      <c r="H99" s="6">
        <v>3016148</v>
      </c>
      <c r="I99" s="12">
        <f t="shared" si="88"/>
        <v>6032296</v>
      </c>
      <c r="J99" s="6">
        <v>1122641.0837399999</v>
      </c>
      <c r="K99" s="12">
        <f t="shared" si="89"/>
        <v>8981128.6699199993</v>
      </c>
      <c r="L99" s="6">
        <f t="shared" si="90"/>
        <v>37.420755999999997</v>
      </c>
      <c r="M99" s="6">
        <f t="shared" si="91"/>
        <v>5242880</v>
      </c>
      <c r="N99" s="13">
        <f t="shared" si="92"/>
        <v>0.67166346477182071</v>
      </c>
      <c r="O99" s="13"/>
      <c r="P99" s="7">
        <f t="shared" si="93"/>
        <v>2.8781769244714019E-3</v>
      </c>
      <c r="Q99" s="7">
        <f t="shared" si="94"/>
        <v>0</v>
      </c>
      <c r="R99" s="6">
        <f t="shared" si="95"/>
        <v>2.8781769244714019E-3</v>
      </c>
      <c r="S99" s="6">
        <f t="shared" si="96"/>
        <v>2.8781769244714019E-3</v>
      </c>
      <c r="T99" s="7">
        <f t="shared" si="97"/>
        <v>2.2371788446457859E-3</v>
      </c>
      <c r="U99" s="7">
        <f t="shared" si="98"/>
        <v>4.7370701131852766E-2</v>
      </c>
      <c r="V99" s="7">
        <f t="shared" si="99"/>
        <v>0.43516462528794919</v>
      </c>
      <c r="W99" s="6">
        <f t="shared" si="100"/>
        <v>0.48477250526444776</v>
      </c>
      <c r="X99" s="6">
        <v>1.701E-3</v>
      </c>
      <c r="Y99" s="6">
        <v>0.49351679999943299</v>
      </c>
      <c r="Z99" s="6">
        <f t="shared" si="101"/>
        <v>69.204992620305802</v>
      </c>
      <c r="AA99" s="6">
        <f t="shared" si="103"/>
        <v>69.204992620305802</v>
      </c>
      <c r="AB99" s="6">
        <f t="shared" si="102"/>
        <v>1.7718332455947339</v>
      </c>
    </row>
    <row r="100" spans="7:28">
      <c r="G100" s="6">
        <v>321821</v>
      </c>
      <c r="H100" s="6">
        <v>2635364</v>
      </c>
      <c r="I100" s="12">
        <f t="shared" si="88"/>
        <v>5270728</v>
      </c>
      <c r="J100" s="6">
        <v>168012.46582000001</v>
      </c>
      <c r="K100" s="12">
        <f t="shared" si="89"/>
        <v>1344099.7265600001</v>
      </c>
      <c r="L100" s="6">
        <f t="shared" si="90"/>
        <v>38.060788000000002</v>
      </c>
      <c r="M100" s="6">
        <f t="shared" si="91"/>
        <v>5242880</v>
      </c>
      <c r="N100" s="13">
        <f t="shared" si="92"/>
        <v>3.9213816473942393</v>
      </c>
      <c r="O100" s="13"/>
      <c r="P100" s="7">
        <f t="shared" si="93"/>
        <v>2.514811558445624E-3</v>
      </c>
      <c r="Q100" s="7">
        <f t="shared" si="94"/>
        <v>0</v>
      </c>
      <c r="R100" s="6">
        <f t="shared" si="95"/>
        <v>2.514811558445624E-3</v>
      </c>
      <c r="S100" s="6">
        <f t="shared" si="96"/>
        <v>2.514811558445624E-3</v>
      </c>
      <c r="T100" s="7">
        <f t="shared" si="97"/>
        <v>1.9547384905319954E-3</v>
      </c>
      <c r="U100" s="7">
        <f t="shared" si="98"/>
        <v>7.0894147916540145E-3</v>
      </c>
      <c r="V100" s="7">
        <f t="shared" si="99"/>
        <v>0.24226978256771772</v>
      </c>
      <c r="W100" s="6">
        <f t="shared" si="100"/>
        <v>0.25131393584990375</v>
      </c>
      <c r="X100" s="6">
        <v>9.4700000000000003E-4</v>
      </c>
      <c r="Y100" s="6">
        <v>0.235681242856737</v>
      </c>
      <c r="Z100" s="6">
        <f t="shared" si="101"/>
        <v>165.55560279256852</v>
      </c>
      <c r="AA100" s="6">
        <f t="shared" si="103"/>
        <v>165.55560279256852</v>
      </c>
      <c r="AB100" s="6">
        <f t="shared" si="102"/>
        <v>6.6329813962621342</v>
      </c>
    </row>
    <row r="101" spans="7:28">
      <c r="G101" s="6">
        <v>83334</v>
      </c>
      <c r="H101" s="6">
        <v>3046907</v>
      </c>
      <c r="I101" s="12">
        <f t="shared" si="88"/>
        <v>6093814</v>
      </c>
      <c r="J101" s="6">
        <v>1144864.283569</v>
      </c>
      <c r="K101" s="12">
        <f t="shared" si="89"/>
        <v>9158914.2685519997</v>
      </c>
      <c r="L101" s="6">
        <f t="shared" si="90"/>
        <v>38.229564000000003</v>
      </c>
      <c r="M101" s="6">
        <f t="shared" si="91"/>
        <v>5242880</v>
      </c>
      <c r="N101" s="13">
        <f t="shared" si="92"/>
        <v>0.6653423999090905</v>
      </c>
      <c r="O101" s="13"/>
      <c r="P101" s="7">
        <f t="shared" si="93"/>
        <v>2.9075288806817124E-3</v>
      </c>
      <c r="Q101" s="7">
        <f t="shared" si="94"/>
        <v>0</v>
      </c>
      <c r="R101" s="6">
        <f t="shared" si="95"/>
        <v>2.9075288806817124E-3</v>
      </c>
      <c r="S101" s="6">
        <f t="shared" si="96"/>
        <v>2.9075288806817124E-3</v>
      </c>
      <c r="T101" s="7">
        <f t="shared" si="97"/>
        <v>2.2599938338580062E-3</v>
      </c>
      <c r="U101" s="7">
        <f t="shared" si="98"/>
        <v>4.8308426084680889E-2</v>
      </c>
      <c r="V101" s="7">
        <f t="shared" si="99"/>
        <v>0.38502219932884391</v>
      </c>
      <c r="W101" s="6">
        <f t="shared" si="100"/>
        <v>0.43559061924738279</v>
      </c>
      <c r="X101" s="6">
        <v>1.505E-3</v>
      </c>
      <c r="Y101" s="6">
        <v>0.45025085000000004</v>
      </c>
      <c r="Z101" s="6">
        <f t="shared" si="101"/>
        <v>93.191287752937697</v>
      </c>
      <c r="AA101" s="6">
        <f t="shared" si="103"/>
        <v>93.191287752937697</v>
      </c>
      <c r="AB101" s="6">
        <f t="shared" si="102"/>
        <v>3.2560140092166936</v>
      </c>
    </row>
    <row r="102" spans="7:28">
      <c r="G102" s="6">
        <v>204316</v>
      </c>
      <c r="H102" s="6">
        <v>2846228</v>
      </c>
      <c r="I102" s="12">
        <f t="shared" si="88"/>
        <v>5692456</v>
      </c>
      <c r="J102" s="6">
        <v>47455.706116000001</v>
      </c>
      <c r="K102" s="12">
        <f t="shared" si="89"/>
        <v>379645.64892800001</v>
      </c>
      <c r="L102" s="6">
        <f t="shared" si="90"/>
        <v>38.241056</v>
      </c>
      <c r="M102" s="6">
        <f t="shared" si="91"/>
        <v>5242880</v>
      </c>
      <c r="N102" s="13">
        <f t="shared" si="92"/>
        <v>14.994129436419742</v>
      </c>
      <c r="O102" s="13"/>
      <c r="P102" s="7">
        <f t="shared" si="93"/>
        <v>2.7160297675659115E-3</v>
      </c>
      <c r="Q102" s="7">
        <f t="shared" si="94"/>
        <v>0</v>
      </c>
      <c r="R102" s="6">
        <f t="shared" si="95"/>
        <v>2.7160297675659115E-3</v>
      </c>
      <c r="S102" s="6">
        <f t="shared" si="96"/>
        <v>2.7160297675659115E-3</v>
      </c>
      <c r="T102" s="7">
        <f t="shared" si="97"/>
        <v>2.1111434414486578E-3</v>
      </c>
      <c r="U102" s="7">
        <f t="shared" si="98"/>
        <v>2.0024298985504663E-3</v>
      </c>
      <c r="V102" s="7">
        <f t="shared" si="99"/>
        <v>0.12586772230550911</v>
      </c>
      <c r="W102" s="6">
        <f t="shared" si="100"/>
        <v>0.12998129564550823</v>
      </c>
      <c r="X102" s="6">
        <v>4.9200000000000003E-4</v>
      </c>
      <c r="Y102" s="6">
        <v>0.12406834285693201</v>
      </c>
      <c r="Z102" s="6">
        <f t="shared" si="101"/>
        <v>452.0385706434779</v>
      </c>
      <c r="AA102" s="6">
        <f t="shared" si="103"/>
        <v>452.0385706434779</v>
      </c>
      <c r="AB102" s="6">
        <f t="shared" si="102"/>
        <v>4.765883586754013</v>
      </c>
    </row>
    <row r="103" spans="7:28">
      <c r="G103" s="6">
        <v>42930</v>
      </c>
      <c r="H103" s="6">
        <v>3148656</v>
      </c>
      <c r="I103" s="12">
        <f t="shared" si="88"/>
        <v>6297312</v>
      </c>
      <c r="J103" s="6">
        <v>26895.963379000001</v>
      </c>
      <c r="K103" s="12">
        <f t="shared" si="89"/>
        <v>215167.70703200001</v>
      </c>
      <c r="L103" s="6">
        <f t="shared" si="90"/>
        <v>38.642471999999998</v>
      </c>
      <c r="M103" s="6">
        <f t="shared" si="91"/>
        <v>5242880</v>
      </c>
      <c r="N103" s="13">
        <f t="shared" si="92"/>
        <v>29.266994043225342</v>
      </c>
      <c r="O103" s="13"/>
      <c r="P103" s="7">
        <f t="shared" si="93"/>
        <v>3.0046234608840238E-3</v>
      </c>
      <c r="Q103" s="7">
        <f t="shared" si="94"/>
        <v>0</v>
      </c>
      <c r="R103" s="6">
        <f t="shared" si="95"/>
        <v>3.0046234608840238E-3</v>
      </c>
      <c r="S103" s="6">
        <f t="shared" si="96"/>
        <v>3.0046234608840238E-3</v>
      </c>
      <c r="T103" s="7">
        <f t="shared" si="97"/>
        <v>2.3354645038197799E-3</v>
      </c>
      <c r="U103" s="7">
        <f t="shared" si="98"/>
        <v>1.1348957929059177E-3</v>
      </c>
      <c r="V103" s="7">
        <f t="shared" si="99"/>
        <v>0.16219539825547311</v>
      </c>
      <c r="W103" s="6">
        <f t="shared" si="100"/>
        <v>0.16566575855219881</v>
      </c>
      <c r="X103" s="6">
        <v>6.3400000000000001E-4</v>
      </c>
      <c r="Y103" s="6">
        <v>0.15192225000000001</v>
      </c>
      <c r="Z103" s="6">
        <f t="shared" si="101"/>
        <v>373.91537237918351</v>
      </c>
      <c r="AA103" s="6">
        <f t="shared" si="103"/>
        <v>373.91537237918351</v>
      </c>
      <c r="AB103" s="6">
        <f t="shared" si="102"/>
        <v>9.0464092996245125</v>
      </c>
    </row>
    <row r="104" spans="7:28">
      <c r="G104" s="6">
        <v>113081</v>
      </c>
      <c r="H104" s="6">
        <v>3114357</v>
      </c>
      <c r="I104" s="12">
        <f t="shared" si="88"/>
        <v>6228714</v>
      </c>
      <c r="J104" s="6">
        <v>1173576.9621580001</v>
      </c>
      <c r="K104" s="12">
        <f t="shared" si="89"/>
        <v>9388615.6972640008</v>
      </c>
      <c r="L104" s="6">
        <f t="shared" si="90"/>
        <v>39.633904000000001</v>
      </c>
      <c r="M104" s="6">
        <f t="shared" si="91"/>
        <v>5242880</v>
      </c>
      <c r="N104" s="13">
        <f t="shared" si="92"/>
        <v>0.66343262956381854</v>
      </c>
      <c r="O104" s="13"/>
      <c r="P104" s="7">
        <f t="shared" si="93"/>
        <v>2.9718934389048489E-3</v>
      </c>
      <c r="Q104" s="7">
        <f t="shared" si="94"/>
        <v>0</v>
      </c>
      <c r="R104" s="6">
        <f t="shared" si="95"/>
        <v>2.9718934389048489E-3</v>
      </c>
      <c r="S104" s="6">
        <f t="shared" si="96"/>
        <v>2.9718934389048489E-3</v>
      </c>
      <c r="T104" s="7">
        <f t="shared" si="97"/>
        <v>2.3100237770409529E-3</v>
      </c>
      <c r="U104" s="7">
        <f t="shared" si="98"/>
        <v>4.9519979568545265E-2</v>
      </c>
      <c r="V104" s="7">
        <f t="shared" si="99"/>
        <v>0.41981490305557001</v>
      </c>
      <c r="W104" s="6">
        <f t="shared" si="100"/>
        <v>0.47164490640115625</v>
      </c>
      <c r="X104" s="6">
        <v>1.6410000000000001E-3</v>
      </c>
      <c r="Y104" s="6">
        <v>0.48525861818166904</v>
      </c>
      <c r="Z104" s="6">
        <f t="shared" si="101"/>
        <v>81.102586161172979</v>
      </c>
      <c r="AA104" s="6">
        <f t="shared" si="103"/>
        <v>81.102586161172979</v>
      </c>
      <c r="AB104" s="6">
        <f t="shared" si="102"/>
        <v>2.8054549204144479</v>
      </c>
    </row>
    <row r="105" spans="7:28">
      <c r="G105" s="6">
        <v>213360</v>
      </c>
      <c r="H105" s="6">
        <v>3021648</v>
      </c>
      <c r="I105" s="12">
        <f t="shared" si="88"/>
        <v>6043296</v>
      </c>
      <c r="J105" s="6">
        <v>117328.906464</v>
      </c>
      <c r="K105" s="12">
        <f t="shared" si="89"/>
        <v>938631.251712</v>
      </c>
      <c r="L105" s="6">
        <f t="shared" si="90"/>
        <v>40.526975999999998</v>
      </c>
      <c r="M105" s="6">
        <f t="shared" si="91"/>
        <v>5242880</v>
      </c>
      <c r="N105" s="13">
        <f t="shared" si="92"/>
        <v>6.4384133694434702</v>
      </c>
      <c r="O105" s="13"/>
      <c r="P105" s="7">
        <f t="shared" si="93"/>
        <v>2.8834253317394113E-3</v>
      </c>
      <c r="Q105" s="7">
        <f t="shared" si="94"/>
        <v>0</v>
      </c>
      <c r="R105" s="6">
        <f t="shared" si="95"/>
        <v>2.8834253317394113E-3</v>
      </c>
      <c r="S105" s="6">
        <f t="shared" si="96"/>
        <v>2.8834253317394113E-3</v>
      </c>
      <c r="T105" s="7">
        <f t="shared" si="97"/>
        <v>2.2412583804131128E-3</v>
      </c>
      <c r="U105" s="7">
        <f t="shared" si="98"/>
        <v>4.9507831512074401E-3</v>
      </c>
      <c r="V105" s="7">
        <f t="shared" si="99"/>
        <v>9.3633305617512874E-2</v>
      </c>
      <c r="W105" s="6">
        <f t="shared" si="100"/>
        <v>0.10082534714913342</v>
      </c>
      <c r="X105" s="6">
        <v>3.6600000000000001E-4</v>
      </c>
      <c r="Y105" s="6">
        <v>0.10139297999999999</v>
      </c>
      <c r="Z105" s="6">
        <f t="shared" si="101"/>
        <v>687.82112889054952</v>
      </c>
      <c r="AA105" s="6">
        <f t="shared" si="103"/>
        <v>687.82112889054952</v>
      </c>
      <c r="AB105" s="6">
        <f t="shared" si="102"/>
        <v>0.55983446868468623</v>
      </c>
    </row>
    <row r="106" spans="7:28">
      <c r="G106" s="6">
        <v>18000</v>
      </c>
      <c r="H106" s="6">
        <v>3457658</v>
      </c>
      <c r="I106" s="12">
        <f t="shared" si="88"/>
        <v>6915316</v>
      </c>
      <c r="J106" s="6">
        <v>1330625.170044</v>
      </c>
      <c r="K106" s="12">
        <f t="shared" si="89"/>
        <v>10645001.360352</v>
      </c>
      <c r="L106" s="6">
        <f t="shared" si="90"/>
        <v>41.851896000000004</v>
      </c>
      <c r="M106" s="6">
        <f t="shared" si="91"/>
        <v>5242880</v>
      </c>
      <c r="N106" s="13">
        <f t="shared" si="92"/>
        <v>0.64963035380686229</v>
      </c>
      <c r="O106" s="13"/>
      <c r="P106" s="7">
        <f t="shared" si="93"/>
        <v>3.2994904322712075E-3</v>
      </c>
      <c r="Q106" s="7">
        <f t="shared" si="94"/>
        <v>0</v>
      </c>
      <c r="R106" s="6">
        <f t="shared" si="95"/>
        <v>3.2994904322712075E-3</v>
      </c>
      <c r="S106" s="6">
        <f t="shared" si="96"/>
        <v>3.2994904322712075E-3</v>
      </c>
      <c r="T106" s="7">
        <f t="shared" si="97"/>
        <v>2.5646617240335217E-3</v>
      </c>
      <c r="U106" s="7">
        <f t="shared" si="98"/>
        <v>5.614674909160304E-2</v>
      </c>
      <c r="V106" s="7">
        <f t="shared" si="99"/>
        <v>0.46100332437912073</v>
      </c>
      <c r="W106" s="6">
        <f t="shared" si="100"/>
        <v>0.5197147351947573</v>
      </c>
      <c r="X106" s="6">
        <v>1.802E-3</v>
      </c>
      <c r="Y106" s="6">
        <v>0.52777807692376999</v>
      </c>
      <c r="Z106" s="6">
        <f t="shared" si="101"/>
        <v>83.101577817492085</v>
      </c>
      <c r="AA106" s="6">
        <f t="shared" si="103"/>
        <v>83.101577817492085</v>
      </c>
      <c r="AB106" s="6">
        <f t="shared" si="102"/>
        <v>1.5277901984885438</v>
      </c>
    </row>
    <row r="107" spans="7:28">
      <c r="G107" s="6">
        <v>94893</v>
      </c>
      <c r="H107" s="6">
        <v>3355860</v>
      </c>
      <c r="I107" s="12">
        <f t="shared" si="88"/>
        <v>6711720</v>
      </c>
      <c r="J107" s="6">
        <v>1293757.0212399999</v>
      </c>
      <c r="K107" s="12">
        <f t="shared" si="89"/>
        <v>10350056.169919999</v>
      </c>
      <c r="L107" s="6">
        <f t="shared" si="90"/>
        <v>42.16818</v>
      </c>
      <c r="M107" s="6">
        <f t="shared" si="91"/>
        <v>5242880</v>
      </c>
      <c r="N107" s="13">
        <f t="shared" si="92"/>
        <v>0.648471843032701</v>
      </c>
      <c r="O107" s="13"/>
      <c r="P107" s="7">
        <f t="shared" si="93"/>
        <v>3.2023490935314176E-3</v>
      </c>
      <c r="Q107" s="7">
        <f t="shared" si="94"/>
        <v>0</v>
      </c>
      <c r="R107" s="6">
        <f t="shared" si="95"/>
        <v>3.2023490935314176E-3</v>
      </c>
      <c r="S107" s="6">
        <f t="shared" si="96"/>
        <v>3.2023490935314176E-3</v>
      </c>
      <c r="T107" s="7">
        <f t="shared" si="97"/>
        <v>2.4891547091167301E-3</v>
      </c>
      <c r="U107" s="7">
        <f t="shared" si="98"/>
        <v>5.4591069290129246E-2</v>
      </c>
      <c r="V107" s="7">
        <f t="shared" si="99"/>
        <v>0.44156034288477386</v>
      </c>
      <c r="W107" s="6">
        <f t="shared" si="100"/>
        <v>0.49864056688401981</v>
      </c>
      <c r="X107" s="6">
        <v>1.7260000000000001E-3</v>
      </c>
      <c r="Y107" s="6">
        <v>0.50859466666724207</v>
      </c>
      <c r="Z107" s="6">
        <f t="shared" si="101"/>
        <v>85.53586868664064</v>
      </c>
      <c r="AA107" s="6">
        <f t="shared" si="103"/>
        <v>85.53586868664064</v>
      </c>
      <c r="AB107" s="6">
        <f t="shared" si="102"/>
        <v>1.9571773822266449</v>
      </c>
    </row>
    <row r="108" spans="7:28">
      <c r="G108" s="6">
        <v>114919</v>
      </c>
      <c r="H108" s="6">
        <v>3384159</v>
      </c>
      <c r="I108" s="12">
        <f t="shared" si="88"/>
        <v>6768318</v>
      </c>
      <c r="J108" s="6">
        <v>1328542.090454</v>
      </c>
      <c r="K108" s="12">
        <f t="shared" si="89"/>
        <v>10628336.723632</v>
      </c>
      <c r="L108" s="6">
        <f t="shared" si="90"/>
        <v>42.908287999999999</v>
      </c>
      <c r="M108" s="6">
        <f t="shared" si="91"/>
        <v>5242880</v>
      </c>
      <c r="N108" s="13">
        <f t="shared" si="92"/>
        <v>0.63681817541127694</v>
      </c>
      <c r="O108" s="13"/>
      <c r="P108" s="7">
        <f t="shared" si="93"/>
        <v>3.2293535803091275E-3</v>
      </c>
      <c r="Q108" s="7">
        <f t="shared" si="94"/>
        <v>0</v>
      </c>
      <c r="R108" s="6">
        <f t="shared" si="95"/>
        <v>3.2293535803091275E-3</v>
      </c>
      <c r="S108" s="6">
        <f t="shared" si="96"/>
        <v>3.2293535803091275E-3</v>
      </c>
      <c r="T108" s="7">
        <f t="shared" si="97"/>
        <v>2.5101450332402912E-3</v>
      </c>
      <c r="U108" s="7">
        <f t="shared" si="98"/>
        <v>5.6058851951438692E-2</v>
      </c>
      <c r="V108" s="7">
        <f t="shared" si="99"/>
        <v>0.44232782899639278</v>
      </c>
      <c r="W108" s="6">
        <f t="shared" si="100"/>
        <v>0.50089682598107177</v>
      </c>
      <c r="X108" s="6">
        <v>1.7290000000000001E-3</v>
      </c>
      <c r="Y108" s="6">
        <v>0.5191034333327571</v>
      </c>
      <c r="Z108" s="6">
        <f t="shared" si="101"/>
        <v>86.775799902205165</v>
      </c>
      <c r="AA108" s="6">
        <f t="shared" si="103"/>
        <v>86.775799902205165</v>
      </c>
      <c r="AB108" s="6">
        <f t="shared" si="102"/>
        <v>3.5073178450766447</v>
      </c>
    </row>
    <row r="109" spans="7:28">
      <c r="G109" s="6">
        <v>127224</v>
      </c>
      <c r="H109" s="6">
        <v>3421188</v>
      </c>
      <c r="I109" s="12">
        <f t="shared" si="88"/>
        <v>6842376</v>
      </c>
      <c r="J109" s="6">
        <v>1355398.7561039999</v>
      </c>
      <c r="K109" s="12">
        <f t="shared" si="89"/>
        <v>10843190.048831999</v>
      </c>
      <c r="L109" s="6">
        <f t="shared" si="90"/>
        <v>43.598736000000002</v>
      </c>
      <c r="M109" s="6">
        <f t="shared" si="91"/>
        <v>5242880</v>
      </c>
      <c r="N109" s="13">
        <f t="shared" si="92"/>
        <v>0.631029795584653</v>
      </c>
      <c r="O109" s="13"/>
      <c r="P109" s="7">
        <f t="shared" si="93"/>
        <v>3.2646887208049691E-3</v>
      </c>
      <c r="Q109" s="7">
        <f t="shared" si="94"/>
        <v>0</v>
      </c>
      <c r="R109" s="6">
        <f t="shared" si="95"/>
        <v>3.2646887208049691E-3</v>
      </c>
      <c r="S109" s="6">
        <f t="shared" si="96"/>
        <v>3.2646887208049691E-3</v>
      </c>
      <c r="T109" s="7">
        <f t="shared" si="97"/>
        <v>2.5376106932272643E-3</v>
      </c>
      <c r="U109" s="7">
        <f t="shared" si="98"/>
        <v>5.719208954654427E-2</v>
      </c>
      <c r="V109" s="7">
        <f t="shared" si="99"/>
        <v>0.43183885213760037</v>
      </c>
      <c r="W109" s="6">
        <f t="shared" si="100"/>
        <v>0.4915685523773719</v>
      </c>
      <c r="X109" s="6">
        <v>1.688E-3</v>
      </c>
      <c r="Y109" s="6">
        <v>0.51187193333389602</v>
      </c>
      <c r="Z109" s="6">
        <f t="shared" si="101"/>
        <v>93.405729905507641</v>
      </c>
      <c r="AA109" s="6">
        <f t="shared" si="103"/>
        <v>93.405729905507641</v>
      </c>
      <c r="AB109" s="6">
        <f t="shared" si="102"/>
        <v>3.966496233596021</v>
      </c>
    </row>
    <row r="110" spans="7:28">
      <c r="G110" s="6">
        <v>147900</v>
      </c>
      <c r="H110" s="6">
        <v>3489300</v>
      </c>
      <c r="I110" s="12">
        <f t="shared" si="88"/>
        <v>6978600</v>
      </c>
      <c r="J110" s="6">
        <v>434943.36486799998</v>
      </c>
      <c r="K110" s="12">
        <f t="shared" si="89"/>
        <v>3479546.9189439998</v>
      </c>
      <c r="L110" s="6">
        <f t="shared" si="90"/>
        <v>44.829599999999999</v>
      </c>
      <c r="M110" s="6">
        <f t="shared" si="91"/>
        <v>5242880</v>
      </c>
      <c r="N110" s="13">
        <f t="shared" si="92"/>
        <v>2.0056059488681703</v>
      </c>
      <c r="O110" s="13"/>
      <c r="P110" s="7">
        <f t="shared" si="93"/>
        <v>3.3296849964120005E-3</v>
      </c>
      <c r="Q110" s="7">
        <f t="shared" si="94"/>
        <v>0</v>
      </c>
      <c r="R110" s="6">
        <f t="shared" si="95"/>
        <v>3.3296849964120005E-3</v>
      </c>
      <c r="S110" s="6">
        <f t="shared" si="96"/>
        <v>3.3296849964120005E-3</v>
      </c>
      <c r="T110" s="7">
        <f t="shared" si="97"/>
        <v>2.588131664169842E-3</v>
      </c>
      <c r="U110" s="7">
        <f t="shared" si="98"/>
        <v>1.8352768703070319E-2</v>
      </c>
      <c r="V110" s="7">
        <f t="shared" si="99"/>
        <v>0.182405865861439</v>
      </c>
      <c r="W110" s="6">
        <f t="shared" si="100"/>
        <v>0.20334676622867917</v>
      </c>
      <c r="X110" s="6">
        <v>7.1299999999999998E-4</v>
      </c>
      <c r="Y110" s="6">
        <v>0.20920212222214302</v>
      </c>
      <c r="Z110" s="6">
        <f t="shared" si="101"/>
        <v>366.99649318541378</v>
      </c>
      <c r="AA110" s="6">
        <f t="shared" si="103"/>
        <v>366.99649318541378</v>
      </c>
      <c r="AB110" s="6">
        <f t="shared" si="102"/>
        <v>2.7988989457985931</v>
      </c>
    </row>
    <row r="111" spans="7:28">
      <c r="G111" s="6">
        <v>325557</v>
      </c>
      <c r="H111" s="6">
        <v>3216152</v>
      </c>
      <c r="I111" s="12">
        <f t="shared" si="88"/>
        <v>6432304</v>
      </c>
      <c r="J111" s="6">
        <v>354003.39562999998</v>
      </c>
      <c r="K111" s="12">
        <f t="shared" si="89"/>
        <v>2832027.1650399999</v>
      </c>
      <c r="L111" s="6">
        <f t="shared" si="90"/>
        <v>45.104964000000002</v>
      </c>
      <c r="M111" s="6">
        <f t="shared" si="91"/>
        <v>5242880</v>
      </c>
      <c r="N111" s="13">
        <f t="shared" si="92"/>
        <v>2.2712719988719279</v>
      </c>
      <c r="O111" s="13">
        <f>MAX(N111:N325)</f>
        <v>2.3376087561760088</v>
      </c>
      <c r="P111" s="7">
        <f t="shared" si="93"/>
        <v>3.0690319148770377E-3</v>
      </c>
      <c r="Q111" s="7">
        <f t="shared" si="94"/>
        <v>0</v>
      </c>
      <c r="R111" s="6">
        <f t="shared" si="95"/>
        <v>3.0690319148770377E-3</v>
      </c>
      <c r="S111" s="6">
        <f t="shared" si="96"/>
        <v>3.0690319148770377E-3</v>
      </c>
      <c r="T111" s="7">
        <f t="shared" si="97"/>
        <v>2.385528566756417E-3</v>
      </c>
      <c r="U111" s="7">
        <f t="shared" si="98"/>
        <v>1.4937444653445001E-2</v>
      </c>
      <c r="V111" s="7">
        <f t="shared" si="99"/>
        <v>0.29036557889583908</v>
      </c>
      <c r="W111" s="6">
        <f t="shared" si="100"/>
        <v>0.30768855211604051</v>
      </c>
      <c r="X111" s="6">
        <v>1.1349999999999999E-3</v>
      </c>
      <c r="Y111" s="6">
        <v>0.29546052941196499</v>
      </c>
      <c r="Z111" s="6">
        <f t="shared" si="101"/>
        <v>170.39928765436457</v>
      </c>
      <c r="AA111" s="6">
        <f t="shared" si="103"/>
        <v>170.39928765436457</v>
      </c>
      <c r="AB111" s="6">
        <f t="shared" si="102"/>
        <v>4.1386315554270912</v>
      </c>
    </row>
    <row r="112" spans="7:28">
      <c r="G112" s="6">
        <v>400727</v>
      </c>
      <c r="H112" s="6">
        <v>3200440</v>
      </c>
      <c r="I112" s="12">
        <f t="shared" si="88"/>
        <v>6400880</v>
      </c>
      <c r="J112" s="6">
        <v>530030.62719699997</v>
      </c>
      <c r="K112" s="12">
        <f t="shared" si="89"/>
        <v>4240245.0175759997</v>
      </c>
      <c r="L112" s="6">
        <f t="shared" si="90"/>
        <v>46.419820000000001</v>
      </c>
      <c r="M112" s="6">
        <f t="shared" si="91"/>
        <v>5242880</v>
      </c>
      <c r="N112" s="13">
        <f t="shared" si="92"/>
        <v>1.5095542765731873</v>
      </c>
      <c r="O112" s="13">
        <f>MIN(N111:N325)</f>
        <v>0.18294684965111693</v>
      </c>
      <c r="P112" s="7">
        <f t="shared" si="93"/>
        <v>3.0540386466961348E-3</v>
      </c>
      <c r="Q112" s="7">
        <f t="shared" si="94"/>
        <v>0</v>
      </c>
      <c r="R112" s="6">
        <f t="shared" si="95"/>
        <v>3.0540386466961348E-3</v>
      </c>
      <c r="S112" s="6">
        <f t="shared" si="96"/>
        <v>3.0540386466961348E-3</v>
      </c>
      <c r="T112" s="7">
        <f t="shared" si="97"/>
        <v>2.3738744456698276E-3</v>
      </c>
      <c r="U112" s="7">
        <f t="shared" si="98"/>
        <v>2.2365048629818782E-2</v>
      </c>
      <c r="V112" s="7">
        <f t="shared" si="99"/>
        <v>0.33692640300072257</v>
      </c>
      <c r="W112" s="6">
        <f t="shared" si="100"/>
        <v>0.36166532607621116</v>
      </c>
      <c r="X112" s="6">
        <v>1.317E-3</v>
      </c>
      <c r="Y112" s="6">
        <v>0.35965623749999998</v>
      </c>
      <c r="Z112" s="6">
        <f t="shared" si="101"/>
        <v>131.8935950414681</v>
      </c>
      <c r="AA112" s="6">
        <f t="shared" si="103"/>
        <v>131.8935950414681</v>
      </c>
      <c r="AB112" s="6">
        <f t="shared" si="102"/>
        <v>0.55861357783658128</v>
      </c>
    </row>
    <row r="113" spans="7:28">
      <c r="G113" s="6">
        <v>67173</v>
      </c>
      <c r="H113" s="6">
        <v>3833077</v>
      </c>
      <c r="I113" s="12">
        <f t="shared" si="88"/>
        <v>7666154</v>
      </c>
      <c r="J113" s="6">
        <v>409935.68640100001</v>
      </c>
      <c r="K113" s="12">
        <f t="shared" si="89"/>
        <v>3279485.4912080001</v>
      </c>
      <c r="L113" s="6">
        <f t="shared" si="90"/>
        <v>47.340384</v>
      </c>
      <c r="M113" s="6">
        <f t="shared" si="91"/>
        <v>5242880</v>
      </c>
      <c r="N113" s="13">
        <f t="shared" si="92"/>
        <v>2.3376087561760088</v>
      </c>
      <c r="O113" s="13"/>
      <c r="P113" s="7">
        <f t="shared" si="93"/>
        <v>3.6577362155710089E-3</v>
      </c>
      <c r="Q113" s="7">
        <f t="shared" si="94"/>
        <v>0</v>
      </c>
      <c r="R113" s="6">
        <f t="shared" si="95"/>
        <v>3.6577362155710089E-3</v>
      </c>
      <c r="S113" s="6">
        <f t="shared" si="96"/>
        <v>3.6577362155710089E-3</v>
      </c>
      <c r="T113" s="7">
        <f t="shared" si="97"/>
        <v>2.8431226764397289E-3</v>
      </c>
      <c r="U113" s="7">
        <f t="shared" si="98"/>
        <v>1.7297550539563236E-2</v>
      </c>
      <c r="V113" s="7">
        <f t="shared" si="99"/>
        <v>0.25813116220784282</v>
      </c>
      <c r="W113" s="6">
        <f t="shared" si="100"/>
        <v>0.27827183542384581</v>
      </c>
      <c r="X113" s="6">
        <v>1.0089999999999999E-3</v>
      </c>
      <c r="Y113" s="6">
        <v>0.27274711428542597</v>
      </c>
      <c r="Z113" s="6">
        <f t="shared" si="101"/>
        <v>262.51102235589781</v>
      </c>
      <c r="AA113" s="6">
        <f t="shared" si="103"/>
        <v>262.51102235589781</v>
      </c>
      <c r="AB113" s="6">
        <f t="shared" si="102"/>
        <v>2.0255837180511098</v>
      </c>
    </row>
    <row r="114" spans="7:28">
      <c r="G114" s="6">
        <v>715176</v>
      </c>
      <c r="H114" s="6">
        <v>2766523</v>
      </c>
      <c r="I114" s="12">
        <f t="shared" si="88"/>
        <v>5533046</v>
      </c>
      <c r="J114" s="6">
        <v>1099826.0881350001</v>
      </c>
      <c r="K114" s="12">
        <f t="shared" si="89"/>
        <v>8798608.7050800007</v>
      </c>
      <c r="L114" s="6">
        <f t="shared" si="90"/>
        <v>47.501795999999999</v>
      </c>
      <c r="M114" s="6">
        <f t="shared" si="91"/>
        <v>5242880</v>
      </c>
      <c r="N114" s="13">
        <f t="shared" si="92"/>
        <v>0.62885465025912768</v>
      </c>
      <c r="O114" s="13"/>
      <c r="P114" s="7">
        <f t="shared" si="93"/>
        <v>2.6399708036937831E-3</v>
      </c>
      <c r="Q114" s="7">
        <f t="shared" si="94"/>
        <v>0</v>
      </c>
      <c r="R114" s="6">
        <f t="shared" si="95"/>
        <v>2.6399708036937831E-3</v>
      </c>
      <c r="S114" s="6">
        <f t="shared" si="96"/>
        <v>2.6399708036937831E-3</v>
      </c>
      <c r="T114" s="7">
        <f t="shared" si="97"/>
        <v>2.0520235508423306E-3</v>
      </c>
      <c r="U114" s="7">
        <f t="shared" si="98"/>
        <v>4.6408004902592656E-2</v>
      </c>
      <c r="V114" s="7">
        <f t="shared" si="99"/>
        <v>0.38476637062497088</v>
      </c>
      <c r="W114" s="6">
        <f t="shared" si="100"/>
        <v>0.43322639907840588</v>
      </c>
      <c r="X114" s="6">
        <v>1.5039999999999999E-3</v>
      </c>
      <c r="Y114" s="6">
        <v>0.45912607999999994</v>
      </c>
      <c r="Z114" s="6">
        <f t="shared" si="101"/>
        <v>75.529973649852607</v>
      </c>
      <c r="AA114" s="6">
        <f t="shared" si="103"/>
        <v>75.529973649852607</v>
      </c>
      <c r="AB114" s="6">
        <f t="shared" si="102"/>
        <v>5.6410824934175086</v>
      </c>
    </row>
    <row r="115" spans="7:28">
      <c r="G115" s="6">
        <v>94653</v>
      </c>
      <c r="H115" s="6">
        <v>3803485</v>
      </c>
      <c r="I115" s="12">
        <f t="shared" si="88"/>
        <v>7606970</v>
      </c>
      <c r="J115" s="6">
        <v>1491302.062622</v>
      </c>
      <c r="K115" s="12">
        <f t="shared" si="89"/>
        <v>11930416.500976</v>
      </c>
      <c r="L115" s="6">
        <f t="shared" si="90"/>
        <v>47.534880000000001</v>
      </c>
      <c r="M115" s="6">
        <f t="shared" si="91"/>
        <v>5242880</v>
      </c>
      <c r="N115" s="13">
        <f t="shared" si="92"/>
        <v>0.63761143622921224</v>
      </c>
      <c r="O115" s="13"/>
      <c r="P115" s="7">
        <f t="shared" si="93"/>
        <v>3.6294978759573832E-3</v>
      </c>
      <c r="Q115" s="7">
        <f t="shared" si="94"/>
        <v>0</v>
      </c>
      <c r="R115" s="6">
        <f t="shared" si="95"/>
        <v>3.6294978759573832E-3</v>
      </c>
      <c r="S115" s="6">
        <f t="shared" si="96"/>
        <v>3.6294978759573832E-3</v>
      </c>
      <c r="T115" s="7">
        <f t="shared" si="97"/>
        <v>2.821173290543958E-3</v>
      </c>
      <c r="U115" s="7">
        <f t="shared" si="98"/>
        <v>6.2926633746946736E-2</v>
      </c>
      <c r="V115" s="7">
        <f t="shared" si="99"/>
        <v>0.55898571796247432</v>
      </c>
      <c r="W115" s="6">
        <f t="shared" si="100"/>
        <v>0.62473352499996504</v>
      </c>
      <c r="X115" s="6">
        <v>2.1849999999999999E-3</v>
      </c>
      <c r="Y115" s="6">
        <v>0.62105893749999996</v>
      </c>
      <c r="Z115" s="6">
        <f t="shared" si="101"/>
        <v>66.109742606745243</v>
      </c>
      <c r="AA115" s="6">
        <f t="shared" si="103"/>
        <v>66.109742606745243</v>
      </c>
      <c r="AB115" s="6">
        <f t="shared" si="102"/>
        <v>0.59166486110910799</v>
      </c>
    </row>
    <row r="116" spans="7:28">
      <c r="G116" s="6">
        <v>141347</v>
      </c>
      <c r="H116" s="6">
        <v>3740507</v>
      </c>
      <c r="I116" s="12">
        <f t="shared" si="88"/>
        <v>7481014</v>
      </c>
      <c r="J116" s="6">
        <v>1499416.1829830001</v>
      </c>
      <c r="K116" s="12">
        <f t="shared" si="89"/>
        <v>11995329.463864001</v>
      </c>
      <c r="L116" s="6">
        <f t="shared" si="90"/>
        <v>47.713023999999997</v>
      </c>
      <c r="M116" s="6">
        <f t="shared" si="91"/>
        <v>5242880</v>
      </c>
      <c r="N116" s="13">
        <f t="shared" si="92"/>
        <v>0.62366056910204914</v>
      </c>
      <c r="O116" s="13"/>
      <c r="P116" s="7">
        <f t="shared" si="93"/>
        <v>3.5694007499710726E-3</v>
      </c>
      <c r="Q116" s="7">
        <f t="shared" si="94"/>
        <v>0</v>
      </c>
      <c r="R116" s="6">
        <f t="shared" si="95"/>
        <v>3.5694007499710726E-3</v>
      </c>
      <c r="S116" s="6">
        <f t="shared" si="96"/>
        <v>3.5694007499710726E-3</v>
      </c>
      <c r="T116" s="7">
        <f t="shared" si="97"/>
        <v>2.7744603808067358E-3</v>
      </c>
      <c r="U116" s="7">
        <f t="shared" si="98"/>
        <v>6.3269015275768323E-2</v>
      </c>
      <c r="V116" s="7">
        <f t="shared" si="99"/>
        <v>0.49912180125619565</v>
      </c>
      <c r="W116" s="6">
        <f t="shared" si="100"/>
        <v>0.56516527691277074</v>
      </c>
      <c r="X116" s="6">
        <v>1.951E-3</v>
      </c>
      <c r="Y116" s="6">
        <v>0.58815682142801406</v>
      </c>
      <c r="Z116" s="6">
        <f t="shared" si="101"/>
        <v>82.952370577707455</v>
      </c>
      <c r="AA116" s="6">
        <f t="shared" si="103"/>
        <v>82.952370577707455</v>
      </c>
      <c r="AB116" s="6">
        <f t="shared" si="102"/>
        <v>3.9090840533688027</v>
      </c>
    </row>
    <row r="117" spans="7:28">
      <c r="G117" s="6">
        <v>113076</v>
      </c>
      <c r="H117" s="6">
        <v>3805068</v>
      </c>
      <c r="I117" s="12">
        <f t="shared" si="88"/>
        <v>7610136</v>
      </c>
      <c r="J117" s="6">
        <v>593722.33941699995</v>
      </c>
      <c r="K117" s="12">
        <f t="shared" si="89"/>
        <v>4749778.7153359996</v>
      </c>
      <c r="L117" s="6">
        <f t="shared" si="90"/>
        <v>47.922336000000001</v>
      </c>
      <c r="M117" s="6">
        <f t="shared" si="91"/>
        <v>5242880</v>
      </c>
      <c r="N117" s="13">
        <f t="shared" si="92"/>
        <v>1.6022085356163078</v>
      </c>
      <c r="O117" s="13"/>
      <c r="P117" s="7">
        <f t="shared" si="93"/>
        <v>3.6310084629947031E-3</v>
      </c>
      <c r="Q117" s="7">
        <f t="shared" si="94"/>
        <v>0</v>
      </c>
      <c r="R117" s="6">
        <f t="shared" si="95"/>
        <v>3.6310084629947031E-3</v>
      </c>
      <c r="S117" s="6">
        <f t="shared" si="96"/>
        <v>3.6310084629947031E-3</v>
      </c>
      <c r="T117" s="7">
        <f t="shared" si="97"/>
        <v>2.8223474551111721E-3</v>
      </c>
      <c r="U117" s="7">
        <f t="shared" si="98"/>
        <v>2.5052569252258742E-2</v>
      </c>
      <c r="V117" s="7">
        <f t="shared" si="99"/>
        <v>0.28729563444936329</v>
      </c>
      <c r="W117" s="6">
        <f t="shared" si="100"/>
        <v>0.3151705511567332</v>
      </c>
      <c r="X117" s="6">
        <v>1.1230000000000001E-3</v>
      </c>
      <c r="Y117" s="6">
        <v>0.31451720625000007</v>
      </c>
      <c r="Z117" s="6">
        <f t="shared" si="101"/>
        <v>223.33111869943929</v>
      </c>
      <c r="AA117" s="6">
        <f t="shared" si="103"/>
        <v>223.33111869943929</v>
      </c>
      <c r="AB117" s="6">
        <f t="shared" si="102"/>
        <v>0.20772946400071016</v>
      </c>
    </row>
    <row r="118" spans="7:28">
      <c r="G118" s="6">
        <v>113076</v>
      </c>
      <c r="H118" s="6">
        <v>3805068</v>
      </c>
      <c r="I118" s="12">
        <f t="shared" si="88"/>
        <v>7610136</v>
      </c>
      <c r="J118" s="6">
        <v>607256.77960200002</v>
      </c>
      <c r="K118" s="12">
        <f t="shared" si="89"/>
        <v>4858054.2368160002</v>
      </c>
      <c r="L118" s="6">
        <f t="shared" si="90"/>
        <v>47.922336000000001</v>
      </c>
      <c r="M118" s="6">
        <f t="shared" si="91"/>
        <v>5242880</v>
      </c>
      <c r="N118" s="13">
        <f t="shared" si="92"/>
        <v>1.5664987727653967</v>
      </c>
      <c r="O118" s="13"/>
      <c r="P118" s="7">
        <f t="shared" si="93"/>
        <v>3.6310084629947031E-3</v>
      </c>
      <c r="Q118" s="7">
        <f t="shared" si="94"/>
        <v>0</v>
      </c>
      <c r="R118" s="6">
        <f t="shared" si="95"/>
        <v>3.6310084629947031E-3</v>
      </c>
      <c r="S118" s="6">
        <f t="shared" si="96"/>
        <v>3.6310084629947031E-3</v>
      </c>
      <c r="T118" s="7">
        <f t="shared" si="97"/>
        <v>2.8223474551111721E-3</v>
      </c>
      <c r="U118" s="7">
        <f t="shared" si="98"/>
        <v>2.5623665331207392E-2</v>
      </c>
      <c r="V118" s="7">
        <f t="shared" si="99"/>
        <v>0.28396986129901447</v>
      </c>
      <c r="W118" s="6">
        <f t="shared" si="100"/>
        <v>0.31241587408533306</v>
      </c>
      <c r="X118" s="6">
        <v>1.1100000000000001E-3</v>
      </c>
      <c r="Y118" s="6">
        <v>0.31382964705915006</v>
      </c>
      <c r="Z118" s="6">
        <f t="shared" si="101"/>
        <v>227.11787954907234</v>
      </c>
      <c r="AA118" s="6">
        <f t="shared" si="103"/>
        <v>227.11787954907234</v>
      </c>
      <c r="AB118" s="6">
        <f t="shared" si="102"/>
        <v>0.45049057253362085</v>
      </c>
    </row>
    <row r="119" spans="7:28">
      <c r="G119" s="6">
        <v>113076</v>
      </c>
      <c r="H119" s="6">
        <v>3805068</v>
      </c>
      <c r="I119" s="12">
        <f t="shared" si="88"/>
        <v>7610136</v>
      </c>
      <c r="J119" s="6">
        <v>607829.88470499997</v>
      </c>
      <c r="K119" s="12">
        <f t="shared" si="89"/>
        <v>4862639.0776399998</v>
      </c>
      <c r="L119" s="6">
        <f t="shared" si="90"/>
        <v>47.922336000000001</v>
      </c>
      <c r="M119" s="6">
        <f t="shared" si="91"/>
        <v>5242880</v>
      </c>
      <c r="N119" s="13">
        <f t="shared" si="92"/>
        <v>1.5650217666768416</v>
      </c>
      <c r="O119" s="13"/>
      <c r="P119" s="7">
        <f t="shared" si="93"/>
        <v>3.6310084629947031E-3</v>
      </c>
      <c r="Q119" s="7">
        <f t="shared" si="94"/>
        <v>0</v>
      </c>
      <c r="R119" s="6">
        <f t="shared" si="95"/>
        <v>3.6310084629947031E-3</v>
      </c>
      <c r="S119" s="6">
        <f t="shared" si="96"/>
        <v>3.6310084629947031E-3</v>
      </c>
      <c r="T119" s="7">
        <f t="shared" si="97"/>
        <v>2.8223474551111721E-3</v>
      </c>
      <c r="U119" s="7">
        <f t="shared" si="98"/>
        <v>2.56478479403641E-2</v>
      </c>
      <c r="V119" s="7">
        <f t="shared" si="99"/>
        <v>0.28422569000288744</v>
      </c>
      <c r="W119" s="6">
        <f t="shared" si="100"/>
        <v>0.31269588539836274</v>
      </c>
      <c r="X119" s="6">
        <v>1.111E-3</v>
      </c>
      <c r="Y119" s="6">
        <v>0.31238542499999999</v>
      </c>
      <c r="Z119" s="6">
        <f t="shared" si="101"/>
        <v>226.8234440139247</v>
      </c>
      <c r="AA119" s="6">
        <f t="shared" si="103"/>
        <v>226.8234440139247</v>
      </c>
      <c r="AB119" s="6">
        <f t="shared" si="102"/>
        <v>9.9383765539875657E-2</v>
      </c>
    </row>
    <row r="120" spans="7:28">
      <c r="G120" s="6">
        <v>113076</v>
      </c>
      <c r="H120" s="6">
        <v>3805068</v>
      </c>
      <c r="I120" s="12">
        <f t="shared" si="88"/>
        <v>7610136</v>
      </c>
      <c r="J120" s="6">
        <v>606250.68548600003</v>
      </c>
      <c r="K120" s="12">
        <f t="shared" si="89"/>
        <v>4850005.4838880002</v>
      </c>
      <c r="L120" s="6">
        <f t="shared" si="90"/>
        <v>47.922336000000001</v>
      </c>
      <c r="M120" s="6">
        <f t="shared" si="91"/>
        <v>5242880</v>
      </c>
      <c r="N120" s="13">
        <f t="shared" si="92"/>
        <v>1.5690984320082346</v>
      </c>
      <c r="O120" s="13"/>
      <c r="P120" s="7">
        <f t="shared" si="93"/>
        <v>3.6310084629947031E-3</v>
      </c>
      <c r="Q120" s="7">
        <f t="shared" si="94"/>
        <v>0</v>
      </c>
      <c r="R120" s="6">
        <f t="shared" si="95"/>
        <v>3.6310084629947031E-3</v>
      </c>
      <c r="S120" s="6">
        <f t="shared" si="96"/>
        <v>3.6310084629947031E-3</v>
      </c>
      <c r="T120" s="7">
        <f t="shared" si="97"/>
        <v>2.8223474551111721E-3</v>
      </c>
      <c r="U120" s="7">
        <f t="shared" si="98"/>
        <v>2.5581212418722861E-2</v>
      </c>
      <c r="V120" s="7">
        <f t="shared" si="99"/>
        <v>0.28755146315323626</v>
      </c>
      <c r="W120" s="6">
        <f t="shared" si="100"/>
        <v>0.31595502302707029</v>
      </c>
      <c r="X120" s="6">
        <v>1.124E-3</v>
      </c>
      <c r="Y120" s="6">
        <v>0.31538034999999998</v>
      </c>
      <c r="Z120" s="6">
        <f t="shared" si="101"/>
        <v>223.04345756180632</v>
      </c>
      <c r="AA120" s="6">
        <f t="shared" si="103"/>
        <v>223.04345756180632</v>
      </c>
      <c r="AB120" s="6">
        <f t="shared" si="102"/>
        <v>0.18221586318561572</v>
      </c>
    </row>
    <row r="121" spans="7:28">
      <c r="G121" s="6">
        <v>410236</v>
      </c>
      <c r="H121" s="6">
        <v>3356824</v>
      </c>
      <c r="I121" s="12">
        <f t="shared" si="88"/>
        <v>6713648</v>
      </c>
      <c r="J121" s="6">
        <v>583503.43115199998</v>
      </c>
      <c r="K121" s="12">
        <f t="shared" si="89"/>
        <v>4668027.4492159998</v>
      </c>
      <c r="L121" s="6">
        <f t="shared" si="90"/>
        <v>48.486607999999997</v>
      </c>
      <c r="M121" s="6">
        <f t="shared" si="91"/>
        <v>5242880</v>
      </c>
      <c r="N121" s="13">
        <f t="shared" si="92"/>
        <v>1.4382194777212727</v>
      </c>
      <c r="O121" s="13"/>
      <c r="P121" s="7">
        <f t="shared" si="93"/>
        <v>3.2032689961871198E-3</v>
      </c>
      <c r="Q121" s="7">
        <f t="shared" si="94"/>
        <v>0</v>
      </c>
      <c r="R121" s="6">
        <f t="shared" si="95"/>
        <v>3.2032689961871198E-3</v>
      </c>
      <c r="S121" s="6">
        <f t="shared" si="96"/>
        <v>3.2032689961871198E-3</v>
      </c>
      <c r="T121" s="7">
        <f t="shared" si="97"/>
        <v>2.4898697404766761E-3</v>
      </c>
      <c r="U121" s="7">
        <f t="shared" si="98"/>
        <v>2.4621374584322248E-2</v>
      </c>
      <c r="V121" s="7">
        <f t="shared" si="99"/>
        <v>0.32771656966129503</v>
      </c>
      <c r="W121" s="6">
        <f t="shared" si="100"/>
        <v>0.35482781398609398</v>
      </c>
      <c r="X121" s="6">
        <v>1.281E-3</v>
      </c>
      <c r="Y121" s="6">
        <v>0.35855189999999998</v>
      </c>
      <c r="Z121" s="6">
        <f t="shared" si="101"/>
        <v>150.06003092795626</v>
      </c>
      <c r="AA121" s="6">
        <f t="shared" si="103"/>
        <v>150.06003092795626</v>
      </c>
      <c r="AB121" s="6">
        <f t="shared" si="102"/>
        <v>1.038646291905301</v>
      </c>
    </row>
    <row r="122" spans="7:28">
      <c r="G122" s="6">
        <v>403394</v>
      </c>
      <c r="H122" s="6">
        <v>3387388</v>
      </c>
      <c r="I122" s="12">
        <f t="shared" si="88"/>
        <v>6774776</v>
      </c>
      <c r="J122" s="6">
        <v>604866.11254899995</v>
      </c>
      <c r="K122" s="12">
        <f t="shared" si="89"/>
        <v>4838928.9003919996</v>
      </c>
      <c r="L122" s="6">
        <f t="shared" si="90"/>
        <v>48.716535999999998</v>
      </c>
      <c r="M122" s="6">
        <f t="shared" si="91"/>
        <v>5242880</v>
      </c>
      <c r="N122" s="13">
        <f t="shared" si="92"/>
        <v>1.400056942240085</v>
      </c>
      <c r="O122" s="13"/>
      <c r="P122" s="7">
        <f t="shared" si="93"/>
        <v>3.2324348725033827E-3</v>
      </c>
      <c r="Q122" s="7">
        <f t="shared" si="94"/>
        <v>0</v>
      </c>
      <c r="R122" s="6">
        <f t="shared" si="95"/>
        <v>3.2324348725033827E-3</v>
      </c>
      <c r="S122" s="6">
        <f t="shared" si="96"/>
        <v>3.2324348725033827E-3</v>
      </c>
      <c r="T122" s="7">
        <f t="shared" si="97"/>
        <v>2.5125400916026002E-3</v>
      </c>
      <c r="U122" s="7">
        <f t="shared" si="98"/>
        <v>2.5522789302248824E-2</v>
      </c>
      <c r="V122" s="7">
        <f t="shared" si="99"/>
        <v>0.32925154188453293</v>
      </c>
      <c r="W122" s="6">
        <f t="shared" si="100"/>
        <v>0.35728687127838438</v>
      </c>
      <c r="X122" s="6">
        <v>1.2869999999999999E-3</v>
      </c>
      <c r="Y122" s="6">
        <v>0.36275703749999999</v>
      </c>
      <c r="Z122" s="6">
        <f t="shared" si="101"/>
        <v>151.16044075395359</v>
      </c>
      <c r="AA122" s="6">
        <f t="shared" si="103"/>
        <v>151.16044075395359</v>
      </c>
      <c r="AB122" s="6">
        <f t="shared" si="102"/>
        <v>1.5079421365093746</v>
      </c>
    </row>
    <row r="123" spans="7:28">
      <c r="G123" s="6">
        <v>448695</v>
      </c>
      <c r="H123" s="6">
        <v>3314611</v>
      </c>
      <c r="I123" s="12">
        <f t="shared" si="88"/>
        <v>6629222</v>
      </c>
      <c r="J123" s="6">
        <v>1381872.4582519999</v>
      </c>
      <c r="K123" s="12">
        <f t="shared" si="89"/>
        <v>11054979.666015999</v>
      </c>
      <c r="L123" s="6">
        <f t="shared" si="90"/>
        <v>48.749231999999999</v>
      </c>
      <c r="M123" s="6">
        <f t="shared" si="91"/>
        <v>5242880</v>
      </c>
      <c r="N123" s="13">
        <f t="shared" si="92"/>
        <v>0.59965935716542507</v>
      </c>
      <c r="O123" s="13"/>
      <c r="P123" s="7">
        <f t="shared" si="93"/>
        <v>3.1629869932772127E-3</v>
      </c>
      <c r="Q123" s="7">
        <f t="shared" si="94"/>
        <v>0</v>
      </c>
      <c r="R123" s="6">
        <f t="shared" si="95"/>
        <v>3.1629869932772127E-3</v>
      </c>
      <c r="S123" s="6">
        <f t="shared" si="96"/>
        <v>3.1629869932772127E-3</v>
      </c>
      <c r="T123" s="7">
        <f t="shared" si="97"/>
        <v>2.4585589325955533E-3</v>
      </c>
      <c r="U123" s="7">
        <f t="shared" si="98"/>
        <v>5.8309167703107651E-2</v>
      </c>
      <c r="V123" s="7">
        <f t="shared" si="99"/>
        <v>0.67794606526341283</v>
      </c>
      <c r="W123" s="6">
        <f t="shared" si="100"/>
        <v>0.73871379189911601</v>
      </c>
      <c r="X123" s="6">
        <v>2.65E-3</v>
      </c>
      <c r="Y123" s="6">
        <v>0.74350166666755002</v>
      </c>
      <c r="Z123" s="6">
        <f t="shared" si="101"/>
        <v>19.357999746309911</v>
      </c>
      <c r="AA123" s="6">
        <f t="shared" si="103"/>
        <v>19.357999746309911</v>
      </c>
      <c r="AB123" s="6">
        <f t="shared" si="102"/>
        <v>0.64396288308185634</v>
      </c>
    </row>
    <row r="124" spans="7:28">
      <c r="G124" s="6">
        <v>115625</v>
      </c>
      <c r="H124" s="6">
        <v>3897557</v>
      </c>
      <c r="I124" s="12">
        <f t="shared" si="88"/>
        <v>7795114</v>
      </c>
      <c r="J124" s="6">
        <v>638147.69671599998</v>
      </c>
      <c r="K124" s="12">
        <f t="shared" si="89"/>
        <v>5105181.5737279998</v>
      </c>
      <c r="L124" s="6">
        <f t="shared" si="90"/>
        <v>49.083184000000003</v>
      </c>
      <c r="M124" s="6">
        <f t="shared" si="91"/>
        <v>5242880</v>
      </c>
      <c r="N124" s="13">
        <f t="shared" si="92"/>
        <v>1.5269024005169141</v>
      </c>
      <c r="O124" s="13"/>
      <c r="P124" s="7">
        <f t="shared" si="93"/>
        <v>3.7192666338694202E-3</v>
      </c>
      <c r="Q124" s="7">
        <f t="shared" si="94"/>
        <v>0</v>
      </c>
      <c r="R124" s="6">
        <f t="shared" si="95"/>
        <v>3.7192666338694202E-3</v>
      </c>
      <c r="S124" s="6">
        <f t="shared" si="96"/>
        <v>3.7192666338694202E-3</v>
      </c>
      <c r="T124" s="7">
        <f t="shared" si="97"/>
        <v>2.8909496703083191E-3</v>
      </c>
      <c r="U124" s="7">
        <f t="shared" si="98"/>
        <v>2.6927131259446152E-2</v>
      </c>
      <c r="V124" s="7">
        <f t="shared" si="99"/>
        <v>0.26324773628530257</v>
      </c>
      <c r="W124" s="6">
        <f t="shared" si="100"/>
        <v>0.29306581721505703</v>
      </c>
      <c r="X124" s="6">
        <v>1.029E-3</v>
      </c>
      <c r="Y124" s="6">
        <v>0.29696939999999999</v>
      </c>
      <c r="Z124" s="6">
        <f t="shared" si="101"/>
        <v>261.44476519625078</v>
      </c>
      <c r="AA124" s="6">
        <f t="shared" si="103"/>
        <v>261.44476519625078</v>
      </c>
      <c r="AB124" s="6">
        <f t="shared" si="102"/>
        <v>1.3144730685865145</v>
      </c>
    </row>
    <row r="125" spans="7:28">
      <c r="G125" s="6">
        <v>115625</v>
      </c>
      <c r="H125" s="6">
        <v>3897557</v>
      </c>
      <c r="I125" s="12">
        <f t="shared" si="88"/>
        <v>7795114</v>
      </c>
      <c r="J125" s="6">
        <v>641830.18023699999</v>
      </c>
      <c r="K125" s="12">
        <f t="shared" si="89"/>
        <v>5134641.4418959999</v>
      </c>
      <c r="L125" s="6">
        <f t="shared" si="90"/>
        <v>49.083184000000003</v>
      </c>
      <c r="M125" s="6">
        <f t="shared" si="91"/>
        <v>5242880</v>
      </c>
      <c r="N125" s="13">
        <f t="shared" si="92"/>
        <v>1.5181418387652017</v>
      </c>
      <c r="O125" s="13"/>
      <c r="P125" s="7">
        <f t="shared" si="93"/>
        <v>3.7192666338694202E-3</v>
      </c>
      <c r="Q125" s="7">
        <f t="shared" si="94"/>
        <v>0</v>
      </c>
      <c r="R125" s="6">
        <f t="shared" si="95"/>
        <v>3.7192666338694202E-3</v>
      </c>
      <c r="S125" s="6">
        <f t="shared" si="96"/>
        <v>3.7192666338694202E-3</v>
      </c>
      <c r="T125" s="7">
        <f t="shared" si="97"/>
        <v>2.8909496703083191E-3</v>
      </c>
      <c r="U125" s="7">
        <f t="shared" si="98"/>
        <v>2.7082516474563278E-2</v>
      </c>
      <c r="V125" s="7">
        <f t="shared" si="99"/>
        <v>0.26196859276593765</v>
      </c>
      <c r="W125" s="6">
        <f t="shared" si="100"/>
        <v>0.29194205891080927</v>
      </c>
      <c r="X125" s="6">
        <v>1.024E-3</v>
      </c>
      <c r="Y125" s="6">
        <v>0.29773141333299197</v>
      </c>
      <c r="Z125" s="6">
        <f t="shared" si="101"/>
        <v>263.20963221381061</v>
      </c>
      <c r="AA125" s="6">
        <f t="shared" si="103"/>
        <v>263.20963221381061</v>
      </c>
      <c r="AB125" s="6">
        <f t="shared" si="102"/>
        <v>1.9444889463872965</v>
      </c>
    </row>
    <row r="126" spans="7:28">
      <c r="G126" s="6">
        <v>115625</v>
      </c>
      <c r="H126" s="6">
        <v>3897557</v>
      </c>
      <c r="I126" s="12">
        <f t="shared" si="88"/>
        <v>7795114</v>
      </c>
      <c r="J126" s="6">
        <v>641059.28997799999</v>
      </c>
      <c r="K126" s="12">
        <f t="shared" si="89"/>
        <v>5128474.3198239999</v>
      </c>
      <c r="L126" s="6">
        <f t="shared" si="90"/>
        <v>49.083184000000003</v>
      </c>
      <c r="M126" s="6">
        <f t="shared" si="91"/>
        <v>5242880</v>
      </c>
      <c r="N126" s="13">
        <f t="shared" si="92"/>
        <v>1.519967443313144</v>
      </c>
      <c r="O126" s="13"/>
      <c r="P126" s="7">
        <f t="shared" si="93"/>
        <v>3.7192666338694202E-3</v>
      </c>
      <c r="Q126" s="7">
        <f t="shared" si="94"/>
        <v>0</v>
      </c>
      <c r="R126" s="6">
        <f t="shared" si="95"/>
        <v>3.7192666338694202E-3</v>
      </c>
      <c r="S126" s="6">
        <f t="shared" si="96"/>
        <v>3.7192666338694202E-3</v>
      </c>
      <c r="T126" s="7">
        <f t="shared" si="97"/>
        <v>2.8909496703083191E-3</v>
      </c>
      <c r="U126" s="7">
        <f t="shared" si="98"/>
        <v>2.7049988169129371E-2</v>
      </c>
      <c r="V126" s="7">
        <f t="shared" si="99"/>
        <v>0.26222442146981068</v>
      </c>
      <c r="W126" s="6">
        <f t="shared" si="100"/>
        <v>0.29216535930924836</v>
      </c>
      <c r="X126" s="6">
        <v>1.0250000000000001E-3</v>
      </c>
      <c r="Y126" s="6">
        <v>0.29566466666632502</v>
      </c>
      <c r="Z126" s="6">
        <f t="shared" si="101"/>
        <v>262.85528135311415</v>
      </c>
      <c r="AA126" s="6">
        <f t="shared" si="103"/>
        <v>262.85528135311415</v>
      </c>
      <c r="AB126" s="6">
        <f t="shared" si="102"/>
        <v>1.1835392427955644</v>
      </c>
    </row>
    <row r="127" spans="7:28">
      <c r="G127" s="6">
        <v>115625</v>
      </c>
      <c r="H127" s="6">
        <v>3897557</v>
      </c>
      <c r="I127" s="12">
        <f t="shared" si="88"/>
        <v>7795114</v>
      </c>
      <c r="J127" s="6">
        <v>640929.117065</v>
      </c>
      <c r="K127" s="12">
        <f t="shared" si="89"/>
        <v>5127432.93652</v>
      </c>
      <c r="L127" s="6">
        <f t="shared" si="90"/>
        <v>49.083184000000003</v>
      </c>
      <c r="M127" s="6">
        <f t="shared" si="91"/>
        <v>5242880</v>
      </c>
      <c r="N127" s="13">
        <f t="shared" si="92"/>
        <v>1.5202761491972943</v>
      </c>
      <c r="O127" s="13"/>
      <c r="P127" s="7">
        <f t="shared" si="93"/>
        <v>3.7192666338694202E-3</v>
      </c>
      <c r="Q127" s="7">
        <f t="shared" si="94"/>
        <v>0</v>
      </c>
      <c r="R127" s="6">
        <f t="shared" si="95"/>
        <v>3.7192666338694202E-3</v>
      </c>
      <c r="S127" s="6">
        <f t="shared" si="96"/>
        <v>3.7192666338694202E-3</v>
      </c>
      <c r="T127" s="7">
        <f t="shared" si="97"/>
        <v>2.8909496703083191E-3</v>
      </c>
      <c r="U127" s="7">
        <f t="shared" si="98"/>
        <v>2.7044495423276315E-2</v>
      </c>
      <c r="V127" s="7">
        <f t="shared" si="99"/>
        <v>0.26273607887755657</v>
      </c>
      <c r="W127" s="6">
        <f t="shared" si="100"/>
        <v>0.29267152397114121</v>
      </c>
      <c r="X127" s="6">
        <v>1.0269999999999999E-3</v>
      </c>
      <c r="Y127" s="6">
        <v>0.29742653571413896</v>
      </c>
      <c r="Z127" s="6">
        <f t="shared" si="101"/>
        <v>262.1486498412288</v>
      </c>
      <c r="AA127" s="6">
        <f t="shared" si="103"/>
        <v>262.1486498412288</v>
      </c>
      <c r="AB127" s="6">
        <f t="shared" si="102"/>
        <v>1.598718060438246</v>
      </c>
    </row>
    <row r="128" spans="7:28">
      <c r="G128" s="6">
        <v>726713</v>
      </c>
      <c r="H128" s="6">
        <v>2903837</v>
      </c>
      <c r="I128" s="12">
        <f t="shared" si="88"/>
        <v>5807674</v>
      </c>
      <c r="J128" s="6">
        <v>1172773.2286380001</v>
      </c>
      <c r="K128" s="12">
        <f t="shared" si="89"/>
        <v>9382185.8291040007</v>
      </c>
      <c r="L128" s="6">
        <f t="shared" si="90"/>
        <v>49.380304000000002</v>
      </c>
      <c r="M128" s="6">
        <f t="shared" si="91"/>
        <v>5242880</v>
      </c>
      <c r="N128" s="13">
        <f t="shared" si="92"/>
        <v>0.61901076207468742</v>
      </c>
      <c r="O128" s="13"/>
      <c r="P128" s="7">
        <f t="shared" si="93"/>
        <v>2.7710034938027784E-3</v>
      </c>
      <c r="Q128" s="7">
        <f t="shared" si="94"/>
        <v>0</v>
      </c>
      <c r="R128" s="6">
        <f t="shared" si="95"/>
        <v>2.7710034938027784E-3</v>
      </c>
      <c r="S128" s="6">
        <f t="shared" si="96"/>
        <v>2.7710034938027784E-3</v>
      </c>
      <c r="T128" s="7">
        <f t="shared" si="97"/>
        <v>2.1538739825431924E-3</v>
      </c>
      <c r="U128" s="7">
        <f t="shared" si="98"/>
        <v>4.9486065416536204E-2</v>
      </c>
      <c r="V128" s="7">
        <f t="shared" si="99"/>
        <v>0.45614257900553401</v>
      </c>
      <c r="W128" s="6">
        <f t="shared" si="100"/>
        <v>0.50778251840461341</v>
      </c>
      <c r="X128" s="6">
        <v>1.7830000000000001E-3</v>
      </c>
      <c r="Y128" s="6">
        <v>0.53343245384629112</v>
      </c>
      <c r="Z128" s="6">
        <f t="shared" si="101"/>
        <v>55.412422535209096</v>
      </c>
      <c r="AA128" s="6">
        <f t="shared" si="103"/>
        <v>55.412422535209096</v>
      </c>
      <c r="AB128" s="6">
        <f t="shared" si="102"/>
        <v>4.8084692366821669</v>
      </c>
    </row>
    <row r="129" spans="7:28">
      <c r="G129" s="6">
        <v>157464</v>
      </c>
      <c r="H129" s="6">
        <v>3866688</v>
      </c>
      <c r="I129" s="12">
        <f t="shared" si="88"/>
        <v>7733376</v>
      </c>
      <c r="J129" s="6">
        <v>634512.92456099996</v>
      </c>
      <c r="K129" s="12">
        <f t="shared" si="89"/>
        <v>5076103.3964879997</v>
      </c>
      <c r="L129" s="6">
        <f t="shared" si="90"/>
        <v>49.549536000000003</v>
      </c>
      <c r="M129" s="6">
        <f t="shared" si="91"/>
        <v>5242880</v>
      </c>
      <c r="N129" s="13">
        <f t="shared" si="92"/>
        <v>1.5234866975622454</v>
      </c>
      <c r="O129" s="13"/>
      <c r="P129" s="7">
        <f t="shared" si="93"/>
        <v>3.6898097095137495E-3</v>
      </c>
      <c r="Q129" s="7">
        <f t="shared" si="94"/>
        <v>0</v>
      </c>
      <c r="R129" s="6">
        <f t="shared" si="95"/>
        <v>3.6898097095137495E-3</v>
      </c>
      <c r="S129" s="6">
        <f t="shared" si="96"/>
        <v>3.6898097095137495E-3</v>
      </c>
      <c r="T129" s="7">
        <f t="shared" si="97"/>
        <v>2.8680530903807521E-3</v>
      </c>
      <c r="U129" s="7">
        <f t="shared" si="98"/>
        <v>2.6773759261992366E-2</v>
      </c>
      <c r="V129" s="7">
        <f t="shared" si="99"/>
        <v>0.21898937051527601</v>
      </c>
      <c r="W129" s="6">
        <f t="shared" si="100"/>
        <v>0.24863118286764913</v>
      </c>
      <c r="X129" s="6">
        <v>8.5599999999999999E-4</v>
      </c>
      <c r="Y129" s="6">
        <v>0.26033813333304801</v>
      </c>
      <c r="Z129" s="6">
        <f t="shared" si="101"/>
        <v>331.05253615814831</v>
      </c>
      <c r="AA129" s="6">
        <f t="shared" si="103"/>
        <v>331.05253615814831</v>
      </c>
      <c r="AB129" s="6">
        <f t="shared" si="102"/>
        <v>4.4968250772629972</v>
      </c>
    </row>
    <row r="130" spans="7:28">
      <c r="G130" s="15">
        <v>524288</v>
      </c>
      <c r="H130" s="15">
        <v>3269766</v>
      </c>
      <c r="I130" s="16">
        <f t="shared" si="88"/>
        <v>6539532</v>
      </c>
      <c r="J130" s="15">
        <v>1470118.8090820001</v>
      </c>
      <c r="K130" s="16">
        <f t="shared" si="89"/>
        <v>11760950.472656</v>
      </c>
      <c r="L130" s="15">
        <f t="shared" si="90"/>
        <v>49.722951999999999</v>
      </c>
      <c r="M130" s="15">
        <f t="shared" si="91"/>
        <v>5242880</v>
      </c>
      <c r="N130" s="17">
        <f t="shared" si="92"/>
        <v>0.55603771270054192</v>
      </c>
      <c r="O130" s="17"/>
      <c r="P130" s="18">
        <f t="shared" si="93"/>
        <v>3.1201933889255956E-3</v>
      </c>
      <c r="Q130" s="18">
        <f t="shared" si="94"/>
        <v>0</v>
      </c>
      <c r="R130" s="15">
        <f t="shared" si="95"/>
        <v>3.1201933889255956E-3</v>
      </c>
      <c r="S130" s="15">
        <f t="shared" si="96"/>
        <v>3.1201933889255956E-3</v>
      </c>
      <c r="T130" s="18">
        <f t="shared" si="97"/>
        <v>2.4252958814163206E-3</v>
      </c>
      <c r="U130" s="18">
        <f t="shared" si="98"/>
        <v>6.2032790124993561E-2</v>
      </c>
      <c r="V130" s="18">
        <f t="shared" si="99"/>
        <v>0.5270071299783512</v>
      </c>
      <c r="W130" s="15">
        <f t="shared" si="100"/>
        <v>0.59146521598476109</v>
      </c>
      <c r="X130" s="15">
        <v>2.0600000000000002E-3</v>
      </c>
      <c r="Y130" s="15">
        <v>0.62275173333402012</v>
      </c>
      <c r="Z130" s="15">
        <f t="shared" si="101"/>
        <v>51.46569849153375</v>
      </c>
      <c r="AA130" s="15">
        <f t="shared" si="103"/>
        <v>51.46569849153375</v>
      </c>
      <c r="AB130" s="15">
        <f t="shared" si="102"/>
        <v>5.023914936657131</v>
      </c>
    </row>
    <row r="131" spans="7:28">
      <c r="G131" s="6">
        <v>112985</v>
      </c>
      <c r="H131" s="6">
        <v>4002590</v>
      </c>
      <c r="I131" s="12">
        <f t="shared" si="88"/>
        <v>8005180</v>
      </c>
      <c r="J131" s="6">
        <v>1582096.0561520001</v>
      </c>
      <c r="K131" s="12">
        <f t="shared" si="89"/>
        <v>12656768.449216001</v>
      </c>
      <c r="L131" s="6">
        <f t="shared" si="90"/>
        <v>50.290779999999998</v>
      </c>
      <c r="M131" s="6">
        <f t="shared" si="91"/>
        <v>5242880</v>
      </c>
      <c r="N131" s="13">
        <f t="shared" si="92"/>
        <v>0.63248214045472761</v>
      </c>
      <c r="O131" s="13"/>
      <c r="P131" s="7">
        <f t="shared" si="93"/>
        <v>3.8194949903386666E-3</v>
      </c>
      <c r="Q131" s="7">
        <f t="shared" si="94"/>
        <v>0</v>
      </c>
      <c r="R131" s="6">
        <f t="shared" si="95"/>
        <v>3.8194949903386666E-3</v>
      </c>
      <c r="S131" s="6">
        <f t="shared" si="96"/>
        <v>3.8194949903386666E-3</v>
      </c>
      <c r="T131" s="7">
        <f t="shared" si="97"/>
        <v>2.9688561939900751E-3</v>
      </c>
      <c r="U131" s="7">
        <f t="shared" si="98"/>
        <v>6.6757755905552066E-2</v>
      </c>
      <c r="V131" s="7">
        <f t="shared" si="99"/>
        <v>0.5339145049829217</v>
      </c>
      <c r="W131" s="6">
        <f t="shared" si="100"/>
        <v>0.60364111708246382</v>
      </c>
      <c r="X131" s="6">
        <v>2.0869999999999999E-3</v>
      </c>
      <c r="Y131" s="6">
        <v>0.62647565999999999</v>
      </c>
      <c r="Z131" s="6">
        <f t="shared" si="101"/>
        <v>83.013655502571481</v>
      </c>
      <c r="AA131" s="6">
        <f t="shared" si="103"/>
        <v>83.013655502571481</v>
      </c>
      <c r="AB131" s="6">
        <f t="shared" si="102"/>
        <v>3.6449210041992965</v>
      </c>
    </row>
    <row r="132" spans="7:28">
      <c r="G132" s="6">
        <v>140874</v>
      </c>
      <c r="H132" s="6">
        <v>3977139</v>
      </c>
      <c r="I132" s="12">
        <f t="shared" si="88"/>
        <v>7954278</v>
      </c>
      <c r="J132" s="6">
        <v>1576503.080811</v>
      </c>
      <c r="K132" s="12">
        <f t="shared" si="89"/>
        <v>12612024.646488</v>
      </c>
      <c r="L132" s="6">
        <f t="shared" si="90"/>
        <v>50.543148000000002</v>
      </c>
      <c r="M132" s="6">
        <f t="shared" si="91"/>
        <v>5242880</v>
      </c>
      <c r="N132" s="13">
        <f t="shared" si="92"/>
        <v>0.63069001393166346</v>
      </c>
      <c r="O132" s="13"/>
      <c r="P132" s="7">
        <f t="shared" si="93"/>
        <v>3.7952082242699186E-3</v>
      </c>
      <c r="Q132" s="7">
        <f t="shared" si="94"/>
        <v>0</v>
      </c>
      <c r="R132" s="6">
        <f t="shared" si="95"/>
        <v>3.7952082242699186E-3</v>
      </c>
      <c r="S132" s="6">
        <f t="shared" si="96"/>
        <v>3.7952082242699186E-3</v>
      </c>
      <c r="T132" s="7">
        <f t="shared" si="97"/>
        <v>2.949978327660213E-3</v>
      </c>
      <c r="U132" s="7">
        <f t="shared" si="98"/>
        <v>6.6521756023529485E-2</v>
      </c>
      <c r="V132" s="7">
        <f t="shared" si="99"/>
        <v>0.54977588462304683</v>
      </c>
      <c r="W132" s="6">
        <f t="shared" si="100"/>
        <v>0.61924761897423652</v>
      </c>
      <c r="X132" s="6">
        <v>2.1489999999999999E-3</v>
      </c>
      <c r="Y132" s="6">
        <v>0.63864250624999996</v>
      </c>
      <c r="Z132" s="6">
        <f t="shared" si="101"/>
        <v>76.603453898088361</v>
      </c>
      <c r="AA132" s="6">
        <f t="shared" si="103"/>
        <v>76.603453898088361</v>
      </c>
      <c r="AB132" s="6">
        <f t="shared" si="102"/>
        <v>3.036892641181514</v>
      </c>
    </row>
    <row r="133" spans="7:28">
      <c r="G133" s="6">
        <v>121728</v>
      </c>
      <c r="H133" s="6">
        <v>4103881</v>
      </c>
      <c r="I133" s="12">
        <f t="shared" si="88"/>
        <v>8207762</v>
      </c>
      <c r="J133" s="6">
        <v>1615629.4003910001</v>
      </c>
      <c r="K133" s="12">
        <f t="shared" si="89"/>
        <v>12925035.203128001</v>
      </c>
      <c r="L133" s="6">
        <f t="shared" si="90"/>
        <v>51.681131999999998</v>
      </c>
      <c r="M133" s="6">
        <f t="shared" si="91"/>
        <v>5242880</v>
      </c>
      <c r="N133" s="13">
        <f t="shared" si="92"/>
        <v>0.63502821238070062</v>
      </c>
      <c r="O133" s="13"/>
      <c r="P133" s="7">
        <f t="shared" si="93"/>
        <v>3.9161525213539322E-3</v>
      </c>
      <c r="Q133" s="7">
        <f t="shared" si="94"/>
        <v>0</v>
      </c>
      <c r="R133" s="6">
        <f t="shared" si="95"/>
        <v>3.9161525213539322E-3</v>
      </c>
      <c r="S133" s="6">
        <f t="shared" si="96"/>
        <v>3.9161525213539322E-3</v>
      </c>
      <c r="T133" s="7">
        <f t="shared" si="97"/>
        <v>3.0439871498824968E-3</v>
      </c>
      <c r="U133" s="7">
        <f t="shared" si="98"/>
        <v>6.8172721071983744E-2</v>
      </c>
      <c r="V133" s="7">
        <f t="shared" si="99"/>
        <v>0.59812750965504113</v>
      </c>
      <c r="W133" s="6">
        <f t="shared" si="100"/>
        <v>0.66934421787690734</v>
      </c>
      <c r="X133" s="6">
        <v>2.3379999999999998E-3</v>
      </c>
      <c r="Y133" s="6">
        <v>0.67826755294131402</v>
      </c>
      <c r="Z133" s="6">
        <f t="shared" si="101"/>
        <v>67.500107842340995</v>
      </c>
      <c r="AA133" s="6">
        <f t="shared" si="103"/>
        <v>67.500107842340995</v>
      </c>
      <c r="AB133" s="6">
        <f t="shared" si="102"/>
        <v>1.3156069497516942</v>
      </c>
    </row>
    <row r="134" spans="7:28">
      <c r="G134" s="6">
        <v>221119</v>
      </c>
      <c r="H134" s="6">
        <v>3943588</v>
      </c>
      <c r="I134" s="12">
        <f t="shared" si="88"/>
        <v>7887176</v>
      </c>
      <c r="J134" s="6">
        <v>1555329.781738</v>
      </c>
      <c r="K134" s="12">
        <f t="shared" si="89"/>
        <v>12442638.253904</v>
      </c>
      <c r="L134" s="6">
        <f t="shared" si="90"/>
        <v>51.745435999999998</v>
      </c>
      <c r="M134" s="6">
        <f t="shared" si="91"/>
        <v>5242880</v>
      </c>
      <c r="N134" s="13">
        <f t="shared" si="92"/>
        <v>0.6338829305372855</v>
      </c>
      <c r="O134" s="13"/>
      <c r="P134" s="7">
        <f t="shared" si="93"/>
        <v>3.7631919856791931E-3</v>
      </c>
      <c r="Q134" s="7">
        <f t="shared" si="94"/>
        <v>0</v>
      </c>
      <c r="R134" s="6">
        <f t="shared" si="95"/>
        <v>3.7631919856791931E-3</v>
      </c>
      <c r="S134" s="6">
        <f t="shared" si="96"/>
        <v>3.7631919856791931E-3</v>
      </c>
      <c r="T134" s="7">
        <f t="shared" si="97"/>
        <v>2.9250924177457423E-3</v>
      </c>
      <c r="U134" s="7">
        <f t="shared" si="98"/>
        <v>6.5628332437942347E-2</v>
      </c>
      <c r="V134" s="7">
        <f t="shared" si="99"/>
        <v>0.51830895404666966</v>
      </c>
      <c r="W134" s="6">
        <f t="shared" si="100"/>
        <v>0.58686237890235771</v>
      </c>
      <c r="X134" s="6">
        <v>2.026E-3</v>
      </c>
      <c r="Y134" s="6">
        <v>0.61519489999999999</v>
      </c>
      <c r="Z134" s="6">
        <f t="shared" si="101"/>
        <v>85.744915383968063</v>
      </c>
      <c r="AA134" s="6">
        <f t="shared" si="103"/>
        <v>85.744915383968063</v>
      </c>
      <c r="AB134" s="6">
        <f t="shared" si="102"/>
        <v>4.6054544824156185</v>
      </c>
    </row>
    <row r="135" spans="7:28">
      <c r="G135" s="6">
        <v>18696</v>
      </c>
      <c r="H135" s="6">
        <v>4396289</v>
      </c>
      <c r="I135" s="12">
        <f t="shared" si="88"/>
        <v>8792578</v>
      </c>
      <c r="J135" s="6">
        <v>824493.36584500002</v>
      </c>
      <c r="K135" s="12">
        <f t="shared" si="89"/>
        <v>6595946.9267600002</v>
      </c>
      <c r="L135" s="6">
        <f t="shared" si="90"/>
        <v>53.129387999999999</v>
      </c>
      <c r="M135" s="6">
        <f t="shared" si="91"/>
        <v>5242880</v>
      </c>
      <c r="N135" s="13">
        <f t="shared" si="92"/>
        <v>1.3330274026809079</v>
      </c>
      <c r="O135" s="13"/>
      <c r="P135" s="7">
        <f t="shared" si="93"/>
        <v>4.1951845708855977E-3</v>
      </c>
      <c r="Q135" s="7">
        <f t="shared" si="94"/>
        <v>0</v>
      </c>
      <c r="R135" s="6">
        <f t="shared" si="95"/>
        <v>4.1951845708855977E-3</v>
      </c>
      <c r="S135" s="6">
        <f t="shared" si="96"/>
        <v>4.1951845708855977E-3</v>
      </c>
      <c r="T135" s="7">
        <f t="shared" si="97"/>
        <v>3.2608760398193251E-3</v>
      </c>
      <c r="U135" s="7">
        <f t="shared" si="98"/>
        <v>3.4790129618741332E-2</v>
      </c>
      <c r="V135" s="7">
        <f t="shared" si="99"/>
        <v>0.47046898642242119</v>
      </c>
      <c r="W135" s="6">
        <f t="shared" si="100"/>
        <v>0.50851999208098186</v>
      </c>
      <c r="X135" s="6">
        <v>1.8389999999999999E-3</v>
      </c>
      <c r="Y135" s="6">
        <v>0.49287827142804597</v>
      </c>
      <c r="Z135" s="6">
        <f t="shared" si="101"/>
        <v>128.1231414293419</v>
      </c>
      <c r="AA135" s="6">
        <f t="shared" si="103"/>
        <v>128.1231414293419</v>
      </c>
      <c r="AB135" s="6">
        <f t="shared" si="102"/>
        <v>3.1735464027692264</v>
      </c>
    </row>
    <row r="136" spans="7:28">
      <c r="G136" s="6">
        <v>112985</v>
      </c>
      <c r="H136" s="6">
        <v>4282190</v>
      </c>
      <c r="I136" s="12">
        <f t="shared" si="88"/>
        <v>8564380</v>
      </c>
      <c r="J136" s="6">
        <v>1692948.8852540001</v>
      </c>
      <c r="K136" s="12">
        <f t="shared" si="89"/>
        <v>13543591.082032001</v>
      </c>
      <c r="L136" s="6">
        <f t="shared" si="90"/>
        <v>53.645980000000002</v>
      </c>
      <c r="M136" s="6">
        <f t="shared" si="91"/>
        <v>5242880</v>
      </c>
      <c r="N136" s="13">
        <f t="shared" si="92"/>
        <v>0.63235665844653155</v>
      </c>
      <c r="O136" s="13"/>
      <c r="P136" s="7">
        <f t="shared" si="93"/>
        <v>4.086304930726938E-3</v>
      </c>
      <c r="Q136" s="7">
        <f t="shared" si="94"/>
        <v>0</v>
      </c>
      <c r="R136" s="6">
        <f t="shared" si="95"/>
        <v>4.086304930726938E-3</v>
      </c>
      <c r="S136" s="6">
        <f t="shared" si="96"/>
        <v>4.086304930726938E-3</v>
      </c>
      <c r="T136" s="7">
        <f t="shared" si="97"/>
        <v>3.1762449577254627E-3</v>
      </c>
      <c r="U136" s="7">
        <f t="shared" si="98"/>
        <v>7.1435276007985216E-2</v>
      </c>
      <c r="V136" s="7">
        <f t="shared" si="99"/>
        <v>0.56486977815155304</v>
      </c>
      <c r="W136" s="6">
        <f t="shared" si="100"/>
        <v>0.6394812991172637</v>
      </c>
      <c r="X136" s="6">
        <v>2.2079999999999999E-3</v>
      </c>
      <c r="Y136" s="6">
        <v>0.66321419999999986</v>
      </c>
      <c r="Z136" s="6">
        <f t="shared" si="101"/>
        <v>85.068158094517131</v>
      </c>
      <c r="AA136" s="6">
        <f t="shared" si="103"/>
        <v>85.068158094517131</v>
      </c>
      <c r="AB136" s="6">
        <f t="shared" si="102"/>
        <v>3.5784669391481922</v>
      </c>
    </row>
    <row r="137" spans="7:28">
      <c r="G137" s="6">
        <v>42138</v>
      </c>
      <c r="H137" s="6">
        <v>4413449</v>
      </c>
      <c r="I137" s="12">
        <f t="shared" si="88"/>
        <v>8826898</v>
      </c>
      <c r="J137" s="6">
        <v>824593.547119</v>
      </c>
      <c r="K137" s="12">
        <f t="shared" si="89"/>
        <v>6596748.376952</v>
      </c>
      <c r="L137" s="6">
        <f t="shared" si="90"/>
        <v>53.804147999999998</v>
      </c>
      <c r="M137" s="6">
        <f t="shared" si="91"/>
        <v>5242880</v>
      </c>
      <c r="N137" s="13">
        <f t="shared" si="92"/>
        <v>1.3380680140597436</v>
      </c>
      <c r="O137" s="13"/>
      <c r="P137" s="7">
        <f t="shared" si="93"/>
        <v>4.2115596015617884E-3</v>
      </c>
      <c r="Q137" s="7">
        <f t="shared" si="94"/>
        <v>0</v>
      </c>
      <c r="R137" s="6">
        <f t="shared" si="95"/>
        <v>4.2115596015617884E-3</v>
      </c>
      <c r="S137" s="6">
        <f t="shared" si="96"/>
        <v>4.2115596015617884E-3</v>
      </c>
      <c r="T137" s="7">
        <f t="shared" si="97"/>
        <v>3.2736041914133854E-3</v>
      </c>
      <c r="U137" s="7">
        <f t="shared" si="98"/>
        <v>3.4794356844395545E-2</v>
      </c>
      <c r="V137" s="7">
        <f t="shared" si="99"/>
        <v>0.51830895404666966</v>
      </c>
      <c r="W137" s="6">
        <f t="shared" si="100"/>
        <v>0.55637691508247855</v>
      </c>
      <c r="X137" s="6">
        <v>2.026E-3</v>
      </c>
      <c r="Y137" s="6">
        <v>0.52959639999999997</v>
      </c>
      <c r="Z137" s="6">
        <f t="shared" si="101"/>
        <v>107.87559731302014</v>
      </c>
      <c r="AA137" s="6">
        <f t="shared" si="103"/>
        <v>107.87559731302014</v>
      </c>
      <c r="AB137" s="6">
        <f t="shared" si="102"/>
        <v>5.0567781583255824</v>
      </c>
    </row>
    <row r="138" spans="7:28">
      <c r="G138" s="6">
        <v>56814</v>
      </c>
      <c r="H138" s="6">
        <v>4391071</v>
      </c>
      <c r="I138" s="12">
        <f t="shared" si="88"/>
        <v>8782142</v>
      </c>
      <c r="J138" s="6">
        <v>1682597.4301760001</v>
      </c>
      <c r="K138" s="12">
        <f t="shared" si="89"/>
        <v>13460779.441408001</v>
      </c>
      <c r="L138" s="6">
        <f t="shared" si="90"/>
        <v>53.829132000000001</v>
      </c>
      <c r="M138" s="6">
        <f t="shared" si="91"/>
        <v>5242880</v>
      </c>
      <c r="N138" s="13">
        <f t="shared" si="92"/>
        <v>0.65242447796034797</v>
      </c>
      <c r="O138" s="13"/>
      <c r="P138" s="7">
        <f t="shared" si="93"/>
        <v>4.1902052637720569E-3</v>
      </c>
      <c r="Q138" s="7">
        <f t="shared" si="94"/>
        <v>0</v>
      </c>
      <c r="R138" s="6">
        <f t="shared" si="95"/>
        <v>4.1902052637720569E-3</v>
      </c>
      <c r="S138" s="6">
        <f t="shared" si="96"/>
        <v>4.1902052637720569E-3</v>
      </c>
      <c r="T138" s="7">
        <f t="shared" si="97"/>
        <v>3.2570056729767957E-3</v>
      </c>
      <c r="U138" s="7">
        <f t="shared" si="98"/>
        <v>7.0998488425665363E-2</v>
      </c>
      <c r="V138" s="7">
        <f t="shared" si="99"/>
        <v>1.2614913387976938</v>
      </c>
      <c r="W138" s="6">
        <f t="shared" si="100"/>
        <v>1.335746832896336</v>
      </c>
      <c r="X138" s="6">
        <v>4.9309999999999996E-3</v>
      </c>
      <c r="Y138" s="6">
        <v>1.2551244124999998</v>
      </c>
      <c r="Z138" s="6">
        <f t="shared" si="101"/>
        <v>15.023215092840047</v>
      </c>
      <c r="AA138" s="6">
        <f t="shared" si="103"/>
        <v>15.023215092840047</v>
      </c>
      <c r="AB138" s="6">
        <f t="shared" si="102"/>
        <v>6.4234604628356857</v>
      </c>
    </row>
    <row r="139" spans="7:28">
      <c r="G139" s="6">
        <v>999999</v>
      </c>
      <c r="H139" s="6">
        <v>2997995</v>
      </c>
      <c r="I139" s="12">
        <f t="shared" si="88"/>
        <v>5995990</v>
      </c>
      <c r="J139" s="6">
        <v>1275591.8044429999</v>
      </c>
      <c r="K139" s="12">
        <f t="shared" si="89"/>
        <v>10204734.435543999</v>
      </c>
      <c r="L139" s="6">
        <f t="shared" si="90"/>
        <v>55.975920000000002</v>
      </c>
      <c r="M139" s="6">
        <f t="shared" si="91"/>
        <v>5242880</v>
      </c>
      <c r="N139" s="13">
        <f t="shared" si="92"/>
        <v>0.58756943043176435</v>
      </c>
      <c r="O139" s="13"/>
      <c r="P139" s="7">
        <f t="shared" si="93"/>
        <v>2.8608543177193694E-3</v>
      </c>
      <c r="Q139" s="7">
        <f t="shared" si="94"/>
        <v>0</v>
      </c>
      <c r="R139" s="6">
        <f t="shared" si="95"/>
        <v>2.8608543177193694E-3</v>
      </c>
      <c r="S139" s="6">
        <f t="shared" si="96"/>
        <v>2.8608543177193694E-3</v>
      </c>
      <c r="T139" s="7">
        <f t="shared" si="97"/>
        <v>2.2237141514122793E-3</v>
      </c>
      <c r="U139" s="7">
        <f t="shared" si="98"/>
        <v>5.3824574042138404E-2</v>
      </c>
      <c r="V139" s="7">
        <f t="shared" si="99"/>
        <v>0.45358429196680417</v>
      </c>
      <c r="W139" s="6">
        <f t="shared" si="100"/>
        <v>0.50963258016035484</v>
      </c>
      <c r="X139" s="6">
        <v>1.7730000000000001E-3</v>
      </c>
      <c r="Y139" s="6">
        <v>0.54677956153791596</v>
      </c>
      <c r="Z139" s="6">
        <f t="shared" si="101"/>
        <v>61.35670150701462</v>
      </c>
      <c r="AA139" s="6">
        <f t="shared" si="103"/>
        <v>61.35670150701462</v>
      </c>
      <c r="AB139" s="6">
        <f t="shared" si="102"/>
        <v>6.7937765034740041</v>
      </c>
    </row>
    <row r="140" spans="7:28">
      <c r="G140" s="6">
        <v>1000000</v>
      </c>
      <c r="H140" s="6">
        <v>2998000</v>
      </c>
      <c r="I140" s="12">
        <f t="shared" si="88"/>
        <v>5996000</v>
      </c>
      <c r="J140" s="6">
        <v>1281687.498291</v>
      </c>
      <c r="K140" s="12">
        <f t="shared" si="89"/>
        <v>10253499.986328</v>
      </c>
      <c r="L140" s="6">
        <f t="shared" si="90"/>
        <v>55.975999999999999</v>
      </c>
      <c r="M140" s="6">
        <f t="shared" si="91"/>
        <v>5242880</v>
      </c>
      <c r="N140" s="13">
        <f t="shared" si="92"/>
        <v>0.58477593094992508</v>
      </c>
      <c r="O140" s="13"/>
      <c r="P140" s="7">
        <f t="shared" si="93"/>
        <v>2.8608590889987041E-3</v>
      </c>
      <c r="Q140" s="7">
        <f t="shared" si="94"/>
        <v>0</v>
      </c>
      <c r="R140" s="6">
        <f t="shared" si="95"/>
        <v>2.8608590889987041E-3</v>
      </c>
      <c r="S140" s="6">
        <f t="shared" si="96"/>
        <v>2.8608590889987041E-3</v>
      </c>
      <c r="T140" s="7">
        <f t="shared" si="97"/>
        <v>2.2237178600811587E-3</v>
      </c>
      <c r="U140" s="7">
        <f t="shared" si="98"/>
        <v>5.408178651694194E-2</v>
      </c>
      <c r="V140" s="7">
        <f t="shared" si="99"/>
        <v>0.46586406975270744</v>
      </c>
      <c r="W140" s="6">
        <f t="shared" si="100"/>
        <v>0.52216957412973053</v>
      </c>
      <c r="X140" s="6">
        <v>1.8209999999999999E-3</v>
      </c>
      <c r="Y140" s="6">
        <v>0.55752016153930195</v>
      </c>
      <c r="Z140" s="6">
        <f t="shared" si="101"/>
        <v>57.103739099324777</v>
      </c>
      <c r="AA140" s="6">
        <f t="shared" si="103"/>
        <v>57.103739099324777</v>
      </c>
      <c r="AB140" s="6">
        <f t="shared" si="102"/>
        <v>6.3406832341218227</v>
      </c>
    </row>
    <row r="141" spans="7:28">
      <c r="G141" s="6">
        <v>16783</v>
      </c>
      <c r="H141" s="6">
        <v>4670105</v>
      </c>
      <c r="I141" s="12">
        <f t="shared" si="88"/>
        <v>9340210</v>
      </c>
      <c r="J141" s="6">
        <v>1780756.3701170001</v>
      </c>
      <c r="K141" s="12">
        <f t="shared" si="89"/>
        <v>14246050.960936001</v>
      </c>
      <c r="L141" s="6">
        <f t="shared" si="90"/>
        <v>56.376919999999998</v>
      </c>
      <c r="M141" s="6">
        <f t="shared" si="91"/>
        <v>5242880</v>
      </c>
      <c r="N141" s="13">
        <f t="shared" si="92"/>
        <v>0.65563502654958394</v>
      </c>
      <c r="O141" s="13"/>
      <c r="P141" s="7">
        <f t="shared" si="93"/>
        <v>4.4564750953396568E-3</v>
      </c>
      <c r="Q141" s="7">
        <f t="shared" si="94"/>
        <v>0</v>
      </c>
      <c r="R141" s="6">
        <f t="shared" si="95"/>
        <v>4.4564750953396568E-3</v>
      </c>
      <c r="S141" s="6">
        <f t="shared" si="96"/>
        <v>4.4564750953396568E-3</v>
      </c>
      <c r="T141" s="7">
        <f t="shared" si="97"/>
        <v>3.4639746153950365E-3</v>
      </c>
      <c r="U141" s="7">
        <f t="shared" si="98"/>
        <v>7.514038014396407E-2</v>
      </c>
      <c r="V141" s="7">
        <f t="shared" si="99"/>
        <v>1.7178897465071008</v>
      </c>
      <c r="W141" s="6">
        <f t="shared" si="100"/>
        <v>1.7964941012664599</v>
      </c>
      <c r="X141" s="6">
        <v>6.7149999999999996E-3</v>
      </c>
      <c r="Y141" s="6">
        <v>1.637005083331095</v>
      </c>
      <c r="Z141" s="6">
        <f t="shared" si="101"/>
        <v>33.634026875060954</v>
      </c>
      <c r="AA141" s="6">
        <f t="shared" si="103"/>
        <v>33.634026875060954</v>
      </c>
      <c r="AB141" s="6">
        <f t="shared" si="102"/>
        <v>9.7427319902284779</v>
      </c>
    </row>
    <row r="142" spans="7:28">
      <c r="G142" s="6">
        <v>19242</v>
      </c>
      <c r="H142" s="6">
        <v>4671337</v>
      </c>
      <c r="I142" s="12">
        <f t="shared" si="88"/>
        <v>9342674</v>
      </c>
      <c r="J142" s="6">
        <v>1792864.720215</v>
      </c>
      <c r="K142" s="12">
        <f t="shared" si="89"/>
        <v>14342917.76172</v>
      </c>
      <c r="L142" s="6">
        <f t="shared" si="90"/>
        <v>56.440883999999997</v>
      </c>
      <c r="M142" s="6">
        <f t="shared" si="91"/>
        <v>5242880</v>
      </c>
      <c r="N142" s="13">
        <f t="shared" si="92"/>
        <v>0.65137890038906754</v>
      </c>
      <c r="O142" s="13"/>
      <c r="P142" s="7">
        <f t="shared" si="93"/>
        <v>4.457650738567691E-3</v>
      </c>
      <c r="Q142" s="7">
        <f t="shared" si="94"/>
        <v>0</v>
      </c>
      <c r="R142" s="6">
        <f t="shared" si="95"/>
        <v>4.457650738567691E-3</v>
      </c>
      <c r="S142" s="6">
        <f t="shared" si="96"/>
        <v>4.457650738567691E-3</v>
      </c>
      <c r="T142" s="7">
        <f t="shared" si="97"/>
        <v>3.4648884314069177E-3</v>
      </c>
      <c r="U142" s="7">
        <f t="shared" si="98"/>
        <v>7.5651301258467876E-2</v>
      </c>
      <c r="V142" s="7">
        <f t="shared" si="99"/>
        <v>0.7045522504662034</v>
      </c>
      <c r="W142" s="6">
        <f t="shared" si="100"/>
        <v>0.78366844015607817</v>
      </c>
      <c r="X142" s="6">
        <v>2.7539999999999999E-3</v>
      </c>
      <c r="Y142" s="6">
        <v>0.79026029999999992</v>
      </c>
      <c r="Z142" s="6">
        <f t="shared" si="101"/>
        <v>61.860956375006936</v>
      </c>
      <c r="AA142" s="6">
        <f t="shared" si="103"/>
        <v>61.860956375006936</v>
      </c>
      <c r="AB142" s="6">
        <f t="shared" si="102"/>
        <v>0.83413779534689325</v>
      </c>
    </row>
    <row r="143" spans="7:28">
      <c r="G143" s="6">
        <v>133123</v>
      </c>
      <c r="H143" s="6">
        <v>4508981</v>
      </c>
      <c r="I143" s="12">
        <f t="shared" si="88"/>
        <v>9017962</v>
      </c>
      <c r="J143" s="6">
        <v>1781575.4166260001</v>
      </c>
      <c r="K143" s="12">
        <f t="shared" si="89"/>
        <v>14252603.333008001</v>
      </c>
      <c r="L143" s="6">
        <f t="shared" si="90"/>
        <v>56.770232</v>
      </c>
      <c r="M143" s="6">
        <f t="shared" si="91"/>
        <v>5242880</v>
      </c>
      <c r="N143" s="13">
        <f t="shared" si="92"/>
        <v>0.63272384625446287</v>
      </c>
      <c r="O143" s="13"/>
      <c r="P143" s="7">
        <f t="shared" si="93"/>
        <v>4.3027215730395149E-3</v>
      </c>
      <c r="Q143" s="7">
        <f t="shared" si="94"/>
        <v>0</v>
      </c>
      <c r="R143" s="6">
        <f t="shared" si="95"/>
        <v>4.3027215730395149E-3</v>
      </c>
      <c r="S143" s="6">
        <f t="shared" si="96"/>
        <v>4.3027215730395149E-3</v>
      </c>
      <c r="T143" s="7">
        <f t="shared" si="97"/>
        <v>3.3444635024905277E-3</v>
      </c>
      <c r="U143" s="7">
        <f t="shared" si="98"/>
        <v>7.5174940439282745E-2</v>
      </c>
      <c r="V143" s="7">
        <f t="shared" si="99"/>
        <v>0.61884963466875309</v>
      </c>
      <c r="W143" s="6">
        <f t="shared" si="100"/>
        <v>0.69736903861052635</v>
      </c>
      <c r="X143" s="6">
        <v>2.4190000000000001E-3</v>
      </c>
      <c r="Y143" s="6">
        <v>0.71928965000000011</v>
      </c>
      <c r="Z143" s="6">
        <f t="shared" si="101"/>
        <v>77.871912899525213</v>
      </c>
      <c r="AA143" s="6">
        <f t="shared" si="103"/>
        <v>77.871912899525213</v>
      </c>
      <c r="AB143" s="6">
        <f t="shared" si="102"/>
        <v>3.0475360502509332</v>
      </c>
    </row>
    <row r="144" spans="7:28">
      <c r="G144" s="6">
        <v>1000005</v>
      </c>
      <c r="H144" s="6">
        <v>3105536</v>
      </c>
      <c r="I144" s="12">
        <f t="shared" si="88"/>
        <v>6211072</v>
      </c>
      <c r="J144" s="6">
        <v>803512.92907700001</v>
      </c>
      <c r="K144" s="12">
        <f t="shared" si="89"/>
        <v>6428103.4326160001</v>
      </c>
      <c r="L144" s="6">
        <f t="shared" si="90"/>
        <v>57.266531999999998</v>
      </c>
      <c r="M144" s="6">
        <f t="shared" si="91"/>
        <v>5242880</v>
      </c>
      <c r="N144" s="13">
        <f t="shared" si="92"/>
        <v>0.96623709700830429</v>
      </c>
      <c r="O144" s="13"/>
      <c r="P144" s="7">
        <f t="shared" si="93"/>
        <v>2.9634759479028284E-3</v>
      </c>
      <c r="Q144" s="7">
        <f t="shared" si="94"/>
        <v>0</v>
      </c>
      <c r="R144" s="6">
        <f t="shared" si="95"/>
        <v>2.9634759479028284E-3</v>
      </c>
      <c r="S144" s="6">
        <f t="shared" si="96"/>
        <v>2.9634759479028284E-3</v>
      </c>
      <c r="T144" s="7">
        <f t="shared" si="97"/>
        <v>2.3034809434039362E-3</v>
      </c>
      <c r="U144" s="7">
        <f t="shared" si="98"/>
        <v>3.3904844005959646E-2</v>
      </c>
      <c r="V144" s="7">
        <f t="shared" si="99"/>
        <v>0.58405693094202693</v>
      </c>
      <c r="W144" s="6">
        <f t="shared" si="100"/>
        <v>0.62026525589139048</v>
      </c>
      <c r="X144" s="6">
        <v>2.2829999999999999E-3</v>
      </c>
      <c r="Y144" s="6">
        <v>0.60958953749999989</v>
      </c>
      <c r="Z144" s="6">
        <f t="shared" si="101"/>
        <v>29.806217604153684</v>
      </c>
      <c r="AA144" s="6">
        <f t="shared" si="103"/>
        <v>29.806217604153684</v>
      </c>
      <c r="AB144" s="6">
        <f t="shared" si="102"/>
        <v>1.7512961976304573</v>
      </c>
    </row>
    <row r="145" spans="7:28">
      <c r="G145" s="6">
        <v>1039183</v>
      </c>
      <c r="H145" s="6">
        <v>3114818</v>
      </c>
      <c r="I145" s="12">
        <f t="shared" si="88"/>
        <v>6229636</v>
      </c>
      <c r="J145" s="6">
        <v>1431476.2241209999</v>
      </c>
      <c r="K145" s="12">
        <f t="shared" si="89"/>
        <v>11451809.792967999</v>
      </c>
      <c r="L145" s="6">
        <f t="shared" si="90"/>
        <v>58.161476</v>
      </c>
      <c r="M145" s="6">
        <f t="shared" si="91"/>
        <v>5242880</v>
      </c>
      <c r="N145" s="13">
        <f t="shared" si="92"/>
        <v>0.54398703022690065</v>
      </c>
      <c r="O145" s="13"/>
      <c r="P145" s="7">
        <f t="shared" si="93"/>
        <v>2.9723333508594948E-3</v>
      </c>
      <c r="Q145" s="7">
        <f t="shared" si="94"/>
        <v>0</v>
      </c>
      <c r="R145" s="6">
        <f t="shared" si="95"/>
        <v>2.9723333508594948E-3</v>
      </c>
      <c r="S145" s="6">
        <f t="shared" si="96"/>
        <v>2.9723333508594948E-3</v>
      </c>
      <c r="T145" s="7">
        <f t="shared" si="97"/>
        <v>2.3103657163116324E-3</v>
      </c>
      <c r="U145" s="7">
        <f t="shared" si="98"/>
        <v>6.0402236629613283E-2</v>
      </c>
      <c r="V145" s="7">
        <f t="shared" si="99"/>
        <v>0.79869721349146228</v>
      </c>
      <c r="W145" s="6">
        <f t="shared" si="100"/>
        <v>0.86140981583738718</v>
      </c>
      <c r="X145" s="6">
        <v>3.1220000000000002E-3</v>
      </c>
      <c r="Y145" s="6">
        <v>0.87299634545369398</v>
      </c>
      <c r="Z145" s="6">
        <f t="shared" si="101"/>
        <v>4.793934950048218</v>
      </c>
      <c r="AA145" s="6">
        <f t="shared" si="103"/>
        <v>4.793934950048218</v>
      </c>
      <c r="AB145" s="6">
        <f t="shared" si="102"/>
        <v>1.3272139885402734</v>
      </c>
    </row>
    <row r="146" spans="7:28">
      <c r="G146" s="6">
        <v>259156</v>
      </c>
      <c r="H146" s="6">
        <v>4429042</v>
      </c>
      <c r="I146" s="12">
        <f t="shared" si="88"/>
        <v>8858084</v>
      </c>
      <c r="J146" s="6">
        <v>849100.65838599997</v>
      </c>
      <c r="K146" s="12">
        <f t="shared" si="89"/>
        <v>6792805.2670879997</v>
      </c>
      <c r="L146" s="6">
        <f t="shared" si="90"/>
        <v>58.331623999999998</v>
      </c>
      <c r="M146" s="6">
        <f t="shared" si="91"/>
        <v>5242880</v>
      </c>
      <c r="N146" s="13">
        <f t="shared" si="92"/>
        <v>1.3040391490270651</v>
      </c>
      <c r="O146" s="13"/>
      <c r="P146" s="7">
        <f t="shared" si="93"/>
        <v>4.2264393132945286E-3</v>
      </c>
      <c r="Q146" s="7">
        <f t="shared" si="94"/>
        <v>0</v>
      </c>
      <c r="R146" s="6">
        <f t="shared" si="95"/>
        <v>4.2264393132945286E-3</v>
      </c>
      <c r="S146" s="6">
        <f t="shared" si="96"/>
        <v>4.2264393132945286E-3</v>
      </c>
      <c r="T146" s="7">
        <f t="shared" si="97"/>
        <v>3.2851700461806453E-3</v>
      </c>
      <c r="U146" s="7">
        <f t="shared" si="98"/>
        <v>3.5828453191169708E-2</v>
      </c>
      <c r="V146" s="7">
        <f t="shared" si="99"/>
        <v>0.29266803723069595</v>
      </c>
      <c r="W146" s="6">
        <f t="shared" si="100"/>
        <v>0.3317816604680463</v>
      </c>
      <c r="X146" s="6">
        <v>1.1440000000000001E-3</v>
      </c>
      <c r="Y146" s="6">
        <v>0.34759430588282397</v>
      </c>
      <c r="Z146" s="6">
        <f t="shared" si="101"/>
        <v>269.4439959173539</v>
      </c>
      <c r="AA146" s="6">
        <f t="shared" si="103"/>
        <v>269.4439959173539</v>
      </c>
      <c r="AB146" s="6">
        <f t="shared" si="102"/>
        <v>4.5491669878240772</v>
      </c>
    </row>
    <row r="147" spans="7:28">
      <c r="G147" s="6">
        <v>153746</v>
      </c>
      <c r="H147" s="6">
        <v>4617075</v>
      </c>
      <c r="I147" s="12">
        <f t="shared" si="88"/>
        <v>9234150</v>
      </c>
      <c r="J147" s="6">
        <v>1814393.20166</v>
      </c>
      <c r="K147" s="12">
        <f t="shared" si="89"/>
        <v>14515145.61328</v>
      </c>
      <c r="L147" s="6">
        <f t="shared" si="90"/>
        <v>58.479819999999997</v>
      </c>
      <c r="M147" s="6">
        <f t="shared" si="91"/>
        <v>5242880</v>
      </c>
      <c r="N147" s="13">
        <f t="shared" si="92"/>
        <v>0.63617343194625731</v>
      </c>
      <c r="O147" s="13"/>
      <c r="P147" s="7">
        <f t="shared" si="93"/>
        <v>4.4058709067173749E-3</v>
      </c>
      <c r="Q147" s="7">
        <f t="shared" si="94"/>
        <v>0</v>
      </c>
      <c r="R147" s="6">
        <f t="shared" si="95"/>
        <v>4.4058709067173749E-3</v>
      </c>
      <c r="S147" s="6">
        <f t="shared" si="96"/>
        <v>4.4058709067173749E-3</v>
      </c>
      <c r="T147" s="7">
        <f t="shared" si="97"/>
        <v>3.4246404732602453E-3</v>
      </c>
      <c r="U147" s="7">
        <f t="shared" si="98"/>
        <v>7.6559712036520178E-2</v>
      </c>
      <c r="V147" s="7">
        <f t="shared" si="99"/>
        <v>0.63624598653211617</v>
      </c>
      <c r="W147" s="6">
        <f t="shared" si="100"/>
        <v>0.71623033904189659</v>
      </c>
      <c r="X147" s="6">
        <v>2.4870000000000001E-3</v>
      </c>
      <c r="Y147" s="6">
        <v>0.72297089999999997</v>
      </c>
      <c r="Z147" s="6">
        <f t="shared" si="101"/>
        <v>77.156047716822471</v>
      </c>
      <c r="AA147" s="6">
        <f t="shared" si="103"/>
        <v>77.156047716822471</v>
      </c>
      <c r="AB147" s="6">
        <f t="shared" si="102"/>
        <v>0.93234194600410358</v>
      </c>
    </row>
    <row r="148" spans="7:28">
      <c r="G148" s="6">
        <v>1048576</v>
      </c>
      <c r="H148" s="6">
        <v>3145686</v>
      </c>
      <c r="I148" s="12">
        <f t="shared" si="88"/>
        <v>6291372</v>
      </c>
      <c r="J148" s="6">
        <v>1645707.2749020001</v>
      </c>
      <c r="K148" s="12">
        <f t="shared" si="89"/>
        <v>13165658.199216001</v>
      </c>
      <c r="L148" s="6">
        <f t="shared" si="90"/>
        <v>58.719752</v>
      </c>
      <c r="M148" s="6">
        <f t="shared" si="91"/>
        <v>5242880</v>
      </c>
      <c r="N148" s="13">
        <f t="shared" si="92"/>
        <v>0.4778623221719856</v>
      </c>
      <c r="O148" s="13"/>
      <c r="P148" s="7">
        <f t="shared" si="93"/>
        <v>3.0017893209592986E-3</v>
      </c>
      <c r="Q148" s="7">
        <f t="shared" si="94"/>
        <v>0</v>
      </c>
      <c r="R148" s="6">
        <f t="shared" si="95"/>
        <v>3.0017893209592986E-3</v>
      </c>
      <c r="S148" s="6">
        <f t="shared" si="96"/>
        <v>3.0017893209592986E-3</v>
      </c>
      <c r="T148" s="7">
        <f t="shared" si="97"/>
        <v>2.3332615545054235E-3</v>
      </c>
      <c r="U148" s="7">
        <f t="shared" si="98"/>
        <v>6.9441880044320031E-2</v>
      </c>
      <c r="V148" s="7">
        <f t="shared" si="99"/>
        <v>0.84474638018859971</v>
      </c>
      <c r="W148" s="6">
        <f t="shared" si="100"/>
        <v>0.91652152178742519</v>
      </c>
      <c r="X148" s="6">
        <v>3.3019999999999998E-3</v>
      </c>
      <c r="Y148" s="6">
        <v>0.93023343636303601</v>
      </c>
      <c r="Z148" s="6">
        <f t="shared" si="101"/>
        <v>9.0917831326681195</v>
      </c>
      <c r="AA148" s="6">
        <f t="shared" si="103"/>
        <v>9.0917831326681195</v>
      </c>
      <c r="AB148" s="6">
        <f t="shared" si="102"/>
        <v>1.4740294252613353</v>
      </c>
    </row>
    <row r="149" spans="7:28">
      <c r="G149" s="6">
        <v>682862</v>
      </c>
      <c r="H149" s="6">
        <v>3871773</v>
      </c>
      <c r="I149" s="12">
        <f t="shared" si="88"/>
        <v>7743546</v>
      </c>
      <c r="J149" s="6">
        <v>861626.56738300005</v>
      </c>
      <c r="K149" s="12">
        <f t="shared" si="89"/>
        <v>6893012.5390640004</v>
      </c>
      <c r="L149" s="6">
        <f t="shared" si="90"/>
        <v>60.118516</v>
      </c>
      <c r="M149" s="6">
        <f t="shared" si="91"/>
        <v>5242880</v>
      </c>
      <c r="N149" s="13">
        <f t="shared" si="92"/>
        <v>1.123390673688154</v>
      </c>
      <c r="O149" s="13"/>
      <c r="P149" s="7">
        <f t="shared" si="93"/>
        <v>3.6946621005969908E-3</v>
      </c>
      <c r="Q149" s="7">
        <f t="shared" si="94"/>
        <v>0</v>
      </c>
      <c r="R149" s="6">
        <f t="shared" si="95"/>
        <v>3.6946621005969908E-3</v>
      </c>
      <c r="S149" s="6">
        <f t="shared" si="96"/>
        <v>3.6946621005969908E-3</v>
      </c>
      <c r="T149" s="7">
        <f t="shared" si="97"/>
        <v>2.8718248066310899E-3</v>
      </c>
      <c r="U149" s="7">
        <f t="shared" si="98"/>
        <v>3.6356993523512557E-2</v>
      </c>
      <c r="V149" s="7">
        <f t="shared" si="99"/>
        <v>0.64545581987154366</v>
      </c>
      <c r="W149" s="6">
        <f t="shared" si="100"/>
        <v>0.68468463820168735</v>
      </c>
      <c r="X149" s="6">
        <v>2.5230000000000001E-3</v>
      </c>
      <c r="Y149" s="6">
        <v>0.66392744999999997</v>
      </c>
      <c r="Z149" s="6">
        <f t="shared" si="101"/>
        <v>46.439242988386475</v>
      </c>
      <c r="AA149" s="6">
        <f t="shared" si="103"/>
        <v>46.439242988386475</v>
      </c>
      <c r="AB149" s="6">
        <f t="shared" si="102"/>
        <v>3.126424160002327</v>
      </c>
    </row>
    <row r="150" spans="7:28">
      <c r="G150" s="6">
        <v>97578</v>
      </c>
      <c r="H150" s="6">
        <v>4925574</v>
      </c>
      <c r="I150" s="12">
        <f t="shared" si="88"/>
        <v>9851148</v>
      </c>
      <c r="J150" s="6">
        <v>1958537.5036619999</v>
      </c>
      <c r="K150" s="12">
        <f t="shared" si="89"/>
        <v>15668300.029296</v>
      </c>
      <c r="L150" s="6">
        <f t="shared" si="90"/>
        <v>61.058447999999999</v>
      </c>
      <c r="M150" s="6">
        <f t="shared" si="91"/>
        <v>5242880</v>
      </c>
      <c r="N150" s="13">
        <f t="shared" si="92"/>
        <v>0.62873113111063061</v>
      </c>
      <c r="O150" s="13"/>
      <c r="P150" s="7">
        <f t="shared" si="93"/>
        <v>4.7002578874035033E-3</v>
      </c>
      <c r="Q150" s="7">
        <f t="shared" si="94"/>
        <v>0</v>
      </c>
      <c r="R150" s="6">
        <f t="shared" si="95"/>
        <v>4.7002578874035033E-3</v>
      </c>
      <c r="S150" s="6">
        <f t="shared" si="96"/>
        <v>4.7002578874035033E-3</v>
      </c>
      <c r="T150" s="7">
        <f t="shared" si="97"/>
        <v>3.6534646013847206E-3</v>
      </c>
      <c r="U150" s="7">
        <f t="shared" si="98"/>
        <v>8.264199135882018E-2</v>
      </c>
      <c r="V150" s="7">
        <f t="shared" si="99"/>
        <v>0.63701347264373509</v>
      </c>
      <c r="W150" s="6">
        <f t="shared" si="100"/>
        <v>0.72330892860394003</v>
      </c>
      <c r="X150" s="6">
        <v>2.49E-3</v>
      </c>
      <c r="Y150" s="6">
        <v>0.74091333333443998</v>
      </c>
      <c r="Z150" s="6">
        <f t="shared" si="101"/>
        <v>88.765377004156747</v>
      </c>
      <c r="AA150" s="6">
        <f t="shared" si="103"/>
        <v>88.765377004156747</v>
      </c>
      <c r="AB150" s="6">
        <f t="shared" si="102"/>
        <v>2.3760410210560385</v>
      </c>
    </row>
    <row r="151" spans="7:28">
      <c r="G151" s="6">
        <v>108384</v>
      </c>
      <c r="H151" s="6">
        <v>5138004</v>
      </c>
      <c r="I151" s="12">
        <f t="shared" si="88"/>
        <v>10276008</v>
      </c>
      <c r="J151" s="6">
        <v>2041684.341064</v>
      </c>
      <c r="K151" s="12">
        <f t="shared" si="89"/>
        <v>16333474.728512</v>
      </c>
      <c r="L151" s="6">
        <f t="shared" si="90"/>
        <v>63.823728000000003</v>
      </c>
      <c r="M151" s="6">
        <f t="shared" si="91"/>
        <v>5242880</v>
      </c>
      <c r="N151" s="13">
        <f t="shared" si="92"/>
        <v>0.6291379005878045</v>
      </c>
      <c r="O151" s="13"/>
      <c r="P151" s="7">
        <f t="shared" si="93"/>
        <v>4.9029704612113733E-3</v>
      </c>
      <c r="Q151" s="7">
        <f t="shared" si="94"/>
        <v>0</v>
      </c>
      <c r="R151" s="6">
        <f t="shared" si="95"/>
        <v>4.9029704612113733E-3</v>
      </c>
      <c r="S151" s="6">
        <f t="shared" si="96"/>
        <v>4.9029704612113733E-3</v>
      </c>
      <c r="T151" s="7">
        <f t="shared" si="97"/>
        <v>3.8110311073944075E-3</v>
      </c>
      <c r="U151" s="7">
        <f t="shared" si="98"/>
        <v>8.6150435902384651E-2</v>
      </c>
      <c r="V151" s="7">
        <f t="shared" si="99"/>
        <v>0.66259634303103365</v>
      </c>
      <c r="W151" s="6">
        <f t="shared" si="100"/>
        <v>0.75255781004081268</v>
      </c>
      <c r="X151" s="6">
        <v>2.5899999999999999E-3</v>
      </c>
      <c r="Y151" s="6">
        <v>0.77780937499999991</v>
      </c>
      <c r="Z151" s="6">
        <f t="shared" si="101"/>
        <v>89.303878811249945</v>
      </c>
      <c r="AA151" s="6">
        <f t="shared" si="103"/>
        <v>89.303878811249945</v>
      </c>
      <c r="AB151" s="6">
        <f t="shared" si="102"/>
        <v>3.246497891490089</v>
      </c>
    </row>
    <row r="152" spans="7:28">
      <c r="G152" s="6">
        <v>66463</v>
      </c>
      <c r="H152" s="6">
        <v>5209641</v>
      </c>
      <c r="I152" s="12">
        <f t="shared" si="88"/>
        <v>10419282</v>
      </c>
      <c r="J152" s="6">
        <v>1976696.7250979999</v>
      </c>
      <c r="K152" s="12">
        <f t="shared" si="89"/>
        <v>15813573.800783999</v>
      </c>
      <c r="L152" s="6">
        <f t="shared" si="90"/>
        <v>63.844951999999999</v>
      </c>
      <c r="M152" s="6">
        <f t="shared" si="91"/>
        <v>5242880</v>
      </c>
      <c r="N152" s="13">
        <f t="shared" si="92"/>
        <v>0.658882181299425</v>
      </c>
      <c r="O152" s="13"/>
      <c r="P152" s="7">
        <f t="shared" si="93"/>
        <v>4.9713304887492654E-3</v>
      </c>
      <c r="Q152" s="7">
        <f t="shared" si="94"/>
        <v>0</v>
      </c>
      <c r="R152" s="6">
        <f t="shared" si="95"/>
        <v>4.9713304887492654E-3</v>
      </c>
      <c r="S152" s="6">
        <f t="shared" si="96"/>
        <v>4.9713304887492654E-3</v>
      </c>
      <c r="T152" s="7">
        <f t="shared" si="97"/>
        <v>3.8641666898969538E-3</v>
      </c>
      <c r="U152" s="7">
        <f t="shared" si="98"/>
        <v>8.3408233627957656E-2</v>
      </c>
      <c r="V152" s="7">
        <f t="shared" si="99"/>
        <v>1.0903419359066664</v>
      </c>
      <c r="W152" s="6">
        <f t="shared" si="100"/>
        <v>1.1776143362245211</v>
      </c>
      <c r="X152" s="6">
        <v>4.2620000000000002E-3</v>
      </c>
      <c r="Y152" s="6">
        <v>1.1389928624999999</v>
      </c>
      <c r="Z152" s="6">
        <f t="shared" si="101"/>
        <v>16.643136760893128</v>
      </c>
      <c r="AA152" s="6">
        <f t="shared" si="103"/>
        <v>16.643136760893128</v>
      </c>
      <c r="AB152" s="6">
        <f t="shared" si="102"/>
        <v>3.3908442270437127</v>
      </c>
    </row>
    <row r="153" spans="7:28">
      <c r="G153" s="6">
        <v>52804</v>
      </c>
      <c r="H153" s="6">
        <v>5333507</v>
      </c>
      <c r="I153" s="12">
        <f t="shared" si="88"/>
        <v>10667014</v>
      </c>
      <c r="J153" s="6">
        <v>2104464.9956049998</v>
      </c>
      <c r="K153" s="12">
        <f t="shared" si="89"/>
        <v>16835719.964839999</v>
      </c>
      <c r="L153" s="6">
        <f t="shared" si="90"/>
        <v>65.058164000000005</v>
      </c>
      <c r="M153" s="6">
        <f t="shared" si="91"/>
        <v>5242880</v>
      </c>
      <c r="N153" s="13">
        <f t="shared" si="92"/>
        <v>0.63359416896201481</v>
      </c>
      <c r="O153" s="13"/>
      <c r="P153" s="7">
        <f t="shared" si="93"/>
        <v>5.0895303459600437E-3</v>
      </c>
      <c r="Q153" s="7">
        <f t="shared" si="94"/>
        <v>0</v>
      </c>
      <c r="R153" s="6">
        <f t="shared" si="95"/>
        <v>5.0895303459600437E-3</v>
      </c>
      <c r="S153" s="6">
        <f t="shared" si="96"/>
        <v>5.0895303459600437E-3</v>
      </c>
      <c r="T153" s="7">
        <f t="shared" si="97"/>
        <v>3.9560422857798129E-3</v>
      </c>
      <c r="U153" s="7">
        <f t="shared" si="98"/>
        <v>8.8799513747653089E-2</v>
      </c>
      <c r="V153" s="7">
        <f t="shared" si="99"/>
        <v>0.80586041719990587</v>
      </c>
      <c r="W153" s="6">
        <f t="shared" si="100"/>
        <v>0.89861597323333875</v>
      </c>
      <c r="X153" s="6">
        <v>3.15E-3</v>
      </c>
      <c r="Y153" s="6">
        <v>0.89900999999999998</v>
      </c>
      <c r="Z153" s="6">
        <f t="shared" si="101"/>
        <v>61.57239193523948</v>
      </c>
      <c r="AA153" s="6">
        <f t="shared" si="103"/>
        <v>61.57239193523948</v>
      </c>
      <c r="AB153" s="6">
        <f t="shared" si="102"/>
        <v>4.3828963711329827E-2</v>
      </c>
    </row>
    <row r="154" spans="7:28">
      <c r="G154" s="6">
        <v>179860</v>
      </c>
      <c r="H154" s="6">
        <v>5146478</v>
      </c>
      <c r="I154" s="12">
        <f t="shared" si="88"/>
        <v>10292956</v>
      </c>
      <c r="J154" s="6">
        <v>2059853.7307130001</v>
      </c>
      <c r="K154" s="12">
        <f t="shared" si="89"/>
        <v>16478829.845704</v>
      </c>
      <c r="L154" s="6">
        <f t="shared" si="90"/>
        <v>65.354935999999995</v>
      </c>
      <c r="M154" s="6">
        <f t="shared" si="91"/>
        <v>5242880</v>
      </c>
      <c r="N154" s="13">
        <f t="shared" si="92"/>
        <v>0.62461692343302844</v>
      </c>
      <c r="O154" s="13"/>
      <c r="P154" s="7">
        <f t="shared" si="93"/>
        <v>4.9110568254275757E-3</v>
      </c>
      <c r="Q154" s="7">
        <f t="shared" si="94"/>
        <v>0</v>
      </c>
      <c r="R154" s="6">
        <f t="shared" si="95"/>
        <v>4.9110568254275757E-3</v>
      </c>
      <c r="S154" s="6">
        <f t="shared" si="96"/>
        <v>4.9110568254275757E-3</v>
      </c>
      <c r="T154" s="7">
        <f t="shared" si="97"/>
        <v>3.8173165594111943E-3</v>
      </c>
      <c r="U154" s="7">
        <f t="shared" si="98"/>
        <v>8.6917107227064486E-2</v>
      </c>
      <c r="V154" s="7">
        <f t="shared" si="99"/>
        <v>0.67948103748665079</v>
      </c>
      <c r="W154" s="6">
        <f t="shared" si="100"/>
        <v>0.77021546127312646</v>
      </c>
      <c r="X154" s="6">
        <v>2.6559999999999999E-3</v>
      </c>
      <c r="Y154" s="6">
        <v>0.79042560000000006</v>
      </c>
      <c r="Z154" s="6">
        <f t="shared" si="101"/>
        <v>84.904247945315362</v>
      </c>
      <c r="AA154" s="6">
        <f t="shared" si="103"/>
        <v>84.904247945315362</v>
      </c>
      <c r="AB154" s="6">
        <f t="shared" si="102"/>
        <v>2.5568679363210913</v>
      </c>
    </row>
    <row r="155" spans="7:28">
      <c r="G155" s="6">
        <v>68121</v>
      </c>
      <c r="H155" s="6">
        <v>5377761</v>
      </c>
      <c r="I155" s="12">
        <f t="shared" si="88"/>
        <v>10755522</v>
      </c>
      <c r="J155" s="6">
        <v>744772.41210900003</v>
      </c>
      <c r="K155" s="12">
        <f t="shared" si="89"/>
        <v>5958179.2968720002</v>
      </c>
      <c r="L155" s="6">
        <f t="shared" si="90"/>
        <v>65.895551999999995</v>
      </c>
      <c r="M155" s="6">
        <f t="shared" si="91"/>
        <v>5242880</v>
      </c>
      <c r="N155" s="13">
        <f t="shared" si="92"/>
        <v>1.8051692411550235</v>
      </c>
      <c r="O155" s="13"/>
      <c r="P155" s="7">
        <f t="shared" si="93"/>
        <v>5.1317599850943156E-3</v>
      </c>
      <c r="Q155" s="7">
        <f t="shared" si="94"/>
        <v>0</v>
      </c>
      <c r="R155" s="6">
        <f t="shared" si="95"/>
        <v>5.1317599850943156E-3</v>
      </c>
      <c r="S155" s="6">
        <f t="shared" si="96"/>
        <v>5.1317599850943156E-3</v>
      </c>
      <c r="T155" s="7">
        <f t="shared" si="97"/>
        <v>3.9888669722975018E-3</v>
      </c>
      <c r="U155" s="7">
        <f t="shared" si="98"/>
        <v>3.1426242862705837E-2</v>
      </c>
      <c r="V155" s="7">
        <f t="shared" si="99"/>
        <v>1.3016564453057526</v>
      </c>
      <c r="W155" s="6">
        <f t="shared" si="100"/>
        <v>1.3370715551407559</v>
      </c>
      <c r="X155" s="6">
        <v>5.0879999999999996E-3</v>
      </c>
      <c r="Y155" s="6">
        <v>1.1910372</v>
      </c>
      <c r="Z155" s="6">
        <f t="shared" si="101"/>
        <v>0.86006260012413527</v>
      </c>
      <c r="AA155" s="6">
        <f t="shared" si="103"/>
        <v>0.86006260012413527</v>
      </c>
      <c r="AB155" s="6">
        <f t="shared" si="102"/>
        <v>12.261107809290584</v>
      </c>
    </row>
    <row r="156" spans="7:28">
      <c r="G156" s="6">
        <v>153226</v>
      </c>
      <c r="H156" s="6">
        <v>5326228</v>
      </c>
      <c r="I156" s="12">
        <f t="shared" si="88"/>
        <v>10652456</v>
      </c>
      <c r="J156" s="6">
        <v>1014018.212524</v>
      </c>
      <c r="K156" s="12">
        <f t="shared" si="89"/>
        <v>8112145.7001919998</v>
      </c>
      <c r="L156" s="6">
        <f t="shared" si="90"/>
        <v>66.979256000000007</v>
      </c>
      <c r="M156" s="6">
        <f t="shared" si="91"/>
        <v>5242880</v>
      </c>
      <c r="N156" s="13">
        <f t="shared" si="92"/>
        <v>1.3131489982666209</v>
      </c>
      <c r="O156" s="13"/>
      <c r="P156" s="7">
        <f t="shared" si="93"/>
        <v>5.0825843175047996E-3</v>
      </c>
      <c r="Q156" s="7">
        <f t="shared" si="94"/>
        <v>0</v>
      </c>
      <c r="R156" s="6">
        <f t="shared" si="95"/>
        <v>5.0825843175047996E-3</v>
      </c>
      <c r="S156" s="6">
        <f t="shared" si="96"/>
        <v>5.0825843175047996E-3</v>
      </c>
      <c r="T156" s="7">
        <f t="shared" si="97"/>
        <v>3.9506432056252002E-3</v>
      </c>
      <c r="U156" s="7">
        <f t="shared" si="98"/>
        <v>4.2787275811878855E-2</v>
      </c>
      <c r="V156" s="7">
        <f t="shared" si="99"/>
        <v>0.38630134284820883</v>
      </c>
      <c r="W156" s="6">
        <f t="shared" si="100"/>
        <v>0.4330392618657129</v>
      </c>
      <c r="X156" s="6">
        <v>1.5100000000000001E-3</v>
      </c>
      <c r="Y156" s="6">
        <v>0.43993850000000007</v>
      </c>
      <c r="Z156" s="6">
        <f t="shared" si="101"/>
        <v>236.5949879142251</v>
      </c>
      <c r="AA156" s="6">
        <f t="shared" si="103"/>
        <v>236.5949879142251</v>
      </c>
      <c r="AB156" s="6">
        <f t="shared" si="102"/>
        <v>1.5682278623687551</v>
      </c>
    </row>
    <row r="157" spans="7:28">
      <c r="G157" s="6">
        <v>155924</v>
      </c>
      <c r="H157" s="6">
        <v>5416358</v>
      </c>
      <c r="I157" s="12">
        <f t="shared" si="88"/>
        <v>10832716</v>
      </c>
      <c r="J157" s="6">
        <v>1032432.688843</v>
      </c>
      <c r="K157" s="12">
        <f t="shared" si="89"/>
        <v>8259461.5107439999</v>
      </c>
      <c r="L157" s="6">
        <f t="shared" si="90"/>
        <v>68.114776000000006</v>
      </c>
      <c r="M157" s="6">
        <f t="shared" si="91"/>
        <v>5242880</v>
      </c>
      <c r="N157" s="13">
        <f t="shared" si="92"/>
        <v>1.3115523313364537</v>
      </c>
      <c r="O157" s="13"/>
      <c r="P157" s="7">
        <f t="shared" si="93"/>
        <v>5.1685913987894738E-3</v>
      </c>
      <c r="Q157" s="7">
        <f t="shared" si="94"/>
        <v>0</v>
      </c>
      <c r="R157" s="6">
        <f t="shared" si="95"/>
        <v>5.1685913987894738E-3</v>
      </c>
      <c r="S157" s="6">
        <f t="shared" si="96"/>
        <v>5.1685913987894738E-3</v>
      </c>
      <c r="T157" s="7">
        <f t="shared" si="97"/>
        <v>4.0174956708450517E-3</v>
      </c>
      <c r="U157" s="7">
        <f t="shared" si="98"/>
        <v>4.3564288756479906E-2</v>
      </c>
      <c r="V157" s="7">
        <f t="shared" si="99"/>
        <v>0.42160570398268088</v>
      </c>
      <c r="W157" s="6">
        <f t="shared" si="100"/>
        <v>0.46918748841000585</v>
      </c>
      <c r="X157" s="6">
        <v>1.6479999999999999E-3</v>
      </c>
      <c r="Y157" s="6">
        <v>0.47459403636393593</v>
      </c>
      <c r="Z157" s="6">
        <f t="shared" si="101"/>
        <v>213.6281188585846</v>
      </c>
      <c r="AA157" s="6">
        <f t="shared" si="103"/>
        <v>213.6281188585846</v>
      </c>
      <c r="AB157" s="6">
        <f t="shared" si="102"/>
        <v>1.1391942459605935</v>
      </c>
    </row>
    <row r="158" spans="7:28">
      <c r="G158" s="6">
        <v>155924</v>
      </c>
      <c r="H158" s="6">
        <v>5416358</v>
      </c>
      <c r="I158" s="12">
        <f t="shared" si="88"/>
        <v>10832716</v>
      </c>
      <c r="J158" s="6">
        <v>1032082.485596</v>
      </c>
      <c r="K158" s="12">
        <f t="shared" si="89"/>
        <v>8256659.8847679999</v>
      </c>
      <c r="L158" s="6">
        <f t="shared" si="90"/>
        <v>68.114776000000006</v>
      </c>
      <c r="M158" s="6">
        <f t="shared" si="91"/>
        <v>5242880</v>
      </c>
      <c r="N158" s="13">
        <f t="shared" si="92"/>
        <v>1.3119973634840336</v>
      </c>
      <c r="O158" s="13"/>
      <c r="P158" s="7">
        <f t="shared" si="93"/>
        <v>5.1685913987894738E-3</v>
      </c>
      <c r="Q158" s="7">
        <f t="shared" si="94"/>
        <v>0</v>
      </c>
      <c r="R158" s="6">
        <f t="shared" si="95"/>
        <v>5.1685913987894738E-3</v>
      </c>
      <c r="S158" s="6">
        <f t="shared" si="96"/>
        <v>5.1685913987894738E-3</v>
      </c>
      <c r="T158" s="7">
        <f t="shared" si="97"/>
        <v>4.0174956708450517E-3</v>
      </c>
      <c r="U158" s="7">
        <f t="shared" si="98"/>
        <v>4.3549511662011049E-2</v>
      </c>
      <c r="V158" s="7">
        <f t="shared" si="99"/>
        <v>0.42262901879817283</v>
      </c>
      <c r="W158" s="6">
        <f t="shared" si="100"/>
        <v>0.47019602613102895</v>
      </c>
      <c r="X158" s="6">
        <v>1.652E-3</v>
      </c>
      <c r="Y158" s="6">
        <v>0.47485989090834002</v>
      </c>
      <c r="Z158" s="6">
        <f t="shared" si="101"/>
        <v>212.86872874028293</v>
      </c>
      <c r="AA158" s="6">
        <f t="shared" si="103"/>
        <v>212.86872874028293</v>
      </c>
      <c r="AB158" s="6">
        <f t="shared" si="102"/>
        <v>0.98215597202571703</v>
      </c>
    </row>
    <row r="159" spans="7:28">
      <c r="G159" s="6">
        <v>155924</v>
      </c>
      <c r="H159" s="6">
        <v>5416358</v>
      </c>
      <c r="I159" s="12">
        <f t="shared" ref="I159:I222" si="104">2*H159</f>
        <v>10832716</v>
      </c>
      <c r="J159" s="6">
        <v>1032402.177979</v>
      </c>
      <c r="K159" s="12">
        <f t="shared" ref="K159:K222" si="105">J159*8</f>
        <v>8259217.4238320002</v>
      </c>
      <c r="L159" s="6">
        <f t="shared" ref="L159:L222" si="106">((H159+2*G159)*8+(G159+H159)*4)/1000000</f>
        <v>68.114776000000006</v>
      </c>
      <c r="M159" s="6">
        <f t="shared" ref="M159:M222" si="107">40*2^20/8</f>
        <v>5242880</v>
      </c>
      <c r="N159" s="13">
        <f t="shared" ref="N159:N222" si="108">I159/K159</f>
        <v>1.3115910920013027</v>
      </c>
      <c r="O159" s="13"/>
      <c r="P159" s="7">
        <f t="shared" ref="P159:P222" si="109">$B$31*I159</f>
        <v>5.1685913987894738E-3</v>
      </c>
      <c r="Q159" s="7">
        <f t="shared" ref="Q159:Q222" si="110">$C$31*K159</f>
        <v>0</v>
      </c>
      <c r="R159" s="6">
        <f t="shared" ref="R159:R222" si="111">P159+Q159</f>
        <v>5.1685913987894738E-3</v>
      </c>
      <c r="S159" s="6">
        <f t="shared" ref="S159:S222" si="112">MAX(P159,Q159)</f>
        <v>5.1685913987894738E-3</v>
      </c>
      <c r="T159" s="7">
        <f t="shared" ref="T159:T222" si="113">$D$31*I159</f>
        <v>4.0174956708450517E-3</v>
      </c>
      <c r="U159" s="7">
        <f t="shared" ref="U159:U222" si="114">$E$31*K159</f>
        <v>4.3563001327184159E-2</v>
      </c>
      <c r="V159" s="7">
        <f t="shared" ref="V159:V222" si="115">X159*$F$31</f>
        <v>0.41776827342458611</v>
      </c>
      <c r="W159" s="6">
        <f t="shared" ref="W159:W222" si="116">SUM(T159:V159)</f>
        <v>0.4653487704226153</v>
      </c>
      <c r="X159" s="6">
        <v>1.6329999999999999E-3</v>
      </c>
      <c r="Y159" s="6">
        <v>0.47052668181758794</v>
      </c>
      <c r="Z159" s="6">
        <f t="shared" ref="Z159:Z222" si="117">ABS(S159-X159)/ABS(X159)*100</f>
        <v>216.50896502078837</v>
      </c>
      <c r="AA159" s="6">
        <f t="shared" si="103"/>
        <v>216.50896502078837</v>
      </c>
      <c r="AB159" s="6">
        <f t="shared" ref="AB159:AB222" si="118">ABS(W159-Y159)/ABS(Y159)*100</f>
        <v>1.1004501115581793</v>
      </c>
    </row>
    <row r="160" spans="7:28">
      <c r="G160" s="6">
        <v>155924</v>
      </c>
      <c r="H160" s="6">
        <v>5416358</v>
      </c>
      <c r="I160" s="12">
        <f t="shared" si="104"/>
        <v>10832716</v>
      </c>
      <c r="J160" s="6">
        <v>1031527.518433</v>
      </c>
      <c r="K160" s="12">
        <f t="shared" si="105"/>
        <v>8252220.1474639997</v>
      </c>
      <c r="L160" s="6">
        <f t="shared" si="106"/>
        <v>68.114776000000006</v>
      </c>
      <c r="M160" s="6">
        <f t="shared" si="107"/>
        <v>5242880</v>
      </c>
      <c r="N160" s="13">
        <f t="shared" si="108"/>
        <v>1.3127032248805208</v>
      </c>
      <c r="O160" s="13"/>
      <c r="P160" s="7">
        <f t="shared" si="109"/>
        <v>5.1685913987894738E-3</v>
      </c>
      <c r="Q160" s="7">
        <f t="shared" si="110"/>
        <v>0</v>
      </c>
      <c r="R160" s="6">
        <f t="shared" si="111"/>
        <v>5.1685913987894738E-3</v>
      </c>
      <c r="S160" s="6">
        <f t="shared" si="112"/>
        <v>5.1685913987894738E-3</v>
      </c>
      <c r="T160" s="7">
        <f t="shared" si="113"/>
        <v>4.0174956708450517E-3</v>
      </c>
      <c r="U160" s="7">
        <f t="shared" si="114"/>
        <v>4.352609439713697E-2</v>
      </c>
      <c r="V160" s="7">
        <f t="shared" si="115"/>
        <v>0.42007073175944298</v>
      </c>
      <c r="W160" s="6">
        <f t="shared" si="116"/>
        <v>0.46761432182742502</v>
      </c>
      <c r="X160" s="6">
        <v>1.642E-3</v>
      </c>
      <c r="Y160" s="6">
        <v>0.47311990909031199</v>
      </c>
      <c r="Z160" s="6">
        <f t="shared" si="117"/>
        <v>214.7741412173857</v>
      </c>
      <c r="AA160" s="6">
        <f t="shared" ref="AA160:AA223" si="119">ABS(R160-X160)/ABS(X160)*100</f>
        <v>214.7741412173857</v>
      </c>
      <c r="AB160" s="6">
        <f t="shared" si="118"/>
        <v>1.1636769362491632</v>
      </c>
    </row>
    <row r="161" spans="7:28">
      <c r="G161" s="6">
        <v>155924</v>
      </c>
      <c r="H161" s="6">
        <v>5416358</v>
      </c>
      <c r="I161" s="12">
        <f t="shared" si="104"/>
        <v>10832716</v>
      </c>
      <c r="J161" s="6">
        <v>1031787.022949</v>
      </c>
      <c r="K161" s="12">
        <f t="shared" si="105"/>
        <v>8254296.183592</v>
      </c>
      <c r="L161" s="6">
        <f t="shared" si="106"/>
        <v>68.114776000000006</v>
      </c>
      <c r="M161" s="6">
        <f t="shared" si="107"/>
        <v>5242880</v>
      </c>
      <c r="N161" s="13">
        <f t="shared" si="108"/>
        <v>1.3123730671954099</v>
      </c>
      <c r="O161" s="13"/>
      <c r="P161" s="7">
        <f t="shared" si="109"/>
        <v>5.1685913987894738E-3</v>
      </c>
      <c r="Q161" s="7">
        <f t="shared" si="110"/>
        <v>0</v>
      </c>
      <c r="R161" s="6">
        <f t="shared" si="111"/>
        <v>5.1685913987894738E-3</v>
      </c>
      <c r="S161" s="6">
        <f t="shared" si="112"/>
        <v>5.1685913987894738E-3</v>
      </c>
      <c r="T161" s="7">
        <f t="shared" si="113"/>
        <v>4.0174956708450517E-3</v>
      </c>
      <c r="U161" s="7">
        <f t="shared" si="114"/>
        <v>4.3537044389122703E-2</v>
      </c>
      <c r="V161" s="7">
        <f t="shared" si="115"/>
        <v>0.42365233361366478</v>
      </c>
      <c r="W161" s="6">
        <f t="shared" si="116"/>
        <v>0.47120687367363251</v>
      </c>
      <c r="X161" s="6">
        <v>1.6559999999999999E-3</v>
      </c>
      <c r="Y161" s="6">
        <v>0.47455440000055199</v>
      </c>
      <c r="Z161" s="6">
        <f t="shared" si="117"/>
        <v>212.11300717327742</v>
      </c>
      <c r="AA161" s="6">
        <f t="shared" si="119"/>
        <v>212.11300717327742</v>
      </c>
      <c r="AB161" s="6">
        <f t="shared" si="118"/>
        <v>0.70540412793888063</v>
      </c>
    </row>
    <row r="162" spans="7:28">
      <c r="G162" s="6">
        <v>155924</v>
      </c>
      <c r="H162" s="6">
        <v>5416358</v>
      </c>
      <c r="I162" s="12">
        <f t="shared" si="104"/>
        <v>10832716</v>
      </c>
      <c r="J162" s="6">
        <v>1032283.9097899999</v>
      </c>
      <c r="K162" s="12">
        <f t="shared" si="105"/>
        <v>8258271.2783199996</v>
      </c>
      <c r="L162" s="6">
        <f t="shared" si="106"/>
        <v>68.114776000000006</v>
      </c>
      <c r="M162" s="6">
        <f t="shared" si="107"/>
        <v>5242880</v>
      </c>
      <c r="N162" s="13">
        <f t="shared" si="108"/>
        <v>1.3117413602576309</v>
      </c>
      <c r="O162" s="13"/>
      <c r="P162" s="7">
        <f t="shared" si="109"/>
        <v>5.1685913987894738E-3</v>
      </c>
      <c r="Q162" s="7">
        <f t="shared" si="110"/>
        <v>0</v>
      </c>
      <c r="R162" s="6">
        <f t="shared" si="111"/>
        <v>5.1685913987894738E-3</v>
      </c>
      <c r="S162" s="6">
        <f t="shared" si="112"/>
        <v>5.1685913987894738E-3</v>
      </c>
      <c r="T162" s="7">
        <f t="shared" si="113"/>
        <v>4.0174956708450517E-3</v>
      </c>
      <c r="U162" s="7">
        <f t="shared" si="114"/>
        <v>4.3558010910286299E-2</v>
      </c>
      <c r="V162" s="7">
        <f t="shared" si="115"/>
        <v>0.42134987527880791</v>
      </c>
      <c r="W162" s="6">
        <f t="shared" si="116"/>
        <v>0.46892538185993926</v>
      </c>
      <c r="X162" s="6">
        <v>1.647E-3</v>
      </c>
      <c r="Y162" s="6">
        <v>0.47321304545424603</v>
      </c>
      <c r="Z162" s="6">
        <f t="shared" si="117"/>
        <v>213.81854273160133</v>
      </c>
      <c r="AA162" s="6">
        <f t="shared" si="119"/>
        <v>213.81854273160133</v>
      </c>
      <c r="AB162" s="6">
        <f t="shared" si="118"/>
        <v>0.90607468147691472</v>
      </c>
    </row>
    <row r="163" spans="7:28">
      <c r="G163" s="6">
        <v>240369</v>
      </c>
      <c r="H163" s="6">
        <v>5451000</v>
      </c>
      <c r="I163" s="12">
        <f t="shared" si="104"/>
        <v>10902000</v>
      </c>
      <c r="J163" s="6">
        <v>2161304.9414059999</v>
      </c>
      <c r="K163" s="12">
        <f t="shared" si="105"/>
        <v>17290439.531248</v>
      </c>
      <c r="L163" s="6">
        <f t="shared" si="106"/>
        <v>70.219380000000001</v>
      </c>
      <c r="M163" s="6">
        <f t="shared" si="107"/>
        <v>5242880</v>
      </c>
      <c r="N163" s="13">
        <f t="shared" si="108"/>
        <v>0.63052185459469978</v>
      </c>
      <c r="O163" s="13"/>
      <c r="P163" s="7">
        <f t="shared" si="109"/>
        <v>5.2016487305309991E-3</v>
      </c>
      <c r="Q163" s="7">
        <f t="shared" si="110"/>
        <v>0</v>
      </c>
      <c r="R163" s="6">
        <f t="shared" si="111"/>
        <v>5.2016487305309991E-3</v>
      </c>
      <c r="S163" s="6">
        <f t="shared" si="112"/>
        <v>5.2016487305309991E-3</v>
      </c>
      <c r="T163" s="7">
        <f t="shared" si="113"/>
        <v>4.0431908123090042E-3</v>
      </c>
      <c r="U163" s="7">
        <f t="shared" si="114"/>
        <v>9.1197918833559849E-2</v>
      </c>
      <c r="V163" s="7">
        <f t="shared" si="115"/>
        <v>0.7186228291792176</v>
      </c>
      <c r="W163" s="6">
        <f t="shared" si="116"/>
        <v>0.81386393882508645</v>
      </c>
      <c r="X163" s="6">
        <v>2.8089999999999999E-3</v>
      </c>
      <c r="Y163" s="6">
        <v>0.84494720000000001</v>
      </c>
      <c r="Z163" s="6">
        <f t="shared" si="117"/>
        <v>85.177954095087188</v>
      </c>
      <c r="AA163" s="6">
        <f t="shared" si="119"/>
        <v>85.177954095087188</v>
      </c>
      <c r="AB163" s="6">
        <f t="shared" si="118"/>
        <v>3.6787223124608923</v>
      </c>
    </row>
    <row r="164" spans="7:28">
      <c r="G164" s="6">
        <v>220542</v>
      </c>
      <c r="H164" s="6">
        <v>5494489</v>
      </c>
      <c r="I164" s="12">
        <f t="shared" si="104"/>
        <v>10988978</v>
      </c>
      <c r="J164" s="6">
        <v>2218486.7946779998</v>
      </c>
      <c r="K164" s="12">
        <f t="shared" si="105"/>
        <v>17747894.357423998</v>
      </c>
      <c r="L164" s="6">
        <f t="shared" si="106"/>
        <v>70.344707999999997</v>
      </c>
      <c r="M164" s="6">
        <f t="shared" si="107"/>
        <v>5242880</v>
      </c>
      <c r="N164" s="13">
        <f t="shared" si="108"/>
        <v>0.61917080295236693</v>
      </c>
      <c r="O164" s="13"/>
      <c r="P164" s="7">
        <f t="shared" si="109"/>
        <v>5.2431483639270842E-3</v>
      </c>
      <c r="Q164" s="7">
        <f t="shared" si="110"/>
        <v>0</v>
      </c>
      <c r="R164" s="6">
        <f t="shared" si="111"/>
        <v>5.2431483639270842E-3</v>
      </c>
      <c r="S164" s="6">
        <f t="shared" si="112"/>
        <v>5.2431483639270842E-3</v>
      </c>
      <c r="T164" s="7">
        <f t="shared" si="113"/>
        <v>4.0754480724881472E-3</v>
      </c>
      <c r="U164" s="7">
        <f t="shared" si="114"/>
        <v>9.3610750967307685E-2</v>
      </c>
      <c r="V164" s="7">
        <f t="shared" si="115"/>
        <v>0.72041363010632853</v>
      </c>
      <c r="W164" s="6">
        <f t="shared" si="116"/>
        <v>0.81809982914612434</v>
      </c>
      <c r="X164" s="6">
        <v>2.8159999999999999E-3</v>
      </c>
      <c r="Y164" s="6">
        <v>0.85133937777715196</v>
      </c>
      <c r="Z164" s="6">
        <f t="shared" si="117"/>
        <v>86.191348150819763</v>
      </c>
      <c r="AA164" s="6">
        <f t="shared" si="119"/>
        <v>86.191348150819763</v>
      </c>
      <c r="AB164" s="6">
        <f t="shared" si="118"/>
        <v>3.9043828464526245</v>
      </c>
    </row>
    <row r="165" spans="7:28">
      <c r="G165" s="6">
        <v>643994</v>
      </c>
      <c r="H165" s="6">
        <v>4866270</v>
      </c>
      <c r="I165" s="12">
        <f t="shared" si="104"/>
        <v>9732540</v>
      </c>
      <c r="J165" s="6">
        <v>1106465.2609860001</v>
      </c>
      <c r="K165" s="12">
        <f t="shared" si="105"/>
        <v>8851722.0878880005</v>
      </c>
      <c r="L165" s="6">
        <f t="shared" si="106"/>
        <v>71.275120000000001</v>
      </c>
      <c r="M165" s="6">
        <f t="shared" si="107"/>
        <v>5242880</v>
      </c>
      <c r="N165" s="13">
        <f t="shared" si="108"/>
        <v>1.0995080847959791</v>
      </c>
      <c r="O165" s="13"/>
      <c r="P165" s="7">
        <f t="shared" si="109"/>
        <v>4.6436666974722226E-3</v>
      </c>
      <c r="Q165" s="7">
        <f t="shared" si="110"/>
        <v>0</v>
      </c>
      <c r="R165" s="6">
        <f t="shared" si="111"/>
        <v>4.6436666974722226E-3</v>
      </c>
      <c r="S165" s="6">
        <f t="shared" si="112"/>
        <v>4.6436666974722226E-3</v>
      </c>
      <c r="T165" s="7">
        <f t="shared" si="113"/>
        <v>3.6094768215400733E-3</v>
      </c>
      <c r="U165" s="7">
        <f t="shared" si="114"/>
        <v>4.668814989055238E-2</v>
      </c>
      <c r="V165" s="7">
        <f t="shared" si="115"/>
        <v>0.80765121812701679</v>
      </c>
      <c r="W165" s="6">
        <f t="shared" si="116"/>
        <v>0.85794884483910927</v>
      </c>
      <c r="X165" s="6">
        <v>3.1570000000000001E-3</v>
      </c>
      <c r="Y165" s="6">
        <v>0.830319699999713</v>
      </c>
      <c r="Z165" s="6">
        <f t="shared" si="117"/>
        <v>47.091121237637715</v>
      </c>
      <c r="AA165" s="6">
        <f t="shared" si="119"/>
        <v>47.091121237637715</v>
      </c>
      <c r="AB165" s="6">
        <f t="shared" si="118"/>
        <v>3.3275309304844654</v>
      </c>
    </row>
    <row r="166" spans="7:28">
      <c r="G166" s="6">
        <v>155331</v>
      </c>
      <c r="H166" s="6">
        <v>5719417</v>
      </c>
      <c r="I166" s="12">
        <f t="shared" si="104"/>
        <v>11438834</v>
      </c>
      <c r="J166" s="6">
        <v>2248737.6804200001</v>
      </c>
      <c r="K166" s="12">
        <f t="shared" si="105"/>
        <v>17989901.443360001</v>
      </c>
      <c r="L166" s="6">
        <f t="shared" si="106"/>
        <v>71.739624000000006</v>
      </c>
      <c r="M166" s="6">
        <f t="shared" si="107"/>
        <v>5242880</v>
      </c>
      <c r="N166" s="13">
        <f t="shared" si="108"/>
        <v>0.63584750789293665</v>
      </c>
      <c r="O166" s="13"/>
      <c r="P166" s="7">
        <f t="shared" si="109"/>
        <v>5.4577872275596061E-3</v>
      </c>
      <c r="Q166" s="7">
        <f t="shared" si="110"/>
        <v>0</v>
      </c>
      <c r="R166" s="6">
        <f t="shared" si="111"/>
        <v>5.4577872275596061E-3</v>
      </c>
      <c r="S166" s="6">
        <f t="shared" si="112"/>
        <v>5.4577872275596061E-3</v>
      </c>
      <c r="T166" s="7">
        <f t="shared" si="113"/>
        <v>4.2422847672287526E-3</v>
      </c>
      <c r="U166" s="7">
        <f t="shared" si="114"/>
        <v>9.4887210281164397E-2</v>
      </c>
      <c r="V166" s="7">
        <f t="shared" si="115"/>
        <v>0.95833432470820556</v>
      </c>
      <c r="W166" s="6">
        <f t="shared" si="116"/>
        <v>1.0574638197565986</v>
      </c>
      <c r="X166" s="6">
        <v>3.7460000000000002E-3</v>
      </c>
      <c r="Y166" s="6">
        <v>1.069454184614232</v>
      </c>
      <c r="Z166" s="6">
        <f t="shared" si="117"/>
        <v>45.696402230635499</v>
      </c>
      <c r="AA166" s="6">
        <f t="shared" si="119"/>
        <v>45.696402230635499</v>
      </c>
      <c r="AB166" s="6">
        <f t="shared" si="118"/>
        <v>1.1211667624600943</v>
      </c>
    </row>
    <row r="167" spans="7:28">
      <c r="G167" s="6">
        <v>1971281</v>
      </c>
      <c r="H167" s="6">
        <v>2766607</v>
      </c>
      <c r="I167" s="12">
        <f t="shared" si="104"/>
        <v>5533214</v>
      </c>
      <c r="J167" s="6">
        <v>1681943.170898</v>
      </c>
      <c r="K167" s="12">
        <f t="shared" si="105"/>
        <v>13455545.367184</v>
      </c>
      <c r="L167" s="6">
        <f t="shared" si="106"/>
        <v>72.624904000000001</v>
      </c>
      <c r="M167" s="6">
        <f t="shared" si="107"/>
        <v>5242880</v>
      </c>
      <c r="N167" s="13">
        <f t="shared" si="108"/>
        <v>0.41122183077726865</v>
      </c>
      <c r="O167" s="13"/>
      <c r="P167" s="7">
        <f t="shared" si="109"/>
        <v>2.6400509611866035E-3</v>
      </c>
      <c r="Q167" s="7">
        <f t="shared" si="110"/>
        <v>0</v>
      </c>
      <c r="R167" s="6">
        <f t="shared" si="111"/>
        <v>2.6400509611866035E-3</v>
      </c>
      <c r="S167" s="6">
        <f t="shared" si="112"/>
        <v>2.6400509611866035E-3</v>
      </c>
      <c r="T167" s="7">
        <f t="shared" si="113"/>
        <v>2.0520858564795044E-3</v>
      </c>
      <c r="U167" s="7">
        <f t="shared" si="114"/>
        <v>7.0970881453882681E-2</v>
      </c>
      <c r="V167" s="7">
        <f t="shared" si="115"/>
        <v>0.75648547735241956</v>
      </c>
      <c r="W167" s="6">
        <f t="shared" si="116"/>
        <v>0.82950844466278173</v>
      </c>
      <c r="X167" s="6">
        <v>2.957E-3</v>
      </c>
      <c r="Y167" s="6">
        <v>0.88443870000000002</v>
      </c>
      <c r="Z167" s="6">
        <f t="shared" si="117"/>
        <v>10.718601244957608</v>
      </c>
      <c r="AA167" s="6">
        <f t="shared" si="119"/>
        <v>10.718601244957608</v>
      </c>
      <c r="AB167" s="6">
        <f t="shared" si="118"/>
        <v>6.2107476003954023</v>
      </c>
    </row>
    <row r="168" spans="7:28">
      <c r="G168" s="6">
        <v>201822</v>
      </c>
      <c r="H168" s="6">
        <v>5748069</v>
      </c>
      <c r="I168" s="12">
        <f t="shared" si="104"/>
        <v>11496138</v>
      </c>
      <c r="J168" s="6">
        <v>2271624.1816409999</v>
      </c>
      <c r="K168" s="12">
        <f t="shared" si="105"/>
        <v>18172993.453127999</v>
      </c>
      <c r="L168" s="6">
        <f t="shared" si="106"/>
        <v>73.013267999999997</v>
      </c>
      <c r="M168" s="6">
        <f t="shared" si="107"/>
        <v>5242880</v>
      </c>
      <c r="N168" s="13">
        <f t="shared" si="108"/>
        <v>0.6325946261770784</v>
      </c>
      <c r="O168" s="13"/>
      <c r="P168" s="7">
        <f t="shared" si="109"/>
        <v>5.4851285666583363E-3</v>
      </c>
      <c r="Q168" s="7">
        <f t="shared" si="110"/>
        <v>0</v>
      </c>
      <c r="R168" s="6">
        <f t="shared" si="111"/>
        <v>5.4851285666583363E-3</v>
      </c>
      <c r="S168" s="6">
        <f t="shared" si="112"/>
        <v>5.4851285666583363E-3</v>
      </c>
      <c r="T168" s="7">
        <f t="shared" si="113"/>
        <v>4.2635369233751984E-3</v>
      </c>
      <c r="U168" s="7">
        <f t="shared" si="114"/>
        <v>9.5852923744706983E-2</v>
      </c>
      <c r="V168" s="7">
        <f t="shared" si="115"/>
        <v>0.74932227364397597</v>
      </c>
      <c r="W168" s="6">
        <f t="shared" si="116"/>
        <v>0.84943873431205819</v>
      </c>
      <c r="X168" s="6">
        <v>2.9290000000000002E-3</v>
      </c>
      <c r="Y168" s="6">
        <v>0.86590027000000003</v>
      </c>
      <c r="Z168" s="6">
        <f t="shared" si="117"/>
        <v>87.269667690622597</v>
      </c>
      <c r="AA168" s="6">
        <f t="shared" si="119"/>
        <v>87.269667690622597</v>
      </c>
      <c r="AB168" s="6">
        <f t="shared" si="118"/>
        <v>1.9010891044001914</v>
      </c>
    </row>
    <row r="169" spans="7:28">
      <c r="G169" s="6">
        <v>917825</v>
      </c>
      <c r="H169" s="6">
        <v>4584801</v>
      </c>
      <c r="I169" s="12">
        <f t="shared" si="104"/>
        <v>9169602</v>
      </c>
      <c r="J169" s="6">
        <v>1127595.078613</v>
      </c>
      <c r="K169" s="12">
        <f t="shared" si="105"/>
        <v>9020760.6289039999</v>
      </c>
      <c r="L169" s="6">
        <f t="shared" si="106"/>
        <v>73.374111999999997</v>
      </c>
      <c r="M169" s="6">
        <f t="shared" si="107"/>
        <v>5242880</v>
      </c>
      <c r="N169" s="13">
        <f t="shared" si="108"/>
        <v>1.016499869270346</v>
      </c>
      <c r="O169" s="13"/>
      <c r="P169" s="7">
        <f t="shared" si="109"/>
        <v>4.3750732528686949E-3</v>
      </c>
      <c r="Q169" s="7">
        <f t="shared" si="110"/>
        <v>0</v>
      </c>
      <c r="R169" s="6">
        <f t="shared" si="111"/>
        <v>4.3750732528686949E-3</v>
      </c>
      <c r="S169" s="6">
        <f t="shared" si="112"/>
        <v>4.3750732528686949E-3</v>
      </c>
      <c r="T169" s="7">
        <f t="shared" si="113"/>
        <v>3.4007017573775703E-3</v>
      </c>
      <c r="U169" s="7">
        <f t="shared" si="114"/>
        <v>4.7579738743193177E-2</v>
      </c>
      <c r="V169" s="7">
        <f t="shared" si="115"/>
        <v>0.43132719472985437</v>
      </c>
      <c r="W169" s="6">
        <f t="shared" si="116"/>
        <v>0.48230763523042514</v>
      </c>
      <c r="X169" s="6">
        <v>1.686E-3</v>
      </c>
      <c r="Y169" s="6">
        <v>0.51179934999943799</v>
      </c>
      <c r="Z169" s="6">
        <f t="shared" si="117"/>
        <v>159.49426173598425</v>
      </c>
      <c r="AA169" s="6">
        <f t="shared" si="119"/>
        <v>159.49426173598425</v>
      </c>
      <c r="AB169" s="6">
        <f t="shared" si="118"/>
        <v>5.7623587777212384</v>
      </c>
    </row>
    <row r="170" spans="7:28">
      <c r="G170" s="6">
        <v>2216688</v>
      </c>
      <c r="H170" s="6">
        <v>2441238</v>
      </c>
      <c r="I170" s="12">
        <f t="shared" si="104"/>
        <v>4882476</v>
      </c>
      <c r="J170" s="6">
        <v>1777212.4096679999</v>
      </c>
      <c r="K170" s="12">
        <f t="shared" si="105"/>
        <v>14217699.277344</v>
      </c>
      <c r="L170" s="6">
        <f t="shared" si="106"/>
        <v>73.628615999999994</v>
      </c>
      <c r="M170" s="6">
        <f t="shared" si="107"/>
        <v>5242880</v>
      </c>
      <c r="N170" s="13">
        <f t="shared" si="108"/>
        <v>0.3434083043084375</v>
      </c>
      <c r="O170" s="13"/>
      <c r="P170" s="7">
        <f t="shared" si="109"/>
        <v>2.3295656840256898E-3</v>
      </c>
      <c r="Q170" s="7">
        <f t="shared" si="110"/>
        <v>0</v>
      </c>
      <c r="R170" s="6">
        <f t="shared" si="111"/>
        <v>2.3295656840256898E-3</v>
      </c>
      <c r="S170" s="6">
        <f t="shared" si="112"/>
        <v>2.3295656840256898E-3</v>
      </c>
      <c r="T170" s="7">
        <f t="shared" si="113"/>
        <v>1.8107486795559732E-3</v>
      </c>
      <c r="U170" s="7">
        <f t="shared" si="114"/>
        <v>7.4990840016060142E-2</v>
      </c>
      <c r="V170" s="7">
        <f t="shared" si="115"/>
        <v>0.89642377837094289</v>
      </c>
      <c r="W170" s="6">
        <f t="shared" si="116"/>
        <v>0.97322536706655904</v>
      </c>
      <c r="X170" s="6">
        <v>3.5040000000000002E-3</v>
      </c>
      <c r="Y170" s="6">
        <v>1.0127727999988319</v>
      </c>
      <c r="Z170" s="6">
        <f t="shared" si="117"/>
        <v>33.516961072326204</v>
      </c>
      <c r="AA170" s="6">
        <f t="shared" si="119"/>
        <v>33.516961072326204</v>
      </c>
      <c r="AB170" s="6">
        <f t="shared" si="118"/>
        <v>3.9048672053908264</v>
      </c>
    </row>
    <row r="171" spans="7:28">
      <c r="G171" s="6">
        <v>227362</v>
      </c>
      <c r="H171" s="6">
        <v>5757996</v>
      </c>
      <c r="I171" s="12">
        <f t="shared" si="104"/>
        <v>11515992</v>
      </c>
      <c r="J171" s="6">
        <v>2316293.0388179999</v>
      </c>
      <c r="K171" s="12">
        <f t="shared" si="105"/>
        <v>18530344.310543999</v>
      </c>
      <c r="L171" s="6">
        <f t="shared" si="106"/>
        <v>73.643191999999999</v>
      </c>
      <c r="M171" s="6">
        <f t="shared" si="107"/>
        <v>5242880</v>
      </c>
      <c r="N171" s="13">
        <f t="shared" si="108"/>
        <v>0.62146670385650937</v>
      </c>
      <c r="O171" s="13"/>
      <c r="P171" s="7">
        <f t="shared" si="109"/>
        <v>5.4946014646491594E-3</v>
      </c>
      <c r="Q171" s="7">
        <f t="shared" si="110"/>
        <v>0</v>
      </c>
      <c r="R171" s="6">
        <f t="shared" si="111"/>
        <v>5.4946014646491594E-3</v>
      </c>
      <c r="S171" s="6">
        <f t="shared" si="112"/>
        <v>5.4946014646491594E-3</v>
      </c>
      <c r="T171" s="7">
        <f t="shared" si="113"/>
        <v>4.2709001145683359E-3</v>
      </c>
      <c r="U171" s="7">
        <f t="shared" si="114"/>
        <v>9.7737760415910757E-2</v>
      </c>
      <c r="V171" s="7">
        <f t="shared" si="115"/>
        <v>0.76902108384219581</v>
      </c>
      <c r="W171" s="6">
        <f t="shared" si="116"/>
        <v>0.87102974437267489</v>
      </c>
      <c r="X171" s="6">
        <v>3.006E-3</v>
      </c>
      <c r="Y171" s="6">
        <v>0.90195029999999998</v>
      </c>
      <c r="Z171" s="6">
        <f t="shared" si="117"/>
        <v>82.787806541888216</v>
      </c>
      <c r="AA171" s="6">
        <f t="shared" si="119"/>
        <v>82.787806541888216</v>
      </c>
      <c r="AB171" s="6">
        <f t="shared" si="118"/>
        <v>3.428188407645643</v>
      </c>
    </row>
    <row r="172" spans="7:28">
      <c r="G172" s="6">
        <v>806529</v>
      </c>
      <c r="H172" s="6">
        <v>4864159</v>
      </c>
      <c r="I172" s="12">
        <f t="shared" si="104"/>
        <v>9728318</v>
      </c>
      <c r="J172" s="6">
        <v>2092578.2143550001</v>
      </c>
      <c r="K172" s="12">
        <f t="shared" si="105"/>
        <v>16740625.71484</v>
      </c>
      <c r="L172" s="6">
        <f t="shared" si="106"/>
        <v>74.500488000000004</v>
      </c>
      <c r="M172" s="6">
        <f t="shared" si="107"/>
        <v>5242880</v>
      </c>
      <c r="N172" s="13">
        <f t="shared" si="108"/>
        <v>0.58112033359518778</v>
      </c>
      <c r="O172" s="13"/>
      <c r="P172" s="7">
        <f t="shared" si="109"/>
        <v>4.6416522633371737E-3</v>
      </c>
      <c r="Q172" s="7">
        <f t="shared" si="110"/>
        <v>0</v>
      </c>
      <c r="R172" s="6">
        <f t="shared" si="111"/>
        <v>4.6416522633371737E-3</v>
      </c>
      <c r="S172" s="6">
        <f t="shared" si="112"/>
        <v>4.6416522633371737E-3</v>
      </c>
      <c r="T172" s="7">
        <f t="shared" si="113"/>
        <v>3.6079110215391954E-3</v>
      </c>
      <c r="U172" s="7">
        <f t="shared" si="114"/>
        <v>8.8297941900542729E-2</v>
      </c>
      <c r="V172" s="7">
        <f t="shared" si="115"/>
        <v>0.72169277362569351</v>
      </c>
      <c r="W172" s="6">
        <f t="shared" si="116"/>
        <v>0.81359862654777548</v>
      </c>
      <c r="X172" s="6">
        <v>2.8210000000000002E-3</v>
      </c>
      <c r="Y172" s="6">
        <v>0.86842917777652395</v>
      </c>
      <c r="Z172" s="6">
        <f t="shared" si="117"/>
        <v>64.539250738644924</v>
      </c>
      <c r="AA172" s="6">
        <f t="shared" si="119"/>
        <v>64.539250738644924</v>
      </c>
      <c r="AB172" s="6">
        <f t="shared" si="118"/>
        <v>6.3137619775896354</v>
      </c>
    </row>
    <row r="173" spans="7:28">
      <c r="G173" s="6">
        <v>199187</v>
      </c>
      <c r="H173" s="6">
        <v>5953632</v>
      </c>
      <c r="I173" s="12">
        <f t="shared" si="104"/>
        <v>11907264</v>
      </c>
      <c r="J173" s="6">
        <v>2383285.7143549998</v>
      </c>
      <c r="K173" s="12">
        <f t="shared" si="105"/>
        <v>19066285.714839999</v>
      </c>
      <c r="L173" s="6">
        <f t="shared" si="106"/>
        <v>75.427323999999999</v>
      </c>
      <c r="M173" s="6">
        <f t="shared" si="107"/>
        <v>5242880</v>
      </c>
      <c r="N173" s="13">
        <f t="shared" si="108"/>
        <v>0.62451933103740986</v>
      </c>
      <c r="O173" s="13"/>
      <c r="P173" s="7">
        <f t="shared" si="109"/>
        <v>5.6812882654281296E-3</v>
      </c>
      <c r="Q173" s="7">
        <f t="shared" si="110"/>
        <v>0</v>
      </c>
      <c r="R173" s="6">
        <f t="shared" si="111"/>
        <v>5.6812882654281296E-3</v>
      </c>
      <c r="S173" s="6">
        <f t="shared" si="112"/>
        <v>5.6812882654281296E-3</v>
      </c>
      <c r="T173" s="7">
        <f t="shared" si="113"/>
        <v>4.4160099435459335E-3</v>
      </c>
      <c r="U173" s="7">
        <f t="shared" si="114"/>
        <v>0.10056456771599115</v>
      </c>
      <c r="V173" s="7">
        <f t="shared" si="115"/>
        <v>0.76876525513832283</v>
      </c>
      <c r="W173" s="6">
        <f t="shared" si="116"/>
        <v>0.87374583279785989</v>
      </c>
      <c r="X173" s="6">
        <v>3.0049999999999999E-3</v>
      </c>
      <c r="Y173" s="6">
        <v>0.89450654545536501</v>
      </c>
      <c r="Z173" s="6">
        <f t="shared" si="117"/>
        <v>89.061173558340428</v>
      </c>
      <c r="AA173" s="6">
        <f t="shared" si="119"/>
        <v>89.061173558340428</v>
      </c>
      <c r="AB173" s="6">
        <f t="shared" si="118"/>
        <v>2.3209123245639862</v>
      </c>
    </row>
    <row r="174" spans="7:28">
      <c r="G174" s="6">
        <v>217918</v>
      </c>
      <c r="H174" s="6">
        <v>5926171</v>
      </c>
      <c r="I174" s="12">
        <f t="shared" si="104"/>
        <v>11852342</v>
      </c>
      <c r="J174" s="6">
        <v>2374401.5605469998</v>
      </c>
      <c r="K174" s="12">
        <f t="shared" si="105"/>
        <v>18995212.484375998</v>
      </c>
      <c r="L174" s="6">
        <f t="shared" si="106"/>
        <v>75.472412000000006</v>
      </c>
      <c r="M174" s="6">
        <f t="shared" si="107"/>
        <v>5242880</v>
      </c>
      <c r="N174" s="13">
        <f t="shared" si="108"/>
        <v>0.62396469688079692</v>
      </c>
      <c r="O174" s="13"/>
      <c r="P174" s="7">
        <f t="shared" si="109"/>
        <v>5.6550834450668904E-3</v>
      </c>
      <c r="Q174" s="7">
        <f t="shared" si="110"/>
        <v>0</v>
      </c>
      <c r="R174" s="6">
        <f t="shared" si="111"/>
        <v>5.6550834450668904E-3</v>
      </c>
      <c r="S174" s="6">
        <f t="shared" si="112"/>
        <v>5.6550834450668904E-3</v>
      </c>
      <c r="T174" s="7">
        <f t="shared" si="113"/>
        <v>4.3956411923265579E-3</v>
      </c>
      <c r="U174" s="7">
        <f t="shared" si="114"/>
        <v>0.10018969403557483</v>
      </c>
      <c r="V174" s="7">
        <f t="shared" si="115"/>
        <v>0.75853210698340345</v>
      </c>
      <c r="W174" s="6">
        <f t="shared" si="116"/>
        <v>0.86311744221130482</v>
      </c>
      <c r="X174" s="6">
        <v>2.9650000000000002E-3</v>
      </c>
      <c r="Y174" s="6">
        <v>0.90245705000000009</v>
      </c>
      <c r="Z174" s="6">
        <f t="shared" si="117"/>
        <v>90.727940811699497</v>
      </c>
      <c r="AA174" s="6">
        <f t="shared" si="119"/>
        <v>90.727940811699497</v>
      </c>
      <c r="AB174" s="6">
        <f t="shared" si="118"/>
        <v>4.359166764633871</v>
      </c>
    </row>
    <row r="175" spans="7:28">
      <c r="G175" s="6">
        <v>440020</v>
      </c>
      <c r="H175" s="6">
        <v>5560100</v>
      </c>
      <c r="I175" s="12">
        <f t="shared" si="104"/>
        <v>11120200</v>
      </c>
      <c r="J175" s="6">
        <v>1241295.282104</v>
      </c>
      <c r="K175" s="12">
        <f t="shared" si="105"/>
        <v>9930362.2568319999</v>
      </c>
      <c r="L175" s="6">
        <f t="shared" si="106"/>
        <v>75.521600000000007</v>
      </c>
      <c r="M175" s="6">
        <f t="shared" si="107"/>
        <v>5242880</v>
      </c>
      <c r="N175" s="13">
        <f t="shared" si="108"/>
        <v>1.1198181609487008</v>
      </c>
      <c r="O175" s="13"/>
      <c r="P175" s="7">
        <f t="shared" si="109"/>
        <v>5.3057580456109723E-3</v>
      </c>
      <c r="Q175" s="7">
        <f t="shared" si="110"/>
        <v>0</v>
      </c>
      <c r="R175" s="6">
        <f t="shared" si="111"/>
        <v>5.3057580456109723E-3</v>
      </c>
      <c r="S175" s="6">
        <f t="shared" si="112"/>
        <v>5.3057580456109723E-3</v>
      </c>
      <c r="T175" s="7">
        <f t="shared" si="113"/>
        <v>4.1241139672572548E-3</v>
      </c>
      <c r="U175" s="7">
        <f t="shared" si="114"/>
        <v>5.2377405990733886E-2</v>
      </c>
      <c r="V175" s="7">
        <f t="shared" si="115"/>
        <v>0.45998000956362878</v>
      </c>
      <c r="W175" s="6">
        <f t="shared" si="116"/>
        <v>0.51648152952161996</v>
      </c>
      <c r="X175" s="6">
        <v>1.7979999999999999E-3</v>
      </c>
      <c r="Y175" s="6">
        <v>0.54561594285688597</v>
      </c>
      <c r="Z175" s="6">
        <f t="shared" si="117"/>
        <v>195.09221610739559</v>
      </c>
      <c r="AA175" s="6">
        <f t="shared" si="119"/>
        <v>195.09221610739559</v>
      </c>
      <c r="AB175" s="6">
        <f t="shared" si="118"/>
        <v>5.3397291110512706</v>
      </c>
    </row>
    <row r="176" spans="7:28">
      <c r="G176" s="6">
        <v>735323</v>
      </c>
      <c r="H176" s="6">
        <v>5158388</v>
      </c>
      <c r="I176" s="12">
        <f t="shared" si="104"/>
        <v>10316776</v>
      </c>
      <c r="J176" s="6">
        <v>1255705.8558350001</v>
      </c>
      <c r="K176" s="12">
        <f t="shared" si="105"/>
        <v>10045646.84668</v>
      </c>
      <c r="L176" s="6">
        <f t="shared" si="106"/>
        <v>76.607116000000005</v>
      </c>
      <c r="M176" s="6">
        <f t="shared" si="107"/>
        <v>5242880</v>
      </c>
      <c r="N176" s="13">
        <f t="shared" si="108"/>
        <v>1.0269897157901391</v>
      </c>
      <c r="O176" s="13"/>
      <c r="P176" s="7">
        <f t="shared" si="109"/>
        <v>4.922422012802484E-3</v>
      </c>
      <c r="Q176" s="7">
        <f t="shared" si="110"/>
        <v>0</v>
      </c>
      <c r="R176" s="6">
        <f t="shared" si="111"/>
        <v>4.922422012802484E-3</v>
      </c>
      <c r="S176" s="6">
        <f t="shared" si="112"/>
        <v>4.922422012802484E-3</v>
      </c>
      <c r="T176" s="7">
        <f t="shared" si="113"/>
        <v>3.8261506086818969E-3</v>
      </c>
      <c r="U176" s="7">
        <f t="shared" si="114"/>
        <v>5.2985471196289671E-2</v>
      </c>
      <c r="V176" s="7">
        <f t="shared" si="115"/>
        <v>0.52444884293962135</v>
      </c>
      <c r="W176" s="6">
        <f t="shared" si="116"/>
        <v>0.58126046474459292</v>
      </c>
      <c r="X176" s="6">
        <v>2.0500000000000002E-3</v>
      </c>
      <c r="Y176" s="6">
        <v>0.60205766666735006</v>
      </c>
      <c r="Z176" s="6">
        <f t="shared" si="117"/>
        <v>140.1181469659748</v>
      </c>
      <c r="AA176" s="6">
        <f t="shared" si="119"/>
        <v>140.1181469659748</v>
      </c>
      <c r="AB176" s="6">
        <f t="shared" si="118"/>
        <v>3.4543538059865022</v>
      </c>
    </row>
    <row r="177" spans="7:28">
      <c r="G177" s="6">
        <v>213453</v>
      </c>
      <c r="H177" s="6">
        <v>6099282</v>
      </c>
      <c r="I177" s="12">
        <f t="shared" si="104"/>
        <v>12198564</v>
      </c>
      <c r="J177" s="6">
        <v>2409435.1818849999</v>
      </c>
      <c r="K177" s="12">
        <f t="shared" si="105"/>
        <v>19275481.455079999</v>
      </c>
      <c r="L177" s="6">
        <f t="shared" si="106"/>
        <v>77.460443999999995</v>
      </c>
      <c r="M177" s="6">
        <f t="shared" si="107"/>
        <v>5242880</v>
      </c>
      <c r="N177" s="13">
        <f t="shared" si="108"/>
        <v>0.632853920065644</v>
      </c>
      <c r="O177" s="13"/>
      <c r="P177" s="7">
        <f t="shared" si="109"/>
        <v>5.8202756324436935E-3</v>
      </c>
      <c r="Q177" s="7">
        <f t="shared" si="110"/>
        <v>0</v>
      </c>
      <c r="R177" s="6">
        <f t="shared" si="111"/>
        <v>5.8202756324436935E-3</v>
      </c>
      <c r="S177" s="6">
        <f t="shared" si="112"/>
        <v>5.8202756324436935E-3</v>
      </c>
      <c r="T177" s="7">
        <f t="shared" si="113"/>
        <v>4.524043468002511E-3</v>
      </c>
      <c r="U177" s="7">
        <f t="shared" si="114"/>
        <v>0.10166796454429358</v>
      </c>
      <c r="V177" s="7">
        <f t="shared" si="115"/>
        <v>0.77439348662352858</v>
      </c>
      <c r="W177" s="6">
        <f t="shared" si="116"/>
        <v>0.88058549463582469</v>
      </c>
      <c r="X177" s="6">
        <v>3.0270000000000002E-3</v>
      </c>
      <c r="Y177" s="6">
        <v>0.90746708181845703</v>
      </c>
      <c r="Z177" s="6">
        <f t="shared" si="117"/>
        <v>92.278679631440141</v>
      </c>
      <c r="AA177" s="6">
        <f t="shared" si="119"/>
        <v>92.278679631440141</v>
      </c>
      <c r="AB177" s="6">
        <f t="shared" si="118"/>
        <v>2.9622658189170683</v>
      </c>
    </row>
    <row r="178" spans="7:28">
      <c r="G178" s="6">
        <v>916428</v>
      </c>
      <c r="H178" s="6">
        <v>5105039</v>
      </c>
      <c r="I178" s="12">
        <f t="shared" si="104"/>
        <v>10210078</v>
      </c>
      <c r="J178" s="6">
        <v>1191143.9777830001</v>
      </c>
      <c r="K178" s="12">
        <f t="shared" si="105"/>
        <v>9529151.8222640008</v>
      </c>
      <c r="L178" s="6">
        <f t="shared" si="106"/>
        <v>79.589027999999999</v>
      </c>
      <c r="M178" s="6">
        <f t="shared" si="107"/>
        <v>5242880</v>
      </c>
      <c r="N178" s="13">
        <f t="shared" si="108"/>
        <v>1.0714571653843394</v>
      </c>
      <c r="O178" s="13"/>
      <c r="P178" s="7">
        <f t="shared" si="109"/>
        <v>4.8715134165586574E-3</v>
      </c>
      <c r="Q178" s="7">
        <f t="shared" si="110"/>
        <v>0</v>
      </c>
      <c r="R178" s="6">
        <f t="shared" si="111"/>
        <v>4.8715134165586574E-3</v>
      </c>
      <c r="S178" s="6">
        <f t="shared" si="112"/>
        <v>4.8715134165586574E-3</v>
      </c>
      <c r="T178" s="7">
        <f t="shared" si="113"/>
        <v>3.7865798534726012E-3</v>
      </c>
      <c r="U178" s="7">
        <f t="shared" si="114"/>
        <v>5.0261233259509583E-2</v>
      </c>
      <c r="V178" s="7">
        <f t="shared" si="115"/>
        <v>0.69969150509261668</v>
      </c>
      <c r="W178" s="6">
        <f t="shared" si="116"/>
        <v>0.75373931820559892</v>
      </c>
      <c r="X178" s="6">
        <v>2.735E-3</v>
      </c>
      <c r="Y178" s="6">
        <v>0.76842559999999993</v>
      </c>
      <c r="Z178" s="6">
        <f t="shared" si="117"/>
        <v>78.11749237874433</v>
      </c>
      <c r="AA178" s="6">
        <f t="shared" si="119"/>
        <v>78.11749237874433</v>
      </c>
      <c r="AB178" s="6">
        <f t="shared" si="118"/>
        <v>1.9112171424795079</v>
      </c>
    </row>
    <row r="179" spans="7:28">
      <c r="G179" s="6">
        <v>224617</v>
      </c>
      <c r="H179" s="6">
        <v>6306219</v>
      </c>
      <c r="I179" s="12">
        <f t="shared" si="104"/>
        <v>12612438</v>
      </c>
      <c r="J179" s="6">
        <v>2518690.7822270002</v>
      </c>
      <c r="K179" s="12">
        <f t="shared" si="105"/>
        <v>20149526.257816002</v>
      </c>
      <c r="L179" s="6">
        <f t="shared" si="106"/>
        <v>80.166967999999997</v>
      </c>
      <c r="M179" s="6">
        <f t="shared" si="107"/>
        <v>5242880</v>
      </c>
      <c r="N179" s="13">
        <f t="shared" si="108"/>
        <v>0.62594216055613883</v>
      </c>
      <c r="O179" s="13"/>
      <c r="P179" s="7">
        <f t="shared" si="109"/>
        <v>6.0177464787746224E-3</v>
      </c>
      <c r="Q179" s="7">
        <f t="shared" si="110"/>
        <v>0</v>
      </c>
      <c r="R179" s="6">
        <f t="shared" si="111"/>
        <v>6.0177464787746224E-3</v>
      </c>
      <c r="S179" s="6">
        <f t="shared" si="112"/>
        <v>6.0177464787746224E-3</v>
      </c>
      <c r="T179" s="7">
        <f t="shared" si="113"/>
        <v>4.6775356303813019E-3</v>
      </c>
      <c r="U179" s="7">
        <f t="shared" si="114"/>
        <v>0.10627808835478178</v>
      </c>
      <c r="V179" s="7">
        <f t="shared" si="115"/>
        <v>0.84500220889247268</v>
      </c>
      <c r="W179" s="6">
        <f t="shared" si="116"/>
        <v>0.9559578328776358</v>
      </c>
      <c r="X179" s="6">
        <v>3.3029999999999999E-3</v>
      </c>
      <c r="Y179" s="6">
        <v>0.97597644545514595</v>
      </c>
      <c r="Z179" s="6">
        <f t="shared" si="117"/>
        <v>82.19032633286777</v>
      </c>
      <c r="AA179" s="6">
        <f t="shared" si="119"/>
        <v>82.19032633286777</v>
      </c>
      <c r="AB179" s="6">
        <f t="shared" si="118"/>
        <v>2.051136855887385</v>
      </c>
    </row>
    <row r="180" spans="7:28">
      <c r="G180" s="6">
        <v>84414</v>
      </c>
      <c r="H180" s="6">
        <v>6578753</v>
      </c>
      <c r="I180" s="12">
        <f t="shared" si="104"/>
        <v>13157506</v>
      </c>
      <c r="J180" s="6">
        <v>2582283.6147460002</v>
      </c>
      <c r="K180" s="12">
        <f t="shared" si="105"/>
        <v>20658268.917968001</v>
      </c>
      <c r="L180" s="6">
        <f t="shared" si="106"/>
        <v>80.633315999999994</v>
      </c>
      <c r="M180" s="6">
        <f t="shared" si="107"/>
        <v>5242880</v>
      </c>
      <c r="N180" s="13">
        <f t="shared" si="108"/>
        <v>0.63691232078772864</v>
      </c>
      <c r="O180" s="13"/>
      <c r="P180" s="7">
        <f t="shared" si="109"/>
        <v>6.2778136472073018E-3</v>
      </c>
      <c r="Q180" s="7">
        <f t="shared" si="110"/>
        <v>0</v>
      </c>
      <c r="R180" s="6">
        <f t="shared" si="111"/>
        <v>6.2778136472073018E-3</v>
      </c>
      <c r="S180" s="6">
        <f t="shared" si="112"/>
        <v>6.2778136472073018E-3</v>
      </c>
      <c r="T180" s="7">
        <f t="shared" si="113"/>
        <v>4.8796833032563386E-3</v>
      </c>
      <c r="U180" s="7">
        <f t="shared" si="114"/>
        <v>0.10896143667243803</v>
      </c>
      <c r="V180" s="7">
        <f t="shared" si="115"/>
        <v>1.8532231308559104</v>
      </c>
      <c r="W180" s="6">
        <f t="shared" si="116"/>
        <v>1.9670642508316047</v>
      </c>
      <c r="X180" s="6">
        <v>7.2439999999999996E-3</v>
      </c>
      <c r="Y180" s="6">
        <v>1.853981066664252</v>
      </c>
      <c r="Z180" s="6">
        <f t="shared" si="117"/>
        <v>13.337746449374624</v>
      </c>
      <c r="AA180" s="6">
        <f t="shared" si="119"/>
        <v>13.337746449374624</v>
      </c>
      <c r="AB180" s="6">
        <f t="shared" si="118"/>
        <v>6.0994789105811087</v>
      </c>
    </row>
    <row r="181" spans="7:28">
      <c r="G181" s="6">
        <v>25626</v>
      </c>
      <c r="H181" s="6">
        <v>6761100</v>
      </c>
      <c r="I181" s="12">
        <f t="shared" si="104"/>
        <v>13522200</v>
      </c>
      <c r="J181" s="6">
        <v>1269544.189453</v>
      </c>
      <c r="K181" s="12">
        <f t="shared" si="105"/>
        <v>10156353.515624</v>
      </c>
      <c r="L181" s="6">
        <f t="shared" si="106"/>
        <v>81.645719999999997</v>
      </c>
      <c r="M181" s="6">
        <f t="shared" si="107"/>
        <v>5242880</v>
      </c>
      <c r="N181" s="13">
        <f t="shared" si="108"/>
        <v>1.3314030453152461</v>
      </c>
      <c r="O181" s="13"/>
      <c r="P181" s="7">
        <f t="shared" si="109"/>
        <v>6.451819341770893E-3</v>
      </c>
      <c r="Q181" s="7">
        <f t="shared" si="110"/>
        <v>0</v>
      </c>
      <c r="R181" s="6">
        <f t="shared" si="111"/>
        <v>6.451819341770893E-3</v>
      </c>
      <c r="S181" s="6">
        <f t="shared" si="112"/>
        <v>6.451819341770893E-3</v>
      </c>
      <c r="T181" s="7">
        <f t="shared" si="113"/>
        <v>5.0149362320862983E-3</v>
      </c>
      <c r="U181" s="7">
        <f t="shared" si="114"/>
        <v>5.3569390291604874E-2</v>
      </c>
      <c r="V181" s="7">
        <f t="shared" si="115"/>
        <v>0.8186518523935552</v>
      </c>
      <c r="W181" s="6">
        <f t="shared" si="116"/>
        <v>0.87723617891724637</v>
      </c>
      <c r="X181" s="6">
        <v>3.2000000000000002E-3</v>
      </c>
      <c r="Y181" s="6">
        <v>0.84334545454400001</v>
      </c>
      <c r="Z181" s="6">
        <f t="shared" si="117"/>
        <v>101.61935443034041</v>
      </c>
      <c r="AA181" s="6">
        <f t="shared" si="119"/>
        <v>101.61935443034041</v>
      </c>
      <c r="AB181" s="6">
        <f t="shared" si="118"/>
        <v>4.0186052098390928</v>
      </c>
    </row>
    <row r="182" spans="7:28">
      <c r="G182" s="6">
        <v>1228045</v>
      </c>
      <c r="H182" s="6">
        <v>4904179</v>
      </c>
      <c r="I182" s="12">
        <f t="shared" si="104"/>
        <v>9808358</v>
      </c>
      <c r="J182" s="6">
        <v>2177308.624268</v>
      </c>
      <c r="K182" s="12">
        <f t="shared" si="105"/>
        <v>17418468.994144</v>
      </c>
      <c r="L182" s="6">
        <f t="shared" si="106"/>
        <v>83.411047999999994</v>
      </c>
      <c r="M182" s="6">
        <f t="shared" si="107"/>
        <v>5242880</v>
      </c>
      <c r="N182" s="13">
        <f t="shared" si="108"/>
        <v>0.56310103966643221</v>
      </c>
      <c r="O182" s="13"/>
      <c r="P182" s="7">
        <f t="shared" si="109"/>
        <v>4.6798415831309451E-3</v>
      </c>
      <c r="Q182" s="7">
        <f t="shared" si="110"/>
        <v>0</v>
      </c>
      <c r="R182" s="6">
        <f t="shared" si="111"/>
        <v>4.6798415831309451E-3</v>
      </c>
      <c r="S182" s="6">
        <f t="shared" si="112"/>
        <v>4.6798415831309451E-3</v>
      </c>
      <c r="T182" s="7">
        <f t="shared" si="113"/>
        <v>3.6375952072498184E-3</v>
      </c>
      <c r="U182" s="7">
        <f t="shared" si="114"/>
        <v>9.1873206500156887E-2</v>
      </c>
      <c r="V182" s="7">
        <f t="shared" si="115"/>
        <v>1.2346293248910305</v>
      </c>
      <c r="W182" s="6">
        <f t="shared" si="116"/>
        <v>1.3301401265984372</v>
      </c>
      <c r="X182" s="6">
        <v>4.8260000000000004E-3</v>
      </c>
      <c r="Y182" s="6">
        <v>1.3375258999999999</v>
      </c>
      <c r="Z182" s="6">
        <f t="shared" si="117"/>
        <v>3.0285623056165623</v>
      </c>
      <c r="AA182" s="6">
        <f t="shared" si="119"/>
        <v>3.0285623056165623</v>
      </c>
      <c r="AB182" s="6">
        <f t="shared" si="118"/>
        <v>0.55219666412162693</v>
      </c>
    </row>
    <row r="183" spans="7:28">
      <c r="G183" s="6">
        <v>659033</v>
      </c>
      <c r="H183" s="6">
        <v>5959282</v>
      </c>
      <c r="I183" s="12">
        <f t="shared" si="104"/>
        <v>11918564</v>
      </c>
      <c r="J183" s="6">
        <v>1396787.6008299999</v>
      </c>
      <c r="K183" s="12">
        <f t="shared" si="105"/>
        <v>11174300.806639999</v>
      </c>
      <c r="L183" s="6">
        <f t="shared" si="106"/>
        <v>84.692043999999996</v>
      </c>
      <c r="M183" s="6">
        <f t="shared" si="107"/>
        <v>5242880</v>
      </c>
      <c r="N183" s="13">
        <f t="shared" si="108"/>
        <v>1.0666049004979126</v>
      </c>
      <c r="O183" s="13"/>
      <c r="P183" s="7">
        <f t="shared" si="109"/>
        <v>5.6866798110761759E-3</v>
      </c>
      <c r="Q183" s="7">
        <f t="shared" si="110"/>
        <v>0</v>
      </c>
      <c r="R183" s="6">
        <f t="shared" si="111"/>
        <v>5.6866798110761759E-3</v>
      </c>
      <c r="S183" s="6">
        <f t="shared" si="112"/>
        <v>5.6866798110761759E-3</v>
      </c>
      <c r="T183" s="7">
        <f t="shared" si="113"/>
        <v>4.4202007393796417E-3</v>
      </c>
      <c r="U183" s="7">
        <f t="shared" si="114"/>
        <v>5.8938523577959138E-2</v>
      </c>
      <c r="V183" s="7">
        <f t="shared" si="115"/>
        <v>0.50142425959105252</v>
      </c>
      <c r="W183" s="6">
        <f t="shared" si="116"/>
        <v>0.56478298390839132</v>
      </c>
      <c r="X183" s="6">
        <v>1.9599999999999999E-3</v>
      </c>
      <c r="Y183" s="6">
        <v>0.59421599999915997</v>
      </c>
      <c r="Z183" s="6">
        <f t="shared" si="117"/>
        <v>190.13672505490695</v>
      </c>
      <c r="AA183" s="6">
        <f t="shared" si="119"/>
        <v>190.13672505490695</v>
      </c>
      <c r="AB183" s="6">
        <f t="shared" si="118"/>
        <v>4.9532520313842543</v>
      </c>
    </row>
    <row r="184" spans="7:28">
      <c r="G184" s="6">
        <v>245874</v>
      </c>
      <c r="H184" s="6">
        <v>6698185</v>
      </c>
      <c r="I184" s="12">
        <f t="shared" si="104"/>
        <v>13396370</v>
      </c>
      <c r="J184" s="6">
        <v>2677887.3715820001</v>
      </c>
      <c r="K184" s="12">
        <f t="shared" si="105"/>
        <v>21423098.972656</v>
      </c>
      <c r="L184" s="6">
        <f t="shared" si="106"/>
        <v>85.295699999999997</v>
      </c>
      <c r="M184" s="6">
        <f t="shared" si="107"/>
        <v>5242880</v>
      </c>
      <c r="N184" s="13">
        <f t="shared" si="108"/>
        <v>0.62532362927972507</v>
      </c>
      <c r="O184" s="13"/>
      <c r="P184" s="7">
        <f t="shared" si="109"/>
        <v>6.3917823339041972E-3</v>
      </c>
      <c r="Q184" s="7">
        <f t="shared" si="110"/>
        <v>0</v>
      </c>
      <c r="R184" s="6">
        <f t="shared" si="111"/>
        <v>6.3917823339041972E-3</v>
      </c>
      <c r="S184" s="6">
        <f t="shared" si="112"/>
        <v>6.3917823339041972E-3</v>
      </c>
      <c r="T184" s="7">
        <f t="shared" si="113"/>
        <v>4.9682700515769566E-3</v>
      </c>
      <c r="U184" s="7">
        <f t="shared" si="114"/>
        <v>0.11299551048084797</v>
      </c>
      <c r="V184" s="7">
        <f t="shared" si="115"/>
        <v>0.83860649129564813</v>
      </c>
      <c r="W184" s="6">
        <f t="shared" si="116"/>
        <v>0.95657027182807308</v>
      </c>
      <c r="X184" s="6">
        <v>3.2780000000000001E-3</v>
      </c>
      <c r="Y184" s="6">
        <v>1.0016475333344259</v>
      </c>
      <c r="Z184" s="6">
        <f t="shared" si="117"/>
        <v>94.990309148999302</v>
      </c>
      <c r="AA184" s="6">
        <f t="shared" si="119"/>
        <v>94.990309148999302</v>
      </c>
      <c r="AB184" s="6">
        <f t="shared" si="118"/>
        <v>4.5003117370332122</v>
      </c>
    </row>
    <row r="185" spans="7:28">
      <c r="G185" s="6">
        <v>36000</v>
      </c>
      <c r="H185" s="6">
        <v>7128473</v>
      </c>
      <c r="I185" s="12">
        <f t="shared" si="104"/>
        <v>14256946</v>
      </c>
      <c r="J185" s="6">
        <v>2809634.8352049999</v>
      </c>
      <c r="K185" s="12">
        <f t="shared" si="105"/>
        <v>22477078.681639999</v>
      </c>
      <c r="L185" s="6">
        <f t="shared" si="106"/>
        <v>86.261675999999994</v>
      </c>
      <c r="M185" s="6">
        <f t="shared" si="107"/>
        <v>5242880</v>
      </c>
      <c r="N185" s="13">
        <f t="shared" si="108"/>
        <v>0.63428820986623724</v>
      </c>
      <c r="O185" s="13"/>
      <c r="P185" s="7">
        <f t="shared" si="109"/>
        <v>6.8023871823655298E-3</v>
      </c>
      <c r="Q185" s="7">
        <f t="shared" si="110"/>
        <v>0</v>
      </c>
      <c r="R185" s="6">
        <f t="shared" si="111"/>
        <v>6.8023871823655298E-3</v>
      </c>
      <c r="S185" s="6">
        <f t="shared" si="112"/>
        <v>6.8023871823655298E-3</v>
      </c>
      <c r="T185" s="7">
        <f t="shared" si="113"/>
        <v>5.2874291945317932E-3</v>
      </c>
      <c r="U185" s="7">
        <f t="shared" si="114"/>
        <v>0.11855469570447565</v>
      </c>
      <c r="V185" s="7">
        <f t="shared" si="115"/>
        <v>0.9770098200909334</v>
      </c>
      <c r="W185" s="6">
        <f t="shared" si="116"/>
        <v>1.1008519449899408</v>
      </c>
      <c r="X185" s="6">
        <v>3.8189999999999999E-3</v>
      </c>
      <c r="Y185" s="6">
        <v>1.122676885712649</v>
      </c>
      <c r="Z185" s="6">
        <f t="shared" si="117"/>
        <v>78.119591054347467</v>
      </c>
      <c r="AA185" s="6">
        <f t="shared" si="119"/>
        <v>78.119591054347467</v>
      </c>
      <c r="AB185" s="6">
        <f t="shared" si="118"/>
        <v>1.9440090911691195</v>
      </c>
    </row>
    <row r="186" spans="7:28">
      <c r="G186" s="6">
        <v>63838</v>
      </c>
      <c r="H186" s="6">
        <v>7106348</v>
      </c>
      <c r="I186" s="12">
        <f t="shared" si="104"/>
        <v>14212696</v>
      </c>
      <c r="J186" s="6">
        <v>2803576.3583979998</v>
      </c>
      <c r="K186" s="12">
        <f t="shared" si="105"/>
        <v>22428610.867183998</v>
      </c>
      <c r="L186" s="6">
        <f t="shared" si="106"/>
        <v>86.552936000000003</v>
      </c>
      <c r="M186" s="6">
        <f t="shared" si="107"/>
        <v>5242880</v>
      </c>
      <c r="N186" s="13">
        <f t="shared" si="108"/>
        <v>0.63368596852313486</v>
      </c>
      <c r="O186" s="13"/>
      <c r="P186" s="7">
        <f t="shared" si="109"/>
        <v>6.7812742713101275E-3</v>
      </c>
      <c r="Q186" s="7">
        <f t="shared" si="110"/>
        <v>0</v>
      </c>
      <c r="R186" s="6">
        <f t="shared" si="111"/>
        <v>6.7812742713101275E-3</v>
      </c>
      <c r="S186" s="6">
        <f t="shared" si="112"/>
        <v>6.7812742713101275E-3</v>
      </c>
      <c r="T186" s="7">
        <f t="shared" si="113"/>
        <v>5.2710183347405007E-3</v>
      </c>
      <c r="U186" s="7">
        <f t="shared" si="114"/>
        <v>0.11829905363124725</v>
      </c>
      <c r="V186" s="7">
        <f t="shared" si="115"/>
        <v>1.0890627923873015</v>
      </c>
      <c r="W186" s="6">
        <f t="shared" si="116"/>
        <v>1.2126328643532893</v>
      </c>
      <c r="X186" s="6">
        <v>4.2570000000000004E-3</v>
      </c>
      <c r="Y186" s="6">
        <v>1.2254838750000001</v>
      </c>
      <c r="Z186" s="6">
        <f t="shared" si="117"/>
        <v>59.297023051682565</v>
      </c>
      <c r="AA186" s="6">
        <f t="shared" si="119"/>
        <v>59.297023051682565</v>
      </c>
      <c r="AB186" s="6">
        <f t="shared" si="118"/>
        <v>1.0486478776973536</v>
      </c>
    </row>
    <row r="187" spans="7:28">
      <c r="G187" s="6">
        <v>643994</v>
      </c>
      <c r="H187" s="6">
        <v>6175377</v>
      </c>
      <c r="I187" s="12">
        <f t="shared" si="104"/>
        <v>12350754</v>
      </c>
      <c r="J187" s="6">
        <v>1380653.638916</v>
      </c>
      <c r="K187" s="12">
        <f t="shared" si="105"/>
        <v>11045229.111328</v>
      </c>
      <c r="L187" s="6">
        <f t="shared" si="106"/>
        <v>86.984403999999998</v>
      </c>
      <c r="M187" s="6">
        <f t="shared" si="107"/>
        <v>5242880</v>
      </c>
      <c r="N187" s="13">
        <f t="shared" si="108"/>
        <v>1.1181980813175756</v>
      </c>
      <c r="O187" s="13"/>
      <c r="P187" s="7">
        <f t="shared" si="109"/>
        <v>5.8928897326362738E-3</v>
      </c>
      <c r="Q187" s="7">
        <f t="shared" si="110"/>
        <v>0</v>
      </c>
      <c r="R187" s="6">
        <f t="shared" si="111"/>
        <v>5.8928897326362738E-3</v>
      </c>
      <c r="S187" s="6">
        <f t="shared" si="112"/>
        <v>5.8928897326362738E-3</v>
      </c>
      <c r="T187" s="7">
        <f t="shared" si="113"/>
        <v>4.5804856996779202E-3</v>
      </c>
      <c r="U187" s="7">
        <f t="shared" si="114"/>
        <v>5.8257738686892581E-2</v>
      </c>
      <c r="V187" s="7">
        <f t="shared" si="115"/>
        <v>0.90972687097233818</v>
      </c>
      <c r="W187" s="6">
        <f t="shared" si="116"/>
        <v>0.97256509535890867</v>
      </c>
      <c r="X187" s="6">
        <v>3.5560000000000001E-3</v>
      </c>
      <c r="Y187" s="6">
        <v>0.94573187692362415</v>
      </c>
      <c r="Z187" s="6">
        <f t="shared" si="117"/>
        <v>65.716809129254045</v>
      </c>
      <c r="AA187" s="6">
        <f t="shared" si="119"/>
        <v>65.716809129254045</v>
      </c>
      <c r="AB187" s="6">
        <f t="shared" si="118"/>
        <v>2.8372966048866228</v>
      </c>
    </row>
    <row r="188" spans="7:28">
      <c r="G188" s="6">
        <v>1585478</v>
      </c>
      <c r="H188" s="6">
        <v>4623152</v>
      </c>
      <c r="I188" s="12">
        <f t="shared" si="104"/>
        <v>9246304</v>
      </c>
      <c r="J188" s="6">
        <v>2095108.84668</v>
      </c>
      <c r="K188" s="12">
        <f t="shared" si="105"/>
        <v>16760870.77344</v>
      </c>
      <c r="L188" s="6">
        <f t="shared" si="106"/>
        <v>87.187383999999994</v>
      </c>
      <c r="M188" s="6">
        <f t="shared" si="107"/>
        <v>5242880</v>
      </c>
      <c r="N188" s="13">
        <f t="shared" si="108"/>
        <v>0.55166012106316653</v>
      </c>
      <c r="O188" s="13"/>
      <c r="P188" s="7">
        <f t="shared" si="109"/>
        <v>4.4116699196205924E-3</v>
      </c>
      <c r="Q188" s="7">
        <f t="shared" si="110"/>
        <v>0</v>
      </c>
      <c r="R188" s="6">
        <f t="shared" si="111"/>
        <v>4.4116699196205924E-3</v>
      </c>
      <c r="S188" s="6">
        <f t="shared" si="112"/>
        <v>4.4116699196205924E-3</v>
      </c>
      <c r="T188" s="7">
        <f t="shared" si="113"/>
        <v>3.4291479894162538E-3</v>
      </c>
      <c r="U188" s="7">
        <f t="shared" si="114"/>
        <v>8.840472387144907E-2</v>
      </c>
      <c r="V188" s="7">
        <f t="shared" si="115"/>
        <v>0.91356430153043289</v>
      </c>
      <c r="W188" s="6">
        <f t="shared" si="116"/>
        <v>1.0053981733912982</v>
      </c>
      <c r="X188" s="6">
        <v>3.571E-3</v>
      </c>
      <c r="Y188" s="6">
        <v>1.0503135076920329</v>
      </c>
      <c r="Z188" s="6">
        <f t="shared" si="117"/>
        <v>23.541582739305301</v>
      </c>
      <c r="AA188" s="6">
        <f t="shared" si="119"/>
        <v>23.541582739305301</v>
      </c>
      <c r="AB188" s="6">
        <f t="shared" si="118"/>
        <v>4.2763740513470108</v>
      </c>
    </row>
    <row r="189" spans="7:28">
      <c r="G189" s="6">
        <v>151926</v>
      </c>
      <c r="H189" s="6">
        <v>7494215</v>
      </c>
      <c r="I189" s="12">
        <f t="shared" si="104"/>
        <v>14988430</v>
      </c>
      <c r="J189" s="6">
        <v>2946869.9807130001</v>
      </c>
      <c r="K189" s="12">
        <f t="shared" si="105"/>
        <v>23574959.845704</v>
      </c>
      <c r="L189" s="6">
        <f t="shared" si="106"/>
        <v>92.969099999999997</v>
      </c>
      <c r="M189" s="6">
        <f t="shared" si="107"/>
        <v>5242880</v>
      </c>
      <c r="N189" s="13">
        <f t="shared" si="108"/>
        <v>0.63577754100528405</v>
      </c>
      <c r="O189" s="13"/>
      <c r="P189" s="7">
        <f t="shared" si="109"/>
        <v>7.1513986316412348E-3</v>
      </c>
      <c r="Q189" s="7">
        <f t="shared" si="110"/>
        <v>0</v>
      </c>
      <c r="R189" s="6">
        <f t="shared" si="111"/>
        <v>7.1513986316412348E-3</v>
      </c>
      <c r="S189" s="6">
        <f t="shared" si="112"/>
        <v>7.1513986316412348E-3</v>
      </c>
      <c r="T189" s="7">
        <f t="shared" si="113"/>
        <v>5.5587123891888326E-3</v>
      </c>
      <c r="U189" s="7">
        <f t="shared" si="114"/>
        <v>0.12434543787203327</v>
      </c>
      <c r="V189" s="7">
        <f t="shared" si="115"/>
        <v>1.0537584312528294</v>
      </c>
      <c r="W189" s="6">
        <f t="shared" si="116"/>
        <v>1.1836625815140516</v>
      </c>
      <c r="X189" s="6">
        <v>4.1190000000000003E-3</v>
      </c>
      <c r="Y189" s="6">
        <v>1.19426286</v>
      </c>
      <c r="Z189" s="6">
        <f t="shared" si="117"/>
        <v>73.619777412994281</v>
      </c>
      <c r="AA189" s="6">
        <f t="shared" si="119"/>
        <v>73.619777412994281</v>
      </c>
      <c r="AB189" s="6">
        <f t="shared" si="118"/>
        <v>0.88760011225237856</v>
      </c>
    </row>
    <row r="190" spans="7:28">
      <c r="G190" s="6">
        <v>185639</v>
      </c>
      <c r="H190" s="6">
        <v>7598452</v>
      </c>
      <c r="I190" s="12">
        <f t="shared" si="104"/>
        <v>15196904</v>
      </c>
      <c r="J190" s="6">
        <v>3015421.452881</v>
      </c>
      <c r="K190" s="12">
        <f t="shared" si="105"/>
        <v>24123371.623048</v>
      </c>
      <c r="L190" s="6">
        <f t="shared" si="106"/>
        <v>94.894204000000002</v>
      </c>
      <c r="M190" s="6">
        <f t="shared" si="107"/>
        <v>5242880</v>
      </c>
      <c r="N190" s="13">
        <f t="shared" si="108"/>
        <v>0.62996600298942229</v>
      </c>
      <c r="O190" s="13"/>
      <c r="P190" s="7">
        <f t="shared" si="109"/>
        <v>7.2508674004404198E-3</v>
      </c>
      <c r="Q190" s="7">
        <f t="shared" si="110"/>
        <v>0</v>
      </c>
      <c r="R190" s="6">
        <f t="shared" si="111"/>
        <v>7.2508674004404198E-3</v>
      </c>
      <c r="S190" s="6">
        <f t="shared" si="112"/>
        <v>7.2508674004404198E-3</v>
      </c>
      <c r="T190" s="7">
        <f t="shared" si="113"/>
        <v>5.6360284927849903E-3</v>
      </c>
      <c r="U190" s="7">
        <f t="shared" si="114"/>
        <v>0.12723801979091387</v>
      </c>
      <c r="V190" s="7">
        <f t="shared" si="115"/>
        <v>1.0552934034760673</v>
      </c>
      <c r="W190" s="6">
        <f t="shared" si="116"/>
        <v>1.188167451759766</v>
      </c>
      <c r="X190" s="6">
        <v>4.1250000000000002E-3</v>
      </c>
      <c r="Y190" s="6">
        <v>1.216682499998625</v>
      </c>
      <c r="Z190" s="6">
        <f t="shared" si="117"/>
        <v>75.778603647040484</v>
      </c>
      <c r="AA190" s="6">
        <f t="shared" si="119"/>
        <v>75.778603647040484</v>
      </c>
      <c r="AB190" s="6">
        <f t="shared" si="118"/>
        <v>2.3436720951350249</v>
      </c>
    </row>
    <row r="191" spans="7:28">
      <c r="G191" s="6">
        <v>1447360</v>
      </c>
      <c r="H191" s="6">
        <v>5514242</v>
      </c>
      <c r="I191" s="12">
        <f t="shared" si="104"/>
        <v>11028484</v>
      </c>
      <c r="J191" s="6">
        <v>1686973.766357</v>
      </c>
      <c r="K191" s="12">
        <f t="shared" si="105"/>
        <v>13495790.130856</v>
      </c>
      <c r="L191" s="6">
        <f t="shared" si="106"/>
        <v>95.118104000000002</v>
      </c>
      <c r="M191" s="6">
        <f t="shared" si="107"/>
        <v>5242880</v>
      </c>
      <c r="N191" s="13">
        <f t="shared" si="108"/>
        <v>0.81717957178254474</v>
      </c>
      <c r="O191" s="13"/>
      <c r="P191" s="7">
        <f t="shared" si="109"/>
        <v>5.2619977800661749E-3</v>
      </c>
      <c r="Q191" s="7">
        <f t="shared" si="110"/>
        <v>0</v>
      </c>
      <c r="R191" s="6">
        <f t="shared" si="111"/>
        <v>5.2619977800661749E-3</v>
      </c>
      <c r="S191" s="6">
        <f t="shared" si="112"/>
        <v>5.2619977800661749E-3</v>
      </c>
      <c r="T191" s="7">
        <f t="shared" si="113"/>
        <v>4.0900995397630579E-3</v>
      </c>
      <c r="U191" s="7">
        <f t="shared" si="114"/>
        <v>7.1183151285670473E-2</v>
      </c>
      <c r="V191" s="7">
        <f t="shared" si="115"/>
        <v>0.71197128287851996</v>
      </c>
      <c r="W191" s="6">
        <f t="shared" si="116"/>
        <v>0.78724453370395353</v>
      </c>
      <c r="X191" s="6">
        <v>2.7829999999999999E-3</v>
      </c>
      <c r="Y191" s="6">
        <v>0.832117</v>
      </c>
      <c r="Z191" s="6">
        <f t="shared" si="117"/>
        <v>89.076456344454726</v>
      </c>
      <c r="AA191" s="6">
        <f t="shared" si="119"/>
        <v>89.076456344454726</v>
      </c>
      <c r="AB191" s="6">
        <f t="shared" si="118"/>
        <v>5.3925669462403087</v>
      </c>
    </row>
    <row r="192" spans="7:28">
      <c r="G192" s="6">
        <v>445315</v>
      </c>
      <c r="H192" s="6">
        <v>7479343</v>
      </c>
      <c r="I192" s="12">
        <f t="shared" si="104"/>
        <v>14958686</v>
      </c>
      <c r="J192" s="6">
        <v>1590929.6821290001</v>
      </c>
      <c r="K192" s="12">
        <f t="shared" si="105"/>
        <v>12727437.457032001</v>
      </c>
      <c r="L192" s="6">
        <f t="shared" si="106"/>
        <v>98.658416000000003</v>
      </c>
      <c r="M192" s="6">
        <f t="shared" si="107"/>
        <v>5242880</v>
      </c>
      <c r="N192" s="13">
        <f t="shared" si="108"/>
        <v>1.1753101164708704</v>
      </c>
      <c r="O192" s="13"/>
      <c r="P192" s="7">
        <f t="shared" si="109"/>
        <v>7.1372069383885371E-3</v>
      </c>
      <c r="Q192" s="7">
        <f t="shared" si="110"/>
        <v>0</v>
      </c>
      <c r="R192" s="6">
        <f t="shared" si="111"/>
        <v>7.1372069383885371E-3</v>
      </c>
      <c r="S192" s="6">
        <f t="shared" si="112"/>
        <v>7.1372069383885371E-3</v>
      </c>
      <c r="T192" s="7">
        <f t="shared" si="113"/>
        <v>5.5476813244739803E-3</v>
      </c>
      <c r="U192" s="7">
        <f t="shared" si="114"/>
        <v>6.71304975254053E-2</v>
      </c>
      <c r="V192" s="7">
        <f t="shared" si="115"/>
        <v>0.64673496339090852</v>
      </c>
      <c r="W192" s="6">
        <f t="shared" si="116"/>
        <v>0.71941314224078778</v>
      </c>
      <c r="X192" s="6">
        <v>2.5279999999999999E-3</v>
      </c>
      <c r="Y192" s="6">
        <v>0.732951466665824</v>
      </c>
      <c r="Z192" s="6">
        <f t="shared" si="117"/>
        <v>182.32622382866052</v>
      </c>
      <c r="AA192" s="6">
        <f t="shared" si="119"/>
        <v>182.32622382866052</v>
      </c>
      <c r="AB192" s="6">
        <f t="shared" si="118"/>
        <v>1.8470969826449333</v>
      </c>
    </row>
    <row r="193" spans="7:28">
      <c r="G193" s="6">
        <v>161070</v>
      </c>
      <c r="H193" s="6">
        <v>8185136</v>
      </c>
      <c r="I193" s="12">
        <f t="shared" si="104"/>
        <v>16370272</v>
      </c>
      <c r="J193" s="6">
        <v>1654328.924072</v>
      </c>
      <c r="K193" s="12">
        <f t="shared" si="105"/>
        <v>13234631.392576</v>
      </c>
      <c r="L193" s="6">
        <f t="shared" si="106"/>
        <v>101.443032</v>
      </c>
      <c r="M193" s="6">
        <f t="shared" si="107"/>
        <v>5242880</v>
      </c>
      <c r="N193" s="13">
        <f t="shared" si="108"/>
        <v>1.2369269316547</v>
      </c>
      <c r="O193" s="13"/>
      <c r="P193" s="7">
        <f t="shared" si="109"/>
        <v>7.8107140494631409E-3</v>
      </c>
      <c r="Q193" s="7">
        <f t="shared" si="110"/>
        <v>0</v>
      </c>
      <c r="R193" s="6">
        <f t="shared" si="111"/>
        <v>7.8107140494631409E-3</v>
      </c>
      <c r="S193" s="6">
        <f t="shared" si="112"/>
        <v>7.8107140494631409E-3</v>
      </c>
      <c r="T193" s="7">
        <f t="shared" si="113"/>
        <v>6.0711918313519856E-3</v>
      </c>
      <c r="U193" s="7">
        <f t="shared" si="114"/>
        <v>6.980567714030296E-2</v>
      </c>
      <c r="V193" s="7">
        <f t="shared" si="115"/>
        <v>0.61961712078037212</v>
      </c>
      <c r="W193" s="6">
        <f t="shared" si="116"/>
        <v>0.69549398975202703</v>
      </c>
      <c r="X193" s="6">
        <v>2.4220000000000001E-3</v>
      </c>
      <c r="Y193" s="6">
        <v>0.705414623528272</v>
      </c>
      <c r="Z193" s="6">
        <f t="shared" si="117"/>
        <v>222.49025802903142</v>
      </c>
      <c r="AA193" s="6">
        <f t="shared" si="119"/>
        <v>222.49025802903142</v>
      </c>
      <c r="AB193" s="6">
        <f t="shared" si="118"/>
        <v>1.4063549925609622</v>
      </c>
    </row>
    <row r="194" spans="7:28">
      <c r="G194" s="6">
        <v>1048576</v>
      </c>
      <c r="H194" s="6">
        <v>6891620</v>
      </c>
      <c r="I194" s="12">
        <f t="shared" si="104"/>
        <v>13783240</v>
      </c>
      <c r="J194" s="6">
        <v>3076562.106201</v>
      </c>
      <c r="K194" s="12">
        <f t="shared" si="105"/>
        <v>24612496.849608</v>
      </c>
      <c r="L194" s="6">
        <f t="shared" si="106"/>
        <v>103.67095999999999</v>
      </c>
      <c r="M194" s="6">
        <f t="shared" si="107"/>
        <v>5242880</v>
      </c>
      <c r="N194" s="13">
        <f t="shared" si="108"/>
        <v>0.56000982282378731</v>
      </c>
      <c r="O194" s="13"/>
      <c r="P194" s="7">
        <f t="shared" si="109"/>
        <v>6.5763688175200959E-3</v>
      </c>
      <c r="Q194" s="7">
        <f t="shared" si="110"/>
        <v>0</v>
      </c>
      <c r="R194" s="6">
        <f t="shared" si="111"/>
        <v>6.5763688175200959E-3</v>
      </c>
      <c r="S194" s="6">
        <f t="shared" si="112"/>
        <v>6.5763688175200959E-3</v>
      </c>
      <c r="T194" s="7">
        <f t="shared" si="113"/>
        <v>5.111747324513847E-3</v>
      </c>
      <c r="U194" s="7">
        <f t="shared" si="114"/>
        <v>0.12981789652745659</v>
      </c>
      <c r="V194" s="7">
        <f t="shared" si="115"/>
        <v>1.0225473293803249</v>
      </c>
      <c r="W194" s="6">
        <f t="shared" si="116"/>
        <v>1.1574769732322954</v>
      </c>
      <c r="X194" s="6">
        <v>3.9969999999999997E-3</v>
      </c>
      <c r="Y194" s="6">
        <v>1.2216259500011419</v>
      </c>
      <c r="Z194" s="6">
        <f t="shared" si="117"/>
        <v>64.532619902929611</v>
      </c>
      <c r="AA194" s="6">
        <f t="shared" si="119"/>
        <v>64.532619902929611</v>
      </c>
      <c r="AB194" s="6">
        <f t="shared" si="118"/>
        <v>5.2511144486400774</v>
      </c>
    </row>
    <row r="195" spans="7:28">
      <c r="G195" s="6">
        <v>116158</v>
      </c>
      <c r="H195" s="6">
        <v>8516500</v>
      </c>
      <c r="I195" s="12">
        <f t="shared" si="104"/>
        <v>17033000</v>
      </c>
      <c r="J195" s="6">
        <v>1715466.611938</v>
      </c>
      <c r="K195" s="12">
        <f t="shared" si="105"/>
        <v>13723732.895504</v>
      </c>
      <c r="L195" s="6">
        <f t="shared" si="106"/>
        <v>104.52115999999999</v>
      </c>
      <c r="M195" s="6">
        <f t="shared" si="107"/>
        <v>5242880</v>
      </c>
      <c r="N195" s="13">
        <f t="shared" si="108"/>
        <v>1.2411346191079062</v>
      </c>
      <c r="O195" s="13"/>
      <c r="P195" s="7">
        <f t="shared" si="109"/>
        <v>8.1269200905461844E-3</v>
      </c>
      <c r="Q195" s="7">
        <f t="shared" si="110"/>
        <v>0</v>
      </c>
      <c r="R195" s="6">
        <f t="shared" si="111"/>
        <v>8.1269200905461844E-3</v>
      </c>
      <c r="S195" s="6">
        <f t="shared" si="112"/>
        <v>8.1269200905461844E-3</v>
      </c>
      <c r="T195" s="7">
        <f t="shared" si="113"/>
        <v>6.3169757022619039E-3</v>
      </c>
      <c r="U195" s="7">
        <f t="shared" si="114"/>
        <v>7.2385428747240882E-2</v>
      </c>
      <c r="V195" s="7">
        <f t="shared" si="115"/>
        <v>0.61654717633389622</v>
      </c>
      <c r="W195" s="6">
        <f t="shared" si="116"/>
        <v>0.69524958078339905</v>
      </c>
      <c r="X195" s="6">
        <v>2.4099999999999998E-3</v>
      </c>
      <c r="Y195" s="6">
        <v>0.70995922222248986</v>
      </c>
      <c r="Z195" s="6">
        <f t="shared" si="117"/>
        <v>237.21660126747656</v>
      </c>
      <c r="AA195" s="6">
        <f t="shared" si="119"/>
        <v>237.21660126747656</v>
      </c>
      <c r="AB195" s="6">
        <f t="shared" si="118"/>
        <v>2.0718994807959619</v>
      </c>
    </row>
    <row r="196" spans="7:28">
      <c r="G196" s="6">
        <v>683446</v>
      </c>
      <c r="H196" s="6">
        <v>7583376</v>
      </c>
      <c r="I196" s="12">
        <f t="shared" si="104"/>
        <v>15166752</v>
      </c>
      <c r="J196" s="6">
        <v>1723263.4804690001</v>
      </c>
      <c r="K196" s="12">
        <f t="shared" si="105"/>
        <v>13786107.843752</v>
      </c>
      <c r="L196" s="6">
        <f t="shared" si="106"/>
        <v>104.669432</v>
      </c>
      <c r="M196" s="6">
        <f t="shared" si="107"/>
        <v>5242880</v>
      </c>
      <c r="N196" s="13">
        <f t="shared" si="108"/>
        <v>1.1001474942671163</v>
      </c>
      <c r="O196" s="13"/>
      <c r="P196" s="7">
        <f t="shared" si="109"/>
        <v>7.2364810389908725E-3</v>
      </c>
      <c r="Q196" s="7">
        <f t="shared" si="110"/>
        <v>0</v>
      </c>
      <c r="R196" s="6">
        <f t="shared" si="111"/>
        <v>7.2364810389908725E-3</v>
      </c>
      <c r="S196" s="6">
        <f t="shared" si="112"/>
        <v>7.2364810389908725E-3</v>
      </c>
      <c r="T196" s="7">
        <f t="shared" si="113"/>
        <v>5.6248461143798582E-3</v>
      </c>
      <c r="U196" s="7">
        <f t="shared" si="114"/>
        <v>7.271442359189409E-2</v>
      </c>
      <c r="V196" s="7">
        <f t="shared" si="115"/>
        <v>0.75162473197883284</v>
      </c>
      <c r="W196" s="6">
        <f t="shared" si="116"/>
        <v>0.82996400168510676</v>
      </c>
      <c r="X196" s="6">
        <v>2.9380000000000001E-3</v>
      </c>
      <c r="Y196" s="6">
        <v>0.83859334000000008</v>
      </c>
      <c r="Z196" s="6">
        <f t="shared" si="117"/>
        <v>146.30636620118696</v>
      </c>
      <c r="AA196" s="6">
        <f t="shared" si="119"/>
        <v>146.30636620118696</v>
      </c>
      <c r="AB196" s="6">
        <f t="shared" si="118"/>
        <v>1.0290253813479271</v>
      </c>
    </row>
    <row r="197" spans="7:28">
      <c r="G197" s="6">
        <v>685230</v>
      </c>
      <c r="H197" s="6">
        <v>7600595</v>
      </c>
      <c r="I197" s="12">
        <f t="shared" si="104"/>
        <v>15201190</v>
      </c>
      <c r="J197" s="6">
        <v>1722470.2250979999</v>
      </c>
      <c r="K197" s="12">
        <f t="shared" si="105"/>
        <v>13779761.800783999</v>
      </c>
      <c r="L197" s="6">
        <f t="shared" si="106"/>
        <v>104.91173999999999</v>
      </c>
      <c r="M197" s="6">
        <f t="shared" si="107"/>
        <v>5242880</v>
      </c>
      <c r="N197" s="13">
        <f t="shared" si="108"/>
        <v>1.1031533214990066</v>
      </c>
      <c r="O197" s="13"/>
      <c r="P197" s="7">
        <f t="shared" si="109"/>
        <v>7.2529123707632103E-3</v>
      </c>
      <c r="Q197" s="7">
        <f t="shared" si="110"/>
        <v>0</v>
      </c>
      <c r="R197" s="6">
        <f t="shared" si="111"/>
        <v>7.2529123707632103E-3</v>
      </c>
      <c r="S197" s="6">
        <f t="shared" si="112"/>
        <v>7.2529123707632103E-3</v>
      </c>
      <c r="T197" s="7">
        <f t="shared" si="113"/>
        <v>5.6376180282666959E-3</v>
      </c>
      <c r="U197" s="7">
        <f t="shared" si="114"/>
        <v>7.2680951573414504E-2</v>
      </c>
      <c r="V197" s="7">
        <f t="shared" si="115"/>
        <v>0.7449731856781352</v>
      </c>
      <c r="W197" s="6">
        <f t="shared" si="116"/>
        <v>0.82329175527981635</v>
      </c>
      <c r="X197" s="6">
        <v>2.9120000000000001E-3</v>
      </c>
      <c r="Y197" s="6">
        <v>0.82779424000000001</v>
      </c>
      <c r="Z197" s="6">
        <f t="shared" si="117"/>
        <v>149.06979295203334</v>
      </c>
      <c r="AA197" s="6">
        <f t="shared" si="119"/>
        <v>149.06979295203334</v>
      </c>
      <c r="AB197" s="6">
        <f t="shared" si="118"/>
        <v>0.54391351166971924</v>
      </c>
    </row>
    <row r="198" spans="7:28">
      <c r="G198" s="6">
        <v>35696</v>
      </c>
      <c r="H198" s="6">
        <v>8781949</v>
      </c>
      <c r="I198" s="12">
        <f t="shared" si="104"/>
        <v>17563898</v>
      </c>
      <c r="J198" s="6">
        <v>1647745.263672</v>
      </c>
      <c r="K198" s="12">
        <f t="shared" si="105"/>
        <v>13181962.109376</v>
      </c>
      <c r="L198" s="6">
        <f t="shared" si="106"/>
        <v>106.097308</v>
      </c>
      <c r="M198" s="6">
        <f t="shared" si="107"/>
        <v>5242880</v>
      </c>
      <c r="N198" s="13">
        <f t="shared" si="108"/>
        <v>1.3324190931718154</v>
      </c>
      <c r="O198" s="13"/>
      <c r="P198" s="7">
        <f t="shared" si="109"/>
        <v>8.3802263561618007E-3</v>
      </c>
      <c r="Q198" s="7">
        <f t="shared" si="110"/>
        <v>0</v>
      </c>
      <c r="R198" s="6">
        <f t="shared" si="111"/>
        <v>8.3802263561618007E-3</v>
      </c>
      <c r="S198" s="6">
        <f t="shared" si="112"/>
        <v>8.3802263561618007E-3</v>
      </c>
      <c r="T198" s="7">
        <f t="shared" si="113"/>
        <v>6.5138681913348463E-3</v>
      </c>
      <c r="U198" s="7">
        <f t="shared" si="114"/>
        <v>6.9527874542768375E-2</v>
      </c>
      <c r="V198" s="7">
        <f t="shared" si="115"/>
        <v>0.93786802839836658</v>
      </c>
      <c r="W198" s="6">
        <f t="shared" si="116"/>
        <v>1.0139097711324698</v>
      </c>
      <c r="X198" s="6">
        <v>3.666E-3</v>
      </c>
      <c r="Y198" s="6">
        <v>0.98406720000084602</v>
      </c>
      <c r="Z198" s="6">
        <f t="shared" si="117"/>
        <v>128.59319029355703</v>
      </c>
      <c r="AA198" s="6">
        <f t="shared" si="119"/>
        <v>128.59319029355703</v>
      </c>
      <c r="AB198" s="6">
        <f t="shared" si="118"/>
        <v>3.0325745164149511</v>
      </c>
    </row>
    <row r="199" spans="7:28">
      <c r="G199" s="6">
        <v>2394385</v>
      </c>
      <c r="H199" s="6">
        <v>5021410</v>
      </c>
      <c r="I199" s="12">
        <f t="shared" si="104"/>
        <v>10042820</v>
      </c>
      <c r="J199" s="6">
        <v>2131585.5273440001</v>
      </c>
      <c r="K199" s="12">
        <f t="shared" si="105"/>
        <v>17052684.218752</v>
      </c>
      <c r="L199" s="6">
        <f t="shared" si="106"/>
        <v>108.14462</v>
      </c>
      <c r="M199" s="6">
        <f t="shared" si="107"/>
        <v>5242880</v>
      </c>
      <c r="N199" s="13">
        <f t="shared" si="108"/>
        <v>0.58892898450300291</v>
      </c>
      <c r="O199" s="13"/>
      <c r="P199" s="7">
        <f t="shared" si="109"/>
        <v>4.7917099526647708E-3</v>
      </c>
      <c r="Q199" s="7">
        <f t="shared" si="110"/>
        <v>0</v>
      </c>
      <c r="R199" s="6">
        <f t="shared" si="111"/>
        <v>4.7917099526647708E-3</v>
      </c>
      <c r="S199" s="6">
        <f t="shared" si="112"/>
        <v>4.7917099526647708E-3</v>
      </c>
      <c r="T199" s="7">
        <f t="shared" si="113"/>
        <v>3.7245493995297298E-3</v>
      </c>
      <c r="U199" s="7">
        <f t="shared" si="114"/>
        <v>8.9943885374660679E-2</v>
      </c>
      <c r="V199" s="7">
        <f t="shared" si="115"/>
        <v>8.5643775195559524</v>
      </c>
      <c r="W199" s="6">
        <f t="shared" si="116"/>
        <v>8.6580459543301433</v>
      </c>
      <c r="X199" s="6">
        <v>3.3477E-2</v>
      </c>
      <c r="Y199" s="6">
        <v>7.5414753799888414</v>
      </c>
      <c r="Z199" s="6">
        <f t="shared" si="117"/>
        <v>85.686561063820619</v>
      </c>
      <c r="AA199" s="6">
        <f t="shared" si="119"/>
        <v>85.686561063820619</v>
      </c>
      <c r="AB199" s="6">
        <f t="shared" si="118"/>
        <v>14.805731214134839</v>
      </c>
    </row>
    <row r="200" spans="7:28">
      <c r="G200" s="6">
        <v>14340</v>
      </c>
      <c r="H200" s="6">
        <v>9041364</v>
      </c>
      <c r="I200" s="12">
        <f t="shared" si="104"/>
        <v>18082728</v>
      </c>
      <c r="J200" s="6">
        <v>3543965.9887700002</v>
      </c>
      <c r="K200" s="12">
        <f t="shared" si="105"/>
        <v>28351727.910160001</v>
      </c>
      <c r="L200" s="6">
        <f t="shared" si="106"/>
        <v>108.783168</v>
      </c>
      <c r="M200" s="6">
        <f t="shared" si="107"/>
        <v>5242880</v>
      </c>
      <c r="N200" s="13">
        <f t="shared" si="108"/>
        <v>0.63779985676005135</v>
      </c>
      <c r="O200" s="13"/>
      <c r="P200" s="7">
        <f t="shared" si="109"/>
        <v>8.6277746418764768E-3</v>
      </c>
      <c r="Q200" s="7">
        <f t="shared" si="110"/>
        <v>0</v>
      </c>
      <c r="R200" s="6">
        <f t="shared" si="111"/>
        <v>8.6277746418764768E-3</v>
      </c>
      <c r="S200" s="6">
        <f t="shared" si="112"/>
        <v>8.6277746418764768E-3</v>
      </c>
      <c r="T200" s="7">
        <f t="shared" si="113"/>
        <v>6.706285058804144E-3</v>
      </c>
      <c r="U200" s="7">
        <f t="shared" si="114"/>
        <v>0.14954036165877149</v>
      </c>
      <c r="V200" s="7">
        <f t="shared" si="115"/>
        <v>1.312145422164545</v>
      </c>
      <c r="W200" s="6">
        <f t="shared" si="116"/>
        <v>1.4683920688821206</v>
      </c>
      <c r="X200" s="6">
        <v>5.1289999999999999E-3</v>
      </c>
      <c r="Y200" s="6">
        <v>1.501714211111681</v>
      </c>
      <c r="Z200" s="6">
        <f t="shared" si="117"/>
        <v>68.215532109114392</v>
      </c>
      <c r="AA200" s="6">
        <f t="shared" si="119"/>
        <v>68.215532109114392</v>
      </c>
      <c r="AB200" s="6">
        <f t="shared" si="118"/>
        <v>2.2189403271940065</v>
      </c>
    </row>
    <row r="201" spans="7:28">
      <c r="G201" s="6">
        <v>1219574</v>
      </c>
      <c r="H201" s="6">
        <v>7382096</v>
      </c>
      <c r="I201" s="12">
        <f t="shared" si="104"/>
        <v>14764192</v>
      </c>
      <c r="J201" s="6">
        <v>3338871.8269039998</v>
      </c>
      <c r="K201" s="12">
        <f t="shared" si="105"/>
        <v>26710974.615231998</v>
      </c>
      <c r="L201" s="6">
        <f t="shared" si="106"/>
        <v>112.976632</v>
      </c>
      <c r="M201" s="6">
        <f t="shared" si="107"/>
        <v>5242880</v>
      </c>
      <c r="N201" s="13">
        <f t="shared" si="108"/>
        <v>0.55273879791644454</v>
      </c>
      <c r="O201" s="13"/>
      <c r="P201" s="7">
        <f t="shared" si="109"/>
        <v>7.0444084180990582E-3</v>
      </c>
      <c r="Q201" s="7">
        <f t="shared" si="110"/>
        <v>0</v>
      </c>
      <c r="R201" s="6">
        <f t="shared" si="111"/>
        <v>7.0444084180990582E-3</v>
      </c>
      <c r="S201" s="6">
        <f t="shared" si="112"/>
        <v>7.0444084180990582E-3</v>
      </c>
      <c r="T201" s="7">
        <f t="shared" si="113"/>
        <v>5.4755499399712073E-3</v>
      </c>
      <c r="U201" s="7">
        <f t="shared" si="114"/>
        <v>0.14088625627606469</v>
      </c>
      <c r="V201" s="7">
        <f t="shared" si="115"/>
        <v>1.1432984776083743</v>
      </c>
      <c r="W201" s="6">
        <f t="shared" si="116"/>
        <v>1.2896602838244102</v>
      </c>
      <c r="X201" s="6">
        <v>4.4689999999999999E-3</v>
      </c>
      <c r="Y201" s="6">
        <v>1.380585825</v>
      </c>
      <c r="Z201" s="6">
        <f t="shared" si="117"/>
        <v>57.628293087918067</v>
      </c>
      <c r="AA201" s="6">
        <f t="shared" si="119"/>
        <v>57.628293087918067</v>
      </c>
      <c r="AB201" s="6">
        <f t="shared" si="118"/>
        <v>6.5860114980964557</v>
      </c>
    </row>
    <row r="202" spans="7:28">
      <c r="G202" s="6">
        <v>2097152</v>
      </c>
      <c r="H202" s="6">
        <v>6291408</v>
      </c>
      <c r="I202" s="12">
        <f t="shared" si="104"/>
        <v>12582816</v>
      </c>
      <c r="J202" s="6">
        <v>3570239.2705080002</v>
      </c>
      <c r="K202" s="12">
        <f t="shared" si="105"/>
        <v>28561914.164064001</v>
      </c>
      <c r="L202" s="6">
        <f t="shared" si="106"/>
        <v>117.439936</v>
      </c>
      <c r="M202" s="6">
        <f t="shared" si="107"/>
        <v>5242880</v>
      </c>
      <c r="N202" s="13">
        <f t="shared" si="108"/>
        <v>0.44054526344846434</v>
      </c>
      <c r="O202" s="13"/>
      <c r="P202" s="7">
        <f t="shared" si="109"/>
        <v>6.003612995129806E-3</v>
      </c>
      <c r="Q202" s="7">
        <f t="shared" si="110"/>
        <v>0</v>
      </c>
      <c r="R202" s="6">
        <f t="shared" si="111"/>
        <v>6.003612995129806E-3</v>
      </c>
      <c r="S202" s="6">
        <f t="shared" si="112"/>
        <v>6.003612995129806E-3</v>
      </c>
      <c r="T202" s="7">
        <f t="shared" si="113"/>
        <v>4.6665498114267781E-3</v>
      </c>
      <c r="U202" s="7">
        <f t="shared" si="114"/>
        <v>0.15064898292249498</v>
      </c>
      <c r="V202" s="7">
        <f t="shared" si="115"/>
        <v>1.9317625429449172</v>
      </c>
      <c r="W202" s="6">
        <f t="shared" si="116"/>
        <v>2.0870780756788392</v>
      </c>
      <c r="X202" s="6">
        <v>7.5510000000000004E-3</v>
      </c>
      <c r="Y202" s="6">
        <v>2.0891293615367195</v>
      </c>
      <c r="Z202" s="6">
        <f t="shared" si="117"/>
        <v>20.492477882004959</v>
      </c>
      <c r="AA202" s="6">
        <f t="shared" si="119"/>
        <v>20.492477882004959</v>
      </c>
      <c r="AB202" s="6">
        <f t="shared" si="118"/>
        <v>9.8188551443812846E-2</v>
      </c>
    </row>
    <row r="203" spans="7:28">
      <c r="G203" s="6">
        <v>268096</v>
      </c>
      <c r="H203" s="6">
        <v>9378286</v>
      </c>
      <c r="I203" s="12">
        <f t="shared" si="104"/>
        <v>18756572</v>
      </c>
      <c r="J203" s="6">
        <v>3749624.1425780002</v>
      </c>
      <c r="K203" s="12">
        <f t="shared" si="105"/>
        <v>29996993.140624002</v>
      </c>
      <c r="L203" s="6">
        <f t="shared" si="106"/>
        <v>117.901352</v>
      </c>
      <c r="M203" s="6">
        <f t="shared" si="107"/>
        <v>5242880</v>
      </c>
      <c r="N203" s="13">
        <f t="shared" si="108"/>
        <v>0.62528173780853236</v>
      </c>
      <c r="O203" s="13"/>
      <c r="P203" s="7">
        <f t="shared" si="109"/>
        <v>8.9492844370678108E-3</v>
      </c>
      <c r="Q203" s="7">
        <f t="shared" si="110"/>
        <v>0</v>
      </c>
      <c r="R203" s="6">
        <f t="shared" si="111"/>
        <v>8.9492844370678108E-3</v>
      </c>
      <c r="S203" s="6">
        <f t="shared" si="112"/>
        <v>8.9492844370678108E-3</v>
      </c>
      <c r="T203" s="7">
        <f t="shared" si="113"/>
        <v>6.9561914860403898E-3</v>
      </c>
      <c r="U203" s="7">
        <f t="shared" si="114"/>
        <v>0.15821826511382056</v>
      </c>
      <c r="V203" s="7">
        <f t="shared" si="115"/>
        <v>1.2568864221279801</v>
      </c>
      <c r="W203" s="6">
        <f t="shared" si="116"/>
        <v>1.422060878727841</v>
      </c>
      <c r="X203" s="6">
        <v>4.9129999999999998E-3</v>
      </c>
      <c r="Y203" s="6">
        <v>1.4692940624999999</v>
      </c>
      <c r="Z203" s="6">
        <f t="shared" si="117"/>
        <v>82.155189030486682</v>
      </c>
      <c r="AA203" s="6">
        <f t="shared" si="119"/>
        <v>82.155189030486682</v>
      </c>
      <c r="AB203" s="6">
        <f t="shared" si="118"/>
        <v>3.2146855403330066</v>
      </c>
    </row>
    <row r="204" spans="7:28">
      <c r="G204" s="6">
        <v>503625</v>
      </c>
      <c r="H204" s="6">
        <v>9027150</v>
      </c>
      <c r="I204" s="12">
        <f t="shared" si="104"/>
        <v>18054300</v>
      </c>
      <c r="J204" s="6">
        <v>3623266.5947270002</v>
      </c>
      <c r="K204" s="12">
        <f t="shared" si="105"/>
        <v>28986132.757816002</v>
      </c>
      <c r="L204" s="6">
        <f t="shared" si="106"/>
        <v>118.39830000000001</v>
      </c>
      <c r="M204" s="6">
        <f t="shared" si="107"/>
        <v>5242880</v>
      </c>
      <c r="N204" s="13">
        <f t="shared" si="108"/>
        <v>0.62285990859307461</v>
      </c>
      <c r="O204" s="13"/>
      <c r="P204" s="7">
        <f t="shared" si="109"/>
        <v>8.6142108489842065E-3</v>
      </c>
      <c r="Q204" s="7">
        <f t="shared" si="110"/>
        <v>0</v>
      </c>
      <c r="R204" s="6">
        <f t="shared" si="111"/>
        <v>8.6142108489842065E-3</v>
      </c>
      <c r="S204" s="6">
        <f t="shared" si="112"/>
        <v>8.6142108489842065E-3</v>
      </c>
      <c r="T204" s="7">
        <f t="shared" si="113"/>
        <v>6.6957420549138193E-3</v>
      </c>
      <c r="U204" s="7">
        <f t="shared" si="114"/>
        <v>0.15288651151803842</v>
      </c>
      <c r="V204" s="7">
        <f t="shared" si="115"/>
        <v>1.1832077554125602</v>
      </c>
      <c r="W204" s="6">
        <f t="shared" si="116"/>
        <v>1.3427900089855125</v>
      </c>
      <c r="X204" s="6">
        <v>4.6249999999999998E-3</v>
      </c>
      <c r="Y204" s="6">
        <v>1.4102713235305</v>
      </c>
      <c r="Z204" s="6">
        <f t="shared" si="117"/>
        <v>86.253207545604468</v>
      </c>
      <c r="AA204" s="6">
        <f t="shared" si="119"/>
        <v>86.253207545604468</v>
      </c>
      <c r="AB204" s="6">
        <f t="shared" si="118"/>
        <v>4.7849880671226801</v>
      </c>
    </row>
    <row r="205" spans="7:28">
      <c r="G205" s="6">
        <v>503625</v>
      </c>
      <c r="H205" s="6">
        <v>9027150</v>
      </c>
      <c r="I205" s="12">
        <f t="shared" si="104"/>
        <v>18054300</v>
      </c>
      <c r="J205" s="6">
        <v>3622845.0297849998</v>
      </c>
      <c r="K205" s="12">
        <f t="shared" si="105"/>
        <v>28982760.238279998</v>
      </c>
      <c r="L205" s="6">
        <f t="shared" si="106"/>
        <v>118.39830000000001</v>
      </c>
      <c r="M205" s="6">
        <f t="shared" si="107"/>
        <v>5242880</v>
      </c>
      <c r="N205" s="13">
        <f t="shared" si="108"/>
        <v>0.62293238641066873</v>
      </c>
      <c r="O205" s="13"/>
      <c r="P205" s="7">
        <f t="shared" si="109"/>
        <v>8.6142108489842065E-3</v>
      </c>
      <c r="Q205" s="7">
        <f t="shared" si="110"/>
        <v>0</v>
      </c>
      <c r="R205" s="6">
        <f t="shared" si="111"/>
        <v>8.6142108489842065E-3</v>
      </c>
      <c r="S205" s="6">
        <f t="shared" si="112"/>
        <v>8.6142108489842065E-3</v>
      </c>
      <c r="T205" s="7">
        <f t="shared" si="113"/>
        <v>6.6957420549138193E-3</v>
      </c>
      <c r="U205" s="7">
        <f t="shared" si="114"/>
        <v>0.15286872326214399</v>
      </c>
      <c r="V205" s="7">
        <f t="shared" si="115"/>
        <v>1.1747654081847516</v>
      </c>
      <c r="W205" s="6">
        <f t="shared" si="116"/>
        <v>1.3343298735018094</v>
      </c>
      <c r="X205" s="6">
        <v>4.5919999999999997E-3</v>
      </c>
      <c r="Y205" s="6">
        <v>1.4019375999999999</v>
      </c>
      <c r="Z205" s="6">
        <f t="shared" si="117"/>
        <v>87.591699673001017</v>
      </c>
      <c r="AA205" s="6">
        <f t="shared" si="119"/>
        <v>87.591699673001017</v>
      </c>
      <c r="AB205" s="6">
        <f t="shared" si="118"/>
        <v>4.8224490518116125</v>
      </c>
    </row>
    <row r="206" spans="7:28">
      <c r="G206" s="6">
        <v>503625</v>
      </c>
      <c r="H206" s="6">
        <v>9027150</v>
      </c>
      <c r="I206" s="12">
        <f t="shared" si="104"/>
        <v>18054300</v>
      </c>
      <c r="J206" s="6">
        <v>3623498.6892090002</v>
      </c>
      <c r="K206" s="12">
        <f t="shared" si="105"/>
        <v>28987989.513672002</v>
      </c>
      <c r="L206" s="6">
        <f t="shared" si="106"/>
        <v>118.39830000000001</v>
      </c>
      <c r="M206" s="6">
        <f t="shared" si="107"/>
        <v>5242880</v>
      </c>
      <c r="N206" s="13">
        <f t="shared" si="108"/>
        <v>0.62282001280167443</v>
      </c>
      <c r="O206" s="13"/>
      <c r="P206" s="7">
        <f t="shared" si="109"/>
        <v>8.6142108489842065E-3</v>
      </c>
      <c r="Q206" s="7">
        <f t="shared" si="110"/>
        <v>0</v>
      </c>
      <c r="R206" s="6">
        <f t="shared" si="111"/>
        <v>8.6142108489842065E-3</v>
      </c>
      <c r="S206" s="6">
        <f t="shared" si="112"/>
        <v>8.6142108489842065E-3</v>
      </c>
      <c r="T206" s="7">
        <f t="shared" si="113"/>
        <v>6.6957420549138193E-3</v>
      </c>
      <c r="U206" s="7">
        <f t="shared" si="114"/>
        <v>0.15289630492262729</v>
      </c>
      <c r="V206" s="7">
        <f t="shared" si="115"/>
        <v>1.1732304359615138</v>
      </c>
      <c r="W206" s="6">
        <f t="shared" si="116"/>
        <v>1.3328224829390549</v>
      </c>
      <c r="X206" s="6">
        <v>4.5859999999999998E-3</v>
      </c>
      <c r="Y206" s="6">
        <v>1.3939012117668639</v>
      </c>
      <c r="Z206" s="6">
        <f t="shared" si="117"/>
        <v>87.837131464984878</v>
      </c>
      <c r="AA206" s="6">
        <f t="shared" si="119"/>
        <v>87.837131464984878</v>
      </c>
      <c r="AB206" s="6">
        <f t="shared" si="118"/>
        <v>4.3818549200045211</v>
      </c>
    </row>
    <row r="207" spans="7:28">
      <c r="G207" s="6">
        <v>503625</v>
      </c>
      <c r="H207" s="6">
        <v>9027150</v>
      </c>
      <c r="I207" s="12">
        <f t="shared" si="104"/>
        <v>18054300</v>
      </c>
      <c r="J207" s="6">
        <v>3622756.8063960001</v>
      </c>
      <c r="K207" s="12">
        <f t="shared" si="105"/>
        <v>28982054.451168001</v>
      </c>
      <c r="L207" s="6">
        <f t="shared" si="106"/>
        <v>118.39830000000001</v>
      </c>
      <c r="M207" s="6">
        <f t="shared" si="107"/>
        <v>5242880</v>
      </c>
      <c r="N207" s="13">
        <f t="shared" si="108"/>
        <v>0.62294755640666455</v>
      </c>
      <c r="O207" s="13"/>
      <c r="P207" s="7">
        <f t="shared" si="109"/>
        <v>8.6142108489842065E-3</v>
      </c>
      <c r="Q207" s="7">
        <f t="shared" si="110"/>
        <v>0</v>
      </c>
      <c r="R207" s="6">
        <f t="shared" si="111"/>
        <v>8.6142108489842065E-3</v>
      </c>
      <c r="S207" s="6">
        <f t="shared" si="112"/>
        <v>8.6142108489842065E-3</v>
      </c>
      <c r="T207" s="7">
        <f t="shared" si="113"/>
        <v>6.6957420549138193E-3</v>
      </c>
      <c r="U207" s="7">
        <f t="shared" si="114"/>
        <v>0.15286500060861413</v>
      </c>
      <c r="V207" s="7">
        <f t="shared" si="115"/>
        <v>1.1796261535583383</v>
      </c>
      <c r="W207" s="6">
        <f t="shared" si="116"/>
        <v>1.3391868962218663</v>
      </c>
      <c r="X207" s="6">
        <v>4.6109999999999996E-3</v>
      </c>
      <c r="Y207" s="6">
        <v>1.4001708352922189</v>
      </c>
      <c r="Z207" s="6">
        <f t="shared" si="117"/>
        <v>86.81871283852108</v>
      </c>
      <c r="AA207" s="6">
        <f t="shared" si="119"/>
        <v>86.81871283852108</v>
      </c>
      <c r="AB207" s="6">
        <f t="shared" si="118"/>
        <v>4.3554641714577</v>
      </c>
    </row>
    <row r="208" spans="7:28">
      <c r="G208" s="6">
        <v>503625</v>
      </c>
      <c r="H208" s="6">
        <v>9027150</v>
      </c>
      <c r="I208" s="12">
        <f t="shared" si="104"/>
        <v>18054300</v>
      </c>
      <c r="J208" s="6">
        <v>3622658.1455080002</v>
      </c>
      <c r="K208" s="12">
        <f t="shared" si="105"/>
        <v>28981265.164064001</v>
      </c>
      <c r="L208" s="6">
        <f t="shared" si="106"/>
        <v>118.39830000000001</v>
      </c>
      <c r="M208" s="6">
        <f t="shared" si="107"/>
        <v>5242880</v>
      </c>
      <c r="N208" s="13">
        <f t="shared" si="108"/>
        <v>0.62296452200392038</v>
      </c>
      <c r="O208" s="13"/>
      <c r="P208" s="7">
        <f t="shared" si="109"/>
        <v>8.6142108489842065E-3</v>
      </c>
      <c r="Q208" s="7">
        <f t="shared" si="110"/>
        <v>0</v>
      </c>
      <c r="R208" s="6">
        <f t="shared" si="111"/>
        <v>8.6142108489842065E-3</v>
      </c>
      <c r="S208" s="6">
        <f t="shared" si="112"/>
        <v>8.6142108489842065E-3</v>
      </c>
      <c r="T208" s="7">
        <f t="shared" si="113"/>
        <v>6.6957420549138193E-3</v>
      </c>
      <c r="U208" s="7">
        <f t="shared" si="114"/>
        <v>0.1528608375368127</v>
      </c>
      <c r="V208" s="7">
        <f t="shared" si="115"/>
        <v>1.1832077554125602</v>
      </c>
      <c r="W208" s="6">
        <f t="shared" si="116"/>
        <v>1.3427643350042868</v>
      </c>
      <c r="X208" s="6">
        <v>4.6249999999999998E-3</v>
      </c>
      <c r="Y208" s="6">
        <v>1.401755882352125</v>
      </c>
      <c r="Z208" s="6">
        <f t="shared" si="117"/>
        <v>86.253207545604468</v>
      </c>
      <c r="AA208" s="6">
        <f t="shared" si="119"/>
        <v>86.253207545604468</v>
      </c>
      <c r="AB208" s="6">
        <f t="shared" si="118"/>
        <v>4.208403766342772</v>
      </c>
    </row>
    <row r="209" spans="7:28">
      <c r="G209" s="6">
        <v>504855</v>
      </c>
      <c r="H209" s="6">
        <v>9046865</v>
      </c>
      <c r="I209" s="12">
        <f t="shared" si="104"/>
        <v>18093730</v>
      </c>
      <c r="J209" s="6">
        <v>3634238.471924</v>
      </c>
      <c r="K209" s="12">
        <f t="shared" si="105"/>
        <v>29073907.775392</v>
      </c>
      <c r="L209" s="6">
        <f t="shared" si="106"/>
        <v>118.65948</v>
      </c>
      <c r="M209" s="6">
        <f t="shared" si="107"/>
        <v>5242880</v>
      </c>
      <c r="N209" s="13">
        <f t="shared" si="108"/>
        <v>0.62233567430224968</v>
      </c>
      <c r="O209" s="13"/>
      <c r="P209" s="7">
        <f t="shared" si="109"/>
        <v>8.6330240034003542E-3</v>
      </c>
      <c r="Q209" s="7">
        <f t="shared" si="110"/>
        <v>0</v>
      </c>
      <c r="R209" s="6">
        <f t="shared" si="111"/>
        <v>8.6330240034003542E-3</v>
      </c>
      <c r="S209" s="6">
        <f t="shared" si="112"/>
        <v>8.6330240034003542E-3</v>
      </c>
      <c r="T209" s="7">
        <f t="shared" si="113"/>
        <v>6.7103653363052469E-3</v>
      </c>
      <c r="U209" s="7">
        <f t="shared" si="114"/>
        <v>0.15334947828727777</v>
      </c>
      <c r="V209" s="7">
        <f t="shared" si="115"/>
        <v>1.1770678665196086</v>
      </c>
      <c r="W209" s="6">
        <f t="shared" si="116"/>
        <v>1.3371277101431915</v>
      </c>
      <c r="X209" s="6">
        <v>4.6010000000000001E-3</v>
      </c>
      <c r="Y209" s="6">
        <v>1.393426382350776</v>
      </c>
      <c r="Z209" s="6">
        <f t="shared" si="117"/>
        <v>87.633644933717761</v>
      </c>
      <c r="AA209" s="6">
        <f t="shared" si="119"/>
        <v>87.633644933717761</v>
      </c>
      <c r="AB209" s="6">
        <f t="shared" si="118"/>
        <v>4.0403047423722471</v>
      </c>
    </row>
    <row r="210" spans="7:28">
      <c r="G210" s="6">
        <v>504855</v>
      </c>
      <c r="H210" s="6">
        <v>9046865</v>
      </c>
      <c r="I210" s="12">
        <f t="shared" si="104"/>
        <v>18093730</v>
      </c>
      <c r="J210" s="6">
        <v>3635232.4228520002</v>
      </c>
      <c r="K210" s="12">
        <f t="shared" si="105"/>
        <v>29081859.382816002</v>
      </c>
      <c r="L210" s="6">
        <f t="shared" si="106"/>
        <v>118.65948</v>
      </c>
      <c r="M210" s="6">
        <f t="shared" si="107"/>
        <v>5242880</v>
      </c>
      <c r="N210" s="13">
        <f t="shared" si="108"/>
        <v>0.62216551430997191</v>
      </c>
      <c r="O210" s="13"/>
      <c r="P210" s="7">
        <f t="shared" si="109"/>
        <v>8.6330240034003542E-3</v>
      </c>
      <c r="Q210" s="7">
        <f t="shared" si="110"/>
        <v>0</v>
      </c>
      <c r="R210" s="6">
        <f t="shared" si="111"/>
        <v>8.6330240034003542E-3</v>
      </c>
      <c r="S210" s="6">
        <f t="shared" si="112"/>
        <v>8.6330240034003542E-3</v>
      </c>
      <c r="T210" s="7">
        <f t="shared" si="113"/>
        <v>6.7103653363052469E-3</v>
      </c>
      <c r="U210" s="7">
        <f t="shared" si="114"/>
        <v>0.15339141880863583</v>
      </c>
      <c r="V210" s="7">
        <f t="shared" si="115"/>
        <v>1.1765562091118624</v>
      </c>
      <c r="W210" s="6">
        <f t="shared" si="116"/>
        <v>1.3366579932568035</v>
      </c>
      <c r="X210" s="6">
        <v>4.5989999999999998E-3</v>
      </c>
      <c r="Y210" s="6">
        <v>1.3924419352927648</v>
      </c>
      <c r="Z210" s="6">
        <f t="shared" si="117"/>
        <v>87.715242517946393</v>
      </c>
      <c r="AA210" s="6">
        <f t="shared" si="119"/>
        <v>87.715242517946393</v>
      </c>
      <c r="AB210" s="6">
        <f t="shared" si="118"/>
        <v>4.0061952044149436</v>
      </c>
    </row>
    <row r="211" spans="7:28">
      <c r="G211" s="6">
        <v>504855</v>
      </c>
      <c r="H211" s="6">
        <v>9046865</v>
      </c>
      <c r="I211" s="12">
        <f t="shared" si="104"/>
        <v>18093730</v>
      </c>
      <c r="J211" s="6">
        <v>3635627.1918950002</v>
      </c>
      <c r="K211" s="12">
        <f t="shared" si="105"/>
        <v>29085017.535160001</v>
      </c>
      <c r="L211" s="6">
        <f t="shared" si="106"/>
        <v>118.65948</v>
      </c>
      <c r="M211" s="6">
        <f t="shared" si="107"/>
        <v>5242880</v>
      </c>
      <c r="N211" s="13">
        <f t="shared" si="108"/>
        <v>0.62209795741491425</v>
      </c>
      <c r="O211" s="13"/>
      <c r="P211" s="7">
        <f t="shared" si="109"/>
        <v>8.6330240034003542E-3</v>
      </c>
      <c r="Q211" s="7">
        <f t="shared" si="110"/>
        <v>0</v>
      </c>
      <c r="R211" s="6">
        <f t="shared" si="111"/>
        <v>8.6330240034003542E-3</v>
      </c>
      <c r="S211" s="6">
        <f t="shared" si="112"/>
        <v>8.6330240034003542E-3</v>
      </c>
      <c r="T211" s="7">
        <f t="shared" si="113"/>
        <v>6.7103653363052469E-3</v>
      </c>
      <c r="U211" s="7">
        <f t="shared" si="114"/>
        <v>0.15340807639103049</v>
      </c>
      <c r="V211" s="7">
        <f t="shared" si="115"/>
        <v>1.1839752415241791</v>
      </c>
      <c r="W211" s="6">
        <f t="shared" si="116"/>
        <v>1.3440936832515149</v>
      </c>
      <c r="X211" s="6">
        <v>4.6280000000000002E-3</v>
      </c>
      <c r="Y211" s="6">
        <v>1.4066397647077882</v>
      </c>
      <c r="Z211" s="6">
        <f t="shared" si="117"/>
        <v>86.538980194476096</v>
      </c>
      <c r="AA211" s="6">
        <f t="shared" si="119"/>
        <v>86.538980194476096</v>
      </c>
      <c r="AB211" s="6">
        <f t="shared" si="118"/>
        <v>4.446488932386071</v>
      </c>
    </row>
    <row r="212" spans="7:28">
      <c r="G212" s="6">
        <v>504855</v>
      </c>
      <c r="H212" s="6">
        <v>9046865</v>
      </c>
      <c r="I212" s="12">
        <f t="shared" si="104"/>
        <v>18093730</v>
      </c>
      <c r="J212" s="6">
        <v>3635561.9770510001</v>
      </c>
      <c r="K212" s="12">
        <f t="shared" si="105"/>
        <v>29084495.816408001</v>
      </c>
      <c r="L212" s="6">
        <f t="shared" si="106"/>
        <v>118.65948</v>
      </c>
      <c r="M212" s="6">
        <f t="shared" si="107"/>
        <v>5242880</v>
      </c>
      <c r="N212" s="13">
        <f t="shared" si="108"/>
        <v>0.62210911663087631</v>
      </c>
      <c r="O212" s="13"/>
      <c r="P212" s="7">
        <f t="shared" si="109"/>
        <v>8.6330240034003542E-3</v>
      </c>
      <c r="Q212" s="7">
        <f t="shared" si="110"/>
        <v>0</v>
      </c>
      <c r="R212" s="6">
        <f t="shared" si="111"/>
        <v>8.6330240034003542E-3</v>
      </c>
      <c r="S212" s="6">
        <f t="shared" si="112"/>
        <v>8.6330240034003542E-3</v>
      </c>
      <c r="T212" s="7">
        <f t="shared" si="113"/>
        <v>6.7103653363052469E-3</v>
      </c>
      <c r="U212" s="7">
        <f t="shared" si="114"/>
        <v>0.15340532460069498</v>
      </c>
      <c r="V212" s="7">
        <f t="shared" si="115"/>
        <v>1.1770678665196086</v>
      </c>
      <c r="W212" s="6">
        <f t="shared" si="116"/>
        <v>1.3371835564566088</v>
      </c>
      <c r="X212" s="6">
        <v>4.6010000000000001E-3</v>
      </c>
      <c r="Y212" s="6">
        <v>1.4004361411753881</v>
      </c>
      <c r="Z212" s="6">
        <f t="shared" si="117"/>
        <v>87.633644933717761</v>
      </c>
      <c r="AA212" s="6">
        <f t="shared" si="119"/>
        <v>87.633644933717761</v>
      </c>
      <c r="AB212" s="6">
        <f t="shared" si="118"/>
        <v>4.5166347010789991</v>
      </c>
    </row>
    <row r="213" spans="7:28">
      <c r="G213" s="6">
        <v>504855</v>
      </c>
      <c r="H213" s="6">
        <v>9046865</v>
      </c>
      <c r="I213" s="12">
        <f t="shared" si="104"/>
        <v>18093730</v>
      </c>
      <c r="J213" s="6">
        <v>3635378.140869</v>
      </c>
      <c r="K213" s="12">
        <f t="shared" si="105"/>
        <v>29083025.126952</v>
      </c>
      <c r="L213" s="6">
        <f t="shared" si="106"/>
        <v>118.65948</v>
      </c>
      <c r="M213" s="6">
        <f t="shared" si="107"/>
        <v>5242880</v>
      </c>
      <c r="N213" s="13">
        <f t="shared" si="108"/>
        <v>0.62214057585199645</v>
      </c>
      <c r="O213" s="13"/>
      <c r="P213" s="7">
        <f t="shared" si="109"/>
        <v>8.6330240034003542E-3</v>
      </c>
      <c r="Q213" s="7">
        <f t="shared" si="110"/>
        <v>0</v>
      </c>
      <c r="R213" s="6">
        <f t="shared" si="111"/>
        <v>8.6330240034003542E-3</v>
      </c>
      <c r="S213" s="6">
        <f t="shared" si="112"/>
        <v>8.6330240034003542E-3</v>
      </c>
      <c r="T213" s="7">
        <f t="shared" si="113"/>
        <v>6.7103653363052469E-3</v>
      </c>
      <c r="U213" s="7">
        <f t="shared" si="114"/>
        <v>0.15339756749206884</v>
      </c>
      <c r="V213" s="7">
        <f t="shared" si="115"/>
        <v>1.1806494683738304</v>
      </c>
      <c r="W213" s="6">
        <f t="shared" si="116"/>
        <v>1.3407574012022045</v>
      </c>
      <c r="X213" s="6">
        <v>4.6150000000000002E-3</v>
      </c>
      <c r="Y213" s="6">
        <v>1.400978264704525</v>
      </c>
      <c r="Z213" s="6">
        <f t="shared" si="117"/>
        <v>87.064442110516879</v>
      </c>
      <c r="AA213" s="6">
        <f t="shared" si="119"/>
        <v>87.064442110516879</v>
      </c>
      <c r="AB213" s="6">
        <f t="shared" si="118"/>
        <v>4.2984866374798063</v>
      </c>
    </row>
    <row r="214" spans="7:28">
      <c r="G214" s="6">
        <v>504855</v>
      </c>
      <c r="H214" s="6">
        <v>9046865</v>
      </c>
      <c r="I214" s="12">
        <f t="shared" si="104"/>
        <v>18093730</v>
      </c>
      <c r="J214" s="6">
        <v>3636247.2927250001</v>
      </c>
      <c r="K214" s="12">
        <f t="shared" si="105"/>
        <v>29089978.341800001</v>
      </c>
      <c r="L214" s="6">
        <f t="shared" si="106"/>
        <v>118.65948</v>
      </c>
      <c r="M214" s="6">
        <f t="shared" si="107"/>
        <v>5242880</v>
      </c>
      <c r="N214" s="13">
        <f t="shared" si="108"/>
        <v>0.62199186906924364</v>
      </c>
      <c r="O214" s="13"/>
      <c r="P214" s="7">
        <f t="shared" si="109"/>
        <v>8.6330240034003542E-3</v>
      </c>
      <c r="Q214" s="7">
        <f t="shared" si="110"/>
        <v>0</v>
      </c>
      <c r="R214" s="6">
        <f t="shared" si="111"/>
        <v>8.6330240034003542E-3</v>
      </c>
      <c r="S214" s="6">
        <f t="shared" si="112"/>
        <v>8.6330240034003542E-3</v>
      </c>
      <c r="T214" s="7">
        <f t="shared" si="113"/>
        <v>6.7103653363052469E-3</v>
      </c>
      <c r="U214" s="7">
        <f t="shared" si="114"/>
        <v>0.15343424202091435</v>
      </c>
      <c r="V214" s="7">
        <f t="shared" si="115"/>
        <v>1.182951926708687</v>
      </c>
      <c r="W214" s="6">
        <f t="shared" si="116"/>
        <v>1.3430965340659067</v>
      </c>
      <c r="X214" s="6">
        <v>4.6239999999999996E-3</v>
      </c>
      <c r="Y214" s="6">
        <v>1.4056959999999998</v>
      </c>
      <c r="Z214" s="6">
        <f t="shared" si="117"/>
        <v>86.700346094298325</v>
      </c>
      <c r="AA214" s="6">
        <f t="shared" si="119"/>
        <v>86.700346094298325</v>
      </c>
      <c r="AB214" s="6">
        <f t="shared" si="118"/>
        <v>4.4532719687680098</v>
      </c>
    </row>
    <row r="215" spans="7:28">
      <c r="G215" s="6">
        <v>504855</v>
      </c>
      <c r="H215" s="6">
        <v>9046865</v>
      </c>
      <c r="I215" s="12">
        <f t="shared" si="104"/>
        <v>18093730</v>
      </c>
      <c r="J215" s="6">
        <v>3634713.827393</v>
      </c>
      <c r="K215" s="12">
        <f t="shared" si="105"/>
        <v>29077710.619144</v>
      </c>
      <c r="L215" s="6">
        <f t="shared" si="106"/>
        <v>118.65948</v>
      </c>
      <c r="M215" s="6">
        <f t="shared" si="107"/>
        <v>5242880</v>
      </c>
      <c r="N215" s="13">
        <f t="shared" si="108"/>
        <v>0.62225428394240789</v>
      </c>
      <c r="O215" s="13"/>
      <c r="P215" s="7">
        <f t="shared" si="109"/>
        <v>8.6330240034003542E-3</v>
      </c>
      <c r="Q215" s="7">
        <f t="shared" si="110"/>
        <v>0</v>
      </c>
      <c r="R215" s="6">
        <f t="shared" si="111"/>
        <v>8.6330240034003542E-3</v>
      </c>
      <c r="S215" s="6">
        <f t="shared" si="112"/>
        <v>8.6330240034003542E-3</v>
      </c>
      <c r="T215" s="7">
        <f t="shared" si="113"/>
        <v>6.7103653363052469E-3</v>
      </c>
      <c r="U215" s="7">
        <f t="shared" si="114"/>
        <v>0.15336953627569413</v>
      </c>
      <c r="V215" s="7">
        <f t="shared" si="115"/>
        <v>1.1898593017132577</v>
      </c>
      <c r="W215" s="6">
        <f t="shared" si="116"/>
        <v>1.3499392033252571</v>
      </c>
      <c r="X215" s="6">
        <v>4.6509999999999998E-3</v>
      </c>
      <c r="Y215" s="6">
        <v>1.409909611766621</v>
      </c>
      <c r="Z215" s="6">
        <f t="shared" si="117"/>
        <v>85.616512651050414</v>
      </c>
      <c r="AA215" s="6">
        <f t="shared" si="119"/>
        <v>85.616512651050414</v>
      </c>
      <c r="AB215" s="6">
        <f t="shared" si="118"/>
        <v>4.2534931275644556</v>
      </c>
    </row>
    <row r="216" spans="7:28">
      <c r="G216" s="6">
        <v>504855</v>
      </c>
      <c r="H216" s="6">
        <v>9046865</v>
      </c>
      <c r="I216" s="12">
        <f t="shared" si="104"/>
        <v>18093730</v>
      </c>
      <c r="J216" s="6">
        <v>3635067.1350099999</v>
      </c>
      <c r="K216" s="12">
        <f t="shared" si="105"/>
        <v>29080537.080079999</v>
      </c>
      <c r="L216" s="6">
        <f t="shared" si="106"/>
        <v>118.65948</v>
      </c>
      <c r="M216" s="6">
        <f t="shared" si="107"/>
        <v>5242880</v>
      </c>
      <c r="N216" s="13">
        <f t="shared" si="108"/>
        <v>0.62219380440514982</v>
      </c>
      <c r="O216" s="13"/>
      <c r="P216" s="7">
        <f t="shared" si="109"/>
        <v>8.6330240034003542E-3</v>
      </c>
      <c r="Q216" s="7">
        <f t="shared" si="110"/>
        <v>0</v>
      </c>
      <c r="R216" s="6">
        <f t="shared" si="111"/>
        <v>8.6330240034003542E-3</v>
      </c>
      <c r="S216" s="6">
        <f t="shared" si="112"/>
        <v>8.6330240034003542E-3</v>
      </c>
      <c r="T216" s="7">
        <f t="shared" si="113"/>
        <v>6.7103653363052469E-3</v>
      </c>
      <c r="U216" s="7">
        <f t="shared" si="114"/>
        <v>0.15338444436143489</v>
      </c>
      <c r="V216" s="7">
        <f t="shared" si="115"/>
        <v>1.1775795239273545</v>
      </c>
      <c r="W216" s="6">
        <f t="shared" si="116"/>
        <v>1.3376743336250947</v>
      </c>
      <c r="X216" s="6">
        <v>4.6030000000000003E-3</v>
      </c>
      <c r="Y216" s="6">
        <v>1.3921485812500003</v>
      </c>
      <c r="Z216" s="6">
        <f t="shared" si="117"/>
        <v>87.55211825766574</v>
      </c>
      <c r="AA216" s="6">
        <f t="shared" si="119"/>
        <v>87.55211825766574</v>
      </c>
      <c r="AB216" s="6">
        <f t="shared" si="118"/>
        <v>3.9129621908599415</v>
      </c>
    </row>
    <row r="217" spans="7:28">
      <c r="G217" s="6">
        <v>504855</v>
      </c>
      <c r="H217" s="6">
        <v>9046865</v>
      </c>
      <c r="I217" s="12">
        <f t="shared" si="104"/>
        <v>18093730</v>
      </c>
      <c r="J217" s="6">
        <v>3635965.280762</v>
      </c>
      <c r="K217" s="12">
        <f t="shared" si="105"/>
        <v>29087722.246096</v>
      </c>
      <c r="L217" s="6">
        <f t="shared" si="106"/>
        <v>118.65948</v>
      </c>
      <c r="M217" s="6">
        <f t="shared" si="107"/>
        <v>5242880</v>
      </c>
      <c r="N217" s="13">
        <f t="shared" si="108"/>
        <v>0.62204011186982666</v>
      </c>
      <c r="O217" s="13"/>
      <c r="P217" s="7">
        <f t="shared" si="109"/>
        <v>8.6330240034003542E-3</v>
      </c>
      <c r="Q217" s="7">
        <f t="shared" si="110"/>
        <v>0</v>
      </c>
      <c r="R217" s="6">
        <f t="shared" si="111"/>
        <v>8.6330240034003542E-3</v>
      </c>
      <c r="S217" s="6">
        <f t="shared" si="112"/>
        <v>8.6330240034003542E-3</v>
      </c>
      <c r="T217" s="7">
        <f t="shared" si="113"/>
        <v>6.7103653363052469E-3</v>
      </c>
      <c r="U217" s="7">
        <f t="shared" si="114"/>
        <v>0.1534223423099485</v>
      </c>
      <c r="V217" s="7">
        <f t="shared" si="115"/>
        <v>1.187301014674528</v>
      </c>
      <c r="W217" s="6">
        <f t="shared" si="116"/>
        <v>1.3474337223207817</v>
      </c>
      <c r="X217" s="6">
        <v>4.6410000000000002E-3</v>
      </c>
      <c r="Y217" s="6">
        <v>1.4059500000019112</v>
      </c>
      <c r="Z217" s="6">
        <f t="shared" si="117"/>
        <v>86.016462042670852</v>
      </c>
      <c r="AA217" s="6">
        <f t="shared" si="119"/>
        <v>86.016462042670852</v>
      </c>
      <c r="AB217" s="6">
        <f t="shared" si="118"/>
        <v>4.1620454270101988</v>
      </c>
    </row>
    <row r="218" spans="7:28">
      <c r="G218" s="6">
        <v>1270432</v>
      </c>
      <c r="H218" s="6">
        <v>8814880</v>
      </c>
      <c r="I218" s="12">
        <f t="shared" si="104"/>
        <v>17629760</v>
      </c>
      <c r="J218" s="6">
        <v>2281565.109619</v>
      </c>
      <c r="K218" s="12">
        <f t="shared" si="105"/>
        <v>18252520.876952</v>
      </c>
      <c r="L218" s="6">
        <f t="shared" si="106"/>
        <v>131.18719999999999</v>
      </c>
      <c r="M218" s="6">
        <f t="shared" si="107"/>
        <v>5242880</v>
      </c>
      <c r="N218" s="13">
        <f t="shared" si="108"/>
        <v>0.96588082922078022</v>
      </c>
      <c r="O218" s="13"/>
      <c r="P218" s="7">
        <f t="shared" si="109"/>
        <v>8.411650956115041E-3</v>
      </c>
      <c r="Q218" s="7">
        <f t="shared" si="110"/>
        <v>0</v>
      </c>
      <c r="R218" s="6">
        <f t="shared" si="111"/>
        <v>8.411650956115041E-3</v>
      </c>
      <c r="S218" s="6">
        <f t="shared" si="112"/>
        <v>8.411650956115041E-3</v>
      </c>
      <c r="T218" s="7">
        <f t="shared" si="113"/>
        <v>6.5382942263082734E-3</v>
      </c>
      <c r="U218" s="7">
        <f t="shared" si="114"/>
        <v>9.627238882133711E-2</v>
      </c>
      <c r="V218" s="7">
        <f t="shared" si="115"/>
        <v>0.7843708060745751</v>
      </c>
      <c r="W218" s="6">
        <f t="shared" si="116"/>
        <v>0.8871814891222205</v>
      </c>
      <c r="X218" s="6">
        <v>3.0660000000000001E-3</v>
      </c>
      <c r="Y218" s="6">
        <v>0.95330301818098206</v>
      </c>
      <c r="Z218" s="6">
        <f t="shared" si="117"/>
        <v>174.35260783154078</v>
      </c>
      <c r="AA218" s="6">
        <f t="shared" si="119"/>
        <v>174.35260783154078</v>
      </c>
      <c r="AB218" s="6">
        <f t="shared" si="118"/>
        <v>6.936045286516503</v>
      </c>
    </row>
    <row r="219" spans="7:28">
      <c r="G219" s="6">
        <v>1270432</v>
      </c>
      <c r="H219" s="6">
        <v>8814880</v>
      </c>
      <c r="I219" s="12">
        <f t="shared" si="104"/>
        <v>17629760</v>
      </c>
      <c r="J219" s="6">
        <v>2279063.250244</v>
      </c>
      <c r="K219" s="12">
        <f t="shared" si="105"/>
        <v>18232506.001952</v>
      </c>
      <c r="L219" s="6">
        <f t="shared" si="106"/>
        <v>131.18719999999999</v>
      </c>
      <c r="M219" s="6">
        <f t="shared" si="107"/>
        <v>5242880</v>
      </c>
      <c r="N219" s="13">
        <f t="shared" si="108"/>
        <v>0.9669411323990531</v>
      </c>
      <c r="O219" s="13"/>
      <c r="P219" s="7">
        <f t="shared" si="109"/>
        <v>8.411650956115041E-3</v>
      </c>
      <c r="Q219" s="7">
        <f t="shared" si="110"/>
        <v>0</v>
      </c>
      <c r="R219" s="6">
        <f t="shared" si="111"/>
        <v>8.411650956115041E-3</v>
      </c>
      <c r="S219" s="6">
        <f t="shared" si="112"/>
        <v>8.411650956115041E-3</v>
      </c>
      <c r="T219" s="7">
        <f t="shared" si="113"/>
        <v>6.5382942263082734E-3</v>
      </c>
      <c r="U219" s="7">
        <f t="shared" si="114"/>
        <v>9.6166820947113027E-2</v>
      </c>
      <c r="V219" s="7">
        <f t="shared" si="115"/>
        <v>0.78360331996295607</v>
      </c>
      <c r="W219" s="6">
        <f t="shared" si="116"/>
        <v>0.88630843513637736</v>
      </c>
      <c r="X219" s="6">
        <v>3.0630000000000002E-3</v>
      </c>
      <c r="Y219" s="6">
        <v>0.95743254</v>
      </c>
      <c r="Z219" s="6">
        <f t="shared" si="117"/>
        <v>174.62131753558737</v>
      </c>
      <c r="AA219" s="6">
        <f t="shared" si="119"/>
        <v>174.62131753558737</v>
      </c>
      <c r="AB219" s="6">
        <f t="shared" si="118"/>
        <v>7.4286283254612009</v>
      </c>
    </row>
    <row r="220" spans="7:28">
      <c r="G220" s="6">
        <v>415863</v>
      </c>
      <c r="H220" s="6">
        <v>10328399</v>
      </c>
      <c r="I220" s="12">
        <f t="shared" si="104"/>
        <v>20656798</v>
      </c>
      <c r="J220" s="6">
        <v>4222652.8027339997</v>
      </c>
      <c r="K220" s="12">
        <f t="shared" si="105"/>
        <v>33781222.421871997</v>
      </c>
      <c r="L220" s="6">
        <f t="shared" si="106"/>
        <v>132.258048</v>
      </c>
      <c r="M220" s="6">
        <f t="shared" si="107"/>
        <v>5242880</v>
      </c>
      <c r="N220" s="13">
        <f t="shared" si="108"/>
        <v>0.61148758153362581</v>
      </c>
      <c r="O220" s="13"/>
      <c r="P220" s="7">
        <f t="shared" si="109"/>
        <v>9.8559353415460724E-3</v>
      </c>
      <c r="Q220" s="7">
        <f t="shared" si="110"/>
        <v>0</v>
      </c>
      <c r="R220" s="6">
        <f t="shared" si="111"/>
        <v>9.8559353415460724E-3</v>
      </c>
      <c r="S220" s="6">
        <f t="shared" si="112"/>
        <v>9.8559353415460724E-3</v>
      </c>
      <c r="T220" s="7">
        <f t="shared" si="113"/>
        <v>7.6609223890408201E-3</v>
      </c>
      <c r="U220" s="7">
        <f t="shared" si="114"/>
        <v>0.17817807204730721</v>
      </c>
      <c r="V220" s="7">
        <f t="shared" si="115"/>
        <v>1.4039879268549471</v>
      </c>
      <c r="W220" s="6">
        <f t="shared" si="116"/>
        <v>1.5898269212912952</v>
      </c>
      <c r="X220" s="6">
        <v>5.4879999999999998E-3</v>
      </c>
      <c r="Y220" s="6">
        <v>1.6399973333315039</v>
      </c>
      <c r="Z220" s="6">
        <f t="shared" si="117"/>
        <v>79.590658555868671</v>
      </c>
      <c r="AA220" s="6">
        <f t="shared" si="119"/>
        <v>79.590658555868671</v>
      </c>
      <c r="AB220" s="6">
        <f t="shared" si="118"/>
        <v>3.0591764401404293</v>
      </c>
    </row>
    <row r="221" spans="7:28">
      <c r="G221" s="6">
        <v>820878</v>
      </c>
      <c r="H221" s="6">
        <v>9837214</v>
      </c>
      <c r="I221" s="12">
        <f t="shared" si="104"/>
        <v>19674428</v>
      </c>
      <c r="J221" s="6">
        <v>1995896.0214839999</v>
      </c>
      <c r="K221" s="12">
        <f t="shared" si="105"/>
        <v>15967168.171871999</v>
      </c>
      <c r="L221" s="6">
        <f t="shared" si="106"/>
        <v>134.46412799999999</v>
      </c>
      <c r="M221" s="6">
        <f t="shared" si="107"/>
        <v>5242880</v>
      </c>
      <c r="N221" s="13">
        <f t="shared" si="108"/>
        <v>1.2321801704737327</v>
      </c>
      <c r="O221" s="13"/>
      <c r="P221" s="7">
        <f t="shared" si="109"/>
        <v>9.3872191735574709E-3</v>
      </c>
      <c r="Q221" s="7">
        <f t="shared" si="110"/>
        <v>0</v>
      </c>
      <c r="R221" s="6">
        <f t="shared" si="111"/>
        <v>9.3872191735574709E-3</v>
      </c>
      <c r="S221" s="6">
        <f t="shared" si="112"/>
        <v>9.3872191735574709E-3</v>
      </c>
      <c r="T221" s="7">
        <f t="shared" si="113"/>
        <v>7.2965938843363625E-3</v>
      </c>
      <c r="U221" s="7">
        <f t="shared" si="114"/>
        <v>8.4218362656919593E-2</v>
      </c>
      <c r="V221" s="7">
        <f t="shared" si="115"/>
        <v>5.5632509944219537</v>
      </c>
      <c r="W221" s="6">
        <f t="shared" si="116"/>
        <v>5.6547659509632098</v>
      </c>
      <c r="X221" s="6">
        <v>2.1746000000000001E-2</v>
      </c>
      <c r="Y221" s="6">
        <v>4.9426483399999999</v>
      </c>
      <c r="Z221" s="6">
        <f t="shared" si="117"/>
        <v>56.832432752885722</v>
      </c>
      <c r="AA221" s="6">
        <f t="shared" si="119"/>
        <v>56.832432752885722</v>
      </c>
      <c r="AB221" s="6">
        <f t="shared" si="118"/>
        <v>14.407612315854337</v>
      </c>
    </row>
    <row r="222" spans="7:28">
      <c r="G222" s="6">
        <v>914898</v>
      </c>
      <c r="H222" s="6">
        <v>9702186</v>
      </c>
      <c r="I222" s="12">
        <f t="shared" si="104"/>
        <v>19404372</v>
      </c>
      <c r="J222" s="6">
        <v>4013523.9799799998</v>
      </c>
      <c r="K222" s="12">
        <f t="shared" si="105"/>
        <v>32108191.839839999</v>
      </c>
      <c r="L222" s="6">
        <f t="shared" si="106"/>
        <v>134.72419199999999</v>
      </c>
      <c r="M222" s="6">
        <f t="shared" si="107"/>
        <v>5242880</v>
      </c>
      <c r="N222" s="13">
        <f t="shared" si="108"/>
        <v>0.60434334318144201</v>
      </c>
      <c r="O222" s="13"/>
      <c r="P222" s="7">
        <f t="shared" si="109"/>
        <v>9.2583679123602325E-3</v>
      </c>
      <c r="Q222" s="7">
        <f t="shared" si="110"/>
        <v>0</v>
      </c>
      <c r="R222" s="6">
        <f t="shared" si="111"/>
        <v>9.2583679123602325E-3</v>
      </c>
      <c r="S222" s="6">
        <f t="shared" si="112"/>
        <v>9.2583679123602325E-3</v>
      </c>
      <c r="T222" s="7">
        <f t="shared" si="113"/>
        <v>7.1964390560471563E-3</v>
      </c>
      <c r="U222" s="7">
        <f t="shared" si="114"/>
        <v>0.16935372105550769</v>
      </c>
      <c r="V222" s="7">
        <f t="shared" si="115"/>
        <v>1.3100987925335612</v>
      </c>
      <c r="W222" s="6">
        <f t="shared" si="116"/>
        <v>1.4866489526451161</v>
      </c>
      <c r="X222" s="6">
        <v>5.1209999999999997E-3</v>
      </c>
      <c r="Y222" s="6">
        <v>1.563042999998862</v>
      </c>
      <c r="Z222" s="6">
        <f t="shared" si="117"/>
        <v>80.792187314200987</v>
      </c>
      <c r="AA222" s="6">
        <f t="shared" si="119"/>
        <v>80.792187314200987</v>
      </c>
      <c r="AB222" s="6">
        <f t="shared" si="118"/>
        <v>4.8875205195123552</v>
      </c>
    </row>
    <row r="223" spans="7:28">
      <c r="G223" s="6">
        <v>181343</v>
      </c>
      <c r="H223" s="6">
        <v>11063545</v>
      </c>
      <c r="I223" s="12">
        <f t="shared" ref="I223:I286" si="120">2*H223</f>
        <v>22127090</v>
      </c>
      <c r="J223" s="6">
        <v>2274086.7304690001</v>
      </c>
      <c r="K223" s="12">
        <f t="shared" ref="K223:K286" si="121">J223*8</f>
        <v>18192693.843752</v>
      </c>
      <c r="L223" s="6">
        <f t="shared" ref="L223:L286" si="122">((H223+2*G223)*8+(G223+H223)*4)/1000000</f>
        <v>136.38939999999999</v>
      </c>
      <c r="M223" s="6">
        <f t="shared" ref="M223:M286" si="123">40*2^20/8</f>
        <v>5242880</v>
      </c>
      <c r="N223" s="13">
        <f t="shared" ref="N223:N286" si="124">I223/K223</f>
        <v>1.2162624287551129</v>
      </c>
      <c r="O223" s="13"/>
      <c r="P223" s="7">
        <f t="shared" ref="P223:P286" si="125">$B$31*I223</f>
        <v>1.0557452725082111E-2</v>
      </c>
      <c r="Q223" s="7">
        <f t="shared" ref="Q223:Q286" si="126">$C$31*K223</f>
        <v>0</v>
      </c>
      <c r="R223" s="6">
        <f t="shared" ref="R223:R286" si="127">P223+Q223</f>
        <v>1.0557452725082111E-2</v>
      </c>
      <c r="S223" s="6">
        <f t="shared" ref="S223:S286" si="128">MAX(P223,Q223)</f>
        <v>1.0557452725082111E-2</v>
      </c>
      <c r="T223" s="7">
        <f t="shared" ref="T223:T286" si="129">$D$31*I223</f>
        <v>8.2062050074421626E-3</v>
      </c>
      <c r="U223" s="7">
        <f t="shared" ref="U223:U286" si="130">$E$31*K223</f>
        <v>9.5956832880265408E-2</v>
      </c>
      <c r="V223" s="7">
        <f t="shared" ref="V223:V286" si="131">X223*$F$31</f>
        <v>0.74036826900842145</v>
      </c>
      <c r="W223" s="6">
        <f t="shared" ref="W223:W286" si="132">SUM(T223:V223)</f>
        <v>0.84453130689612899</v>
      </c>
      <c r="X223" s="6">
        <v>2.8939999999999999E-3</v>
      </c>
      <c r="Y223" s="6">
        <v>0.87028368</v>
      </c>
      <c r="Z223" s="6">
        <f t="shared" ref="Z223:Z286" si="133">ABS(S223-X223)/ABS(X223)*100</f>
        <v>264.80486264969289</v>
      </c>
      <c r="AA223" s="6">
        <f t="shared" si="119"/>
        <v>264.80486264969289</v>
      </c>
      <c r="AB223" s="6">
        <f t="shared" ref="AB223:AB286" si="134">ABS(W223-Y223)/ABS(Y223)*100</f>
        <v>2.9590780219928998</v>
      </c>
    </row>
    <row r="224" spans="7:28">
      <c r="G224" s="6">
        <v>2063494</v>
      </c>
      <c r="H224" s="6">
        <v>8130343</v>
      </c>
      <c r="I224" s="12">
        <f t="shared" si="120"/>
        <v>16260686</v>
      </c>
      <c r="J224" s="6">
        <v>3853114.0849609999</v>
      </c>
      <c r="K224" s="12">
        <f t="shared" si="121"/>
        <v>30824912.679687999</v>
      </c>
      <c r="L224" s="6">
        <f t="shared" si="122"/>
        <v>138.83399600000001</v>
      </c>
      <c r="M224" s="6">
        <f t="shared" si="123"/>
        <v>5242880</v>
      </c>
      <c r="N224" s="13">
        <f t="shared" si="124"/>
        <v>0.52751766627760599</v>
      </c>
      <c r="O224" s="13"/>
      <c r="P224" s="7">
        <f t="shared" si="125"/>
        <v>7.7584275077474951E-3</v>
      </c>
      <c r="Q224" s="7">
        <f t="shared" si="126"/>
        <v>0</v>
      </c>
      <c r="R224" s="6">
        <f t="shared" si="127"/>
        <v>7.7584275077474951E-3</v>
      </c>
      <c r="S224" s="6">
        <f t="shared" si="128"/>
        <v>7.7584275077474951E-3</v>
      </c>
      <c r="T224" s="7">
        <f t="shared" si="129"/>
        <v>6.0305500125703224E-3</v>
      </c>
      <c r="U224" s="7">
        <f t="shared" si="130"/>
        <v>0.16258510256684319</v>
      </c>
      <c r="V224" s="7">
        <f t="shared" si="131"/>
        <v>2.1904053625605062</v>
      </c>
      <c r="W224" s="6">
        <f t="shared" si="132"/>
        <v>2.3590210151399198</v>
      </c>
      <c r="X224" s="6">
        <v>8.5620000000000002E-3</v>
      </c>
      <c r="Y224" s="6">
        <v>2.345880975</v>
      </c>
      <c r="Z224" s="6">
        <f t="shared" si="133"/>
        <v>9.3853362795200308</v>
      </c>
      <c r="AA224" s="6">
        <f t="shared" ref="AA224:AA287" si="135">ABS(R224-X224)/ABS(X224)*100</f>
        <v>9.3853362795200308</v>
      </c>
      <c r="AB224" s="6">
        <f t="shared" si="134"/>
        <v>0.56013243126794876</v>
      </c>
    </row>
    <row r="225" spans="7:28">
      <c r="G225" s="6">
        <v>589446</v>
      </c>
      <c r="H225" s="6">
        <v>11174185</v>
      </c>
      <c r="I225" s="12">
        <f t="shared" si="120"/>
        <v>22348370</v>
      </c>
      <c r="J225" s="6">
        <v>4587775.4472660003</v>
      </c>
      <c r="K225" s="12">
        <f t="shared" si="121"/>
        <v>36702203.578128003</v>
      </c>
      <c r="L225" s="6">
        <f t="shared" si="122"/>
        <v>145.87914000000001</v>
      </c>
      <c r="M225" s="6">
        <f t="shared" si="123"/>
        <v>5242880</v>
      </c>
      <c r="N225" s="13">
        <f t="shared" si="124"/>
        <v>0.60891085060947392</v>
      </c>
      <c r="O225" s="13"/>
      <c r="P225" s="7">
        <f t="shared" si="125"/>
        <v>1.0663031594197125E-2</v>
      </c>
      <c r="Q225" s="7">
        <f t="shared" si="126"/>
        <v>0</v>
      </c>
      <c r="R225" s="6">
        <f t="shared" si="127"/>
        <v>1.0663031594197125E-2</v>
      </c>
      <c r="S225" s="6">
        <f t="shared" si="128"/>
        <v>1.0663031594197125E-2</v>
      </c>
      <c r="T225" s="7">
        <f t="shared" si="129"/>
        <v>8.288270432405263E-3</v>
      </c>
      <c r="U225" s="7">
        <f t="shared" si="130"/>
        <v>0.19358470193205746</v>
      </c>
      <c r="V225" s="7">
        <f t="shared" si="131"/>
        <v>2.8957250991383283</v>
      </c>
      <c r="W225" s="6">
        <f t="shared" si="132"/>
        <v>3.0975980715027909</v>
      </c>
      <c r="X225" s="6">
        <v>1.1318999999999999E-2</v>
      </c>
      <c r="Y225" s="6">
        <v>2.9731617300000002</v>
      </c>
      <c r="Z225" s="6">
        <f t="shared" si="133"/>
        <v>5.795285853899407</v>
      </c>
      <c r="AA225" s="6">
        <f t="shared" si="135"/>
        <v>5.795285853899407</v>
      </c>
      <c r="AB225" s="6">
        <f t="shared" si="134"/>
        <v>4.1853203021952901</v>
      </c>
    </row>
    <row r="226" spans="7:28">
      <c r="G226" s="6">
        <v>22283</v>
      </c>
      <c r="H226" s="6">
        <v>12345963</v>
      </c>
      <c r="I226" s="12">
        <f t="shared" si="120"/>
        <v>24691926</v>
      </c>
      <c r="J226" s="6">
        <v>4811502.3681640001</v>
      </c>
      <c r="K226" s="12">
        <f t="shared" si="121"/>
        <v>38492018.945312001</v>
      </c>
      <c r="L226" s="6">
        <f t="shared" si="122"/>
        <v>148.597216</v>
      </c>
      <c r="M226" s="6">
        <f t="shared" si="123"/>
        <v>5242880</v>
      </c>
      <c r="N226" s="13">
        <f t="shared" si="124"/>
        <v>0.64148170650859726</v>
      </c>
      <c r="O226" s="13"/>
      <c r="P226" s="7">
        <f t="shared" si="125"/>
        <v>1.1781207625414177E-2</v>
      </c>
      <c r="Q226" s="7">
        <f t="shared" si="126"/>
        <v>0</v>
      </c>
      <c r="R226" s="6">
        <f t="shared" si="127"/>
        <v>1.1781207625414177E-2</v>
      </c>
      <c r="S226" s="6">
        <f t="shared" si="128"/>
        <v>1.1781207625414177E-2</v>
      </c>
      <c r="T226" s="7">
        <f t="shared" si="129"/>
        <v>9.1574177528356109E-3</v>
      </c>
      <c r="U226" s="7">
        <f t="shared" si="130"/>
        <v>0.20302503086577328</v>
      </c>
      <c r="V226" s="7">
        <f t="shared" si="131"/>
        <v>1.9885565152047202</v>
      </c>
      <c r="W226" s="6">
        <f t="shared" si="132"/>
        <v>2.200738963823329</v>
      </c>
      <c r="X226" s="6">
        <v>7.7730000000000004E-3</v>
      </c>
      <c r="Y226" s="6">
        <v>2.2129731000000001</v>
      </c>
      <c r="Z226" s="6">
        <f t="shared" si="133"/>
        <v>51.565774159451649</v>
      </c>
      <c r="AA226" s="6">
        <f t="shared" si="135"/>
        <v>51.565774159451649</v>
      </c>
      <c r="AB226" s="6">
        <f t="shared" si="134"/>
        <v>0.55283709398325398</v>
      </c>
    </row>
    <row r="227" spans="7:28">
      <c r="G227" s="6">
        <v>1489752</v>
      </c>
      <c r="H227" s="6">
        <v>10319760</v>
      </c>
      <c r="I227" s="12">
        <f t="shared" si="120"/>
        <v>20639520</v>
      </c>
      <c r="J227" s="6">
        <v>2737644.4697270002</v>
      </c>
      <c r="K227" s="12">
        <f t="shared" si="121"/>
        <v>21901155.757816002</v>
      </c>
      <c r="L227" s="6">
        <f t="shared" si="122"/>
        <v>153.63216</v>
      </c>
      <c r="M227" s="6">
        <f t="shared" si="123"/>
        <v>5242880</v>
      </c>
      <c r="N227" s="13">
        <f t="shared" si="124"/>
        <v>0.94239410139961433</v>
      </c>
      <c r="O227" s="13"/>
      <c r="P227" s="7">
        <f t="shared" si="125"/>
        <v>9.8476915251118294E-3</v>
      </c>
      <c r="Q227" s="7">
        <f t="shared" si="126"/>
        <v>0</v>
      </c>
      <c r="R227" s="6">
        <f t="shared" si="127"/>
        <v>9.8476915251118294E-3</v>
      </c>
      <c r="S227" s="6">
        <f t="shared" si="128"/>
        <v>9.8476915251118294E-3</v>
      </c>
      <c r="T227" s="7">
        <f t="shared" si="129"/>
        <v>7.6545145509510134E-3</v>
      </c>
      <c r="U227" s="7">
        <f t="shared" si="130"/>
        <v>0.11551700704616447</v>
      </c>
      <c r="V227" s="7">
        <f t="shared" si="131"/>
        <v>0.91612258856916284</v>
      </c>
      <c r="W227" s="6">
        <f t="shared" si="132"/>
        <v>1.0392941101662783</v>
      </c>
      <c r="X227" s="6">
        <v>3.581E-3</v>
      </c>
      <c r="Y227" s="6">
        <v>1.1189729750000001</v>
      </c>
      <c r="Z227" s="6">
        <f t="shared" si="133"/>
        <v>174.99836707935853</v>
      </c>
      <c r="AA227" s="6">
        <f t="shared" si="135"/>
        <v>174.99836707935853</v>
      </c>
      <c r="AB227" s="6">
        <f t="shared" si="134"/>
        <v>7.1207139594878841</v>
      </c>
    </row>
    <row r="228" spans="7:28">
      <c r="G228" s="6">
        <v>1465137</v>
      </c>
      <c r="H228" s="6">
        <v>11235263</v>
      </c>
      <c r="I228" s="12">
        <f t="shared" si="120"/>
        <v>22470526</v>
      </c>
      <c r="J228" s="6">
        <v>4932390.6455079997</v>
      </c>
      <c r="K228" s="12">
        <f t="shared" si="121"/>
        <v>39459125.164063998</v>
      </c>
      <c r="L228" s="6">
        <f t="shared" si="122"/>
        <v>164.12589600000001</v>
      </c>
      <c r="M228" s="6">
        <f t="shared" si="123"/>
        <v>5242880</v>
      </c>
      <c r="N228" s="13">
        <f t="shared" si="124"/>
        <v>0.5694633600357728</v>
      </c>
      <c r="O228" s="13"/>
      <c r="P228" s="7">
        <f t="shared" si="125"/>
        <v>1.0721315634036306E-2</v>
      </c>
      <c r="Q228" s="7">
        <f t="shared" si="126"/>
        <v>0</v>
      </c>
      <c r="R228" s="6">
        <f t="shared" si="127"/>
        <v>1.0721315634036306E-2</v>
      </c>
      <c r="S228" s="6">
        <f t="shared" si="128"/>
        <v>1.0721315634036306E-2</v>
      </c>
      <c r="T228" s="7">
        <f t="shared" si="129"/>
        <v>8.3335740479683184E-3</v>
      </c>
      <c r="U228" s="7">
        <f t="shared" si="130"/>
        <v>0.20812600439983414</v>
      </c>
      <c r="V228" s="7">
        <f t="shared" si="131"/>
        <v>1.6109533482881926</v>
      </c>
      <c r="W228" s="6">
        <f t="shared" si="132"/>
        <v>1.8274129267359951</v>
      </c>
      <c r="X228" s="6">
        <v>6.2969999999999996E-3</v>
      </c>
      <c r="Y228" s="6">
        <v>1.9632328636380809</v>
      </c>
      <c r="Z228" s="6">
        <f t="shared" si="133"/>
        <v>70.260689757603728</v>
      </c>
      <c r="AA228" s="6">
        <f t="shared" si="135"/>
        <v>70.260689757603728</v>
      </c>
      <c r="AB228" s="6">
        <f t="shared" si="134"/>
        <v>6.9181776353517703</v>
      </c>
    </row>
    <row r="229" spans="7:28">
      <c r="G229" s="6">
        <v>1696415</v>
      </c>
      <c r="H229" s="6">
        <v>11095298</v>
      </c>
      <c r="I229" s="12">
        <f t="shared" si="120"/>
        <v>22190596</v>
      </c>
      <c r="J229" s="6">
        <v>5283441.1601560004</v>
      </c>
      <c r="K229" s="12">
        <f t="shared" si="121"/>
        <v>42267529.281248003</v>
      </c>
      <c r="L229" s="6">
        <f t="shared" si="122"/>
        <v>167.071876</v>
      </c>
      <c r="M229" s="6">
        <f t="shared" si="123"/>
        <v>5242880</v>
      </c>
      <c r="N229" s="13">
        <f t="shared" si="124"/>
        <v>0.52500338622453768</v>
      </c>
      <c r="O229" s="13"/>
      <c r="P229" s="7">
        <f t="shared" si="125"/>
        <v>1.058775321162413E-2</v>
      </c>
      <c r="Q229" s="7">
        <f t="shared" si="126"/>
        <v>0</v>
      </c>
      <c r="R229" s="6">
        <f t="shared" si="127"/>
        <v>1.058775321162413E-2</v>
      </c>
      <c r="S229" s="6">
        <f t="shared" si="128"/>
        <v>1.058775321162413E-2</v>
      </c>
      <c r="T229" s="7">
        <f t="shared" si="129"/>
        <v>8.2297572800276043E-3</v>
      </c>
      <c r="U229" s="7">
        <f t="shared" si="130"/>
        <v>0.22293884997659988</v>
      </c>
      <c r="V229" s="7">
        <f t="shared" si="131"/>
        <v>4.3716008917815845</v>
      </c>
      <c r="W229" s="6">
        <f t="shared" si="132"/>
        <v>4.602769499038212</v>
      </c>
      <c r="X229" s="6">
        <v>1.7087999999999999E-2</v>
      </c>
      <c r="Y229" s="6">
        <v>4.3221959999999999</v>
      </c>
      <c r="Z229" s="6">
        <f t="shared" si="133"/>
        <v>38.039833733473024</v>
      </c>
      <c r="AA229" s="6">
        <f t="shared" si="135"/>
        <v>38.039833733473024</v>
      </c>
      <c r="AB229" s="6">
        <f t="shared" si="134"/>
        <v>6.4914570981559381</v>
      </c>
    </row>
    <row r="230" spans="7:28">
      <c r="G230" s="6">
        <v>986703</v>
      </c>
      <c r="H230" s="6">
        <v>12437739</v>
      </c>
      <c r="I230" s="12">
        <f t="shared" si="120"/>
        <v>24875478</v>
      </c>
      <c r="J230" s="6">
        <v>5211530.3056640001</v>
      </c>
      <c r="K230" s="12">
        <f t="shared" si="121"/>
        <v>41692242.445312001</v>
      </c>
      <c r="L230" s="6">
        <f t="shared" si="122"/>
        <v>168.98692800000001</v>
      </c>
      <c r="M230" s="6">
        <f t="shared" si="123"/>
        <v>5242880</v>
      </c>
      <c r="N230" s="13">
        <f t="shared" si="124"/>
        <v>0.59664524000188601</v>
      </c>
      <c r="O230" s="13"/>
      <c r="P230" s="7">
        <f t="shared" si="125"/>
        <v>1.1868785411855787E-2</v>
      </c>
      <c r="Q230" s="7">
        <f t="shared" si="126"/>
        <v>0</v>
      </c>
      <c r="R230" s="6">
        <f t="shared" si="127"/>
        <v>1.1868785411855787E-2</v>
      </c>
      <c r="S230" s="6">
        <f t="shared" si="128"/>
        <v>1.1868785411855787E-2</v>
      </c>
      <c r="T230" s="7">
        <f t="shared" si="129"/>
        <v>9.2254911118505572E-3</v>
      </c>
      <c r="U230" s="7">
        <f t="shared" si="130"/>
        <v>0.21990451634529512</v>
      </c>
      <c r="V230" s="7">
        <f t="shared" si="131"/>
        <v>1.6672356631402496</v>
      </c>
      <c r="W230" s="6">
        <f t="shared" si="132"/>
        <v>1.8963656705973952</v>
      </c>
      <c r="X230" s="6">
        <v>6.5170000000000002E-3</v>
      </c>
      <c r="Y230" s="6">
        <v>1.9883959454539528</v>
      </c>
      <c r="Z230" s="6">
        <f t="shared" si="133"/>
        <v>82.120383794012369</v>
      </c>
      <c r="AA230" s="6">
        <f t="shared" si="135"/>
        <v>82.120383794012369</v>
      </c>
      <c r="AB230" s="6">
        <f t="shared" si="134"/>
        <v>4.6283676582103954</v>
      </c>
    </row>
    <row r="231" spans="7:28">
      <c r="G231" s="6">
        <v>343791</v>
      </c>
      <c r="H231" s="6">
        <v>13590452</v>
      </c>
      <c r="I231" s="12">
        <f t="shared" si="120"/>
        <v>27180904</v>
      </c>
      <c r="J231" s="6">
        <v>5537771.9697270002</v>
      </c>
      <c r="K231" s="12">
        <f t="shared" si="121"/>
        <v>44302175.757816002</v>
      </c>
      <c r="L231" s="6">
        <f t="shared" si="122"/>
        <v>169.96124399999999</v>
      </c>
      <c r="M231" s="6">
        <f t="shared" si="123"/>
        <v>5242880</v>
      </c>
      <c r="N231" s="13">
        <f t="shared" si="124"/>
        <v>0.61353429115057889</v>
      </c>
      <c r="O231" s="13"/>
      <c r="P231" s="7">
        <f t="shared" si="125"/>
        <v>1.2968768554970185E-2</v>
      </c>
      <c r="Q231" s="7">
        <f t="shared" si="126"/>
        <v>0</v>
      </c>
      <c r="R231" s="6">
        <f t="shared" si="127"/>
        <v>1.2968768554970185E-2</v>
      </c>
      <c r="S231" s="6">
        <f t="shared" si="128"/>
        <v>1.2968768554970185E-2</v>
      </c>
      <c r="T231" s="7">
        <f t="shared" si="129"/>
        <v>1.0080497277843797E-2</v>
      </c>
      <c r="U231" s="7">
        <f t="shared" si="130"/>
        <v>0.23367053345345384</v>
      </c>
      <c r="V231" s="7">
        <f t="shared" si="131"/>
        <v>2.6363147934111204</v>
      </c>
      <c r="W231" s="6">
        <f t="shared" si="132"/>
        <v>2.880065824142418</v>
      </c>
      <c r="X231" s="6">
        <v>1.0305E-2</v>
      </c>
      <c r="Y231" s="6">
        <v>2.8258599999977103</v>
      </c>
      <c r="Z231" s="6">
        <f t="shared" si="133"/>
        <v>25.849282435421493</v>
      </c>
      <c r="AA231" s="6">
        <f t="shared" si="135"/>
        <v>25.849282435421493</v>
      </c>
      <c r="AB231" s="6">
        <f t="shared" si="134"/>
        <v>1.918206285688306</v>
      </c>
    </row>
    <row r="232" spans="7:28">
      <c r="G232" s="6">
        <v>72000</v>
      </c>
      <c r="H232" s="6">
        <v>14393817</v>
      </c>
      <c r="I232" s="12">
        <f t="shared" si="120"/>
        <v>28787634</v>
      </c>
      <c r="J232" s="6">
        <v>5714927.5654300004</v>
      </c>
      <c r="K232" s="12">
        <f t="shared" si="121"/>
        <v>45719420.523440003</v>
      </c>
      <c r="L232" s="6">
        <f t="shared" si="122"/>
        <v>174.16580400000001</v>
      </c>
      <c r="M232" s="6">
        <f t="shared" si="123"/>
        <v>5242880</v>
      </c>
      <c r="N232" s="13">
        <f t="shared" si="124"/>
        <v>0.62965876798986975</v>
      </c>
      <c r="O232" s="13"/>
      <c r="P232" s="7">
        <f t="shared" si="125"/>
        <v>1.3735384319491013E-2</v>
      </c>
      <c r="Q232" s="7">
        <f t="shared" si="126"/>
        <v>0</v>
      </c>
      <c r="R232" s="6">
        <f t="shared" si="127"/>
        <v>1.3735384319491013E-2</v>
      </c>
      <c r="S232" s="6">
        <f t="shared" si="128"/>
        <v>1.3735384319491013E-2</v>
      </c>
      <c r="T232" s="7">
        <f t="shared" si="129"/>
        <v>1.0676380232701736E-2</v>
      </c>
      <c r="U232" s="7">
        <f t="shared" si="130"/>
        <v>0.24114574961953683</v>
      </c>
      <c r="V232" s="7">
        <f t="shared" si="131"/>
        <v>1.8869925197671444</v>
      </c>
      <c r="W232" s="6">
        <f t="shared" si="132"/>
        <v>2.1388146496193832</v>
      </c>
      <c r="X232" s="6">
        <v>7.3759999999999997E-3</v>
      </c>
      <c r="Y232" s="6">
        <v>2.2033246769202401</v>
      </c>
      <c r="Z232" s="6">
        <f t="shared" si="133"/>
        <v>86.217249450800082</v>
      </c>
      <c r="AA232" s="6">
        <f t="shared" si="135"/>
        <v>86.217249450800082</v>
      </c>
      <c r="AB232" s="6">
        <f t="shared" si="134"/>
        <v>2.9278493531433463</v>
      </c>
    </row>
    <row r="233" spans="7:28">
      <c r="G233" s="6">
        <v>4588484</v>
      </c>
      <c r="H233" s="6">
        <v>6879133</v>
      </c>
      <c r="I233" s="12">
        <f t="shared" si="120"/>
        <v>13758266</v>
      </c>
      <c r="J233" s="6">
        <v>6137087.5234380001</v>
      </c>
      <c r="K233" s="12">
        <f t="shared" si="121"/>
        <v>49096700.187504001</v>
      </c>
      <c r="L233" s="6">
        <f t="shared" si="122"/>
        <v>174.319276</v>
      </c>
      <c r="M233" s="6">
        <f t="shared" si="123"/>
        <v>5242880</v>
      </c>
      <c r="N233" s="13">
        <f t="shared" si="124"/>
        <v>0.28022791648840234</v>
      </c>
      <c r="O233" s="13"/>
      <c r="P233" s="7">
        <f t="shared" si="125"/>
        <v>6.5644530245099805E-3</v>
      </c>
      <c r="Q233" s="7">
        <f t="shared" si="126"/>
        <v>0</v>
      </c>
      <c r="R233" s="6">
        <f t="shared" si="127"/>
        <v>6.5644530245099805E-3</v>
      </c>
      <c r="S233" s="6">
        <f t="shared" si="128"/>
        <v>6.5644530245099805E-3</v>
      </c>
      <c r="T233" s="7">
        <f t="shared" si="129"/>
        <v>5.1024852948544632E-3</v>
      </c>
      <c r="U233" s="7">
        <f t="shared" si="130"/>
        <v>0.25895911267054017</v>
      </c>
      <c r="V233" s="7">
        <f t="shared" si="131"/>
        <v>3.0678978168448476</v>
      </c>
      <c r="W233" s="6">
        <f t="shared" si="132"/>
        <v>3.3319594148102425</v>
      </c>
      <c r="X233" s="6">
        <v>1.1991999999999999E-2</v>
      </c>
      <c r="Y233" s="6">
        <v>3.3373735999999998</v>
      </c>
      <c r="Z233" s="6">
        <f t="shared" si="133"/>
        <v>45.259731283272345</v>
      </c>
      <c r="AA233" s="6">
        <f t="shared" si="135"/>
        <v>45.259731283272345</v>
      </c>
      <c r="AB233" s="6">
        <f t="shared" si="134"/>
        <v>0.16222892126183708</v>
      </c>
    </row>
    <row r="234" spans="7:28">
      <c r="G234" s="6">
        <v>45101</v>
      </c>
      <c r="H234" s="6">
        <v>14506196</v>
      </c>
      <c r="I234" s="12">
        <f t="shared" si="120"/>
        <v>29012392</v>
      </c>
      <c r="J234" s="6">
        <v>5575408.765137</v>
      </c>
      <c r="K234" s="12">
        <f t="shared" si="121"/>
        <v>44603270.121096</v>
      </c>
      <c r="L234" s="6">
        <f t="shared" si="122"/>
        <v>174.976372</v>
      </c>
      <c r="M234" s="6">
        <f t="shared" si="123"/>
        <v>5242880</v>
      </c>
      <c r="N234" s="13">
        <f t="shared" si="124"/>
        <v>0.65045437074978085</v>
      </c>
      <c r="O234" s="13"/>
      <c r="P234" s="7">
        <f t="shared" si="125"/>
        <v>1.3842622639558587E-2</v>
      </c>
      <c r="Q234" s="7">
        <f t="shared" si="126"/>
        <v>0</v>
      </c>
      <c r="R234" s="6">
        <f t="shared" si="127"/>
        <v>1.3842622639558587E-2</v>
      </c>
      <c r="S234" s="6">
        <f t="shared" si="128"/>
        <v>1.3842622639558587E-2</v>
      </c>
      <c r="T234" s="7">
        <f t="shared" si="129"/>
        <v>1.0759735532701088E-2</v>
      </c>
      <c r="U234" s="7">
        <f t="shared" si="130"/>
        <v>0.23525864688770323</v>
      </c>
      <c r="V234" s="7">
        <f t="shared" si="131"/>
        <v>2.1146800662141025</v>
      </c>
      <c r="W234" s="6">
        <f t="shared" si="132"/>
        <v>2.3606984486345071</v>
      </c>
      <c r="X234" s="6">
        <v>8.2660000000000008E-3</v>
      </c>
      <c r="Y234" s="6">
        <v>2.4300937866694223</v>
      </c>
      <c r="Z234" s="6">
        <f t="shared" si="133"/>
        <v>67.46458552575109</v>
      </c>
      <c r="AA234" s="6">
        <f t="shared" si="135"/>
        <v>67.46458552575109</v>
      </c>
      <c r="AB234" s="6">
        <f t="shared" si="134"/>
        <v>2.8556650124201752</v>
      </c>
    </row>
    <row r="235" spans="7:28">
      <c r="G235" s="6">
        <v>4026819</v>
      </c>
      <c r="H235" s="6">
        <v>8054237</v>
      </c>
      <c r="I235" s="12">
        <f t="shared" si="120"/>
        <v>16108474</v>
      </c>
      <c r="J235" s="6">
        <v>5098340.4042969998</v>
      </c>
      <c r="K235" s="12">
        <f t="shared" si="121"/>
        <v>40786723.234375998</v>
      </c>
      <c r="L235" s="6">
        <f t="shared" si="122"/>
        <v>177.18722399999999</v>
      </c>
      <c r="M235" s="6">
        <f t="shared" si="123"/>
        <v>5242880</v>
      </c>
      <c r="N235" s="13">
        <f t="shared" si="124"/>
        <v>0.39494405832590651</v>
      </c>
      <c r="O235" s="13"/>
      <c r="P235" s="7">
        <f t="shared" si="125"/>
        <v>7.6858029107403783E-3</v>
      </c>
      <c r="Q235" s="7">
        <f t="shared" si="126"/>
        <v>0</v>
      </c>
      <c r="R235" s="6">
        <f t="shared" si="127"/>
        <v>7.6858029107403783E-3</v>
      </c>
      <c r="S235" s="6">
        <f t="shared" si="128"/>
        <v>7.6858029107403783E-3</v>
      </c>
      <c r="T235" s="7">
        <f t="shared" si="129"/>
        <v>5.9740996218233793E-3</v>
      </c>
      <c r="U235" s="7">
        <f t="shared" si="130"/>
        <v>0.21512838168706819</v>
      </c>
      <c r="V235" s="7">
        <f t="shared" si="131"/>
        <v>2.0190001309656052</v>
      </c>
      <c r="W235" s="6">
        <f t="shared" si="132"/>
        <v>2.2401026122744967</v>
      </c>
      <c r="X235" s="6">
        <v>7.8919999999999997E-3</v>
      </c>
      <c r="Y235" s="6">
        <v>2.3575095142823317</v>
      </c>
      <c r="Z235" s="6">
        <f t="shared" si="133"/>
        <v>2.6127355456110162</v>
      </c>
      <c r="AA235" s="6">
        <f t="shared" si="135"/>
        <v>2.6127355456110162</v>
      </c>
      <c r="AB235" s="6">
        <f t="shared" si="134"/>
        <v>4.9801242072007401</v>
      </c>
    </row>
    <row r="236" spans="7:28">
      <c r="G236" s="6">
        <v>638802</v>
      </c>
      <c r="H236" s="6">
        <v>14626683</v>
      </c>
      <c r="I236" s="12">
        <f t="shared" si="120"/>
        <v>29253366</v>
      </c>
      <c r="J236" s="6">
        <v>6028239.9321290003</v>
      </c>
      <c r="K236" s="12">
        <f t="shared" si="121"/>
        <v>48225919.457032003</v>
      </c>
      <c r="L236" s="6">
        <f t="shared" si="122"/>
        <v>188.29623599999999</v>
      </c>
      <c r="M236" s="6">
        <f t="shared" si="123"/>
        <v>5242880</v>
      </c>
      <c r="N236" s="13">
        <f t="shared" si="124"/>
        <v>0.60659011438991772</v>
      </c>
      <c r="O236" s="13"/>
      <c r="P236" s="7">
        <f t="shared" si="125"/>
        <v>1.3957598066195074E-2</v>
      </c>
      <c r="Q236" s="7">
        <f t="shared" si="126"/>
        <v>0</v>
      </c>
      <c r="R236" s="6">
        <f t="shared" si="127"/>
        <v>1.3957598066195074E-2</v>
      </c>
      <c r="S236" s="6">
        <f t="shared" si="128"/>
        <v>1.3957598066195074E-2</v>
      </c>
      <c r="T236" s="7">
        <f t="shared" si="129"/>
        <v>1.0849104810155257E-2</v>
      </c>
      <c r="U236" s="7">
        <f t="shared" si="130"/>
        <v>0.25436620511397434</v>
      </c>
      <c r="V236" s="7">
        <f t="shared" si="131"/>
        <v>1.8603863345643541</v>
      </c>
      <c r="W236" s="6">
        <f t="shared" si="132"/>
        <v>2.1256016444884835</v>
      </c>
      <c r="X236" s="6">
        <v>7.2719999999999998E-3</v>
      </c>
      <c r="Y236" s="6">
        <v>2.2403913230797201</v>
      </c>
      <c r="Z236" s="6">
        <f t="shared" si="133"/>
        <v>91.936167026884945</v>
      </c>
      <c r="AA236" s="6">
        <f t="shared" si="135"/>
        <v>91.936167026884945</v>
      </c>
      <c r="AB236" s="6">
        <f t="shared" si="134"/>
        <v>5.1236441334473062</v>
      </c>
    </row>
    <row r="237" spans="7:28">
      <c r="G237" s="6">
        <v>540486</v>
      </c>
      <c r="H237" s="6">
        <v>15245729</v>
      </c>
      <c r="I237" s="12">
        <f t="shared" si="120"/>
        <v>30491458</v>
      </c>
      <c r="J237" s="6">
        <v>6333244.8476560004</v>
      </c>
      <c r="K237" s="12">
        <f t="shared" si="121"/>
        <v>50665958.781248003</v>
      </c>
      <c r="L237" s="6">
        <f t="shared" si="122"/>
        <v>193.75846799999999</v>
      </c>
      <c r="M237" s="6">
        <f t="shared" si="123"/>
        <v>5242880</v>
      </c>
      <c r="N237" s="13">
        <f t="shared" si="124"/>
        <v>0.60181350029608449</v>
      </c>
      <c r="O237" s="13"/>
      <c r="P237" s="7">
        <f t="shared" si="125"/>
        <v>1.4548326343582762E-2</v>
      </c>
      <c r="Q237" s="7">
        <f t="shared" si="126"/>
        <v>0</v>
      </c>
      <c r="R237" s="6">
        <f t="shared" si="127"/>
        <v>1.4548326343582762E-2</v>
      </c>
      <c r="S237" s="6">
        <f t="shared" si="128"/>
        <v>1.4548326343582762E-2</v>
      </c>
      <c r="T237" s="7">
        <f t="shared" si="129"/>
        <v>1.1308272137177205E-2</v>
      </c>
      <c r="U237" s="7">
        <f t="shared" si="130"/>
        <v>0.26723612133781505</v>
      </c>
      <c r="V237" s="7">
        <f t="shared" si="131"/>
        <v>3.3273081225720555</v>
      </c>
      <c r="W237" s="6">
        <f t="shared" si="132"/>
        <v>3.6058525160470478</v>
      </c>
      <c r="X237" s="6">
        <v>1.3006E-2</v>
      </c>
      <c r="Y237" s="6">
        <v>3.5121619166710021</v>
      </c>
      <c r="Z237" s="6">
        <f t="shared" si="133"/>
        <v>11.858575608048296</v>
      </c>
      <c r="AA237" s="6">
        <f t="shared" si="135"/>
        <v>11.858575608048296</v>
      </c>
      <c r="AB237" s="6">
        <f t="shared" si="134"/>
        <v>2.6676047858536731</v>
      </c>
    </row>
    <row r="238" spans="7:28">
      <c r="G238" s="6">
        <v>38120</v>
      </c>
      <c r="H238" s="6">
        <v>16171169</v>
      </c>
      <c r="I238" s="12">
        <f t="shared" si="120"/>
        <v>32342338</v>
      </c>
      <c r="J238" s="6">
        <v>3039653.56543</v>
      </c>
      <c r="K238" s="12">
        <f t="shared" si="121"/>
        <v>24317228.52344</v>
      </c>
      <c r="L238" s="6">
        <f t="shared" si="122"/>
        <v>194.816428</v>
      </c>
      <c r="M238" s="6">
        <f t="shared" si="123"/>
        <v>5242880</v>
      </c>
      <c r="N238" s="13">
        <f t="shared" si="124"/>
        <v>1.3300174388222075</v>
      </c>
      <c r="O238" s="13"/>
      <c r="P238" s="7">
        <f t="shared" si="125"/>
        <v>1.5431432893056731E-2</v>
      </c>
      <c r="Q238" s="7">
        <f t="shared" si="126"/>
        <v>0</v>
      </c>
      <c r="R238" s="6">
        <f t="shared" si="127"/>
        <v>1.5431432893056731E-2</v>
      </c>
      <c r="S238" s="6">
        <f t="shared" si="128"/>
        <v>1.5431432893056731E-2</v>
      </c>
      <c r="T238" s="7">
        <f t="shared" si="129"/>
        <v>1.1994702242725407E-2</v>
      </c>
      <c r="U238" s="7">
        <f t="shared" si="130"/>
        <v>0.12826051235597125</v>
      </c>
      <c r="V238" s="7">
        <f t="shared" si="131"/>
        <v>1.7301695242930042</v>
      </c>
      <c r="W238" s="6">
        <f t="shared" si="132"/>
        <v>1.8704247388917008</v>
      </c>
      <c r="X238" s="6">
        <v>6.7629999999999999E-3</v>
      </c>
      <c r="Y238" s="6">
        <v>1.8104551</v>
      </c>
      <c r="Z238" s="6">
        <f t="shared" si="133"/>
        <v>128.17437369594458</v>
      </c>
      <c r="AA238" s="6">
        <f t="shared" si="135"/>
        <v>128.17437369594458</v>
      </c>
      <c r="AB238" s="6">
        <f t="shared" si="134"/>
        <v>3.3124068579055517</v>
      </c>
    </row>
    <row r="239" spans="7:28">
      <c r="G239" s="6">
        <v>38120</v>
      </c>
      <c r="H239" s="6">
        <v>16171169</v>
      </c>
      <c r="I239" s="12">
        <f t="shared" si="120"/>
        <v>32342338</v>
      </c>
      <c r="J239" s="6">
        <v>3039706.4462890001</v>
      </c>
      <c r="K239" s="12">
        <f t="shared" si="121"/>
        <v>24317651.570312001</v>
      </c>
      <c r="L239" s="6">
        <f t="shared" si="122"/>
        <v>194.816428</v>
      </c>
      <c r="M239" s="6">
        <f t="shared" si="123"/>
        <v>5242880</v>
      </c>
      <c r="N239" s="13">
        <f t="shared" si="124"/>
        <v>1.3299943009087634</v>
      </c>
      <c r="O239" s="13"/>
      <c r="P239" s="7">
        <f t="shared" si="125"/>
        <v>1.5431432893056731E-2</v>
      </c>
      <c r="Q239" s="7">
        <f t="shared" si="126"/>
        <v>0</v>
      </c>
      <c r="R239" s="6">
        <f t="shared" si="127"/>
        <v>1.5431432893056731E-2</v>
      </c>
      <c r="S239" s="6">
        <f t="shared" si="128"/>
        <v>1.5431432893056731E-2</v>
      </c>
      <c r="T239" s="7">
        <f t="shared" si="129"/>
        <v>1.1994702242725407E-2</v>
      </c>
      <c r="U239" s="7">
        <f t="shared" si="130"/>
        <v>0.12826274370435459</v>
      </c>
      <c r="V239" s="7">
        <f t="shared" si="131"/>
        <v>1.7355419270743369</v>
      </c>
      <c r="W239" s="6">
        <f t="shared" si="132"/>
        <v>1.8757993730214169</v>
      </c>
      <c r="X239" s="6">
        <v>6.7840000000000001E-3</v>
      </c>
      <c r="Y239" s="6">
        <v>1.8235392000000001</v>
      </c>
      <c r="Z239" s="6">
        <f t="shared" si="133"/>
        <v>127.4680556169919</v>
      </c>
      <c r="AA239" s="6">
        <f t="shared" si="135"/>
        <v>127.4680556169919</v>
      </c>
      <c r="AB239" s="6">
        <f t="shared" si="134"/>
        <v>2.8658650727890422</v>
      </c>
    </row>
    <row r="240" spans="7:28">
      <c r="G240" s="6">
        <v>3501776</v>
      </c>
      <c r="H240" s="6">
        <v>10501936</v>
      </c>
      <c r="I240" s="12">
        <f t="shared" si="120"/>
        <v>21003872</v>
      </c>
      <c r="J240" s="6">
        <v>10547433.670898</v>
      </c>
      <c r="K240" s="12">
        <f t="shared" si="121"/>
        <v>84379469.367183998</v>
      </c>
      <c r="L240" s="6">
        <f t="shared" si="122"/>
        <v>196.058752</v>
      </c>
      <c r="M240" s="6">
        <f t="shared" si="123"/>
        <v>5242880</v>
      </c>
      <c r="N240" s="13">
        <f t="shared" si="124"/>
        <v>0.24892159381330042</v>
      </c>
      <c r="O240" s="13"/>
      <c r="P240" s="7">
        <f t="shared" si="125"/>
        <v>1.002153404192218E-2</v>
      </c>
      <c r="Q240" s="7">
        <f t="shared" si="126"/>
        <v>0</v>
      </c>
      <c r="R240" s="6">
        <f t="shared" si="127"/>
        <v>1.002153404192218E-2</v>
      </c>
      <c r="S240" s="6">
        <f t="shared" si="128"/>
        <v>1.002153404192218E-2</v>
      </c>
      <c r="T240" s="7">
        <f t="shared" si="129"/>
        <v>7.7896406433052975E-3</v>
      </c>
      <c r="U240" s="7">
        <f t="shared" si="130"/>
        <v>0.44505704928207024</v>
      </c>
      <c r="V240" s="7">
        <f t="shared" si="131"/>
        <v>4.5880319752581302</v>
      </c>
      <c r="W240" s="6">
        <f t="shared" si="132"/>
        <v>5.0408786651835058</v>
      </c>
      <c r="X240" s="6">
        <v>1.7933999999999999E-2</v>
      </c>
      <c r="Y240" s="6">
        <v>5.1501964500000001</v>
      </c>
      <c r="Z240" s="6">
        <f t="shared" si="133"/>
        <v>44.119917241428681</v>
      </c>
      <c r="AA240" s="6">
        <f t="shared" si="135"/>
        <v>44.119917241428681</v>
      </c>
      <c r="AB240" s="6">
        <f t="shared" si="134"/>
        <v>2.1225944656245948</v>
      </c>
    </row>
    <row r="241" spans="7:28">
      <c r="G241" s="6">
        <v>1062400</v>
      </c>
      <c r="H241" s="6">
        <v>14883536</v>
      </c>
      <c r="I241" s="12">
        <f t="shared" si="120"/>
        <v>29767072</v>
      </c>
      <c r="J241" s="6">
        <v>6256325.5341800004</v>
      </c>
      <c r="K241" s="12">
        <f t="shared" si="121"/>
        <v>50050604.273440003</v>
      </c>
      <c r="L241" s="6">
        <f t="shared" si="122"/>
        <v>199.85043200000001</v>
      </c>
      <c r="M241" s="6">
        <f t="shared" si="123"/>
        <v>5242880</v>
      </c>
      <c r="N241" s="13">
        <f t="shared" si="124"/>
        <v>0.5947395127813927</v>
      </c>
      <c r="O241" s="13"/>
      <c r="P241" s="7">
        <f t="shared" si="125"/>
        <v>1.4202701548378724E-2</v>
      </c>
      <c r="Q241" s="7">
        <f t="shared" si="126"/>
        <v>0</v>
      </c>
      <c r="R241" s="6">
        <f t="shared" si="127"/>
        <v>1.4202701548378724E-2</v>
      </c>
      <c r="S241" s="6">
        <f t="shared" si="128"/>
        <v>1.4202701548378724E-2</v>
      </c>
      <c r="T241" s="7">
        <f t="shared" si="129"/>
        <v>1.1039621355690756E-2</v>
      </c>
      <c r="U241" s="7">
        <f t="shared" si="130"/>
        <v>0.26399045194025472</v>
      </c>
      <c r="V241" s="7">
        <f t="shared" si="131"/>
        <v>2.0253958485624302</v>
      </c>
      <c r="W241" s="6">
        <f t="shared" si="132"/>
        <v>2.3004259218583756</v>
      </c>
      <c r="X241" s="6">
        <v>7.9170000000000004E-3</v>
      </c>
      <c r="Y241" s="6">
        <v>2.4078990000011311</v>
      </c>
      <c r="Z241" s="6">
        <f t="shared" si="133"/>
        <v>79.394992400893315</v>
      </c>
      <c r="AA241" s="6">
        <f t="shared" si="135"/>
        <v>79.394992400893315</v>
      </c>
      <c r="AB241" s="6">
        <f t="shared" si="134"/>
        <v>4.4633549057790649</v>
      </c>
    </row>
    <row r="242" spans="7:28">
      <c r="G242" s="6">
        <v>434102</v>
      </c>
      <c r="H242" s="6">
        <v>16036720</v>
      </c>
      <c r="I242" s="12">
        <f t="shared" si="120"/>
        <v>32073440</v>
      </c>
      <c r="J242" s="6">
        <v>6544206.3974609999</v>
      </c>
      <c r="K242" s="12">
        <f t="shared" si="121"/>
        <v>52353651.179687999</v>
      </c>
      <c r="L242" s="6">
        <f t="shared" si="122"/>
        <v>201.12268</v>
      </c>
      <c r="M242" s="6">
        <f t="shared" si="123"/>
        <v>5242880</v>
      </c>
      <c r="N242" s="13">
        <f t="shared" si="124"/>
        <v>0.61263043316535204</v>
      </c>
      <c r="O242" s="13"/>
      <c r="P242" s="7">
        <f t="shared" si="125"/>
        <v>1.5303134146006436E-2</v>
      </c>
      <c r="Q242" s="7">
        <f t="shared" si="126"/>
        <v>0</v>
      </c>
      <c r="R242" s="6">
        <f t="shared" si="127"/>
        <v>1.5303134146006436E-2</v>
      </c>
      <c r="S242" s="6">
        <f t="shared" si="128"/>
        <v>1.5303134146006436E-2</v>
      </c>
      <c r="T242" s="7">
        <f t="shared" si="129"/>
        <v>1.1894976878292433E-2</v>
      </c>
      <c r="U242" s="7">
        <f t="shared" si="130"/>
        <v>0.27613780565247847</v>
      </c>
      <c r="V242" s="7">
        <f t="shared" si="131"/>
        <v>3.6007890070122781</v>
      </c>
      <c r="W242" s="6">
        <f t="shared" si="132"/>
        <v>3.8888217895430488</v>
      </c>
      <c r="X242" s="6">
        <v>1.4075000000000001E-2</v>
      </c>
      <c r="Y242" s="6">
        <v>3.738789166661975</v>
      </c>
      <c r="Z242" s="6">
        <f t="shared" si="133"/>
        <v>8.7256422451611702</v>
      </c>
      <c r="AA242" s="6">
        <f t="shared" si="135"/>
        <v>8.7256422451611702</v>
      </c>
      <c r="AB242" s="6">
        <f t="shared" si="134"/>
        <v>4.0128666312314225</v>
      </c>
    </row>
    <row r="243" spans="7:28">
      <c r="G243" s="6">
        <v>3712815</v>
      </c>
      <c r="H243" s="6">
        <v>11108633</v>
      </c>
      <c r="I243" s="12">
        <f t="shared" si="120"/>
        <v>22217266</v>
      </c>
      <c r="J243" s="6">
        <v>7610084.7705079997</v>
      </c>
      <c r="K243" s="12">
        <f t="shared" si="121"/>
        <v>60880678.164063998</v>
      </c>
      <c r="L243" s="6">
        <f t="shared" si="122"/>
        <v>207.55989600000001</v>
      </c>
      <c r="M243" s="6">
        <f t="shared" si="123"/>
        <v>5242880</v>
      </c>
      <c r="N243" s="13">
        <f t="shared" si="124"/>
        <v>0.36493131597726147</v>
      </c>
      <c r="O243" s="13"/>
      <c r="P243" s="7">
        <f t="shared" si="125"/>
        <v>1.0600478213609385E-2</v>
      </c>
      <c r="Q243" s="7">
        <f t="shared" si="126"/>
        <v>0</v>
      </c>
      <c r="R243" s="6">
        <f t="shared" si="127"/>
        <v>1.0600478213609385E-2</v>
      </c>
      <c r="S243" s="6">
        <f t="shared" si="128"/>
        <v>1.0600478213609385E-2</v>
      </c>
      <c r="T243" s="7">
        <f t="shared" si="129"/>
        <v>8.2396482999289328E-3</v>
      </c>
      <c r="U243" s="7">
        <f t="shared" si="130"/>
        <v>0.32111336069301405</v>
      </c>
      <c r="V243" s="7">
        <f t="shared" si="131"/>
        <v>4.6345927993630145</v>
      </c>
      <c r="W243" s="6">
        <f t="shared" si="132"/>
        <v>4.9639458083559571</v>
      </c>
      <c r="X243" s="6">
        <v>1.8116E-2</v>
      </c>
      <c r="Y243" s="6">
        <v>4.9018699058791562</v>
      </c>
      <c r="Z243" s="6">
        <f t="shared" si="133"/>
        <v>41.485547507124174</v>
      </c>
      <c r="AA243" s="6">
        <f t="shared" si="135"/>
        <v>41.485547507124174</v>
      </c>
      <c r="AB243" s="6">
        <f t="shared" si="134"/>
        <v>1.266371888049272</v>
      </c>
    </row>
    <row r="244" spans="7:28">
      <c r="G244" s="6">
        <v>3799275</v>
      </c>
      <c r="H244" s="6">
        <v>11368076</v>
      </c>
      <c r="I244" s="12">
        <f t="shared" si="120"/>
        <v>22736152</v>
      </c>
      <c r="J244" s="6">
        <v>11798447.90625</v>
      </c>
      <c r="K244" s="12">
        <f t="shared" si="121"/>
        <v>94387583.25</v>
      </c>
      <c r="L244" s="6">
        <f t="shared" si="122"/>
        <v>212.402412</v>
      </c>
      <c r="M244" s="6">
        <f t="shared" si="123"/>
        <v>5242880</v>
      </c>
      <c r="N244" s="13">
        <f t="shared" si="124"/>
        <v>0.24088075165331665</v>
      </c>
      <c r="O244" s="13"/>
      <c r="P244" s="7">
        <f t="shared" si="125"/>
        <v>1.0848053218488335E-2</v>
      </c>
      <c r="Q244" s="7">
        <f t="shared" si="126"/>
        <v>0</v>
      </c>
      <c r="R244" s="6">
        <f t="shared" si="127"/>
        <v>1.0848053218488335E-2</v>
      </c>
      <c r="S244" s="6">
        <f t="shared" si="128"/>
        <v>1.0848053218488335E-2</v>
      </c>
      <c r="T244" s="7">
        <f t="shared" si="129"/>
        <v>8.4320859359439549E-3</v>
      </c>
      <c r="U244" s="7">
        <f t="shared" si="130"/>
        <v>0.49784455395553867</v>
      </c>
      <c r="V244" s="7">
        <f t="shared" si="131"/>
        <v>5.1997184062184401</v>
      </c>
      <c r="W244" s="6">
        <f t="shared" si="132"/>
        <v>5.7059950461099227</v>
      </c>
      <c r="X244" s="6">
        <v>2.0324999999999999E-2</v>
      </c>
      <c r="Y244" s="6">
        <v>5.7796678124999996</v>
      </c>
      <c r="Z244" s="6">
        <f t="shared" si="133"/>
        <v>46.627044435481743</v>
      </c>
      <c r="AA244" s="6">
        <f t="shared" si="135"/>
        <v>46.627044435481743</v>
      </c>
      <c r="AB244" s="6">
        <f t="shared" si="134"/>
        <v>1.2746885942257935</v>
      </c>
    </row>
    <row r="245" spans="7:28">
      <c r="G245" s="6">
        <v>2097152</v>
      </c>
      <c r="H245" s="6">
        <v>14487995</v>
      </c>
      <c r="I245" s="12">
        <f t="shared" si="120"/>
        <v>28975990</v>
      </c>
      <c r="J245" s="6">
        <v>6414980.0512699997</v>
      </c>
      <c r="K245" s="12">
        <f t="shared" si="121"/>
        <v>51319840.410159998</v>
      </c>
      <c r="L245" s="6">
        <f t="shared" si="122"/>
        <v>215.79898</v>
      </c>
      <c r="M245" s="6">
        <f t="shared" si="123"/>
        <v>5242880</v>
      </c>
      <c r="N245" s="13">
        <f t="shared" si="124"/>
        <v>0.56461574643290402</v>
      </c>
      <c r="O245" s="13"/>
      <c r="P245" s="7">
        <f t="shared" si="125"/>
        <v>1.3825254228524942E-2</v>
      </c>
      <c r="Q245" s="7">
        <f t="shared" si="126"/>
        <v>0</v>
      </c>
      <c r="R245" s="6">
        <f t="shared" si="127"/>
        <v>1.3825254228524942E-2</v>
      </c>
      <c r="S245" s="6">
        <f t="shared" si="128"/>
        <v>1.3825254228524942E-2</v>
      </c>
      <c r="T245" s="7">
        <f t="shared" si="129"/>
        <v>1.074623523624634E-2</v>
      </c>
      <c r="U245" s="7">
        <f t="shared" si="130"/>
        <v>0.27068500091155295</v>
      </c>
      <c r="V245" s="7">
        <f t="shared" si="131"/>
        <v>2.0865389087880737</v>
      </c>
      <c r="W245" s="6">
        <f t="shared" si="132"/>
        <v>2.3679701449358728</v>
      </c>
      <c r="X245" s="6">
        <v>8.1560000000000001E-3</v>
      </c>
      <c r="Y245" s="6">
        <v>2.5177028266639478</v>
      </c>
      <c r="Z245" s="6">
        <f t="shared" si="133"/>
        <v>69.510228402708947</v>
      </c>
      <c r="AA245" s="6">
        <f t="shared" si="135"/>
        <v>69.510228402708947</v>
      </c>
      <c r="AB245" s="6">
        <f t="shared" si="134"/>
        <v>5.9471944084233552</v>
      </c>
    </row>
    <row r="246" spans="7:28">
      <c r="G246" s="6">
        <v>6686493</v>
      </c>
      <c r="H246" s="6">
        <v>7013978</v>
      </c>
      <c r="I246" s="12">
        <f t="shared" si="120"/>
        <v>14027956</v>
      </c>
      <c r="J246" s="6">
        <v>5078879.9140619999</v>
      </c>
      <c r="K246" s="12">
        <f t="shared" si="121"/>
        <v>40631039.312495999</v>
      </c>
      <c r="L246" s="6">
        <f t="shared" si="122"/>
        <v>217.89759599999999</v>
      </c>
      <c r="M246" s="6">
        <f t="shared" si="123"/>
        <v>5242880</v>
      </c>
      <c r="N246" s="13">
        <f t="shared" si="124"/>
        <v>0.34525220711461663</v>
      </c>
      <c r="O246" s="13"/>
      <c r="P246" s="7">
        <f t="shared" si="125"/>
        <v>6.6931296568835726E-3</v>
      </c>
      <c r="Q246" s="7">
        <f t="shared" si="126"/>
        <v>0</v>
      </c>
      <c r="R246" s="6">
        <f t="shared" si="127"/>
        <v>6.6931296568835726E-3</v>
      </c>
      <c r="S246" s="6">
        <f t="shared" si="128"/>
        <v>6.6931296568835726E-3</v>
      </c>
      <c r="T246" s="7">
        <f t="shared" si="129"/>
        <v>5.2025043858626831E-3</v>
      </c>
      <c r="U246" s="7">
        <f t="shared" si="130"/>
        <v>0.21430723138341956</v>
      </c>
      <c r="V246" s="7">
        <f t="shared" si="131"/>
        <v>2.6112435804315681</v>
      </c>
      <c r="W246" s="6">
        <f t="shared" si="132"/>
        <v>2.8307533162008505</v>
      </c>
      <c r="X246" s="6">
        <v>1.0207000000000001E-2</v>
      </c>
      <c r="Y246" s="6">
        <v>2.9113766333299314</v>
      </c>
      <c r="Z246" s="6">
        <f t="shared" si="133"/>
        <v>34.426083502659232</v>
      </c>
      <c r="AA246" s="6">
        <f t="shared" si="135"/>
        <v>34.426083502659232</v>
      </c>
      <c r="AB246" s="6">
        <f t="shared" si="134"/>
        <v>2.7692506770196452</v>
      </c>
    </row>
    <row r="247" spans="7:28">
      <c r="G247" s="6">
        <v>2380515</v>
      </c>
      <c r="H247" s="6">
        <v>14448191</v>
      </c>
      <c r="I247" s="12">
        <f t="shared" si="120"/>
        <v>28896382</v>
      </c>
      <c r="J247" s="6">
        <v>6614612.4243160002</v>
      </c>
      <c r="K247" s="12">
        <f t="shared" si="121"/>
        <v>52916899.394528002</v>
      </c>
      <c r="L247" s="6">
        <f t="shared" si="122"/>
        <v>220.98859200000001</v>
      </c>
      <c r="M247" s="6">
        <f t="shared" si="123"/>
        <v>5242880</v>
      </c>
      <c r="N247" s="13">
        <f t="shared" si="124"/>
        <v>0.5460709590061148</v>
      </c>
      <c r="O247" s="13"/>
      <c r="P247" s="7">
        <f t="shared" si="125"/>
        <v>1.3787271027998423E-2</v>
      </c>
      <c r="Q247" s="7">
        <f t="shared" si="126"/>
        <v>0</v>
      </c>
      <c r="R247" s="6">
        <f t="shared" si="127"/>
        <v>1.3787271027998423E-2</v>
      </c>
      <c r="S247" s="6">
        <f t="shared" si="128"/>
        <v>1.3787271027998423E-2</v>
      </c>
      <c r="T247" s="7">
        <f t="shared" si="129"/>
        <v>1.0716711265031306E-2</v>
      </c>
      <c r="U247" s="7">
        <f t="shared" si="130"/>
        <v>0.27910864192805684</v>
      </c>
      <c r="V247" s="7">
        <f t="shared" si="131"/>
        <v>2.1612408903189859</v>
      </c>
      <c r="W247" s="6">
        <f t="shared" si="132"/>
        <v>2.451066243512074</v>
      </c>
      <c r="X247" s="6">
        <v>8.4480000000000006E-3</v>
      </c>
      <c r="Y247" s="6">
        <v>2.6350896000000001</v>
      </c>
      <c r="Z247" s="6">
        <f t="shared" si="133"/>
        <v>63.201598342784351</v>
      </c>
      <c r="AA247" s="6">
        <f t="shared" si="135"/>
        <v>63.201598342784351</v>
      </c>
      <c r="AB247" s="6">
        <f t="shared" si="134"/>
        <v>6.9835711274457646</v>
      </c>
    </row>
    <row r="248" spans="7:28">
      <c r="G248" s="6">
        <v>5824554</v>
      </c>
      <c r="H248" s="6">
        <v>8733523</v>
      </c>
      <c r="I248" s="12">
        <f t="shared" si="120"/>
        <v>17467046</v>
      </c>
      <c r="J248" s="6">
        <v>7715217.28125</v>
      </c>
      <c r="K248" s="12">
        <f t="shared" si="121"/>
        <v>61721738.25</v>
      </c>
      <c r="L248" s="6">
        <f t="shared" si="122"/>
        <v>221.29335599999999</v>
      </c>
      <c r="M248" s="6">
        <f t="shared" si="123"/>
        <v>5242880</v>
      </c>
      <c r="N248" s="13">
        <f t="shared" si="124"/>
        <v>0.28299666365925785</v>
      </c>
      <c r="O248" s="13"/>
      <c r="P248" s="7">
        <f t="shared" si="125"/>
        <v>8.3340155615507765E-3</v>
      </c>
      <c r="Q248" s="7">
        <f t="shared" si="126"/>
        <v>0</v>
      </c>
      <c r="R248" s="6">
        <f t="shared" si="127"/>
        <v>8.3340155615507765E-3</v>
      </c>
      <c r="S248" s="6">
        <f t="shared" si="128"/>
        <v>8.3340155615507765E-3</v>
      </c>
      <c r="T248" s="7">
        <f t="shared" si="129"/>
        <v>6.4779489915041963E-3</v>
      </c>
      <c r="U248" s="7">
        <f t="shared" si="130"/>
        <v>0.32554950757711831</v>
      </c>
      <c r="V248" s="7">
        <f t="shared" si="131"/>
        <v>3.869920803486659</v>
      </c>
      <c r="W248" s="6">
        <f t="shared" si="132"/>
        <v>4.201948260055282</v>
      </c>
      <c r="X248" s="6">
        <v>1.5127E-2</v>
      </c>
      <c r="Y248" s="6">
        <v>4.2188039384568832</v>
      </c>
      <c r="Z248" s="6">
        <f t="shared" si="133"/>
        <v>44.906355777412728</v>
      </c>
      <c r="AA248" s="6">
        <f t="shared" si="135"/>
        <v>44.906355777412728</v>
      </c>
      <c r="AB248" s="6">
        <f t="shared" si="134"/>
        <v>0.39953689831261757</v>
      </c>
    </row>
    <row r="249" spans="7:28">
      <c r="G249" s="6">
        <v>1382908</v>
      </c>
      <c r="H249" s="6">
        <v>16917053</v>
      </c>
      <c r="I249" s="12">
        <f t="shared" si="120"/>
        <v>33834106</v>
      </c>
      <c r="J249" s="6">
        <v>3830059.0429690001</v>
      </c>
      <c r="K249" s="12">
        <f t="shared" si="121"/>
        <v>30640472.343752</v>
      </c>
      <c r="L249" s="6">
        <f t="shared" si="122"/>
        <v>230.66279599999999</v>
      </c>
      <c r="M249" s="6">
        <f t="shared" si="123"/>
        <v>5242880</v>
      </c>
      <c r="N249" s="13">
        <f t="shared" si="124"/>
        <v>1.104229256664812</v>
      </c>
      <c r="O249" s="13"/>
      <c r="P249" s="7">
        <f t="shared" si="125"/>
        <v>1.6143197076091659E-2</v>
      </c>
      <c r="Q249" s="7">
        <f t="shared" si="126"/>
        <v>0</v>
      </c>
      <c r="R249" s="6">
        <f t="shared" si="127"/>
        <v>1.6143197076091659E-2</v>
      </c>
      <c r="S249" s="6">
        <f t="shared" si="128"/>
        <v>1.6143197076091659E-2</v>
      </c>
      <c r="T249" s="7">
        <f t="shared" si="129"/>
        <v>1.2547949598412123E-2</v>
      </c>
      <c r="U249" s="7">
        <f t="shared" si="130"/>
        <v>0.16161227739626688</v>
      </c>
      <c r="V249" s="7">
        <f t="shared" si="131"/>
        <v>1.8153604826827086</v>
      </c>
      <c r="W249" s="6">
        <f t="shared" si="132"/>
        <v>1.9895207096773875</v>
      </c>
      <c r="X249" s="6">
        <v>7.0959999999999999E-3</v>
      </c>
      <c r="Y249" s="6">
        <v>1.9743255384631759</v>
      </c>
      <c r="Z249" s="6">
        <f t="shared" si="133"/>
        <v>127.49714030568855</v>
      </c>
      <c r="AA249" s="6">
        <f t="shared" si="135"/>
        <v>127.49714030568855</v>
      </c>
      <c r="AB249" s="6">
        <f t="shared" si="134"/>
        <v>0.76963858888436076</v>
      </c>
    </row>
    <row r="250" spans="7:28">
      <c r="G250" s="6">
        <v>2707524</v>
      </c>
      <c r="H250" s="6">
        <v>14810202</v>
      </c>
      <c r="I250" s="12">
        <f t="shared" si="120"/>
        <v>29620404</v>
      </c>
      <c r="J250" s="6">
        <v>4268855.8583979998</v>
      </c>
      <c r="K250" s="12">
        <f t="shared" si="121"/>
        <v>34150846.867183998</v>
      </c>
      <c r="L250" s="6">
        <f t="shared" si="122"/>
        <v>231.87290400000001</v>
      </c>
      <c r="M250" s="6">
        <f t="shared" si="123"/>
        <v>5242880</v>
      </c>
      <c r="N250" s="13">
        <f t="shared" si="124"/>
        <v>0.86734024825787381</v>
      </c>
      <c r="O250" s="13"/>
      <c r="P250" s="7">
        <f t="shared" si="125"/>
        <v>1.4132722148634685E-2</v>
      </c>
      <c r="Q250" s="7">
        <f t="shared" si="126"/>
        <v>0</v>
      </c>
      <c r="R250" s="6">
        <f t="shared" si="127"/>
        <v>1.4132722148634685E-2</v>
      </c>
      <c r="S250" s="6">
        <f t="shared" si="128"/>
        <v>1.4132722148634685E-2</v>
      </c>
      <c r="T250" s="7">
        <f t="shared" si="129"/>
        <v>1.0985227050970546E-2</v>
      </c>
      <c r="U250" s="7">
        <f t="shared" si="130"/>
        <v>0.18012764539976842</v>
      </c>
      <c r="V250" s="7">
        <f t="shared" si="131"/>
        <v>1.6795154409261528</v>
      </c>
      <c r="W250" s="6">
        <f t="shared" si="132"/>
        <v>1.8706283133768917</v>
      </c>
      <c r="X250" s="6">
        <v>6.5649999999999997E-3</v>
      </c>
      <c r="Y250" s="6">
        <v>1.9877178749999997</v>
      </c>
      <c r="Z250" s="6">
        <f t="shared" si="133"/>
        <v>115.2737570241384</v>
      </c>
      <c r="AA250" s="6">
        <f t="shared" si="135"/>
        <v>115.2737570241384</v>
      </c>
      <c r="AB250" s="6">
        <f t="shared" si="134"/>
        <v>5.8906529490815203</v>
      </c>
    </row>
    <row r="251" spans="7:28">
      <c r="G251" s="6">
        <v>4163763</v>
      </c>
      <c r="H251" s="6">
        <v>12487976</v>
      </c>
      <c r="I251" s="12">
        <f t="shared" si="120"/>
        <v>24975952</v>
      </c>
      <c r="J251" s="6">
        <v>13507234.986328</v>
      </c>
      <c r="K251" s="12">
        <f t="shared" si="121"/>
        <v>108057879.890624</v>
      </c>
      <c r="L251" s="6">
        <f t="shared" si="122"/>
        <v>233.13097200000001</v>
      </c>
      <c r="M251" s="6">
        <f t="shared" si="123"/>
        <v>5242880</v>
      </c>
      <c r="N251" s="13">
        <f t="shared" si="124"/>
        <v>0.23113494384010325</v>
      </c>
      <c r="O251" s="13"/>
      <c r="P251" s="7">
        <f t="shared" si="125"/>
        <v>1.1916724363841787E-2</v>
      </c>
      <c r="Q251" s="7">
        <f t="shared" si="126"/>
        <v>0</v>
      </c>
      <c r="R251" s="6">
        <f t="shared" si="127"/>
        <v>1.1916724363841787E-2</v>
      </c>
      <c r="S251" s="6">
        <f t="shared" si="128"/>
        <v>1.1916724363841787E-2</v>
      </c>
      <c r="T251" s="7">
        <f t="shared" si="129"/>
        <v>9.262753591549322E-3</v>
      </c>
      <c r="U251" s="7">
        <f t="shared" si="130"/>
        <v>0.56994813473549633</v>
      </c>
      <c r="V251" s="7">
        <f t="shared" si="131"/>
        <v>5.7924735130921485</v>
      </c>
      <c r="W251" s="6">
        <f t="shared" si="132"/>
        <v>6.371684401419194</v>
      </c>
      <c r="X251" s="6">
        <v>2.2641999999999999E-2</v>
      </c>
      <c r="Y251" s="6">
        <v>6.452064319999999</v>
      </c>
      <c r="Z251" s="6">
        <f t="shared" si="133"/>
        <v>47.368941065975676</v>
      </c>
      <c r="AA251" s="6">
        <f t="shared" si="135"/>
        <v>47.368941065975676</v>
      </c>
      <c r="AB251" s="6">
        <f t="shared" si="134"/>
        <v>1.2458015697649611</v>
      </c>
    </row>
    <row r="252" spans="7:28">
      <c r="G252" s="6">
        <v>503712</v>
      </c>
      <c r="H252" s="6">
        <v>18660027</v>
      </c>
      <c r="I252" s="12">
        <f t="shared" si="120"/>
        <v>37320054</v>
      </c>
      <c r="J252" s="6">
        <v>7561680.6542969998</v>
      </c>
      <c r="K252" s="12">
        <f t="shared" si="121"/>
        <v>60493445.234375998</v>
      </c>
      <c r="L252" s="6">
        <f t="shared" si="122"/>
        <v>233.994564</v>
      </c>
      <c r="M252" s="6">
        <f t="shared" si="123"/>
        <v>5242880</v>
      </c>
      <c r="N252" s="13">
        <f t="shared" si="124"/>
        <v>0.61692723658583282</v>
      </c>
      <c r="O252" s="13"/>
      <c r="P252" s="7">
        <f t="shared" si="125"/>
        <v>1.7806440241464716E-2</v>
      </c>
      <c r="Q252" s="7">
        <f t="shared" si="126"/>
        <v>0</v>
      </c>
      <c r="R252" s="6">
        <f t="shared" si="127"/>
        <v>1.7806440241464716E-2</v>
      </c>
      <c r="S252" s="6">
        <f t="shared" si="128"/>
        <v>1.7806440241464716E-2</v>
      </c>
      <c r="T252" s="7">
        <f t="shared" si="129"/>
        <v>1.3840772284688673E-2</v>
      </c>
      <c r="U252" s="7">
        <f t="shared" si="130"/>
        <v>0.31907091190346504</v>
      </c>
      <c r="V252" s="7">
        <f t="shared" si="131"/>
        <v>2.8315120944662087</v>
      </c>
      <c r="W252" s="6">
        <f t="shared" si="132"/>
        <v>3.1644237786543625</v>
      </c>
      <c r="X252" s="6">
        <v>1.1068E-2</v>
      </c>
      <c r="Y252" s="6">
        <v>3.20872388</v>
      </c>
      <c r="Z252" s="6">
        <f t="shared" si="133"/>
        <v>60.882185051181025</v>
      </c>
      <c r="AA252" s="6">
        <f t="shared" si="135"/>
        <v>60.882185051181025</v>
      </c>
      <c r="AB252" s="6">
        <f t="shared" si="134"/>
        <v>1.3806143190369327</v>
      </c>
    </row>
    <row r="253" spans="7:28">
      <c r="G253" s="6">
        <v>4194304</v>
      </c>
      <c r="H253" s="6">
        <v>12582869</v>
      </c>
      <c r="I253" s="12">
        <f t="shared" si="120"/>
        <v>25165738</v>
      </c>
      <c r="J253" s="6">
        <v>7388940.6601560004</v>
      </c>
      <c r="K253" s="12">
        <f t="shared" si="121"/>
        <v>59111525.281248003</v>
      </c>
      <c r="L253" s="6">
        <f t="shared" si="122"/>
        <v>234.88050799999999</v>
      </c>
      <c r="M253" s="6">
        <f t="shared" si="123"/>
        <v>5242880</v>
      </c>
      <c r="N253" s="13">
        <f t="shared" si="124"/>
        <v>0.42573318621475914</v>
      </c>
      <c r="O253" s="13"/>
      <c r="P253" s="7">
        <f t="shared" si="125"/>
        <v>1.2007276565820558E-2</v>
      </c>
      <c r="Q253" s="7">
        <f t="shared" si="126"/>
        <v>0</v>
      </c>
      <c r="R253" s="6">
        <f t="shared" si="127"/>
        <v>1.2007276565820558E-2</v>
      </c>
      <c r="S253" s="6">
        <f t="shared" si="128"/>
        <v>1.2007276565820558E-2</v>
      </c>
      <c r="T253" s="7">
        <f t="shared" si="129"/>
        <v>9.3331389347436778E-3</v>
      </c>
      <c r="U253" s="7">
        <f t="shared" si="130"/>
        <v>0.31178201543023892</v>
      </c>
      <c r="V253" s="7">
        <f t="shared" si="131"/>
        <v>4.2229644148313801</v>
      </c>
      <c r="W253" s="6">
        <f t="shared" si="132"/>
        <v>4.5440795691963629</v>
      </c>
      <c r="X253" s="6">
        <v>1.6507000000000001E-2</v>
      </c>
      <c r="Y253" s="6">
        <v>4.5175257133278315</v>
      </c>
      <c r="Z253" s="6">
        <f t="shared" si="133"/>
        <v>27.259486485608793</v>
      </c>
      <c r="AA253" s="6">
        <f t="shared" si="135"/>
        <v>27.259486485608793</v>
      </c>
      <c r="AB253" s="6">
        <f t="shared" si="134"/>
        <v>0.58779645216386722</v>
      </c>
    </row>
    <row r="254" spans="7:28">
      <c r="G254" s="6">
        <v>862664</v>
      </c>
      <c r="H254" s="6">
        <v>19235140</v>
      </c>
      <c r="I254" s="12">
        <f t="shared" si="120"/>
        <v>38470280</v>
      </c>
      <c r="J254" s="6">
        <v>4204977.5136719998</v>
      </c>
      <c r="K254" s="12">
        <f t="shared" si="121"/>
        <v>33639820.109375998</v>
      </c>
      <c r="L254" s="6">
        <f t="shared" si="122"/>
        <v>248.07496</v>
      </c>
      <c r="M254" s="6">
        <f t="shared" si="123"/>
        <v>5242880</v>
      </c>
      <c r="N254" s="13">
        <f t="shared" si="124"/>
        <v>1.1435935113481082</v>
      </c>
      <c r="O254" s="13"/>
      <c r="P254" s="7">
        <f t="shared" si="125"/>
        <v>1.8355245195851411E-2</v>
      </c>
      <c r="Q254" s="7">
        <f t="shared" si="126"/>
        <v>0</v>
      </c>
      <c r="R254" s="6">
        <f t="shared" si="127"/>
        <v>1.8355245195851411E-2</v>
      </c>
      <c r="S254" s="6">
        <f t="shared" si="128"/>
        <v>1.8355245195851411E-2</v>
      </c>
      <c r="T254" s="7">
        <f t="shared" si="129"/>
        <v>1.4267353021734989E-2</v>
      </c>
      <c r="U254" s="7">
        <f t="shared" si="130"/>
        <v>0.17743224967566751</v>
      </c>
      <c r="V254" s="7">
        <f t="shared" si="131"/>
        <v>1.6160699223656523</v>
      </c>
      <c r="W254" s="6">
        <f t="shared" si="132"/>
        <v>1.8077695250630548</v>
      </c>
      <c r="X254" s="6">
        <v>6.3169999999999997E-3</v>
      </c>
      <c r="Y254" s="6">
        <v>1.8189514363607651</v>
      </c>
      <c r="Z254" s="6">
        <f t="shared" si="133"/>
        <v>190.56902320486643</v>
      </c>
      <c r="AA254" s="6">
        <f t="shared" si="135"/>
        <v>190.56902320486643</v>
      </c>
      <c r="AB254" s="6">
        <f t="shared" si="134"/>
        <v>0.61474490600377441</v>
      </c>
    </row>
    <row r="255" spans="7:28">
      <c r="G255" s="6">
        <v>6592765</v>
      </c>
      <c r="H255" s="6">
        <v>9885854</v>
      </c>
      <c r="I255" s="12">
        <f t="shared" si="120"/>
        <v>19771708</v>
      </c>
      <c r="J255" s="6">
        <v>11309137.597656</v>
      </c>
      <c r="K255" s="12">
        <f t="shared" si="121"/>
        <v>90473100.781248003</v>
      </c>
      <c r="L255" s="6">
        <f t="shared" si="122"/>
        <v>250.48554799999999</v>
      </c>
      <c r="M255" s="6">
        <f t="shared" si="123"/>
        <v>5242880</v>
      </c>
      <c r="N255" s="13">
        <f t="shared" si="124"/>
        <v>0.21853686708279599</v>
      </c>
      <c r="O255" s="13"/>
      <c r="P255" s="7">
        <f t="shared" si="125"/>
        <v>9.4336341789240143E-3</v>
      </c>
      <c r="Q255" s="7">
        <f t="shared" si="126"/>
        <v>0</v>
      </c>
      <c r="R255" s="6">
        <f t="shared" si="127"/>
        <v>9.4336341789240143E-3</v>
      </c>
      <c r="S255" s="6">
        <f t="shared" si="128"/>
        <v>9.4336341789240143E-3</v>
      </c>
      <c r="T255" s="7">
        <f t="shared" si="129"/>
        <v>7.332671815195051E-3</v>
      </c>
      <c r="U255" s="7">
        <f t="shared" si="130"/>
        <v>0.47719773038489049</v>
      </c>
      <c r="V255" s="7">
        <f t="shared" si="131"/>
        <v>5.4865023832600572</v>
      </c>
      <c r="W255" s="6">
        <f t="shared" si="132"/>
        <v>5.9710327854601424</v>
      </c>
      <c r="X255" s="6">
        <v>2.1446E-2</v>
      </c>
      <c r="Y255" s="6">
        <v>5.9858168888865064</v>
      </c>
      <c r="Z255" s="6">
        <f t="shared" si="133"/>
        <v>56.012150615853706</v>
      </c>
      <c r="AA255" s="6">
        <f t="shared" si="135"/>
        <v>56.012150615853706</v>
      </c>
      <c r="AB255" s="6">
        <f t="shared" si="134"/>
        <v>0.24698556104869782</v>
      </c>
    </row>
    <row r="256" spans="7:28">
      <c r="G256" s="6">
        <v>7733822</v>
      </c>
      <c r="H256" s="6">
        <v>8156517</v>
      </c>
      <c r="I256" s="12">
        <f t="shared" si="120"/>
        <v>16313034</v>
      </c>
      <c r="J256" s="6">
        <v>6449701.875</v>
      </c>
      <c r="K256" s="12">
        <f t="shared" si="121"/>
        <v>51597615</v>
      </c>
      <c r="L256" s="6">
        <f t="shared" si="122"/>
        <v>252.554644</v>
      </c>
      <c r="M256" s="6">
        <f t="shared" si="123"/>
        <v>5242880</v>
      </c>
      <c r="N256" s="13">
        <f t="shared" si="124"/>
        <v>0.31615868291586735</v>
      </c>
      <c r="O256" s="13"/>
      <c r="P256" s="7">
        <f t="shared" si="125"/>
        <v>7.7834042008080194E-3</v>
      </c>
      <c r="Q256" s="7">
        <f t="shared" si="126"/>
        <v>0</v>
      </c>
      <c r="R256" s="6">
        <f t="shared" si="127"/>
        <v>7.7834042008080194E-3</v>
      </c>
      <c r="S256" s="6">
        <f t="shared" si="128"/>
        <v>7.7834042008080194E-3</v>
      </c>
      <c r="T256" s="7">
        <f t="shared" si="129"/>
        <v>6.0499641524201439E-3</v>
      </c>
      <c r="U256" s="7">
        <f t="shared" si="130"/>
        <v>0.27215011488118179</v>
      </c>
      <c r="V256" s="7">
        <f t="shared" si="131"/>
        <v>3.5358085162285393</v>
      </c>
      <c r="W256" s="6">
        <f t="shared" si="132"/>
        <v>3.8140085952621412</v>
      </c>
      <c r="X256" s="6">
        <v>1.3821E-2</v>
      </c>
      <c r="Y256" s="6">
        <v>3.8478815749953927</v>
      </c>
      <c r="Z256" s="6">
        <f t="shared" si="133"/>
        <v>43.684218212806456</v>
      </c>
      <c r="AA256" s="6">
        <f t="shared" si="135"/>
        <v>43.684218212806456</v>
      </c>
      <c r="AB256" s="6">
        <f t="shared" si="134"/>
        <v>0.8803020330294884</v>
      </c>
    </row>
    <row r="257" spans="7:28">
      <c r="G257" s="6">
        <v>2145852</v>
      </c>
      <c r="H257" s="6">
        <v>17488243</v>
      </c>
      <c r="I257" s="12">
        <f t="shared" si="120"/>
        <v>34976486</v>
      </c>
      <c r="J257" s="6">
        <v>7592519.2167969998</v>
      </c>
      <c r="K257" s="12">
        <f t="shared" si="121"/>
        <v>60740153.734375998</v>
      </c>
      <c r="L257" s="6">
        <f t="shared" si="122"/>
        <v>252.77595600000001</v>
      </c>
      <c r="M257" s="6">
        <f t="shared" si="123"/>
        <v>5242880</v>
      </c>
      <c r="N257" s="13">
        <f t="shared" si="124"/>
        <v>0.57583795643580982</v>
      </c>
      <c r="O257" s="13"/>
      <c r="P257" s="7">
        <f t="shared" si="125"/>
        <v>1.6688258484712462E-2</v>
      </c>
      <c r="Q257" s="7">
        <f t="shared" si="126"/>
        <v>0</v>
      </c>
      <c r="R257" s="6">
        <f t="shared" si="127"/>
        <v>1.6688258484712462E-2</v>
      </c>
      <c r="S257" s="6">
        <f t="shared" si="128"/>
        <v>1.6688258484712462E-2</v>
      </c>
      <c r="T257" s="7">
        <f t="shared" si="129"/>
        <v>1.2971620513855671E-2</v>
      </c>
      <c r="U257" s="7">
        <f t="shared" si="130"/>
        <v>0.32037216868863166</v>
      </c>
      <c r="V257" s="7">
        <f t="shared" si="131"/>
        <v>2.503795524804914</v>
      </c>
      <c r="W257" s="6">
        <f t="shared" si="132"/>
        <v>2.8371393140074015</v>
      </c>
      <c r="X257" s="6">
        <v>9.7870000000000006E-3</v>
      </c>
      <c r="Y257" s="6">
        <v>2.9748809874999997</v>
      </c>
      <c r="Z257" s="6">
        <f t="shared" si="133"/>
        <v>70.514544648129771</v>
      </c>
      <c r="AA257" s="6">
        <f t="shared" si="135"/>
        <v>70.514544648129771</v>
      </c>
      <c r="AB257" s="6">
        <f t="shared" si="134"/>
        <v>4.6301574439907993</v>
      </c>
    </row>
    <row r="258" spans="7:28">
      <c r="G258" s="6">
        <v>3774768</v>
      </c>
      <c r="H258" s="6">
        <v>14970767</v>
      </c>
      <c r="I258" s="12">
        <f t="shared" si="120"/>
        <v>29941534</v>
      </c>
      <c r="J258" s="6">
        <v>8318702.6796880001</v>
      </c>
      <c r="K258" s="12">
        <f t="shared" si="121"/>
        <v>66549621.437504001</v>
      </c>
      <c r="L258" s="6">
        <f t="shared" si="122"/>
        <v>255.144564</v>
      </c>
      <c r="M258" s="6">
        <f t="shared" si="123"/>
        <v>5242880</v>
      </c>
      <c r="N258" s="13">
        <f t="shared" si="124"/>
        <v>0.44991291239902481</v>
      </c>
      <c r="O258" s="13"/>
      <c r="P258" s="7">
        <f t="shared" si="125"/>
        <v>1.4285942241905223E-2</v>
      </c>
      <c r="Q258" s="7">
        <f t="shared" si="126"/>
        <v>0</v>
      </c>
      <c r="R258" s="6">
        <f t="shared" si="127"/>
        <v>1.4285942241905223E-2</v>
      </c>
      <c r="S258" s="6">
        <f t="shared" si="128"/>
        <v>1.4285942241905223E-2</v>
      </c>
      <c r="T258" s="7">
        <f t="shared" si="129"/>
        <v>1.1104323534694338E-2</v>
      </c>
      <c r="U258" s="7">
        <f t="shared" si="130"/>
        <v>0.35101403658901431</v>
      </c>
      <c r="V258" s="7">
        <f t="shared" si="131"/>
        <v>6.2028227541044183</v>
      </c>
      <c r="W258" s="6">
        <f t="shared" si="132"/>
        <v>6.5649411142281267</v>
      </c>
      <c r="X258" s="6">
        <v>2.4246E-2</v>
      </c>
      <c r="Y258" s="6">
        <v>6.2307811636407715</v>
      </c>
      <c r="Z258" s="6">
        <f t="shared" si="133"/>
        <v>41.079179073227657</v>
      </c>
      <c r="AA258" s="6">
        <f t="shared" si="135"/>
        <v>41.079179073227657</v>
      </c>
      <c r="AB258" s="6">
        <f t="shared" si="134"/>
        <v>5.3630506642942137</v>
      </c>
    </row>
    <row r="259" spans="7:28">
      <c r="G259" s="6">
        <v>923136</v>
      </c>
      <c r="H259" s="6">
        <v>20964171</v>
      </c>
      <c r="I259" s="12">
        <f t="shared" si="120"/>
        <v>41928342</v>
      </c>
      <c r="J259" s="6">
        <v>8597880.3632810004</v>
      </c>
      <c r="K259" s="12">
        <f t="shared" si="121"/>
        <v>68783042.906248003</v>
      </c>
      <c r="L259" s="6">
        <f t="shared" si="122"/>
        <v>270.03277200000002</v>
      </c>
      <c r="M259" s="6">
        <f t="shared" si="123"/>
        <v>5242880</v>
      </c>
      <c r="N259" s="13">
        <f t="shared" si="124"/>
        <v>0.60957381686571732</v>
      </c>
      <c r="O259" s="13"/>
      <c r="P259" s="7">
        <f t="shared" si="125"/>
        <v>2.0005183171672131E-2</v>
      </c>
      <c r="Q259" s="7">
        <f t="shared" si="126"/>
        <v>0</v>
      </c>
      <c r="R259" s="6">
        <f t="shared" si="127"/>
        <v>2.0005183171672131E-2</v>
      </c>
      <c r="S259" s="6">
        <f t="shared" si="128"/>
        <v>2.0005183171672131E-2</v>
      </c>
      <c r="T259" s="7">
        <f t="shared" si="129"/>
        <v>1.5549833713974478E-2</v>
      </c>
      <c r="U259" s="7">
        <f t="shared" si="130"/>
        <v>0.3627941529625478</v>
      </c>
      <c r="V259" s="7">
        <f t="shared" si="131"/>
        <v>2.7765089231335169</v>
      </c>
      <c r="W259" s="6">
        <f t="shared" si="132"/>
        <v>3.1548529098100393</v>
      </c>
      <c r="X259" s="6">
        <v>1.0853E-2</v>
      </c>
      <c r="Y259" s="6">
        <v>3.2887001777753659</v>
      </c>
      <c r="Z259" s="6">
        <f t="shared" si="133"/>
        <v>84.328601968784028</v>
      </c>
      <c r="AA259" s="6">
        <f t="shared" si="135"/>
        <v>84.328601968784028</v>
      </c>
      <c r="AB259" s="6">
        <f t="shared" si="134"/>
        <v>4.0699139699584084</v>
      </c>
    </row>
    <row r="260" spans="7:28">
      <c r="G260" s="6">
        <v>7122792</v>
      </c>
      <c r="H260" s="6">
        <v>10680777</v>
      </c>
      <c r="I260" s="12">
        <f t="shared" si="120"/>
        <v>21361554</v>
      </c>
      <c r="J260" s="6">
        <v>12430456.640625</v>
      </c>
      <c r="K260" s="12">
        <f t="shared" si="121"/>
        <v>99443653.125</v>
      </c>
      <c r="L260" s="6">
        <f t="shared" si="122"/>
        <v>270.62516399999998</v>
      </c>
      <c r="M260" s="6">
        <f t="shared" si="123"/>
        <v>5242880</v>
      </c>
      <c r="N260" s="13">
        <f t="shared" si="124"/>
        <v>0.21481063223963295</v>
      </c>
      <c r="O260" s="13"/>
      <c r="P260" s="7">
        <f t="shared" si="125"/>
        <v>1.0192194115416381E-2</v>
      </c>
      <c r="Q260" s="7">
        <f t="shared" si="126"/>
        <v>0</v>
      </c>
      <c r="R260" s="6">
        <f t="shared" si="127"/>
        <v>1.0192194115416381E-2</v>
      </c>
      <c r="S260" s="6">
        <f t="shared" si="128"/>
        <v>1.0192194115416381E-2</v>
      </c>
      <c r="T260" s="7">
        <f t="shared" si="129"/>
        <v>7.9222930535170297E-3</v>
      </c>
      <c r="U260" s="7">
        <f t="shared" si="130"/>
        <v>0.52451264699294997</v>
      </c>
      <c r="V260" s="7">
        <f t="shared" si="131"/>
        <v>5.9838333835891424</v>
      </c>
      <c r="W260" s="6">
        <f t="shared" si="132"/>
        <v>6.5162683236356091</v>
      </c>
      <c r="X260" s="6">
        <v>2.3390000000000001E-2</v>
      </c>
      <c r="Y260" s="6">
        <v>6.484643600000001</v>
      </c>
      <c r="Z260" s="6">
        <f t="shared" si="133"/>
        <v>56.424993093559728</v>
      </c>
      <c r="AA260" s="6">
        <f t="shared" si="135"/>
        <v>56.424993093559728</v>
      </c>
      <c r="AB260" s="6">
        <f t="shared" si="134"/>
        <v>0.48768638010588883</v>
      </c>
    </row>
    <row r="261" spans="7:28">
      <c r="G261" s="6">
        <v>3774768</v>
      </c>
      <c r="H261" s="6">
        <v>16518948</v>
      </c>
      <c r="I261" s="12">
        <f t="shared" si="120"/>
        <v>33037896</v>
      </c>
      <c r="J261" s="6">
        <v>8871919.6445310004</v>
      </c>
      <c r="K261" s="12">
        <f t="shared" si="121"/>
        <v>70975357.156248003</v>
      </c>
      <c r="L261" s="6">
        <f t="shared" si="122"/>
        <v>273.722736</v>
      </c>
      <c r="M261" s="6">
        <f t="shared" si="123"/>
        <v>5242880</v>
      </c>
      <c r="N261" s="13">
        <f t="shared" si="124"/>
        <v>0.46548404014747047</v>
      </c>
      <c r="O261" s="13"/>
      <c r="P261" s="7">
        <f t="shared" si="125"/>
        <v>1.5763303044195119E-2</v>
      </c>
      <c r="Q261" s="7">
        <f t="shared" si="126"/>
        <v>0</v>
      </c>
      <c r="R261" s="6">
        <f t="shared" si="127"/>
        <v>1.5763303044195119E-2</v>
      </c>
      <c r="S261" s="6">
        <f t="shared" si="128"/>
        <v>1.5763303044195119E-2</v>
      </c>
      <c r="T261" s="7">
        <f t="shared" si="129"/>
        <v>1.2252661673566355E-2</v>
      </c>
      <c r="U261" s="7">
        <f t="shared" si="130"/>
        <v>0.37435745051017966</v>
      </c>
      <c r="V261" s="7">
        <f t="shared" si="131"/>
        <v>7.449220199373606</v>
      </c>
      <c r="W261" s="6">
        <f t="shared" si="132"/>
        <v>7.835830311557352</v>
      </c>
      <c r="X261" s="6">
        <v>2.9118000000000002E-2</v>
      </c>
      <c r="Y261" s="6">
        <v>7.461599492312172</v>
      </c>
      <c r="Z261" s="6">
        <f t="shared" si="133"/>
        <v>45.864059879816203</v>
      </c>
      <c r="AA261" s="6">
        <f t="shared" si="135"/>
        <v>45.864059879816203</v>
      </c>
      <c r="AB261" s="6">
        <f t="shared" si="134"/>
        <v>5.0154235647565528</v>
      </c>
    </row>
    <row r="262" spans="7:28">
      <c r="G262" s="6">
        <v>416800</v>
      </c>
      <c r="H262" s="6">
        <v>22322336</v>
      </c>
      <c r="I262" s="12">
        <f t="shared" si="120"/>
        <v>44644672</v>
      </c>
      <c r="J262" s="6">
        <v>4594542.937988</v>
      </c>
      <c r="K262" s="12">
        <f t="shared" si="121"/>
        <v>36756343.503904</v>
      </c>
      <c r="L262" s="6">
        <f t="shared" si="122"/>
        <v>276.20403199999998</v>
      </c>
      <c r="M262" s="6">
        <f t="shared" si="123"/>
        <v>5242880</v>
      </c>
      <c r="N262" s="13">
        <f t="shared" si="124"/>
        <v>1.2146113498819098</v>
      </c>
      <c r="O262" s="13"/>
      <c r="P262" s="7">
        <f t="shared" si="125"/>
        <v>2.1301220091155093E-2</v>
      </c>
      <c r="Q262" s="7">
        <f t="shared" si="126"/>
        <v>0</v>
      </c>
      <c r="R262" s="6">
        <f t="shared" si="127"/>
        <v>2.1301220091155093E-2</v>
      </c>
      <c r="S262" s="6">
        <f t="shared" si="128"/>
        <v>2.1301220091155093E-2</v>
      </c>
      <c r="T262" s="7">
        <f t="shared" si="129"/>
        <v>1.6557230567689329E-2</v>
      </c>
      <c r="U262" s="7">
        <f t="shared" si="130"/>
        <v>0.19387026139095098</v>
      </c>
      <c r="V262" s="7">
        <f t="shared" si="131"/>
        <v>1.5646483528871822</v>
      </c>
      <c r="W262" s="6">
        <f t="shared" si="132"/>
        <v>1.7750758448458224</v>
      </c>
      <c r="X262" s="6">
        <v>6.1159999999999999E-3</v>
      </c>
      <c r="Y262" s="6">
        <v>1.8155067999972199</v>
      </c>
      <c r="Z262" s="6">
        <f t="shared" si="133"/>
        <v>248.28679024125398</v>
      </c>
      <c r="AA262" s="6">
        <f t="shared" si="135"/>
        <v>248.28679024125398</v>
      </c>
      <c r="AB262" s="6">
        <f t="shared" si="134"/>
        <v>2.2269789984515294</v>
      </c>
    </row>
    <row r="263" spans="7:28">
      <c r="G263" s="6">
        <v>3428755</v>
      </c>
      <c r="H263" s="6">
        <v>18920347</v>
      </c>
      <c r="I263" s="12">
        <f t="shared" si="120"/>
        <v>37840694</v>
      </c>
      <c r="J263" s="6">
        <v>5961099.5292969998</v>
      </c>
      <c r="K263" s="12">
        <f t="shared" si="121"/>
        <v>47688796.234375998</v>
      </c>
      <c r="L263" s="6">
        <f t="shared" si="122"/>
        <v>295.61926399999999</v>
      </c>
      <c r="M263" s="6">
        <f t="shared" si="123"/>
        <v>5242880</v>
      </c>
      <c r="N263" s="13">
        <f t="shared" si="124"/>
        <v>0.79349232918408008</v>
      </c>
      <c r="O263" s="13"/>
      <c r="P263" s="7">
        <f t="shared" si="125"/>
        <v>1.8054852128738946E-2</v>
      </c>
      <c r="Q263" s="7">
        <f t="shared" si="126"/>
        <v>0</v>
      </c>
      <c r="R263" s="6">
        <f t="shared" si="127"/>
        <v>1.8054852128738946E-2</v>
      </c>
      <c r="S263" s="6">
        <f t="shared" si="128"/>
        <v>1.8054852128738946E-2</v>
      </c>
      <c r="T263" s="7">
        <f t="shared" si="129"/>
        <v>1.403386042122514E-2</v>
      </c>
      <c r="U263" s="7">
        <f t="shared" si="130"/>
        <v>0.25153316434743539</v>
      </c>
      <c r="V263" s="7">
        <f t="shared" si="131"/>
        <v>2.9384484926851169</v>
      </c>
      <c r="W263" s="6">
        <f t="shared" si="132"/>
        <v>3.2040155174537772</v>
      </c>
      <c r="X263" s="6">
        <v>1.1486E-2</v>
      </c>
      <c r="Y263" s="6">
        <v>3.26960476</v>
      </c>
      <c r="Z263" s="6">
        <f t="shared" si="133"/>
        <v>57.190075994592959</v>
      </c>
      <c r="AA263" s="6">
        <f t="shared" si="135"/>
        <v>57.190075994592959</v>
      </c>
      <c r="AB263" s="6">
        <f t="shared" si="134"/>
        <v>2.0060296996332601</v>
      </c>
    </row>
    <row r="264" spans="7:28">
      <c r="G264" s="6">
        <v>6815744</v>
      </c>
      <c r="H264" s="6">
        <v>13624320</v>
      </c>
      <c r="I264" s="12">
        <f t="shared" si="120"/>
        <v>27248640</v>
      </c>
      <c r="J264" s="6">
        <v>10178664.167969</v>
      </c>
      <c r="K264" s="12">
        <f t="shared" si="121"/>
        <v>81429313.343751997</v>
      </c>
      <c r="L264" s="6">
        <f t="shared" si="122"/>
        <v>299.80671999999998</v>
      </c>
      <c r="M264" s="6">
        <f t="shared" si="123"/>
        <v>5242880</v>
      </c>
      <c r="N264" s="13">
        <f t="shared" si="124"/>
        <v>0.3346293721644254</v>
      </c>
      <c r="O264" s="13"/>
      <c r="P264" s="7">
        <f t="shared" si="125"/>
        <v>1.3001087292670721E-2</v>
      </c>
      <c r="Q264" s="7">
        <f t="shared" si="126"/>
        <v>0</v>
      </c>
      <c r="R264" s="6">
        <f t="shared" si="127"/>
        <v>1.3001087292670721E-2</v>
      </c>
      <c r="S264" s="6">
        <f t="shared" si="128"/>
        <v>1.3001087292670721E-2</v>
      </c>
      <c r="T264" s="7">
        <f t="shared" si="129"/>
        <v>1.0105618317365221E-2</v>
      </c>
      <c r="U264" s="7">
        <f t="shared" si="130"/>
        <v>0.42949653741161981</v>
      </c>
      <c r="V264" s="7">
        <f t="shared" si="131"/>
        <v>5.3611463183622936</v>
      </c>
      <c r="W264" s="6">
        <f t="shared" si="132"/>
        <v>5.8007484740912787</v>
      </c>
      <c r="X264" s="6">
        <v>2.0955999999999999E-2</v>
      </c>
      <c r="Y264" s="6">
        <v>5.7652575500000003</v>
      </c>
      <c r="Z264" s="6">
        <f t="shared" si="133"/>
        <v>37.960072090710433</v>
      </c>
      <c r="AA264" s="6">
        <f t="shared" si="135"/>
        <v>37.960072090710433</v>
      </c>
      <c r="AB264" s="6">
        <f t="shared" si="134"/>
        <v>0.61559997595039628</v>
      </c>
    </row>
    <row r="265" spans="7:28">
      <c r="G265" s="6">
        <v>3523317</v>
      </c>
      <c r="H265" s="6">
        <v>19194193</v>
      </c>
      <c r="I265" s="12">
        <f t="shared" si="120"/>
        <v>38388386</v>
      </c>
      <c r="J265" s="6">
        <v>5764030.8125</v>
      </c>
      <c r="K265" s="12">
        <f t="shared" si="121"/>
        <v>46112246.5</v>
      </c>
      <c r="L265" s="6">
        <f t="shared" si="122"/>
        <v>300.79665599999998</v>
      </c>
      <c r="M265" s="6">
        <f t="shared" si="123"/>
        <v>5242880</v>
      </c>
      <c r="N265" s="13">
        <f t="shared" si="124"/>
        <v>0.83249871593221991</v>
      </c>
      <c r="O265" s="13"/>
      <c r="P265" s="7">
        <f t="shared" si="125"/>
        <v>1.8316171280869011E-2</v>
      </c>
      <c r="Q265" s="7">
        <f t="shared" si="126"/>
        <v>0</v>
      </c>
      <c r="R265" s="6">
        <f t="shared" si="127"/>
        <v>1.8316171280869011E-2</v>
      </c>
      <c r="S265" s="6">
        <f t="shared" si="128"/>
        <v>1.8316171280869011E-2</v>
      </c>
      <c r="T265" s="7">
        <f t="shared" si="129"/>
        <v>1.4236981248814127E-2</v>
      </c>
      <c r="U265" s="7">
        <f t="shared" si="130"/>
        <v>0.2432176987716268</v>
      </c>
      <c r="V265" s="7">
        <f t="shared" si="131"/>
        <v>2.5713343026273821</v>
      </c>
      <c r="W265" s="6">
        <f t="shared" si="132"/>
        <v>2.828788982647823</v>
      </c>
      <c r="X265" s="6">
        <v>1.0050999999999999E-2</v>
      </c>
      <c r="Y265" s="6">
        <v>2.9307599222233387</v>
      </c>
      <c r="Z265" s="6">
        <f t="shared" si="133"/>
        <v>82.232327936215427</v>
      </c>
      <c r="AA265" s="6">
        <f t="shared" si="135"/>
        <v>82.232327936215427</v>
      </c>
      <c r="AB265" s="6">
        <f t="shared" si="134"/>
        <v>3.4793344484579394</v>
      </c>
    </row>
    <row r="266" spans="7:28">
      <c r="G266" s="6">
        <v>952203</v>
      </c>
      <c r="H266" s="6">
        <v>23737339</v>
      </c>
      <c r="I266" s="12">
        <f t="shared" si="120"/>
        <v>47474678</v>
      </c>
      <c r="J266" s="6">
        <v>10145413.211913999</v>
      </c>
      <c r="K266" s="12">
        <f t="shared" si="121"/>
        <v>81163305.695311993</v>
      </c>
      <c r="L266" s="6">
        <f t="shared" si="122"/>
        <v>303.89212800000001</v>
      </c>
      <c r="M266" s="6">
        <f t="shared" si="123"/>
        <v>5242880</v>
      </c>
      <c r="N266" s="13">
        <f t="shared" si="124"/>
        <v>0.58492785124130475</v>
      </c>
      <c r="O266" s="13"/>
      <c r="P266" s="7">
        <f t="shared" si="125"/>
        <v>2.2651495005601537E-2</v>
      </c>
      <c r="Q266" s="7">
        <f t="shared" si="126"/>
        <v>0</v>
      </c>
      <c r="R266" s="6">
        <f t="shared" si="127"/>
        <v>2.2651495005601537E-2</v>
      </c>
      <c r="S266" s="6">
        <f t="shared" si="128"/>
        <v>2.2651495005601537E-2</v>
      </c>
      <c r="T266" s="7">
        <f t="shared" si="129"/>
        <v>1.7606786085757515E-2</v>
      </c>
      <c r="U266" s="7">
        <f t="shared" si="130"/>
        <v>0.42809348783108747</v>
      </c>
      <c r="V266" s="7">
        <f t="shared" si="131"/>
        <v>3.373357289269193</v>
      </c>
      <c r="W266" s="6">
        <f t="shared" si="132"/>
        <v>3.8190575631860382</v>
      </c>
      <c r="X266" s="6">
        <v>1.3186E-2</v>
      </c>
      <c r="Y266" s="6">
        <v>3.9604151000000001</v>
      </c>
      <c r="Z266" s="6">
        <f t="shared" si="133"/>
        <v>71.78443049902576</v>
      </c>
      <c r="AA266" s="6">
        <f t="shared" si="135"/>
        <v>71.78443049902576</v>
      </c>
      <c r="AB266" s="6">
        <f t="shared" si="134"/>
        <v>3.5692606265934574</v>
      </c>
    </row>
    <row r="267" spans="7:28">
      <c r="G267" s="6">
        <v>1602111</v>
      </c>
      <c r="H267" s="6">
        <v>23500731</v>
      </c>
      <c r="I267" s="12">
        <f t="shared" si="120"/>
        <v>47001462</v>
      </c>
      <c r="J267" s="6">
        <v>5383505.2451170003</v>
      </c>
      <c r="K267" s="12">
        <f t="shared" si="121"/>
        <v>43068041.960936002</v>
      </c>
      <c r="L267" s="6">
        <f t="shared" si="122"/>
        <v>314.05099200000001</v>
      </c>
      <c r="M267" s="6">
        <f t="shared" si="123"/>
        <v>5242880</v>
      </c>
      <c r="N267" s="13">
        <f t="shared" si="124"/>
        <v>1.0913303660898197</v>
      </c>
      <c r="O267" s="13"/>
      <c r="P267" s="7">
        <f t="shared" si="125"/>
        <v>2.2425710433443494E-2</v>
      </c>
      <c r="Q267" s="7">
        <f t="shared" si="126"/>
        <v>0</v>
      </c>
      <c r="R267" s="6">
        <f t="shared" si="127"/>
        <v>2.2425710433443494E-2</v>
      </c>
      <c r="S267" s="6">
        <f t="shared" si="128"/>
        <v>2.2425710433443494E-2</v>
      </c>
      <c r="T267" s="7">
        <f t="shared" si="129"/>
        <v>1.7431285940514657E-2</v>
      </c>
      <c r="U267" s="7">
        <f t="shared" si="130"/>
        <v>0.22716113074947925</v>
      </c>
      <c r="V267" s="7">
        <f t="shared" si="131"/>
        <v>1.7048424826095785</v>
      </c>
      <c r="W267" s="6">
        <f t="shared" si="132"/>
        <v>1.9494348992995725</v>
      </c>
      <c r="X267" s="6">
        <v>6.6639999999999998E-3</v>
      </c>
      <c r="Y267" s="6">
        <v>2.0914661090878801</v>
      </c>
      <c r="Z267" s="6">
        <f t="shared" si="133"/>
        <v>236.52026460749545</v>
      </c>
      <c r="AA267" s="6">
        <f t="shared" si="135"/>
        <v>236.52026460749545</v>
      </c>
      <c r="AB267" s="6">
        <f t="shared" si="134"/>
        <v>6.7909878707166609</v>
      </c>
    </row>
    <row r="268" spans="7:28">
      <c r="G268" s="6">
        <v>1157456</v>
      </c>
      <c r="H268" s="6">
        <v>24848204</v>
      </c>
      <c r="I268" s="12">
        <f t="shared" si="120"/>
        <v>49696408</v>
      </c>
      <c r="J268" s="6">
        <v>10256470.704102</v>
      </c>
      <c r="K268" s="12">
        <f t="shared" si="121"/>
        <v>82051765.632816002</v>
      </c>
      <c r="L268" s="6">
        <f t="shared" si="122"/>
        <v>321.32756799999999</v>
      </c>
      <c r="M268" s="6">
        <f t="shared" si="123"/>
        <v>5242880</v>
      </c>
      <c r="N268" s="13">
        <f t="shared" si="124"/>
        <v>0.60567140288476973</v>
      </c>
      <c r="O268" s="13"/>
      <c r="P268" s="7">
        <f t="shared" si="125"/>
        <v>2.3711544449197448E-2</v>
      </c>
      <c r="Q268" s="7">
        <f t="shared" si="126"/>
        <v>0</v>
      </c>
      <c r="R268" s="6">
        <f t="shared" si="127"/>
        <v>2.3711544449197448E-2</v>
      </c>
      <c r="S268" s="6">
        <f t="shared" si="128"/>
        <v>2.3711544449197448E-2</v>
      </c>
      <c r="T268" s="7">
        <f t="shared" si="129"/>
        <v>1.8430752176697828E-2</v>
      </c>
      <c r="U268" s="7">
        <f t="shared" si="130"/>
        <v>0.43277964384932677</v>
      </c>
      <c r="V268" s="7">
        <f t="shared" si="131"/>
        <v>3.75863531730191</v>
      </c>
      <c r="W268" s="6">
        <f t="shared" si="132"/>
        <v>4.209845713327935</v>
      </c>
      <c r="X268" s="6">
        <v>1.4692E-2</v>
      </c>
      <c r="Y268" s="6">
        <v>4.3361742769162959</v>
      </c>
      <c r="Z268" s="6">
        <f t="shared" si="133"/>
        <v>61.390855221872087</v>
      </c>
      <c r="AA268" s="6">
        <f t="shared" si="135"/>
        <v>61.390855221872087</v>
      </c>
      <c r="AB268" s="6">
        <f t="shared" si="134"/>
        <v>2.9133645356662279</v>
      </c>
    </row>
    <row r="269" spans="7:28">
      <c r="G269" s="6">
        <v>4690002</v>
      </c>
      <c r="H269" s="6">
        <v>20316253</v>
      </c>
      <c r="I269" s="12">
        <f t="shared" si="120"/>
        <v>40632506</v>
      </c>
      <c r="J269" s="6">
        <v>5978137.6816410003</v>
      </c>
      <c r="K269" s="12">
        <f t="shared" si="121"/>
        <v>47825101.453128003</v>
      </c>
      <c r="L269" s="6">
        <f t="shared" si="122"/>
        <v>337.59507600000001</v>
      </c>
      <c r="M269" s="6">
        <f t="shared" si="123"/>
        <v>5242880</v>
      </c>
      <c r="N269" s="13">
        <f t="shared" si="124"/>
        <v>0.84960626878800749</v>
      </c>
      <c r="O269" s="13"/>
      <c r="P269" s="7">
        <f t="shared" si="125"/>
        <v>1.9386903618894991E-2</v>
      </c>
      <c r="Q269" s="7">
        <f t="shared" si="126"/>
        <v>0</v>
      </c>
      <c r="R269" s="6">
        <f t="shared" si="127"/>
        <v>1.9386903618894991E-2</v>
      </c>
      <c r="S269" s="6">
        <f t="shared" si="128"/>
        <v>1.9386903618894991E-2</v>
      </c>
      <c r="T269" s="7">
        <f t="shared" si="129"/>
        <v>1.506925104937539E-2</v>
      </c>
      <c r="U269" s="7">
        <f t="shared" si="130"/>
        <v>0.25225210224683758</v>
      </c>
      <c r="V269" s="7">
        <f t="shared" si="131"/>
        <v>2.0988186865739769</v>
      </c>
      <c r="W269" s="6">
        <f t="shared" si="132"/>
        <v>2.3661400398701899</v>
      </c>
      <c r="X269" s="6">
        <v>8.2039999999999995E-3</v>
      </c>
      <c r="Y269" s="6">
        <v>2.56112472</v>
      </c>
      <c r="Z269" s="6">
        <f t="shared" si="133"/>
        <v>136.31038053260596</v>
      </c>
      <c r="AA269" s="6">
        <f t="shared" si="135"/>
        <v>136.31038053260596</v>
      </c>
      <c r="AB269" s="6">
        <f t="shared" si="134"/>
        <v>7.6132442362982653</v>
      </c>
    </row>
    <row r="270" spans="7:28">
      <c r="G270" s="6">
        <v>377002</v>
      </c>
      <c r="H270" s="6">
        <v>27689972</v>
      </c>
      <c r="I270" s="12">
        <f t="shared" si="120"/>
        <v>55379944</v>
      </c>
      <c r="J270" s="6">
        <v>5599638.5434569996</v>
      </c>
      <c r="K270" s="12">
        <f t="shared" si="121"/>
        <v>44797108.347655997</v>
      </c>
      <c r="L270" s="6">
        <f t="shared" si="122"/>
        <v>339.819704</v>
      </c>
      <c r="M270" s="6">
        <f t="shared" si="123"/>
        <v>5242880</v>
      </c>
      <c r="N270" s="13">
        <f t="shared" si="124"/>
        <v>1.2362392583515438</v>
      </c>
      <c r="O270" s="13"/>
      <c r="P270" s="7">
        <f t="shared" si="125"/>
        <v>2.6423318235596939E-2</v>
      </c>
      <c r="Q270" s="7">
        <f t="shared" si="126"/>
        <v>0</v>
      </c>
      <c r="R270" s="6">
        <f t="shared" si="127"/>
        <v>2.6423318235596939E-2</v>
      </c>
      <c r="S270" s="6">
        <f t="shared" si="128"/>
        <v>2.6423318235596939E-2</v>
      </c>
      <c r="T270" s="7">
        <f t="shared" si="129"/>
        <v>2.053858748550607E-2</v>
      </c>
      <c r="U270" s="7">
        <f t="shared" si="130"/>
        <v>0.23628104095817853</v>
      </c>
      <c r="V270" s="7">
        <f t="shared" si="131"/>
        <v>1.7846610382179504</v>
      </c>
      <c r="W270" s="6">
        <f t="shared" si="132"/>
        <v>2.0414806666616352</v>
      </c>
      <c r="X270" s="6">
        <v>6.9760000000000004E-3</v>
      </c>
      <c r="Y270" s="6">
        <v>2.1062153846148481</v>
      </c>
      <c r="Z270" s="6">
        <f t="shared" si="133"/>
        <v>278.77463067082766</v>
      </c>
      <c r="AA270" s="6">
        <f t="shared" si="135"/>
        <v>278.77463067082766</v>
      </c>
      <c r="AB270" s="6">
        <f t="shared" si="134"/>
        <v>3.0735089310465096</v>
      </c>
    </row>
    <row r="271" spans="7:28">
      <c r="G271" s="6">
        <v>1508065</v>
      </c>
      <c r="H271" s="6">
        <v>27090195</v>
      </c>
      <c r="I271" s="12">
        <f t="shared" si="120"/>
        <v>54180390</v>
      </c>
      <c r="J271" s="6">
        <v>10911625.985352</v>
      </c>
      <c r="K271" s="12">
        <f t="shared" si="121"/>
        <v>87293007.882816002</v>
      </c>
      <c r="L271" s="6">
        <f t="shared" si="122"/>
        <v>355.24364000000003</v>
      </c>
      <c r="M271" s="6">
        <f t="shared" si="123"/>
        <v>5242880</v>
      </c>
      <c r="N271" s="13">
        <f t="shared" si="124"/>
        <v>0.62067273558419378</v>
      </c>
      <c r="O271" s="13"/>
      <c r="P271" s="7">
        <f t="shared" si="125"/>
        <v>2.5850977514508752E-2</v>
      </c>
      <c r="Q271" s="7">
        <f t="shared" si="126"/>
        <v>0</v>
      </c>
      <c r="R271" s="6">
        <f t="shared" si="127"/>
        <v>2.5850977514508752E-2</v>
      </c>
      <c r="S271" s="6">
        <f t="shared" si="128"/>
        <v>2.5850977514508752E-2</v>
      </c>
      <c r="T271" s="7">
        <f t="shared" si="129"/>
        <v>2.0093712626611509E-2</v>
      </c>
      <c r="U271" s="7">
        <f t="shared" si="130"/>
        <v>0.46042442317599919</v>
      </c>
      <c r="V271" s="7">
        <f t="shared" si="131"/>
        <v>3.4521525300620732</v>
      </c>
      <c r="W271" s="6">
        <f t="shared" si="132"/>
        <v>3.9326706658646842</v>
      </c>
      <c r="X271" s="6">
        <v>1.3494000000000001E-2</v>
      </c>
      <c r="Y271" s="6">
        <v>4.1127462999955018</v>
      </c>
      <c r="Z271" s="6">
        <f t="shared" si="133"/>
        <v>91.573866270259003</v>
      </c>
      <c r="AA271" s="6">
        <f t="shared" si="135"/>
        <v>91.573866270259003</v>
      </c>
      <c r="AB271" s="6">
        <f t="shared" si="134"/>
        <v>4.3784765943626178</v>
      </c>
    </row>
    <row r="272" spans="7:28">
      <c r="G272" s="6">
        <v>1505785</v>
      </c>
      <c r="H272" s="6">
        <v>27130349</v>
      </c>
      <c r="I272" s="12">
        <f t="shared" si="120"/>
        <v>54260698</v>
      </c>
      <c r="J272" s="6">
        <v>6322222.5903319996</v>
      </c>
      <c r="K272" s="12">
        <f t="shared" si="121"/>
        <v>50577780.722655997</v>
      </c>
      <c r="L272" s="6">
        <f t="shared" si="122"/>
        <v>355.67988800000001</v>
      </c>
      <c r="M272" s="6">
        <f t="shared" si="123"/>
        <v>5242880</v>
      </c>
      <c r="N272" s="13">
        <f t="shared" si="124"/>
        <v>1.0728169015073898</v>
      </c>
      <c r="O272" s="13"/>
      <c r="P272" s="7">
        <f t="shared" si="125"/>
        <v>2.5889294704588693E-2</v>
      </c>
      <c r="Q272" s="7">
        <f t="shared" si="126"/>
        <v>0</v>
      </c>
      <c r="R272" s="6">
        <f t="shared" si="127"/>
        <v>2.5889294704588693E-2</v>
      </c>
      <c r="S272" s="6">
        <f t="shared" si="128"/>
        <v>2.5889294704588693E-2</v>
      </c>
      <c r="T272" s="7">
        <f t="shared" si="129"/>
        <v>2.0123496204648098E-2</v>
      </c>
      <c r="U272" s="7">
        <f t="shared" si="130"/>
        <v>0.26677102874049607</v>
      </c>
      <c r="V272" s="7">
        <f t="shared" si="131"/>
        <v>2.333669436729378</v>
      </c>
      <c r="W272" s="6">
        <f t="shared" si="132"/>
        <v>2.620563961674522</v>
      </c>
      <c r="X272" s="6">
        <v>9.1219999999999999E-3</v>
      </c>
      <c r="Y272" s="6">
        <v>2.7347755999999999</v>
      </c>
      <c r="Z272" s="6">
        <f t="shared" si="133"/>
        <v>183.8116060577581</v>
      </c>
      <c r="AA272" s="6">
        <f t="shared" si="135"/>
        <v>183.8116060577581</v>
      </c>
      <c r="AB272" s="6">
        <f t="shared" si="134"/>
        <v>4.176270927877149</v>
      </c>
    </row>
    <row r="273" spans="7:28">
      <c r="G273" s="6">
        <v>914898</v>
      </c>
      <c r="H273" s="6">
        <v>28191660</v>
      </c>
      <c r="I273" s="12">
        <f t="shared" si="120"/>
        <v>56383320</v>
      </c>
      <c r="J273" s="6">
        <v>11490497.983398</v>
      </c>
      <c r="K273" s="12">
        <f t="shared" si="121"/>
        <v>91923983.867183998</v>
      </c>
      <c r="L273" s="6">
        <f t="shared" si="122"/>
        <v>356.59787999999998</v>
      </c>
      <c r="M273" s="6">
        <f t="shared" si="123"/>
        <v>5242880</v>
      </c>
      <c r="N273" s="13">
        <f t="shared" si="124"/>
        <v>0.61336897758331732</v>
      </c>
      <c r="O273" s="13"/>
      <c r="P273" s="7">
        <f t="shared" si="125"/>
        <v>2.6902056952955705E-2</v>
      </c>
      <c r="Q273" s="7">
        <f t="shared" si="126"/>
        <v>0</v>
      </c>
      <c r="R273" s="6">
        <f t="shared" si="127"/>
        <v>2.6902056952955705E-2</v>
      </c>
      <c r="S273" s="6">
        <f t="shared" si="128"/>
        <v>2.6902056952955705E-2</v>
      </c>
      <c r="T273" s="7">
        <f t="shared" si="129"/>
        <v>2.0910706420058572E-2</v>
      </c>
      <c r="U273" s="7">
        <f t="shared" si="130"/>
        <v>0.48485037089001165</v>
      </c>
      <c r="V273" s="7">
        <f t="shared" si="131"/>
        <v>3.6130687847981813</v>
      </c>
      <c r="W273" s="6">
        <f t="shared" si="132"/>
        <v>4.1188298621082513</v>
      </c>
      <c r="X273" s="6">
        <v>1.4123E-2</v>
      </c>
      <c r="Y273" s="6">
        <v>4.2931747230823545</v>
      </c>
      <c r="Z273" s="6">
        <f t="shared" si="133"/>
        <v>90.484011562385504</v>
      </c>
      <c r="AA273" s="6">
        <f t="shared" si="135"/>
        <v>90.484011562385504</v>
      </c>
      <c r="AB273" s="6">
        <f t="shared" si="134"/>
        <v>4.0609775334028209</v>
      </c>
    </row>
    <row r="274" spans="7:28">
      <c r="G274" s="6">
        <v>2987012</v>
      </c>
      <c r="H274" s="6">
        <v>26621990</v>
      </c>
      <c r="I274" s="12">
        <f t="shared" si="120"/>
        <v>53243980</v>
      </c>
      <c r="J274" s="6">
        <v>7533399.3105469998</v>
      </c>
      <c r="K274" s="12">
        <f t="shared" si="121"/>
        <v>60267194.484375998</v>
      </c>
      <c r="L274" s="6">
        <f t="shared" si="122"/>
        <v>379.20411999999999</v>
      </c>
      <c r="M274" s="6">
        <f t="shared" si="123"/>
        <v>5242880</v>
      </c>
      <c r="N274" s="13">
        <f t="shared" si="124"/>
        <v>0.88346538204633474</v>
      </c>
      <c r="O274" s="13"/>
      <c r="P274" s="7">
        <f t="shared" si="125"/>
        <v>2.5404190146341762E-2</v>
      </c>
      <c r="Q274" s="7">
        <f t="shared" si="126"/>
        <v>0</v>
      </c>
      <c r="R274" s="6">
        <f t="shared" si="127"/>
        <v>2.5404190146341762E-2</v>
      </c>
      <c r="S274" s="6">
        <f t="shared" si="128"/>
        <v>2.5404190146341762E-2</v>
      </c>
      <c r="T274" s="7">
        <f t="shared" si="129"/>
        <v>1.974642916407672E-2</v>
      </c>
      <c r="U274" s="7">
        <f t="shared" si="130"/>
        <v>0.31787755892378849</v>
      </c>
      <c r="V274" s="7">
        <f t="shared" si="131"/>
        <v>6.1319582031316013</v>
      </c>
      <c r="W274" s="6">
        <f t="shared" si="132"/>
        <v>6.4695821912194669</v>
      </c>
      <c r="X274" s="6">
        <v>2.3969000000000001E-2</v>
      </c>
      <c r="Y274" s="6">
        <v>6.1308344000043578</v>
      </c>
      <c r="Z274" s="6">
        <f t="shared" si="133"/>
        <v>5.9876930466092073</v>
      </c>
      <c r="AA274" s="6">
        <f t="shared" si="135"/>
        <v>5.9876930466092073</v>
      </c>
      <c r="AB274" s="6">
        <f t="shared" si="134"/>
        <v>5.525313017994228</v>
      </c>
    </row>
    <row r="275" spans="7:28">
      <c r="G275" s="6">
        <v>11548845</v>
      </c>
      <c r="H275" s="6">
        <v>12369181</v>
      </c>
      <c r="I275" s="12">
        <f t="shared" si="120"/>
        <v>24738362</v>
      </c>
      <c r="J275" s="6">
        <v>10389264.279297</v>
      </c>
      <c r="K275" s="12">
        <f t="shared" si="121"/>
        <v>83114114.234375998</v>
      </c>
      <c r="L275" s="6">
        <f t="shared" si="122"/>
        <v>379.40707200000003</v>
      </c>
      <c r="M275" s="6">
        <f t="shared" si="123"/>
        <v>5242880</v>
      </c>
      <c r="N275" s="13">
        <f t="shared" si="124"/>
        <v>0.29764333323988207</v>
      </c>
      <c r="O275" s="13"/>
      <c r="P275" s="7">
        <f t="shared" si="125"/>
        <v>1.1803363538132114E-2</v>
      </c>
      <c r="Q275" s="7">
        <f t="shared" si="126"/>
        <v>0</v>
      </c>
      <c r="R275" s="6">
        <f t="shared" si="127"/>
        <v>1.1803363538132114E-2</v>
      </c>
      <c r="S275" s="6">
        <f t="shared" si="128"/>
        <v>1.1803363538132114E-2</v>
      </c>
      <c r="T275" s="7">
        <f t="shared" si="129"/>
        <v>9.1746393276439381E-3</v>
      </c>
      <c r="U275" s="7">
        <f t="shared" si="130"/>
        <v>0.43838297055267178</v>
      </c>
      <c r="V275" s="7">
        <f t="shared" si="131"/>
        <v>5.6502327537387691</v>
      </c>
      <c r="W275" s="6">
        <f t="shared" si="132"/>
        <v>6.0977903636190849</v>
      </c>
      <c r="X275" s="6">
        <v>2.2086000000000001E-2</v>
      </c>
      <c r="Y275" s="6">
        <v>6.2073930000098168</v>
      </c>
      <c r="Z275" s="6">
        <f t="shared" si="133"/>
        <v>46.557260082712517</v>
      </c>
      <c r="AA275" s="6">
        <f t="shared" si="135"/>
        <v>46.557260082712517</v>
      </c>
      <c r="AB275" s="6">
        <f t="shared" si="134"/>
        <v>1.7656790280647372</v>
      </c>
    </row>
    <row r="276" spans="7:28">
      <c r="G276" s="6">
        <v>11950757</v>
      </c>
      <c r="H276" s="6">
        <v>12711603</v>
      </c>
      <c r="I276" s="12">
        <f t="shared" si="120"/>
        <v>25423206</v>
      </c>
      <c r="J276" s="6">
        <v>9267489.3046879992</v>
      </c>
      <c r="K276" s="12">
        <f t="shared" si="121"/>
        <v>74139914.437503994</v>
      </c>
      <c r="L276" s="6">
        <f t="shared" si="122"/>
        <v>391.55437599999999</v>
      </c>
      <c r="M276" s="6">
        <f t="shared" si="123"/>
        <v>5242880</v>
      </c>
      <c r="N276" s="13">
        <f t="shared" si="124"/>
        <v>0.34290848853663586</v>
      </c>
      <c r="O276" s="13"/>
      <c r="P276" s="7">
        <f t="shared" si="125"/>
        <v>1.2130121740591459E-2</v>
      </c>
      <c r="Q276" s="7">
        <f t="shared" si="126"/>
        <v>0</v>
      </c>
      <c r="R276" s="6">
        <f t="shared" si="127"/>
        <v>1.2130121740591459E-2</v>
      </c>
      <c r="S276" s="6">
        <f t="shared" si="128"/>
        <v>1.2130121740591459E-2</v>
      </c>
      <c r="T276" s="7">
        <f t="shared" si="129"/>
        <v>9.4286252906475108E-3</v>
      </c>
      <c r="U276" s="7">
        <f t="shared" si="130"/>
        <v>0.39104881555955057</v>
      </c>
      <c r="V276" s="7">
        <f t="shared" si="131"/>
        <v>4.5714031095063863</v>
      </c>
      <c r="W276" s="6">
        <f t="shared" si="132"/>
        <v>4.9718805503565839</v>
      </c>
      <c r="X276" s="6">
        <v>1.7868999999999999E-2</v>
      </c>
      <c r="Y276" s="6">
        <v>5.1573087352972706</v>
      </c>
      <c r="Z276" s="6">
        <f t="shared" si="133"/>
        <v>32.116392967757243</v>
      </c>
      <c r="AA276" s="6">
        <f t="shared" si="135"/>
        <v>32.116392967757243</v>
      </c>
      <c r="AB276" s="6">
        <f t="shared" si="134"/>
        <v>3.5954447262695912</v>
      </c>
    </row>
    <row r="277" spans="7:28">
      <c r="G277" s="6">
        <v>1498023</v>
      </c>
      <c r="H277" s="6">
        <v>31207734</v>
      </c>
      <c r="I277" s="12">
        <f t="shared" si="120"/>
        <v>62415468</v>
      </c>
      <c r="J277" s="6">
        <v>12925174.310547</v>
      </c>
      <c r="K277" s="12">
        <f t="shared" si="121"/>
        <v>103401394.484376</v>
      </c>
      <c r="L277" s="6">
        <f t="shared" si="122"/>
        <v>404.45326799999998</v>
      </c>
      <c r="M277" s="6">
        <f t="shared" si="123"/>
        <v>5242880</v>
      </c>
      <c r="N277" s="13">
        <f t="shared" si="124"/>
        <v>0.60362307792116876</v>
      </c>
      <c r="O277" s="13"/>
      <c r="P277" s="7">
        <f t="shared" si="125"/>
        <v>2.9780163262492956E-2</v>
      </c>
      <c r="Q277" s="7">
        <f t="shared" si="126"/>
        <v>0</v>
      </c>
      <c r="R277" s="6">
        <f t="shared" si="127"/>
        <v>2.9780163262492956E-2</v>
      </c>
      <c r="S277" s="6">
        <f t="shared" si="128"/>
        <v>2.9780163262492956E-2</v>
      </c>
      <c r="T277" s="7">
        <f t="shared" si="129"/>
        <v>2.3147830376404943E-2</v>
      </c>
      <c r="U277" s="7">
        <f t="shared" si="130"/>
        <v>0.54538763832005266</v>
      </c>
      <c r="V277" s="7">
        <f t="shared" si="131"/>
        <v>4.1214004193938036</v>
      </c>
      <c r="W277" s="6">
        <f t="shared" si="132"/>
        <v>4.6899358880902611</v>
      </c>
      <c r="X277" s="6">
        <v>1.6109999999999999E-2</v>
      </c>
      <c r="Y277" s="6">
        <v>4.9249509230818793</v>
      </c>
      <c r="Z277" s="6">
        <f t="shared" si="133"/>
        <v>84.855141294183483</v>
      </c>
      <c r="AA277" s="6">
        <f t="shared" si="135"/>
        <v>84.855141294183483</v>
      </c>
      <c r="AB277" s="6">
        <f t="shared" si="134"/>
        <v>4.7719264346405552</v>
      </c>
    </row>
    <row r="278" spans="7:28">
      <c r="G278" s="6">
        <v>1437960</v>
      </c>
      <c r="H278" s="6">
        <v>32297325</v>
      </c>
      <c r="I278" s="12">
        <f t="shared" si="120"/>
        <v>64594650</v>
      </c>
      <c r="J278" s="6">
        <v>13382476.367187999</v>
      </c>
      <c r="K278" s="12">
        <f t="shared" si="121"/>
        <v>107059810.93750399</v>
      </c>
      <c r="L278" s="6">
        <f t="shared" si="122"/>
        <v>416.32709999999997</v>
      </c>
      <c r="M278" s="6">
        <f t="shared" si="123"/>
        <v>5242880</v>
      </c>
      <c r="N278" s="13">
        <f t="shared" si="124"/>
        <v>0.60335105614661544</v>
      </c>
      <c r="O278" s="13"/>
      <c r="P278" s="7">
        <f t="shared" si="125"/>
        <v>3.0819911866776205E-2</v>
      </c>
      <c r="Q278" s="7">
        <f t="shared" si="126"/>
        <v>0</v>
      </c>
      <c r="R278" s="6">
        <f t="shared" si="127"/>
        <v>3.0819911866776205E-2</v>
      </c>
      <c r="S278" s="6">
        <f t="shared" si="128"/>
        <v>3.0819911866776205E-2</v>
      </c>
      <c r="T278" s="7">
        <f t="shared" si="129"/>
        <v>2.3956016822997233E-2</v>
      </c>
      <c r="U278" s="7">
        <f t="shared" si="130"/>
        <v>0.56468384916239467</v>
      </c>
      <c r="V278" s="7">
        <f t="shared" si="131"/>
        <v>4.1735894749838929</v>
      </c>
      <c r="W278" s="6">
        <f t="shared" si="132"/>
        <v>4.7622293409692844</v>
      </c>
      <c r="X278" s="6">
        <v>1.6313999999999999E-2</v>
      </c>
      <c r="Y278" s="6">
        <v>4.9858846799999998</v>
      </c>
      <c r="Z278" s="6">
        <f t="shared" si="133"/>
        <v>88.916953946157946</v>
      </c>
      <c r="AA278" s="6">
        <f t="shared" si="135"/>
        <v>88.916953946157946</v>
      </c>
      <c r="AB278" s="6">
        <f t="shared" si="134"/>
        <v>4.485770397535858</v>
      </c>
    </row>
    <row r="279" spans="7:28">
      <c r="G279" s="6">
        <v>1391349</v>
      </c>
      <c r="H279" s="6">
        <v>32961525</v>
      </c>
      <c r="I279" s="12">
        <f t="shared" si="120"/>
        <v>65923050</v>
      </c>
      <c r="J279" s="6">
        <v>13718179.478515999</v>
      </c>
      <c r="K279" s="12">
        <f t="shared" si="121"/>
        <v>109745435.828128</v>
      </c>
      <c r="L279" s="6">
        <f t="shared" si="122"/>
        <v>423.36527999999998</v>
      </c>
      <c r="M279" s="6">
        <f t="shared" si="123"/>
        <v>5242880</v>
      </c>
      <c r="N279" s="13">
        <f t="shared" si="124"/>
        <v>0.60069058455644475</v>
      </c>
      <c r="O279" s="13"/>
      <c r="P279" s="7">
        <f t="shared" si="125"/>
        <v>3.145372861357839E-2</v>
      </c>
      <c r="Q279" s="7">
        <f t="shared" si="126"/>
        <v>0</v>
      </c>
      <c r="R279" s="6">
        <f t="shared" si="127"/>
        <v>3.145372861357839E-2</v>
      </c>
      <c r="S279" s="6">
        <f t="shared" si="128"/>
        <v>3.145372861357839E-2</v>
      </c>
      <c r="T279" s="7">
        <f t="shared" si="129"/>
        <v>2.4448676396935161E-2</v>
      </c>
      <c r="U279" s="7">
        <f t="shared" si="130"/>
        <v>0.5788490992909342</v>
      </c>
      <c r="V279" s="7">
        <f t="shared" si="131"/>
        <v>4.4038353084695805</v>
      </c>
      <c r="W279" s="6">
        <f t="shared" si="132"/>
        <v>5.0071330841574495</v>
      </c>
      <c r="X279" s="6">
        <v>1.7214E-2</v>
      </c>
      <c r="Y279" s="6">
        <v>5.2277842125000005</v>
      </c>
      <c r="Z279" s="6">
        <f t="shared" si="133"/>
        <v>82.721788158350122</v>
      </c>
      <c r="AA279" s="6">
        <f t="shared" si="135"/>
        <v>82.721788158350122</v>
      </c>
      <c r="AB279" s="6">
        <f t="shared" si="134"/>
        <v>4.2207390239053586</v>
      </c>
    </row>
    <row r="280" spans="7:28">
      <c r="G280" s="6">
        <v>4194304</v>
      </c>
      <c r="H280" s="6">
        <v>30359198</v>
      </c>
      <c r="I280" s="12">
        <f t="shared" si="120"/>
        <v>60718396</v>
      </c>
      <c r="J280" s="6">
        <v>13354266.863281</v>
      </c>
      <c r="K280" s="12">
        <f t="shared" si="121"/>
        <v>106834134.906248</v>
      </c>
      <c r="L280" s="6">
        <f t="shared" si="122"/>
        <v>448.19645600000001</v>
      </c>
      <c r="M280" s="6">
        <f t="shared" si="123"/>
        <v>5242880</v>
      </c>
      <c r="N280" s="13">
        <f t="shared" si="124"/>
        <v>0.56834265614902257</v>
      </c>
      <c r="O280" s="13"/>
      <c r="P280" s="7">
        <f t="shared" si="125"/>
        <v>2.8970442806207898E-2</v>
      </c>
      <c r="Q280" s="7">
        <f t="shared" si="126"/>
        <v>0</v>
      </c>
      <c r="R280" s="6">
        <f t="shared" si="127"/>
        <v>2.8970442806207898E-2</v>
      </c>
      <c r="S280" s="6">
        <f t="shared" si="128"/>
        <v>2.8970442806207898E-2</v>
      </c>
      <c r="T280" s="7">
        <f t="shared" si="129"/>
        <v>2.2518442565156834E-2</v>
      </c>
      <c r="U280" s="7">
        <f t="shared" si="130"/>
        <v>0.56349352751996518</v>
      </c>
      <c r="V280" s="7">
        <f t="shared" si="131"/>
        <v>4.3089228593327027</v>
      </c>
      <c r="W280" s="6">
        <f t="shared" si="132"/>
        <v>4.8949348294178243</v>
      </c>
      <c r="X280" s="6">
        <v>1.6843E-2</v>
      </c>
      <c r="Y280" s="6">
        <v>5.2113364866722813</v>
      </c>
      <c r="Z280" s="6">
        <f t="shared" si="133"/>
        <v>72.002866509576066</v>
      </c>
      <c r="AA280" s="6">
        <f t="shared" si="135"/>
        <v>72.002866509576066</v>
      </c>
      <c r="AB280" s="6">
        <f t="shared" si="134"/>
        <v>6.071411010661806</v>
      </c>
    </row>
    <row r="281" spans="7:28">
      <c r="G281" s="6">
        <v>986703</v>
      </c>
      <c r="H281" s="6">
        <v>36326514</v>
      </c>
      <c r="I281" s="12">
        <f t="shared" si="120"/>
        <v>72653028</v>
      </c>
      <c r="J281" s="6">
        <v>14745207.863281</v>
      </c>
      <c r="K281" s="12">
        <f t="shared" si="121"/>
        <v>117961662.906248</v>
      </c>
      <c r="L281" s="6">
        <f t="shared" si="122"/>
        <v>455.65222799999998</v>
      </c>
      <c r="M281" s="6">
        <f t="shared" si="123"/>
        <v>5242880</v>
      </c>
      <c r="N281" s="13">
        <f t="shared" si="124"/>
        <v>0.61590372846593566</v>
      </c>
      <c r="O281" s="13"/>
      <c r="P281" s="7">
        <f t="shared" si="125"/>
        <v>3.4664789108918834E-2</v>
      </c>
      <c r="Q281" s="7">
        <f t="shared" si="126"/>
        <v>0</v>
      </c>
      <c r="R281" s="6">
        <f t="shared" si="127"/>
        <v>3.4664789108918834E-2</v>
      </c>
      <c r="S281" s="6">
        <f t="shared" si="128"/>
        <v>3.4664789108918834E-2</v>
      </c>
      <c r="T281" s="7">
        <f t="shared" si="129"/>
        <v>2.6944602393691876E-2</v>
      </c>
      <c r="U281" s="7">
        <f t="shared" si="130"/>
        <v>0.62218534929396707</v>
      </c>
      <c r="V281" s="7">
        <f t="shared" si="131"/>
        <v>4.6399652021443467</v>
      </c>
      <c r="W281" s="6">
        <f t="shared" si="132"/>
        <v>5.2890951538320055</v>
      </c>
      <c r="X281" s="6">
        <v>1.8137E-2</v>
      </c>
      <c r="Y281" s="6">
        <v>5.4263770235272775</v>
      </c>
      <c r="Z281" s="6">
        <f t="shared" si="133"/>
        <v>91.127469310904957</v>
      </c>
      <c r="AA281" s="6">
        <f t="shared" si="135"/>
        <v>91.127469310904957</v>
      </c>
      <c r="AB281" s="6">
        <f t="shared" si="134"/>
        <v>2.5298992145229793</v>
      </c>
    </row>
    <row r="282" spans="7:28">
      <c r="G282" s="6">
        <v>381689</v>
      </c>
      <c r="H282" s="6">
        <v>37464962</v>
      </c>
      <c r="I282" s="12">
        <f t="shared" si="120"/>
        <v>74929924</v>
      </c>
      <c r="J282" s="6">
        <v>7728083.0068359999</v>
      </c>
      <c r="K282" s="12">
        <f t="shared" si="121"/>
        <v>61824664.054687999</v>
      </c>
      <c r="L282" s="6">
        <f t="shared" si="122"/>
        <v>457.213324</v>
      </c>
      <c r="M282" s="6">
        <f t="shared" si="123"/>
        <v>5242880</v>
      </c>
      <c r="N282" s="13">
        <f t="shared" si="124"/>
        <v>1.2119746244592535</v>
      </c>
      <c r="O282" s="13"/>
      <c r="P282" s="7">
        <f t="shared" si="125"/>
        <v>3.5751159792091751E-2</v>
      </c>
      <c r="Q282" s="7">
        <f t="shared" si="126"/>
        <v>0</v>
      </c>
      <c r="R282" s="6">
        <f t="shared" si="127"/>
        <v>3.5751159792091751E-2</v>
      </c>
      <c r="S282" s="6">
        <f t="shared" si="128"/>
        <v>3.5751159792091751E-2</v>
      </c>
      <c r="T282" s="7">
        <f t="shared" si="129"/>
        <v>2.7789027727372222E-2</v>
      </c>
      <c r="U282" s="7">
        <f t="shared" si="130"/>
        <v>0.32609238673093338</v>
      </c>
      <c r="V282" s="7">
        <f t="shared" si="131"/>
        <v>2.5240059924108795</v>
      </c>
      <c r="W282" s="6">
        <f t="shared" si="132"/>
        <v>2.8778874068691853</v>
      </c>
      <c r="X282" s="6">
        <v>9.8659999999999998E-3</v>
      </c>
      <c r="Y282" s="6">
        <v>2.9604166250000001</v>
      </c>
      <c r="Z282" s="6">
        <f t="shared" si="133"/>
        <v>262.36732000903862</v>
      </c>
      <c r="AA282" s="6">
        <f t="shared" si="135"/>
        <v>262.36732000903862</v>
      </c>
      <c r="AB282" s="6">
        <f t="shared" si="134"/>
        <v>2.7877568796863117</v>
      </c>
    </row>
    <row r="283" spans="7:28">
      <c r="G283" s="6">
        <v>12057441</v>
      </c>
      <c r="H283" s="6">
        <v>18082179</v>
      </c>
      <c r="I283" s="12">
        <f t="shared" si="120"/>
        <v>36164358</v>
      </c>
      <c r="J283" s="6">
        <v>18188200.917969</v>
      </c>
      <c r="K283" s="12">
        <f t="shared" si="121"/>
        <v>145505607.343752</v>
      </c>
      <c r="L283" s="6">
        <f t="shared" si="122"/>
        <v>458.13496800000001</v>
      </c>
      <c r="M283" s="6">
        <f t="shared" si="123"/>
        <v>5242880</v>
      </c>
      <c r="N283" s="13">
        <f t="shared" si="124"/>
        <v>0.24854271021021854</v>
      </c>
      <c r="O283" s="13"/>
      <c r="P283" s="7">
        <f t="shared" si="125"/>
        <v>1.725502539728202E-2</v>
      </c>
      <c r="Q283" s="7">
        <f t="shared" si="126"/>
        <v>0</v>
      </c>
      <c r="R283" s="6">
        <f t="shared" si="127"/>
        <v>1.725502539728202E-2</v>
      </c>
      <c r="S283" s="6">
        <f t="shared" si="128"/>
        <v>1.725502539728202E-2</v>
      </c>
      <c r="T283" s="7">
        <f t="shared" si="129"/>
        <v>1.3412162905765331E-2</v>
      </c>
      <c r="U283" s="7">
        <f t="shared" si="130"/>
        <v>0.76746508059448548</v>
      </c>
      <c r="V283" s="7">
        <f t="shared" si="131"/>
        <v>8.6216831492235002</v>
      </c>
      <c r="W283" s="6">
        <f t="shared" si="132"/>
        <v>9.4025603927237515</v>
      </c>
      <c r="X283" s="6">
        <v>3.3701000000000002E-2</v>
      </c>
      <c r="Y283" s="6">
        <v>9.5137923000000004</v>
      </c>
      <c r="Z283" s="6">
        <f t="shared" si="133"/>
        <v>48.799663519533489</v>
      </c>
      <c r="AA283" s="6">
        <f t="shared" si="135"/>
        <v>48.799663519533489</v>
      </c>
      <c r="AB283" s="6">
        <f t="shared" si="134"/>
        <v>1.1691647638371174</v>
      </c>
    </row>
    <row r="284" spans="7:28">
      <c r="G284" s="6">
        <v>8388608</v>
      </c>
      <c r="H284" s="6">
        <v>25165784</v>
      </c>
      <c r="I284" s="12">
        <f t="shared" si="120"/>
        <v>50331568</v>
      </c>
      <c r="J284" s="6">
        <v>14993623.005859001</v>
      </c>
      <c r="K284" s="12">
        <f t="shared" si="121"/>
        <v>119948984.046872</v>
      </c>
      <c r="L284" s="6">
        <f t="shared" si="122"/>
        <v>469.76156800000001</v>
      </c>
      <c r="M284" s="6">
        <f t="shared" si="123"/>
        <v>5242880</v>
      </c>
      <c r="N284" s="13">
        <f t="shared" si="124"/>
        <v>0.41960812256927599</v>
      </c>
      <c r="O284" s="13"/>
      <c r="P284" s="7">
        <f t="shared" si="125"/>
        <v>2.4014597027410992E-2</v>
      </c>
      <c r="Q284" s="7">
        <f t="shared" si="126"/>
        <v>0</v>
      </c>
      <c r="R284" s="6">
        <f t="shared" si="127"/>
        <v>2.4014597027410992E-2</v>
      </c>
      <c r="S284" s="6">
        <f t="shared" si="128"/>
        <v>2.4014597027410992E-2</v>
      </c>
      <c r="T284" s="7">
        <f t="shared" si="129"/>
        <v>1.8666311989241048E-2</v>
      </c>
      <c r="U284" s="7">
        <f t="shared" si="130"/>
        <v>0.63266741666717075</v>
      </c>
      <c r="V284" s="7">
        <f t="shared" si="131"/>
        <v>8.7163397696565053</v>
      </c>
      <c r="W284" s="6">
        <f t="shared" si="132"/>
        <v>9.367673498312918</v>
      </c>
      <c r="X284" s="6">
        <v>3.4070999999999997E-2</v>
      </c>
      <c r="Y284" s="6">
        <v>9.2759433199886416</v>
      </c>
      <c r="Z284" s="6">
        <f t="shared" si="133"/>
        <v>29.516019408262174</v>
      </c>
      <c r="AA284" s="6">
        <f t="shared" si="135"/>
        <v>29.516019408262174</v>
      </c>
      <c r="AB284" s="6">
        <f t="shared" si="134"/>
        <v>0.98890404091417672</v>
      </c>
    </row>
    <row r="285" spans="7:28">
      <c r="G285" s="6">
        <v>14081816</v>
      </c>
      <c r="H285" s="6">
        <v>16933413</v>
      </c>
      <c r="I285" s="12">
        <f t="shared" si="120"/>
        <v>33866826</v>
      </c>
      <c r="J285" s="6">
        <v>23139798.570312001</v>
      </c>
      <c r="K285" s="12">
        <f t="shared" si="121"/>
        <v>185118388.56249601</v>
      </c>
      <c r="L285" s="6">
        <f t="shared" si="122"/>
        <v>484.83727599999997</v>
      </c>
      <c r="M285" s="6">
        <f t="shared" si="123"/>
        <v>5242880</v>
      </c>
      <c r="N285" s="13">
        <f t="shared" si="124"/>
        <v>0.18294684965111693</v>
      </c>
      <c r="O285" s="13"/>
      <c r="P285" s="7">
        <f t="shared" si="125"/>
        <v>1.6158808702074319E-2</v>
      </c>
      <c r="Q285" s="7">
        <f t="shared" si="126"/>
        <v>0</v>
      </c>
      <c r="R285" s="6">
        <f t="shared" si="127"/>
        <v>1.6158808702074319E-2</v>
      </c>
      <c r="S285" s="6">
        <f t="shared" si="128"/>
        <v>1.6158808702074319E-2</v>
      </c>
      <c r="T285" s="7">
        <f t="shared" si="129"/>
        <v>1.2560084362985481E-2</v>
      </c>
      <c r="U285" s="7">
        <f t="shared" si="130"/>
        <v>0.97640153937158802</v>
      </c>
      <c r="V285" s="7">
        <f t="shared" si="131"/>
        <v>10.562655525507845</v>
      </c>
      <c r="W285" s="6">
        <f t="shared" si="132"/>
        <v>11.551617149242418</v>
      </c>
      <c r="X285" s="6">
        <v>4.1287999999999998E-2</v>
      </c>
      <c r="Y285" s="6">
        <v>11.723727599999998</v>
      </c>
      <c r="Z285" s="6">
        <f t="shared" si="133"/>
        <v>60.863183728748503</v>
      </c>
      <c r="AA285" s="6">
        <f t="shared" si="135"/>
        <v>60.863183728748503</v>
      </c>
      <c r="AB285" s="6">
        <f t="shared" si="134"/>
        <v>1.4680522836233469</v>
      </c>
    </row>
    <row r="286" spans="7:28">
      <c r="G286" s="6">
        <v>943695</v>
      </c>
      <c r="H286" s="6">
        <v>39297771</v>
      </c>
      <c r="I286" s="12">
        <f t="shared" si="120"/>
        <v>78595542</v>
      </c>
      <c r="J286" s="6">
        <v>16304191.115234001</v>
      </c>
      <c r="K286" s="12">
        <f t="shared" si="121"/>
        <v>130433528.921872</v>
      </c>
      <c r="L286" s="6">
        <f t="shared" si="122"/>
        <v>490.44715200000002</v>
      </c>
      <c r="M286" s="6">
        <f t="shared" si="123"/>
        <v>5242880</v>
      </c>
      <c r="N286" s="13">
        <f t="shared" si="124"/>
        <v>0.6025716136767082</v>
      </c>
      <c r="O286" s="13"/>
      <c r="P286" s="7">
        <f t="shared" si="125"/>
        <v>3.7500128533268742E-2</v>
      </c>
      <c r="Q286" s="7">
        <f t="shared" si="126"/>
        <v>0</v>
      </c>
      <c r="R286" s="6">
        <f t="shared" si="127"/>
        <v>3.7500128533268742E-2</v>
      </c>
      <c r="S286" s="6">
        <f t="shared" si="128"/>
        <v>3.7500128533268742E-2</v>
      </c>
      <c r="T286" s="7">
        <f t="shared" si="129"/>
        <v>2.914848406740474E-2</v>
      </c>
      <c r="U286" s="7">
        <f t="shared" si="130"/>
        <v>0.68796784270833866</v>
      </c>
      <c r="V286" s="7">
        <f t="shared" si="131"/>
        <v>7.017893004643752</v>
      </c>
      <c r="W286" s="6">
        <f t="shared" si="132"/>
        <v>7.7350093314194952</v>
      </c>
      <c r="X286" s="6">
        <v>2.7432000000000002E-2</v>
      </c>
      <c r="Y286" s="6">
        <v>7.7330807999999998</v>
      </c>
      <c r="Z286" s="6">
        <f t="shared" si="133"/>
        <v>36.702130844520049</v>
      </c>
      <c r="AA286" s="6">
        <f t="shared" si="135"/>
        <v>36.702130844520049</v>
      </c>
      <c r="AB286" s="6">
        <f t="shared" si="134"/>
        <v>2.4938720664802176E-2</v>
      </c>
    </row>
    <row r="287" spans="7:28">
      <c r="G287" s="6">
        <v>2983494</v>
      </c>
      <c r="H287" s="6">
        <v>37269096</v>
      </c>
      <c r="I287" s="12">
        <f t="shared" ref="I287:I322" si="136">2*H287</f>
        <v>74538192</v>
      </c>
      <c r="J287" s="6">
        <v>12708274.914062001</v>
      </c>
      <c r="K287" s="12">
        <f t="shared" ref="K287:K322" si="137">J287*8</f>
        <v>101666199.31249601</v>
      </c>
      <c r="L287" s="6">
        <f t="shared" ref="L287:L322" si="138">((H287+2*G287)*8+(G287+H287)*4)/1000000</f>
        <v>506.89903199999998</v>
      </c>
      <c r="M287" s="6">
        <f t="shared" ref="M287:M322" si="139">40*2^20/8</f>
        <v>5242880</v>
      </c>
      <c r="N287" s="13">
        <f t="shared" ref="N287:N322" si="140">I287/K287</f>
        <v>0.73316591457194713</v>
      </c>
      <c r="O287" s="13"/>
      <c r="P287" s="7">
        <f t="shared" ref="P287:P322" si="141">$B$31*I287</f>
        <v>3.5564253512463388E-2</v>
      </c>
      <c r="Q287" s="7">
        <f t="shared" ref="Q287:Q322" si="142">$C$31*K287</f>
        <v>0</v>
      </c>
      <c r="R287" s="6">
        <f t="shared" ref="R287:R322" si="143">P287+Q287</f>
        <v>3.5564253512463388E-2</v>
      </c>
      <c r="S287" s="6">
        <f t="shared" ref="S287:S322" si="144">MAX(P287,Q287)</f>
        <v>3.5564253512463388E-2</v>
      </c>
      <c r="T287" s="7">
        <f t="shared" ref="T287:T322" si="145">$D$31*I287</f>
        <v>2.7643747299626174E-2</v>
      </c>
      <c r="U287" s="7">
        <f t="shared" ref="U287:U322" si="146">$E$31*K287</f>
        <v>0.53623540201284325</v>
      </c>
      <c r="V287" s="7">
        <f t="shared" ref="V287:V322" si="147">X287*$F$31</f>
        <v>12.612866758345955</v>
      </c>
      <c r="W287" s="6">
        <f t="shared" ref="W287:W322" si="148">SUM(T287:V287)</f>
        <v>13.176745907658425</v>
      </c>
      <c r="X287" s="6">
        <v>4.9301999999999999E-2</v>
      </c>
      <c r="Y287" s="6">
        <v>12.195970200013447</v>
      </c>
      <c r="Z287" s="6">
        <f t="shared" ref="Z287:Z322" si="149">ABS(S287-X287)/ABS(X287)*100</f>
        <v>27.864481131671354</v>
      </c>
      <c r="AA287" s="6">
        <f t="shared" si="135"/>
        <v>27.864481131671354</v>
      </c>
      <c r="AB287" s="6">
        <f t="shared" ref="AB287:AB322" si="150">ABS(W287-Y287)/ABS(Y287)*100</f>
        <v>8.0418014439220027</v>
      </c>
    </row>
    <row r="288" spans="7:28">
      <c r="G288" s="6">
        <v>3148440</v>
      </c>
      <c r="H288" s="6">
        <v>39383235</v>
      </c>
      <c r="I288" s="12">
        <f t="shared" si="136"/>
        <v>78766470</v>
      </c>
      <c r="J288" s="6">
        <v>13747212.785156</v>
      </c>
      <c r="K288" s="12">
        <f t="shared" si="137"/>
        <v>109977702.281248</v>
      </c>
      <c r="L288" s="6">
        <f t="shared" si="138"/>
        <v>535.56762000000003</v>
      </c>
      <c r="M288" s="6">
        <f t="shared" si="139"/>
        <v>5242880</v>
      </c>
      <c r="N288" s="13">
        <f t="shared" si="140"/>
        <v>0.71620399741184859</v>
      </c>
      <c r="O288" s="13"/>
      <c r="P288" s="7">
        <f t="shared" si="141"/>
        <v>3.758168305667841E-2</v>
      </c>
      <c r="Q288" s="7">
        <f t="shared" si="142"/>
        <v>0</v>
      </c>
      <c r="R288" s="6">
        <f t="shared" si="143"/>
        <v>3.758168305667841E-2</v>
      </c>
      <c r="S288" s="6">
        <f t="shared" si="144"/>
        <v>3.758168305667841E-2</v>
      </c>
      <c r="T288" s="7">
        <f t="shared" si="145"/>
        <v>2.9211875602826346E-2</v>
      </c>
      <c r="U288" s="7">
        <f t="shared" si="146"/>
        <v>0.5800741819212003</v>
      </c>
      <c r="V288" s="7">
        <f t="shared" si="147"/>
        <v>13.599853897887934</v>
      </c>
      <c r="W288" s="6">
        <f t="shared" si="148"/>
        <v>14.209139955411962</v>
      </c>
      <c r="X288" s="6">
        <v>5.3159999999999999E-2</v>
      </c>
      <c r="Y288" s="6">
        <v>13.17526300001772</v>
      </c>
      <c r="Z288" s="6">
        <f t="shared" si="149"/>
        <v>29.304584167271614</v>
      </c>
      <c r="AA288" s="6">
        <f t="shared" ref="AA288:AA322" si="151">ABS(R288-X288)/ABS(X288)*100</f>
        <v>29.304584167271614</v>
      </c>
      <c r="AB288" s="6">
        <f t="shared" si="150"/>
        <v>7.8471067742089913</v>
      </c>
    </row>
    <row r="289" spans="7:28">
      <c r="G289" s="6">
        <v>1470152</v>
      </c>
      <c r="H289" s="6">
        <v>44279572</v>
      </c>
      <c r="I289" s="12">
        <f t="shared" si="136"/>
        <v>88559144</v>
      </c>
      <c r="J289" s="6">
        <v>18211464.568358999</v>
      </c>
      <c r="K289" s="12">
        <f t="shared" si="137"/>
        <v>145691716.54687199</v>
      </c>
      <c r="L289" s="6">
        <f t="shared" si="138"/>
        <v>560.75790400000005</v>
      </c>
      <c r="M289" s="6">
        <f t="shared" si="139"/>
        <v>5242880</v>
      </c>
      <c r="N289" s="13">
        <f t="shared" si="140"/>
        <v>0.60785297955844131</v>
      </c>
      <c r="O289" s="13"/>
      <c r="P289" s="7">
        <f t="shared" si="141"/>
        <v>4.2254041365301039E-2</v>
      </c>
      <c r="Q289" s="7">
        <f t="shared" si="142"/>
        <v>0</v>
      </c>
      <c r="R289" s="6">
        <f t="shared" si="143"/>
        <v>4.2254041365301039E-2</v>
      </c>
      <c r="S289" s="6">
        <f t="shared" si="144"/>
        <v>4.2254041365301039E-2</v>
      </c>
      <c r="T289" s="7">
        <f t="shared" si="145"/>
        <v>3.284365413380573E-2</v>
      </c>
      <c r="U289" s="7">
        <f t="shared" si="146"/>
        <v>0.7684467081563322</v>
      </c>
      <c r="V289" s="7">
        <f t="shared" si="147"/>
        <v>5.6760714528299392</v>
      </c>
      <c r="W289" s="6">
        <f t="shared" si="148"/>
        <v>6.4773618151200774</v>
      </c>
      <c r="X289" s="6">
        <v>2.2186999999999998E-2</v>
      </c>
      <c r="Y289" s="6">
        <v>6.7423827777802421</v>
      </c>
      <c r="Z289" s="6">
        <f t="shared" si="149"/>
        <v>90.445041534687164</v>
      </c>
      <c r="AA289" s="6">
        <f t="shared" si="151"/>
        <v>90.445041534687164</v>
      </c>
      <c r="AB289" s="6">
        <f t="shared" si="150"/>
        <v>3.9306721584178006</v>
      </c>
    </row>
    <row r="290" spans="7:28">
      <c r="G290" s="6">
        <v>1470152</v>
      </c>
      <c r="H290" s="6">
        <v>44279572</v>
      </c>
      <c r="I290" s="12">
        <f t="shared" si="136"/>
        <v>88559144</v>
      </c>
      <c r="J290" s="6">
        <v>18212380.072266001</v>
      </c>
      <c r="K290" s="12">
        <f t="shared" si="137"/>
        <v>145699040.57812801</v>
      </c>
      <c r="L290" s="6">
        <f t="shared" si="138"/>
        <v>560.75790400000005</v>
      </c>
      <c r="M290" s="6">
        <f t="shared" si="139"/>
        <v>5242880</v>
      </c>
      <c r="N290" s="13">
        <f t="shared" si="140"/>
        <v>0.60782242387184449</v>
      </c>
      <c r="O290" s="13"/>
      <c r="P290" s="7">
        <f t="shared" si="141"/>
        <v>4.2254041365301039E-2</v>
      </c>
      <c r="Q290" s="7">
        <f t="shared" si="142"/>
        <v>0</v>
      </c>
      <c r="R290" s="6">
        <f t="shared" si="143"/>
        <v>4.2254041365301039E-2</v>
      </c>
      <c r="S290" s="6">
        <f t="shared" si="144"/>
        <v>4.2254041365301039E-2</v>
      </c>
      <c r="T290" s="7">
        <f t="shared" si="145"/>
        <v>3.284365413380573E-2</v>
      </c>
      <c r="U290" s="7">
        <f t="shared" si="146"/>
        <v>0.76848533854550261</v>
      </c>
      <c r="V290" s="7">
        <f t="shared" si="147"/>
        <v>5.6717223648640989</v>
      </c>
      <c r="W290" s="6">
        <f t="shared" si="148"/>
        <v>6.4730513575434072</v>
      </c>
      <c r="X290" s="6">
        <v>2.2169999999999999E-2</v>
      </c>
      <c r="Y290" s="6">
        <v>6.7766300000073896</v>
      </c>
      <c r="Z290" s="6">
        <f t="shared" si="149"/>
        <v>90.591075170505377</v>
      </c>
      <c r="AA290" s="6">
        <f t="shared" si="151"/>
        <v>90.591075170505377</v>
      </c>
      <c r="AB290" s="6">
        <f t="shared" si="150"/>
        <v>4.4797877774594648</v>
      </c>
    </row>
    <row r="291" spans="7:28">
      <c r="G291" s="6">
        <v>1102824</v>
      </c>
      <c r="H291" s="6">
        <v>45204422</v>
      </c>
      <c r="I291" s="12">
        <f t="shared" si="136"/>
        <v>90408844</v>
      </c>
      <c r="J291" s="6">
        <v>18733101.697266001</v>
      </c>
      <c r="K291" s="12">
        <f t="shared" si="137"/>
        <v>149864813.57812801</v>
      </c>
      <c r="L291" s="6">
        <f t="shared" si="138"/>
        <v>564.50954400000001</v>
      </c>
      <c r="M291" s="6">
        <f t="shared" si="139"/>
        <v>5242880</v>
      </c>
      <c r="N291" s="13">
        <f t="shared" si="140"/>
        <v>0.60326931880422863</v>
      </c>
      <c r="O291" s="13"/>
      <c r="P291" s="7">
        <f t="shared" si="141"/>
        <v>4.313658490381353E-2</v>
      </c>
      <c r="Q291" s="7">
        <f t="shared" si="142"/>
        <v>0</v>
      </c>
      <c r="R291" s="6">
        <f t="shared" si="143"/>
        <v>4.313658490381353E-2</v>
      </c>
      <c r="S291" s="6">
        <f t="shared" si="144"/>
        <v>4.313658490381353E-2</v>
      </c>
      <c r="T291" s="7">
        <f t="shared" si="145"/>
        <v>3.3529646616426163E-2</v>
      </c>
      <c r="U291" s="7">
        <f t="shared" si="146"/>
        <v>0.7904575866914475</v>
      </c>
      <c r="V291" s="7">
        <f t="shared" si="147"/>
        <v>7.8813148802150792</v>
      </c>
      <c r="W291" s="6">
        <f t="shared" si="148"/>
        <v>8.7053021135229525</v>
      </c>
      <c r="X291" s="6">
        <v>3.0807000000000001E-2</v>
      </c>
      <c r="Y291" s="6">
        <v>8.6926351499911991</v>
      </c>
      <c r="Z291" s="6">
        <f t="shared" si="149"/>
        <v>40.022023903052968</v>
      </c>
      <c r="AA291" s="6">
        <f t="shared" si="151"/>
        <v>40.022023903052968</v>
      </c>
      <c r="AB291" s="6">
        <f t="shared" si="150"/>
        <v>0.1457206395205275</v>
      </c>
    </row>
    <row r="292" spans="7:28">
      <c r="G292" s="6">
        <v>16002413</v>
      </c>
      <c r="H292" s="6">
        <v>23998813</v>
      </c>
      <c r="I292" s="12">
        <f t="shared" si="136"/>
        <v>47997626</v>
      </c>
      <c r="J292" s="6">
        <v>26978087.253906</v>
      </c>
      <c r="K292" s="12">
        <f t="shared" si="137"/>
        <v>215824698.031248</v>
      </c>
      <c r="L292" s="6">
        <f t="shared" si="138"/>
        <v>608.03401599999995</v>
      </c>
      <c r="M292" s="6">
        <f t="shared" si="139"/>
        <v>5242880</v>
      </c>
      <c r="N292" s="13">
        <f t="shared" si="140"/>
        <v>0.2223917208634329</v>
      </c>
      <c r="O292" s="13"/>
      <c r="P292" s="7">
        <f t="shared" si="141"/>
        <v>2.2901008104146182E-2</v>
      </c>
      <c r="Q292" s="7">
        <f t="shared" si="142"/>
        <v>0</v>
      </c>
      <c r="R292" s="6">
        <f t="shared" si="143"/>
        <v>2.2901008104146182E-2</v>
      </c>
      <c r="S292" s="6">
        <f t="shared" si="144"/>
        <v>2.2901008104146182E-2</v>
      </c>
      <c r="T292" s="7">
        <f t="shared" si="145"/>
        <v>1.7800730183071344E-2</v>
      </c>
      <c r="U292" s="7">
        <f t="shared" si="146"/>
        <v>1.1383610727627724</v>
      </c>
      <c r="V292" s="7">
        <f t="shared" si="147"/>
        <v>13.40491242553672</v>
      </c>
      <c r="W292" s="6">
        <f t="shared" si="148"/>
        <v>14.561074228482564</v>
      </c>
      <c r="X292" s="6">
        <v>5.2398E-2</v>
      </c>
      <c r="Y292" s="6">
        <v>14.601576000017467</v>
      </c>
      <c r="Z292" s="6">
        <f t="shared" si="149"/>
        <v>56.294117897350695</v>
      </c>
      <c r="AA292" s="6">
        <f t="shared" si="151"/>
        <v>56.294117897350695</v>
      </c>
      <c r="AB292" s="6">
        <f t="shared" si="150"/>
        <v>0.27737945229236954</v>
      </c>
    </row>
    <row r="293" spans="7:28">
      <c r="G293" s="6">
        <v>4802000</v>
      </c>
      <c r="H293" s="6">
        <v>42681372</v>
      </c>
      <c r="I293" s="12">
        <f t="shared" si="136"/>
        <v>85362744</v>
      </c>
      <c r="J293" s="6">
        <v>18331119.820312001</v>
      </c>
      <c r="K293" s="12">
        <f t="shared" si="137"/>
        <v>146648958.56249601</v>
      </c>
      <c r="L293" s="6">
        <f t="shared" si="138"/>
        <v>608.21646399999997</v>
      </c>
      <c r="M293" s="6">
        <f t="shared" si="139"/>
        <v>5242880</v>
      </c>
      <c r="N293" s="13">
        <f t="shared" si="140"/>
        <v>0.58208898881216231</v>
      </c>
      <c r="O293" s="13"/>
      <c r="P293" s="7">
        <f t="shared" si="141"/>
        <v>4.0728949638804135E-2</v>
      </c>
      <c r="Q293" s="7">
        <f t="shared" si="142"/>
        <v>0</v>
      </c>
      <c r="R293" s="6">
        <f t="shared" si="143"/>
        <v>4.0728949638804135E-2</v>
      </c>
      <c r="S293" s="6">
        <f t="shared" si="144"/>
        <v>4.0728949638804135E-2</v>
      </c>
      <c r="T293" s="7">
        <f t="shared" si="145"/>
        <v>3.1658215213198095E-2</v>
      </c>
      <c r="U293" s="7">
        <f t="shared" si="146"/>
        <v>0.7734956532387971</v>
      </c>
      <c r="V293" s="7">
        <f t="shared" si="147"/>
        <v>6.0841182355073533</v>
      </c>
      <c r="W293" s="6">
        <f t="shared" si="148"/>
        <v>6.8892721039593487</v>
      </c>
      <c r="X293" s="6">
        <v>2.3782000000000001E-2</v>
      </c>
      <c r="Y293" s="6">
        <v>7.181450540000001</v>
      </c>
      <c r="Z293" s="6">
        <f t="shared" si="149"/>
        <v>71.259564539585114</v>
      </c>
      <c r="AA293" s="6">
        <f t="shared" si="151"/>
        <v>71.259564539585114</v>
      </c>
      <c r="AB293" s="6">
        <f t="shared" si="150"/>
        <v>4.0685156071638451</v>
      </c>
    </row>
    <row r="294" spans="7:28">
      <c r="G294" s="6">
        <v>3566907</v>
      </c>
      <c r="H294" s="6">
        <v>45030389</v>
      </c>
      <c r="I294" s="12">
        <f t="shared" si="136"/>
        <v>90060778</v>
      </c>
      <c r="J294" s="6">
        <v>16563088.847656</v>
      </c>
      <c r="K294" s="12">
        <f t="shared" si="137"/>
        <v>132504710.781248</v>
      </c>
      <c r="L294" s="6">
        <f t="shared" si="138"/>
        <v>611.702808</v>
      </c>
      <c r="M294" s="6">
        <f t="shared" si="139"/>
        <v>5242880</v>
      </c>
      <c r="N294" s="13">
        <f t="shared" si="140"/>
        <v>0.67967982020413842</v>
      </c>
      <c r="O294" s="13"/>
      <c r="P294" s="7">
        <f t="shared" si="141"/>
        <v>4.2970512892527436E-2</v>
      </c>
      <c r="Q294" s="7">
        <f t="shared" si="142"/>
        <v>0</v>
      </c>
      <c r="R294" s="6">
        <f t="shared" si="143"/>
        <v>4.2970512892527436E-2</v>
      </c>
      <c r="S294" s="6">
        <f t="shared" si="144"/>
        <v>4.2970512892527436E-2</v>
      </c>
      <c r="T294" s="7">
        <f t="shared" si="145"/>
        <v>3.340056046220885E-2</v>
      </c>
      <c r="U294" s="7">
        <f t="shared" si="146"/>
        <v>0.69889223099583986</v>
      </c>
      <c r="V294" s="7">
        <f t="shared" si="147"/>
        <v>16.235145376483565</v>
      </c>
      <c r="W294" s="6">
        <f t="shared" si="148"/>
        <v>16.967438167941616</v>
      </c>
      <c r="X294" s="6">
        <v>6.3461000000000004E-2</v>
      </c>
      <c r="Y294" s="6">
        <v>15.814027907151925</v>
      </c>
      <c r="Z294" s="6">
        <f t="shared" si="149"/>
        <v>32.288314252017095</v>
      </c>
      <c r="AA294" s="6">
        <f t="shared" si="151"/>
        <v>32.288314252017095</v>
      </c>
      <c r="AB294" s="6">
        <f t="shared" si="150"/>
        <v>7.2935893850804403</v>
      </c>
    </row>
    <row r="295" spans="7:28">
      <c r="G295" s="6">
        <v>3542400</v>
      </c>
      <c r="H295" s="6">
        <v>50194096</v>
      </c>
      <c r="I295" s="12">
        <f t="shared" si="136"/>
        <v>100388192</v>
      </c>
      <c r="J295" s="6">
        <v>21592601.132812001</v>
      </c>
      <c r="K295" s="12">
        <f t="shared" si="137"/>
        <v>172740809.06249601</v>
      </c>
      <c r="L295" s="6">
        <f t="shared" si="138"/>
        <v>673.17715199999998</v>
      </c>
      <c r="M295" s="6">
        <f t="shared" si="139"/>
        <v>5242880</v>
      </c>
      <c r="N295" s="13">
        <f t="shared" si="140"/>
        <v>0.58114925213578505</v>
      </c>
      <c r="O295" s="13"/>
      <c r="P295" s="7">
        <f t="shared" si="141"/>
        <v>4.7898010592286017E-2</v>
      </c>
      <c r="Q295" s="7">
        <f t="shared" si="142"/>
        <v>0</v>
      </c>
      <c r="R295" s="6">
        <f t="shared" si="143"/>
        <v>4.7898010592286017E-2</v>
      </c>
      <c r="S295" s="6">
        <f t="shared" si="144"/>
        <v>4.7898010592286017E-2</v>
      </c>
      <c r="T295" s="7">
        <f t="shared" si="145"/>
        <v>3.7230656352844643E-2</v>
      </c>
      <c r="U295" s="7">
        <f t="shared" si="146"/>
        <v>0.9111163574329274</v>
      </c>
      <c r="V295" s="7">
        <f t="shared" si="147"/>
        <v>7.0885017269126953</v>
      </c>
      <c r="W295" s="6">
        <f t="shared" si="148"/>
        <v>8.036848740698467</v>
      </c>
      <c r="X295" s="6">
        <v>2.7708E-2</v>
      </c>
      <c r="Y295" s="6">
        <v>8.3814391000092368</v>
      </c>
      <c r="Z295" s="6">
        <f t="shared" si="149"/>
        <v>72.867080237786979</v>
      </c>
      <c r="AA295" s="6">
        <f t="shared" si="151"/>
        <v>72.867080237786979</v>
      </c>
      <c r="AB295" s="6">
        <f t="shared" si="150"/>
        <v>4.1113507501401516</v>
      </c>
    </row>
    <row r="296" spans="7:28">
      <c r="G296" s="6">
        <v>18318143</v>
      </c>
      <c r="H296" s="6">
        <v>27470081</v>
      </c>
      <c r="I296" s="12">
        <f t="shared" si="136"/>
        <v>54940162</v>
      </c>
      <c r="J296" s="6">
        <v>27030438.128906</v>
      </c>
      <c r="K296" s="12">
        <f t="shared" si="137"/>
        <v>216243505.031248</v>
      </c>
      <c r="L296" s="6">
        <f t="shared" si="138"/>
        <v>696.00383199999999</v>
      </c>
      <c r="M296" s="6">
        <f t="shared" si="139"/>
        <v>5242880</v>
      </c>
      <c r="N296" s="13">
        <f t="shared" si="140"/>
        <v>0.25406618336148845</v>
      </c>
      <c r="O296" s="13"/>
      <c r="P296" s="7">
        <f t="shared" si="141"/>
        <v>2.6213485958766047E-2</v>
      </c>
      <c r="Q296" s="7">
        <f t="shared" si="142"/>
        <v>0</v>
      </c>
      <c r="R296" s="6">
        <f t="shared" si="143"/>
        <v>2.6213485958766047E-2</v>
      </c>
      <c r="S296" s="6">
        <f t="shared" si="144"/>
        <v>2.6213485958766047E-2</v>
      </c>
      <c r="T296" s="7">
        <f t="shared" si="145"/>
        <v>2.0375486903794562E-2</v>
      </c>
      <c r="U296" s="7">
        <f t="shared" si="146"/>
        <v>1.140570058064962</v>
      </c>
      <c r="V296" s="7">
        <f t="shared" si="147"/>
        <v>13.563270393234099</v>
      </c>
      <c r="W296" s="6">
        <f t="shared" si="148"/>
        <v>14.724215938202855</v>
      </c>
      <c r="X296" s="6">
        <v>5.3017000000000002E-2</v>
      </c>
      <c r="Y296" s="6">
        <v>14.706915799999999</v>
      </c>
      <c r="Z296" s="6">
        <f t="shared" si="149"/>
        <v>50.55645178194532</v>
      </c>
      <c r="AA296" s="6">
        <f t="shared" si="151"/>
        <v>50.55645178194532</v>
      </c>
      <c r="AB296" s="6">
        <f t="shared" si="150"/>
        <v>0.11763267321388976</v>
      </c>
    </row>
    <row r="297" spans="7:28">
      <c r="G297" s="6">
        <v>1139905</v>
      </c>
      <c r="H297" s="6">
        <v>57515616</v>
      </c>
      <c r="I297" s="12">
        <f t="shared" si="136"/>
        <v>115031232</v>
      </c>
      <c r="J297" s="6">
        <v>24255732.007812001</v>
      </c>
      <c r="K297" s="12">
        <f t="shared" si="137"/>
        <v>194045856.06249601</v>
      </c>
      <c r="L297" s="6">
        <f t="shared" si="138"/>
        <v>712.98549200000002</v>
      </c>
      <c r="M297" s="6">
        <f t="shared" si="139"/>
        <v>5242880</v>
      </c>
      <c r="N297" s="13">
        <f t="shared" si="140"/>
        <v>0.59280437281253817</v>
      </c>
      <c r="O297" s="13"/>
      <c r="P297" s="7">
        <f t="shared" si="141"/>
        <v>5.4884614006991086E-2</v>
      </c>
      <c r="Q297" s="7">
        <f t="shared" si="142"/>
        <v>0</v>
      </c>
      <c r="R297" s="6">
        <f t="shared" si="143"/>
        <v>5.4884614006991086E-2</v>
      </c>
      <c r="S297" s="6">
        <f t="shared" si="144"/>
        <v>5.4884614006991086E-2</v>
      </c>
      <c r="T297" s="7">
        <f t="shared" si="145"/>
        <v>4.2661275027608289E-2</v>
      </c>
      <c r="U297" s="7">
        <f t="shared" si="146"/>
        <v>1.0234892062283412</v>
      </c>
      <c r="V297" s="7">
        <f t="shared" si="147"/>
        <v>19.358813850772723</v>
      </c>
      <c r="W297" s="6">
        <f t="shared" si="148"/>
        <v>20.424964332028672</v>
      </c>
      <c r="X297" s="6">
        <v>7.5671000000000002E-2</v>
      </c>
      <c r="Y297" s="6">
        <v>18.993866123533863</v>
      </c>
      <c r="Z297" s="6">
        <f t="shared" si="149"/>
        <v>27.46942156573709</v>
      </c>
      <c r="AA297" s="6">
        <f t="shared" si="151"/>
        <v>27.46942156573709</v>
      </c>
      <c r="AB297" s="6">
        <f t="shared" si="150"/>
        <v>7.5345282481571445</v>
      </c>
    </row>
    <row r="298" spans="7:28">
      <c r="G298" s="6">
        <v>19458087</v>
      </c>
      <c r="H298" s="6">
        <v>29179764</v>
      </c>
      <c r="I298" s="12">
        <f t="shared" si="136"/>
        <v>58359528</v>
      </c>
      <c r="J298" s="6">
        <v>38989455.371094003</v>
      </c>
      <c r="K298" s="12">
        <f t="shared" si="137"/>
        <v>311915642.96875203</v>
      </c>
      <c r="L298" s="6">
        <f t="shared" si="138"/>
        <v>739.31890799999996</v>
      </c>
      <c r="M298" s="6">
        <f t="shared" si="139"/>
        <v>5242880</v>
      </c>
      <c r="N298" s="13">
        <f t="shared" si="140"/>
        <v>0.18710035650839899</v>
      </c>
      <c r="O298" s="13"/>
      <c r="P298" s="7">
        <f t="shared" si="141"/>
        <v>2.7844960992073776E-2</v>
      </c>
      <c r="Q298" s="7">
        <f t="shared" si="142"/>
        <v>0</v>
      </c>
      <c r="R298" s="6">
        <f t="shared" si="143"/>
        <v>2.7844960992073776E-2</v>
      </c>
      <c r="S298" s="6">
        <f t="shared" si="144"/>
        <v>2.7844960992073776E-2</v>
      </c>
      <c r="T298" s="7">
        <f t="shared" si="145"/>
        <v>2.1643616530938367E-2</v>
      </c>
      <c r="U298" s="7">
        <f t="shared" si="146"/>
        <v>1.6451899582409681</v>
      </c>
      <c r="V298" s="7">
        <f t="shared" si="147"/>
        <v>18.243400701886504</v>
      </c>
      <c r="W298" s="6">
        <f t="shared" si="148"/>
        <v>19.910234276658411</v>
      </c>
      <c r="X298" s="6">
        <v>7.1310999999999999E-2</v>
      </c>
      <c r="Y298" s="6">
        <v>20.000061337499996</v>
      </c>
      <c r="Z298" s="6">
        <f t="shared" si="149"/>
        <v>60.952782891736511</v>
      </c>
      <c r="AA298" s="6">
        <f t="shared" si="151"/>
        <v>60.952782891736511</v>
      </c>
      <c r="AB298" s="6">
        <f t="shared" si="150"/>
        <v>0.44913392677031666</v>
      </c>
    </row>
    <row r="299" spans="7:28">
      <c r="G299" s="6">
        <v>1564794</v>
      </c>
      <c r="H299" s="6">
        <v>59485419</v>
      </c>
      <c r="I299" s="12">
        <f t="shared" si="136"/>
        <v>118970838</v>
      </c>
      <c r="J299" s="6">
        <v>24081503.091797002</v>
      </c>
      <c r="K299" s="12">
        <f t="shared" si="137"/>
        <v>192652024.73437601</v>
      </c>
      <c r="L299" s="6">
        <f t="shared" si="138"/>
        <v>745.12090799999999</v>
      </c>
      <c r="M299" s="6">
        <f t="shared" si="139"/>
        <v>5242880</v>
      </c>
      <c r="N299" s="13">
        <f t="shared" si="140"/>
        <v>0.61754262984795583</v>
      </c>
      <c r="O299" s="13"/>
      <c r="P299" s="7">
        <f t="shared" si="141"/>
        <v>5.6764310076399663E-2</v>
      </c>
      <c r="Q299" s="7">
        <f t="shared" si="142"/>
        <v>0</v>
      </c>
      <c r="R299" s="6">
        <f t="shared" si="143"/>
        <v>5.6764310076399663E-2</v>
      </c>
      <c r="S299" s="6">
        <f t="shared" si="144"/>
        <v>5.6764310076399663E-2</v>
      </c>
      <c r="T299" s="7">
        <f t="shared" si="145"/>
        <v>4.4122344444533383E-2</v>
      </c>
      <c r="U299" s="7">
        <f t="shared" si="146"/>
        <v>1.0161374835552517</v>
      </c>
      <c r="V299" s="7">
        <f t="shared" si="147"/>
        <v>7.8948738015203475</v>
      </c>
      <c r="W299" s="6">
        <f t="shared" si="148"/>
        <v>8.955133629520132</v>
      </c>
      <c r="X299" s="6">
        <v>3.0859999999999999E-2</v>
      </c>
      <c r="Y299" s="6">
        <v>9.2255969999999987</v>
      </c>
      <c r="Z299" s="6">
        <f t="shared" si="149"/>
        <v>83.94138067530676</v>
      </c>
      <c r="AA299" s="6">
        <f t="shared" si="151"/>
        <v>83.94138067530676</v>
      </c>
      <c r="AB299" s="6">
        <f t="shared" si="150"/>
        <v>2.931662530672722</v>
      </c>
    </row>
    <row r="300" spans="7:28">
      <c r="G300" s="6">
        <v>21198119</v>
      </c>
      <c r="H300" s="6">
        <v>31790179</v>
      </c>
      <c r="I300" s="12">
        <f t="shared" si="136"/>
        <v>63580358</v>
      </c>
      <c r="J300" s="6">
        <v>42101072.351562001</v>
      </c>
      <c r="K300" s="12">
        <f t="shared" si="137"/>
        <v>336808578.81249601</v>
      </c>
      <c r="L300" s="6">
        <f t="shared" si="138"/>
        <v>805.44452799999999</v>
      </c>
      <c r="M300" s="6">
        <f t="shared" si="139"/>
        <v>5242880</v>
      </c>
      <c r="N300" s="13">
        <f t="shared" si="140"/>
        <v>0.18877297669842219</v>
      </c>
      <c r="O300" s="13"/>
      <c r="P300" s="7">
        <f t="shared" si="141"/>
        <v>3.0335964820895841E-2</v>
      </c>
      <c r="Q300" s="7">
        <f t="shared" si="142"/>
        <v>0</v>
      </c>
      <c r="R300" s="6">
        <f t="shared" si="143"/>
        <v>3.0335964820895841E-2</v>
      </c>
      <c r="S300" s="6">
        <f t="shared" si="144"/>
        <v>3.0335964820895841E-2</v>
      </c>
      <c r="T300" s="7">
        <f t="shared" si="145"/>
        <v>2.3579849505495992E-2</v>
      </c>
      <c r="U300" s="7">
        <f t="shared" si="146"/>
        <v>1.7764870220607747</v>
      </c>
      <c r="V300" s="7">
        <f t="shared" si="147"/>
        <v>19.505915355499688</v>
      </c>
      <c r="W300" s="6">
        <f t="shared" si="148"/>
        <v>21.305982227065957</v>
      </c>
      <c r="X300" s="6">
        <v>7.6245999999999994E-2</v>
      </c>
      <c r="Y300" s="6">
        <v>21.353539477769303</v>
      </c>
      <c r="Z300" s="6">
        <f t="shared" si="149"/>
        <v>60.213040919004477</v>
      </c>
      <c r="AA300" s="6">
        <f t="shared" si="151"/>
        <v>60.213040919004477</v>
      </c>
      <c r="AB300" s="6">
        <f t="shared" si="150"/>
        <v>0.22271366652285579</v>
      </c>
    </row>
    <row r="301" spans="7:28">
      <c r="G301" s="6">
        <v>2164760</v>
      </c>
      <c r="H301" s="6">
        <v>64685452</v>
      </c>
      <c r="I301" s="12">
        <f t="shared" si="136"/>
        <v>129370904</v>
      </c>
      <c r="J301" s="6">
        <v>26464242.808594</v>
      </c>
      <c r="K301" s="12">
        <f t="shared" si="137"/>
        <v>211713942.468752</v>
      </c>
      <c r="L301" s="6">
        <f t="shared" si="138"/>
        <v>819.520624</v>
      </c>
      <c r="M301" s="6">
        <f t="shared" si="139"/>
        <v>5242880</v>
      </c>
      <c r="N301" s="13">
        <f t="shared" si="140"/>
        <v>0.61106463982217207</v>
      </c>
      <c r="O301" s="13"/>
      <c r="P301" s="7">
        <f t="shared" si="141"/>
        <v>6.1726472074779652E-2</v>
      </c>
      <c r="Q301" s="7">
        <f t="shared" si="142"/>
        <v>0</v>
      </c>
      <c r="R301" s="6">
        <f t="shared" si="143"/>
        <v>6.1726472074779652E-2</v>
      </c>
      <c r="S301" s="6">
        <f t="shared" si="144"/>
        <v>6.1726472074779652E-2</v>
      </c>
      <c r="T301" s="7">
        <f t="shared" si="145"/>
        <v>4.7979384556311705E-2</v>
      </c>
      <c r="U301" s="7">
        <f t="shared" si="146"/>
        <v>1.1166790124857278</v>
      </c>
      <c r="V301" s="7">
        <f t="shared" si="147"/>
        <v>8.2735002832523676</v>
      </c>
      <c r="W301" s="6">
        <f t="shared" si="148"/>
        <v>9.4381586802944071</v>
      </c>
      <c r="X301" s="6">
        <v>3.2340000000000001E-2</v>
      </c>
      <c r="Y301" s="6">
        <v>9.8050568000107798</v>
      </c>
      <c r="Z301" s="6">
        <f t="shared" si="149"/>
        <v>90.867260589918516</v>
      </c>
      <c r="AA301" s="6">
        <f t="shared" si="151"/>
        <v>90.867260589918516</v>
      </c>
      <c r="AB301" s="6">
        <f t="shared" si="150"/>
        <v>3.7419275298432684</v>
      </c>
    </row>
    <row r="302" spans="7:28">
      <c r="G302" s="6">
        <v>2164760</v>
      </c>
      <c r="H302" s="6">
        <v>64685452</v>
      </c>
      <c r="I302" s="12">
        <f t="shared" si="136"/>
        <v>129370904</v>
      </c>
      <c r="J302" s="6">
        <v>26464868.0625</v>
      </c>
      <c r="K302" s="12">
        <f t="shared" si="137"/>
        <v>211718944.5</v>
      </c>
      <c r="L302" s="6">
        <f t="shared" si="138"/>
        <v>819.520624</v>
      </c>
      <c r="M302" s="6">
        <f t="shared" si="139"/>
        <v>5242880</v>
      </c>
      <c r="N302" s="13">
        <f t="shared" si="140"/>
        <v>0.61105020292598333</v>
      </c>
      <c r="O302" s="13"/>
      <c r="P302" s="7">
        <f t="shared" si="141"/>
        <v>6.1726472074779652E-2</v>
      </c>
      <c r="Q302" s="7">
        <f t="shared" si="142"/>
        <v>0</v>
      </c>
      <c r="R302" s="6">
        <f t="shared" si="143"/>
        <v>6.1726472074779652E-2</v>
      </c>
      <c r="S302" s="6">
        <f t="shared" si="144"/>
        <v>6.1726472074779652E-2</v>
      </c>
      <c r="T302" s="7">
        <f t="shared" si="145"/>
        <v>4.7979384556311705E-2</v>
      </c>
      <c r="U302" s="7">
        <f t="shared" si="146"/>
        <v>1.1167053955536037</v>
      </c>
      <c r="V302" s="7">
        <f t="shared" si="147"/>
        <v>8.2850125749266503</v>
      </c>
      <c r="W302" s="6">
        <f t="shared" si="148"/>
        <v>9.4496973550365659</v>
      </c>
      <c r="X302" s="6">
        <v>3.2384999999999997E-2</v>
      </c>
      <c r="Y302" s="6">
        <v>9.8381003571521077</v>
      </c>
      <c r="Z302" s="6">
        <f t="shared" si="149"/>
        <v>90.602044387153484</v>
      </c>
      <c r="AA302" s="6">
        <f t="shared" si="151"/>
        <v>90.602044387153484</v>
      </c>
      <c r="AB302" s="6">
        <f t="shared" si="150"/>
        <v>3.9479471444218435</v>
      </c>
    </row>
    <row r="303" spans="7:28">
      <c r="G303" s="6">
        <v>23947347</v>
      </c>
      <c r="H303" s="6">
        <v>28854312</v>
      </c>
      <c r="I303" s="12">
        <f t="shared" si="136"/>
        <v>57708624</v>
      </c>
      <c r="J303" s="6">
        <v>25757851.445312001</v>
      </c>
      <c r="K303" s="12">
        <f t="shared" si="137"/>
        <v>206062811.56249601</v>
      </c>
      <c r="L303" s="6">
        <f t="shared" si="138"/>
        <v>825.19868399999996</v>
      </c>
      <c r="M303" s="6">
        <f t="shared" si="139"/>
        <v>5242880</v>
      </c>
      <c r="N303" s="13">
        <f t="shared" si="140"/>
        <v>0.2800535601859328</v>
      </c>
      <c r="O303" s="13"/>
      <c r="P303" s="7">
        <f t="shared" si="141"/>
        <v>2.7534396511675906E-2</v>
      </c>
      <c r="Q303" s="7">
        <f t="shared" si="142"/>
        <v>0</v>
      </c>
      <c r="R303" s="6">
        <f t="shared" si="143"/>
        <v>2.7534396511675906E-2</v>
      </c>
      <c r="S303" s="6">
        <f t="shared" si="144"/>
        <v>2.7534396511675906E-2</v>
      </c>
      <c r="T303" s="7">
        <f t="shared" si="145"/>
        <v>2.1402217790111439E-2</v>
      </c>
      <c r="U303" s="7">
        <f t="shared" si="146"/>
        <v>1.0868722874007375</v>
      </c>
      <c r="V303" s="7">
        <f t="shared" si="147"/>
        <v>10.779598266392137</v>
      </c>
      <c r="W303" s="6">
        <f t="shared" si="148"/>
        <v>11.887872771582986</v>
      </c>
      <c r="X303" s="6">
        <v>4.2136E-2</v>
      </c>
      <c r="Y303" s="6">
        <v>12.539205422226903</v>
      </c>
      <c r="Z303" s="6">
        <f t="shared" si="149"/>
        <v>34.653511221577972</v>
      </c>
      <c r="AA303" s="6">
        <f t="shared" si="151"/>
        <v>34.653511221577972</v>
      </c>
      <c r="AB303" s="6">
        <f t="shared" si="150"/>
        <v>5.1943694094792479</v>
      </c>
    </row>
    <row r="304" spans="7:28">
      <c r="G304" s="6">
        <v>5558326</v>
      </c>
      <c r="H304" s="6">
        <v>59524291</v>
      </c>
      <c r="I304" s="12">
        <f t="shared" si="136"/>
        <v>119048582</v>
      </c>
      <c r="J304" s="6">
        <v>15077972.765625</v>
      </c>
      <c r="K304" s="12">
        <f t="shared" si="137"/>
        <v>120623782.125</v>
      </c>
      <c r="L304" s="6">
        <f t="shared" si="138"/>
        <v>825.45801200000005</v>
      </c>
      <c r="M304" s="6">
        <f t="shared" si="139"/>
        <v>5242880</v>
      </c>
      <c r="N304" s="13">
        <f t="shared" si="140"/>
        <v>0.98694121426761716</v>
      </c>
      <c r="O304" s="13"/>
      <c r="P304" s="7">
        <f t="shared" si="141"/>
        <v>5.6801403910458223E-2</v>
      </c>
      <c r="Q304" s="7">
        <f t="shared" si="142"/>
        <v>0</v>
      </c>
      <c r="R304" s="6">
        <f t="shared" si="143"/>
        <v>5.6801403910458223E-2</v>
      </c>
      <c r="S304" s="6">
        <f t="shared" si="144"/>
        <v>5.6801403910458223E-2</v>
      </c>
      <c r="T304" s="7">
        <f t="shared" si="145"/>
        <v>4.4151177119869302E-2</v>
      </c>
      <c r="U304" s="7">
        <f t="shared" si="146"/>
        <v>0.63622661944203029</v>
      </c>
      <c r="V304" s="7">
        <f t="shared" si="147"/>
        <v>12.928303550221345</v>
      </c>
      <c r="W304" s="6">
        <f t="shared" si="148"/>
        <v>13.608681346783245</v>
      </c>
      <c r="X304" s="6">
        <v>5.0534999999999997E-2</v>
      </c>
      <c r="Y304" s="6">
        <v>12.776626227258944</v>
      </c>
      <c r="Z304" s="6">
        <f t="shared" si="149"/>
        <v>12.400126467711935</v>
      </c>
      <c r="AA304" s="6">
        <f t="shared" si="151"/>
        <v>12.400126467711935</v>
      </c>
      <c r="AB304" s="6">
        <f t="shared" si="150"/>
        <v>6.5123226172892954</v>
      </c>
    </row>
    <row r="305" spans="7:28">
      <c r="G305" s="6">
        <v>9845725</v>
      </c>
      <c r="H305" s="6">
        <v>57156537</v>
      </c>
      <c r="I305" s="12">
        <f t="shared" si="136"/>
        <v>114313074</v>
      </c>
      <c r="J305" s="6">
        <v>14970860.091797</v>
      </c>
      <c r="K305" s="12">
        <f t="shared" si="137"/>
        <v>119766880.734376</v>
      </c>
      <c r="L305" s="6">
        <f t="shared" si="138"/>
        <v>882.79294400000003</v>
      </c>
      <c r="M305" s="6">
        <f t="shared" si="139"/>
        <v>5242880</v>
      </c>
      <c r="N305" s="13">
        <f t="shared" si="140"/>
        <v>0.95446314790086517</v>
      </c>
      <c r="O305" s="13"/>
      <c r="P305" s="7">
        <f t="shared" si="141"/>
        <v>5.4541960764556606E-2</v>
      </c>
      <c r="Q305" s="7">
        <f t="shared" si="142"/>
        <v>0</v>
      </c>
      <c r="R305" s="6">
        <f t="shared" si="143"/>
        <v>5.4541960764556606E-2</v>
      </c>
      <c r="S305" s="6">
        <f t="shared" si="144"/>
        <v>5.4541960764556606E-2</v>
      </c>
      <c r="T305" s="7">
        <f t="shared" si="145"/>
        <v>4.2394934005099923E-2</v>
      </c>
      <c r="U305" s="7">
        <f t="shared" si="146"/>
        <v>0.63170691805854251</v>
      </c>
      <c r="V305" s="7">
        <f t="shared" si="147"/>
        <v>5.5450871564469715</v>
      </c>
      <c r="W305" s="6">
        <f t="shared" si="148"/>
        <v>6.2191890085106136</v>
      </c>
      <c r="X305" s="6">
        <v>2.1675E-2</v>
      </c>
      <c r="Y305" s="6">
        <v>6.5427191666763003</v>
      </c>
      <c r="Z305" s="6">
        <f t="shared" si="149"/>
        <v>151.63534378111467</v>
      </c>
      <c r="AA305" s="6">
        <f t="shared" si="151"/>
        <v>151.63534378111467</v>
      </c>
      <c r="AB305" s="6">
        <f t="shared" si="150"/>
        <v>4.9448883548831866</v>
      </c>
    </row>
    <row r="306" spans="7:28">
      <c r="G306" s="6">
        <v>4847571</v>
      </c>
      <c r="H306" s="6">
        <v>68993773</v>
      </c>
      <c r="I306" s="12">
        <f t="shared" si="136"/>
        <v>137987546</v>
      </c>
      <c r="J306" s="6">
        <v>25598153.890625</v>
      </c>
      <c r="K306" s="12">
        <f t="shared" si="137"/>
        <v>204785231.125</v>
      </c>
      <c r="L306" s="6">
        <f t="shared" si="138"/>
        <v>924.87669600000004</v>
      </c>
      <c r="M306" s="6">
        <f t="shared" si="139"/>
        <v>5242880</v>
      </c>
      <c r="N306" s="13">
        <f t="shared" si="140"/>
        <v>0.67381590577580774</v>
      </c>
      <c r="O306" s="13"/>
      <c r="P306" s="7">
        <f t="shared" si="141"/>
        <v>6.5837712665564832E-2</v>
      </c>
      <c r="Q306" s="7">
        <f t="shared" si="142"/>
        <v>0</v>
      </c>
      <c r="R306" s="6">
        <f t="shared" si="143"/>
        <v>6.5837712665564832E-2</v>
      </c>
      <c r="S306" s="6">
        <f t="shared" si="144"/>
        <v>6.5837712665564832E-2</v>
      </c>
      <c r="T306" s="7">
        <f t="shared" si="145"/>
        <v>5.1175011759334629E-2</v>
      </c>
      <c r="U306" s="7">
        <f t="shared" si="146"/>
        <v>1.0801337266584534</v>
      </c>
      <c r="V306" s="7">
        <f t="shared" si="147"/>
        <v>29.297758996238226</v>
      </c>
      <c r="W306" s="6">
        <f t="shared" si="148"/>
        <v>30.429067734656016</v>
      </c>
      <c r="X306" s="6">
        <v>0.114521</v>
      </c>
      <c r="Y306" s="6">
        <v>28.013598461494414</v>
      </c>
      <c r="Z306" s="6">
        <f t="shared" si="149"/>
        <v>42.510358217650186</v>
      </c>
      <c r="AA306" s="6">
        <f t="shared" si="151"/>
        <v>42.510358217650186</v>
      </c>
      <c r="AB306" s="6">
        <f t="shared" si="150"/>
        <v>8.6224883835675072</v>
      </c>
    </row>
    <row r="307" spans="7:28">
      <c r="G307" s="6">
        <v>8388608</v>
      </c>
      <c r="H307" s="6">
        <v>63501393</v>
      </c>
      <c r="I307" s="12">
        <f t="shared" si="136"/>
        <v>127002786</v>
      </c>
      <c r="J307" s="6">
        <v>27799744.667969</v>
      </c>
      <c r="K307" s="12">
        <f t="shared" si="137"/>
        <v>222397957.343752</v>
      </c>
      <c r="L307" s="6">
        <f t="shared" si="138"/>
        <v>929.78887599999996</v>
      </c>
      <c r="M307" s="6">
        <f t="shared" si="139"/>
        <v>5242880</v>
      </c>
      <c r="N307" s="13">
        <f t="shared" si="140"/>
        <v>0.57106093741543074</v>
      </c>
      <c r="O307" s="13"/>
      <c r="P307" s="7">
        <f t="shared" si="141"/>
        <v>6.0596576827261064E-2</v>
      </c>
      <c r="Q307" s="7">
        <f t="shared" si="142"/>
        <v>0</v>
      </c>
      <c r="R307" s="6">
        <f t="shared" si="143"/>
        <v>6.0596576827261064E-2</v>
      </c>
      <c r="S307" s="6">
        <f t="shared" si="144"/>
        <v>6.0596576827261064E-2</v>
      </c>
      <c r="T307" s="7">
        <f t="shared" si="145"/>
        <v>4.7101128003379809E-2</v>
      </c>
      <c r="U307" s="7">
        <f t="shared" si="146"/>
        <v>1.173031537222065</v>
      </c>
      <c r="V307" s="7">
        <f t="shared" si="147"/>
        <v>8.9772850476069497</v>
      </c>
      <c r="W307" s="6">
        <f t="shared" si="148"/>
        <v>10.197417712832394</v>
      </c>
      <c r="X307" s="6">
        <v>3.5090999999999997E-2</v>
      </c>
      <c r="Y307" s="6">
        <v>10.80824731875</v>
      </c>
      <c r="Z307" s="6">
        <f t="shared" si="149"/>
        <v>72.684097994531555</v>
      </c>
      <c r="AA307" s="6">
        <f t="shared" si="151"/>
        <v>72.684097994531555</v>
      </c>
      <c r="AB307" s="6">
        <f t="shared" si="150"/>
        <v>5.6515139587706109</v>
      </c>
    </row>
    <row r="308" spans="7:28">
      <c r="G308" s="6">
        <v>16777216</v>
      </c>
      <c r="H308" s="6">
        <v>50331601</v>
      </c>
      <c r="I308" s="12">
        <f t="shared" si="136"/>
        <v>100663202</v>
      </c>
      <c r="J308" s="6">
        <v>30181275.949219</v>
      </c>
      <c r="K308" s="12">
        <f t="shared" si="137"/>
        <v>241450207.593752</v>
      </c>
      <c r="L308" s="6">
        <f t="shared" si="138"/>
        <v>939.52353200000005</v>
      </c>
      <c r="M308" s="6">
        <f t="shared" si="139"/>
        <v>5242880</v>
      </c>
      <c r="N308" s="13">
        <f t="shared" si="140"/>
        <v>0.41691081156314092</v>
      </c>
      <c r="O308" s="13"/>
      <c r="P308" s="7">
        <f t="shared" si="141"/>
        <v>4.8029225545265598E-2</v>
      </c>
      <c r="Q308" s="7">
        <f t="shared" si="142"/>
        <v>0</v>
      </c>
      <c r="R308" s="6">
        <f t="shared" si="143"/>
        <v>4.8029225545265598E-2</v>
      </c>
      <c r="S308" s="6">
        <f t="shared" si="144"/>
        <v>4.8029225545265598E-2</v>
      </c>
      <c r="T308" s="7">
        <f t="shared" si="145"/>
        <v>3.7332648455696699E-2</v>
      </c>
      <c r="U308" s="7">
        <f t="shared" si="146"/>
        <v>1.2735220752882628</v>
      </c>
      <c r="V308" s="7">
        <f t="shared" si="147"/>
        <v>17.60485225701953</v>
      </c>
      <c r="W308" s="6">
        <f t="shared" si="148"/>
        <v>18.915706980763488</v>
      </c>
      <c r="X308" s="6">
        <v>6.8815000000000001E-2</v>
      </c>
      <c r="Y308" s="6">
        <v>18.725020266689608</v>
      </c>
      <c r="Z308" s="6">
        <f t="shared" si="149"/>
        <v>30.205296017924006</v>
      </c>
      <c r="AA308" s="6">
        <f t="shared" si="151"/>
        <v>30.205296017924006</v>
      </c>
      <c r="AB308" s="6">
        <f t="shared" si="150"/>
        <v>1.0183525110148883</v>
      </c>
    </row>
    <row r="309" spans="7:28">
      <c r="G309" s="6">
        <v>5363260</v>
      </c>
      <c r="H309" s="6">
        <v>79023142</v>
      </c>
      <c r="I309" s="12">
        <f t="shared" si="136"/>
        <v>158046284</v>
      </c>
      <c r="J309" s="6">
        <v>26415756.738281</v>
      </c>
      <c r="K309" s="12">
        <f t="shared" si="137"/>
        <v>211326053.906248</v>
      </c>
      <c r="L309" s="6">
        <f t="shared" si="138"/>
        <v>1055.5429039999999</v>
      </c>
      <c r="M309" s="6">
        <f t="shared" si="139"/>
        <v>5242880</v>
      </c>
      <c r="N309" s="13">
        <f t="shared" si="140"/>
        <v>0.74787883972941238</v>
      </c>
      <c r="O309" s="13"/>
      <c r="P309" s="7">
        <f t="shared" si="141"/>
        <v>7.5408296875228556E-2</v>
      </c>
      <c r="Q309" s="7">
        <f t="shared" si="142"/>
        <v>0</v>
      </c>
      <c r="R309" s="6">
        <f t="shared" si="143"/>
        <v>7.5408296875228556E-2</v>
      </c>
      <c r="S309" s="6">
        <f t="shared" si="144"/>
        <v>7.5408296875228556E-2</v>
      </c>
      <c r="T309" s="7">
        <f t="shared" si="145"/>
        <v>5.8614133497374758E-2</v>
      </c>
      <c r="U309" s="7">
        <f t="shared" si="146"/>
        <v>1.1146331055800198</v>
      </c>
      <c r="V309" s="7">
        <f t="shared" si="147"/>
        <v>19.397955642465291</v>
      </c>
      <c r="W309" s="6">
        <f t="shared" si="148"/>
        <v>20.571202881542686</v>
      </c>
      <c r="X309" s="6">
        <v>7.5824000000000003E-2</v>
      </c>
      <c r="Y309" s="6">
        <v>19.531419911119535</v>
      </c>
      <c r="Z309" s="6">
        <f t="shared" si="149"/>
        <v>0.54824742135926163</v>
      </c>
      <c r="AA309" s="6">
        <f t="shared" si="151"/>
        <v>0.54824742135926163</v>
      </c>
      <c r="AB309" s="6">
        <f t="shared" si="150"/>
        <v>5.3236424958084392</v>
      </c>
    </row>
    <row r="310" spans="7:28">
      <c r="G310" s="6">
        <v>5154859</v>
      </c>
      <c r="H310" s="6">
        <v>99199551</v>
      </c>
      <c r="I310" s="12">
        <f t="shared" si="136"/>
        <v>198399102</v>
      </c>
      <c r="J310" s="6">
        <v>24642035.410156</v>
      </c>
      <c r="K310" s="12">
        <f t="shared" si="137"/>
        <v>197136283.281248</v>
      </c>
      <c r="L310" s="6">
        <f t="shared" si="138"/>
        <v>1293.491792</v>
      </c>
      <c r="M310" s="6">
        <f t="shared" si="139"/>
        <v>5242880</v>
      </c>
      <c r="N310" s="13">
        <f t="shared" si="140"/>
        <v>1.0064058158028188</v>
      </c>
      <c r="O310" s="13"/>
      <c r="P310" s="7">
        <f t="shared" si="141"/>
        <v>9.4661753536671264E-2</v>
      </c>
      <c r="Q310" s="7">
        <f t="shared" si="142"/>
        <v>0</v>
      </c>
      <c r="R310" s="6">
        <f t="shared" si="143"/>
        <v>9.4661753536671264E-2</v>
      </c>
      <c r="S310" s="6">
        <f t="shared" si="144"/>
        <v>9.4661753536671264E-2</v>
      </c>
      <c r="T310" s="7">
        <f t="shared" si="145"/>
        <v>7.3579657528596312E-2</v>
      </c>
      <c r="U310" s="7">
        <f t="shared" si="146"/>
        <v>1.0397895744258885</v>
      </c>
      <c r="V310" s="7">
        <f t="shared" si="147"/>
        <v>9.4472423766216274</v>
      </c>
      <c r="W310" s="6">
        <f t="shared" si="148"/>
        <v>10.560611608576112</v>
      </c>
      <c r="X310" s="6">
        <v>3.6928000000000002E-2</v>
      </c>
      <c r="Y310" s="6">
        <v>10.939811388252673</v>
      </c>
      <c r="Z310" s="6">
        <f t="shared" si="149"/>
        <v>156.34140364133248</v>
      </c>
      <c r="AA310" s="6">
        <f t="shared" si="151"/>
        <v>156.34140364133248</v>
      </c>
      <c r="AB310" s="6">
        <f t="shared" si="150"/>
        <v>3.4662369049959265</v>
      </c>
    </row>
    <row r="311" spans="7:28">
      <c r="G311" s="6">
        <v>1504002</v>
      </c>
      <c r="H311" s="6">
        <v>110879972</v>
      </c>
      <c r="I311" s="12">
        <f t="shared" si="136"/>
        <v>221759944</v>
      </c>
      <c r="J311" s="6">
        <v>22565924.630858999</v>
      </c>
      <c r="K311" s="12">
        <f t="shared" si="137"/>
        <v>180527397.04687199</v>
      </c>
      <c r="L311" s="6">
        <f t="shared" si="138"/>
        <v>1360.6397039999999</v>
      </c>
      <c r="M311" s="6">
        <f t="shared" si="139"/>
        <v>5242880</v>
      </c>
      <c r="N311" s="13">
        <f t="shared" si="140"/>
        <v>1.2284004955902756</v>
      </c>
      <c r="O311" s="13"/>
      <c r="P311" s="7">
        <f t="shared" si="141"/>
        <v>0.10580786380390987</v>
      </c>
      <c r="Q311" s="7">
        <f t="shared" si="142"/>
        <v>0</v>
      </c>
      <c r="R311" s="6">
        <f t="shared" si="143"/>
        <v>0.10580786380390987</v>
      </c>
      <c r="S311" s="6">
        <f t="shared" si="144"/>
        <v>0.10580786380390987</v>
      </c>
      <c r="T311" s="7">
        <f t="shared" si="145"/>
        <v>8.224342030076677E-2</v>
      </c>
      <c r="U311" s="7">
        <f t="shared" si="146"/>
        <v>0.95218648857136001</v>
      </c>
      <c r="V311" s="7">
        <f t="shared" si="147"/>
        <v>7.0844084676507286</v>
      </c>
      <c r="W311" s="6">
        <f t="shared" si="148"/>
        <v>8.1188383765228558</v>
      </c>
      <c r="X311" s="6">
        <v>2.7692000000000001E-2</v>
      </c>
      <c r="Y311" s="6">
        <v>8.3942972615448515</v>
      </c>
      <c r="Z311" s="6">
        <f t="shared" si="149"/>
        <v>282.08819804965282</v>
      </c>
      <c r="AA311" s="6">
        <f t="shared" si="151"/>
        <v>282.08819804965282</v>
      </c>
      <c r="AB311" s="6">
        <f t="shared" si="150"/>
        <v>3.2815002428363056</v>
      </c>
    </row>
    <row r="312" spans="7:28">
      <c r="G312" s="6">
        <v>8345600</v>
      </c>
      <c r="H312" s="6">
        <v>118931856</v>
      </c>
      <c r="I312" s="12">
        <f t="shared" si="136"/>
        <v>237863712</v>
      </c>
      <c r="J312" s="6">
        <v>51290427.792969003</v>
      </c>
      <c r="K312" s="12">
        <f t="shared" si="137"/>
        <v>410323422.34375203</v>
      </c>
      <c r="L312" s="6">
        <f t="shared" si="138"/>
        <v>1594.094272</v>
      </c>
      <c r="M312" s="6">
        <f t="shared" si="139"/>
        <v>5242880</v>
      </c>
      <c r="N312" s="13">
        <f t="shared" si="140"/>
        <v>0.57969810897299345</v>
      </c>
      <c r="O312" s="13"/>
      <c r="P312" s="7">
        <f t="shared" si="141"/>
        <v>0.11349142135059541</v>
      </c>
      <c r="Q312" s="7">
        <f t="shared" si="142"/>
        <v>0</v>
      </c>
      <c r="R312" s="6">
        <f t="shared" si="143"/>
        <v>0.11349142135059541</v>
      </c>
      <c r="S312" s="6">
        <f t="shared" si="144"/>
        <v>0.11349142135059541</v>
      </c>
      <c r="T312" s="7">
        <f t="shared" si="145"/>
        <v>8.8215774623015511E-2</v>
      </c>
      <c r="U312" s="7">
        <f t="shared" si="146"/>
        <v>2.1642389193626834</v>
      </c>
      <c r="V312" s="7">
        <f t="shared" si="147"/>
        <v>16.58537487208568</v>
      </c>
      <c r="W312" s="6">
        <f t="shared" si="148"/>
        <v>18.837829566071377</v>
      </c>
      <c r="X312" s="6">
        <v>6.4829999999999999E-2</v>
      </c>
      <c r="Y312" s="6">
        <v>19.461966</v>
      </c>
      <c r="Z312" s="6">
        <f t="shared" si="149"/>
        <v>75.060036018194381</v>
      </c>
      <c r="AA312" s="6">
        <f t="shared" si="151"/>
        <v>75.060036018194381</v>
      </c>
      <c r="AB312" s="6">
        <f t="shared" si="150"/>
        <v>3.2069547029761685</v>
      </c>
    </row>
    <row r="313" spans="7:28">
      <c r="G313" s="6">
        <v>50912018</v>
      </c>
      <c r="H313" s="6">
        <v>54054660</v>
      </c>
      <c r="I313" s="12">
        <f t="shared" si="136"/>
        <v>108109320</v>
      </c>
      <c r="J313" s="6">
        <v>43239123.6875</v>
      </c>
      <c r="K313" s="12">
        <f t="shared" si="137"/>
        <v>345912989.5</v>
      </c>
      <c r="L313" s="6">
        <f t="shared" si="138"/>
        <v>1666.8962799999999</v>
      </c>
      <c r="M313" s="6">
        <f t="shared" si="139"/>
        <v>5242880</v>
      </c>
      <c r="N313" s="13">
        <f t="shared" si="140"/>
        <v>0.31253327652212959</v>
      </c>
      <c r="O313" s="13"/>
      <c r="P313" s="7">
        <f t="shared" si="141"/>
        <v>5.1581976438870809E-2</v>
      </c>
      <c r="Q313" s="7">
        <f t="shared" si="142"/>
        <v>0</v>
      </c>
      <c r="R313" s="6">
        <f t="shared" si="143"/>
        <v>5.1581976438870809E-2</v>
      </c>
      <c r="S313" s="6">
        <f t="shared" si="144"/>
        <v>5.1581976438870809E-2</v>
      </c>
      <c r="T313" s="7">
        <f t="shared" si="145"/>
        <v>4.0094167065581922E-2</v>
      </c>
      <c r="U313" s="7">
        <f t="shared" si="146"/>
        <v>1.8245079705974401</v>
      </c>
      <c r="V313" s="7">
        <f t="shared" si="147"/>
        <v>24.118762715033501</v>
      </c>
      <c r="W313" s="6">
        <f t="shared" si="148"/>
        <v>25.983364852696525</v>
      </c>
      <c r="X313" s="6">
        <v>9.4277E-2</v>
      </c>
      <c r="Y313" s="6">
        <v>26.138298249999998</v>
      </c>
      <c r="Z313" s="6">
        <f t="shared" si="149"/>
        <v>45.286786343571805</v>
      </c>
      <c r="AA313" s="6">
        <f t="shared" si="151"/>
        <v>45.286786343571805</v>
      </c>
      <c r="AB313" s="6">
        <f t="shared" si="150"/>
        <v>0.59274477558413141</v>
      </c>
    </row>
    <row r="314" spans="7:28">
      <c r="G314" s="6">
        <v>16777216</v>
      </c>
      <c r="H314" s="6">
        <v>132557200</v>
      </c>
      <c r="I314" s="12">
        <f t="shared" si="136"/>
        <v>265114400</v>
      </c>
      <c r="J314" s="6">
        <v>57788100.308594003</v>
      </c>
      <c r="K314" s="12">
        <f t="shared" si="137"/>
        <v>462304802.46875203</v>
      </c>
      <c r="L314" s="6">
        <f t="shared" si="138"/>
        <v>1926.23072</v>
      </c>
      <c r="M314" s="6">
        <f t="shared" si="139"/>
        <v>5242880</v>
      </c>
      <c r="N314" s="13">
        <f t="shared" si="140"/>
        <v>0.5734623533743618</v>
      </c>
      <c r="O314" s="13"/>
      <c r="P314" s="7">
        <f t="shared" si="141"/>
        <v>0.12649348580127384</v>
      </c>
      <c r="Q314" s="7">
        <f t="shared" si="142"/>
        <v>0</v>
      </c>
      <c r="R314" s="6">
        <f t="shared" si="143"/>
        <v>0.12649348580127384</v>
      </c>
      <c r="S314" s="6">
        <f t="shared" si="144"/>
        <v>0.12649348580127384</v>
      </c>
      <c r="T314" s="7">
        <f t="shared" si="145"/>
        <v>9.8322152475767227E-2</v>
      </c>
      <c r="U314" s="7">
        <f t="shared" si="146"/>
        <v>2.438413192198766</v>
      </c>
      <c r="V314" s="7">
        <f t="shared" si="147"/>
        <v>19.013956757951938</v>
      </c>
      <c r="W314" s="6">
        <f t="shared" si="148"/>
        <v>21.550692102626471</v>
      </c>
      <c r="X314" s="6">
        <v>7.4323E-2</v>
      </c>
      <c r="Y314" s="6">
        <v>22.828528047023848</v>
      </c>
      <c r="Z314" s="6">
        <f t="shared" si="149"/>
        <v>70.194267994125426</v>
      </c>
      <c r="AA314" s="6">
        <f t="shared" si="151"/>
        <v>70.194267994125426</v>
      </c>
      <c r="AB314" s="6">
        <f t="shared" si="150"/>
        <v>5.5975398053050078</v>
      </c>
    </row>
    <row r="315" spans="7:28">
      <c r="G315" s="6">
        <v>7414866</v>
      </c>
      <c r="H315" s="6">
        <v>194109311</v>
      </c>
      <c r="I315" s="12">
        <f t="shared" si="136"/>
        <v>388218622</v>
      </c>
      <c r="J315" s="6">
        <v>40629328.234375</v>
      </c>
      <c r="K315" s="12">
        <f t="shared" si="137"/>
        <v>325034625.875</v>
      </c>
      <c r="L315" s="6">
        <f t="shared" si="138"/>
        <v>2477.6090519999998</v>
      </c>
      <c r="M315" s="6">
        <f t="shared" si="139"/>
        <v>5242880</v>
      </c>
      <c r="N315" s="13">
        <f t="shared" si="140"/>
        <v>1.1943915850654598</v>
      </c>
      <c r="O315" s="13"/>
      <c r="P315" s="7">
        <f t="shared" si="141"/>
        <v>0.18522994884377122</v>
      </c>
      <c r="Q315" s="7">
        <f t="shared" si="142"/>
        <v>0</v>
      </c>
      <c r="R315" s="6">
        <f t="shared" si="143"/>
        <v>0.18522994884377122</v>
      </c>
      <c r="S315" s="6">
        <f t="shared" si="144"/>
        <v>0.18522994884377122</v>
      </c>
      <c r="T315" s="7">
        <f t="shared" si="145"/>
        <v>0.14397743218103673</v>
      </c>
      <c r="U315" s="7">
        <f t="shared" si="146"/>
        <v>1.7143856508143487</v>
      </c>
      <c r="V315" s="7">
        <f t="shared" si="147"/>
        <v>28.251675426101588</v>
      </c>
      <c r="W315" s="6">
        <f t="shared" si="148"/>
        <v>30.110038509096974</v>
      </c>
      <c r="X315" s="6">
        <v>0.110432</v>
      </c>
      <c r="Y315" s="6">
        <v>28.410472533370143</v>
      </c>
      <c r="Z315" s="6">
        <f t="shared" si="149"/>
        <v>67.73213275479138</v>
      </c>
      <c r="AA315" s="6">
        <f t="shared" si="151"/>
        <v>67.73213275479138</v>
      </c>
      <c r="AB315" s="6">
        <f t="shared" si="150"/>
        <v>5.9821813020905168</v>
      </c>
    </row>
    <row r="316" spans="7:28">
      <c r="G316" s="6">
        <v>16240000</v>
      </c>
      <c r="H316" s="6">
        <v>232232816</v>
      </c>
      <c r="I316" s="12">
        <f t="shared" si="136"/>
        <v>464465632</v>
      </c>
      <c r="J316" s="6">
        <v>100084853.85156199</v>
      </c>
      <c r="K316" s="12">
        <f t="shared" si="137"/>
        <v>800678830.81249595</v>
      </c>
      <c r="L316" s="6">
        <f t="shared" si="138"/>
        <v>3111.5937920000001</v>
      </c>
      <c r="M316" s="6">
        <f t="shared" si="139"/>
        <v>5242880</v>
      </c>
      <c r="N316" s="13">
        <f t="shared" si="140"/>
        <v>0.58008981145246385</v>
      </c>
      <c r="O316" s="13"/>
      <c r="P316" s="7">
        <f t="shared" si="141"/>
        <v>0.22160952715722604</v>
      </c>
      <c r="Q316" s="7">
        <f t="shared" si="142"/>
        <v>0</v>
      </c>
      <c r="R316" s="6">
        <f t="shared" si="143"/>
        <v>0.22160952715722604</v>
      </c>
      <c r="S316" s="6">
        <f t="shared" si="144"/>
        <v>0.22160952715722604</v>
      </c>
      <c r="T316" s="7">
        <f t="shared" si="145"/>
        <v>0.17225492349437674</v>
      </c>
      <c r="U316" s="7">
        <f t="shared" si="146"/>
        <v>4.223157132137815</v>
      </c>
      <c r="V316" s="7">
        <f t="shared" si="147"/>
        <v>32.204996387050841</v>
      </c>
      <c r="W316" s="6">
        <f t="shared" si="148"/>
        <v>36.600408442683033</v>
      </c>
      <c r="X316" s="6">
        <v>0.125885</v>
      </c>
      <c r="Y316" s="6">
        <v>38.384134857106893</v>
      </c>
      <c r="Z316" s="6">
        <f t="shared" si="149"/>
        <v>76.041249678060169</v>
      </c>
      <c r="AA316" s="6">
        <f t="shared" si="151"/>
        <v>76.041249678060169</v>
      </c>
      <c r="AB316" s="6">
        <f t="shared" si="150"/>
        <v>4.6470408179425204</v>
      </c>
    </row>
    <row r="317" spans="7:28">
      <c r="G317" s="6">
        <v>2017169</v>
      </c>
      <c r="H317" s="6">
        <v>283073458</v>
      </c>
      <c r="I317" s="12">
        <f t="shared" si="136"/>
        <v>566146916</v>
      </c>
      <c r="J317" s="6">
        <v>58558108.859375</v>
      </c>
      <c r="K317" s="12">
        <f t="shared" si="137"/>
        <v>468464870.875</v>
      </c>
      <c r="L317" s="6">
        <f t="shared" si="138"/>
        <v>3437.2248760000002</v>
      </c>
      <c r="M317" s="6">
        <f t="shared" si="139"/>
        <v>5242880</v>
      </c>
      <c r="N317" s="13">
        <f t="shared" si="140"/>
        <v>1.2085151976124682</v>
      </c>
      <c r="O317" s="13"/>
      <c r="P317" s="7">
        <f t="shared" si="141"/>
        <v>0.27012450806323979</v>
      </c>
      <c r="Q317" s="7">
        <f t="shared" si="142"/>
        <v>0</v>
      </c>
      <c r="R317" s="6">
        <f t="shared" si="143"/>
        <v>0.27012450806323979</v>
      </c>
      <c r="S317" s="6">
        <f t="shared" si="144"/>
        <v>0.27012450806323979</v>
      </c>
      <c r="T317" s="7">
        <f t="shared" si="145"/>
        <v>0.20996514485307996</v>
      </c>
      <c r="U317" s="7">
        <f t="shared" si="146"/>
        <v>2.4709042932784633</v>
      </c>
      <c r="V317" s="7">
        <f t="shared" si="147"/>
        <v>18.458808470547556</v>
      </c>
      <c r="W317" s="6">
        <f t="shared" si="148"/>
        <v>21.139677908679101</v>
      </c>
      <c r="X317" s="6">
        <v>7.2152999999999995E-2</v>
      </c>
      <c r="Y317" s="6">
        <v>21.73654220625</v>
      </c>
      <c r="Z317" s="6">
        <f t="shared" si="149"/>
        <v>274.37737594173461</v>
      </c>
      <c r="AA317" s="6">
        <f t="shared" si="151"/>
        <v>274.37737594173461</v>
      </c>
      <c r="AB317" s="6">
        <f t="shared" si="150"/>
        <v>2.7459026919161071</v>
      </c>
    </row>
    <row r="318" spans="7:28">
      <c r="G318" s="6">
        <v>18520486</v>
      </c>
      <c r="H318" s="6">
        <v>298113762</v>
      </c>
      <c r="I318" s="12">
        <f t="shared" si="136"/>
        <v>596227524</v>
      </c>
      <c r="J318" s="6">
        <v>67469649.703125</v>
      </c>
      <c r="K318" s="12">
        <f t="shared" si="137"/>
        <v>539757197.625</v>
      </c>
      <c r="L318" s="6">
        <f t="shared" si="138"/>
        <v>3947.774864</v>
      </c>
      <c r="M318" s="6">
        <f t="shared" si="139"/>
        <v>5242880</v>
      </c>
      <c r="N318" s="13">
        <f t="shared" si="140"/>
        <v>1.1046217199575599</v>
      </c>
      <c r="O318" s="13"/>
      <c r="P318" s="7">
        <f t="shared" si="141"/>
        <v>0.28447680639536238</v>
      </c>
      <c r="Q318" s="7">
        <f t="shared" si="142"/>
        <v>0</v>
      </c>
      <c r="R318" s="6">
        <f t="shared" si="143"/>
        <v>0.28447680639536238</v>
      </c>
      <c r="S318" s="6">
        <f t="shared" si="144"/>
        <v>0.28447680639536238</v>
      </c>
      <c r="T318" s="7">
        <f t="shared" si="145"/>
        <v>0.22112104632934751</v>
      </c>
      <c r="U318" s="7">
        <f t="shared" si="146"/>
        <v>2.8469335906628337</v>
      </c>
      <c r="V318" s="7">
        <f t="shared" si="147"/>
        <v>24.810523530306053</v>
      </c>
      <c r="W318" s="6">
        <f t="shared" si="148"/>
        <v>27.878578167298233</v>
      </c>
      <c r="X318" s="6">
        <v>9.6980999999999998E-2</v>
      </c>
      <c r="Y318" s="6">
        <v>28.44276400910854</v>
      </c>
      <c r="Z318" s="6">
        <f t="shared" si="149"/>
        <v>193.332515023935</v>
      </c>
      <c r="AA318" s="6">
        <f t="shared" si="151"/>
        <v>193.332515023935</v>
      </c>
      <c r="AB318" s="6">
        <f t="shared" si="150"/>
        <v>1.9835830358457127</v>
      </c>
    </row>
    <row r="319" spans="7:28">
      <c r="G319" s="6">
        <v>27993600</v>
      </c>
      <c r="H319" s="6">
        <v>401232976</v>
      </c>
      <c r="I319" s="12">
        <f t="shared" si="136"/>
        <v>802465952</v>
      </c>
      <c r="J319" s="6">
        <v>172940450.078125</v>
      </c>
      <c r="K319" s="12">
        <f t="shared" si="137"/>
        <v>1383523600.625</v>
      </c>
      <c r="L319" s="6">
        <f t="shared" si="138"/>
        <v>5374.6677120000004</v>
      </c>
      <c r="M319" s="6">
        <f t="shared" si="139"/>
        <v>5242880</v>
      </c>
      <c r="N319" s="13">
        <f t="shared" si="140"/>
        <v>0.58001609198244974</v>
      </c>
      <c r="O319" s="13"/>
      <c r="P319" s="7">
        <f t="shared" si="141"/>
        <v>0.38287892134609702</v>
      </c>
      <c r="Q319" s="7">
        <f t="shared" si="142"/>
        <v>0</v>
      </c>
      <c r="R319" s="6">
        <f t="shared" si="143"/>
        <v>0.38287892134609702</v>
      </c>
      <c r="S319" s="6">
        <f t="shared" si="144"/>
        <v>0.38287892134609702</v>
      </c>
      <c r="T319" s="7">
        <f t="shared" si="145"/>
        <v>0.29760805029510168</v>
      </c>
      <c r="U319" s="7">
        <f t="shared" si="146"/>
        <v>7.2973548651603384</v>
      </c>
      <c r="V319" s="7">
        <f t="shared" si="147"/>
        <v>55.783960536912339</v>
      </c>
      <c r="W319" s="6">
        <f t="shared" si="148"/>
        <v>63.378923452367779</v>
      </c>
      <c r="X319" s="6">
        <v>0.218052</v>
      </c>
      <c r="Y319" s="6">
        <v>66.273271199927322</v>
      </c>
      <c r="Z319" s="6">
        <f t="shared" si="149"/>
        <v>75.590648719615984</v>
      </c>
      <c r="AA319" s="6">
        <f t="shared" si="151"/>
        <v>75.590648719615984</v>
      </c>
      <c r="AB319" s="6">
        <f t="shared" si="150"/>
        <v>4.3672927187012265</v>
      </c>
    </row>
    <row r="320" spans="7:28">
      <c r="G320" s="6">
        <v>22744080</v>
      </c>
      <c r="H320" s="6">
        <v>639999458</v>
      </c>
      <c r="I320" s="12">
        <f t="shared" si="136"/>
        <v>1279998916</v>
      </c>
      <c r="J320" s="6">
        <v>136422747.765625</v>
      </c>
      <c r="K320" s="12">
        <f t="shared" si="137"/>
        <v>1091381982.125</v>
      </c>
      <c r="L320" s="6">
        <f t="shared" si="138"/>
        <v>8134.8750959999998</v>
      </c>
      <c r="M320" s="6">
        <f t="shared" si="139"/>
        <v>5242880</v>
      </c>
      <c r="N320" s="13">
        <f t="shared" si="140"/>
        <v>1.172823939706013</v>
      </c>
      <c r="O320" s="13"/>
      <c r="P320" s="7">
        <f t="shared" si="141"/>
        <v>0.61072323761625891</v>
      </c>
      <c r="Q320" s="7">
        <f t="shared" si="142"/>
        <v>0</v>
      </c>
      <c r="R320" s="6">
        <f t="shared" si="143"/>
        <v>0.61072323761625891</v>
      </c>
      <c r="S320" s="6">
        <f t="shared" si="144"/>
        <v>0.61072323761625891</v>
      </c>
      <c r="T320" s="7">
        <f t="shared" si="145"/>
        <v>0.47470921454198178</v>
      </c>
      <c r="U320" s="7">
        <f t="shared" si="146"/>
        <v>5.7564624220435512</v>
      </c>
      <c r="V320" s="7">
        <f t="shared" si="147"/>
        <v>45.954765905408351</v>
      </c>
      <c r="W320" s="6">
        <f t="shared" si="148"/>
        <v>52.18593754199388</v>
      </c>
      <c r="X320" s="6">
        <v>0.17963100000000001</v>
      </c>
      <c r="Y320" s="6">
        <v>53.120479320000008</v>
      </c>
      <c r="Z320" s="6">
        <f t="shared" si="149"/>
        <v>239.98766227224638</v>
      </c>
      <c r="AA320" s="6">
        <f t="shared" si="151"/>
        <v>239.98766227224638</v>
      </c>
      <c r="AB320" s="6">
        <f t="shared" si="150"/>
        <v>1.7592871712930322</v>
      </c>
    </row>
    <row r="321" spans="5:28">
      <c r="G321" s="6">
        <v>39459925</v>
      </c>
      <c r="H321" s="6">
        <v>936364282</v>
      </c>
      <c r="I321" s="12">
        <f t="shared" si="136"/>
        <v>1872728564</v>
      </c>
      <c r="J321" s="6">
        <v>203614990.46875</v>
      </c>
      <c r="K321" s="12">
        <f t="shared" si="137"/>
        <v>1628919923.75</v>
      </c>
      <c r="L321" s="6">
        <f t="shared" si="138"/>
        <v>12025.569884</v>
      </c>
      <c r="M321" s="6">
        <f t="shared" si="139"/>
        <v>5242880</v>
      </c>
      <c r="N321" s="13">
        <f t="shared" si="140"/>
        <v>1.1496750311020314</v>
      </c>
      <c r="O321" s="13"/>
      <c r="P321" s="7">
        <f t="shared" si="141"/>
        <v>0.89353110966425797</v>
      </c>
      <c r="Q321" s="7">
        <f t="shared" si="142"/>
        <v>0</v>
      </c>
      <c r="R321" s="6">
        <f t="shared" si="143"/>
        <v>0.89353110966425797</v>
      </c>
      <c r="S321" s="6">
        <f t="shared" si="144"/>
        <v>0.89353110966425797</v>
      </c>
      <c r="T321" s="7">
        <f t="shared" si="145"/>
        <v>0.69453301448481342</v>
      </c>
      <c r="U321" s="7">
        <f t="shared" si="146"/>
        <v>8.5916906116844434</v>
      </c>
      <c r="V321" s="7">
        <f t="shared" si="147"/>
        <v>103.46608185087108</v>
      </c>
      <c r="W321" s="6">
        <f t="shared" si="148"/>
        <v>112.75230547704034</v>
      </c>
      <c r="X321" s="6">
        <v>0.40443499999999999</v>
      </c>
      <c r="Y321" s="6">
        <v>109.88866618178142</v>
      </c>
      <c r="Z321" s="6">
        <f t="shared" si="149"/>
        <v>120.93318077423024</v>
      </c>
      <c r="AA321" s="6">
        <f t="shared" si="151"/>
        <v>120.93318077423024</v>
      </c>
      <c r="AB321" s="6">
        <f t="shared" si="150"/>
        <v>2.6059459949416395</v>
      </c>
    </row>
    <row r="322" spans="5:28">
      <c r="G322" s="6">
        <v>118142155</v>
      </c>
      <c r="H322" s="6">
        <v>1019903190</v>
      </c>
      <c r="I322" s="12">
        <f t="shared" si="136"/>
        <v>2039806380</v>
      </c>
      <c r="J322" s="6">
        <v>256599293.5</v>
      </c>
      <c r="K322" s="12">
        <f t="shared" si="137"/>
        <v>2052794348</v>
      </c>
      <c r="L322" s="6">
        <f t="shared" si="138"/>
        <v>14601.68138</v>
      </c>
      <c r="M322" s="6">
        <f t="shared" si="139"/>
        <v>5242880</v>
      </c>
      <c r="N322" s="13">
        <f t="shared" si="140"/>
        <v>0.99367303012469133</v>
      </c>
      <c r="O322" s="13"/>
      <c r="P322" s="7">
        <f t="shared" si="141"/>
        <v>0.97324860273858305</v>
      </c>
      <c r="Q322" s="7">
        <f t="shared" si="142"/>
        <v>0</v>
      </c>
      <c r="R322" s="6">
        <f t="shared" si="143"/>
        <v>0.97324860273858305</v>
      </c>
      <c r="S322" s="6">
        <f t="shared" si="144"/>
        <v>0.97324860273858305</v>
      </c>
      <c r="T322" s="7">
        <f t="shared" si="145"/>
        <v>0.75649664414834805</v>
      </c>
      <c r="U322" s="7">
        <f t="shared" si="146"/>
        <v>10.827403895231217</v>
      </c>
      <c r="V322" s="7">
        <f t="shared" si="147"/>
        <v>98.884445593209776</v>
      </c>
      <c r="W322" s="6">
        <f t="shared" si="148"/>
        <v>110.46834613258935</v>
      </c>
      <c r="X322" s="6">
        <v>0.38652599999999998</v>
      </c>
      <c r="Y322" s="6">
        <v>113.55782492730786</v>
      </c>
      <c r="Z322" s="6">
        <f t="shared" si="149"/>
        <v>151.79382570346704</v>
      </c>
      <c r="AA322" s="6">
        <f t="shared" si="151"/>
        <v>151.79382570346704</v>
      </c>
      <c r="AB322" s="6">
        <f t="shared" si="150"/>
        <v>2.7206216715547296</v>
      </c>
    </row>
    <row r="324" spans="5:28">
      <c r="E324" s="6"/>
      <c r="F324" s="6"/>
      <c r="G324" s="4" t="s">
        <v>50</v>
      </c>
      <c r="K324" s="9"/>
      <c r="L324" s="9"/>
    </row>
    <row r="325" spans="5:28">
      <c r="E325" s="6"/>
      <c r="F325" s="6"/>
      <c r="G325" t="s">
        <v>32</v>
      </c>
      <c r="H325" t="s">
        <v>79</v>
      </c>
      <c r="I325" t="s">
        <v>33</v>
      </c>
      <c r="J325" t="s">
        <v>75</v>
      </c>
      <c r="K325" t="s">
        <v>63</v>
      </c>
      <c r="L325" t="s">
        <v>61</v>
      </c>
      <c r="M325" t="s">
        <v>65</v>
      </c>
      <c r="N325" s="9" t="s">
        <v>59</v>
      </c>
      <c r="O325" t="s">
        <v>64</v>
      </c>
      <c r="P325" t="s">
        <v>34</v>
      </c>
      <c r="Q325" t="s">
        <v>35</v>
      </c>
      <c r="R325" t="s">
        <v>36</v>
      </c>
      <c r="S325" t="s">
        <v>37</v>
      </c>
      <c r="T325" t="s">
        <v>38</v>
      </c>
      <c r="U325" t="s">
        <v>39</v>
      </c>
      <c r="V325" t="s">
        <v>40</v>
      </c>
      <c r="W325" t="s">
        <v>41</v>
      </c>
      <c r="X325" t="s">
        <v>42</v>
      </c>
      <c r="Y325" t="s">
        <v>43</v>
      </c>
      <c r="Z325" t="s">
        <v>44</v>
      </c>
      <c r="AA325" t="s">
        <v>77</v>
      </c>
      <c r="AB325" t="s">
        <v>45</v>
      </c>
    </row>
    <row r="326" spans="5:28">
      <c r="E326" s="12">
        <f t="shared" ref="E326:E389" si="152">K326/F326</f>
        <v>6.0033112659400071E-5</v>
      </c>
      <c r="F326" s="12">
        <f t="shared" ref="F326:F389" si="153">H326*1.5</f>
        <v>3976002</v>
      </c>
      <c r="G326" s="6">
        <v>52329</v>
      </c>
      <c r="H326" s="6">
        <v>2650668</v>
      </c>
      <c r="I326" s="12">
        <f t="shared" ref="I326:I389" si="154">2*H326</f>
        <v>5301336</v>
      </c>
      <c r="J326" s="6">
        <v>29.836472000000001</v>
      </c>
      <c r="K326" s="12">
        <f t="shared" ref="K326:K389" si="155">J326*8</f>
        <v>238.691776</v>
      </c>
      <c r="L326" s="6">
        <f t="shared" ref="L326:L389" si="156">((H326+2*G326)*8+(G326+H326)*4)/1000000</f>
        <v>32.854596000000001</v>
      </c>
      <c r="M326" s="6">
        <f t="shared" ref="M326:M389" si="157">40*2^20/8</f>
        <v>5242880</v>
      </c>
      <c r="N326" s="13">
        <f t="shared" ref="N326:N389" si="158">I326/K326</f>
        <v>22209.965038761955</v>
      </c>
      <c r="O326" s="13"/>
      <c r="P326" s="7">
        <f t="shared" ref="P326:P389" si="159">$B$32*I326</f>
        <v>2.5294154902328276E-3</v>
      </c>
      <c r="Q326" s="7">
        <f t="shared" ref="Q326:Q389" si="160">$C$32*K326</f>
        <v>0</v>
      </c>
      <c r="R326" s="6">
        <f t="shared" ref="R326:R389" si="161">P326+Q326</f>
        <v>2.5294154902328276E-3</v>
      </c>
      <c r="S326" s="6">
        <f t="shared" ref="S326:S389" si="162">MAX(P326,Q326)</f>
        <v>2.5294154902328276E-3</v>
      </c>
      <c r="T326" s="7">
        <f t="shared" ref="T326:T389" si="163">$D$32*I326</f>
        <v>1.9660899842380269E-3</v>
      </c>
      <c r="U326" s="7">
        <f t="shared" ref="U326:U389" si="164">$E$32*K326</f>
        <v>1.2589728083283174E-6</v>
      </c>
      <c r="V326" s="7">
        <f t="shared" ref="V326:V389" si="165">X326*$F$32</f>
        <v>6.8562092637960245E-2</v>
      </c>
      <c r="W326" s="6">
        <f t="shared" ref="W326:W389" si="166">SUM(T326:V326)</f>
        <v>7.0529441595006598E-2</v>
      </c>
      <c r="X326" s="6">
        <v>2.6800000000000001E-4</v>
      </c>
      <c r="Y326" s="6">
        <v>6.4171706666755993E-2</v>
      </c>
      <c r="Z326" s="6">
        <f t="shared" ref="Z326:Z389" si="167">ABS(S326-X326)/ABS(X326)*100</f>
        <v>843.81175008687603</v>
      </c>
      <c r="AA326" s="6">
        <f>ABS(R326-X326)/ABS(X326)*100</f>
        <v>843.81175008687603</v>
      </c>
      <c r="AB326" s="6">
        <f t="shared" ref="AB326:AB389" si="168">ABS(W326-Y326)/ABS(Y326)*100</f>
        <v>9.9073801500501695</v>
      </c>
    </row>
    <row r="327" spans="5:28">
      <c r="E327" s="12">
        <f t="shared" si="152"/>
        <v>2.8930126748449822E-5</v>
      </c>
      <c r="F327" s="12">
        <f t="shared" si="153"/>
        <v>4015986</v>
      </c>
      <c r="G327" s="6">
        <v>54870</v>
      </c>
      <c r="H327" s="6">
        <v>2677324</v>
      </c>
      <c r="I327" s="12">
        <f t="shared" si="154"/>
        <v>5354648</v>
      </c>
      <c r="J327" s="6">
        <v>14.522873000000001</v>
      </c>
      <c r="K327" s="12">
        <f t="shared" si="155"/>
        <v>116.182984</v>
      </c>
      <c r="L327" s="6">
        <f t="shared" si="156"/>
        <v>33.225287999999999</v>
      </c>
      <c r="M327" s="6">
        <f t="shared" si="157"/>
        <v>5242880</v>
      </c>
      <c r="N327" s="13">
        <f t="shared" si="158"/>
        <v>46088.057094488118</v>
      </c>
      <c r="O327" s="13"/>
      <c r="P327" s="7">
        <f t="shared" si="159"/>
        <v>2.5548521346212029E-3</v>
      </c>
      <c r="Q327" s="7">
        <f t="shared" si="160"/>
        <v>0</v>
      </c>
      <c r="R327" s="6">
        <f t="shared" si="161"/>
        <v>2.5548521346212029E-3</v>
      </c>
      <c r="S327" s="6">
        <f t="shared" si="162"/>
        <v>2.5548521346212029E-3</v>
      </c>
      <c r="T327" s="7">
        <f t="shared" si="163"/>
        <v>1.985861639767821E-3</v>
      </c>
      <c r="U327" s="7">
        <f t="shared" si="164"/>
        <v>6.1280375929853556E-7</v>
      </c>
      <c r="V327" s="7">
        <f t="shared" si="165"/>
        <v>5.6793972259802886E-2</v>
      </c>
      <c r="W327" s="6">
        <f t="shared" si="166"/>
        <v>5.8780446703330005E-2</v>
      </c>
      <c r="X327" s="6">
        <v>2.22E-4</v>
      </c>
      <c r="Y327" s="6">
        <v>5.5549950000000001E-2</v>
      </c>
      <c r="Z327" s="6">
        <f t="shared" si="167"/>
        <v>1050.8342948744157</v>
      </c>
      <c r="AA327" s="6">
        <f t="shared" ref="AA327:AA390" si="169">ABS(R327-X327)/ABS(X327)*100</f>
        <v>1050.8342948744157</v>
      </c>
      <c r="AB327" s="6">
        <f t="shared" si="168"/>
        <v>5.8154808480115729</v>
      </c>
    </row>
    <row r="328" spans="5:28">
      <c r="E328" s="12">
        <f t="shared" si="152"/>
        <v>2.7830693250194646E-5</v>
      </c>
      <c r="F328" s="12">
        <f t="shared" si="153"/>
        <v>4047694.5</v>
      </c>
      <c r="G328" s="6">
        <v>52329</v>
      </c>
      <c r="H328" s="6">
        <v>2698463</v>
      </c>
      <c r="I328" s="12">
        <f t="shared" si="154"/>
        <v>5396926</v>
      </c>
      <c r="J328" s="6">
        <v>14.081268</v>
      </c>
      <c r="K328" s="12">
        <f t="shared" si="155"/>
        <v>112.650144</v>
      </c>
      <c r="L328" s="6">
        <f t="shared" si="156"/>
        <v>33.428136000000002</v>
      </c>
      <c r="M328" s="6">
        <f t="shared" si="157"/>
        <v>5242880</v>
      </c>
      <c r="N328" s="13">
        <f t="shared" si="158"/>
        <v>47908.735917816492</v>
      </c>
      <c r="O328" s="13"/>
      <c r="P328" s="7">
        <f t="shared" si="159"/>
        <v>2.5750241493918309E-3</v>
      </c>
      <c r="Q328" s="7">
        <f t="shared" si="160"/>
        <v>0</v>
      </c>
      <c r="R328" s="6">
        <f t="shared" si="161"/>
        <v>2.5750241493918309E-3</v>
      </c>
      <c r="S328" s="6">
        <f t="shared" si="162"/>
        <v>2.5750241493918309E-3</v>
      </c>
      <c r="T328" s="7">
        <f t="shared" si="163"/>
        <v>2.0015411500560985E-3</v>
      </c>
      <c r="U328" s="7">
        <f t="shared" si="164"/>
        <v>5.9416989779433937E-7</v>
      </c>
      <c r="V328" s="7">
        <f t="shared" si="165"/>
        <v>6.753877782246831E-2</v>
      </c>
      <c r="W328" s="6">
        <f t="shared" si="166"/>
        <v>6.9540913142422209E-2</v>
      </c>
      <c r="X328" s="6">
        <v>2.6400000000000002E-4</v>
      </c>
      <c r="Y328" s="6">
        <v>6.4711680000000008E-2</v>
      </c>
      <c r="Z328" s="6">
        <f t="shared" si="167"/>
        <v>875.38793537569347</v>
      </c>
      <c r="AA328" s="6">
        <f t="shared" si="169"/>
        <v>875.38793537569347</v>
      </c>
      <c r="AB328" s="6">
        <f t="shared" si="168"/>
        <v>7.462691653843943</v>
      </c>
    </row>
    <row r="329" spans="5:28">
      <c r="E329" s="12">
        <f t="shared" si="152"/>
        <v>1.1349457569694271E-4</v>
      </c>
      <c r="F329" s="12">
        <f t="shared" si="153"/>
        <v>3936496.5</v>
      </c>
      <c r="G329" s="6">
        <v>121192</v>
      </c>
      <c r="H329" s="6">
        <v>2624331</v>
      </c>
      <c r="I329" s="12">
        <f t="shared" si="154"/>
        <v>5248662</v>
      </c>
      <c r="J329" s="6">
        <v>55.846375000000002</v>
      </c>
      <c r="K329" s="12">
        <f t="shared" si="155"/>
        <v>446.77100000000002</v>
      </c>
      <c r="L329" s="6">
        <f t="shared" si="156"/>
        <v>33.915812000000003</v>
      </c>
      <c r="M329" s="6">
        <f t="shared" si="157"/>
        <v>5242880</v>
      </c>
      <c r="N329" s="13">
        <f t="shared" si="158"/>
        <v>11747.991700446089</v>
      </c>
      <c r="O329" s="13"/>
      <c r="P329" s="7">
        <f t="shared" si="159"/>
        <v>2.5042832534659964E-3</v>
      </c>
      <c r="Q329" s="7">
        <f t="shared" si="160"/>
        <v>0</v>
      </c>
      <c r="R329" s="6">
        <f t="shared" si="161"/>
        <v>2.5042832534659964E-3</v>
      </c>
      <c r="S329" s="6">
        <f t="shared" si="162"/>
        <v>2.5042832534659964E-3</v>
      </c>
      <c r="T329" s="7">
        <f t="shared" si="163"/>
        <v>1.9465549417827376E-3</v>
      </c>
      <c r="U329" s="7">
        <f t="shared" si="164"/>
        <v>2.3564806042988707E-6</v>
      </c>
      <c r="V329" s="7">
        <f t="shared" si="165"/>
        <v>0.15682299547414041</v>
      </c>
      <c r="W329" s="6">
        <f t="shared" si="166"/>
        <v>0.15877190689652745</v>
      </c>
      <c r="X329" s="6">
        <v>6.1300000000000005E-4</v>
      </c>
      <c r="Y329" s="6">
        <v>0.1426834125</v>
      </c>
      <c r="Z329" s="6">
        <f t="shared" si="167"/>
        <v>308.52907886884117</v>
      </c>
      <c r="AA329" s="6">
        <f t="shared" si="169"/>
        <v>308.52907886884117</v>
      </c>
      <c r="AB329" s="6">
        <f t="shared" si="168"/>
        <v>11.275658546873807</v>
      </c>
    </row>
    <row r="330" spans="5:28">
      <c r="E330" s="12">
        <f t="shared" si="152"/>
        <v>2.4093158666564675E-4</v>
      </c>
      <c r="F330" s="12">
        <f t="shared" si="153"/>
        <v>4274883</v>
      </c>
      <c r="G330" s="6">
        <v>16830</v>
      </c>
      <c r="H330" s="6">
        <v>2849922</v>
      </c>
      <c r="I330" s="12">
        <f t="shared" si="154"/>
        <v>5699844</v>
      </c>
      <c r="J330" s="6">
        <v>128.744293</v>
      </c>
      <c r="K330" s="12">
        <f t="shared" si="155"/>
        <v>1029.954344</v>
      </c>
      <c r="L330" s="6">
        <f t="shared" si="156"/>
        <v>34.535663999999997</v>
      </c>
      <c r="M330" s="6">
        <f t="shared" si="157"/>
        <v>5242880</v>
      </c>
      <c r="N330" s="13">
        <f t="shared" si="158"/>
        <v>5534.0744307788464</v>
      </c>
      <c r="O330" s="13"/>
      <c r="P330" s="7">
        <f t="shared" si="159"/>
        <v>2.7195547887382803E-3</v>
      </c>
      <c r="Q330" s="7">
        <f t="shared" si="160"/>
        <v>0</v>
      </c>
      <c r="R330" s="6">
        <f t="shared" si="161"/>
        <v>2.7195547887382803E-3</v>
      </c>
      <c r="S330" s="6">
        <f t="shared" si="162"/>
        <v>2.7195547887382803E-3</v>
      </c>
      <c r="T330" s="7">
        <f t="shared" si="163"/>
        <v>2.1138834060167497E-3</v>
      </c>
      <c r="U330" s="7">
        <f t="shared" si="164"/>
        <v>5.4324641369949414E-6</v>
      </c>
      <c r="V330" s="7">
        <f t="shared" si="165"/>
        <v>5.6793972259802886E-2</v>
      </c>
      <c r="W330" s="6">
        <f t="shared" si="166"/>
        <v>5.891328812995663E-2</v>
      </c>
      <c r="X330" s="6">
        <v>2.22E-4</v>
      </c>
      <c r="Y330" s="6">
        <v>5.4145800000000001E-2</v>
      </c>
      <c r="Z330" s="6">
        <f t="shared" si="167"/>
        <v>1125.0246796118379</v>
      </c>
      <c r="AA330" s="6">
        <f t="shared" si="169"/>
        <v>1125.0246796118379</v>
      </c>
      <c r="AB330" s="6">
        <f t="shared" si="168"/>
        <v>8.8049084692748636</v>
      </c>
    </row>
    <row r="331" spans="5:28">
      <c r="E331" s="12">
        <f t="shared" si="152"/>
        <v>3.2176016184331956E-5</v>
      </c>
      <c r="F331" s="12">
        <f t="shared" si="153"/>
        <v>4060717.5</v>
      </c>
      <c r="G331" s="6">
        <v>106437</v>
      </c>
      <c r="H331" s="6">
        <v>2707145</v>
      </c>
      <c r="I331" s="12">
        <f t="shared" si="154"/>
        <v>5414290</v>
      </c>
      <c r="J331" s="6">
        <v>16.332214</v>
      </c>
      <c r="K331" s="12">
        <f t="shared" si="155"/>
        <v>130.657712</v>
      </c>
      <c r="L331" s="6">
        <f t="shared" si="156"/>
        <v>34.61448</v>
      </c>
      <c r="M331" s="6">
        <f t="shared" si="157"/>
        <v>5242880</v>
      </c>
      <c r="N331" s="13">
        <f t="shared" si="158"/>
        <v>41438.732678863991</v>
      </c>
      <c r="O331" s="13"/>
      <c r="P331" s="7">
        <f t="shared" si="159"/>
        <v>2.5833089988283511E-3</v>
      </c>
      <c r="Q331" s="7">
        <f t="shared" si="160"/>
        <v>0</v>
      </c>
      <c r="R331" s="6">
        <f t="shared" si="161"/>
        <v>2.5833089988283511E-3</v>
      </c>
      <c r="S331" s="6">
        <f t="shared" si="162"/>
        <v>2.5833089988283511E-3</v>
      </c>
      <c r="T331" s="7">
        <f t="shared" si="163"/>
        <v>2.0079808826982681E-3</v>
      </c>
      <c r="U331" s="7">
        <f t="shared" si="164"/>
        <v>6.8915028981305368E-7</v>
      </c>
      <c r="V331" s="7">
        <f t="shared" si="165"/>
        <v>9.1075018578783001E-2</v>
      </c>
      <c r="W331" s="6">
        <f t="shared" si="166"/>
        <v>9.3083688611771076E-2</v>
      </c>
      <c r="X331" s="6">
        <v>3.5599999999999998E-4</v>
      </c>
      <c r="Y331" s="6">
        <v>8.7252040000000003E-2</v>
      </c>
      <c r="Z331" s="6">
        <f t="shared" si="167"/>
        <v>625.64859517650314</v>
      </c>
      <c r="AA331" s="6">
        <f t="shared" si="169"/>
        <v>625.64859517650314</v>
      </c>
      <c r="AB331" s="6">
        <f t="shared" si="168"/>
        <v>6.6836816786989424</v>
      </c>
    </row>
    <row r="332" spans="5:28">
      <c r="E332" s="12">
        <f t="shared" si="152"/>
        <v>1.4321849472581359E-4</v>
      </c>
      <c r="F332" s="12">
        <f t="shared" si="153"/>
        <v>4060768.5</v>
      </c>
      <c r="G332" s="6">
        <v>106437</v>
      </c>
      <c r="H332" s="6">
        <v>2707179</v>
      </c>
      <c r="I332" s="12">
        <f t="shared" si="154"/>
        <v>5414358</v>
      </c>
      <c r="J332" s="6">
        <v>72.697143999999994</v>
      </c>
      <c r="K332" s="12">
        <f t="shared" si="155"/>
        <v>581.57715199999996</v>
      </c>
      <c r="L332" s="6">
        <f t="shared" si="156"/>
        <v>34.614888000000001</v>
      </c>
      <c r="M332" s="6">
        <f t="shared" si="157"/>
        <v>5242880</v>
      </c>
      <c r="N332" s="13">
        <f t="shared" si="158"/>
        <v>9309.7845769566957</v>
      </c>
      <c r="O332" s="13"/>
      <c r="P332" s="7">
        <f t="shared" si="159"/>
        <v>2.5833414435278259E-3</v>
      </c>
      <c r="Q332" s="7">
        <f t="shared" si="160"/>
        <v>0</v>
      </c>
      <c r="R332" s="6">
        <f t="shared" si="161"/>
        <v>2.5833414435278259E-3</v>
      </c>
      <c r="S332" s="6">
        <f t="shared" si="162"/>
        <v>2.5833414435278259E-3</v>
      </c>
      <c r="T332" s="7">
        <f t="shared" si="163"/>
        <v>2.0080061016466482E-3</v>
      </c>
      <c r="U332" s="7">
        <f t="shared" si="164"/>
        <v>3.0675117198550845E-6</v>
      </c>
      <c r="V332" s="7">
        <f t="shared" si="165"/>
        <v>9.1075018578783001E-2</v>
      </c>
      <c r="W332" s="6">
        <f t="shared" si="166"/>
        <v>9.30860921921495E-2</v>
      </c>
      <c r="X332" s="6">
        <v>3.5599999999999998E-4</v>
      </c>
      <c r="Y332" s="6">
        <v>8.7291199999999985E-2</v>
      </c>
      <c r="Z332" s="6">
        <f t="shared" si="167"/>
        <v>625.65770885613097</v>
      </c>
      <c r="AA332" s="6">
        <f t="shared" si="169"/>
        <v>625.65770885613097</v>
      </c>
      <c r="AB332" s="6">
        <f t="shared" si="168"/>
        <v>6.6385754716964769</v>
      </c>
    </row>
    <row r="333" spans="5:28">
      <c r="E333" s="12">
        <f t="shared" si="152"/>
        <v>9.3077838245450312E-4</v>
      </c>
      <c r="F333" s="12">
        <f t="shared" si="153"/>
        <v>4018125</v>
      </c>
      <c r="G333" s="6">
        <v>125329</v>
      </c>
      <c r="H333" s="6">
        <v>2678750</v>
      </c>
      <c r="I333" s="12">
        <f t="shared" si="154"/>
        <v>5357500</v>
      </c>
      <c r="J333" s="6">
        <v>467.49798600000003</v>
      </c>
      <c r="K333" s="12">
        <f t="shared" si="155"/>
        <v>3739.9838880000002</v>
      </c>
      <c r="L333" s="6">
        <f t="shared" si="156"/>
        <v>34.651580000000003</v>
      </c>
      <c r="M333" s="6">
        <f t="shared" si="157"/>
        <v>5242880</v>
      </c>
      <c r="N333" s="13">
        <f t="shared" si="158"/>
        <v>1432.4928022256763</v>
      </c>
      <c r="O333" s="13"/>
      <c r="P333" s="7">
        <f t="shared" si="159"/>
        <v>2.5562129034874177E-3</v>
      </c>
      <c r="Q333" s="7">
        <f t="shared" si="160"/>
        <v>0</v>
      </c>
      <c r="R333" s="6">
        <f t="shared" si="161"/>
        <v>2.5562129034874177E-3</v>
      </c>
      <c r="S333" s="6">
        <f t="shared" si="162"/>
        <v>2.5562129034874177E-3</v>
      </c>
      <c r="T333" s="7">
        <f t="shared" si="163"/>
        <v>1.9869193521322229E-3</v>
      </c>
      <c r="U333" s="7">
        <f t="shared" si="164"/>
        <v>1.9726435897724515E-5</v>
      </c>
      <c r="V333" s="7">
        <f t="shared" si="165"/>
        <v>8.6725930612942245E-2</v>
      </c>
      <c r="W333" s="6">
        <f t="shared" si="166"/>
        <v>8.8732576400972193E-2</v>
      </c>
      <c r="X333" s="6">
        <v>3.39E-4</v>
      </c>
      <c r="Y333" s="6">
        <v>8.2603000000112989E-2</v>
      </c>
      <c r="Z333" s="6">
        <f t="shared" si="167"/>
        <v>654.04510427357457</v>
      </c>
      <c r="AA333" s="6">
        <f t="shared" si="169"/>
        <v>654.04510427357457</v>
      </c>
      <c r="AB333" s="6">
        <f t="shared" si="168"/>
        <v>7.4205251635543741</v>
      </c>
    </row>
    <row r="334" spans="5:28">
      <c r="E334" s="12">
        <f t="shared" si="152"/>
        <v>0.94243185756880843</v>
      </c>
      <c r="F334" s="12">
        <f t="shared" si="153"/>
        <v>4415830.5</v>
      </c>
      <c r="G334" s="6">
        <v>28338</v>
      </c>
      <c r="H334" s="6">
        <v>2943887</v>
      </c>
      <c r="I334" s="12">
        <f t="shared" si="154"/>
        <v>5887774</v>
      </c>
      <c r="J334" s="6">
        <v>520202.41760300001</v>
      </c>
      <c r="K334" s="12">
        <f t="shared" si="155"/>
        <v>4161619.3408240001</v>
      </c>
      <c r="L334" s="6">
        <f t="shared" si="156"/>
        <v>35.893403999999997</v>
      </c>
      <c r="M334" s="6">
        <f t="shared" si="157"/>
        <v>5242880</v>
      </c>
      <c r="N334" s="13">
        <f t="shared" si="158"/>
        <v>1.4147795648302186</v>
      </c>
      <c r="O334" s="13"/>
      <c r="P334" s="7">
        <f t="shared" si="159"/>
        <v>2.8092214412725573E-3</v>
      </c>
      <c r="Q334" s="7">
        <f t="shared" si="160"/>
        <v>0</v>
      </c>
      <c r="R334" s="6">
        <f t="shared" si="161"/>
        <v>2.8092214412725573E-3</v>
      </c>
      <c r="S334" s="6">
        <f t="shared" si="162"/>
        <v>2.8092214412725573E-3</v>
      </c>
      <c r="T334" s="7">
        <f t="shared" si="163"/>
        <v>2.183580420267092E-3</v>
      </c>
      <c r="U334" s="7">
        <f t="shared" si="164"/>
        <v>2.1950339791810138E-2</v>
      </c>
      <c r="V334" s="7">
        <f t="shared" si="165"/>
        <v>0.32566994003031119</v>
      </c>
      <c r="W334" s="6">
        <f t="shared" si="166"/>
        <v>0.34980386024238841</v>
      </c>
      <c r="X334" s="6">
        <v>1.273E-3</v>
      </c>
      <c r="Y334" s="6">
        <v>0.33485557777721203</v>
      </c>
      <c r="Z334" s="6">
        <f t="shared" si="167"/>
        <v>120.67725383130849</v>
      </c>
      <c r="AA334" s="6">
        <f t="shared" si="169"/>
        <v>120.67725383130849</v>
      </c>
      <c r="AB334" s="6">
        <f t="shared" si="168"/>
        <v>4.4640983926275979</v>
      </c>
    </row>
    <row r="335" spans="5:28">
      <c r="E335" s="12">
        <f t="shared" si="152"/>
        <v>2.0898466481755178E-3</v>
      </c>
      <c r="F335" s="12">
        <f t="shared" si="153"/>
        <v>4362087</v>
      </c>
      <c r="G335" s="6">
        <v>54924</v>
      </c>
      <c r="H335" s="6">
        <v>2908058</v>
      </c>
      <c r="I335" s="12">
        <f t="shared" si="154"/>
        <v>5816116</v>
      </c>
      <c r="J335" s="6">
        <v>1139.511612</v>
      </c>
      <c r="K335" s="12">
        <f t="shared" si="155"/>
        <v>9116.0928960000001</v>
      </c>
      <c r="L335" s="6">
        <f t="shared" si="156"/>
        <v>35.995176000000001</v>
      </c>
      <c r="M335" s="6">
        <f t="shared" si="157"/>
        <v>5242880</v>
      </c>
      <c r="N335" s="13">
        <f t="shared" si="158"/>
        <v>638.00534574982464</v>
      </c>
      <c r="O335" s="13"/>
      <c r="P335" s="7">
        <f t="shared" si="159"/>
        <v>2.7750314078170092E-3</v>
      </c>
      <c r="Q335" s="7">
        <f t="shared" si="160"/>
        <v>0</v>
      </c>
      <c r="R335" s="6">
        <f t="shared" si="161"/>
        <v>2.7750314078170092E-3</v>
      </c>
      <c r="S335" s="6">
        <f t="shared" si="162"/>
        <v>2.7750314078170092E-3</v>
      </c>
      <c r="T335" s="7">
        <f t="shared" si="163"/>
        <v>2.1570048408111721E-3</v>
      </c>
      <c r="U335" s="7">
        <f t="shared" si="164"/>
        <v>4.8082566004531904E-5</v>
      </c>
      <c r="V335" s="7">
        <f t="shared" si="165"/>
        <v>5.8840601890786777E-2</v>
      </c>
      <c r="W335" s="6">
        <f t="shared" si="166"/>
        <v>6.1045689297602485E-2</v>
      </c>
      <c r="X335" s="6">
        <v>2.3000000000000001E-4</v>
      </c>
      <c r="Y335" s="6">
        <v>5.636415384626E-2</v>
      </c>
      <c r="Z335" s="6">
        <f t="shared" si="167"/>
        <v>1106.5353947030474</v>
      </c>
      <c r="AA335" s="6">
        <f t="shared" si="169"/>
        <v>1106.5353947030474</v>
      </c>
      <c r="AB335" s="6">
        <f t="shared" si="168"/>
        <v>8.3058737369001143</v>
      </c>
    </row>
    <row r="336" spans="5:28">
      <c r="E336" s="12">
        <f t="shared" si="152"/>
        <v>0.37596004722434295</v>
      </c>
      <c r="F336" s="12">
        <f t="shared" si="153"/>
        <v>3953046</v>
      </c>
      <c r="G336" s="6">
        <v>321821</v>
      </c>
      <c r="H336" s="6">
        <v>2635364</v>
      </c>
      <c r="I336" s="12">
        <f t="shared" si="154"/>
        <v>5270728</v>
      </c>
      <c r="J336" s="6">
        <v>185773.420105</v>
      </c>
      <c r="K336" s="12">
        <f t="shared" si="155"/>
        <v>1486187.36084</v>
      </c>
      <c r="L336" s="6">
        <f t="shared" si="156"/>
        <v>38.060788000000002</v>
      </c>
      <c r="M336" s="6">
        <f t="shared" si="157"/>
        <v>5242880</v>
      </c>
      <c r="N336" s="13">
        <f t="shared" si="158"/>
        <v>3.5464761300492826</v>
      </c>
      <c r="O336" s="13"/>
      <c r="P336" s="7">
        <f t="shared" si="159"/>
        <v>2.514811558445624E-3</v>
      </c>
      <c r="Q336" s="7">
        <f t="shared" si="160"/>
        <v>0</v>
      </c>
      <c r="R336" s="6">
        <f t="shared" si="161"/>
        <v>2.514811558445624E-3</v>
      </c>
      <c r="S336" s="6">
        <f t="shared" si="162"/>
        <v>2.514811558445624E-3</v>
      </c>
      <c r="T336" s="7">
        <f t="shared" si="163"/>
        <v>1.9547384905319954E-3</v>
      </c>
      <c r="U336" s="7">
        <f t="shared" si="164"/>
        <v>7.8388518730481312E-3</v>
      </c>
      <c r="V336" s="7">
        <f t="shared" si="165"/>
        <v>0.27476002795958698</v>
      </c>
      <c r="W336" s="6">
        <f t="shared" si="166"/>
        <v>0.28455361832316711</v>
      </c>
      <c r="X336" s="6">
        <v>1.0740000000000001E-3</v>
      </c>
      <c r="Y336" s="6">
        <v>0.2670299625</v>
      </c>
      <c r="Z336" s="6">
        <f t="shared" si="167"/>
        <v>134.15377639158507</v>
      </c>
      <c r="AA336" s="6">
        <f t="shared" si="169"/>
        <v>134.15377639158507</v>
      </c>
      <c r="AB336" s="6">
        <f t="shared" si="168"/>
        <v>6.5624305449120222</v>
      </c>
    </row>
    <row r="337" spans="5:28">
      <c r="E337" s="12">
        <f t="shared" si="152"/>
        <v>2.5682715894695757E-2</v>
      </c>
      <c r="F337" s="12">
        <f t="shared" si="153"/>
        <v>4612900.5</v>
      </c>
      <c r="G337" s="6">
        <v>63336</v>
      </c>
      <c r="H337" s="6">
        <v>3075267</v>
      </c>
      <c r="I337" s="12">
        <f t="shared" si="154"/>
        <v>6150534</v>
      </c>
      <c r="J337" s="6">
        <v>14808.976624000001</v>
      </c>
      <c r="K337" s="12">
        <f t="shared" si="155"/>
        <v>118471.81299200001</v>
      </c>
      <c r="L337" s="6">
        <f t="shared" si="156"/>
        <v>38.169924000000002</v>
      </c>
      <c r="M337" s="6">
        <f t="shared" si="157"/>
        <v>5242880</v>
      </c>
      <c r="N337" s="13">
        <f t="shared" si="158"/>
        <v>51.915589410413801</v>
      </c>
      <c r="O337" s="13"/>
      <c r="P337" s="7">
        <f t="shared" si="159"/>
        <v>2.9345915770673039E-3</v>
      </c>
      <c r="Q337" s="7">
        <f t="shared" si="160"/>
        <v>0</v>
      </c>
      <c r="R337" s="6">
        <f t="shared" si="161"/>
        <v>2.9345915770673039E-3</v>
      </c>
      <c r="S337" s="6">
        <f t="shared" si="162"/>
        <v>2.9345915770673039E-3</v>
      </c>
      <c r="T337" s="7">
        <f t="shared" si="163"/>
        <v>2.2810294037418962E-3</v>
      </c>
      <c r="U337" s="7">
        <f t="shared" si="164"/>
        <v>6.248761210368868E-4</v>
      </c>
      <c r="V337" s="7">
        <f t="shared" si="165"/>
        <v>7.2911180603801001E-2</v>
      </c>
      <c r="W337" s="6">
        <f t="shared" si="166"/>
        <v>7.5817086128579791E-2</v>
      </c>
      <c r="X337" s="6">
        <v>2.8499999999999999E-4</v>
      </c>
      <c r="Y337" s="6">
        <v>7.0721911764839995E-2</v>
      </c>
      <c r="Z337" s="6">
        <f t="shared" si="167"/>
        <v>929.68125511133485</v>
      </c>
      <c r="AA337" s="6">
        <f t="shared" si="169"/>
        <v>929.68125511133485</v>
      </c>
      <c r="AB337" s="6">
        <f t="shared" si="168"/>
        <v>7.2045201219700425</v>
      </c>
    </row>
    <row r="338" spans="5:28">
      <c r="E338" s="12">
        <f t="shared" si="152"/>
        <v>0.1067061359900425</v>
      </c>
      <c r="F338" s="12">
        <f t="shared" si="153"/>
        <v>4269342</v>
      </c>
      <c r="G338" s="6">
        <v>204316</v>
      </c>
      <c r="H338" s="6">
        <v>2846228</v>
      </c>
      <c r="I338" s="12">
        <f t="shared" si="154"/>
        <v>5692456</v>
      </c>
      <c r="J338" s="6">
        <v>56945.623505000003</v>
      </c>
      <c r="K338" s="12">
        <f t="shared" si="155"/>
        <v>455564.98804000003</v>
      </c>
      <c r="L338" s="6">
        <f t="shared" si="156"/>
        <v>38.241056</v>
      </c>
      <c r="M338" s="6">
        <f t="shared" si="157"/>
        <v>5242880</v>
      </c>
      <c r="N338" s="13">
        <f t="shared" si="158"/>
        <v>12.495376399514234</v>
      </c>
      <c r="O338" s="13"/>
      <c r="P338" s="7">
        <f t="shared" si="159"/>
        <v>2.7160297675659115E-3</v>
      </c>
      <c r="Q338" s="7">
        <f t="shared" si="160"/>
        <v>0</v>
      </c>
      <c r="R338" s="6">
        <f t="shared" si="161"/>
        <v>2.7160297675659115E-3</v>
      </c>
      <c r="S338" s="6">
        <f t="shared" si="162"/>
        <v>2.7160297675659115E-3</v>
      </c>
      <c r="T338" s="7">
        <f t="shared" si="163"/>
        <v>2.1111434414486578E-3</v>
      </c>
      <c r="U338" s="7">
        <f t="shared" si="164"/>
        <v>2.4028642376383138E-3</v>
      </c>
      <c r="V338" s="7">
        <f t="shared" si="165"/>
        <v>0.13507755564493662</v>
      </c>
      <c r="W338" s="6">
        <f t="shared" si="166"/>
        <v>0.13959156332402359</v>
      </c>
      <c r="X338" s="6">
        <v>5.2800000000000004E-4</v>
      </c>
      <c r="Y338" s="6">
        <v>0.1345905</v>
      </c>
      <c r="Z338" s="6">
        <f t="shared" si="167"/>
        <v>414.39957719051347</v>
      </c>
      <c r="AA338" s="6">
        <f t="shared" si="169"/>
        <v>414.39957719051347</v>
      </c>
      <c r="AB338" s="6">
        <f t="shared" si="168"/>
        <v>3.7157624973706058</v>
      </c>
    </row>
    <row r="339" spans="5:28">
      <c r="E339" s="12">
        <f t="shared" si="152"/>
        <v>0.63386508848904266</v>
      </c>
      <c r="F339" s="12">
        <f t="shared" si="153"/>
        <v>4681800</v>
      </c>
      <c r="G339" s="6">
        <v>43520</v>
      </c>
      <c r="H339" s="6">
        <v>3121200</v>
      </c>
      <c r="I339" s="12">
        <f t="shared" si="154"/>
        <v>6242400</v>
      </c>
      <c r="J339" s="6">
        <v>370953.69641099998</v>
      </c>
      <c r="K339" s="12">
        <f t="shared" si="155"/>
        <v>2967629.5712879999</v>
      </c>
      <c r="L339" s="6">
        <f t="shared" si="156"/>
        <v>38.324800000000003</v>
      </c>
      <c r="M339" s="6">
        <f t="shared" si="157"/>
        <v>5242880</v>
      </c>
      <c r="N339" s="13">
        <f t="shared" si="158"/>
        <v>2.1034970335905827</v>
      </c>
      <c r="O339" s="13"/>
      <c r="P339" s="7">
        <f t="shared" si="159"/>
        <v>2.9784234118021198E-3</v>
      </c>
      <c r="Q339" s="7">
        <f t="shared" si="160"/>
        <v>0</v>
      </c>
      <c r="R339" s="6">
        <f t="shared" si="161"/>
        <v>2.9784234118021198E-3</v>
      </c>
      <c r="S339" s="6">
        <f t="shared" si="162"/>
        <v>2.9784234118021198E-3</v>
      </c>
      <c r="T339" s="7">
        <f t="shared" si="163"/>
        <v>2.3150994612692838E-3</v>
      </c>
      <c r="U339" s="7">
        <f t="shared" si="164"/>
        <v>1.5652675588800402E-2</v>
      </c>
      <c r="V339" s="7">
        <f t="shared" si="165"/>
        <v>0.37888231043589221</v>
      </c>
      <c r="W339" s="6">
        <f t="shared" si="166"/>
        <v>0.3968500854859619</v>
      </c>
      <c r="X339" s="6">
        <v>1.4809999999999999E-3</v>
      </c>
      <c r="Y339" s="6">
        <v>0.36764343999999999</v>
      </c>
      <c r="Z339" s="6">
        <f t="shared" si="167"/>
        <v>101.10894070237137</v>
      </c>
      <c r="AA339" s="6">
        <f t="shared" si="169"/>
        <v>101.10894070237137</v>
      </c>
      <c r="AB339" s="6">
        <f t="shared" si="168"/>
        <v>7.944285769375325</v>
      </c>
    </row>
    <row r="340" spans="5:28">
      <c r="E340" s="12">
        <f t="shared" si="152"/>
        <v>4.0996298797539861E-2</v>
      </c>
      <c r="F340" s="12">
        <f t="shared" si="153"/>
        <v>4722984</v>
      </c>
      <c r="G340" s="6">
        <v>42930</v>
      </c>
      <c r="H340" s="6">
        <v>3148656</v>
      </c>
      <c r="I340" s="12">
        <f t="shared" si="154"/>
        <v>6297312</v>
      </c>
      <c r="J340" s="6">
        <v>24203.107909999999</v>
      </c>
      <c r="K340" s="12">
        <f t="shared" si="155"/>
        <v>193624.86327999999</v>
      </c>
      <c r="L340" s="6">
        <f t="shared" si="156"/>
        <v>38.642471999999998</v>
      </c>
      <c r="M340" s="6">
        <f t="shared" si="157"/>
        <v>5242880</v>
      </c>
      <c r="N340" s="13">
        <f t="shared" si="158"/>
        <v>32.523261183113078</v>
      </c>
      <c r="O340" s="13"/>
      <c r="P340" s="7">
        <f t="shared" si="159"/>
        <v>3.0046234608840238E-3</v>
      </c>
      <c r="Q340" s="7">
        <f t="shared" si="160"/>
        <v>0</v>
      </c>
      <c r="R340" s="6">
        <f t="shared" si="161"/>
        <v>3.0046234608840238E-3</v>
      </c>
      <c r="S340" s="6">
        <f t="shared" si="162"/>
        <v>3.0046234608840238E-3</v>
      </c>
      <c r="T340" s="7">
        <f t="shared" si="163"/>
        <v>2.3354645038197799E-3</v>
      </c>
      <c r="U340" s="7">
        <f t="shared" si="164"/>
        <v>1.0212686920801498E-3</v>
      </c>
      <c r="V340" s="7">
        <f t="shared" si="165"/>
        <v>0.16654448622131388</v>
      </c>
      <c r="W340" s="6">
        <f t="shared" si="166"/>
        <v>0.16990121941721381</v>
      </c>
      <c r="X340" s="6">
        <v>6.5099999999999999E-4</v>
      </c>
      <c r="Y340" s="6">
        <v>0.15473546666673899</v>
      </c>
      <c r="Z340" s="6">
        <f t="shared" si="167"/>
        <v>361.53970213272254</v>
      </c>
      <c r="AA340" s="6">
        <f t="shared" si="169"/>
        <v>361.53970213272254</v>
      </c>
      <c r="AB340" s="6">
        <f t="shared" si="168"/>
        <v>9.8010837962172026</v>
      </c>
    </row>
    <row r="341" spans="5:28">
      <c r="E341" s="12">
        <f t="shared" si="152"/>
        <v>3.5336329216362754E-2</v>
      </c>
      <c r="F341" s="12">
        <f t="shared" si="153"/>
        <v>4813005</v>
      </c>
      <c r="G341" s="6">
        <v>22209</v>
      </c>
      <c r="H341" s="6">
        <v>3208670</v>
      </c>
      <c r="I341" s="12">
        <f t="shared" si="154"/>
        <v>6417340</v>
      </c>
      <c r="J341" s="6">
        <v>21259.241150000002</v>
      </c>
      <c r="K341" s="12">
        <f t="shared" si="155"/>
        <v>170073.92920000001</v>
      </c>
      <c r="L341" s="6">
        <f t="shared" si="156"/>
        <v>38.948219999999999</v>
      </c>
      <c r="M341" s="6">
        <f t="shared" si="157"/>
        <v>5242880</v>
      </c>
      <c r="N341" s="13">
        <f t="shared" si="158"/>
        <v>37.73264973759423</v>
      </c>
      <c r="O341" s="13"/>
      <c r="P341" s="7">
        <f t="shared" si="159"/>
        <v>3.061892172480811E-3</v>
      </c>
      <c r="Q341" s="7">
        <f t="shared" si="160"/>
        <v>0</v>
      </c>
      <c r="R341" s="6">
        <f t="shared" si="161"/>
        <v>3.061892172480811E-3</v>
      </c>
      <c r="S341" s="6">
        <f t="shared" si="162"/>
        <v>3.061892172480811E-3</v>
      </c>
      <c r="T341" s="7">
        <f t="shared" si="163"/>
        <v>2.3799789146453005E-3</v>
      </c>
      <c r="U341" s="7">
        <f t="shared" si="164"/>
        <v>8.9704997740833528E-4</v>
      </c>
      <c r="V341" s="7">
        <f t="shared" si="165"/>
        <v>8.2121013943228502E-2</v>
      </c>
      <c r="W341" s="6">
        <f t="shared" si="166"/>
        <v>8.5398042835282142E-2</v>
      </c>
      <c r="X341" s="6">
        <v>3.21E-4</v>
      </c>
      <c r="Y341" s="6">
        <v>7.8876833333261995E-2</v>
      </c>
      <c r="Z341" s="6">
        <f t="shared" si="167"/>
        <v>853.86048986941137</v>
      </c>
      <c r="AA341" s="6">
        <f t="shared" si="169"/>
        <v>853.86048986941137</v>
      </c>
      <c r="AB341" s="6">
        <f t="shared" si="168"/>
        <v>8.2675853307490534</v>
      </c>
    </row>
    <row r="342" spans="5:28">
      <c r="E342" s="12">
        <f t="shared" si="152"/>
        <v>2.2173358028896147E-2</v>
      </c>
      <c r="F342" s="12">
        <f t="shared" si="153"/>
        <v>4756482</v>
      </c>
      <c r="G342" s="6">
        <v>45330</v>
      </c>
      <c r="H342" s="6">
        <v>3170988</v>
      </c>
      <c r="I342" s="12">
        <f t="shared" si="154"/>
        <v>6341976</v>
      </c>
      <c r="J342" s="6">
        <v>13183.397293</v>
      </c>
      <c r="K342" s="12">
        <f t="shared" si="155"/>
        <v>105467.178344</v>
      </c>
      <c r="L342" s="6">
        <f t="shared" si="156"/>
        <v>38.958455999999998</v>
      </c>
      <c r="M342" s="6">
        <f t="shared" si="157"/>
        <v>5242880</v>
      </c>
      <c r="N342" s="13">
        <f t="shared" si="158"/>
        <v>60.132224067989334</v>
      </c>
      <c r="O342" s="13"/>
      <c r="P342" s="7">
        <f t="shared" si="159"/>
        <v>3.0259339029038768E-3</v>
      </c>
      <c r="Q342" s="7">
        <f t="shared" si="160"/>
        <v>0</v>
      </c>
      <c r="R342" s="6">
        <f t="shared" si="161"/>
        <v>3.0259339029038768E-3</v>
      </c>
      <c r="S342" s="6">
        <f t="shared" si="162"/>
        <v>3.0259339029038768E-3</v>
      </c>
      <c r="T342" s="7">
        <f t="shared" si="163"/>
        <v>2.3520289025026793E-3</v>
      </c>
      <c r="U342" s="7">
        <f t="shared" si="164"/>
        <v>5.5628355501535656E-4</v>
      </c>
      <c r="V342" s="7">
        <f t="shared" si="165"/>
        <v>6.6515463006976347E-2</v>
      </c>
      <c r="W342" s="6">
        <f t="shared" si="166"/>
        <v>6.9423775464494381E-2</v>
      </c>
      <c r="X342" s="6">
        <v>2.5999999999999998E-4</v>
      </c>
      <c r="Y342" s="6">
        <v>6.4868266666579993E-2</v>
      </c>
      <c r="Z342" s="6">
        <f t="shared" si="167"/>
        <v>1063.8207318861066</v>
      </c>
      <c r="AA342" s="6">
        <f t="shared" si="169"/>
        <v>1063.8207318861066</v>
      </c>
      <c r="AB342" s="6">
        <f t="shared" si="168"/>
        <v>7.0227077614536855</v>
      </c>
    </row>
    <row r="343" spans="5:28">
      <c r="E343" s="12">
        <f t="shared" si="152"/>
        <v>0.64779523272787753</v>
      </c>
      <c r="F343" s="12">
        <f t="shared" si="153"/>
        <v>4127221.5</v>
      </c>
      <c r="G343" s="6">
        <v>309412</v>
      </c>
      <c r="H343" s="6">
        <v>2751481</v>
      </c>
      <c r="I343" s="12">
        <f t="shared" si="154"/>
        <v>5502962</v>
      </c>
      <c r="J343" s="6">
        <v>334199.30151399999</v>
      </c>
      <c r="K343" s="12">
        <f t="shared" si="155"/>
        <v>2673594.4121119999</v>
      </c>
      <c r="L343" s="6">
        <f t="shared" si="156"/>
        <v>39.206012000000001</v>
      </c>
      <c r="M343" s="6">
        <f t="shared" si="157"/>
        <v>5242880</v>
      </c>
      <c r="N343" s="13">
        <f t="shared" si="158"/>
        <v>2.0582635777028528</v>
      </c>
      <c r="O343" s="13"/>
      <c r="P343" s="7">
        <f t="shared" si="159"/>
        <v>2.6256168869437102E-3</v>
      </c>
      <c r="Q343" s="7">
        <f t="shared" si="160"/>
        <v>0</v>
      </c>
      <c r="R343" s="6">
        <f t="shared" si="161"/>
        <v>2.6256168869437102E-3</v>
      </c>
      <c r="S343" s="6">
        <f t="shared" si="162"/>
        <v>2.6256168869437102E-3</v>
      </c>
      <c r="T343" s="7">
        <f t="shared" si="163"/>
        <v>2.040866391385579E-3</v>
      </c>
      <c r="U343" s="7">
        <f t="shared" si="164"/>
        <v>1.4101795720634887E-2</v>
      </c>
      <c r="V343" s="7">
        <f t="shared" si="165"/>
        <v>0.71836700047534463</v>
      </c>
      <c r="W343" s="6">
        <f t="shared" si="166"/>
        <v>0.73450966258736505</v>
      </c>
      <c r="X343" s="6">
        <v>2.8080000000000002E-3</v>
      </c>
      <c r="Y343" s="6">
        <v>0.65586456000000004</v>
      </c>
      <c r="Z343" s="6">
        <f t="shared" si="167"/>
        <v>6.4951251088422337</v>
      </c>
      <c r="AA343" s="6">
        <f t="shared" si="169"/>
        <v>6.4951251088422337</v>
      </c>
      <c r="AB343" s="6">
        <f t="shared" si="168"/>
        <v>11.991058426356352</v>
      </c>
    </row>
    <row r="344" spans="5:28">
      <c r="E344" s="12">
        <f t="shared" si="152"/>
        <v>6.5189873767419346E-2</v>
      </c>
      <c r="F344" s="12">
        <f t="shared" si="153"/>
        <v>4631847</v>
      </c>
      <c r="G344" s="6">
        <v>123440</v>
      </c>
      <c r="H344" s="6">
        <v>3087898</v>
      </c>
      <c r="I344" s="12">
        <f t="shared" si="154"/>
        <v>6175796</v>
      </c>
      <c r="J344" s="6">
        <v>37743.690154999997</v>
      </c>
      <c r="K344" s="12">
        <f t="shared" si="155"/>
        <v>301949.52123999997</v>
      </c>
      <c r="L344" s="6">
        <f t="shared" si="156"/>
        <v>39.523575999999998</v>
      </c>
      <c r="M344" s="6">
        <f t="shared" si="157"/>
        <v>5242880</v>
      </c>
      <c r="N344" s="13">
        <f t="shared" si="158"/>
        <v>20.453074323940598</v>
      </c>
      <c r="O344" s="13"/>
      <c r="P344" s="7">
        <f t="shared" si="159"/>
        <v>2.9466447829222548E-3</v>
      </c>
      <c r="Q344" s="7">
        <f t="shared" si="160"/>
        <v>0</v>
      </c>
      <c r="R344" s="6">
        <f t="shared" si="161"/>
        <v>2.9466447829222548E-3</v>
      </c>
      <c r="S344" s="6">
        <f t="shared" si="162"/>
        <v>2.9466447829222548E-3</v>
      </c>
      <c r="T344" s="7">
        <f t="shared" si="163"/>
        <v>2.2903982430650064E-3</v>
      </c>
      <c r="U344" s="7">
        <f t="shared" si="164"/>
        <v>1.5926239399589271E-3</v>
      </c>
      <c r="V344" s="7">
        <f t="shared" si="165"/>
        <v>8.6725930612942245E-2</v>
      </c>
      <c r="W344" s="6">
        <f t="shared" si="166"/>
        <v>9.0608952795966174E-2</v>
      </c>
      <c r="X344" s="6">
        <v>3.39E-4</v>
      </c>
      <c r="Y344" s="6">
        <v>8.7819833333484004E-2</v>
      </c>
      <c r="Z344" s="6">
        <f t="shared" si="167"/>
        <v>769.21675012455898</v>
      </c>
      <c r="AA344" s="6">
        <f t="shared" si="169"/>
        <v>769.21675012455898</v>
      </c>
      <c r="AB344" s="6">
        <f t="shared" si="168"/>
        <v>3.1759562237961259</v>
      </c>
    </row>
    <row r="345" spans="5:28">
      <c r="E345" s="12">
        <f t="shared" si="152"/>
        <v>0.33310587236395311</v>
      </c>
      <c r="F345" s="12">
        <f t="shared" si="153"/>
        <v>4919535</v>
      </c>
      <c r="G345" s="6">
        <v>9000</v>
      </c>
      <c r="H345" s="6">
        <v>3279690</v>
      </c>
      <c r="I345" s="12">
        <f t="shared" si="154"/>
        <v>6559380</v>
      </c>
      <c r="J345" s="6">
        <v>204840.749725</v>
      </c>
      <c r="K345" s="12">
        <f t="shared" si="155"/>
        <v>1638725.9978</v>
      </c>
      <c r="L345" s="6">
        <f t="shared" si="156"/>
        <v>39.536279999999998</v>
      </c>
      <c r="M345" s="6">
        <f t="shared" si="157"/>
        <v>5242880</v>
      </c>
      <c r="N345" s="13">
        <f t="shared" si="158"/>
        <v>4.0027313954901604</v>
      </c>
      <c r="O345" s="13"/>
      <c r="P345" s="7">
        <f t="shared" si="159"/>
        <v>3.1296634241488189E-3</v>
      </c>
      <c r="Q345" s="7">
        <f t="shared" si="160"/>
        <v>0</v>
      </c>
      <c r="R345" s="6">
        <f t="shared" si="161"/>
        <v>3.1296634241488189E-3</v>
      </c>
      <c r="S345" s="6">
        <f t="shared" si="162"/>
        <v>3.1296634241488189E-3</v>
      </c>
      <c r="T345" s="7">
        <f t="shared" si="163"/>
        <v>2.4326568474081303E-3</v>
      </c>
      <c r="U345" s="7">
        <f t="shared" si="164"/>
        <v>8.6434124631545334E-3</v>
      </c>
      <c r="V345" s="7">
        <f t="shared" si="165"/>
        <v>0.13558921305268257</v>
      </c>
      <c r="W345" s="6">
        <f t="shared" si="166"/>
        <v>0.14666528236324522</v>
      </c>
      <c r="X345" s="6">
        <v>5.2999999999999998E-4</v>
      </c>
      <c r="Y345" s="6">
        <v>0.14414675000000002</v>
      </c>
      <c r="Z345" s="6">
        <f t="shared" si="167"/>
        <v>490.50253285826767</v>
      </c>
      <c r="AA345" s="6">
        <f t="shared" si="169"/>
        <v>490.50253285826767</v>
      </c>
      <c r="AB345" s="6">
        <f t="shared" si="168"/>
        <v>1.7472002408970035</v>
      </c>
    </row>
    <row r="346" spans="5:28">
      <c r="E346" s="12">
        <f t="shared" si="152"/>
        <v>0.56414508731710866</v>
      </c>
      <c r="F346" s="12">
        <f t="shared" si="153"/>
        <v>4681740</v>
      </c>
      <c r="G346" s="6">
        <v>120216</v>
      </c>
      <c r="H346" s="6">
        <v>3121160</v>
      </c>
      <c r="I346" s="12">
        <f t="shared" si="154"/>
        <v>6242320</v>
      </c>
      <c r="J346" s="6">
        <v>330147.57763700001</v>
      </c>
      <c r="K346" s="12">
        <f t="shared" si="155"/>
        <v>2641180.6210960001</v>
      </c>
      <c r="L346" s="6">
        <f t="shared" si="156"/>
        <v>39.858240000000002</v>
      </c>
      <c r="M346" s="6">
        <f t="shared" si="157"/>
        <v>5242880</v>
      </c>
      <c r="N346" s="13">
        <f t="shared" si="158"/>
        <v>2.3634582012833523</v>
      </c>
      <c r="O346" s="13"/>
      <c r="P346" s="7">
        <f t="shared" si="159"/>
        <v>2.9783852415674432E-3</v>
      </c>
      <c r="Q346" s="7">
        <f t="shared" si="160"/>
        <v>0</v>
      </c>
      <c r="R346" s="6">
        <f t="shared" si="161"/>
        <v>2.9783852415674432E-3</v>
      </c>
      <c r="S346" s="6">
        <f t="shared" si="162"/>
        <v>2.9783852415674432E-3</v>
      </c>
      <c r="T346" s="7">
        <f t="shared" si="163"/>
        <v>2.3150697919182483E-3</v>
      </c>
      <c r="U346" s="7">
        <f t="shared" si="164"/>
        <v>1.3930830125641031E-2</v>
      </c>
      <c r="V346" s="7">
        <f t="shared" si="165"/>
        <v>0.43567628269569514</v>
      </c>
      <c r="W346" s="6">
        <f t="shared" si="166"/>
        <v>0.4519221826132544</v>
      </c>
      <c r="X346" s="6">
        <v>1.7030000000000001E-3</v>
      </c>
      <c r="Y346" s="6">
        <v>0.41696535833390103</v>
      </c>
      <c r="Z346" s="6">
        <f t="shared" si="167"/>
        <v>74.890501560037762</v>
      </c>
      <c r="AA346" s="6">
        <f t="shared" si="169"/>
        <v>74.890501560037762</v>
      </c>
      <c r="AB346" s="6">
        <f t="shared" si="168"/>
        <v>8.3836279395086706</v>
      </c>
    </row>
    <row r="347" spans="5:28">
      <c r="E347" s="12">
        <f t="shared" si="152"/>
        <v>0.11535945215237954</v>
      </c>
      <c r="F347" s="12">
        <f t="shared" si="153"/>
        <v>4532472</v>
      </c>
      <c r="G347" s="6">
        <v>213360</v>
      </c>
      <c r="H347" s="6">
        <v>3021648</v>
      </c>
      <c r="I347" s="12">
        <f t="shared" si="154"/>
        <v>6043296</v>
      </c>
      <c r="J347" s="6">
        <v>65357.935852000002</v>
      </c>
      <c r="K347" s="12">
        <f t="shared" si="155"/>
        <v>522863.48681600002</v>
      </c>
      <c r="L347" s="6">
        <f t="shared" si="156"/>
        <v>40.526975999999998</v>
      </c>
      <c r="M347" s="6">
        <f t="shared" si="157"/>
        <v>5242880</v>
      </c>
      <c r="N347" s="13">
        <f t="shared" si="158"/>
        <v>11.558076156361413</v>
      </c>
      <c r="O347" s="13"/>
      <c r="P347" s="7">
        <f t="shared" si="159"/>
        <v>2.8834253317394113E-3</v>
      </c>
      <c r="Q347" s="7">
        <f t="shared" si="160"/>
        <v>0</v>
      </c>
      <c r="R347" s="6">
        <f t="shared" si="161"/>
        <v>2.8834253317394113E-3</v>
      </c>
      <c r="S347" s="6">
        <f t="shared" si="162"/>
        <v>2.8834253317394113E-3</v>
      </c>
      <c r="T347" s="7">
        <f t="shared" si="163"/>
        <v>2.2412583804131128E-3</v>
      </c>
      <c r="U347" s="7">
        <f t="shared" si="164"/>
        <v>2.7578282058996271E-3</v>
      </c>
      <c r="V347" s="7">
        <f t="shared" si="165"/>
        <v>0.10795971303440009</v>
      </c>
      <c r="W347" s="6">
        <f t="shared" si="166"/>
        <v>0.11295879962071283</v>
      </c>
      <c r="X347" s="6">
        <v>4.2200000000000001E-4</v>
      </c>
      <c r="Y347" s="6">
        <v>0.11090543636359801</v>
      </c>
      <c r="Z347" s="6">
        <f t="shared" si="167"/>
        <v>583.27614496194576</v>
      </c>
      <c r="AA347" s="6">
        <f t="shared" si="169"/>
        <v>583.27614496194576</v>
      </c>
      <c r="AB347" s="6">
        <f t="shared" si="168"/>
        <v>1.8514541076083662</v>
      </c>
    </row>
    <row r="348" spans="5:28">
      <c r="E348" s="12">
        <f t="shared" si="152"/>
        <v>0.45409256879393567</v>
      </c>
      <c r="F348" s="12">
        <f t="shared" si="153"/>
        <v>4112902.5</v>
      </c>
      <c r="G348" s="6">
        <v>392257</v>
      </c>
      <c r="H348" s="6">
        <v>2741935</v>
      </c>
      <c r="I348" s="12">
        <f t="shared" si="154"/>
        <v>5483870</v>
      </c>
      <c r="J348" s="6">
        <v>233454.80767800001</v>
      </c>
      <c r="K348" s="12">
        <f t="shared" si="155"/>
        <v>1867638.4614240001</v>
      </c>
      <c r="L348" s="6">
        <f t="shared" si="156"/>
        <v>40.748359999999998</v>
      </c>
      <c r="M348" s="6">
        <f t="shared" si="157"/>
        <v>5242880</v>
      </c>
      <c r="N348" s="13">
        <f t="shared" si="158"/>
        <v>2.9362588709052218</v>
      </c>
      <c r="O348" s="13"/>
      <c r="P348" s="7">
        <f t="shared" si="159"/>
        <v>2.6165075604381791E-3</v>
      </c>
      <c r="Q348" s="7">
        <f t="shared" si="160"/>
        <v>0</v>
      </c>
      <c r="R348" s="6">
        <f t="shared" si="161"/>
        <v>2.6165075604381791E-3</v>
      </c>
      <c r="S348" s="6">
        <f t="shared" si="162"/>
        <v>2.6165075604381791E-3</v>
      </c>
      <c r="T348" s="7">
        <f t="shared" si="163"/>
        <v>2.0337858007610514E-3</v>
      </c>
      <c r="U348" s="7">
        <f t="shared" si="164"/>
        <v>9.8508045736814629E-3</v>
      </c>
      <c r="V348" s="7">
        <f t="shared" si="165"/>
        <v>0.1680794584445518</v>
      </c>
      <c r="W348" s="6">
        <f t="shared" si="166"/>
        <v>0.1799640488189943</v>
      </c>
      <c r="X348" s="6">
        <v>6.5700000000000003E-4</v>
      </c>
      <c r="Y348" s="6">
        <v>0.182536499999781</v>
      </c>
      <c r="Z348" s="6">
        <f t="shared" si="167"/>
        <v>298.2507702341216</v>
      </c>
      <c r="AA348" s="6">
        <f t="shared" si="169"/>
        <v>298.2507702341216</v>
      </c>
      <c r="AB348" s="6">
        <f t="shared" si="168"/>
        <v>1.4092804347567642</v>
      </c>
    </row>
    <row r="349" spans="5:28">
      <c r="E349" s="12">
        <f t="shared" si="152"/>
        <v>0.50630912372787629</v>
      </c>
      <c r="F349" s="12">
        <f t="shared" si="153"/>
        <v>3493764</v>
      </c>
      <c r="G349" s="6">
        <v>682712</v>
      </c>
      <c r="H349" s="6">
        <v>2329176</v>
      </c>
      <c r="I349" s="12">
        <f t="shared" si="154"/>
        <v>4658352</v>
      </c>
      <c r="J349" s="6">
        <v>221115.573669</v>
      </c>
      <c r="K349" s="12">
        <f t="shared" si="155"/>
        <v>1768924.589352</v>
      </c>
      <c r="L349" s="6">
        <f t="shared" si="156"/>
        <v>41.604351999999999</v>
      </c>
      <c r="M349" s="6">
        <f t="shared" si="157"/>
        <v>5242880</v>
      </c>
      <c r="N349" s="13">
        <f t="shared" si="158"/>
        <v>2.6334373031167297</v>
      </c>
      <c r="O349" s="13"/>
      <c r="P349" s="7">
        <f t="shared" si="159"/>
        <v>2.2226298630679269E-3</v>
      </c>
      <c r="Q349" s="7">
        <f t="shared" si="160"/>
        <v>0</v>
      </c>
      <c r="R349" s="6">
        <f t="shared" si="161"/>
        <v>2.2226298630679269E-3</v>
      </c>
      <c r="S349" s="6">
        <f t="shared" si="162"/>
        <v>2.2226298630679269E-3</v>
      </c>
      <c r="T349" s="7">
        <f t="shared" si="163"/>
        <v>1.7276285091635732E-3</v>
      </c>
      <c r="U349" s="7">
        <f t="shared" si="164"/>
        <v>9.3301411355601258E-3</v>
      </c>
      <c r="V349" s="7">
        <f t="shared" si="165"/>
        <v>0.18394083808467693</v>
      </c>
      <c r="W349" s="6">
        <f t="shared" si="166"/>
        <v>0.19499860772940061</v>
      </c>
      <c r="X349" s="6">
        <v>7.1900000000000002E-4</v>
      </c>
      <c r="Y349" s="6">
        <v>0.19864531999999999</v>
      </c>
      <c r="Z349" s="6">
        <f t="shared" si="167"/>
        <v>209.12793644894671</v>
      </c>
      <c r="AA349" s="6">
        <f t="shared" si="169"/>
        <v>209.12793644894671</v>
      </c>
      <c r="AB349" s="6">
        <f t="shared" si="168"/>
        <v>1.8357906798908592</v>
      </c>
    </row>
    <row r="350" spans="5:28">
      <c r="E350" s="12">
        <f t="shared" si="152"/>
        <v>0.29641079166327844</v>
      </c>
      <c r="F350" s="12">
        <f t="shared" si="153"/>
        <v>5072713.5</v>
      </c>
      <c r="G350" s="6">
        <v>61349</v>
      </c>
      <c r="H350" s="6">
        <v>3381809</v>
      </c>
      <c r="I350" s="12">
        <f t="shared" si="154"/>
        <v>6763618</v>
      </c>
      <c r="J350" s="6">
        <v>187950.87805199999</v>
      </c>
      <c r="K350" s="12">
        <f t="shared" si="155"/>
        <v>1503607.0244159999</v>
      </c>
      <c r="L350" s="6">
        <f t="shared" si="156"/>
        <v>41.808687999999997</v>
      </c>
      <c r="M350" s="6">
        <f t="shared" si="157"/>
        <v>5242880</v>
      </c>
      <c r="N350" s="13">
        <f t="shared" si="158"/>
        <v>4.498261773302759</v>
      </c>
      <c r="O350" s="13"/>
      <c r="P350" s="7">
        <f t="shared" si="159"/>
        <v>3.2271110790218871E-3</v>
      </c>
      <c r="Q350" s="7">
        <f t="shared" si="160"/>
        <v>0</v>
      </c>
      <c r="R350" s="6">
        <f t="shared" si="161"/>
        <v>3.2271110790218871E-3</v>
      </c>
      <c r="S350" s="6">
        <f t="shared" si="162"/>
        <v>3.2271110790218871E-3</v>
      </c>
      <c r="T350" s="7">
        <f t="shared" si="163"/>
        <v>2.5084019588669788E-3</v>
      </c>
      <c r="U350" s="7">
        <f t="shared" si="164"/>
        <v>7.9307313803354332E-3</v>
      </c>
      <c r="V350" s="7">
        <f t="shared" si="165"/>
        <v>0.18163837974982006</v>
      </c>
      <c r="W350" s="6">
        <f t="shared" si="166"/>
        <v>0.19207751308902246</v>
      </c>
      <c r="X350" s="6">
        <v>7.1000000000000002E-4</v>
      </c>
      <c r="Y350" s="6">
        <v>0.18493133333357004</v>
      </c>
      <c r="Z350" s="6">
        <f t="shared" si="167"/>
        <v>354.52268718618126</v>
      </c>
      <c r="AA350" s="6">
        <f t="shared" si="169"/>
        <v>354.52268718618126</v>
      </c>
      <c r="AB350" s="6">
        <f t="shared" si="168"/>
        <v>3.8642341601260712</v>
      </c>
    </row>
    <row r="351" spans="5:28">
      <c r="E351" s="12">
        <f t="shared" si="152"/>
        <v>0.43183621816920537</v>
      </c>
      <c r="F351" s="12">
        <f t="shared" si="153"/>
        <v>4635970.5</v>
      </c>
      <c r="G351" s="6">
        <v>262144</v>
      </c>
      <c r="H351" s="6">
        <v>3090647</v>
      </c>
      <c r="I351" s="12">
        <f t="shared" si="154"/>
        <v>6181294</v>
      </c>
      <c r="J351" s="6">
        <v>250247.496033</v>
      </c>
      <c r="K351" s="12">
        <f t="shared" si="155"/>
        <v>2001979.968264</v>
      </c>
      <c r="L351" s="6">
        <f t="shared" si="156"/>
        <v>42.330643999999999</v>
      </c>
      <c r="M351" s="6">
        <f t="shared" si="157"/>
        <v>5242880</v>
      </c>
      <c r="N351" s="13">
        <f t="shared" si="158"/>
        <v>3.0875903345626665</v>
      </c>
      <c r="O351" s="13"/>
      <c r="P351" s="7">
        <f t="shared" si="159"/>
        <v>2.9492680323003925E-3</v>
      </c>
      <c r="Q351" s="7">
        <f t="shared" si="160"/>
        <v>0</v>
      </c>
      <c r="R351" s="6">
        <f t="shared" si="161"/>
        <v>2.9492680323003925E-3</v>
      </c>
      <c r="S351" s="6">
        <f t="shared" si="162"/>
        <v>2.9492680323003925E-3</v>
      </c>
      <c r="T351" s="7">
        <f t="shared" si="163"/>
        <v>2.2924372692148939E-3</v>
      </c>
      <c r="U351" s="7">
        <f t="shared" si="164"/>
        <v>1.0559384931897963E-2</v>
      </c>
      <c r="V351" s="7">
        <f t="shared" si="165"/>
        <v>0.15912545380899729</v>
      </c>
      <c r="W351" s="6">
        <f t="shared" si="166"/>
        <v>0.17197727601011015</v>
      </c>
      <c r="X351" s="6">
        <v>6.2200000000000005E-4</v>
      </c>
      <c r="Y351" s="6">
        <v>0.17352245000000002</v>
      </c>
      <c r="Z351" s="6">
        <f t="shared" si="167"/>
        <v>374.15884763671897</v>
      </c>
      <c r="AA351" s="6">
        <f t="shared" si="169"/>
        <v>374.15884763671897</v>
      </c>
      <c r="AB351" s="6">
        <f t="shared" si="168"/>
        <v>0.89047497305960988</v>
      </c>
    </row>
    <row r="352" spans="5:28">
      <c r="E352" s="12">
        <f t="shared" si="152"/>
        <v>0.69096986852253917</v>
      </c>
      <c r="F352" s="12">
        <f t="shared" si="153"/>
        <v>4977066</v>
      </c>
      <c r="G352" s="6">
        <v>214765</v>
      </c>
      <c r="H352" s="6">
        <v>3318044</v>
      </c>
      <c r="I352" s="12">
        <f t="shared" si="154"/>
        <v>6636088</v>
      </c>
      <c r="J352" s="6">
        <v>429875.32995599997</v>
      </c>
      <c r="K352" s="12">
        <f t="shared" si="155"/>
        <v>3439002.6396479998</v>
      </c>
      <c r="L352" s="6">
        <f t="shared" si="156"/>
        <v>44.111828000000003</v>
      </c>
      <c r="M352" s="6">
        <f t="shared" si="157"/>
        <v>5242880</v>
      </c>
      <c r="N352" s="13">
        <f t="shared" si="158"/>
        <v>1.9296548143037304</v>
      </c>
      <c r="O352" s="13"/>
      <c r="P352" s="7">
        <f t="shared" si="159"/>
        <v>3.1662629536683175E-3</v>
      </c>
      <c r="Q352" s="7">
        <f t="shared" si="160"/>
        <v>0</v>
      </c>
      <c r="R352" s="6">
        <f t="shared" si="161"/>
        <v>3.1662629536683175E-3</v>
      </c>
      <c r="S352" s="6">
        <f t="shared" si="162"/>
        <v>3.1662629536683175E-3</v>
      </c>
      <c r="T352" s="7">
        <f t="shared" si="163"/>
        <v>2.4611053046481412E-3</v>
      </c>
      <c r="U352" s="7">
        <f t="shared" si="164"/>
        <v>1.8138919084862558E-2</v>
      </c>
      <c r="V352" s="7">
        <f t="shared" si="165"/>
        <v>0.28831894926485518</v>
      </c>
      <c r="W352" s="6">
        <f t="shared" si="166"/>
        <v>0.30891897365436588</v>
      </c>
      <c r="X352" s="6">
        <v>1.127E-3</v>
      </c>
      <c r="Y352" s="6">
        <v>0.30298400588281699</v>
      </c>
      <c r="Z352" s="6">
        <f t="shared" si="167"/>
        <v>180.94613608414531</v>
      </c>
      <c r="AA352" s="6">
        <f t="shared" si="169"/>
        <v>180.94613608414531</v>
      </c>
      <c r="AB352" s="6">
        <f t="shared" si="168"/>
        <v>1.9588386371273736</v>
      </c>
    </row>
    <row r="353" spans="5:32">
      <c r="E353" s="12">
        <f t="shared" si="152"/>
        <v>0.57123735897410233</v>
      </c>
      <c r="F353" s="12">
        <f t="shared" si="153"/>
        <v>5395782</v>
      </c>
      <c r="G353" s="6">
        <v>73752</v>
      </c>
      <c r="H353" s="6">
        <v>3597188</v>
      </c>
      <c r="I353" s="12">
        <f t="shared" si="154"/>
        <v>7194376</v>
      </c>
      <c r="J353" s="6">
        <v>385284.03240999999</v>
      </c>
      <c r="K353" s="12">
        <f t="shared" si="155"/>
        <v>3082272.2592799999</v>
      </c>
      <c r="L353" s="6">
        <f t="shared" si="156"/>
        <v>44.641295999999997</v>
      </c>
      <c r="M353" s="6">
        <f t="shared" si="157"/>
        <v>5242880</v>
      </c>
      <c r="N353" s="13">
        <f t="shared" si="158"/>
        <v>2.3341143788772776</v>
      </c>
      <c r="O353" s="13"/>
      <c r="P353" s="7">
        <f t="shared" si="159"/>
        <v>3.4326377533812776E-3</v>
      </c>
      <c r="Q353" s="7">
        <f t="shared" si="160"/>
        <v>0</v>
      </c>
      <c r="R353" s="6">
        <f t="shared" si="161"/>
        <v>3.4326377533812776E-3</v>
      </c>
      <c r="S353" s="6">
        <f t="shared" si="162"/>
        <v>3.4326377533812776E-3</v>
      </c>
      <c r="T353" s="7">
        <f t="shared" si="163"/>
        <v>2.6681558377817287E-3</v>
      </c>
      <c r="U353" s="7">
        <f t="shared" si="164"/>
        <v>1.6257355101745145E-2</v>
      </c>
      <c r="V353" s="7">
        <f t="shared" si="165"/>
        <v>0.17063774548328164</v>
      </c>
      <c r="W353" s="6">
        <f t="shared" si="166"/>
        <v>0.18956325642280852</v>
      </c>
      <c r="X353" s="6">
        <v>6.6699999999999995E-4</v>
      </c>
      <c r="Y353" s="6">
        <v>0.19139194444414798</v>
      </c>
      <c r="Z353" s="6">
        <f t="shared" si="167"/>
        <v>414.63834383527399</v>
      </c>
      <c r="AA353" s="6">
        <f t="shared" si="169"/>
        <v>414.63834383527399</v>
      </c>
      <c r="AB353" s="6">
        <f t="shared" si="168"/>
        <v>0.95546760165399791</v>
      </c>
    </row>
    <row r="354" spans="5:32">
      <c r="E354" s="12">
        <f t="shared" si="152"/>
        <v>0.66278648268172224</v>
      </c>
      <c r="F354" s="12">
        <f t="shared" si="153"/>
        <v>5233950</v>
      </c>
      <c r="G354" s="6">
        <v>147900</v>
      </c>
      <c r="H354" s="6">
        <v>3489300</v>
      </c>
      <c r="I354" s="12">
        <f t="shared" si="154"/>
        <v>6978600</v>
      </c>
      <c r="J354" s="6">
        <v>433623.913879</v>
      </c>
      <c r="K354" s="12">
        <f t="shared" si="155"/>
        <v>3468991.311032</v>
      </c>
      <c r="L354" s="6">
        <f t="shared" si="156"/>
        <v>44.829599999999999</v>
      </c>
      <c r="M354" s="6">
        <f t="shared" si="157"/>
        <v>5242880</v>
      </c>
      <c r="N354" s="13">
        <f t="shared" si="158"/>
        <v>2.0117086998191174</v>
      </c>
      <c r="O354" s="13"/>
      <c r="P354" s="7">
        <f t="shared" si="159"/>
        <v>3.3296849964120005E-3</v>
      </c>
      <c r="Q354" s="7">
        <f t="shared" si="160"/>
        <v>0</v>
      </c>
      <c r="R354" s="6">
        <f t="shared" si="161"/>
        <v>3.3296849964120005E-3</v>
      </c>
      <c r="S354" s="6">
        <f t="shared" si="162"/>
        <v>3.3296849964120005E-3</v>
      </c>
      <c r="T354" s="7">
        <f t="shared" si="163"/>
        <v>2.588131664169842E-3</v>
      </c>
      <c r="U354" s="7">
        <f t="shared" si="164"/>
        <v>1.8297093457113865E-2</v>
      </c>
      <c r="V354" s="7">
        <f t="shared" si="165"/>
        <v>0.17703346308010631</v>
      </c>
      <c r="W354" s="6">
        <f t="shared" si="166"/>
        <v>0.19791868820139003</v>
      </c>
      <c r="X354" s="6">
        <v>6.9200000000000002E-4</v>
      </c>
      <c r="Y354" s="6">
        <v>0.20162804000000001</v>
      </c>
      <c r="Z354" s="6">
        <f t="shared" si="167"/>
        <v>381.168352082659</v>
      </c>
      <c r="AA354" s="6">
        <f t="shared" si="169"/>
        <v>381.168352082659</v>
      </c>
      <c r="AB354" s="6">
        <f t="shared" si="168"/>
        <v>1.8397003703502663</v>
      </c>
      <c r="AF354" s="2">
        <v>27.228912900000001</v>
      </c>
    </row>
    <row r="355" spans="5:32">
      <c r="E355" s="12">
        <f t="shared" si="152"/>
        <v>0.5807841708128223</v>
      </c>
      <c r="F355" s="12">
        <f t="shared" si="153"/>
        <v>4824228</v>
      </c>
      <c r="G355" s="6">
        <v>325557</v>
      </c>
      <c r="H355" s="6">
        <v>3216152</v>
      </c>
      <c r="I355" s="12">
        <f t="shared" si="154"/>
        <v>6432304</v>
      </c>
      <c r="J355" s="6">
        <v>350229.40734899999</v>
      </c>
      <c r="K355" s="12">
        <f t="shared" si="155"/>
        <v>2801835.2587919999</v>
      </c>
      <c r="L355" s="6">
        <f t="shared" si="156"/>
        <v>45.104964000000002</v>
      </c>
      <c r="M355" s="6">
        <f t="shared" si="157"/>
        <v>5242880</v>
      </c>
      <c r="N355" s="13">
        <f t="shared" si="158"/>
        <v>2.2957466823989012</v>
      </c>
      <c r="O355" s="13"/>
      <c r="P355" s="7">
        <f t="shared" si="159"/>
        <v>3.0690319148770377E-3</v>
      </c>
      <c r="Q355" s="7">
        <f t="shared" si="160"/>
        <v>0</v>
      </c>
      <c r="R355" s="6">
        <f t="shared" si="161"/>
        <v>3.0690319148770377E-3</v>
      </c>
      <c r="S355" s="6">
        <f t="shared" si="162"/>
        <v>3.0690319148770377E-3</v>
      </c>
      <c r="T355" s="7">
        <f t="shared" si="163"/>
        <v>2.385528566756417E-3</v>
      </c>
      <c r="U355" s="7">
        <f t="shared" si="164"/>
        <v>1.4778198324833201E-2</v>
      </c>
      <c r="V355" s="7">
        <f t="shared" si="165"/>
        <v>0.29752878260428267</v>
      </c>
      <c r="W355" s="6">
        <f t="shared" si="166"/>
        <v>0.3146925094958723</v>
      </c>
      <c r="X355" s="6">
        <v>1.163E-3</v>
      </c>
      <c r="Y355" s="6">
        <v>0.30451444705923397</v>
      </c>
      <c r="Z355" s="6">
        <f t="shared" si="167"/>
        <v>163.88924461539446</v>
      </c>
      <c r="AA355" s="6">
        <f t="shared" si="169"/>
        <v>163.88924461539446</v>
      </c>
      <c r="AB355" s="6">
        <f t="shared" si="168"/>
        <v>3.3423906599277027</v>
      </c>
    </row>
    <row r="356" spans="5:32">
      <c r="E356" s="12">
        <f t="shared" si="152"/>
        <v>0.60347503472393926</v>
      </c>
      <c r="F356" s="12">
        <f t="shared" si="153"/>
        <v>5629776</v>
      </c>
      <c r="G356" s="6">
        <v>25710</v>
      </c>
      <c r="H356" s="6">
        <v>3753184</v>
      </c>
      <c r="I356" s="12">
        <f t="shared" si="154"/>
        <v>7506368</v>
      </c>
      <c r="J356" s="6">
        <v>424678.65838600002</v>
      </c>
      <c r="K356" s="12">
        <f t="shared" si="155"/>
        <v>3397429.2670880002</v>
      </c>
      <c r="L356" s="6">
        <f t="shared" si="156"/>
        <v>45.552408</v>
      </c>
      <c r="M356" s="6">
        <f t="shared" si="157"/>
        <v>5242880</v>
      </c>
      <c r="N356" s="13">
        <f t="shared" si="158"/>
        <v>2.2094258363865356</v>
      </c>
      <c r="O356" s="13"/>
      <c r="P356" s="7">
        <f t="shared" si="159"/>
        <v>3.5814978515959013E-3</v>
      </c>
      <c r="Q356" s="7">
        <f t="shared" si="160"/>
        <v>0</v>
      </c>
      <c r="R356" s="6">
        <f t="shared" si="161"/>
        <v>3.5814978515959013E-3</v>
      </c>
      <c r="S356" s="6">
        <f t="shared" si="162"/>
        <v>3.5814978515959013E-3</v>
      </c>
      <c r="T356" s="7">
        <f t="shared" si="163"/>
        <v>2.7838633398835368E-3</v>
      </c>
      <c r="U356" s="7">
        <f t="shared" si="164"/>
        <v>1.7919641544259138E-2</v>
      </c>
      <c r="V356" s="7">
        <f t="shared" si="165"/>
        <v>0.19468564364734231</v>
      </c>
      <c r="W356" s="6">
        <f t="shared" si="166"/>
        <v>0.215389148531485</v>
      </c>
      <c r="X356" s="6">
        <v>7.6099999999999996E-4</v>
      </c>
      <c r="Y356" s="6">
        <v>0.21496866363650197</v>
      </c>
      <c r="Z356" s="6">
        <f t="shared" si="167"/>
        <v>370.63046670116972</v>
      </c>
      <c r="AA356" s="6">
        <f t="shared" si="169"/>
        <v>370.63046670116972</v>
      </c>
      <c r="AB356" s="6">
        <f t="shared" si="168"/>
        <v>0.19560287898241929</v>
      </c>
    </row>
    <row r="357" spans="5:32">
      <c r="E357" s="12">
        <f t="shared" si="152"/>
        <v>0.66775220501262611</v>
      </c>
      <c r="F357" s="12">
        <f t="shared" si="153"/>
        <v>5494744.5</v>
      </c>
      <c r="G357" s="6">
        <v>90449</v>
      </c>
      <c r="H357" s="6">
        <v>3663163</v>
      </c>
      <c r="I357" s="12">
        <f t="shared" si="154"/>
        <v>7326326</v>
      </c>
      <c r="J357" s="6">
        <v>458640.96948199999</v>
      </c>
      <c r="K357" s="12">
        <f t="shared" si="155"/>
        <v>3669127.7558559999</v>
      </c>
      <c r="L357" s="6">
        <f t="shared" si="156"/>
        <v>45.766936000000001</v>
      </c>
      <c r="M357" s="6">
        <f t="shared" si="157"/>
        <v>5242880</v>
      </c>
      <c r="N357" s="13">
        <f t="shared" si="158"/>
        <v>1.9967486791123694</v>
      </c>
      <c r="O357" s="13"/>
      <c r="P357" s="7">
        <f t="shared" si="159"/>
        <v>3.4955947842007203E-3</v>
      </c>
      <c r="Q357" s="7">
        <f t="shared" si="160"/>
        <v>0</v>
      </c>
      <c r="R357" s="6">
        <f t="shared" si="161"/>
        <v>3.4955947842007203E-3</v>
      </c>
      <c r="S357" s="6">
        <f t="shared" si="162"/>
        <v>3.4955947842007203E-3</v>
      </c>
      <c r="T357" s="7">
        <f t="shared" si="163"/>
        <v>2.7170917236452557E-3</v>
      </c>
      <c r="U357" s="7">
        <f t="shared" si="164"/>
        <v>1.9352707296062872E-2</v>
      </c>
      <c r="V357" s="7">
        <f t="shared" si="165"/>
        <v>0.17626597696848736</v>
      </c>
      <c r="W357" s="6">
        <f t="shared" si="166"/>
        <v>0.19833577598819549</v>
      </c>
      <c r="X357" s="6">
        <v>6.8900000000000005E-4</v>
      </c>
      <c r="Y357" s="6">
        <v>0.200690388889042</v>
      </c>
      <c r="Z357" s="6">
        <f t="shared" si="167"/>
        <v>407.34321976788391</v>
      </c>
      <c r="AA357" s="6">
        <f t="shared" si="169"/>
        <v>407.34321976788391</v>
      </c>
      <c r="AB357" s="6">
        <f t="shared" si="168"/>
        <v>1.1732564343917518</v>
      </c>
    </row>
    <row r="358" spans="5:32">
      <c r="E358" s="12">
        <f t="shared" si="152"/>
        <v>0.97455738160731253</v>
      </c>
      <c r="F358" s="12">
        <f t="shared" si="153"/>
        <v>4457391</v>
      </c>
      <c r="G358" s="6">
        <v>524288</v>
      </c>
      <c r="H358" s="6">
        <v>2971594</v>
      </c>
      <c r="I358" s="12">
        <f t="shared" si="154"/>
        <v>5943188</v>
      </c>
      <c r="J358" s="6">
        <v>542997.91272000002</v>
      </c>
      <c r="K358" s="12">
        <f t="shared" si="155"/>
        <v>4343983.3017600002</v>
      </c>
      <c r="L358" s="6">
        <f t="shared" si="156"/>
        <v>46.144888000000002</v>
      </c>
      <c r="M358" s="6">
        <f t="shared" si="157"/>
        <v>5242880</v>
      </c>
      <c r="N358" s="13">
        <f t="shared" si="158"/>
        <v>1.3681424598460286</v>
      </c>
      <c r="O358" s="13"/>
      <c r="P358" s="7">
        <f t="shared" si="159"/>
        <v>2.8356610085770563E-3</v>
      </c>
      <c r="Q358" s="7">
        <f t="shared" si="160"/>
        <v>0</v>
      </c>
      <c r="R358" s="6">
        <f t="shared" si="161"/>
        <v>2.8356610085770563E-3</v>
      </c>
      <c r="S358" s="6">
        <f t="shared" si="162"/>
        <v>2.8356610085770563E-3</v>
      </c>
      <c r="T358" s="7">
        <f t="shared" si="163"/>
        <v>2.2041316379953339E-3</v>
      </c>
      <c r="U358" s="7">
        <f t="shared" si="164"/>
        <v>2.2912213183030251E-2</v>
      </c>
      <c r="V358" s="7">
        <f t="shared" si="165"/>
        <v>0.27527168536733287</v>
      </c>
      <c r="W358" s="6">
        <f t="shared" si="166"/>
        <v>0.30038803018835847</v>
      </c>
      <c r="X358" s="6">
        <v>1.0759999999999999E-3</v>
      </c>
      <c r="Y358" s="6">
        <v>0.31206689999999992</v>
      </c>
      <c r="Z358" s="6">
        <f t="shared" si="167"/>
        <v>163.53726845511679</v>
      </c>
      <c r="AA358" s="6">
        <f t="shared" si="169"/>
        <v>163.53726845511679</v>
      </c>
      <c r="AB358" s="6">
        <f t="shared" si="168"/>
        <v>3.7424250414386977</v>
      </c>
    </row>
    <row r="359" spans="5:32">
      <c r="E359" s="12">
        <f t="shared" si="152"/>
        <v>0.89802651850537218</v>
      </c>
      <c r="F359" s="12">
        <f t="shared" si="153"/>
        <v>4800660</v>
      </c>
      <c r="G359" s="6">
        <v>400727</v>
      </c>
      <c r="H359" s="6">
        <v>3200440</v>
      </c>
      <c r="I359" s="12">
        <f t="shared" si="154"/>
        <v>6400880</v>
      </c>
      <c r="J359" s="6">
        <v>538889.99829100003</v>
      </c>
      <c r="K359" s="12">
        <f t="shared" si="155"/>
        <v>4311119.9863280002</v>
      </c>
      <c r="L359" s="6">
        <f t="shared" si="156"/>
        <v>46.419820000000001</v>
      </c>
      <c r="M359" s="6">
        <f t="shared" si="157"/>
        <v>5242880</v>
      </c>
      <c r="N359" s="13">
        <f t="shared" si="158"/>
        <v>1.4847371495804631</v>
      </c>
      <c r="O359" s="13"/>
      <c r="P359" s="7">
        <f t="shared" si="159"/>
        <v>3.0540386466961348E-3</v>
      </c>
      <c r="Q359" s="7">
        <f t="shared" si="160"/>
        <v>0</v>
      </c>
      <c r="R359" s="6">
        <f t="shared" si="161"/>
        <v>3.0540386466961348E-3</v>
      </c>
      <c r="S359" s="6">
        <f t="shared" si="162"/>
        <v>3.0540386466961348E-3</v>
      </c>
      <c r="T359" s="7">
        <f t="shared" si="163"/>
        <v>2.3738744456698276E-3</v>
      </c>
      <c r="U359" s="7">
        <f t="shared" si="164"/>
        <v>2.2738876584619736E-2</v>
      </c>
      <c r="V359" s="7">
        <f t="shared" si="165"/>
        <v>0.34664789374789601</v>
      </c>
      <c r="W359" s="6">
        <f t="shared" si="166"/>
        <v>0.3717606447781856</v>
      </c>
      <c r="X359" s="6">
        <v>1.3550000000000001E-3</v>
      </c>
      <c r="Y359" s="6">
        <v>0.37331755555540502</v>
      </c>
      <c r="Z359" s="6">
        <f t="shared" si="167"/>
        <v>125.39030602923502</v>
      </c>
      <c r="AA359" s="6">
        <f t="shared" si="169"/>
        <v>125.39030602923502</v>
      </c>
      <c r="AB359" s="6">
        <f t="shared" si="168"/>
        <v>0.41704729768283222</v>
      </c>
    </row>
    <row r="360" spans="5:32">
      <c r="E360" s="12">
        <f t="shared" si="152"/>
        <v>0.63484751181871002</v>
      </c>
      <c r="F360" s="12">
        <f t="shared" si="153"/>
        <v>5454973.5</v>
      </c>
      <c r="G360" s="6">
        <v>146689</v>
      </c>
      <c r="H360" s="6">
        <v>3636649</v>
      </c>
      <c r="I360" s="12">
        <f t="shared" si="154"/>
        <v>7273298</v>
      </c>
      <c r="J360" s="6">
        <v>432884.54418899998</v>
      </c>
      <c r="K360" s="12">
        <f t="shared" si="155"/>
        <v>3463076.3535119998</v>
      </c>
      <c r="L360" s="6">
        <f t="shared" si="156"/>
        <v>46.573568000000002</v>
      </c>
      <c r="M360" s="6">
        <f t="shared" si="157"/>
        <v>5242880</v>
      </c>
      <c r="N360" s="13">
        <f t="shared" si="158"/>
        <v>2.1002418825169564</v>
      </c>
      <c r="O360" s="13"/>
      <c r="P360" s="7">
        <f t="shared" si="159"/>
        <v>3.4702936441454463E-3</v>
      </c>
      <c r="Q360" s="7">
        <f t="shared" si="160"/>
        <v>0</v>
      </c>
      <c r="R360" s="6">
        <f t="shared" si="161"/>
        <v>3.4702936441454463E-3</v>
      </c>
      <c r="S360" s="6">
        <f t="shared" si="162"/>
        <v>3.4702936441454463E-3</v>
      </c>
      <c r="T360" s="7">
        <f t="shared" si="163"/>
        <v>2.6974253943116361E-3</v>
      </c>
      <c r="U360" s="7">
        <f t="shared" si="164"/>
        <v>1.8265895186252212E-2</v>
      </c>
      <c r="V360" s="7">
        <f t="shared" si="165"/>
        <v>0.31569262057926473</v>
      </c>
      <c r="W360" s="6">
        <f t="shared" si="166"/>
        <v>0.33665594115982855</v>
      </c>
      <c r="X360" s="6">
        <v>1.2340000000000001E-3</v>
      </c>
      <c r="Y360" s="6">
        <v>0.32660895000000001</v>
      </c>
      <c r="Z360" s="6">
        <f t="shared" si="167"/>
        <v>181.2231478237801</v>
      </c>
      <c r="AA360" s="6">
        <f t="shared" si="169"/>
        <v>181.2231478237801</v>
      </c>
      <c r="AB360" s="6">
        <f t="shared" si="168"/>
        <v>3.0761530447431231</v>
      </c>
    </row>
    <row r="361" spans="5:32">
      <c r="E361" s="12">
        <f t="shared" si="152"/>
        <v>0.76348436515951545</v>
      </c>
      <c r="F361" s="12">
        <f t="shared" si="153"/>
        <v>5630191.5</v>
      </c>
      <c r="G361" s="6">
        <v>90449</v>
      </c>
      <c r="H361" s="6">
        <v>3753461</v>
      </c>
      <c r="I361" s="12">
        <f t="shared" si="154"/>
        <v>7506922</v>
      </c>
      <c r="J361" s="6">
        <v>537320.39788800001</v>
      </c>
      <c r="K361" s="12">
        <f t="shared" si="155"/>
        <v>4298563.1831040001</v>
      </c>
      <c r="L361" s="6">
        <f t="shared" si="156"/>
        <v>46.850512000000002</v>
      </c>
      <c r="M361" s="6">
        <f t="shared" si="157"/>
        <v>5242880</v>
      </c>
      <c r="N361" s="13">
        <f t="shared" si="158"/>
        <v>1.7463793552010183</v>
      </c>
      <c r="O361" s="13"/>
      <c r="P361" s="7">
        <f t="shared" si="159"/>
        <v>3.5817621804710353E-3</v>
      </c>
      <c r="Q361" s="7">
        <f t="shared" si="160"/>
        <v>0</v>
      </c>
      <c r="R361" s="6">
        <f t="shared" si="161"/>
        <v>3.5817621804710353E-3</v>
      </c>
      <c r="S361" s="6">
        <f t="shared" si="162"/>
        <v>3.5817621804710353E-3</v>
      </c>
      <c r="T361" s="7">
        <f t="shared" si="163"/>
        <v>2.7840688001394549E-3</v>
      </c>
      <c r="U361" s="7">
        <f t="shared" si="164"/>
        <v>2.2672646092377954E-2</v>
      </c>
      <c r="V361" s="7">
        <f t="shared" si="165"/>
        <v>0.19468564364734231</v>
      </c>
      <c r="W361" s="6">
        <f t="shared" si="166"/>
        <v>0.22014235853985972</v>
      </c>
      <c r="X361" s="6">
        <v>7.6099999999999996E-4</v>
      </c>
      <c r="Y361" s="6">
        <v>0.22803364999999998</v>
      </c>
      <c r="Z361" s="6">
        <f t="shared" si="167"/>
        <v>370.66520111314526</v>
      </c>
      <c r="AA361" s="6">
        <f t="shared" si="169"/>
        <v>370.66520111314526</v>
      </c>
      <c r="AB361" s="6">
        <f t="shared" si="168"/>
        <v>3.4605820062698003</v>
      </c>
    </row>
    <row r="362" spans="5:32">
      <c r="E362" s="12">
        <f t="shared" si="152"/>
        <v>0.57756921164554398</v>
      </c>
      <c r="F362" s="12">
        <f t="shared" si="153"/>
        <v>5749615.5</v>
      </c>
      <c r="G362" s="6">
        <v>67173</v>
      </c>
      <c r="H362" s="6">
        <v>3833077</v>
      </c>
      <c r="I362" s="12">
        <f t="shared" si="154"/>
        <v>7666154</v>
      </c>
      <c r="J362" s="6">
        <v>415100.11145000003</v>
      </c>
      <c r="K362" s="12">
        <f t="shared" si="155"/>
        <v>3320800.8916000002</v>
      </c>
      <c r="L362" s="6">
        <f t="shared" si="156"/>
        <v>47.340384</v>
      </c>
      <c r="M362" s="6">
        <f t="shared" si="157"/>
        <v>5242880</v>
      </c>
      <c r="N362" s="13">
        <f t="shared" si="158"/>
        <v>2.3085256389178932</v>
      </c>
      <c r="O362" s="13"/>
      <c r="P362" s="7">
        <f t="shared" si="159"/>
        <v>3.6577362155710089E-3</v>
      </c>
      <c r="Q362" s="7">
        <f t="shared" si="160"/>
        <v>0</v>
      </c>
      <c r="R362" s="6">
        <f t="shared" si="161"/>
        <v>3.6577362155710089E-3</v>
      </c>
      <c r="S362" s="6">
        <f t="shared" si="162"/>
        <v>3.6577362155710089E-3</v>
      </c>
      <c r="T362" s="7">
        <f t="shared" si="163"/>
        <v>2.8431226764397289E-3</v>
      </c>
      <c r="U362" s="7">
        <f t="shared" si="164"/>
        <v>1.751546741349326E-2</v>
      </c>
      <c r="V362" s="7">
        <f t="shared" si="165"/>
        <v>0.25915447702333483</v>
      </c>
      <c r="W362" s="6">
        <f t="shared" si="166"/>
        <v>0.27951306711326784</v>
      </c>
      <c r="X362" s="6">
        <v>1.013E-3</v>
      </c>
      <c r="Y362" s="6">
        <v>0.27450129285757702</v>
      </c>
      <c r="Z362" s="6">
        <f t="shared" si="167"/>
        <v>261.07958692704926</v>
      </c>
      <c r="AA362" s="6">
        <f t="shared" si="169"/>
        <v>261.07958692704926</v>
      </c>
      <c r="AB362" s="6">
        <f t="shared" si="168"/>
        <v>1.8257743719593877</v>
      </c>
    </row>
    <row r="363" spans="5:32">
      <c r="E363" s="12">
        <f t="shared" si="152"/>
        <v>0.831749091103409</v>
      </c>
      <c r="F363" s="12">
        <f t="shared" si="153"/>
        <v>5707602</v>
      </c>
      <c r="G363" s="6">
        <v>113076</v>
      </c>
      <c r="H363" s="6">
        <v>3805068</v>
      </c>
      <c r="I363" s="12">
        <f t="shared" si="154"/>
        <v>7610136</v>
      </c>
      <c r="J363" s="6">
        <v>593411.59698499995</v>
      </c>
      <c r="K363" s="12">
        <f t="shared" si="155"/>
        <v>4747292.7758799996</v>
      </c>
      <c r="L363" s="6">
        <f t="shared" si="156"/>
        <v>47.922336000000001</v>
      </c>
      <c r="M363" s="6">
        <f t="shared" si="157"/>
        <v>5242880</v>
      </c>
      <c r="N363" s="13">
        <f t="shared" si="158"/>
        <v>1.6030475387289167</v>
      </c>
      <c r="O363" s="13"/>
      <c r="P363" s="7">
        <f t="shared" si="159"/>
        <v>3.6310084629947031E-3</v>
      </c>
      <c r="Q363" s="7">
        <f t="shared" si="160"/>
        <v>0</v>
      </c>
      <c r="R363" s="6">
        <f t="shared" si="161"/>
        <v>3.6310084629947031E-3</v>
      </c>
      <c r="S363" s="6">
        <f t="shared" si="162"/>
        <v>3.6310084629947031E-3</v>
      </c>
      <c r="T363" s="7">
        <f t="shared" si="163"/>
        <v>2.8223474551111721E-3</v>
      </c>
      <c r="U363" s="7">
        <f t="shared" si="164"/>
        <v>2.5039457237129008E-2</v>
      </c>
      <c r="V363" s="7">
        <f t="shared" si="165"/>
        <v>0.29829626871590165</v>
      </c>
      <c r="W363" s="6">
        <f t="shared" si="166"/>
        <v>0.32615807340814185</v>
      </c>
      <c r="X363" s="6">
        <v>1.1659999999999999E-3</v>
      </c>
      <c r="Y363" s="6">
        <v>0.32445664705841198</v>
      </c>
      <c r="Z363" s="6">
        <f t="shared" si="167"/>
        <v>211.40724382458865</v>
      </c>
      <c r="AA363" s="6">
        <f t="shared" si="169"/>
        <v>211.40724382458865</v>
      </c>
      <c r="AB363" s="6">
        <f t="shared" si="168"/>
        <v>0.52439250826122052</v>
      </c>
    </row>
    <row r="364" spans="5:32">
      <c r="E364" s="12">
        <f t="shared" si="152"/>
        <v>0.83898796186980107</v>
      </c>
      <c r="F364" s="12">
        <f t="shared" si="153"/>
        <v>5707602</v>
      </c>
      <c r="G364" s="6">
        <v>113076</v>
      </c>
      <c r="H364" s="6">
        <v>3805068</v>
      </c>
      <c r="I364" s="12">
        <f t="shared" si="154"/>
        <v>7610136</v>
      </c>
      <c r="J364" s="6">
        <v>598576.17114300001</v>
      </c>
      <c r="K364" s="12">
        <f t="shared" si="155"/>
        <v>4788609.3691440001</v>
      </c>
      <c r="L364" s="6">
        <f t="shared" si="156"/>
        <v>47.922336000000001</v>
      </c>
      <c r="M364" s="6">
        <f t="shared" si="157"/>
        <v>5242880</v>
      </c>
      <c r="N364" s="13">
        <f t="shared" si="158"/>
        <v>1.5892162866816528</v>
      </c>
      <c r="O364" s="13"/>
      <c r="P364" s="7">
        <f t="shared" si="159"/>
        <v>3.6310084629947031E-3</v>
      </c>
      <c r="Q364" s="7">
        <f t="shared" si="160"/>
        <v>0</v>
      </c>
      <c r="R364" s="6">
        <f t="shared" si="161"/>
        <v>3.6310084629947031E-3</v>
      </c>
      <c r="S364" s="6">
        <f t="shared" si="162"/>
        <v>3.6310084629947031E-3</v>
      </c>
      <c r="T364" s="7">
        <f t="shared" si="163"/>
        <v>2.8223474551111721E-3</v>
      </c>
      <c r="U364" s="7">
        <f t="shared" si="164"/>
        <v>2.5257380402827594E-2</v>
      </c>
      <c r="V364" s="7">
        <f t="shared" si="165"/>
        <v>0.30008706964301257</v>
      </c>
      <c r="W364" s="6">
        <f t="shared" si="166"/>
        <v>0.32816679750095135</v>
      </c>
      <c r="X364" s="6">
        <v>1.173E-3</v>
      </c>
      <c r="Y364" s="6">
        <v>0.32652179999958603</v>
      </c>
      <c r="Z364" s="6">
        <f t="shared" si="167"/>
        <v>209.54888857584854</v>
      </c>
      <c r="AA364" s="6">
        <f t="shared" si="169"/>
        <v>209.54888857584854</v>
      </c>
      <c r="AB364" s="6">
        <f t="shared" si="168"/>
        <v>0.50379408093652711</v>
      </c>
    </row>
    <row r="365" spans="5:32">
      <c r="E365" s="12">
        <f t="shared" si="152"/>
        <v>0.83031081416959351</v>
      </c>
      <c r="F365" s="12">
        <f t="shared" si="153"/>
        <v>5707602</v>
      </c>
      <c r="G365" s="6">
        <v>113076</v>
      </c>
      <c r="H365" s="6">
        <v>3805068</v>
      </c>
      <c r="I365" s="12">
        <f t="shared" si="154"/>
        <v>7610136</v>
      </c>
      <c r="J365" s="6">
        <v>592385.45794700005</v>
      </c>
      <c r="K365" s="12">
        <f t="shared" si="155"/>
        <v>4739083.6635760004</v>
      </c>
      <c r="L365" s="6">
        <f t="shared" si="156"/>
        <v>47.922336000000001</v>
      </c>
      <c r="M365" s="6">
        <f t="shared" si="157"/>
        <v>5242880</v>
      </c>
      <c r="N365" s="13">
        <f t="shared" si="158"/>
        <v>1.6058243618888912</v>
      </c>
      <c r="O365" s="13"/>
      <c r="P365" s="7">
        <f t="shared" si="159"/>
        <v>3.6310084629947031E-3</v>
      </c>
      <c r="Q365" s="7">
        <f t="shared" si="160"/>
        <v>0</v>
      </c>
      <c r="R365" s="6">
        <f t="shared" si="161"/>
        <v>3.6310084629947031E-3</v>
      </c>
      <c r="S365" s="6">
        <f t="shared" si="162"/>
        <v>3.6310084629947031E-3</v>
      </c>
      <c r="T365" s="7">
        <f t="shared" si="163"/>
        <v>2.8223474551111721E-3</v>
      </c>
      <c r="U365" s="7">
        <f t="shared" si="164"/>
        <v>2.4996158513794491E-2</v>
      </c>
      <c r="V365" s="7">
        <f t="shared" si="165"/>
        <v>0.29676129649266375</v>
      </c>
      <c r="W365" s="6">
        <f t="shared" si="166"/>
        <v>0.32457980246156942</v>
      </c>
      <c r="X365" s="6">
        <v>1.16E-3</v>
      </c>
      <c r="Y365" s="6">
        <v>0.32488188235260002</v>
      </c>
      <c r="Z365" s="6">
        <f t="shared" si="167"/>
        <v>213.01797094781924</v>
      </c>
      <c r="AA365" s="6">
        <f t="shared" si="169"/>
        <v>213.01797094781924</v>
      </c>
      <c r="AB365" s="6">
        <f t="shared" si="168"/>
        <v>9.2981451856629135E-2</v>
      </c>
    </row>
    <row r="366" spans="5:32">
      <c r="E366" s="12">
        <f t="shared" si="152"/>
        <v>0.84591501080839193</v>
      </c>
      <c r="F366" s="12">
        <f t="shared" si="153"/>
        <v>5707602</v>
      </c>
      <c r="G366" s="6">
        <v>113076</v>
      </c>
      <c r="H366" s="6">
        <v>3805068</v>
      </c>
      <c r="I366" s="12">
        <f t="shared" si="154"/>
        <v>7610136</v>
      </c>
      <c r="J366" s="6">
        <v>603518.27593999996</v>
      </c>
      <c r="K366" s="12">
        <f t="shared" si="155"/>
        <v>4828146.2075199997</v>
      </c>
      <c r="L366" s="6">
        <f t="shared" si="156"/>
        <v>47.922336000000001</v>
      </c>
      <c r="M366" s="6">
        <f t="shared" si="157"/>
        <v>5242880</v>
      </c>
      <c r="N366" s="13">
        <f t="shared" si="158"/>
        <v>1.576202474595106</v>
      </c>
      <c r="O366" s="13"/>
      <c r="P366" s="7">
        <f t="shared" si="159"/>
        <v>3.6310084629947031E-3</v>
      </c>
      <c r="Q366" s="7">
        <f t="shared" si="160"/>
        <v>0</v>
      </c>
      <c r="R366" s="6">
        <f t="shared" si="161"/>
        <v>3.6310084629947031E-3</v>
      </c>
      <c r="S366" s="6">
        <f t="shared" si="162"/>
        <v>3.6310084629947031E-3</v>
      </c>
      <c r="T366" s="7">
        <f t="shared" si="163"/>
        <v>2.8223474551111721E-3</v>
      </c>
      <c r="U366" s="7">
        <f t="shared" si="164"/>
        <v>2.5465916303296386E-2</v>
      </c>
      <c r="V366" s="7">
        <f t="shared" si="165"/>
        <v>0.29804044001202867</v>
      </c>
      <c r="W366" s="6">
        <f t="shared" si="166"/>
        <v>0.32632870377043621</v>
      </c>
      <c r="X366" s="6">
        <v>1.165E-3</v>
      </c>
      <c r="Y366" s="6">
        <v>0.326748235293775</v>
      </c>
      <c r="Z366" s="6">
        <f t="shared" si="167"/>
        <v>211.6745461798028</v>
      </c>
      <c r="AA366" s="6">
        <f t="shared" si="169"/>
        <v>211.6745461798028</v>
      </c>
      <c r="AB366" s="6">
        <f t="shared" si="168"/>
        <v>0.1283959568937211</v>
      </c>
    </row>
    <row r="367" spans="5:32">
      <c r="E367" s="12">
        <f t="shared" si="152"/>
        <v>0.92785855999917377</v>
      </c>
      <c r="F367" s="12">
        <f t="shared" si="153"/>
        <v>5035236</v>
      </c>
      <c r="G367" s="6">
        <v>410236</v>
      </c>
      <c r="H367" s="6">
        <v>3356824</v>
      </c>
      <c r="I367" s="12">
        <f t="shared" si="154"/>
        <v>6713648</v>
      </c>
      <c r="J367" s="6">
        <v>583998.35302699998</v>
      </c>
      <c r="K367" s="12">
        <f t="shared" si="155"/>
        <v>4671986.8242159998</v>
      </c>
      <c r="L367" s="6">
        <f t="shared" si="156"/>
        <v>48.486607999999997</v>
      </c>
      <c r="M367" s="6">
        <f t="shared" si="157"/>
        <v>5242880</v>
      </c>
      <c r="N367" s="13">
        <f t="shared" si="158"/>
        <v>1.437000627913074</v>
      </c>
      <c r="O367" s="13"/>
      <c r="P367" s="7">
        <f t="shared" si="159"/>
        <v>3.2032689961871198E-3</v>
      </c>
      <c r="Q367" s="7">
        <f t="shared" si="160"/>
        <v>0</v>
      </c>
      <c r="R367" s="6">
        <f t="shared" si="161"/>
        <v>3.2032689961871198E-3</v>
      </c>
      <c r="S367" s="6">
        <f t="shared" si="162"/>
        <v>3.2032689961871198E-3</v>
      </c>
      <c r="T367" s="7">
        <f t="shared" si="163"/>
        <v>2.4898697404766761E-3</v>
      </c>
      <c r="U367" s="7">
        <f t="shared" si="164"/>
        <v>2.4642258192239159E-2</v>
      </c>
      <c r="V367" s="7">
        <f t="shared" si="165"/>
        <v>0.34357794930142016</v>
      </c>
      <c r="W367" s="6">
        <f t="shared" si="166"/>
        <v>0.37071007723413602</v>
      </c>
      <c r="X367" s="6">
        <v>1.343E-3</v>
      </c>
      <c r="Y367" s="6">
        <v>0.37812911111170799</v>
      </c>
      <c r="Z367" s="6">
        <f t="shared" si="167"/>
        <v>138.51593419114815</v>
      </c>
      <c r="AA367" s="6">
        <f t="shared" si="169"/>
        <v>138.51593419114815</v>
      </c>
      <c r="AB367" s="6">
        <f t="shared" si="168"/>
        <v>1.9620372141567877</v>
      </c>
    </row>
    <row r="368" spans="5:32">
      <c r="E368" s="12">
        <f t="shared" si="152"/>
        <v>0.9490387330934632</v>
      </c>
      <c r="F368" s="12">
        <f t="shared" si="153"/>
        <v>5081082</v>
      </c>
      <c r="G368" s="6">
        <v>403394</v>
      </c>
      <c r="H368" s="6">
        <v>3387388</v>
      </c>
      <c r="I368" s="12">
        <f t="shared" si="154"/>
        <v>6774776</v>
      </c>
      <c r="J368" s="6">
        <v>602767.953003</v>
      </c>
      <c r="K368" s="12">
        <f t="shared" si="155"/>
        <v>4822143.624024</v>
      </c>
      <c r="L368" s="6">
        <f t="shared" si="156"/>
        <v>48.716535999999998</v>
      </c>
      <c r="M368" s="6">
        <f t="shared" si="157"/>
        <v>5242880</v>
      </c>
      <c r="N368" s="13">
        <f t="shared" si="158"/>
        <v>1.4049303646303593</v>
      </c>
      <c r="O368" s="13"/>
      <c r="P368" s="7">
        <f t="shared" si="159"/>
        <v>3.2324348725033827E-3</v>
      </c>
      <c r="Q368" s="7">
        <f t="shared" si="160"/>
        <v>0</v>
      </c>
      <c r="R368" s="6">
        <f t="shared" si="161"/>
        <v>3.2324348725033827E-3</v>
      </c>
      <c r="S368" s="6">
        <f t="shared" si="162"/>
        <v>3.2324348725033827E-3</v>
      </c>
      <c r="T368" s="7">
        <f t="shared" si="163"/>
        <v>2.5125400916026002E-3</v>
      </c>
      <c r="U368" s="7">
        <f t="shared" si="164"/>
        <v>2.5434255851780937E-2</v>
      </c>
      <c r="V368" s="7">
        <f t="shared" si="165"/>
        <v>0.34485709282078514</v>
      </c>
      <c r="W368" s="6">
        <f t="shared" si="166"/>
        <v>0.3728038887641687</v>
      </c>
      <c r="X368" s="6">
        <v>1.348E-3</v>
      </c>
      <c r="Y368" s="6">
        <v>0.37876104000000005</v>
      </c>
      <c r="Z368" s="6">
        <f t="shared" si="167"/>
        <v>139.79487184743192</v>
      </c>
      <c r="AA368" s="6">
        <f t="shared" si="169"/>
        <v>139.79487184743192</v>
      </c>
      <c r="AB368" s="6">
        <f t="shared" si="168"/>
        <v>1.5727993660148751</v>
      </c>
    </row>
    <row r="369" spans="5:28">
      <c r="E369" s="12">
        <f t="shared" si="152"/>
        <v>0.87885666431835807</v>
      </c>
      <c r="F369" s="12">
        <f t="shared" si="153"/>
        <v>5846335.5</v>
      </c>
      <c r="G369" s="6">
        <v>115625</v>
      </c>
      <c r="H369" s="6">
        <v>3897557</v>
      </c>
      <c r="I369" s="12">
        <f t="shared" si="154"/>
        <v>7795114</v>
      </c>
      <c r="J369" s="6">
        <v>642261.36450200004</v>
      </c>
      <c r="K369" s="12">
        <f t="shared" si="155"/>
        <v>5138090.9160160003</v>
      </c>
      <c r="L369" s="6">
        <f t="shared" si="156"/>
        <v>49.083184000000003</v>
      </c>
      <c r="M369" s="6">
        <f t="shared" si="157"/>
        <v>5242880</v>
      </c>
      <c r="N369" s="13">
        <f t="shared" si="158"/>
        <v>1.5171226292827484</v>
      </c>
      <c r="O369" s="13"/>
      <c r="P369" s="7">
        <f t="shared" si="159"/>
        <v>3.7192666338694202E-3</v>
      </c>
      <c r="Q369" s="7">
        <f t="shared" si="160"/>
        <v>0</v>
      </c>
      <c r="R369" s="6">
        <f t="shared" si="161"/>
        <v>3.7192666338694202E-3</v>
      </c>
      <c r="S369" s="6">
        <f t="shared" si="162"/>
        <v>3.7192666338694202E-3</v>
      </c>
      <c r="T369" s="7">
        <f t="shared" si="163"/>
        <v>2.8909496703083191E-3</v>
      </c>
      <c r="U369" s="7">
        <f t="shared" si="164"/>
        <v>2.7100710625165739E-2</v>
      </c>
      <c r="V369" s="7">
        <f t="shared" si="165"/>
        <v>0.2629919075814296</v>
      </c>
      <c r="W369" s="6">
        <f t="shared" si="166"/>
        <v>0.29298356787690366</v>
      </c>
      <c r="X369" s="6">
        <v>1.0280000000000001E-3</v>
      </c>
      <c r="Y369" s="6">
        <v>0.29801034666632398</v>
      </c>
      <c r="Z369" s="6">
        <f t="shared" si="167"/>
        <v>261.79636516239492</v>
      </c>
      <c r="AA369" s="6">
        <f t="shared" si="169"/>
        <v>261.79636516239492</v>
      </c>
      <c r="AB369" s="6">
        <f t="shared" si="168"/>
        <v>1.6867799543378594</v>
      </c>
    </row>
    <row r="370" spans="5:28">
      <c r="E370" s="12">
        <f t="shared" si="152"/>
        <v>0.87597919009745506</v>
      </c>
      <c r="F370" s="12">
        <f t="shared" si="153"/>
        <v>5846335.5</v>
      </c>
      <c r="G370" s="6">
        <v>115625</v>
      </c>
      <c r="H370" s="6">
        <v>3897557</v>
      </c>
      <c r="I370" s="12">
        <f t="shared" si="154"/>
        <v>7795114</v>
      </c>
      <c r="J370" s="6">
        <v>640158.52954100003</v>
      </c>
      <c r="K370" s="12">
        <f t="shared" si="155"/>
        <v>5121268.2363280002</v>
      </c>
      <c r="L370" s="6">
        <f t="shared" si="156"/>
        <v>49.083184000000003</v>
      </c>
      <c r="M370" s="6">
        <f t="shared" si="157"/>
        <v>5242880</v>
      </c>
      <c r="N370" s="13">
        <f t="shared" si="158"/>
        <v>1.522106173760813</v>
      </c>
      <c r="O370" s="13"/>
      <c r="P370" s="7">
        <f t="shared" si="159"/>
        <v>3.7192666338694202E-3</v>
      </c>
      <c r="Q370" s="7">
        <f t="shared" si="160"/>
        <v>0</v>
      </c>
      <c r="R370" s="6">
        <f t="shared" si="161"/>
        <v>3.7192666338694202E-3</v>
      </c>
      <c r="S370" s="6">
        <f t="shared" si="162"/>
        <v>3.7192666338694202E-3</v>
      </c>
      <c r="T370" s="7">
        <f t="shared" si="163"/>
        <v>2.8909496703083191E-3</v>
      </c>
      <c r="U370" s="7">
        <f t="shared" si="164"/>
        <v>2.701197989197781E-2</v>
      </c>
      <c r="V370" s="7">
        <f t="shared" si="165"/>
        <v>0.2635035649891756</v>
      </c>
      <c r="W370" s="6">
        <f t="shared" si="166"/>
        <v>0.29340649455146173</v>
      </c>
      <c r="X370" s="6">
        <v>1.0300000000000001E-3</v>
      </c>
      <c r="Y370" s="6">
        <v>0.30041666666701006</v>
      </c>
      <c r="Z370" s="6">
        <f t="shared" si="167"/>
        <v>261.09384794848734</v>
      </c>
      <c r="AA370" s="6">
        <f t="shared" si="169"/>
        <v>261.09384794848734</v>
      </c>
      <c r="AB370" s="6">
        <f t="shared" si="168"/>
        <v>2.3334830897776366</v>
      </c>
    </row>
    <row r="371" spans="5:28">
      <c r="E371" s="12">
        <f t="shared" si="152"/>
        <v>0.8783328329959853</v>
      </c>
      <c r="F371" s="12">
        <f t="shared" si="153"/>
        <v>5846335.5</v>
      </c>
      <c r="G371" s="6">
        <v>115625</v>
      </c>
      <c r="H371" s="6">
        <v>3897557</v>
      </c>
      <c r="I371" s="12">
        <f t="shared" si="154"/>
        <v>7795114</v>
      </c>
      <c r="J371" s="6">
        <v>641878.55279500003</v>
      </c>
      <c r="K371" s="12">
        <f t="shared" si="155"/>
        <v>5135028.4223600002</v>
      </c>
      <c r="L371" s="6">
        <f t="shared" si="156"/>
        <v>49.083184000000003</v>
      </c>
      <c r="M371" s="6">
        <f t="shared" si="157"/>
        <v>5242880</v>
      </c>
      <c r="N371" s="13">
        <f t="shared" si="158"/>
        <v>1.5180274302001731</v>
      </c>
      <c r="O371" s="13"/>
      <c r="P371" s="7">
        <f t="shared" si="159"/>
        <v>3.7192666338694202E-3</v>
      </c>
      <c r="Q371" s="7">
        <f t="shared" si="160"/>
        <v>0</v>
      </c>
      <c r="R371" s="6">
        <f t="shared" si="161"/>
        <v>3.7192666338694202E-3</v>
      </c>
      <c r="S371" s="6">
        <f t="shared" si="162"/>
        <v>3.7192666338694202E-3</v>
      </c>
      <c r="T371" s="7">
        <f t="shared" si="163"/>
        <v>2.8909496703083191E-3</v>
      </c>
      <c r="U371" s="7">
        <f t="shared" si="164"/>
        <v>2.7084557591729924E-2</v>
      </c>
      <c r="V371" s="7">
        <f t="shared" si="165"/>
        <v>0.26452687980466749</v>
      </c>
      <c r="W371" s="6">
        <f t="shared" si="166"/>
        <v>0.29450238706670573</v>
      </c>
      <c r="X371" s="6">
        <v>1.034E-3</v>
      </c>
      <c r="Y371" s="6">
        <v>0.30205208</v>
      </c>
      <c r="Z371" s="6">
        <f t="shared" si="167"/>
        <v>259.69696652508901</v>
      </c>
      <c r="AA371" s="6">
        <f t="shared" si="169"/>
        <v>259.69696652508901</v>
      </c>
      <c r="AB371" s="6">
        <f t="shared" si="168"/>
        <v>2.4994672883213624</v>
      </c>
    </row>
    <row r="372" spans="5:28">
      <c r="E372" s="12">
        <f t="shared" si="152"/>
        <v>0.88071981041252256</v>
      </c>
      <c r="F372" s="12">
        <f t="shared" si="153"/>
        <v>5846335.5</v>
      </c>
      <c r="G372" s="6">
        <v>115625</v>
      </c>
      <c r="H372" s="6">
        <v>3897557</v>
      </c>
      <c r="I372" s="12">
        <f t="shared" si="154"/>
        <v>7795114</v>
      </c>
      <c r="J372" s="6">
        <v>643622.93664600002</v>
      </c>
      <c r="K372" s="12">
        <f t="shared" si="155"/>
        <v>5148983.4931680001</v>
      </c>
      <c r="L372" s="6">
        <f t="shared" si="156"/>
        <v>49.083184000000003</v>
      </c>
      <c r="M372" s="6">
        <f t="shared" si="157"/>
        <v>5242880</v>
      </c>
      <c r="N372" s="13">
        <f t="shared" si="158"/>
        <v>1.5139131850671215</v>
      </c>
      <c r="O372" s="13"/>
      <c r="P372" s="7">
        <f t="shared" si="159"/>
        <v>3.7192666338694202E-3</v>
      </c>
      <c r="Q372" s="7">
        <f t="shared" si="160"/>
        <v>0</v>
      </c>
      <c r="R372" s="6">
        <f t="shared" si="161"/>
        <v>3.7192666338694202E-3</v>
      </c>
      <c r="S372" s="6">
        <f t="shared" si="162"/>
        <v>3.7192666338694202E-3</v>
      </c>
      <c r="T372" s="7">
        <f t="shared" si="163"/>
        <v>2.8909496703083191E-3</v>
      </c>
      <c r="U372" s="7">
        <f t="shared" si="164"/>
        <v>2.7158163205546999E-2</v>
      </c>
      <c r="V372" s="7">
        <f t="shared" si="165"/>
        <v>0.2629919075814296</v>
      </c>
      <c r="W372" s="6">
        <f t="shared" si="166"/>
        <v>0.29304102045728492</v>
      </c>
      <c r="X372" s="6">
        <v>1.0280000000000001E-3</v>
      </c>
      <c r="Y372" s="6">
        <v>0.30075168000000002</v>
      </c>
      <c r="Z372" s="6">
        <f t="shared" si="167"/>
        <v>261.79636516239492</v>
      </c>
      <c r="AA372" s="6">
        <f t="shared" si="169"/>
        <v>261.79636516239492</v>
      </c>
      <c r="AB372" s="6">
        <f t="shared" si="168"/>
        <v>2.563796000313316</v>
      </c>
    </row>
    <row r="373" spans="5:28">
      <c r="E373" s="12">
        <f t="shared" si="152"/>
        <v>0.86803403483886288</v>
      </c>
      <c r="F373" s="12">
        <f t="shared" si="153"/>
        <v>6011074.5</v>
      </c>
      <c r="G373" s="6">
        <v>62451</v>
      </c>
      <c r="H373" s="6">
        <v>4007383</v>
      </c>
      <c r="I373" s="12">
        <f t="shared" si="154"/>
        <v>8014766</v>
      </c>
      <c r="J373" s="6">
        <v>652227.156494</v>
      </c>
      <c r="K373" s="12">
        <f t="shared" si="155"/>
        <v>5217817.251952</v>
      </c>
      <c r="L373" s="6">
        <f t="shared" si="156"/>
        <v>49.337615999999997</v>
      </c>
      <c r="M373" s="6">
        <f t="shared" si="157"/>
        <v>5242880</v>
      </c>
      <c r="N373" s="13">
        <f t="shared" si="158"/>
        <v>1.536038081249713</v>
      </c>
      <c r="O373" s="13"/>
      <c r="P373" s="7">
        <f t="shared" si="159"/>
        <v>3.8240687387087703E-3</v>
      </c>
      <c r="Q373" s="7">
        <f t="shared" si="160"/>
        <v>0</v>
      </c>
      <c r="R373" s="6">
        <f t="shared" si="161"/>
        <v>3.8240687387087703E-3</v>
      </c>
      <c r="S373" s="6">
        <f t="shared" si="162"/>
        <v>3.8240687387087703E-3</v>
      </c>
      <c r="T373" s="7">
        <f t="shared" si="163"/>
        <v>2.9724113239778566E-3</v>
      </c>
      <c r="U373" s="7">
        <f t="shared" si="164"/>
        <v>2.7521224857927039E-2</v>
      </c>
      <c r="V373" s="7">
        <f t="shared" si="165"/>
        <v>0.22129182885013288</v>
      </c>
      <c r="W373" s="6">
        <f t="shared" si="166"/>
        <v>0.25178546503203775</v>
      </c>
      <c r="X373" s="6">
        <v>8.6499999999999999E-4</v>
      </c>
      <c r="Y373" s="6">
        <v>0.25869488461518497</v>
      </c>
      <c r="Z373" s="6">
        <f t="shared" si="167"/>
        <v>342.08887152702545</v>
      </c>
      <c r="AA373" s="6">
        <f t="shared" si="169"/>
        <v>342.08887152702545</v>
      </c>
      <c r="AB373" s="6">
        <f t="shared" si="168"/>
        <v>2.670875998736951</v>
      </c>
    </row>
    <row r="374" spans="5:28">
      <c r="E374" s="16">
        <f t="shared" si="152"/>
        <v>0.88359507296511464</v>
      </c>
      <c r="F374" s="16">
        <f t="shared" si="153"/>
        <v>5800032</v>
      </c>
      <c r="G374" s="15">
        <v>157464</v>
      </c>
      <c r="H374" s="15">
        <v>3866688</v>
      </c>
      <c r="I374" s="16">
        <f t="shared" si="154"/>
        <v>7733376</v>
      </c>
      <c r="J374" s="15">
        <v>640609.96227999998</v>
      </c>
      <c r="K374" s="16">
        <f t="shared" si="155"/>
        <v>5124879.6982399998</v>
      </c>
      <c r="L374" s="15">
        <f t="shared" si="156"/>
        <v>49.549536000000003</v>
      </c>
      <c r="M374" s="15">
        <f t="shared" si="157"/>
        <v>5242880</v>
      </c>
      <c r="N374" s="17">
        <f t="shared" si="158"/>
        <v>1.5089868358579845</v>
      </c>
      <c r="O374" s="17"/>
      <c r="P374" s="18">
        <f t="shared" si="159"/>
        <v>3.6898097095137495E-3</v>
      </c>
      <c r="Q374" s="18">
        <f t="shared" si="160"/>
        <v>0</v>
      </c>
      <c r="R374" s="15">
        <f t="shared" si="161"/>
        <v>3.6898097095137495E-3</v>
      </c>
      <c r="S374" s="15">
        <f t="shared" si="162"/>
        <v>3.6898097095137495E-3</v>
      </c>
      <c r="T374" s="18">
        <f t="shared" si="163"/>
        <v>2.8680530903807521E-3</v>
      </c>
      <c r="U374" s="18">
        <f t="shared" si="164"/>
        <v>2.7031028442462936E-2</v>
      </c>
      <c r="V374" s="18">
        <f t="shared" si="165"/>
        <v>0.22103600014625988</v>
      </c>
      <c r="W374" s="15">
        <f t="shared" si="166"/>
        <v>0.25093508167910356</v>
      </c>
      <c r="X374" s="15">
        <v>8.6399999999999997E-4</v>
      </c>
      <c r="Y374" s="15">
        <v>0.26182079999971197</v>
      </c>
      <c r="Z374" s="15">
        <f t="shared" si="167"/>
        <v>327.06130897149876</v>
      </c>
      <c r="AA374" s="15">
        <f t="shared" si="169"/>
        <v>327.06130897149876</v>
      </c>
      <c r="AB374" s="15">
        <f t="shared" si="168"/>
        <v>4.1576980593674726</v>
      </c>
    </row>
    <row r="375" spans="5:28">
      <c r="E375" s="12">
        <f t="shared" si="152"/>
        <v>0.88870646321581814</v>
      </c>
      <c r="F375" s="12">
        <f t="shared" si="153"/>
        <v>6255997.5</v>
      </c>
      <c r="G375" s="6">
        <v>55590</v>
      </c>
      <c r="H375" s="6">
        <v>4170665</v>
      </c>
      <c r="I375" s="12">
        <f t="shared" si="154"/>
        <v>8341330</v>
      </c>
      <c r="J375" s="6">
        <v>694968.17651400005</v>
      </c>
      <c r="K375" s="12">
        <f t="shared" si="155"/>
        <v>5559745.4121120004</v>
      </c>
      <c r="L375" s="6">
        <f t="shared" si="156"/>
        <v>51.159779999999998</v>
      </c>
      <c r="M375" s="6">
        <f t="shared" si="157"/>
        <v>5242880</v>
      </c>
      <c r="N375" s="13">
        <f t="shared" si="158"/>
        <v>1.5003079065146168</v>
      </c>
      <c r="O375" s="13"/>
      <c r="P375" s="7">
        <f t="shared" si="159"/>
        <v>3.9798815451697065E-3</v>
      </c>
      <c r="Q375" s="7">
        <f t="shared" si="160"/>
        <v>0</v>
      </c>
      <c r="R375" s="6">
        <f t="shared" si="161"/>
        <v>3.9798815451697065E-3</v>
      </c>
      <c r="S375" s="6">
        <f t="shared" si="162"/>
        <v>3.9798815451697065E-3</v>
      </c>
      <c r="T375" s="7">
        <f t="shared" si="163"/>
        <v>3.0935230983707091E-3</v>
      </c>
      <c r="U375" s="7">
        <f t="shared" si="164"/>
        <v>2.9324714962433909E-2</v>
      </c>
      <c r="V375" s="7">
        <f t="shared" si="165"/>
        <v>0.2635035649891756</v>
      </c>
      <c r="W375" s="6">
        <f t="shared" si="166"/>
        <v>0.29592180304998023</v>
      </c>
      <c r="X375" s="6">
        <v>1.0300000000000001E-3</v>
      </c>
      <c r="Y375" s="6">
        <v>0.29707260000000002</v>
      </c>
      <c r="Z375" s="6">
        <f t="shared" si="167"/>
        <v>286.39626652133069</v>
      </c>
      <c r="AA375" s="6">
        <f t="shared" si="169"/>
        <v>286.39626652133069</v>
      </c>
      <c r="AB375" s="6">
        <f t="shared" si="168"/>
        <v>0.38737902789412232</v>
      </c>
    </row>
    <row r="376" spans="5:28">
      <c r="E376" s="12">
        <f t="shared" si="152"/>
        <v>0.90801440421402635</v>
      </c>
      <c r="F376" s="12">
        <f t="shared" si="153"/>
        <v>6372243</v>
      </c>
      <c r="G376" s="6">
        <v>62064</v>
      </c>
      <c r="H376" s="6">
        <v>4248162</v>
      </c>
      <c r="I376" s="12">
        <f t="shared" si="154"/>
        <v>8496324</v>
      </c>
      <c r="J376" s="6">
        <v>723261.05389400001</v>
      </c>
      <c r="K376" s="12">
        <f t="shared" si="155"/>
        <v>5786088.4311520001</v>
      </c>
      <c r="L376" s="6">
        <f t="shared" si="156"/>
        <v>52.219223999999997</v>
      </c>
      <c r="M376" s="6">
        <f t="shared" si="157"/>
        <v>5242880</v>
      </c>
      <c r="N376" s="13">
        <f t="shared" si="158"/>
        <v>1.4684054869013463</v>
      </c>
      <c r="O376" s="13"/>
      <c r="P376" s="7">
        <f t="shared" si="159"/>
        <v>4.0538335120876958E-3</v>
      </c>
      <c r="Q376" s="7">
        <f t="shared" si="160"/>
        <v>0</v>
      </c>
      <c r="R376" s="6">
        <f t="shared" si="161"/>
        <v>4.0538335120876958E-3</v>
      </c>
      <c r="S376" s="6">
        <f t="shared" si="162"/>
        <v>4.0538335120876958E-3</v>
      </c>
      <c r="T376" s="7">
        <f t="shared" si="163"/>
        <v>3.1510052407998984E-3</v>
      </c>
      <c r="U376" s="7">
        <f t="shared" si="164"/>
        <v>3.0518554612469856E-2</v>
      </c>
      <c r="V376" s="7">
        <f t="shared" si="165"/>
        <v>0.30469198631272632</v>
      </c>
      <c r="W376" s="6">
        <f t="shared" si="166"/>
        <v>0.33836154616599606</v>
      </c>
      <c r="X376" s="6">
        <v>1.191E-3</v>
      </c>
      <c r="Y376" s="6">
        <v>0.33942838333280401</v>
      </c>
      <c r="Z376" s="6">
        <f t="shared" si="167"/>
        <v>240.37225122482749</v>
      </c>
      <c r="AA376" s="6">
        <f t="shared" si="169"/>
        <v>240.37225122482749</v>
      </c>
      <c r="AB376" s="6">
        <f t="shared" si="168"/>
        <v>0.3143040532829946</v>
      </c>
    </row>
    <row r="377" spans="5:28">
      <c r="E377" s="12">
        <f t="shared" si="152"/>
        <v>0.91802955086231519</v>
      </c>
      <c r="F377" s="12">
        <f t="shared" si="153"/>
        <v>6356376</v>
      </c>
      <c r="G377" s="6">
        <v>80676</v>
      </c>
      <c r="H377" s="6">
        <v>4237584</v>
      </c>
      <c r="I377" s="12">
        <f t="shared" si="154"/>
        <v>8475168</v>
      </c>
      <c r="J377" s="6">
        <v>729417.62554899999</v>
      </c>
      <c r="K377" s="12">
        <f t="shared" si="155"/>
        <v>5835341.0043919999</v>
      </c>
      <c r="L377" s="6">
        <f t="shared" si="156"/>
        <v>52.464528000000001</v>
      </c>
      <c r="M377" s="6">
        <f t="shared" si="157"/>
        <v>5242880</v>
      </c>
      <c r="N377" s="13">
        <f t="shared" si="158"/>
        <v>1.452386071974392</v>
      </c>
      <c r="O377" s="13"/>
      <c r="P377" s="7">
        <f t="shared" si="159"/>
        <v>4.0437393935275128E-3</v>
      </c>
      <c r="Q377" s="7">
        <f t="shared" si="160"/>
        <v>0</v>
      </c>
      <c r="R377" s="6">
        <f t="shared" si="161"/>
        <v>4.0437393935275128E-3</v>
      </c>
      <c r="S377" s="6">
        <f t="shared" si="162"/>
        <v>4.0437393935275128E-3</v>
      </c>
      <c r="T377" s="7">
        <f t="shared" si="163"/>
        <v>3.1431591809186646E-3</v>
      </c>
      <c r="U377" s="7">
        <f t="shared" si="164"/>
        <v>3.0778335873007958E-2</v>
      </c>
      <c r="V377" s="7">
        <f t="shared" si="165"/>
        <v>0.2573636760962239</v>
      </c>
      <c r="W377" s="6">
        <f t="shared" si="166"/>
        <v>0.29128517115015051</v>
      </c>
      <c r="X377" s="6">
        <v>1.0059999999999999E-3</v>
      </c>
      <c r="Y377" s="6">
        <v>0.29471105333299796</v>
      </c>
      <c r="Z377" s="6">
        <f t="shared" si="167"/>
        <v>301.96216635462355</v>
      </c>
      <c r="AA377" s="6">
        <f t="shared" si="169"/>
        <v>301.96216635462355</v>
      </c>
      <c r="AB377" s="6">
        <f t="shared" si="168"/>
        <v>1.1624545954767771</v>
      </c>
    </row>
    <row r="378" spans="5:28">
      <c r="E378" s="12">
        <f t="shared" si="152"/>
        <v>0.91871003474326773</v>
      </c>
      <c r="F378" s="12">
        <f t="shared" si="153"/>
        <v>6517147.5</v>
      </c>
      <c r="G378" s="6">
        <v>36417</v>
      </c>
      <c r="H378" s="6">
        <v>4344765</v>
      </c>
      <c r="I378" s="12">
        <f t="shared" si="154"/>
        <v>8689530</v>
      </c>
      <c r="J378" s="6">
        <v>748421.10076900001</v>
      </c>
      <c r="K378" s="12">
        <f t="shared" si="155"/>
        <v>5987368.8061520001</v>
      </c>
      <c r="L378" s="6">
        <f t="shared" si="156"/>
        <v>52.865519999999997</v>
      </c>
      <c r="M378" s="6">
        <f t="shared" si="157"/>
        <v>5242880</v>
      </c>
      <c r="N378" s="13">
        <f t="shared" si="158"/>
        <v>1.4513102969490603</v>
      </c>
      <c r="O378" s="13"/>
      <c r="P378" s="7">
        <f t="shared" si="159"/>
        <v>4.1460174915988841E-3</v>
      </c>
      <c r="Q378" s="7">
        <f t="shared" si="160"/>
        <v>0</v>
      </c>
      <c r="R378" s="6">
        <f t="shared" si="161"/>
        <v>4.1460174915988841E-3</v>
      </c>
      <c r="S378" s="6">
        <f t="shared" si="162"/>
        <v>4.1460174915988841E-3</v>
      </c>
      <c r="T378" s="7">
        <f t="shared" si="163"/>
        <v>3.2226589487510055E-3</v>
      </c>
      <c r="U378" s="7">
        <f t="shared" si="164"/>
        <v>3.1580202077756331E-2</v>
      </c>
      <c r="V378" s="7">
        <f t="shared" si="165"/>
        <v>0.25071212979552626</v>
      </c>
      <c r="W378" s="6">
        <f t="shared" si="166"/>
        <v>0.28551499082203358</v>
      </c>
      <c r="X378" s="6">
        <v>9.7999999999999997E-4</v>
      </c>
      <c r="Y378" s="6">
        <v>0.29397900000041999</v>
      </c>
      <c r="Z378" s="6">
        <f t="shared" si="167"/>
        <v>323.06300934682491</v>
      </c>
      <c r="AA378" s="6">
        <f t="shared" si="169"/>
        <v>323.06300934682491</v>
      </c>
      <c r="AB378" s="6">
        <f t="shared" si="168"/>
        <v>2.87912033797459</v>
      </c>
    </row>
    <row r="379" spans="5:28">
      <c r="E379" s="12">
        <f t="shared" si="152"/>
        <v>1.0000060877866157</v>
      </c>
      <c r="F379" s="12">
        <f t="shared" si="153"/>
        <v>6594433.5</v>
      </c>
      <c r="G379" s="6">
        <v>18696</v>
      </c>
      <c r="H379" s="6">
        <v>4396289</v>
      </c>
      <c r="I379" s="12">
        <f t="shared" si="154"/>
        <v>8792578</v>
      </c>
      <c r="J379" s="6">
        <v>824309.20568799996</v>
      </c>
      <c r="K379" s="12">
        <f t="shared" si="155"/>
        <v>6594473.6455039997</v>
      </c>
      <c r="L379" s="6">
        <f t="shared" si="156"/>
        <v>53.129387999999999</v>
      </c>
      <c r="M379" s="6">
        <f t="shared" si="157"/>
        <v>5242880</v>
      </c>
      <c r="N379" s="13">
        <f t="shared" si="158"/>
        <v>1.3333252163339269</v>
      </c>
      <c r="O379" s="13"/>
      <c r="P379" s="7">
        <f t="shared" si="159"/>
        <v>4.1951845708855977E-3</v>
      </c>
      <c r="Q379" s="7">
        <f t="shared" si="160"/>
        <v>0</v>
      </c>
      <c r="R379" s="6">
        <f t="shared" si="161"/>
        <v>4.1951845708855977E-3</v>
      </c>
      <c r="S379" s="6">
        <f t="shared" si="162"/>
        <v>4.1951845708855977E-3</v>
      </c>
      <c r="T379" s="7">
        <f t="shared" si="163"/>
        <v>3.2608760398193251E-3</v>
      </c>
      <c r="U379" s="7">
        <f t="shared" si="164"/>
        <v>3.4782358839741706E-2</v>
      </c>
      <c r="V379" s="7">
        <f t="shared" si="165"/>
        <v>0.47558556049988093</v>
      </c>
      <c r="W379" s="6">
        <f t="shared" si="166"/>
        <v>0.51362879537944195</v>
      </c>
      <c r="X379" s="6">
        <v>1.859E-3</v>
      </c>
      <c r="Y379" s="6">
        <v>0.50048569999985704</v>
      </c>
      <c r="Z379" s="6">
        <f t="shared" si="167"/>
        <v>125.66888493198482</v>
      </c>
      <c r="AA379" s="6">
        <f t="shared" si="169"/>
        <v>125.66888493198482</v>
      </c>
      <c r="AB379" s="6">
        <f t="shared" si="168"/>
        <v>2.6260681133524226</v>
      </c>
    </row>
    <row r="380" spans="5:28">
      <c r="E380" s="12">
        <f t="shared" si="152"/>
        <v>0.6369960011314838</v>
      </c>
      <c r="F380" s="12">
        <f t="shared" si="153"/>
        <v>6600183</v>
      </c>
      <c r="G380" s="6">
        <v>29214</v>
      </c>
      <c r="H380" s="6">
        <v>4400122</v>
      </c>
      <c r="I380" s="12">
        <f t="shared" si="154"/>
        <v>8800244</v>
      </c>
      <c r="J380" s="6">
        <v>525536.27221700002</v>
      </c>
      <c r="K380" s="12">
        <f t="shared" si="155"/>
        <v>4204290.1777360002</v>
      </c>
      <c r="L380" s="6">
        <f t="shared" si="156"/>
        <v>53.385744000000003</v>
      </c>
      <c r="M380" s="6">
        <f t="shared" si="157"/>
        <v>5242880</v>
      </c>
      <c r="N380" s="13">
        <f t="shared" si="158"/>
        <v>2.0931580904196556</v>
      </c>
      <c r="O380" s="13"/>
      <c r="P380" s="7">
        <f t="shared" si="159"/>
        <v>4.1988422336234673E-3</v>
      </c>
      <c r="Q380" s="7">
        <f t="shared" si="160"/>
        <v>0</v>
      </c>
      <c r="R380" s="6">
        <f t="shared" si="161"/>
        <v>4.1988422336234673E-3</v>
      </c>
      <c r="S380" s="6">
        <f t="shared" si="162"/>
        <v>4.1988422336234673E-3</v>
      </c>
      <c r="T380" s="7">
        <f t="shared" si="163"/>
        <v>3.2637191053822641E-3</v>
      </c>
      <c r="U380" s="7">
        <f t="shared" si="164"/>
        <v>2.2175405876118048E-2</v>
      </c>
      <c r="V380" s="7">
        <f t="shared" si="165"/>
        <v>0.53928690776425448</v>
      </c>
      <c r="W380" s="6">
        <f t="shared" si="166"/>
        <v>0.56472603274575484</v>
      </c>
      <c r="X380" s="6">
        <v>2.1080000000000001E-3</v>
      </c>
      <c r="Y380" s="6">
        <v>0.52352882666596401</v>
      </c>
      <c r="Z380" s="6">
        <f t="shared" si="167"/>
        <v>99.186064213636953</v>
      </c>
      <c r="AA380" s="6">
        <f t="shared" si="169"/>
        <v>99.186064213636953</v>
      </c>
      <c r="AB380" s="6">
        <f t="shared" si="168"/>
        <v>7.8691380457788203</v>
      </c>
    </row>
    <row r="381" spans="5:28">
      <c r="E381" s="12">
        <f t="shared" si="152"/>
        <v>0.63580294768190515</v>
      </c>
      <c r="F381" s="12">
        <f t="shared" si="153"/>
        <v>6600183</v>
      </c>
      <c r="G381" s="6">
        <v>29214</v>
      </c>
      <c r="H381" s="6">
        <v>4400122</v>
      </c>
      <c r="I381" s="12">
        <f t="shared" si="154"/>
        <v>8800244</v>
      </c>
      <c r="J381" s="6">
        <v>524551.97583000001</v>
      </c>
      <c r="K381" s="12">
        <f t="shared" si="155"/>
        <v>4196415.8066400001</v>
      </c>
      <c r="L381" s="6">
        <f t="shared" si="156"/>
        <v>53.385744000000003</v>
      </c>
      <c r="M381" s="6">
        <f t="shared" si="157"/>
        <v>5242880</v>
      </c>
      <c r="N381" s="13">
        <f t="shared" si="158"/>
        <v>2.0970858002382293</v>
      </c>
      <c r="O381" s="13"/>
      <c r="P381" s="7">
        <f t="shared" si="159"/>
        <v>4.1988422336234673E-3</v>
      </c>
      <c r="Q381" s="7">
        <f t="shared" si="160"/>
        <v>0</v>
      </c>
      <c r="R381" s="6">
        <f t="shared" si="161"/>
        <v>4.1988422336234673E-3</v>
      </c>
      <c r="S381" s="6">
        <f t="shared" si="162"/>
        <v>4.1988422336234673E-3</v>
      </c>
      <c r="T381" s="7">
        <f t="shared" si="163"/>
        <v>3.2637191053822641E-3</v>
      </c>
      <c r="U381" s="7">
        <f t="shared" si="164"/>
        <v>2.2133872735518555E-2</v>
      </c>
      <c r="V381" s="7">
        <f t="shared" si="165"/>
        <v>0.53519364850228668</v>
      </c>
      <c r="W381" s="6">
        <f t="shared" si="166"/>
        <v>0.56059124034318752</v>
      </c>
      <c r="X381" s="6">
        <v>2.0920000000000001E-3</v>
      </c>
      <c r="Y381" s="6">
        <v>0.52322314666736403</v>
      </c>
      <c r="Z381" s="6">
        <f t="shared" si="167"/>
        <v>100.7094757946208</v>
      </c>
      <c r="AA381" s="6">
        <f t="shared" si="169"/>
        <v>100.7094757946208</v>
      </c>
      <c r="AB381" s="6">
        <f t="shared" si="168"/>
        <v>7.1419037773533436</v>
      </c>
    </row>
    <row r="382" spans="5:28">
      <c r="E382" s="12">
        <f t="shared" si="152"/>
        <v>0.99643479651643574</v>
      </c>
      <c r="F382" s="12">
        <f t="shared" si="153"/>
        <v>6620173.5</v>
      </c>
      <c r="G382" s="6">
        <v>42138</v>
      </c>
      <c r="H382" s="6">
        <v>4413449</v>
      </c>
      <c r="I382" s="12">
        <f t="shared" si="154"/>
        <v>8826898</v>
      </c>
      <c r="J382" s="6">
        <v>824571.40429700003</v>
      </c>
      <c r="K382" s="12">
        <f t="shared" si="155"/>
        <v>6596571.2343760002</v>
      </c>
      <c r="L382" s="6">
        <f t="shared" si="156"/>
        <v>53.804147999999998</v>
      </c>
      <c r="M382" s="6">
        <f t="shared" si="157"/>
        <v>5242880</v>
      </c>
      <c r="N382" s="13">
        <f t="shared" si="158"/>
        <v>1.3381039461836384</v>
      </c>
      <c r="O382" s="13"/>
      <c r="P382" s="7">
        <f t="shared" si="159"/>
        <v>4.2115596015617884E-3</v>
      </c>
      <c r="Q382" s="7">
        <f t="shared" si="160"/>
        <v>0</v>
      </c>
      <c r="R382" s="6">
        <f t="shared" si="161"/>
        <v>4.2115596015617884E-3</v>
      </c>
      <c r="S382" s="6">
        <f t="shared" si="162"/>
        <v>4.2115596015617884E-3</v>
      </c>
      <c r="T382" s="7">
        <f t="shared" si="163"/>
        <v>3.2736041914133854E-3</v>
      </c>
      <c r="U382" s="7">
        <f t="shared" si="164"/>
        <v>3.4793422511046834E-2</v>
      </c>
      <c r="V382" s="7">
        <f t="shared" si="165"/>
        <v>0.50142425959105252</v>
      </c>
      <c r="W382" s="6">
        <f t="shared" si="166"/>
        <v>0.53949128629351273</v>
      </c>
      <c r="X382" s="6">
        <v>1.9599999999999999E-3</v>
      </c>
      <c r="Y382" s="6">
        <v>0.51753800000000005</v>
      </c>
      <c r="Z382" s="6">
        <f t="shared" si="167"/>
        <v>114.87548987560146</v>
      </c>
      <c r="AA382" s="6">
        <f t="shared" si="169"/>
        <v>114.87548987560146</v>
      </c>
      <c r="AB382" s="6">
        <f t="shared" si="168"/>
        <v>4.2418694460141424</v>
      </c>
    </row>
    <row r="383" spans="5:28">
      <c r="E383" s="12">
        <f t="shared" si="152"/>
        <v>0.9329090860286382</v>
      </c>
      <c r="F383" s="12">
        <f t="shared" si="153"/>
        <v>6528157.5</v>
      </c>
      <c r="G383" s="6">
        <v>79171</v>
      </c>
      <c r="H383" s="6">
        <v>4352105</v>
      </c>
      <c r="I383" s="12">
        <f t="shared" si="154"/>
        <v>8704210</v>
      </c>
      <c r="J383" s="6">
        <v>761272.18084699998</v>
      </c>
      <c r="K383" s="12">
        <f t="shared" si="155"/>
        <v>6090177.4467759999</v>
      </c>
      <c r="L383" s="6">
        <f t="shared" si="156"/>
        <v>53.808680000000003</v>
      </c>
      <c r="M383" s="6">
        <f t="shared" si="157"/>
        <v>5242880</v>
      </c>
      <c r="N383" s="13">
        <f t="shared" si="158"/>
        <v>1.4292210819912659</v>
      </c>
      <c r="O383" s="13"/>
      <c r="P383" s="7">
        <f t="shared" si="159"/>
        <v>4.1530217296620094E-3</v>
      </c>
      <c r="Q383" s="7">
        <f t="shared" si="160"/>
        <v>0</v>
      </c>
      <c r="R383" s="6">
        <f t="shared" si="161"/>
        <v>4.1530217296620094E-3</v>
      </c>
      <c r="S383" s="6">
        <f t="shared" si="162"/>
        <v>4.1530217296620094E-3</v>
      </c>
      <c r="T383" s="7">
        <f t="shared" si="163"/>
        <v>3.2281032746659475E-3</v>
      </c>
      <c r="U383" s="7">
        <f t="shared" si="164"/>
        <v>3.2122463253134295E-2</v>
      </c>
      <c r="V383" s="7">
        <f t="shared" si="165"/>
        <v>0.27450419925571395</v>
      </c>
      <c r="W383" s="6">
        <f t="shared" si="166"/>
        <v>0.30985476578351417</v>
      </c>
      <c r="X383" s="6">
        <v>1.073E-3</v>
      </c>
      <c r="Y383" s="6">
        <v>0.31825180000000003</v>
      </c>
      <c r="Z383" s="6">
        <f t="shared" si="167"/>
        <v>287.04769148760573</v>
      </c>
      <c r="AA383" s="6">
        <f t="shared" si="169"/>
        <v>287.04769148760573</v>
      </c>
      <c r="AB383" s="6">
        <f t="shared" si="168"/>
        <v>2.6384875801129337</v>
      </c>
    </row>
    <row r="384" spans="5:28">
      <c r="E384" s="12">
        <f t="shared" si="152"/>
        <v>0.92946592985233589</v>
      </c>
      <c r="F384" s="12">
        <f t="shared" si="153"/>
        <v>6528157.5</v>
      </c>
      <c r="G384" s="6">
        <v>79171</v>
      </c>
      <c r="H384" s="6">
        <v>4352105</v>
      </c>
      <c r="I384" s="12">
        <f t="shared" si="154"/>
        <v>8704210</v>
      </c>
      <c r="J384" s="6">
        <v>758462.49762000004</v>
      </c>
      <c r="K384" s="12">
        <f t="shared" si="155"/>
        <v>6067699.9809600003</v>
      </c>
      <c r="L384" s="6">
        <f t="shared" si="156"/>
        <v>53.808680000000003</v>
      </c>
      <c r="M384" s="6">
        <f t="shared" si="157"/>
        <v>5242880</v>
      </c>
      <c r="N384" s="13">
        <f t="shared" si="158"/>
        <v>1.4345155540506578</v>
      </c>
      <c r="O384" s="13"/>
      <c r="P384" s="7">
        <f t="shared" si="159"/>
        <v>4.1530217296620094E-3</v>
      </c>
      <c r="Q384" s="7">
        <f t="shared" si="160"/>
        <v>0</v>
      </c>
      <c r="R384" s="6">
        <f t="shared" si="161"/>
        <v>4.1530217296620094E-3</v>
      </c>
      <c r="S384" s="6">
        <f t="shared" si="162"/>
        <v>4.1530217296620094E-3</v>
      </c>
      <c r="T384" s="7">
        <f t="shared" si="163"/>
        <v>3.2281032746659475E-3</v>
      </c>
      <c r="U384" s="7">
        <f t="shared" si="164"/>
        <v>3.2003906515500932E-2</v>
      </c>
      <c r="V384" s="7">
        <f t="shared" si="165"/>
        <v>0.2775741437021898</v>
      </c>
      <c r="W384" s="6">
        <f t="shared" si="166"/>
        <v>0.31280615349235669</v>
      </c>
      <c r="X384" s="6">
        <v>1.085E-3</v>
      </c>
      <c r="Y384" s="6">
        <v>0.32212926666630498</v>
      </c>
      <c r="Z384" s="6">
        <f t="shared" si="167"/>
        <v>282.76697969235107</v>
      </c>
      <c r="AA384" s="6">
        <f t="shared" si="169"/>
        <v>282.76697969235107</v>
      </c>
      <c r="AB384" s="6">
        <f t="shared" si="168"/>
        <v>2.8942148816320201</v>
      </c>
    </row>
    <row r="385" spans="5:28">
      <c r="E385" s="12">
        <f t="shared" si="152"/>
        <v>0.93220311501859443</v>
      </c>
      <c r="F385" s="12">
        <f t="shared" si="153"/>
        <v>6528157.5</v>
      </c>
      <c r="G385" s="6">
        <v>79171</v>
      </c>
      <c r="H385" s="6">
        <v>4352105</v>
      </c>
      <c r="I385" s="12">
        <f t="shared" si="154"/>
        <v>8704210</v>
      </c>
      <c r="J385" s="6">
        <v>760696.09460399998</v>
      </c>
      <c r="K385" s="12">
        <f t="shared" si="155"/>
        <v>6085568.7568319999</v>
      </c>
      <c r="L385" s="6">
        <f t="shared" si="156"/>
        <v>53.808680000000003</v>
      </c>
      <c r="M385" s="6">
        <f t="shared" si="157"/>
        <v>5242880</v>
      </c>
      <c r="N385" s="13">
        <f t="shared" si="158"/>
        <v>1.4303034519539635</v>
      </c>
      <c r="O385" s="13"/>
      <c r="P385" s="7">
        <f t="shared" si="159"/>
        <v>4.1530217296620094E-3</v>
      </c>
      <c r="Q385" s="7">
        <f t="shared" si="160"/>
        <v>0</v>
      </c>
      <c r="R385" s="6">
        <f t="shared" si="161"/>
        <v>4.1530217296620094E-3</v>
      </c>
      <c r="S385" s="6">
        <f t="shared" si="162"/>
        <v>4.1530217296620094E-3</v>
      </c>
      <c r="T385" s="7">
        <f t="shared" si="163"/>
        <v>3.2281032746659475E-3</v>
      </c>
      <c r="U385" s="7">
        <f t="shared" si="164"/>
        <v>3.2098154852489971E-2</v>
      </c>
      <c r="V385" s="7">
        <f t="shared" si="165"/>
        <v>0.27399254184796795</v>
      </c>
      <c r="W385" s="6">
        <f t="shared" si="166"/>
        <v>0.30931879997512385</v>
      </c>
      <c r="X385" s="6">
        <v>1.0709999999999999E-3</v>
      </c>
      <c r="Y385" s="6">
        <v>0.31812269999964293</v>
      </c>
      <c r="Z385" s="6">
        <f t="shared" si="167"/>
        <v>287.7704696229701</v>
      </c>
      <c r="AA385" s="6">
        <f t="shared" si="169"/>
        <v>287.7704696229701</v>
      </c>
      <c r="AB385" s="6">
        <f t="shared" si="168"/>
        <v>2.7674542006995937</v>
      </c>
    </row>
    <row r="386" spans="5:28">
      <c r="E386" s="12">
        <f t="shared" si="152"/>
        <v>0.93113592423099467</v>
      </c>
      <c r="F386" s="12">
        <f t="shared" si="153"/>
        <v>6528157.5</v>
      </c>
      <c r="G386" s="6">
        <v>79171</v>
      </c>
      <c r="H386" s="6">
        <v>4352105</v>
      </c>
      <c r="I386" s="12">
        <f t="shared" si="154"/>
        <v>8704210</v>
      </c>
      <c r="J386" s="6">
        <v>759825.24591099995</v>
      </c>
      <c r="K386" s="12">
        <f t="shared" si="155"/>
        <v>6078601.9672879996</v>
      </c>
      <c r="L386" s="6">
        <f t="shared" si="156"/>
        <v>53.808680000000003</v>
      </c>
      <c r="M386" s="6">
        <f t="shared" si="157"/>
        <v>5242880</v>
      </c>
      <c r="N386" s="13">
        <f t="shared" si="158"/>
        <v>1.4319427471714239</v>
      </c>
      <c r="O386" s="13"/>
      <c r="P386" s="7">
        <f t="shared" si="159"/>
        <v>4.1530217296620094E-3</v>
      </c>
      <c r="Q386" s="7">
        <f t="shared" si="160"/>
        <v>0</v>
      </c>
      <c r="R386" s="6">
        <f t="shared" si="161"/>
        <v>4.1530217296620094E-3</v>
      </c>
      <c r="S386" s="6">
        <f t="shared" si="162"/>
        <v>4.1530217296620094E-3</v>
      </c>
      <c r="T386" s="7">
        <f t="shared" si="163"/>
        <v>3.2281032746659475E-3</v>
      </c>
      <c r="U386" s="7">
        <f t="shared" si="164"/>
        <v>3.2061408724306475E-2</v>
      </c>
      <c r="V386" s="7">
        <f t="shared" si="165"/>
        <v>0.27271339832860308</v>
      </c>
      <c r="W386" s="6">
        <f t="shared" si="166"/>
        <v>0.30800291032757549</v>
      </c>
      <c r="X386" s="6">
        <v>1.0660000000000001E-3</v>
      </c>
      <c r="Y386" s="6">
        <v>0.31665530000000003</v>
      </c>
      <c r="Z386" s="6">
        <f t="shared" si="167"/>
        <v>289.58928045609838</v>
      </c>
      <c r="AA386" s="6">
        <f t="shared" si="169"/>
        <v>289.58928045609838</v>
      </c>
      <c r="AB386" s="6">
        <f t="shared" si="168"/>
        <v>2.7324316606810441</v>
      </c>
    </row>
    <row r="387" spans="5:28">
      <c r="E387" s="12">
        <f t="shared" si="152"/>
        <v>0.93121594372021654</v>
      </c>
      <c r="F387" s="12">
        <f t="shared" si="153"/>
        <v>6705072</v>
      </c>
      <c r="G387" s="6">
        <v>29736</v>
      </c>
      <c r="H387" s="6">
        <v>4470048</v>
      </c>
      <c r="I387" s="12">
        <f t="shared" si="154"/>
        <v>8940096</v>
      </c>
      <c r="J387" s="6">
        <v>780483.74377399997</v>
      </c>
      <c r="K387" s="12">
        <f t="shared" si="155"/>
        <v>6243869.9501919998</v>
      </c>
      <c r="L387" s="6">
        <f t="shared" si="156"/>
        <v>54.235295999999998</v>
      </c>
      <c r="M387" s="6">
        <f t="shared" si="157"/>
        <v>5242880</v>
      </c>
      <c r="N387" s="13">
        <f t="shared" si="158"/>
        <v>1.4318197001725013</v>
      </c>
      <c r="O387" s="13"/>
      <c r="P387" s="7">
        <f t="shared" si="159"/>
        <v>4.2655695293730752E-3</v>
      </c>
      <c r="Q387" s="7">
        <f t="shared" si="160"/>
        <v>0</v>
      </c>
      <c r="R387" s="6">
        <f t="shared" si="161"/>
        <v>4.2655695293730752E-3</v>
      </c>
      <c r="S387" s="6">
        <f t="shared" si="162"/>
        <v>4.2655695293730752E-3</v>
      </c>
      <c r="T387" s="7">
        <f t="shared" si="163"/>
        <v>3.3155855813942836E-3</v>
      </c>
      <c r="U387" s="7">
        <f t="shared" si="164"/>
        <v>3.2933109878197114E-2</v>
      </c>
      <c r="V387" s="7">
        <f t="shared" si="165"/>
        <v>0.26862013906663529</v>
      </c>
      <c r="W387" s="6">
        <f t="shared" si="166"/>
        <v>0.30486883452622671</v>
      </c>
      <c r="X387" s="6">
        <v>1.0499999999999999E-3</v>
      </c>
      <c r="Y387" s="6">
        <v>0.30950062499999997</v>
      </c>
      <c r="Z387" s="6">
        <f t="shared" si="167"/>
        <v>306.24471708315008</v>
      </c>
      <c r="AA387" s="6">
        <f t="shared" si="169"/>
        <v>306.24471708315008</v>
      </c>
      <c r="AB387" s="6">
        <f t="shared" si="168"/>
        <v>1.4965367109592322</v>
      </c>
    </row>
    <row r="388" spans="5:28">
      <c r="E388" s="12">
        <f t="shared" si="152"/>
        <v>1.1475880537339185</v>
      </c>
      <c r="F388" s="12">
        <f t="shared" si="153"/>
        <v>5511937.5</v>
      </c>
      <c r="G388" s="6">
        <v>525825</v>
      </c>
      <c r="H388" s="6">
        <v>3674625</v>
      </c>
      <c r="I388" s="12">
        <f t="shared" si="154"/>
        <v>7349250</v>
      </c>
      <c r="J388" s="6">
        <v>790679.20349099999</v>
      </c>
      <c r="K388" s="12">
        <f t="shared" si="155"/>
        <v>6325433.6279279999</v>
      </c>
      <c r="L388" s="6">
        <f t="shared" si="156"/>
        <v>54.612000000000002</v>
      </c>
      <c r="M388" s="6">
        <f t="shared" si="157"/>
        <v>5242880</v>
      </c>
      <c r="N388" s="13">
        <f t="shared" si="158"/>
        <v>1.1618571045551178</v>
      </c>
      <c r="O388" s="13"/>
      <c r="P388" s="7">
        <f t="shared" si="159"/>
        <v>3.5065324649472523E-3</v>
      </c>
      <c r="Q388" s="7">
        <f t="shared" si="160"/>
        <v>0</v>
      </c>
      <c r="R388" s="6">
        <f t="shared" si="161"/>
        <v>3.5065324649472523E-3</v>
      </c>
      <c r="S388" s="6">
        <f t="shared" si="162"/>
        <v>3.5065324649472523E-3</v>
      </c>
      <c r="T388" s="7">
        <f t="shared" si="163"/>
        <v>2.7255934761843655E-3</v>
      </c>
      <c r="U388" s="7">
        <f t="shared" si="164"/>
        <v>3.3363315116675368E-2</v>
      </c>
      <c r="V388" s="7">
        <f t="shared" si="165"/>
        <v>0.30238952797786944</v>
      </c>
      <c r="W388" s="6">
        <f t="shared" si="166"/>
        <v>0.33847843657072918</v>
      </c>
      <c r="X388" s="6">
        <v>1.1820000000000001E-3</v>
      </c>
      <c r="Y388" s="6">
        <v>0.36826252941127802</v>
      </c>
      <c r="Z388" s="6">
        <f t="shared" si="167"/>
        <v>196.66095304122268</v>
      </c>
      <c r="AA388" s="6">
        <f t="shared" si="169"/>
        <v>196.66095304122268</v>
      </c>
      <c r="AB388" s="6">
        <f t="shared" si="168"/>
        <v>8.0877337393416333</v>
      </c>
    </row>
    <row r="389" spans="5:28">
      <c r="E389" s="12">
        <f t="shared" si="152"/>
        <v>1.0099131734910201</v>
      </c>
      <c r="F389" s="12">
        <f t="shared" si="153"/>
        <v>6364009.5</v>
      </c>
      <c r="G389" s="6">
        <v>259789</v>
      </c>
      <c r="H389" s="6">
        <v>4242673</v>
      </c>
      <c r="I389" s="12">
        <f t="shared" si="154"/>
        <v>8485346</v>
      </c>
      <c r="J389" s="6">
        <v>803387.12878399994</v>
      </c>
      <c r="K389" s="12">
        <f t="shared" si="155"/>
        <v>6427097.0302719995</v>
      </c>
      <c r="L389" s="6">
        <f t="shared" si="156"/>
        <v>56.107855999999998</v>
      </c>
      <c r="M389" s="6">
        <f t="shared" si="157"/>
        <v>5242880</v>
      </c>
      <c r="N389" s="13">
        <f t="shared" si="158"/>
        <v>1.3202455105366433</v>
      </c>
      <c r="O389" s="13"/>
      <c r="P389" s="7">
        <f t="shared" si="159"/>
        <v>4.0485956016342219E-3</v>
      </c>
      <c r="Q389" s="7">
        <f t="shared" si="160"/>
        <v>0</v>
      </c>
      <c r="R389" s="6">
        <f t="shared" si="161"/>
        <v>4.0485956016342219E-3</v>
      </c>
      <c r="S389" s="6">
        <f t="shared" si="162"/>
        <v>4.0485956016342219E-3</v>
      </c>
      <c r="T389" s="7">
        <f t="shared" si="163"/>
        <v>3.1469338641041057E-3</v>
      </c>
      <c r="U389" s="7">
        <f t="shared" si="164"/>
        <v>3.3899535766159485E-2</v>
      </c>
      <c r="V389" s="7">
        <f t="shared" si="165"/>
        <v>0.33718223170459549</v>
      </c>
      <c r="W389" s="6">
        <f t="shared" si="166"/>
        <v>0.37422870133485908</v>
      </c>
      <c r="X389" s="6">
        <v>1.3179999999999999E-3</v>
      </c>
      <c r="Y389" s="6">
        <v>0.38681835555570199</v>
      </c>
      <c r="Z389" s="6">
        <f t="shared" si="167"/>
        <v>207.17720801473612</v>
      </c>
      <c r="AA389" s="6">
        <f t="shared" si="169"/>
        <v>207.17720801473612</v>
      </c>
      <c r="AB389" s="6">
        <f t="shared" si="168"/>
        <v>3.2546682544980698</v>
      </c>
    </row>
    <row r="390" spans="5:28">
      <c r="E390" s="12">
        <f t="shared" ref="E390:E453" si="170">K390/F390</f>
        <v>0.95105077421000539</v>
      </c>
      <c r="F390" s="12">
        <f t="shared" ref="F390:F453" si="171">H390*1.5</f>
        <v>6966345</v>
      </c>
      <c r="G390" s="6">
        <v>34920</v>
      </c>
      <c r="H390" s="6">
        <v>4644230</v>
      </c>
      <c r="I390" s="12">
        <f t="shared" ref="I390:I453" si="172">2*H390</f>
        <v>9288460</v>
      </c>
      <c r="J390" s="6">
        <v>828168.47570800001</v>
      </c>
      <c r="K390" s="12">
        <f t="shared" ref="K390:K453" si="173">J390*8</f>
        <v>6625347.8056640001</v>
      </c>
      <c r="L390" s="6">
        <f t="shared" ref="L390:L453" si="174">((H390+2*G390)*8+(G390+H390)*4)/1000000</f>
        <v>56.429160000000003</v>
      </c>
      <c r="M390" s="6">
        <f t="shared" ref="M390:M453" si="175">40*2^20/8</f>
        <v>5242880</v>
      </c>
      <c r="N390" s="13">
        <f t="shared" ref="N390:N453" si="176">I390/K390</f>
        <v>1.4019580967597367</v>
      </c>
      <c r="O390" s="13"/>
      <c r="P390" s="7">
        <f t="shared" ref="P390:P453" si="177">$B$32*I390</f>
        <v>4.4317837247833392E-3</v>
      </c>
      <c r="Q390" s="7">
        <f t="shared" ref="Q390:Q453" si="178">$C$32*K390</f>
        <v>0</v>
      </c>
      <c r="R390" s="6">
        <f t="shared" ref="R390:R453" si="179">P390+Q390</f>
        <v>4.4317837247833392E-3</v>
      </c>
      <c r="S390" s="6">
        <f t="shared" ref="S390:S453" si="180">MAX(P390,Q390)</f>
        <v>4.4317837247833392E-3</v>
      </c>
      <c r="T390" s="7">
        <f t="shared" ref="T390:T453" si="181">$D$32*I390</f>
        <v>3.4447822539442024E-3</v>
      </c>
      <c r="U390" s="7">
        <f t="shared" ref="U390:U453" si="182">$E$32*K390</f>
        <v>3.4945203696706589E-2</v>
      </c>
      <c r="V390" s="7">
        <f t="shared" ref="V390:V453" si="183">X390*$F$32</f>
        <v>0.29471466686167985</v>
      </c>
      <c r="W390" s="6">
        <f t="shared" ref="W390:W453" si="184">SUM(T390:V390)</f>
        <v>0.33310465281233065</v>
      </c>
      <c r="X390" s="6">
        <v>1.152E-3</v>
      </c>
      <c r="Y390" s="6">
        <v>0.337888376470656</v>
      </c>
      <c r="Z390" s="6">
        <f t="shared" ref="Z390:Z453" si="185">ABS(S390-X390)/ABS(X390)*100</f>
        <v>284.70344833188705</v>
      </c>
      <c r="AA390" s="6">
        <f t="shared" si="169"/>
        <v>284.70344833188705</v>
      </c>
      <c r="AB390" s="6">
        <f t="shared" ref="AB390:AB453" si="186">ABS(W390-Y390)/ABS(Y390)*100</f>
        <v>1.415770411605384</v>
      </c>
    </row>
    <row r="391" spans="5:28">
      <c r="E391" s="12">
        <f t="shared" si="170"/>
        <v>1.4288556781383941</v>
      </c>
      <c r="F391" s="12">
        <f t="shared" si="171"/>
        <v>4433334</v>
      </c>
      <c r="G391" s="6">
        <v>1090920</v>
      </c>
      <c r="H391" s="6">
        <v>2955556</v>
      </c>
      <c r="I391" s="12">
        <f t="shared" si="172"/>
        <v>5911112</v>
      </c>
      <c r="J391" s="6">
        <v>791824.30737299996</v>
      </c>
      <c r="K391" s="12">
        <f t="shared" si="173"/>
        <v>6334594.4589839997</v>
      </c>
      <c r="L391" s="6">
        <f t="shared" si="174"/>
        <v>57.285072</v>
      </c>
      <c r="M391" s="6">
        <f t="shared" si="175"/>
        <v>5242880</v>
      </c>
      <c r="N391" s="13">
        <f t="shared" si="176"/>
        <v>0.93314766056043286</v>
      </c>
      <c r="O391" s="13"/>
      <c r="P391" s="7">
        <f t="shared" si="177"/>
        <v>2.8203566529835401E-3</v>
      </c>
      <c r="Q391" s="7">
        <f t="shared" si="178"/>
        <v>0</v>
      </c>
      <c r="R391" s="6">
        <f t="shared" si="179"/>
        <v>2.8203566529835401E-3</v>
      </c>
      <c r="S391" s="6">
        <f t="shared" si="180"/>
        <v>2.8203566529835401E-3</v>
      </c>
      <c r="T391" s="7">
        <f t="shared" si="181"/>
        <v>2.1922357116978082E-3</v>
      </c>
      <c r="U391" s="7">
        <f t="shared" si="182"/>
        <v>3.3411633652799519E-2</v>
      </c>
      <c r="V391" s="7">
        <f t="shared" si="183"/>
        <v>0.44488611603512263</v>
      </c>
      <c r="W391" s="6">
        <f t="shared" si="184"/>
        <v>0.48048998539961996</v>
      </c>
      <c r="X391" s="6">
        <v>1.7390000000000001E-3</v>
      </c>
      <c r="Y391" s="6">
        <v>0.50265126153819395</v>
      </c>
      <c r="Z391" s="6">
        <f t="shared" si="185"/>
        <v>62.182671246897058</v>
      </c>
      <c r="AA391" s="6">
        <f t="shared" ref="AA391:AA454" si="187">ABS(R391-X391)/ABS(X391)*100</f>
        <v>62.182671246897058</v>
      </c>
      <c r="AB391" s="6">
        <f t="shared" si="186"/>
        <v>4.4088770553876486</v>
      </c>
    </row>
    <row r="392" spans="5:28">
      <c r="E392" s="12">
        <f t="shared" si="170"/>
        <v>1.0202097939843424</v>
      </c>
      <c r="F392" s="12">
        <f t="shared" si="171"/>
        <v>6643563</v>
      </c>
      <c r="G392" s="6">
        <v>259156</v>
      </c>
      <c r="H392" s="6">
        <v>4429042</v>
      </c>
      <c r="I392" s="12">
        <f t="shared" si="172"/>
        <v>8858084</v>
      </c>
      <c r="J392" s="6">
        <v>847228.50494400004</v>
      </c>
      <c r="K392" s="12">
        <f t="shared" si="173"/>
        <v>6777828.0395520004</v>
      </c>
      <c r="L392" s="6">
        <f t="shared" si="174"/>
        <v>58.331623999999998</v>
      </c>
      <c r="M392" s="6">
        <f t="shared" si="175"/>
        <v>5242880</v>
      </c>
      <c r="N392" s="13">
        <f t="shared" si="176"/>
        <v>1.3069207345345251</v>
      </c>
      <c r="O392" s="13"/>
      <c r="P392" s="7">
        <f t="shared" si="177"/>
        <v>4.2264393132945286E-3</v>
      </c>
      <c r="Q392" s="7">
        <f t="shared" si="178"/>
        <v>0</v>
      </c>
      <c r="R392" s="6">
        <f t="shared" si="179"/>
        <v>4.2264393132945286E-3</v>
      </c>
      <c r="S392" s="6">
        <f t="shared" si="180"/>
        <v>4.2264393132945286E-3</v>
      </c>
      <c r="T392" s="7">
        <f t="shared" si="181"/>
        <v>3.2851700461806453E-3</v>
      </c>
      <c r="U392" s="7">
        <f t="shared" si="182"/>
        <v>3.5749456241513725E-2</v>
      </c>
      <c r="V392" s="7">
        <f t="shared" si="183"/>
        <v>0.29701712519653672</v>
      </c>
      <c r="W392" s="6">
        <f t="shared" si="184"/>
        <v>0.33605175148423111</v>
      </c>
      <c r="X392" s="6">
        <v>1.1609999999999999E-3</v>
      </c>
      <c r="Y392" s="6">
        <v>0.35517721764733196</v>
      </c>
      <c r="Z392" s="6">
        <f t="shared" si="185"/>
        <v>264.03439390995078</v>
      </c>
      <c r="AA392" s="6">
        <f t="shared" si="187"/>
        <v>264.03439390995078</v>
      </c>
      <c r="AB392" s="6">
        <f t="shared" si="186"/>
        <v>5.38476715645968</v>
      </c>
    </row>
    <row r="393" spans="5:28">
      <c r="E393" s="12">
        <f t="shared" si="170"/>
        <v>1.8481548237843264</v>
      </c>
      <c r="F393" s="12">
        <f t="shared" si="171"/>
        <v>3813040.5</v>
      </c>
      <c r="G393" s="6">
        <v>1441295</v>
      </c>
      <c r="H393" s="6">
        <v>2542027</v>
      </c>
      <c r="I393" s="12">
        <f t="shared" si="172"/>
        <v>5084054</v>
      </c>
      <c r="J393" s="6">
        <v>880886.14916999999</v>
      </c>
      <c r="K393" s="12">
        <f t="shared" si="173"/>
        <v>7047089.1933599999</v>
      </c>
      <c r="L393" s="6">
        <f t="shared" si="174"/>
        <v>59.330224000000001</v>
      </c>
      <c r="M393" s="6">
        <f t="shared" si="175"/>
        <v>5242880</v>
      </c>
      <c r="N393" s="13">
        <f t="shared" si="176"/>
        <v>0.72144027988043113</v>
      </c>
      <c r="O393" s="13"/>
      <c r="P393" s="7">
        <f t="shared" si="177"/>
        <v>2.4257441785957667E-3</v>
      </c>
      <c r="Q393" s="7">
        <f t="shared" si="178"/>
        <v>0</v>
      </c>
      <c r="R393" s="6">
        <f t="shared" si="179"/>
        <v>2.4257441785957667E-3</v>
      </c>
      <c r="S393" s="6">
        <f t="shared" si="180"/>
        <v>2.4257441785957667E-3</v>
      </c>
      <c r="T393" s="7">
        <f t="shared" si="181"/>
        <v>1.8855072850929044E-3</v>
      </c>
      <c r="U393" s="7">
        <f t="shared" si="182"/>
        <v>3.7169666341183766E-2</v>
      </c>
      <c r="V393" s="7">
        <f t="shared" si="183"/>
        <v>0.54082187998749232</v>
      </c>
      <c r="W393" s="6">
        <f t="shared" si="184"/>
        <v>0.57987705361376896</v>
      </c>
      <c r="X393" s="6">
        <v>2.114E-3</v>
      </c>
      <c r="Y393" s="6">
        <v>0.59881163999999998</v>
      </c>
      <c r="Z393" s="6">
        <f t="shared" si="185"/>
        <v>14.746649886270896</v>
      </c>
      <c r="AA393" s="6">
        <f t="shared" si="187"/>
        <v>14.746649886270896</v>
      </c>
      <c r="AB393" s="6">
        <f t="shared" si="186"/>
        <v>3.1620271085964569</v>
      </c>
    </row>
    <row r="394" spans="5:28">
      <c r="E394" s="12">
        <f t="shared" si="170"/>
        <v>0.98807089605856402</v>
      </c>
      <c r="F394" s="12">
        <f t="shared" si="171"/>
        <v>7231336.5</v>
      </c>
      <c r="G394" s="6">
        <v>90449</v>
      </c>
      <c r="H394" s="6">
        <v>4820891</v>
      </c>
      <c r="I394" s="12">
        <f t="shared" si="172"/>
        <v>9641782</v>
      </c>
      <c r="J394" s="6">
        <v>893134.14190699998</v>
      </c>
      <c r="K394" s="12">
        <f t="shared" si="173"/>
        <v>7145073.1352559999</v>
      </c>
      <c r="L394" s="6">
        <f t="shared" si="174"/>
        <v>59.659672</v>
      </c>
      <c r="M394" s="6">
        <f t="shared" si="175"/>
        <v>5242880</v>
      </c>
      <c r="N394" s="13">
        <f t="shared" si="176"/>
        <v>1.3494308340140657</v>
      </c>
      <c r="O394" s="13"/>
      <c r="P394" s="7">
        <f t="shared" si="177"/>
        <v>4.6003635204876752E-3</v>
      </c>
      <c r="Q394" s="7">
        <f t="shared" si="178"/>
        <v>0</v>
      </c>
      <c r="R394" s="6">
        <f t="shared" si="179"/>
        <v>4.6003635204876752E-3</v>
      </c>
      <c r="S394" s="6">
        <f t="shared" si="180"/>
        <v>4.6003635204876752E-3</v>
      </c>
      <c r="T394" s="7">
        <f t="shared" si="181"/>
        <v>3.5758176845245219E-3</v>
      </c>
      <c r="U394" s="7">
        <f t="shared" si="182"/>
        <v>3.7686479783888581E-2</v>
      </c>
      <c r="V394" s="7">
        <f t="shared" si="183"/>
        <v>0.29727295390040975</v>
      </c>
      <c r="W394" s="6">
        <f t="shared" si="184"/>
        <v>0.33853525136882284</v>
      </c>
      <c r="X394" s="6">
        <v>1.1620000000000001E-3</v>
      </c>
      <c r="Y394" s="6">
        <v>0.35123158823488398</v>
      </c>
      <c r="Z394" s="6">
        <f t="shared" si="185"/>
        <v>295.90047508499788</v>
      </c>
      <c r="AA394" s="6">
        <f t="shared" si="187"/>
        <v>295.90047508499788</v>
      </c>
      <c r="AB394" s="6">
        <f t="shared" si="186"/>
        <v>3.6148049581379174</v>
      </c>
    </row>
    <row r="395" spans="5:28">
      <c r="E395" s="12">
        <f t="shared" si="170"/>
        <v>1.1871217838222092</v>
      </c>
      <c r="F395" s="12">
        <f t="shared" si="171"/>
        <v>5807659.5</v>
      </c>
      <c r="G395" s="6">
        <v>682862</v>
      </c>
      <c r="H395" s="6">
        <v>3871773</v>
      </c>
      <c r="I395" s="12">
        <f t="shared" si="172"/>
        <v>7743546</v>
      </c>
      <c r="J395" s="6">
        <v>861799.88818400004</v>
      </c>
      <c r="K395" s="12">
        <f t="shared" si="173"/>
        <v>6894399.1054720003</v>
      </c>
      <c r="L395" s="6">
        <f t="shared" si="174"/>
        <v>60.118516</v>
      </c>
      <c r="M395" s="6">
        <f t="shared" si="175"/>
        <v>5242880</v>
      </c>
      <c r="N395" s="13">
        <f t="shared" si="176"/>
        <v>1.1231647430816765</v>
      </c>
      <c r="O395" s="13"/>
      <c r="P395" s="7">
        <f t="shared" si="177"/>
        <v>3.6946621005969908E-3</v>
      </c>
      <c r="Q395" s="7">
        <f t="shared" si="178"/>
        <v>0</v>
      </c>
      <c r="R395" s="6">
        <f t="shared" si="179"/>
        <v>3.6946621005969908E-3</v>
      </c>
      <c r="S395" s="6">
        <f t="shared" si="180"/>
        <v>3.6946621005969908E-3</v>
      </c>
      <c r="T395" s="7">
        <f t="shared" si="181"/>
        <v>2.8718248066310899E-3</v>
      </c>
      <c r="U395" s="7">
        <f t="shared" si="182"/>
        <v>3.6364306927576438E-2</v>
      </c>
      <c r="V395" s="7">
        <f t="shared" si="183"/>
        <v>0.67436446340919098</v>
      </c>
      <c r="W395" s="6">
        <f t="shared" si="184"/>
        <v>0.71360059514339846</v>
      </c>
      <c r="X395" s="6">
        <v>2.6359999999999999E-3</v>
      </c>
      <c r="Y395" s="6">
        <v>0.69200857777719194</v>
      </c>
      <c r="Z395" s="6">
        <f t="shared" si="185"/>
        <v>40.161688186532288</v>
      </c>
      <c r="AA395" s="6">
        <f t="shared" si="187"/>
        <v>40.161688186532288</v>
      </c>
      <c r="AB395" s="6">
        <f t="shared" si="186"/>
        <v>3.1201950466513688</v>
      </c>
    </row>
    <row r="396" spans="5:28">
      <c r="E396" s="12">
        <f t="shared" si="170"/>
        <v>1.0050084960520607</v>
      </c>
      <c r="F396" s="12">
        <f t="shared" si="171"/>
        <v>7713771</v>
      </c>
      <c r="G396" s="6">
        <v>87804</v>
      </c>
      <c r="H396" s="6">
        <v>5142514</v>
      </c>
      <c r="I396" s="12">
        <f t="shared" si="172"/>
        <v>10285028</v>
      </c>
      <c r="J396" s="6">
        <v>969050.67394999997</v>
      </c>
      <c r="K396" s="12">
        <f t="shared" si="173"/>
        <v>7752405.3915999997</v>
      </c>
      <c r="L396" s="6">
        <f t="shared" si="174"/>
        <v>63.466248</v>
      </c>
      <c r="M396" s="6">
        <f t="shared" si="175"/>
        <v>5242880</v>
      </c>
      <c r="N396" s="13">
        <f t="shared" si="176"/>
        <v>1.326688618624638</v>
      </c>
      <c r="O396" s="13"/>
      <c r="P396" s="7">
        <f t="shared" si="177"/>
        <v>4.9072741551711412E-3</v>
      </c>
      <c r="Q396" s="7">
        <f t="shared" si="178"/>
        <v>0</v>
      </c>
      <c r="R396" s="6">
        <f t="shared" si="179"/>
        <v>4.9072741551711412E-3</v>
      </c>
      <c r="S396" s="6">
        <f t="shared" si="180"/>
        <v>4.9072741551711412E-3</v>
      </c>
      <c r="T396" s="7">
        <f t="shared" si="181"/>
        <v>3.8143763267236156E-3</v>
      </c>
      <c r="U396" s="7">
        <f t="shared" si="182"/>
        <v>4.0889836050163039E-2</v>
      </c>
      <c r="V396" s="7">
        <f t="shared" si="183"/>
        <v>0.33104234281164385</v>
      </c>
      <c r="W396" s="6">
        <f t="shared" si="184"/>
        <v>0.37574655518853051</v>
      </c>
      <c r="X396" s="6">
        <v>1.294E-3</v>
      </c>
      <c r="Y396" s="6">
        <v>0.38321809999999995</v>
      </c>
      <c r="Z396" s="6">
        <f t="shared" si="185"/>
        <v>279.23293316623966</v>
      </c>
      <c r="AA396" s="6">
        <f t="shared" si="187"/>
        <v>279.23293316623966</v>
      </c>
      <c r="AB396" s="6">
        <f t="shared" si="186"/>
        <v>1.9496847386565104</v>
      </c>
    </row>
    <row r="397" spans="5:28">
      <c r="E397" s="12">
        <f t="shared" si="170"/>
        <v>1.0066871082062303</v>
      </c>
      <c r="F397" s="12">
        <f t="shared" si="171"/>
        <v>7734568.5</v>
      </c>
      <c r="G397" s="6">
        <v>97569</v>
      </c>
      <c r="H397" s="6">
        <v>5156379</v>
      </c>
      <c r="I397" s="12">
        <f t="shared" si="172"/>
        <v>10312758</v>
      </c>
      <c r="J397" s="6">
        <v>973286.29956099996</v>
      </c>
      <c r="K397" s="12">
        <f t="shared" si="173"/>
        <v>7786290.3964879997</v>
      </c>
      <c r="L397" s="6">
        <f t="shared" si="174"/>
        <v>63.827928</v>
      </c>
      <c r="M397" s="6">
        <f t="shared" si="175"/>
        <v>5242880</v>
      </c>
      <c r="N397" s="13">
        <f t="shared" si="176"/>
        <v>1.3244764162214604</v>
      </c>
      <c r="O397" s="13"/>
      <c r="P397" s="7">
        <f t="shared" si="177"/>
        <v>4.9205049127658594E-3</v>
      </c>
      <c r="Q397" s="7">
        <f t="shared" si="178"/>
        <v>0</v>
      </c>
      <c r="R397" s="6">
        <f t="shared" si="179"/>
        <v>4.9205049127658594E-3</v>
      </c>
      <c r="S397" s="6">
        <f t="shared" si="180"/>
        <v>4.9205049127658594E-3</v>
      </c>
      <c r="T397" s="7">
        <f t="shared" si="181"/>
        <v>3.824660465526159E-3</v>
      </c>
      <c r="U397" s="7">
        <f t="shared" si="182"/>
        <v>4.1068561519799929E-2</v>
      </c>
      <c r="V397" s="7">
        <f t="shared" si="183"/>
        <v>0.34485709282078514</v>
      </c>
      <c r="W397" s="6">
        <f t="shared" si="184"/>
        <v>0.38975031480611122</v>
      </c>
      <c r="X397" s="6">
        <v>1.348E-3</v>
      </c>
      <c r="Y397" s="6">
        <v>0.40179386666711597</v>
      </c>
      <c r="Z397" s="6">
        <f t="shared" si="185"/>
        <v>265.02261964138421</v>
      </c>
      <c r="AA397" s="6">
        <f t="shared" si="187"/>
        <v>265.02261964138421</v>
      </c>
      <c r="AB397" s="6">
        <f t="shared" si="186"/>
        <v>2.9974454216800601</v>
      </c>
    </row>
    <row r="398" spans="5:28">
      <c r="E398" s="12">
        <f t="shared" si="170"/>
        <v>0.99557180759454134</v>
      </c>
      <c r="F398" s="12">
        <f t="shared" si="171"/>
        <v>7941427.5</v>
      </c>
      <c r="G398" s="6">
        <v>71505</v>
      </c>
      <c r="H398" s="6">
        <v>5294285</v>
      </c>
      <c r="I398" s="12">
        <f t="shared" si="172"/>
        <v>10588570</v>
      </c>
      <c r="J398" s="6">
        <v>988282.66638199997</v>
      </c>
      <c r="K398" s="12">
        <f t="shared" si="173"/>
        <v>7906261.3310559997</v>
      </c>
      <c r="L398" s="6">
        <f t="shared" si="174"/>
        <v>64.961519999999993</v>
      </c>
      <c r="M398" s="6">
        <f t="shared" si="175"/>
        <v>5242880</v>
      </c>
      <c r="N398" s="13">
        <f t="shared" si="176"/>
        <v>1.3392638513487813</v>
      </c>
      <c r="O398" s="13"/>
      <c r="P398" s="7">
        <f t="shared" si="177"/>
        <v>5.0521025223480669E-3</v>
      </c>
      <c r="Q398" s="7">
        <f t="shared" si="178"/>
        <v>0</v>
      </c>
      <c r="R398" s="6">
        <f t="shared" si="179"/>
        <v>5.0521025223480669E-3</v>
      </c>
      <c r="S398" s="6">
        <f t="shared" si="180"/>
        <v>5.0521025223480669E-3</v>
      </c>
      <c r="T398" s="7">
        <f t="shared" si="181"/>
        <v>3.9269500036223405E-3</v>
      </c>
      <c r="U398" s="7">
        <f t="shared" si="182"/>
        <v>4.1701344713850355E-2</v>
      </c>
      <c r="V398" s="7">
        <f t="shared" si="183"/>
        <v>0.40190689378446098</v>
      </c>
      <c r="W398" s="6">
        <f t="shared" si="184"/>
        <v>0.44753518850193369</v>
      </c>
      <c r="X398" s="6">
        <v>1.5709999999999999E-3</v>
      </c>
      <c r="Y398" s="6">
        <v>0.44869331000000001</v>
      </c>
      <c r="Z398" s="6">
        <f t="shared" si="185"/>
        <v>221.58513827804373</v>
      </c>
      <c r="AA398" s="6">
        <f t="shared" si="187"/>
        <v>221.58513827804373</v>
      </c>
      <c r="AB398" s="6">
        <f t="shared" si="186"/>
        <v>0.25810982072951399</v>
      </c>
    </row>
    <row r="399" spans="5:28">
      <c r="E399" s="12">
        <f t="shared" si="170"/>
        <v>0.73611638601765061</v>
      </c>
      <c r="F399" s="12">
        <f t="shared" si="171"/>
        <v>8066641.5</v>
      </c>
      <c r="G399" s="6">
        <v>68121</v>
      </c>
      <c r="H399" s="6">
        <v>5377761</v>
      </c>
      <c r="I399" s="12">
        <f t="shared" si="172"/>
        <v>10755522</v>
      </c>
      <c r="J399" s="6">
        <v>742248.37353500002</v>
      </c>
      <c r="K399" s="12">
        <f t="shared" si="173"/>
        <v>5937986.9882800002</v>
      </c>
      <c r="L399" s="6">
        <f t="shared" si="174"/>
        <v>65.895551999999995</v>
      </c>
      <c r="M399" s="6">
        <f t="shared" si="175"/>
        <v>5242880</v>
      </c>
      <c r="N399" s="13">
        <f t="shared" si="176"/>
        <v>1.811307775047087</v>
      </c>
      <c r="O399" s="13"/>
      <c r="P399" s="7">
        <f t="shared" si="177"/>
        <v>5.1317599850943156E-3</v>
      </c>
      <c r="Q399" s="7">
        <f t="shared" si="178"/>
        <v>0</v>
      </c>
      <c r="R399" s="6">
        <f t="shared" si="179"/>
        <v>5.1317599850943156E-3</v>
      </c>
      <c r="S399" s="6">
        <f t="shared" si="180"/>
        <v>5.1317599850943156E-3</v>
      </c>
      <c r="T399" s="7">
        <f t="shared" si="181"/>
        <v>3.9888669722975018E-3</v>
      </c>
      <c r="U399" s="7">
        <f t="shared" si="182"/>
        <v>3.1319739120177645E-2</v>
      </c>
      <c r="V399" s="7">
        <f t="shared" si="183"/>
        <v>1.3387516073673356</v>
      </c>
      <c r="W399" s="6">
        <f t="shared" si="184"/>
        <v>1.3740602134598108</v>
      </c>
      <c r="X399" s="6">
        <v>5.2329999999999998E-3</v>
      </c>
      <c r="Y399" s="6">
        <v>1.230103866668411</v>
      </c>
      <c r="Z399" s="6">
        <f t="shared" si="185"/>
        <v>1.9346458036629881</v>
      </c>
      <c r="AA399" s="6">
        <f t="shared" si="187"/>
        <v>1.9346458036629881</v>
      </c>
      <c r="AB399" s="6">
        <f t="shared" si="186"/>
        <v>11.702779797066107</v>
      </c>
    </row>
    <row r="400" spans="5:28">
      <c r="E400" s="12">
        <f t="shared" si="170"/>
        <v>1.0144670074356561</v>
      </c>
      <c r="F400" s="12">
        <f t="shared" si="171"/>
        <v>7989342</v>
      </c>
      <c r="G400" s="6">
        <v>153226</v>
      </c>
      <c r="H400" s="6">
        <v>5326228</v>
      </c>
      <c r="I400" s="12">
        <f t="shared" si="172"/>
        <v>10652456</v>
      </c>
      <c r="J400" s="6">
        <v>1013115.483765</v>
      </c>
      <c r="K400" s="12">
        <f t="shared" si="173"/>
        <v>8104923.8701200001</v>
      </c>
      <c r="L400" s="6">
        <f t="shared" si="174"/>
        <v>66.979256000000007</v>
      </c>
      <c r="M400" s="6">
        <f t="shared" si="175"/>
        <v>5242880</v>
      </c>
      <c r="N400" s="13">
        <f t="shared" si="176"/>
        <v>1.314319069580882</v>
      </c>
      <c r="O400" s="13"/>
      <c r="P400" s="7">
        <f t="shared" si="177"/>
        <v>5.0825843175047996E-3</v>
      </c>
      <c r="Q400" s="7">
        <f t="shared" si="178"/>
        <v>0</v>
      </c>
      <c r="R400" s="6">
        <f t="shared" si="179"/>
        <v>5.0825843175047996E-3</v>
      </c>
      <c r="S400" s="6">
        <f t="shared" si="180"/>
        <v>5.0825843175047996E-3</v>
      </c>
      <c r="T400" s="7">
        <f t="shared" si="181"/>
        <v>3.9506432056252002E-3</v>
      </c>
      <c r="U400" s="7">
        <f t="shared" si="182"/>
        <v>4.274918447987161E-2</v>
      </c>
      <c r="V400" s="7">
        <f t="shared" si="183"/>
        <v>0.3880921437753197</v>
      </c>
      <c r="W400" s="6">
        <f t="shared" si="184"/>
        <v>0.4347919714608165</v>
      </c>
      <c r="X400" s="6">
        <v>1.5169999999999999E-3</v>
      </c>
      <c r="Y400" s="6">
        <v>0.44688061818209396</v>
      </c>
      <c r="Z400" s="6">
        <f t="shared" si="185"/>
        <v>235.04181394230716</v>
      </c>
      <c r="AA400" s="6">
        <f t="shared" si="187"/>
        <v>235.04181394230716</v>
      </c>
      <c r="AB400" s="6">
        <f t="shared" si="186"/>
        <v>2.7051177046912351</v>
      </c>
    </row>
    <row r="401" spans="5:28">
      <c r="E401" s="12">
        <f t="shared" si="170"/>
        <v>1.0162343742684659</v>
      </c>
      <c r="F401" s="12">
        <f t="shared" si="171"/>
        <v>8124537</v>
      </c>
      <c r="G401" s="6">
        <v>155924</v>
      </c>
      <c r="H401" s="6">
        <v>5416358</v>
      </c>
      <c r="I401" s="12">
        <f t="shared" si="172"/>
        <v>10832716</v>
      </c>
      <c r="J401" s="6">
        <v>1032054.221802</v>
      </c>
      <c r="K401" s="12">
        <f t="shared" si="173"/>
        <v>8256433.7744159997</v>
      </c>
      <c r="L401" s="6">
        <f t="shared" si="174"/>
        <v>68.114776000000006</v>
      </c>
      <c r="M401" s="6">
        <f t="shared" si="175"/>
        <v>5242880</v>
      </c>
      <c r="N401" s="13">
        <f t="shared" si="176"/>
        <v>1.3120332937892702</v>
      </c>
      <c r="O401" s="13"/>
      <c r="P401" s="7">
        <f t="shared" si="177"/>
        <v>5.1685913987894738E-3</v>
      </c>
      <c r="Q401" s="7">
        <f t="shared" si="178"/>
        <v>0</v>
      </c>
      <c r="R401" s="6">
        <f t="shared" si="179"/>
        <v>5.1685913987894738E-3</v>
      </c>
      <c r="S401" s="6">
        <f t="shared" si="180"/>
        <v>5.1685913987894738E-3</v>
      </c>
      <c r="T401" s="7">
        <f t="shared" si="181"/>
        <v>4.0174956708450517E-3</v>
      </c>
      <c r="U401" s="7">
        <f t="shared" si="182"/>
        <v>4.3548319049556528E-2</v>
      </c>
      <c r="V401" s="7">
        <f t="shared" si="183"/>
        <v>0.43337382436083827</v>
      </c>
      <c r="W401" s="6">
        <f t="shared" si="184"/>
        <v>0.48093963908123982</v>
      </c>
      <c r="X401" s="6">
        <v>1.694E-3</v>
      </c>
      <c r="Y401" s="6">
        <v>0.46960503333389803</v>
      </c>
      <c r="Z401" s="6">
        <f t="shared" si="185"/>
        <v>205.11165282110233</v>
      </c>
      <c r="AA401" s="6">
        <f t="shared" si="187"/>
        <v>205.11165282110233</v>
      </c>
      <c r="AB401" s="6">
        <f t="shared" si="186"/>
        <v>2.4136465631284407</v>
      </c>
    </row>
    <row r="402" spans="5:28">
      <c r="E402" s="12">
        <f t="shared" si="170"/>
        <v>1.0167082922598543</v>
      </c>
      <c r="F402" s="12">
        <f t="shared" si="171"/>
        <v>8124537</v>
      </c>
      <c r="G402" s="6">
        <v>155924</v>
      </c>
      <c r="H402" s="6">
        <v>5416358</v>
      </c>
      <c r="I402" s="12">
        <f t="shared" si="172"/>
        <v>10832716</v>
      </c>
      <c r="J402" s="6">
        <v>1032535.517334</v>
      </c>
      <c r="K402" s="12">
        <f t="shared" si="173"/>
        <v>8260284.1386719998</v>
      </c>
      <c r="L402" s="6">
        <f t="shared" si="174"/>
        <v>68.114776000000006</v>
      </c>
      <c r="M402" s="6">
        <f t="shared" si="175"/>
        <v>5242880</v>
      </c>
      <c r="N402" s="13">
        <f t="shared" si="176"/>
        <v>1.3114217160260504</v>
      </c>
      <c r="O402" s="13"/>
      <c r="P402" s="7">
        <f t="shared" si="177"/>
        <v>5.1685913987894738E-3</v>
      </c>
      <c r="Q402" s="7">
        <f t="shared" si="178"/>
        <v>0</v>
      </c>
      <c r="R402" s="6">
        <f t="shared" si="179"/>
        <v>5.1685913987894738E-3</v>
      </c>
      <c r="S402" s="6">
        <f t="shared" si="180"/>
        <v>5.1685913987894738E-3</v>
      </c>
      <c r="T402" s="7">
        <f t="shared" si="181"/>
        <v>4.0174956708450517E-3</v>
      </c>
      <c r="U402" s="7">
        <f t="shared" si="182"/>
        <v>4.3568627683484761E-2</v>
      </c>
      <c r="V402" s="7">
        <f t="shared" si="183"/>
        <v>0.43823456973442498</v>
      </c>
      <c r="W402" s="6">
        <f t="shared" si="184"/>
        <v>0.48582069308875481</v>
      </c>
      <c r="X402" s="6">
        <v>1.7129999999999999E-3</v>
      </c>
      <c r="Y402" s="6">
        <v>0.48866619230729696</v>
      </c>
      <c r="Z402" s="6">
        <f t="shared" si="185"/>
        <v>201.72746052477953</v>
      </c>
      <c r="AA402" s="6">
        <f t="shared" si="187"/>
        <v>201.72746052477953</v>
      </c>
      <c r="AB402" s="6">
        <f t="shared" si="186"/>
        <v>0.58229917750331506</v>
      </c>
    </row>
    <row r="403" spans="5:28">
      <c r="E403" s="12">
        <f t="shared" si="170"/>
        <v>1.0157333014841339</v>
      </c>
      <c r="F403" s="12">
        <f t="shared" si="171"/>
        <v>8124537</v>
      </c>
      <c r="G403" s="6">
        <v>155924</v>
      </c>
      <c r="H403" s="6">
        <v>5416358</v>
      </c>
      <c r="I403" s="12">
        <f t="shared" si="172"/>
        <v>10832716</v>
      </c>
      <c r="J403" s="6">
        <v>1031545.348755</v>
      </c>
      <c r="K403" s="12">
        <f t="shared" si="173"/>
        <v>8252362.7900400003</v>
      </c>
      <c r="L403" s="6">
        <f t="shared" si="174"/>
        <v>68.114776000000006</v>
      </c>
      <c r="M403" s="6">
        <f t="shared" si="175"/>
        <v>5242880</v>
      </c>
      <c r="N403" s="13">
        <f t="shared" si="176"/>
        <v>1.3126805347281021</v>
      </c>
      <c r="O403" s="13"/>
      <c r="P403" s="7">
        <f t="shared" si="177"/>
        <v>5.1685913987894738E-3</v>
      </c>
      <c r="Q403" s="7">
        <f t="shared" si="178"/>
        <v>0</v>
      </c>
      <c r="R403" s="6">
        <f t="shared" si="179"/>
        <v>5.1685913987894738E-3</v>
      </c>
      <c r="S403" s="6">
        <f t="shared" si="180"/>
        <v>5.1685913987894738E-3</v>
      </c>
      <c r="T403" s="7">
        <f t="shared" si="181"/>
        <v>4.0174956708450517E-3</v>
      </c>
      <c r="U403" s="7">
        <f t="shared" si="182"/>
        <v>4.3526846761242279E-2</v>
      </c>
      <c r="V403" s="7">
        <f t="shared" si="183"/>
        <v>0.43311799565696529</v>
      </c>
      <c r="W403" s="6">
        <f t="shared" si="184"/>
        <v>0.48066233808905262</v>
      </c>
      <c r="X403" s="6">
        <v>1.6930000000000001E-3</v>
      </c>
      <c r="Y403" s="6">
        <v>0.48409924166723101</v>
      </c>
      <c r="Z403" s="6">
        <f t="shared" si="185"/>
        <v>205.29187234432806</v>
      </c>
      <c r="AA403" s="6">
        <f t="shared" si="187"/>
        <v>205.29187234432806</v>
      </c>
      <c r="AB403" s="6">
        <f t="shared" si="186"/>
        <v>0.70995847180874261</v>
      </c>
    </row>
    <row r="404" spans="5:28">
      <c r="E404" s="12">
        <f t="shared" si="170"/>
        <v>1.0164721782038779</v>
      </c>
      <c r="F404" s="12">
        <f t="shared" si="171"/>
        <v>8124537</v>
      </c>
      <c r="G404" s="6">
        <v>155924</v>
      </c>
      <c r="H404" s="6">
        <v>5416358</v>
      </c>
      <c r="I404" s="12">
        <f t="shared" si="172"/>
        <v>10832716</v>
      </c>
      <c r="J404" s="6">
        <v>1032295.727661</v>
      </c>
      <c r="K404" s="12">
        <f t="shared" si="173"/>
        <v>8258365.8212879999</v>
      </c>
      <c r="L404" s="6">
        <f t="shared" si="174"/>
        <v>68.114776000000006</v>
      </c>
      <c r="M404" s="6">
        <f t="shared" si="175"/>
        <v>5242880</v>
      </c>
      <c r="N404" s="13">
        <f t="shared" si="176"/>
        <v>1.3117263432525561</v>
      </c>
      <c r="O404" s="13"/>
      <c r="P404" s="7">
        <f t="shared" si="177"/>
        <v>5.1685913987894738E-3</v>
      </c>
      <c r="Q404" s="7">
        <f t="shared" si="178"/>
        <v>0</v>
      </c>
      <c r="R404" s="6">
        <f t="shared" si="179"/>
        <v>5.1685913987894738E-3</v>
      </c>
      <c r="S404" s="6">
        <f t="shared" si="180"/>
        <v>5.1685913987894738E-3</v>
      </c>
      <c r="T404" s="7">
        <f t="shared" si="181"/>
        <v>4.0174956708450517E-3</v>
      </c>
      <c r="U404" s="7">
        <f t="shared" si="182"/>
        <v>4.3558509574412582E-2</v>
      </c>
      <c r="V404" s="7">
        <f t="shared" si="183"/>
        <v>0.43542045399182211</v>
      </c>
      <c r="W404" s="6">
        <f t="shared" si="184"/>
        <v>0.48299645923707973</v>
      </c>
      <c r="X404" s="6">
        <v>1.702E-3</v>
      </c>
      <c r="Y404" s="6">
        <v>0.48719750000000001</v>
      </c>
      <c r="Z404" s="6">
        <f t="shared" si="185"/>
        <v>203.67752049291857</v>
      </c>
      <c r="AA404" s="6">
        <f t="shared" si="187"/>
        <v>203.67752049291857</v>
      </c>
      <c r="AB404" s="6">
        <f t="shared" si="186"/>
        <v>0.86228701151386689</v>
      </c>
    </row>
    <row r="405" spans="5:28">
      <c r="E405" s="12">
        <f t="shared" si="170"/>
        <v>1.0163166617696491</v>
      </c>
      <c r="F405" s="12">
        <f t="shared" si="171"/>
        <v>8124537</v>
      </c>
      <c r="G405" s="6">
        <v>155924</v>
      </c>
      <c r="H405" s="6">
        <v>5416358</v>
      </c>
      <c r="I405" s="12">
        <f t="shared" si="172"/>
        <v>10832716</v>
      </c>
      <c r="J405" s="6">
        <v>1032137.790283</v>
      </c>
      <c r="K405" s="12">
        <f t="shared" si="173"/>
        <v>8257102.3222639998</v>
      </c>
      <c r="L405" s="6">
        <f t="shared" si="174"/>
        <v>68.114776000000006</v>
      </c>
      <c r="M405" s="6">
        <f t="shared" si="175"/>
        <v>5242880</v>
      </c>
      <c r="N405" s="13">
        <f t="shared" si="176"/>
        <v>1.3119270631770248</v>
      </c>
      <c r="O405" s="13"/>
      <c r="P405" s="7">
        <f t="shared" si="177"/>
        <v>5.1685913987894738E-3</v>
      </c>
      <c r="Q405" s="7">
        <f t="shared" si="178"/>
        <v>0</v>
      </c>
      <c r="R405" s="6">
        <f t="shared" si="179"/>
        <v>5.1685913987894738E-3</v>
      </c>
      <c r="S405" s="6">
        <f t="shared" si="180"/>
        <v>5.1685913987894738E-3</v>
      </c>
      <c r="T405" s="7">
        <f t="shared" si="181"/>
        <v>4.0174956708450517E-3</v>
      </c>
      <c r="U405" s="7">
        <f t="shared" si="182"/>
        <v>4.3551845285674941E-2</v>
      </c>
      <c r="V405" s="7">
        <f t="shared" si="183"/>
        <v>0.43567628269569514</v>
      </c>
      <c r="W405" s="6">
        <f t="shared" si="184"/>
        <v>0.48324562365221513</v>
      </c>
      <c r="X405" s="6">
        <v>1.7030000000000001E-3</v>
      </c>
      <c r="Y405" s="6">
        <v>0.48843459166609904</v>
      </c>
      <c r="Z405" s="6">
        <f t="shared" si="185"/>
        <v>203.49920133819577</v>
      </c>
      <c r="AA405" s="6">
        <f t="shared" si="187"/>
        <v>203.49920133819577</v>
      </c>
      <c r="AB405" s="6">
        <f t="shared" si="186"/>
        <v>1.0623670195396733</v>
      </c>
    </row>
    <row r="406" spans="5:28">
      <c r="E406" s="12">
        <f t="shared" si="170"/>
        <v>1.0162945047379315</v>
      </c>
      <c r="F406" s="12">
        <f t="shared" si="171"/>
        <v>8124537</v>
      </c>
      <c r="G406" s="6">
        <v>155924</v>
      </c>
      <c r="H406" s="6">
        <v>5416358</v>
      </c>
      <c r="I406" s="12">
        <f t="shared" si="172"/>
        <v>10832716</v>
      </c>
      <c r="J406" s="6">
        <v>1032115.28833</v>
      </c>
      <c r="K406" s="12">
        <f t="shared" si="173"/>
        <v>8256922.3066400001</v>
      </c>
      <c r="L406" s="6">
        <f t="shared" si="174"/>
        <v>68.114776000000006</v>
      </c>
      <c r="M406" s="6">
        <f t="shared" si="175"/>
        <v>5242880</v>
      </c>
      <c r="N406" s="13">
        <f t="shared" si="176"/>
        <v>1.3119556655254725</v>
      </c>
      <c r="O406" s="13"/>
      <c r="P406" s="7">
        <f t="shared" si="177"/>
        <v>5.1685913987894738E-3</v>
      </c>
      <c r="Q406" s="7">
        <f t="shared" si="178"/>
        <v>0</v>
      </c>
      <c r="R406" s="6">
        <f t="shared" si="179"/>
        <v>5.1685913987894738E-3</v>
      </c>
      <c r="S406" s="6">
        <f t="shared" si="180"/>
        <v>5.1685913987894738E-3</v>
      </c>
      <c r="T406" s="7">
        <f t="shared" si="181"/>
        <v>4.0174956708450517E-3</v>
      </c>
      <c r="U406" s="7">
        <f t="shared" si="182"/>
        <v>4.3550895798518376E-2</v>
      </c>
      <c r="V406" s="7">
        <f t="shared" si="183"/>
        <v>0.43209468084147329</v>
      </c>
      <c r="W406" s="6">
        <f t="shared" si="184"/>
        <v>0.47966307231083671</v>
      </c>
      <c r="X406" s="6">
        <v>1.689E-3</v>
      </c>
      <c r="Y406" s="6">
        <v>0.48489782500056305</v>
      </c>
      <c r="Z406" s="6">
        <f t="shared" si="185"/>
        <v>206.01488447539808</v>
      </c>
      <c r="AA406" s="6">
        <f t="shared" si="187"/>
        <v>206.01488447539808</v>
      </c>
      <c r="AB406" s="6">
        <f t="shared" si="186"/>
        <v>1.0795578820590219</v>
      </c>
    </row>
    <row r="407" spans="5:28">
      <c r="E407" s="12">
        <f t="shared" si="170"/>
        <v>1.2082332569506693</v>
      </c>
      <c r="F407" s="12">
        <f t="shared" si="171"/>
        <v>7299405</v>
      </c>
      <c r="G407" s="6">
        <v>643994</v>
      </c>
      <c r="H407" s="6">
        <v>4866270</v>
      </c>
      <c r="I407" s="12">
        <f t="shared" si="172"/>
        <v>9732540</v>
      </c>
      <c r="J407" s="6">
        <v>1102422.984619</v>
      </c>
      <c r="K407" s="12">
        <f t="shared" si="173"/>
        <v>8819383.876952</v>
      </c>
      <c r="L407" s="6">
        <f t="shared" si="174"/>
        <v>71.275120000000001</v>
      </c>
      <c r="M407" s="6">
        <f t="shared" si="175"/>
        <v>5242880</v>
      </c>
      <c r="N407" s="13">
        <f t="shared" si="176"/>
        <v>1.1035396730416036</v>
      </c>
      <c r="O407" s="13"/>
      <c r="P407" s="7">
        <f t="shared" si="177"/>
        <v>4.6436666974722226E-3</v>
      </c>
      <c r="Q407" s="7">
        <f t="shared" si="178"/>
        <v>0</v>
      </c>
      <c r="R407" s="6">
        <f t="shared" si="179"/>
        <v>4.6436666974722226E-3</v>
      </c>
      <c r="S407" s="6">
        <f t="shared" si="180"/>
        <v>4.6436666974722226E-3</v>
      </c>
      <c r="T407" s="7">
        <f t="shared" si="181"/>
        <v>3.6094768215400733E-3</v>
      </c>
      <c r="U407" s="7">
        <f t="shared" si="182"/>
        <v>4.6517582940485316E-2</v>
      </c>
      <c r="V407" s="7">
        <f t="shared" si="183"/>
        <v>0.84142060703825083</v>
      </c>
      <c r="W407" s="6">
        <f t="shared" si="184"/>
        <v>0.8915476668002762</v>
      </c>
      <c r="X407" s="6">
        <v>3.2889999999999998E-3</v>
      </c>
      <c r="Y407" s="6">
        <v>0.86440899999940202</v>
      </c>
      <c r="Z407" s="6">
        <f t="shared" si="185"/>
        <v>41.187798646160623</v>
      </c>
      <c r="AA407" s="6">
        <f t="shared" si="187"/>
        <v>41.187798646160623</v>
      </c>
      <c r="AB407" s="6">
        <f t="shared" si="186"/>
        <v>3.1395631929900025</v>
      </c>
    </row>
    <row r="408" spans="5:28">
      <c r="E408" s="12">
        <f t="shared" si="170"/>
        <v>1.3946114487115877</v>
      </c>
      <c r="F408" s="12">
        <f t="shared" si="171"/>
        <v>6291367.5</v>
      </c>
      <c r="G408" s="6">
        <v>1048576</v>
      </c>
      <c r="H408" s="6">
        <v>4194245</v>
      </c>
      <c r="I408" s="12">
        <f t="shared" si="172"/>
        <v>8388490</v>
      </c>
      <c r="J408" s="6">
        <v>1096751.642944</v>
      </c>
      <c r="K408" s="12">
        <f t="shared" si="173"/>
        <v>8774013.1435519997</v>
      </c>
      <c r="L408" s="6">
        <f t="shared" si="174"/>
        <v>71.302459999999996</v>
      </c>
      <c r="M408" s="6">
        <f t="shared" si="175"/>
        <v>5242880</v>
      </c>
      <c r="N408" s="13">
        <f t="shared" si="176"/>
        <v>0.95606079712391134</v>
      </c>
      <c r="O408" s="13"/>
      <c r="P408" s="7">
        <f t="shared" si="177"/>
        <v>4.0023828985114637E-3</v>
      </c>
      <c r="Q408" s="7">
        <f t="shared" si="178"/>
        <v>0</v>
      </c>
      <c r="R408" s="6">
        <f t="shared" si="179"/>
        <v>4.0023828985114637E-3</v>
      </c>
      <c r="S408" s="6">
        <f t="shared" si="180"/>
        <v>4.0023828985114637E-3</v>
      </c>
      <c r="T408" s="7">
        <f t="shared" si="181"/>
        <v>3.1110131808059034E-3</v>
      </c>
      <c r="U408" s="7">
        <f t="shared" si="182"/>
        <v>4.6278276330924906E-2</v>
      </c>
      <c r="V408" s="7">
        <f t="shared" si="183"/>
        <v>0.56563726426317196</v>
      </c>
      <c r="W408" s="6">
        <f t="shared" si="184"/>
        <v>0.61502655377490278</v>
      </c>
      <c r="X408" s="6">
        <v>2.2109999999999999E-3</v>
      </c>
      <c r="Y408" s="6">
        <v>0.62661121874999992</v>
      </c>
      <c r="Z408" s="6">
        <f t="shared" si="185"/>
        <v>81.021388444661412</v>
      </c>
      <c r="AA408" s="6">
        <f t="shared" si="187"/>
        <v>81.021388444661412</v>
      </c>
      <c r="AB408" s="6">
        <f t="shared" si="186"/>
        <v>1.8487803327567121</v>
      </c>
    </row>
    <row r="409" spans="5:28">
      <c r="E409" s="12">
        <f t="shared" si="170"/>
        <v>1.3960067523825306</v>
      </c>
      <c r="F409" s="12">
        <f t="shared" si="171"/>
        <v>6291367.5</v>
      </c>
      <c r="G409" s="6">
        <v>1048576</v>
      </c>
      <c r="H409" s="6">
        <v>4194245</v>
      </c>
      <c r="I409" s="12">
        <f t="shared" si="172"/>
        <v>8388490</v>
      </c>
      <c r="J409" s="6">
        <v>1097848.938965</v>
      </c>
      <c r="K409" s="12">
        <f t="shared" si="173"/>
        <v>8782791.5117199998</v>
      </c>
      <c r="L409" s="6">
        <f t="shared" si="174"/>
        <v>71.302459999999996</v>
      </c>
      <c r="M409" s="6">
        <f t="shared" si="175"/>
        <v>5242880</v>
      </c>
      <c r="N409" s="13">
        <f t="shared" si="176"/>
        <v>0.95510521783491809</v>
      </c>
      <c r="O409" s="13"/>
      <c r="P409" s="7">
        <f t="shared" si="177"/>
        <v>4.0023828985114637E-3</v>
      </c>
      <c r="Q409" s="7">
        <f t="shared" si="178"/>
        <v>0</v>
      </c>
      <c r="R409" s="6">
        <f t="shared" si="179"/>
        <v>4.0023828985114637E-3</v>
      </c>
      <c r="S409" s="6">
        <f t="shared" si="180"/>
        <v>4.0023828985114637E-3</v>
      </c>
      <c r="T409" s="7">
        <f t="shared" si="181"/>
        <v>3.1110131808059034E-3</v>
      </c>
      <c r="U409" s="7">
        <f t="shared" si="182"/>
        <v>4.6324577577705216E-2</v>
      </c>
      <c r="V409" s="7">
        <f t="shared" si="183"/>
        <v>0.56282314852056925</v>
      </c>
      <c r="W409" s="6">
        <f t="shared" si="184"/>
        <v>0.61225873927908037</v>
      </c>
      <c r="X409" s="6">
        <v>2.2000000000000001E-3</v>
      </c>
      <c r="Y409" s="6">
        <v>0.62438749999999998</v>
      </c>
      <c r="Z409" s="6">
        <f t="shared" si="185"/>
        <v>81.926495386884696</v>
      </c>
      <c r="AA409" s="6">
        <f t="shared" si="187"/>
        <v>81.926495386884696</v>
      </c>
      <c r="AB409" s="6">
        <f t="shared" si="186"/>
        <v>1.9425053706103372</v>
      </c>
    </row>
    <row r="410" spans="5:28">
      <c r="E410" s="12">
        <f t="shared" si="170"/>
        <v>1.2144931273059119</v>
      </c>
      <c r="F410" s="12">
        <f t="shared" si="171"/>
        <v>7226805</v>
      </c>
      <c r="G410" s="6">
        <v>715176</v>
      </c>
      <c r="H410" s="6">
        <v>4817870</v>
      </c>
      <c r="I410" s="12">
        <f t="shared" si="172"/>
        <v>9635740</v>
      </c>
      <c r="J410" s="6">
        <v>1097113.12561</v>
      </c>
      <c r="K410" s="12">
        <f t="shared" si="173"/>
        <v>8776905.0048799999</v>
      </c>
      <c r="L410" s="6">
        <f t="shared" si="174"/>
        <v>72.117959999999997</v>
      </c>
      <c r="M410" s="6">
        <f t="shared" si="175"/>
        <v>5242880</v>
      </c>
      <c r="N410" s="13">
        <f t="shared" si="176"/>
        <v>1.0978516908457461</v>
      </c>
      <c r="O410" s="13"/>
      <c r="P410" s="7">
        <f t="shared" si="177"/>
        <v>4.5974807135137378E-3</v>
      </c>
      <c r="Q410" s="7">
        <f t="shared" si="178"/>
        <v>0</v>
      </c>
      <c r="R410" s="6">
        <f t="shared" si="179"/>
        <v>4.5974807135137378E-3</v>
      </c>
      <c r="S410" s="6">
        <f t="shared" si="180"/>
        <v>4.5974807135137378E-3</v>
      </c>
      <c r="T410" s="7">
        <f t="shared" si="181"/>
        <v>3.5735769067875957E-3</v>
      </c>
      <c r="U410" s="7">
        <f t="shared" si="182"/>
        <v>4.6293529369125133E-2</v>
      </c>
      <c r="V410" s="7">
        <f t="shared" si="183"/>
        <v>0.38399888451335196</v>
      </c>
      <c r="W410" s="6">
        <f t="shared" si="184"/>
        <v>0.43386599078926469</v>
      </c>
      <c r="X410" s="6">
        <v>1.5009999999999999E-3</v>
      </c>
      <c r="Y410" s="6">
        <v>0.46804182</v>
      </c>
      <c r="Z410" s="6">
        <f t="shared" si="185"/>
        <v>206.2945178889899</v>
      </c>
      <c r="AA410" s="6">
        <f t="shared" si="187"/>
        <v>206.2945178889899</v>
      </c>
      <c r="AB410" s="6">
        <f t="shared" si="186"/>
        <v>7.3018751210597612</v>
      </c>
    </row>
    <row r="411" spans="5:28">
      <c r="E411" s="12">
        <f t="shared" si="170"/>
        <v>1.5507773618013287</v>
      </c>
      <c r="F411" s="12">
        <f t="shared" si="171"/>
        <v>5554167</v>
      </c>
      <c r="G411" s="6">
        <v>1393383</v>
      </c>
      <c r="H411" s="6">
        <v>3702778</v>
      </c>
      <c r="I411" s="12">
        <f t="shared" si="172"/>
        <v>7405556</v>
      </c>
      <c r="J411" s="6">
        <v>1076659.5559080001</v>
      </c>
      <c r="K411" s="12">
        <f t="shared" si="173"/>
        <v>8613276.4472640008</v>
      </c>
      <c r="L411" s="6">
        <f t="shared" si="174"/>
        <v>72.300995999999998</v>
      </c>
      <c r="M411" s="6">
        <f t="shared" si="175"/>
        <v>5242880</v>
      </c>
      <c r="N411" s="13">
        <f t="shared" si="176"/>
        <v>0.85978385174811933</v>
      </c>
      <c r="O411" s="13"/>
      <c r="P411" s="7">
        <f t="shared" si="177"/>
        <v>3.5333976303683931E-3</v>
      </c>
      <c r="Q411" s="7">
        <f t="shared" si="178"/>
        <v>0</v>
      </c>
      <c r="R411" s="6">
        <f t="shared" si="179"/>
        <v>3.5333976303683931E-3</v>
      </c>
      <c r="S411" s="6">
        <f t="shared" si="180"/>
        <v>3.5333976303683931E-3</v>
      </c>
      <c r="T411" s="7">
        <f t="shared" si="181"/>
        <v>2.7464755071766483E-3</v>
      </c>
      <c r="U411" s="7">
        <f t="shared" si="182"/>
        <v>4.5430475316083414E-2</v>
      </c>
      <c r="V411" s="7">
        <f t="shared" si="183"/>
        <v>0.56973052352513975</v>
      </c>
      <c r="W411" s="6">
        <f t="shared" si="184"/>
        <v>0.61790747434839977</v>
      </c>
      <c r="X411" s="6">
        <v>2.2269999999999998E-3</v>
      </c>
      <c r="Y411" s="6">
        <v>0.65082683124999985</v>
      </c>
      <c r="Z411" s="6">
        <f t="shared" si="185"/>
        <v>58.661770559873972</v>
      </c>
      <c r="AA411" s="6">
        <f t="shared" si="187"/>
        <v>58.661770559873972</v>
      </c>
      <c r="AB411" s="6">
        <f t="shared" si="186"/>
        <v>5.0580823225087483</v>
      </c>
    </row>
    <row r="412" spans="5:28">
      <c r="E412" s="12">
        <f t="shared" si="170"/>
        <v>1.001432233616097</v>
      </c>
      <c r="F412" s="12">
        <f t="shared" si="171"/>
        <v>8956420.5</v>
      </c>
      <c r="G412" s="6">
        <v>61349</v>
      </c>
      <c r="H412" s="6">
        <v>5970947</v>
      </c>
      <c r="I412" s="12">
        <f t="shared" si="172"/>
        <v>11941894</v>
      </c>
      <c r="J412" s="6">
        <v>1121156.0233150001</v>
      </c>
      <c r="K412" s="12">
        <f t="shared" si="173"/>
        <v>8969248.1865200009</v>
      </c>
      <c r="L412" s="6">
        <f t="shared" si="174"/>
        <v>72.878343999999998</v>
      </c>
      <c r="M412" s="6">
        <f t="shared" si="175"/>
        <v>5242880</v>
      </c>
      <c r="N412" s="13">
        <f t="shared" si="176"/>
        <v>1.3314264196577397</v>
      </c>
      <c r="O412" s="13"/>
      <c r="P412" s="7">
        <f t="shared" si="177"/>
        <v>5.6978112057636905E-3</v>
      </c>
      <c r="Q412" s="7">
        <f t="shared" si="178"/>
        <v>0</v>
      </c>
      <c r="R412" s="6">
        <f t="shared" si="179"/>
        <v>5.6978112057636905E-3</v>
      </c>
      <c r="S412" s="6">
        <f t="shared" si="180"/>
        <v>5.6978112057636905E-3</v>
      </c>
      <c r="T412" s="7">
        <f t="shared" si="181"/>
        <v>4.4288530638752549E-3</v>
      </c>
      <c r="U412" s="7">
        <f t="shared" si="182"/>
        <v>4.7308037868790051E-2</v>
      </c>
      <c r="V412" s="7">
        <f t="shared" si="183"/>
        <v>0.4269781067640136</v>
      </c>
      <c r="W412" s="6">
        <f t="shared" si="184"/>
        <v>0.47871499769667891</v>
      </c>
      <c r="X412" s="6">
        <v>1.6689999999999999E-3</v>
      </c>
      <c r="Y412" s="6">
        <v>0.48478886666722304</v>
      </c>
      <c r="Z412" s="6">
        <f t="shared" si="185"/>
        <v>241.39072533035898</v>
      </c>
      <c r="AA412" s="6">
        <f t="shared" si="187"/>
        <v>241.39072533035898</v>
      </c>
      <c r="AB412" s="6">
        <f t="shared" si="186"/>
        <v>1.2528895336025641</v>
      </c>
    </row>
    <row r="413" spans="5:28">
      <c r="E413" s="12">
        <f t="shared" si="170"/>
        <v>1.3025289282880543</v>
      </c>
      <c r="F413" s="12">
        <f t="shared" si="171"/>
        <v>6877201.5</v>
      </c>
      <c r="G413" s="6">
        <v>917825</v>
      </c>
      <c r="H413" s="6">
        <v>4584801</v>
      </c>
      <c r="I413" s="12">
        <f t="shared" si="172"/>
        <v>9169602</v>
      </c>
      <c r="J413" s="6">
        <v>1119719.237427</v>
      </c>
      <c r="K413" s="12">
        <f t="shared" si="173"/>
        <v>8957753.8994159997</v>
      </c>
      <c r="L413" s="6">
        <f t="shared" si="174"/>
        <v>73.374111999999997</v>
      </c>
      <c r="M413" s="6">
        <f t="shared" si="175"/>
        <v>5242880</v>
      </c>
      <c r="N413" s="13">
        <f t="shared" si="176"/>
        <v>1.0236496897506653</v>
      </c>
      <c r="O413" s="13"/>
      <c r="P413" s="7">
        <f t="shared" si="177"/>
        <v>4.3750732528686949E-3</v>
      </c>
      <c r="Q413" s="7">
        <f t="shared" si="178"/>
        <v>0</v>
      </c>
      <c r="R413" s="6">
        <f t="shared" si="179"/>
        <v>4.3750732528686949E-3</v>
      </c>
      <c r="S413" s="6">
        <f t="shared" si="180"/>
        <v>4.3750732528686949E-3</v>
      </c>
      <c r="T413" s="7">
        <f t="shared" si="181"/>
        <v>3.4007017573775703E-3</v>
      </c>
      <c r="U413" s="7">
        <f t="shared" si="182"/>
        <v>4.7247411586822732E-2</v>
      </c>
      <c r="V413" s="7">
        <f t="shared" si="183"/>
        <v>0.42160570398268088</v>
      </c>
      <c r="W413" s="6">
        <f t="shared" si="184"/>
        <v>0.47225381732688121</v>
      </c>
      <c r="X413" s="6">
        <v>1.6479999999999999E-3</v>
      </c>
      <c r="Y413" s="6">
        <v>0.50974138181803197</v>
      </c>
      <c r="Z413" s="6">
        <f t="shared" si="185"/>
        <v>165.47774592649847</v>
      </c>
      <c r="AA413" s="6">
        <f t="shared" si="187"/>
        <v>165.47774592649847</v>
      </c>
      <c r="AB413" s="6">
        <f t="shared" si="186"/>
        <v>7.3542321318799866</v>
      </c>
    </row>
    <row r="414" spans="5:28">
      <c r="E414" s="12">
        <f t="shared" si="170"/>
        <v>1.0145919471944558</v>
      </c>
      <c r="F414" s="12">
        <f t="shared" si="171"/>
        <v>9015720</v>
      </c>
      <c r="G414" s="6">
        <v>83334</v>
      </c>
      <c r="H414" s="6">
        <v>6010480</v>
      </c>
      <c r="I414" s="12">
        <f t="shared" si="172"/>
        <v>12020960</v>
      </c>
      <c r="J414" s="6">
        <v>1143409.6137699999</v>
      </c>
      <c r="K414" s="12">
        <f t="shared" si="173"/>
        <v>9147276.9101599995</v>
      </c>
      <c r="L414" s="6">
        <f t="shared" si="174"/>
        <v>73.792439999999999</v>
      </c>
      <c r="M414" s="6">
        <f t="shared" si="175"/>
        <v>5242880</v>
      </c>
      <c r="N414" s="13">
        <f t="shared" si="176"/>
        <v>1.3141572205656269</v>
      </c>
      <c r="O414" s="13"/>
      <c r="P414" s="7">
        <f t="shared" si="177"/>
        <v>5.7355358029502765E-3</v>
      </c>
      <c r="Q414" s="7">
        <f t="shared" si="178"/>
        <v>0</v>
      </c>
      <c r="R414" s="6">
        <f t="shared" si="179"/>
        <v>5.7355358029502765E-3</v>
      </c>
      <c r="S414" s="6">
        <f t="shared" si="180"/>
        <v>5.7355358029502765E-3</v>
      </c>
      <c r="T414" s="7">
        <f t="shared" si="181"/>
        <v>4.4581760252370255E-3</v>
      </c>
      <c r="U414" s="7">
        <f t="shared" si="182"/>
        <v>4.8247045177379336E-2</v>
      </c>
      <c r="V414" s="7">
        <f t="shared" si="183"/>
        <v>0.37811482432427329</v>
      </c>
      <c r="W414" s="6">
        <f t="shared" si="184"/>
        <v>0.43082004552688968</v>
      </c>
      <c r="X414" s="6">
        <v>1.4779999999999999E-3</v>
      </c>
      <c r="Y414" s="6">
        <v>0.44485112727299597</v>
      </c>
      <c r="Z414" s="6">
        <f t="shared" si="185"/>
        <v>288.06060913060054</v>
      </c>
      <c r="AA414" s="6">
        <f t="shared" si="187"/>
        <v>288.06060913060054</v>
      </c>
      <c r="AB414" s="6">
        <f t="shared" si="186"/>
        <v>3.1541072700251247</v>
      </c>
    </row>
    <row r="415" spans="5:28">
      <c r="E415" s="12">
        <f t="shared" si="170"/>
        <v>1.2232550122734656</v>
      </c>
      <c r="F415" s="12">
        <f t="shared" si="171"/>
        <v>7621441.5</v>
      </c>
      <c r="G415" s="6">
        <v>726713</v>
      </c>
      <c r="H415" s="6">
        <v>5080961</v>
      </c>
      <c r="I415" s="12">
        <f t="shared" si="172"/>
        <v>10161922</v>
      </c>
      <c r="J415" s="6">
        <v>1165370.814453</v>
      </c>
      <c r="K415" s="12">
        <f t="shared" si="173"/>
        <v>9322966.5156239998</v>
      </c>
      <c r="L415" s="6">
        <f t="shared" si="174"/>
        <v>75.505792</v>
      </c>
      <c r="M415" s="6">
        <f t="shared" si="175"/>
        <v>5242880</v>
      </c>
      <c r="N415" s="13">
        <f t="shared" si="176"/>
        <v>1.0899880400696524</v>
      </c>
      <c r="O415" s="13"/>
      <c r="P415" s="7">
        <f t="shared" si="177"/>
        <v>4.8485368437951783E-3</v>
      </c>
      <c r="Q415" s="7">
        <f t="shared" si="178"/>
        <v>0</v>
      </c>
      <c r="R415" s="6">
        <f t="shared" si="179"/>
        <v>4.8485368437951783E-3</v>
      </c>
      <c r="S415" s="6">
        <f t="shared" si="180"/>
        <v>4.8485368437951783E-3</v>
      </c>
      <c r="T415" s="7">
        <f t="shared" si="181"/>
        <v>3.7687203876170194E-3</v>
      </c>
      <c r="U415" s="7">
        <f t="shared" si="182"/>
        <v>4.9173714875396519E-2</v>
      </c>
      <c r="V415" s="7">
        <f t="shared" si="183"/>
        <v>0.44386280121963068</v>
      </c>
      <c r="W415" s="6">
        <f t="shared" si="184"/>
        <v>0.49680523648264419</v>
      </c>
      <c r="X415" s="6">
        <v>1.735E-3</v>
      </c>
      <c r="Y415" s="6">
        <v>0.52544475000000002</v>
      </c>
      <c r="Z415" s="6">
        <f t="shared" si="185"/>
        <v>179.45457312940511</v>
      </c>
      <c r="AA415" s="6">
        <f t="shared" si="187"/>
        <v>179.45457312940511</v>
      </c>
      <c r="AB415" s="6">
        <f t="shared" si="186"/>
        <v>5.4505280559670313</v>
      </c>
    </row>
    <row r="416" spans="5:28">
      <c r="E416" s="12">
        <f t="shared" si="170"/>
        <v>1.1932312980874444</v>
      </c>
      <c r="F416" s="12">
        <f t="shared" si="171"/>
        <v>8340150</v>
      </c>
      <c r="G416" s="6">
        <v>440020</v>
      </c>
      <c r="H416" s="6">
        <v>5560100</v>
      </c>
      <c r="I416" s="12">
        <f t="shared" si="172"/>
        <v>11120200</v>
      </c>
      <c r="J416" s="6">
        <v>1243966.001343</v>
      </c>
      <c r="K416" s="12">
        <f t="shared" si="173"/>
        <v>9951728.0107439999</v>
      </c>
      <c r="L416" s="6">
        <f t="shared" si="174"/>
        <v>75.521600000000007</v>
      </c>
      <c r="M416" s="6">
        <f t="shared" si="175"/>
        <v>5242880</v>
      </c>
      <c r="N416" s="13">
        <f t="shared" si="176"/>
        <v>1.1174139795615901</v>
      </c>
      <c r="O416" s="13"/>
      <c r="P416" s="7">
        <f t="shared" si="177"/>
        <v>5.3057580456109723E-3</v>
      </c>
      <c r="Q416" s="7">
        <f t="shared" si="178"/>
        <v>0</v>
      </c>
      <c r="R416" s="6">
        <f t="shared" si="179"/>
        <v>5.3057580456109723E-3</v>
      </c>
      <c r="S416" s="6">
        <f t="shared" si="180"/>
        <v>5.3057580456109723E-3</v>
      </c>
      <c r="T416" s="7">
        <f t="shared" si="181"/>
        <v>4.1241139672572548E-3</v>
      </c>
      <c r="U416" s="7">
        <f t="shared" si="182"/>
        <v>5.249009903636543E-2</v>
      </c>
      <c r="V416" s="7">
        <f t="shared" si="183"/>
        <v>0.46304995401010463</v>
      </c>
      <c r="W416" s="6">
        <f t="shared" si="184"/>
        <v>0.51966416701372731</v>
      </c>
      <c r="X416" s="6">
        <v>1.81E-3</v>
      </c>
      <c r="Y416" s="6">
        <v>0.55347015384684994</v>
      </c>
      <c r="Z416" s="6">
        <f t="shared" si="185"/>
        <v>193.13580362491561</v>
      </c>
      <c r="AA416" s="6">
        <f t="shared" si="187"/>
        <v>193.13580362491561</v>
      </c>
      <c r="AB416" s="6">
        <f t="shared" si="186"/>
        <v>6.1080053907436263</v>
      </c>
    </row>
    <row r="417" spans="5:28">
      <c r="E417" s="12">
        <f t="shared" si="170"/>
        <v>1.0233232014779174</v>
      </c>
      <c r="F417" s="12">
        <f t="shared" si="171"/>
        <v>9173449.5</v>
      </c>
      <c r="G417" s="6">
        <v>113081</v>
      </c>
      <c r="H417" s="6">
        <v>6115633</v>
      </c>
      <c r="I417" s="12">
        <f t="shared" si="172"/>
        <v>12231266</v>
      </c>
      <c r="J417" s="6">
        <v>1173425.4638670001</v>
      </c>
      <c r="K417" s="12">
        <f t="shared" si="173"/>
        <v>9387403.7109360006</v>
      </c>
      <c r="L417" s="6">
        <f t="shared" si="174"/>
        <v>75.649215999999996</v>
      </c>
      <c r="M417" s="6">
        <f t="shared" si="175"/>
        <v>5242880</v>
      </c>
      <c r="N417" s="13">
        <f t="shared" si="176"/>
        <v>1.302944496330865</v>
      </c>
      <c r="O417" s="13"/>
      <c r="P417" s="7">
        <f t="shared" si="177"/>
        <v>5.8358786701235522E-3</v>
      </c>
      <c r="Q417" s="7">
        <f t="shared" si="178"/>
        <v>0</v>
      </c>
      <c r="R417" s="6">
        <f t="shared" si="179"/>
        <v>5.8358786701235522E-3</v>
      </c>
      <c r="S417" s="6">
        <f t="shared" si="180"/>
        <v>5.8358786701235522E-3</v>
      </c>
      <c r="T417" s="7">
        <f t="shared" si="181"/>
        <v>4.5361715569718864E-3</v>
      </c>
      <c r="U417" s="7">
        <f t="shared" si="182"/>
        <v>4.9513586982019707E-2</v>
      </c>
      <c r="V417" s="7">
        <f t="shared" si="183"/>
        <v>0.41751244472071314</v>
      </c>
      <c r="W417" s="6">
        <f t="shared" si="184"/>
        <v>0.47156220325970472</v>
      </c>
      <c r="X417" s="6">
        <v>1.632E-3</v>
      </c>
      <c r="Y417" s="6">
        <v>0.48341199999945594</v>
      </c>
      <c r="Z417" s="6">
        <f t="shared" si="185"/>
        <v>257.5906047869824</v>
      </c>
      <c r="AA417" s="6">
        <f t="shared" si="187"/>
        <v>257.5906047869824</v>
      </c>
      <c r="AB417" s="6">
        <f t="shared" si="186"/>
        <v>2.4512831166302376</v>
      </c>
    </row>
    <row r="418" spans="5:28">
      <c r="E418" s="12">
        <f t="shared" si="170"/>
        <v>1.2960010356155192</v>
      </c>
      <c r="F418" s="12">
        <f t="shared" si="171"/>
        <v>7737582</v>
      </c>
      <c r="G418" s="6">
        <v>735323</v>
      </c>
      <c r="H418" s="6">
        <v>5158388</v>
      </c>
      <c r="I418" s="12">
        <f t="shared" si="172"/>
        <v>10316776</v>
      </c>
      <c r="J418" s="6">
        <v>1253489.2856449999</v>
      </c>
      <c r="K418" s="12">
        <f t="shared" si="173"/>
        <v>10027914.28516</v>
      </c>
      <c r="L418" s="6">
        <f t="shared" si="174"/>
        <v>76.607116000000005</v>
      </c>
      <c r="M418" s="6">
        <f t="shared" si="175"/>
        <v>5242880</v>
      </c>
      <c r="N418" s="13">
        <f t="shared" si="176"/>
        <v>1.0288057622578084</v>
      </c>
      <c r="O418" s="13"/>
      <c r="P418" s="7">
        <f t="shared" si="177"/>
        <v>4.922422012802484E-3</v>
      </c>
      <c r="Q418" s="7">
        <f t="shared" si="178"/>
        <v>0</v>
      </c>
      <c r="R418" s="6">
        <f t="shared" si="179"/>
        <v>4.922422012802484E-3</v>
      </c>
      <c r="S418" s="6">
        <f t="shared" si="180"/>
        <v>4.922422012802484E-3</v>
      </c>
      <c r="T418" s="7">
        <f t="shared" si="181"/>
        <v>3.8261506086818969E-3</v>
      </c>
      <c r="U418" s="7">
        <f t="shared" si="182"/>
        <v>5.2891941317925989E-2</v>
      </c>
      <c r="V418" s="7">
        <f t="shared" si="183"/>
        <v>0.54286850961847632</v>
      </c>
      <c r="W418" s="6">
        <f t="shared" si="184"/>
        <v>0.59958660154508425</v>
      </c>
      <c r="X418" s="6">
        <v>2.1220000000000002E-3</v>
      </c>
      <c r="Y418" s="6">
        <v>0.62756028000000008</v>
      </c>
      <c r="Z418" s="6">
        <f t="shared" si="185"/>
        <v>131.97087713489555</v>
      </c>
      <c r="AA418" s="6">
        <f t="shared" si="187"/>
        <v>131.97087713489555</v>
      </c>
      <c r="AB418" s="6">
        <f t="shared" si="186"/>
        <v>4.4575285189999319</v>
      </c>
    </row>
    <row r="419" spans="5:28">
      <c r="E419" s="12">
        <f t="shared" si="170"/>
        <v>1.2409118935190635</v>
      </c>
      <c r="F419" s="12">
        <f t="shared" si="171"/>
        <v>7657558.5</v>
      </c>
      <c r="G419" s="6">
        <v>916428</v>
      </c>
      <c r="H419" s="6">
        <v>5105039</v>
      </c>
      <c r="I419" s="12">
        <f t="shared" si="172"/>
        <v>10210078</v>
      </c>
      <c r="J419" s="6">
        <v>1187794.4272459999</v>
      </c>
      <c r="K419" s="12">
        <f t="shared" si="173"/>
        <v>9502355.4179679994</v>
      </c>
      <c r="L419" s="6">
        <f t="shared" si="174"/>
        <v>79.589027999999999</v>
      </c>
      <c r="M419" s="6">
        <f t="shared" si="175"/>
        <v>5242880</v>
      </c>
      <c r="N419" s="13">
        <f t="shared" si="176"/>
        <v>1.0744786477565098</v>
      </c>
      <c r="O419" s="13"/>
      <c r="P419" s="7">
        <f t="shared" si="177"/>
        <v>4.8715134165586574E-3</v>
      </c>
      <c r="Q419" s="7">
        <f t="shared" si="178"/>
        <v>0</v>
      </c>
      <c r="R419" s="6">
        <f t="shared" si="179"/>
        <v>4.8715134165586574E-3</v>
      </c>
      <c r="S419" s="6">
        <f t="shared" si="180"/>
        <v>4.8715134165586574E-3</v>
      </c>
      <c r="T419" s="7">
        <f t="shared" si="181"/>
        <v>3.7865798534726012E-3</v>
      </c>
      <c r="U419" s="7">
        <f t="shared" si="182"/>
        <v>5.0119896406874836E-2</v>
      </c>
      <c r="V419" s="7">
        <f t="shared" si="183"/>
        <v>0.73832163937743756</v>
      </c>
      <c r="W419" s="6">
        <f t="shared" si="184"/>
        <v>0.79222811563778495</v>
      </c>
      <c r="X419" s="6">
        <v>2.8860000000000001E-3</v>
      </c>
      <c r="Y419" s="6">
        <v>0.81191837999999994</v>
      </c>
      <c r="Z419" s="6">
        <f t="shared" si="185"/>
        <v>68.798108681866154</v>
      </c>
      <c r="AA419" s="6">
        <f t="shared" si="187"/>
        <v>68.798108681866154</v>
      </c>
      <c r="AB419" s="6">
        <f t="shared" si="186"/>
        <v>2.4251531739206342</v>
      </c>
    </row>
    <row r="420" spans="5:28">
      <c r="E420" s="12">
        <f t="shared" si="170"/>
        <v>1.3597511837598077</v>
      </c>
      <c r="F420" s="12">
        <f t="shared" si="171"/>
        <v>7494000</v>
      </c>
      <c r="G420" s="6">
        <v>1000000</v>
      </c>
      <c r="H420" s="6">
        <v>4996000</v>
      </c>
      <c r="I420" s="12">
        <f t="shared" si="172"/>
        <v>9992000</v>
      </c>
      <c r="J420" s="6">
        <v>1273746.921387</v>
      </c>
      <c r="K420" s="12">
        <f t="shared" si="173"/>
        <v>10189975.371096</v>
      </c>
      <c r="L420" s="6">
        <f t="shared" si="174"/>
        <v>79.951999999999998</v>
      </c>
      <c r="M420" s="6">
        <f t="shared" si="175"/>
        <v>5242880</v>
      </c>
      <c r="N420" s="13">
        <f t="shared" si="176"/>
        <v>0.98057155548603581</v>
      </c>
      <c r="O420" s="13"/>
      <c r="P420" s="7">
        <f t="shared" si="177"/>
        <v>4.7674623110865663E-3</v>
      </c>
      <c r="Q420" s="7">
        <f t="shared" si="178"/>
        <v>0</v>
      </c>
      <c r="R420" s="6">
        <f t="shared" si="179"/>
        <v>4.7674623110865663E-3</v>
      </c>
      <c r="S420" s="6">
        <f t="shared" si="180"/>
        <v>4.7674623110865663E-3</v>
      </c>
      <c r="T420" s="7">
        <f t="shared" si="181"/>
        <v>3.7057019442846791E-3</v>
      </c>
      <c r="U420" s="7">
        <f t="shared" si="182"/>
        <v>5.3746727787324852E-2</v>
      </c>
      <c r="V420" s="7">
        <f t="shared" si="183"/>
        <v>0.46100332437912073</v>
      </c>
      <c r="W420" s="6">
        <f t="shared" si="184"/>
        <v>0.5184557541107303</v>
      </c>
      <c r="X420" s="6">
        <v>1.802E-3</v>
      </c>
      <c r="Y420" s="6">
        <v>0.55744870000000002</v>
      </c>
      <c r="Z420" s="6">
        <f t="shared" si="185"/>
        <v>164.56505610913243</v>
      </c>
      <c r="AA420" s="6">
        <f t="shared" si="187"/>
        <v>164.56505610913243</v>
      </c>
      <c r="AB420" s="6">
        <f t="shared" si="186"/>
        <v>6.9948940394460895</v>
      </c>
    </row>
    <row r="421" spans="5:28">
      <c r="E421" s="12">
        <f t="shared" si="170"/>
        <v>1.0553002784401646</v>
      </c>
      <c r="F421" s="12">
        <f t="shared" si="171"/>
        <v>9813498</v>
      </c>
      <c r="G421" s="6">
        <v>94893</v>
      </c>
      <c r="H421" s="6">
        <v>6542332</v>
      </c>
      <c r="I421" s="12">
        <f t="shared" si="172"/>
        <v>13084664</v>
      </c>
      <c r="J421" s="6">
        <v>1294523.3964839999</v>
      </c>
      <c r="K421" s="12">
        <f t="shared" si="173"/>
        <v>10356187.171871999</v>
      </c>
      <c r="L421" s="6">
        <f t="shared" si="174"/>
        <v>80.405844000000002</v>
      </c>
      <c r="M421" s="6">
        <f t="shared" si="175"/>
        <v>5242880</v>
      </c>
      <c r="N421" s="13">
        <f t="shared" si="176"/>
        <v>1.263463452605289</v>
      </c>
      <c r="O421" s="13"/>
      <c r="P421" s="7">
        <f t="shared" si="177"/>
        <v>6.2430586942785419E-3</v>
      </c>
      <c r="Q421" s="7">
        <f t="shared" si="178"/>
        <v>0</v>
      </c>
      <c r="R421" s="6">
        <f t="shared" si="179"/>
        <v>6.2430586942785419E-3</v>
      </c>
      <c r="S421" s="6">
        <f t="shared" si="180"/>
        <v>6.2430586942785419E-3</v>
      </c>
      <c r="T421" s="7">
        <f t="shared" si="181"/>
        <v>4.8526686174050985E-3</v>
      </c>
      <c r="U421" s="7">
        <f t="shared" si="182"/>
        <v>5.4623407081044073E-2</v>
      </c>
      <c r="V421" s="7">
        <f t="shared" si="183"/>
        <v>0.43797874103055201</v>
      </c>
      <c r="W421" s="6">
        <f t="shared" si="184"/>
        <v>0.49745481672900116</v>
      </c>
      <c r="X421" s="6">
        <v>1.712E-3</v>
      </c>
      <c r="Y421" s="6">
        <v>0.50693746666609607</v>
      </c>
      <c r="Z421" s="6">
        <f t="shared" si="185"/>
        <v>264.66464335739147</v>
      </c>
      <c r="AA421" s="6">
        <f t="shared" si="187"/>
        <v>264.66464335739147</v>
      </c>
      <c r="AB421" s="6">
        <f t="shared" si="186"/>
        <v>1.8705758719035139</v>
      </c>
    </row>
    <row r="422" spans="5:28">
      <c r="E422" s="12">
        <f t="shared" si="170"/>
        <v>1.001276403340285</v>
      </c>
      <c r="F422" s="12">
        <f t="shared" si="171"/>
        <v>10141650</v>
      </c>
      <c r="G422" s="6">
        <v>25626</v>
      </c>
      <c r="H422" s="6">
        <v>6761100</v>
      </c>
      <c r="I422" s="12">
        <f t="shared" si="172"/>
        <v>13522200</v>
      </c>
      <c r="J422" s="6">
        <v>1269324.3544920001</v>
      </c>
      <c r="K422" s="12">
        <f t="shared" si="173"/>
        <v>10154594.835936001</v>
      </c>
      <c r="L422" s="6">
        <f t="shared" si="174"/>
        <v>81.645719999999997</v>
      </c>
      <c r="M422" s="6">
        <f t="shared" si="175"/>
        <v>5242880</v>
      </c>
      <c r="N422" s="13">
        <f t="shared" si="176"/>
        <v>1.331633631717773</v>
      </c>
      <c r="O422" s="13"/>
      <c r="P422" s="7">
        <f t="shared" si="177"/>
        <v>6.451819341770893E-3</v>
      </c>
      <c r="Q422" s="7">
        <f t="shared" si="178"/>
        <v>0</v>
      </c>
      <c r="R422" s="6">
        <f t="shared" si="179"/>
        <v>6.451819341770893E-3</v>
      </c>
      <c r="S422" s="6">
        <f t="shared" si="180"/>
        <v>6.451819341770893E-3</v>
      </c>
      <c r="T422" s="7">
        <f t="shared" si="181"/>
        <v>5.0149362320862983E-3</v>
      </c>
      <c r="U422" s="7">
        <f t="shared" si="182"/>
        <v>5.356011418690259E-2</v>
      </c>
      <c r="V422" s="7">
        <f t="shared" si="183"/>
        <v>0.8155819079470793</v>
      </c>
      <c r="W422" s="6">
        <f t="shared" si="184"/>
        <v>0.87415695836606822</v>
      </c>
      <c r="X422" s="6">
        <v>3.1879999999999999E-3</v>
      </c>
      <c r="Y422" s="6">
        <v>0.83977716363578392</v>
      </c>
      <c r="Z422" s="6">
        <f t="shared" si="185"/>
        <v>102.37827295391762</v>
      </c>
      <c r="AA422" s="6">
        <f t="shared" si="187"/>
        <v>102.37827295391762</v>
      </c>
      <c r="AB422" s="6">
        <f t="shared" si="186"/>
        <v>4.0939187464253326</v>
      </c>
    </row>
    <row r="423" spans="5:28">
      <c r="E423" s="12">
        <f t="shared" si="170"/>
        <v>1.0717532016847329</v>
      </c>
      <c r="F423" s="12">
        <f t="shared" si="171"/>
        <v>9980098.5</v>
      </c>
      <c r="G423" s="6">
        <v>114919</v>
      </c>
      <c r="H423" s="6">
        <v>6653399</v>
      </c>
      <c r="I423" s="12">
        <f t="shared" si="172"/>
        <v>13306798</v>
      </c>
      <c r="J423" s="6">
        <v>1337025.315063</v>
      </c>
      <c r="K423" s="12">
        <f t="shared" si="173"/>
        <v>10696202.520504</v>
      </c>
      <c r="L423" s="6">
        <f t="shared" si="174"/>
        <v>82.139167999999998</v>
      </c>
      <c r="M423" s="6">
        <f t="shared" si="175"/>
        <v>5242880</v>
      </c>
      <c r="N423" s="13">
        <f t="shared" si="176"/>
        <v>1.2440675066213116</v>
      </c>
      <c r="O423" s="13"/>
      <c r="P423" s="7">
        <f t="shared" si="177"/>
        <v>6.3490450306487286E-3</v>
      </c>
      <c r="Q423" s="7">
        <f t="shared" si="178"/>
        <v>0</v>
      </c>
      <c r="R423" s="6">
        <f t="shared" si="179"/>
        <v>6.3490450306487286E-3</v>
      </c>
      <c r="S423" s="6">
        <f t="shared" si="180"/>
        <v>6.3490450306487286E-3</v>
      </c>
      <c r="T423" s="7">
        <f t="shared" si="181"/>
        <v>4.9350507626905009E-3</v>
      </c>
      <c r="U423" s="7">
        <f t="shared" si="182"/>
        <v>5.6416808116955597E-2</v>
      </c>
      <c r="V423" s="7">
        <f t="shared" si="183"/>
        <v>0.44130451418090083</v>
      </c>
      <c r="W423" s="6">
        <f t="shared" si="184"/>
        <v>0.50265637306054689</v>
      </c>
      <c r="X423" s="6">
        <v>1.725E-3</v>
      </c>
      <c r="Y423" s="6">
        <v>0.51862124999999992</v>
      </c>
      <c r="Z423" s="6">
        <f t="shared" si="185"/>
        <v>268.06058148688282</v>
      </c>
      <c r="AA423" s="6">
        <f t="shared" si="187"/>
        <v>268.06058148688282</v>
      </c>
      <c r="AB423" s="6">
        <f t="shared" si="186"/>
        <v>3.0783306583471148</v>
      </c>
    </row>
    <row r="424" spans="5:28">
      <c r="E424" s="12">
        <f t="shared" si="170"/>
        <v>1.0726243538298661</v>
      </c>
      <c r="F424" s="12">
        <f t="shared" si="171"/>
        <v>10072728</v>
      </c>
      <c r="G424" s="6">
        <v>127224</v>
      </c>
      <c r="H424" s="6">
        <v>6715152</v>
      </c>
      <c r="I424" s="12">
        <f t="shared" si="172"/>
        <v>13430304</v>
      </c>
      <c r="J424" s="6">
        <v>1350531.670288</v>
      </c>
      <c r="K424" s="12">
        <f t="shared" si="173"/>
        <v>10804253.362304</v>
      </c>
      <c r="L424" s="6">
        <f t="shared" si="174"/>
        <v>83.126304000000005</v>
      </c>
      <c r="M424" s="6">
        <f t="shared" si="175"/>
        <v>5242880</v>
      </c>
      <c r="N424" s="13">
        <f t="shared" si="176"/>
        <v>1.2430571136787925</v>
      </c>
      <c r="O424" s="13"/>
      <c r="P424" s="7">
        <f t="shared" si="177"/>
        <v>6.4079731931980738E-3</v>
      </c>
      <c r="Q424" s="7">
        <f t="shared" si="178"/>
        <v>0</v>
      </c>
      <c r="R424" s="6">
        <f t="shared" si="179"/>
        <v>6.4079731931980738E-3</v>
      </c>
      <c r="S424" s="6">
        <f t="shared" si="180"/>
        <v>6.4079731931980738E-3</v>
      </c>
      <c r="T424" s="7">
        <f t="shared" si="181"/>
        <v>4.9808550485522726E-3</v>
      </c>
      <c r="U424" s="7">
        <f t="shared" si="182"/>
        <v>5.6986719129487447E-2</v>
      </c>
      <c r="V424" s="7">
        <f t="shared" si="183"/>
        <v>0.42928056509887047</v>
      </c>
      <c r="W424" s="6">
        <f t="shared" si="184"/>
        <v>0.49124813927691019</v>
      </c>
      <c r="X424" s="6">
        <v>1.678E-3</v>
      </c>
      <c r="Y424" s="6">
        <v>0.50731533333277401</v>
      </c>
      <c r="Z424" s="6">
        <f t="shared" si="185"/>
        <v>281.88159673409257</v>
      </c>
      <c r="AA424" s="6">
        <f t="shared" si="187"/>
        <v>281.88159673409257</v>
      </c>
      <c r="AB424" s="6">
        <f t="shared" si="186"/>
        <v>3.167101997550807</v>
      </c>
    </row>
    <row r="425" spans="5:28">
      <c r="E425" s="12">
        <f t="shared" si="170"/>
        <v>1.0292038048485332</v>
      </c>
      <c r="F425" s="12">
        <f t="shared" si="171"/>
        <v>10345974</v>
      </c>
      <c r="G425" s="6">
        <v>18000</v>
      </c>
      <c r="H425" s="6">
        <v>6897316</v>
      </c>
      <c r="I425" s="12">
        <f t="shared" si="172"/>
        <v>13794632</v>
      </c>
      <c r="J425" s="6">
        <v>1331014.4757079999</v>
      </c>
      <c r="K425" s="12">
        <f t="shared" si="173"/>
        <v>10648115.805663999</v>
      </c>
      <c r="L425" s="6">
        <f t="shared" si="174"/>
        <v>83.127791999999999</v>
      </c>
      <c r="M425" s="6">
        <f t="shared" si="175"/>
        <v>5242880</v>
      </c>
      <c r="N425" s="13">
        <f t="shared" si="176"/>
        <v>1.2954998097092718</v>
      </c>
      <c r="O425" s="13"/>
      <c r="P425" s="7">
        <f t="shared" si="177"/>
        <v>6.5818042589380205E-3</v>
      </c>
      <c r="Q425" s="7">
        <f t="shared" si="178"/>
        <v>0</v>
      </c>
      <c r="R425" s="6">
        <f t="shared" si="179"/>
        <v>6.5818042589380205E-3</v>
      </c>
      <c r="S425" s="6">
        <f t="shared" si="180"/>
        <v>6.5818042589380205E-3</v>
      </c>
      <c r="T425" s="7">
        <f t="shared" si="181"/>
        <v>5.1159722401012461E-3</v>
      </c>
      <c r="U425" s="7">
        <f t="shared" si="182"/>
        <v>5.6163176142532655E-2</v>
      </c>
      <c r="V425" s="7">
        <f t="shared" si="183"/>
        <v>0.46381744012172355</v>
      </c>
      <c r="W425" s="6">
        <f t="shared" si="184"/>
        <v>0.52509658850435748</v>
      </c>
      <c r="X425" s="6">
        <v>1.8129999999999999E-3</v>
      </c>
      <c r="Y425" s="6">
        <v>0.53183657692279795</v>
      </c>
      <c r="Z425" s="6">
        <f t="shared" si="185"/>
        <v>263.03388080187642</v>
      </c>
      <c r="AA425" s="6">
        <f t="shared" si="187"/>
        <v>263.03388080187642</v>
      </c>
      <c r="AB425" s="6">
        <f t="shared" si="186"/>
        <v>1.2673044147204009</v>
      </c>
    </row>
    <row r="426" spans="5:28">
      <c r="E426" s="12">
        <f t="shared" si="170"/>
        <v>1.2516792032498769</v>
      </c>
      <c r="F426" s="12">
        <f t="shared" si="171"/>
        <v>8938923</v>
      </c>
      <c r="G426" s="6">
        <v>659033</v>
      </c>
      <c r="H426" s="6">
        <v>5959282</v>
      </c>
      <c r="I426" s="12">
        <f t="shared" si="172"/>
        <v>11918564</v>
      </c>
      <c r="J426" s="6">
        <v>1398583.002319</v>
      </c>
      <c r="K426" s="12">
        <f t="shared" si="173"/>
        <v>11188664.018552</v>
      </c>
      <c r="L426" s="6">
        <f t="shared" si="174"/>
        <v>84.692043999999996</v>
      </c>
      <c r="M426" s="6">
        <f t="shared" si="175"/>
        <v>5242880</v>
      </c>
      <c r="N426" s="13">
        <f t="shared" si="176"/>
        <v>1.0652356689089733</v>
      </c>
      <c r="O426" s="13"/>
      <c r="P426" s="7">
        <f t="shared" si="177"/>
        <v>5.6866798110761759E-3</v>
      </c>
      <c r="Q426" s="7">
        <f t="shared" si="178"/>
        <v>0</v>
      </c>
      <c r="R426" s="6">
        <f t="shared" si="179"/>
        <v>5.6866798110761759E-3</v>
      </c>
      <c r="S426" s="6">
        <f t="shared" si="180"/>
        <v>5.6866798110761759E-3</v>
      </c>
      <c r="T426" s="7">
        <f t="shared" si="181"/>
        <v>4.4202007393796417E-3</v>
      </c>
      <c r="U426" s="7">
        <f t="shared" si="182"/>
        <v>5.9014281920121148E-2</v>
      </c>
      <c r="V426" s="7">
        <f t="shared" si="183"/>
        <v>0.49221442625162504</v>
      </c>
      <c r="W426" s="6">
        <f t="shared" si="184"/>
        <v>0.55564890891112584</v>
      </c>
      <c r="X426" s="6">
        <v>1.9239999999999999E-3</v>
      </c>
      <c r="Y426" s="6">
        <v>0.58976097142939599</v>
      </c>
      <c r="Z426" s="6">
        <f t="shared" si="185"/>
        <v>195.565478746163</v>
      </c>
      <c r="AA426" s="6">
        <f t="shared" si="187"/>
        <v>195.565478746163</v>
      </c>
      <c r="AB426" s="6">
        <f t="shared" si="186"/>
        <v>5.7840488216087245</v>
      </c>
    </row>
    <row r="427" spans="5:28">
      <c r="E427" s="12">
        <f t="shared" si="170"/>
        <v>1.1946766426496715</v>
      </c>
      <c r="F427" s="12">
        <f t="shared" si="171"/>
        <v>9263065.5</v>
      </c>
      <c r="G427" s="6">
        <v>643994</v>
      </c>
      <c r="H427" s="6">
        <v>6175377</v>
      </c>
      <c r="I427" s="12">
        <f t="shared" si="172"/>
        <v>12350754</v>
      </c>
      <c r="J427" s="6">
        <v>1383295.999023</v>
      </c>
      <c r="K427" s="12">
        <f t="shared" si="173"/>
        <v>11066367.992184</v>
      </c>
      <c r="L427" s="6">
        <f t="shared" si="174"/>
        <v>86.984403999999998</v>
      </c>
      <c r="M427" s="6">
        <f t="shared" si="175"/>
        <v>5242880</v>
      </c>
      <c r="N427" s="13">
        <f t="shared" si="176"/>
        <v>1.1160621089704537</v>
      </c>
      <c r="O427" s="13"/>
      <c r="P427" s="7">
        <f t="shared" si="177"/>
        <v>5.8928897326362738E-3</v>
      </c>
      <c r="Q427" s="7">
        <f t="shared" si="178"/>
        <v>0</v>
      </c>
      <c r="R427" s="6">
        <f t="shared" si="179"/>
        <v>5.8928897326362738E-3</v>
      </c>
      <c r="S427" s="6">
        <f t="shared" si="180"/>
        <v>5.8928897326362738E-3</v>
      </c>
      <c r="T427" s="7">
        <f t="shared" si="181"/>
        <v>4.5804856996779202E-3</v>
      </c>
      <c r="U427" s="7">
        <f t="shared" si="182"/>
        <v>5.8369235097209607E-2</v>
      </c>
      <c r="V427" s="7">
        <f t="shared" si="183"/>
        <v>0.9255882506124633</v>
      </c>
      <c r="W427" s="6">
        <f t="shared" si="184"/>
        <v>0.98853797140935085</v>
      </c>
      <c r="X427" s="6">
        <v>3.6180000000000001E-3</v>
      </c>
      <c r="Y427" s="6">
        <v>0.96177572307775794</v>
      </c>
      <c r="Z427" s="6">
        <f t="shared" si="185"/>
        <v>62.876996479720113</v>
      </c>
      <c r="AA427" s="6">
        <f t="shared" si="187"/>
        <v>62.876996479720113</v>
      </c>
      <c r="AB427" s="6">
        <f t="shared" si="186"/>
        <v>2.7825872175221487</v>
      </c>
    </row>
    <row r="428" spans="5:28">
      <c r="E428" s="12">
        <f t="shared" si="170"/>
        <v>1.1187614724887265</v>
      </c>
      <c r="F428" s="12">
        <f t="shared" si="171"/>
        <v>9873825</v>
      </c>
      <c r="G428" s="6">
        <v>448695</v>
      </c>
      <c r="H428" s="6">
        <v>6582550</v>
      </c>
      <c r="I428" s="12">
        <f t="shared" si="172"/>
        <v>13165100</v>
      </c>
      <c r="J428" s="6">
        <v>1380806.874512</v>
      </c>
      <c r="K428" s="12">
        <f t="shared" si="173"/>
        <v>11046454.996096</v>
      </c>
      <c r="L428" s="6">
        <f t="shared" si="174"/>
        <v>87.964500000000001</v>
      </c>
      <c r="M428" s="6">
        <f t="shared" si="175"/>
        <v>5242880</v>
      </c>
      <c r="N428" s="13">
        <f t="shared" si="176"/>
        <v>1.1917941099341611</v>
      </c>
      <c r="O428" s="13"/>
      <c r="P428" s="7">
        <f t="shared" si="177"/>
        <v>6.2814369567339625E-3</v>
      </c>
      <c r="Q428" s="7">
        <f t="shared" si="178"/>
        <v>0</v>
      </c>
      <c r="R428" s="6">
        <f t="shared" si="179"/>
        <v>6.2814369567339625E-3</v>
      </c>
      <c r="S428" s="6">
        <f t="shared" si="180"/>
        <v>6.2814369567339625E-3</v>
      </c>
      <c r="T428" s="7">
        <f t="shared" si="181"/>
        <v>4.8824996664033459E-3</v>
      </c>
      <c r="U428" s="7">
        <f t="shared" si="182"/>
        <v>5.8264204580334399E-2</v>
      </c>
      <c r="V428" s="7">
        <f t="shared" si="183"/>
        <v>0.68152766711763468</v>
      </c>
      <c r="W428" s="6">
        <f t="shared" si="184"/>
        <v>0.74467437136437242</v>
      </c>
      <c r="X428" s="6">
        <v>2.6640000000000001E-3</v>
      </c>
      <c r="Y428" s="6">
        <v>0.74227919999911207</v>
      </c>
      <c r="Z428" s="6">
        <f t="shared" si="185"/>
        <v>135.78967555307665</v>
      </c>
      <c r="AA428" s="6">
        <f t="shared" si="187"/>
        <v>135.78967555307665</v>
      </c>
      <c r="AB428" s="6">
        <f t="shared" si="186"/>
        <v>0.32267795800599242</v>
      </c>
    </row>
    <row r="429" spans="5:28">
      <c r="E429" s="12">
        <f t="shared" si="170"/>
        <v>1.200202496975229</v>
      </c>
      <c r="F429" s="12">
        <f t="shared" si="171"/>
        <v>9800659.5</v>
      </c>
      <c r="G429" s="6">
        <v>524288</v>
      </c>
      <c r="H429" s="6">
        <v>6533773</v>
      </c>
      <c r="I429" s="12">
        <f t="shared" si="172"/>
        <v>13067546</v>
      </c>
      <c r="J429" s="6">
        <v>1470347.000488</v>
      </c>
      <c r="K429" s="12">
        <f t="shared" si="173"/>
        <v>11762776.003904</v>
      </c>
      <c r="L429" s="6">
        <f t="shared" si="174"/>
        <v>88.891036</v>
      </c>
      <c r="M429" s="6">
        <f t="shared" si="175"/>
        <v>5242880</v>
      </c>
      <c r="N429" s="13">
        <f t="shared" si="176"/>
        <v>1.1109236455461664</v>
      </c>
      <c r="O429" s="13"/>
      <c r="P429" s="7">
        <f t="shared" si="177"/>
        <v>6.2348912183136521E-3</v>
      </c>
      <c r="Q429" s="7">
        <f t="shared" si="178"/>
        <v>0</v>
      </c>
      <c r="R429" s="6">
        <f t="shared" si="179"/>
        <v>6.2348912183136521E-3</v>
      </c>
      <c r="S429" s="6">
        <f t="shared" si="180"/>
        <v>6.2348912183136521E-3</v>
      </c>
      <c r="T429" s="7">
        <f t="shared" si="181"/>
        <v>4.8463201180173618E-3</v>
      </c>
      <c r="U429" s="7">
        <f t="shared" si="182"/>
        <v>6.2042418836298581E-2</v>
      </c>
      <c r="V429" s="7">
        <f t="shared" si="183"/>
        <v>0.52956541701708093</v>
      </c>
      <c r="W429" s="6">
        <f t="shared" si="184"/>
        <v>0.59645415597139684</v>
      </c>
      <c r="X429" s="6">
        <v>2.0699999999999998E-3</v>
      </c>
      <c r="Y429" s="6">
        <v>0.62749092857201993</v>
      </c>
      <c r="Z429" s="6">
        <f t="shared" si="185"/>
        <v>201.20247431466919</v>
      </c>
      <c r="AA429" s="6">
        <f t="shared" si="187"/>
        <v>201.20247431466919</v>
      </c>
      <c r="AB429" s="6">
        <f t="shared" si="186"/>
        <v>4.9461707233367385</v>
      </c>
    </row>
    <row r="430" spans="5:28">
      <c r="E430" s="12">
        <f t="shared" si="170"/>
        <v>1.0888462418566582</v>
      </c>
      <c r="F430" s="12">
        <f t="shared" si="171"/>
        <v>11009500.5</v>
      </c>
      <c r="G430" s="6">
        <v>141347</v>
      </c>
      <c r="H430" s="6">
        <v>7339667</v>
      </c>
      <c r="I430" s="12">
        <f t="shared" si="172"/>
        <v>14679334</v>
      </c>
      <c r="J430" s="6">
        <v>1498456.655518</v>
      </c>
      <c r="K430" s="12">
        <f t="shared" si="173"/>
        <v>11987653.244144</v>
      </c>
      <c r="L430" s="6">
        <f t="shared" si="174"/>
        <v>90.902944000000005</v>
      </c>
      <c r="M430" s="6">
        <f t="shared" si="175"/>
        <v>5242880</v>
      </c>
      <c r="N430" s="13">
        <f t="shared" si="176"/>
        <v>1.224537755725533</v>
      </c>
      <c r="O430" s="13"/>
      <c r="P430" s="7">
        <f t="shared" si="177"/>
        <v>7.0039202959218984E-3</v>
      </c>
      <c r="Q430" s="7">
        <f t="shared" si="178"/>
        <v>0</v>
      </c>
      <c r="R430" s="6">
        <f t="shared" si="179"/>
        <v>7.0039202959218984E-3</v>
      </c>
      <c r="S430" s="6">
        <f t="shared" si="180"/>
        <v>7.0039202959218984E-3</v>
      </c>
      <c r="T430" s="7">
        <f t="shared" si="181"/>
        <v>5.4440789175944949E-3</v>
      </c>
      <c r="U430" s="7">
        <f t="shared" si="182"/>
        <v>6.3228527278820182E-2</v>
      </c>
      <c r="V430" s="7">
        <f t="shared" si="183"/>
        <v>0.49656351421746581</v>
      </c>
      <c r="W430" s="6">
        <f t="shared" si="184"/>
        <v>0.56523612041388049</v>
      </c>
      <c r="X430" s="6">
        <v>1.941E-3</v>
      </c>
      <c r="Y430" s="6">
        <v>0.58687521428543699</v>
      </c>
      <c r="Z430" s="6">
        <f t="shared" si="185"/>
        <v>260.84081895527555</v>
      </c>
      <c r="AA430" s="6">
        <f t="shared" si="187"/>
        <v>260.84081895527555</v>
      </c>
      <c r="AB430" s="6">
        <f t="shared" si="186"/>
        <v>3.6871711983787989</v>
      </c>
    </row>
    <row r="431" spans="5:28">
      <c r="E431" s="12">
        <f t="shared" si="170"/>
        <v>1.0706273469765202</v>
      </c>
      <c r="F431" s="12">
        <f t="shared" si="171"/>
        <v>11143657.5</v>
      </c>
      <c r="G431" s="6">
        <v>94653</v>
      </c>
      <c r="H431" s="6">
        <v>7429105</v>
      </c>
      <c r="I431" s="12">
        <f t="shared" si="172"/>
        <v>14858210</v>
      </c>
      <c r="J431" s="6">
        <v>1491338.0581050001</v>
      </c>
      <c r="K431" s="12">
        <f t="shared" si="173"/>
        <v>11930704.46484</v>
      </c>
      <c r="L431" s="6">
        <f t="shared" si="174"/>
        <v>91.042320000000004</v>
      </c>
      <c r="M431" s="6">
        <f t="shared" si="175"/>
        <v>5242880</v>
      </c>
      <c r="N431" s="13">
        <f t="shared" si="176"/>
        <v>1.2453757482458316</v>
      </c>
      <c r="O431" s="13"/>
      <c r="P431" s="7">
        <f t="shared" si="177"/>
        <v>7.0892670321466697E-3</v>
      </c>
      <c r="Q431" s="7">
        <f t="shared" si="178"/>
        <v>0</v>
      </c>
      <c r="R431" s="6">
        <f t="shared" si="179"/>
        <v>7.0892670321466697E-3</v>
      </c>
      <c r="S431" s="6">
        <f t="shared" si="180"/>
        <v>7.0892670321466697E-3</v>
      </c>
      <c r="T431" s="7">
        <f t="shared" si="181"/>
        <v>5.5104181030414395E-3</v>
      </c>
      <c r="U431" s="7">
        <f t="shared" si="182"/>
        <v>6.2928152603945645E-2</v>
      </c>
      <c r="V431" s="7">
        <f t="shared" si="183"/>
        <v>0.55565994481212555</v>
      </c>
      <c r="W431" s="6">
        <f t="shared" si="184"/>
        <v>0.62409851551911266</v>
      </c>
      <c r="X431" s="6">
        <v>2.1719999999999999E-3</v>
      </c>
      <c r="Y431" s="6">
        <v>0.62721929999999992</v>
      </c>
      <c r="Z431" s="6">
        <f t="shared" si="185"/>
        <v>226.3935097673421</v>
      </c>
      <c r="AA431" s="6">
        <f t="shared" si="187"/>
        <v>226.3935097673421</v>
      </c>
      <c r="AB431" s="6">
        <f t="shared" si="186"/>
        <v>0.4975587455435862</v>
      </c>
    </row>
    <row r="432" spans="5:28">
      <c r="E432" s="12">
        <f t="shared" si="170"/>
        <v>1.4744031487528269</v>
      </c>
      <c r="F432" s="12">
        <f t="shared" si="171"/>
        <v>8914099.5</v>
      </c>
      <c r="G432" s="6">
        <v>1048576</v>
      </c>
      <c r="H432" s="6">
        <v>5942733</v>
      </c>
      <c r="I432" s="12">
        <f t="shared" si="172"/>
        <v>11885466</v>
      </c>
      <c r="J432" s="6">
        <v>1642872.046387</v>
      </c>
      <c r="K432" s="12">
        <f t="shared" si="173"/>
        <v>13142976.371096</v>
      </c>
      <c r="L432" s="6">
        <f t="shared" si="174"/>
        <v>92.284316000000004</v>
      </c>
      <c r="M432" s="6">
        <f t="shared" si="175"/>
        <v>5242880</v>
      </c>
      <c r="N432" s="13">
        <f t="shared" si="176"/>
        <v>0.90432073104372968</v>
      </c>
      <c r="O432" s="13"/>
      <c r="P432" s="7">
        <f t="shared" si="177"/>
        <v>5.670887830734668E-3</v>
      </c>
      <c r="Q432" s="7">
        <f t="shared" si="178"/>
        <v>0</v>
      </c>
      <c r="R432" s="6">
        <f t="shared" si="179"/>
        <v>5.670887830734668E-3</v>
      </c>
      <c r="S432" s="6">
        <f t="shared" si="180"/>
        <v>5.670887830734668E-3</v>
      </c>
      <c r="T432" s="7">
        <f t="shared" si="181"/>
        <v>4.4079257871226431E-3</v>
      </c>
      <c r="U432" s="7">
        <f t="shared" si="182"/>
        <v>6.9322245403676777E-2</v>
      </c>
      <c r="V432" s="7">
        <f t="shared" si="183"/>
        <v>0.89667960707481587</v>
      </c>
      <c r="W432" s="6">
        <f t="shared" si="184"/>
        <v>0.97040977826561525</v>
      </c>
      <c r="X432" s="6">
        <v>3.5049999999999999E-3</v>
      </c>
      <c r="Y432" s="6">
        <v>0.98175050000000008</v>
      </c>
      <c r="Z432" s="6">
        <f t="shared" si="185"/>
        <v>61.794231975311511</v>
      </c>
      <c r="AA432" s="6">
        <f t="shared" si="187"/>
        <v>61.794231975311511</v>
      </c>
      <c r="AB432" s="6">
        <f t="shared" si="186"/>
        <v>1.1551531406793099</v>
      </c>
    </row>
    <row r="433" spans="5:28">
      <c r="E433" s="12">
        <f t="shared" si="170"/>
        <v>1.2588733061338526</v>
      </c>
      <c r="F433" s="12">
        <f t="shared" si="171"/>
        <v>9091203</v>
      </c>
      <c r="G433" s="6">
        <v>1039183</v>
      </c>
      <c r="H433" s="6">
        <v>6060802</v>
      </c>
      <c r="I433" s="12">
        <f t="shared" si="172"/>
        <v>12121604</v>
      </c>
      <c r="J433" s="6">
        <v>1430584.0971679999</v>
      </c>
      <c r="K433" s="12">
        <f t="shared" si="173"/>
        <v>11444672.777344</v>
      </c>
      <c r="L433" s="6">
        <f t="shared" si="174"/>
        <v>93.513283999999999</v>
      </c>
      <c r="M433" s="6">
        <f t="shared" si="175"/>
        <v>5242880</v>
      </c>
      <c r="N433" s="13">
        <f t="shared" si="176"/>
        <v>1.0591481500455007</v>
      </c>
      <c r="O433" s="13"/>
      <c r="P433" s="7">
        <f t="shared" si="177"/>
        <v>5.7835558666849644E-3</v>
      </c>
      <c r="Q433" s="7">
        <f t="shared" si="178"/>
        <v>0</v>
      </c>
      <c r="R433" s="6">
        <f t="shared" si="179"/>
        <v>5.7835558666849644E-3</v>
      </c>
      <c r="S433" s="6">
        <f t="shared" si="180"/>
        <v>5.7835558666849644E-3</v>
      </c>
      <c r="T433" s="7">
        <f t="shared" si="181"/>
        <v>4.4955015523067401E-3</v>
      </c>
      <c r="U433" s="7">
        <f t="shared" si="182"/>
        <v>6.0364592648937426E-2</v>
      </c>
      <c r="V433" s="7">
        <f t="shared" si="183"/>
        <v>0.82683837091749068</v>
      </c>
      <c r="W433" s="6">
        <f t="shared" si="184"/>
        <v>0.89169846511873485</v>
      </c>
      <c r="X433" s="6">
        <v>3.2320000000000001E-3</v>
      </c>
      <c r="Y433" s="6">
        <v>0.91113018181788796</v>
      </c>
      <c r="Z433" s="6">
        <f t="shared" si="185"/>
        <v>78.946654290995184</v>
      </c>
      <c r="AA433" s="6">
        <f t="shared" si="187"/>
        <v>78.946654290995184</v>
      </c>
      <c r="AB433" s="6">
        <f t="shared" si="186"/>
        <v>2.1327047536042465</v>
      </c>
    </row>
    <row r="434" spans="5:28">
      <c r="E434" s="12">
        <f t="shared" si="170"/>
        <v>1.6354291376877064</v>
      </c>
      <c r="F434" s="12">
        <f t="shared" si="171"/>
        <v>8271363</v>
      </c>
      <c r="G434" s="6">
        <v>1447360</v>
      </c>
      <c r="H434" s="6">
        <v>5514242</v>
      </c>
      <c r="I434" s="12">
        <f t="shared" si="172"/>
        <v>11028484</v>
      </c>
      <c r="J434" s="6">
        <v>1690903.5073239999</v>
      </c>
      <c r="K434" s="12">
        <f t="shared" si="173"/>
        <v>13527228.058591999</v>
      </c>
      <c r="L434" s="6">
        <f t="shared" si="174"/>
        <v>95.118104000000002</v>
      </c>
      <c r="M434" s="6">
        <f t="shared" si="175"/>
        <v>5242880</v>
      </c>
      <c r="N434" s="13">
        <f t="shared" si="176"/>
        <v>0.81528040720767703</v>
      </c>
      <c r="O434" s="13"/>
      <c r="P434" s="7">
        <f t="shared" si="177"/>
        <v>5.2619977800661749E-3</v>
      </c>
      <c r="Q434" s="7">
        <f t="shared" si="178"/>
        <v>0</v>
      </c>
      <c r="R434" s="6">
        <f t="shared" si="179"/>
        <v>5.2619977800661749E-3</v>
      </c>
      <c r="S434" s="6">
        <f t="shared" si="180"/>
        <v>5.2619977800661749E-3</v>
      </c>
      <c r="T434" s="7">
        <f t="shared" si="181"/>
        <v>4.0900995397630579E-3</v>
      </c>
      <c r="U434" s="7">
        <f t="shared" si="182"/>
        <v>7.1348969718266209E-2</v>
      </c>
      <c r="V434" s="7">
        <f t="shared" si="183"/>
        <v>0.75955542179889535</v>
      </c>
      <c r="W434" s="6">
        <f t="shared" si="184"/>
        <v>0.83499449105692458</v>
      </c>
      <c r="X434" s="6">
        <v>2.9689999999999999E-3</v>
      </c>
      <c r="Y434" s="6">
        <v>0.88672154000000003</v>
      </c>
      <c r="Z434" s="6">
        <f t="shared" si="185"/>
        <v>77.231316270332613</v>
      </c>
      <c r="AA434" s="6">
        <f t="shared" si="187"/>
        <v>77.231316270332613</v>
      </c>
      <c r="AB434" s="6">
        <f t="shared" si="186"/>
        <v>5.8335166802280956</v>
      </c>
    </row>
    <row r="435" spans="5:28">
      <c r="E435" s="12">
        <f t="shared" si="170"/>
        <v>2.2122921454690174</v>
      </c>
      <c r="F435" s="12">
        <f t="shared" si="171"/>
        <v>6399754.5</v>
      </c>
      <c r="G435" s="6">
        <v>2216688</v>
      </c>
      <c r="H435" s="6">
        <v>4266503</v>
      </c>
      <c r="I435" s="12">
        <f t="shared" si="172"/>
        <v>8533006</v>
      </c>
      <c r="J435" s="6">
        <v>1769765.82666</v>
      </c>
      <c r="K435" s="12">
        <f t="shared" si="173"/>
        <v>14158126.61328</v>
      </c>
      <c r="L435" s="6">
        <f t="shared" si="174"/>
        <v>95.531796</v>
      </c>
      <c r="M435" s="6">
        <f t="shared" si="175"/>
        <v>5242880</v>
      </c>
      <c r="N435" s="13">
        <f t="shared" si="176"/>
        <v>0.60269315518030719</v>
      </c>
      <c r="O435" s="13"/>
      <c r="P435" s="7">
        <f t="shared" si="177"/>
        <v>4.071335518942708E-3</v>
      </c>
      <c r="Q435" s="7">
        <f t="shared" si="178"/>
        <v>0</v>
      </c>
      <c r="R435" s="6">
        <f t="shared" si="179"/>
        <v>4.071335518942708E-3</v>
      </c>
      <c r="S435" s="6">
        <f t="shared" si="180"/>
        <v>4.071335518942708E-3</v>
      </c>
      <c r="T435" s="7">
        <f t="shared" si="181"/>
        <v>3.1646093799832698E-3</v>
      </c>
      <c r="U435" s="7">
        <f t="shared" si="182"/>
        <v>7.4676625737574678E-2</v>
      </c>
      <c r="V435" s="7">
        <f t="shared" si="183"/>
        <v>1.0048951488130891</v>
      </c>
      <c r="W435" s="6">
        <f t="shared" si="184"/>
        <v>1.082736383930647</v>
      </c>
      <c r="X435" s="6">
        <v>3.9280000000000001E-3</v>
      </c>
      <c r="Y435" s="6">
        <v>1.1135094400000001</v>
      </c>
      <c r="Z435" s="6">
        <f t="shared" si="185"/>
        <v>3.6490712561789178</v>
      </c>
      <c r="AA435" s="6">
        <f t="shared" si="187"/>
        <v>3.6490712561789178</v>
      </c>
      <c r="AB435" s="6">
        <f t="shared" si="186"/>
        <v>2.7636098055309795</v>
      </c>
    </row>
    <row r="436" spans="5:28">
      <c r="E436" s="12">
        <f t="shared" si="170"/>
        <v>1.0806132491603788</v>
      </c>
      <c r="F436" s="12">
        <f t="shared" si="171"/>
        <v>11499085.5</v>
      </c>
      <c r="G436" s="6">
        <v>221119</v>
      </c>
      <c r="H436" s="6">
        <v>7666057</v>
      </c>
      <c r="I436" s="12">
        <f t="shared" si="172"/>
        <v>15332114</v>
      </c>
      <c r="J436" s="6">
        <v>1553258.018066</v>
      </c>
      <c r="K436" s="12">
        <f t="shared" si="173"/>
        <v>12426064.144528</v>
      </c>
      <c r="L436" s="6">
        <f t="shared" si="174"/>
        <v>96.415064000000001</v>
      </c>
      <c r="M436" s="6">
        <f t="shared" si="175"/>
        <v>5242880</v>
      </c>
      <c r="N436" s="13">
        <f t="shared" si="176"/>
        <v>1.2338672826465105</v>
      </c>
      <c r="O436" s="13"/>
      <c r="P436" s="7">
        <f t="shared" si="177"/>
        <v>7.3153798683229278E-3</v>
      </c>
      <c r="Q436" s="7">
        <f t="shared" si="178"/>
        <v>0</v>
      </c>
      <c r="R436" s="6">
        <f t="shared" si="179"/>
        <v>7.3153798683229278E-3</v>
      </c>
      <c r="S436" s="6">
        <f t="shared" si="180"/>
        <v>7.3153798683229278E-3</v>
      </c>
      <c r="T436" s="7">
        <f t="shared" si="181"/>
        <v>5.6861734047031973E-3</v>
      </c>
      <c r="U436" s="7">
        <f t="shared" si="182"/>
        <v>6.5540912781612656E-2</v>
      </c>
      <c r="V436" s="7">
        <f t="shared" si="183"/>
        <v>0.5208672410853995</v>
      </c>
      <c r="W436" s="6">
        <f t="shared" si="184"/>
        <v>0.5920943272717154</v>
      </c>
      <c r="X436" s="6">
        <v>2.036E-3</v>
      </c>
      <c r="Y436" s="6">
        <v>0.61783098666598801</v>
      </c>
      <c r="Z436" s="6">
        <f t="shared" si="185"/>
        <v>259.30156524179415</v>
      </c>
      <c r="AA436" s="6">
        <f t="shared" si="187"/>
        <v>259.30156524179415</v>
      </c>
      <c r="AB436" s="6">
        <f t="shared" si="186"/>
        <v>4.1656472319648108</v>
      </c>
    </row>
    <row r="437" spans="5:28">
      <c r="E437" s="12">
        <f t="shared" si="170"/>
        <v>1.0759338887044196</v>
      </c>
      <c r="F437" s="12">
        <f t="shared" si="171"/>
        <v>11720106</v>
      </c>
      <c r="G437" s="6">
        <v>140874</v>
      </c>
      <c r="H437" s="6">
        <v>7813404</v>
      </c>
      <c r="I437" s="12">
        <f t="shared" si="172"/>
        <v>15626808</v>
      </c>
      <c r="J437" s="6">
        <v>1576257.403076</v>
      </c>
      <c r="K437" s="12">
        <f t="shared" si="173"/>
        <v>12610059.224608</v>
      </c>
      <c r="L437" s="6">
        <f t="shared" si="174"/>
        <v>96.578327999999999</v>
      </c>
      <c r="M437" s="6">
        <f t="shared" si="175"/>
        <v>5242880</v>
      </c>
      <c r="N437" s="13">
        <f t="shared" si="176"/>
        <v>1.2392335136305261</v>
      </c>
      <c r="O437" s="13"/>
      <c r="P437" s="7">
        <f t="shared" si="177"/>
        <v>7.4559866075446391E-3</v>
      </c>
      <c r="Q437" s="7">
        <f t="shared" si="178"/>
        <v>0</v>
      </c>
      <c r="R437" s="6">
        <f t="shared" si="179"/>
        <v>7.4559866075446391E-3</v>
      </c>
      <c r="S437" s="6">
        <f t="shared" si="180"/>
        <v>7.4559866075446391E-3</v>
      </c>
      <c r="T437" s="7">
        <f t="shared" si="181"/>
        <v>5.7954656513774395E-3</v>
      </c>
      <c r="U437" s="7">
        <f t="shared" si="182"/>
        <v>6.6511389463167508E-2</v>
      </c>
      <c r="V437" s="7">
        <f t="shared" si="183"/>
        <v>0.55207834295790381</v>
      </c>
      <c r="W437" s="6">
        <f t="shared" si="184"/>
        <v>0.62438519807244874</v>
      </c>
      <c r="X437" s="6">
        <v>2.1580000000000002E-3</v>
      </c>
      <c r="Y437" s="6">
        <v>0.64114180000000009</v>
      </c>
      <c r="Z437" s="6">
        <f t="shared" si="185"/>
        <v>245.50447671661902</v>
      </c>
      <c r="AA437" s="6">
        <f t="shared" si="187"/>
        <v>245.50447671661902</v>
      </c>
      <c r="AB437" s="6">
        <f t="shared" si="186"/>
        <v>2.6135563033873863</v>
      </c>
    </row>
    <row r="438" spans="5:28">
      <c r="E438" s="12">
        <f t="shared" si="170"/>
        <v>1.0678136179128874</v>
      </c>
      <c r="F438" s="12">
        <f t="shared" si="171"/>
        <v>11838292.5</v>
      </c>
      <c r="G438" s="6">
        <v>112985</v>
      </c>
      <c r="H438" s="6">
        <v>7892195</v>
      </c>
      <c r="I438" s="12">
        <f t="shared" si="172"/>
        <v>15784390</v>
      </c>
      <c r="J438" s="6">
        <v>1580136.2430420001</v>
      </c>
      <c r="K438" s="12">
        <f t="shared" si="173"/>
        <v>12641089.944336001</v>
      </c>
      <c r="L438" s="6">
        <f t="shared" si="174"/>
        <v>96.966040000000007</v>
      </c>
      <c r="M438" s="6">
        <f t="shared" si="175"/>
        <v>5242880</v>
      </c>
      <c r="N438" s="13">
        <f t="shared" si="176"/>
        <v>1.2486573602043227</v>
      </c>
      <c r="O438" s="13"/>
      <c r="P438" s="7">
        <f t="shared" si="177"/>
        <v>7.5311733815544117E-3</v>
      </c>
      <c r="Q438" s="7">
        <f t="shared" si="178"/>
        <v>0</v>
      </c>
      <c r="R438" s="6">
        <f t="shared" si="179"/>
        <v>7.5311733815544117E-3</v>
      </c>
      <c r="S438" s="6">
        <f t="shared" si="180"/>
        <v>7.5311733815544117E-3</v>
      </c>
      <c r="T438" s="7">
        <f t="shared" si="181"/>
        <v>5.8539075973126145E-3</v>
      </c>
      <c r="U438" s="7">
        <f t="shared" si="182"/>
        <v>6.667506008900595E-2</v>
      </c>
      <c r="V438" s="7">
        <f t="shared" si="183"/>
        <v>0.53570530591003263</v>
      </c>
      <c r="W438" s="6">
        <f t="shared" si="184"/>
        <v>0.60823427359635118</v>
      </c>
      <c r="X438" s="6">
        <v>2.0939999999999999E-3</v>
      </c>
      <c r="Y438" s="6">
        <v>0.62620372000069802</v>
      </c>
      <c r="Z438" s="6">
        <f t="shared" si="185"/>
        <v>259.65488928149057</v>
      </c>
      <c r="AA438" s="6">
        <f t="shared" si="187"/>
        <v>259.65488928149057</v>
      </c>
      <c r="AB438" s="6">
        <f t="shared" si="186"/>
        <v>2.8695847422188425</v>
      </c>
    </row>
    <row r="439" spans="5:28">
      <c r="E439" s="12">
        <f t="shared" si="170"/>
        <v>1.1329387694814015</v>
      </c>
      <c r="F439" s="12">
        <f t="shared" si="171"/>
        <v>11219014.5</v>
      </c>
      <c r="G439" s="6">
        <v>445315</v>
      </c>
      <c r="H439" s="6">
        <v>7479343</v>
      </c>
      <c r="I439" s="12">
        <f t="shared" si="172"/>
        <v>14958686</v>
      </c>
      <c r="J439" s="6">
        <v>1588807.060303</v>
      </c>
      <c r="K439" s="12">
        <f t="shared" si="173"/>
        <v>12710456.482424</v>
      </c>
      <c r="L439" s="6">
        <f t="shared" si="174"/>
        <v>98.658416000000003</v>
      </c>
      <c r="M439" s="6">
        <f t="shared" si="175"/>
        <v>5242880</v>
      </c>
      <c r="N439" s="13">
        <f t="shared" si="176"/>
        <v>1.1768803127318714</v>
      </c>
      <c r="O439" s="13"/>
      <c r="P439" s="7">
        <f t="shared" si="177"/>
        <v>7.1372069383885371E-3</v>
      </c>
      <c r="Q439" s="7">
        <f t="shared" si="178"/>
        <v>0</v>
      </c>
      <c r="R439" s="6">
        <f t="shared" si="179"/>
        <v>7.1372069383885371E-3</v>
      </c>
      <c r="S439" s="6">
        <f t="shared" si="180"/>
        <v>7.1372069383885371E-3</v>
      </c>
      <c r="T439" s="7">
        <f t="shared" si="181"/>
        <v>5.5476813244739803E-3</v>
      </c>
      <c r="U439" s="7">
        <f t="shared" si="182"/>
        <v>6.7040931870280318E-2</v>
      </c>
      <c r="V439" s="7">
        <f t="shared" si="183"/>
        <v>0.64929325042963837</v>
      </c>
      <c r="W439" s="6">
        <f t="shared" si="184"/>
        <v>0.72188186362439266</v>
      </c>
      <c r="X439" s="6">
        <v>2.5379999999999999E-3</v>
      </c>
      <c r="Y439" s="6">
        <v>0.74036632499999988</v>
      </c>
      <c r="Z439" s="6">
        <f t="shared" si="185"/>
        <v>181.21382735967441</v>
      </c>
      <c r="AA439" s="6">
        <f t="shared" si="187"/>
        <v>181.21382735967441</v>
      </c>
      <c r="AB439" s="6">
        <f t="shared" si="186"/>
        <v>2.4966642527409957</v>
      </c>
    </row>
    <row r="440" spans="5:28">
      <c r="E440" s="12">
        <f t="shared" si="170"/>
        <v>1.0653863641038364</v>
      </c>
      <c r="F440" s="12">
        <f t="shared" si="171"/>
        <v>12129051</v>
      </c>
      <c r="G440" s="6">
        <v>121728</v>
      </c>
      <c r="H440" s="6">
        <v>8086034</v>
      </c>
      <c r="I440" s="12">
        <f t="shared" si="172"/>
        <v>16172068</v>
      </c>
      <c r="J440" s="6">
        <v>1615265.6931149999</v>
      </c>
      <c r="K440" s="12">
        <f t="shared" si="173"/>
        <v>12922125.544919999</v>
      </c>
      <c r="L440" s="6">
        <f t="shared" si="174"/>
        <v>99.466967999999994</v>
      </c>
      <c r="M440" s="6">
        <f t="shared" si="175"/>
        <v>5242880</v>
      </c>
      <c r="N440" s="13">
        <f t="shared" si="176"/>
        <v>1.251502157581005</v>
      </c>
      <c r="O440" s="13"/>
      <c r="P440" s="7">
        <f t="shared" si="177"/>
        <v>7.7161453845405424E-3</v>
      </c>
      <c r="Q440" s="7">
        <f t="shared" si="178"/>
        <v>0</v>
      </c>
      <c r="R440" s="6">
        <f t="shared" si="179"/>
        <v>7.7161453845405424E-3</v>
      </c>
      <c r="S440" s="6">
        <f t="shared" si="180"/>
        <v>7.7161453845405424E-3</v>
      </c>
      <c r="T440" s="7">
        <f t="shared" si="181"/>
        <v>5.9976845306949607E-3</v>
      </c>
      <c r="U440" s="7">
        <f t="shared" si="182"/>
        <v>6.8157374164659196E-2</v>
      </c>
      <c r="V440" s="7">
        <f t="shared" si="183"/>
        <v>0.59659253743180329</v>
      </c>
      <c r="W440" s="6">
        <f t="shared" si="184"/>
        <v>0.6707475961271574</v>
      </c>
      <c r="X440" s="6">
        <v>2.3319999999999999E-3</v>
      </c>
      <c r="Y440" s="6">
        <v>0.67964082353037203</v>
      </c>
      <c r="Z440" s="6">
        <f t="shared" si="185"/>
        <v>230.88101992026341</v>
      </c>
      <c r="AA440" s="6">
        <f t="shared" si="187"/>
        <v>230.88101992026341</v>
      </c>
      <c r="AB440" s="6">
        <f t="shared" si="186"/>
        <v>1.3085187197877628</v>
      </c>
    </row>
    <row r="441" spans="5:28">
      <c r="E441" s="12">
        <f t="shared" si="170"/>
        <v>1.0753050891072142</v>
      </c>
      <c r="F441" s="12">
        <f t="shared" si="171"/>
        <v>12277704</v>
      </c>
      <c r="G441" s="6">
        <v>161070</v>
      </c>
      <c r="H441" s="6">
        <v>8185136</v>
      </c>
      <c r="I441" s="12">
        <f t="shared" si="172"/>
        <v>16370272</v>
      </c>
      <c r="J441" s="6">
        <v>1650284.6992190001</v>
      </c>
      <c r="K441" s="12">
        <f t="shared" si="173"/>
        <v>13202277.593752</v>
      </c>
      <c r="L441" s="6">
        <f t="shared" si="174"/>
        <v>101.443032</v>
      </c>
      <c r="M441" s="6">
        <f t="shared" si="175"/>
        <v>5242880</v>
      </c>
      <c r="N441" s="13">
        <f t="shared" si="176"/>
        <v>1.2399581726525171</v>
      </c>
      <c r="O441" s="13"/>
      <c r="P441" s="7">
        <f t="shared" si="177"/>
        <v>7.8107140494631409E-3</v>
      </c>
      <c r="Q441" s="7">
        <f t="shared" si="178"/>
        <v>0</v>
      </c>
      <c r="R441" s="6">
        <f t="shared" si="179"/>
        <v>7.8107140494631409E-3</v>
      </c>
      <c r="S441" s="6">
        <f t="shared" si="180"/>
        <v>7.8107140494631409E-3</v>
      </c>
      <c r="T441" s="7">
        <f t="shared" si="181"/>
        <v>6.0711918313519856E-3</v>
      </c>
      <c r="U441" s="7">
        <f t="shared" si="182"/>
        <v>6.963502797237546E-2</v>
      </c>
      <c r="V441" s="7">
        <f t="shared" si="183"/>
        <v>0.62089626429973699</v>
      </c>
      <c r="W441" s="6">
        <f t="shared" si="184"/>
        <v>0.69660248410346448</v>
      </c>
      <c r="X441" s="6">
        <v>2.4269999999999999E-3</v>
      </c>
      <c r="Y441" s="6">
        <v>0.71260765000080895</v>
      </c>
      <c r="Z441" s="6">
        <f t="shared" si="185"/>
        <v>221.8258776045794</v>
      </c>
      <c r="AA441" s="6">
        <f t="shared" si="187"/>
        <v>221.8258776045794</v>
      </c>
      <c r="AB441" s="6">
        <f t="shared" si="186"/>
        <v>2.2459997303321533</v>
      </c>
    </row>
    <row r="442" spans="5:28">
      <c r="E442" s="12">
        <f t="shared" si="170"/>
        <v>1.7050004405309478</v>
      </c>
      <c r="F442" s="12">
        <f t="shared" si="171"/>
        <v>7867815</v>
      </c>
      <c r="G442" s="6">
        <v>1971281</v>
      </c>
      <c r="H442" s="6">
        <v>5245210</v>
      </c>
      <c r="I442" s="12">
        <f t="shared" si="172"/>
        <v>10490420</v>
      </c>
      <c r="J442" s="6">
        <v>1676828.5051269999</v>
      </c>
      <c r="K442" s="12">
        <f t="shared" si="173"/>
        <v>13414628.041015999</v>
      </c>
      <c r="L442" s="6">
        <f t="shared" si="174"/>
        <v>102.36814</v>
      </c>
      <c r="M442" s="6">
        <f t="shared" si="175"/>
        <v>5242880</v>
      </c>
      <c r="N442" s="13">
        <f t="shared" si="176"/>
        <v>0.78201348318603658</v>
      </c>
      <c r="O442" s="13"/>
      <c r="P442" s="7">
        <f t="shared" si="177"/>
        <v>5.0052724156794169E-3</v>
      </c>
      <c r="Q442" s="7">
        <f t="shared" si="178"/>
        <v>0</v>
      </c>
      <c r="R442" s="6">
        <f t="shared" si="179"/>
        <v>5.0052724156794169E-3</v>
      </c>
      <c r="S442" s="6">
        <f t="shared" si="180"/>
        <v>5.0052724156794169E-3</v>
      </c>
      <c r="T442" s="7">
        <f t="shared" si="181"/>
        <v>3.8905494185711453E-3</v>
      </c>
      <c r="U442" s="7">
        <f t="shared" si="182"/>
        <v>7.0755064210832747E-2</v>
      </c>
      <c r="V442" s="7">
        <f t="shared" si="183"/>
        <v>0.84346723666923484</v>
      </c>
      <c r="W442" s="6">
        <f t="shared" si="184"/>
        <v>0.91811285029863876</v>
      </c>
      <c r="X442" s="6">
        <v>3.297E-3</v>
      </c>
      <c r="Y442" s="6">
        <v>0.97267494545394606</v>
      </c>
      <c r="Z442" s="6">
        <f t="shared" si="185"/>
        <v>51.812933444932277</v>
      </c>
      <c r="AA442" s="6">
        <f t="shared" si="187"/>
        <v>51.812933444932277</v>
      </c>
      <c r="AB442" s="6">
        <f t="shared" si="186"/>
        <v>5.6094891114773437</v>
      </c>
    </row>
    <row r="443" spans="5:28">
      <c r="E443" s="12">
        <f t="shared" si="170"/>
        <v>1.0679502704785029</v>
      </c>
      <c r="F443" s="12">
        <f t="shared" si="171"/>
        <v>12677092.5</v>
      </c>
      <c r="G443" s="6">
        <v>112985</v>
      </c>
      <c r="H443" s="6">
        <v>8451395</v>
      </c>
      <c r="I443" s="12">
        <f t="shared" si="172"/>
        <v>16902790</v>
      </c>
      <c r="J443" s="6">
        <v>1692313.045532</v>
      </c>
      <c r="K443" s="12">
        <f t="shared" si="173"/>
        <v>13538504.364256</v>
      </c>
      <c r="L443" s="6">
        <f t="shared" si="174"/>
        <v>103.67644</v>
      </c>
      <c r="M443" s="6">
        <f t="shared" si="175"/>
        <v>5242880</v>
      </c>
      <c r="N443" s="13">
        <f t="shared" si="176"/>
        <v>1.2484975847573161</v>
      </c>
      <c r="O443" s="13"/>
      <c r="P443" s="7">
        <f t="shared" si="177"/>
        <v>8.0647932623309545E-3</v>
      </c>
      <c r="Q443" s="7">
        <f t="shared" si="178"/>
        <v>0</v>
      </c>
      <c r="R443" s="6">
        <f t="shared" si="179"/>
        <v>8.0647932623309545E-3</v>
      </c>
      <c r="S443" s="6">
        <f t="shared" si="180"/>
        <v>8.0647932623309545E-3</v>
      </c>
      <c r="T443" s="7">
        <f t="shared" si="181"/>
        <v>6.2686851247833898E-3</v>
      </c>
      <c r="U443" s="7">
        <f t="shared" si="182"/>
        <v>7.1408446263488176E-2</v>
      </c>
      <c r="V443" s="7">
        <f t="shared" si="183"/>
        <v>0.5612881762973313</v>
      </c>
      <c r="W443" s="6">
        <f t="shared" si="184"/>
        <v>0.63896530768560289</v>
      </c>
      <c r="X443" s="6">
        <v>2.1940000000000002E-3</v>
      </c>
      <c r="Y443" s="6">
        <v>0.66147728750000001</v>
      </c>
      <c r="Z443" s="6">
        <f t="shared" si="185"/>
        <v>267.58401377989765</v>
      </c>
      <c r="AA443" s="6">
        <f t="shared" si="187"/>
        <v>267.58401377989765</v>
      </c>
      <c r="AB443" s="6">
        <f t="shared" si="186"/>
        <v>3.4032884030651043</v>
      </c>
    </row>
    <row r="444" spans="5:28">
      <c r="E444" s="12">
        <f t="shared" si="170"/>
        <v>1.0734099621569111</v>
      </c>
      <c r="F444" s="12">
        <f t="shared" si="171"/>
        <v>12774750</v>
      </c>
      <c r="G444" s="6">
        <v>116158</v>
      </c>
      <c r="H444" s="6">
        <v>8516500</v>
      </c>
      <c r="I444" s="12">
        <f t="shared" si="172"/>
        <v>17033000</v>
      </c>
      <c r="J444" s="6">
        <v>1714067.9892579999</v>
      </c>
      <c r="K444" s="12">
        <f t="shared" si="173"/>
        <v>13712543.914063999</v>
      </c>
      <c r="L444" s="6">
        <f t="shared" si="174"/>
        <v>104.52115999999999</v>
      </c>
      <c r="M444" s="6">
        <f t="shared" si="175"/>
        <v>5242880</v>
      </c>
      <c r="N444" s="13">
        <f t="shared" si="176"/>
        <v>1.2421473438295021</v>
      </c>
      <c r="O444" s="13"/>
      <c r="P444" s="7">
        <f t="shared" si="177"/>
        <v>8.1269200905461844E-3</v>
      </c>
      <c r="Q444" s="7">
        <f t="shared" si="178"/>
        <v>0</v>
      </c>
      <c r="R444" s="6">
        <f t="shared" si="179"/>
        <v>8.1269200905461844E-3</v>
      </c>
      <c r="S444" s="6">
        <f t="shared" si="180"/>
        <v>8.1269200905461844E-3</v>
      </c>
      <c r="T444" s="7">
        <f t="shared" si="181"/>
        <v>6.3169757022619039E-3</v>
      </c>
      <c r="U444" s="7">
        <f t="shared" si="182"/>
        <v>7.2326412791090589E-2</v>
      </c>
      <c r="V444" s="7">
        <f t="shared" si="183"/>
        <v>0.60784900040221468</v>
      </c>
      <c r="W444" s="6">
        <f t="shared" si="184"/>
        <v>0.68649238889556718</v>
      </c>
      <c r="X444" s="6">
        <v>2.3760000000000001E-3</v>
      </c>
      <c r="Y444" s="6">
        <v>0.70539247058781607</v>
      </c>
      <c r="Z444" s="6">
        <f t="shared" si="185"/>
        <v>242.04209135295392</v>
      </c>
      <c r="AA444" s="6">
        <f t="shared" si="187"/>
        <v>242.04209135295392</v>
      </c>
      <c r="AB444" s="6">
        <f t="shared" si="186"/>
        <v>2.6793710565834519</v>
      </c>
    </row>
    <row r="445" spans="5:28">
      <c r="E445" s="12">
        <f t="shared" si="170"/>
        <v>1.2097115771241376</v>
      </c>
      <c r="F445" s="12">
        <f t="shared" si="171"/>
        <v>11375064</v>
      </c>
      <c r="G445" s="6">
        <v>683446</v>
      </c>
      <c r="H445" s="6">
        <v>7583376</v>
      </c>
      <c r="I445" s="12">
        <f t="shared" si="172"/>
        <v>15166752</v>
      </c>
      <c r="J445" s="6">
        <v>1720068.326416</v>
      </c>
      <c r="K445" s="12">
        <f t="shared" si="173"/>
        <v>13760546.611328</v>
      </c>
      <c r="L445" s="6">
        <f t="shared" si="174"/>
        <v>104.669432</v>
      </c>
      <c r="M445" s="6">
        <f t="shared" si="175"/>
        <v>5242880</v>
      </c>
      <c r="N445" s="13">
        <f t="shared" si="176"/>
        <v>1.1021910995537327</v>
      </c>
      <c r="O445" s="13"/>
      <c r="P445" s="7">
        <f t="shared" si="177"/>
        <v>7.2364810389908725E-3</v>
      </c>
      <c r="Q445" s="7">
        <f t="shared" si="178"/>
        <v>0</v>
      </c>
      <c r="R445" s="6">
        <f t="shared" si="179"/>
        <v>7.2364810389908725E-3</v>
      </c>
      <c r="S445" s="6">
        <f t="shared" si="180"/>
        <v>7.2364810389908725E-3</v>
      </c>
      <c r="T445" s="7">
        <f t="shared" si="181"/>
        <v>5.6248461143798582E-3</v>
      </c>
      <c r="U445" s="7">
        <f t="shared" si="182"/>
        <v>7.257960161726025E-2</v>
      </c>
      <c r="V445" s="7">
        <f t="shared" si="183"/>
        <v>0.77157937088092576</v>
      </c>
      <c r="W445" s="6">
        <f t="shared" si="184"/>
        <v>0.84978381861256591</v>
      </c>
      <c r="X445" s="6">
        <v>3.016E-3</v>
      </c>
      <c r="Y445" s="6">
        <v>0.85657141818154403</v>
      </c>
      <c r="Z445" s="6">
        <f t="shared" si="185"/>
        <v>139.93637397184594</v>
      </c>
      <c r="AA445" s="6">
        <f t="shared" si="187"/>
        <v>139.93637397184594</v>
      </c>
      <c r="AB445" s="6">
        <f t="shared" si="186"/>
        <v>0.79241490258778846</v>
      </c>
    </row>
    <row r="446" spans="5:28">
      <c r="E446" s="12">
        <f t="shared" si="170"/>
        <v>1.2087536473636604</v>
      </c>
      <c r="F446" s="12">
        <f t="shared" si="171"/>
        <v>11400892.5</v>
      </c>
      <c r="G446" s="6">
        <v>685230</v>
      </c>
      <c r="H446" s="6">
        <v>7600595</v>
      </c>
      <c r="I446" s="12">
        <f t="shared" si="172"/>
        <v>15201190</v>
      </c>
      <c r="J446" s="6">
        <v>1722608.799072</v>
      </c>
      <c r="K446" s="12">
        <f t="shared" si="173"/>
        <v>13780870.392576</v>
      </c>
      <c r="L446" s="6">
        <f t="shared" si="174"/>
        <v>104.91173999999999</v>
      </c>
      <c r="M446" s="6">
        <f t="shared" si="175"/>
        <v>5242880</v>
      </c>
      <c r="N446" s="13">
        <f t="shared" si="176"/>
        <v>1.1030645791567093</v>
      </c>
      <c r="O446" s="13"/>
      <c r="P446" s="7">
        <f t="shared" si="177"/>
        <v>7.2529123707632103E-3</v>
      </c>
      <c r="Q446" s="7">
        <f t="shared" si="178"/>
        <v>0</v>
      </c>
      <c r="R446" s="6">
        <f t="shared" si="179"/>
        <v>7.2529123707632103E-3</v>
      </c>
      <c r="S446" s="6">
        <f t="shared" si="180"/>
        <v>7.2529123707632103E-3</v>
      </c>
      <c r="T446" s="7">
        <f t="shared" si="181"/>
        <v>5.6376180282666959E-3</v>
      </c>
      <c r="U446" s="7">
        <f t="shared" si="182"/>
        <v>7.2686798808476616E-2</v>
      </c>
      <c r="V446" s="7">
        <f t="shared" si="183"/>
        <v>0.75674130605629253</v>
      </c>
      <c r="W446" s="6">
        <f t="shared" si="184"/>
        <v>0.83506572289303582</v>
      </c>
      <c r="X446" s="6">
        <v>2.9580000000000001E-3</v>
      </c>
      <c r="Y446" s="6">
        <v>0.84060444000000001</v>
      </c>
      <c r="Z446" s="6">
        <f t="shared" si="185"/>
        <v>145.19649664513895</v>
      </c>
      <c r="AA446" s="6">
        <f t="shared" si="187"/>
        <v>145.19649664513895</v>
      </c>
      <c r="AB446" s="6">
        <f t="shared" si="186"/>
        <v>0.65889696073508552</v>
      </c>
    </row>
    <row r="447" spans="5:28">
      <c r="E447" s="12">
        <f t="shared" si="170"/>
        <v>1.0005999638078822</v>
      </c>
      <c r="F447" s="12">
        <f t="shared" si="171"/>
        <v>13172923.5</v>
      </c>
      <c r="G447" s="6">
        <v>35696</v>
      </c>
      <c r="H447" s="6">
        <v>8781949</v>
      </c>
      <c r="I447" s="12">
        <f t="shared" si="172"/>
        <v>17563898</v>
      </c>
      <c r="J447" s="6">
        <v>1647603.3471679999</v>
      </c>
      <c r="K447" s="12">
        <f t="shared" si="173"/>
        <v>13180826.777344</v>
      </c>
      <c r="L447" s="6">
        <f t="shared" si="174"/>
        <v>106.097308</v>
      </c>
      <c r="M447" s="6">
        <f t="shared" si="175"/>
        <v>5242880</v>
      </c>
      <c r="N447" s="13">
        <f t="shared" si="176"/>
        <v>1.3325338612438096</v>
      </c>
      <c r="O447" s="13"/>
      <c r="P447" s="7">
        <f t="shared" si="177"/>
        <v>8.3802263561618007E-3</v>
      </c>
      <c r="Q447" s="7">
        <f t="shared" si="178"/>
        <v>0</v>
      </c>
      <c r="R447" s="6">
        <f t="shared" si="179"/>
        <v>8.3802263561618007E-3</v>
      </c>
      <c r="S447" s="6">
        <f t="shared" si="180"/>
        <v>8.3802263561618007E-3</v>
      </c>
      <c r="T447" s="7">
        <f t="shared" si="181"/>
        <v>6.5138681913348463E-3</v>
      </c>
      <c r="U447" s="7">
        <f t="shared" si="182"/>
        <v>6.9521886267090577E-2</v>
      </c>
      <c r="V447" s="7">
        <f t="shared" si="183"/>
        <v>0.9255882506124633</v>
      </c>
      <c r="W447" s="6">
        <f t="shared" si="184"/>
        <v>1.0016240050708887</v>
      </c>
      <c r="X447" s="6">
        <v>3.6180000000000001E-3</v>
      </c>
      <c r="Y447" s="6">
        <v>0.9759694153851719</v>
      </c>
      <c r="Z447" s="6">
        <f t="shared" si="185"/>
        <v>131.62593577008849</v>
      </c>
      <c r="AA447" s="6">
        <f t="shared" si="187"/>
        <v>131.62593577008849</v>
      </c>
      <c r="AB447" s="6">
        <f t="shared" si="186"/>
        <v>2.6286263976409585</v>
      </c>
    </row>
    <row r="448" spans="5:28">
      <c r="E448" s="12">
        <f t="shared" si="170"/>
        <v>1.0228399989305919</v>
      </c>
      <c r="F448" s="12">
        <f t="shared" si="171"/>
        <v>13151199</v>
      </c>
      <c r="G448" s="6">
        <v>56814</v>
      </c>
      <c r="H448" s="6">
        <v>8767466</v>
      </c>
      <c r="I448" s="12">
        <f t="shared" si="172"/>
        <v>17534932</v>
      </c>
      <c r="J448" s="6">
        <v>1681446.546387</v>
      </c>
      <c r="K448" s="12">
        <f t="shared" si="173"/>
        <v>13451572.371096</v>
      </c>
      <c r="L448" s="6">
        <f t="shared" si="174"/>
        <v>106.345872</v>
      </c>
      <c r="M448" s="6">
        <f t="shared" si="175"/>
        <v>5242880</v>
      </c>
      <c r="N448" s="13">
        <f t="shared" si="176"/>
        <v>1.3035600237841414</v>
      </c>
      <c r="O448" s="13"/>
      <c r="P448" s="7">
        <f t="shared" si="177"/>
        <v>8.3664058684413314E-3</v>
      </c>
      <c r="Q448" s="7">
        <f t="shared" si="178"/>
        <v>0</v>
      </c>
      <c r="R448" s="6">
        <f t="shared" si="179"/>
        <v>8.3664058684413314E-3</v>
      </c>
      <c r="S448" s="6">
        <f t="shared" si="180"/>
        <v>8.3664058684413314E-3</v>
      </c>
      <c r="T448" s="7">
        <f t="shared" si="181"/>
        <v>6.5031256610588112E-3</v>
      </c>
      <c r="U448" s="7">
        <f t="shared" si="182"/>
        <v>7.0949926001934532E-2</v>
      </c>
      <c r="V448" s="7">
        <f t="shared" si="183"/>
        <v>1.2561189360163612</v>
      </c>
      <c r="W448" s="6">
        <f t="shared" si="184"/>
        <v>1.3335719876793546</v>
      </c>
      <c r="X448" s="6">
        <v>4.9100000000000003E-3</v>
      </c>
      <c r="Y448" s="6">
        <v>1.2561621250000001</v>
      </c>
      <c r="Z448" s="6">
        <f t="shared" si="185"/>
        <v>70.395231536483323</v>
      </c>
      <c r="AA448" s="6">
        <f t="shared" si="187"/>
        <v>70.395231536483323</v>
      </c>
      <c r="AB448" s="6">
        <f t="shared" si="186"/>
        <v>6.1624101808796734</v>
      </c>
    </row>
    <row r="449" spans="5:28">
      <c r="E449" s="12">
        <f t="shared" si="170"/>
        <v>2.2643024299113863</v>
      </c>
      <c r="F449" s="12">
        <f t="shared" si="171"/>
        <v>7532115</v>
      </c>
      <c r="G449" s="6">
        <v>2394385</v>
      </c>
      <c r="H449" s="6">
        <v>5021410</v>
      </c>
      <c r="I449" s="12">
        <f t="shared" si="172"/>
        <v>10042820</v>
      </c>
      <c r="J449" s="6">
        <v>2131873.2871090001</v>
      </c>
      <c r="K449" s="12">
        <f t="shared" si="173"/>
        <v>17054986.296872001</v>
      </c>
      <c r="L449" s="6">
        <f t="shared" si="174"/>
        <v>108.14462</v>
      </c>
      <c r="M449" s="6">
        <f t="shared" si="175"/>
        <v>5242880</v>
      </c>
      <c r="N449" s="13">
        <f t="shared" si="176"/>
        <v>0.58884949100439443</v>
      </c>
      <c r="O449" s="13"/>
      <c r="P449" s="7">
        <f t="shared" si="177"/>
        <v>4.7917099526647708E-3</v>
      </c>
      <c r="Q449" s="7">
        <f t="shared" si="178"/>
        <v>0</v>
      </c>
      <c r="R449" s="6">
        <f t="shared" si="179"/>
        <v>4.7917099526647708E-3</v>
      </c>
      <c r="S449" s="6">
        <f t="shared" si="180"/>
        <v>4.7917099526647708E-3</v>
      </c>
      <c r="T449" s="7">
        <f t="shared" si="181"/>
        <v>3.7245493995297298E-3</v>
      </c>
      <c r="U449" s="7">
        <f t="shared" si="182"/>
        <v>8.9956027618538117E-2</v>
      </c>
      <c r="V449" s="7">
        <f t="shared" si="183"/>
        <v>8.636521214048134</v>
      </c>
      <c r="W449" s="6">
        <f t="shared" si="184"/>
        <v>8.730201791066202</v>
      </c>
      <c r="X449" s="6">
        <v>3.3758999999999997E-2</v>
      </c>
      <c r="Y449" s="6">
        <v>7.5875462437499994</v>
      </c>
      <c r="Z449" s="6">
        <f t="shared" si="185"/>
        <v>85.806125914082841</v>
      </c>
      <c r="AA449" s="6">
        <f t="shared" si="187"/>
        <v>85.806125914082841</v>
      </c>
      <c r="AB449" s="6">
        <f t="shared" si="186"/>
        <v>15.059618888747186</v>
      </c>
    </row>
    <row r="450" spans="5:28">
      <c r="E450" s="12">
        <f t="shared" si="170"/>
        <v>1.0687328259350564</v>
      </c>
      <c r="F450" s="12">
        <f t="shared" si="171"/>
        <v>13327258.5</v>
      </c>
      <c r="G450" s="6">
        <v>133123</v>
      </c>
      <c r="H450" s="6">
        <v>8884839</v>
      </c>
      <c r="I450" s="12">
        <f t="shared" si="172"/>
        <v>17769678</v>
      </c>
      <c r="J450" s="6">
        <v>1780409.829834</v>
      </c>
      <c r="K450" s="12">
        <f t="shared" si="173"/>
        <v>14243278.638672</v>
      </c>
      <c r="L450" s="6">
        <f t="shared" si="174"/>
        <v>109.280528</v>
      </c>
      <c r="M450" s="6">
        <f t="shared" si="175"/>
        <v>5242880</v>
      </c>
      <c r="N450" s="13">
        <f t="shared" si="176"/>
        <v>1.2475834006191142</v>
      </c>
      <c r="O450" s="13"/>
      <c r="P450" s="7">
        <f t="shared" si="177"/>
        <v>8.4784097423082575E-3</v>
      </c>
      <c r="Q450" s="7">
        <f t="shared" si="178"/>
        <v>0</v>
      </c>
      <c r="R450" s="6">
        <f t="shared" si="179"/>
        <v>8.4784097423082575E-3</v>
      </c>
      <c r="S450" s="6">
        <f t="shared" si="180"/>
        <v>8.4784097423082575E-3</v>
      </c>
      <c r="T450" s="7">
        <f t="shared" si="181"/>
        <v>6.5901851795348966E-3</v>
      </c>
      <c r="U450" s="7">
        <f t="shared" si="182"/>
        <v>7.5125757611069183E-2</v>
      </c>
      <c r="V450" s="7">
        <f t="shared" si="183"/>
        <v>0.61808214855713417</v>
      </c>
      <c r="W450" s="6">
        <f t="shared" si="184"/>
        <v>0.69979809134773829</v>
      </c>
      <c r="X450" s="6">
        <v>2.4160000000000002E-3</v>
      </c>
      <c r="Y450" s="6">
        <v>0.72314906666747203</v>
      </c>
      <c r="Z450" s="6">
        <f t="shared" si="185"/>
        <v>250.9275555591166</v>
      </c>
      <c r="AA450" s="6">
        <f t="shared" si="187"/>
        <v>250.9275555591166</v>
      </c>
      <c r="AB450" s="6">
        <f t="shared" si="186"/>
        <v>3.2290680298245187</v>
      </c>
    </row>
    <row r="451" spans="5:28">
      <c r="E451" s="12">
        <f t="shared" si="170"/>
        <v>1.0816981985749119</v>
      </c>
      <c r="F451" s="12">
        <f t="shared" si="171"/>
        <v>13415592</v>
      </c>
      <c r="G451" s="6">
        <v>153746</v>
      </c>
      <c r="H451" s="6">
        <v>8943728</v>
      </c>
      <c r="I451" s="12">
        <f t="shared" si="172"/>
        <v>17887456</v>
      </c>
      <c r="J451" s="6">
        <v>1813952.7124020001</v>
      </c>
      <c r="K451" s="12">
        <f t="shared" si="173"/>
        <v>14511621.699216001</v>
      </c>
      <c r="L451" s="6">
        <f t="shared" si="174"/>
        <v>110.39965599999999</v>
      </c>
      <c r="M451" s="6">
        <f t="shared" si="175"/>
        <v>5242880</v>
      </c>
      <c r="N451" s="13">
        <f t="shared" si="176"/>
        <v>1.2326297067795242</v>
      </c>
      <c r="O451" s="13"/>
      <c r="P451" s="7">
        <f t="shared" si="177"/>
        <v>8.5346049160547697E-3</v>
      </c>
      <c r="Q451" s="7">
        <f t="shared" si="178"/>
        <v>0</v>
      </c>
      <c r="R451" s="6">
        <f t="shared" si="179"/>
        <v>8.5346049160547697E-3</v>
      </c>
      <c r="S451" s="6">
        <f t="shared" si="180"/>
        <v>8.5346049160547697E-3</v>
      </c>
      <c r="T451" s="7">
        <f t="shared" si="181"/>
        <v>6.6338651398625548E-3</v>
      </c>
      <c r="U451" s="7">
        <f t="shared" si="182"/>
        <v>7.6541125254604991E-2</v>
      </c>
      <c r="V451" s="7">
        <f t="shared" si="183"/>
        <v>0.63445518560500525</v>
      </c>
      <c r="W451" s="6">
        <f t="shared" si="184"/>
        <v>0.71763017599947276</v>
      </c>
      <c r="X451" s="6">
        <v>2.48E-3</v>
      </c>
      <c r="Y451" s="6">
        <v>0.72862400000000005</v>
      </c>
      <c r="Z451" s="6">
        <f t="shared" si="185"/>
        <v>244.13729500220848</v>
      </c>
      <c r="AA451" s="6">
        <f t="shared" si="187"/>
        <v>244.13729500220848</v>
      </c>
      <c r="AB451" s="6">
        <f t="shared" si="186"/>
        <v>1.5088473616745104</v>
      </c>
    </row>
    <row r="452" spans="5:28">
      <c r="E452" s="12">
        <f t="shared" si="170"/>
        <v>1.0188024867618366</v>
      </c>
      <c r="F452" s="12">
        <f t="shared" si="171"/>
        <v>13960603.5</v>
      </c>
      <c r="G452" s="6">
        <v>16783</v>
      </c>
      <c r="H452" s="6">
        <v>9307069</v>
      </c>
      <c r="I452" s="12">
        <f t="shared" si="172"/>
        <v>18614138</v>
      </c>
      <c r="J452" s="6">
        <v>1777887.1953120001</v>
      </c>
      <c r="K452" s="12">
        <f t="shared" si="173"/>
        <v>14223097.562496001</v>
      </c>
      <c r="L452" s="6">
        <f t="shared" si="174"/>
        <v>112.020488</v>
      </c>
      <c r="M452" s="6">
        <f t="shared" si="175"/>
        <v>5242880</v>
      </c>
      <c r="N452" s="13">
        <f t="shared" si="176"/>
        <v>1.3087260294889953</v>
      </c>
      <c r="O452" s="13"/>
      <c r="P452" s="7">
        <f t="shared" si="177"/>
        <v>8.8813251969940225E-3</v>
      </c>
      <c r="Q452" s="7">
        <f t="shared" si="178"/>
        <v>0</v>
      </c>
      <c r="R452" s="6">
        <f t="shared" si="179"/>
        <v>8.8813251969940225E-3</v>
      </c>
      <c r="S452" s="6">
        <f t="shared" si="180"/>
        <v>8.8813251969940225E-3</v>
      </c>
      <c r="T452" s="7">
        <f t="shared" si="181"/>
        <v>6.903367431723712E-3</v>
      </c>
      <c r="U452" s="7">
        <f t="shared" si="182"/>
        <v>7.501931311359146E-2</v>
      </c>
      <c r="V452" s="7">
        <f t="shared" si="183"/>
        <v>1.6935860196391672</v>
      </c>
      <c r="W452" s="6">
        <f t="shared" si="184"/>
        <v>1.7755087001844825</v>
      </c>
      <c r="X452" s="6">
        <v>6.62E-3</v>
      </c>
      <c r="Y452" s="6">
        <v>1.62081672727032</v>
      </c>
      <c r="Z452" s="6">
        <f t="shared" si="185"/>
        <v>34.158990891148378</v>
      </c>
      <c r="AA452" s="6">
        <f t="shared" si="187"/>
        <v>34.158990891148378</v>
      </c>
      <c r="AB452" s="6">
        <f t="shared" si="186"/>
        <v>9.5440755460788722</v>
      </c>
    </row>
    <row r="453" spans="5:28">
      <c r="E453" s="12">
        <f t="shared" si="170"/>
        <v>1.026471117081647</v>
      </c>
      <c r="F453" s="12">
        <f t="shared" si="171"/>
        <v>13985121</v>
      </c>
      <c r="G453" s="6">
        <v>19242</v>
      </c>
      <c r="H453" s="6">
        <v>9323414</v>
      </c>
      <c r="I453" s="12">
        <f t="shared" si="172"/>
        <v>18646828</v>
      </c>
      <c r="J453" s="6">
        <v>1794415.346924</v>
      </c>
      <c r="K453" s="12">
        <f t="shared" si="173"/>
        <v>14355322.775392</v>
      </c>
      <c r="L453" s="6">
        <f t="shared" si="174"/>
        <v>112.26580800000001</v>
      </c>
      <c r="M453" s="6">
        <f t="shared" si="175"/>
        <v>5242880</v>
      </c>
      <c r="N453" s="13">
        <f t="shared" si="176"/>
        <v>1.2989487099492134</v>
      </c>
      <c r="O453" s="13"/>
      <c r="P453" s="7">
        <f t="shared" si="177"/>
        <v>8.896922509138679E-3</v>
      </c>
      <c r="Q453" s="7">
        <f t="shared" si="178"/>
        <v>0</v>
      </c>
      <c r="R453" s="6">
        <f t="shared" si="179"/>
        <v>8.896922509138679E-3</v>
      </c>
      <c r="S453" s="6">
        <f t="shared" si="180"/>
        <v>8.896922509138679E-3</v>
      </c>
      <c r="T453" s="7">
        <f t="shared" si="181"/>
        <v>6.9154910702904316E-3</v>
      </c>
      <c r="U453" s="7">
        <f t="shared" si="182"/>
        <v>7.5716731141146312E-2</v>
      </c>
      <c r="V453" s="7">
        <f t="shared" si="183"/>
        <v>0.70020316250036263</v>
      </c>
      <c r="W453" s="6">
        <f t="shared" si="184"/>
        <v>0.78283538471179936</v>
      </c>
      <c r="X453" s="6">
        <v>2.7369999999999998E-3</v>
      </c>
      <c r="Y453" s="6">
        <v>0.78354835999999983</v>
      </c>
      <c r="Z453" s="6">
        <f t="shared" si="185"/>
        <v>225.06110738541031</v>
      </c>
      <c r="AA453" s="6">
        <f t="shared" si="187"/>
        <v>225.06110738541031</v>
      </c>
      <c r="AB453" s="6">
        <f t="shared" si="186"/>
        <v>9.0993144086277997E-2</v>
      </c>
    </row>
    <row r="454" spans="5:28">
      <c r="E454" s="12">
        <f t="shared" ref="E454:E517" si="188">K454/F454</f>
        <v>1.0706945707069992</v>
      </c>
      <c r="F454" s="12">
        <f t="shared" ref="F454:F517" si="189">H454*1.5</f>
        <v>14630355</v>
      </c>
      <c r="G454" s="6">
        <v>97578</v>
      </c>
      <c r="H454" s="6">
        <v>9753570</v>
      </c>
      <c r="I454" s="12">
        <f t="shared" ref="I454:I517" si="190">2*H454</f>
        <v>19507140</v>
      </c>
      <c r="J454" s="6">
        <v>1958080.2082519999</v>
      </c>
      <c r="K454" s="12">
        <f t="shared" ref="K454:K517" si="191">J454*8</f>
        <v>15664641.666015999</v>
      </c>
      <c r="L454" s="6">
        <f t="shared" ref="L454:L517" si="192">((H454+2*G454)*8+(G454+H454)*4)/1000000</f>
        <v>118.9944</v>
      </c>
      <c r="M454" s="6">
        <f t="shared" ref="M454:M517" si="193">40*2^20/8</f>
        <v>5242880</v>
      </c>
      <c r="N454" s="13">
        <f t="shared" ref="N454:N517" si="194">I454/K454</f>
        <v>1.2452975571295826</v>
      </c>
      <c r="O454" s="13"/>
      <c r="P454" s="7">
        <f t="shared" ref="P454:P517" si="195">$B$32*I454</f>
        <v>9.3074013958255805E-3</v>
      </c>
      <c r="Q454" s="7">
        <f t="shared" ref="Q454:Q517" si="196">$C$32*K454</f>
        <v>0</v>
      </c>
      <c r="R454" s="6">
        <f t="shared" ref="R454:R517" si="197">P454+Q454</f>
        <v>9.3074013958255805E-3</v>
      </c>
      <c r="S454" s="6">
        <f t="shared" ref="S454:S517" si="198">MAX(P454,Q454)</f>
        <v>9.3074013958255805E-3</v>
      </c>
      <c r="T454" s="7">
        <f t="shared" ref="T454:T517" si="199">$D$32*I454</f>
        <v>7.2345523043868534E-3</v>
      </c>
      <c r="U454" s="7">
        <f t="shared" ref="U454:U517" si="200">$E$32*K454</f>
        <v>8.2622695428437948E-2</v>
      </c>
      <c r="V454" s="7">
        <f t="shared" ref="V454:V517" si="201">X454*$F$32</f>
        <v>0.64340919024055976</v>
      </c>
      <c r="W454" s="6">
        <f t="shared" ref="W454:W517" si="202">SUM(T454:V454)</f>
        <v>0.73326643797338453</v>
      </c>
      <c r="X454" s="6">
        <v>2.5149999999999999E-3</v>
      </c>
      <c r="Y454" s="6">
        <v>0.74522244444416497</v>
      </c>
      <c r="Z454" s="6">
        <f t="shared" ref="Z454:Z517" si="203">ABS(S454-X454)/ABS(X454)*100</f>
        <v>270.07560221970499</v>
      </c>
      <c r="AA454" s="6">
        <f t="shared" si="187"/>
        <v>270.07560221970499</v>
      </c>
      <c r="AB454" s="6">
        <f t="shared" ref="AB454:AB517" si="204">ABS(W454-Y454)/ABS(Y454)*100</f>
        <v>1.6043540502457618</v>
      </c>
    </row>
    <row r="455" spans="5:28">
      <c r="E455" s="12">
        <f t="shared" si="188"/>
        <v>1.255228285072721</v>
      </c>
      <c r="F455" s="12">
        <f t="shared" si="189"/>
        <v>13382683.5</v>
      </c>
      <c r="G455" s="6">
        <v>806529</v>
      </c>
      <c r="H455" s="6">
        <v>8921789</v>
      </c>
      <c r="I455" s="12">
        <f t="shared" si="190"/>
        <v>17843578</v>
      </c>
      <c r="J455" s="6">
        <v>2099790.3574219998</v>
      </c>
      <c r="K455" s="12">
        <f t="shared" si="191"/>
        <v>16798322.859375998</v>
      </c>
      <c r="L455" s="6">
        <f t="shared" si="192"/>
        <v>123.192048</v>
      </c>
      <c r="M455" s="6">
        <f t="shared" si="193"/>
        <v>5242880</v>
      </c>
      <c r="N455" s="13">
        <f t="shared" si="194"/>
        <v>1.0622237796817073</v>
      </c>
      <c r="O455" s="13"/>
      <c r="P455" s="7">
        <f t="shared" si="195"/>
        <v>8.5136694965906121E-3</v>
      </c>
      <c r="Q455" s="7">
        <f t="shared" si="196"/>
        <v>0</v>
      </c>
      <c r="R455" s="6">
        <f t="shared" si="197"/>
        <v>8.5136694965906121E-3</v>
      </c>
      <c r="S455" s="6">
        <f t="shared" si="198"/>
        <v>8.5136694965906121E-3</v>
      </c>
      <c r="T455" s="7">
        <f t="shared" si="199"/>
        <v>6.6175922425535756E-3</v>
      </c>
      <c r="U455" s="7">
        <f t="shared" si="200"/>
        <v>8.8602263805998796E-2</v>
      </c>
      <c r="V455" s="7">
        <f t="shared" si="201"/>
        <v>0.73678666715419971</v>
      </c>
      <c r="W455" s="6">
        <f t="shared" si="202"/>
        <v>0.83200652320275204</v>
      </c>
      <c r="X455" s="6">
        <v>2.8800000000000002E-3</v>
      </c>
      <c r="Y455" s="6">
        <v>0.8920224000000001</v>
      </c>
      <c r="Z455" s="6">
        <f t="shared" si="203"/>
        <v>195.61352418717399</v>
      </c>
      <c r="AA455" s="6">
        <f t="shared" ref="AA455:AA518" si="205">ABS(R455-X455)/ABS(X455)*100</f>
        <v>195.61352418717399</v>
      </c>
      <c r="AB455" s="6">
        <f t="shared" si="204"/>
        <v>6.7280683531319472</v>
      </c>
    </row>
    <row r="456" spans="5:28">
      <c r="E456" s="12">
        <f t="shared" si="188"/>
        <v>1.4588252959291856</v>
      </c>
      <c r="F456" s="12">
        <f t="shared" si="189"/>
        <v>11491239</v>
      </c>
      <c r="G456" s="6">
        <v>1585478</v>
      </c>
      <c r="H456" s="6">
        <v>7660826</v>
      </c>
      <c r="I456" s="12">
        <f t="shared" si="190"/>
        <v>15321652</v>
      </c>
      <c r="J456" s="6">
        <v>2095463.766846</v>
      </c>
      <c r="K456" s="12">
        <f t="shared" si="191"/>
        <v>16763710.134768</v>
      </c>
      <c r="L456" s="6">
        <f t="shared" si="192"/>
        <v>123.639472</v>
      </c>
      <c r="M456" s="6">
        <f t="shared" si="193"/>
        <v>5242880</v>
      </c>
      <c r="N456" s="13">
        <f t="shared" si="194"/>
        <v>0.91397738787088867</v>
      </c>
      <c r="O456" s="13"/>
      <c r="P456" s="7">
        <f t="shared" si="195"/>
        <v>7.3103881558831173E-3</v>
      </c>
      <c r="Q456" s="7">
        <f t="shared" si="196"/>
        <v>0</v>
      </c>
      <c r="R456" s="6">
        <f t="shared" si="197"/>
        <v>7.3103881558831173E-3</v>
      </c>
      <c r="S456" s="6">
        <f t="shared" si="198"/>
        <v>7.3103881558831173E-3</v>
      </c>
      <c r="T456" s="7">
        <f t="shared" si="199"/>
        <v>5.6822933953215816E-3</v>
      </c>
      <c r="U456" s="7">
        <f t="shared" si="200"/>
        <v>8.8419699999931059E-2</v>
      </c>
      <c r="V456" s="7">
        <f t="shared" si="201"/>
        <v>0.9468220330339211</v>
      </c>
      <c r="W456" s="6">
        <f t="shared" si="202"/>
        <v>1.0409240264291737</v>
      </c>
      <c r="X456" s="6">
        <v>3.7009999999999999E-3</v>
      </c>
      <c r="Y456" s="6">
        <v>1.0887487923079771</v>
      </c>
      <c r="Z456" s="6">
        <f t="shared" si="203"/>
        <v>97.524673220294986</v>
      </c>
      <c r="AA456" s="6">
        <f t="shared" si="205"/>
        <v>97.524673220294986</v>
      </c>
      <c r="AB456" s="6">
        <f t="shared" si="204"/>
        <v>4.3926354928414968</v>
      </c>
    </row>
    <row r="457" spans="5:28">
      <c r="E457" s="12">
        <f t="shared" si="188"/>
        <v>1.0704617090545441</v>
      </c>
      <c r="F457" s="12">
        <f t="shared" si="189"/>
        <v>15251436</v>
      </c>
      <c r="G457" s="6">
        <v>108384</v>
      </c>
      <c r="H457" s="6">
        <v>10167624</v>
      </c>
      <c r="I457" s="12">
        <f t="shared" si="190"/>
        <v>20335248</v>
      </c>
      <c r="J457" s="6">
        <v>2040759.780762</v>
      </c>
      <c r="K457" s="12">
        <f t="shared" si="191"/>
        <v>16326078.246096</v>
      </c>
      <c r="L457" s="6">
        <f t="shared" si="192"/>
        <v>124.179168</v>
      </c>
      <c r="M457" s="6">
        <f t="shared" si="193"/>
        <v>5242880</v>
      </c>
      <c r="N457" s="13">
        <f t="shared" si="194"/>
        <v>1.24556845149647</v>
      </c>
      <c r="O457" s="13"/>
      <c r="P457" s="7">
        <f t="shared" si="195"/>
        <v>9.7025148545434817E-3</v>
      </c>
      <c r="Q457" s="7">
        <f t="shared" si="196"/>
        <v>0</v>
      </c>
      <c r="R457" s="6">
        <f t="shared" si="197"/>
        <v>9.7025148545434817E-3</v>
      </c>
      <c r="S457" s="6">
        <f t="shared" si="198"/>
        <v>9.7025148545434817E-3</v>
      </c>
      <c r="T457" s="7">
        <f t="shared" si="199"/>
        <v>7.5416701412240926E-3</v>
      </c>
      <c r="U457" s="7">
        <f t="shared" si="200"/>
        <v>8.6111423371684703E-2</v>
      </c>
      <c r="V457" s="7">
        <f t="shared" si="201"/>
        <v>0.66208468562328771</v>
      </c>
      <c r="W457" s="6">
        <f t="shared" si="202"/>
        <v>0.75573777913619655</v>
      </c>
      <c r="X457" s="6">
        <v>2.588E-3</v>
      </c>
      <c r="Y457" s="6">
        <v>0.7782116</v>
      </c>
      <c r="Z457" s="6">
        <f t="shared" si="203"/>
        <v>274.90397428684241</v>
      </c>
      <c r="AA457" s="6">
        <f t="shared" si="205"/>
        <v>274.90397428684241</v>
      </c>
      <c r="AB457" s="6">
        <f t="shared" si="204"/>
        <v>2.8878804766985549</v>
      </c>
    </row>
    <row r="458" spans="5:28">
      <c r="E458" s="12">
        <f t="shared" si="188"/>
        <v>1.0233129693900582</v>
      </c>
      <c r="F458" s="12">
        <f t="shared" si="189"/>
        <v>15447742.5</v>
      </c>
      <c r="G458" s="6">
        <v>66463</v>
      </c>
      <c r="H458" s="6">
        <v>10298495</v>
      </c>
      <c r="I458" s="12">
        <f t="shared" si="190"/>
        <v>20596990</v>
      </c>
      <c r="J458" s="6">
        <v>1975984.406006</v>
      </c>
      <c r="K458" s="12">
        <f t="shared" si="191"/>
        <v>15807875.248048</v>
      </c>
      <c r="L458" s="6">
        <f t="shared" si="192"/>
        <v>124.91119999999999</v>
      </c>
      <c r="M458" s="6">
        <f t="shared" si="193"/>
        <v>5242880</v>
      </c>
      <c r="N458" s="13">
        <f t="shared" si="194"/>
        <v>1.3029575244493008</v>
      </c>
      <c r="O458" s="13"/>
      <c r="P458" s="7">
        <f t="shared" si="195"/>
        <v>9.8273992741019708E-3</v>
      </c>
      <c r="Q458" s="7">
        <f t="shared" si="196"/>
        <v>0</v>
      </c>
      <c r="R458" s="6">
        <f t="shared" si="197"/>
        <v>9.8273992741019708E-3</v>
      </c>
      <c r="S458" s="6">
        <f t="shared" si="198"/>
        <v>9.8273992741019708E-3</v>
      </c>
      <c r="T458" s="7">
        <f t="shared" si="199"/>
        <v>7.6387415822069754E-3</v>
      </c>
      <c r="U458" s="7">
        <f t="shared" si="200"/>
        <v>8.3378176777815283E-2</v>
      </c>
      <c r="V458" s="7">
        <f t="shared" si="201"/>
        <v>1.0724339266355574</v>
      </c>
      <c r="W458" s="6">
        <f t="shared" si="202"/>
        <v>1.1634508449955796</v>
      </c>
      <c r="X458" s="6">
        <v>4.1920000000000004E-3</v>
      </c>
      <c r="Y458" s="6">
        <v>1.1241826133319361</v>
      </c>
      <c r="Z458" s="6">
        <f t="shared" si="203"/>
        <v>134.43223459212714</v>
      </c>
      <c r="AA458" s="6">
        <f t="shared" si="205"/>
        <v>134.43223459212714</v>
      </c>
      <c r="AB458" s="6">
        <f t="shared" si="204"/>
        <v>3.4930474104431619</v>
      </c>
    </row>
    <row r="459" spans="5:28">
      <c r="E459" s="12">
        <f t="shared" si="188"/>
        <v>1.0860065223790354</v>
      </c>
      <c r="F459" s="12">
        <f t="shared" si="189"/>
        <v>15169644</v>
      </c>
      <c r="G459" s="6">
        <v>179860</v>
      </c>
      <c r="H459" s="6">
        <v>10113096</v>
      </c>
      <c r="I459" s="12">
        <f t="shared" si="190"/>
        <v>20226192</v>
      </c>
      <c r="J459" s="6">
        <v>2059291.5407710001</v>
      </c>
      <c r="K459" s="12">
        <f t="shared" si="191"/>
        <v>16474332.326168001</v>
      </c>
      <c r="L459" s="6">
        <f t="shared" si="192"/>
        <v>124.954352</v>
      </c>
      <c r="M459" s="6">
        <f t="shared" si="193"/>
        <v>5242880</v>
      </c>
      <c r="N459" s="13">
        <f t="shared" si="194"/>
        <v>1.2277397104508148</v>
      </c>
      <c r="O459" s="13"/>
      <c r="P459" s="7">
        <f t="shared" si="195"/>
        <v>9.6504811906325677E-3</v>
      </c>
      <c r="Q459" s="7">
        <f t="shared" si="196"/>
        <v>0</v>
      </c>
      <c r="R459" s="6">
        <f t="shared" si="197"/>
        <v>9.6504811906325677E-3</v>
      </c>
      <c r="S459" s="6">
        <f t="shared" si="198"/>
        <v>9.6504811906325677E-3</v>
      </c>
      <c r="T459" s="7">
        <f t="shared" si="199"/>
        <v>7.5012248818930368E-3</v>
      </c>
      <c r="U459" s="7">
        <f t="shared" si="200"/>
        <v>8.6893385191493602E-2</v>
      </c>
      <c r="V459" s="7">
        <f t="shared" si="201"/>
        <v>0.67155034766658828</v>
      </c>
      <c r="W459" s="6">
        <f t="shared" si="202"/>
        <v>0.76594495773997495</v>
      </c>
      <c r="X459" s="6">
        <v>2.6250000000000002E-3</v>
      </c>
      <c r="Y459" s="6">
        <v>0.79047499999912507</v>
      </c>
      <c r="Z459" s="6">
        <f t="shared" si="203"/>
        <v>267.63737869076442</v>
      </c>
      <c r="AA459" s="6">
        <f t="shared" si="205"/>
        <v>267.63737869076442</v>
      </c>
      <c r="AB459" s="6">
        <f t="shared" si="204"/>
        <v>3.1032027906230142</v>
      </c>
    </row>
    <row r="460" spans="5:28">
      <c r="E460" s="12">
        <f t="shared" si="188"/>
        <v>1.3510394694738992</v>
      </c>
      <c r="F460" s="12">
        <f t="shared" si="189"/>
        <v>12870469.5</v>
      </c>
      <c r="G460" s="6">
        <v>1228045</v>
      </c>
      <c r="H460" s="6">
        <v>8580313</v>
      </c>
      <c r="I460" s="12">
        <f t="shared" si="190"/>
        <v>17160626</v>
      </c>
      <c r="J460" s="6">
        <v>2173564.0356450002</v>
      </c>
      <c r="K460" s="12">
        <f t="shared" si="191"/>
        <v>17388512.285160001</v>
      </c>
      <c r="L460" s="6">
        <f t="shared" si="192"/>
        <v>127.52465599999999</v>
      </c>
      <c r="M460" s="6">
        <f t="shared" si="193"/>
        <v>5242880</v>
      </c>
      <c r="N460" s="13">
        <f t="shared" si="194"/>
        <v>0.98689443458860548</v>
      </c>
      <c r="O460" s="13"/>
      <c r="P460" s="7">
        <f t="shared" si="195"/>
        <v>8.1878140201813669E-3</v>
      </c>
      <c r="Q460" s="7">
        <f t="shared" si="196"/>
        <v>0</v>
      </c>
      <c r="R460" s="6">
        <f t="shared" si="197"/>
        <v>8.1878140201813669E-3</v>
      </c>
      <c r="S460" s="6">
        <f t="shared" si="198"/>
        <v>8.1878140201813669E-3</v>
      </c>
      <c r="T460" s="7">
        <f t="shared" si="199"/>
        <v>6.3643079597019833E-3</v>
      </c>
      <c r="U460" s="7">
        <f t="shared" si="200"/>
        <v>9.1715200712651837E-2</v>
      </c>
      <c r="V460" s="7">
        <f t="shared" si="201"/>
        <v>1.2996098156747689</v>
      </c>
      <c r="W460" s="6">
        <f t="shared" si="202"/>
        <v>1.3976893243471227</v>
      </c>
      <c r="X460" s="6">
        <v>5.0800000000000003E-3</v>
      </c>
      <c r="Y460" s="6">
        <v>1.3869035000000001</v>
      </c>
      <c r="Z460" s="6">
        <f t="shared" si="203"/>
        <v>61.177441342152882</v>
      </c>
      <c r="AA460" s="6">
        <f t="shared" si="205"/>
        <v>61.177441342152882</v>
      </c>
      <c r="AB460" s="6">
        <f t="shared" si="204"/>
        <v>0.77769104679039369</v>
      </c>
    </row>
    <row r="461" spans="5:28">
      <c r="E461" s="12">
        <f t="shared" si="188"/>
        <v>1.0573187493168748</v>
      </c>
      <c r="F461" s="12">
        <f t="shared" si="189"/>
        <v>15921315</v>
      </c>
      <c r="G461" s="6">
        <v>52804</v>
      </c>
      <c r="H461" s="6">
        <v>10614210</v>
      </c>
      <c r="I461" s="12">
        <f t="shared" si="190"/>
        <v>21228420</v>
      </c>
      <c r="J461" s="6">
        <v>2104238.1079099998</v>
      </c>
      <c r="K461" s="12">
        <f t="shared" si="191"/>
        <v>16833904.863279998</v>
      </c>
      <c r="L461" s="6">
        <f t="shared" si="192"/>
        <v>128.42660000000001</v>
      </c>
      <c r="M461" s="6">
        <f t="shared" si="193"/>
        <v>5242880</v>
      </c>
      <c r="N461" s="13">
        <f t="shared" si="194"/>
        <v>1.2610514418615857</v>
      </c>
      <c r="O461" s="13"/>
      <c r="P461" s="7">
        <f t="shared" si="195"/>
        <v>1.0128672165123727E-2</v>
      </c>
      <c r="Q461" s="7">
        <f t="shared" si="196"/>
        <v>0</v>
      </c>
      <c r="R461" s="6">
        <f t="shared" si="197"/>
        <v>1.0128672165123727E-2</v>
      </c>
      <c r="S461" s="6">
        <f t="shared" si="198"/>
        <v>1.0128672165123727E-2</v>
      </c>
      <c r="T461" s="7">
        <f t="shared" si="199"/>
        <v>7.8729180612581839E-3</v>
      </c>
      <c r="U461" s="7">
        <f t="shared" si="200"/>
        <v>8.8789940047433125E-2</v>
      </c>
      <c r="V461" s="7">
        <f t="shared" si="201"/>
        <v>0.80253464404955699</v>
      </c>
      <c r="W461" s="6">
        <f t="shared" si="202"/>
        <v>0.89919750215824834</v>
      </c>
      <c r="X461" s="6">
        <v>3.137E-3</v>
      </c>
      <c r="Y461" s="6">
        <v>0.90308526363693409</v>
      </c>
      <c r="Z461" s="6">
        <f t="shared" si="203"/>
        <v>222.87765907311848</v>
      </c>
      <c r="AA461" s="6">
        <f t="shared" si="205"/>
        <v>222.87765907311848</v>
      </c>
      <c r="AB461" s="6">
        <f t="shared" si="204"/>
        <v>0.43049772100464012</v>
      </c>
    </row>
    <row r="462" spans="5:28">
      <c r="E462" s="12">
        <f t="shared" si="188"/>
        <v>1.0810063490109578</v>
      </c>
      <c r="F462" s="12">
        <f t="shared" si="189"/>
        <v>15966003</v>
      </c>
      <c r="G462" s="6">
        <v>148770</v>
      </c>
      <c r="H462" s="6">
        <v>10644002</v>
      </c>
      <c r="I462" s="12">
        <f t="shared" si="190"/>
        <v>21288004</v>
      </c>
      <c r="J462" s="6">
        <v>2157418.8264159998</v>
      </c>
      <c r="K462" s="12">
        <f t="shared" si="191"/>
        <v>17259350.611327998</v>
      </c>
      <c r="L462" s="6">
        <f t="shared" si="192"/>
        <v>130.70342400000001</v>
      </c>
      <c r="M462" s="6">
        <f t="shared" si="193"/>
        <v>5242880</v>
      </c>
      <c r="N462" s="13">
        <f t="shared" si="194"/>
        <v>1.2334185960639699</v>
      </c>
      <c r="O462" s="13"/>
      <c r="P462" s="7">
        <f t="shared" si="195"/>
        <v>1.0157101355910735E-2</v>
      </c>
      <c r="Q462" s="7">
        <f t="shared" si="196"/>
        <v>0</v>
      </c>
      <c r="R462" s="6">
        <f t="shared" si="197"/>
        <v>1.0157101355910735E-2</v>
      </c>
      <c r="S462" s="6">
        <f t="shared" si="198"/>
        <v>1.0157101355910735E-2</v>
      </c>
      <c r="T462" s="7">
        <f t="shared" si="199"/>
        <v>7.8950157939091294E-3</v>
      </c>
      <c r="U462" s="7">
        <f t="shared" si="200"/>
        <v>9.1033941232506771E-2</v>
      </c>
      <c r="V462" s="7">
        <f t="shared" si="201"/>
        <v>0.68869087082607827</v>
      </c>
      <c r="W462" s="6">
        <f t="shared" si="202"/>
        <v>0.78761982785249418</v>
      </c>
      <c r="X462" s="6">
        <v>2.6919999999999999E-3</v>
      </c>
      <c r="Y462" s="6">
        <v>0.81041164444324809</v>
      </c>
      <c r="Z462" s="6">
        <f t="shared" si="203"/>
        <v>277.30688543501986</v>
      </c>
      <c r="AA462" s="6">
        <f t="shared" si="205"/>
        <v>277.30688543501986</v>
      </c>
      <c r="AB462" s="6">
        <f t="shared" si="204"/>
        <v>2.8123752597868785</v>
      </c>
    </row>
    <row r="463" spans="5:28">
      <c r="E463" s="12">
        <f t="shared" si="188"/>
        <v>1.382637687282716</v>
      </c>
      <c r="F463" s="12">
        <f t="shared" si="189"/>
        <v>13222320</v>
      </c>
      <c r="G463" s="6">
        <v>1270432</v>
      </c>
      <c r="H463" s="6">
        <v>8814880</v>
      </c>
      <c r="I463" s="12">
        <f t="shared" si="190"/>
        <v>17629760</v>
      </c>
      <c r="J463" s="6">
        <v>2285209.7431640001</v>
      </c>
      <c r="K463" s="12">
        <f t="shared" si="191"/>
        <v>18281677.945312001</v>
      </c>
      <c r="L463" s="6">
        <f t="shared" si="192"/>
        <v>131.18719999999999</v>
      </c>
      <c r="M463" s="6">
        <f t="shared" si="193"/>
        <v>5242880</v>
      </c>
      <c r="N463" s="13">
        <f t="shared" si="194"/>
        <v>0.96434036595206662</v>
      </c>
      <c r="O463" s="13"/>
      <c r="P463" s="7">
        <f t="shared" si="195"/>
        <v>8.411650956115041E-3</v>
      </c>
      <c r="Q463" s="7">
        <f t="shared" si="196"/>
        <v>0</v>
      </c>
      <c r="R463" s="6">
        <f t="shared" si="197"/>
        <v>8.411650956115041E-3</v>
      </c>
      <c r="S463" s="6">
        <f t="shared" si="198"/>
        <v>8.411650956115041E-3</v>
      </c>
      <c r="T463" s="7">
        <f t="shared" si="199"/>
        <v>6.5382942263082734E-3</v>
      </c>
      <c r="U463" s="7">
        <f t="shared" si="200"/>
        <v>9.6426176927701571E-2</v>
      </c>
      <c r="V463" s="7">
        <f t="shared" si="201"/>
        <v>0.78820823663266981</v>
      </c>
      <c r="W463" s="6">
        <f t="shared" si="202"/>
        <v>0.89117270778667967</v>
      </c>
      <c r="X463" s="6">
        <v>3.081E-3</v>
      </c>
      <c r="Y463" s="6">
        <v>0.97276413000000006</v>
      </c>
      <c r="Z463" s="6">
        <f t="shared" si="203"/>
        <v>173.01690866975139</v>
      </c>
      <c r="AA463" s="6">
        <f t="shared" si="205"/>
        <v>173.01690866975139</v>
      </c>
      <c r="AB463" s="6">
        <f t="shared" si="204"/>
        <v>8.3875854070935336</v>
      </c>
    </row>
    <row r="464" spans="5:28">
      <c r="E464" s="12">
        <f t="shared" si="188"/>
        <v>1.3771361479704014</v>
      </c>
      <c r="F464" s="12">
        <f t="shared" si="189"/>
        <v>13222320</v>
      </c>
      <c r="G464" s="6">
        <v>1270432</v>
      </c>
      <c r="H464" s="6">
        <v>8814880</v>
      </c>
      <c r="I464" s="12">
        <f t="shared" si="190"/>
        <v>17629760</v>
      </c>
      <c r="J464" s="6">
        <v>2276116.8540039998</v>
      </c>
      <c r="K464" s="12">
        <f t="shared" si="191"/>
        <v>18208934.832031999</v>
      </c>
      <c r="L464" s="6">
        <f t="shared" si="192"/>
        <v>131.18719999999999</v>
      </c>
      <c r="M464" s="6">
        <f t="shared" si="193"/>
        <v>5242880</v>
      </c>
      <c r="N464" s="13">
        <f t="shared" si="194"/>
        <v>0.96819282196489875</v>
      </c>
      <c r="O464" s="13"/>
      <c r="P464" s="7">
        <f t="shared" si="195"/>
        <v>8.411650956115041E-3</v>
      </c>
      <c r="Q464" s="7">
        <f t="shared" si="196"/>
        <v>0</v>
      </c>
      <c r="R464" s="6">
        <f t="shared" si="197"/>
        <v>8.411650956115041E-3</v>
      </c>
      <c r="S464" s="6">
        <f t="shared" si="198"/>
        <v>8.411650956115041E-3</v>
      </c>
      <c r="T464" s="7">
        <f t="shared" si="199"/>
        <v>6.5382942263082734E-3</v>
      </c>
      <c r="U464" s="7">
        <f t="shared" si="200"/>
        <v>9.6042495499093536E-2</v>
      </c>
      <c r="V464" s="7">
        <f t="shared" si="201"/>
        <v>0.78155669033197217</v>
      </c>
      <c r="W464" s="6">
        <f t="shared" si="202"/>
        <v>0.88413748005737403</v>
      </c>
      <c r="X464" s="6">
        <v>3.055E-3</v>
      </c>
      <c r="Y464" s="6">
        <v>0.9676573636349749</v>
      </c>
      <c r="Z464" s="6">
        <f t="shared" si="203"/>
        <v>175.34045682864289</v>
      </c>
      <c r="AA464" s="6">
        <f t="shared" si="205"/>
        <v>175.34045682864289</v>
      </c>
      <c r="AB464" s="6">
        <f t="shared" si="204"/>
        <v>8.6311422530657982</v>
      </c>
    </row>
    <row r="465" spans="5:28">
      <c r="E465" s="12">
        <f t="shared" si="188"/>
        <v>1.0825133297597713</v>
      </c>
      <c r="F465" s="12">
        <f t="shared" si="189"/>
        <v>15992446.5</v>
      </c>
      <c r="G465" s="6">
        <v>240369</v>
      </c>
      <c r="H465" s="6">
        <v>10661631</v>
      </c>
      <c r="I465" s="12">
        <f t="shared" si="190"/>
        <v>21323262</v>
      </c>
      <c r="J465" s="6">
        <v>2164004.5639650002</v>
      </c>
      <c r="K465" s="12">
        <f t="shared" si="191"/>
        <v>17312036.511720002</v>
      </c>
      <c r="L465" s="6">
        <f t="shared" si="192"/>
        <v>132.74695199999999</v>
      </c>
      <c r="M465" s="6">
        <f t="shared" si="193"/>
        <v>5242880</v>
      </c>
      <c r="N465" s="13">
        <f t="shared" si="194"/>
        <v>1.2317015381503185</v>
      </c>
      <c r="O465" s="13"/>
      <c r="P465" s="7">
        <f t="shared" si="195"/>
        <v>1.0173923932588506E-2</v>
      </c>
      <c r="Q465" s="7">
        <f t="shared" si="196"/>
        <v>0</v>
      </c>
      <c r="R465" s="6">
        <f t="shared" si="197"/>
        <v>1.0173923932588506E-2</v>
      </c>
      <c r="S465" s="6">
        <f t="shared" si="198"/>
        <v>1.0173923932588506E-2</v>
      </c>
      <c r="T465" s="7">
        <f t="shared" si="199"/>
        <v>7.9080918186440769E-3</v>
      </c>
      <c r="U465" s="7">
        <f t="shared" si="200"/>
        <v>9.1311831476935751E-2</v>
      </c>
      <c r="V465" s="7">
        <f t="shared" si="201"/>
        <v>0.71580871343661479</v>
      </c>
      <c r="W465" s="6">
        <f t="shared" si="202"/>
        <v>0.81502863673219461</v>
      </c>
      <c r="X465" s="6">
        <v>2.7980000000000001E-3</v>
      </c>
      <c r="Y465" s="6">
        <v>0.84784996000000001</v>
      </c>
      <c r="Z465" s="6">
        <f t="shared" si="203"/>
        <v>263.6141505571303</v>
      </c>
      <c r="AA465" s="6">
        <f t="shared" si="205"/>
        <v>263.6141505571303</v>
      </c>
      <c r="AB465" s="6">
        <f t="shared" si="204"/>
        <v>3.8711239979070591</v>
      </c>
    </row>
    <row r="466" spans="5:28">
      <c r="E466" s="12">
        <f t="shared" si="188"/>
        <v>1.0978974804328749</v>
      </c>
      <c r="F466" s="12">
        <f t="shared" si="189"/>
        <v>16152654</v>
      </c>
      <c r="G466" s="6">
        <v>220542</v>
      </c>
      <c r="H466" s="6">
        <v>10768436</v>
      </c>
      <c r="I466" s="12">
        <f t="shared" si="190"/>
        <v>21536872</v>
      </c>
      <c r="J466" s="6">
        <v>2216744.766113</v>
      </c>
      <c r="K466" s="12">
        <f t="shared" si="191"/>
        <v>17733958.128904</v>
      </c>
      <c r="L466" s="6">
        <f t="shared" si="192"/>
        <v>133.63207199999999</v>
      </c>
      <c r="M466" s="6">
        <f t="shared" si="193"/>
        <v>5242880</v>
      </c>
      <c r="N466" s="13">
        <f t="shared" si="194"/>
        <v>1.2144424749090703</v>
      </c>
      <c r="O466" s="13"/>
      <c r="P466" s="7">
        <f t="shared" si="195"/>
        <v>1.0275843230453918E-2</v>
      </c>
      <c r="Q466" s="7">
        <f t="shared" si="196"/>
        <v>0</v>
      </c>
      <c r="R466" s="6">
        <f t="shared" si="197"/>
        <v>1.0275843230453918E-2</v>
      </c>
      <c r="S466" s="6">
        <f t="shared" si="198"/>
        <v>1.0275843230453918E-2</v>
      </c>
      <c r="T466" s="7">
        <f t="shared" si="199"/>
        <v>7.9873126945766877E-3</v>
      </c>
      <c r="U466" s="7">
        <f t="shared" si="200"/>
        <v>9.353724473658892E-2</v>
      </c>
      <c r="V466" s="7">
        <f t="shared" si="201"/>
        <v>0.72348357455280432</v>
      </c>
      <c r="W466" s="6">
        <f t="shared" si="202"/>
        <v>0.82500813198396994</v>
      </c>
      <c r="X466" s="6">
        <v>2.8279999999999998E-3</v>
      </c>
      <c r="Y466" s="6">
        <v>0.86002307999999994</v>
      </c>
      <c r="Z466" s="6">
        <f t="shared" si="203"/>
        <v>263.36079315607918</v>
      </c>
      <c r="AA466" s="6">
        <f t="shared" si="205"/>
        <v>263.36079315607918</v>
      </c>
      <c r="AB466" s="6">
        <f t="shared" si="204"/>
        <v>4.0713963183441546</v>
      </c>
    </row>
    <row r="467" spans="5:28">
      <c r="E467" s="12">
        <f t="shared" si="188"/>
        <v>1.0824115138610044</v>
      </c>
      <c r="F467" s="12">
        <f t="shared" si="189"/>
        <v>14755821</v>
      </c>
      <c r="G467" s="6">
        <v>820878</v>
      </c>
      <c r="H467" s="6">
        <v>9837214</v>
      </c>
      <c r="I467" s="12">
        <f t="shared" si="190"/>
        <v>19674428</v>
      </c>
      <c r="J467" s="6">
        <v>1996483.8183589999</v>
      </c>
      <c r="K467" s="12">
        <f t="shared" si="191"/>
        <v>15971870.546871999</v>
      </c>
      <c r="L467" s="6">
        <f t="shared" si="192"/>
        <v>134.46412799999999</v>
      </c>
      <c r="M467" s="6">
        <f t="shared" si="193"/>
        <v>5242880</v>
      </c>
      <c r="N467" s="13">
        <f t="shared" si="194"/>
        <v>1.2318173968579482</v>
      </c>
      <c r="O467" s="13"/>
      <c r="P467" s="7">
        <f t="shared" si="195"/>
        <v>9.3872191735574709E-3</v>
      </c>
      <c r="Q467" s="7">
        <f t="shared" si="196"/>
        <v>0</v>
      </c>
      <c r="R467" s="6">
        <f t="shared" si="197"/>
        <v>9.3872191735574709E-3</v>
      </c>
      <c r="S467" s="6">
        <f t="shared" si="198"/>
        <v>9.3872191735574709E-3</v>
      </c>
      <c r="T467" s="7">
        <f t="shared" si="199"/>
        <v>7.2965938843363625E-3</v>
      </c>
      <c r="U467" s="7">
        <f t="shared" si="200"/>
        <v>8.4243165196658379E-2</v>
      </c>
      <c r="V467" s="7">
        <f t="shared" si="201"/>
        <v>5.6428137213264522</v>
      </c>
      <c r="W467" s="6">
        <f t="shared" si="202"/>
        <v>5.7343534804074467</v>
      </c>
      <c r="X467" s="6">
        <v>2.2057E-2</v>
      </c>
      <c r="Y467" s="6">
        <v>5.0145364111013082</v>
      </c>
      <c r="Z467" s="6">
        <f t="shared" si="203"/>
        <v>57.441088209831484</v>
      </c>
      <c r="AA467" s="6">
        <f t="shared" si="205"/>
        <v>57.441088209831484</v>
      </c>
      <c r="AB467" s="6">
        <f t="shared" si="204"/>
        <v>14.354608488086541</v>
      </c>
    </row>
    <row r="468" spans="5:28">
      <c r="E468" s="12">
        <f t="shared" si="188"/>
        <v>1.0953232744058075</v>
      </c>
      <c r="F468" s="12">
        <f t="shared" si="189"/>
        <v>16595317.5</v>
      </c>
      <c r="G468" s="6">
        <v>181343</v>
      </c>
      <c r="H468" s="6">
        <v>11063545</v>
      </c>
      <c r="I468" s="12">
        <f t="shared" si="190"/>
        <v>22127090</v>
      </c>
      <c r="J468" s="6">
        <v>2272154.687988</v>
      </c>
      <c r="K468" s="12">
        <f t="shared" si="191"/>
        <v>18177237.503904</v>
      </c>
      <c r="L468" s="6">
        <f t="shared" si="192"/>
        <v>136.38939999999999</v>
      </c>
      <c r="M468" s="6">
        <f t="shared" si="193"/>
        <v>5242880</v>
      </c>
      <c r="N468" s="13">
        <f t="shared" si="194"/>
        <v>1.2172966324089496</v>
      </c>
      <c r="O468" s="13"/>
      <c r="P468" s="7">
        <f t="shared" si="195"/>
        <v>1.0557452725082111E-2</v>
      </c>
      <c r="Q468" s="7">
        <f t="shared" si="196"/>
        <v>0</v>
      </c>
      <c r="R468" s="6">
        <f t="shared" si="197"/>
        <v>1.0557452725082111E-2</v>
      </c>
      <c r="S468" s="6">
        <f t="shared" si="198"/>
        <v>1.0557452725082111E-2</v>
      </c>
      <c r="T468" s="7">
        <f t="shared" si="199"/>
        <v>8.2062050074421626E-3</v>
      </c>
      <c r="U468" s="7">
        <f t="shared" si="200"/>
        <v>9.587530886669858E-2</v>
      </c>
      <c r="V468" s="7">
        <f t="shared" si="201"/>
        <v>0.74190324123165929</v>
      </c>
      <c r="W468" s="6">
        <f t="shared" si="202"/>
        <v>0.84598475510580007</v>
      </c>
      <c r="X468" s="6">
        <v>2.8999999999999998E-3</v>
      </c>
      <c r="Y468" s="6">
        <v>0.87530699999999995</v>
      </c>
      <c r="Z468" s="6">
        <f t="shared" si="203"/>
        <v>264.05009396834868</v>
      </c>
      <c r="AA468" s="6">
        <f t="shared" si="205"/>
        <v>264.05009396834868</v>
      </c>
      <c r="AB468" s="6">
        <f t="shared" si="204"/>
        <v>3.3499383523952027</v>
      </c>
    </row>
    <row r="469" spans="5:28">
      <c r="E469" s="12">
        <f t="shared" si="188"/>
        <v>1.0913443506610492</v>
      </c>
      <c r="F469" s="12">
        <f t="shared" si="189"/>
        <v>16650723</v>
      </c>
      <c r="G469" s="6">
        <v>201822</v>
      </c>
      <c r="H469" s="6">
        <v>11100482</v>
      </c>
      <c r="I469" s="12">
        <f t="shared" si="190"/>
        <v>22200964</v>
      </c>
      <c r="J469" s="6">
        <v>2271459.0600589998</v>
      </c>
      <c r="K469" s="12">
        <f t="shared" si="191"/>
        <v>18171672.480471998</v>
      </c>
      <c r="L469" s="6">
        <f t="shared" si="192"/>
        <v>137.24222399999999</v>
      </c>
      <c r="M469" s="6">
        <f t="shared" si="193"/>
        <v>5242880</v>
      </c>
      <c r="N469" s="13">
        <f t="shared" si="194"/>
        <v>1.2217347645825136</v>
      </c>
      <c r="O469" s="13"/>
      <c r="P469" s="7">
        <f t="shared" si="195"/>
        <v>1.0592700074038196E-2</v>
      </c>
      <c r="Q469" s="7">
        <f t="shared" si="196"/>
        <v>0</v>
      </c>
      <c r="R469" s="6">
        <f t="shared" si="197"/>
        <v>1.0592700074038196E-2</v>
      </c>
      <c r="S469" s="6">
        <f t="shared" si="198"/>
        <v>1.0592700074038196E-2</v>
      </c>
      <c r="T469" s="7">
        <f t="shared" si="199"/>
        <v>8.2336024279217549E-3</v>
      </c>
      <c r="U469" s="7">
        <f t="shared" si="200"/>
        <v>9.584595631297424E-2</v>
      </c>
      <c r="V469" s="7">
        <f t="shared" si="201"/>
        <v>0.74855478753235705</v>
      </c>
      <c r="W469" s="6">
        <f t="shared" si="202"/>
        <v>0.85263434627325307</v>
      </c>
      <c r="X469" s="6">
        <v>2.9260000000000002E-3</v>
      </c>
      <c r="Y469" s="6">
        <v>0.8646330000000001</v>
      </c>
      <c r="Z469" s="6">
        <f t="shared" si="203"/>
        <v>262.01982481333545</v>
      </c>
      <c r="AA469" s="6">
        <f t="shared" si="205"/>
        <v>262.01982481333545</v>
      </c>
      <c r="AB469" s="6">
        <f t="shared" si="204"/>
        <v>1.3877163752420993</v>
      </c>
    </row>
    <row r="470" spans="5:28">
      <c r="E470" s="12">
        <f t="shared" si="188"/>
        <v>1.0640532748569305</v>
      </c>
      <c r="F470" s="12">
        <f t="shared" si="189"/>
        <v>16925254.5</v>
      </c>
      <c r="G470" s="6">
        <v>155331</v>
      </c>
      <c r="H470" s="6">
        <v>11283503</v>
      </c>
      <c r="I470" s="12">
        <f t="shared" si="190"/>
        <v>22567006</v>
      </c>
      <c r="J470" s="6">
        <v>2251171.559814</v>
      </c>
      <c r="K470" s="12">
        <f t="shared" si="191"/>
        <v>18009372.478512</v>
      </c>
      <c r="L470" s="6">
        <f t="shared" si="192"/>
        <v>138.508656</v>
      </c>
      <c r="M470" s="6">
        <f t="shared" si="193"/>
        <v>5242880</v>
      </c>
      <c r="N470" s="13">
        <f t="shared" si="194"/>
        <v>1.2530700904168632</v>
      </c>
      <c r="O470" s="13"/>
      <c r="P470" s="7">
        <f t="shared" si="195"/>
        <v>1.0767348937056085E-2</v>
      </c>
      <c r="Q470" s="7">
        <f t="shared" si="196"/>
        <v>0</v>
      </c>
      <c r="R470" s="6">
        <f t="shared" si="197"/>
        <v>1.0767348937056085E-2</v>
      </c>
      <c r="S470" s="6">
        <f t="shared" si="198"/>
        <v>1.0767348937056085E-2</v>
      </c>
      <c r="T470" s="7">
        <f t="shared" si="199"/>
        <v>8.3693552853166559E-3</v>
      </c>
      <c r="U470" s="7">
        <f t="shared" si="200"/>
        <v>9.4989909687977533E-2</v>
      </c>
      <c r="V470" s="7">
        <f t="shared" si="201"/>
        <v>0.94605454692230218</v>
      </c>
      <c r="W470" s="6">
        <f t="shared" si="202"/>
        <v>1.0494138118955965</v>
      </c>
      <c r="X470" s="6">
        <v>3.6979999999999999E-3</v>
      </c>
      <c r="Y470" s="6">
        <v>1.060501061538746</v>
      </c>
      <c r="Z470" s="6">
        <f t="shared" si="203"/>
        <v>191.16681820054313</v>
      </c>
      <c r="AA470" s="6">
        <f t="shared" si="205"/>
        <v>191.16681820054313</v>
      </c>
      <c r="AB470" s="6">
        <f t="shared" si="204"/>
        <v>1.0454727529515515</v>
      </c>
    </row>
    <row r="471" spans="5:28">
      <c r="E471" s="12">
        <f t="shared" si="188"/>
        <v>1.094744272578692</v>
      </c>
      <c r="F471" s="12">
        <f t="shared" si="189"/>
        <v>16932945</v>
      </c>
      <c r="G471" s="6">
        <v>227362</v>
      </c>
      <c r="H471" s="6">
        <v>11288630</v>
      </c>
      <c r="I471" s="12">
        <f t="shared" si="190"/>
        <v>22577260</v>
      </c>
      <c r="J471" s="6">
        <v>2317155.5695799999</v>
      </c>
      <c r="K471" s="12">
        <f t="shared" si="191"/>
        <v>18537244.556639999</v>
      </c>
      <c r="L471" s="6">
        <f t="shared" si="192"/>
        <v>140.01079999999999</v>
      </c>
      <c r="M471" s="6">
        <f t="shared" si="193"/>
        <v>5242880</v>
      </c>
      <c r="N471" s="13">
        <f t="shared" si="194"/>
        <v>1.2179404512367442</v>
      </c>
      <c r="O471" s="13"/>
      <c r="P471" s="7">
        <f t="shared" si="195"/>
        <v>1.0772241406885737E-2</v>
      </c>
      <c r="Q471" s="7">
        <f t="shared" si="196"/>
        <v>0</v>
      </c>
      <c r="R471" s="6">
        <f t="shared" si="197"/>
        <v>1.0772241406885737E-2</v>
      </c>
      <c r="S471" s="6">
        <f t="shared" si="198"/>
        <v>1.0772241406885737E-2</v>
      </c>
      <c r="T471" s="7">
        <f t="shared" si="199"/>
        <v>8.3731581543855793E-3</v>
      </c>
      <c r="U471" s="7">
        <f t="shared" si="200"/>
        <v>9.7774155562619272E-2</v>
      </c>
      <c r="V471" s="7">
        <f t="shared" si="201"/>
        <v>0.76467199587635504</v>
      </c>
      <c r="W471" s="6">
        <f t="shared" si="202"/>
        <v>0.87081930959335985</v>
      </c>
      <c r="X471" s="6">
        <v>2.9889999999999999E-3</v>
      </c>
      <c r="Y471" s="6">
        <v>0.90312634999999986</v>
      </c>
      <c r="Z471" s="6">
        <f t="shared" si="203"/>
        <v>260.3961661721558</v>
      </c>
      <c r="AA471" s="6">
        <f t="shared" si="205"/>
        <v>260.3961661721558</v>
      </c>
      <c r="AB471" s="6">
        <f t="shared" si="204"/>
        <v>3.5772448015319243</v>
      </c>
    </row>
    <row r="472" spans="5:28">
      <c r="E472" s="12">
        <f t="shared" si="188"/>
        <v>1.1026775941782134</v>
      </c>
      <c r="F472" s="12">
        <f t="shared" si="189"/>
        <v>17274972</v>
      </c>
      <c r="G472" s="6">
        <v>199187</v>
      </c>
      <c r="H472" s="6">
        <v>11516648</v>
      </c>
      <c r="I472" s="12">
        <f t="shared" si="190"/>
        <v>23033296</v>
      </c>
      <c r="J472" s="6">
        <v>2381090.5705570001</v>
      </c>
      <c r="K472" s="12">
        <f t="shared" si="191"/>
        <v>19048724.564456001</v>
      </c>
      <c r="L472" s="6">
        <f t="shared" si="192"/>
        <v>142.183516</v>
      </c>
      <c r="M472" s="6">
        <f t="shared" si="193"/>
        <v>5242880</v>
      </c>
      <c r="N472" s="13">
        <f t="shared" si="194"/>
        <v>1.2091778597596512</v>
      </c>
      <c r="O472" s="13"/>
      <c r="P472" s="7">
        <f t="shared" si="195"/>
        <v>1.0989828921147013E-2</v>
      </c>
      <c r="Q472" s="7">
        <f t="shared" si="196"/>
        <v>0</v>
      </c>
      <c r="R472" s="6">
        <f t="shared" si="197"/>
        <v>1.0989828921147013E-2</v>
      </c>
      <c r="S472" s="6">
        <f t="shared" si="198"/>
        <v>1.0989828921147013E-2</v>
      </c>
      <c r="T472" s="7">
        <f t="shared" si="199"/>
        <v>8.5422868064936475E-3</v>
      </c>
      <c r="U472" s="7">
        <f t="shared" si="200"/>
        <v>0.10047194194066315</v>
      </c>
      <c r="V472" s="7">
        <f t="shared" si="201"/>
        <v>0.76364868106086314</v>
      </c>
      <c r="W472" s="6">
        <f t="shared" si="202"/>
        <v>0.87266290980801997</v>
      </c>
      <c r="X472" s="6">
        <v>2.9849999999999998E-3</v>
      </c>
      <c r="Y472" s="6">
        <v>0.89135085000000003</v>
      </c>
      <c r="Z472" s="6">
        <f t="shared" si="203"/>
        <v>268.16847307025171</v>
      </c>
      <c r="AA472" s="6">
        <f t="shared" si="205"/>
        <v>268.16847307025171</v>
      </c>
      <c r="AB472" s="6">
        <f t="shared" si="204"/>
        <v>2.0965863432990561</v>
      </c>
    </row>
    <row r="473" spans="5:28">
      <c r="E473" s="12">
        <f t="shared" si="188"/>
        <v>1.0885216750328737</v>
      </c>
      <c r="F473" s="12">
        <f t="shared" si="189"/>
        <v>17451636</v>
      </c>
      <c r="G473" s="6">
        <v>217918</v>
      </c>
      <c r="H473" s="6">
        <v>11634424</v>
      </c>
      <c r="I473" s="12">
        <f t="shared" si="190"/>
        <v>23268848</v>
      </c>
      <c r="J473" s="6">
        <v>2374560.5063479999</v>
      </c>
      <c r="K473" s="12">
        <f t="shared" si="191"/>
        <v>18996484.050783999</v>
      </c>
      <c r="L473" s="6">
        <f t="shared" si="192"/>
        <v>143.97144800000001</v>
      </c>
      <c r="M473" s="6">
        <f t="shared" si="193"/>
        <v>5242880</v>
      </c>
      <c r="N473" s="13">
        <f t="shared" si="194"/>
        <v>1.2249028787534859</v>
      </c>
      <c r="O473" s="13"/>
      <c r="P473" s="7">
        <f t="shared" si="195"/>
        <v>1.1102217360128305E-2</v>
      </c>
      <c r="Q473" s="7">
        <f t="shared" si="196"/>
        <v>0</v>
      </c>
      <c r="R473" s="6">
        <f t="shared" si="197"/>
        <v>1.1102217360128305E-2</v>
      </c>
      <c r="S473" s="6">
        <f t="shared" si="198"/>
        <v>1.1102217360128305E-2</v>
      </c>
      <c r="T473" s="7">
        <f t="shared" si="199"/>
        <v>8.6296452436814119E-3</v>
      </c>
      <c r="U473" s="7">
        <f t="shared" si="200"/>
        <v>0.10019640087549402</v>
      </c>
      <c r="V473" s="7">
        <f t="shared" si="201"/>
        <v>0.75648547735241956</v>
      </c>
      <c r="W473" s="6">
        <f t="shared" si="202"/>
        <v>0.86531152347159501</v>
      </c>
      <c r="X473" s="6">
        <v>2.957E-3</v>
      </c>
      <c r="Y473" s="6">
        <v>0.90256511000000006</v>
      </c>
      <c r="Z473" s="6">
        <f t="shared" si="203"/>
        <v>275.45543997728458</v>
      </c>
      <c r="AA473" s="6">
        <f t="shared" si="205"/>
        <v>275.45543997728458</v>
      </c>
      <c r="AB473" s="6">
        <f t="shared" si="204"/>
        <v>4.1275234457495307</v>
      </c>
    </row>
    <row r="474" spans="5:28">
      <c r="E474" s="12">
        <f t="shared" si="188"/>
        <v>1.0902071376025104</v>
      </c>
      <c r="F474" s="12">
        <f t="shared" si="189"/>
        <v>17677083</v>
      </c>
      <c r="G474" s="6">
        <v>213453</v>
      </c>
      <c r="H474" s="6">
        <v>11784722</v>
      </c>
      <c r="I474" s="12">
        <f t="shared" si="190"/>
        <v>23569444</v>
      </c>
      <c r="J474" s="6">
        <v>2408960.2573239999</v>
      </c>
      <c r="K474" s="12">
        <f t="shared" si="191"/>
        <v>19271682.058591999</v>
      </c>
      <c r="L474" s="6">
        <f t="shared" si="192"/>
        <v>145.68572399999999</v>
      </c>
      <c r="M474" s="6">
        <f t="shared" si="193"/>
        <v>5242880</v>
      </c>
      <c r="N474" s="13">
        <f t="shared" si="194"/>
        <v>1.223009176279551</v>
      </c>
      <c r="O474" s="13"/>
      <c r="P474" s="7">
        <f t="shared" si="195"/>
        <v>1.1245640108413271E-2</v>
      </c>
      <c r="Q474" s="7">
        <f t="shared" si="196"/>
        <v>0</v>
      </c>
      <c r="R474" s="6">
        <f t="shared" si="197"/>
        <v>1.1245640108413271E-2</v>
      </c>
      <c r="S474" s="6">
        <f t="shared" si="198"/>
        <v>1.1245640108413271E-2</v>
      </c>
      <c r="T474" s="7">
        <f t="shared" si="199"/>
        <v>8.7411263467282695E-3</v>
      </c>
      <c r="U474" s="7">
        <f t="shared" si="200"/>
        <v>0.10164792473837062</v>
      </c>
      <c r="V474" s="7">
        <f t="shared" si="201"/>
        <v>0.77362600051190966</v>
      </c>
      <c r="W474" s="6">
        <f t="shared" si="202"/>
        <v>0.88401505159700855</v>
      </c>
      <c r="X474" s="6">
        <v>3.0240000000000002E-3</v>
      </c>
      <c r="Y474" s="6">
        <v>0.90139391999999996</v>
      </c>
      <c r="Z474" s="6">
        <f t="shared" si="203"/>
        <v>271.87963321472455</v>
      </c>
      <c r="AA474" s="6">
        <f t="shared" si="205"/>
        <v>271.87963321472455</v>
      </c>
      <c r="AB474" s="6">
        <f t="shared" si="204"/>
        <v>1.9279992928054597</v>
      </c>
    </row>
    <row r="475" spans="5:28">
      <c r="E475" s="12">
        <f t="shared" si="188"/>
        <v>1.1038227649093699</v>
      </c>
      <c r="F475" s="12">
        <f t="shared" si="189"/>
        <v>18254770.5</v>
      </c>
      <c r="G475" s="6">
        <v>224617</v>
      </c>
      <c r="H475" s="6">
        <v>12169847</v>
      </c>
      <c r="I475" s="12">
        <f t="shared" si="190"/>
        <v>24339694</v>
      </c>
      <c r="J475" s="6">
        <v>2518753.905762</v>
      </c>
      <c r="K475" s="12">
        <f t="shared" si="191"/>
        <v>20150031.246096</v>
      </c>
      <c r="L475" s="6">
        <f t="shared" si="192"/>
        <v>150.53050400000001</v>
      </c>
      <c r="M475" s="6">
        <f t="shared" si="193"/>
        <v>5242880</v>
      </c>
      <c r="N475" s="13">
        <f t="shared" si="194"/>
        <v>1.2079233874496216</v>
      </c>
      <c r="O475" s="13"/>
      <c r="P475" s="7">
        <f t="shared" si="195"/>
        <v>1.1613147899157308E-2</v>
      </c>
      <c r="Q475" s="7">
        <f t="shared" si="196"/>
        <v>0</v>
      </c>
      <c r="R475" s="6">
        <f t="shared" si="197"/>
        <v>1.1613147899157308E-2</v>
      </c>
      <c r="S475" s="6">
        <f t="shared" si="198"/>
        <v>1.1613147899157308E-2</v>
      </c>
      <c r="T475" s="7">
        <f t="shared" si="199"/>
        <v>9.0267865671631448E-3</v>
      </c>
      <c r="U475" s="7">
        <f t="shared" si="200"/>
        <v>0.10628075190073086</v>
      </c>
      <c r="V475" s="7">
        <f t="shared" si="201"/>
        <v>0.84014146351888597</v>
      </c>
      <c r="W475" s="6">
        <f t="shared" si="202"/>
        <v>0.95544900198677996</v>
      </c>
      <c r="X475" s="6">
        <v>3.284E-3</v>
      </c>
      <c r="Y475" s="6">
        <v>0.97334774545484404</v>
      </c>
      <c r="Z475" s="6">
        <f t="shared" si="203"/>
        <v>253.62813334827368</v>
      </c>
      <c r="AA475" s="6">
        <f t="shared" si="205"/>
        <v>253.62813334827368</v>
      </c>
      <c r="AB475" s="6">
        <f t="shared" si="204"/>
        <v>1.8388847718242798</v>
      </c>
    </row>
    <row r="476" spans="5:28">
      <c r="E476" s="12">
        <f t="shared" si="188"/>
        <v>1.4111840612691251</v>
      </c>
      <c r="F476" s="12">
        <f t="shared" si="189"/>
        <v>15479640</v>
      </c>
      <c r="G476" s="6">
        <v>1489752</v>
      </c>
      <c r="H476" s="6">
        <v>10319760</v>
      </c>
      <c r="I476" s="12">
        <f t="shared" si="190"/>
        <v>20639520</v>
      </c>
      <c r="J476" s="6">
        <v>2730577.6552729998</v>
      </c>
      <c r="K476" s="12">
        <f t="shared" si="191"/>
        <v>21844621.242183998</v>
      </c>
      <c r="L476" s="6">
        <f t="shared" si="192"/>
        <v>153.63216</v>
      </c>
      <c r="M476" s="6">
        <f t="shared" si="193"/>
        <v>5242880</v>
      </c>
      <c r="N476" s="13">
        <f t="shared" si="194"/>
        <v>0.94483304476541641</v>
      </c>
      <c r="O476" s="13"/>
      <c r="P476" s="7">
        <f t="shared" si="195"/>
        <v>9.8476915251118294E-3</v>
      </c>
      <c r="Q476" s="7">
        <f t="shared" si="196"/>
        <v>0</v>
      </c>
      <c r="R476" s="6">
        <f t="shared" si="197"/>
        <v>9.8476915251118294E-3</v>
      </c>
      <c r="S476" s="6">
        <f t="shared" si="198"/>
        <v>9.8476915251118294E-3</v>
      </c>
      <c r="T476" s="7">
        <f t="shared" si="199"/>
        <v>7.6545145509510134E-3</v>
      </c>
      <c r="U476" s="7">
        <f t="shared" si="200"/>
        <v>0.11521881739294111</v>
      </c>
      <c r="V476" s="7">
        <f t="shared" si="201"/>
        <v>0.9255882506124633</v>
      </c>
      <c r="W476" s="6">
        <f t="shared" si="202"/>
        <v>1.0484615825563555</v>
      </c>
      <c r="X476" s="6">
        <v>3.6180000000000001E-3</v>
      </c>
      <c r="Y476" s="6">
        <v>1.140544350001206</v>
      </c>
      <c r="Z476" s="6">
        <f t="shared" si="203"/>
        <v>172.18605652603179</v>
      </c>
      <c r="AA476" s="6">
        <f t="shared" si="205"/>
        <v>172.18605652603179</v>
      </c>
      <c r="AB476" s="6">
        <f t="shared" si="204"/>
        <v>8.073580606028445</v>
      </c>
    </row>
    <row r="477" spans="5:28">
      <c r="E477" s="12">
        <f t="shared" si="188"/>
        <v>1.047124929169994</v>
      </c>
      <c r="F477" s="12">
        <f t="shared" si="189"/>
        <v>19703895</v>
      </c>
      <c r="G477" s="6">
        <v>84414</v>
      </c>
      <c r="H477" s="6">
        <v>13135930</v>
      </c>
      <c r="I477" s="12">
        <f t="shared" si="190"/>
        <v>26271860</v>
      </c>
      <c r="J477" s="6">
        <v>2579054.9570309999</v>
      </c>
      <c r="K477" s="12">
        <f t="shared" si="191"/>
        <v>20632439.656248</v>
      </c>
      <c r="L477" s="6">
        <f t="shared" si="192"/>
        <v>159.31943999999999</v>
      </c>
      <c r="M477" s="6">
        <f t="shared" si="193"/>
        <v>5242880</v>
      </c>
      <c r="N477" s="13">
        <f t="shared" si="194"/>
        <v>1.2733278486552728</v>
      </c>
      <c r="O477" s="13"/>
      <c r="P477" s="7">
        <f t="shared" si="195"/>
        <v>1.2535038269830136E-2</v>
      </c>
      <c r="Q477" s="7">
        <f t="shared" si="196"/>
        <v>0</v>
      </c>
      <c r="R477" s="6">
        <f t="shared" si="197"/>
        <v>1.2535038269830136E-2</v>
      </c>
      <c r="S477" s="6">
        <f t="shared" si="198"/>
        <v>1.2535038269830136E-2</v>
      </c>
      <c r="T477" s="7">
        <f t="shared" si="199"/>
        <v>9.743362958564341E-3</v>
      </c>
      <c r="U477" s="7">
        <f t="shared" si="200"/>
        <v>0.10882520098510259</v>
      </c>
      <c r="V477" s="7">
        <f t="shared" si="201"/>
        <v>1.8537347882636563</v>
      </c>
      <c r="W477" s="6">
        <f t="shared" si="202"/>
        <v>1.9723033522073232</v>
      </c>
      <c r="X477" s="6">
        <v>7.2459999999999998E-3</v>
      </c>
      <c r="Y477" s="6">
        <v>1.857205538463768</v>
      </c>
      <c r="Z477" s="6">
        <f t="shared" si="203"/>
        <v>72.992523734890085</v>
      </c>
      <c r="AA477" s="6">
        <f t="shared" si="205"/>
        <v>72.992523734890085</v>
      </c>
      <c r="AB477" s="6">
        <f t="shared" si="204"/>
        <v>6.1973654159335059</v>
      </c>
    </row>
    <row r="478" spans="5:28">
      <c r="E478" s="12">
        <f t="shared" si="188"/>
        <v>1.0861557966815345</v>
      </c>
      <c r="F478" s="12">
        <f t="shared" si="189"/>
        <v>19725744</v>
      </c>
      <c r="G478" s="6">
        <v>245874</v>
      </c>
      <c r="H478" s="6">
        <v>13150496</v>
      </c>
      <c r="I478" s="12">
        <f t="shared" si="190"/>
        <v>26300992</v>
      </c>
      <c r="J478" s="6">
        <v>2678153.8986820001</v>
      </c>
      <c r="K478" s="12">
        <f t="shared" si="191"/>
        <v>21425231.189456001</v>
      </c>
      <c r="L478" s="6">
        <f t="shared" si="192"/>
        <v>162.723432</v>
      </c>
      <c r="M478" s="6">
        <f t="shared" si="193"/>
        <v>5242880</v>
      </c>
      <c r="N478" s="13">
        <f t="shared" si="194"/>
        <v>1.2275709777611878</v>
      </c>
      <c r="O478" s="13"/>
      <c r="P478" s="7">
        <f t="shared" si="195"/>
        <v>1.2548937960787558E-2</v>
      </c>
      <c r="Q478" s="7">
        <f t="shared" si="196"/>
        <v>0</v>
      </c>
      <c r="R478" s="6">
        <f t="shared" si="197"/>
        <v>1.2548937960787558E-2</v>
      </c>
      <c r="S478" s="6">
        <f t="shared" si="198"/>
        <v>1.2548937960787558E-2</v>
      </c>
      <c r="T478" s="7">
        <f t="shared" si="199"/>
        <v>9.754167052743774E-3</v>
      </c>
      <c r="U478" s="7">
        <f t="shared" si="200"/>
        <v>0.11300675679614901</v>
      </c>
      <c r="V478" s="7">
        <f t="shared" si="201"/>
        <v>0.83348991721818833</v>
      </c>
      <c r="W478" s="6">
        <f t="shared" si="202"/>
        <v>0.95625084106708114</v>
      </c>
      <c r="X478" s="6">
        <v>3.258E-3</v>
      </c>
      <c r="Y478" s="6">
        <v>0.99632354999891404</v>
      </c>
      <c r="Z478" s="6">
        <f t="shared" si="203"/>
        <v>285.17304974792995</v>
      </c>
      <c r="AA478" s="6">
        <f t="shared" si="205"/>
        <v>285.17304974792995</v>
      </c>
      <c r="AB478" s="6">
        <f t="shared" si="204"/>
        <v>4.0220577875406613</v>
      </c>
    </row>
    <row r="479" spans="5:28">
      <c r="E479" s="12">
        <f t="shared" si="188"/>
        <v>1.0572973685955431</v>
      </c>
      <c r="F479" s="12">
        <f t="shared" si="189"/>
        <v>21223287</v>
      </c>
      <c r="G479" s="6">
        <v>63838</v>
      </c>
      <c r="H479" s="6">
        <v>14148858</v>
      </c>
      <c r="I479" s="12">
        <f t="shared" si="190"/>
        <v>28297716</v>
      </c>
      <c r="J479" s="6">
        <v>2804915.687256</v>
      </c>
      <c r="K479" s="12">
        <f t="shared" si="191"/>
        <v>22439325.498048</v>
      </c>
      <c r="L479" s="6">
        <f t="shared" si="192"/>
        <v>171.06305599999999</v>
      </c>
      <c r="M479" s="6">
        <f t="shared" si="193"/>
        <v>5242880</v>
      </c>
      <c r="N479" s="13">
        <f t="shared" si="194"/>
        <v>1.2610769429081825</v>
      </c>
      <c r="O479" s="13"/>
      <c r="P479" s="7">
        <f t="shared" si="195"/>
        <v>1.35016307565884E-2</v>
      </c>
      <c r="Q479" s="7">
        <f t="shared" si="196"/>
        <v>0</v>
      </c>
      <c r="R479" s="6">
        <f t="shared" si="197"/>
        <v>1.35016307565884E-2</v>
      </c>
      <c r="S479" s="6">
        <f t="shared" si="198"/>
        <v>1.35016307565884E-2</v>
      </c>
      <c r="T479" s="7">
        <f t="shared" si="199"/>
        <v>1.0494685868696525E-2</v>
      </c>
      <c r="U479" s="7">
        <f t="shared" si="200"/>
        <v>0.1183555676391243</v>
      </c>
      <c r="V479" s="7">
        <f t="shared" si="201"/>
        <v>1.074224727562668</v>
      </c>
      <c r="W479" s="6">
        <f t="shared" si="202"/>
        <v>1.2030749810704888</v>
      </c>
      <c r="X479" s="6">
        <v>4.1989999999999996E-3</v>
      </c>
      <c r="Y479" s="6">
        <v>1.2079998125</v>
      </c>
      <c r="Z479" s="6">
        <f t="shared" si="203"/>
        <v>221.54395705140274</v>
      </c>
      <c r="AA479" s="6">
        <f t="shared" si="205"/>
        <v>221.54395705140274</v>
      </c>
      <c r="AB479" s="6">
        <f t="shared" si="204"/>
        <v>0.40768478426491206</v>
      </c>
    </row>
    <row r="480" spans="5:28">
      <c r="E480" s="12">
        <f t="shared" si="188"/>
        <v>1.053840651578219</v>
      </c>
      <c r="F480" s="12">
        <f t="shared" si="189"/>
        <v>21331419</v>
      </c>
      <c r="G480" s="6">
        <v>36000</v>
      </c>
      <c r="H480" s="6">
        <v>14220946</v>
      </c>
      <c r="I480" s="12">
        <f t="shared" si="190"/>
        <v>28441892</v>
      </c>
      <c r="J480" s="6">
        <v>2809989.562256</v>
      </c>
      <c r="K480" s="12">
        <f t="shared" si="191"/>
        <v>22479916.498048</v>
      </c>
      <c r="L480" s="6">
        <f t="shared" si="192"/>
        <v>171.371352</v>
      </c>
      <c r="M480" s="6">
        <f t="shared" si="193"/>
        <v>5242880</v>
      </c>
      <c r="N480" s="13">
        <f t="shared" si="194"/>
        <v>1.2652134184960027</v>
      </c>
      <c r="O480" s="13"/>
      <c r="P480" s="7">
        <f t="shared" si="195"/>
        <v>1.3570421153522269E-2</v>
      </c>
      <c r="Q480" s="7">
        <f t="shared" si="196"/>
        <v>0</v>
      </c>
      <c r="R480" s="6">
        <f t="shared" si="197"/>
        <v>1.3570421153522269E-2</v>
      </c>
      <c r="S480" s="6">
        <f t="shared" si="198"/>
        <v>1.3570421153522269E-2</v>
      </c>
      <c r="T480" s="7">
        <f t="shared" si="199"/>
        <v>1.0548155973131992E-2</v>
      </c>
      <c r="U480" s="7">
        <f t="shared" si="200"/>
        <v>0.11856966368432217</v>
      </c>
      <c r="V480" s="7">
        <f t="shared" si="201"/>
        <v>0.9770098200909334</v>
      </c>
      <c r="W480" s="6">
        <f t="shared" si="202"/>
        <v>1.1061276397483875</v>
      </c>
      <c r="X480" s="6">
        <v>3.8189999999999999E-3</v>
      </c>
      <c r="Y480" s="6">
        <v>1.122649607141766</v>
      </c>
      <c r="Z480" s="6">
        <f t="shared" si="203"/>
        <v>255.33964790579392</v>
      </c>
      <c r="AA480" s="6">
        <f t="shared" si="205"/>
        <v>255.33964790579392</v>
      </c>
      <c r="AB480" s="6">
        <f t="shared" si="204"/>
        <v>1.4716940431167105</v>
      </c>
    </row>
    <row r="481" spans="5:28">
      <c r="E481" s="12">
        <f t="shared" si="188"/>
        <v>1.0687360181055447</v>
      </c>
      <c r="F481" s="12">
        <f t="shared" si="189"/>
        <v>22063075.5</v>
      </c>
      <c r="G481" s="6">
        <v>151926</v>
      </c>
      <c r="H481" s="6">
        <v>14708717</v>
      </c>
      <c r="I481" s="12">
        <f t="shared" si="190"/>
        <v>29417434</v>
      </c>
      <c r="J481" s="6">
        <v>2947450.4321289998</v>
      </c>
      <c r="K481" s="12">
        <f t="shared" si="191"/>
        <v>23579603.457031999</v>
      </c>
      <c r="L481" s="6">
        <f t="shared" si="192"/>
        <v>179.54312400000001</v>
      </c>
      <c r="M481" s="6">
        <f t="shared" si="193"/>
        <v>5242880</v>
      </c>
      <c r="N481" s="13">
        <f t="shared" si="194"/>
        <v>1.2475796742555916</v>
      </c>
      <c r="O481" s="13"/>
      <c r="P481" s="7">
        <f t="shared" si="195"/>
        <v>1.4035879491981238E-2</v>
      </c>
      <c r="Q481" s="7">
        <f t="shared" si="196"/>
        <v>0</v>
      </c>
      <c r="R481" s="6">
        <f t="shared" si="197"/>
        <v>1.4035879491981238E-2</v>
      </c>
      <c r="S481" s="6">
        <f t="shared" si="198"/>
        <v>1.4035879491981238E-2</v>
      </c>
      <c r="T481" s="7">
        <f t="shared" si="199"/>
        <v>1.0909952198725602E-2</v>
      </c>
      <c r="U481" s="7">
        <f t="shared" si="200"/>
        <v>0.1243699304644986</v>
      </c>
      <c r="V481" s="7">
        <f t="shared" si="201"/>
        <v>1.0529909451412103</v>
      </c>
      <c r="W481" s="6">
        <f t="shared" si="202"/>
        <v>1.1882708278044345</v>
      </c>
      <c r="X481" s="6">
        <v>4.1159999999999999E-3</v>
      </c>
      <c r="Y481" s="6">
        <v>1.1938869599999999</v>
      </c>
      <c r="Z481" s="6">
        <f t="shared" si="203"/>
        <v>241.00776219585129</v>
      </c>
      <c r="AA481" s="6">
        <f t="shared" si="205"/>
        <v>241.00776219585129</v>
      </c>
      <c r="AB481" s="6">
        <f t="shared" si="204"/>
        <v>0.47040736549844292</v>
      </c>
    </row>
    <row r="482" spans="5:28">
      <c r="E482" s="12">
        <f t="shared" si="188"/>
        <v>1.0718085148609839</v>
      </c>
      <c r="F482" s="12">
        <f t="shared" si="189"/>
        <v>22516897.5</v>
      </c>
      <c r="G482" s="6">
        <v>185639</v>
      </c>
      <c r="H482" s="6">
        <v>15011265</v>
      </c>
      <c r="I482" s="12">
        <f t="shared" si="190"/>
        <v>30022530</v>
      </c>
      <c r="J482" s="6">
        <v>3016725.3085940001</v>
      </c>
      <c r="K482" s="12">
        <f t="shared" si="191"/>
        <v>24133802.468752</v>
      </c>
      <c r="L482" s="6">
        <f t="shared" si="192"/>
        <v>183.84796</v>
      </c>
      <c r="M482" s="6">
        <f t="shared" si="193"/>
        <v>5242880</v>
      </c>
      <c r="N482" s="13">
        <f t="shared" si="194"/>
        <v>1.2440033036183427</v>
      </c>
      <c r="O482" s="13"/>
      <c r="P482" s="7">
        <f t="shared" si="195"/>
        <v>1.4324587696003378E-2</v>
      </c>
      <c r="Q482" s="7">
        <f t="shared" si="196"/>
        <v>0</v>
      </c>
      <c r="R482" s="6">
        <f t="shared" si="197"/>
        <v>1.4324587696003378E-2</v>
      </c>
      <c r="S482" s="6">
        <f t="shared" si="198"/>
        <v>1.4324587696003378E-2</v>
      </c>
      <c r="T482" s="7">
        <f t="shared" si="199"/>
        <v>1.1134362269149831E-2</v>
      </c>
      <c r="U482" s="7">
        <f t="shared" si="200"/>
        <v>0.12729303698224434</v>
      </c>
      <c r="V482" s="7">
        <f t="shared" si="201"/>
        <v>1.0481301997676236</v>
      </c>
      <c r="W482" s="6">
        <f t="shared" si="202"/>
        <v>1.1865575990190178</v>
      </c>
      <c r="X482" s="6">
        <v>4.0969999999999999E-3</v>
      </c>
      <c r="Y482" s="6">
        <v>1.2191033200000001</v>
      </c>
      <c r="Z482" s="6">
        <f t="shared" si="203"/>
        <v>249.63601894077075</v>
      </c>
      <c r="AA482" s="6">
        <f t="shared" si="205"/>
        <v>249.63601894077075</v>
      </c>
      <c r="AB482" s="6">
        <f t="shared" si="204"/>
        <v>2.6696441923382093</v>
      </c>
    </row>
    <row r="483" spans="5:28">
      <c r="E483" s="12">
        <f t="shared" si="188"/>
        <v>1.6041552502632566</v>
      </c>
      <c r="F483" s="12">
        <f t="shared" si="189"/>
        <v>17832414</v>
      </c>
      <c r="G483" s="6">
        <v>2097152</v>
      </c>
      <c r="H483" s="6">
        <v>11888276</v>
      </c>
      <c r="I483" s="12">
        <f t="shared" si="190"/>
        <v>23776552</v>
      </c>
      <c r="J483" s="6">
        <v>3575745.0678710002</v>
      </c>
      <c r="K483" s="12">
        <f t="shared" si="191"/>
        <v>28605960.542968001</v>
      </c>
      <c r="L483" s="6">
        <f t="shared" si="192"/>
        <v>184.602352</v>
      </c>
      <c r="M483" s="6">
        <f t="shared" si="193"/>
        <v>5242880</v>
      </c>
      <c r="N483" s="13">
        <f t="shared" si="194"/>
        <v>0.83117474640594857</v>
      </c>
      <c r="O483" s="13"/>
      <c r="P483" s="7">
        <f t="shared" si="195"/>
        <v>1.1344457120455356E-2</v>
      </c>
      <c r="Q483" s="7">
        <f t="shared" si="196"/>
        <v>0</v>
      </c>
      <c r="R483" s="6">
        <f t="shared" si="197"/>
        <v>1.1344457120455356E-2</v>
      </c>
      <c r="S483" s="6">
        <f t="shared" si="198"/>
        <v>1.1344457120455356E-2</v>
      </c>
      <c r="T483" s="7">
        <f t="shared" si="199"/>
        <v>8.8179358461555023E-3</v>
      </c>
      <c r="U483" s="7">
        <f t="shared" si="200"/>
        <v>0.15088130426290625</v>
      </c>
      <c r="V483" s="7">
        <f t="shared" si="201"/>
        <v>2.061467695808521</v>
      </c>
      <c r="W483" s="6">
        <f t="shared" si="202"/>
        <v>2.2211669359175827</v>
      </c>
      <c r="X483" s="6">
        <v>8.0579999999999992E-3</v>
      </c>
      <c r="Y483" s="6">
        <v>2.2172162571417058</v>
      </c>
      <c r="Z483" s="6">
        <f t="shared" si="203"/>
        <v>40.785022591900685</v>
      </c>
      <c r="AA483" s="6">
        <f t="shared" si="205"/>
        <v>40.785022591900685</v>
      </c>
      <c r="AB483" s="6">
        <f t="shared" si="204"/>
        <v>0.17818193255401812</v>
      </c>
    </row>
    <row r="484" spans="5:28">
      <c r="E484" s="12">
        <f t="shared" si="188"/>
        <v>1.1907096307182627</v>
      </c>
      <c r="F484" s="12">
        <f t="shared" si="189"/>
        <v>20662405.5</v>
      </c>
      <c r="G484" s="6">
        <v>1048576</v>
      </c>
      <c r="H484" s="6">
        <v>13774937</v>
      </c>
      <c r="I484" s="12">
        <f t="shared" si="190"/>
        <v>27549874</v>
      </c>
      <c r="J484" s="6">
        <v>3075365.6528320001</v>
      </c>
      <c r="K484" s="12">
        <f t="shared" si="191"/>
        <v>24602925.222656</v>
      </c>
      <c r="L484" s="6">
        <f t="shared" si="192"/>
        <v>186.27076400000001</v>
      </c>
      <c r="M484" s="6">
        <f t="shared" si="193"/>
        <v>5242880</v>
      </c>
      <c r="N484" s="13">
        <f t="shared" si="194"/>
        <v>1.1197804224771717</v>
      </c>
      <c r="O484" s="13"/>
      <c r="P484" s="7">
        <f t="shared" si="195"/>
        <v>1.3144814448577232E-2</v>
      </c>
      <c r="Q484" s="7">
        <f t="shared" si="196"/>
        <v>0</v>
      </c>
      <c r="R484" s="6">
        <f t="shared" si="197"/>
        <v>1.3144814448577232E-2</v>
      </c>
      <c r="S484" s="6">
        <f t="shared" si="198"/>
        <v>1.3144814448577232E-2</v>
      </c>
      <c r="T484" s="7">
        <f t="shared" si="199"/>
        <v>1.0217336033486582E-2</v>
      </c>
      <c r="U484" s="7">
        <f t="shared" si="200"/>
        <v>0.12976741126036456</v>
      </c>
      <c r="V484" s="7">
        <f t="shared" si="201"/>
        <v>1.0279197321616576</v>
      </c>
      <c r="W484" s="6">
        <f t="shared" si="202"/>
        <v>1.1679044794555087</v>
      </c>
      <c r="X484" s="6">
        <v>4.0179999999999999E-3</v>
      </c>
      <c r="Y484" s="6">
        <v>1.2397252000005738</v>
      </c>
      <c r="Z484" s="6">
        <f t="shared" si="203"/>
        <v>227.14819433990124</v>
      </c>
      <c r="AA484" s="6">
        <f t="shared" si="205"/>
        <v>227.14819433990124</v>
      </c>
      <c r="AB484" s="6">
        <f t="shared" si="204"/>
        <v>5.7932774573778056</v>
      </c>
    </row>
    <row r="485" spans="5:28">
      <c r="E485" s="12">
        <f t="shared" si="188"/>
        <v>1.3167065486862259</v>
      </c>
      <c r="F485" s="12">
        <f t="shared" si="189"/>
        <v>20316927</v>
      </c>
      <c r="G485" s="6">
        <v>1219574</v>
      </c>
      <c r="H485" s="6">
        <v>13544618</v>
      </c>
      <c r="I485" s="12">
        <f t="shared" si="190"/>
        <v>27089236</v>
      </c>
      <c r="J485" s="6">
        <v>3343928.8537599999</v>
      </c>
      <c r="K485" s="12">
        <f t="shared" si="191"/>
        <v>26751430.830079999</v>
      </c>
      <c r="L485" s="6">
        <f t="shared" si="192"/>
        <v>186.926896</v>
      </c>
      <c r="M485" s="6">
        <f t="shared" si="193"/>
        <v>5242880</v>
      </c>
      <c r="N485" s="13">
        <f t="shared" si="194"/>
        <v>1.0126275552162303</v>
      </c>
      <c r="O485" s="13"/>
      <c r="P485" s="7">
        <f t="shared" si="195"/>
        <v>1.2925031191566193E-2</v>
      </c>
      <c r="Q485" s="7">
        <f t="shared" si="196"/>
        <v>0</v>
      </c>
      <c r="R485" s="6">
        <f t="shared" si="197"/>
        <v>1.2925031191566193E-2</v>
      </c>
      <c r="S485" s="6">
        <f t="shared" si="198"/>
        <v>1.2925031191566193E-2</v>
      </c>
      <c r="T485" s="7">
        <f t="shared" si="199"/>
        <v>1.004650065196022E-2</v>
      </c>
      <c r="U485" s="7">
        <f t="shared" si="200"/>
        <v>0.14109964140091089</v>
      </c>
      <c r="V485" s="7">
        <f t="shared" si="201"/>
        <v>1.1581365424330075</v>
      </c>
      <c r="W485" s="6">
        <f t="shared" si="202"/>
        <v>1.3092826844858785</v>
      </c>
      <c r="X485" s="6">
        <v>4.5269999999999998E-3</v>
      </c>
      <c r="Y485" s="6">
        <v>1.4055003529398449</v>
      </c>
      <c r="Z485" s="6">
        <f t="shared" si="203"/>
        <v>185.50985623075314</v>
      </c>
      <c r="AA485" s="6">
        <f t="shared" si="205"/>
        <v>185.50985623075314</v>
      </c>
      <c r="AB485" s="6">
        <f t="shared" si="204"/>
        <v>6.8457946846267701</v>
      </c>
    </row>
    <row r="486" spans="5:28">
      <c r="E486" s="12">
        <f t="shared" si="188"/>
        <v>1.0024656614253016</v>
      </c>
      <c r="F486" s="12">
        <f t="shared" si="189"/>
        <v>24256753.5</v>
      </c>
      <c r="G486" s="6">
        <v>38120</v>
      </c>
      <c r="H486" s="6">
        <v>16171169</v>
      </c>
      <c r="I486" s="12">
        <f t="shared" si="190"/>
        <v>32342338</v>
      </c>
      <c r="J486" s="6">
        <v>3039570.3051760001</v>
      </c>
      <c r="K486" s="12">
        <f t="shared" si="191"/>
        <v>24316562.441408001</v>
      </c>
      <c r="L486" s="6">
        <f t="shared" si="192"/>
        <v>194.816428</v>
      </c>
      <c r="M486" s="6">
        <f t="shared" si="193"/>
        <v>5242880</v>
      </c>
      <c r="N486" s="13">
        <f t="shared" si="194"/>
        <v>1.3300538708105027</v>
      </c>
      <c r="O486" s="13"/>
      <c r="P486" s="7">
        <f t="shared" si="195"/>
        <v>1.5431432893056731E-2</v>
      </c>
      <c r="Q486" s="7">
        <f t="shared" si="196"/>
        <v>0</v>
      </c>
      <c r="R486" s="6">
        <f t="shared" si="197"/>
        <v>1.5431432893056731E-2</v>
      </c>
      <c r="S486" s="6">
        <f t="shared" si="198"/>
        <v>1.5431432893056731E-2</v>
      </c>
      <c r="T486" s="7">
        <f t="shared" si="199"/>
        <v>1.1994702242725407E-2</v>
      </c>
      <c r="U486" s="7">
        <f t="shared" si="200"/>
        <v>0.12825699912572738</v>
      </c>
      <c r="V486" s="7">
        <f t="shared" si="201"/>
        <v>1.7350302696665909</v>
      </c>
      <c r="W486" s="6">
        <f t="shared" si="202"/>
        <v>1.8752819710350437</v>
      </c>
      <c r="X486" s="6">
        <v>6.7819999999999998E-3</v>
      </c>
      <c r="Y486" s="6">
        <v>1.81842375</v>
      </c>
      <c r="Z486" s="6">
        <f t="shared" si="203"/>
        <v>127.53513555082176</v>
      </c>
      <c r="AA486" s="6">
        <f t="shared" si="205"/>
        <v>127.53513555082176</v>
      </c>
      <c r="AB486" s="6">
        <f t="shared" si="204"/>
        <v>3.1267860989521106</v>
      </c>
    </row>
    <row r="487" spans="5:28">
      <c r="E487" s="12">
        <f t="shared" si="188"/>
        <v>1.0024507044117013</v>
      </c>
      <c r="F487" s="12">
        <f t="shared" si="189"/>
        <v>24256753.5</v>
      </c>
      <c r="G487" s="6">
        <v>38120</v>
      </c>
      <c r="H487" s="6">
        <v>16171169</v>
      </c>
      <c r="I487" s="12">
        <f t="shared" si="190"/>
        <v>32342338</v>
      </c>
      <c r="J487" s="6">
        <v>3039524.9541020002</v>
      </c>
      <c r="K487" s="12">
        <f t="shared" si="191"/>
        <v>24316199.632816002</v>
      </c>
      <c r="L487" s="6">
        <f t="shared" si="192"/>
        <v>194.816428</v>
      </c>
      <c r="M487" s="6">
        <f t="shared" si="193"/>
        <v>5242880</v>
      </c>
      <c r="N487" s="13">
        <f t="shared" si="194"/>
        <v>1.3300737158101095</v>
      </c>
      <c r="O487" s="13"/>
      <c r="P487" s="7">
        <f t="shared" si="195"/>
        <v>1.5431432893056731E-2</v>
      </c>
      <c r="Q487" s="7">
        <f t="shared" si="196"/>
        <v>0</v>
      </c>
      <c r="R487" s="6">
        <f t="shared" si="197"/>
        <v>1.5431432893056731E-2</v>
      </c>
      <c r="S487" s="6">
        <f t="shared" si="198"/>
        <v>1.5431432893056731E-2</v>
      </c>
      <c r="T487" s="7">
        <f t="shared" si="199"/>
        <v>1.1994702242725407E-2</v>
      </c>
      <c r="U487" s="7">
        <f t="shared" si="200"/>
        <v>0.12825508550239437</v>
      </c>
      <c r="V487" s="7">
        <f t="shared" si="201"/>
        <v>1.7322161539239882</v>
      </c>
      <c r="W487" s="6">
        <f t="shared" si="202"/>
        <v>1.8724659416691081</v>
      </c>
      <c r="X487" s="6">
        <v>6.7710000000000001E-3</v>
      </c>
      <c r="Y487" s="6">
        <v>1.819254849997743</v>
      </c>
      <c r="Z487" s="6">
        <f t="shared" si="203"/>
        <v>127.9047835335509</v>
      </c>
      <c r="AA487" s="6">
        <f t="shared" si="205"/>
        <v>127.9047835335509</v>
      </c>
      <c r="AB487" s="6">
        <f t="shared" si="204"/>
        <v>2.9248838705270499</v>
      </c>
    </row>
    <row r="488" spans="5:28">
      <c r="E488" s="12">
        <f t="shared" si="188"/>
        <v>1.4104415992370454</v>
      </c>
      <c r="F488" s="12">
        <f t="shared" si="189"/>
        <v>21918994.5</v>
      </c>
      <c r="G488" s="6">
        <v>2063494</v>
      </c>
      <c r="H488" s="6">
        <v>14612663</v>
      </c>
      <c r="I488" s="12">
        <f t="shared" si="190"/>
        <v>29225326</v>
      </c>
      <c r="J488" s="6">
        <v>3864432.7070309999</v>
      </c>
      <c r="K488" s="12">
        <f t="shared" si="191"/>
        <v>30915461.656248</v>
      </c>
      <c r="L488" s="6">
        <f t="shared" si="192"/>
        <v>216.621836</v>
      </c>
      <c r="M488" s="6">
        <f t="shared" si="193"/>
        <v>5242880</v>
      </c>
      <c r="N488" s="13">
        <f t="shared" si="194"/>
        <v>0.94533040861427908</v>
      </c>
      <c r="O488" s="13"/>
      <c r="P488" s="7">
        <f t="shared" si="195"/>
        <v>1.3944219398940983E-2</v>
      </c>
      <c r="Q488" s="7">
        <f t="shared" si="196"/>
        <v>0</v>
      </c>
      <c r="R488" s="6">
        <f t="shared" si="197"/>
        <v>1.3944219398940983E-2</v>
      </c>
      <c r="S488" s="6">
        <f t="shared" si="198"/>
        <v>1.3944219398940983E-2</v>
      </c>
      <c r="T488" s="7">
        <f t="shared" si="199"/>
        <v>1.0838705702617453E-2</v>
      </c>
      <c r="U488" s="7">
        <f t="shared" si="200"/>
        <v>0.16306270050180932</v>
      </c>
      <c r="V488" s="7">
        <f t="shared" si="201"/>
        <v>2.2952951311484306</v>
      </c>
      <c r="W488" s="6">
        <f t="shared" si="202"/>
        <v>2.4691965373528575</v>
      </c>
      <c r="X488" s="6">
        <v>8.9720000000000008E-3</v>
      </c>
      <c r="Y488" s="6">
        <v>2.4738970588266964</v>
      </c>
      <c r="Z488" s="6">
        <f t="shared" si="203"/>
        <v>55.419297803622179</v>
      </c>
      <c r="AA488" s="6">
        <f t="shared" si="205"/>
        <v>55.419297803622179</v>
      </c>
      <c r="AB488" s="6">
        <f t="shared" si="204"/>
        <v>0.19000473188921846</v>
      </c>
    </row>
    <row r="489" spans="5:28">
      <c r="E489" s="12">
        <f t="shared" si="188"/>
        <v>1.0459239309919623</v>
      </c>
      <c r="F489" s="12">
        <f t="shared" si="189"/>
        <v>27102582</v>
      </c>
      <c r="G489" s="6">
        <v>14340</v>
      </c>
      <c r="H489" s="6">
        <v>18068388</v>
      </c>
      <c r="I489" s="12">
        <f t="shared" si="190"/>
        <v>36136776</v>
      </c>
      <c r="J489" s="6">
        <v>3543404.8881839998</v>
      </c>
      <c r="K489" s="12">
        <f t="shared" si="191"/>
        <v>28347239.105471998</v>
      </c>
      <c r="L489" s="6">
        <f t="shared" si="192"/>
        <v>217.10745600000001</v>
      </c>
      <c r="M489" s="6">
        <f t="shared" si="193"/>
        <v>5242880</v>
      </c>
      <c r="N489" s="13">
        <f t="shared" si="194"/>
        <v>1.274789966865745</v>
      </c>
      <c r="O489" s="13"/>
      <c r="P489" s="7">
        <f t="shared" si="195"/>
        <v>1.7241865254621451E-2</v>
      </c>
      <c r="Q489" s="7">
        <f t="shared" si="196"/>
        <v>0</v>
      </c>
      <c r="R489" s="6">
        <f t="shared" si="197"/>
        <v>1.7241865254621451E-2</v>
      </c>
      <c r="S489" s="6">
        <f t="shared" si="198"/>
        <v>1.7241865254621451E-2</v>
      </c>
      <c r="T489" s="7">
        <f t="shared" si="199"/>
        <v>1.3401933655262203E-2</v>
      </c>
      <c r="U489" s="7">
        <f t="shared" si="200"/>
        <v>0.14951668558941208</v>
      </c>
      <c r="V489" s="7">
        <f t="shared" si="201"/>
        <v>1.3331233758821301</v>
      </c>
      <c r="W489" s="6">
        <f t="shared" si="202"/>
        <v>1.4960419951268045</v>
      </c>
      <c r="X489" s="6">
        <v>5.2110000000000004E-3</v>
      </c>
      <c r="Y489" s="6">
        <v>1.5175589999988421</v>
      </c>
      <c r="Z489" s="6">
        <f t="shared" si="203"/>
        <v>230.87440519327288</v>
      </c>
      <c r="AA489" s="6">
        <f t="shared" si="205"/>
        <v>230.87440519327288</v>
      </c>
      <c r="AB489" s="6">
        <f t="shared" si="204"/>
        <v>1.4178694121318569</v>
      </c>
    </row>
    <row r="490" spans="5:28">
      <c r="E490" s="12">
        <f t="shared" si="188"/>
        <v>1.1014151776451522</v>
      </c>
      <c r="F490" s="12">
        <f t="shared" si="189"/>
        <v>26326012.5</v>
      </c>
      <c r="G490" s="6">
        <v>503625</v>
      </c>
      <c r="H490" s="6">
        <v>17550675</v>
      </c>
      <c r="I490" s="12">
        <f t="shared" si="190"/>
        <v>35101350</v>
      </c>
      <c r="J490" s="6">
        <v>3624483.7167969998</v>
      </c>
      <c r="K490" s="12">
        <f t="shared" si="191"/>
        <v>28995869.734375998</v>
      </c>
      <c r="L490" s="6">
        <f t="shared" si="192"/>
        <v>220.6806</v>
      </c>
      <c r="M490" s="6">
        <f t="shared" si="193"/>
        <v>5242880</v>
      </c>
      <c r="N490" s="13">
        <f t="shared" si="194"/>
        <v>1.2105637913797653</v>
      </c>
      <c r="O490" s="13"/>
      <c r="P490" s="7">
        <f t="shared" si="195"/>
        <v>1.6747834586995438E-2</v>
      </c>
      <c r="Q490" s="7">
        <f t="shared" si="196"/>
        <v>0</v>
      </c>
      <c r="R490" s="6">
        <f t="shared" si="197"/>
        <v>1.6747834586995438E-2</v>
      </c>
      <c r="S490" s="6">
        <f t="shared" si="198"/>
        <v>1.6747834586995438E-2</v>
      </c>
      <c r="T490" s="7">
        <f t="shared" si="199"/>
        <v>1.3017928436951263E-2</v>
      </c>
      <c r="U490" s="7">
        <f t="shared" si="200"/>
        <v>0.15293786891681349</v>
      </c>
      <c r="V490" s="7">
        <f t="shared" si="201"/>
        <v>1.1819286118931953</v>
      </c>
      <c r="W490" s="6">
        <f t="shared" si="202"/>
        <v>1.34788440924696</v>
      </c>
      <c r="X490" s="6">
        <v>4.62E-3</v>
      </c>
      <c r="Y490" s="6">
        <v>1.4070074117668798</v>
      </c>
      <c r="Z490" s="6">
        <f t="shared" si="203"/>
        <v>262.5072421427584</v>
      </c>
      <c r="AA490" s="6">
        <f t="shared" si="205"/>
        <v>262.5072421427584</v>
      </c>
      <c r="AB490" s="6">
        <f t="shared" si="204"/>
        <v>4.2020391666362924</v>
      </c>
    </row>
    <row r="491" spans="5:28">
      <c r="E491" s="12">
        <f t="shared" si="188"/>
        <v>1.1012197963154504</v>
      </c>
      <c r="F491" s="12">
        <f t="shared" si="189"/>
        <v>26326012.5</v>
      </c>
      <c r="G491" s="6">
        <v>503625</v>
      </c>
      <c r="H491" s="6">
        <v>17550675</v>
      </c>
      <c r="I491" s="12">
        <f t="shared" si="190"/>
        <v>35101350</v>
      </c>
      <c r="J491" s="6">
        <v>3623840.765381</v>
      </c>
      <c r="K491" s="12">
        <f t="shared" si="191"/>
        <v>28990726.123048</v>
      </c>
      <c r="L491" s="6">
        <f t="shared" si="192"/>
        <v>220.6806</v>
      </c>
      <c r="M491" s="6">
        <f t="shared" si="193"/>
        <v>5242880</v>
      </c>
      <c r="N491" s="13">
        <f t="shared" si="194"/>
        <v>1.2107785728103573</v>
      </c>
      <c r="O491" s="13"/>
      <c r="P491" s="7">
        <f t="shared" si="195"/>
        <v>1.6747834586995438E-2</v>
      </c>
      <c r="Q491" s="7">
        <f t="shared" si="196"/>
        <v>0</v>
      </c>
      <c r="R491" s="6">
        <f t="shared" si="197"/>
        <v>1.6747834586995438E-2</v>
      </c>
      <c r="S491" s="6">
        <f t="shared" si="198"/>
        <v>1.6747834586995438E-2</v>
      </c>
      <c r="T491" s="7">
        <f t="shared" si="199"/>
        <v>1.3017928436951263E-2</v>
      </c>
      <c r="U491" s="7">
        <f t="shared" si="200"/>
        <v>0.1529107390889364</v>
      </c>
      <c r="V491" s="7">
        <f t="shared" si="201"/>
        <v>1.1855102137474172</v>
      </c>
      <c r="W491" s="6">
        <f t="shared" si="202"/>
        <v>1.3514388812733049</v>
      </c>
      <c r="X491" s="6">
        <v>4.6340000000000001E-3</v>
      </c>
      <c r="Y491" s="6">
        <v>1.4115436588238022</v>
      </c>
      <c r="Z491" s="6">
        <f t="shared" si="203"/>
        <v>261.41205410003107</v>
      </c>
      <c r="AA491" s="6">
        <f t="shared" si="205"/>
        <v>261.41205410003107</v>
      </c>
      <c r="AB491" s="6">
        <f t="shared" si="204"/>
        <v>4.2580884533589849</v>
      </c>
    </row>
    <row r="492" spans="5:28">
      <c r="E492" s="12">
        <f t="shared" si="188"/>
        <v>1.1014402091045121</v>
      </c>
      <c r="F492" s="12">
        <f t="shared" si="189"/>
        <v>26326012.5</v>
      </c>
      <c r="G492" s="6">
        <v>503625</v>
      </c>
      <c r="H492" s="6">
        <v>17550675</v>
      </c>
      <c r="I492" s="12">
        <f t="shared" si="190"/>
        <v>35101350</v>
      </c>
      <c r="J492" s="6">
        <v>3624566.0891109998</v>
      </c>
      <c r="K492" s="12">
        <f t="shared" si="191"/>
        <v>28996528.712887999</v>
      </c>
      <c r="L492" s="6">
        <f t="shared" si="192"/>
        <v>220.6806</v>
      </c>
      <c r="M492" s="6">
        <f t="shared" si="193"/>
        <v>5242880</v>
      </c>
      <c r="N492" s="13">
        <f t="shared" si="194"/>
        <v>1.2105362799650776</v>
      </c>
      <c r="O492" s="13"/>
      <c r="P492" s="7">
        <f t="shared" si="195"/>
        <v>1.6747834586995438E-2</v>
      </c>
      <c r="Q492" s="7">
        <f t="shared" si="196"/>
        <v>0</v>
      </c>
      <c r="R492" s="6">
        <f t="shared" si="197"/>
        <v>1.6747834586995438E-2</v>
      </c>
      <c r="S492" s="6">
        <f t="shared" si="198"/>
        <v>1.6747834586995438E-2</v>
      </c>
      <c r="T492" s="7">
        <f t="shared" si="199"/>
        <v>1.3017928436951263E-2</v>
      </c>
      <c r="U492" s="7">
        <f t="shared" si="200"/>
        <v>0.15294134467974838</v>
      </c>
      <c r="V492" s="7">
        <f t="shared" si="201"/>
        <v>1.1837194128203061</v>
      </c>
      <c r="W492" s="6">
        <f t="shared" si="202"/>
        <v>1.3496786859370058</v>
      </c>
      <c r="X492" s="6">
        <v>4.627E-3</v>
      </c>
      <c r="Y492" s="6">
        <v>1.40999149375</v>
      </c>
      <c r="Z492" s="6">
        <f t="shared" si="203"/>
        <v>261.95881968868468</v>
      </c>
      <c r="AA492" s="6">
        <f t="shared" si="205"/>
        <v>261.95881968868468</v>
      </c>
      <c r="AB492" s="6">
        <f t="shared" si="204"/>
        <v>4.2775299057008365</v>
      </c>
    </row>
    <row r="493" spans="5:28">
      <c r="E493" s="12">
        <f t="shared" si="188"/>
        <v>1.1016426042760559</v>
      </c>
      <c r="F493" s="12">
        <f t="shared" si="189"/>
        <v>26326012.5</v>
      </c>
      <c r="G493" s="6">
        <v>503625</v>
      </c>
      <c r="H493" s="6">
        <v>17550675</v>
      </c>
      <c r="I493" s="12">
        <f t="shared" si="190"/>
        <v>35101350</v>
      </c>
      <c r="J493" s="6">
        <v>3625232.1213380001</v>
      </c>
      <c r="K493" s="12">
        <f t="shared" si="191"/>
        <v>29001856.970704</v>
      </c>
      <c r="L493" s="6">
        <f t="shared" si="192"/>
        <v>220.6806</v>
      </c>
      <c r="M493" s="6">
        <f t="shared" si="193"/>
        <v>5242880</v>
      </c>
      <c r="N493" s="13">
        <f t="shared" si="194"/>
        <v>1.2103138787098136</v>
      </c>
      <c r="O493" s="13"/>
      <c r="P493" s="7">
        <f t="shared" si="195"/>
        <v>1.6747834586995438E-2</v>
      </c>
      <c r="Q493" s="7">
        <f t="shared" si="196"/>
        <v>0</v>
      </c>
      <c r="R493" s="6">
        <f t="shared" si="197"/>
        <v>1.6747834586995438E-2</v>
      </c>
      <c r="S493" s="6">
        <f t="shared" si="198"/>
        <v>1.6747834586995438E-2</v>
      </c>
      <c r="T493" s="7">
        <f t="shared" si="199"/>
        <v>1.3017928436951263E-2</v>
      </c>
      <c r="U493" s="7">
        <f t="shared" si="200"/>
        <v>0.15296944842013913</v>
      </c>
      <c r="V493" s="7">
        <f t="shared" si="201"/>
        <v>1.1739979220731327</v>
      </c>
      <c r="W493" s="6">
        <f t="shared" si="202"/>
        <v>1.339985298930223</v>
      </c>
      <c r="X493" s="6">
        <v>4.5890000000000002E-3</v>
      </c>
      <c r="Y493" s="6">
        <v>1.3990241352924981</v>
      </c>
      <c r="Z493" s="6">
        <f t="shared" si="203"/>
        <v>264.95608165167658</v>
      </c>
      <c r="AA493" s="6">
        <f t="shared" si="205"/>
        <v>264.95608165167658</v>
      </c>
      <c r="AB493" s="6">
        <f t="shared" si="204"/>
        <v>4.2200012760989081</v>
      </c>
    </row>
    <row r="494" spans="5:28">
      <c r="E494" s="12">
        <f t="shared" si="188"/>
        <v>1.1014454860118297</v>
      </c>
      <c r="F494" s="12">
        <f t="shared" si="189"/>
        <v>26326012.5</v>
      </c>
      <c r="G494" s="6">
        <v>503625</v>
      </c>
      <c r="H494" s="6">
        <v>17550675</v>
      </c>
      <c r="I494" s="12">
        <f t="shared" si="190"/>
        <v>35101350</v>
      </c>
      <c r="J494" s="6">
        <v>3624583.4541020002</v>
      </c>
      <c r="K494" s="12">
        <f t="shared" si="191"/>
        <v>28996667.632816002</v>
      </c>
      <c r="L494" s="6">
        <f t="shared" si="192"/>
        <v>220.6806</v>
      </c>
      <c r="M494" s="6">
        <f t="shared" si="193"/>
        <v>5242880</v>
      </c>
      <c r="N494" s="13">
        <f t="shared" si="194"/>
        <v>1.210530480415454</v>
      </c>
      <c r="O494" s="13"/>
      <c r="P494" s="7">
        <f t="shared" si="195"/>
        <v>1.6747834586995438E-2</v>
      </c>
      <c r="Q494" s="7">
        <f t="shared" si="196"/>
        <v>0</v>
      </c>
      <c r="R494" s="6">
        <f t="shared" si="197"/>
        <v>1.6747834586995438E-2</v>
      </c>
      <c r="S494" s="6">
        <f t="shared" si="198"/>
        <v>1.6747834586995438E-2</v>
      </c>
      <c r="T494" s="7">
        <f t="shared" si="199"/>
        <v>1.3017928436951263E-2</v>
      </c>
      <c r="U494" s="7">
        <f t="shared" si="200"/>
        <v>0.15294207740885543</v>
      </c>
      <c r="V494" s="7">
        <f t="shared" si="201"/>
        <v>1.1865335285629088</v>
      </c>
      <c r="W494" s="6">
        <f t="shared" si="202"/>
        <v>1.3524935344087154</v>
      </c>
      <c r="X494" s="6">
        <v>4.6379999999999998E-3</v>
      </c>
      <c r="Y494" s="6">
        <v>1.414753694119284</v>
      </c>
      <c r="Z494" s="6">
        <f t="shared" si="203"/>
        <v>261.10035763250193</v>
      </c>
      <c r="AA494" s="6">
        <f t="shared" si="205"/>
        <v>261.10035763250193</v>
      </c>
      <c r="AB494" s="6">
        <f t="shared" si="204"/>
        <v>4.4007773204173803</v>
      </c>
    </row>
    <row r="495" spans="5:28">
      <c r="E495" s="12">
        <f t="shared" si="188"/>
        <v>1.1016010067247366</v>
      </c>
      <c r="F495" s="12">
        <f t="shared" si="189"/>
        <v>26326012.5</v>
      </c>
      <c r="G495" s="6">
        <v>503625</v>
      </c>
      <c r="H495" s="6">
        <v>17550675</v>
      </c>
      <c r="I495" s="12">
        <f t="shared" si="190"/>
        <v>35101350</v>
      </c>
      <c r="J495" s="6">
        <v>3625095.234131</v>
      </c>
      <c r="K495" s="12">
        <f t="shared" si="191"/>
        <v>29000761.873048</v>
      </c>
      <c r="L495" s="6">
        <f t="shared" si="192"/>
        <v>220.6806</v>
      </c>
      <c r="M495" s="6">
        <f t="shared" si="193"/>
        <v>5242880</v>
      </c>
      <c r="N495" s="13">
        <f t="shared" si="194"/>
        <v>1.2103595813674679</v>
      </c>
      <c r="O495" s="13"/>
      <c r="P495" s="7">
        <f t="shared" si="195"/>
        <v>1.6747834586995438E-2</v>
      </c>
      <c r="Q495" s="7">
        <f t="shared" si="196"/>
        <v>0</v>
      </c>
      <c r="R495" s="6">
        <f t="shared" si="197"/>
        <v>1.6747834586995438E-2</v>
      </c>
      <c r="S495" s="6">
        <f t="shared" si="198"/>
        <v>1.6747834586995438E-2</v>
      </c>
      <c r="T495" s="7">
        <f t="shared" si="199"/>
        <v>1.3017928436951263E-2</v>
      </c>
      <c r="U495" s="7">
        <f t="shared" si="200"/>
        <v>0.15296367235950364</v>
      </c>
      <c r="V495" s="7">
        <f t="shared" si="201"/>
        <v>1.1778353526312273</v>
      </c>
      <c r="W495" s="6">
        <f t="shared" si="202"/>
        <v>1.3438169534276823</v>
      </c>
      <c r="X495" s="6">
        <v>4.6039999999999996E-3</v>
      </c>
      <c r="Y495" s="6">
        <v>1.4077407058807279</v>
      </c>
      <c r="Z495" s="6">
        <f t="shared" si="203"/>
        <v>263.76704142040484</v>
      </c>
      <c r="AA495" s="6">
        <f t="shared" si="205"/>
        <v>263.76704142040484</v>
      </c>
      <c r="AB495" s="6">
        <f t="shared" si="204"/>
        <v>4.5408754741557917</v>
      </c>
    </row>
    <row r="496" spans="5:28">
      <c r="E496" s="12">
        <f t="shared" si="188"/>
        <v>1.1021493178690129</v>
      </c>
      <c r="F496" s="12">
        <f t="shared" si="189"/>
        <v>26383312.5</v>
      </c>
      <c r="G496" s="6">
        <v>504855</v>
      </c>
      <c r="H496" s="6">
        <v>17588875</v>
      </c>
      <c r="I496" s="12">
        <f t="shared" si="190"/>
        <v>35177750</v>
      </c>
      <c r="J496" s="6">
        <v>3634793.734375</v>
      </c>
      <c r="K496" s="12">
        <f t="shared" si="191"/>
        <v>29078349.875</v>
      </c>
      <c r="L496" s="6">
        <f t="shared" si="192"/>
        <v>221.1636</v>
      </c>
      <c r="M496" s="6">
        <f t="shared" si="193"/>
        <v>5242880</v>
      </c>
      <c r="N496" s="13">
        <f t="shared" si="194"/>
        <v>1.2097574364164294</v>
      </c>
      <c r="O496" s="13"/>
      <c r="P496" s="7">
        <f t="shared" si="195"/>
        <v>1.6784287161111435E-2</v>
      </c>
      <c r="Q496" s="7">
        <f t="shared" si="196"/>
        <v>0</v>
      </c>
      <c r="R496" s="6">
        <f t="shared" si="197"/>
        <v>1.6784287161111435E-2</v>
      </c>
      <c r="S496" s="6">
        <f t="shared" si="198"/>
        <v>1.6784287161111435E-2</v>
      </c>
      <c r="T496" s="7">
        <f t="shared" si="199"/>
        <v>1.3046262667189789E-2</v>
      </c>
      <c r="U496" s="7">
        <f t="shared" si="200"/>
        <v>0.15337290801205536</v>
      </c>
      <c r="V496" s="7">
        <f t="shared" si="201"/>
        <v>1.1780911813351005</v>
      </c>
      <c r="W496" s="6">
        <f t="shared" si="202"/>
        <v>1.3445103520143455</v>
      </c>
      <c r="X496" s="6">
        <v>4.6049999999999997E-3</v>
      </c>
      <c r="Y496" s="6">
        <v>1.3975311562499999</v>
      </c>
      <c r="Z496" s="6">
        <f t="shared" si="203"/>
        <v>264.47963433466748</v>
      </c>
      <c r="AA496" s="6">
        <f t="shared" si="205"/>
        <v>264.47963433466748</v>
      </c>
      <c r="AB496" s="6">
        <f t="shared" si="204"/>
        <v>3.7938906763213258</v>
      </c>
    </row>
    <row r="497" spans="5:28">
      <c r="E497" s="12">
        <f t="shared" si="188"/>
        <v>1.102349505072951</v>
      </c>
      <c r="F497" s="12">
        <f t="shared" si="189"/>
        <v>26383312.5</v>
      </c>
      <c r="G497" s="6">
        <v>504855</v>
      </c>
      <c r="H497" s="6">
        <v>17588875</v>
      </c>
      <c r="I497" s="12">
        <f t="shared" si="190"/>
        <v>35177750</v>
      </c>
      <c r="J497" s="6">
        <v>3635453.93457</v>
      </c>
      <c r="K497" s="12">
        <f t="shared" si="191"/>
        <v>29083631.47656</v>
      </c>
      <c r="L497" s="6">
        <f t="shared" si="192"/>
        <v>221.1636</v>
      </c>
      <c r="M497" s="6">
        <f t="shared" si="193"/>
        <v>5242880</v>
      </c>
      <c r="N497" s="13">
        <f t="shared" si="194"/>
        <v>1.2095377438801467</v>
      </c>
      <c r="O497" s="13"/>
      <c r="P497" s="7">
        <f t="shared" si="195"/>
        <v>1.6784287161111435E-2</v>
      </c>
      <c r="Q497" s="7">
        <f t="shared" si="196"/>
        <v>0</v>
      </c>
      <c r="R497" s="6">
        <f t="shared" si="197"/>
        <v>1.6784287161111435E-2</v>
      </c>
      <c r="S497" s="6">
        <f t="shared" si="198"/>
        <v>1.6784287161111435E-2</v>
      </c>
      <c r="T497" s="7">
        <f t="shared" si="199"/>
        <v>1.3046262667189789E-2</v>
      </c>
      <c r="U497" s="7">
        <f t="shared" si="200"/>
        <v>0.1534007656653851</v>
      </c>
      <c r="V497" s="7">
        <f t="shared" si="201"/>
        <v>1.1791144961505924</v>
      </c>
      <c r="W497" s="6">
        <f t="shared" si="202"/>
        <v>1.3455615244831673</v>
      </c>
      <c r="X497" s="6">
        <v>4.6090000000000002E-3</v>
      </c>
      <c r="Y497" s="6">
        <v>1.4005937647050692</v>
      </c>
      <c r="Z497" s="6">
        <f t="shared" si="203"/>
        <v>264.16331440901354</v>
      </c>
      <c r="AA497" s="6">
        <f t="shared" si="205"/>
        <v>264.16331440901354</v>
      </c>
      <c r="AB497" s="6">
        <f t="shared" si="204"/>
        <v>3.9292078551763607</v>
      </c>
    </row>
    <row r="498" spans="5:28">
      <c r="E498" s="12">
        <f t="shared" si="188"/>
        <v>1.1020838319913013</v>
      </c>
      <c r="F498" s="12">
        <f t="shared" si="189"/>
        <v>26383312.5</v>
      </c>
      <c r="G498" s="6">
        <v>504855</v>
      </c>
      <c r="H498" s="6">
        <v>17588875</v>
      </c>
      <c r="I498" s="12">
        <f t="shared" si="190"/>
        <v>35177750</v>
      </c>
      <c r="J498" s="6">
        <v>3634577.7675780002</v>
      </c>
      <c r="K498" s="12">
        <f t="shared" si="191"/>
        <v>29076622.140624002</v>
      </c>
      <c r="L498" s="6">
        <f t="shared" si="192"/>
        <v>221.1636</v>
      </c>
      <c r="M498" s="6">
        <f t="shared" si="193"/>
        <v>5242880</v>
      </c>
      <c r="N498" s="13">
        <f t="shared" si="194"/>
        <v>1.2098293202652275</v>
      </c>
      <c r="O498" s="13"/>
      <c r="P498" s="7">
        <f t="shared" si="195"/>
        <v>1.6784287161111435E-2</v>
      </c>
      <c r="Q498" s="7">
        <f t="shared" si="196"/>
        <v>0</v>
      </c>
      <c r="R498" s="6">
        <f t="shared" si="197"/>
        <v>1.6784287161111435E-2</v>
      </c>
      <c r="S498" s="6">
        <f t="shared" si="198"/>
        <v>1.6784287161111435E-2</v>
      </c>
      <c r="T498" s="7">
        <f t="shared" si="199"/>
        <v>1.3046262667189789E-2</v>
      </c>
      <c r="U498" s="7">
        <f t="shared" si="200"/>
        <v>0.15336379512749837</v>
      </c>
      <c r="V498" s="7">
        <f t="shared" si="201"/>
        <v>1.1839752415241791</v>
      </c>
      <c r="W498" s="6">
        <f t="shared" si="202"/>
        <v>1.3503852993188672</v>
      </c>
      <c r="X498" s="6">
        <v>4.6280000000000002E-3</v>
      </c>
      <c r="Y498" s="6">
        <v>1.4069120000000002</v>
      </c>
      <c r="Z498" s="6">
        <f t="shared" si="203"/>
        <v>262.6682619081987</v>
      </c>
      <c r="AA498" s="6">
        <f t="shared" si="205"/>
        <v>262.6682619081987</v>
      </c>
      <c r="AB498" s="6">
        <f t="shared" si="204"/>
        <v>4.0177850982245484</v>
      </c>
    </row>
    <row r="499" spans="5:28">
      <c r="E499" s="12">
        <f t="shared" si="188"/>
        <v>1.1022579457332358</v>
      </c>
      <c r="F499" s="12">
        <f t="shared" si="189"/>
        <v>26383312.5</v>
      </c>
      <c r="G499" s="6">
        <v>504855</v>
      </c>
      <c r="H499" s="6">
        <v>17588875</v>
      </c>
      <c r="I499" s="12">
        <f t="shared" si="190"/>
        <v>35177750</v>
      </c>
      <c r="J499" s="6">
        <v>3635151.9797359998</v>
      </c>
      <c r="K499" s="12">
        <f t="shared" si="191"/>
        <v>29081215.837887999</v>
      </c>
      <c r="L499" s="6">
        <f t="shared" si="192"/>
        <v>221.1636</v>
      </c>
      <c r="M499" s="6">
        <f t="shared" si="193"/>
        <v>5242880</v>
      </c>
      <c r="N499" s="13">
        <f t="shared" si="194"/>
        <v>1.2096382144438826</v>
      </c>
      <c r="O499" s="13"/>
      <c r="P499" s="7">
        <f t="shared" si="195"/>
        <v>1.6784287161111435E-2</v>
      </c>
      <c r="Q499" s="7">
        <f t="shared" si="196"/>
        <v>0</v>
      </c>
      <c r="R499" s="6">
        <f t="shared" si="197"/>
        <v>1.6784287161111435E-2</v>
      </c>
      <c r="S499" s="6">
        <f t="shared" si="198"/>
        <v>1.6784287161111435E-2</v>
      </c>
      <c r="T499" s="7">
        <f t="shared" si="199"/>
        <v>1.3046262667189789E-2</v>
      </c>
      <c r="U499" s="7">
        <f t="shared" si="200"/>
        <v>0.15338802444968944</v>
      </c>
      <c r="V499" s="7">
        <f t="shared" si="201"/>
        <v>1.1801378109660843</v>
      </c>
      <c r="W499" s="6">
        <f t="shared" si="202"/>
        <v>1.3465720980829634</v>
      </c>
      <c r="X499" s="6">
        <v>4.6129999999999999E-3</v>
      </c>
      <c r="Y499" s="6">
        <v>1.4037630352943891</v>
      </c>
      <c r="Z499" s="6">
        <f t="shared" si="203"/>
        <v>263.84754305465935</v>
      </c>
      <c r="AA499" s="6">
        <f t="shared" si="205"/>
        <v>263.84754305465935</v>
      </c>
      <c r="AB499" s="6">
        <f t="shared" si="204"/>
        <v>4.0741161986383192</v>
      </c>
    </row>
    <row r="500" spans="5:28">
      <c r="E500" s="12">
        <f t="shared" si="188"/>
        <v>1.1019152451656706</v>
      </c>
      <c r="F500" s="12">
        <f t="shared" si="189"/>
        <v>26383312.5</v>
      </c>
      <c r="G500" s="6">
        <v>504855</v>
      </c>
      <c r="H500" s="6">
        <v>17588875</v>
      </c>
      <c r="I500" s="12">
        <f t="shared" si="190"/>
        <v>35177750</v>
      </c>
      <c r="J500" s="6">
        <v>3634021.7827150002</v>
      </c>
      <c r="K500" s="12">
        <f t="shared" si="191"/>
        <v>29072174.261720002</v>
      </c>
      <c r="L500" s="6">
        <f t="shared" si="192"/>
        <v>221.1636</v>
      </c>
      <c r="M500" s="6">
        <f t="shared" si="193"/>
        <v>5242880</v>
      </c>
      <c r="N500" s="13">
        <f t="shared" si="194"/>
        <v>1.2100144173364891</v>
      </c>
      <c r="O500" s="13"/>
      <c r="P500" s="7">
        <f t="shared" si="195"/>
        <v>1.6784287161111435E-2</v>
      </c>
      <c r="Q500" s="7">
        <f t="shared" si="196"/>
        <v>0</v>
      </c>
      <c r="R500" s="6">
        <f t="shared" si="197"/>
        <v>1.6784287161111435E-2</v>
      </c>
      <c r="S500" s="6">
        <f t="shared" si="198"/>
        <v>1.6784287161111435E-2</v>
      </c>
      <c r="T500" s="7">
        <f t="shared" si="199"/>
        <v>1.3046262667189789E-2</v>
      </c>
      <c r="U500" s="7">
        <f t="shared" si="200"/>
        <v>0.15334033491999263</v>
      </c>
      <c r="V500" s="7">
        <f t="shared" si="201"/>
        <v>1.187301014674528</v>
      </c>
      <c r="W500" s="6">
        <f t="shared" si="202"/>
        <v>1.3536876122617103</v>
      </c>
      <c r="X500" s="6">
        <v>4.6410000000000002E-3</v>
      </c>
      <c r="Y500" s="6">
        <v>1.4152047000016381</v>
      </c>
      <c r="Z500" s="6">
        <f t="shared" si="203"/>
        <v>261.65238442386197</v>
      </c>
      <c r="AA500" s="6">
        <f t="shared" si="205"/>
        <v>261.65238442386197</v>
      </c>
      <c r="AB500" s="6">
        <f t="shared" si="204"/>
        <v>4.3468685300336132</v>
      </c>
    </row>
    <row r="501" spans="5:28">
      <c r="E501" s="12">
        <f t="shared" si="188"/>
        <v>1.1020876254491547</v>
      </c>
      <c r="F501" s="12">
        <f t="shared" si="189"/>
        <v>26383312.5</v>
      </c>
      <c r="G501" s="6">
        <v>504855</v>
      </c>
      <c r="H501" s="6">
        <v>17588875</v>
      </c>
      <c r="I501" s="12">
        <f t="shared" si="190"/>
        <v>35177750</v>
      </c>
      <c r="J501" s="6">
        <v>3634590.278076</v>
      </c>
      <c r="K501" s="12">
        <f t="shared" si="191"/>
        <v>29076722.224608</v>
      </c>
      <c r="L501" s="6">
        <f t="shared" si="192"/>
        <v>221.1636</v>
      </c>
      <c r="M501" s="6">
        <f t="shared" si="193"/>
        <v>5242880</v>
      </c>
      <c r="N501" s="13">
        <f t="shared" si="194"/>
        <v>1.2098251559533977</v>
      </c>
      <c r="O501" s="13"/>
      <c r="P501" s="7">
        <f t="shared" si="195"/>
        <v>1.6784287161111435E-2</v>
      </c>
      <c r="Q501" s="7">
        <f t="shared" si="196"/>
        <v>0</v>
      </c>
      <c r="R501" s="6">
        <f t="shared" si="197"/>
        <v>1.6784287161111435E-2</v>
      </c>
      <c r="S501" s="6">
        <f t="shared" si="198"/>
        <v>1.6784287161111435E-2</v>
      </c>
      <c r="T501" s="7">
        <f t="shared" si="199"/>
        <v>1.3046262667189789E-2</v>
      </c>
      <c r="U501" s="7">
        <f t="shared" si="200"/>
        <v>0.15336432301755187</v>
      </c>
      <c r="V501" s="7">
        <f t="shared" si="201"/>
        <v>1.1860218711551631</v>
      </c>
      <c r="W501" s="6">
        <f t="shared" si="202"/>
        <v>1.3524324568399049</v>
      </c>
      <c r="X501" s="6">
        <v>4.6360000000000004E-3</v>
      </c>
      <c r="Y501" s="6">
        <v>1.4147708470574603</v>
      </c>
      <c r="Z501" s="6">
        <f t="shared" si="203"/>
        <v>262.04243229317154</v>
      </c>
      <c r="AA501" s="6">
        <f t="shared" si="205"/>
        <v>262.04243229317154</v>
      </c>
      <c r="AB501" s="6">
        <f t="shared" si="204"/>
        <v>4.4062535178195921</v>
      </c>
    </row>
    <row r="502" spans="5:28">
      <c r="E502" s="12">
        <f t="shared" si="188"/>
        <v>1.1021788908946137</v>
      </c>
      <c r="F502" s="12">
        <f t="shared" si="189"/>
        <v>26383312.5</v>
      </c>
      <c r="G502" s="6">
        <v>504855</v>
      </c>
      <c r="H502" s="6">
        <v>17588875</v>
      </c>
      <c r="I502" s="12">
        <f t="shared" si="190"/>
        <v>35177750</v>
      </c>
      <c r="J502" s="6">
        <v>3634891.2636719998</v>
      </c>
      <c r="K502" s="12">
        <f t="shared" si="191"/>
        <v>29079130.109375998</v>
      </c>
      <c r="L502" s="6">
        <f t="shared" si="192"/>
        <v>221.1636</v>
      </c>
      <c r="M502" s="6">
        <f t="shared" si="193"/>
        <v>5242880</v>
      </c>
      <c r="N502" s="13">
        <f t="shared" si="194"/>
        <v>1.2097249769056062</v>
      </c>
      <c r="O502" s="13"/>
      <c r="P502" s="7">
        <f t="shared" si="195"/>
        <v>1.6784287161111435E-2</v>
      </c>
      <c r="Q502" s="7">
        <f t="shared" si="196"/>
        <v>0</v>
      </c>
      <c r="R502" s="6">
        <f t="shared" si="197"/>
        <v>1.6784287161111435E-2</v>
      </c>
      <c r="S502" s="6">
        <f t="shared" si="198"/>
        <v>1.6784287161111435E-2</v>
      </c>
      <c r="T502" s="7">
        <f t="shared" si="199"/>
        <v>1.3046262667189789E-2</v>
      </c>
      <c r="U502" s="7">
        <f t="shared" si="200"/>
        <v>0.1533770233355071</v>
      </c>
      <c r="V502" s="7">
        <f t="shared" si="201"/>
        <v>1.1803936396699573</v>
      </c>
      <c r="W502" s="6">
        <f t="shared" si="202"/>
        <v>1.3468169256726541</v>
      </c>
      <c r="X502" s="6">
        <v>4.614E-3</v>
      </c>
      <c r="Y502" s="6">
        <v>1.408138517646516</v>
      </c>
      <c r="Z502" s="6">
        <f t="shared" si="203"/>
        <v>263.76868576314337</v>
      </c>
      <c r="AA502" s="6">
        <f t="shared" si="205"/>
        <v>263.76868576314337</v>
      </c>
      <c r="AB502" s="6">
        <f t="shared" si="204"/>
        <v>4.354798281943979</v>
      </c>
    </row>
    <row r="503" spans="5:28">
      <c r="E503" s="12">
        <f t="shared" si="188"/>
        <v>1.1023838774598147</v>
      </c>
      <c r="F503" s="12">
        <f t="shared" si="189"/>
        <v>26383312.5</v>
      </c>
      <c r="G503" s="6">
        <v>504855</v>
      </c>
      <c r="H503" s="6">
        <v>17588875</v>
      </c>
      <c r="I503" s="12">
        <f t="shared" si="190"/>
        <v>35177750</v>
      </c>
      <c r="J503" s="6">
        <v>3635567.2917479998</v>
      </c>
      <c r="K503" s="12">
        <f t="shared" si="191"/>
        <v>29084538.333983999</v>
      </c>
      <c r="L503" s="6">
        <f t="shared" si="192"/>
        <v>221.1636</v>
      </c>
      <c r="M503" s="6">
        <f t="shared" si="193"/>
        <v>5242880</v>
      </c>
      <c r="N503" s="13">
        <f t="shared" si="194"/>
        <v>1.2095000304301324</v>
      </c>
      <c r="O503" s="13"/>
      <c r="P503" s="7">
        <f t="shared" si="195"/>
        <v>1.6784287161111435E-2</v>
      </c>
      <c r="Q503" s="7">
        <f t="shared" si="196"/>
        <v>0</v>
      </c>
      <c r="R503" s="6">
        <f t="shared" si="197"/>
        <v>1.6784287161111435E-2</v>
      </c>
      <c r="S503" s="6">
        <f t="shared" si="198"/>
        <v>1.6784287161111435E-2</v>
      </c>
      <c r="T503" s="7">
        <f t="shared" si="199"/>
        <v>1.3046262667189789E-2</v>
      </c>
      <c r="U503" s="7">
        <f t="shared" si="200"/>
        <v>0.15340554885840907</v>
      </c>
      <c r="V503" s="7">
        <f t="shared" si="201"/>
        <v>1.1763003804079895</v>
      </c>
      <c r="W503" s="6">
        <f t="shared" si="202"/>
        <v>1.3427521919335883</v>
      </c>
      <c r="X503" s="6">
        <v>4.5979999999999997E-3</v>
      </c>
      <c r="Y503" s="6">
        <v>1.4040855124999998</v>
      </c>
      <c r="Z503" s="6">
        <f t="shared" si="203"/>
        <v>265.03451851047055</v>
      </c>
      <c r="AA503" s="6">
        <f t="shared" si="205"/>
        <v>265.03451851047055</v>
      </c>
      <c r="AB503" s="6">
        <f t="shared" si="204"/>
        <v>4.3682040744944661</v>
      </c>
    </row>
    <row r="504" spans="5:28">
      <c r="E504" s="12">
        <f t="shared" si="188"/>
        <v>1.1019857903195438</v>
      </c>
      <c r="F504" s="12">
        <f t="shared" si="189"/>
        <v>26383312.5</v>
      </c>
      <c r="G504" s="6">
        <v>504855</v>
      </c>
      <c r="H504" s="6">
        <v>17588875</v>
      </c>
      <c r="I504" s="12">
        <f t="shared" si="190"/>
        <v>35177750</v>
      </c>
      <c r="J504" s="6">
        <v>3634254.43457</v>
      </c>
      <c r="K504" s="12">
        <f t="shared" si="191"/>
        <v>29074035.47656</v>
      </c>
      <c r="L504" s="6">
        <f t="shared" si="192"/>
        <v>221.1636</v>
      </c>
      <c r="M504" s="6">
        <f t="shared" si="193"/>
        <v>5242880</v>
      </c>
      <c r="N504" s="13">
        <f t="shared" si="194"/>
        <v>1.2099369565797262</v>
      </c>
      <c r="O504" s="13"/>
      <c r="P504" s="7">
        <f t="shared" si="195"/>
        <v>1.6784287161111435E-2</v>
      </c>
      <c r="Q504" s="7">
        <f t="shared" si="196"/>
        <v>0</v>
      </c>
      <c r="R504" s="6">
        <f t="shared" si="197"/>
        <v>1.6784287161111435E-2</v>
      </c>
      <c r="S504" s="6">
        <f t="shared" si="198"/>
        <v>1.6784287161111435E-2</v>
      </c>
      <c r="T504" s="7">
        <f t="shared" si="199"/>
        <v>1.3046262667189789E-2</v>
      </c>
      <c r="U504" s="7">
        <f t="shared" si="200"/>
        <v>0.15335015184336251</v>
      </c>
      <c r="V504" s="7">
        <f t="shared" si="201"/>
        <v>1.1814169544854491</v>
      </c>
      <c r="W504" s="6">
        <f t="shared" si="202"/>
        <v>1.3478133689960015</v>
      </c>
      <c r="X504" s="6">
        <v>4.6179999999999997E-3</v>
      </c>
      <c r="Y504" s="6">
        <v>1.4110978117630759</v>
      </c>
      <c r="Z504" s="6">
        <f t="shared" si="203"/>
        <v>263.45359811848061</v>
      </c>
      <c r="AA504" s="6">
        <f t="shared" si="205"/>
        <v>263.45359811848061</v>
      </c>
      <c r="AB504" s="6">
        <f t="shared" si="204"/>
        <v>4.4847665583156573</v>
      </c>
    </row>
    <row r="505" spans="5:28">
      <c r="E505" s="12">
        <f t="shared" si="188"/>
        <v>1.0815435451578235</v>
      </c>
      <c r="F505" s="12">
        <f t="shared" si="189"/>
        <v>27732714</v>
      </c>
      <c r="G505" s="6">
        <v>268096</v>
      </c>
      <c r="H505" s="6">
        <v>18488476</v>
      </c>
      <c r="I505" s="12">
        <f t="shared" si="190"/>
        <v>36976952</v>
      </c>
      <c r="J505" s="6">
        <v>3749267.2270510001</v>
      </c>
      <c r="K505" s="12">
        <f t="shared" si="191"/>
        <v>29994137.816408001</v>
      </c>
      <c r="L505" s="6">
        <f t="shared" si="192"/>
        <v>227.22363200000001</v>
      </c>
      <c r="M505" s="6">
        <f t="shared" si="193"/>
        <v>5242880</v>
      </c>
      <c r="N505" s="13">
        <f t="shared" si="194"/>
        <v>1.232805964496573</v>
      </c>
      <c r="O505" s="13"/>
      <c r="P505" s="7">
        <f t="shared" si="195"/>
        <v>1.7642736693240294E-2</v>
      </c>
      <c r="Q505" s="7">
        <f t="shared" si="196"/>
        <v>0</v>
      </c>
      <c r="R505" s="6">
        <f t="shared" si="197"/>
        <v>1.7642736693240294E-2</v>
      </c>
      <c r="S505" s="6">
        <f t="shared" si="198"/>
        <v>1.7642736693240294E-2</v>
      </c>
      <c r="T505" s="7">
        <f t="shared" si="199"/>
        <v>1.3713527113703088E-2</v>
      </c>
      <c r="U505" s="7">
        <f t="shared" si="200"/>
        <v>0.15820320478955155</v>
      </c>
      <c r="V505" s="7">
        <f t="shared" si="201"/>
        <v>1.2614913387976938</v>
      </c>
      <c r="W505" s="6">
        <f t="shared" si="202"/>
        <v>1.4334080707009484</v>
      </c>
      <c r="X505" s="6">
        <v>4.9309999999999996E-3</v>
      </c>
      <c r="Y505" s="6">
        <v>1.480121833334977</v>
      </c>
      <c r="Z505" s="6">
        <f t="shared" si="203"/>
        <v>257.79226715149656</v>
      </c>
      <c r="AA505" s="6">
        <f t="shared" si="205"/>
        <v>257.79226715149656</v>
      </c>
      <c r="AB505" s="6">
        <f t="shared" si="204"/>
        <v>3.1560755055395817</v>
      </c>
    </row>
    <row r="506" spans="5:28">
      <c r="E506" s="12">
        <f t="shared" si="188"/>
        <v>1.2074080216447469</v>
      </c>
      <c r="F506" s="12">
        <f t="shared" si="189"/>
        <v>25375579.5</v>
      </c>
      <c r="G506" s="6">
        <v>1382908</v>
      </c>
      <c r="H506" s="6">
        <v>16917053</v>
      </c>
      <c r="I506" s="12">
        <f t="shared" si="190"/>
        <v>33834106</v>
      </c>
      <c r="J506" s="6">
        <v>3829834.7802729998</v>
      </c>
      <c r="K506" s="12">
        <f t="shared" si="191"/>
        <v>30638678.242183998</v>
      </c>
      <c r="L506" s="6">
        <f t="shared" si="192"/>
        <v>230.66279599999999</v>
      </c>
      <c r="M506" s="6">
        <f t="shared" si="193"/>
        <v>5242880</v>
      </c>
      <c r="N506" s="13">
        <f t="shared" si="194"/>
        <v>1.1042939167465935</v>
      </c>
      <c r="O506" s="13"/>
      <c r="P506" s="7">
        <f t="shared" si="195"/>
        <v>1.6143197076091659E-2</v>
      </c>
      <c r="Q506" s="7">
        <f t="shared" si="196"/>
        <v>0</v>
      </c>
      <c r="R506" s="6">
        <f t="shared" si="197"/>
        <v>1.6143197076091659E-2</v>
      </c>
      <c r="S506" s="6">
        <f t="shared" si="198"/>
        <v>1.6143197076091659E-2</v>
      </c>
      <c r="T506" s="7">
        <f t="shared" si="199"/>
        <v>1.2547949598412123E-2</v>
      </c>
      <c r="U506" s="7">
        <f t="shared" si="200"/>
        <v>0.161602814459892</v>
      </c>
      <c r="V506" s="7">
        <f t="shared" si="201"/>
        <v>1.897225667922064</v>
      </c>
      <c r="W506" s="6">
        <f t="shared" si="202"/>
        <v>2.0713764319803682</v>
      </c>
      <c r="X506" s="6">
        <v>7.4159999999999998E-3</v>
      </c>
      <c r="Y506" s="6">
        <v>2.0632901142825357</v>
      </c>
      <c r="Z506" s="6">
        <f t="shared" si="203"/>
        <v>117.68065097210976</v>
      </c>
      <c r="AA506" s="6">
        <f t="shared" si="205"/>
        <v>117.68065097210976</v>
      </c>
      <c r="AB506" s="6">
        <f t="shared" si="204"/>
        <v>0.39191375182080801</v>
      </c>
    </row>
    <row r="507" spans="5:28">
      <c r="E507" s="12">
        <f t="shared" si="188"/>
        <v>1.5392995664900002</v>
      </c>
      <c r="F507" s="12">
        <f t="shared" si="189"/>
        <v>22215303</v>
      </c>
      <c r="G507" s="6">
        <v>2707524</v>
      </c>
      <c r="H507" s="6">
        <v>14810202</v>
      </c>
      <c r="I507" s="12">
        <f t="shared" si="190"/>
        <v>29620404</v>
      </c>
      <c r="J507" s="6">
        <v>4274500.7846680004</v>
      </c>
      <c r="K507" s="12">
        <f t="shared" si="191"/>
        <v>34196006.277344003</v>
      </c>
      <c r="L507" s="6">
        <f t="shared" si="192"/>
        <v>231.87290400000001</v>
      </c>
      <c r="M507" s="6">
        <f t="shared" si="193"/>
        <v>5242880</v>
      </c>
      <c r="N507" s="13">
        <f t="shared" si="194"/>
        <v>0.8661948345595113</v>
      </c>
      <c r="O507" s="13"/>
      <c r="P507" s="7">
        <f t="shared" si="195"/>
        <v>1.4132722148634685E-2</v>
      </c>
      <c r="Q507" s="7">
        <f t="shared" si="196"/>
        <v>0</v>
      </c>
      <c r="R507" s="6">
        <f t="shared" si="197"/>
        <v>1.4132722148634685E-2</v>
      </c>
      <c r="S507" s="6">
        <f t="shared" si="198"/>
        <v>1.4132722148634685E-2</v>
      </c>
      <c r="T507" s="7">
        <f t="shared" si="199"/>
        <v>1.0985227050970546E-2</v>
      </c>
      <c r="U507" s="7">
        <f t="shared" si="200"/>
        <v>0.18036583739106515</v>
      </c>
      <c r="V507" s="7">
        <f t="shared" si="201"/>
        <v>1.7043308252018328</v>
      </c>
      <c r="W507" s="6">
        <f t="shared" si="202"/>
        <v>1.8956818896438685</v>
      </c>
      <c r="X507" s="6">
        <v>6.6620000000000004E-3</v>
      </c>
      <c r="Y507" s="6">
        <v>2.0234714666644464</v>
      </c>
      <c r="Z507" s="6">
        <f t="shared" si="203"/>
        <v>112.1393297603525</v>
      </c>
      <c r="AA507" s="6">
        <f t="shared" si="205"/>
        <v>112.1393297603525</v>
      </c>
      <c r="AB507" s="6">
        <f t="shared" si="204"/>
        <v>6.3153634299192882</v>
      </c>
    </row>
    <row r="508" spans="5:28">
      <c r="E508" s="12">
        <f t="shared" si="188"/>
        <v>1.1561210912096977</v>
      </c>
      <c r="F508" s="12">
        <f t="shared" si="189"/>
        <v>27734211</v>
      </c>
      <c r="G508" s="6">
        <v>914898</v>
      </c>
      <c r="H508" s="6">
        <v>18489474</v>
      </c>
      <c r="I508" s="12">
        <f t="shared" si="190"/>
        <v>36978948</v>
      </c>
      <c r="J508" s="6">
        <v>4008013.2856450002</v>
      </c>
      <c r="K508" s="12">
        <f t="shared" si="191"/>
        <v>32064106.285160001</v>
      </c>
      <c r="L508" s="6">
        <f t="shared" si="192"/>
        <v>240.171648</v>
      </c>
      <c r="M508" s="6">
        <f t="shared" si="193"/>
        <v>5242880</v>
      </c>
      <c r="N508" s="13">
        <f t="shared" si="194"/>
        <v>1.153281731015054</v>
      </c>
      <c r="O508" s="13"/>
      <c r="P508" s="7">
        <f t="shared" si="195"/>
        <v>1.7643689040595472E-2</v>
      </c>
      <c r="Q508" s="7">
        <f t="shared" si="196"/>
        <v>0</v>
      </c>
      <c r="R508" s="6">
        <f t="shared" si="197"/>
        <v>1.7643689040595472E-2</v>
      </c>
      <c r="S508" s="6">
        <f t="shared" si="198"/>
        <v>1.7643689040595472E-2</v>
      </c>
      <c r="T508" s="7">
        <f t="shared" si="199"/>
        <v>1.3714267364011413E-2</v>
      </c>
      <c r="U508" s="7">
        <f t="shared" si="200"/>
        <v>0.16912119308360896</v>
      </c>
      <c r="V508" s="7">
        <f t="shared" si="201"/>
        <v>1.3011447878980067</v>
      </c>
      <c r="W508" s="6">
        <f t="shared" si="202"/>
        <v>1.483980248345627</v>
      </c>
      <c r="X508" s="6">
        <v>5.0860000000000002E-3</v>
      </c>
      <c r="Y508" s="6">
        <v>1.5680703111105461</v>
      </c>
      <c r="Z508" s="6">
        <f t="shared" si="203"/>
        <v>246.90698074312763</v>
      </c>
      <c r="AA508" s="6">
        <f t="shared" si="205"/>
        <v>246.90698074312763</v>
      </c>
      <c r="AB508" s="6">
        <f t="shared" si="204"/>
        <v>5.3626461880631098</v>
      </c>
    </row>
    <row r="509" spans="5:28">
      <c r="E509" s="12">
        <f t="shared" si="188"/>
        <v>2.5426595751857994</v>
      </c>
      <c r="F509" s="12">
        <f t="shared" si="189"/>
        <v>19205059.5</v>
      </c>
      <c r="G509" s="6">
        <v>4588484</v>
      </c>
      <c r="H509" s="6">
        <v>12803373</v>
      </c>
      <c r="I509" s="12">
        <f t="shared" si="190"/>
        <v>25606746</v>
      </c>
      <c r="J509" s="6">
        <v>6103991.0537109999</v>
      </c>
      <c r="K509" s="12">
        <f t="shared" si="191"/>
        <v>48831928.429687999</v>
      </c>
      <c r="L509" s="6">
        <f t="shared" si="192"/>
        <v>245.410156</v>
      </c>
      <c r="M509" s="6">
        <f t="shared" si="193"/>
        <v>5242880</v>
      </c>
      <c r="N509" s="13">
        <f t="shared" si="194"/>
        <v>0.52438531148468936</v>
      </c>
      <c r="O509" s="13"/>
      <c r="P509" s="7">
        <f t="shared" si="195"/>
        <v>1.2217693801497866E-2</v>
      </c>
      <c r="Q509" s="7">
        <f t="shared" si="196"/>
        <v>0</v>
      </c>
      <c r="R509" s="6">
        <f t="shared" si="197"/>
        <v>1.2217693801497866E-2</v>
      </c>
      <c r="S509" s="6">
        <f t="shared" si="198"/>
        <v>1.2217693801497866E-2</v>
      </c>
      <c r="T509" s="7">
        <f t="shared" si="199"/>
        <v>9.4966941992598013E-3</v>
      </c>
      <c r="U509" s="7">
        <f t="shared" si="200"/>
        <v>0.25756258175904517</v>
      </c>
      <c r="V509" s="7">
        <f t="shared" si="201"/>
        <v>3.4416635532032802</v>
      </c>
      <c r="W509" s="6">
        <f t="shared" si="202"/>
        <v>3.708722829161585</v>
      </c>
      <c r="X509" s="6">
        <v>1.3453E-2</v>
      </c>
      <c r="Y509" s="6">
        <v>3.678661699993885</v>
      </c>
      <c r="Z509" s="6">
        <f t="shared" si="203"/>
        <v>9.1823845870968057</v>
      </c>
      <c r="AA509" s="6">
        <f t="shared" si="205"/>
        <v>9.1823845870968057</v>
      </c>
      <c r="AB509" s="6">
        <f t="shared" si="204"/>
        <v>0.81717569103323517</v>
      </c>
    </row>
    <row r="510" spans="5:28">
      <c r="E510" s="12">
        <f t="shared" si="188"/>
        <v>1.165746958187567</v>
      </c>
      <c r="F510" s="12">
        <f t="shared" si="189"/>
        <v>28852710</v>
      </c>
      <c r="G510" s="6">
        <v>862664</v>
      </c>
      <c r="H510" s="6">
        <v>19235140</v>
      </c>
      <c r="I510" s="12">
        <f t="shared" si="190"/>
        <v>38470280</v>
      </c>
      <c r="J510" s="6">
        <v>4204369.8647459997</v>
      </c>
      <c r="K510" s="12">
        <f t="shared" si="191"/>
        <v>33634958.917967997</v>
      </c>
      <c r="L510" s="6">
        <f t="shared" si="192"/>
        <v>248.07496</v>
      </c>
      <c r="M510" s="6">
        <f t="shared" si="193"/>
        <v>5242880</v>
      </c>
      <c r="N510" s="13">
        <f t="shared" si="194"/>
        <v>1.1437587925653432</v>
      </c>
      <c r="O510" s="13"/>
      <c r="P510" s="7">
        <f t="shared" si="195"/>
        <v>1.8355245195851411E-2</v>
      </c>
      <c r="Q510" s="7">
        <f t="shared" si="196"/>
        <v>0</v>
      </c>
      <c r="R510" s="6">
        <f t="shared" si="197"/>
        <v>1.8355245195851411E-2</v>
      </c>
      <c r="S510" s="6">
        <f t="shared" si="198"/>
        <v>1.8355245195851411E-2</v>
      </c>
      <c r="T510" s="7">
        <f t="shared" si="199"/>
        <v>1.4267353021734989E-2</v>
      </c>
      <c r="U510" s="7">
        <f t="shared" si="200"/>
        <v>0.17740660946341844</v>
      </c>
      <c r="V510" s="7">
        <f t="shared" si="201"/>
        <v>1.6587933159124411</v>
      </c>
      <c r="W510" s="6">
        <f t="shared" si="202"/>
        <v>1.8504672783975944</v>
      </c>
      <c r="X510" s="6">
        <v>6.4840000000000002E-3</v>
      </c>
      <c r="Y510" s="6">
        <v>1.8707961</v>
      </c>
      <c r="Z510" s="6">
        <f t="shared" si="203"/>
        <v>183.08521276760348</v>
      </c>
      <c r="AA510" s="6">
        <f t="shared" si="205"/>
        <v>183.08521276760348</v>
      </c>
      <c r="AB510" s="6">
        <f t="shared" si="204"/>
        <v>1.0866401529490877</v>
      </c>
    </row>
    <row r="511" spans="5:28">
      <c r="E511" s="12">
        <f t="shared" si="188"/>
        <v>1.1103903175513712</v>
      </c>
      <c r="F511" s="12">
        <f t="shared" si="189"/>
        <v>30361402.5</v>
      </c>
      <c r="G511" s="6">
        <v>415863</v>
      </c>
      <c r="H511" s="6">
        <v>20240935</v>
      </c>
      <c r="I511" s="12">
        <f t="shared" si="190"/>
        <v>40481870</v>
      </c>
      <c r="J511" s="6">
        <v>4214125.9204099998</v>
      </c>
      <c r="K511" s="12">
        <f t="shared" si="191"/>
        <v>33713007.363279998</v>
      </c>
      <c r="L511" s="6">
        <f t="shared" si="192"/>
        <v>251.20848000000001</v>
      </c>
      <c r="M511" s="6">
        <f t="shared" si="193"/>
        <v>5242880</v>
      </c>
      <c r="N511" s="13">
        <f t="shared" si="194"/>
        <v>1.2007789623684717</v>
      </c>
      <c r="O511" s="13"/>
      <c r="P511" s="7">
        <f t="shared" si="195"/>
        <v>1.9315030975511002E-2</v>
      </c>
      <c r="Q511" s="7">
        <f t="shared" si="196"/>
        <v>0</v>
      </c>
      <c r="R511" s="6">
        <f t="shared" si="197"/>
        <v>1.9315030975511002E-2</v>
      </c>
      <c r="S511" s="6">
        <f t="shared" si="198"/>
        <v>1.9315030975511002E-2</v>
      </c>
      <c r="T511" s="7">
        <f t="shared" si="199"/>
        <v>1.5013385144843837E-2</v>
      </c>
      <c r="U511" s="7">
        <f t="shared" si="200"/>
        <v>0.17781827371103837</v>
      </c>
      <c r="V511" s="7">
        <f t="shared" si="201"/>
        <v>1.4014296398162174</v>
      </c>
      <c r="W511" s="6">
        <f t="shared" si="202"/>
        <v>1.5942612986720996</v>
      </c>
      <c r="X511" s="6">
        <v>5.4780000000000002E-3</v>
      </c>
      <c r="Y511" s="6">
        <v>1.65309606</v>
      </c>
      <c r="Z511" s="6">
        <f t="shared" si="203"/>
        <v>252.59275238245712</v>
      </c>
      <c r="AA511" s="6">
        <f t="shared" si="205"/>
        <v>252.59275238245712</v>
      </c>
      <c r="AB511" s="6">
        <f t="shared" si="204"/>
        <v>3.5590648814383079</v>
      </c>
    </row>
    <row r="512" spans="5:28">
      <c r="E512" s="12">
        <f t="shared" si="188"/>
        <v>2.9648106435528208</v>
      </c>
      <c r="F512" s="12">
        <f t="shared" si="189"/>
        <v>22456150.5</v>
      </c>
      <c r="G512" s="6">
        <v>3774768</v>
      </c>
      <c r="H512" s="6">
        <v>14970767</v>
      </c>
      <c r="I512" s="12">
        <f t="shared" si="190"/>
        <v>29941534</v>
      </c>
      <c r="J512" s="6">
        <v>8322279.2519530002</v>
      </c>
      <c r="K512" s="12">
        <f t="shared" si="191"/>
        <v>66578234.015624002</v>
      </c>
      <c r="L512" s="6">
        <f t="shared" si="192"/>
        <v>255.144564</v>
      </c>
      <c r="M512" s="6">
        <f t="shared" si="193"/>
        <v>5242880</v>
      </c>
      <c r="N512" s="13">
        <f t="shared" si="194"/>
        <v>0.44971955839161459</v>
      </c>
      <c r="O512" s="13"/>
      <c r="P512" s="7">
        <f t="shared" si="195"/>
        <v>1.4285942241905223E-2</v>
      </c>
      <c r="Q512" s="7">
        <f t="shared" si="196"/>
        <v>0</v>
      </c>
      <c r="R512" s="6">
        <f t="shared" si="197"/>
        <v>1.4285942241905223E-2</v>
      </c>
      <c r="S512" s="6">
        <f t="shared" si="198"/>
        <v>1.4285942241905223E-2</v>
      </c>
      <c r="T512" s="7">
        <f t="shared" si="199"/>
        <v>1.1104323534694338E-2</v>
      </c>
      <c r="U512" s="7">
        <f t="shared" si="200"/>
        <v>0.35116495279749416</v>
      </c>
      <c r="V512" s="7">
        <f t="shared" si="201"/>
        <v>6.2268706522684791</v>
      </c>
      <c r="W512" s="6">
        <f t="shared" si="202"/>
        <v>6.5891399286006678</v>
      </c>
      <c r="X512" s="6">
        <v>2.4340000000000001E-2</v>
      </c>
      <c r="Y512" s="6">
        <v>6.3255234545498809</v>
      </c>
      <c r="Z512" s="6">
        <f t="shared" si="203"/>
        <v>41.306728669247242</v>
      </c>
      <c r="AA512" s="6">
        <f t="shared" si="205"/>
        <v>41.306728669247242</v>
      </c>
      <c r="AB512" s="6">
        <f t="shared" si="204"/>
        <v>4.1675044910499928</v>
      </c>
    </row>
    <row r="513" spans="5:28">
      <c r="E513" s="12">
        <f t="shared" si="188"/>
        <v>1.8222001928007039</v>
      </c>
      <c r="F513" s="12">
        <f t="shared" si="189"/>
        <v>22411080</v>
      </c>
      <c r="G513" s="6">
        <v>4026819</v>
      </c>
      <c r="H513" s="6">
        <v>14940720</v>
      </c>
      <c r="I513" s="12">
        <f t="shared" si="190"/>
        <v>29881440</v>
      </c>
      <c r="J513" s="6">
        <v>5104684.2871089997</v>
      </c>
      <c r="K513" s="12">
        <f t="shared" si="191"/>
        <v>40837474.296871997</v>
      </c>
      <c r="L513" s="6">
        <f t="shared" si="192"/>
        <v>259.82501999999999</v>
      </c>
      <c r="M513" s="6">
        <f t="shared" si="193"/>
        <v>5242880</v>
      </c>
      <c r="N513" s="13">
        <f t="shared" si="194"/>
        <v>0.73171616302159048</v>
      </c>
      <c r="O513" s="13"/>
      <c r="P513" s="7">
        <f t="shared" si="195"/>
        <v>1.4257269715872153E-2</v>
      </c>
      <c r="Q513" s="7">
        <f t="shared" si="196"/>
        <v>0</v>
      </c>
      <c r="R513" s="6">
        <f t="shared" si="197"/>
        <v>1.4257269715872153E-2</v>
      </c>
      <c r="S513" s="6">
        <f t="shared" si="198"/>
        <v>1.4257269715872153E-2</v>
      </c>
      <c r="T513" s="7">
        <f t="shared" si="199"/>
        <v>1.1082036659930542E-2</v>
      </c>
      <c r="U513" s="7">
        <f t="shared" si="200"/>
        <v>0.21539606668546643</v>
      </c>
      <c r="V513" s="7">
        <f t="shared" si="201"/>
        <v>2.1169825245489586</v>
      </c>
      <c r="W513" s="6">
        <f t="shared" si="202"/>
        <v>2.3434606278943555</v>
      </c>
      <c r="X513" s="6">
        <v>8.2749999999999994E-3</v>
      </c>
      <c r="Y513" s="6">
        <v>2.4536478333305749</v>
      </c>
      <c r="Z513" s="6">
        <f t="shared" si="203"/>
        <v>72.293289617790379</v>
      </c>
      <c r="AA513" s="6">
        <f t="shared" si="205"/>
        <v>72.293289617790379</v>
      </c>
      <c r="AB513" s="6">
        <f t="shared" si="204"/>
        <v>4.4907506260444716</v>
      </c>
    </row>
    <row r="514" spans="5:28">
      <c r="E514" s="12">
        <f t="shared" si="188"/>
        <v>2.4198493038419415</v>
      </c>
      <c r="F514" s="12">
        <f t="shared" si="189"/>
        <v>16728678</v>
      </c>
      <c r="G514" s="6">
        <v>6686493</v>
      </c>
      <c r="H514" s="6">
        <v>11152452</v>
      </c>
      <c r="I514" s="12">
        <f t="shared" si="190"/>
        <v>22304904</v>
      </c>
      <c r="J514" s="6">
        <v>5060109.9765619999</v>
      </c>
      <c r="K514" s="12">
        <f t="shared" si="191"/>
        <v>40480879.812495999</v>
      </c>
      <c r="L514" s="6">
        <f t="shared" si="192"/>
        <v>267.55928399999999</v>
      </c>
      <c r="M514" s="6">
        <f t="shared" si="193"/>
        <v>5242880</v>
      </c>
      <c r="N514" s="13">
        <f t="shared" si="194"/>
        <v>0.55099849863230299</v>
      </c>
      <c r="O514" s="13"/>
      <c r="P514" s="7">
        <f t="shared" si="195"/>
        <v>1.0642292751441552E-2</v>
      </c>
      <c r="Q514" s="7">
        <f t="shared" si="196"/>
        <v>0</v>
      </c>
      <c r="R514" s="6">
        <f t="shared" si="197"/>
        <v>1.0642292751441552E-2</v>
      </c>
      <c r="S514" s="6">
        <f t="shared" si="198"/>
        <v>1.0642292751441552E-2</v>
      </c>
      <c r="T514" s="7">
        <f t="shared" si="199"/>
        <v>8.2721503322541155E-3</v>
      </c>
      <c r="U514" s="7">
        <f t="shared" si="200"/>
        <v>0.21351521948179386</v>
      </c>
      <c r="V514" s="7">
        <f t="shared" si="201"/>
        <v>2.9202846547101351</v>
      </c>
      <c r="W514" s="6">
        <f t="shared" si="202"/>
        <v>3.1420720245241829</v>
      </c>
      <c r="X514" s="6">
        <v>1.1415E-2</v>
      </c>
      <c r="Y514" s="6">
        <v>3.2037339</v>
      </c>
      <c r="Z514" s="6">
        <f t="shared" si="203"/>
        <v>6.7692268818085628</v>
      </c>
      <c r="AA514" s="6">
        <f t="shared" si="205"/>
        <v>6.7692268818085628</v>
      </c>
      <c r="AB514" s="6">
        <f t="shared" si="204"/>
        <v>1.9246877986906823</v>
      </c>
    </row>
    <row r="515" spans="5:28">
      <c r="E515" s="12">
        <f t="shared" si="188"/>
        <v>1.4181768463923108</v>
      </c>
      <c r="F515" s="12">
        <f t="shared" si="189"/>
        <v>29629617</v>
      </c>
      <c r="G515" s="6">
        <v>1634989</v>
      </c>
      <c r="H515" s="6">
        <v>19753078</v>
      </c>
      <c r="I515" s="12">
        <f t="shared" si="190"/>
        <v>39506156</v>
      </c>
      <c r="J515" s="6">
        <v>5252504.5996089997</v>
      </c>
      <c r="K515" s="12">
        <f t="shared" si="191"/>
        <v>42020036.796871997</v>
      </c>
      <c r="L515" s="6">
        <f t="shared" si="192"/>
        <v>269.736716</v>
      </c>
      <c r="M515" s="6">
        <f t="shared" si="193"/>
        <v>5242880</v>
      </c>
      <c r="N515" s="13">
        <f t="shared" si="194"/>
        <v>0.94017423618583951</v>
      </c>
      <c r="O515" s="13"/>
      <c r="P515" s="7">
        <f t="shared" si="195"/>
        <v>1.884949057104748E-2</v>
      </c>
      <c r="Q515" s="7">
        <f t="shared" si="196"/>
        <v>0</v>
      </c>
      <c r="R515" s="6">
        <f t="shared" si="197"/>
        <v>1.884949057104748E-2</v>
      </c>
      <c r="S515" s="6">
        <f t="shared" si="198"/>
        <v>1.884949057104748E-2</v>
      </c>
      <c r="T515" s="7">
        <f t="shared" si="199"/>
        <v>1.4651525130145501E-2</v>
      </c>
      <c r="U515" s="7">
        <f t="shared" si="200"/>
        <v>0.22163345808871593</v>
      </c>
      <c r="V515" s="7">
        <f t="shared" si="201"/>
        <v>5.4852232397406926</v>
      </c>
      <c r="W515" s="6">
        <f t="shared" si="202"/>
        <v>5.721508222959554</v>
      </c>
      <c r="X515" s="6">
        <v>2.1441000000000002E-2</v>
      </c>
      <c r="Y515" s="6">
        <v>5.2737713000071471</v>
      </c>
      <c r="Z515" s="6">
        <f t="shared" si="203"/>
        <v>12.086700382223411</v>
      </c>
      <c r="AA515" s="6">
        <f t="shared" si="205"/>
        <v>12.086700382223411</v>
      </c>
      <c r="AB515" s="6">
        <f t="shared" si="204"/>
        <v>8.4898812914356014</v>
      </c>
    </row>
    <row r="516" spans="5:28">
      <c r="E516" s="12">
        <f t="shared" si="188"/>
        <v>1.1225144649750758</v>
      </c>
      <c r="F516" s="12">
        <f t="shared" si="189"/>
        <v>32638386</v>
      </c>
      <c r="G516" s="6">
        <v>589446</v>
      </c>
      <c r="H516" s="6">
        <v>21758924</v>
      </c>
      <c r="I516" s="12">
        <f t="shared" si="190"/>
        <v>43517848</v>
      </c>
      <c r="J516" s="6">
        <v>4579632.5498050004</v>
      </c>
      <c r="K516" s="12">
        <f t="shared" si="191"/>
        <v>36637060.398440003</v>
      </c>
      <c r="L516" s="6">
        <f t="shared" si="192"/>
        <v>272.89600799999999</v>
      </c>
      <c r="M516" s="6">
        <f t="shared" si="193"/>
        <v>5242880</v>
      </c>
      <c r="N516" s="13">
        <f t="shared" si="194"/>
        <v>1.1878094892638542</v>
      </c>
      <c r="O516" s="13"/>
      <c r="P516" s="7">
        <f t="shared" si="195"/>
        <v>2.0763580884667125E-2</v>
      </c>
      <c r="Q516" s="7">
        <f t="shared" si="196"/>
        <v>0</v>
      </c>
      <c r="R516" s="6">
        <f t="shared" si="197"/>
        <v>2.0763580884667125E-2</v>
      </c>
      <c r="S516" s="6">
        <f t="shared" si="198"/>
        <v>2.0763580884667125E-2</v>
      </c>
      <c r="T516" s="7">
        <f t="shared" si="199"/>
        <v>1.6139328857554557E-2</v>
      </c>
      <c r="U516" s="7">
        <f t="shared" si="200"/>
        <v>0.19324110613144121</v>
      </c>
      <c r="V516" s="7">
        <f t="shared" si="201"/>
        <v>2.9548215297329881</v>
      </c>
      <c r="W516" s="6">
        <f t="shared" si="202"/>
        <v>3.1642019647219839</v>
      </c>
      <c r="X516" s="6">
        <v>1.155E-2</v>
      </c>
      <c r="Y516" s="6">
        <v>3.0407684999999995</v>
      </c>
      <c r="Z516" s="6">
        <f t="shared" si="203"/>
        <v>79.771263070711043</v>
      </c>
      <c r="AA516" s="6">
        <f t="shared" si="205"/>
        <v>79.771263070711043</v>
      </c>
      <c r="AB516" s="6">
        <f t="shared" si="204"/>
        <v>4.0592851682719147</v>
      </c>
    </row>
    <row r="517" spans="5:28">
      <c r="E517" s="12">
        <f t="shared" si="188"/>
        <v>2.864626128254979</v>
      </c>
      <c r="F517" s="12">
        <f t="shared" si="189"/>
        <v>24778422</v>
      </c>
      <c r="G517" s="6">
        <v>3774768</v>
      </c>
      <c r="H517" s="6">
        <v>16518948</v>
      </c>
      <c r="I517" s="12">
        <f t="shared" si="190"/>
        <v>33037896</v>
      </c>
      <c r="J517" s="6">
        <v>8872614.3847659994</v>
      </c>
      <c r="K517" s="12">
        <f t="shared" si="191"/>
        <v>70980915.078127995</v>
      </c>
      <c r="L517" s="6">
        <f t="shared" si="192"/>
        <v>273.722736</v>
      </c>
      <c r="M517" s="6">
        <f t="shared" si="193"/>
        <v>5242880</v>
      </c>
      <c r="N517" s="13">
        <f t="shared" si="194"/>
        <v>0.46544759198490909</v>
      </c>
      <c r="O517" s="13"/>
      <c r="P517" s="7">
        <f t="shared" si="195"/>
        <v>1.5763303044195119E-2</v>
      </c>
      <c r="Q517" s="7">
        <f t="shared" si="196"/>
        <v>0</v>
      </c>
      <c r="R517" s="6">
        <f t="shared" si="197"/>
        <v>1.5763303044195119E-2</v>
      </c>
      <c r="S517" s="6">
        <f t="shared" si="198"/>
        <v>1.5763303044195119E-2</v>
      </c>
      <c r="T517" s="7">
        <f t="shared" si="199"/>
        <v>1.2252661673566355E-2</v>
      </c>
      <c r="U517" s="7">
        <f t="shared" si="200"/>
        <v>0.37438676560697509</v>
      </c>
      <c r="V517" s="7">
        <f t="shared" si="201"/>
        <v>7.4528018012278281</v>
      </c>
      <c r="W517" s="6">
        <f t="shared" si="202"/>
        <v>7.8394412285083694</v>
      </c>
      <c r="X517" s="6">
        <v>2.9132000000000002E-2</v>
      </c>
      <c r="Y517" s="6">
        <v>7.5216583076833441</v>
      </c>
      <c r="Z517" s="6">
        <f t="shared" si="203"/>
        <v>45.890076053154196</v>
      </c>
      <c r="AA517" s="6">
        <f t="shared" si="205"/>
        <v>45.890076053154196</v>
      </c>
      <c r="AB517" s="6">
        <f t="shared" si="204"/>
        <v>4.2249050385659155</v>
      </c>
    </row>
    <row r="518" spans="5:28">
      <c r="E518" s="12">
        <f t="shared" ref="E518:E581" si="206">K518/F518</f>
        <v>1.097776511060969</v>
      </c>
      <c r="F518" s="12">
        <f t="shared" ref="F518:F581" si="207">H518*1.5</f>
        <v>33483504</v>
      </c>
      <c r="G518" s="6">
        <v>416800</v>
      </c>
      <c r="H518" s="6">
        <v>22322336</v>
      </c>
      <c r="I518" s="12">
        <f t="shared" ref="I518:I581" si="208">2*H518</f>
        <v>44644672</v>
      </c>
      <c r="J518" s="6">
        <v>4594675.5249020001</v>
      </c>
      <c r="K518" s="12">
        <f t="shared" ref="K518:K581" si="209">J518*8</f>
        <v>36757404.199216001</v>
      </c>
      <c r="L518" s="6">
        <f t="shared" ref="L518:L581" si="210">((H518+2*G518)*8+(G518+H518)*4)/1000000</f>
        <v>276.20403199999998</v>
      </c>
      <c r="M518" s="6">
        <f t="shared" ref="M518:M581" si="211">40*2^20/8</f>
        <v>5242880</v>
      </c>
      <c r="N518" s="13">
        <f t="shared" ref="N518:N581" si="212">I518/K518</f>
        <v>1.2145763002750947</v>
      </c>
      <c r="O518" s="13"/>
      <c r="P518" s="7">
        <f t="shared" ref="P518:P581" si="213">$B$32*I518</f>
        <v>2.1301220091155093E-2</v>
      </c>
      <c r="Q518" s="7">
        <f t="shared" ref="Q518:Q581" si="214">$C$32*K518</f>
        <v>0</v>
      </c>
      <c r="R518" s="6">
        <f t="shared" ref="R518:R581" si="215">P518+Q518</f>
        <v>2.1301220091155093E-2</v>
      </c>
      <c r="S518" s="6">
        <f t="shared" ref="S518:S581" si="216">MAX(P518,Q518)</f>
        <v>2.1301220091155093E-2</v>
      </c>
      <c r="T518" s="7">
        <f t="shared" ref="T518:T581" si="217">$D$32*I518</f>
        <v>1.6557230567689329E-2</v>
      </c>
      <c r="U518" s="7">
        <f t="shared" ref="U518:U581" si="218">$E$32*K518</f>
        <v>0.19387585599742679</v>
      </c>
      <c r="V518" s="7">
        <f t="shared" ref="V518:V581" si="219">X518*$F$32</f>
        <v>1.5549268621400087</v>
      </c>
      <c r="W518" s="6">
        <f t="shared" ref="W518:W581" si="220">SUM(T518:V518)</f>
        <v>1.7653599487051248</v>
      </c>
      <c r="X518" s="6">
        <v>6.0780000000000001E-3</v>
      </c>
      <c r="Y518" s="6">
        <v>1.8049836600000002</v>
      </c>
      <c r="Z518" s="6">
        <f t="shared" ref="Z518:Z581" si="221">ABS(S518-X518)/ABS(X518)*100</f>
        <v>250.46429896602655</v>
      </c>
      <c r="AA518" s="6">
        <f t="shared" si="205"/>
        <v>250.46429896602655</v>
      </c>
      <c r="AB518" s="6">
        <f t="shared" ref="AB518:AB581" si="222">ABS(W518-Y518)/ABS(Y518)*100</f>
        <v>2.1952393350128943</v>
      </c>
    </row>
    <row r="519" spans="5:28">
      <c r="E519" s="12">
        <f t="shared" si="206"/>
        <v>1.2525247300822979</v>
      </c>
      <c r="F519" s="12">
        <f t="shared" si="207"/>
        <v>31508083.5</v>
      </c>
      <c r="G519" s="6">
        <v>1465137</v>
      </c>
      <c r="H519" s="6">
        <v>21005389</v>
      </c>
      <c r="I519" s="12">
        <f t="shared" si="208"/>
        <v>42010778</v>
      </c>
      <c r="J519" s="6">
        <v>4933081.7226560004</v>
      </c>
      <c r="K519" s="12">
        <f t="shared" si="209"/>
        <v>39464653.781248003</v>
      </c>
      <c r="L519" s="6">
        <f t="shared" si="210"/>
        <v>281.36740800000001</v>
      </c>
      <c r="M519" s="6">
        <f t="shared" si="211"/>
        <v>5242880</v>
      </c>
      <c r="N519" s="13">
        <f t="shared" si="212"/>
        <v>1.0645165730545902</v>
      </c>
      <c r="O519" s="13"/>
      <c r="P519" s="7">
        <f t="shared" si="213"/>
        <v>2.0044515689994463E-2</v>
      </c>
      <c r="Q519" s="7">
        <f t="shared" si="214"/>
        <v>0</v>
      </c>
      <c r="R519" s="6">
        <f t="shared" si="215"/>
        <v>2.0044515689994463E-2</v>
      </c>
      <c r="S519" s="6">
        <f t="shared" si="216"/>
        <v>2.0044515689994463E-2</v>
      </c>
      <c r="T519" s="7">
        <f t="shared" si="217"/>
        <v>1.5580406496748602E-2</v>
      </c>
      <c r="U519" s="7">
        <f t="shared" si="218"/>
        <v>0.20815516492986563</v>
      </c>
      <c r="V519" s="7">
        <f t="shared" si="219"/>
        <v>1.620930667739239</v>
      </c>
      <c r="W519" s="6">
        <f t="shared" si="220"/>
        <v>1.8446662391658533</v>
      </c>
      <c r="X519" s="6">
        <v>6.3359999999999996E-3</v>
      </c>
      <c r="Y519" s="6">
        <v>1.9791360000023039</v>
      </c>
      <c r="Z519" s="6">
        <f t="shared" si="221"/>
        <v>216.3591491476399</v>
      </c>
      <c r="AA519" s="6">
        <f t="shared" ref="AA519:AA582" si="223">ABS(R519-X519)/ABS(X519)*100</f>
        <v>216.3591491476399</v>
      </c>
      <c r="AB519" s="6">
        <f t="shared" si="222"/>
        <v>6.7943668770763672</v>
      </c>
    </row>
    <row r="520" spans="5:28">
      <c r="E520" s="12">
        <f t="shared" si="206"/>
        <v>1.6828357276669397</v>
      </c>
      <c r="F520" s="12">
        <f t="shared" si="207"/>
        <v>28380520.5</v>
      </c>
      <c r="G520" s="6">
        <v>3428755</v>
      </c>
      <c r="H520" s="6">
        <v>18920347</v>
      </c>
      <c r="I520" s="12">
        <f t="shared" si="208"/>
        <v>37840694</v>
      </c>
      <c r="J520" s="6">
        <v>5969969.2333979998</v>
      </c>
      <c r="K520" s="12">
        <f t="shared" si="209"/>
        <v>47759753.867183998</v>
      </c>
      <c r="L520" s="6">
        <f t="shared" si="210"/>
        <v>295.61926399999999</v>
      </c>
      <c r="M520" s="6">
        <f t="shared" si="211"/>
        <v>5242880</v>
      </c>
      <c r="N520" s="13">
        <f t="shared" si="212"/>
        <v>0.79231342157314921</v>
      </c>
      <c r="O520" s="13"/>
      <c r="P520" s="7">
        <f t="shared" si="213"/>
        <v>1.8054852128738946E-2</v>
      </c>
      <c r="Q520" s="7">
        <f t="shared" si="214"/>
        <v>0</v>
      </c>
      <c r="R520" s="6">
        <f t="shared" si="215"/>
        <v>1.8054852128738946E-2</v>
      </c>
      <c r="S520" s="6">
        <f t="shared" si="216"/>
        <v>1.8054852128738946E-2</v>
      </c>
      <c r="T520" s="7">
        <f t="shared" si="217"/>
        <v>1.403386042122514E-2</v>
      </c>
      <c r="U520" s="7">
        <f t="shared" si="218"/>
        <v>0.25190742831138785</v>
      </c>
      <c r="V520" s="7">
        <f t="shared" si="219"/>
        <v>2.962240562145305</v>
      </c>
      <c r="W520" s="6">
        <f t="shared" si="220"/>
        <v>3.2281818508779181</v>
      </c>
      <c r="X520" s="6">
        <v>1.1579000000000001E-2</v>
      </c>
      <c r="Y520" s="6">
        <v>3.2965412999999999</v>
      </c>
      <c r="Z520" s="6">
        <f t="shared" si="221"/>
        <v>55.927559622928968</v>
      </c>
      <c r="AA520" s="6">
        <f t="shared" si="223"/>
        <v>55.927559622928968</v>
      </c>
      <c r="AB520" s="6">
        <f t="shared" si="222"/>
        <v>2.0736718548644242</v>
      </c>
    </row>
    <row r="521" spans="5:28">
      <c r="E521" s="12">
        <f t="shared" si="206"/>
        <v>1.0401311538875533</v>
      </c>
      <c r="F521" s="12">
        <f t="shared" si="207"/>
        <v>37004464.5</v>
      </c>
      <c r="G521" s="6">
        <v>22283</v>
      </c>
      <c r="H521" s="6">
        <v>24669643</v>
      </c>
      <c r="I521" s="12">
        <f t="shared" si="208"/>
        <v>49339286</v>
      </c>
      <c r="J521" s="6">
        <v>4811187.0449219998</v>
      </c>
      <c r="K521" s="12">
        <f t="shared" si="209"/>
        <v>38489496.359375998</v>
      </c>
      <c r="L521" s="6">
        <f t="shared" si="210"/>
        <v>296.48137600000001</v>
      </c>
      <c r="M521" s="6">
        <f t="shared" si="211"/>
        <v>5242880</v>
      </c>
      <c r="N521" s="13">
        <f t="shared" si="212"/>
        <v>1.281889623582487</v>
      </c>
      <c r="O521" s="13"/>
      <c r="P521" s="7">
        <f t="shared" si="213"/>
        <v>2.3541151567345982E-2</v>
      </c>
      <c r="Q521" s="7">
        <f t="shared" si="214"/>
        <v>0</v>
      </c>
      <c r="R521" s="6">
        <f t="shared" si="215"/>
        <v>2.3541151567345982E-2</v>
      </c>
      <c r="S521" s="6">
        <f t="shared" si="216"/>
        <v>2.3541151567345982E-2</v>
      </c>
      <c r="T521" s="7">
        <f t="shared" si="217"/>
        <v>1.829830745194334E-2</v>
      </c>
      <c r="U521" s="7">
        <f t="shared" si="218"/>
        <v>0.203011725559854</v>
      </c>
      <c r="V521" s="7">
        <f t="shared" si="219"/>
        <v>1.9783233670498006</v>
      </c>
      <c r="W521" s="6">
        <f t="shared" si="220"/>
        <v>2.199633400061598</v>
      </c>
      <c r="X521" s="6">
        <v>7.7330000000000003E-3</v>
      </c>
      <c r="Y521" s="6">
        <v>2.2125770071395432</v>
      </c>
      <c r="Z521" s="6">
        <f t="shared" si="221"/>
        <v>204.42456442966483</v>
      </c>
      <c r="AA521" s="6">
        <f t="shared" si="223"/>
        <v>204.42456442966483</v>
      </c>
      <c r="AB521" s="6">
        <f t="shared" si="222"/>
        <v>0.58500142757421525</v>
      </c>
    </row>
    <row r="522" spans="5:28">
      <c r="E522" s="12">
        <f t="shared" si="206"/>
        <v>1.2711368450662293</v>
      </c>
      <c r="F522" s="12">
        <f t="shared" si="207"/>
        <v>33252447</v>
      </c>
      <c r="G522" s="6">
        <v>1696415</v>
      </c>
      <c r="H522" s="6">
        <v>22168298</v>
      </c>
      <c r="I522" s="12">
        <f t="shared" si="208"/>
        <v>44336596</v>
      </c>
      <c r="J522" s="6">
        <v>5283551.3212890001</v>
      </c>
      <c r="K522" s="12">
        <f t="shared" si="209"/>
        <v>42268410.570312001</v>
      </c>
      <c r="L522" s="6">
        <f t="shared" si="210"/>
        <v>299.94787600000001</v>
      </c>
      <c r="M522" s="6">
        <f t="shared" si="211"/>
        <v>5242880</v>
      </c>
      <c r="N522" s="13">
        <f t="shared" si="212"/>
        <v>1.0489298131106124</v>
      </c>
      <c r="O522" s="13"/>
      <c r="P522" s="7">
        <f t="shared" si="213"/>
        <v>2.115422842592788E-2</v>
      </c>
      <c r="Q522" s="7">
        <f t="shared" si="214"/>
        <v>0</v>
      </c>
      <c r="R522" s="6">
        <f t="shared" si="215"/>
        <v>2.115422842592788E-2</v>
      </c>
      <c r="S522" s="6">
        <f t="shared" si="216"/>
        <v>2.115422842592788E-2</v>
      </c>
      <c r="T522" s="7">
        <f t="shared" si="217"/>
        <v>1.644297538032069E-2</v>
      </c>
      <c r="U522" s="7">
        <f t="shared" si="218"/>
        <v>0.22294349831005503</v>
      </c>
      <c r="V522" s="7">
        <f t="shared" si="219"/>
        <v>4.4025561649502158</v>
      </c>
      <c r="W522" s="6">
        <f t="shared" si="220"/>
        <v>4.6419426386405913</v>
      </c>
      <c r="X522" s="6">
        <v>1.7208999999999999E-2</v>
      </c>
      <c r="Y522" s="6">
        <v>4.3880798875</v>
      </c>
      <c r="Z522" s="6">
        <f t="shared" si="221"/>
        <v>22.925378731639736</v>
      </c>
      <c r="AA522" s="6">
        <f t="shared" si="223"/>
        <v>22.925378731639736</v>
      </c>
      <c r="AB522" s="6">
        <f t="shared" si="222"/>
        <v>5.7852809804979044</v>
      </c>
    </row>
    <row r="523" spans="5:28">
      <c r="E523" s="12">
        <f t="shared" si="206"/>
        <v>1.6039875301846416</v>
      </c>
      <c r="F523" s="12">
        <f t="shared" si="207"/>
        <v>28791289.5</v>
      </c>
      <c r="G523" s="6">
        <v>3523317</v>
      </c>
      <c r="H523" s="6">
        <v>19194193</v>
      </c>
      <c r="I523" s="12">
        <f t="shared" si="208"/>
        <v>38388386</v>
      </c>
      <c r="J523" s="6">
        <v>5772608.6669920003</v>
      </c>
      <c r="K523" s="12">
        <f t="shared" si="209"/>
        <v>46180869.335936002</v>
      </c>
      <c r="L523" s="6">
        <f t="shared" si="210"/>
        <v>300.79665599999998</v>
      </c>
      <c r="M523" s="6">
        <f t="shared" si="211"/>
        <v>5242880</v>
      </c>
      <c r="N523" s="13">
        <f t="shared" si="212"/>
        <v>0.83126165773860339</v>
      </c>
      <c r="O523" s="13"/>
      <c r="P523" s="7">
        <f t="shared" si="213"/>
        <v>1.8316171280869011E-2</v>
      </c>
      <c r="Q523" s="7">
        <f t="shared" si="214"/>
        <v>0</v>
      </c>
      <c r="R523" s="6">
        <f t="shared" si="215"/>
        <v>1.8316171280869011E-2</v>
      </c>
      <c r="S523" s="6">
        <f t="shared" si="216"/>
        <v>1.8316171280869011E-2</v>
      </c>
      <c r="T523" s="7">
        <f t="shared" si="217"/>
        <v>1.4236981248814127E-2</v>
      </c>
      <c r="U523" s="7">
        <f t="shared" si="218"/>
        <v>0.24357964791759906</v>
      </c>
      <c r="V523" s="7">
        <f t="shared" si="219"/>
        <v>2.6603626915751812</v>
      </c>
      <c r="W523" s="6">
        <f t="shared" si="220"/>
        <v>2.9181793207415945</v>
      </c>
      <c r="X523" s="6">
        <v>1.0399E-2</v>
      </c>
      <c r="Y523" s="6">
        <v>3.024809125</v>
      </c>
      <c r="Z523" s="6">
        <f t="shared" si="221"/>
        <v>76.133967505231382</v>
      </c>
      <c r="AA523" s="6">
        <f t="shared" si="223"/>
        <v>76.133967505231382</v>
      </c>
      <c r="AB523" s="6">
        <f t="shared" si="222"/>
        <v>3.5251746424960122</v>
      </c>
    </row>
    <row r="524" spans="5:28">
      <c r="E524" s="12">
        <f t="shared" si="206"/>
        <v>1.1628175229528235</v>
      </c>
      <c r="F524" s="12">
        <f t="shared" si="207"/>
        <v>35833162.5</v>
      </c>
      <c r="G524" s="6">
        <v>986703</v>
      </c>
      <c r="H524" s="6">
        <v>23888775</v>
      </c>
      <c r="I524" s="12">
        <f t="shared" si="208"/>
        <v>47777550</v>
      </c>
      <c r="J524" s="6">
        <v>5208428.6572270002</v>
      </c>
      <c r="K524" s="12">
        <f t="shared" si="209"/>
        <v>41667429.257816002</v>
      </c>
      <c r="L524" s="6">
        <f t="shared" si="210"/>
        <v>306.39936</v>
      </c>
      <c r="M524" s="6">
        <f t="shared" si="211"/>
        <v>5242880</v>
      </c>
      <c r="N524" s="13">
        <f t="shared" si="212"/>
        <v>1.1466402139757124</v>
      </c>
      <c r="O524" s="13"/>
      <c r="P524" s="7">
        <f t="shared" si="213"/>
        <v>2.2796003697063045E-2</v>
      </c>
      <c r="Q524" s="7">
        <f t="shared" si="214"/>
        <v>0</v>
      </c>
      <c r="R524" s="6">
        <f t="shared" si="215"/>
        <v>2.2796003697063045E-2</v>
      </c>
      <c r="S524" s="6">
        <f t="shared" si="216"/>
        <v>2.2796003697063045E-2</v>
      </c>
      <c r="T524" s="7">
        <f t="shared" si="217"/>
        <v>1.771911128184132E-2</v>
      </c>
      <c r="U524" s="7">
        <f t="shared" si="218"/>
        <v>0.21977363991180873</v>
      </c>
      <c r="V524" s="7">
        <f t="shared" si="219"/>
        <v>1.6690264640673607</v>
      </c>
      <c r="W524" s="6">
        <f t="shared" si="220"/>
        <v>1.9065192152610106</v>
      </c>
      <c r="X524" s="6">
        <v>6.5240000000000003E-3</v>
      </c>
      <c r="Y524" s="6">
        <v>2.0095699272709484</v>
      </c>
      <c r="Z524" s="6">
        <f t="shared" si="221"/>
        <v>249.41759192310005</v>
      </c>
      <c r="AA524" s="6">
        <f t="shared" si="223"/>
        <v>249.41759192310005</v>
      </c>
      <c r="AB524" s="6">
        <f t="shared" si="222"/>
        <v>5.1279983150366641</v>
      </c>
    </row>
    <row r="525" spans="5:28">
      <c r="E525" s="12">
        <f t="shared" si="206"/>
        <v>2.5185926215178358</v>
      </c>
      <c r="F525" s="12">
        <f t="shared" si="207"/>
        <v>24385282.5</v>
      </c>
      <c r="G525" s="6">
        <v>5824554</v>
      </c>
      <c r="H525" s="6">
        <v>16256855</v>
      </c>
      <c r="I525" s="12">
        <f t="shared" si="208"/>
        <v>32513710</v>
      </c>
      <c r="J525" s="6">
        <v>7677074.0722660003</v>
      </c>
      <c r="K525" s="12">
        <f t="shared" si="209"/>
        <v>61416592.578128003</v>
      </c>
      <c r="L525" s="6">
        <f t="shared" si="210"/>
        <v>311.57333999999997</v>
      </c>
      <c r="M525" s="6">
        <f t="shared" si="211"/>
        <v>5242880</v>
      </c>
      <c r="N525" s="13">
        <f t="shared" si="212"/>
        <v>0.52939618814963285</v>
      </c>
      <c r="O525" s="13"/>
      <c r="P525" s="7">
        <f t="shared" si="213"/>
        <v>1.5513199261268854E-2</v>
      </c>
      <c r="Q525" s="7">
        <f t="shared" si="214"/>
        <v>0</v>
      </c>
      <c r="R525" s="6">
        <f t="shared" si="215"/>
        <v>1.5513199261268854E-2</v>
      </c>
      <c r="S525" s="6">
        <f t="shared" si="216"/>
        <v>1.5513199261268854E-2</v>
      </c>
      <c r="T525" s="7">
        <f t="shared" si="217"/>
        <v>1.2058258443045257E-2</v>
      </c>
      <c r="U525" s="7">
        <f t="shared" si="218"/>
        <v>0.32394002563390328</v>
      </c>
      <c r="V525" s="7">
        <f t="shared" si="219"/>
        <v>4.3388548176858421</v>
      </c>
      <c r="W525" s="6">
        <f t="shared" si="220"/>
        <v>4.6748531017627908</v>
      </c>
      <c r="X525" s="6">
        <v>1.6959999999999999E-2</v>
      </c>
      <c r="Y525" s="6">
        <v>4.6072405333276798</v>
      </c>
      <c r="Z525" s="6">
        <f t="shared" si="221"/>
        <v>8.5306647330845848</v>
      </c>
      <c r="AA525" s="6">
        <f t="shared" si="223"/>
        <v>8.5306647330845848</v>
      </c>
      <c r="AB525" s="6">
        <f t="shared" si="222"/>
        <v>1.4675285118286701</v>
      </c>
    </row>
    <row r="526" spans="5:28">
      <c r="E526" s="12">
        <f t="shared" si="206"/>
        <v>1.2216041721877218</v>
      </c>
      <c r="F526" s="12">
        <f t="shared" si="207"/>
        <v>35251096.5</v>
      </c>
      <c r="G526" s="6">
        <v>1602111</v>
      </c>
      <c r="H526" s="6">
        <v>23500731</v>
      </c>
      <c r="I526" s="12">
        <f t="shared" si="208"/>
        <v>47001462</v>
      </c>
      <c r="J526" s="6">
        <v>5382860.8198239999</v>
      </c>
      <c r="K526" s="12">
        <f t="shared" si="209"/>
        <v>43062886.558591999</v>
      </c>
      <c r="L526" s="6">
        <f t="shared" si="210"/>
        <v>314.05099200000001</v>
      </c>
      <c r="M526" s="6">
        <f t="shared" si="211"/>
        <v>5242880</v>
      </c>
      <c r="N526" s="13">
        <f t="shared" si="212"/>
        <v>1.0914610179707558</v>
      </c>
      <c r="O526" s="13"/>
      <c r="P526" s="7">
        <f t="shared" si="213"/>
        <v>2.2425710433443494E-2</v>
      </c>
      <c r="Q526" s="7">
        <f t="shared" si="214"/>
        <v>0</v>
      </c>
      <c r="R526" s="6">
        <f t="shared" si="215"/>
        <v>2.2425710433443494E-2</v>
      </c>
      <c r="S526" s="6">
        <f t="shared" si="216"/>
        <v>2.2425710433443494E-2</v>
      </c>
      <c r="T526" s="7">
        <f t="shared" si="217"/>
        <v>1.7431285940514657E-2</v>
      </c>
      <c r="U526" s="7">
        <f t="shared" si="218"/>
        <v>0.22713393873023224</v>
      </c>
      <c r="V526" s="7">
        <f t="shared" si="219"/>
        <v>1.7004933946437379</v>
      </c>
      <c r="W526" s="6">
        <f t="shared" si="220"/>
        <v>1.9450586193144848</v>
      </c>
      <c r="X526" s="6">
        <v>6.6470000000000001E-3</v>
      </c>
      <c r="Y526" s="6">
        <v>2.0927525583355493</v>
      </c>
      <c r="Z526" s="6">
        <f t="shared" si="221"/>
        <v>237.38093024587778</v>
      </c>
      <c r="AA526" s="6">
        <f t="shared" si="223"/>
        <v>237.38093024587778</v>
      </c>
      <c r="AB526" s="6">
        <f t="shared" si="222"/>
        <v>7.0574009542022251</v>
      </c>
    </row>
    <row r="527" spans="5:28">
      <c r="E527" s="12">
        <f t="shared" si="206"/>
        <v>2.7457095992807186</v>
      </c>
      <c r="F527" s="12">
        <f t="shared" si="207"/>
        <v>30634465.5</v>
      </c>
      <c r="G527" s="6">
        <v>3501776</v>
      </c>
      <c r="H527" s="6">
        <v>20422977</v>
      </c>
      <c r="I527" s="12">
        <f t="shared" si="208"/>
        <v>40845954</v>
      </c>
      <c r="J527" s="6">
        <v>10514168.249023</v>
      </c>
      <c r="K527" s="12">
        <f t="shared" si="209"/>
        <v>84113345.992183998</v>
      </c>
      <c r="L527" s="6">
        <f t="shared" si="210"/>
        <v>315.111244</v>
      </c>
      <c r="M527" s="6">
        <f t="shared" si="211"/>
        <v>5242880</v>
      </c>
      <c r="N527" s="13">
        <f t="shared" si="212"/>
        <v>0.48560610112687108</v>
      </c>
      <c r="O527" s="13"/>
      <c r="P527" s="7">
        <f t="shared" si="213"/>
        <v>1.9488745622035186E-2</v>
      </c>
      <c r="Q527" s="7">
        <f t="shared" si="214"/>
        <v>0</v>
      </c>
      <c r="R527" s="6">
        <f t="shared" si="215"/>
        <v>1.9488745622035186E-2</v>
      </c>
      <c r="S527" s="6">
        <f t="shared" si="216"/>
        <v>1.9488745622035186E-2</v>
      </c>
      <c r="T527" s="7">
        <f t="shared" si="217"/>
        <v>1.5148411844872155E-2</v>
      </c>
      <c r="U527" s="7">
        <f t="shared" si="218"/>
        <v>0.44365338930517367</v>
      </c>
      <c r="V527" s="7">
        <f t="shared" si="219"/>
        <v>4.9177951745504096</v>
      </c>
      <c r="W527" s="6">
        <f t="shared" si="220"/>
        <v>5.3765969757004557</v>
      </c>
      <c r="X527" s="6">
        <v>1.9223000000000001E-2</v>
      </c>
      <c r="Y527" s="6">
        <v>5.3944009777735058</v>
      </c>
      <c r="Z527" s="6">
        <f t="shared" si="221"/>
        <v>1.3824357386213653</v>
      </c>
      <c r="AA527" s="6">
        <f t="shared" si="223"/>
        <v>1.3824357386213653</v>
      </c>
      <c r="AB527" s="6">
        <f t="shared" si="222"/>
        <v>0.33004595220873922</v>
      </c>
    </row>
    <row r="528" spans="5:28">
      <c r="E528" s="12">
        <f t="shared" si="206"/>
        <v>2.5546255654031143</v>
      </c>
      <c r="F528" s="12">
        <f t="shared" si="207"/>
        <v>20111752.5</v>
      </c>
      <c r="G528" s="6">
        <v>7733822</v>
      </c>
      <c r="H528" s="6">
        <v>13407835</v>
      </c>
      <c r="I528" s="12">
        <f t="shared" si="208"/>
        <v>26815670</v>
      </c>
      <c r="J528" s="6">
        <v>6422249.6376949996</v>
      </c>
      <c r="K528" s="12">
        <f t="shared" si="209"/>
        <v>51377997.101559997</v>
      </c>
      <c r="L528" s="6">
        <f t="shared" si="210"/>
        <v>315.57046000000003</v>
      </c>
      <c r="M528" s="6">
        <f t="shared" si="211"/>
        <v>5242880</v>
      </c>
      <c r="N528" s="13">
        <f t="shared" si="212"/>
        <v>0.52192906521818838</v>
      </c>
      <c r="O528" s="13"/>
      <c r="P528" s="7">
        <f t="shared" si="213"/>
        <v>1.2794505211322527E-2</v>
      </c>
      <c r="Q528" s="7">
        <f t="shared" si="214"/>
        <v>0</v>
      </c>
      <c r="R528" s="6">
        <f t="shared" si="215"/>
        <v>1.2794505211322527E-2</v>
      </c>
      <c r="S528" s="6">
        <f t="shared" si="216"/>
        <v>1.2794505211322527E-2</v>
      </c>
      <c r="T528" s="7">
        <f t="shared" si="217"/>
        <v>9.9450440808943504E-3</v>
      </c>
      <c r="U528" s="7">
        <f t="shared" si="218"/>
        <v>0.27099174668353526</v>
      </c>
      <c r="V528" s="7">
        <f t="shared" si="219"/>
        <v>4.0305812295188943</v>
      </c>
      <c r="W528" s="6">
        <f t="shared" si="220"/>
        <v>4.3115180202833239</v>
      </c>
      <c r="X528" s="6">
        <v>1.5755000000000002E-2</v>
      </c>
      <c r="Y528" s="6">
        <v>4.3425281428638947</v>
      </c>
      <c r="Z528" s="6">
        <f t="shared" si="221"/>
        <v>18.790826967168993</v>
      </c>
      <c r="AA528" s="6">
        <f t="shared" si="223"/>
        <v>18.790826967168993</v>
      </c>
      <c r="AB528" s="6">
        <f t="shared" si="222"/>
        <v>0.71410297320766769</v>
      </c>
    </row>
    <row r="529" spans="5:28">
      <c r="E529" s="12">
        <f t="shared" si="206"/>
        <v>1.921634371577952</v>
      </c>
      <c r="F529" s="12">
        <f t="shared" si="207"/>
        <v>31751983.5</v>
      </c>
      <c r="G529" s="6">
        <v>3712815</v>
      </c>
      <c r="H529" s="6">
        <v>21167989</v>
      </c>
      <c r="I529" s="12">
        <f t="shared" si="208"/>
        <v>42335978</v>
      </c>
      <c r="J529" s="6">
        <v>7626962.8574219998</v>
      </c>
      <c r="K529" s="12">
        <f t="shared" si="209"/>
        <v>61015702.859375998</v>
      </c>
      <c r="L529" s="6">
        <f t="shared" si="210"/>
        <v>328.27216800000002</v>
      </c>
      <c r="M529" s="6">
        <f t="shared" si="211"/>
        <v>5242880</v>
      </c>
      <c r="N529" s="13">
        <f t="shared" si="212"/>
        <v>0.69385381165849225</v>
      </c>
      <c r="O529" s="13"/>
      <c r="P529" s="7">
        <f t="shared" si="213"/>
        <v>2.0199677693954164E-2</v>
      </c>
      <c r="Q529" s="7">
        <f t="shared" si="214"/>
        <v>0</v>
      </c>
      <c r="R529" s="6">
        <f t="shared" si="215"/>
        <v>2.0199677693954164E-2</v>
      </c>
      <c r="S529" s="6">
        <f t="shared" si="216"/>
        <v>2.0199677693954164E-2</v>
      </c>
      <c r="T529" s="7">
        <f t="shared" si="217"/>
        <v>1.5701012408706305E-2</v>
      </c>
      <c r="U529" s="7">
        <f t="shared" si="218"/>
        <v>0.32182554450889311</v>
      </c>
      <c r="V529" s="7">
        <f t="shared" si="219"/>
        <v>4.7538089753678259</v>
      </c>
      <c r="W529" s="6">
        <f t="shared" si="220"/>
        <v>5.0913355322854255</v>
      </c>
      <c r="X529" s="6">
        <v>1.8582000000000001E-2</v>
      </c>
      <c r="Y529" s="6">
        <v>5.0267589176503389</v>
      </c>
      <c r="Z529" s="6">
        <f t="shared" si="221"/>
        <v>8.7056166933277517</v>
      </c>
      <c r="AA529" s="6">
        <f t="shared" si="223"/>
        <v>8.7056166933277517</v>
      </c>
      <c r="AB529" s="6">
        <f t="shared" si="222"/>
        <v>1.2846570860667346</v>
      </c>
    </row>
    <row r="530" spans="5:28">
      <c r="E530" s="12">
        <f t="shared" si="206"/>
        <v>1.1006807929640816</v>
      </c>
      <c r="F530" s="12">
        <f t="shared" si="207"/>
        <v>40255669.5</v>
      </c>
      <c r="G530" s="6">
        <v>343791</v>
      </c>
      <c r="H530" s="6">
        <v>26837113</v>
      </c>
      <c r="I530" s="12">
        <f t="shared" si="208"/>
        <v>53674226</v>
      </c>
      <c r="J530" s="6">
        <v>5538580.2783199996</v>
      </c>
      <c r="K530" s="12">
        <f t="shared" si="209"/>
        <v>44308642.226559997</v>
      </c>
      <c r="L530" s="6">
        <f t="shared" si="210"/>
        <v>328.921176</v>
      </c>
      <c r="M530" s="6">
        <f t="shared" si="211"/>
        <v>5242880</v>
      </c>
      <c r="N530" s="13">
        <f t="shared" si="212"/>
        <v>1.2113714910412212</v>
      </c>
      <c r="O530" s="13"/>
      <c r="P530" s="7">
        <f t="shared" si="213"/>
        <v>2.5609472531199225E-2</v>
      </c>
      <c r="Q530" s="7">
        <f t="shared" si="214"/>
        <v>0</v>
      </c>
      <c r="R530" s="6">
        <f t="shared" si="215"/>
        <v>2.5609472531199225E-2</v>
      </c>
      <c r="S530" s="6">
        <f t="shared" si="216"/>
        <v>2.5609472531199225E-2</v>
      </c>
      <c r="T530" s="7">
        <f t="shared" si="217"/>
        <v>1.9905993159144843E-2</v>
      </c>
      <c r="U530" s="7">
        <f t="shared" si="218"/>
        <v>0.23370464065417532</v>
      </c>
      <c r="V530" s="7">
        <f t="shared" si="219"/>
        <v>2.7220174092085707</v>
      </c>
      <c r="W530" s="6">
        <f t="shared" si="220"/>
        <v>2.9756280430218909</v>
      </c>
      <c r="X530" s="6">
        <v>1.064E-2</v>
      </c>
      <c r="Y530" s="6">
        <v>2.9009368888841598</v>
      </c>
      <c r="Z530" s="6">
        <f t="shared" si="221"/>
        <v>140.69053130826339</v>
      </c>
      <c r="AA530" s="6">
        <f t="shared" si="223"/>
        <v>140.69053130826339</v>
      </c>
      <c r="AB530" s="6">
        <f t="shared" si="222"/>
        <v>2.5747252352828989</v>
      </c>
    </row>
    <row r="531" spans="5:28">
      <c r="E531" s="12">
        <f t="shared" si="206"/>
        <v>1.5843282472024083</v>
      </c>
      <c r="F531" s="12">
        <f t="shared" si="207"/>
        <v>30474379.5</v>
      </c>
      <c r="G531" s="6">
        <v>4690002</v>
      </c>
      <c r="H531" s="6">
        <v>20316253</v>
      </c>
      <c r="I531" s="12">
        <f t="shared" si="208"/>
        <v>40632506</v>
      </c>
      <c r="J531" s="6">
        <v>6035177.5322270002</v>
      </c>
      <c r="K531" s="12">
        <f t="shared" si="209"/>
        <v>48281420.257816002</v>
      </c>
      <c r="L531" s="6">
        <f t="shared" si="210"/>
        <v>337.59507600000001</v>
      </c>
      <c r="M531" s="6">
        <f t="shared" si="211"/>
        <v>5242880</v>
      </c>
      <c r="N531" s="13">
        <f t="shared" si="212"/>
        <v>0.84157644458319836</v>
      </c>
      <c r="O531" s="13"/>
      <c r="P531" s="7">
        <f t="shared" si="213"/>
        <v>1.9386903618894991E-2</v>
      </c>
      <c r="Q531" s="7">
        <f t="shared" si="214"/>
        <v>0</v>
      </c>
      <c r="R531" s="6">
        <f t="shared" si="215"/>
        <v>1.9386903618894991E-2</v>
      </c>
      <c r="S531" s="6">
        <f t="shared" si="216"/>
        <v>1.9386903618894991E-2</v>
      </c>
      <c r="T531" s="7">
        <f t="shared" si="217"/>
        <v>1.506925104937539E-2</v>
      </c>
      <c r="U531" s="7">
        <f t="shared" si="218"/>
        <v>0.25465894246839205</v>
      </c>
      <c r="V531" s="7">
        <f t="shared" si="219"/>
        <v>2.1581709458725098</v>
      </c>
      <c r="W531" s="6">
        <f t="shared" si="220"/>
        <v>2.4278991393902771</v>
      </c>
      <c r="X531" s="6">
        <v>8.4360000000000008E-3</v>
      </c>
      <c r="Y531" s="6">
        <v>2.647441760002812</v>
      </c>
      <c r="Z531" s="6">
        <f t="shared" si="221"/>
        <v>129.81156494659777</v>
      </c>
      <c r="AA531" s="6">
        <f t="shared" si="223"/>
        <v>129.81156494659777</v>
      </c>
      <c r="AB531" s="6">
        <f t="shared" si="222"/>
        <v>8.2926326814570483</v>
      </c>
    </row>
    <row r="532" spans="5:28">
      <c r="E532" s="12">
        <f t="shared" si="206"/>
        <v>1.0792585869963323</v>
      </c>
      <c r="F532" s="12">
        <f t="shared" si="207"/>
        <v>41534958</v>
      </c>
      <c r="G532" s="6">
        <v>377002</v>
      </c>
      <c r="H532" s="6">
        <v>27689972</v>
      </c>
      <c r="I532" s="12">
        <f t="shared" si="208"/>
        <v>55379944</v>
      </c>
      <c r="J532" s="6">
        <v>5603370.0102540003</v>
      </c>
      <c r="K532" s="12">
        <f t="shared" si="209"/>
        <v>44826960.082032003</v>
      </c>
      <c r="L532" s="6">
        <f t="shared" si="210"/>
        <v>339.819704</v>
      </c>
      <c r="M532" s="6">
        <f t="shared" si="211"/>
        <v>5242880</v>
      </c>
      <c r="N532" s="13">
        <f t="shared" si="212"/>
        <v>1.2354160063197761</v>
      </c>
      <c r="O532" s="13"/>
      <c r="P532" s="7">
        <f t="shared" si="213"/>
        <v>2.6423318235596939E-2</v>
      </c>
      <c r="Q532" s="7">
        <f t="shared" si="214"/>
        <v>0</v>
      </c>
      <c r="R532" s="6">
        <f t="shared" si="215"/>
        <v>2.6423318235596939E-2</v>
      </c>
      <c r="S532" s="6">
        <f t="shared" si="216"/>
        <v>2.6423318235596939E-2</v>
      </c>
      <c r="T532" s="7">
        <f t="shared" si="217"/>
        <v>2.053858748550607E-2</v>
      </c>
      <c r="U532" s="7">
        <f t="shared" si="218"/>
        <v>0.23643849306017653</v>
      </c>
      <c r="V532" s="7">
        <f t="shared" si="219"/>
        <v>1.786451839145061</v>
      </c>
      <c r="W532" s="6">
        <f t="shared" si="220"/>
        <v>2.0434289196907436</v>
      </c>
      <c r="X532" s="6">
        <v>6.9829999999999996E-3</v>
      </c>
      <c r="Y532" s="6">
        <v>2.1116010083356609</v>
      </c>
      <c r="Z532" s="6">
        <f t="shared" si="221"/>
        <v>278.39493391947502</v>
      </c>
      <c r="AA532" s="6">
        <f t="shared" si="223"/>
        <v>278.39493391947502</v>
      </c>
      <c r="AB532" s="6">
        <f t="shared" si="222"/>
        <v>3.2284550147402018</v>
      </c>
    </row>
    <row r="533" spans="5:28">
      <c r="E533" s="12">
        <f t="shared" si="206"/>
        <v>2.8417247181959433</v>
      </c>
      <c r="F533" s="12">
        <f t="shared" si="207"/>
        <v>33165631.5</v>
      </c>
      <c r="G533" s="6">
        <v>3799275</v>
      </c>
      <c r="H533" s="6">
        <v>22110421</v>
      </c>
      <c r="I533" s="12">
        <f t="shared" si="208"/>
        <v>44220842</v>
      </c>
      <c r="J533" s="6">
        <v>11780949.353515999</v>
      </c>
      <c r="K533" s="12">
        <f t="shared" si="209"/>
        <v>94247594.828127995</v>
      </c>
      <c r="L533" s="6">
        <f t="shared" si="210"/>
        <v>341.31055199999997</v>
      </c>
      <c r="M533" s="6">
        <f t="shared" si="211"/>
        <v>5242880</v>
      </c>
      <c r="N533" s="13">
        <f t="shared" si="212"/>
        <v>0.46919862603010831</v>
      </c>
      <c r="O533" s="13"/>
      <c r="P533" s="7">
        <f t="shared" si="213"/>
        <v>2.1098998959118685E-2</v>
      </c>
      <c r="Q533" s="7">
        <f t="shared" si="214"/>
        <v>0</v>
      </c>
      <c r="R533" s="6">
        <f t="shared" si="215"/>
        <v>2.1098998959118685E-2</v>
      </c>
      <c r="S533" s="6">
        <f t="shared" si="216"/>
        <v>2.1098998959118685E-2</v>
      </c>
      <c r="T533" s="7">
        <f t="shared" si="217"/>
        <v>1.6400046054574218E-2</v>
      </c>
      <c r="U533" s="7">
        <f t="shared" si="218"/>
        <v>0.49710618910874288</v>
      </c>
      <c r="V533" s="7">
        <f t="shared" si="219"/>
        <v>5.4982705036382153</v>
      </c>
      <c r="W533" s="6">
        <f t="shared" si="220"/>
        <v>6.0117767388015322</v>
      </c>
      <c r="X533" s="6">
        <v>2.1492000000000001E-2</v>
      </c>
      <c r="Y533" s="6">
        <v>6.0471324000071647</v>
      </c>
      <c r="Z533" s="6">
        <f t="shared" si="221"/>
        <v>1.8285922244617354</v>
      </c>
      <c r="AA533" s="6">
        <f t="shared" si="223"/>
        <v>1.8285922244617354</v>
      </c>
      <c r="AB533" s="6">
        <f t="shared" si="222"/>
        <v>0.58466821737838259</v>
      </c>
    </row>
    <row r="534" spans="5:28">
      <c r="E534" s="12">
        <f t="shared" si="206"/>
        <v>1.0602058034904145</v>
      </c>
      <c r="F534" s="12">
        <f t="shared" si="207"/>
        <v>43073451</v>
      </c>
      <c r="G534" s="6">
        <v>72000</v>
      </c>
      <c r="H534" s="6">
        <v>28715634</v>
      </c>
      <c r="I534" s="12">
        <f t="shared" si="208"/>
        <v>57431268</v>
      </c>
      <c r="J534" s="6">
        <v>5708340.3408199996</v>
      </c>
      <c r="K534" s="12">
        <f t="shared" si="209"/>
        <v>45666722.726559997</v>
      </c>
      <c r="L534" s="6">
        <f t="shared" si="210"/>
        <v>346.02760799999999</v>
      </c>
      <c r="M534" s="6">
        <f t="shared" si="211"/>
        <v>5242880</v>
      </c>
      <c r="N534" s="13">
        <f t="shared" si="212"/>
        <v>1.2576174634620252</v>
      </c>
      <c r="O534" s="13"/>
      <c r="P534" s="7">
        <f t="shared" si="213"/>
        <v>2.7402062216564445E-2</v>
      </c>
      <c r="Q534" s="7">
        <f t="shared" si="214"/>
        <v>0</v>
      </c>
      <c r="R534" s="6">
        <f t="shared" si="215"/>
        <v>2.7402062216564445E-2</v>
      </c>
      <c r="S534" s="6">
        <f t="shared" si="216"/>
        <v>2.7402062216564445E-2</v>
      </c>
      <c r="T534" s="7">
        <f t="shared" si="217"/>
        <v>2.1299355633540282E-2</v>
      </c>
      <c r="U534" s="7">
        <f t="shared" si="218"/>
        <v>0.24086779662742897</v>
      </c>
      <c r="V534" s="7">
        <f t="shared" si="219"/>
        <v>1.8908299503252395</v>
      </c>
      <c r="W534" s="6">
        <f t="shared" si="220"/>
        <v>2.1529971025862089</v>
      </c>
      <c r="X534" s="6">
        <v>7.391E-3</v>
      </c>
      <c r="Y534" s="6">
        <v>2.2077485538484281</v>
      </c>
      <c r="Z534" s="6">
        <f t="shared" si="221"/>
        <v>270.7490490673041</v>
      </c>
      <c r="AA534" s="6">
        <f t="shared" si="223"/>
        <v>270.7490490673041</v>
      </c>
      <c r="AB534" s="6">
        <f t="shared" si="222"/>
        <v>2.4799677103979696</v>
      </c>
    </row>
    <row r="535" spans="5:28">
      <c r="E535" s="12">
        <f t="shared" si="206"/>
        <v>1.0267752268052497</v>
      </c>
      <c r="F535" s="12">
        <f t="shared" si="207"/>
        <v>43450936.5</v>
      </c>
      <c r="G535" s="6">
        <v>45101</v>
      </c>
      <c r="H535" s="6">
        <v>28967291</v>
      </c>
      <c r="I535" s="12">
        <f t="shared" si="208"/>
        <v>57934582</v>
      </c>
      <c r="J535" s="6">
        <v>5576793.1474609999</v>
      </c>
      <c r="K535" s="12">
        <f t="shared" si="209"/>
        <v>44614345.179687999</v>
      </c>
      <c r="L535" s="6">
        <f t="shared" si="210"/>
        <v>348.50951199999997</v>
      </c>
      <c r="M535" s="6">
        <f t="shared" si="211"/>
        <v>5242880</v>
      </c>
      <c r="N535" s="13">
        <f t="shared" si="212"/>
        <v>1.2985639880326303</v>
      </c>
      <c r="O535" s="13"/>
      <c r="P535" s="7">
        <f t="shared" si="213"/>
        <v>2.7642207385263629E-2</v>
      </c>
      <c r="Q535" s="7">
        <f t="shared" si="214"/>
        <v>0</v>
      </c>
      <c r="R535" s="6">
        <f t="shared" si="215"/>
        <v>2.7642207385263629E-2</v>
      </c>
      <c r="S535" s="6">
        <f t="shared" si="216"/>
        <v>2.7642207385263629E-2</v>
      </c>
      <c r="T535" s="7">
        <f t="shared" si="217"/>
        <v>2.148601813037632E-2</v>
      </c>
      <c r="U535" s="7">
        <f t="shared" si="218"/>
        <v>0.2353170619611156</v>
      </c>
      <c r="V535" s="7">
        <f t="shared" si="219"/>
        <v>2.0919113115694064</v>
      </c>
      <c r="W535" s="6">
        <f t="shared" si="220"/>
        <v>2.3487143916608981</v>
      </c>
      <c r="X535" s="6">
        <v>8.1770000000000002E-3</v>
      </c>
      <c r="Y535" s="6">
        <v>2.4082900399999998</v>
      </c>
      <c r="Z535" s="6">
        <f t="shared" si="221"/>
        <v>238.04827424805711</v>
      </c>
      <c r="AA535" s="6">
        <f t="shared" si="223"/>
        <v>238.04827424805711</v>
      </c>
      <c r="AB535" s="6">
        <f t="shared" si="222"/>
        <v>2.4737738125222526</v>
      </c>
    </row>
    <row r="536" spans="5:28">
      <c r="E536" s="12">
        <f t="shared" si="206"/>
        <v>1.2442958731151843</v>
      </c>
      <c r="F536" s="12">
        <f t="shared" si="207"/>
        <v>40695523.5</v>
      </c>
      <c r="G536" s="6">
        <v>1505785</v>
      </c>
      <c r="H536" s="6">
        <v>27130349</v>
      </c>
      <c r="I536" s="12">
        <f t="shared" si="208"/>
        <v>54260698</v>
      </c>
      <c r="J536" s="6">
        <v>6329658.9931640001</v>
      </c>
      <c r="K536" s="12">
        <f t="shared" si="209"/>
        <v>50637271.945312001</v>
      </c>
      <c r="L536" s="6">
        <f t="shared" si="210"/>
        <v>355.67988800000001</v>
      </c>
      <c r="M536" s="6">
        <f t="shared" si="211"/>
        <v>5242880</v>
      </c>
      <c r="N536" s="13">
        <f t="shared" si="212"/>
        <v>1.0715565020683042</v>
      </c>
      <c r="O536" s="13"/>
      <c r="P536" s="7">
        <f t="shared" si="213"/>
        <v>2.5889294704588693E-2</v>
      </c>
      <c r="Q536" s="7">
        <f t="shared" si="214"/>
        <v>0</v>
      </c>
      <c r="R536" s="6">
        <f t="shared" si="215"/>
        <v>2.5889294704588693E-2</v>
      </c>
      <c r="S536" s="6">
        <f t="shared" si="216"/>
        <v>2.5889294704588693E-2</v>
      </c>
      <c r="T536" s="7">
        <f t="shared" si="217"/>
        <v>2.0123496204648098E-2</v>
      </c>
      <c r="U536" s="7">
        <f t="shared" si="218"/>
        <v>0.26708481345865126</v>
      </c>
      <c r="V536" s="7">
        <f t="shared" si="219"/>
        <v>2.3597639645244226</v>
      </c>
      <c r="W536" s="6">
        <f t="shared" si="220"/>
        <v>2.6469722741877222</v>
      </c>
      <c r="X536" s="6">
        <v>9.2239999999999996E-3</v>
      </c>
      <c r="Y536" s="6">
        <v>2.7530384470555678</v>
      </c>
      <c r="Z536" s="6">
        <f t="shared" si="221"/>
        <v>180.67318630299974</v>
      </c>
      <c r="AA536" s="6">
        <f t="shared" si="223"/>
        <v>180.67318630299974</v>
      </c>
      <c r="AB536" s="6">
        <f t="shared" si="222"/>
        <v>3.8526949371624499</v>
      </c>
    </row>
    <row r="537" spans="5:28">
      <c r="E537" s="12">
        <f t="shared" si="206"/>
        <v>1.1241034147563924</v>
      </c>
      <c r="F537" s="12">
        <f t="shared" si="207"/>
        <v>42921846</v>
      </c>
      <c r="G537" s="6">
        <v>638802</v>
      </c>
      <c r="H537" s="6">
        <v>28614564</v>
      </c>
      <c r="I537" s="12">
        <f t="shared" si="208"/>
        <v>57229128</v>
      </c>
      <c r="J537" s="6">
        <v>6031074.2070310004</v>
      </c>
      <c r="K537" s="12">
        <f t="shared" si="209"/>
        <v>48248593.656248003</v>
      </c>
      <c r="L537" s="6">
        <f t="shared" si="210"/>
        <v>356.15080799999998</v>
      </c>
      <c r="M537" s="6">
        <f t="shared" si="211"/>
        <v>5242880</v>
      </c>
      <c r="N537" s="13">
        <f t="shared" si="212"/>
        <v>1.1861304892684483</v>
      </c>
      <c r="O537" s="13"/>
      <c r="P537" s="7">
        <f t="shared" si="213"/>
        <v>2.7305615576095767E-2</v>
      </c>
      <c r="Q537" s="7">
        <f t="shared" si="214"/>
        <v>0</v>
      </c>
      <c r="R537" s="6">
        <f t="shared" si="215"/>
        <v>2.7305615576095767E-2</v>
      </c>
      <c r="S537" s="6">
        <f t="shared" si="216"/>
        <v>2.7305615576095767E-2</v>
      </c>
      <c r="T537" s="7">
        <f t="shared" si="217"/>
        <v>2.1224388600812327E-2</v>
      </c>
      <c r="U537" s="7">
        <f t="shared" si="218"/>
        <v>0.25448579951618605</v>
      </c>
      <c r="V537" s="7">
        <f t="shared" si="219"/>
        <v>1.8626887928992111</v>
      </c>
      <c r="W537" s="6">
        <f t="shared" si="220"/>
        <v>2.1383989810162096</v>
      </c>
      <c r="X537" s="6">
        <v>7.2810000000000001E-3</v>
      </c>
      <c r="Y537" s="6">
        <v>2.2329706846181847</v>
      </c>
      <c r="Z537" s="6">
        <f t="shared" si="221"/>
        <v>275.02562252569385</v>
      </c>
      <c r="AA537" s="6">
        <f t="shared" si="223"/>
        <v>275.02562252569385</v>
      </c>
      <c r="AB537" s="6">
        <f t="shared" si="222"/>
        <v>4.2352416112505251</v>
      </c>
    </row>
    <row r="538" spans="5:28">
      <c r="E538" s="12">
        <f t="shared" si="206"/>
        <v>3.1842871635582073</v>
      </c>
      <c r="F538" s="12">
        <f t="shared" si="207"/>
        <v>28311373.5</v>
      </c>
      <c r="G538" s="6">
        <v>6592765</v>
      </c>
      <c r="H538" s="6">
        <v>18874249</v>
      </c>
      <c r="I538" s="12">
        <f t="shared" si="208"/>
        <v>37748498</v>
      </c>
      <c r="J538" s="6">
        <v>11268942.902344</v>
      </c>
      <c r="K538" s="12">
        <f t="shared" si="209"/>
        <v>90151543.218751997</v>
      </c>
      <c r="L538" s="6">
        <f t="shared" si="210"/>
        <v>358.34628800000002</v>
      </c>
      <c r="M538" s="6">
        <f t="shared" si="211"/>
        <v>5242880</v>
      </c>
      <c r="N538" s="13">
        <f t="shared" si="212"/>
        <v>0.41872270459534533</v>
      </c>
      <c r="O538" s="13"/>
      <c r="P538" s="7">
        <f t="shared" si="213"/>
        <v>1.8010862841786091E-2</v>
      </c>
      <c r="Q538" s="7">
        <f t="shared" si="214"/>
        <v>0</v>
      </c>
      <c r="R538" s="6">
        <f t="shared" si="215"/>
        <v>1.8010862841786091E-2</v>
      </c>
      <c r="S538" s="6">
        <f t="shared" si="216"/>
        <v>1.8010862841786091E-2</v>
      </c>
      <c r="T538" s="7">
        <f t="shared" si="217"/>
        <v>1.3999667977624732E-2</v>
      </c>
      <c r="U538" s="7">
        <f t="shared" si="218"/>
        <v>0.47550168440342022</v>
      </c>
      <c r="V538" s="7">
        <f t="shared" si="219"/>
        <v>5.9917640734092048</v>
      </c>
      <c r="W538" s="6">
        <f t="shared" si="220"/>
        <v>6.4812654257902498</v>
      </c>
      <c r="X538" s="6">
        <v>2.3421000000000001E-2</v>
      </c>
      <c r="Y538" s="6">
        <v>6.4344513300000008</v>
      </c>
      <c r="Z538" s="6">
        <f t="shared" si="221"/>
        <v>23.099513932854741</v>
      </c>
      <c r="AA538" s="6">
        <f t="shared" si="223"/>
        <v>23.099513932854741</v>
      </c>
      <c r="AB538" s="6">
        <f t="shared" si="222"/>
        <v>0.72755380978612472</v>
      </c>
    </row>
    <row r="539" spans="5:28">
      <c r="E539" s="12">
        <f t="shared" si="206"/>
        <v>1.1634613157441873</v>
      </c>
      <c r="F539" s="12">
        <f t="shared" si="207"/>
        <v>43057008</v>
      </c>
      <c r="G539" s="6">
        <v>1062400</v>
      </c>
      <c r="H539" s="6">
        <v>28704672</v>
      </c>
      <c r="I539" s="12">
        <f t="shared" si="208"/>
        <v>57409344</v>
      </c>
      <c r="J539" s="6">
        <v>6261895.3974609999</v>
      </c>
      <c r="K539" s="12">
        <f t="shared" si="209"/>
        <v>50095163.179687999</v>
      </c>
      <c r="L539" s="6">
        <f t="shared" si="210"/>
        <v>365.70406400000002</v>
      </c>
      <c r="M539" s="6">
        <f t="shared" si="211"/>
        <v>5242880</v>
      </c>
      <c r="N539" s="13">
        <f t="shared" si="212"/>
        <v>1.1460057290177201</v>
      </c>
      <c r="O539" s="13"/>
      <c r="P539" s="7">
        <f t="shared" si="213"/>
        <v>2.7391601663751368E-2</v>
      </c>
      <c r="Q539" s="7">
        <f t="shared" si="214"/>
        <v>0</v>
      </c>
      <c r="R539" s="6">
        <f t="shared" si="215"/>
        <v>2.7391601663751368E-2</v>
      </c>
      <c r="S539" s="6">
        <f t="shared" si="216"/>
        <v>2.7391601663751368E-2</v>
      </c>
      <c r="T539" s="7">
        <f t="shared" si="217"/>
        <v>2.1291224747889109E-2</v>
      </c>
      <c r="U539" s="7">
        <f t="shared" si="218"/>
        <v>0.26422547659118811</v>
      </c>
      <c r="V539" s="7">
        <f t="shared" si="219"/>
        <v>2.0279541356011599</v>
      </c>
      <c r="W539" s="6">
        <f t="shared" si="220"/>
        <v>2.3134708369402373</v>
      </c>
      <c r="X539" s="6">
        <v>7.927E-3</v>
      </c>
      <c r="Y539" s="6">
        <v>2.4121861</v>
      </c>
      <c r="Z539" s="6">
        <f t="shared" si="221"/>
        <v>245.54814764414493</v>
      </c>
      <c r="AA539" s="6">
        <f t="shared" si="223"/>
        <v>245.54814764414493</v>
      </c>
      <c r="AB539" s="6">
        <f t="shared" si="222"/>
        <v>4.0923568484107733</v>
      </c>
    </row>
    <row r="540" spans="5:28">
      <c r="E540" s="12">
        <f t="shared" si="206"/>
        <v>1.3305089143064415</v>
      </c>
      <c r="F540" s="12">
        <f t="shared" si="207"/>
        <v>39773800.5</v>
      </c>
      <c r="G540" s="6">
        <v>2380515</v>
      </c>
      <c r="H540" s="6">
        <v>26515867</v>
      </c>
      <c r="I540" s="12">
        <f t="shared" si="208"/>
        <v>53031734</v>
      </c>
      <c r="J540" s="6">
        <v>6614924.515137</v>
      </c>
      <c r="K540" s="12">
        <f t="shared" si="209"/>
        <v>52919396.121096</v>
      </c>
      <c r="L540" s="6">
        <f t="shared" si="210"/>
        <v>365.800704</v>
      </c>
      <c r="M540" s="6">
        <f t="shared" si="211"/>
        <v>5242880</v>
      </c>
      <c r="N540" s="13">
        <f t="shared" si="212"/>
        <v>1.0021228110511113</v>
      </c>
      <c r="O540" s="13"/>
      <c r="P540" s="7">
        <f t="shared" si="213"/>
        <v>2.5302921650977583E-2</v>
      </c>
      <c r="Q540" s="7">
        <f t="shared" si="214"/>
        <v>0</v>
      </c>
      <c r="R540" s="6">
        <f t="shared" si="215"/>
        <v>2.5302921650977583E-2</v>
      </c>
      <c r="S540" s="6">
        <f t="shared" si="216"/>
        <v>2.5302921650977583E-2</v>
      </c>
      <c r="T540" s="7">
        <f t="shared" si="217"/>
        <v>1.9667714150579257E-2</v>
      </c>
      <c r="U540" s="7">
        <f t="shared" si="218"/>
        <v>0.27912181083949411</v>
      </c>
      <c r="V540" s="7">
        <f t="shared" si="219"/>
        <v>2.1673807792119373</v>
      </c>
      <c r="W540" s="6">
        <f t="shared" si="220"/>
        <v>2.4661703042020107</v>
      </c>
      <c r="X540" s="6">
        <v>8.4720000000000004E-3</v>
      </c>
      <c r="Y540" s="6">
        <v>2.6725982999999998</v>
      </c>
      <c r="Z540" s="6">
        <f t="shared" si="221"/>
        <v>198.66526972353142</v>
      </c>
      <c r="AA540" s="6">
        <f t="shared" si="223"/>
        <v>198.66526972353142</v>
      </c>
      <c r="AB540" s="6">
        <f t="shared" si="222"/>
        <v>7.7238691575157077</v>
      </c>
    </row>
    <row r="541" spans="5:28">
      <c r="E541" s="12">
        <f t="shared" si="206"/>
        <v>1.6572750408579497</v>
      </c>
      <c r="F541" s="12">
        <f t="shared" si="207"/>
        <v>35657100</v>
      </c>
      <c r="G541" s="6">
        <v>4194304</v>
      </c>
      <c r="H541" s="6">
        <v>23771400</v>
      </c>
      <c r="I541" s="12">
        <f t="shared" si="208"/>
        <v>47542800</v>
      </c>
      <c r="J541" s="6">
        <v>7386702.7324219998</v>
      </c>
      <c r="K541" s="12">
        <f t="shared" si="209"/>
        <v>59093621.859375998</v>
      </c>
      <c r="L541" s="6">
        <f t="shared" si="210"/>
        <v>369.14287999999999</v>
      </c>
      <c r="M541" s="6">
        <f t="shared" si="211"/>
        <v>5242880</v>
      </c>
      <c r="N541" s="13">
        <f t="shared" si="212"/>
        <v>0.80453352670000033</v>
      </c>
      <c r="O541" s="13"/>
      <c r="P541" s="7">
        <f t="shared" si="213"/>
        <v>2.2683997914684385E-2</v>
      </c>
      <c r="Q541" s="7">
        <f t="shared" si="214"/>
        <v>0</v>
      </c>
      <c r="R541" s="6">
        <f t="shared" si="215"/>
        <v>2.2683997914684385E-2</v>
      </c>
      <c r="S541" s="6">
        <f t="shared" si="216"/>
        <v>2.2683997914684385E-2</v>
      </c>
      <c r="T541" s="7">
        <f t="shared" si="217"/>
        <v>1.7632050279897681E-2</v>
      </c>
      <c r="U541" s="7">
        <f t="shared" si="218"/>
        <v>0.31168758435393368</v>
      </c>
      <c r="V541" s="7">
        <f t="shared" si="219"/>
        <v>4.4660016835107168</v>
      </c>
      <c r="W541" s="6">
        <f t="shared" si="220"/>
        <v>4.7953213181445484</v>
      </c>
      <c r="X541" s="6">
        <v>1.7457E-2</v>
      </c>
      <c r="Y541" s="6">
        <v>4.7652154687500001</v>
      </c>
      <c r="Z541" s="6">
        <f t="shared" si="221"/>
        <v>29.942131607288676</v>
      </c>
      <c r="AA541" s="6">
        <f t="shared" si="223"/>
        <v>29.942131607288676</v>
      </c>
      <c r="AB541" s="6">
        <f t="shared" si="222"/>
        <v>0.63178359073122026</v>
      </c>
    </row>
    <row r="542" spans="5:28">
      <c r="E542" s="12">
        <f t="shared" si="206"/>
        <v>1.1208465300445427</v>
      </c>
      <c r="F542" s="12">
        <f t="shared" si="207"/>
        <v>45192841.5</v>
      </c>
      <c r="G542" s="6">
        <v>540486</v>
      </c>
      <c r="H542" s="6">
        <v>30128561</v>
      </c>
      <c r="I542" s="12">
        <f t="shared" si="208"/>
        <v>60257122</v>
      </c>
      <c r="J542" s="6">
        <v>6331779.9472660003</v>
      </c>
      <c r="K542" s="12">
        <f t="shared" si="209"/>
        <v>50654239.578128003</v>
      </c>
      <c r="L542" s="6">
        <f t="shared" si="210"/>
        <v>372.35245200000003</v>
      </c>
      <c r="M542" s="6">
        <f t="shared" si="211"/>
        <v>5242880</v>
      </c>
      <c r="N542" s="13">
        <f t="shared" si="212"/>
        <v>1.1895770719657279</v>
      </c>
      <c r="O542" s="13"/>
      <c r="P542" s="7">
        <f t="shared" si="213"/>
        <v>2.8750356095831181E-2</v>
      </c>
      <c r="Q542" s="7">
        <f t="shared" si="214"/>
        <v>0</v>
      </c>
      <c r="R542" s="6">
        <f t="shared" si="215"/>
        <v>2.8750356095831181E-2</v>
      </c>
      <c r="S542" s="6">
        <f t="shared" si="216"/>
        <v>2.8750356095831181E-2</v>
      </c>
      <c r="T542" s="7">
        <f t="shared" si="217"/>
        <v>2.2347371312289744E-2</v>
      </c>
      <c r="U542" s="7">
        <f t="shared" si="218"/>
        <v>0.26717430874288361</v>
      </c>
      <c r="V542" s="7">
        <f t="shared" si="219"/>
        <v>3.3150283447861524</v>
      </c>
      <c r="W542" s="6">
        <f t="shared" si="220"/>
        <v>3.6045500248413256</v>
      </c>
      <c r="X542" s="6">
        <v>1.2958000000000001E-2</v>
      </c>
      <c r="Y542" s="6">
        <v>3.513267199996466</v>
      </c>
      <c r="Z542" s="6">
        <f t="shared" si="221"/>
        <v>121.87340712942722</v>
      </c>
      <c r="AA542" s="6">
        <f t="shared" si="223"/>
        <v>121.87340712942722</v>
      </c>
      <c r="AB542" s="6">
        <f t="shared" si="222"/>
        <v>2.5982317782419573</v>
      </c>
    </row>
    <row r="543" spans="5:28">
      <c r="E543" s="12">
        <f t="shared" si="206"/>
        <v>2.9589437308451836</v>
      </c>
      <c r="F543" s="12">
        <f t="shared" si="207"/>
        <v>36426262.5</v>
      </c>
      <c r="G543" s="6">
        <v>4163763</v>
      </c>
      <c r="H543" s="6">
        <v>24284175</v>
      </c>
      <c r="I543" s="12">
        <f t="shared" si="208"/>
        <v>48568350</v>
      </c>
      <c r="J543" s="6">
        <v>13472907.632812001</v>
      </c>
      <c r="K543" s="12">
        <f t="shared" si="209"/>
        <v>107783261.06249601</v>
      </c>
      <c r="L543" s="6">
        <f t="shared" si="210"/>
        <v>374.68536</v>
      </c>
      <c r="M543" s="6">
        <f t="shared" si="211"/>
        <v>5242880</v>
      </c>
      <c r="N543" s="13">
        <f t="shared" si="212"/>
        <v>0.45061125003295827</v>
      </c>
      <c r="O543" s="13"/>
      <c r="P543" s="7">
        <f t="shared" si="213"/>
        <v>2.3173316466839594E-2</v>
      </c>
      <c r="Q543" s="7">
        <f t="shared" si="214"/>
        <v>0</v>
      </c>
      <c r="R543" s="6">
        <f t="shared" si="215"/>
        <v>2.3173316466839594E-2</v>
      </c>
      <c r="S543" s="6">
        <f t="shared" si="216"/>
        <v>2.3173316466839594E-2</v>
      </c>
      <c r="T543" s="7">
        <f t="shared" si="217"/>
        <v>1.801239281682334E-2</v>
      </c>
      <c r="U543" s="7">
        <f t="shared" si="218"/>
        <v>0.5684996657389435</v>
      </c>
      <c r="V543" s="7">
        <f t="shared" si="219"/>
        <v>6.1337490040587124</v>
      </c>
      <c r="W543" s="6">
        <f t="shared" si="220"/>
        <v>6.7202610626144796</v>
      </c>
      <c r="X543" s="6">
        <v>2.3976000000000001E-2</v>
      </c>
      <c r="Y543" s="6">
        <v>6.7362969599999998</v>
      </c>
      <c r="Z543" s="6">
        <f t="shared" si="221"/>
        <v>3.3478625840857799</v>
      </c>
      <c r="AA543" s="6">
        <f t="shared" si="223"/>
        <v>3.3478625840857799</v>
      </c>
      <c r="AB543" s="6">
        <f t="shared" si="222"/>
        <v>0.23805211499345982</v>
      </c>
    </row>
    <row r="544" spans="5:28">
      <c r="E544" s="12">
        <f t="shared" si="206"/>
        <v>1.5075725204051738</v>
      </c>
      <c r="F544" s="12">
        <f t="shared" si="207"/>
        <v>39932985</v>
      </c>
      <c r="G544" s="6">
        <v>2987012</v>
      </c>
      <c r="H544" s="6">
        <v>26621990</v>
      </c>
      <c r="I544" s="12">
        <f t="shared" si="208"/>
        <v>53243980</v>
      </c>
      <c r="J544" s="6">
        <v>7525233.8554689996</v>
      </c>
      <c r="K544" s="12">
        <f t="shared" si="209"/>
        <v>60201870.843751997</v>
      </c>
      <c r="L544" s="6">
        <f t="shared" si="210"/>
        <v>379.20411999999999</v>
      </c>
      <c r="M544" s="6">
        <f t="shared" si="211"/>
        <v>5242880</v>
      </c>
      <c r="N544" s="13">
        <f t="shared" si="212"/>
        <v>0.88442400964896062</v>
      </c>
      <c r="O544" s="13"/>
      <c r="P544" s="7">
        <f t="shared" si="213"/>
        <v>2.5404190146341762E-2</v>
      </c>
      <c r="Q544" s="7">
        <f t="shared" si="214"/>
        <v>0</v>
      </c>
      <c r="R544" s="6">
        <f t="shared" si="215"/>
        <v>2.5404190146341762E-2</v>
      </c>
      <c r="S544" s="6">
        <f t="shared" si="216"/>
        <v>2.5404190146341762E-2</v>
      </c>
      <c r="T544" s="7">
        <f t="shared" si="217"/>
        <v>1.974642916407672E-2</v>
      </c>
      <c r="U544" s="7">
        <f t="shared" si="218"/>
        <v>0.31753301128723049</v>
      </c>
      <c r="V544" s="7">
        <f t="shared" si="219"/>
        <v>6.2204749346716541</v>
      </c>
      <c r="W544" s="6">
        <f t="shared" si="220"/>
        <v>6.5577543751229612</v>
      </c>
      <c r="X544" s="6">
        <v>2.4315E-2</v>
      </c>
      <c r="Y544" s="6">
        <v>6.1901127000000002</v>
      </c>
      <c r="Z544" s="6">
        <f t="shared" si="221"/>
        <v>4.4794988539657083</v>
      </c>
      <c r="AA544" s="6">
        <f t="shared" si="223"/>
        <v>4.4794988539657083</v>
      </c>
      <c r="AB544" s="6">
        <f t="shared" si="222"/>
        <v>5.9391757943754557</v>
      </c>
    </row>
    <row r="545" spans="5:28">
      <c r="E545" s="12">
        <f t="shared" si="206"/>
        <v>3.2366960997730181</v>
      </c>
      <c r="F545" s="12">
        <f t="shared" si="207"/>
        <v>30589873.5</v>
      </c>
      <c r="G545" s="6">
        <v>7122792</v>
      </c>
      <c r="H545" s="6">
        <v>20393249</v>
      </c>
      <c r="I545" s="12">
        <f t="shared" si="208"/>
        <v>40786498</v>
      </c>
      <c r="J545" s="6">
        <v>12376265.53125</v>
      </c>
      <c r="K545" s="12">
        <f t="shared" si="209"/>
        <v>99010124.25</v>
      </c>
      <c r="L545" s="6">
        <f t="shared" si="210"/>
        <v>387.17482799999999</v>
      </c>
      <c r="M545" s="6">
        <f t="shared" si="211"/>
        <v>5242880</v>
      </c>
      <c r="N545" s="13">
        <f t="shared" si="212"/>
        <v>0.41194270090010515</v>
      </c>
      <c r="O545" s="13"/>
      <c r="P545" s="7">
        <f t="shared" si="213"/>
        <v>1.9460377503623658E-2</v>
      </c>
      <c r="Q545" s="7">
        <f t="shared" si="214"/>
        <v>0</v>
      </c>
      <c r="R545" s="6">
        <f t="shared" si="215"/>
        <v>1.9460377503623658E-2</v>
      </c>
      <c r="S545" s="6">
        <f t="shared" si="216"/>
        <v>1.9460377503623658E-2</v>
      </c>
      <c r="T545" s="7">
        <f t="shared" si="217"/>
        <v>1.5126361583182864E-2</v>
      </c>
      <c r="U545" s="7">
        <f t="shared" si="218"/>
        <v>0.52222601159060522</v>
      </c>
      <c r="V545" s="7">
        <f t="shared" si="219"/>
        <v>6.6108695367818306</v>
      </c>
      <c r="W545" s="6">
        <f t="shared" si="220"/>
        <v>7.1482219099556188</v>
      </c>
      <c r="X545" s="6">
        <v>2.5840999999999999E-2</v>
      </c>
      <c r="Y545" s="6">
        <v>7.0642833749999996</v>
      </c>
      <c r="Z545" s="6">
        <f t="shared" si="221"/>
        <v>24.691855951303516</v>
      </c>
      <c r="AA545" s="6">
        <f t="shared" si="223"/>
        <v>24.691855951303516</v>
      </c>
      <c r="AB545" s="6">
        <f t="shared" si="222"/>
        <v>1.1882101906142633</v>
      </c>
    </row>
    <row r="546" spans="5:28">
      <c r="E546" s="12">
        <f t="shared" si="206"/>
        <v>1.1808218181692298</v>
      </c>
      <c r="F546" s="12">
        <f t="shared" si="207"/>
        <v>43445809.5</v>
      </c>
      <c r="G546" s="6">
        <v>2097152</v>
      </c>
      <c r="H546" s="6">
        <v>28963873</v>
      </c>
      <c r="I546" s="12">
        <f t="shared" si="208"/>
        <v>57927746</v>
      </c>
      <c r="J546" s="6">
        <v>6412719.9707030002</v>
      </c>
      <c r="K546" s="12">
        <f t="shared" si="209"/>
        <v>51301759.765624002</v>
      </c>
      <c r="L546" s="6">
        <f t="shared" si="210"/>
        <v>389.50951600000002</v>
      </c>
      <c r="M546" s="6">
        <f t="shared" si="211"/>
        <v>5242880</v>
      </c>
      <c r="N546" s="13">
        <f t="shared" si="212"/>
        <v>1.1291570945060623</v>
      </c>
      <c r="O546" s="13"/>
      <c r="P546" s="7">
        <f t="shared" si="213"/>
        <v>2.7638945738710525E-2</v>
      </c>
      <c r="Q546" s="7">
        <f t="shared" si="214"/>
        <v>0</v>
      </c>
      <c r="R546" s="6">
        <f t="shared" si="215"/>
        <v>2.7638945738710525E-2</v>
      </c>
      <c r="S546" s="6">
        <f t="shared" si="216"/>
        <v>2.7638945738710525E-2</v>
      </c>
      <c r="T546" s="7">
        <f t="shared" si="217"/>
        <v>2.1483482884330368E-2</v>
      </c>
      <c r="U546" s="7">
        <f t="shared" si="218"/>
        <v>0.27058963507947725</v>
      </c>
      <c r="V546" s="7">
        <f t="shared" si="219"/>
        <v>2.1029119458359449</v>
      </c>
      <c r="W546" s="6">
        <f t="shared" si="220"/>
        <v>2.3949850637997523</v>
      </c>
      <c r="X546" s="6">
        <v>8.2199999999999999E-3</v>
      </c>
      <c r="Y546" s="6">
        <v>2.5434323999999999</v>
      </c>
      <c r="Z546" s="6">
        <f t="shared" si="221"/>
        <v>236.2402157993981</v>
      </c>
      <c r="AA546" s="6">
        <f t="shared" si="223"/>
        <v>236.2402157993981</v>
      </c>
      <c r="AB546" s="6">
        <f t="shared" si="222"/>
        <v>5.8364962324238556</v>
      </c>
    </row>
    <row r="547" spans="5:28">
      <c r="E547" s="12">
        <f t="shared" si="206"/>
        <v>2.1693291501484153</v>
      </c>
      <c r="F547" s="12">
        <f t="shared" si="207"/>
        <v>37678080</v>
      </c>
      <c r="G547" s="6">
        <v>6815744</v>
      </c>
      <c r="H547" s="6">
        <v>25118720</v>
      </c>
      <c r="I547" s="12">
        <f t="shared" si="208"/>
        <v>50237440</v>
      </c>
      <c r="J547" s="6">
        <v>10217019.658203</v>
      </c>
      <c r="K547" s="12">
        <f t="shared" si="209"/>
        <v>81736157.265624002</v>
      </c>
      <c r="L547" s="6">
        <f t="shared" si="210"/>
        <v>437.73952000000003</v>
      </c>
      <c r="M547" s="6">
        <f t="shared" si="211"/>
        <v>5242880</v>
      </c>
      <c r="N547" s="13">
        <f t="shared" si="212"/>
        <v>0.61462933517585971</v>
      </c>
      <c r="O547" s="13"/>
      <c r="P547" s="7">
        <f t="shared" si="213"/>
        <v>2.3969685929290701E-2</v>
      </c>
      <c r="Q547" s="7">
        <f t="shared" si="214"/>
        <v>0</v>
      </c>
      <c r="R547" s="6">
        <f t="shared" si="215"/>
        <v>2.3969685929290701E-2</v>
      </c>
      <c r="S547" s="6">
        <f t="shared" si="216"/>
        <v>2.3969685929290701E-2</v>
      </c>
      <c r="T547" s="7">
        <f t="shared" si="217"/>
        <v>1.8631403030813141E-2</v>
      </c>
      <c r="U547" s="7">
        <f t="shared" si="218"/>
        <v>0.43111497672491089</v>
      </c>
      <c r="V547" s="7">
        <f t="shared" si="219"/>
        <v>5.5138760545744665</v>
      </c>
      <c r="W547" s="6">
        <f t="shared" si="220"/>
        <v>5.9636224343301905</v>
      </c>
      <c r="X547" s="6">
        <v>2.1552999999999999E-2</v>
      </c>
      <c r="Y547" s="6">
        <v>6.0025104999999996</v>
      </c>
      <c r="Z547" s="6">
        <f t="shared" si="221"/>
        <v>11.212758916580995</v>
      </c>
      <c r="AA547" s="6">
        <f t="shared" si="223"/>
        <v>11.212758916580995</v>
      </c>
      <c r="AB547" s="6">
        <f t="shared" si="222"/>
        <v>0.64786335100636949</v>
      </c>
    </row>
    <row r="548" spans="5:28">
      <c r="E548" s="12">
        <f t="shared" si="206"/>
        <v>1.1869428261620611</v>
      </c>
      <c r="F548" s="12">
        <f t="shared" si="207"/>
        <v>51064684.5</v>
      </c>
      <c r="G548" s="6">
        <v>2145852</v>
      </c>
      <c r="H548" s="6">
        <v>34043123</v>
      </c>
      <c r="I548" s="12">
        <f t="shared" si="208"/>
        <v>68086246</v>
      </c>
      <c r="J548" s="6">
        <v>7576357.6171880001</v>
      </c>
      <c r="K548" s="12">
        <f t="shared" si="209"/>
        <v>60610860.937504001</v>
      </c>
      <c r="L548" s="6">
        <f t="shared" si="210"/>
        <v>451.43451599999997</v>
      </c>
      <c r="M548" s="6">
        <f t="shared" si="211"/>
        <v>5242880</v>
      </c>
      <c r="N548" s="13">
        <f t="shared" si="212"/>
        <v>1.1233340847971767</v>
      </c>
      <c r="O548" s="13"/>
      <c r="P548" s="7">
        <f t="shared" si="213"/>
        <v>3.2485849850717417E-2</v>
      </c>
      <c r="Q548" s="7">
        <f t="shared" si="214"/>
        <v>0</v>
      </c>
      <c r="R548" s="6">
        <f t="shared" si="215"/>
        <v>3.2485849850717417E-2</v>
      </c>
      <c r="S548" s="6">
        <f t="shared" si="216"/>
        <v>3.2485849850717417E-2</v>
      </c>
      <c r="T548" s="7">
        <f t="shared" si="217"/>
        <v>2.5250934165456863E-2</v>
      </c>
      <c r="U548" s="7">
        <f t="shared" si="218"/>
        <v>0.31969021760383787</v>
      </c>
      <c r="V548" s="7">
        <f t="shared" si="219"/>
        <v>2.4925390618345022</v>
      </c>
      <c r="W548" s="6">
        <f t="shared" si="220"/>
        <v>2.8374802136037971</v>
      </c>
      <c r="X548" s="6">
        <v>9.7429999999999999E-3</v>
      </c>
      <c r="Y548" s="6">
        <v>3.0017100444455269</v>
      </c>
      <c r="Z548" s="6">
        <f t="shared" si="221"/>
        <v>233.42758750608041</v>
      </c>
      <c r="AA548" s="6">
        <f t="shared" si="223"/>
        <v>233.42758750608041</v>
      </c>
      <c r="AB548" s="6">
        <f t="shared" si="222"/>
        <v>5.4712090245234259</v>
      </c>
    </row>
    <row r="549" spans="5:28">
      <c r="E549" s="12">
        <f t="shared" si="206"/>
        <v>1.0953079815694164</v>
      </c>
      <c r="F549" s="12">
        <f t="shared" si="207"/>
        <v>55224513</v>
      </c>
      <c r="G549" s="6">
        <v>503712</v>
      </c>
      <c r="H549" s="6">
        <v>36816342</v>
      </c>
      <c r="I549" s="12">
        <f t="shared" si="208"/>
        <v>73632684</v>
      </c>
      <c r="J549" s="6">
        <v>7560981.2333979998</v>
      </c>
      <c r="K549" s="12">
        <f t="shared" si="209"/>
        <v>60487849.867183998</v>
      </c>
      <c r="L549" s="6">
        <f t="shared" si="210"/>
        <v>451.87034399999999</v>
      </c>
      <c r="M549" s="6">
        <f t="shared" si="211"/>
        <v>5242880</v>
      </c>
      <c r="N549" s="13">
        <f t="shared" si="212"/>
        <v>1.2173136284671835</v>
      </c>
      <c r="O549" s="13"/>
      <c r="P549" s="7">
        <f t="shared" si="213"/>
        <v>3.5132210351696037E-2</v>
      </c>
      <c r="Q549" s="7">
        <f t="shared" si="214"/>
        <v>0</v>
      </c>
      <c r="R549" s="6">
        <f t="shared" si="215"/>
        <v>3.5132210351696037E-2</v>
      </c>
      <c r="S549" s="6">
        <f t="shared" si="216"/>
        <v>3.5132210351696037E-2</v>
      </c>
      <c r="T549" s="7">
        <f t="shared" si="217"/>
        <v>2.730792436566247E-2</v>
      </c>
      <c r="U549" s="7">
        <f t="shared" si="218"/>
        <v>0.31904139930246395</v>
      </c>
      <c r="V549" s="7">
        <f t="shared" si="219"/>
        <v>2.846350159290842</v>
      </c>
      <c r="W549" s="6">
        <f t="shared" si="220"/>
        <v>3.1926994829589685</v>
      </c>
      <c r="X549" s="6">
        <v>1.1126E-2</v>
      </c>
      <c r="Y549" s="6">
        <v>3.2229796800000003</v>
      </c>
      <c r="Z549" s="6">
        <f t="shared" si="221"/>
        <v>215.76676569922734</v>
      </c>
      <c r="AA549" s="6">
        <f t="shared" si="223"/>
        <v>215.76676569922734</v>
      </c>
      <c r="AB549" s="6">
        <f t="shared" si="222"/>
        <v>0.93950939960725388</v>
      </c>
    </row>
    <row r="550" spans="5:28">
      <c r="E550" s="12">
        <f t="shared" si="206"/>
        <v>1.100076620840418</v>
      </c>
      <c r="F550" s="12">
        <f t="shared" si="207"/>
        <v>56197443</v>
      </c>
      <c r="G550" s="6">
        <v>381689</v>
      </c>
      <c r="H550" s="6">
        <v>37464962</v>
      </c>
      <c r="I550" s="12">
        <f t="shared" si="208"/>
        <v>74929924</v>
      </c>
      <c r="J550" s="6">
        <v>7727686.6494140001</v>
      </c>
      <c r="K550" s="12">
        <f t="shared" si="209"/>
        <v>61821493.195312001</v>
      </c>
      <c r="L550" s="6">
        <f t="shared" si="210"/>
        <v>457.213324</v>
      </c>
      <c r="M550" s="6">
        <f t="shared" si="211"/>
        <v>5242880</v>
      </c>
      <c r="N550" s="13">
        <f t="shared" si="212"/>
        <v>1.212036787323701</v>
      </c>
      <c r="O550" s="13"/>
      <c r="P550" s="7">
        <f t="shared" si="213"/>
        <v>3.5751159792091751E-2</v>
      </c>
      <c r="Q550" s="7">
        <f t="shared" si="214"/>
        <v>0</v>
      </c>
      <c r="R550" s="6">
        <f t="shared" si="215"/>
        <v>3.5751159792091751E-2</v>
      </c>
      <c r="S550" s="6">
        <f t="shared" si="216"/>
        <v>3.5751159792091751E-2</v>
      </c>
      <c r="T550" s="7">
        <f t="shared" si="217"/>
        <v>2.7789027727372222E-2</v>
      </c>
      <c r="U550" s="7">
        <f t="shared" si="218"/>
        <v>0.32607566212566919</v>
      </c>
      <c r="V550" s="7">
        <f t="shared" si="219"/>
        <v>2.5357741127890372</v>
      </c>
      <c r="W550" s="6">
        <f t="shared" si="220"/>
        <v>2.8896388026420787</v>
      </c>
      <c r="X550" s="6">
        <v>9.9120000000000007E-3</v>
      </c>
      <c r="Y550" s="6">
        <v>2.9672811000000001</v>
      </c>
      <c r="Z550" s="6">
        <f t="shared" si="221"/>
        <v>260.68563147792321</v>
      </c>
      <c r="AA550" s="6">
        <f t="shared" si="223"/>
        <v>260.68563147792321</v>
      </c>
      <c r="AB550" s="6">
        <f t="shared" si="222"/>
        <v>2.6166141575842405</v>
      </c>
    </row>
    <row r="551" spans="5:28">
      <c r="E551" s="12">
        <f t="shared" si="206"/>
        <v>2.7036314377621595</v>
      </c>
      <c r="F551" s="12">
        <f t="shared" si="207"/>
        <v>30577764</v>
      </c>
      <c r="G551" s="6">
        <v>11548845</v>
      </c>
      <c r="H551" s="6">
        <v>20385176</v>
      </c>
      <c r="I551" s="12">
        <f t="shared" si="208"/>
        <v>40770352</v>
      </c>
      <c r="J551" s="6">
        <v>10333875.505859001</v>
      </c>
      <c r="K551" s="12">
        <f t="shared" si="209"/>
        <v>82671004.046872005</v>
      </c>
      <c r="L551" s="6">
        <f t="shared" si="210"/>
        <v>475.59901200000002</v>
      </c>
      <c r="M551" s="6">
        <f t="shared" si="211"/>
        <v>5242880</v>
      </c>
      <c r="N551" s="13">
        <f t="shared" si="212"/>
        <v>0.49316386646138255</v>
      </c>
      <c r="O551" s="13"/>
      <c r="P551" s="7">
        <f t="shared" si="213"/>
        <v>1.9452673796010088E-2</v>
      </c>
      <c r="Q551" s="7">
        <f t="shared" si="214"/>
        <v>0</v>
      </c>
      <c r="R551" s="6">
        <f t="shared" si="215"/>
        <v>1.9452673796010088E-2</v>
      </c>
      <c r="S551" s="6">
        <f t="shared" si="216"/>
        <v>1.9452673796010088E-2</v>
      </c>
      <c r="T551" s="7">
        <f t="shared" si="217"/>
        <v>1.5120373566410205E-2</v>
      </c>
      <c r="U551" s="7">
        <f t="shared" si="218"/>
        <v>0.4360457987970735</v>
      </c>
      <c r="V551" s="7">
        <f t="shared" si="219"/>
        <v>6.4259053838816627</v>
      </c>
      <c r="W551" s="6">
        <f t="shared" si="220"/>
        <v>6.8770715562451468</v>
      </c>
      <c r="X551" s="6">
        <v>2.5118000000000001E-2</v>
      </c>
      <c r="Y551" s="6">
        <v>6.9332530363567866</v>
      </c>
      <c r="Z551" s="6">
        <f t="shared" si="221"/>
        <v>22.55484594310818</v>
      </c>
      <c r="AA551" s="6">
        <f t="shared" si="223"/>
        <v>22.55484594310818</v>
      </c>
      <c r="AB551" s="6">
        <f t="shared" si="222"/>
        <v>0.81031919384787765</v>
      </c>
    </row>
    <row r="552" spans="5:28">
      <c r="E552" s="12">
        <f t="shared" si="206"/>
        <v>2.4191240907579759</v>
      </c>
      <c r="F552" s="12">
        <f t="shared" si="207"/>
        <v>30544401</v>
      </c>
      <c r="G552" s="6">
        <v>11950757</v>
      </c>
      <c r="H552" s="6">
        <v>20362934</v>
      </c>
      <c r="I552" s="12">
        <f t="shared" si="208"/>
        <v>40725868</v>
      </c>
      <c r="J552" s="6">
        <v>9236337.0371090006</v>
      </c>
      <c r="K552" s="12">
        <f t="shared" si="209"/>
        <v>73890696.296872005</v>
      </c>
      <c r="L552" s="6">
        <f t="shared" si="210"/>
        <v>483.37034799999998</v>
      </c>
      <c r="M552" s="6">
        <f t="shared" si="211"/>
        <v>5242880</v>
      </c>
      <c r="N552" s="13">
        <f t="shared" si="212"/>
        <v>0.55116367879895101</v>
      </c>
      <c r="O552" s="13"/>
      <c r="P552" s="7">
        <f t="shared" si="213"/>
        <v>1.9431449237018256E-2</v>
      </c>
      <c r="Q552" s="7">
        <f t="shared" si="214"/>
        <v>0</v>
      </c>
      <c r="R552" s="6">
        <f t="shared" si="215"/>
        <v>1.9431449237018256E-2</v>
      </c>
      <c r="S552" s="6">
        <f t="shared" si="216"/>
        <v>1.9431449237018256E-2</v>
      </c>
      <c r="T552" s="7">
        <f t="shared" si="217"/>
        <v>1.5103875923767133E-2</v>
      </c>
      <c r="U552" s="7">
        <f t="shared" si="218"/>
        <v>0.38973432174809303</v>
      </c>
      <c r="V552" s="7">
        <f t="shared" si="219"/>
        <v>5.143691920070256</v>
      </c>
      <c r="W552" s="6">
        <f t="shared" si="220"/>
        <v>5.548530117742116</v>
      </c>
      <c r="X552" s="6">
        <v>2.0105999999999999E-2</v>
      </c>
      <c r="Y552" s="6">
        <v>5.6849714999999996</v>
      </c>
      <c r="Z552" s="6">
        <f t="shared" si="221"/>
        <v>3.3549724608661258</v>
      </c>
      <c r="AA552" s="6">
        <f t="shared" si="223"/>
        <v>3.3549724608661258</v>
      </c>
      <c r="AB552" s="6">
        <f t="shared" si="222"/>
        <v>2.4000363459673215</v>
      </c>
    </row>
    <row r="553" spans="5:28">
      <c r="E553" s="12">
        <f t="shared" si="206"/>
        <v>1.819055172525927</v>
      </c>
      <c r="F553" s="12">
        <f t="shared" si="207"/>
        <v>55903644</v>
      </c>
      <c r="G553" s="6">
        <v>2983494</v>
      </c>
      <c r="H553" s="6">
        <v>37269096</v>
      </c>
      <c r="I553" s="12">
        <f t="shared" si="208"/>
        <v>74538192</v>
      </c>
      <c r="J553" s="6">
        <v>12711476.597656</v>
      </c>
      <c r="K553" s="12">
        <f t="shared" si="209"/>
        <v>101691812.781248</v>
      </c>
      <c r="L553" s="6">
        <f t="shared" si="210"/>
        <v>506.89903199999998</v>
      </c>
      <c r="M553" s="6">
        <f t="shared" si="211"/>
        <v>5242880</v>
      </c>
      <c r="N553" s="13">
        <f t="shared" si="212"/>
        <v>0.73298124953619537</v>
      </c>
      <c r="O553" s="13"/>
      <c r="P553" s="7">
        <f t="shared" si="213"/>
        <v>3.5564253512463388E-2</v>
      </c>
      <c r="Q553" s="7">
        <f t="shared" si="214"/>
        <v>0</v>
      </c>
      <c r="R553" s="6">
        <f t="shared" si="215"/>
        <v>3.5564253512463388E-2</v>
      </c>
      <c r="S553" s="6">
        <f t="shared" si="216"/>
        <v>3.5564253512463388E-2</v>
      </c>
      <c r="T553" s="7">
        <f t="shared" si="217"/>
        <v>2.7643747299626174E-2</v>
      </c>
      <c r="U553" s="7">
        <f t="shared" si="218"/>
        <v>0.53637049950646509</v>
      </c>
      <c r="V553" s="7">
        <f t="shared" si="219"/>
        <v>12.857438999248529</v>
      </c>
      <c r="W553" s="6">
        <f t="shared" si="220"/>
        <v>13.42145324605462</v>
      </c>
      <c r="X553" s="6">
        <v>5.0257999999999997E-2</v>
      </c>
      <c r="Y553" s="6">
        <v>12.493225018190955</v>
      </c>
      <c r="Z553" s="6">
        <f t="shared" si="221"/>
        <v>29.236631954189601</v>
      </c>
      <c r="AA553" s="6">
        <f t="shared" si="223"/>
        <v>29.236631954189601</v>
      </c>
      <c r="AB553" s="6">
        <f t="shared" si="222"/>
        <v>7.4298527923102595</v>
      </c>
    </row>
    <row r="554" spans="5:28">
      <c r="E554" s="12">
        <f t="shared" si="206"/>
        <v>1.1186918685601044</v>
      </c>
      <c r="F554" s="12">
        <f t="shared" si="207"/>
        <v>61507809</v>
      </c>
      <c r="G554" s="6">
        <v>923136</v>
      </c>
      <c r="H554" s="6">
        <v>41005206</v>
      </c>
      <c r="I554" s="12">
        <f t="shared" si="208"/>
        <v>82010412</v>
      </c>
      <c r="J554" s="6">
        <v>8601035.7226560004</v>
      </c>
      <c r="K554" s="12">
        <f t="shared" si="209"/>
        <v>68808285.781248003</v>
      </c>
      <c r="L554" s="6">
        <f t="shared" si="210"/>
        <v>510.525192</v>
      </c>
      <c r="M554" s="6">
        <f t="shared" si="211"/>
        <v>5242880</v>
      </c>
      <c r="N554" s="13">
        <f t="shared" si="212"/>
        <v>1.1918682622137045</v>
      </c>
      <c r="O554" s="13"/>
      <c r="P554" s="7">
        <f t="shared" si="213"/>
        <v>3.9129458399387654E-2</v>
      </c>
      <c r="Q554" s="7">
        <f t="shared" si="214"/>
        <v>0</v>
      </c>
      <c r="R554" s="6">
        <f t="shared" si="215"/>
        <v>3.9129458399387654E-2</v>
      </c>
      <c r="S554" s="6">
        <f t="shared" si="216"/>
        <v>3.9129458399387654E-2</v>
      </c>
      <c r="T554" s="7">
        <f t="shared" si="217"/>
        <v>3.0414946277020374E-2</v>
      </c>
      <c r="U554" s="7">
        <f t="shared" si="218"/>
        <v>0.3629272957702373</v>
      </c>
      <c r="V554" s="7">
        <f t="shared" si="219"/>
        <v>2.7678107472018354</v>
      </c>
      <c r="W554" s="6">
        <f t="shared" si="220"/>
        <v>3.1611529892490928</v>
      </c>
      <c r="X554" s="6">
        <v>1.0819E-2</v>
      </c>
      <c r="Y554" s="6">
        <v>3.2624093444396363</v>
      </c>
      <c r="Z554" s="6">
        <f t="shared" si="221"/>
        <v>261.67352250104125</v>
      </c>
      <c r="AA554" s="6">
        <f t="shared" si="223"/>
        <v>261.67352250104125</v>
      </c>
      <c r="AB554" s="6">
        <f t="shared" si="222"/>
        <v>3.103729314750832</v>
      </c>
    </row>
    <row r="555" spans="5:28">
      <c r="E555" s="12">
        <f t="shared" si="206"/>
        <v>1.8628448469252803</v>
      </c>
      <c r="F555" s="12">
        <f t="shared" si="207"/>
        <v>59074852.5</v>
      </c>
      <c r="G555" s="6">
        <v>3148440</v>
      </c>
      <c r="H555" s="6">
        <v>39383235</v>
      </c>
      <c r="I555" s="12">
        <f t="shared" si="208"/>
        <v>78766470</v>
      </c>
      <c r="J555" s="6">
        <v>13755910.570312001</v>
      </c>
      <c r="K555" s="12">
        <f t="shared" si="209"/>
        <v>110047284.56249601</v>
      </c>
      <c r="L555" s="6">
        <f t="shared" si="210"/>
        <v>535.56762000000003</v>
      </c>
      <c r="M555" s="6">
        <f t="shared" si="211"/>
        <v>5242880</v>
      </c>
      <c r="N555" s="13">
        <f t="shared" si="212"/>
        <v>0.71575114563838615</v>
      </c>
      <c r="O555" s="13"/>
      <c r="P555" s="7">
        <f t="shared" si="213"/>
        <v>3.758168305667841E-2</v>
      </c>
      <c r="Q555" s="7">
        <f t="shared" si="214"/>
        <v>0</v>
      </c>
      <c r="R555" s="6">
        <f t="shared" si="215"/>
        <v>3.758168305667841E-2</v>
      </c>
      <c r="S555" s="6">
        <f t="shared" si="216"/>
        <v>3.758168305667841E-2</v>
      </c>
      <c r="T555" s="7">
        <f t="shared" si="217"/>
        <v>2.9211875602826346E-2</v>
      </c>
      <c r="U555" s="7">
        <f t="shared" si="218"/>
        <v>0.58044119163347752</v>
      </c>
      <c r="V555" s="7">
        <f t="shared" si="219"/>
        <v>13.851589342498952</v>
      </c>
      <c r="W555" s="6">
        <f t="shared" si="220"/>
        <v>14.461242409735256</v>
      </c>
      <c r="X555" s="6">
        <v>5.4143999999999998E-2</v>
      </c>
      <c r="Y555" s="6">
        <v>13.4710272</v>
      </c>
      <c r="Z555" s="6">
        <f t="shared" si="221"/>
        <v>30.589385607494069</v>
      </c>
      <c r="AA555" s="6">
        <f t="shared" si="223"/>
        <v>30.589385607494069</v>
      </c>
      <c r="AB555" s="6">
        <f t="shared" si="222"/>
        <v>7.3507030683989409</v>
      </c>
    </row>
    <row r="556" spans="5:28">
      <c r="E556" s="12">
        <f t="shared" si="206"/>
        <v>1.1662065874029846</v>
      </c>
      <c r="F556" s="12">
        <f t="shared" si="207"/>
        <v>69783712.5</v>
      </c>
      <c r="G556" s="6">
        <v>952203</v>
      </c>
      <c r="H556" s="6">
        <v>46522475</v>
      </c>
      <c r="I556" s="12">
        <f t="shared" si="208"/>
        <v>93044950</v>
      </c>
      <c r="J556" s="6">
        <v>10172778.151366999</v>
      </c>
      <c r="K556" s="12">
        <f t="shared" si="209"/>
        <v>81382225.210935995</v>
      </c>
      <c r="L556" s="6">
        <f t="shared" si="210"/>
        <v>577.31376</v>
      </c>
      <c r="M556" s="6">
        <f t="shared" si="211"/>
        <v>5242880</v>
      </c>
      <c r="N556" s="13">
        <f t="shared" si="212"/>
        <v>1.1433080105494189</v>
      </c>
      <c r="O556" s="13"/>
      <c r="P556" s="7">
        <f t="shared" si="213"/>
        <v>4.439434471196297E-2</v>
      </c>
      <c r="Q556" s="7">
        <f t="shared" si="214"/>
        <v>0</v>
      </c>
      <c r="R556" s="6">
        <f t="shared" si="215"/>
        <v>4.439434471196297E-2</v>
      </c>
      <c r="S556" s="6">
        <f t="shared" si="216"/>
        <v>4.439434471196297E-2</v>
      </c>
      <c r="T556" s="7">
        <f t="shared" si="217"/>
        <v>3.4507291044923012E-2</v>
      </c>
      <c r="U556" s="7">
        <f t="shared" si="218"/>
        <v>0.42924817242894736</v>
      </c>
      <c r="V556" s="7">
        <f t="shared" si="219"/>
        <v>3.3938235855790322</v>
      </c>
      <c r="W556" s="6">
        <f t="shared" si="220"/>
        <v>3.8575790490529025</v>
      </c>
      <c r="X556" s="6">
        <v>1.3266E-2</v>
      </c>
      <c r="Y556" s="6">
        <v>3.9911364000060301</v>
      </c>
      <c r="Z556" s="6">
        <f t="shared" si="221"/>
        <v>234.6475554949719</v>
      </c>
      <c r="AA556" s="6">
        <f t="shared" si="223"/>
        <v>234.6475554949719</v>
      </c>
      <c r="AB556" s="6">
        <f t="shared" si="222"/>
        <v>3.3463489484580333</v>
      </c>
    </row>
    <row r="557" spans="5:28">
      <c r="E557" s="12">
        <f t="shared" si="206"/>
        <v>1.126714282136458</v>
      </c>
      <c r="F557" s="12">
        <f t="shared" si="207"/>
        <v>72808428</v>
      </c>
      <c r="G557" s="6">
        <v>1157456</v>
      </c>
      <c r="H557" s="6">
        <v>48538952</v>
      </c>
      <c r="I557" s="12">
        <f t="shared" si="208"/>
        <v>97077904</v>
      </c>
      <c r="J557" s="6">
        <v>10254286.960937999</v>
      </c>
      <c r="K557" s="12">
        <f t="shared" si="209"/>
        <v>82034295.687503994</v>
      </c>
      <c r="L557" s="6">
        <f t="shared" si="210"/>
        <v>605.61654399999998</v>
      </c>
      <c r="M557" s="6">
        <f t="shared" si="211"/>
        <v>5242880</v>
      </c>
      <c r="N557" s="13">
        <f t="shared" si="212"/>
        <v>1.183381940277785</v>
      </c>
      <c r="O557" s="13"/>
      <c r="P557" s="7">
        <f t="shared" si="213"/>
        <v>4.631857971970374E-2</v>
      </c>
      <c r="Q557" s="7">
        <f t="shared" si="214"/>
        <v>0</v>
      </c>
      <c r="R557" s="6">
        <f t="shared" si="215"/>
        <v>4.631857971970374E-2</v>
      </c>
      <c r="S557" s="6">
        <f t="shared" si="216"/>
        <v>4.631857971970374E-2</v>
      </c>
      <c r="T557" s="7">
        <f t="shared" si="217"/>
        <v>3.6002980144103428E-2</v>
      </c>
      <c r="U557" s="7">
        <f t="shared" si="218"/>
        <v>0.43268749913248988</v>
      </c>
      <c r="V557" s="7">
        <f t="shared" si="219"/>
        <v>3.7744966969420353</v>
      </c>
      <c r="W557" s="6">
        <f t="shared" si="220"/>
        <v>4.2431871762186288</v>
      </c>
      <c r="X557" s="6">
        <v>1.4754E-2</v>
      </c>
      <c r="Y557" s="6">
        <v>4.3659355846097094</v>
      </c>
      <c r="Z557" s="6">
        <f t="shared" si="221"/>
        <v>213.93913324999144</v>
      </c>
      <c r="AA557" s="6">
        <f t="shared" si="223"/>
        <v>213.93913324999144</v>
      </c>
      <c r="AB557" s="6">
        <f t="shared" si="222"/>
        <v>2.8115029645370644</v>
      </c>
    </row>
    <row r="558" spans="5:28">
      <c r="E558" s="12">
        <f t="shared" si="206"/>
        <v>1.9631849921393603</v>
      </c>
      <c r="F558" s="12">
        <f t="shared" si="207"/>
        <v>67545583.5</v>
      </c>
      <c r="G558" s="6">
        <v>3566907</v>
      </c>
      <c r="H558" s="6">
        <v>45030389</v>
      </c>
      <c r="I558" s="12">
        <f t="shared" si="208"/>
        <v>90060778</v>
      </c>
      <c r="J558" s="6">
        <v>16575559.476562001</v>
      </c>
      <c r="K558" s="12">
        <f t="shared" si="209"/>
        <v>132604475.81249601</v>
      </c>
      <c r="L558" s="6">
        <f t="shared" si="210"/>
        <v>611.702808</v>
      </c>
      <c r="M558" s="6">
        <f t="shared" si="211"/>
        <v>5242880</v>
      </c>
      <c r="N558" s="13">
        <f t="shared" si="212"/>
        <v>0.67916846281528842</v>
      </c>
      <c r="O558" s="13"/>
      <c r="P558" s="7">
        <f t="shared" si="213"/>
        <v>4.2970512892527436E-2</v>
      </c>
      <c r="Q558" s="7">
        <f t="shared" si="214"/>
        <v>0</v>
      </c>
      <c r="R558" s="6">
        <f t="shared" si="215"/>
        <v>4.2970512892527436E-2</v>
      </c>
      <c r="S558" s="6">
        <f t="shared" si="216"/>
        <v>4.2970512892527436E-2</v>
      </c>
      <c r="T558" s="7">
        <f t="shared" si="217"/>
        <v>3.340056046220885E-2</v>
      </c>
      <c r="U558" s="7">
        <f t="shared" si="218"/>
        <v>0.69941843874236587</v>
      </c>
      <c r="V558" s="7">
        <f t="shared" si="219"/>
        <v>16.501718885919217</v>
      </c>
      <c r="W558" s="6">
        <f t="shared" si="220"/>
        <v>17.234537885123792</v>
      </c>
      <c r="X558" s="6">
        <v>6.4503000000000005E-2</v>
      </c>
      <c r="Y558" s="6">
        <v>15.984273420021502</v>
      </c>
      <c r="Z558" s="6">
        <f t="shared" si="221"/>
        <v>33.38214828375822</v>
      </c>
      <c r="AA558" s="6">
        <f t="shared" si="223"/>
        <v>33.38214828375822</v>
      </c>
      <c r="AB558" s="6">
        <f t="shared" si="222"/>
        <v>7.8218410824744806</v>
      </c>
    </row>
    <row r="559" spans="5:28">
      <c r="E559" s="12">
        <f t="shared" si="206"/>
        <v>2.8554083910291128</v>
      </c>
      <c r="F559" s="12">
        <f t="shared" si="207"/>
        <v>50786193</v>
      </c>
      <c r="G559" s="6">
        <v>12057441</v>
      </c>
      <c r="H559" s="6">
        <v>33857462</v>
      </c>
      <c r="I559" s="12">
        <f t="shared" si="208"/>
        <v>67714924</v>
      </c>
      <c r="J559" s="6">
        <v>18126915.205077998</v>
      </c>
      <c r="K559" s="12">
        <f t="shared" si="209"/>
        <v>145015321.64062399</v>
      </c>
      <c r="L559" s="6">
        <f t="shared" si="210"/>
        <v>647.43836399999998</v>
      </c>
      <c r="M559" s="6">
        <f t="shared" si="211"/>
        <v>5242880</v>
      </c>
      <c r="N559" s="13">
        <f t="shared" si="212"/>
        <v>0.46695013488168291</v>
      </c>
      <c r="O559" s="13"/>
      <c r="P559" s="7">
        <f t="shared" si="213"/>
        <v>3.2308681752210883E-2</v>
      </c>
      <c r="Q559" s="7">
        <f t="shared" si="214"/>
        <v>0</v>
      </c>
      <c r="R559" s="6">
        <f t="shared" si="215"/>
        <v>3.2308681752210883E-2</v>
      </c>
      <c r="S559" s="6">
        <f t="shared" si="216"/>
        <v>3.2308681752210883E-2</v>
      </c>
      <c r="T559" s="7">
        <f t="shared" si="217"/>
        <v>2.5113223130893644E-2</v>
      </c>
      <c r="U559" s="7">
        <f t="shared" si="218"/>
        <v>0.76487908295814344</v>
      </c>
      <c r="V559" s="7">
        <f t="shared" si="219"/>
        <v>9.5838549044898009</v>
      </c>
      <c r="W559" s="6">
        <f t="shared" si="220"/>
        <v>10.373847210578838</v>
      </c>
      <c r="X559" s="6">
        <v>3.7462000000000002E-2</v>
      </c>
      <c r="Y559" s="6">
        <v>10.290603277761129</v>
      </c>
      <c r="Z559" s="6">
        <f t="shared" si="221"/>
        <v>13.756121530588647</v>
      </c>
      <c r="AA559" s="6">
        <f t="shared" si="223"/>
        <v>13.756121530588647</v>
      </c>
      <c r="AB559" s="6">
        <f t="shared" si="222"/>
        <v>0.80893151325351409</v>
      </c>
    </row>
    <row r="560" spans="5:28">
      <c r="E560" s="12">
        <f t="shared" si="206"/>
        <v>1.105235110124289</v>
      </c>
      <c r="F560" s="12">
        <f t="shared" si="207"/>
        <v>79008487.5</v>
      </c>
      <c r="G560" s="6">
        <v>1508065</v>
      </c>
      <c r="H560" s="6">
        <v>52672325</v>
      </c>
      <c r="I560" s="12">
        <f t="shared" si="208"/>
        <v>105344650</v>
      </c>
      <c r="J560" s="6">
        <v>10915369.297852</v>
      </c>
      <c r="K560" s="12">
        <f t="shared" si="209"/>
        <v>87322954.382816002</v>
      </c>
      <c r="L560" s="6">
        <f t="shared" si="210"/>
        <v>662.22919999999999</v>
      </c>
      <c r="M560" s="6">
        <f t="shared" si="211"/>
        <v>5242880</v>
      </c>
      <c r="N560" s="13">
        <f t="shared" si="212"/>
        <v>1.2063798201121152</v>
      </c>
      <c r="O560" s="13"/>
      <c r="P560" s="7">
        <f t="shared" si="213"/>
        <v>5.026287515508461E-2</v>
      </c>
      <c r="Q560" s="7">
        <f t="shared" si="214"/>
        <v>0</v>
      </c>
      <c r="R560" s="6">
        <f t="shared" si="215"/>
        <v>5.026287515508461E-2</v>
      </c>
      <c r="S560" s="6">
        <f t="shared" si="216"/>
        <v>5.026287515508461E-2</v>
      </c>
      <c r="T560" s="7">
        <f t="shared" si="217"/>
        <v>3.9068842506504109E-2</v>
      </c>
      <c r="U560" s="7">
        <f t="shared" si="218"/>
        <v>0.46058237511651601</v>
      </c>
      <c r="V560" s="7">
        <f t="shared" si="219"/>
        <v>3.4406402383877883</v>
      </c>
      <c r="W560" s="6">
        <f t="shared" si="220"/>
        <v>3.9402914560108084</v>
      </c>
      <c r="X560" s="6">
        <v>1.3448999999999999E-2</v>
      </c>
      <c r="Y560" s="6">
        <v>4.1303101636351407</v>
      </c>
      <c r="Z560" s="6">
        <f t="shared" si="221"/>
        <v>273.72946059249472</v>
      </c>
      <c r="AA560" s="6">
        <f t="shared" si="223"/>
        <v>273.72946059249472</v>
      </c>
      <c r="AB560" s="6">
        <f t="shared" si="222"/>
        <v>4.6005917254672779</v>
      </c>
    </row>
    <row r="561" spans="5:28">
      <c r="E561" s="12">
        <f t="shared" si="206"/>
        <v>1.1045969061121419</v>
      </c>
      <c r="F561" s="12">
        <f t="shared" si="207"/>
        <v>83202633</v>
      </c>
      <c r="G561" s="6">
        <v>914898</v>
      </c>
      <c r="H561" s="6">
        <v>55468422</v>
      </c>
      <c r="I561" s="12">
        <f t="shared" si="208"/>
        <v>110936844</v>
      </c>
      <c r="J561" s="6">
        <v>11488171.374023</v>
      </c>
      <c r="K561" s="12">
        <f t="shared" si="209"/>
        <v>91905370.992183998</v>
      </c>
      <c r="L561" s="6">
        <f t="shared" si="210"/>
        <v>683.91902400000004</v>
      </c>
      <c r="M561" s="6">
        <f t="shared" si="211"/>
        <v>5242880</v>
      </c>
      <c r="N561" s="13">
        <f t="shared" si="212"/>
        <v>1.2070768313359457</v>
      </c>
      <c r="O561" s="13"/>
      <c r="P561" s="7">
        <f t="shared" si="213"/>
        <v>5.2931067121786413E-2</v>
      </c>
      <c r="Q561" s="7">
        <f t="shared" si="214"/>
        <v>0</v>
      </c>
      <c r="R561" s="6">
        <f t="shared" si="215"/>
        <v>5.2931067121786413E-2</v>
      </c>
      <c r="S561" s="6">
        <f t="shared" si="216"/>
        <v>5.2931067121786413E-2</v>
      </c>
      <c r="T561" s="7">
        <f t="shared" si="217"/>
        <v>4.114280209203424E-2</v>
      </c>
      <c r="U561" s="7">
        <f t="shared" si="218"/>
        <v>0.48475219782388212</v>
      </c>
      <c r="V561" s="7">
        <f t="shared" si="219"/>
        <v>3.616138729244657</v>
      </c>
      <c r="W561" s="6">
        <f t="shared" si="220"/>
        <v>4.1420337291605733</v>
      </c>
      <c r="X561" s="6">
        <v>1.4135E-2</v>
      </c>
      <c r="Y561" s="6">
        <v>4.3098792916619546</v>
      </c>
      <c r="Z561" s="6">
        <f t="shared" si="221"/>
        <v>274.46810839608355</v>
      </c>
      <c r="AA561" s="6">
        <f t="shared" si="223"/>
        <v>274.46810839608355</v>
      </c>
      <c r="AB561" s="6">
        <f t="shared" si="222"/>
        <v>3.894437666180147</v>
      </c>
    </row>
    <row r="562" spans="5:28">
      <c r="E562" s="12">
        <f t="shared" si="206"/>
        <v>3.6417011020459169</v>
      </c>
      <c r="F562" s="12">
        <f t="shared" si="207"/>
        <v>50518719</v>
      </c>
      <c r="G562" s="6">
        <v>14081816</v>
      </c>
      <c r="H562" s="6">
        <v>33679146</v>
      </c>
      <c r="I562" s="12">
        <f t="shared" si="208"/>
        <v>67358292</v>
      </c>
      <c r="J562" s="6">
        <v>22996759.332031</v>
      </c>
      <c r="K562" s="12">
        <f t="shared" si="209"/>
        <v>183974074.656248</v>
      </c>
      <c r="L562" s="6">
        <f t="shared" si="210"/>
        <v>685.78607199999999</v>
      </c>
      <c r="M562" s="6">
        <f t="shared" si="211"/>
        <v>5242880</v>
      </c>
      <c r="N562" s="13">
        <f t="shared" si="212"/>
        <v>0.36612926101602994</v>
      </c>
      <c r="O562" s="13"/>
      <c r="P562" s="7">
        <f t="shared" si="213"/>
        <v>3.2138522663046815E-2</v>
      </c>
      <c r="Q562" s="7">
        <f t="shared" si="214"/>
        <v>0</v>
      </c>
      <c r="R562" s="6">
        <f t="shared" si="215"/>
        <v>3.2138522663046815E-2</v>
      </c>
      <c r="S562" s="6">
        <f t="shared" si="216"/>
        <v>3.2138522663046815E-2</v>
      </c>
      <c r="T562" s="7">
        <f t="shared" si="217"/>
        <v>2.4980960130914248E-2</v>
      </c>
      <c r="U562" s="7">
        <f t="shared" si="218"/>
        <v>0.97036588906012444</v>
      </c>
      <c r="V562" s="7">
        <f t="shared" si="219"/>
        <v>11.831310068013984</v>
      </c>
      <c r="W562" s="6">
        <f t="shared" si="220"/>
        <v>12.826656917205023</v>
      </c>
      <c r="X562" s="6">
        <v>4.6247000000000003E-2</v>
      </c>
      <c r="Y562" s="6">
        <v>12.801169600000001</v>
      </c>
      <c r="Z562" s="6">
        <f t="shared" si="221"/>
        <v>30.506794682797128</v>
      </c>
      <c r="AA562" s="6">
        <f t="shared" si="223"/>
        <v>30.506794682797128</v>
      </c>
      <c r="AB562" s="6">
        <f t="shared" si="222"/>
        <v>0.19910147276715556</v>
      </c>
    </row>
    <row r="563" spans="5:28">
      <c r="E563" s="12">
        <f t="shared" si="206"/>
        <v>1.6822666603956056</v>
      </c>
      <c r="F563" s="12">
        <f t="shared" si="207"/>
        <v>71332107</v>
      </c>
      <c r="G563" s="6">
        <v>8388608</v>
      </c>
      <c r="H563" s="6">
        <v>47554738</v>
      </c>
      <c r="I563" s="12">
        <f t="shared" si="208"/>
        <v>95109476</v>
      </c>
      <c r="J563" s="6">
        <v>14999953.177734001</v>
      </c>
      <c r="K563" s="12">
        <f t="shared" si="209"/>
        <v>119999625.421872</v>
      </c>
      <c r="L563" s="6">
        <f t="shared" si="210"/>
        <v>738.42901600000005</v>
      </c>
      <c r="M563" s="6">
        <f t="shared" si="211"/>
        <v>5242880</v>
      </c>
      <c r="N563" s="13">
        <f t="shared" si="212"/>
        <v>0.79258144069726955</v>
      </c>
      <c r="O563" s="13"/>
      <c r="P563" s="7">
        <f t="shared" si="213"/>
        <v>4.5379387735907953E-2</v>
      </c>
      <c r="Q563" s="7">
        <f t="shared" si="214"/>
        <v>0</v>
      </c>
      <c r="R563" s="6">
        <f t="shared" si="215"/>
        <v>4.5379387735907953E-2</v>
      </c>
      <c r="S563" s="6">
        <f t="shared" si="216"/>
        <v>4.5379387735907953E-2</v>
      </c>
      <c r="T563" s="7">
        <f t="shared" si="217"/>
        <v>3.5272955377611791E-2</v>
      </c>
      <c r="U563" s="7">
        <f t="shared" si="218"/>
        <v>0.63293452312207166</v>
      </c>
      <c r="V563" s="7">
        <f t="shared" si="219"/>
        <v>9.1829713255208318</v>
      </c>
      <c r="W563" s="6">
        <f t="shared" si="220"/>
        <v>9.851178804020515</v>
      </c>
      <c r="X563" s="6">
        <v>3.5895000000000003E-2</v>
      </c>
      <c r="Y563" s="6">
        <v>9.7495306875000018</v>
      </c>
      <c r="Z563" s="6">
        <f t="shared" si="221"/>
        <v>26.422587368457862</v>
      </c>
      <c r="AA563" s="6">
        <f t="shared" si="223"/>
        <v>26.422587368457862</v>
      </c>
      <c r="AB563" s="6">
        <f t="shared" si="222"/>
        <v>1.0425949697336463</v>
      </c>
    </row>
    <row r="564" spans="5:28">
      <c r="E564" s="12">
        <f t="shared" si="206"/>
        <v>1.1317871716590873</v>
      </c>
      <c r="F564" s="12">
        <f t="shared" si="207"/>
        <v>91376167.5</v>
      </c>
      <c r="G564" s="6">
        <v>1498023</v>
      </c>
      <c r="H564" s="6">
        <v>60917445</v>
      </c>
      <c r="I564" s="12">
        <f t="shared" si="208"/>
        <v>121834890</v>
      </c>
      <c r="J564" s="6">
        <v>12927296.771484001</v>
      </c>
      <c r="K564" s="12">
        <f t="shared" si="209"/>
        <v>103418374.171872</v>
      </c>
      <c r="L564" s="6">
        <f t="shared" si="210"/>
        <v>760.96979999999996</v>
      </c>
      <c r="M564" s="6">
        <f t="shared" si="211"/>
        <v>5242880</v>
      </c>
      <c r="N564" s="13">
        <f t="shared" si="212"/>
        <v>1.1780777929995438</v>
      </c>
      <c r="O564" s="13"/>
      <c r="P564" s="7">
        <f t="shared" si="213"/>
        <v>5.8130829288468529E-2</v>
      </c>
      <c r="Q564" s="7">
        <f t="shared" si="214"/>
        <v>0</v>
      </c>
      <c r="R564" s="6">
        <f t="shared" si="215"/>
        <v>5.8130829288468529E-2</v>
      </c>
      <c r="S564" s="6">
        <f t="shared" si="216"/>
        <v>5.8130829288468529E-2</v>
      </c>
      <c r="T564" s="7">
        <f t="shared" si="217"/>
        <v>4.5184526496668334E-2</v>
      </c>
      <c r="U564" s="7">
        <f t="shared" si="218"/>
        <v>0.54547719718634302</v>
      </c>
      <c r="V564" s="7">
        <f t="shared" si="219"/>
        <v>4.149541576819832</v>
      </c>
      <c r="W564" s="6">
        <f t="shared" si="220"/>
        <v>4.7402033005028432</v>
      </c>
      <c r="X564" s="6">
        <v>1.6219999999999998E-2</v>
      </c>
      <c r="Y564" s="6">
        <v>4.9708507142810801</v>
      </c>
      <c r="Z564" s="6">
        <f t="shared" si="221"/>
        <v>258.38982298685903</v>
      </c>
      <c r="AA564" s="6">
        <f t="shared" si="223"/>
        <v>258.38982298685903</v>
      </c>
      <c r="AB564" s="6">
        <f t="shared" si="222"/>
        <v>4.6399988057495856</v>
      </c>
    </row>
    <row r="565" spans="5:28">
      <c r="E565" s="12">
        <f t="shared" si="206"/>
        <v>1.133576650127379</v>
      </c>
      <c r="F565" s="12">
        <f t="shared" si="207"/>
        <v>94735035</v>
      </c>
      <c r="G565" s="6">
        <v>1437960</v>
      </c>
      <c r="H565" s="6">
        <v>63156690</v>
      </c>
      <c r="I565" s="12">
        <f t="shared" si="208"/>
        <v>126313380</v>
      </c>
      <c r="J565" s="6">
        <v>13423677.953125</v>
      </c>
      <c r="K565" s="12">
        <f t="shared" si="209"/>
        <v>107389423.625</v>
      </c>
      <c r="L565" s="6">
        <f t="shared" si="210"/>
        <v>786.63948000000005</v>
      </c>
      <c r="M565" s="6">
        <f t="shared" si="211"/>
        <v>5242880</v>
      </c>
      <c r="N565" s="13">
        <f t="shared" si="212"/>
        <v>1.1762180644630498</v>
      </c>
      <c r="O565" s="13"/>
      <c r="P565" s="7">
        <f t="shared" si="213"/>
        <v>6.02676419671693E-2</v>
      </c>
      <c r="Q565" s="7">
        <f t="shared" si="214"/>
        <v>0</v>
      </c>
      <c r="R565" s="6">
        <f t="shared" si="215"/>
        <v>6.02676419671693E-2</v>
      </c>
      <c r="S565" s="6">
        <f t="shared" si="216"/>
        <v>6.02676419671693E-2</v>
      </c>
      <c r="T565" s="7">
        <f t="shared" si="217"/>
        <v>4.684545014563346E-2</v>
      </c>
      <c r="U565" s="7">
        <f t="shared" si="218"/>
        <v>0.56642238166565739</v>
      </c>
      <c r="V565" s="7">
        <f t="shared" si="219"/>
        <v>6.1759607401977545</v>
      </c>
      <c r="W565" s="6">
        <f t="shared" si="220"/>
        <v>6.7892285720090451</v>
      </c>
      <c r="X565" s="6">
        <v>2.4140999999999999E-2</v>
      </c>
      <c r="Y565" s="6">
        <v>6.7194059399999988</v>
      </c>
      <c r="Z565" s="6">
        <f t="shared" si="221"/>
        <v>149.64848998454622</v>
      </c>
      <c r="AA565" s="6">
        <f t="shared" si="223"/>
        <v>149.64848998454622</v>
      </c>
      <c r="AB565" s="6">
        <f t="shared" si="222"/>
        <v>1.039119122025336</v>
      </c>
    </row>
    <row r="566" spans="5:28">
      <c r="E566" s="12">
        <f t="shared" si="206"/>
        <v>1.133681250385264</v>
      </c>
      <c r="F566" s="12">
        <f t="shared" si="207"/>
        <v>96797551.5</v>
      </c>
      <c r="G566" s="6">
        <v>1391349</v>
      </c>
      <c r="H566" s="6">
        <v>64531701</v>
      </c>
      <c r="I566" s="12">
        <f t="shared" si="208"/>
        <v>129063402</v>
      </c>
      <c r="J566" s="6">
        <v>13717196.152344</v>
      </c>
      <c r="K566" s="12">
        <f t="shared" si="209"/>
        <v>109737569.218752</v>
      </c>
      <c r="L566" s="6">
        <f t="shared" si="210"/>
        <v>802.20739200000003</v>
      </c>
      <c r="M566" s="6">
        <f t="shared" si="211"/>
        <v>5242880</v>
      </c>
      <c r="N566" s="13">
        <f t="shared" si="212"/>
        <v>1.17610953950259</v>
      </c>
      <c r="O566" s="13"/>
      <c r="P566" s="7">
        <f t="shared" si="213"/>
        <v>6.1579754280986242E-2</v>
      </c>
      <c r="Q566" s="7">
        <f t="shared" si="214"/>
        <v>0</v>
      </c>
      <c r="R566" s="6">
        <f t="shared" si="215"/>
        <v>6.1579754280986242E-2</v>
      </c>
      <c r="S566" s="6">
        <f t="shared" si="216"/>
        <v>6.1579754280986242E-2</v>
      </c>
      <c r="T566" s="7">
        <f t="shared" si="217"/>
        <v>4.7865342246536748E-2</v>
      </c>
      <c r="U566" s="7">
        <f t="shared" si="218"/>
        <v>0.57880760708930046</v>
      </c>
      <c r="V566" s="7">
        <f t="shared" si="219"/>
        <v>4.4099751973625327</v>
      </c>
      <c r="W566" s="6">
        <f t="shared" si="220"/>
        <v>5.0366481466983704</v>
      </c>
      <c r="X566" s="6">
        <v>1.7238E-2</v>
      </c>
      <c r="Y566" s="6">
        <v>5.2505870625000002</v>
      </c>
      <c r="Z566" s="6">
        <f t="shared" si="221"/>
        <v>257.2325924178341</v>
      </c>
      <c r="AA566" s="6">
        <f t="shared" si="223"/>
        <v>257.2325924178341</v>
      </c>
      <c r="AB566" s="6">
        <f t="shared" si="222"/>
        <v>4.0745713432616721</v>
      </c>
    </row>
    <row r="567" spans="5:28">
      <c r="E567" s="12">
        <f t="shared" si="206"/>
        <v>1.1730492496713485</v>
      </c>
      <c r="F567" s="12">
        <f t="shared" si="207"/>
        <v>91051581</v>
      </c>
      <c r="G567" s="6">
        <v>4194304</v>
      </c>
      <c r="H567" s="6">
        <v>60701054</v>
      </c>
      <c r="I567" s="12">
        <f t="shared" si="208"/>
        <v>121402108</v>
      </c>
      <c r="J567" s="6">
        <v>13350998.59668</v>
      </c>
      <c r="K567" s="12">
        <f t="shared" si="209"/>
        <v>106807988.77344</v>
      </c>
      <c r="L567" s="6">
        <f t="shared" si="210"/>
        <v>812.29872799999998</v>
      </c>
      <c r="M567" s="6">
        <f t="shared" si="211"/>
        <v>5242880</v>
      </c>
      <c r="N567" s="13">
        <f t="shared" si="212"/>
        <v>1.1366388356728343</v>
      </c>
      <c r="O567" s="13"/>
      <c r="P567" s="7">
        <f t="shared" si="213"/>
        <v>5.7924336907171824E-2</v>
      </c>
      <c r="Q567" s="7">
        <f t="shared" si="214"/>
        <v>0</v>
      </c>
      <c r="R567" s="6">
        <f t="shared" si="215"/>
        <v>5.7924336907171824E-2</v>
      </c>
      <c r="S567" s="6">
        <f t="shared" si="216"/>
        <v>5.7924336907171824E-2</v>
      </c>
      <c r="T567" s="7">
        <f t="shared" si="217"/>
        <v>4.5024021983172402E-2</v>
      </c>
      <c r="U567" s="7">
        <f t="shared" si="218"/>
        <v>0.56335562050532129</v>
      </c>
      <c r="V567" s="7">
        <f t="shared" si="219"/>
        <v>4.3388548176858421</v>
      </c>
      <c r="W567" s="6">
        <f t="shared" si="220"/>
        <v>4.9472344601743359</v>
      </c>
      <c r="X567" s="6">
        <v>1.6959999999999999E-2</v>
      </c>
      <c r="Y567" s="6">
        <v>5.2897109333276795</v>
      </c>
      <c r="Z567" s="6">
        <f t="shared" si="221"/>
        <v>241.53500534889051</v>
      </c>
      <c r="AA567" s="6">
        <f t="shared" si="223"/>
        <v>241.53500534889051</v>
      </c>
      <c r="AB567" s="6">
        <f t="shared" si="222"/>
        <v>6.4743891957418684</v>
      </c>
    </row>
    <row r="568" spans="5:28">
      <c r="E568" s="12">
        <f t="shared" si="206"/>
        <v>1.3510834009065644</v>
      </c>
      <c r="F568" s="12">
        <f t="shared" si="207"/>
        <v>89286436.5</v>
      </c>
      <c r="G568" s="6">
        <v>5558326</v>
      </c>
      <c r="H568" s="6">
        <v>59524291</v>
      </c>
      <c r="I568" s="12">
        <f t="shared" si="208"/>
        <v>119048582</v>
      </c>
      <c r="J568" s="6">
        <v>15079177.785156</v>
      </c>
      <c r="K568" s="12">
        <f t="shared" si="209"/>
        <v>120633422.281248</v>
      </c>
      <c r="L568" s="6">
        <f t="shared" si="210"/>
        <v>825.45801200000005</v>
      </c>
      <c r="M568" s="6">
        <f t="shared" si="211"/>
        <v>5242880</v>
      </c>
      <c r="N568" s="13">
        <f t="shared" si="212"/>
        <v>0.98686234501784209</v>
      </c>
      <c r="O568" s="13"/>
      <c r="P568" s="7">
        <f t="shared" si="213"/>
        <v>5.6801403910458223E-2</v>
      </c>
      <c r="Q568" s="7">
        <f t="shared" si="214"/>
        <v>0</v>
      </c>
      <c r="R568" s="6">
        <f t="shared" si="215"/>
        <v>5.6801403910458223E-2</v>
      </c>
      <c r="S568" s="6">
        <f t="shared" si="216"/>
        <v>5.6801403910458223E-2</v>
      </c>
      <c r="T568" s="7">
        <f t="shared" si="217"/>
        <v>4.4151177119869302E-2</v>
      </c>
      <c r="U568" s="7">
        <f t="shared" si="218"/>
        <v>0.63627746616489467</v>
      </c>
      <c r="V568" s="7">
        <f t="shared" si="219"/>
        <v>12.745386026952163</v>
      </c>
      <c r="W568" s="6">
        <f t="shared" si="220"/>
        <v>13.425814670236926</v>
      </c>
      <c r="X568" s="6">
        <v>4.9820000000000003E-2</v>
      </c>
      <c r="Y568" s="6">
        <v>12.669724200000001</v>
      </c>
      <c r="Z568" s="6">
        <f t="shared" si="221"/>
        <v>14.013255540863549</v>
      </c>
      <c r="AA568" s="6">
        <f t="shared" si="223"/>
        <v>14.013255540863549</v>
      </c>
      <c r="AB568" s="6">
        <f t="shared" si="222"/>
        <v>5.9676947840500372</v>
      </c>
    </row>
    <row r="569" spans="5:28">
      <c r="E569" s="12">
        <f t="shared" si="206"/>
        <v>3.1558523325677066</v>
      </c>
      <c r="F569" s="12">
        <f t="shared" si="207"/>
        <v>68134390.5</v>
      </c>
      <c r="G569" s="6">
        <v>16002413</v>
      </c>
      <c r="H569" s="6">
        <v>45422927</v>
      </c>
      <c r="I569" s="12">
        <f t="shared" si="208"/>
        <v>90845854</v>
      </c>
      <c r="J569" s="6">
        <v>26877759.398437999</v>
      </c>
      <c r="K569" s="12">
        <f t="shared" si="209"/>
        <v>215022075.18750399</v>
      </c>
      <c r="L569" s="6">
        <f t="shared" si="210"/>
        <v>865.12338399999999</v>
      </c>
      <c r="M569" s="6">
        <f t="shared" si="211"/>
        <v>5242880</v>
      </c>
      <c r="N569" s="13">
        <f t="shared" si="212"/>
        <v>0.42249547596813214</v>
      </c>
      <c r="O569" s="13"/>
      <c r="P569" s="7">
        <f t="shared" si="213"/>
        <v>4.3345094582012883E-2</v>
      </c>
      <c r="Q569" s="7">
        <f t="shared" si="214"/>
        <v>0</v>
      </c>
      <c r="R569" s="6">
        <f t="shared" si="215"/>
        <v>4.3345094582012883E-2</v>
      </c>
      <c r="S569" s="6">
        <f t="shared" si="216"/>
        <v>4.3345094582012883E-2</v>
      </c>
      <c r="T569" s="7">
        <f t="shared" si="217"/>
        <v>3.3691719155124311E-2</v>
      </c>
      <c r="U569" s="7">
        <f t="shared" si="218"/>
        <v>1.1341276619911467</v>
      </c>
      <c r="V569" s="7">
        <f t="shared" si="219"/>
        <v>14.526721292019763</v>
      </c>
      <c r="W569" s="6">
        <f t="shared" si="220"/>
        <v>15.694540673166035</v>
      </c>
      <c r="X569" s="6">
        <v>5.6783E-2</v>
      </c>
      <c r="Y569" s="6">
        <v>15.392560923081291</v>
      </c>
      <c r="Z569" s="6">
        <f t="shared" si="221"/>
        <v>23.665367130984833</v>
      </c>
      <c r="AA569" s="6">
        <f t="shared" si="223"/>
        <v>23.665367130984833</v>
      </c>
      <c r="AB569" s="6">
        <f t="shared" si="222"/>
        <v>1.9618551558364949</v>
      </c>
    </row>
    <row r="570" spans="5:28">
      <c r="E570" s="12">
        <f t="shared" si="206"/>
        <v>1.0970322861422759</v>
      </c>
      <c r="F570" s="12">
        <f t="shared" si="207"/>
        <v>107499487.5</v>
      </c>
      <c r="G570" s="6">
        <v>986703</v>
      </c>
      <c r="H570" s="6">
        <v>71666325</v>
      </c>
      <c r="I570" s="12">
        <f t="shared" si="208"/>
        <v>143332650</v>
      </c>
      <c r="J570" s="6">
        <v>14741301.066406</v>
      </c>
      <c r="K570" s="12">
        <f t="shared" si="209"/>
        <v>117930408.531248</v>
      </c>
      <c r="L570" s="6">
        <f t="shared" si="210"/>
        <v>879.72996000000001</v>
      </c>
      <c r="M570" s="6">
        <f t="shared" si="211"/>
        <v>5242880</v>
      </c>
      <c r="N570" s="13">
        <f t="shared" si="212"/>
        <v>1.2154002668618007</v>
      </c>
      <c r="O570" s="13"/>
      <c r="P570" s="7">
        <f t="shared" si="213"/>
        <v>6.8388011091189138E-2</v>
      </c>
      <c r="Q570" s="7">
        <f t="shared" si="214"/>
        <v>0</v>
      </c>
      <c r="R570" s="6">
        <f t="shared" si="215"/>
        <v>6.8388011091189138E-2</v>
      </c>
      <c r="S570" s="6">
        <f t="shared" si="216"/>
        <v>6.8388011091189138E-2</v>
      </c>
      <c r="T570" s="7">
        <f t="shared" si="217"/>
        <v>5.3157333845523964E-2</v>
      </c>
      <c r="U570" s="7">
        <f t="shared" si="218"/>
        <v>0.62202049900492196</v>
      </c>
      <c r="V570" s="7">
        <f t="shared" si="219"/>
        <v>4.6159173039802859</v>
      </c>
      <c r="W570" s="6">
        <f t="shared" si="220"/>
        <v>5.291095136830732</v>
      </c>
      <c r="X570" s="6">
        <v>1.8043E-2</v>
      </c>
      <c r="Y570" s="6">
        <v>5.4744584705903581</v>
      </c>
      <c r="Z570" s="6">
        <f t="shared" si="221"/>
        <v>279.02793931823498</v>
      </c>
      <c r="AA570" s="6">
        <f t="shared" si="223"/>
        <v>279.02793931823498</v>
      </c>
      <c r="AB570" s="6">
        <f t="shared" si="222"/>
        <v>3.3494332771849935</v>
      </c>
    </row>
    <row r="571" spans="5:28">
      <c r="E571" s="12">
        <f t="shared" si="206"/>
        <v>1.3968515079182398</v>
      </c>
      <c r="F571" s="12">
        <f t="shared" si="207"/>
        <v>85734805.5</v>
      </c>
      <c r="G571" s="6">
        <v>9845725</v>
      </c>
      <c r="H571" s="6">
        <v>57156537</v>
      </c>
      <c r="I571" s="12">
        <f t="shared" si="208"/>
        <v>114313074</v>
      </c>
      <c r="J571" s="6">
        <v>14969849.042969</v>
      </c>
      <c r="K571" s="12">
        <f t="shared" si="209"/>
        <v>119758792.343752</v>
      </c>
      <c r="L571" s="6">
        <f t="shared" si="210"/>
        <v>882.79294400000003</v>
      </c>
      <c r="M571" s="6">
        <f t="shared" si="211"/>
        <v>5242880</v>
      </c>
      <c r="N571" s="13">
        <f t="shared" si="212"/>
        <v>0.95452761139974784</v>
      </c>
      <c r="O571" s="13"/>
      <c r="P571" s="7">
        <f t="shared" si="213"/>
        <v>5.4541960764556606E-2</v>
      </c>
      <c r="Q571" s="7">
        <f t="shared" si="214"/>
        <v>0</v>
      </c>
      <c r="R571" s="6">
        <f t="shared" si="215"/>
        <v>5.4541960764556606E-2</v>
      </c>
      <c r="S571" s="6">
        <f t="shared" si="216"/>
        <v>5.4541960764556606E-2</v>
      </c>
      <c r="T571" s="7">
        <f t="shared" si="217"/>
        <v>4.2394934005099923E-2</v>
      </c>
      <c r="U571" s="7">
        <f t="shared" si="218"/>
        <v>0.63166425607818699</v>
      </c>
      <c r="V571" s="7">
        <f t="shared" si="219"/>
        <v>5.7584482954770415</v>
      </c>
      <c r="W571" s="6">
        <f t="shared" si="220"/>
        <v>6.4325074855603281</v>
      </c>
      <c r="X571" s="6">
        <v>2.2509000000000001E-2</v>
      </c>
      <c r="Y571" s="6">
        <v>6.7634543000050025</v>
      </c>
      <c r="Z571" s="6">
        <f t="shared" si="221"/>
        <v>142.31178979322317</v>
      </c>
      <c r="AA571" s="6">
        <f t="shared" si="223"/>
        <v>142.31178979322317</v>
      </c>
      <c r="AB571" s="6">
        <f t="shared" si="222"/>
        <v>4.8931625729241572</v>
      </c>
    </row>
    <row r="572" spans="5:28">
      <c r="E572" s="12">
        <f t="shared" si="206"/>
        <v>1.9798486693381252</v>
      </c>
      <c r="F572" s="12">
        <f t="shared" si="207"/>
        <v>103490659.5</v>
      </c>
      <c r="G572" s="6">
        <v>4847571</v>
      </c>
      <c r="H572" s="6">
        <v>68993773</v>
      </c>
      <c r="I572" s="12">
        <f t="shared" si="208"/>
        <v>137987546</v>
      </c>
      <c r="J572" s="6">
        <v>25611980.5625</v>
      </c>
      <c r="K572" s="12">
        <f t="shared" si="209"/>
        <v>204895844.5</v>
      </c>
      <c r="L572" s="6">
        <f t="shared" si="210"/>
        <v>924.87669600000004</v>
      </c>
      <c r="M572" s="6">
        <f t="shared" si="211"/>
        <v>5242880</v>
      </c>
      <c r="N572" s="13">
        <f t="shared" si="212"/>
        <v>0.67345214509706663</v>
      </c>
      <c r="O572" s="13"/>
      <c r="P572" s="7">
        <f t="shared" si="213"/>
        <v>6.5837712665564832E-2</v>
      </c>
      <c r="Q572" s="7">
        <f t="shared" si="214"/>
        <v>0</v>
      </c>
      <c r="R572" s="6">
        <f t="shared" si="215"/>
        <v>6.5837712665564832E-2</v>
      </c>
      <c r="S572" s="6">
        <f t="shared" si="216"/>
        <v>6.5837712665564832E-2</v>
      </c>
      <c r="T572" s="7">
        <f t="shared" si="217"/>
        <v>5.1175011759334629E-2</v>
      </c>
      <c r="U572" s="7">
        <f t="shared" si="218"/>
        <v>1.080717153677583</v>
      </c>
      <c r="V572" s="7">
        <f t="shared" si="219"/>
        <v>29.708108237250499</v>
      </c>
      <c r="W572" s="6">
        <f t="shared" si="220"/>
        <v>30.840000402687416</v>
      </c>
      <c r="X572" s="6">
        <v>0.11612500000000001</v>
      </c>
      <c r="Y572" s="6">
        <v>28.169245192316627</v>
      </c>
      <c r="Z572" s="6">
        <f t="shared" si="221"/>
        <v>43.304445497898961</v>
      </c>
      <c r="AA572" s="6">
        <f t="shared" si="223"/>
        <v>43.304445497898961</v>
      </c>
      <c r="AB572" s="6">
        <f t="shared" si="222"/>
        <v>9.4811032107429618</v>
      </c>
    </row>
    <row r="573" spans="5:28">
      <c r="E573" s="12">
        <f t="shared" si="206"/>
        <v>1.1194870086820559</v>
      </c>
      <c r="F573" s="12">
        <f t="shared" si="207"/>
        <v>116477770.5</v>
      </c>
      <c r="G573" s="6">
        <v>943695</v>
      </c>
      <c r="H573" s="6">
        <v>77651847</v>
      </c>
      <c r="I573" s="12">
        <f t="shared" si="208"/>
        <v>155303694</v>
      </c>
      <c r="J573" s="6">
        <v>16299418.859375</v>
      </c>
      <c r="K573" s="12">
        <f t="shared" si="209"/>
        <v>130395350.875</v>
      </c>
      <c r="L573" s="6">
        <f t="shared" si="210"/>
        <v>950.69606399999998</v>
      </c>
      <c r="M573" s="6">
        <f t="shared" si="211"/>
        <v>5242880</v>
      </c>
      <c r="N573" s="13">
        <f t="shared" si="212"/>
        <v>1.1910217117240454</v>
      </c>
      <c r="O573" s="13"/>
      <c r="P573" s="7">
        <f t="shared" si="213"/>
        <v>7.4099730576213052E-2</v>
      </c>
      <c r="Q573" s="7">
        <f t="shared" si="214"/>
        <v>0</v>
      </c>
      <c r="R573" s="6">
        <f t="shared" si="215"/>
        <v>7.4099730576213052E-2</v>
      </c>
      <c r="S573" s="6">
        <f t="shared" si="216"/>
        <v>7.4099730576213052E-2</v>
      </c>
      <c r="T573" s="7">
        <f t="shared" si="217"/>
        <v>5.7596997679182631E-2</v>
      </c>
      <c r="U573" s="7">
        <f t="shared" si="218"/>
        <v>0.68776647371401289</v>
      </c>
      <c r="V573" s="7">
        <f t="shared" si="219"/>
        <v>7.0304286111335275</v>
      </c>
      <c r="W573" s="6">
        <f t="shared" si="220"/>
        <v>7.7757920825267233</v>
      </c>
      <c r="X573" s="6">
        <v>2.7480999999999998E-2</v>
      </c>
      <c r="Y573" s="6">
        <v>7.7610924166758268</v>
      </c>
      <c r="Z573" s="6">
        <f t="shared" si="221"/>
        <v>169.63986236386251</v>
      </c>
      <c r="AA573" s="6">
        <f t="shared" si="223"/>
        <v>169.63986236386251</v>
      </c>
      <c r="AB573" s="6">
        <f t="shared" si="222"/>
        <v>0.18940202051082505</v>
      </c>
    </row>
    <row r="574" spans="5:28">
      <c r="E574" s="12">
        <f t="shared" si="206"/>
        <v>2.8079379137047908</v>
      </c>
      <c r="F574" s="12">
        <f t="shared" si="207"/>
        <v>76696749</v>
      </c>
      <c r="G574" s="6">
        <v>18318143</v>
      </c>
      <c r="H574" s="6">
        <v>51131166</v>
      </c>
      <c r="I574" s="12">
        <f t="shared" si="208"/>
        <v>102262332</v>
      </c>
      <c r="J574" s="6">
        <v>26919963.671875</v>
      </c>
      <c r="K574" s="12">
        <f t="shared" si="209"/>
        <v>215359709.375</v>
      </c>
      <c r="L574" s="6">
        <f t="shared" si="210"/>
        <v>979.93685200000004</v>
      </c>
      <c r="M574" s="6">
        <f t="shared" si="211"/>
        <v>5242880</v>
      </c>
      <c r="N574" s="13">
        <f t="shared" si="212"/>
        <v>0.47484430721409165</v>
      </c>
      <c r="O574" s="13"/>
      <c r="P574" s="7">
        <f t="shared" si="213"/>
        <v>4.8792215137492163E-2</v>
      </c>
      <c r="Q574" s="7">
        <f t="shared" si="214"/>
        <v>0</v>
      </c>
      <c r="R574" s="6">
        <f t="shared" si="215"/>
        <v>4.8792215137492163E-2</v>
      </c>
      <c r="S574" s="6">
        <f t="shared" si="216"/>
        <v>4.8792215137492163E-2</v>
      </c>
      <c r="T574" s="7">
        <f t="shared" si="217"/>
        <v>3.7925712822206303E-2</v>
      </c>
      <c r="U574" s="7">
        <f t="shared" si="218"/>
        <v>1.1359085036621204</v>
      </c>
      <c r="V574" s="7">
        <f t="shared" si="219"/>
        <v>15.264019616581709</v>
      </c>
      <c r="W574" s="6">
        <f t="shared" si="220"/>
        <v>16.437853833066036</v>
      </c>
      <c r="X574" s="6">
        <v>5.9665000000000003E-2</v>
      </c>
      <c r="Y574" s="6">
        <v>16.221536615389205</v>
      </c>
      <c r="Z574" s="6">
        <f t="shared" si="221"/>
        <v>18.223053486144035</v>
      </c>
      <c r="AA574" s="6">
        <f t="shared" si="223"/>
        <v>18.223053486144035</v>
      </c>
      <c r="AB574" s="6">
        <f t="shared" si="222"/>
        <v>1.3335186598266739</v>
      </c>
    </row>
    <row r="575" spans="5:28">
      <c r="E575" s="12">
        <f t="shared" si="206"/>
        <v>1.7827506260760593</v>
      </c>
      <c r="F575" s="12">
        <f t="shared" si="207"/>
        <v>118534713</v>
      </c>
      <c r="G575" s="6">
        <v>5363260</v>
      </c>
      <c r="H575" s="6">
        <v>79023142</v>
      </c>
      <c r="I575" s="12">
        <f t="shared" si="208"/>
        <v>158046284</v>
      </c>
      <c r="J575" s="6">
        <v>26414729.226562001</v>
      </c>
      <c r="K575" s="12">
        <f t="shared" si="209"/>
        <v>211317833.81249601</v>
      </c>
      <c r="L575" s="6">
        <f t="shared" si="210"/>
        <v>1055.5429039999999</v>
      </c>
      <c r="M575" s="6">
        <f t="shared" si="211"/>
        <v>5242880</v>
      </c>
      <c r="N575" s="13">
        <f t="shared" si="212"/>
        <v>0.74790793161468672</v>
      </c>
      <c r="O575" s="13"/>
      <c r="P575" s="7">
        <f t="shared" si="213"/>
        <v>7.5408296875228556E-2</v>
      </c>
      <c r="Q575" s="7">
        <f t="shared" si="214"/>
        <v>0</v>
      </c>
      <c r="R575" s="6">
        <f t="shared" si="215"/>
        <v>7.5408296875228556E-2</v>
      </c>
      <c r="S575" s="6">
        <f t="shared" si="216"/>
        <v>7.5408296875228556E-2</v>
      </c>
      <c r="T575" s="7">
        <f t="shared" si="217"/>
        <v>5.8614133497374758E-2</v>
      </c>
      <c r="U575" s="7">
        <f t="shared" si="218"/>
        <v>1.1145897489353582</v>
      </c>
      <c r="V575" s="7">
        <f t="shared" si="219"/>
        <v>19.683972133395287</v>
      </c>
      <c r="W575" s="6">
        <f t="shared" si="220"/>
        <v>20.857176015828021</v>
      </c>
      <c r="X575" s="6">
        <v>7.6941999999999997E-2</v>
      </c>
      <c r="Y575" s="6">
        <v>19.821541566692314</v>
      </c>
      <c r="Z575" s="6">
        <f t="shared" si="221"/>
        <v>1.9933237045715484</v>
      </c>
      <c r="AA575" s="6">
        <f t="shared" si="223"/>
        <v>1.9933237045715484</v>
      </c>
      <c r="AB575" s="6">
        <f t="shared" si="222"/>
        <v>5.2247926613133053</v>
      </c>
    </row>
    <row r="576" spans="5:28">
      <c r="E576" s="12">
        <f t="shared" si="206"/>
        <v>3.7090143402194111</v>
      </c>
      <c r="F576" s="12">
        <f t="shared" si="207"/>
        <v>83839093.5</v>
      </c>
      <c r="G576" s="6">
        <v>19458087</v>
      </c>
      <c r="H576" s="6">
        <v>55892729</v>
      </c>
      <c r="I576" s="12">
        <f t="shared" si="208"/>
        <v>111785458</v>
      </c>
      <c r="J576" s="6">
        <v>38870050.007812001</v>
      </c>
      <c r="K576" s="12">
        <f t="shared" si="209"/>
        <v>310960400.06249601</v>
      </c>
      <c r="L576" s="6">
        <f t="shared" si="210"/>
        <v>1059.8744879999999</v>
      </c>
      <c r="M576" s="6">
        <f t="shared" si="211"/>
        <v>5242880</v>
      </c>
      <c r="N576" s="13">
        <f t="shared" si="212"/>
        <v>0.35948454522676732</v>
      </c>
      <c r="O576" s="13"/>
      <c r="P576" s="7">
        <f t="shared" si="213"/>
        <v>5.3335964565907751E-2</v>
      </c>
      <c r="Q576" s="7">
        <f t="shared" si="214"/>
        <v>0</v>
      </c>
      <c r="R576" s="6">
        <f t="shared" si="215"/>
        <v>5.3335964565907751E-2</v>
      </c>
      <c r="S576" s="6">
        <f t="shared" si="216"/>
        <v>5.3335964565907751E-2</v>
      </c>
      <c r="T576" s="7">
        <f t="shared" si="217"/>
        <v>4.1457524925275553E-2</v>
      </c>
      <c r="U576" s="7">
        <f t="shared" si="218"/>
        <v>1.6401515574025376</v>
      </c>
      <c r="V576" s="7">
        <f t="shared" si="219"/>
        <v>20.068482675316385</v>
      </c>
      <c r="W576" s="6">
        <f t="shared" si="220"/>
        <v>21.750091757644199</v>
      </c>
      <c r="X576" s="6">
        <v>7.8445000000000001E-2</v>
      </c>
      <c r="Y576" s="6">
        <v>21.634150437500001</v>
      </c>
      <c r="Z576" s="6">
        <f t="shared" si="221"/>
        <v>32.008458708766966</v>
      </c>
      <c r="AA576" s="6">
        <f t="shared" si="223"/>
        <v>32.008458708766966</v>
      </c>
      <c r="AB576" s="6">
        <f t="shared" si="222"/>
        <v>0.53591806379985818</v>
      </c>
    </row>
    <row r="577" spans="5:28">
      <c r="E577" s="12">
        <f t="shared" si="206"/>
        <v>1.1155853978843771</v>
      </c>
      <c r="F577" s="12">
        <f t="shared" si="207"/>
        <v>130633488</v>
      </c>
      <c r="G577" s="6">
        <v>1470152</v>
      </c>
      <c r="H577" s="6">
        <v>87088992</v>
      </c>
      <c r="I577" s="12">
        <f t="shared" si="208"/>
        <v>174177984</v>
      </c>
      <c r="J577" s="6">
        <v>18216601.460937999</v>
      </c>
      <c r="K577" s="12">
        <f t="shared" si="209"/>
        <v>145732811.68750399</v>
      </c>
      <c r="L577" s="6">
        <f t="shared" si="210"/>
        <v>1074.4709439999999</v>
      </c>
      <c r="M577" s="6">
        <f t="shared" si="211"/>
        <v>5242880</v>
      </c>
      <c r="N577" s="13">
        <f t="shared" si="212"/>
        <v>1.1951871509450542</v>
      </c>
      <c r="O577" s="13"/>
      <c r="P577" s="7">
        <f t="shared" si="213"/>
        <v>8.3105181559351371E-2</v>
      </c>
      <c r="Q577" s="7">
        <f t="shared" si="214"/>
        <v>0</v>
      </c>
      <c r="R577" s="6">
        <f t="shared" si="215"/>
        <v>8.3105181559351371E-2</v>
      </c>
      <c r="S577" s="6">
        <f t="shared" si="216"/>
        <v>8.3105181559351371E-2</v>
      </c>
      <c r="T577" s="7">
        <f t="shared" si="217"/>
        <v>6.4596846873537409E-2</v>
      </c>
      <c r="U577" s="7">
        <f t="shared" si="218"/>
        <v>0.76866346327658452</v>
      </c>
      <c r="V577" s="7">
        <f t="shared" si="219"/>
        <v>5.6550934991123549</v>
      </c>
      <c r="W577" s="6">
        <f t="shared" si="220"/>
        <v>6.4883538092624766</v>
      </c>
      <c r="X577" s="6">
        <v>2.2105E-2</v>
      </c>
      <c r="Y577" s="6">
        <v>6.7366215555653799</v>
      </c>
      <c r="Z577" s="6">
        <f t="shared" si="221"/>
        <v>275.95648748858343</v>
      </c>
      <c r="AA577" s="6">
        <f t="shared" si="223"/>
        <v>275.95648748858343</v>
      </c>
      <c r="AB577" s="6">
        <f t="shared" si="222"/>
        <v>3.6853450094402258</v>
      </c>
    </row>
    <row r="578" spans="5:28">
      <c r="E578" s="12">
        <f t="shared" si="206"/>
        <v>1.1155182438748019</v>
      </c>
      <c r="F578" s="12">
        <f t="shared" si="207"/>
        <v>130633488</v>
      </c>
      <c r="G578" s="6">
        <v>1470152</v>
      </c>
      <c r="H578" s="6">
        <v>87088992</v>
      </c>
      <c r="I578" s="12">
        <f t="shared" si="208"/>
        <v>174177984</v>
      </c>
      <c r="J578" s="6">
        <v>18215504.890625</v>
      </c>
      <c r="K578" s="12">
        <f t="shared" si="209"/>
        <v>145724039.125</v>
      </c>
      <c r="L578" s="6">
        <f t="shared" si="210"/>
        <v>1074.4709439999999</v>
      </c>
      <c r="M578" s="6">
        <f t="shared" si="211"/>
        <v>5242880</v>
      </c>
      <c r="N578" s="13">
        <f t="shared" si="212"/>
        <v>1.1952591010093578</v>
      </c>
      <c r="O578" s="13"/>
      <c r="P578" s="7">
        <f t="shared" si="213"/>
        <v>8.3105181559351371E-2</v>
      </c>
      <c r="Q578" s="7">
        <f t="shared" si="214"/>
        <v>0</v>
      </c>
      <c r="R578" s="6">
        <f t="shared" si="215"/>
        <v>8.3105181559351371E-2</v>
      </c>
      <c r="S578" s="6">
        <f t="shared" si="216"/>
        <v>8.3105181559351371E-2</v>
      </c>
      <c r="T578" s="7">
        <f t="shared" si="217"/>
        <v>6.4596846873537409E-2</v>
      </c>
      <c r="U578" s="7">
        <f t="shared" si="218"/>
        <v>0.76861719265160955</v>
      </c>
      <c r="V578" s="7">
        <f t="shared" si="219"/>
        <v>5.6730015083834644</v>
      </c>
      <c r="W578" s="6">
        <f t="shared" si="220"/>
        <v>6.506215547908611</v>
      </c>
      <c r="X578" s="6">
        <v>2.2175E-2</v>
      </c>
      <c r="Y578" s="6">
        <v>6.7584472222271499</v>
      </c>
      <c r="Z578" s="6">
        <f t="shared" si="221"/>
        <v>274.76970263518092</v>
      </c>
      <c r="AA578" s="6">
        <f t="shared" si="223"/>
        <v>274.76970263518092</v>
      </c>
      <c r="AB578" s="6">
        <f t="shared" si="222"/>
        <v>3.7320950511975668</v>
      </c>
    </row>
    <row r="579" spans="5:28">
      <c r="E579" s="12">
        <f t="shared" si="206"/>
        <v>1.1758597674467135</v>
      </c>
      <c r="F579" s="12">
        <f t="shared" si="207"/>
        <v>124516116</v>
      </c>
      <c r="G579" s="6">
        <v>4802000</v>
      </c>
      <c r="H579" s="6">
        <v>83010744</v>
      </c>
      <c r="I579" s="12">
        <f t="shared" si="208"/>
        <v>166021488</v>
      </c>
      <c r="J579" s="6">
        <v>18301686.400391001</v>
      </c>
      <c r="K579" s="12">
        <f t="shared" si="209"/>
        <v>146413491.20312801</v>
      </c>
      <c r="L579" s="6">
        <f t="shared" si="210"/>
        <v>1092.1689280000001</v>
      </c>
      <c r="M579" s="6">
        <f t="shared" si="211"/>
        <v>5242880</v>
      </c>
      <c r="N579" s="13">
        <f t="shared" si="212"/>
        <v>1.1339220630267512</v>
      </c>
      <c r="O579" s="13"/>
      <c r="P579" s="7">
        <f t="shared" si="213"/>
        <v>7.9213489478633964E-2</v>
      </c>
      <c r="Q579" s="7">
        <f t="shared" si="214"/>
        <v>0</v>
      </c>
      <c r="R579" s="6">
        <f t="shared" si="215"/>
        <v>7.9213489478633964E-2</v>
      </c>
      <c r="S579" s="6">
        <f t="shared" si="216"/>
        <v>7.9213489478633964E-2</v>
      </c>
      <c r="T579" s="7">
        <f t="shared" si="217"/>
        <v>6.1571872585531977E-2</v>
      </c>
      <c r="U579" s="7">
        <f t="shared" si="218"/>
        <v>0.77225368752191725</v>
      </c>
      <c r="V579" s="7">
        <f t="shared" si="219"/>
        <v>6.1306790596122358</v>
      </c>
      <c r="W579" s="6">
        <f t="shared" si="220"/>
        <v>6.9645046197196852</v>
      </c>
      <c r="X579" s="6">
        <v>2.3963999999999999E-2</v>
      </c>
      <c r="Y579" s="6">
        <v>7.2824199599999995</v>
      </c>
      <c r="Z579" s="6">
        <f t="shared" si="221"/>
        <v>230.55203421229331</v>
      </c>
      <c r="AA579" s="6">
        <f t="shared" si="223"/>
        <v>230.55203421229331</v>
      </c>
      <c r="AB579" s="6">
        <f t="shared" si="222"/>
        <v>4.3655178090047189</v>
      </c>
    </row>
    <row r="580" spans="5:28">
      <c r="E580" s="12">
        <f t="shared" si="206"/>
        <v>1.1180765760527827</v>
      </c>
      <c r="F580" s="12">
        <f t="shared" si="207"/>
        <v>133959030</v>
      </c>
      <c r="G580" s="6">
        <v>1102824</v>
      </c>
      <c r="H580" s="6">
        <v>89306020</v>
      </c>
      <c r="I580" s="12">
        <f t="shared" si="208"/>
        <v>178612040</v>
      </c>
      <c r="J580" s="6">
        <v>18722056.699219</v>
      </c>
      <c r="K580" s="12">
        <f t="shared" si="209"/>
        <v>149776453.593752</v>
      </c>
      <c r="L580" s="6">
        <f t="shared" si="210"/>
        <v>1093.7287200000001</v>
      </c>
      <c r="M580" s="6">
        <f t="shared" si="211"/>
        <v>5242880</v>
      </c>
      <c r="N580" s="13">
        <f t="shared" si="212"/>
        <v>1.1925241632737584</v>
      </c>
      <c r="O580" s="13"/>
      <c r="P580" s="7">
        <f t="shared" si="213"/>
        <v>8.5220793535456987E-2</v>
      </c>
      <c r="Q580" s="7">
        <f t="shared" si="214"/>
        <v>0</v>
      </c>
      <c r="R580" s="6">
        <f t="shared" si="215"/>
        <v>8.5220793535456987E-2</v>
      </c>
      <c r="S580" s="6">
        <f t="shared" si="216"/>
        <v>8.5220793535456987E-2</v>
      </c>
      <c r="T580" s="7">
        <f t="shared" si="217"/>
        <v>6.6241291423203855E-2</v>
      </c>
      <c r="U580" s="7">
        <f t="shared" si="218"/>
        <v>0.78999153453188875</v>
      </c>
      <c r="V580" s="7">
        <f t="shared" si="219"/>
        <v>7.8831056811421902</v>
      </c>
      <c r="W580" s="6">
        <f t="shared" si="220"/>
        <v>8.7393385070972833</v>
      </c>
      <c r="X580" s="6">
        <v>3.0814000000000001E-2</v>
      </c>
      <c r="Y580" s="6">
        <v>8.6845703538319317</v>
      </c>
      <c r="Z580" s="6">
        <f t="shared" si="221"/>
        <v>176.56517665819754</v>
      </c>
      <c r="AA580" s="6">
        <f t="shared" si="223"/>
        <v>176.56517665819754</v>
      </c>
      <c r="AB580" s="6">
        <f t="shared" si="222"/>
        <v>0.63063745279219341</v>
      </c>
    </row>
    <row r="581" spans="5:28">
      <c r="E581" s="12">
        <f t="shared" si="206"/>
        <v>3.6816672697918498</v>
      </c>
      <c r="F581" s="12">
        <f t="shared" si="207"/>
        <v>91183392</v>
      </c>
      <c r="G581" s="6">
        <v>21198119</v>
      </c>
      <c r="H581" s="6">
        <v>60788928</v>
      </c>
      <c r="I581" s="12">
        <f t="shared" si="208"/>
        <v>121577856</v>
      </c>
      <c r="J581" s="6">
        <v>41963363.734375</v>
      </c>
      <c r="K581" s="12">
        <f t="shared" si="209"/>
        <v>335706909.875</v>
      </c>
      <c r="L581" s="6">
        <f t="shared" si="210"/>
        <v>1153.4295159999999</v>
      </c>
      <c r="M581" s="6">
        <f t="shared" si="211"/>
        <v>5242880</v>
      </c>
      <c r="N581" s="13">
        <f t="shared" si="212"/>
        <v>0.36215476185840006</v>
      </c>
      <c r="O581" s="13"/>
      <c r="P581" s="7">
        <f t="shared" si="213"/>
        <v>5.8008191187220746E-2</v>
      </c>
      <c r="Q581" s="7">
        <f t="shared" si="214"/>
        <v>0</v>
      </c>
      <c r="R581" s="6">
        <f t="shared" si="215"/>
        <v>5.8008191187220746E-2</v>
      </c>
      <c r="S581" s="6">
        <f t="shared" si="216"/>
        <v>5.8008191187220746E-2</v>
      </c>
      <c r="T581" s="7">
        <f t="shared" si="217"/>
        <v>4.5089201096993874E-2</v>
      </c>
      <c r="U581" s="7">
        <f t="shared" si="218"/>
        <v>1.7706763013927638</v>
      </c>
      <c r="V581" s="7">
        <f t="shared" si="219"/>
        <v>21.428212236401308</v>
      </c>
      <c r="W581" s="6">
        <f t="shared" si="220"/>
        <v>23.243977738891065</v>
      </c>
      <c r="X581" s="6">
        <v>8.3760000000000001E-2</v>
      </c>
      <c r="Y581" s="6">
        <v>23.082394666685278</v>
      </c>
      <c r="Z581" s="6">
        <f t="shared" si="221"/>
        <v>30.744757417358233</v>
      </c>
      <c r="AA581" s="6">
        <f t="shared" si="223"/>
        <v>30.744757417358233</v>
      </c>
      <c r="AB581" s="6">
        <f t="shared" si="222"/>
        <v>0.70002733485446655</v>
      </c>
    </row>
    <row r="582" spans="5:28">
      <c r="E582" s="12">
        <f t="shared" ref="E582:E602" si="224">K582/F582</f>
        <v>2.408995087316939</v>
      </c>
      <c r="F582" s="12">
        <f t="shared" ref="F582:F602" si="225">H582*1.5</f>
        <v>85394272.5</v>
      </c>
      <c r="G582" s="6">
        <v>23947347</v>
      </c>
      <c r="H582" s="6">
        <v>56929515</v>
      </c>
      <c r="I582" s="12">
        <f t="shared" ref="I582:I602" si="226">2*H582</f>
        <v>113859030</v>
      </c>
      <c r="J582" s="6">
        <v>25714297.867187999</v>
      </c>
      <c r="K582" s="12">
        <f t="shared" ref="K582:K602" si="227">J582*8</f>
        <v>205714382.93750399</v>
      </c>
      <c r="L582" s="6">
        <f t="shared" ref="L582:L602" si="228">((H582+2*G582)*8+(G582+H582)*4)/1000000</f>
        <v>1162.10112</v>
      </c>
      <c r="M582" s="6">
        <f t="shared" ref="M582:M602" si="229">40*2^20/8</f>
        <v>5242880</v>
      </c>
      <c r="N582" s="13">
        <f t="shared" ref="N582:N602" si="230">I582/K582</f>
        <v>0.55348113425102785</v>
      </c>
      <c r="O582" s="13"/>
      <c r="P582" s="7">
        <f t="shared" ref="P582:P602" si="231">$B$32*I582</f>
        <v>5.4325323689138776E-2</v>
      </c>
      <c r="Q582" s="7">
        <f t="shared" ref="Q582:Q602" si="232">$C$32*K582</f>
        <v>0</v>
      </c>
      <c r="R582" s="6">
        <f t="shared" ref="R582:R602" si="233">P582+Q582</f>
        <v>5.4325323689138776E-2</v>
      </c>
      <c r="S582" s="6">
        <f t="shared" ref="S582:S602" si="234">MAX(P582,Q582)</f>
        <v>5.4325323689138776E-2</v>
      </c>
      <c r="T582" s="7">
        <f t="shared" ref="T582:T602" si="235">$D$32*I582</f>
        <v>4.2226544119832628E-2</v>
      </c>
      <c r="U582" s="7">
        <f t="shared" ref="U582:U602" si="236">$E$32*K582</f>
        <v>1.0850345107841348</v>
      </c>
      <c r="V582" s="7">
        <f t="shared" ref="V582:V602" si="237">X582*$F$32</f>
        <v>11.878382549526613</v>
      </c>
      <c r="W582" s="6">
        <f t="shared" ref="W582:W602" si="238">SUM(T582:V582)</f>
        <v>13.005643604430581</v>
      </c>
      <c r="X582" s="6">
        <v>4.6431E-2</v>
      </c>
      <c r="Y582" s="6">
        <v>13.67160795</v>
      </c>
      <c r="Z582" s="6">
        <f t="shared" ref="Z582:Z602" si="239">ABS(S582-X582)/ABS(X582)*100</f>
        <v>17.002269365593627</v>
      </c>
      <c r="AA582" s="6">
        <f t="shared" si="223"/>
        <v>17.002269365593627</v>
      </c>
      <c r="AB582" s="6">
        <f t="shared" ref="AB582:AB602" si="240">ABS(W582-Y582)/ABS(Y582)*100</f>
        <v>4.871148646194313</v>
      </c>
    </row>
    <row r="583" spans="5:28">
      <c r="E583" s="12">
        <f t="shared" si="224"/>
        <v>1.188732679827383</v>
      </c>
      <c r="F583" s="12">
        <f t="shared" si="225"/>
        <v>145268688</v>
      </c>
      <c r="G583" s="6">
        <v>3542400</v>
      </c>
      <c r="H583" s="6">
        <v>96845792</v>
      </c>
      <c r="I583" s="12">
        <f t="shared" si="226"/>
        <v>193691584</v>
      </c>
      <c r="J583" s="6">
        <v>21585704.597656</v>
      </c>
      <c r="K583" s="12">
        <f t="shared" si="227"/>
        <v>172685636.781248</v>
      </c>
      <c r="L583" s="6">
        <f t="shared" si="228"/>
        <v>1232.9975039999999</v>
      </c>
      <c r="M583" s="6">
        <f t="shared" si="229"/>
        <v>5242880</v>
      </c>
      <c r="N583" s="13">
        <f t="shared" si="230"/>
        <v>1.1216427006338783</v>
      </c>
      <c r="O583" s="13"/>
      <c r="P583" s="7">
        <f t="shared" si="231"/>
        <v>9.241566520162707E-2</v>
      </c>
      <c r="Q583" s="7">
        <f t="shared" si="232"/>
        <v>0</v>
      </c>
      <c r="R583" s="6">
        <f t="shared" si="233"/>
        <v>9.241566520162707E-2</v>
      </c>
      <c r="S583" s="6">
        <f t="shared" si="234"/>
        <v>9.241566520162707E-2</v>
      </c>
      <c r="T583" s="7">
        <f t="shared" si="235"/>
        <v>7.1833794978020338E-2</v>
      </c>
      <c r="U583" s="7">
        <f t="shared" si="236"/>
        <v>0.91082535284521726</v>
      </c>
      <c r="V583" s="7">
        <f t="shared" si="237"/>
        <v>7.1207361436006922</v>
      </c>
      <c r="W583" s="6">
        <f t="shared" si="238"/>
        <v>8.1033952914239293</v>
      </c>
      <c r="X583" s="6">
        <v>2.7834000000000001E-2</v>
      </c>
      <c r="Y583" s="6">
        <v>8.4536497000092794</v>
      </c>
      <c r="Z583" s="6">
        <f t="shared" si="239"/>
        <v>232.02437738602814</v>
      </c>
      <c r="AA583" s="6">
        <f t="shared" ref="AA583:AA602" si="241">ABS(R583-X583)/ABS(X583)*100</f>
        <v>232.02437738602814</v>
      </c>
      <c r="AB583" s="6">
        <f t="shared" si="240"/>
        <v>4.1432330533516852</v>
      </c>
    </row>
    <row r="584" spans="5:28">
      <c r="E584" s="12">
        <f t="shared" si="224"/>
        <v>1.3259373679230195</v>
      </c>
      <c r="F584" s="12">
        <f t="shared" si="225"/>
        <v>148799326.5</v>
      </c>
      <c r="G584" s="6">
        <v>5154859</v>
      </c>
      <c r="H584" s="6">
        <v>99199551</v>
      </c>
      <c r="I584" s="12">
        <f t="shared" si="226"/>
        <v>198399102</v>
      </c>
      <c r="J584" s="6">
        <v>24662323.416016001</v>
      </c>
      <c r="K584" s="12">
        <f t="shared" si="227"/>
        <v>197298587.32812801</v>
      </c>
      <c r="L584" s="6">
        <f t="shared" si="228"/>
        <v>1293.491792</v>
      </c>
      <c r="M584" s="6">
        <f t="shared" si="229"/>
        <v>5242880</v>
      </c>
      <c r="N584" s="13">
        <f t="shared" si="230"/>
        <v>1.0055779146053474</v>
      </c>
      <c r="O584" s="13"/>
      <c r="P584" s="7">
        <f t="shared" si="231"/>
        <v>9.4661753536671264E-2</v>
      </c>
      <c r="Q584" s="7">
        <f t="shared" si="232"/>
        <v>0</v>
      </c>
      <c r="R584" s="6">
        <f t="shared" si="233"/>
        <v>9.4661753536671264E-2</v>
      </c>
      <c r="S584" s="6">
        <f t="shared" si="234"/>
        <v>9.4661753536671264E-2</v>
      </c>
      <c r="T584" s="7">
        <f t="shared" si="235"/>
        <v>7.3579657528596312E-2</v>
      </c>
      <c r="U584" s="7">
        <f t="shared" si="236"/>
        <v>1.0406456423856978</v>
      </c>
      <c r="V584" s="7">
        <f t="shared" si="237"/>
        <v>9.4638712423733704</v>
      </c>
      <c r="W584" s="6">
        <f t="shared" si="238"/>
        <v>10.578096542287664</v>
      </c>
      <c r="X584" s="6">
        <v>3.6992999999999998E-2</v>
      </c>
      <c r="Y584" s="6">
        <v>10.998236505884529</v>
      </c>
      <c r="Z584" s="6">
        <f t="shared" si="239"/>
        <v>155.89098893485598</v>
      </c>
      <c r="AA584" s="6">
        <f t="shared" si="241"/>
        <v>155.89098893485598</v>
      </c>
      <c r="AB584" s="6">
        <f t="shared" si="240"/>
        <v>3.8200666386113107</v>
      </c>
    </row>
    <row r="585" spans="5:28">
      <c r="E585" s="12">
        <f t="shared" si="224"/>
        <v>1.0855381234148218</v>
      </c>
      <c r="F585" s="12">
        <f t="shared" si="225"/>
        <v>166319958</v>
      </c>
      <c r="G585" s="6">
        <v>1504002</v>
      </c>
      <c r="H585" s="6">
        <v>110879972</v>
      </c>
      <c r="I585" s="12">
        <f t="shared" si="226"/>
        <v>221759944</v>
      </c>
      <c r="J585" s="6">
        <v>22568331.886719</v>
      </c>
      <c r="K585" s="12">
        <f t="shared" si="227"/>
        <v>180546655.093752</v>
      </c>
      <c r="L585" s="6">
        <f t="shared" si="228"/>
        <v>1360.6397039999999</v>
      </c>
      <c r="M585" s="6">
        <f t="shared" si="229"/>
        <v>5242880</v>
      </c>
      <c r="N585" s="13">
        <f t="shared" si="230"/>
        <v>1.2282694679934518</v>
      </c>
      <c r="O585" s="13"/>
      <c r="P585" s="7">
        <f t="shared" si="231"/>
        <v>0.10580786380390987</v>
      </c>
      <c r="Q585" s="7">
        <f t="shared" si="232"/>
        <v>0</v>
      </c>
      <c r="R585" s="6">
        <f t="shared" si="233"/>
        <v>0.10580786380390987</v>
      </c>
      <c r="S585" s="6">
        <f t="shared" si="234"/>
        <v>0.10580786380390987</v>
      </c>
      <c r="T585" s="7">
        <f t="shared" si="235"/>
        <v>8.224342030076677E-2</v>
      </c>
      <c r="U585" s="7">
        <f t="shared" si="236"/>
        <v>0.95228806457774673</v>
      </c>
      <c r="V585" s="7">
        <f t="shared" si="237"/>
        <v>7.0721286898648241</v>
      </c>
      <c r="W585" s="6">
        <f t="shared" si="238"/>
        <v>8.1066601747433378</v>
      </c>
      <c r="X585" s="6">
        <v>2.7643999999999998E-2</v>
      </c>
      <c r="Y585" s="6">
        <v>8.352404233342547</v>
      </c>
      <c r="Z585" s="6">
        <f t="shared" si="239"/>
        <v>282.75164160002129</v>
      </c>
      <c r="AA585" s="6">
        <f t="shared" si="241"/>
        <v>282.75164160002129</v>
      </c>
      <c r="AB585" s="6">
        <f t="shared" si="240"/>
        <v>2.9421954653272926</v>
      </c>
    </row>
    <row r="586" spans="5:28">
      <c r="E586" s="12">
        <f t="shared" si="224"/>
        <v>1.1449589349518605</v>
      </c>
      <c r="F586" s="12">
        <f t="shared" si="225"/>
        <v>169586280</v>
      </c>
      <c r="G586" s="6">
        <v>1139905</v>
      </c>
      <c r="H586" s="6">
        <v>113057520</v>
      </c>
      <c r="I586" s="12">
        <f t="shared" si="226"/>
        <v>226115040</v>
      </c>
      <c r="J586" s="6">
        <v>24271165.816406</v>
      </c>
      <c r="K586" s="12">
        <f t="shared" si="227"/>
        <v>194169326.531248</v>
      </c>
      <c r="L586" s="6">
        <f t="shared" si="228"/>
        <v>1379.4883400000001</v>
      </c>
      <c r="M586" s="6">
        <f t="shared" si="229"/>
        <v>5242880</v>
      </c>
      <c r="N586" s="13">
        <f t="shared" si="230"/>
        <v>1.1645250258598951</v>
      </c>
      <c r="O586" s="13"/>
      <c r="P586" s="7">
        <f t="shared" si="231"/>
        <v>0.10788580175838984</v>
      </c>
      <c r="Q586" s="7">
        <f t="shared" si="232"/>
        <v>0</v>
      </c>
      <c r="R586" s="6">
        <f t="shared" si="233"/>
        <v>0.10788580175838984</v>
      </c>
      <c r="S586" s="6">
        <f t="shared" si="234"/>
        <v>0.10788580175838984</v>
      </c>
      <c r="T586" s="7">
        <f t="shared" si="235"/>
        <v>8.3858581200961568E-2</v>
      </c>
      <c r="U586" s="7">
        <f t="shared" si="236"/>
        <v>1.0241404476133411</v>
      </c>
      <c r="V586" s="7">
        <f t="shared" si="237"/>
        <v>19.372372772077991</v>
      </c>
      <c r="W586" s="6">
        <f t="shared" si="238"/>
        <v>20.480371800892293</v>
      </c>
      <c r="X586" s="6">
        <v>7.5724E-2</v>
      </c>
      <c r="Y586" s="6">
        <v>19.084551444461272</v>
      </c>
      <c r="Z586" s="6">
        <f t="shared" si="239"/>
        <v>42.472402089680742</v>
      </c>
      <c r="AA586" s="6">
        <f t="shared" si="241"/>
        <v>42.472402089680742</v>
      </c>
      <c r="AB586" s="6">
        <f t="shared" si="240"/>
        <v>7.3138756260164346</v>
      </c>
    </row>
    <row r="587" spans="5:28">
      <c r="E587" s="12">
        <f t="shared" si="224"/>
        <v>1.0932306874926701</v>
      </c>
      <c r="F587" s="12">
        <f t="shared" si="225"/>
        <v>176109066</v>
      </c>
      <c r="G587" s="6">
        <v>1564794</v>
      </c>
      <c r="H587" s="6">
        <v>117406044</v>
      </c>
      <c r="I587" s="12">
        <f t="shared" si="226"/>
        <v>234812088</v>
      </c>
      <c r="J587" s="6">
        <v>24065979.412108999</v>
      </c>
      <c r="K587" s="12">
        <f t="shared" si="227"/>
        <v>192527835.29687199</v>
      </c>
      <c r="L587" s="6">
        <f t="shared" si="228"/>
        <v>1440.168408</v>
      </c>
      <c r="M587" s="6">
        <f t="shared" si="229"/>
        <v>5242880</v>
      </c>
      <c r="N587" s="13">
        <f t="shared" si="230"/>
        <v>1.2196266978119137</v>
      </c>
      <c r="O587" s="13"/>
      <c r="P587" s="7">
        <f t="shared" si="231"/>
        <v>0.11203540629779245</v>
      </c>
      <c r="Q587" s="7">
        <f t="shared" si="232"/>
        <v>0</v>
      </c>
      <c r="R587" s="6">
        <f t="shared" si="233"/>
        <v>0.11203540629779245</v>
      </c>
      <c r="S587" s="6">
        <f t="shared" si="234"/>
        <v>0.11203540629779245</v>
      </c>
      <c r="T587" s="7">
        <f t="shared" si="235"/>
        <v>8.7084028326976107E-2</v>
      </c>
      <c r="U587" s="7">
        <f t="shared" si="236"/>
        <v>1.0154824499905462</v>
      </c>
      <c r="V587" s="7">
        <f t="shared" si="237"/>
        <v>7.8859197968847932</v>
      </c>
      <c r="W587" s="6">
        <f t="shared" si="238"/>
        <v>8.988486275202316</v>
      </c>
      <c r="X587" s="6">
        <v>3.0825000000000002E-2</v>
      </c>
      <c r="Y587" s="6">
        <v>9.2734810714329754</v>
      </c>
      <c r="Z587" s="6">
        <f t="shared" si="239"/>
        <v>263.45630591335743</v>
      </c>
      <c r="AA587" s="6">
        <f t="shared" si="241"/>
        <v>263.45630591335743</v>
      </c>
      <c r="AB587" s="6">
        <f t="shared" si="240"/>
        <v>3.0732234641486236</v>
      </c>
    </row>
    <row r="588" spans="5:28">
      <c r="E588" s="12">
        <f t="shared" si="224"/>
        <v>1.6957808666998604</v>
      </c>
      <c r="F588" s="12">
        <f t="shared" si="225"/>
        <v>142638511.5</v>
      </c>
      <c r="G588" s="6">
        <v>16777216</v>
      </c>
      <c r="H588" s="6">
        <v>95092341</v>
      </c>
      <c r="I588" s="12">
        <f t="shared" si="226"/>
        <v>190184682</v>
      </c>
      <c r="J588" s="6">
        <v>30235457.332031</v>
      </c>
      <c r="K588" s="12">
        <f t="shared" si="227"/>
        <v>241883658.656248</v>
      </c>
      <c r="L588" s="6">
        <f t="shared" si="228"/>
        <v>1476.6524119999999</v>
      </c>
      <c r="M588" s="6">
        <f t="shared" si="229"/>
        <v>5242880</v>
      </c>
      <c r="N588" s="13">
        <f t="shared" si="230"/>
        <v>0.78626511214748984</v>
      </c>
      <c r="O588" s="13"/>
      <c r="P588" s="7">
        <f t="shared" si="231"/>
        <v>9.0742424297536387E-2</v>
      </c>
      <c r="Q588" s="7">
        <f t="shared" si="232"/>
        <v>0</v>
      </c>
      <c r="R588" s="6">
        <f t="shared" si="233"/>
        <v>9.0742424297536387E-2</v>
      </c>
      <c r="S588" s="6">
        <f t="shared" si="234"/>
        <v>9.0742424297536387E-2</v>
      </c>
      <c r="T588" s="7">
        <f t="shared" si="235"/>
        <v>7.0533201146973923E-2</v>
      </c>
      <c r="U588" s="7">
        <f t="shared" si="236"/>
        <v>1.2758083002708256</v>
      </c>
      <c r="V588" s="7">
        <f t="shared" si="237"/>
        <v>18.696984993853306</v>
      </c>
      <c r="W588" s="6">
        <f t="shared" si="238"/>
        <v>20.043326495271106</v>
      </c>
      <c r="X588" s="6">
        <v>7.3083999999999996E-2</v>
      </c>
      <c r="Y588" s="6">
        <v>19.751864549999997</v>
      </c>
      <c r="Z588" s="6">
        <f t="shared" si="239"/>
        <v>24.161819683564651</v>
      </c>
      <c r="AA588" s="6">
        <f t="shared" si="241"/>
        <v>24.161819683564651</v>
      </c>
      <c r="AB588" s="6">
        <f t="shared" si="240"/>
        <v>1.4756173754295485</v>
      </c>
    </row>
    <row r="589" spans="5:28">
      <c r="E589" s="12">
        <f t="shared" si="224"/>
        <v>1.1095978612708939</v>
      </c>
      <c r="F589" s="12">
        <f t="shared" si="225"/>
        <v>190809216</v>
      </c>
      <c r="G589" s="6">
        <v>2164760</v>
      </c>
      <c r="H589" s="6">
        <v>127206144</v>
      </c>
      <c r="I589" s="12">
        <f t="shared" si="226"/>
        <v>254412288</v>
      </c>
      <c r="J589" s="6">
        <v>26465187.248047002</v>
      </c>
      <c r="K589" s="12">
        <f t="shared" si="227"/>
        <v>211721497.98437601</v>
      </c>
      <c r="L589" s="6">
        <f t="shared" si="228"/>
        <v>1569.768928</v>
      </c>
      <c r="M589" s="6">
        <f t="shared" si="229"/>
        <v>5242880</v>
      </c>
      <c r="N589" s="13">
        <f t="shared" si="230"/>
        <v>1.2016365386701275</v>
      </c>
      <c r="O589" s="13"/>
      <c r="P589" s="7">
        <f t="shared" si="231"/>
        <v>0.12138720921910538</v>
      </c>
      <c r="Q589" s="7">
        <f t="shared" si="232"/>
        <v>0</v>
      </c>
      <c r="R589" s="6">
        <f t="shared" si="233"/>
        <v>0.12138720921910538</v>
      </c>
      <c r="S589" s="6">
        <f t="shared" si="234"/>
        <v>0.12138720921910538</v>
      </c>
      <c r="T589" s="7">
        <f t="shared" si="235"/>
        <v>9.4353093503954544E-2</v>
      </c>
      <c r="U589" s="7">
        <f t="shared" si="236"/>
        <v>1.1167188638324432</v>
      </c>
      <c r="V589" s="7">
        <f t="shared" si="237"/>
        <v>8.2924316073389672</v>
      </c>
      <c r="W589" s="6">
        <f t="shared" si="238"/>
        <v>9.5035035646753645</v>
      </c>
      <c r="X589" s="6">
        <v>3.2413999999999998E-2</v>
      </c>
      <c r="Y589" s="6">
        <v>9.8207474142996052</v>
      </c>
      <c r="Z589" s="6">
        <f t="shared" si="239"/>
        <v>274.49006361172763</v>
      </c>
      <c r="AA589" s="6">
        <f t="shared" si="241"/>
        <v>274.49006361172763</v>
      </c>
      <c r="AB589" s="6">
        <f t="shared" si="240"/>
        <v>3.230343233981503</v>
      </c>
    </row>
    <row r="590" spans="5:28">
      <c r="E590" s="12">
        <f t="shared" si="224"/>
        <v>1.1097526899264236</v>
      </c>
      <c r="F590" s="12">
        <f t="shared" si="225"/>
        <v>190809216</v>
      </c>
      <c r="G590" s="6">
        <v>2164760</v>
      </c>
      <c r="H590" s="6">
        <v>127206144</v>
      </c>
      <c r="I590" s="12">
        <f t="shared" si="226"/>
        <v>254412288</v>
      </c>
      <c r="J590" s="6">
        <v>26468880.089844</v>
      </c>
      <c r="K590" s="12">
        <f t="shared" si="227"/>
        <v>211751040.718752</v>
      </c>
      <c r="L590" s="6">
        <f t="shared" si="228"/>
        <v>1569.768928</v>
      </c>
      <c r="M590" s="6">
        <f t="shared" si="229"/>
        <v>5242880</v>
      </c>
      <c r="N590" s="13">
        <f t="shared" si="230"/>
        <v>1.2014688907145006</v>
      </c>
      <c r="O590" s="13"/>
      <c r="P590" s="7">
        <f t="shared" si="231"/>
        <v>0.12138720921910538</v>
      </c>
      <c r="Q590" s="7">
        <f t="shared" si="232"/>
        <v>0</v>
      </c>
      <c r="R590" s="6">
        <f t="shared" si="233"/>
        <v>0.12138720921910538</v>
      </c>
      <c r="S590" s="6">
        <f t="shared" si="234"/>
        <v>0.12138720921910538</v>
      </c>
      <c r="T590" s="7">
        <f t="shared" si="235"/>
        <v>9.4353093503954544E-2</v>
      </c>
      <c r="U590" s="7">
        <f t="shared" si="236"/>
        <v>1.1168746861229566</v>
      </c>
      <c r="V590" s="7">
        <f t="shared" si="237"/>
        <v>8.29345492215446</v>
      </c>
      <c r="W590" s="6">
        <f t="shared" si="238"/>
        <v>9.5046827017813715</v>
      </c>
      <c r="X590" s="6">
        <v>3.2418000000000002E-2</v>
      </c>
      <c r="Y590" s="6">
        <v>9.878629080010807</v>
      </c>
      <c r="Z590" s="6">
        <f t="shared" si="239"/>
        <v>274.44385594146883</v>
      </c>
      <c r="AA590" s="6">
        <f t="shared" si="241"/>
        <v>274.44385594146883</v>
      </c>
      <c r="AB590" s="6">
        <f t="shared" si="240"/>
        <v>3.7854076228664955</v>
      </c>
    </row>
    <row r="591" spans="5:28">
      <c r="E591" s="12">
        <f t="shared" si="224"/>
        <v>1.1668400189578574</v>
      </c>
      <c r="F591" s="12">
        <f t="shared" si="225"/>
        <v>190465827</v>
      </c>
      <c r="G591" s="6">
        <v>8388608</v>
      </c>
      <c r="H591" s="6">
        <v>126977218</v>
      </c>
      <c r="I591" s="12">
        <f t="shared" si="226"/>
        <v>253954436</v>
      </c>
      <c r="J591" s="6">
        <v>27780393.648437999</v>
      </c>
      <c r="K591" s="12">
        <f t="shared" si="227"/>
        <v>222243149.18750399</v>
      </c>
      <c r="L591" s="6">
        <f t="shared" si="228"/>
        <v>1691.4987759999999</v>
      </c>
      <c r="M591" s="6">
        <f t="shared" si="229"/>
        <v>5242880</v>
      </c>
      <c r="N591" s="13">
        <f t="shared" si="230"/>
        <v>1.1426873535964051</v>
      </c>
      <c r="O591" s="13"/>
      <c r="P591" s="7">
        <f t="shared" si="231"/>
        <v>0.12116875524051696</v>
      </c>
      <c r="Q591" s="7">
        <f t="shared" si="232"/>
        <v>0</v>
      </c>
      <c r="R591" s="6">
        <f t="shared" si="233"/>
        <v>0.12116875524051696</v>
      </c>
      <c r="S591" s="6">
        <f t="shared" si="234"/>
        <v>0.12116875524051696</v>
      </c>
      <c r="T591" s="7">
        <f t="shared" si="235"/>
        <v>9.418329135757797E-2</v>
      </c>
      <c r="U591" s="7">
        <f t="shared" si="236"/>
        <v>1.1722150061186905</v>
      </c>
      <c r="V591" s="7">
        <f t="shared" si="237"/>
        <v>9.0210317559692328</v>
      </c>
      <c r="W591" s="6">
        <f t="shared" si="238"/>
        <v>10.287430053445501</v>
      </c>
      <c r="X591" s="6">
        <v>3.5262000000000002E-2</v>
      </c>
      <c r="Y591" s="6">
        <v>10.922404500000001</v>
      </c>
      <c r="Z591" s="6">
        <f t="shared" si="239"/>
        <v>243.62417117723595</v>
      </c>
      <c r="AA591" s="6">
        <f t="shared" si="241"/>
        <v>243.62417117723595</v>
      </c>
      <c r="AB591" s="6">
        <f t="shared" si="240"/>
        <v>5.8135042201971157</v>
      </c>
    </row>
    <row r="592" spans="5:28">
      <c r="E592" s="12">
        <f t="shared" si="224"/>
        <v>2.6194541662604385</v>
      </c>
      <c r="F592" s="12">
        <f t="shared" si="225"/>
        <v>131489494.5</v>
      </c>
      <c r="G592" s="6">
        <v>50912018</v>
      </c>
      <c r="H592" s="6">
        <v>87659663</v>
      </c>
      <c r="I592" s="12">
        <f t="shared" si="226"/>
        <v>175319326</v>
      </c>
      <c r="J592" s="6">
        <v>43053838.023437999</v>
      </c>
      <c r="K592" s="12">
        <f t="shared" si="227"/>
        <v>344430704.18750399</v>
      </c>
      <c r="L592" s="6">
        <f t="shared" si="228"/>
        <v>2070.1563160000001</v>
      </c>
      <c r="M592" s="6">
        <f t="shared" si="229"/>
        <v>5242880</v>
      </c>
      <c r="N592" s="13">
        <f t="shared" si="230"/>
        <v>0.50901189664135815</v>
      </c>
      <c r="O592" s="13"/>
      <c r="P592" s="7">
        <f t="shared" si="231"/>
        <v>8.3649747709177255E-2</v>
      </c>
      <c r="Q592" s="7">
        <f t="shared" si="232"/>
        <v>0</v>
      </c>
      <c r="R592" s="6">
        <f t="shared" si="233"/>
        <v>8.3649747709177255E-2</v>
      </c>
      <c r="S592" s="6">
        <f t="shared" si="234"/>
        <v>8.3649747709177255E-2</v>
      </c>
      <c r="T592" s="7">
        <f t="shared" si="235"/>
        <v>6.502013282915127E-2</v>
      </c>
      <c r="U592" s="7">
        <f t="shared" si="236"/>
        <v>1.8166896999645343</v>
      </c>
      <c r="V592" s="7">
        <f t="shared" si="237"/>
        <v>27.203545226333965</v>
      </c>
      <c r="W592" s="6">
        <f t="shared" si="238"/>
        <v>29.08525505912765</v>
      </c>
      <c r="X592" s="6">
        <v>0.106335</v>
      </c>
      <c r="Y592" s="6">
        <v>29.215541250000001</v>
      </c>
      <c r="Z592" s="6">
        <f t="shared" si="239"/>
        <v>21.3337586785374</v>
      </c>
      <c r="AA592" s="6">
        <f t="shared" si="241"/>
        <v>21.3337586785374</v>
      </c>
      <c r="AB592" s="6">
        <f t="shared" si="240"/>
        <v>0.4459482361031073</v>
      </c>
    </row>
    <row r="593" spans="5:28">
      <c r="E593" s="12">
        <f t="shared" si="224"/>
        <v>1.1171062815477339</v>
      </c>
      <c r="F593" s="12">
        <f t="shared" si="225"/>
        <v>291163966.5</v>
      </c>
      <c r="G593" s="6">
        <v>7414866</v>
      </c>
      <c r="H593" s="6">
        <v>194109311</v>
      </c>
      <c r="I593" s="12">
        <f t="shared" si="226"/>
        <v>388218622</v>
      </c>
      <c r="J593" s="6">
        <v>40657636.992187999</v>
      </c>
      <c r="K593" s="12">
        <f t="shared" si="227"/>
        <v>325261095.93750399</v>
      </c>
      <c r="L593" s="6">
        <f t="shared" si="228"/>
        <v>2477.6090519999998</v>
      </c>
      <c r="M593" s="6">
        <f t="shared" si="229"/>
        <v>5242880</v>
      </c>
      <c r="N593" s="13">
        <f t="shared" si="230"/>
        <v>1.1935599641298409</v>
      </c>
      <c r="O593" s="13"/>
      <c r="P593" s="7">
        <f t="shared" si="231"/>
        <v>0.18522994884377122</v>
      </c>
      <c r="Q593" s="7">
        <f t="shared" si="232"/>
        <v>0</v>
      </c>
      <c r="R593" s="6">
        <f t="shared" si="233"/>
        <v>0.18522994884377122</v>
      </c>
      <c r="S593" s="6">
        <f t="shared" si="234"/>
        <v>0.18522994884377122</v>
      </c>
      <c r="T593" s="7">
        <f t="shared" si="235"/>
        <v>0.14397743218103673</v>
      </c>
      <c r="U593" s="7">
        <f t="shared" si="236"/>
        <v>1.7155801605514287</v>
      </c>
      <c r="V593" s="7">
        <f t="shared" si="237"/>
        <v>29.207963121178807</v>
      </c>
      <c r="W593" s="6">
        <f t="shared" si="238"/>
        <v>31.067520713911271</v>
      </c>
      <c r="X593" s="6">
        <v>0.11416999999999999</v>
      </c>
      <c r="Y593" s="6">
        <v>29.27509083337139</v>
      </c>
      <c r="Z593" s="6">
        <f t="shared" si="239"/>
        <v>62.240473717939246</v>
      </c>
      <c r="AA593" s="6">
        <f t="shared" si="241"/>
        <v>62.240473717939246</v>
      </c>
      <c r="AB593" s="6">
        <f t="shared" si="240"/>
        <v>6.1227133017010038</v>
      </c>
    </row>
    <row r="594" spans="5:28">
      <c r="E594" s="12">
        <f t="shared" si="224"/>
        <v>1.1908694571237091</v>
      </c>
      <c r="F594" s="12">
        <f t="shared" si="225"/>
        <v>344277168</v>
      </c>
      <c r="G594" s="6">
        <v>8345600</v>
      </c>
      <c r="H594" s="6">
        <v>229518112</v>
      </c>
      <c r="I594" s="12">
        <f t="shared" si="226"/>
        <v>459036224</v>
      </c>
      <c r="J594" s="6">
        <v>51248645.519530997</v>
      </c>
      <c r="K594" s="12">
        <f t="shared" si="227"/>
        <v>409989164.15624797</v>
      </c>
      <c r="L594" s="6">
        <f t="shared" si="228"/>
        <v>2921.1293439999999</v>
      </c>
      <c r="M594" s="6">
        <f t="shared" si="229"/>
        <v>5242880</v>
      </c>
      <c r="N594" s="13">
        <f t="shared" si="230"/>
        <v>1.1196301369200579</v>
      </c>
      <c r="O594" s="13"/>
      <c r="P594" s="7">
        <f t="shared" si="231"/>
        <v>0.21901900493829971</v>
      </c>
      <c r="Q594" s="7">
        <f t="shared" si="232"/>
        <v>0</v>
      </c>
      <c r="R594" s="6">
        <f t="shared" si="233"/>
        <v>0.21901900493829971</v>
      </c>
      <c r="S594" s="6">
        <f t="shared" si="234"/>
        <v>0.21901900493829971</v>
      </c>
      <c r="T594" s="7">
        <f t="shared" si="235"/>
        <v>0.1702413358460666</v>
      </c>
      <c r="U594" s="7">
        <f t="shared" si="236"/>
        <v>2.1624758843051679</v>
      </c>
      <c r="V594" s="7">
        <f t="shared" si="237"/>
        <v>16.709963450871825</v>
      </c>
      <c r="W594" s="6">
        <f t="shared" si="238"/>
        <v>19.04268067102306</v>
      </c>
      <c r="X594" s="6">
        <v>6.5317E-2</v>
      </c>
      <c r="Y594" s="6">
        <v>19.885107479999999</v>
      </c>
      <c r="Z594" s="6">
        <f t="shared" si="239"/>
        <v>235.31700007394662</v>
      </c>
      <c r="AA594" s="6">
        <f t="shared" si="241"/>
        <v>235.31700007394662</v>
      </c>
      <c r="AB594" s="6">
        <f t="shared" si="240"/>
        <v>4.2364709862606116</v>
      </c>
    </row>
    <row r="595" spans="5:28">
      <c r="E595" s="12">
        <f t="shared" si="224"/>
        <v>1.1031956217527112</v>
      </c>
      <c r="F595" s="12">
        <f t="shared" si="225"/>
        <v>424610187</v>
      </c>
      <c r="G595" s="6">
        <v>2017169</v>
      </c>
      <c r="H595" s="6">
        <v>283073458</v>
      </c>
      <c r="I595" s="12">
        <f t="shared" si="226"/>
        <v>566146916</v>
      </c>
      <c r="J595" s="6">
        <v>58553512.40625</v>
      </c>
      <c r="K595" s="12">
        <f t="shared" si="227"/>
        <v>468428099.25</v>
      </c>
      <c r="L595" s="6">
        <f t="shared" si="228"/>
        <v>3437.2248760000002</v>
      </c>
      <c r="M595" s="6">
        <f t="shared" si="229"/>
        <v>5242880</v>
      </c>
      <c r="N595" s="13">
        <f t="shared" si="230"/>
        <v>1.2086100661050385</v>
      </c>
      <c r="O595" s="13"/>
      <c r="P595" s="7">
        <f t="shared" si="231"/>
        <v>0.27012450806323979</v>
      </c>
      <c r="Q595" s="7">
        <f t="shared" si="232"/>
        <v>0</v>
      </c>
      <c r="R595" s="6">
        <f t="shared" si="233"/>
        <v>0.27012450806323979</v>
      </c>
      <c r="S595" s="6">
        <f t="shared" si="234"/>
        <v>0.27012450806323979</v>
      </c>
      <c r="T595" s="7">
        <f t="shared" si="235"/>
        <v>0.20996514485307996</v>
      </c>
      <c r="U595" s="7">
        <f t="shared" si="236"/>
        <v>2.4707103424152672</v>
      </c>
      <c r="V595" s="7">
        <f t="shared" si="237"/>
        <v>18.523021475219675</v>
      </c>
      <c r="W595" s="6">
        <f t="shared" si="238"/>
        <v>21.203696962488024</v>
      </c>
      <c r="X595" s="6">
        <v>7.2403999999999996E-2</v>
      </c>
      <c r="Y595" s="6">
        <v>21.789344941206284</v>
      </c>
      <c r="Z595" s="6">
        <f t="shared" si="239"/>
        <v>273.07953712949535</v>
      </c>
      <c r="AA595" s="6">
        <f t="shared" si="241"/>
        <v>273.07953712949535</v>
      </c>
      <c r="AB595" s="6">
        <f t="shared" si="240"/>
        <v>2.6877723047595108</v>
      </c>
    </row>
    <row r="596" spans="5:28">
      <c r="E596" s="12">
        <f t="shared" si="224"/>
        <v>1.1604969002010963</v>
      </c>
      <c r="F596" s="12">
        <f t="shared" si="225"/>
        <v>397616356.5</v>
      </c>
      <c r="G596" s="6">
        <v>16777216</v>
      </c>
      <c r="H596" s="6">
        <v>265077571</v>
      </c>
      <c r="I596" s="12">
        <f t="shared" si="226"/>
        <v>530155142</v>
      </c>
      <c r="J596" s="6">
        <v>57679068.648437999</v>
      </c>
      <c r="K596" s="12">
        <f t="shared" si="227"/>
        <v>461432549.18750399</v>
      </c>
      <c r="L596" s="6">
        <f t="shared" si="228"/>
        <v>3516.4751719999999</v>
      </c>
      <c r="M596" s="6">
        <f t="shared" si="229"/>
        <v>5242880</v>
      </c>
      <c r="N596" s="13">
        <f t="shared" si="230"/>
        <v>1.1489331277854229</v>
      </c>
      <c r="O596" s="13"/>
      <c r="P596" s="7">
        <f t="shared" si="231"/>
        <v>0.25295182731322524</v>
      </c>
      <c r="Q596" s="7">
        <f t="shared" si="232"/>
        <v>0</v>
      </c>
      <c r="R596" s="6">
        <f t="shared" si="233"/>
        <v>0.25295182731322524</v>
      </c>
      <c r="S596" s="6">
        <f t="shared" si="234"/>
        <v>0.25295182731322524</v>
      </c>
      <c r="T596" s="7">
        <f t="shared" si="235"/>
        <v>0.19661698763830265</v>
      </c>
      <c r="U596" s="7">
        <f t="shared" si="236"/>
        <v>2.4338125177160954</v>
      </c>
      <c r="V596" s="7">
        <f t="shared" si="237"/>
        <v>19.492100605490545</v>
      </c>
      <c r="W596" s="6">
        <f t="shared" si="238"/>
        <v>22.122530110844945</v>
      </c>
      <c r="X596" s="6">
        <v>7.6191999999999996E-2</v>
      </c>
      <c r="Y596" s="6">
        <v>23.423113955538625</v>
      </c>
      <c r="Z596" s="6">
        <f t="shared" si="239"/>
        <v>231.99263349593826</v>
      </c>
      <c r="AA596" s="6">
        <f t="shared" si="241"/>
        <v>231.99263349593826</v>
      </c>
      <c r="AB596" s="6">
        <f t="shared" si="240"/>
        <v>5.552565927666266</v>
      </c>
    </row>
    <row r="597" spans="5:28">
      <c r="E597" s="12">
        <f t="shared" si="224"/>
        <v>1.2075036008680919</v>
      </c>
      <c r="F597" s="12">
        <f t="shared" si="225"/>
        <v>447170643</v>
      </c>
      <c r="G597" s="6">
        <v>18520486</v>
      </c>
      <c r="H597" s="6">
        <v>298113762</v>
      </c>
      <c r="I597" s="12">
        <f t="shared" si="226"/>
        <v>596227524</v>
      </c>
      <c r="J597" s="6">
        <v>67495020.203125</v>
      </c>
      <c r="K597" s="12">
        <f t="shared" si="227"/>
        <v>539960161.625</v>
      </c>
      <c r="L597" s="6">
        <f t="shared" si="228"/>
        <v>3947.774864</v>
      </c>
      <c r="M597" s="6">
        <f t="shared" si="229"/>
        <v>5242880</v>
      </c>
      <c r="N597" s="13">
        <f t="shared" si="230"/>
        <v>1.1042065070238967</v>
      </c>
      <c r="O597" s="13"/>
      <c r="P597" s="7">
        <f t="shared" si="231"/>
        <v>0.28447680639536238</v>
      </c>
      <c r="Q597" s="7">
        <f t="shared" si="232"/>
        <v>0</v>
      </c>
      <c r="R597" s="6">
        <f t="shared" si="233"/>
        <v>0.28447680639536238</v>
      </c>
      <c r="S597" s="6">
        <f t="shared" si="234"/>
        <v>0.28447680639536238</v>
      </c>
      <c r="T597" s="7">
        <f t="shared" si="235"/>
        <v>0.22112104632934751</v>
      </c>
      <c r="U597" s="7">
        <f t="shared" si="236"/>
        <v>2.8480041183590608</v>
      </c>
      <c r="V597" s="7">
        <f t="shared" si="237"/>
        <v>25.401743664956527</v>
      </c>
      <c r="W597" s="6">
        <f t="shared" si="238"/>
        <v>28.470868829644935</v>
      </c>
      <c r="X597" s="6">
        <v>9.9292000000000005E-2</v>
      </c>
      <c r="Y597" s="6">
        <v>28.576237600000002</v>
      </c>
      <c r="Z597" s="6">
        <f t="shared" si="239"/>
        <v>186.50526366208996</v>
      </c>
      <c r="AA597" s="6">
        <f t="shared" si="241"/>
        <v>186.50526366208996</v>
      </c>
      <c r="AB597" s="6">
        <f t="shared" si="240"/>
        <v>0.36872863331409028</v>
      </c>
    </row>
    <row r="598" spans="5:28">
      <c r="E598" s="12">
        <f t="shared" si="224"/>
        <v>1.1904504710475816</v>
      </c>
      <c r="F598" s="12">
        <f t="shared" si="225"/>
        <v>672338448</v>
      </c>
      <c r="G598" s="6">
        <v>16240000</v>
      </c>
      <c r="H598" s="6">
        <v>448225632</v>
      </c>
      <c r="I598" s="12">
        <f t="shared" si="226"/>
        <v>896451264</v>
      </c>
      <c r="J598" s="6">
        <v>100048202.765625</v>
      </c>
      <c r="K598" s="12">
        <f t="shared" si="227"/>
        <v>800385622.125</v>
      </c>
      <c r="L598" s="6">
        <f t="shared" si="228"/>
        <v>5703.507584</v>
      </c>
      <c r="M598" s="6">
        <f t="shared" si="229"/>
        <v>5242880</v>
      </c>
      <c r="N598" s="13">
        <f t="shared" si="230"/>
        <v>1.1200241973612026</v>
      </c>
      <c r="O598" s="13"/>
      <c r="P598" s="7">
        <f t="shared" si="231"/>
        <v>0.42772193903582001</v>
      </c>
      <c r="Q598" s="7">
        <f t="shared" si="232"/>
        <v>0</v>
      </c>
      <c r="R598" s="6">
        <f t="shared" si="233"/>
        <v>0.42772193903582001</v>
      </c>
      <c r="S598" s="6">
        <f t="shared" si="234"/>
        <v>0.42772193903582001</v>
      </c>
      <c r="T598" s="7">
        <f t="shared" si="235"/>
        <v>0.33246409046850062</v>
      </c>
      <c r="U598" s="7">
        <f t="shared" si="236"/>
        <v>4.2216106114704122</v>
      </c>
      <c r="V598" s="7">
        <f t="shared" si="237"/>
        <v>32.472337382598106</v>
      </c>
      <c r="W598" s="6">
        <f t="shared" si="238"/>
        <v>37.026412084537021</v>
      </c>
      <c r="X598" s="6">
        <v>0.12692999999999999</v>
      </c>
      <c r="Y598" s="6">
        <v>38.787994714321975</v>
      </c>
      <c r="Z598" s="6">
        <f t="shared" si="239"/>
        <v>236.97466244057358</v>
      </c>
      <c r="AA598" s="6">
        <f t="shared" si="241"/>
        <v>236.97466244057358</v>
      </c>
      <c r="AB598" s="6">
        <f t="shared" si="240"/>
        <v>4.5415666439041553</v>
      </c>
    </row>
    <row r="599" spans="5:28">
      <c r="E599" s="12">
        <f t="shared" si="224"/>
        <v>1.1367206389623745</v>
      </c>
      <c r="F599" s="12">
        <f t="shared" si="225"/>
        <v>959999187</v>
      </c>
      <c r="G599" s="6">
        <v>22744080</v>
      </c>
      <c r="H599" s="6">
        <v>639999458</v>
      </c>
      <c r="I599" s="12">
        <f t="shared" si="226"/>
        <v>1279998916</v>
      </c>
      <c r="J599" s="6">
        <v>136406361.15625</v>
      </c>
      <c r="K599" s="12">
        <f t="shared" si="227"/>
        <v>1091250889.25</v>
      </c>
      <c r="L599" s="6">
        <f t="shared" si="228"/>
        <v>8134.8750959999998</v>
      </c>
      <c r="M599" s="6">
        <f t="shared" si="229"/>
        <v>5242880</v>
      </c>
      <c r="N599" s="13">
        <f t="shared" si="230"/>
        <v>1.1729648320192652</v>
      </c>
      <c r="O599" s="13"/>
      <c r="P599" s="7">
        <f t="shared" si="231"/>
        <v>0.61072323761625891</v>
      </c>
      <c r="Q599" s="7">
        <f t="shared" si="232"/>
        <v>0</v>
      </c>
      <c r="R599" s="6">
        <f t="shared" si="233"/>
        <v>0.61072323761625891</v>
      </c>
      <c r="S599" s="6">
        <f t="shared" si="234"/>
        <v>0.61072323761625891</v>
      </c>
      <c r="T599" s="7">
        <f t="shared" si="235"/>
        <v>0.47470921454198178</v>
      </c>
      <c r="U599" s="7">
        <f t="shared" si="236"/>
        <v>5.7557709764991909</v>
      </c>
      <c r="V599" s="7">
        <f t="shared" si="237"/>
        <v>46.23157256299892</v>
      </c>
      <c r="W599" s="6">
        <f t="shared" si="238"/>
        <v>52.462052754040094</v>
      </c>
      <c r="X599" s="6">
        <v>0.18071300000000001</v>
      </c>
      <c r="Y599" s="6">
        <v>53.3464776</v>
      </c>
      <c r="Z599" s="6">
        <f t="shared" si="239"/>
        <v>237.95202205500371</v>
      </c>
      <c r="AA599" s="6">
        <f t="shared" si="241"/>
        <v>237.95202205500371</v>
      </c>
      <c r="AB599" s="6">
        <f t="shared" si="240"/>
        <v>1.6578879913899054</v>
      </c>
    </row>
    <row r="600" spans="5:28">
      <c r="E600" s="12">
        <f t="shared" si="224"/>
        <v>1.190612904754367</v>
      </c>
      <c r="F600" s="12">
        <f t="shared" si="225"/>
        <v>1161708528</v>
      </c>
      <c r="G600" s="6">
        <v>27993600</v>
      </c>
      <c r="H600" s="6">
        <v>774472352</v>
      </c>
      <c r="I600" s="12">
        <f t="shared" si="226"/>
        <v>1548944704</v>
      </c>
      <c r="J600" s="6">
        <v>172893145.625</v>
      </c>
      <c r="K600" s="12">
        <f t="shared" si="227"/>
        <v>1383145165</v>
      </c>
      <c r="L600" s="6">
        <f t="shared" si="228"/>
        <v>9853.5402240000003</v>
      </c>
      <c r="M600" s="6">
        <f t="shared" si="229"/>
        <v>5242880</v>
      </c>
      <c r="N600" s="13">
        <f t="shared" si="230"/>
        <v>1.1198713939762064</v>
      </c>
      <c r="O600" s="13"/>
      <c r="P600" s="7">
        <f t="shared" si="231"/>
        <v>0.73904478565623866</v>
      </c>
      <c r="Q600" s="7">
        <f t="shared" si="232"/>
        <v>0</v>
      </c>
      <c r="R600" s="6">
        <f t="shared" si="233"/>
        <v>0.73904478565623866</v>
      </c>
      <c r="S600" s="6">
        <f t="shared" si="234"/>
        <v>0.73904478565623866</v>
      </c>
      <c r="T600" s="7">
        <f t="shared" si="235"/>
        <v>0.57445230196179509</v>
      </c>
      <c r="U600" s="7">
        <f t="shared" si="236"/>
        <v>7.2953588174976911</v>
      </c>
      <c r="V600" s="7">
        <f t="shared" si="237"/>
        <v>56.427625555856771</v>
      </c>
      <c r="W600" s="6">
        <f t="shared" si="238"/>
        <v>64.297436675316263</v>
      </c>
      <c r="X600" s="6">
        <v>0.22056799999999999</v>
      </c>
      <c r="Y600" s="6">
        <v>66.723658066593146</v>
      </c>
      <c r="Z600" s="6">
        <f t="shared" si="239"/>
        <v>235.06437273595387</v>
      </c>
      <c r="AA600" s="6">
        <f t="shared" si="241"/>
        <v>235.06437273595387</v>
      </c>
      <c r="AB600" s="6">
        <f t="shared" si="240"/>
        <v>3.6362235848271496</v>
      </c>
    </row>
    <row r="601" spans="5:28">
      <c r="E601" s="12">
        <f t="shared" si="224"/>
        <v>1.160361185690763</v>
      </c>
      <c r="F601" s="12">
        <f t="shared" si="225"/>
        <v>1404546423</v>
      </c>
      <c r="G601" s="6">
        <v>39459925</v>
      </c>
      <c r="H601" s="6">
        <v>936364282</v>
      </c>
      <c r="I601" s="12">
        <f t="shared" si="226"/>
        <v>1872728564</v>
      </c>
      <c r="J601" s="6">
        <v>203722644.09375</v>
      </c>
      <c r="K601" s="12">
        <f t="shared" si="227"/>
        <v>1629781152.75</v>
      </c>
      <c r="L601" s="6">
        <f t="shared" si="228"/>
        <v>12025.569884</v>
      </c>
      <c r="M601" s="6">
        <f t="shared" si="229"/>
        <v>5242880</v>
      </c>
      <c r="N601" s="13">
        <f t="shared" si="230"/>
        <v>1.1490675056832411</v>
      </c>
      <c r="O601" s="13"/>
      <c r="P601" s="7">
        <f t="shared" si="231"/>
        <v>0.89353110966425797</v>
      </c>
      <c r="Q601" s="7">
        <f t="shared" si="232"/>
        <v>0</v>
      </c>
      <c r="R601" s="6">
        <f t="shared" si="233"/>
        <v>0.89353110966425797</v>
      </c>
      <c r="S601" s="6">
        <f t="shared" si="234"/>
        <v>0.89353110966425797</v>
      </c>
      <c r="T601" s="7">
        <f t="shared" si="235"/>
        <v>0.69453301448481342</v>
      </c>
      <c r="U601" s="7">
        <f t="shared" si="236"/>
        <v>8.5962331389173201</v>
      </c>
      <c r="V601" s="7">
        <f t="shared" si="237"/>
        <v>105.35102774100724</v>
      </c>
      <c r="W601" s="6">
        <f t="shared" si="238"/>
        <v>114.64179389440937</v>
      </c>
      <c r="X601" s="6">
        <v>0.41180299999999997</v>
      </c>
      <c r="Y601" s="6">
        <v>112.80032902719785</v>
      </c>
      <c r="Z601" s="6">
        <f t="shared" si="239"/>
        <v>116.98023318534784</v>
      </c>
      <c r="AA601" s="6">
        <f t="shared" si="241"/>
        <v>116.98023318534784</v>
      </c>
      <c r="AB601" s="6">
        <f t="shared" si="240"/>
        <v>1.6324995530531856</v>
      </c>
    </row>
    <row r="602" spans="5:28">
      <c r="E602" s="12">
        <f t="shared" si="224"/>
        <v>1.3412160381941087</v>
      </c>
      <c r="F602" s="12">
        <f t="shared" si="225"/>
        <v>1529854785</v>
      </c>
      <c r="G602" s="6">
        <v>118142155</v>
      </c>
      <c r="H602" s="6">
        <v>1019903190</v>
      </c>
      <c r="I602" s="12">
        <f t="shared" si="226"/>
        <v>2039806380</v>
      </c>
      <c r="J602" s="6">
        <v>256483221.71875</v>
      </c>
      <c r="K602" s="12">
        <f t="shared" si="227"/>
        <v>2051865773.75</v>
      </c>
      <c r="L602" s="6">
        <f t="shared" si="228"/>
        <v>14601.68138</v>
      </c>
      <c r="M602" s="6">
        <f t="shared" si="229"/>
        <v>5242880</v>
      </c>
      <c r="N602" s="13">
        <f t="shared" si="230"/>
        <v>0.99412271801387853</v>
      </c>
      <c r="O602" s="13"/>
      <c r="P602" s="7">
        <f t="shared" si="231"/>
        <v>0.97324860273858305</v>
      </c>
      <c r="Q602" s="7">
        <f t="shared" si="232"/>
        <v>0</v>
      </c>
      <c r="R602" s="6">
        <f t="shared" si="233"/>
        <v>0.97324860273858305</v>
      </c>
      <c r="S602" s="6">
        <f t="shared" si="234"/>
        <v>0.97324860273858305</v>
      </c>
      <c r="T602" s="7">
        <f t="shared" si="235"/>
        <v>0.75649664414834805</v>
      </c>
      <c r="U602" s="7">
        <f t="shared" si="236"/>
        <v>10.822506157442112</v>
      </c>
      <c r="V602" s="7">
        <f t="shared" si="237"/>
        <v>102.34427298438804</v>
      </c>
      <c r="W602" s="6">
        <f t="shared" si="238"/>
        <v>113.9232757859785</v>
      </c>
      <c r="X602" s="6">
        <v>0.40005000000000002</v>
      </c>
      <c r="Y602" s="6">
        <v>117.72380454556365</v>
      </c>
      <c r="Z602" s="6">
        <f t="shared" si="239"/>
        <v>143.28174046708736</v>
      </c>
      <c r="AA602" s="6">
        <f t="shared" si="241"/>
        <v>143.28174046708736</v>
      </c>
      <c r="AB602" s="6">
        <f t="shared" si="240"/>
        <v>3.2283434724658404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602"/>
  <sheetViews>
    <sheetView topLeftCell="A3" zoomScale="75" zoomScaleNormal="75" zoomScalePageLayoutView="75" workbookViewId="0">
      <selection activeCell="A55" sqref="A55"/>
    </sheetView>
  </sheetViews>
  <sheetFormatPr baseColWidth="10" defaultRowHeight="15" x14ac:dyDescent="0"/>
  <cols>
    <col min="1" max="1" width="18.33203125" customWidth="1"/>
    <col min="2" max="3" width="15" customWidth="1"/>
    <col min="4" max="5" width="12.1640625" bestFit="1" customWidth="1"/>
    <col min="7" max="7" width="11.83203125" customWidth="1"/>
    <col min="8" max="9" width="13" customWidth="1"/>
    <col min="10" max="10" width="12.6640625" customWidth="1"/>
    <col min="11" max="11" width="12" customWidth="1"/>
    <col min="12" max="12" width="12.6640625" customWidth="1"/>
    <col min="13" max="15" width="12" customWidth="1"/>
    <col min="16" max="16" width="13.33203125" customWidth="1"/>
    <col min="18" max="19" width="13.33203125" customWidth="1"/>
    <col min="23" max="23" width="11.1640625" bestFit="1" customWidth="1"/>
    <col min="26" max="26" width="12.5" customWidth="1"/>
    <col min="30" max="30" width="11.1640625" bestFit="1" customWidth="1"/>
    <col min="37" max="37" width="16" bestFit="1" customWidth="1"/>
    <col min="38" max="38" width="12.5" customWidth="1"/>
    <col min="39" max="39" width="13.6640625" customWidth="1"/>
    <col min="44" max="44" width="13.1640625" customWidth="1"/>
    <col min="47" max="47" width="13.1640625" customWidth="1"/>
    <col min="53" max="53" width="12.1640625" bestFit="1" customWidth="1"/>
    <col min="54" max="54" width="12.83203125" customWidth="1"/>
  </cols>
  <sheetData>
    <row r="1" spans="1:47">
      <c r="A1" t="s">
        <v>1</v>
      </c>
      <c r="B1" t="s">
        <v>0</v>
      </c>
      <c r="C1" t="s">
        <v>2</v>
      </c>
      <c r="D1" t="s">
        <v>3</v>
      </c>
      <c r="E1" t="s">
        <v>55</v>
      </c>
      <c r="H1" s="4" t="s">
        <v>31</v>
      </c>
      <c r="I1" s="4"/>
    </row>
    <row r="2" spans="1:47">
      <c r="A2" t="s">
        <v>4</v>
      </c>
      <c r="B2" t="s">
        <v>5</v>
      </c>
      <c r="C2" s="1"/>
      <c r="D2" s="1"/>
      <c r="H2" t="s">
        <v>32</v>
      </c>
      <c r="I2" t="s">
        <v>72</v>
      </c>
      <c r="J2" t="s">
        <v>33</v>
      </c>
      <c r="K2" t="s">
        <v>74</v>
      </c>
      <c r="L2" t="s">
        <v>63</v>
      </c>
      <c r="M2" t="s">
        <v>61</v>
      </c>
      <c r="N2" t="s">
        <v>62</v>
      </c>
      <c r="O2" t="s">
        <v>69</v>
      </c>
      <c r="P2" t="s">
        <v>59</v>
      </c>
      <c r="Q2" t="s">
        <v>66</v>
      </c>
      <c r="R2" t="s">
        <v>70</v>
      </c>
      <c r="S2" t="s">
        <v>67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25</v>
      </c>
      <c r="AE2" t="s">
        <v>97</v>
      </c>
      <c r="AF2" t="s">
        <v>44</v>
      </c>
      <c r="AG2" t="s">
        <v>77</v>
      </c>
      <c r="AH2" t="s">
        <v>45</v>
      </c>
      <c r="AK2" s="10"/>
      <c r="AM2" s="10"/>
    </row>
    <row r="3" spans="1:47">
      <c r="A3" t="s">
        <v>4</v>
      </c>
      <c r="B3" t="s">
        <v>6</v>
      </c>
      <c r="D3" s="1"/>
      <c r="H3">
        <v>2000</v>
      </c>
      <c r="I3">
        <v>256</v>
      </c>
      <c r="J3">
        <f>2*H3^3</f>
        <v>16000000000</v>
      </c>
      <c r="K3">
        <v>5848391.7851560004</v>
      </c>
      <c r="L3" s="1">
        <f>K3*8</f>
        <v>46787134.281248003</v>
      </c>
      <c r="M3" s="10">
        <f>(3*H3^2)*8/1000000</f>
        <v>96</v>
      </c>
      <c r="N3">
        <f t="shared" ref="N3:N18" si="0">40*2^20/8</f>
        <v>5242880</v>
      </c>
      <c r="O3">
        <f>SQRT(N3/3)</f>
        <v>1321.9783155054649</v>
      </c>
      <c r="P3" s="10">
        <f>J3/L3</f>
        <v>341.97435354386948</v>
      </c>
      <c r="Q3" s="10">
        <f t="shared" ref="Q3:Q18" si="1">SQRT(N3/3)</f>
        <v>1321.9783155054649</v>
      </c>
      <c r="R3">
        <f t="shared" ref="R3:R18" si="2">H3/(1+H3/O3)</f>
        <v>795.89822084935292</v>
      </c>
      <c r="S3" s="10">
        <f t="shared" ref="S3:S18" si="3">0.5*SQRT(N3/3)</f>
        <v>660.98915775273247</v>
      </c>
      <c r="T3" s="1">
        <f t="shared" ref="T3:T18" si="4">$B$27*J3</f>
        <v>9.1369466382776157</v>
      </c>
      <c r="U3" s="1">
        <f>$C$27*L3</f>
        <v>-3.7497292492937651E-3</v>
      </c>
      <c r="V3">
        <f>T3+U3</f>
        <v>9.1331969090283227</v>
      </c>
      <c r="W3">
        <f t="shared" ref="W3:W18" si="5">MAX(T3,U3)</f>
        <v>9.1369466382776157</v>
      </c>
      <c r="X3" s="1">
        <f t="shared" ref="X3:X18" si="6">$D$27*J3</f>
        <v>5.933870207021104</v>
      </c>
      <c r="Y3" s="1">
        <f>$E$27*L3</f>
        <v>0.24677737468297561</v>
      </c>
      <c r="Z3" s="1">
        <f>AB3*$F$27</f>
        <v>19.166686494164111</v>
      </c>
      <c r="AA3">
        <f>SUM(X3:Z3)</f>
        <v>25.34733407586819</v>
      </c>
      <c r="AB3">
        <v>7.492E-2</v>
      </c>
      <c r="AC3">
        <v>21.16005223532056</v>
      </c>
      <c r="AD3">
        <f>J3/(AB3*1000000000)</f>
        <v>213.56113187399893</v>
      </c>
      <c r="AE3" s="1">
        <f>(L3*8)/AB3/1000000000</f>
        <v>4.9959566771220505</v>
      </c>
      <c r="AF3">
        <f t="shared" ref="AF3:AF18" si="7">ABS(W3-AB3)/ABS(AB3)*100</f>
        <v>12095.604162143105</v>
      </c>
      <c r="AG3">
        <f>ABS(V3-AB3)/ABS(AB3)*100</f>
        <v>12090.59918450123</v>
      </c>
      <c r="AH3">
        <f t="shared" ref="AH3:AH18" si="8">ABS(AA3-AC3)/ABS(AC3)*100</f>
        <v>19.788617693288014</v>
      </c>
      <c r="AM3" s="10"/>
      <c r="AU3" s="1"/>
    </row>
    <row r="4" spans="1:47">
      <c r="A4" t="s">
        <v>7</v>
      </c>
      <c r="B4" t="s">
        <v>5</v>
      </c>
      <c r="C4" s="1"/>
      <c r="D4" s="1"/>
      <c r="H4">
        <v>2500</v>
      </c>
      <c r="I4">
        <v>128</v>
      </c>
      <c r="J4">
        <f t="shared" ref="J4:J18" si="9">2*H4^3</f>
        <v>31250000000</v>
      </c>
      <c r="K4">
        <v>12153690.796875</v>
      </c>
      <c r="L4" s="1">
        <f t="shared" ref="L4:L18" si="10">K4*8</f>
        <v>97229526.375</v>
      </c>
      <c r="M4" s="10">
        <f t="shared" ref="M4:M18" si="11">(3*H4^2)*8/1000000</f>
        <v>150</v>
      </c>
      <c r="N4">
        <f t="shared" si="0"/>
        <v>5242880</v>
      </c>
      <c r="O4">
        <f t="shared" ref="O4:O18" si="12">SQRT(N4/3)</f>
        <v>1321.9783155054649</v>
      </c>
      <c r="P4" s="10">
        <f t="shared" ref="P4:P18" si="13">J4/L4</f>
        <v>321.40442481919888</v>
      </c>
      <c r="Q4" s="10">
        <f t="shared" si="1"/>
        <v>1321.9783155054649</v>
      </c>
      <c r="R4">
        <f t="shared" si="2"/>
        <v>864.72122967201506</v>
      </c>
      <c r="S4" s="10">
        <f t="shared" si="3"/>
        <v>660.98915775273247</v>
      </c>
      <c r="T4" s="1">
        <f t="shared" si="4"/>
        <v>17.845598902885968</v>
      </c>
      <c r="U4" s="1">
        <f t="shared" ref="U4:U18" si="14">$C$27*L4</f>
        <v>-7.7924071338013176E-3</v>
      </c>
      <c r="V4">
        <f t="shared" ref="V4:V18" si="15">T4+U4</f>
        <v>17.837806495752165</v>
      </c>
      <c r="W4">
        <f t="shared" si="5"/>
        <v>17.845598902885968</v>
      </c>
      <c r="X4" s="1">
        <f t="shared" si="6"/>
        <v>11.589590248088093</v>
      </c>
      <c r="Y4" s="1">
        <f t="shared" ref="Y4:Y18" si="16">$E$27*L4</f>
        <v>0.51283430005047992</v>
      </c>
      <c r="Z4" s="1">
        <f t="shared" ref="Z4:Z18" si="17">AB4*$F$27</f>
        <v>35.714710375484337</v>
      </c>
      <c r="AA4">
        <f t="shared" ref="AA4:AA18" si="18">SUM(X4:Z4)</f>
        <v>47.817134923622909</v>
      </c>
      <c r="AB4">
        <v>0.13960400000000001</v>
      </c>
      <c r="AC4">
        <v>40.00876135</v>
      </c>
      <c r="AD4">
        <f t="shared" ref="AD4:AD18" si="19">J4/(AB4*1000000000)</f>
        <v>223.84745422767256</v>
      </c>
      <c r="AE4" s="1">
        <f t="shared" ref="AE4:AE18" si="20">(L4*8)/AB4/1000000000</f>
        <v>5.5717329804303599</v>
      </c>
      <c r="AF4">
        <f t="shared" si="7"/>
        <v>12683.014027453344</v>
      </c>
      <c r="AG4">
        <f t="shared" ref="AG4:AG18" si="21">ABS(V4-AB4)/ABS(AB4)*100</f>
        <v>12677.432233855881</v>
      </c>
      <c r="AH4">
        <f t="shared" si="8"/>
        <v>19.516659127021207</v>
      </c>
      <c r="AK4" s="10"/>
      <c r="AM4" s="10"/>
      <c r="AU4" s="1"/>
    </row>
    <row r="5" spans="1:47">
      <c r="A5" t="s">
        <v>7</v>
      </c>
      <c r="B5" t="s">
        <v>6</v>
      </c>
      <c r="D5" s="1"/>
      <c r="H5">
        <v>3000</v>
      </c>
      <c r="I5">
        <v>64</v>
      </c>
      <c r="J5">
        <f t="shared" si="9"/>
        <v>54000000000</v>
      </c>
      <c r="K5">
        <v>21540762.21875</v>
      </c>
      <c r="L5" s="1">
        <f t="shared" si="10"/>
        <v>172326097.75</v>
      </c>
      <c r="M5" s="10">
        <f t="shared" si="11"/>
        <v>216</v>
      </c>
      <c r="N5">
        <f t="shared" si="0"/>
        <v>5242880</v>
      </c>
      <c r="O5">
        <f t="shared" si="12"/>
        <v>1321.9783155054649</v>
      </c>
      <c r="P5" s="10">
        <f t="shared" si="13"/>
        <v>313.35938493970798</v>
      </c>
      <c r="Q5" s="10">
        <f t="shared" si="1"/>
        <v>1321.9783155054649</v>
      </c>
      <c r="R5">
        <f t="shared" si="2"/>
        <v>917.62027872473709</v>
      </c>
      <c r="S5" s="10">
        <f t="shared" si="3"/>
        <v>660.98915775273247</v>
      </c>
      <c r="T5" s="1">
        <f t="shared" si="4"/>
        <v>30.837194904186955</v>
      </c>
      <c r="U5" s="1">
        <f t="shared" si="14"/>
        <v>-1.3810980712465113E-2</v>
      </c>
      <c r="V5">
        <f t="shared" si="15"/>
        <v>30.823383923474491</v>
      </c>
      <c r="W5">
        <f t="shared" si="5"/>
        <v>30.837194904186955</v>
      </c>
      <c r="X5" s="1">
        <f t="shared" si="6"/>
        <v>20.026811948696224</v>
      </c>
      <c r="Y5" s="1">
        <f t="shared" si="16"/>
        <v>0.9089289747149798</v>
      </c>
      <c r="Z5" s="1">
        <f t="shared" si="17"/>
        <v>61.967851966930155</v>
      </c>
      <c r="AA5">
        <f t="shared" si="18"/>
        <v>82.903592890341358</v>
      </c>
      <c r="AB5">
        <v>0.24222399999999999</v>
      </c>
      <c r="AC5">
        <v>69.628220430806493</v>
      </c>
      <c r="AD5">
        <f t="shared" si="19"/>
        <v>222.93414360261576</v>
      </c>
      <c r="AE5" s="1">
        <f t="shared" si="20"/>
        <v>5.6914623736706522</v>
      </c>
      <c r="AF5">
        <f t="shared" si="7"/>
        <v>12630.858587170122</v>
      </c>
      <c r="AG5">
        <f t="shared" si="21"/>
        <v>12625.156847989667</v>
      </c>
      <c r="AH5">
        <f t="shared" si="8"/>
        <v>19.066080358505431</v>
      </c>
      <c r="AK5" s="10"/>
      <c r="AM5" s="10"/>
      <c r="AU5" s="1"/>
    </row>
    <row r="6" spans="1:47">
      <c r="A6" t="s">
        <v>8</v>
      </c>
      <c r="B6" t="s">
        <v>5</v>
      </c>
      <c r="D6" s="1"/>
      <c r="H6">
        <v>3500</v>
      </c>
      <c r="I6">
        <v>32</v>
      </c>
      <c r="J6">
        <f t="shared" si="9"/>
        <v>85750000000</v>
      </c>
      <c r="K6">
        <v>32949447.6875</v>
      </c>
      <c r="L6" s="1">
        <f t="shared" si="10"/>
        <v>263595581.5</v>
      </c>
      <c r="M6" s="10">
        <f t="shared" si="11"/>
        <v>294</v>
      </c>
      <c r="N6">
        <f t="shared" si="0"/>
        <v>5242880</v>
      </c>
      <c r="O6">
        <f t="shared" si="12"/>
        <v>1321.9783155054649</v>
      </c>
      <c r="P6" s="10">
        <f t="shared" si="13"/>
        <v>325.30894301048824</v>
      </c>
      <c r="Q6" s="10">
        <f t="shared" si="1"/>
        <v>1321.9783155054649</v>
      </c>
      <c r="R6">
        <f t="shared" si="2"/>
        <v>959.54892401545544</v>
      </c>
      <c r="S6" s="10">
        <f t="shared" si="3"/>
        <v>660.98915775273247</v>
      </c>
      <c r="T6" s="1">
        <f t="shared" si="4"/>
        <v>48.968323389519099</v>
      </c>
      <c r="U6" s="1">
        <f t="shared" si="14"/>
        <v>-2.1125723494702219E-2</v>
      </c>
      <c r="V6">
        <f t="shared" si="15"/>
        <v>48.947197666024394</v>
      </c>
      <c r="W6">
        <f t="shared" si="5"/>
        <v>48.968323389519099</v>
      </c>
      <c r="X6" s="1">
        <f t="shared" si="6"/>
        <v>31.801835640753726</v>
      </c>
      <c r="Y6" s="1">
        <f t="shared" si="16"/>
        <v>1.3903272038329082</v>
      </c>
      <c r="Z6" s="1">
        <f t="shared" si="17"/>
        <v>96.87056203632163</v>
      </c>
      <c r="AA6">
        <f t="shared" si="18"/>
        <v>130.06272488090826</v>
      </c>
      <c r="AB6">
        <v>0.37865399999999999</v>
      </c>
      <c r="AC6">
        <v>109.23410592</v>
      </c>
      <c r="AD6">
        <f t="shared" si="19"/>
        <v>226.46004003655051</v>
      </c>
      <c r="AE6" s="1">
        <f t="shared" si="20"/>
        <v>5.5691070264674352</v>
      </c>
      <c r="AF6">
        <f t="shared" si="7"/>
        <v>12832.208134476094</v>
      </c>
      <c r="AG6">
        <f t="shared" si="21"/>
        <v>12826.628971574155</v>
      </c>
      <c r="AH6">
        <f t="shared" si="8"/>
        <v>19.067871509071129</v>
      </c>
      <c r="AK6" s="10"/>
      <c r="AM6" s="10"/>
      <c r="AU6" s="1"/>
    </row>
    <row r="7" spans="1:47">
      <c r="A7" t="s">
        <v>8</v>
      </c>
      <c r="B7" t="s">
        <v>6</v>
      </c>
      <c r="D7" s="1"/>
      <c r="H7">
        <v>4000</v>
      </c>
      <c r="I7">
        <v>32</v>
      </c>
      <c r="J7">
        <f t="shared" si="9"/>
        <v>128000000000</v>
      </c>
      <c r="K7">
        <v>51817186.71875</v>
      </c>
      <c r="L7" s="1">
        <f t="shared" si="10"/>
        <v>414537493.75</v>
      </c>
      <c r="M7" s="10">
        <f t="shared" si="11"/>
        <v>384</v>
      </c>
      <c r="N7">
        <f t="shared" si="0"/>
        <v>5242880</v>
      </c>
      <c r="O7">
        <f t="shared" si="12"/>
        <v>1321.9783155054649</v>
      </c>
      <c r="P7" s="10">
        <f t="shared" si="13"/>
        <v>308.77785949368058</v>
      </c>
      <c r="Q7" s="10">
        <f t="shared" si="1"/>
        <v>1321.9783155054649</v>
      </c>
      <c r="R7">
        <f t="shared" si="2"/>
        <v>993.59917469329832</v>
      </c>
      <c r="S7" s="10">
        <f t="shared" si="3"/>
        <v>660.98915775273247</v>
      </c>
      <c r="T7" s="1">
        <f t="shared" si="4"/>
        <v>73.095573106220925</v>
      </c>
      <c r="U7" s="1">
        <f t="shared" si="14"/>
        <v>-3.3222880373468433E-2</v>
      </c>
      <c r="V7">
        <f t="shared" si="15"/>
        <v>73.062350225847453</v>
      </c>
      <c r="W7">
        <f t="shared" si="5"/>
        <v>73.095573106220925</v>
      </c>
      <c r="X7" s="1">
        <f t="shared" si="6"/>
        <v>47.470961656168832</v>
      </c>
      <c r="Y7" s="1">
        <f t="shared" si="16"/>
        <v>2.1864659160432063</v>
      </c>
      <c r="Z7" s="1">
        <f t="shared" si="17"/>
        <v>142.96373127052527</v>
      </c>
      <c r="AA7">
        <f t="shared" si="18"/>
        <v>192.62115884273732</v>
      </c>
      <c r="AB7">
        <v>0.55882600000000004</v>
      </c>
      <c r="AC7">
        <v>162.46468885000002</v>
      </c>
      <c r="AD7">
        <f t="shared" si="19"/>
        <v>229.05161892968474</v>
      </c>
      <c r="AE7" s="1">
        <f t="shared" si="20"/>
        <v>5.934405253155723</v>
      </c>
      <c r="AF7">
        <f t="shared" si="7"/>
        <v>12980.202622322677</v>
      </c>
      <c r="AG7">
        <f t="shared" si="21"/>
        <v>12974.257501592168</v>
      </c>
      <c r="AH7">
        <f t="shared" si="8"/>
        <v>18.561861168847642</v>
      </c>
      <c r="AK7" s="10"/>
      <c r="AM7" s="10"/>
      <c r="AU7" s="1"/>
    </row>
    <row r="8" spans="1:47">
      <c r="H8">
        <v>4500</v>
      </c>
      <c r="I8">
        <v>16</v>
      </c>
      <c r="J8">
        <f t="shared" si="9"/>
        <v>182250000000</v>
      </c>
      <c r="K8">
        <v>69177495</v>
      </c>
      <c r="L8" s="1">
        <f t="shared" si="10"/>
        <v>553419960</v>
      </c>
      <c r="M8" s="10">
        <f t="shared" si="11"/>
        <v>486</v>
      </c>
      <c r="N8">
        <f t="shared" si="0"/>
        <v>5242880</v>
      </c>
      <c r="O8">
        <f t="shared" si="12"/>
        <v>1321.9783155054649</v>
      </c>
      <c r="P8" s="10">
        <f t="shared" si="13"/>
        <v>329.31591408448656</v>
      </c>
      <c r="Q8" s="10">
        <f t="shared" si="1"/>
        <v>1321.9783155054649</v>
      </c>
      <c r="R8">
        <f t="shared" si="2"/>
        <v>1021.8008548625293</v>
      </c>
      <c r="S8" s="10">
        <f t="shared" si="3"/>
        <v>660.98915775273247</v>
      </c>
      <c r="T8" s="1">
        <f t="shared" si="4"/>
        <v>104.07553280163097</v>
      </c>
      <c r="U8" s="1">
        <f t="shared" si="14"/>
        <v>-4.4353539558132399E-2</v>
      </c>
      <c r="V8">
        <f t="shared" si="15"/>
        <v>104.03117926207284</v>
      </c>
      <c r="W8">
        <f t="shared" si="5"/>
        <v>104.07553280163097</v>
      </c>
      <c r="X8" s="1">
        <f t="shared" si="6"/>
        <v>67.590490326849761</v>
      </c>
      <c r="Y8" s="1">
        <f t="shared" si="16"/>
        <v>2.918997432178581</v>
      </c>
      <c r="Z8" s="1">
        <f t="shared" si="17"/>
        <v>202.43674171728605</v>
      </c>
      <c r="AA8">
        <f t="shared" si="18"/>
        <v>272.94622947631439</v>
      </c>
      <c r="AB8">
        <v>0.79129799999999995</v>
      </c>
      <c r="AC8">
        <v>229.00955418000001</v>
      </c>
      <c r="AD8">
        <f t="shared" si="19"/>
        <v>230.31778167011669</v>
      </c>
      <c r="AE8" s="1">
        <f t="shared" si="20"/>
        <v>5.5950598636670392</v>
      </c>
      <c r="AF8">
        <f t="shared" si="7"/>
        <v>13052.508006039568</v>
      </c>
      <c r="AG8">
        <f t="shared" si="21"/>
        <v>13046.902843438611</v>
      </c>
      <c r="AH8">
        <f t="shared" si="8"/>
        <v>19.18552064503843</v>
      </c>
      <c r="AK8" s="10"/>
      <c r="AM8" s="10"/>
      <c r="AU8" s="1"/>
    </row>
    <row r="9" spans="1:47">
      <c r="A9" s="4" t="s">
        <v>1</v>
      </c>
      <c r="B9" s="4" t="s">
        <v>0</v>
      </c>
      <c r="C9" s="4" t="s">
        <v>2</v>
      </c>
      <c r="D9" s="4" t="s">
        <v>3</v>
      </c>
      <c r="E9" t="s">
        <v>56</v>
      </c>
      <c r="H9">
        <v>5000</v>
      </c>
      <c r="I9">
        <v>16</v>
      </c>
      <c r="J9">
        <f t="shared" si="9"/>
        <v>250000000000</v>
      </c>
      <c r="K9">
        <v>96080003.625</v>
      </c>
      <c r="L9" s="1">
        <f t="shared" si="10"/>
        <v>768640029</v>
      </c>
      <c r="M9" s="10">
        <f t="shared" si="11"/>
        <v>600</v>
      </c>
      <c r="N9">
        <f t="shared" si="0"/>
        <v>5242880</v>
      </c>
      <c r="O9">
        <f t="shared" si="12"/>
        <v>1321.9783155054649</v>
      </c>
      <c r="P9" s="10">
        <f t="shared" si="13"/>
        <v>325.24977956879212</v>
      </c>
      <c r="Q9" s="10">
        <f t="shared" si="1"/>
        <v>1321.9783155054649</v>
      </c>
      <c r="R9">
        <f t="shared" si="2"/>
        <v>1045.5416402355756</v>
      </c>
      <c r="S9" s="10">
        <f t="shared" si="3"/>
        <v>660.98915775273247</v>
      </c>
      <c r="T9" s="1">
        <f t="shared" si="4"/>
        <v>142.76479122308774</v>
      </c>
      <c r="U9" s="1">
        <f t="shared" si="14"/>
        <v>-6.1602234101233957E-2</v>
      </c>
      <c r="V9">
        <f t="shared" si="15"/>
        <v>142.70318898898651</v>
      </c>
      <c r="W9">
        <f t="shared" si="5"/>
        <v>142.76479122308774</v>
      </c>
      <c r="X9" s="1">
        <f t="shared" si="6"/>
        <v>92.716721984704748</v>
      </c>
      <c r="Y9" s="1">
        <f t="shared" si="16"/>
        <v>4.0541694067569773</v>
      </c>
      <c r="Z9" s="1">
        <f t="shared" si="17"/>
        <v>278.08452196641639</v>
      </c>
      <c r="AA9">
        <f t="shared" si="18"/>
        <v>374.85541335787809</v>
      </c>
      <c r="AB9">
        <v>1.0869949999999999</v>
      </c>
      <c r="AC9">
        <v>315.77204749999999</v>
      </c>
      <c r="AD9">
        <f t="shared" si="19"/>
        <v>229.9918582882166</v>
      </c>
      <c r="AE9" s="1">
        <f t="shared" si="20"/>
        <v>5.6569903559813985</v>
      </c>
      <c r="AF9">
        <f t="shared" si="7"/>
        <v>13033.895852610891</v>
      </c>
      <c r="AG9">
        <f t="shared" si="21"/>
        <v>13028.228647692631</v>
      </c>
      <c r="AH9">
        <f t="shared" si="8"/>
        <v>18.710765036249168</v>
      </c>
      <c r="AK9" s="10"/>
      <c r="AM9" s="10"/>
      <c r="AU9" s="1"/>
    </row>
    <row r="10" spans="1:47">
      <c r="A10" s="4" t="s">
        <v>4</v>
      </c>
      <c r="B10" s="4" t="s">
        <v>5</v>
      </c>
      <c r="C10" s="5">
        <v>22347</v>
      </c>
      <c r="D10" s="5">
        <v>23009</v>
      </c>
      <c r="H10">
        <v>5500</v>
      </c>
      <c r="I10">
        <v>8</v>
      </c>
      <c r="J10">
        <f t="shared" si="9"/>
        <v>332750000000</v>
      </c>
      <c r="K10">
        <v>124086783.125</v>
      </c>
      <c r="L10" s="1">
        <f t="shared" si="10"/>
        <v>992694265</v>
      </c>
      <c r="M10" s="10">
        <f t="shared" si="11"/>
        <v>726</v>
      </c>
      <c r="N10">
        <f t="shared" si="0"/>
        <v>5242880</v>
      </c>
      <c r="O10">
        <f t="shared" si="12"/>
        <v>1321.9783155054649</v>
      </c>
      <c r="P10" s="10">
        <f t="shared" si="13"/>
        <v>335.198874146815</v>
      </c>
      <c r="Q10" s="10">
        <f t="shared" si="1"/>
        <v>1321.9783155054649</v>
      </c>
      <c r="R10">
        <f t="shared" si="2"/>
        <v>1065.8023815106969</v>
      </c>
      <c r="S10" s="10">
        <f t="shared" si="3"/>
        <v>660.98915775273247</v>
      </c>
      <c r="T10" s="1">
        <f t="shared" si="4"/>
        <v>190.0199371179298</v>
      </c>
      <c r="U10" s="1">
        <f t="shared" si="14"/>
        <v>-7.9558938119630995E-2</v>
      </c>
      <c r="V10">
        <f t="shared" si="15"/>
        <v>189.94037817981018</v>
      </c>
      <c r="W10">
        <f t="shared" si="5"/>
        <v>190.0199371179298</v>
      </c>
      <c r="X10" s="1">
        <f t="shared" si="6"/>
        <v>123.40595696164202</v>
      </c>
      <c r="Y10" s="1">
        <f t="shared" si="16"/>
        <v>5.2359369374270557</v>
      </c>
      <c r="Z10" s="1">
        <f t="shared" si="17"/>
        <v>369.34910961476925</v>
      </c>
      <c r="AA10">
        <f t="shared" si="18"/>
        <v>497.99100351383834</v>
      </c>
      <c r="AB10">
        <v>1.4437359999999999</v>
      </c>
      <c r="AC10">
        <v>418.98662455999994</v>
      </c>
      <c r="AD10">
        <f t="shared" si="19"/>
        <v>230.47842541849755</v>
      </c>
      <c r="AE10" s="1">
        <f t="shared" si="20"/>
        <v>5.5006968864113661</v>
      </c>
      <c r="AF10">
        <f t="shared" si="7"/>
        <v>13061.681714519122</v>
      </c>
      <c r="AG10">
        <f t="shared" si="21"/>
        <v>13056.171085282225</v>
      </c>
      <c r="AH10">
        <f t="shared" si="8"/>
        <v>18.856062299555525</v>
      </c>
      <c r="AK10" s="10"/>
      <c r="AM10" s="10"/>
      <c r="AU10" s="1"/>
    </row>
    <row r="11" spans="1:47">
      <c r="A11" s="4" t="s">
        <v>4</v>
      </c>
      <c r="B11" s="4" t="s">
        <v>6</v>
      </c>
      <c r="C11" s="5">
        <v>78.900000000000006</v>
      </c>
      <c r="D11" s="5">
        <v>860.64</v>
      </c>
      <c r="H11">
        <v>6000</v>
      </c>
      <c r="I11">
        <v>8</v>
      </c>
      <c r="J11">
        <f t="shared" si="9"/>
        <v>432000000000</v>
      </c>
      <c r="K11">
        <v>162678466.875</v>
      </c>
      <c r="L11" s="1">
        <f t="shared" si="10"/>
        <v>1301427735</v>
      </c>
      <c r="M11" s="10">
        <f t="shared" si="11"/>
        <v>864</v>
      </c>
      <c r="N11">
        <f t="shared" si="0"/>
        <v>5242880</v>
      </c>
      <c r="O11">
        <f t="shared" si="12"/>
        <v>1321.9783155054649</v>
      </c>
      <c r="P11" s="10">
        <f t="shared" si="13"/>
        <v>331.94313320823767</v>
      </c>
      <c r="Q11" s="10">
        <f t="shared" si="1"/>
        <v>1321.9783155054649</v>
      </c>
      <c r="R11">
        <f t="shared" si="2"/>
        <v>1083.2960098004908</v>
      </c>
      <c r="S11" s="10">
        <f t="shared" si="3"/>
        <v>660.98915775273247</v>
      </c>
      <c r="T11" s="1">
        <f t="shared" si="4"/>
        <v>246.69755923349564</v>
      </c>
      <c r="U11" s="1">
        <f t="shared" si="14"/>
        <v>-0.10430221296386409</v>
      </c>
      <c r="V11">
        <f t="shared" si="15"/>
        <v>246.59325702053178</v>
      </c>
      <c r="W11">
        <f t="shared" si="5"/>
        <v>246.69755923349564</v>
      </c>
      <c r="X11" s="1">
        <f t="shared" si="6"/>
        <v>160.21449558956979</v>
      </c>
      <c r="Y11" s="1">
        <f t="shared" si="16"/>
        <v>6.8643426171889192</v>
      </c>
      <c r="Z11" s="1">
        <f t="shared" si="17"/>
        <v>475.56304757394008</v>
      </c>
      <c r="AA11">
        <f t="shared" si="18"/>
        <v>642.64188578069877</v>
      </c>
      <c r="AB11">
        <v>1.8589119999999999</v>
      </c>
      <c r="AC11">
        <v>540.68600418547328</v>
      </c>
      <c r="AD11">
        <f t="shared" si="19"/>
        <v>232.39400251329809</v>
      </c>
      <c r="AE11" s="1">
        <f t="shared" si="20"/>
        <v>5.6008148207123307</v>
      </c>
      <c r="AF11">
        <f t="shared" si="7"/>
        <v>13171.072500123495</v>
      </c>
      <c r="AG11">
        <f t="shared" si="21"/>
        <v>13165.461572174036</v>
      </c>
      <c r="AH11">
        <f t="shared" si="8"/>
        <v>18.856763594023278</v>
      </c>
      <c r="AK11" s="10"/>
      <c r="AM11" s="10"/>
      <c r="AU11" s="1"/>
    </row>
    <row r="12" spans="1:47">
      <c r="A12" s="4" t="s">
        <v>7</v>
      </c>
      <c r="B12" s="4" t="s">
        <v>5</v>
      </c>
      <c r="C12" s="5">
        <v>1100</v>
      </c>
      <c r="D12" s="5">
        <v>1630</v>
      </c>
      <c r="H12">
        <v>6500</v>
      </c>
      <c r="I12">
        <v>8</v>
      </c>
      <c r="J12">
        <f t="shared" si="9"/>
        <v>549250000000</v>
      </c>
      <c r="K12">
        <v>202150105.5</v>
      </c>
      <c r="L12" s="1">
        <f t="shared" si="10"/>
        <v>1617200844</v>
      </c>
      <c r="M12" s="10">
        <f t="shared" si="11"/>
        <v>1014</v>
      </c>
      <c r="N12">
        <f t="shared" si="0"/>
        <v>5242880</v>
      </c>
      <c r="O12">
        <f t="shared" si="12"/>
        <v>1321.9783155054649</v>
      </c>
      <c r="P12" s="10">
        <f t="shared" si="13"/>
        <v>339.63004783096687</v>
      </c>
      <c r="Q12" s="10">
        <f t="shared" si="1"/>
        <v>1321.9783155054649</v>
      </c>
      <c r="R12">
        <f t="shared" si="2"/>
        <v>1098.553167010441</v>
      </c>
      <c r="S12" s="10">
        <f t="shared" si="3"/>
        <v>660.98915775273247</v>
      </c>
      <c r="T12" s="1">
        <f t="shared" si="4"/>
        <v>313.65424631712381</v>
      </c>
      <c r="U12" s="1">
        <f t="shared" si="14"/>
        <v>-0.1296096758197863</v>
      </c>
      <c r="V12">
        <f t="shared" si="15"/>
        <v>313.52463664130403</v>
      </c>
      <c r="W12">
        <f t="shared" si="5"/>
        <v>313.65424631712381</v>
      </c>
      <c r="X12" s="1">
        <f t="shared" si="6"/>
        <v>203.69863820039632</v>
      </c>
      <c r="Y12" s="1">
        <f t="shared" si="16"/>
        <v>8.5298786674644589</v>
      </c>
      <c r="Z12" s="1">
        <f t="shared" si="17"/>
        <v>601.79583743987598</v>
      </c>
      <c r="AA12">
        <f t="shared" si="18"/>
        <v>814.02435430773676</v>
      </c>
      <c r="AB12">
        <v>2.3523390000000002</v>
      </c>
      <c r="AC12">
        <v>682.67818203750005</v>
      </c>
      <c r="AD12">
        <f t="shared" si="19"/>
        <v>233.4910061857581</v>
      </c>
      <c r="AE12" s="1">
        <f t="shared" si="20"/>
        <v>5.4998904290580555</v>
      </c>
      <c r="AF12">
        <f t="shared" si="7"/>
        <v>13233.717900231377</v>
      </c>
      <c r="AG12">
        <f t="shared" si="21"/>
        <v>13228.208078908017</v>
      </c>
      <c r="AH12">
        <f t="shared" si="8"/>
        <v>19.239837411857078</v>
      </c>
      <c r="AK12" s="10"/>
      <c r="AM12" s="10"/>
      <c r="AU12" s="1"/>
    </row>
    <row r="13" spans="1:47">
      <c r="A13" s="4" t="s">
        <v>7</v>
      </c>
      <c r="B13" s="4" t="s">
        <v>6</v>
      </c>
      <c r="C13" s="5">
        <v>26.73</v>
      </c>
      <c r="D13" s="5">
        <v>1150</v>
      </c>
      <c r="H13">
        <v>7500</v>
      </c>
      <c r="I13">
        <v>4</v>
      </c>
      <c r="J13">
        <f t="shared" si="9"/>
        <v>843750000000</v>
      </c>
      <c r="K13">
        <v>306042928.5</v>
      </c>
      <c r="L13" s="1">
        <f t="shared" si="10"/>
        <v>2448343428</v>
      </c>
      <c r="M13" s="10">
        <f t="shared" si="11"/>
        <v>1350</v>
      </c>
      <c r="N13">
        <f t="shared" si="0"/>
        <v>5242880</v>
      </c>
      <c r="O13">
        <f t="shared" si="12"/>
        <v>1321.9783155054649</v>
      </c>
      <c r="P13" s="10">
        <f t="shared" si="13"/>
        <v>344.6207710693763</v>
      </c>
      <c r="Q13" s="10">
        <f t="shared" si="1"/>
        <v>1321.9783155054649</v>
      </c>
      <c r="R13">
        <f t="shared" si="2"/>
        <v>1123.8791359149816</v>
      </c>
      <c r="S13" s="10">
        <f t="shared" si="3"/>
        <v>660.98915775273247</v>
      </c>
      <c r="T13" s="1">
        <f t="shared" si="4"/>
        <v>481.83117037792118</v>
      </c>
      <c r="U13" s="1">
        <f t="shared" si="14"/>
        <v>-0.19622114295568863</v>
      </c>
      <c r="V13">
        <f t="shared" si="15"/>
        <v>481.63494923496552</v>
      </c>
      <c r="W13">
        <f t="shared" si="5"/>
        <v>481.83117037792118</v>
      </c>
      <c r="X13" s="1">
        <f t="shared" si="6"/>
        <v>312.9189366983785</v>
      </c>
      <c r="Y13" s="1">
        <f t="shared" si="16"/>
        <v>12.913715976964951</v>
      </c>
      <c r="Z13" s="1">
        <f t="shared" si="17"/>
        <v>921.62623147558236</v>
      </c>
      <c r="AA13">
        <f t="shared" si="18"/>
        <v>1247.4588841509258</v>
      </c>
      <c r="AB13">
        <v>3.6025130000000001</v>
      </c>
      <c r="AC13">
        <v>1054.27542945</v>
      </c>
      <c r="AD13">
        <f t="shared" si="19"/>
        <v>234.21150735611502</v>
      </c>
      <c r="AE13" s="1">
        <f t="shared" si="20"/>
        <v>5.436967867707903</v>
      </c>
      <c r="AF13">
        <f t="shared" si="7"/>
        <v>13274.862779896177</v>
      </c>
      <c r="AG13">
        <f t="shared" si="21"/>
        <v>13269.415994750485</v>
      </c>
      <c r="AH13">
        <f t="shared" si="8"/>
        <v>18.323812668356187</v>
      </c>
      <c r="AK13" s="10"/>
      <c r="AM13" s="10"/>
      <c r="AU13" s="1"/>
    </row>
    <row r="14" spans="1:47">
      <c r="A14" s="4" t="s">
        <v>8</v>
      </c>
      <c r="B14" s="4" t="s">
        <v>5</v>
      </c>
      <c r="C14" s="11">
        <v>6.7511000000000001</v>
      </c>
      <c r="D14" s="11">
        <v>21.844899999999999</v>
      </c>
      <c r="H14">
        <v>8000</v>
      </c>
      <c r="I14">
        <v>4</v>
      </c>
      <c r="J14">
        <f t="shared" si="9"/>
        <v>1024000000000</v>
      </c>
      <c r="K14">
        <v>368630466.75</v>
      </c>
      <c r="L14" s="1">
        <f t="shared" si="10"/>
        <v>2949043734</v>
      </c>
      <c r="M14" s="10">
        <f t="shared" si="11"/>
        <v>1536</v>
      </c>
      <c r="N14">
        <f t="shared" si="0"/>
        <v>5242880</v>
      </c>
      <c r="O14">
        <f t="shared" si="12"/>
        <v>1321.9783155054649</v>
      </c>
      <c r="P14" s="10">
        <f t="shared" si="13"/>
        <v>347.23120182794821</v>
      </c>
      <c r="Q14" s="10">
        <f t="shared" si="1"/>
        <v>1321.9783155054649</v>
      </c>
      <c r="R14">
        <f t="shared" si="2"/>
        <v>1134.5045189016048</v>
      </c>
      <c r="S14" s="10">
        <f t="shared" si="3"/>
        <v>660.98915775273247</v>
      </c>
      <c r="T14" s="1">
        <f t="shared" si="4"/>
        <v>584.7645848497674</v>
      </c>
      <c r="U14" s="1">
        <f t="shared" si="14"/>
        <v>-0.23634949472120859</v>
      </c>
      <c r="V14">
        <f t="shared" si="15"/>
        <v>584.52823535504615</v>
      </c>
      <c r="W14">
        <f t="shared" si="5"/>
        <v>584.7645848497674</v>
      </c>
      <c r="X14" s="1">
        <f t="shared" si="6"/>
        <v>379.76769324935066</v>
      </c>
      <c r="Y14" s="1">
        <f t="shared" si="16"/>
        <v>15.55464513229399</v>
      </c>
      <c r="Z14" s="1">
        <f t="shared" si="17"/>
        <v>1115.5257135159229</v>
      </c>
      <c r="AA14">
        <f t="shared" si="18"/>
        <v>1510.8480518975675</v>
      </c>
      <c r="AB14">
        <v>4.3604399999999996</v>
      </c>
      <c r="AC14">
        <v>1271.2045237499999</v>
      </c>
      <c r="AD14">
        <f t="shared" si="19"/>
        <v>234.83868600416471</v>
      </c>
      <c r="AE14" s="1">
        <f t="shared" si="20"/>
        <v>5.4105434020419958</v>
      </c>
      <c r="AF14">
        <f t="shared" si="7"/>
        <v>13310.678391395533</v>
      </c>
      <c r="AG14">
        <f t="shared" si="21"/>
        <v>13305.258078428924</v>
      </c>
      <c r="AH14">
        <f t="shared" si="8"/>
        <v>18.851689375729194</v>
      </c>
      <c r="AK14" s="10"/>
      <c r="AM14" s="10"/>
    </row>
    <row r="15" spans="1:47">
      <c r="A15" s="4" t="s">
        <v>8</v>
      </c>
      <c r="B15" s="4" t="s">
        <v>6</v>
      </c>
      <c r="C15" s="5">
        <v>13.1629</v>
      </c>
      <c r="D15" s="5">
        <v>46.174599999999998</v>
      </c>
      <c r="H15">
        <v>8500</v>
      </c>
      <c r="I15">
        <v>2</v>
      </c>
      <c r="J15">
        <f t="shared" si="9"/>
        <v>1228250000000</v>
      </c>
      <c r="K15">
        <v>439253229.5</v>
      </c>
      <c r="L15" s="1">
        <f t="shared" si="10"/>
        <v>3514025836</v>
      </c>
      <c r="M15" s="10">
        <f t="shared" si="11"/>
        <v>1734</v>
      </c>
      <c r="N15">
        <f t="shared" si="0"/>
        <v>5242880</v>
      </c>
      <c r="O15">
        <f t="shared" si="12"/>
        <v>1321.9783155054649</v>
      </c>
      <c r="P15" s="10">
        <f t="shared" si="13"/>
        <v>349.52787979445009</v>
      </c>
      <c r="Q15" s="10">
        <f t="shared" si="1"/>
        <v>1321.9783155054649</v>
      </c>
      <c r="R15">
        <f t="shared" si="2"/>
        <v>1144.0481052638299</v>
      </c>
      <c r="S15" s="10">
        <f t="shared" si="3"/>
        <v>660.98915775273247</v>
      </c>
      <c r="T15" s="1">
        <f t="shared" si="4"/>
        <v>701.40341927903012</v>
      </c>
      <c r="U15" s="1">
        <f t="shared" si="14"/>
        <v>-0.28162967581676174</v>
      </c>
      <c r="V15">
        <f t="shared" si="15"/>
        <v>701.1217896032133</v>
      </c>
      <c r="W15">
        <f t="shared" si="5"/>
        <v>701.40341927903012</v>
      </c>
      <c r="X15" s="1">
        <f t="shared" si="6"/>
        <v>455.51725511085442</v>
      </c>
      <c r="Y15" s="1">
        <f t="shared" si="16"/>
        <v>18.534626745109069</v>
      </c>
      <c r="Z15" s="1">
        <f t="shared" si="17"/>
        <v>1430.8174505162187</v>
      </c>
      <c r="AA15">
        <f t="shared" si="18"/>
        <v>1904.8693323721823</v>
      </c>
      <c r="AB15">
        <v>5.592873</v>
      </c>
      <c r="AC15">
        <v>1624.4188913308476</v>
      </c>
      <c r="AD15">
        <f t="shared" si="19"/>
        <v>219.60984989289048</v>
      </c>
      <c r="AE15" s="1">
        <f t="shared" si="20"/>
        <v>5.0264339433418206</v>
      </c>
      <c r="AF15">
        <f t="shared" si="7"/>
        <v>12441.021748196859</v>
      </c>
      <c r="AG15">
        <f t="shared" si="21"/>
        <v>12435.98623825739</v>
      </c>
      <c r="AH15">
        <f t="shared" si="8"/>
        <v>17.264662614922454</v>
      </c>
      <c r="AK15" s="10"/>
      <c r="AM15" s="10"/>
    </row>
    <row r="16" spans="1:47">
      <c r="H16">
        <v>9000</v>
      </c>
      <c r="I16">
        <v>2</v>
      </c>
      <c r="J16">
        <f t="shared" si="9"/>
        <v>1458000000000</v>
      </c>
      <c r="K16">
        <v>517835428</v>
      </c>
      <c r="L16" s="1">
        <f t="shared" si="10"/>
        <v>4142683424</v>
      </c>
      <c r="M16" s="10">
        <f t="shared" si="11"/>
        <v>1944</v>
      </c>
      <c r="N16">
        <f t="shared" si="0"/>
        <v>5242880</v>
      </c>
      <c r="O16">
        <f t="shared" si="12"/>
        <v>1321.9783155054649</v>
      </c>
      <c r="P16" s="10">
        <f t="shared" si="13"/>
        <v>351.94579232226653</v>
      </c>
      <c r="Q16" s="10">
        <f t="shared" si="1"/>
        <v>1321.9783155054649</v>
      </c>
      <c r="R16">
        <f t="shared" si="2"/>
        <v>1152.6671027468199</v>
      </c>
      <c r="S16" s="10">
        <f t="shared" si="3"/>
        <v>660.98915775273247</v>
      </c>
      <c r="T16" s="1">
        <f t="shared" si="4"/>
        <v>832.60426241304776</v>
      </c>
      <c r="U16" s="1">
        <f t="shared" si="14"/>
        <v>-0.33201309385950473</v>
      </c>
      <c r="V16">
        <f t="shared" si="15"/>
        <v>832.27224931918829</v>
      </c>
      <c r="W16">
        <f t="shared" si="5"/>
        <v>832.60426241304776</v>
      </c>
      <c r="X16" s="1">
        <f t="shared" si="6"/>
        <v>540.72392261479808</v>
      </c>
      <c r="Y16" s="1">
        <f t="shared" si="16"/>
        <v>21.850462851005179</v>
      </c>
      <c r="Z16" s="1">
        <f t="shared" si="17"/>
        <v>1588.5171709585318</v>
      </c>
      <c r="AA16">
        <f t="shared" si="18"/>
        <v>2151.0915564243351</v>
      </c>
      <c r="AB16">
        <v>6.2092999999999998</v>
      </c>
      <c r="AC16">
        <v>1806.1724736374927</v>
      </c>
      <c r="AD16">
        <f t="shared" si="19"/>
        <v>234.80907670751935</v>
      </c>
      <c r="AE16" s="1">
        <f t="shared" si="20"/>
        <v>5.337391878633662</v>
      </c>
      <c r="AF16">
        <f t="shared" si="7"/>
        <v>13308.987525373999</v>
      </c>
      <c r="AG16">
        <f t="shared" si="21"/>
        <v>13303.640496017075</v>
      </c>
      <c r="AH16">
        <f t="shared" si="8"/>
        <v>19.096685827140409</v>
      </c>
      <c r="AK16" s="10"/>
      <c r="AM16" s="10"/>
    </row>
    <row r="17" spans="1:55">
      <c r="A17" t="s">
        <v>57</v>
      </c>
      <c r="H17">
        <v>9500</v>
      </c>
      <c r="I17">
        <v>2</v>
      </c>
      <c r="J17">
        <f t="shared" si="9"/>
        <v>1714750000000</v>
      </c>
      <c r="K17">
        <v>608405696.5</v>
      </c>
      <c r="L17" s="1">
        <f t="shared" si="10"/>
        <v>4867245572</v>
      </c>
      <c r="M17" s="10">
        <f t="shared" si="11"/>
        <v>2166</v>
      </c>
      <c r="N17">
        <f t="shared" si="0"/>
        <v>5242880</v>
      </c>
      <c r="O17">
        <f t="shared" si="12"/>
        <v>1321.9783155054649</v>
      </c>
      <c r="P17" s="10">
        <f t="shared" si="13"/>
        <v>352.3039827422129</v>
      </c>
      <c r="Q17" s="10">
        <f t="shared" si="1"/>
        <v>1321.9783155054649</v>
      </c>
      <c r="R17">
        <f t="shared" si="2"/>
        <v>1160.4896656748965</v>
      </c>
      <c r="S17" s="10">
        <f t="shared" si="3"/>
        <v>660.98915775273247</v>
      </c>
      <c r="T17" s="1">
        <f t="shared" si="4"/>
        <v>979.22370299915895</v>
      </c>
      <c r="U17" s="1">
        <f t="shared" si="14"/>
        <v>-0.39008273033167568</v>
      </c>
      <c r="V17">
        <f t="shared" si="15"/>
        <v>978.8336202688273</v>
      </c>
      <c r="W17">
        <f t="shared" si="5"/>
        <v>979.22370299915895</v>
      </c>
      <c r="X17" s="1">
        <f t="shared" si="6"/>
        <v>635.94399609308982</v>
      </c>
      <c r="Y17" s="1">
        <f t="shared" si="16"/>
        <v>25.672144760464672</v>
      </c>
      <c r="Z17" s="1">
        <f t="shared" si="17"/>
        <v>1898.5352550571899</v>
      </c>
      <c r="AA17">
        <f t="shared" si="18"/>
        <v>2560.1513959107442</v>
      </c>
      <c r="AB17">
        <v>7.421119</v>
      </c>
      <c r="AC17">
        <v>2155.5496418495791</v>
      </c>
      <c r="AD17">
        <f t="shared" si="19"/>
        <v>231.06353637503994</v>
      </c>
      <c r="AE17" s="1">
        <f t="shared" si="20"/>
        <v>5.2469128410418966</v>
      </c>
      <c r="AF17">
        <f t="shared" si="7"/>
        <v>13095.09501194037</v>
      </c>
      <c r="AG17">
        <f t="shared" si="21"/>
        <v>13089.838624994793</v>
      </c>
      <c r="AH17">
        <f t="shared" si="8"/>
        <v>18.770235962368968</v>
      </c>
      <c r="AK17" s="10"/>
      <c r="AM17" s="10"/>
    </row>
    <row r="18" spans="1:55">
      <c r="B18" t="s">
        <v>29</v>
      </c>
      <c r="C18" t="s">
        <v>26</v>
      </c>
      <c r="D18" t="s">
        <v>30</v>
      </c>
      <c r="E18" t="s">
        <v>27</v>
      </c>
      <c r="F18" t="s">
        <v>28</v>
      </c>
      <c r="H18">
        <v>10000</v>
      </c>
      <c r="I18">
        <v>2</v>
      </c>
      <c r="J18">
        <f t="shared" si="9"/>
        <v>2000000000000</v>
      </c>
      <c r="K18">
        <v>703284608</v>
      </c>
      <c r="L18" s="1">
        <f t="shared" si="10"/>
        <v>5626276864</v>
      </c>
      <c r="M18" s="10">
        <f t="shared" si="11"/>
        <v>2400</v>
      </c>
      <c r="N18">
        <f t="shared" si="0"/>
        <v>5242880</v>
      </c>
      <c r="O18">
        <f t="shared" si="12"/>
        <v>1321.9783155054649</v>
      </c>
      <c r="P18" s="10">
        <f t="shared" si="13"/>
        <v>355.47486345670171</v>
      </c>
      <c r="Q18" s="10">
        <f t="shared" si="1"/>
        <v>1321.9783155054649</v>
      </c>
      <c r="R18">
        <f t="shared" si="2"/>
        <v>1167.6213102219194</v>
      </c>
      <c r="S18" s="10">
        <f t="shared" si="3"/>
        <v>660.98915775273247</v>
      </c>
      <c r="T18" s="1">
        <f t="shared" si="4"/>
        <v>1142.1183297847019</v>
      </c>
      <c r="U18" s="1">
        <f t="shared" si="14"/>
        <v>-0.45091487746923525</v>
      </c>
      <c r="V18">
        <f t="shared" si="15"/>
        <v>1141.6674149072328</v>
      </c>
      <c r="W18">
        <f t="shared" si="5"/>
        <v>1142.1183297847019</v>
      </c>
      <c r="X18" s="1">
        <f t="shared" si="6"/>
        <v>741.73377587763798</v>
      </c>
      <c r="Y18" s="1">
        <f t="shared" si="16"/>
        <v>29.675633164264188</v>
      </c>
      <c r="Z18" s="1">
        <f t="shared" si="17"/>
        <v>2172.0550254604004</v>
      </c>
      <c r="AA18">
        <f t="shared" si="18"/>
        <v>2943.4644345023025</v>
      </c>
      <c r="AB18">
        <v>8.4902709999999999</v>
      </c>
      <c r="AC18">
        <v>2472.3669151999998</v>
      </c>
      <c r="AD18">
        <f t="shared" si="19"/>
        <v>235.56374113382248</v>
      </c>
      <c r="AE18" s="1">
        <f t="shared" si="20"/>
        <v>5.3013873069540418</v>
      </c>
      <c r="AF18">
        <f t="shared" si="7"/>
        <v>13352.08332907986</v>
      </c>
      <c r="AG18">
        <f t="shared" si="21"/>
        <v>13346.772369306385</v>
      </c>
      <c r="AH18">
        <f t="shared" si="8"/>
        <v>19.054514781200822</v>
      </c>
      <c r="AK18" s="10"/>
      <c r="AM18" s="10"/>
    </row>
    <row r="19" spans="1:55">
      <c r="A19" t="s">
        <v>104</v>
      </c>
      <c r="B19">
        <v>0.57105916489235098</v>
      </c>
      <c r="C19">
        <v>-8.0144452249485895E-2</v>
      </c>
      <c r="D19">
        <v>3.7086688793881897E-2</v>
      </c>
      <c r="E19">
        <v>0.52744708235289905</v>
      </c>
      <c r="F19">
        <v>25.582870387298598</v>
      </c>
      <c r="L19" s="1"/>
      <c r="M19" s="10"/>
      <c r="P19" s="10"/>
      <c r="Q19" s="10"/>
      <c r="S19" s="10"/>
      <c r="AK19" s="10"/>
      <c r="AM19" s="10"/>
    </row>
    <row r="20" spans="1:55">
      <c r="A20" t="s">
        <v>105</v>
      </c>
      <c r="B20">
        <v>0.57105916489235098</v>
      </c>
      <c r="C20">
        <v>-8.0144452249485895E-2</v>
      </c>
      <c r="D20">
        <v>3.7086688793881897E-2</v>
      </c>
      <c r="E20">
        <v>0.52744708235289905</v>
      </c>
      <c r="F20">
        <v>25.582870387298598</v>
      </c>
      <c r="O20" s="9"/>
      <c r="AK20" s="10"/>
      <c r="AM20" s="10"/>
    </row>
    <row r="21" spans="1:55">
      <c r="A21" t="s">
        <v>104</v>
      </c>
      <c r="B21">
        <v>0.57105916489235098</v>
      </c>
      <c r="C21">
        <v>-8.0144452249485895E-2</v>
      </c>
      <c r="D21">
        <v>3.7086688793881897E-2</v>
      </c>
      <c r="E21">
        <v>0.52744708235289905</v>
      </c>
      <c r="F21">
        <v>25.582870387298598</v>
      </c>
      <c r="H21" s="4" t="s">
        <v>46</v>
      </c>
      <c r="I21" s="4"/>
      <c r="O21" s="9"/>
      <c r="P21" s="9"/>
      <c r="AK21" s="10"/>
      <c r="AM21" s="10"/>
    </row>
    <row r="22" spans="1:55">
      <c r="A22" t="s">
        <v>105</v>
      </c>
      <c r="B22">
        <v>0.57105916489235098</v>
      </c>
      <c r="C22">
        <v>-8.0144452249485895E-2</v>
      </c>
      <c r="D22">
        <v>3.7086688793881897E-2</v>
      </c>
      <c r="E22">
        <v>0.52744708235289905</v>
      </c>
      <c r="F22">
        <v>25.582870387298598</v>
      </c>
      <c r="H22" t="s">
        <v>32</v>
      </c>
      <c r="I22" t="s">
        <v>72</v>
      </c>
      <c r="J22" t="s">
        <v>33</v>
      </c>
      <c r="K22" t="s">
        <v>74</v>
      </c>
      <c r="L22" t="s">
        <v>73</v>
      </c>
      <c r="M22" t="s">
        <v>61</v>
      </c>
      <c r="N22" t="s">
        <v>71</v>
      </c>
      <c r="O22" t="s">
        <v>69</v>
      </c>
      <c r="P22" s="9" t="s">
        <v>59</v>
      </c>
      <c r="Q22" t="s">
        <v>66</v>
      </c>
      <c r="R22" t="s">
        <v>70</v>
      </c>
      <c r="S22" t="s">
        <v>67</v>
      </c>
      <c r="T22" t="s">
        <v>34</v>
      </c>
      <c r="U22" t="s">
        <v>35</v>
      </c>
      <c r="V22" t="s">
        <v>36</v>
      </c>
      <c r="W22" t="s">
        <v>37</v>
      </c>
      <c r="X22" t="s">
        <v>38</v>
      </c>
      <c r="Y22" t="s">
        <v>39</v>
      </c>
      <c r="Z22" t="s">
        <v>40</v>
      </c>
      <c r="AA22" t="s">
        <v>41</v>
      </c>
      <c r="AB22" t="s">
        <v>42</v>
      </c>
      <c r="AC22" t="s">
        <v>43</v>
      </c>
      <c r="AD22" t="s">
        <v>25</v>
      </c>
      <c r="AE22" t="s">
        <v>97</v>
      </c>
      <c r="AF22" t="s">
        <v>44</v>
      </c>
      <c r="AG22" t="s">
        <v>45</v>
      </c>
      <c r="AK22" s="10"/>
      <c r="AM22" s="10"/>
    </row>
    <row r="23" spans="1:55">
      <c r="A23" t="s">
        <v>104</v>
      </c>
      <c r="B23">
        <v>0.57105916489235098</v>
      </c>
      <c r="C23">
        <v>-8.0144452249485895E-2</v>
      </c>
      <c r="D23">
        <v>3.7086688793881897E-2</v>
      </c>
      <c r="E23">
        <v>0.52744708235289905</v>
      </c>
      <c r="F23">
        <v>25.582870387298598</v>
      </c>
      <c r="H23">
        <v>1400</v>
      </c>
      <c r="I23">
        <v>4</v>
      </c>
      <c r="J23">
        <f t="shared" ref="J23:J39" si="22">2*H23^3</f>
        <v>5488000000</v>
      </c>
      <c r="K23" s="6">
        <v>634130.75</v>
      </c>
      <c r="L23">
        <f>K23*8</f>
        <v>5073046</v>
      </c>
      <c r="M23" s="10">
        <f>(3*H23^2)*8/1000000</f>
        <v>47.04</v>
      </c>
      <c r="N23">
        <f t="shared" ref="N23:N39" si="23">40*2^20/8</f>
        <v>5242880</v>
      </c>
      <c r="O23">
        <f t="shared" ref="O23:O39" si="24">SQRT(N23/3)</f>
        <v>1321.9783155054649</v>
      </c>
      <c r="P23" s="10">
        <f>J23/L23</f>
        <v>1081.7958283839728</v>
      </c>
      <c r="Q23" s="10">
        <f>SQRT(N23/3)</f>
        <v>1321.9783155054649</v>
      </c>
      <c r="R23">
        <f t="shared" ref="R23:R39" si="25">H23/(1+H23/O23)</f>
        <v>679.93548338167682</v>
      </c>
      <c r="S23" s="10">
        <f t="shared" ref="S23:S39" si="26">0.5*SQRT(N23/3)</f>
        <v>660.98915775273247</v>
      </c>
      <c r="T23" s="1">
        <f t="shared" ref="T23:T39" si="27">$B$28*J23</f>
        <v>3.1339726969292223</v>
      </c>
      <c r="U23" s="1">
        <f>$C$28*L23</f>
        <v>-4.0657649290644544E-4</v>
      </c>
      <c r="V23">
        <f t="shared" ref="V23:V39" si="28">T23+U23</f>
        <v>3.1335661204363157</v>
      </c>
      <c r="W23">
        <f t="shared" ref="W23:W39" si="29">MAX(T23,U23)</f>
        <v>3.1339726969292223</v>
      </c>
      <c r="X23" s="1">
        <f t="shared" ref="X23:X39" si="30">$D$28*J23</f>
        <v>2.0353174810082386</v>
      </c>
      <c r="Y23" s="1">
        <f>$E$28*L23</f>
        <v>2.6757633113420453E-2</v>
      </c>
      <c r="Z23" s="1">
        <f t="shared" ref="Z23:Z39" si="31">AB23*$F$28</f>
        <v>5855.4543427960052</v>
      </c>
      <c r="AA23">
        <f t="shared" ref="AA23:AA39" si="32">SUM(X23:Z23)</f>
        <v>5857.5164179101266</v>
      </c>
      <c r="AB23">
        <v>22.88818359375</v>
      </c>
      <c r="AC23">
        <v>5587.2917175292969</v>
      </c>
      <c r="AD23">
        <f>J23/(AB23*1000000000)</f>
        <v>0.23977437866666668</v>
      </c>
      <c r="AE23">
        <f>(L23*8)/AB23/1000000000</f>
        <v>1.7731580941653332E-3</v>
      </c>
      <c r="AF23">
        <f>ABS(V23-AB23)/ABS(AB23)*100</f>
        <v>86.309240715405693</v>
      </c>
      <c r="AG23">
        <f t="shared" ref="AG23:AG39" si="33">ABS(AA23-AC23)/ABS(AC23)*100</f>
        <v>4.836416533130711</v>
      </c>
      <c r="AK23" s="10"/>
      <c r="AM23" s="10"/>
    </row>
    <row r="24" spans="1:55">
      <c r="A24" t="s">
        <v>105</v>
      </c>
      <c r="B24">
        <v>0.57105916489235098</v>
      </c>
      <c r="C24">
        <v>-8.0144452249485895E-2</v>
      </c>
      <c r="D24">
        <v>3.7086688793881897E-2</v>
      </c>
      <c r="E24">
        <v>0.52744708235289905</v>
      </c>
      <c r="F24">
        <v>25.582870387298598</v>
      </c>
      <c r="H24">
        <v>1500</v>
      </c>
      <c r="I24">
        <v>4</v>
      </c>
      <c r="J24">
        <f t="shared" si="22"/>
        <v>6750000000</v>
      </c>
      <c r="K24">
        <v>2563328.5</v>
      </c>
      <c r="L24">
        <f t="shared" ref="L24:L38" si="34">K24*8</f>
        <v>20506628</v>
      </c>
      <c r="M24" s="10">
        <f t="shared" ref="M24:M39" si="35">(3*H24^2)*8/1000000</f>
        <v>54</v>
      </c>
      <c r="N24">
        <f t="shared" si="23"/>
        <v>5242880</v>
      </c>
      <c r="O24">
        <f t="shared" si="24"/>
        <v>1321.9783155054649</v>
      </c>
      <c r="P24" s="10">
        <f t="shared" ref="P24:P27" si="36">J24/L24</f>
        <v>329.16186903083235</v>
      </c>
      <c r="Q24" s="10">
        <f t="shared" ref="Q24:Q39" si="37">SQRT(N24/3)</f>
        <v>1321.9783155054649</v>
      </c>
      <c r="R24">
        <f t="shared" si="25"/>
        <v>702.68699882019246</v>
      </c>
      <c r="S24" s="10">
        <f t="shared" si="26"/>
        <v>660.98915775273247</v>
      </c>
      <c r="T24" s="1">
        <f t="shared" si="27"/>
        <v>3.8546493630233694</v>
      </c>
      <c r="U24" s="1">
        <f t="shared" ref="U24:U39" si="38">$C$28*L24</f>
        <v>-1.6434924685439704E-3</v>
      </c>
      <c r="V24">
        <f t="shared" si="28"/>
        <v>3.8530058705548256</v>
      </c>
      <c r="W24">
        <f t="shared" si="29"/>
        <v>3.8546493630233694</v>
      </c>
      <c r="X24" s="1">
        <f t="shared" si="30"/>
        <v>2.503351493587028</v>
      </c>
      <c r="Y24" s="1">
        <f t="shared" ref="Y24:Y39" si="39">$E$28*L24</f>
        <v>0.10816161107496265</v>
      </c>
      <c r="Z24" s="1">
        <f t="shared" si="31"/>
        <v>8431.8542536262466</v>
      </c>
      <c r="AA24">
        <f t="shared" si="32"/>
        <v>8434.4657667309093</v>
      </c>
      <c r="AB24">
        <v>32.958984375</v>
      </c>
      <c r="AC24">
        <v>8105.0537109265133</v>
      </c>
      <c r="AD24">
        <f t="shared" ref="AD24:AD39" si="40">J24/(AB24*1000000000)</f>
        <v>0.20480000000000001</v>
      </c>
      <c r="AE24">
        <f t="shared" ref="AE24:AE39" si="41">(L24*8)/AB24/1000000000</f>
        <v>4.9774902689185187E-3</v>
      </c>
      <c r="AF24">
        <f t="shared" ref="AF24:AF39" si="42">ABS(V24-AB24)/ABS(AB24)*100</f>
        <v>88.309694780894404</v>
      </c>
      <c r="AG24">
        <f t="shared" si="33"/>
        <v>4.0642797389524015</v>
      </c>
      <c r="AK24" s="10"/>
      <c r="AM24" s="10"/>
    </row>
    <row r="25" spans="1:55">
      <c r="H25">
        <v>1600</v>
      </c>
      <c r="I25">
        <v>2</v>
      </c>
      <c r="J25">
        <f t="shared" si="22"/>
        <v>8192000000</v>
      </c>
      <c r="K25">
        <v>38865307</v>
      </c>
      <c r="L25">
        <f t="shared" si="34"/>
        <v>310922456</v>
      </c>
      <c r="M25" s="10">
        <f t="shared" si="35"/>
        <v>61.44</v>
      </c>
      <c r="N25">
        <f t="shared" si="23"/>
        <v>5242880</v>
      </c>
      <c r="O25">
        <f t="shared" si="24"/>
        <v>1321.9783155054649</v>
      </c>
      <c r="P25" s="10">
        <f t="shared" si="36"/>
        <v>26.347405412235648</v>
      </c>
      <c r="Q25" s="10">
        <f t="shared" si="37"/>
        <v>1321.9783155054649</v>
      </c>
      <c r="R25">
        <f t="shared" si="25"/>
        <v>723.88124634075098</v>
      </c>
      <c r="S25" s="10">
        <f t="shared" si="26"/>
        <v>660.98915775273247</v>
      </c>
      <c r="T25" s="1">
        <f t="shared" si="27"/>
        <v>4.6781166787981396</v>
      </c>
      <c r="U25" s="1">
        <f t="shared" si="38"/>
        <v>-2.491870992818488E-2</v>
      </c>
      <c r="V25">
        <f t="shared" si="28"/>
        <v>4.6531979688699545</v>
      </c>
      <c r="W25">
        <f t="shared" si="29"/>
        <v>4.6781166787981396</v>
      </c>
      <c r="X25" s="1">
        <f t="shared" si="30"/>
        <v>3.0381415459948049</v>
      </c>
      <c r="Y25" s="1">
        <f t="shared" si="39"/>
        <v>1.6399514225519762</v>
      </c>
      <c r="Z25" s="1">
        <f t="shared" si="31"/>
        <v>11476.69051188017</v>
      </c>
      <c r="AA25">
        <f t="shared" si="32"/>
        <v>11481.368604848716</v>
      </c>
      <c r="AB25" s="6">
        <v>44.86083984375</v>
      </c>
      <c r="AC25">
        <v>10979.078813016356</v>
      </c>
      <c r="AD25">
        <f t="shared" si="40"/>
        <v>0.18260915374149661</v>
      </c>
      <c r="AE25">
        <f t="shared" si="41"/>
        <v>5.5446568915417688E-2</v>
      </c>
      <c r="AF25">
        <f t="shared" si="42"/>
        <v>89.627483602453694</v>
      </c>
      <c r="AG25">
        <f t="shared" si="33"/>
        <v>4.5749720936228737</v>
      </c>
      <c r="AK25" s="10"/>
      <c r="AM25" s="10"/>
    </row>
    <row r="26" spans="1:55">
      <c r="A26" s="4" t="s">
        <v>58</v>
      </c>
      <c r="B26" s="4" t="s">
        <v>29</v>
      </c>
      <c r="C26" s="4" t="s">
        <v>26</v>
      </c>
      <c r="D26" s="4" t="s">
        <v>30</v>
      </c>
      <c r="E26" s="4" t="s">
        <v>27</v>
      </c>
      <c r="F26" s="4" t="s">
        <v>28</v>
      </c>
      <c r="H26">
        <v>1700</v>
      </c>
      <c r="I26">
        <v>2</v>
      </c>
      <c r="J26">
        <f t="shared" si="22"/>
        <v>9826000000</v>
      </c>
      <c r="K26">
        <v>91828457</v>
      </c>
      <c r="L26">
        <f t="shared" si="34"/>
        <v>734627656</v>
      </c>
      <c r="M26" s="10">
        <f t="shared" si="35"/>
        <v>69.36</v>
      </c>
      <c r="N26">
        <f t="shared" si="23"/>
        <v>5242880</v>
      </c>
      <c r="O26">
        <f t="shared" si="24"/>
        <v>1321.9783155054649</v>
      </c>
      <c r="P26" s="10">
        <f t="shared" si="36"/>
        <v>13.375483375485663</v>
      </c>
      <c r="Q26" s="10">
        <f t="shared" si="37"/>
        <v>1321.9783155054649</v>
      </c>
      <c r="R26">
        <f t="shared" si="25"/>
        <v>743.67282016164631</v>
      </c>
      <c r="S26" s="10">
        <f t="shared" si="26"/>
        <v>660.98915775273247</v>
      </c>
      <c r="T26" s="1">
        <f t="shared" si="27"/>
        <v>5.6112273542322413</v>
      </c>
      <c r="U26" s="1">
        <f t="shared" si="38"/>
        <v>-5.8876331097443751E-2</v>
      </c>
      <c r="V26">
        <f t="shared" si="28"/>
        <v>5.5523510231347979</v>
      </c>
      <c r="W26">
        <f t="shared" si="29"/>
        <v>5.6112273542322413</v>
      </c>
      <c r="X26" s="1">
        <f t="shared" si="30"/>
        <v>3.6441380408868351</v>
      </c>
      <c r="Y26" s="1">
        <f t="shared" si="39"/>
        <v>3.8747721377294919</v>
      </c>
      <c r="Z26" s="1">
        <f t="shared" si="31"/>
        <v>14989.963117557772</v>
      </c>
      <c r="AA26">
        <f t="shared" si="32"/>
        <v>14997.482027736389</v>
      </c>
      <c r="AB26">
        <v>58.59375</v>
      </c>
      <c r="AC26">
        <v>14327.9296875</v>
      </c>
      <c r="AD26">
        <f t="shared" si="40"/>
        <v>0.16769706666666667</v>
      </c>
      <c r="AE26">
        <f t="shared" si="41"/>
        <v>0.10030116263253333</v>
      </c>
      <c r="AF26">
        <f t="shared" si="42"/>
        <v>90.523987587183271</v>
      </c>
      <c r="AG26">
        <f t="shared" si="33"/>
        <v>4.673057132744872</v>
      </c>
      <c r="AK26" s="10"/>
      <c r="AM26" s="10"/>
      <c r="BB26" s="1"/>
      <c r="BC26" s="8"/>
    </row>
    <row r="27" spans="1:55">
      <c r="A27" s="4" t="s">
        <v>104</v>
      </c>
      <c r="B27" s="4">
        <f>B19/1000000000</f>
        <v>5.7105916489235102E-10</v>
      </c>
      <c r="C27" s="4">
        <f>C19/1000000000</f>
        <v>-8.0144452249485898E-11</v>
      </c>
      <c r="D27" s="4">
        <f>D19/100000000</f>
        <v>3.7086688793881898E-10</v>
      </c>
      <c r="E27" s="4">
        <f>E19/100000000</f>
        <v>5.2744708235289905E-9</v>
      </c>
      <c r="F27" s="4">
        <f>F19*10</f>
        <v>255.82870387298598</v>
      </c>
      <c r="H27">
        <v>1800</v>
      </c>
      <c r="I27">
        <v>2</v>
      </c>
      <c r="J27">
        <f t="shared" si="22"/>
        <v>11664000000</v>
      </c>
      <c r="K27">
        <v>120013856</v>
      </c>
      <c r="L27">
        <f t="shared" si="34"/>
        <v>960110848</v>
      </c>
      <c r="M27" s="10">
        <f t="shared" si="35"/>
        <v>77.760000000000005</v>
      </c>
      <c r="N27">
        <f t="shared" si="23"/>
        <v>5242880</v>
      </c>
      <c r="O27">
        <f t="shared" si="24"/>
        <v>1321.9783155054649</v>
      </c>
      <c r="P27" s="10">
        <f t="shared" si="36"/>
        <v>12.148597241971794</v>
      </c>
      <c r="Q27" s="10">
        <f t="shared" si="37"/>
        <v>1321.9783155054649</v>
      </c>
      <c r="R27">
        <f t="shared" si="25"/>
        <v>762.19650728886427</v>
      </c>
      <c r="S27" s="10">
        <f t="shared" si="26"/>
        <v>660.98915775273247</v>
      </c>
      <c r="T27" s="1">
        <f t="shared" si="27"/>
        <v>6.660834099304382</v>
      </c>
      <c r="U27" s="1">
        <f t="shared" si="38"/>
        <v>-7.6947558011749406E-2</v>
      </c>
      <c r="V27">
        <f t="shared" si="28"/>
        <v>6.5838865412926326</v>
      </c>
      <c r="W27">
        <f t="shared" si="29"/>
        <v>6.660834099304382</v>
      </c>
      <c r="X27" s="1">
        <f t="shared" si="30"/>
        <v>4.3257913809183846</v>
      </c>
      <c r="Y27" s="1">
        <f t="shared" si="39"/>
        <v>5.0640766551296776</v>
      </c>
      <c r="Z27" s="1">
        <f t="shared" si="31"/>
        <v>18971.672070659057</v>
      </c>
      <c r="AA27">
        <f t="shared" si="32"/>
        <v>18981.061938695104</v>
      </c>
      <c r="AB27">
        <v>74.15771484375</v>
      </c>
      <c r="AC27">
        <v>20944.161154986876</v>
      </c>
      <c r="AD27">
        <f t="shared" si="40"/>
        <v>0.15728639999999999</v>
      </c>
      <c r="AE27">
        <f t="shared" si="41"/>
        <v>0.10357501980992263</v>
      </c>
      <c r="AF27">
        <f t="shared" si="42"/>
        <v>91.12177801707503</v>
      </c>
      <c r="AG27">
        <f t="shared" si="33"/>
        <v>9.3730142819510878</v>
      </c>
      <c r="AK27" s="10"/>
      <c r="AM27" s="10"/>
    </row>
    <row r="28" spans="1:55">
      <c r="A28" s="4" t="s">
        <v>105</v>
      </c>
      <c r="B28" s="4">
        <f t="shared" ref="B28:C32" si="43">B20/1000000000</f>
        <v>5.7105916489235102E-10</v>
      </c>
      <c r="C28" s="4">
        <f t="shared" si="43"/>
        <v>-8.0144452249485898E-11</v>
      </c>
      <c r="D28" s="4">
        <f t="shared" ref="D28:E32" si="44">D20/100000000</f>
        <v>3.7086688793881898E-10</v>
      </c>
      <c r="E28" s="4">
        <f t="shared" si="44"/>
        <v>5.2744708235289905E-9</v>
      </c>
      <c r="F28" s="4">
        <f t="shared" ref="F28:F32" si="45">F20*10</f>
        <v>255.82870387298598</v>
      </c>
      <c r="H28">
        <v>1900</v>
      </c>
      <c r="I28">
        <v>2</v>
      </c>
      <c r="J28">
        <f t="shared" si="22"/>
        <v>13718000000</v>
      </c>
      <c r="K28">
        <v>207866148</v>
      </c>
      <c r="L28">
        <f>K28*8</f>
        <v>1662929184</v>
      </c>
      <c r="M28" s="10">
        <f t="shared" si="35"/>
        <v>86.64</v>
      </c>
      <c r="N28">
        <f t="shared" si="23"/>
        <v>5242880</v>
      </c>
      <c r="O28">
        <f t="shared" si="24"/>
        <v>1321.9783155054649</v>
      </c>
      <c r="P28" s="10">
        <f>J28/L28</f>
        <v>8.2492989671411046</v>
      </c>
      <c r="Q28" s="10">
        <f t="shared" si="37"/>
        <v>1321.9783155054649</v>
      </c>
      <c r="R28">
        <f t="shared" si="25"/>
        <v>779.57036128169534</v>
      </c>
      <c r="S28" s="10">
        <f t="shared" si="26"/>
        <v>660.98915775273247</v>
      </c>
      <c r="T28" s="1">
        <f t="shared" si="27"/>
        <v>7.8337896239932716</v>
      </c>
      <c r="U28" s="1">
        <f t="shared" si="38"/>
        <v>-0.13327454858136456</v>
      </c>
      <c r="V28">
        <f t="shared" si="28"/>
        <v>7.7005150754119072</v>
      </c>
      <c r="W28">
        <f t="shared" si="29"/>
        <v>7.8337896239932716</v>
      </c>
      <c r="X28" s="1">
        <f t="shared" si="30"/>
        <v>5.0875519687447186</v>
      </c>
      <c r="Y28" s="1">
        <f t="shared" si="39"/>
        <v>8.7710714626028725</v>
      </c>
      <c r="Z28" s="1">
        <f t="shared" si="31"/>
        <v>23421.817371184021</v>
      </c>
      <c r="AA28">
        <f t="shared" si="32"/>
        <v>23435.675994615369</v>
      </c>
      <c r="AB28">
        <v>91.552734375</v>
      </c>
      <c r="AC28">
        <v>24387.535682098391</v>
      </c>
      <c r="AD28">
        <f t="shared" si="40"/>
        <v>0.14983714133333334</v>
      </c>
      <c r="AE28">
        <f t="shared" si="41"/>
        <v>0.14530896933683199</v>
      </c>
      <c r="AF28">
        <f t="shared" si="42"/>
        <v>91.588984066963405</v>
      </c>
      <c r="AG28">
        <f t="shared" si="33"/>
        <v>3.9030581026755073</v>
      </c>
      <c r="AK28" s="10"/>
      <c r="AM28" s="10"/>
    </row>
    <row r="29" spans="1:55">
      <c r="A29" s="4" t="s">
        <v>104</v>
      </c>
      <c r="B29" s="4">
        <f t="shared" si="43"/>
        <v>5.7105916489235102E-10</v>
      </c>
      <c r="C29" s="4">
        <f t="shared" si="43"/>
        <v>-8.0144452249485898E-11</v>
      </c>
      <c r="D29" s="4">
        <f t="shared" si="44"/>
        <v>3.7086688793881898E-10</v>
      </c>
      <c r="E29" s="4">
        <f t="shared" si="44"/>
        <v>5.2744708235289905E-9</v>
      </c>
      <c r="F29" s="4">
        <f t="shared" si="45"/>
        <v>255.82870387298598</v>
      </c>
      <c r="H29">
        <v>2000</v>
      </c>
      <c r="I29">
        <v>2</v>
      </c>
      <c r="J29">
        <f t="shared" si="22"/>
        <v>16000000000</v>
      </c>
      <c r="K29">
        <v>225001979</v>
      </c>
      <c r="L29">
        <f t="shared" si="34"/>
        <v>1800015832</v>
      </c>
      <c r="M29" s="10">
        <f t="shared" si="35"/>
        <v>96</v>
      </c>
      <c r="N29">
        <f t="shared" si="23"/>
        <v>5242880</v>
      </c>
      <c r="O29">
        <f t="shared" si="24"/>
        <v>1321.9783155054649</v>
      </c>
      <c r="P29" s="10">
        <f t="shared" ref="P29:P31" si="46">J29/L29</f>
        <v>8.8888107068604931</v>
      </c>
      <c r="Q29" s="10">
        <f t="shared" si="37"/>
        <v>1321.9783155054649</v>
      </c>
      <c r="R29">
        <f t="shared" si="25"/>
        <v>795.89822084935292</v>
      </c>
      <c r="S29" s="10">
        <f t="shared" si="26"/>
        <v>660.98915775273247</v>
      </c>
      <c r="T29" s="1">
        <f t="shared" si="27"/>
        <v>9.1369466382776157</v>
      </c>
      <c r="U29" s="1">
        <f t="shared" si="38"/>
        <v>-0.14426128289604262</v>
      </c>
      <c r="V29">
        <f t="shared" si="28"/>
        <v>8.9926853553815729</v>
      </c>
      <c r="W29">
        <f t="shared" si="29"/>
        <v>9.1369466382776157</v>
      </c>
      <c r="X29" s="1">
        <f t="shared" si="30"/>
        <v>5.933870207021104</v>
      </c>
      <c r="Y29" s="1">
        <f t="shared" si="39"/>
        <v>9.4941309877742608</v>
      </c>
      <c r="Z29" s="1">
        <f t="shared" si="31"/>
        <v>28340.399019132663</v>
      </c>
      <c r="AA29">
        <f t="shared" si="32"/>
        <v>28355.827020327459</v>
      </c>
      <c r="AB29">
        <v>110.77880859375</v>
      </c>
      <c r="AC29">
        <v>28257.117638229676</v>
      </c>
      <c r="AD29">
        <f t="shared" si="40"/>
        <v>0.14443195592286501</v>
      </c>
      <c r="AE29">
        <f t="shared" si="41"/>
        <v>0.12998990365394161</v>
      </c>
      <c r="AF29">
        <f t="shared" si="42"/>
        <v>91.882305407020851</v>
      </c>
      <c r="AG29">
        <f t="shared" si="33"/>
        <v>0.34932572869441014</v>
      </c>
      <c r="AK29" s="10"/>
      <c r="AM29" s="10"/>
    </row>
    <row r="30" spans="1:55">
      <c r="A30" s="4" t="s">
        <v>105</v>
      </c>
      <c r="B30" s="4">
        <f t="shared" si="43"/>
        <v>5.7105916489235102E-10</v>
      </c>
      <c r="C30" s="4">
        <f t="shared" si="43"/>
        <v>-8.0144452249485898E-11</v>
      </c>
      <c r="D30" s="4">
        <f t="shared" si="44"/>
        <v>3.7086688793881898E-10</v>
      </c>
      <c r="E30" s="4">
        <f t="shared" si="44"/>
        <v>5.2744708235289905E-9</v>
      </c>
      <c r="F30" s="4">
        <f t="shared" si="45"/>
        <v>255.82870387298598</v>
      </c>
      <c r="H30">
        <v>2100</v>
      </c>
      <c r="I30">
        <v>2</v>
      </c>
      <c r="J30">
        <f t="shared" si="22"/>
        <v>18522000000</v>
      </c>
      <c r="K30">
        <v>311932339</v>
      </c>
      <c r="L30">
        <f t="shared" si="34"/>
        <v>2495458712</v>
      </c>
      <c r="M30" s="10">
        <f t="shared" si="35"/>
        <v>105.84</v>
      </c>
      <c r="N30">
        <f t="shared" si="23"/>
        <v>5242880</v>
      </c>
      <c r="O30">
        <f t="shared" si="24"/>
        <v>1321.9783155054649</v>
      </c>
      <c r="P30" s="10">
        <f t="shared" si="46"/>
        <v>7.422282689323854</v>
      </c>
      <c r="Q30" s="10">
        <f t="shared" si="37"/>
        <v>1321.9783155054649</v>
      </c>
      <c r="R30">
        <f t="shared" si="25"/>
        <v>811.27178684398143</v>
      </c>
      <c r="S30" s="10">
        <f t="shared" si="26"/>
        <v>660.98915775273247</v>
      </c>
      <c r="T30" s="1">
        <f t="shared" si="27"/>
        <v>10.577157852136125</v>
      </c>
      <c r="U30" s="1">
        <f t="shared" si="38"/>
        <v>-0.19999717158444758</v>
      </c>
      <c r="V30">
        <f t="shared" si="28"/>
        <v>10.377160680551677</v>
      </c>
      <c r="W30">
        <f t="shared" si="29"/>
        <v>10.577157852136125</v>
      </c>
      <c r="X30" s="1">
        <f t="shared" si="30"/>
        <v>6.8691964984028049</v>
      </c>
      <c r="Y30" s="1">
        <f t="shared" si="39"/>
        <v>13.162224167765235</v>
      </c>
      <c r="Z30" s="1">
        <f t="shared" si="31"/>
        <v>33727.417014504987</v>
      </c>
      <c r="AA30">
        <f t="shared" si="32"/>
        <v>33747.448435171158</v>
      </c>
      <c r="AB30">
        <v>131.8359375</v>
      </c>
      <c r="AC30">
        <v>33555.841619282226</v>
      </c>
      <c r="AD30">
        <f t="shared" si="40"/>
        <v>0.1404928</v>
      </c>
      <c r="AE30">
        <f t="shared" si="41"/>
        <v>0.15142813162002963</v>
      </c>
      <c r="AF30">
        <f t="shared" si="42"/>
        <v>92.128731454159322</v>
      </c>
      <c r="AG30">
        <f t="shared" si="33"/>
        <v>0.57100882184051316</v>
      </c>
      <c r="AK30" s="10"/>
      <c r="AM30" s="10"/>
    </row>
    <row r="31" spans="1:55">
      <c r="A31" s="4" t="s">
        <v>104</v>
      </c>
      <c r="B31" s="4">
        <f t="shared" si="43"/>
        <v>5.7105916489235102E-10</v>
      </c>
      <c r="C31" s="4">
        <f t="shared" si="43"/>
        <v>-8.0144452249485898E-11</v>
      </c>
      <c r="D31" s="4">
        <f t="shared" si="44"/>
        <v>3.7086688793881898E-10</v>
      </c>
      <c r="E31" s="4">
        <f t="shared" si="44"/>
        <v>5.2744708235289905E-9</v>
      </c>
      <c r="F31" s="4">
        <f t="shared" si="45"/>
        <v>255.82870387298598</v>
      </c>
      <c r="H31">
        <v>2200</v>
      </c>
      <c r="I31">
        <v>2</v>
      </c>
      <c r="J31">
        <f t="shared" si="22"/>
        <v>21296000000</v>
      </c>
      <c r="K31">
        <v>325919839</v>
      </c>
      <c r="L31">
        <f t="shared" si="34"/>
        <v>2607358712</v>
      </c>
      <c r="M31" s="10">
        <f t="shared" si="35"/>
        <v>116.16</v>
      </c>
      <c r="N31">
        <f t="shared" si="23"/>
        <v>5242880</v>
      </c>
      <c r="O31">
        <f t="shared" si="24"/>
        <v>1321.9783155054649</v>
      </c>
      <c r="P31" s="10">
        <f t="shared" si="46"/>
        <v>8.1676525374081326</v>
      </c>
      <c r="Q31" s="10">
        <f t="shared" si="37"/>
        <v>1321.9783155054649</v>
      </c>
      <c r="R31">
        <f t="shared" si="25"/>
        <v>825.77234541962923</v>
      </c>
      <c r="S31" s="10">
        <f t="shared" si="26"/>
        <v>660.98915775273247</v>
      </c>
      <c r="T31" s="1">
        <f t="shared" si="27"/>
        <v>12.161275975547507</v>
      </c>
      <c r="U31" s="1">
        <f t="shared" si="38"/>
        <v>-0.20896533579116505</v>
      </c>
      <c r="V31">
        <f t="shared" si="28"/>
        <v>11.952310639756343</v>
      </c>
      <c r="W31">
        <f t="shared" si="29"/>
        <v>12.161275975547507</v>
      </c>
      <c r="X31" s="1">
        <f t="shared" si="30"/>
        <v>7.8979812455450888</v>
      </c>
      <c r="Y31" s="1">
        <f t="shared" si="39"/>
        <v>13.752437452918128</v>
      </c>
      <c r="Z31" s="1">
        <f t="shared" si="31"/>
        <v>39582.871357300995</v>
      </c>
      <c r="AA31">
        <f t="shared" si="32"/>
        <v>39604.521775999456</v>
      </c>
      <c r="AB31">
        <v>154.72412109375</v>
      </c>
      <c r="AC31">
        <v>39304.568481445312</v>
      </c>
      <c r="AD31">
        <f t="shared" si="40"/>
        <v>0.13763852623274161</v>
      </c>
      <c r="AE31">
        <f t="shared" si="41"/>
        <v>0.13481330220878265</v>
      </c>
      <c r="AF31">
        <f t="shared" si="42"/>
        <v>92.27508254352</v>
      </c>
      <c r="AG31">
        <f t="shared" si="33"/>
        <v>0.76315122171038086</v>
      </c>
      <c r="AK31" s="10"/>
      <c r="AM31" s="10"/>
    </row>
    <row r="32" spans="1:55">
      <c r="A32" s="4" t="s">
        <v>105</v>
      </c>
      <c r="B32" s="4">
        <f t="shared" si="43"/>
        <v>5.7105916489235102E-10</v>
      </c>
      <c r="C32" s="4">
        <f t="shared" si="43"/>
        <v>-8.0144452249485898E-11</v>
      </c>
      <c r="D32" s="4">
        <f t="shared" si="44"/>
        <v>3.7086688793881898E-10</v>
      </c>
      <c r="E32" s="4">
        <f t="shared" si="44"/>
        <v>5.2744708235289905E-9</v>
      </c>
      <c r="F32" s="4">
        <f t="shared" si="45"/>
        <v>255.82870387298598</v>
      </c>
      <c r="H32">
        <v>2300</v>
      </c>
      <c r="I32">
        <v>2</v>
      </c>
      <c r="J32">
        <f t="shared" si="22"/>
        <v>24334000000</v>
      </c>
      <c r="K32" s="6">
        <v>373644006.54166698</v>
      </c>
      <c r="L32">
        <f>K32*8</f>
        <v>2989152052.3333359</v>
      </c>
      <c r="M32" s="10">
        <f t="shared" si="35"/>
        <v>126.96</v>
      </c>
      <c r="N32">
        <f t="shared" si="23"/>
        <v>5242880</v>
      </c>
      <c r="O32">
        <f t="shared" si="24"/>
        <v>1321.9783155054649</v>
      </c>
      <c r="P32" s="10">
        <f>J32/L32</f>
        <v>8.1407702164247038</v>
      </c>
      <c r="Q32" s="10">
        <f t="shared" si="37"/>
        <v>1321.9783155054649</v>
      </c>
      <c r="R32">
        <f t="shared" si="25"/>
        <v>839.47220574075845</v>
      </c>
      <c r="S32" s="10">
        <f t="shared" si="26"/>
        <v>660.98915775273247</v>
      </c>
      <c r="T32" s="1">
        <f t="shared" si="27"/>
        <v>13.896153718490469</v>
      </c>
      <c r="U32" s="1">
        <f t="shared" si="38"/>
        <v>-0.2395639539246818</v>
      </c>
      <c r="V32">
        <f t="shared" si="28"/>
        <v>13.656589764565787</v>
      </c>
      <c r="W32">
        <f t="shared" si="29"/>
        <v>13.896153718490469</v>
      </c>
      <c r="X32" s="1">
        <f t="shared" si="30"/>
        <v>9.0246748511032209</v>
      </c>
      <c r="Y32" s="1">
        <f t="shared" si="39"/>
        <v>15.766195287123983</v>
      </c>
      <c r="Z32" s="1">
        <f t="shared" si="31"/>
        <v>41612.762196136944</v>
      </c>
      <c r="AA32">
        <f t="shared" si="32"/>
        <v>41637.55306627517</v>
      </c>
      <c r="AB32">
        <v>162.65869140625</v>
      </c>
      <c r="AC32">
        <v>41925.160480481303</v>
      </c>
      <c r="AD32">
        <f t="shared" si="40"/>
        <v>0.14960159699812384</v>
      </c>
      <c r="AE32">
        <f t="shared" si="41"/>
        <v>0.14701468585494748</v>
      </c>
      <c r="AF32">
        <f t="shared" si="42"/>
        <v>91.604143838549874</v>
      </c>
      <c r="AG32">
        <f t="shared" si="33"/>
        <v>0.68600193990916747</v>
      </c>
      <c r="AK32" s="10"/>
      <c r="AM32" s="10"/>
    </row>
    <row r="33" spans="1:39">
      <c r="B33" t="s">
        <v>25</v>
      </c>
      <c r="C33" t="s">
        <v>85</v>
      </c>
      <c r="H33">
        <v>2400</v>
      </c>
      <c r="I33">
        <v>2</v>
      </c>
      <c r="J33">
        <f t="shared" si="22"/>
        <v>27648000000</v>
      </c>
      <c r="K33">
        <v>418936688.19999999</v>
      </c>
      <c r="L33">
        <f t="shared" si="34"/>
        <v>3351493505.5999999</v>
      </c>
      <c r="M33" s="10">
        <f t="shared" si="35"/>
        <v>138.24</v>
      </c>
      <c r="N33">
        <f t="shared" si="23"/>
        <v>5242880</v>
      </c>
      <c r="O33">
        <f t="shared" si="24"/>
        <v>1321.9783155054649</v>
      </c>
      <c r="P33" s="10">
        <f t="shared" ref="P33" si="47">J33/L33</f>
        <v>8.2494565344683028</v>
      </c>
      <c r="Q33" s="10">
        <f t="shared" si="37"/>
        <v>1321.9783155054649</v>
      </c>
      <c r="R33">
        <f t="shared" si="25"/>
        <v>852.43590592553983</v>
      </c>
      <c r="S33" s="10">
        <f t="shared" si="26"/>
        <v>660.98915775273247</v>
      </c>
      <c r="T33" s="1">
        <f t="shared" si="27"/>
        <v>15.788643790943722</v>
      </c>
      <c r="U33" s="1">
        <f t="shared" si="38"/>
        <v>-0.26860361122402127</v>
      </c>
      <c r="V33">
        <f t="shared" si="28"/>
        <v>15.5200401797197</v>
      </c>
      <c r="W33">
        <f t="shared" si="29"/>
        <v>15.788643790943722</v>
      </c>
      <c r="X33" s="1">
        <f t="shared" si="30"/>
        <v>10.253727717732467</v>
      </c>
      <c r="Y33" s="1">
        <f t="shared" si="39"/>
        <v>17.677354710534097</v>
      </c>
      <c r="Z33" s="1">
        <f t="shared" si="31"/>
        <v>45828.689322950064</v>
      </c>
      <c r="AA33">
        <f t="shared" si="32"/>
        <v>45856.620405378329</v>
      </c>
      <c r="AB33">
        <v>179.13818359375</v>
      </c>
      <c r="AC33">
        <v>46189.113054243899</v>
      </c>
      <c r="AD33">
        <f t="shared" si="40"/>
        <v>0.15433895468483816</v>
      </c>
      <c r="AE33">
        <f t="shared" si="41"/>
        <v>0.14967187624054623</v>
      </c>
      <c r="AF33">
        <f t="shared" si="42"/>
        <v>91.33627467446243</v>
      </c>
      <c r="AG33">
        <f t="shared" si="33"/>
        <v>0.71985068965297982</v>
      </c>
      <c r="AK33" s="10"/>
      <c r="AM33" s="10"/>
    </row>
    <row r="34" spans="1:39">
      <c r="A34" s="1" t="s">
        <v>84</v>
      </c>
      <c r="B34" s="4">
        <f>1/B27/1000000000</f>
        <v>1.7511320393369532</v>
      </c>
      <c r="C34" s="4">
        <f>8/C27/1000000000</f>
        <v>-99.819760138810068</v>
      </c>
      <c r="H34">
        <v>2500</v>
      </c>
      <c r="I34">
        <v>2</v>
      </c>
      <c r="J34">
        <f t="shared" si="22"/>
        <v>31250000000</v>
      </c>
      <c r="K34" s="6">
        <v>464229369.858334</v>
      </c>
      <c r="L34">
        <f>K34*8</f>
        <v>3713834958.866672</v>
      </c>
      <c r="M34" s="10">
        <f t="shared" si="35"/>
        <v>150</v>
      </c>
      <c r="N34">
        <f t="shared" si="23"/>
        <v>5242880</v>
      </c>
      <c r="O34">
        <f t="shared" si="24"/>
        <v>1321.9783155054649</v>
      </c>
      <c r="P34" s="10">
        <f>J34/L34</f>
        <v>8.4144826967583857</v>
      </c>
      <c r="Q34" s="10">
        <f t="shared" si="37"/>
        <v>1321.9783155054649</v>
      </c>
      <c r="R34">
        <f t="shared" si="25"/>
        <v>864.72122967201506</v>
      </c>
      <c r="S34" s="10">
        <f t="shared" si="26"/>
        <v>660.98915775273247</v>
      </c>
      <c r="T34" s="1">
        <f t="shared" si="27"/>
        <v>17.845598902885968</v>
      </c>
      <c r="U34" s="1">
        <f t="shared" si="38"/>
        <v>-0.29764326852336143</v>
      </c>
      <c r="V34">
        <f t="shared" si="28"/>
        <v>17.547955634362605</v>
      </c>
      <c r="W34">
        <f t="shared" si="29"/>
        <v>17.845598902885968</v>
      </c>
      <c r="X34" s="1">
        <f t="shared" si="30"/>
        <v>11.589590248088093</v>
      </c>
      <c r="Y34" s="1">
        <f t="shared" si="39"/>
        <v>19.588514133944251</v>
      </c>
      <c r="Z34" s="1">
        <f t="shared" si="31"/>
        <v>50044.616449763191</v>
      </c>
      <c r="AA34">
        <f t="shared" si="32"/>
        <v>50075.794554145221</v>
      </c>
      <c r="AB34">
        <v>195.61767578125</v>
      </c>
      <c r="AC34">
        <v>50453.065628006501</v>
      </c>
      <c r="AD34">
        <f t="shared" si="40"/>
        <v>0.15975039001560062</v>
      </c>
      <c r="AE34">
        <f t="shared" si="41"/>
        <v>0.15188136528192589</v>
      </c>
      <c r="AF34">
        <f t="shared" si="42"/>
        <v>91.029463178989175</v>
      </c>
      <c r="AG34">
        <f t="shared" si="33"/>
        <v>0.74776640262639915</v>
      </c>
      <c r="AK34" s="10"/>
      <c r="AM34" s="10"/>
    </row>
    <row r="35" spans="1:39">
      <c r="B35" s="4">
        <f t="shared" ref="B35:B39" si="48">1/B28/1000000000</f>
        <v>1.7511320393369532</v>
      </c>
      <c r="C35" s="4">
        <f t="shared" ref="C35:C39" si="49">8/C28/1000000000</f>
        <v>-99.819760138810068</v>
      </c>
      <c r="H35">
        <v>2600</v>
      </c>
      <c r="I35">
        <v>2</v>
      </c>
      <c r="J35">
        <f t="shared" si="22"/>
        <v>35152000000</v>
      </c>
      <c r="K35">
        <v>509522051.51666701</v>
      </c>
      <c r="L35">
        <f t="shared" si="34"/>
        <v>4076176412.1333361</v>
      </c>
      <c r="M35" s="10">
        <f t="shared" si="35"/>
        <v>162.24</v>
      </c>
      <c r="N35">
        <f t="shared" si="23"/>
        <v>5242880</v>
      </c>
      <c r="O35">
        <f t="shared" si="24"/>
        <v>1321.9783155054649</v>
      </c>
      <c r="P35" s="10">
        <f t="shared" ref="P35:P38" si="50">J35/L35</f>
        <v>8.6237680722956256</v>
      </c>
      <c r="Q35" s="10">
        <f t="shared" si="37"/>
        <v>1321.9783155054649</v>
      </c>
      <c r="R35">
        <f t="shared" si="25"/>
        <v>876.38006735670331</v>
      </c>
      <c r="S35" s="10">
        <f t="shared" si="26"/>
        <v>660.98915775273247</v>
      </c>
      <c r="T35" s="1">
        <f t="shared" si="27"/>
        <v>20.073871764295923</v>
      </c>
      <c r="U35" s="1">
        <f t="shared" si="38"/>
        <v>-0.32668292582270092</v>
      </c>
      <c r="V35">
        <f t="shared" si="28"/>
        <v>19.747188838473221</v>
      </c>
      <c r="W35">
        <f t="shared" si="29"/>
        <v>20.073871764295923</v>
      </c>
      <c r="X35" s="1">
        <f t="shared" si="30"/>
        <v>13.036712844825365</v>
      </c>
      <c r="Y35" s="1">
        <f t="shared" si="39"/>
        <v>21.499673557354363</v>
      </c>
      <c r="Z35" s="1">
        <f t="shared" si="31"/>
        <v>54260.54357657631</v>
      </c>
      <c r="AA35">
        <f t="shared" si="32"/>
        <v>54295.079962978489</v>
      </c>
      <c r="AB35">
        <v>212.09716796875</v>
      </c>
      <c r="AC35">
        <v>54717.018201769097</v>
      </c>
      <c r="AD35">
        <f t="shared" si="40"/>
        <v>0.16573535769784173</v>
      </c>
      <c r="AE35">
        <f t="shared" si="41"/>
        <v>0.15374750926363762</v>
      </c>
      <c r="AF35">
        <f t="shared" si="42"/>
        <v>90.689555627926751</v>
      </c>
      <c r="AG35">
        <f t="shared" si="33"/>
        <v>0.77112798295168428</v>
      </c>
      <c r="AK35" s="10"/>
      <c r="AM35" s="10"/>
    </row>
    <row r="36" spans="1:39">
      <c r="B36" s="4">
        <f t="shared" si="48"/>
        <v>1.7511320393369532</v>
      </c>
      <c r="C36" s="4">
        <f t="shared" si="49"/>
        <v>-99.819760138810068</v>
      </c>
      <c r="H36">
        <v>2700</v>
      </c>
      <c r="I36">
        <v>2</v>
      </c>
      <c r="J36">
        <f t="shared" si="22"/>
        <v>39366000000</v>
      </c>
      <c r="K36">
        <v>554814733.17499995</v>
      </c>
      <c r="L36">
        <f t="shared" si="34"/>
        <v>4438517865.3999996</v>
      </c>
      <c r="M36" s="10">
        <f t="shared" si="35"/>
        <v>174.96</v>
      </c>
      <c r="N36">
        <f t="shared" si="23"/>
        <v>5242880</v>
      </c>
      <c r="O36">
        <f t="shared" si="24"/>
        <v>1321.9783155054649</v>
      </c>
      <c r="P36" s="10">
        <f t="shared" si="50"/>
        <v>8.8691768725036617</v>
      </c>
      <c r="Q36" s="10">
        <f t="shared" si="37"/>
        <v>1321.9783155054649</v>
      </c>
      <c r="R36">
        <f t="shared" si="25"/>
        <v>887.4591486742454</v>
      </c>
      <c r="S36" s="10">
        <f t="shared" si="26"/>
        <v>660.98915775273247</v>
      </c>
      <c r="T36" s="1">
        <f t="shared" si="27"/>
        <v>22.480315085152291</v>
      </c>
      <c r="U36" s="1">
        <f t="shared" si="38"/>
        <v>-0.35572258312204036</v>
      </c>
      <c r="V36">
        <f t="shared" si="28"/>
        <v>22.12459250203025</v>
      </c>
      <c r="W36">
        <f t="shared" si="29"/>
        <v>22.480315085152291</v>
      </c>
      <c r="X36" s="1">
        <f t="shared" si="30"/>
        <v>14.599545910599549</v>
      </c>
      <c r="Y36" s="1">
        <f t="shared" si="39"/>
        <v>23.410832980764472</v>
      </c>
      <c r="Z36" s="1">
        <f t="shared" si="31"/>
        <v>58476.470703389437</v>
      </c>
      <c r="AA36">
        <f t="shared" si="32"/>
        <v>58514.481082280799</v>
      </c>
      <c r="AB36" s="6">
        <v>228.57666015625</v>
      </c>
      <c r="AC36">
        <v>58980.970775531699</v>
      </c>
      <c r="AD36">
        <f t="shared" si="40"/>
        <v>0.17222230814419226</v>
      </c>
      <c r="AE36">
        <f t="shared" si="41"/>
        <v>0.15534456973396762</v>
      </c>
      <c r="AF36">
        <f t="shared" si="42"/>
        <v>90.320712321675202</v>
      </c>
      <c r="AG36">
        <f t="shared" si="33"/>
        <v>0.79091559043043702</v>
      </c>
      <c r="AK36" s="10"/>
      <c r="AL36" s="1"/>
      <c r="AM36" s="10"/>
    </row>
    <row r="37" spans="1:39">
      <c r="B37" s="4">
        <f t="shared" si="48"/>
        <v>1.7511320393369532</v>
      </c>
      <c r="C37" s="4">
        <f t="shared" si="49"/>
        <v>-99.819760138810068</v>
      </c>
      <c r="H37">
        <v>2800</v>
      </c>
      <c r="I37">
        <v>2</v>
      </c>
      <c r="J37">
        <f t="shared" si="22"/>
        <v>43904000000</v>
      </c>
      <c r="K37">
        <v>600107414.83333397</v>
      </c>
      <c r="L37">
        <f t="shared" si="34"/>
        <v>4800859318.6666718</v>
      </c>
      <c r="M37" s="10">
        <f t="shared" si="35"/>
        <v>188.16</v>
      </c>
      <c r="N37">
        <f t="shared" si="23"/>
        <v>5242880</v>
      </c>
      <c r="O37">
        <f t="shared" si="24"/>
        <v>1321.9783155054649</v>
      </c>
      <c r="P37" s="10">
        <f t="shared" si="50"/>
        <v>9.1450294803042311</v>
      </c>
      <c r="Q37" s="10">
        <f t="shared" si="37"/>
        <v>1321.9783155054649</v>
      </c>
      <c r="R37">
        <f t="shared" si="25"/>
        <v>898.00066863316192</v>
      </c>
      <c r="S37" s="10">
        <f t="shared" si="26"/>
        <v>660.98915775273247</v>
      </c>
      <c r="T37" s="1">
        <f t="shared" si="27"/>
        <v>25.071781575433778</v>
      </c>
      <c r="U37" s="1">
        <f t="shared" si="38"/>
        <v>-0.38476224042138046</v>
      </c>
      <c r="V37">
        <f t="shared" si="28"/>
        <v>24.687019335012398</v>
      </c>
      <c r="W37">
        <f t="shared" si="29"/>
        <v>25.071781575433778</v>
      </c>
      <c r="X37" s="1">
        <f t="shared" si="30"/>
        <v>16.282539848065909</v>
      </c>
      <c r="Y37" s="1">
        <f t="shared" si="39"/>
        <v>25.32199240417463</v>
      </c>
      <c r="Z37" s="1">
        <f t="shared" si="31"/>
        <v>62692.397830202557</v>
      </c>
      <c r="AA37">
        <f t="shared" si="32"/>
        <v>62734.002362454798</v>
      </c>
      <c r="AB37">
        <v>245.05615234375</v>
      </c>
      <c r="AC37">
        <v>63244.923349294302</v>
      </c>
      <c r="AD37">
        <f t="shared" si="40"/>
        <v>0.17915893798256538</v>
      </c>
      <c r="AE37">
        <f t="shared" si="41"/>
        <v>0.1567268325320742</v>
      </c>
      <c r="AF37">
        <f t="shared" si="42"/>
        <v>89.925974476093572</v>
      </c>
      <c r="AG37">
        <f t="shared" si="33"/>
        <v>0.8078450566186125</v>
      </c>
      <c r="AK37" s="10"/>
      <c r="AL37" s="1"/>
      <c r="AM37" s="10"/>
    </row>
    <row r="38" spans="1:39">
      <c r="B38" s="4">
        <f t="shared" si="48"/>
        <v>1.7511320393369532</v>
      </c>
      <c r="C38" s="4">
        <f t="shared" si="49"/>
        <v>-99.819760138810068</v>
      </c>
      <c r="H38">
        <v>2900</v>
      </c>
      <c r="I38">
        <v>2</v>
      </c>
      <c r="J38">
        <f t="shared" si="22"/>
        <v>48778000000</v>
      </c>
      <c r="K38">
        <v>645400096.49166703</v>
      </c>
      <c r="L38">
        <f t="shared" si="34"/>
        <v>5163200771.9333363</v>
      </c>
      <c r="M38" s="10">
        <f t="shared" si="35"/>
        <v>201.84</v>
      </c>
      <c r="N38">
        <f t="shared" si="23"/>
        <v>5242880</v>
      </c>
      <c r="O38">
        <f t="shared" si="24"/>
        <v>1321.9783155054649</v>
      </c>
      <c r="P38" s="10">
        <f t="shared" si="50"/>
        <v>9.4472406080260374</v>
      </c>
      <c r="Q38" s="10">
        <f t="shared" si="37"/>
        <v>1321.9783155054649</v>
      </c>
      <c r="R38">
        <f t="shared" si="25"/>
        <v>908.04282458917953</v>
      </c>
      <c r="S38" s="10">
        <f t="shared" si="26"/>
        <v>660.98915775273247</v>
      </c>
      <c r="T38" s="1">
        <f t="shared" si="27"/>
        <v>27.855123945119097</v>
      </c>
      <c r="U38" s="1">
        <f t="shared" si="38"/>
        <v>-0.41380189772072001</v>
      </c>
      <c r="V38">
        <f t="shared" si="28"/>
        <v>27.441322047398376</v>
      </c>
      <c r="W38">
        <f t="shared" si="29"/>
        <v>27.855123945119097</v>
      </c>
      <c r="X38" s="1">
        <f t="shared" si="30"/>
        <v>18.090145059879713</v>
      </c>
      <c r="Y38" s="1">
        <f t="shared" si="39"/>
        <v>27.233151827584745</v>
      </c>
      <c r="Z38" s="1">
        <f t="shared" si="31"/>
        <v>66908.324957015677</v>
      </c>
      <c r="AA38">
        <f t="shared" si="32"/>
        <v>66953.648253903142</v>
      </c>
      <c r="AB38">
        <v>261.53564453125</v>
      </c>
      <c r="AC38">
        <v>67508.875923056898</v>
      </c>
      <c r="AD38">
        <f t="shared" si="40"/>
        <v>0.18650612648774795</v>
      </c>
      <c r="AE38">
        <f t="shared" si="41"/>
        <v>0.15793490118526166</v>
      </c>
      <c r="AF38">
        <f t="shared" si="42"/>
        <v>89.507616792892065</v>
      </c>
      <c r="AG38">
        <f t="shared" si="33"/>
        <v>0.82245136148700659</v>
      </c>
      <c r="AK38" s="10"/>
      <c r="AL38" s="1"/>
      <c r="AM38" s="10"/>
    </row>
    <row r="39" spans="1:39">
      <c r="B39" s="4">
        <f t="shared" si="48"/>
        <v>1.7511320393369532</v>
      </c>
      <c r="C39" s="4">
        <f t="shared" si="49"/>
        <v>-99.819760138810068</v>
      </c>
      <c r="H39">
        <v>3000</v>
      </c>
      <c r="I39">
        <v>2</v>
      </c>
      <c r="J39">
        <f t="shared" si="22"/>
        <v>54000000000</v>
      </c>
      <c r="K39">
        <v>690692778.14999998</v>
      </c>
      <c r="L39">
        <f>K39*8</f>
        <v>5525542225.1999998</v>
      </c>
      <c r="M39" s="10">
        <f t="shared" si="35"/>
        <v>216</v>
      </c>
      <c r="N39">
        <f t="shared" si="23"/>
        <v>5242880</v>
      </c>
      <c r="O39">
        <f t="shared" si="24"/>
        <v>1321.9783155054649</v>
      </c>
      <c r="P39" s="10">
        <f>J39/L39</f>
        <v>9.7727965508480832</v>
      </c>
      <c r="Q39" s="10">
        <f t="shared" si="37"/>
        <v>1321.9783155054649</v>
      </c>
      <c r="R39">
        <f t="shared" si="25"/>
        <v>917.62027872473709</v>
      </c>
      <c r="S39" s="10">
        <f t="shared" si="26"/>
        <v>660.98915775273247</v>
      </c>
      <c r="T39" s="1">
        <f t="shared" si="27"/>
        <v>30.837194904186955</v>
      </c>
      <c r="U39" s="1">
        <f t="shared" si="38"/>
        <v>-0.44284155502005945</v>
      </c>
      <c r="V39">
        <f t="shared" si="28"/>
        <v>30.394353349166895</v>
      </c>
      <c r="W39">
        <f t="shared" si="29"/>
        <v>30.837194904186955</v>
      </c>
      <c r="X39" s="1">
        <f t="shared" si="30"/>
        <v>20.026811948696224</v>
      </c>
      <c r="Y39" s="1">
        <f t="shared" si="39"/>
        <v>29.144311250994853</v>
      </c>
      <c r="Z39" s="1">
        <f t="shared" si="31"/>
        <v>71124.252083828804</v>
      </c>
      <c r="AA39">
        <f t="shared" si="32"/>
        <v>71173.423207028492</v>
      </c>
      <c r="AB39">
        <v>278.01513671875</v>
      </c>
      <c r="AC39">
        <v>71772.828496819493</v>
      </c>
      <c r="AD39">
        <f t="shared" si="40"/>
        <v>0.19423402854006586</v>
      </c>
      <c r="AE39">
        <f t="shared" si="41"/>
        <v>0.15899975203982752</v>
      </c>
      <c r="AF39">
        <f t="shared" si="42"/>
        <v>89.067374637261238</v>
      </c>
      <c r="AG39">
        <f t="shared" si="33"/>
        <v>0.83514235448803908</v>
      </c>
      <c r="AK39" s="10"/>
      <c r="AM39" s="10"/>
    </row>
    <row r="40" spans="1:39">
      <c r="AK40" s="10"/>
      <c r="AM40" s="10"/>
    </row>
    <row r="41" spans="1:39">
      <c r="G41" s="4" t="s">
        <v>47</v>
      </c>
      <c r="H41" s="4"/>
      <c r="M41" s="9"/>
      <c r="N41" s="9"/>
      <c r="AK41" s="10"/>
      <c r="AM41" s="10"/>
    </row>
    <row r="42" spans="1:39">
      <c r="G42" t="s">
        <v>32</v>
      </c>
      <c r="I42" t="s">
        <v>33</v>
      </c>
      <c r="J42" t="s">
        <v>75</v>
      </c>
      <c r="K42" t="s">
        <v>63</v>
      </c>
      <c r="L42" t="s">
        <v>61</v>
      </c>
      <c r="M42" t="s">
        <v>68</v>
      </c>
      <c r="N42" t="s">
        <v>62</v>
      </c>
      <c r="O42" s="9" t="s">
        <v>59</v>
      </c>
      <c r="P42" t="s">
        <v>60</v>
      </c>
      <c r="Q42" t="s">
        <v>34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40</v>
      </c>
      <c r="X42" t="s">
        <v>41</v>
      </c>
      <c r="Y42" t="s">
        <v>42</v>
      </c>
      <c r="Z42" t="s">
        <v>43</v>
      </c>
      <c r="AA42" t="s">
        <v>25</v>
      </c>
      <c r="AB42" t="s">
        <v>97</v>
      </c>
      <c r="AC42" t="s">
        <v>44</v>
      </c>
      <c r="AD42" t="s">
        <v>77</v>
      </c>
      <c r="AE42" t="s">
        <v>45</v>
      </c>
      <c r="AK42" s="10"/>
      <c r="AM42" s="10"/>
    </row>
    <row r="43" spans="1:39">
      <c r="G43">
        <v>2500</v>
      </c>
      <c r="I43">
        <f>2*G43^2</f>
        <v>12500000</v>
      </c>
      <c r="J43" s="3">
        <v>41498102.369999997</v>
      </c>
      <c r="K43" s="3">
        <f>J43/8</f>
        <v>5187262.7962499997</v>
      </c>
      <c r="L43" s="10">
        <f>(G43^2+2*G43)*8/1000000</f>
        <v>50.04</v>
      </c>
      <c r="M43" s="10">
        <f t="shared" ref="M43:M65" si="51">G43/2^17</f>
        <v>1.9073486328125E-2</v>
      </c>
      <c r="N43">
        <f>40*2^20/8</f>
        <v>5242880</v>
      </c>
      <c r="O43" s="10">
        <f>I43/K43</f>
        <v>2.409748742445931</v>
      </c>
      <c r="P43" s="10">
        <f>2</f>
        <v>2</v>
      </c>
      <c r="Q43" s="1">
        <f t="shared" ref="Q43:Q65" si="52">$B$29*I43</f>
        <v>7.1382395611543879E-3</v>
      </c>
      <c r="R43" s="1">
        <f>$C$29*K43</f>
        <v>-4.1573033547959279E-4</v>
      </c>
      <c r="S43">
        <f t="shared" ref="S43:S65" si="53">Q43+R43</f>
        <v>6.7225092256747955E-3</v>
      </c>
      <c r="T43">
        <f t="shared" ref="T43:T65" si="54">MAX(Q43,R43)</f>
        <v>7.1382395611543879E-3</v>
      </c>
      <c r="U43" s="1">
        <f t="shared" ref="U43:U65" si="55">$D$29*I43</f>
        <v>4.6358360992352372E-3</v>
      </c>
      <c r="V43" s="1">
        <f>$E$29*K43</f>
        <v>2.736006627279803E-2</v>
      </c>
      <c r="W43" s="1">
        <f t="shared" ref="W43:W65" si="56">Y43*$F$29</f>
        <v>0.34383377800529313</v>
      </c>
      <c r="X43">
        <f t="shared" ref="X43:X65" si="57">SUM(U43:W43)</f>
        <v>0.37582968037732639</v>
      </c>
      <c r="Y43">
        <v>1.3439999999999999E-3</v>
      </c>
      <c r="Z43">
        <v>0.32956373300000003</v>
      </c>
      <c r="AA43">
        <f>I43/(Y43*1000000000)</f>
        <v>9.3005952380952372</v>
      </c>
      <c r="AB43">
        <f>(K43*8)/Y43/1000000000</f>
        <v>30.876564263392858</v>
      </c>
      <c r="AC43">
        <f t="shared" ref="AC43:AC65" si="58">ABS(T43-Y43)/ABS(Y43)*100</f>
        <v>431.11901496684436</v>
      </c>
      <c r="AD43">
        <f>ABS(S43-Y43)/ABS(Y43)*100</f>
        <v>400.18669833889851</v>
      </c>
      <c r="AE43">
        <f t="shared" ref="AE43:AE65" si="59">ABS(X43-Z43)/ABS(Z43)*100</f>
        <v>14.038543305772775</v>
      </c>
      <c r="AK43" s="10"/>
      <c r="AM43" s="10"/>
    </row>
    <row r="44" spans="1:39">
      <c r="G44">
        <v>3500</v>
      </c>
      <c r="I44">
        <f t="shared" ref="I44:I65" si="60">2*G44^2</f>
        <v>24500000</v>
      </c>
      <c r="J44" s="3">
        <v>107601192.7</v>
      </c>
      <c r="K44" s="3">
        <f t="shared" ref="K44:K65" si="61">J44/8</f>
        <v>13450149.0875</v>
      </c>
      <c r="L44" s="10">
        <f t="shared" ref="L44:L65" si="62">(G44^2+2*G44)*8/1000000</f>
        <v>98.055999999999997</v>
      </c>
      <c r="M44" s="10">
        <f t="shared" si="51"/>
        <v>2.6702880859375E-2</v>
      </c>
      <c r="N44">
        <f t="shared" ref="N44:N65" si="63">40*2^20/8</f>
        <v>5242880</v>
      </c>
      <c r="O44" s="10">
        <f t="shared" ref="O44:O65" si="64">I44/K44</f>
        <v>1.8215411472850709</v>
      </c>
      <c r="P44" s="10">
        <f>2</f>
        <v>2</v>
      </c>
      <c r="Q44" s="1">
        <f>$B$29*I44</f>
        <v>1.39909495398626E-2</v>
      </c>
      <c r="R44" s="1">
        <f t="shared" ref="R44:R65" si="65">$C$29*K44</f>
        <v>-1.0779548312916101E-3</v>
      </c>
      <c r="S44" s="1">
        <f>Q44+R44</f>
        <v>1.2912994708570991E-2</v>
      </c>
      <c r="T44">
        <f t="shared" si="54"/>
        <v>1.39909495398626E-2</v>
      </c>
      <c r="U44" s="1">
        <f t="shared" si="55"/>
        <v>9.0862387545010657E-3</v>
      </c>
      <c r="V44" s="1">
        <f t="shared" ref="V44:V65" si="66">$E$29*K44</f>
        <v>7.0942418934133833E-2</v>
      </c>
      <c r="W44" s="1">
        <f t="shared" si="56"/>
        <v>0.79920887089920822</v>
      </c>
      <c r="X44">
        <f t="shared" si="57"/>
        <v>0.8792375285878431</v>
      </c>
      <c r="Y44">
        <v>3.124E-3</v>
      </c>
      <c r="Z44">
        <v>0.77612656000000002</v>
      </c>
      <c r="AA44">
        <f t="shared" ref="AA44:AA91" si="67">I44/(Y44*1000000000)</f>
        <v>7.8425096030729833</v>
      </c>
      <c r="AB44">
        <f t="shared" ref="AB44:AB65" si="68">(K44*8)/Y44/1000000000</f>
        <v>34.443403553137003</v>
      </c>
      <c r="AC44">
        <f t="shared" si="58"/>
        <v>347.85369845911009</v>
      </c>
      <c r="AD44">
        <f t="shared" ref="AD43:AD65" si="69">ABS(S44-Y44)/ABS(Y44)*100</f>
        <v>313.34810206693311</v>
      </c>
      <c r="AE44">
        <f t="shared" si="59"/>
        <v>13.285329210720874</v>
      </c>
      <c r="AK44" s="10"/>
      <c r="AM44" s="10"/>
    </row>
    <row r="45" spans="1:39">
      <c r="B45" t="s">
        <v>99</v>
      </c>
      <c r="C45" t="s">
        <v>100</v>
      </c>
      <c r="G45">
        <v>4500</v>
      </c>
      <c r="I45">
        <f t="shared" si="60"/>
        <v>40500000</v>
      </c>
      <c r="J45" s="3">
        <v>177003884.80000001</v>
      </c>
      <c r="K45" s="3">
        <f t="shared" si="61"/>
        <v>22125485.600000001</v>
      </c>
      <c r="L45" s="10">
        <f t="shared" si="62"/>
        <v>162.072</v>
      </c>
      <c r="M45" s="10">
        <f t="shared" si="51"/>
        <v>3.4332275390625E-2</v>
      </c>
      <c r="N45">
        <f t="shared" si="63"/>
        <v>5242880</v>
      </c>
      <c r="O45" s="10">
        <f t="shared" si="64"/>
        <v>1.830468299416669</v>
      </c>
      <c r="P45" s="10">
        <f>2</f>
        <v>2</v>
      </c>
      <c r="Q45" s="1">
        <f t="shared" si="52"/>
        <v>2.3127896178140216E-2</v>
      </c>
      <c r="R45" s="1">
        <f t="shared" si="65"/>
        <v>-1.773234924165888E-3</v>
      </c>
      <c r="S45">
        <f t="shared" si="53"/>
        <v>2.1354661253974328E-2</v>
      </c>
      <c r="T45">
        <f t="shared" si="54"/>
        <v>2.3127896178140216E-2</v>
      </c>
      <c r="U45" s="1">
        <f t="shared" si="55"/>
        <v>1.5020108961522168E-2</v>
      </c>
      <c r="V45" s="1">
        <f t="shared" si="66"/>
        <v>0.11670022825361083</v>
      </c>
      <c r="W45" s="1">
        <f t="shared" si="56"/>
        <v>1.3090754777180693</v>
      </c>
      <c r="X45">
        <f t="shared" si="57"/>
        <v>1.4407958149332023</v>
      </c>
      <c r="Y45">
        <v>5.117E-3</v>
      </c>
      <c r="Z45">
        <v>1.10706295</v>
      </c>
      <c r="AA45">
        <f t="shared" si="67"/>
        <v>7.914793824506547</v>
      </c>
      <c r="AB45">
        <f t="shared" si="68"/>
        <v>34.591339613054529</v>
      </c>
      <c r="AC45">
        <f t="shared" si="58"/>
        <v>351.98155517178458</v>
      </c>
      <c r="AD45">
        <f t="shared" si="69"/>
        <v>317.3277555984821</v>
      </c>
      <c r="AE45">
        <f t="shared" si="59"/>
        <v>30.145789354905457</v>
      </c>
      <c r="AK45" s="10"/>
      <c r="AM45" s="10"/>
    </row>
    <row r="46" spans="1:39">
      <c r="A46" s="4" t="s">
        <v>14</v>
      </c>
      <c r="B46">
        <f>AVERAGE(AG3:AG18)</f>
        <v>12966.872423047729</v>
      </c>
      <c r="C46">
        <f>AVERAGE(AH3:AH18)</f>
        <v>18.888227504573436</v>
      </c>
      <c r="G46">
        <v>5500</v>
      </c>
      <c r="I46">
        <f t="shared" si="60"/>
        <v>60500000</v>
      </c>
      <c r="J46" s="3">
        <v>262299575.80000001</v>
      </c>
      <c r="K46" s="3">
        <f t="shared" si="61"/>
        <v>32787446.975000001</v>
      </c>
      <c r="L46" s="10">
        <f t="shared" si="62"/>
        <v>242.08799999999999</v>
      </c>
      <c r="M46" s="10">
        <f t="shared" si="51"/>
        <v>4.1961669921875E-2</v>
      </c>
      <c r="N46">
        <f t="shared" si="63"/>
        <v>5242880</v>
      </c>
      <c r="O46" s="10">
        <f t="shared" si="64"/>
        <v>1.8452183863577563</v>
      </c>
      <c r="P46" s="10">
        <f>2</f>
        <v>2</v>
      </c>
      <c r="Q46" s="1">
        <f t="shared" si="52"/>
        <v>3.4549079475987239E-2</v>
      </c>
      <c r="R46" s="1">
        <f t="shared" si="65"/>
        <v>-2.6277319784704383E-3</v>
      </c>
      <c r="S46">
        <f t="shared" si="53"/>
        <v>3.1921347497516801E-2</v>
      </c>
      <c r="T46">
        <f t="shared" si="54"/>
        <v>3.4549079475987239E-2</v>
      </c>
      <c r="U46" s="1">
        <f t="shared" si="55"/>
        <v>2.243744672029855E-2</v>
      </c>
      <c r="V46" s="1">
        <f t="shared" si="66"/>
        <v>0.17293643244764137</v>
      </c>
      <c r="W46" s="1">
        <f t="shared" si="56"/>
        <v>1.974997593899452</v>
      </c>
      <c r="X46">
        <f t="shared" si="57"/>
        <v>2.1703714730673918</v>
      </c>
      <c r="Y46">
        <v>7.7200000000000003E-3</v>
      </c>
      <c r="Z46">
        <v>1.9037520000000001</v>
      </c>
      <c r="AA46">
        <f t="shared" si="67"/>
        <v>7.8367875647668397</v>
      </c>
      <c r="AB46">
        <f t="shared" si="68"/>
        <v>33.976628989637305</v>
      </c>
      <c r="AC46">
        <f t="shared" si="58"/>
        <v>347.52693621745124</v>
      </c>
      <c r="AD46">
        <f t="shared" si="69"/>
        <v>313.48895722172017</v>
      </c>
      <c r="AE46">
        <f t="shared" si="59"/>
        <v>14.004947759340061</v>
      </c>
      <c r="AK46" s="10"/>
      <c r="AM46" s="10"/>
    </row>
    <row r="47" spans="1:39">
      <c r="A47" s="4" t="s">
        <v>13</v>
      </c>
      <c r="B47">
        <f>AVERAGE(AF24:AF39)</f>
        <v>90.683697687945042</v>
      </c>
      <c r="C47">
        <f>AVERAGE(AG24:AG39)</f>
        <v>2.1533105312722736</v>
      </c>
      <c r="G47">
        <v>6500</v>
      </c>
      <c r="I47">
        <f t="shared" si="60"/>
        <v>84500000</v>
      </c>
      <c r="J47" s="3">
        <v>364624018.60000002</v>
      </c>
      <c r="K47" s="3">
        <f t="shared" si="61"/>
        <v>45578002.325000003</v>
      </c>
      <c r="L47" s="10">
        <f t="shared" si="62"/>
        <v>338.10399999999998</v>
      </c>
      <c r="M47" s="10">
        <f t="shared" si="51"/>
        <v>4.9591064453125E-2</v>
      </c>
      <c r="N47">
        <f t="shared" si="63"/>
        <v>5242880</v>
      </c>
      <c r="O47" s="10">
        <f t="shared" si="64"/>
        <v>1.8539645374859022</v>
      </c>
      <c r="P47" s="10">
        <f>2</f>
        <v>2</v>
      </c>
      <c r="Q47" s="1">
        <f t="shared" si="52"/>
        <v>4.8254499433403659E-2</v>
      </c>
      <c r="R47" s="1">
        <f t="shared" si="65"/>
        <v>-3.65282403096292E-3</v>
      </c>
      <c r="S47">
        <f t="shared" si="53"/>
        <v>4.4601675402440741E-2</v>
      </c>
      <c r="T47">
        <f t="shared" si="54"/>
        <v>4.8254499433403659E-2</v>
      </c>
      <c r="U47" s="1">
        <f t="shared" si="55"/>
        <v>3.1338252030830203E-2</v>
      </c>
      <c r="V47" s="1">
        <f t="shared" si="66"/>
        <v>0.24039984345794901</v>
      </c>
      <c r="W47" s="1">
        <f t="shared" si="56"/>
        <v>2.7209940943930788</v>
      </c>
      <c r="X47">
        <f t="shared" si="57"/>
        <v>2.992732189881858</v>
      </c>
      <c r="Y47">
        <v>1.0636E-2</v>
      </c>
      <c r="Z47">
        <v>2.6418642220000002</v>
      </c>
      <c r="AA47">
        <f t="shared" si="67"/>
        <v>7.9447160586686723</v>
      </c>
      <c r="AB47">
        <f t="shared" si="68"/>
        <v>34.282062673937574</v>
      </c>
      <c r="AC47">
        <f t="shared" si="58"/>
        <v>353.69029177701827</v>
      </c>
      <c r="AD47">
        <f t="shared" si="69"/>
        <v>319.34632758970235</v>
      </c>
      <c r="AE47">
        <f t="shared" si="59"/>
        <v>13.2810749681994</v>
      </c>
      <c r="AK47" s="10"/>
      <c r="AM47" s="10"/>
    </row>
    <row r="48" spans="1:39">
      <c r="A48" s="4" t="s">
        <v>16</v>
      </c>
      <c r="B48">
        <f>AVERAGE(AD43:AD65)</f>
        <v>331.75729086178796</v>
      </c>
      <c r="C48">
        <f>AVERAGE(AE43:AE65)</f>
        <v>14.527472790972368</v>
      </c>
      <c r="G48">
        <v>7500</v>
      </c>
      <c r="I48">
        <f t="shared" si="60"/>
        <v>112500000</v>
      </c>
      <c r="J48" s="3">
        <v>483401687.39999998</v>
      </c>
      <c r="K48" s="3">
        <f t="shared" si="61"/>
        <v>60425210.924999997</v>
      </c>
      <c r="L48" s="10">
        <f t="shared" si="62"/>
        <v>450.12</v>
      </c>
      <c r="M48" s="10">
        <f t="shared" si="51"/>
        <v>5.7220458984375E-2</v>
      </c>
      <c r="N48">
        <f t="shared" si="63"/>
        <v>5242880</v>
      </c>
      <c r="O48" s="10">
        <f t="shared" si="64"/>
        <v>1.8618056648513057</v>
      </c>
      <c r="P48" s="10">
        <f>2</f>
        <v>2</v>
      </c>
      <c r="Q48" s="1">
        <f t="shared" si="52"/>
        <v>6.4244156050389495E-2</v>
      </c>
      <c r="R48" s="1">
        <f t="shared" si="65"/>
        <v>-4.8427454316437761E-3</v>
      </c>
      <c r="S48">
        <f t="shared" si="53"/>
        <v>5.9401410618745716E-2</v>
      </c>
      <c r="T48">
        <f t="shared" si="54"/>
        <v>6.4244156050389495E-2</v>
      </c>
      <c r="U48" s="1">
        <f t="shared" si="55"/>
        <v>4.1722524893117133E-2</v>
      </c>
      <c r="V48" s="1">
        <f t="shared" si="66"/>
        <v>0.3187110120294977</v>
      </c>
      <c r="W48" s="1">
        <f t="shared" si="56"/>
        <v>3.5619030440235839</v>
      </c>
      <c r="X48">
        <f t="shared" si="57"/>
        <v>3.9223365809461987</v>
      </c>
      <c r="Y48">
        <v>1.3923E-2</v>
      </c>
      <c r="Z48">
        <v>3.4679872500000002</v>
      </c>
      <c r="AA48">
        <f t="shared" si="67"/>
        <v>8.0801551389786681</v>
      </c>
      <c r="AB48">
        <f t="shared" si="68"/>
        <v>34.719650032320615</v>
      </c>
      <c r="AC48">
        <f t="shared" si="58"/>
        <v>361.42466458657975</v>
      </c>
      <c r="AD48">
        <f t="shared" si="69"/>
        <v>326.64232290990248</v>
      </c>
      <c r="AE48">
        <f t="shared" si="59"/>
        <v>13.101239946778886</v>
      </c>
      <c r="AK48" s="10"/>
      <c r="AM48" s="10"/>
    </row>
    <row r="49" spans="1:39">
      <c r="A49" s="4" t="s">
        <v>15</v>
      </c>
      <c r="B49">
        <f>AVERAGE(AD69:AD91)</f>
        <v>221.25512336546234</v>
      </c>
      <c r="C49">
        <f>AVERAGE(AE69:AE91)</f>
        <v>3.46161499999707</v>
      </c>
      <c r="G49">
        <v>8500</v>
      </c>
      <c r="I49">
        <f t="shared" si="60"/>
        <v>144500000</v>
      </c>
      <c r="J49" s="3">
        <v>619952069.60000002</v>
      </c>
      <c r="K49" s="3">
        <f t="shared" si="61"/>
        <v>77494008.700000003</v>
      </c>
      <c r="L49" s="10">
        <f t="shared" si="62"/>
        <v>578.13599999999997</v>
      </c>
      <c r="M49" s="10">
        <f t="shared" si="51"/>
        <v>6.4849853515625E-2</v>
      </c>
      <c r="N49">
        <f t="shared" si="63"/>
        <v>5242880</v>
      </c>
      <c r="O49" s="10">
        <f t="shared" si="64"/>
        <v>1.8646602805050141</v>
      </c>
      <c r="P49" s="10">
        <f>2</f>
        <v>2</v>
      </c>
      <c r="Q49" s="1">
        <f t="shared" si="52"/>
        <v>8.2518049326944717E-2</v>
      </c>
      <c r="R49" s="1">
        <f t="shared" si="65"/>
        <v>-6.210714879878395E-3</v>
      </c>
      <c r="S49">
        <f t="shared" si="53"/>
        <v>7.6307334447066319E-2</v>
      </c>
      <c r="T49">
        <f t="shared" si="54"/>
        <v>8.2518049326944717E-2</v>
      </c>
      <c r="U49" s="1">
        <f t="shared" si="55"/>
        <v>5.3590265307159345E-2</v>
      </c>
      <c r="V49" s="1">
        <f t="shared" si="66"/>
        <v>0.40873988788645177</v>
      </c>
      <c r="W49" s="1">
        <f t="shared" si="56"/>
        <v>4.5442852668958507</v>
      </c>
      <c r="X49">
        <f t="shared" si="57"/>
        <v>5.0066154200894619</v>
      </c>
      <c r="Y49">
        <v>1.7763000000000001E-2</v>
      </c>
      <c r="Z49">
        <v>3.9877935</v>
      </c>
      <c r="AA49">
        <f t="shared" si="67"/>
        <v>8.1348871249225922</v>
      </c>
      <c r="AB49">
        <f t="shared" si="68"/>
        <v>34.901315633620442</v>
      </c>
      <c r="AC49">
        <f t="shared" si="58"/>
        <v>364.55018480518333</v>
      </c>
      <c r="AD49">
        <f t="shared" si="69"/>
        <v>329.58584950214669</v>
      </c>
      <c r="AE49">
        <f t="shared" si="59"/>
        <v>25.54851248163833</v>
      </c>
      <c r="AK49" s="10"/>
      <c r="AM49" s="10"/>
    </row>
    <row r="50" spans="1:39">
      <c r="A50" s="4" t="s">
        <v>18</v>
      </c>
      <c r="B50">
        <f>AVERAGE(AA131:AA322)</f>
        <v>90.46194698799296</v>
      </c>
      <c r="C50">
        <f>AVERAGE(AB131:AB322)</f>
        <v>3.577056241934446</v>
      </c>
      <c r="G50">
        <v>9500</v>
      </c>
      <c r="I50">
        <f t="shared" si="60"/>
        <v>180500000</v>
      </c>
      <c r="J50" s="3">
        <v>771499838.60000002</v>
      </c>
      <c r="K50" s="3">
        <f t="shared" si="61"/>
        <v>96437479.825000003</v>
      </c>
      <c r="L50" s="10">
        <f t="shared" si="62"/>
        <v>722.15200000000004</v>
      </c>
      <c r="M50" s="10">
        <f t="shared" si="51"/>
        <v>7.2479248046875E-2</v>
      </c>
      <c r="N50">
        <f t="shared" si="63"/>
        <v>5242880</v>
      </c>
      <c r="O50" s="10">
        <f t="shared" si="64"/>
        <v>1.8716789398431379</v>
      </c>
      <c r="P50" s="10">
        <f>2</f>
        <v>2</v>
      </c>
      <c r="Q50" s="1">
        <f t="shared" si="52"/>
        <v>0.10307617926306936</v>
      </c>
      <c r="R50" s="1">
        <f t="shared" si="65"/>
        <v>-7.7289289968954728E-3</v>
      </c>
      <c r="S50">
        <f t="shared" si="53"/>
        <v>9.5347250266173883E-2</v>
      </c>
      <c r="T50">
        <f t="shared" si="54"/>
        <v>0.10307617926306936</v>
      </c>
      <c r="U50" s="1">
        <f t="shared" si="55"/>
        <v>6.6941473272956825E-2</v>
      </c>
      <c r="V50" s="1">
        <f t="shared" si="66"/>
        <v>0.50865667363162814</v>
      </c>
      <c r="W50" s="1">
        <f t="shared" si="56"/>
        <v>5.6566284713355923</v>
      </c>
      <c r="X50">
        <f t="shared" si="57"/>
        <v>6.2322266182401771</v>
      </c>
      <c r="Y50">
        <v>2.2110999999999999E-2</v>
      </c>
      <c r="Z50">
        <v>5.4803341889999997</v>
      </c>
      <c r="AA50">
        <f t="shared" si="67"/>
        <v>8.1633576048120844</v>
      </c>
      <c r="AB50">
        <f t="shared" si="68"/>
        <v>34.892127836823306</v>
      </c>
      <c r="AC50">
        <f t="shared" si="58"/>
        <v>366.17601765216125</v>
      </c>
      <c r="AD50">
        <f t="shared" si="69"/>
        <v>331.22088673589565</v>
      </c>
      <c r="AE50">
        <f t="shared" si="59"/>
        <v>13.719828085472571</v>
      </c>
      <c r="AK50" s="10"/>
      <c r="AM50" s="10"/>
    </row>
    <row r="51" spans="1:39">
      <c r="A51" s="4" t="s">
        <v>17</v>
      </c>
      <c r="B51">
        <f>AVERAGE(AA375:AA602)</f>
        <v>188.73860931227858</v>
      </c>
      <c r="C51">
        <f>AVERAGE(AB375:AB602)</f>
        <v>3.4803120841028825</v>
      </c>
      <c r="G51">
        <v>10500</v>
      </c>
      <c r="I51">
        <f t="shared" si="60"/>
        <v>220500000</v>
      </c>
      <c r="J51" s="3">
        <v>940169429.20000005</v>
      </c>
      <c r="K51" s="3">
        <f t="shared" si="61"/>
        <v>117521178.65000001</v>
      </c>
      <c r="L51" s="10">
        <f t="shared" si="62"/>
        <v>882.16800000000001</v>
      </c>
      <c r="M51" s="10">
        <f t="shared" si="51"/>
        <v>8.0108642578125E-2</v>
      </c>
      <c r="N51">
        <f t="shared" si="63"/>
        <v>5242880</v>
      </c>
      <c r="O51" s="10">
        <f t="shared" si="64"/>
        <v>1.8762575608324192</v>
      </c>
      <c r="P51" s="10">
        <f>2</f>
        <v>2</v>
      </c>
      <c r="Q51" s="1">
        <f t="shared" si="52"/>
        <v>0.12591854585876339</v>
      </c>
      <c r="R51" s="1">
        <f t="shared" si="65"/>
        <v>-9.4186704906182271E-3</v>
      </c>
      <c r="S51">
        <f t="shared" si="53"/>
        <v>0.11649987536814516</v>
      </c>
      <c r="T51">
        <f t="shared" si="54"/>
        <v>0.12591854585876339</v>
      </c>
      <c r="U51" s="1">
        <f t="shared" si="55"/>
        <v>8.1776148790509581E-2</v>
      </c>
      <c r="V51" s="1">
        <f t="shared" si="66"/>
        <v>0.61986202793616318</v>
      </c>
      <c r="W51" s="1">
        <f t="shared" si="56"/>
        <v>6.895606884192464</v>
      </c>
      <c r="X51">
        <f t="shared" si="57"/>
        <v>7.5972450609191364</v>
      </c>
      <c r="Y51">
        <v>2.6953999999999999E-2</v>
      </c>
      <c r="Z51">
        <v>6.7003151670000003</v>
      </c>
      <c r="AA51">
        <f t="shared" si="67"/>
        <v>8.1806039919863469</v>
      </c>
      <c r="AB51">
        <f t="shared" si="68"/>
        <v>34.880516034725829</v>
      </c>
      <c r="AC51">
        <f t="shared" si="58"/>
        <v>367.16088839787562</v>
      </c>
      <c r="AD51">
        <f t="shared" si="69"/>
        <v>332.21739025059418</v>
      </c>
      <c r="AE51">
        <f t="shared" si="59"/>
        <v>13.386383648587795</v>
      </c>
      <c r="AK51" s="10"/>
      <c r="AM51" s="10"/>
    </row>
    <row r="52" spans="1:39">
      <c r="A52" s="6"/>
      <c r="G52">
        <v>11500</v>
      </c>
      <c r="I52">
        <f t="shared" si="60"/>
        <v>264500000</v>
      </c>
      <c r="J52" s="3">
        <v>1132250846</v>
      </c>
      <c r="K52" s="3">
        <f t="shared" si="61"/>
        <v>141531355.75</v>
      </c>
      <c r="L52" s="10">
        <f t="shared" si="62"/>
        <v>1058.184</v>
      </c>
      <c r="M52" s="10">
        <f t="shared" si="51"/>
        <v>8.7738037109375E-2</v>
      </c>
      <c r="N52">
        <f t="shared" si="63"/>
        <v>5242880</v>
      </c>
      <c r="O52" s="10">
        <f t="shared" si="64"/>
        <v>1.8688438233235818</v>
      </c>
      <c r="P52" s="10">
        <f>2</f>
        <v>2</v>
      </c>
      <c r="Q52" s="1">
        <f t="shared" si="52"/>
        <v>0.15104514911402683</v>
      </c>
      <c r="R52" s="1">
        <f t="shared" si="65"/>
        <v>-1.1342952982710876E-2</v>
      </c>
      <c r="S52">
        <f t="shared" si="53"/>
        <v>0.13970219613131596</v>
      </c>
      <c r="T52">
        <f t="shared" si="54"/>
        <v>0.15104514911402683</v>
      </c>
      <c r="U52" s="1">
        <f t="shared" si="55"/>
        <v>9.809429185981762E-2</v>
      </c>
      <c r="V52" s="1">
        <f t="shared" si="66"/>
        <v>0.74650300651787704</v>
      </c>
      <c r="W52" s="1">
        <f t="shared" si="56"/>
        <v>8.3640636444234033</v>
      </c>
      <c r="X52">
        <f t="shared" si="57"/>
        <v>9.2086609428010977</v>
      </c>
      <c r="Y52">
        <v>3.2694000000000001E-2</v>
      </c>
      <c r="Z52">
        <v>8.1148687600000002</v>
      </c>
      <c r="AA52">
        <f t="shared" si="67"/>
        <v>8.0901694500519969</v>
      </c>
      <c r="AB52">
        <f t="shared" si="68"/>
        <v>34.631762586407291</v>
      </c>
      <c r="AC52">
        <f t="shared" si="58"/>
        <v>361.99654099843042</v>
      </c>
      <c r="AD52">
        <f t="shared" si="69"/>
        <v>327.30224546190721</v>
      </c>
      <c r="AE52">
        <f t="shared" si="59"/>
        <v>13.478864725362453</v>
      </c>
      <c r="AK52" s="10"/>
      <c r="AM52" s="10"/>
    </row>
    <row r="53" spans="1:39">
      <c r="A53" s="6"/>
      <c r="G53">
        <v>12500</v>
      </c>
      <c r="I53">
        <f t="shared" si="60"/>
        <v>312500000</v>
      </c>
      <c r="J53" s="3">
        <v>1330818035</v>
      </c>
      <c r="K53" s="3">
        <f t="shared" si="61"/>
        <v>166352254.375</v>
      </c>
      <c r="L53" s="10">
        <f t="shared" si="62"/>
        <v>1250.2</v>
      </c>
      <c r="M53" s="10">
        <f t="shared" si="51"/>
        <v>9.5367431640625E-2</v>
      </c>
      <c r="N53">
        <f t="shared" si="63"/>
        <v>5242880</v>
      </c>
      <c r="O53" s="10">
        <f t="shared" si="64"/>
        <v>1.8785438236114678</v>
      </c>
      <c r="P53" s="10">
        <f>2</f>
        <v>2</v>
      </c>
      <c r="Q53" s="1">
        <f t="shared" si="52"/>
        <v>0.1784559890288597</v>
      </c>
      <c r="R53" s="1">
        <f t="shared" si="65"/>
        <v>-1.333221030735152E-2</v>
      </c>
      <c r="S53">
        <f t="shared" si="53"/>
        <v>0.16512377872150819</v>
      </c>
      <c r="T53">
        <f t="shared" si="54"/>
        <v>0.1784559890288597</v>
      </c>
      <c r="U53" s="1">
        <f t="shared" si="55"/>
        <v>0.11589590248088093</v>
      </c>
      <c r="V53" s="1">
        <f t="shared" si="66"/>
        <v>0.87742011212921034</v>
      </c>
      <c r="W53" s="1">
        <f t="shared" si="56"/>
        <v>9.7365846407019738</v>
      </c>
      <c r="X53">
        <f t="shared" si="57"/>
        <v>10.729900655312065</v>
      </c>
      <c r="Y53">
        <v>3.8059000000000003E-2</v>
      </c>
      <c r="Z53">
        <v>8.9971475999999999</v>
      </c>
      <c r="AA53">
        <f t="shared" si="67"/>
        <v>8.2109356525394777</v>
      </c>
      <c r="AB53">
        <f t="shared" si="68"/>
        <v>34.967236001996895</v>
      </c>
      <c r="AC53">
        <f t="shared" si="58"/>
        <v>368.89300567240252</v>
      </c>
      <c r="AD53">
        <f t="shared" si="69"/>
        <v>333.86263097167074</v>
      </c>
      <c r="AE53">
        <f t="shared" si="59"/>
        <v>19.258915517981109</v>
      </c>
      <c r="AK53" s="10"/>
      <c r="AM53" s="10"/>
    </row>
    <row r="54" spans="1:39">
      <c r="A54" s="6"/>
      <c r="G54">
        <v>13500</v>
      </c>
      <c r="I54">
        <f t="shared" si="60"/>
        <v>364500000</v>
      </c>
      <c r="J54" s="3">
        <v>1549205384</v>
      </c>
      <c r="K54" s="3">
        <f t="shared" si="61"/>
        <v>193650673</v>
      </c>
      <c r="L54" s="10">
        <f t="shared" si="62"/>
        <v>1458.2159999999999</v>
      </c>
      <c r="M54" s="10">
        <f t="shared" si="51"/>
        <v>0.102996826171875</v>
      </c>
      <c r="N54">
        <f t="shared" si="63"/>
        <v>5242880</v>
      </c>
      <c r="O54" s="10">
        <f t="shared" si="64"/>
        <v>1.882255271067403</v>
      </c>
      <c r="P54" s="10">
        <f>2</f>
        <v>2</v>
      </c>
      <c r="Q54" s="1">
        <f t="shared" si="52"/>
        <v>0.20815106560326194</v>
      </c>
      <c r="R54" s="1">
        <f t="shared" si="65"/>
        <v>-1.5520027115329307E-2</v>
      </c>
      <c r="S54">
        <f t="shared" si="53"/>
        <v>0.19263103848793262</v>
      </c>
      <c r="T54">
        <f t="shared" si="54"/>
        <v>0.20815106560326194</v>
      </c>
      <c r="U54" s="1">
        <f t="shared" si="55"/>
        <v>0.13518098065369952</v>
      </c>
      <c r="V54" s="1">
        <f t="shared" si="66"/>
        <v>1.0214048246952532</v>
      </c>
      <c r="W54" s="1">
        <f t="shared" si="56"/>
        <v>11.287418243580015</v>
      </c>
      <c r="X54">
        <f t="shared" si="57"/>
        <v>12.444004048928967</v>
      </c>
      <c r="Y54">
        <v>4.4121E-2</v>
      </c>
      <c r="Z54">
        <v>10.98514853</v>
      </c>
      <c r="AA54">
        <f t="shared" si="67"/>
        <v>8.2613721357176857</v>
      </c>
      <c r="AB54">
        <f t="shared" si="68"/>
        <v>35.112653475669184</v>
      </c>
      <c r="AC54">
        <f t="shared" si="58"/>
        <v>371.77322726878799</v>
      </c>
      <c r="AD54">
        <f t="shared" si="69"/>
        <v>336.59717252086898</v>
      </c>
      <c r="AE54">
        <f t="shared" si="59"/>
        <v>13.280253015650095</v>
      </c>
      <c r="AK54" s="10"/>
      <c r="AM54" s="10"/>
    </row>
    <row r="55" spans="1:39">
      <c r="A55" s="6"/>
      <c r="G55">
        <v>14500</v>
      </c>
      <c r="I55">
        <f t="shared" si="60"/>
        <v>420500000</v>
      </c>
      <c r="J55" s="3">
        <v>1787231216</v>
      </c>
      <c r="K55" s="3">
        <f t="shared" si="61"/>
        <v>223403902</v>
      </c>
      <c r="L55" s="10">
        <f t="shared" si="62"/>
        <v>1682.232</v>
      </c>
      <c r="M55" s="10">
        <f t="shared" si="51"/>
        <v>0.110626220703125</v>
      </c>
      <c r="N55">
        <f t="shared" si="63"/>
        <v>5242880</v>
      </c>
      <c r="O55" s="10">
        <f t="shared" si="64"/>
        <v>1.8822410720471658</v>
      </c>
      <c r="P55" s="10">
        <f>2</f>
        <v>2</v>
      </c>
      <c r="Q55" s="1">
        <f t="shared" si="52"/>
        <v>0.24013037883723359</v>
      </c>
      <c r="R55" s="1">
        <f t="shared" si="65"/>
        <v>-1.7904583356187827E-2</v>
      </c>
      <c r="S55">
        <f t="shared" si="53"/>
        <v>0.22222579548104576</v>
      </c>
      <c r="T55">
        <f t="shared" si="54"/>
        <v>0.24013037883723359</v>
      </c>
      <c r="U55" s="1">
        <f t="shared" si="55"/>
        <v>0.15594952637827339</v>
      </c>
      <c r="V55" s="1">
        <f t="shared" si="66"/>
        <v>1.1783373629615299</v>
      </c>
      <c r="W55" s="1">
        <f t="shared" si="56"/>
        <v>13.048798869745523</v>
      </c>
      <c r="X55">
        <f t="shared" si="57"/>
        <v>14.383085759085326</v>
      </c>
      <c r="Y55">
        <v>5.1006000000000003E-2</v>
      </c>
      <c r="Z55">
        <v>12.687974349999999</v>
      </c>
      <c r="AA55">
        <f t="shared" si="67"/>
        <v>8.2441281417872414</v>
      </c>
      <c r="AB55">
        <f t="shared" si="68"/>
        <v>35.039627024271653</v>
      </c>
      <c r="AC55">
        <f t="shared" si="58"/>
        <v>370.78849319145507</v>
      </c>
      <c r="AD55">
        <f t="shared" si="69"/>
        <v>335.68559675537341</v>
      </c>
      <c r="AE55">
        <f t="shared" si="59"/>
        <v>13.359984520187233</v>
      </c>
      <c r="AK55" s="10"/>
      <c r="AM55" s="10"/>
    </row>
    <row r="56" spans="1:39">
      <c r="A56" s="6"/>
      <c r="G56">
        <v>15500</v>
      </c>
      <c r="I56">
        <f t="shared" si="60"/>
        <v>480500000</v>
      </c>
      <c r="J56" s="3">
        <v>2042016654</v>
      </c>
      <c r="K56" s="3">
        <f t="shared" si="61"/>
        <v>255252081.75</v>
      </c>
      <c r="L56" s="10">
        <f t="shared" si="62"/>
        <v>1922.248</v>
      </c>
      <c r="M56" s="10">
        <f t="shared" si="51"/>
        <v>0.118255615234375</v>
      </c>
      <c r="N56">
        <f t="shared" si="63"/>
        <v>5242880</v>
      </c>
      <c r="O56" s="10">
        <f t="shared" si="64"/>
        <v>1.8824528156859979</v>
      </c>
      <c r="P56" s="10">
        <f>2</f>
        <v>2</v>
      </c>
      <c r="Q56" s="1">
        <f t="shared" si="52"/>
        <v>0.27439392873077467</v>
      </c>
      <c r="R56" s="1">
        <f t="shared" si="65"/>
        <v>-2.0457038277394746E-2</v>
      </c>
      <c r="S56">
        <f t="shared" si="53"/>
        <v>0.25393689045337992</v>
      </c>
      <c r="T56">
        <f t="shared" si="54"/>
        <v>0.27439392873077467</v>
      </c>
      <c r="U56" s="1">
        <f t="shared" si="55"/>
        <v>0.17820153965460253</v>
      </c>
      <c r="V56" s="1">
        <f t="shared" si="66"/>
        <v>1.3463196578354117</v>
      </c>
      <c r="W56" s="1">
        <f t="shared" si="56"/>
        <v>14.926325727469367</v>
      </c>
      <c r="X56">
        <f t="shared" si="57"/>
        <v>16.450846924959382</v>
      </c>
      <c r="Y56">
        <v>5.8345000000000001E-2</v>
      </c>
      <c r="Z56">
        <v>14.551242999999999</v>
      </c>
      <c r="AA56">
        <f t="shared" si="67"/>
        <v>8.2354957579912593</v>
      </c>
      <c r="AB56">
        <f t="shared" si="68"/>
        <v>34.998999982860575</v>
      </c>
      <c r="AC56">
        <f t="shared" si="58"/>
        <v>370.29553300329871</v>
      </c>
      <c r="AD56">
        <f t="shared" si="69"/>
        <v>335.23333696697216</v>
      </c>
      <c r="AE56">
        <f t="shared" si="59"/>
        <v>13.054581831664711</v>
      </c>
    </row>
    <row r="57" spans="1:39">
      <c r="A57" s="6"/>
      <c r="G57">
        <v>16500</v>
      </c>
      <c r="I57">
        <f t="shared" si="60"/>
        <v>544500000</v>
      </c>
      <c r="J57" s="3">
        <v>2325672860</v>
      </c>
      <c r="K57" s="3">
        <f t="shared" si="61"/>
        <v>290709107.5</v>
      </c>
      <c r="L57" s="10">
        <f t="shared" si="62"/>
        <v>2178.2640000000001</v>
      </c>
      <c r="M57" s="10">
        <f t="shared" si="51"/>
        <v>0.125885009765625</v>
      </c>
      <c r="N57">
        <f t="shared" si="63"/>
        <v>5242880</v>
      </c>
      <c r="O57" s="10">
        <f t="shared" si="64"/>
        <v>1.8730063350354442</v>
      </c>
      <c r="P57" s="10">
        <f>2</f>
        <v>2</v>
      </c>
      <c r="Q57" s="1">
        <f t="shared" si="52"/>
        <v>0.31094171528388515</v>
      </c>
      <c r="R57" s="1">
        <f t="shared" si="65"/>
        <v>-2.3298722184524414E-2</v>
      </c>
      <c r="S57">
        <f t="shared" si="53"/>
        <v>0.28764299309936076</v>
      </c>
      <c r="T57">
        <f t="shared" si="54"/>
        <v>0.31094171528388515</v>
      </c>
      <c r="U57" s="1">
        <f t="shared" si="55"/>
        <v>0.20193702048268694</v>
      </c>
      <c r="V57" s="1">
        <f t="shared" si="66"/>
        <v>1.5333367056429028</v>
      </c>
      <c r="W57" s="1">
        <f t="shared" si="56"/>
        <v>17.156384539130187</v>
      </c>
      <c r="X57">
        <f t="shared" si="57"/>
        <v>18.891658265255778</v>
      </c>
      <c r="Y57">
        <v>6.7061999999999997E-2</v>
      </c>
      <c r="Z57">
        <v>16.715622639999999</v>
      </c>
      <c r="AA57">
        <f t="shared" si="67"/>
        <v>8.1193522412096275</v>
      </c>
      <c r="AB57">
        <f t="shared" si="68"/>
        <v>34.679443798276225</v>
      </c>
      <c r="AC57">
        <f t="shared" si="58"/>
        <v>363.66305103320087</v>
      </c>
      <c r="AD57">
        <f t="shared" si="69"/>
        <v>328.92098818907994</v>
      </c>
      <c r="AE57">
        <f t="shared" si="59"/>
        <v>13.017975292458376</v>
      </c>
    </row>
    <row r="58" spans="1:39">
      <c r="G58">
        <v>17500</v>
      </c>
      <c r="I58">
        <f t="shared" si="60"/>
        <v>612500000</v>
      </c>
      <c r="J58" s="3">
        <v>2602143633</v>
      </c>
      <c r="K58" s="3">
        <f t="shared" si="61"/>
        <v>325267954.125</v>
      </c>
      <c r="L58" s="10">
        <f t="shared" si="62"/>
        <v>2450.2800000000002</v>
      </c>
      <c r="M58" s="10">
        <f t="shared" si="51"/>
        <v>0.133514404296875</v>
      </c>
      <c r="N58">
        <f t="shared" si="63"/>
        <v>5242880</v>
      </c>
      <c r="O58" s="10">
        <f t="shared" si="64"/>
        <v>1.883062847822436</v>
      </c>
      <c r="P58" s="10">
        <f>2</f>
        <v>2</v>
      </c>
      <c r="Q58" s="1">
        <f t="shared" si="52"/>
        <v>0.34977373849656501</v>
      </c>
      <c r="R58" s="1">
        <f t="shared" si="65"/>
        <v>-2.6068422017659031E-2</v>
      </c>
      <c r="S58">
        <f t="shared" si="53"/>
        <v>0.32370531647890599</v>
      </c>
      <c r="T58">
        <f t="shared" si="54"/>
        <v>0.34977373849656501</v>
      </c>
      <c r="U58" s="1">
        <f t="shared" si="55"/>
        <v>0.22715596886252662</v>
      </c>
      <c r="V58" s="1">
        <f t="shared" si="66"/>
        <v>1.7156163338612787</v>
      </c>
      <c r="W58" s="1">
        <f t="shared" si="56"/>
        <v>19.081239707070534</v>
      </c>
      <c r="X58">
        <f t="shared" si="57"/>
        <v>21.02401200979434</v>
      </c>
      <c r="Y58">
        <v>7.4586E-2</v>
      </c>
      <c r="Z58">
        <v>18.643185070000001</v>
      </c>
      <c r="AA58">
        <f t="shared" si="67"/>
        <v>8.2119968894966888</v>
      </c>
      <c r="AB58">
        <f t="shared" si="68"/>
        <v>34.887829257501409</v>
      </c>
      <c r="AC58">
        <f t="shared" si="58"/>
        <v>368.95360858145636</v>
      </c>
      <c r="AD58">
        <f t="shared" si="69"/>
        <v>334.00278400625587</v>
      </c>
      <c r="AE58">
        <f t="shared" si="59"/>
        <v>12.770494584777186</v>
      </c>
    </row>
    <row r="59" spans="1:39">
      <c r="G59">
        <v>18500</v>
      </c>
      <c r="I59">
        <f t="shared" si="60"/>
        <v>684500000</v>
      </c>
      <c r="J59" s="3">
        <v>2903084060</v>
      </c>
      <c r="K59" s="3">
        <f t="shared" si="61"/>
        <v>362885507.5</v>
      </c>
      <c r="L59" s="10">
        <f t="shared" si="62"/>
        <v>2738.2959999999998</v>
      </c>
      <c r="M59" s="10">
        <f t="shared" si="51"/>
        <v>0.141143798828125</v>
      </c>
      <c r="N59">
        <f t="shared" si="63"/>
        <v>5242880</v>
      </c>
      <c r="O59" s="10">
        <f t="shared" si="64"/>
        <v>1.8862698725988665</v>
      </c>
      <c r="P59" s="10">
        <f>2</f>
        <v>2</v>
      </c>
      <c r="Q59" s="1">
        <f t="shared" si="52"/>
        <v>0.39088999836881427</v>
      </c>
      <c r="R59" s="1">
        <f t="shared" si="65"/>
        <v>-2.9083260227864206E-2</v>
      </c>
      <c r="S59">
        <f t="shared" si="53"/>
        <v>0.36180673814095005</v>
      </c>
      <c r="T59">
        <f t="shared" si="54"/>
        <v>0.39088999836881427</v>
      </c>
      <c r="U59" s="1">
        <f t="shared" si="55"/>
        <v>0.25385838479412159</v>
      </c>
      <c r="V59" s="1">
        <f t="shared" si="66"/>
        <v>1.9140290215902607</v>
      </c>
      <c r="W59" s="1">
        <f t="shared" si="56"/>
        <v>21.349928653016171</v>
      </c>
      <c r="X59">
        <f t="shared" si="57"/>
        <v>23.517816059400552</v>
      </c>
      <c r="Y59">
        <v>8.3454E-2</v>
      </c>
      <c r="Z59">
        <v>20.921917799999999</v>
      </c>
      <c r="AA59">
        <f t="shared" si="67"/>
        <v>8.2021233254247843</v>
      </c>
      <c r="AB59">
        <f t="shared" si="68"/>
        <v>34.786637668655786</v>
      </c>
      <c r="AC59">
        <f t="shared" si="58"/>
        <v>368.38976965611511</v>
      </c>
      <c r="AD59">
        <f t="shared" si="69"/>
        <v>333.54031938666816</v>
      </c>
      <c r="AE59">
        <f t="shared" si="59"/>
        <v>12.407554050329711</v>
      </c>
    </row>
    <row r="60" spans="1:39">
      <c r="G60">
        <v>19500</v>
      </c>
      <c r="I60">
        <f>2*G60^2</f>
        <v>760500000</v>
      </c>
      <c r="J60" s="3">
        <v>3229331195</v>
      </c>
      <c r="K60" s="3">
        <f t="shared" si="61"/>
        <v>403666399.375</v>
      </c>
      <c r="L60" s="10">
        <f t="shared" si="62"/>
        <v>3042.3119999999999</v>
      </c>
      <c r="M60" s="10">
        <f t="shared" si="51"/>
        <v>0.148773193359375</v>
      </c>
      <c r="N60">
        <f t="shared" si="63"/>
        <v>5242880</v>
      </c>
      <c r="O60" s="10">
        <f t="shared" si="64"/>
        <v>1.8839814291640038</v>
      </c>
      <c r="P60" s="10">
        <f>2</f>
        <v>2</v>
      </c>
      <c r="Q60" s="1">
        <f t="shared" si="52"/>
        <v>0.43429049490063293</v>
      </c>
      <c r="R60" s="1">
        <f t="shared" si="65"/>
        <v>-3.2351622469431594E-2</v>
      </c>
      <c r="S60">
        <f t="shared" si="53"/>
        <v>0.40193887243120135</v>
      </c>
      <c r="T60">
        <f t="shared" si="54"/>
        <v>0.43429049490063293</v>
      </c>
      <c r="U60" s="1">
        <f t="shared" si="55"/>
        <v>0.28204426827747181</v>
      </c>
      <c r="V60" s="1">
        <f t="shared" si="66"/>
        <v>2.1291266459424385</v>
      </c>
      <c r="W60" s="1">
        <f t="shared" si="56"/>
        <v>23.875213788946418</v>
      </c>
      <c r="X60">
        <f t="shared" si="57"/>
        <v>26.286384703166327</v>
      </c>
      <c r="Y60">
        <v>9.3325000000000005E-2</v>
      </c>
      <c r="Z60">
        <v>23.40383611</v>
      </c>
      <c r="AA60">
        <f t="shared" si="67"/>
        <v>8.1489418698098053</v>
      </c>
      <c r="AB60">
        <f t="shared" si="68"/>
        <v>34.603066648807932</v>
      </c>
      <c r="AC60">
        <f t="shared" si="58"/>
        <v>365.35279389299001</v>
      </c>
      <c r="AD60">
        <f t="shared" si="69"/>
        <v>330.68724610897544</v>
      </c>
      <c r="AE60">
        <f t="shared" si="59"/>
        <v>12.31656459914565</v>
      </c>
    </row>
    <row r="61" spans="1:39">
      <c r="A61" t="s">
        <v>96</v>
      </c>
      <c r="G61">
        <v>20500</v>
      </c>
      <c r="I61">
        <f t="shared" si="60"/>
        <v>840500000</v>
      </c>
      <c r="J61" s="3">
        <v>3563693528</v>
      </c>
      <c r="K61" s="3">
        <f t="shared" si="61"/>
        <v>445461691</v>
      </c>
      <c r="L61" s="10">
        <f t="shared" si="62"/>
        <v>3362.328</v>
      </c>
      <c r="M61" s="10">
        <f t="shared" si="51"/>
        <v>0.156402587890625</v>
      </c>
      <c r="N61">
        <f t="shared" si="63"/>
        <v>5242880</v>
      </c>
      <c r="O61" s="10">
        <f t="shared" si="64"/>
        <v>1.8868064683928119</v>
      </c>
      <c r="P61" s="10">
        <f>2</f>
        <v>2</v>
      </c>
      <c r="Q61" s="1">
        <f t="shared" si="52"/>
        <v>0.47997522809202103</v>
      </c>
      <c r="R61" s="1">
        <f t="shared" si="65"/>
        <v>-3.5701283223324741E-2</v>
      </c>
      <c r="S61">
        <f t="shared" si="53"/>
        <v>0.44427394486869631</v>
      </c>
      <c r="T61">
        <f t="shared" si="54"/>
        <v>0.47997522809202103</v>
      </c>
      <c r="U61" s="1">
        <f t="shared" si="55"/>
        <v>0.31171361931257735</v>
      </c>
      <c r="V61" s="1">
        <f t="shared" si="66"/>
        <v>2.3495746921793867</v>
      </c>
      <c r="W61" s="1">
        <f t="shared" si="56"/>
        <v>26.443733975831197</v>
      </c>
      <c r="X61">
        <f t="shared" si="57"/>
        <v>29.105022287323163</v>
      </c>
      <c r="Y61">
        <v>0.103365</v>
      </c>
      <c r="Z61">
        <v>25.971865770000001</v>
      </c>
      <c r="AA61">
        <f t="shared" si="67"/>
        <v>8.1313790935036039</v>
      </c>
      <c r="AB61">
        <f t="shared" si="68"/>
        <v>34.47679125429304</v>
      </c>
      <c r="AC61">
        <f t="shared" si="58"/>
        <v>364.34985545592906</v>
      </c>
      <c r="AD61">
        <f t="shared" si="69"/>
        <v>329.81081107598931</v>
      </c>
      <c r="AE61">
        <f t="shared" si="59"/>
        <v>12.063655900078841</v>
      </c>
    </row>
    <row r="62" spans="1:39">
      <c r="A62" t="s">
        <v>86</v>
      </c>
      <c r="B62" t="s">
        <v>87</v>
      </c>
      <c r="C62" t="s">
        <v>88</v>
      </c>
      <c r="D62" t="s">
        <v>89</v>
      </c>
      <c r="E62" t="s">
        <v>90</v>
      </c>
      <c r="G62">
        <v>21500</v>
      </c>
      <c r="I62">
        <f t="shared" si="60"/>
        <v>924500000</v>
      </c>
      <c r="J62" s="3">
        <v>3929649283</v>
      </c>
      <c r="K62" s="3">
        <f t="shared" si="61"/>
        <v>491206160.375</v>
      </c>
      <c r="L62" s="10">
        <f t="shared" si="62"/>
        <v>3698.3440000000001</v>
      </c>
      <c r="M62" s="10">
        <f t="shared" si="51"/>
        <v>0.164031982421875</v>
      </c>
      <c r="N62">
        <f t="shared" si="63"/>
        <v>5242880</v>
      </c>
      <c r="O62" s="10">
        <f t="shared" si="64"/>
        <v>1.8821018028239138</v>
      </c>
      <c r="P62" s="10">
        <f>2</f>
        <v>2</v>
      </c>
      <c r="Q62" s="1">
        <f t="shared" si="52"/>
        <v>0.52794419794297853</v>
      </c>
      <c r="R62" s="1">
        <f t="shared" si="65"/>
        <v>-3.9367448664827498E-2</v>
      </c>
      <c r="S62">
        <f t="shared" si="53"/>
        <v>0.48857674927815103</v>
      </c>
      <c r="T62">
        <f t="shared" si="54"/>
        <v>0.52794419794297853</v>
      </c>
      <c r="U62" s="1">
        <f t="shared" si="55"/>
        <v>0.34286643789943816</v>
      </c>
      <c r="V62" s="1">
        <f t="shared" si="66"/>
        <v>2.5908525612356397</v>
      </c>
      <c r="W62" s="1">
        <f t="shared" si="56"/>
        <v>29.311317917543494</v>
      </c>
      <c r="X62">
        <f t="shared" si="57"/>
        <v>32.245036916678572</v>
      </c>
      <c r="Y62">
        <v>0.114574</v>
      </c>
      <c r="Z62">
        <v>28.77658211</v>
      </c>
      <c r="AA62">
        <f t="shared" si="67"/>
        <v>8.0690208947928852</v>
      </c>
      <c r="AB62">
        <f t="shared" si="68"/>
        <v>34.297914736327613</v>
      </c>
      <c r="AC62">
        <f t="shared" si="58"/>
        <v>360.78883336793564</v>
      </c>
      <c r="AD62">
        <f t="shared" si="69"/>
        <v>326.42898849490376</v>
      </c>
      <c r="AE62">
        <f t="shared" si="59"/>
        <v>12.053046443876557</v>
      </c>
    </row>
    <row r="63" spans="1:39">
      <c r="A63" t="s">
        <v>91</v>
      </c>
      <c r="B63">
        <v>48840.901599999997</v>
      </c>
      <c r="C63">
        <v>6.5600000000000006E-2</v>
      </c>
      <c r="D63">
        <v>6.5500000000000003E-2</v>
      </c>
      <c r="E63">
        <v>6.5699999999999995E-2</v>
      </c>
      <c r="G63">
        <v>22500</v>
      </c>
      <c r="I63">
        <f t="shared" si="60"/>
        <v>1012500000</v>
      </c>
      <c r="J63" s="3">
        <v>4309490478</v>
      </c>
      <c r="K63" s="3">
        <f t="shared" si="61"/>
        <v>538686309.75</v>
      </c>
      <c r="L63" s="10">
        <f t="shared" si="62"/>
        <v>4050.36</v>
      </c>
      <c r="M63" s="10">
        <f t="shared" si="51"/>
        <v>0.171661376953125</v>
      </c>
      <c r="N63">
        <f t="shared" si="63"/>
        <v>5242880</v>
      </c>
      <c r="O63" s="10">
        <f t="shared" si="64"/>
        <v>1.8795725483907195</v>
      </c>
      <c r="P63" s="10">
        <f>2</f>
        <v>2</v>
      </c>
      <c r="Q63" s="1">
        <f t="shared" si="52"/>
        <v>0.57819740445350543</v>
      </c>
      <c r="R63" s="1">
        <f t="shared" si="65"/>
        <v>-4.3172719229210642E-2</v>
      </c>
      <c r="S63">
        <f t="shared" si="53"/>
        <v>0.5350246852242948</v>
      </c>
      <c r="T63">
        <f t="shared" si="54"/>
        <v>0.57819740445350543</v>
      </c>
      <c r="U63" s="1">
        <f t="shared" si="55"/>
        <v>0.37550272403805424</v>
      </c>
      <c r="V63" s="1">
        <f t="shared" si="66"/>
        <v>2.8412852238108752</v>
      </c>
      <c r="W63" s="1">
        <f t="shared" si="56"/>
        <v>31.890838738694814</v>
      </c>
      <c r="X63">
        <f t="shared" si="57"/>
        <v>35.107626686543746</v>
      </c>
      <c r="Y63">
        <v>0.124657</v>
      </c>
      <c r="Z63">
        <v>31.339660210000002</v>
      </c>
      <c r="AA63">
        <f t="shared" si="67"/>
        <v>8.1222875570565627</v>
      </c>
      <c r="AB63">
        <f t="shared" si="68"/>
        <v>34.570786060951249</v>
      </c>
      <c r="AC63">
        <f t="shared" si="58"/>
        <v>363.83067493482548</v>
      </c>
      <c r="AD63">
        <f t="shared" si="69"/>
        <v>329.19746602621177</v>
      </c>
      <c r="AE63">
        <f t="shared" si="59"/>
        <v>12.022997222354839</v>
      </c>
    </row>
    <row r="64" spans="1:39">
      <c r="A64" t="s">
        <v>92</v>
      </c>
      <c r="B64">
        <v>49661.711499999998</v>
      </c>
      <c r="C64">
        <v>3.2300000000000002E-2</v>
      </c>
      <c r="D64">
        <v>3.2199999999999999E-2</v>
      </c>
      <c r="E64">
        <v>3.2300000000000002E-2</v>
      </c>
      <c r="G64">
        <v>23500</v>
      </c>
      <c r="I64">
        <f t="shared" si="60"/>
        <v>1104500000</v>
      </c>
      <c r="J64" s="3">
        <v>4694565134</v>
      </c>
      <c r="K64" s="3">
        <f t="shared" si="61"/>
        <v>586820641.75</v>
      </c>
      <c r="L64" s="10">
        <f t="shared" si="62"/>
        <v>4418.3760000000002</v>
      </c>
      <c r="M64" s="10">
        <f t="shared" si="51"/>
        <v>0.179290771484375</v>
      </c>
      <c r="N64">
        <f t="shared" si="63"/>
        <v>5242880</v>
      </c>
      <c r="O64" s="10">
        <f t="shared" si="64"/>
        <v>1.882176463162903</v>
      </c>
      <c r="P64" s="10">
        <f>2</f>
        <v>2</v>
      </c>
      <c r="Q64" s="1">
        <f t="shared" si="52"/>
        <v>0.63073484762360166</v>
      </c>
      <c r="R64" s="1">
        <f t="shared" si="65"/>
        <v>-4.7030418901745544E-2</v>
      </c>
      <c r="S64">
        <f t="shared" si="53"/>
        <v>0.58370442872185613</v>
      </c>
      <c r="T64">
        <f t="shared" si="54"/>
        <v>0.63073484762360166</v>
      </c>
      <c r="U64" s="1">
        <f t="shared" si="55"/>
        <v>0.40962247772842558</v>
      </c>
      <c r="V64" s="1">
        <f t="shared" si="66"/>
        <v>3.095168353554933</v>
      </c>
      <c r="W64" s="1">
        <f t="shared" si="56"/>
        <v>34.48417430985527</v>
      </c>
      <c r="X64">
        <f t="shared" si="57"/>
        <v>37.988965141138628</v>
      </c>
      <c r="Y64">
        <v>0.134794</v>
      </c>
      <c r="Z64">
        <v>33.825711839999997</v>
      </c>
      <c r="AA64">
        <f t="shared" si="67"/>
        <v>8.1939848954701251</v>
      </c>
      <c r="AB64">
        <f t="shared" si="68"/>
        <v>34.827701040105644</v>
      </c>
      <c r="AC64">
        <f t="shared" si="58"/>
        <v>367.92501715477079</v>
      </c>
      <c r="AD64">
        <f t="shared" si="69"/>
        <v>333.0344293676693</v>
      </c>
      <c r="AE64">
        <f t="shared" si="59"/>
        <v>12.307954732279869</v>
      </c>
    </row>
    <row r="65" spans="1:31">
      <c r="A65" t="s">
        <v>93</v>
      </c>
      <c r="B65">
        <v>53779.735800000002</v>
      </c>
      <c r="C65">
        <v>8.9499999999999996E-2</v>
      </c>
      <c r="D65">
        <v>8.9300000000000004E-2</v>
      </c>
      <c r="E65">
        <v>9.0399999999999994E-2</v>
      </c>
      <c r="G65">
        <v>24500</v>
      </c>
      <c r="I65">
        <f t="shared" si="60"/>
        <v>1200500000</v>
      </c>
      <c r="J65" s="3">
        <v>5100622812</v>
      </c>
      <c r="K65" s="3">
        <f t="shared" si="61"/>
        <v>637577851.5</v>
      </c>
      <c r="L65" s="10">
        <f t="shared" si="62"/>
        <v>4802.3919999999998</v>
      </c>
      <c r="M65" s="10">
        <f t="shared" si="51"/>
        <v>0.186920166015625</v>
      </c>
      <c r="N65">
        <f t="shared" si="63"/>
        <v>5242880</v>
      </c>
      <c r="O65" s="10">
        <f t="shared" si="64"/>
        <v>1.8829073142607433</v>
      </c>
      <c r="P65" s="10">
        <f>2</f>
        <v>2</v>
      </c>
      <c r="Q65" s="1">
        <f t="shared" si="52"/>
        <v>0.68555652745326745</v>
      </c>
      <c r="R65" s="1">
        <f t="shared" si="65"/>
        <v>-5.109832767487156E-2</v>
      </c>
      <c r="S65">
        <f t="shared" si="53"/>
        <v>0.6344581997783959</v>
      </c>
      <c r="T65">
        <f t="shared" si="54"/>
        <v>0.68555652745326745</v>
      </c>
      <c r="U65" s="1">
        <f t="shared" si="55"/>
        <v>0.4452256989705522</v>
      </c>
      <c r="V65" s="1">
        <f t="shared" si="66"/>
        <v>3.3628857754650494</v>
      </c>
      <c r="W65" s="1">
        <f t="shared" si="56"/>
        <v>37.507302103522349</v>
      </c>
      <c r="X65">
        <f t="shared" si="57"/>
        <v>41.315413577957948</v>
      </c>
      <c r="Y65">
        <v>0.14661099999999999</v>
      </c>
      <c r="Z65">
        <v>36.814022100000003</v>
      </c>
      <c r="AA65">
        <f t="shared" si="67"/>
        <v>8.1883351181016426</v>
      </c>
      <c r="AB65">
        <f t="shared" si="68"/>
        <v>34.790178172169888</v>
      </c>
      <c r="AC65">
        <f t="shared" si="58"/>
        <v>367.60238144018354</v>
      </c>
      <c r="AD65">
        <f t="shared" si="69"/>
        <v>332.74938427430135</v>
      </c>
      <c r="AE65">
        <f t="shared" si="59"/>
        <v>12.227382994801713</v>
      </c>
    </row>
    <row r="66" spans="1:31">
      <c r="A66" t="s">
        <v>94</v>
      </c>
      <c r="B66">
        <v>53631.314599999998</v>
      </c>
      <c r="C66">
        <v>8.9700000000000002E-2</v>
      </c>
      <c r="D66">
        <v>8.9499999999999996E-2</v>
      </c>
      <c r="E66">
        <v>8.9899999999999994E-2</v>
      </c>
    </row>
    <row r="67" spans="1:31">
      <c r="A67" t="s">
        <v>95</v>
      </c>
      <c r="B67">
        <v>59412.034899999999</v>
      </c>
      <c r="C67">
        <v>5.45E-2</v>
      </c>
      <c r="D67">
        <v>5.3900000000000003E-2</v>
      </c>
      <c r="E67">
        <v>5.5599999999999997E-2</v>
      </c>
      <c r="G67" s="4" t="s">
        <v>48</v>
      </c>
      <c r="H67" s="4"/>
      <c r="K67" s="10"/>
      <c r="L67" s="10"/>
      <c r="N67" s="9"/>
      <c r="O67" s="9"/>
    </row>
    <row r="68" spans="1:31">
      <c r="G68" t="s">
        <v>32</v>
      </c>
      <c r="H68" t="s">
        <v>72</v>
      </c>
      <c r="I68" t="s">
        <v>33</v>
      </c>
      <c r="J68" t="s">
        <v>75</v>
      </c>
      <c r="K68" t="s">
        <v>63</v>
      </c>
      <c r="L68" t="s">
        <v>61</v>
      </c>
      <c r="M68" t="s">
        <v>68</v>
      </c>
      <c r="N68" t="s">
        <v>62</v>
      </c>
      <c r="O68" s="9" t="s">
        <v>59</v>
      </c>
      <c r="P68" t="s">
        <v>60</v>
      </c>
      <c r="Q68" t="s">
        <v>34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40</v>
      </c>
      <c r="X68" t="s">
        <v>41</v>
      </c>
      <c r="Y68" t="s">
        <v>42</v>
      </c>
      <c r="Z68" t="s">
        <v>43</v>
      </c>
      <c r="AA68" t="s">
        <v>25</v>
      </c>
      <c r="AB68" t="s">
        <v>98</v>
      </c>
      <c r="AC68" t="s">
        <v>44</v>
      </c>
      <c r="AD68" t="s">
        <v>76</v>
      </c>
      <c r="AE68" t="s">
        <v>45</v>
      </c>
    </row>
    <row r="69" spans="1:31">
      <c r="G69">
        <v>2500</v>
      </c>
      <c r="H69">
        <v>8192</v>
      </c>
      <c r="I69">
        <f>2*G69^2</f>
        <v>12500000</v>
      </c>
      <c r="J69">
        <v>571093.70556599996</v>
      </c>
      <c r="K69" s="3">
        <f>J69*8</f>
        <v>4568749.6445279997</v>
      </c>
      <c r="L69" s="10">
        <f>(G69^2+2*G69)*8/1000000</f>
        <v>50.04</v>
      </c>
      <c r="M69" s="10">
        <f t="shared" ref="M69:M91" si="70">G69/2^17</f>
        <v>1.9073486328125E-2</v>
      </c>
      <c r="N69">
        <f>40*2^20/8</f>
        <v>5242880</v>
      </c>
      <c r="O69" s="9">
        <f>I69/K69</f>
        <v>2.7359783250481398</v>
      </c>
      <c r="P69" s="9">
        <f>2</f>
        <v>2</v>
      </c>
      <c r="Q69" s="1">
        <f t="shared" ref="Q69:Q91" si="71">$B$30*I69</f>
        <v>7.1382395611543879E-3</v>
      </c>
      <c r="R69" s="1">
        <f>$C$30*K69</f>
        <v>-3.6615993772572993E-4</v>
      </c>
      <c r="S69">
        <f t="shared" ref="S69:S91" si="72">Q69+R69</f>
        <v>6.7720796234286579E-3</v>
      </c>
      <c r="T69">
        <f t="shared" ref="T69:T91" si="73">MAX(Q69,R69)</f>
        <v>7.1382395611543879E-3</v>
      </c>
      <c r="U69" s="1">
        <f t="shared" ref="U69:U91" si="74">$D$30*I69</f>
        <v>4.6358360992352372E-3</v>
      </c>
      <c r="V69" s="1">
        <f>$E$30*K69</f>
        <v>2.4097736700071381E-2</v>
      </c>
      <c r="W69" s="1">
        <f t="shared" ref="W69:W91" si="75">Y69*$F$30</f>
        <v>0.32746074095742206</v>
      </c>
      <c r="X69">
        <f t="shared" ref="X69:X91" si="76">SUM(U69:W69)</f>
        <v>0.35619431375672866</v>
      </c>
      <c r="Y69">
        <v>1.2800000000000001E-3</v>
      </c>
      <c r="Z69">
        <v>0.36294400000000004</v>
      </c>
      <c r="AA69">
        <f t="shared" si="67"/>
        <v>9.765625</v>
      </c>
      <c r="AB69">
        <f>(K69*8)/Y69/1000000000</f>
        <v>28.554685278299996</v>
      </c>
      <c r="AC69">
        <f t="shared" ref="AC69:AC91" si="77">ABS(T69-Y69)/ABS(Y69)*100</f>
        <v>457.67496571518649</v>
      </c>
      <c r="AD69">
        <f t="shared" ref="AD69:AD91" si="78">ABS(S69-Y69)/ABS(Y69)*100</f>
        <v>429.0687205803639</v>
      </c>
      <c r="AE69">
        <f t="shared" ref="AE69:AE91" si="79">ABS(X69-Z69)/ABS(Z69)*100</f>
        <v>1.8597045944474571</v>
      </c>
    </row>
    <row r="70" spans="1:31">
      <c r="G70">
        <v>3500</v>
      </c>
      <c r="H70">
        <v>4096</v>
      </c>
      <c r="I70">
        <f t="shared" ref="I70:I91" si="80">2*G70^2</f>
        <v>24500000</v>
      </c>
      <c r="J70">
        <v>1577478.033447</v>
      </c>
      <c r="K70" s="3">
        <f t="shared" ref="K70:K91" si="81">J70*8</f>
        <v>12619824.267576</v>
      </c>
      <c r="L70" s="10">
        <f t="shared" ref="L70:L91" si="82">(G70^2+2*G70)*8/1000000</f>
        <v>98.055999999999997</v>
      </c>
      <c r="M70" s="10">
        <f t="shared" si="70"/>
        <v>2.6702880859375E-2</v>
      </c>
      <c r="N70">
        <f t="shared" ref="N70:N91" si="83">40*2^20/8</f>
        <v>5242880</v>
      </c>
      <c r="O70" s="9">
        <f t="shared" ref="O70:O91" si="84">I70/K70</f>
        <v>1.9413899496958629</v>
      </c>
      <c r="P70" s="9">
        <f>2</f>
        <v>2</v>
      </c>
      <c r="Q70" s="1">
        <f t="shared" si="71"/>
        <v>1.39909495398626E-2</v>
      </c>
      <c r="R70" s="1">
        <f t="shared" ref="R70:R91" si="85">$C$30*K70</f>
        <v>-1.011408903409648E-3</v>
      </c>
      <c r="S70">
        <f t="shared" si="72"/>
        <v>1.2979540636452952E-2</v>
      </c>
      <c r="T70">
        <f t="shared" si="73"/>
        <v>1.39909495398626E-2</v>
      </c>
      <c r="U70" s="1">
        <f t="shared" si="74"/>
        <v>9.0862387545010657E-3</v>
      </c>
      <c r="V70" s="1">
        <f t="shared" ref="V70:V91" si="86">$E$30*K70</f>
        <v>6.6562894897392727E-2</v>
      </c>
      <c r="W70" s="1">
        <f t="shared" si="75"/>
        <v>0.78846406533654279</v>
      </c>
      <c r="X70">
        <f t="shared" si="76"/>
        <v>0.86411319898843653</v>
      </c>
      <c r="Y70">
        <v>3.0820000000000001E-3</v>
      </c>
      <c r="Z70">
        <v>0.90142336000000012</v>
      </c>
      <c r="AA70">
        <f t="shared" si="67"/>
        <v>7.9493835171966252</v>
      </c>
      <c r="AB70">
        <f t="shared" ref="AB70:AB91" si="87">(K70*8)/Y70/1000000000</f>
        <v>32.75749323186502</v>
      </c>
      <c r="AC70">
        <f t="shared" si="77"/>
        <v>353.95683127393249</v>
      </c>
      <c r="AD70">
        <f t="shared" si="78"/>
        <v>321.14018937225677</v>
      </c>
      <c r="AE70">
        <f t="shared" si="79"/>
        <v>4.1390275277050268</v>
      </c>
    </row>
    <row r="71" spans="1:31">
      <c r="G71">
        <v>4500</v>
      </c>
      <c r="H71">
        <v>2048</v>
      </c>
      <c r="I71">
        <f t="shared" si="80"/>
        <v>40500000</v>
      </c>
      <c r="J71">
        <v>2573448.6806640001</v>
      </c>
      <c r="K71" s="3">
        <f t="shared" si="81"/>
        <v>20587589.445312001</v>
      </c>
      <c r="L71" s="10">
        <f t="shared" si="82"/>
        <v>162.072</v>
      </c>
      <c r="M71" s="10">
        <f t="shared" si="70"/>
        <v>3.4332275390625E-2</v>
      </c>
      <c r="N71">
        <f t="shared" si="83"/>
        <v>5242880</v>
      </c>
      <c r="O71" s="9">
        <f t="shared" si="84"/>
        <v>1.9672045679550043</v>
      </c>
      <c r="P71" s="9">
        <f>2</f>
        <v>2</v>
      </c>
      <c r="Q71" s="1">
        <f t="shared" si="71"/>
        <v>2.3127896178140216E-2</v>
      </c>
      <c r="R71" s="1">
        <f t="shared" si="85"/>
        <v>-1.6499810792318275E-3</v>
      </c>
      <c r="S71">
        <f t="shared" si="72"/>
        <v>2.1477915098908389E-2</v>
      </c>
      <c r="T71">
        <f t="shared" si="73"/>
        <v>2.3127896178140216E-2</v>
      </c>
      <c r="U71" s="1">
        <f t="shared" si="74"/>
        <v>1.5020108961522168E-2</v>
      </c>
      <c r="V71" s="1">
        <f t="shared" si="86"/>
        <v>0.10858863985609155</v>
      </c>
      <c r="W71" s="1">
        <f t="shared" si="75"/>
        <v>1.7439842743021454</v>
      </c>
      <c r="X71">
        <f t="shared" si="76"/>
        <v>1.8675930231197591</v>
      </c>
      <c r="Y71">
        <v>6.8170000000000001E-3</v>
      </c>
      <c r="Z71">
        <v>1.9159746583310611</v>
      </c>
      <c r="AA71">
        <f t="shared" si="67"/>
        <v>5.9410297784949391</v>
      </c>
      <c r="AB71">
        <f t="shared" si="87"/>
        <v>24.160292733239842</v>
      </c>
      <c r="AC71">
        <f t="shared" si="77"/>
        <v>239.2679503907909</v>
      </c>
      <c r="AD71">
        <f t="shared" si="78"/>
        <v>215.06403254963163</v>
      </c>
      <c r="AE71">
        <f t="shared" si="79"/>
        <v>2.525170935895654</v>
      </c>
    </row>
    <row r="72" spans="1:31">
      <c r="G72">
        <v>5500</v>
      </c>
      <c r="H72">
        <v>1024</v>
      </c>
      <c r="I72">
        <f t="shared" si="80"/>
        <v>60500000</v>
      </c>
      <c r="J72">
        <v>3843387.1015619999</v>
      </c>
      <c r="K72" s="3">
        <f t="shared" si="81"/>
        <v>30747096.812495999</v>
      </c>
      <c r="L72" s="10">
        <f t="shared" si="82"/>
        <v>242.08799999999999</v>
      </c>
      <c r="M72" s="10">
        <f t="shared" si="70"/>
        <v>4.1961669921875E-2</v>
      </c>
      <c r="N72">
        <f t="shared" si="83"/>
        <v>5242880</v>
      </c>
      <c r="O72" s="9">
        <f t="shared" si="84"/>
        <v>1.9676654472110049</v>
      </c>
      <c r="P72" s="9">
        <f>2</f>
        <v>2</v>
      </c>
      <c r="Q72" s="1">
        <f t="shared" si="71"/>
        <v>3.4549079475987239E-2</v>
      </c>
      <c r="R72" s="1">
        <f t="shared" si="85"/>
        <v>-2.4642092322994056E-3</v>
      </c>
      <c r="S72">
        <f t="shared" si="72"/>
        <v>3.2084870243687835E-2</v>
      </c>
      <c r="T72">
        <f t="shared" si="73"/>
        <v>3.4549079475987239E-2</v>
      </c>
      <c r="U72" s="1">
        <f t="shared" si="74"/>
        <v>2.243744672029855E-2</v>
      </c>
      <c r="V72" s="1">
        <f t="shared" si="86"/>
        <v>0.16217466504573136</v>
      </c>
      <c r="W72" s="1">
        <f t="shared" si="75"/>
        <v>2.6662467517642603</v>
      </c>
      <c r="X72">
        <f t="shared" si="76"/>
        <v>2.8508588635302901</v>
      </c>
      <c r="Y72">
        <v>1.0422000000000001E-2</v>
      </c>
      <c r="Z72">
        <v>2.890715400003474</v>
      </c>
      <c r="AA72">
        <f t="shared" si="67"/>
        <v>5.8050278257532142</v>
      </c>
      <c r="AB72">
        <f t="shared" si="87"/>
        <v>23.601686288617152</v>
      </c>
      <c r="AC72">
        <f t="shared" si="77"/>
        <v>231.50143423514908</v>
      </c>
      <c r="AD72">
        <f t="shared" si="78"/>
        <v>207.85713148808131</v>
      </c>
      <c r="AE72">
        <f t="shared" si="79"/>
        <v>1.3787776020128475</v>
      </c>
    </row>
    <row r="73" spans="1:31">
      <c r="G73">
        <v>6500</v>
      </c>
      <c r="H73">
        <v>1024</v>
      </c>
      <c r="I73">
        <f t="shared" si="80"/>
        <v>84500000</v>
      </c>
      <c r="J73">
        <v>5357566.1953119999</v>
      </c>
      <c r="K73" s="3">
        <f t="shared" si="81"/>
        <v>42860529.562495999</v>
      </c>
      <c r="L73" s="10">
        <f t="shared" si="82"/>
        <v>338.10399999999998</v>
      </c>
      <c r="M73" s="10">
        <f t="shared" si="70"/>
        <v>4.9591064453125E-2</v>
      </c>
      <c r="N73">
        <f t="shared" si="83"/>
        <v>5242880</v>
      </c>
      <c r="O73" s="9">
        <f t="shared" si="84"/>
        <v>1.9715108717167962</v>
      </c>
      <c r="P73" s="9">
        <f>2</f>
        <v>2</v>
      </c>
      <c r="Q73" s="1">
        <f t="shared" si="71"/>
        <v>4.8254499433403659E-2</v>
      </c>
      <c r="R73" s="1">
        <f t="shared" si="85"/>
        <v>-3.4350336649091391E-3</v>
      </c>
      <c r="S73">
        <f t="shared" si="72"/>
        <v>4.4819465768494521E-2</v>
      </c>
      <c r="T73">
        <f t="shared" si="73"/>
        <v>4.8254499433403659E-2</v>
      </c>
      <c r="U73" s="1">
        <f t="shared" si="74"/>
        <v>3.1338252030830203E-2</v>
      </c>
      <c r="V73" s="1">
        <f t="shared" si="86"/>
        <v>0.22606661265838693</v>
      </c>
      <c r="W73" s="1">
        <f t="shared" si="75"/>
        <v>3.6847008218826169</v>
      </c>
      <c r="X73">
        <f t="shared" si="76"/>
        <v>3.9421056865718342</v>
      </c>
      <c r="Y73">
        <v>1.4402999999999999E-2</v>
      </c>
      <c r="Z73">
        <v>4.0342802999999998</v>
      </c>
      <c r="AA73">
        <f t="shared" si="67"/>
        <v>5.8668332986183431</v>
      </c>
      <c r="AB73">
        <f t="shared" si="87"/>
        <v>23.806445636323545</v>
      </c>
      <c r="AC73">
        <f t="shared" si="77"/>
        <v>235.03089240716281</v>
      </c>
      <c r="AD73">
        <f t="shared" si="78"/>
        <v>211.1814605880339</v>
      </c>
      <c r="AE73">
        <f t="shared" si="79"/>
        <v>2.2847845606604378</v>
      </c>
    </row>
    <row r="74" spans="1:31">
      <c r="G74">
        <v>7500</v>
      </c>
      <c r="H74">
        <v>1024</v>
      </c>
      <c r="I74">
        <f t="shared" si="80"/>
        <v>112500000</v>
      </c>
      <c r="J74">
        <v>7128307.1367189996</v>
      </c>
      <c r="K74" s="3">
        <f t="shared" si="81"/>
        <v>57026457.093751997</v>
      </c>
      <c r="L74" s="10">
        <f t="shared" si="82"/>
        <v>450.12</v>
      </c>
      <c r="M74" s="10">
        <f t="shared" si="70"/>
        <v>5.7220458984375E-2</v>
      </c>
      <c r="N74">
        <f t="shared" si="83"/>
        <v>5242880</v>
      </c>
      <c r="O74" s="9">
        <f t="shared" si="84"/>
        <v>1.9727685311933199</v>
      </c>
      <c r="P74" s="9">
        <f>2</f>
        <v>2</v>
      </c>
      <c r="Q74" s="1">
        <f t="shared" si="71"/>
        <v>6.4244156050389495E-2</v>
      </c>
      <c r="R74" s="1">
        <f t="shared" si="85"/>
        <v>-4.5703541675075629E-3</v>
      </c>
      <c r="S74">
        <f t="shared" si="72"/>
        <v>5.9673801882881933E-2</v>
      </c>
      <c r="T74">
        <f t="shared" si="73"/>
        <v>6.4244156050389495E-2</v>
      </c>
      <c r="U74" s="1">
        <f t="shared" si="74"/>
        <v>4.1722524893117133E-2</v>
      </c>
      <c r="V74" s="1">
        <f t="shared" si="86"/>
        <v>0.30078438411022274</v>
      </c>
      <c r="W74" s="1">
        <f t="shared" si="75"/>
        <v>4.8287667856026104</v>
      </c>
      <c r="X74">
        <f t="shared" si="76"/>
        <v>5.1712736946059499</v>
      </c>
      <c r="Y74">
        <v>1.8874999999999999E-2</v>
      </c>
      <c r="Z74">
        <v>5.3261919117613745</v>
      </c>
      <c r="AA74">
        <f t="shared" si="67"/>
        <v>5.9602649006622519</v>
      </c>
      <c r="AB74">
        <f t="shared" si="87"/>
        <v>24.170154000000846</v>
      </c>
      <c r="AC74">
        <f t="shared" si="77"/>
        <v>240.36638967093774</v>
      </c>
      <c r="AD74">
        <f t="shared" si="78"/>
        <v>216.15259275699037</v>
      </c>
      <c r="AE74">
        <f t="shared" si="79"/>
        <v>2.9086112502505213</v>
      </c>
    </row>
    <row r="75" spans="1:31">
      <c r="G75">
        <v>8500</v>
      </c>
      <c r="H75">
        <v>512</v>
      </c>
      <c r="I75">
        <f t="shared" si="80"/>
        <v>144500000</v>
      </c>
      <c r="J75">
        <v>9154988.9140620008</v>
      </c>
      <c r="K75" s="3">
        <f t="shared" si="81"/>
        <v>73239911.312496006</v>
      </c>
      <c r="L75" s="10">
        <f t="shared" si="82"/>
        <v>578.13599999999997</v>
      </c>
      <c r="M75" s="10">
        <f t="shared" si="70"/>
        <v>6.4849853515625E-2</v>
      </c>
      <c r="N75">
        <f t="shared" si="83"/>
        <v>5242880</v>
      </c>
      <c r="O75" s="9">
        <f t="shared" si="84"/>
        <v>1.9729679816712964</v>
      </c>
      <c r="P75" s="9">
        <f>2</f>
        <v>2</v>
      </c>
      <c r="Q75" s="1">
        <f t="shared" si="71"/>
        <v>8.2518049326944717E-2</v>
      </c>
      <c r="R75" s="1">
        <f t="shared" si="85"/>
        <v>-5.8697725749409183E-3</v>
      </c>
      <c r="S75">
        <f t="shared" si="72"/>
        <v>7.6648276752003794E-2</v>
      </c>
      <c r="T75">
        <f t="shared" si="73"/>
        <v>8.2518049326944717E-2</v>
      </c>
      <c r="U75" s="1">
        <f t="shared" si="74"/>
        <v>5.3590265307159345E-2</v>
      </c>
      <c r="V75" s="1">
        <f t="shared" si="86"/>
        <v>0.38630177533561105</v>
      </c>
      <c r="W75" s="1">
        <f t="shared" si="75"/>
        <v>6.2396620874621274</v>
      </c>
      <c r="X75">
        <f t="shared" si="76"/>
        <v>6.6795541281048978</v>
      </c>
      <c r="Y75">
        <v>2.4389999999999998E-2</v>
      </c>
      <c r="Z75">
        <v>6.8464947272705095</v>
      </c>
      <c r="AA75">
        <f t="shared" si="67"/>
        <v>5.9245592455924561</v>
      </c>
      <c r="AB75">
        <f t="shared" si="87"/>
        <v>24.02293113981009</v>
      </c>
      <c r="AC75">
        <f t="shared" si="77"/>
        <v>238.32738551432851</v>
      </c>
      <c r="AD75">
        <f t="shared" si="78"/>
        <v>214.26107729398854</v>
      </c>
      <c r="AE75">
        <f t="shared" si="79"/>
        <v>2.4383367813118269</v>
      </c>
    </row>
    <row r="76" spans="1:31">
      <c r="G76">
        <v>9500</v>
      </c>
      <c r="H76">
        <v>512</v>
      </c>
      <c r="I76">
        <f t="shared" si="80"/>
        <v>180500000</v>
      </c>
      <c r="J76">
        <v>13062606.646484001</v>
      </c>
      <c r="K76" s="3">
        <f t="shared" si="81"/>
        <v>104500853.171872</v>
      </c>
      <c r="L76" s="10">
        <f t="shared" si="82"/>
        <v>722.15200000000004</v>
      </c>
      <c r="M76" s="10">
        <f t="shared" si="70"/>
        <v>7.2479248046875E-2</v>
      </c>
      <c r="N76">
        <f t="shared" si="83"/>
        <v>5242880</v>
      </c>
      <c r="O76" s="9">
        <f t="shared" si="84"/>
        <v>1.7272586253734465</v>
      </c>
      <c r="P76" s="9">
        <f>2</f>
        <v>2</v>
      </c>
      <c r="Q76" s="1">
        <f t="shared" si="71"/>
        <v>0.10307617926306936</v>
      </c>
      <c r="R76" s="1">
        <f t="shared" si="85"/>
        <v>-8.3751636370636325E-3</v>
      </c>
      <c r="S76">
        <f t="shared" si="72"/>
        <v>9.4701015626005733E-2</v>
      </c>
      <c r="T76">
        <f t="shared" si="73"/>
        <v>0.10307617926306936</v>
      </c>
      <c r="U76" s="1">
        <f t="shared" si="74"/>
        <v>6.6941473272956825E-2</v>
      </c>
      <c r="V76" s="1">
        <f t="shared" si="86"/>
        <v>0.55118670108892587</v>
      </c>
      <c r="W76" s="1">
        <f t="shared" si="75"/>
        <v>8.1220496905595585</v>
      </c>
      <c r="X76">
        <f t="shared" si="76"/>
        <v>8.7401778649214421</v>
      </c>
      <c r="Y76">
        <v>3.1747999999999998E-2</v>
      </c>
      <c r="Z76">
        <v>9.1075941142721089</v>
      </c>
      <c r="AA76">
        <f t="shared" si="67"/>
        <v>5.6853975053546684</v>
      </c>
      <c r="AB76">
        <f t="shared" si="87"/>
        <v>26.332582379204236</v>
      </c>
      <c r="AC76">
        <f t="shared" si="77"/>
        <v>224.66983514888929</v>
      </c>
      <c r="AD76">
        <f t="shared" si="78"/>
        <v>198.28970526019194</v>
      </c>
      <c r="AE76">
        <f t="shared" si="79"/>
        <v>4.0341746101190976</v>
      </c>
    </row>
    <row r="77" spans="1:31">
      <c r="G77">
        <v>10500</v>
      </c>
      <c r="H77">
        <v>256</v>
      </c>
      <c r="I77">
        <f t="shared" si="80"/>
        <v>220500000</v>
      </c>
      <c r="J77">
        <v>16076408.382812001</v>
      </c>
      <c r="K77" s="3">
        <f t="shared" si="81"/>
        <v>128611267.06249601</v>
      </c>
      <c r="L77" s="10">
        <f t="shared" si="82"/>
        <v>882.16800000000001</v>
      </c>
      <c r="M77" s="10">
        <f t="shared" si="70"/>
        <v>8.0108642578125E-2</v>
      </c>
      <c r="N77">
        <f t="shared" si="83"/>
        <v>5242880</v>
      </c>
      <c r="O77" s="9">
        <f t="shared" si="84"/>
        <v>1.7144687634004301</v>
      </c>
      <c r="P77" s="9">
        <f>2</f>
        <v>2</v>
      </c>
      <c r="Q77" s="1">
        <f t="shared" si="71"/>
        <v>0.12591854585876339</v>
      </c>
      <c r="R77" s="1">
        <f t="shared" si="85"/>
        <v>-1.030747955183609E-2</v>
      </c>
      <c r="S77">
        <f t="shared" si="72"/>
        <v>0.1156110663069273</v>
      </c>
      <c r="T77">
        <f t="shared" si="73"/>
        <v>0.12591854585876339</v>
      </c>
      <c r="U77" s="1">
        <f t="shared" si="74"/>
        <v>8.1776148790509581E-2</v>
      </c>
      <c r="V77" s="1">
        <f t="shared" si="86"/>
        <v>0.67835637569823026</v>
      </c>
      <c r="W77" s="1">
        <f t="shared" si="75"/>
        <v>9.8990358676613202</v>
      </c>
      <c r="X77">
        <f t="shared" si="76"/>
        <v>10.659168392150059</v>
      </c>
      <c r="Y77">
        <v>3.8693999999999999E-2</v>
      </c>
      <c r="Z77">
        <v>11.141722333316135</v>
      </c>
      <c r="AA77">
        <f t="shared" si="67"/>
        <v>5.6985579159559618</v>
      </c>
      <c r="AB77">
        <f t="shared" si="87"/>
        <v>26.590430984131082</v>
      </c>
      <c r="AC77">
        <f t="shared" si="77"/>
        <v>225.42137245765076</v>
      </c>
      <c r="AD77">
        <f t="shared" si="78"/>
        <v>198.78292837888895</v>
      </c>
      <c r="AE77">
        <f t="shared" si="79"/>
        <v>4.3310533751423366</v>
      </c>
    </row>
    <row r="78" spans="1:31">
      <c r="G78">
        <v>11500</v>
      </c>
      <c r="H78">
        <v>256</v>
      </c>
      <c r="I78">
        <f t="shared" si="80"/>
        <v>264500000</v>
      </c>
      <c r="J78">
        <v>18587183.265625</v>
      </c>
      <c r="K78" s="3">
        <f t="shared" si="81"/>
        <v>148697466.125</v>
      </c>
      <c r="L78" s="10">
        <f t="shared" si="82"/>
        <v>1058.184</v>
      </c>
      <c r="M78" s="10">
        <f t="shared" si="70"/>
        <v>8.7738037109375E-2</v>
      </c>
      <c r="N78">
        <f t="shared" si="83"/>
        <v>5242880</v>
      </c>
      <c r="O78" s="9">
        <f t="shared" si="84"/>
        <v>1.7787794701064548</v>
      </c>
      <c r="P78" s="9">
        <f>2</f>
        <v>2</v>
      </c>
      <c r="Q78" s="1">
        <f t="shared" si="71"/>
        <v>0.15104514911402683</v>
      </c>
      <c r="R78" s="1">
        <f t="shared" si="85"/>
        <v>-1.1917276973474609E-2</v>
      </c>
      <c r="S78">
        <f t="shared" si="72"/>
        <v>0.13912787214055222</v>
      </c>
      <c r="T78">
        <f t="shared" si="73"/>
        <v>0.15104514911402683</v>
      </c>
      <c r="U78" s="1">
        <f t="shared" si="74"/>
        <v>9.809429185981762E-2</v>
      </c>
      <c r="V78" s="1">
        <f t="shared" si="86"/>
        <v>0.78430044660900289</v>
      </c>
      <c r="W78" s="1">
        <f t="shared" si="75"/>
        <v>11.491569549270658</v>
      </c>
      <c r="X78">
        <f t="shared" si="76"/>
        <v>12.373964287739478</v>
      </c>
      <c r="Y78">
        <v>4.4919000000000001E-2</v>
      </c>
      <c r="Z78">
        <v>12.970111699980036</v>
      </c>
      <c r="AA78">
        <f t="shared" si="67"/>
        <v>5.8883768561187919</v>
      </c>
      <c r="AB78">
        <f t="shared" si="87"/>
        <v>26.482774082236915</v>
      </c>
      <c r="AC78">
        <f t="shared" si="77"/>
        <v>236.26115700266445</v>
      </c>
      <c r="AD78">
        <f t="shared" si="78"/>
        <v>209.73056421681741</v>
      </c>
      <c r="AE78">
        <f t="shared" si="79"/>
        <v>4.5963167166977907</v>
      </c>
    </row>
    <row r="79" spans="1:31">
      <c r="G79">
        <v>12500</v>
      </c>
      <c r="H79">
        <v>256</v>
      </c>
      <c r="I79">
        <f t="shared" si="80"/>
        <v>312500000</v>
      </c>
      <c r="J79">
        <v>20656987.890625</v>
      </c>
      <c r="K79" s="3">
        <f t="shared" si="81"/>
        <v>165255903.125</v>
      </c>
      <c r="L79" s="10">
        <f t="shared" si="82"/>
        <v>1250.2</v>
      </c>
      <c r="M79" s="10">
        <f t="shared" si="70"/>
        <v>9.5367431640625E-2</v>
      </c>
      <c r="N79">
        <f t="shared" si="83"/>
        <v>5242880</v>
      </c>
      <c r="O79" s="9">
        <f t="shared" si="84"/>
        <v>1.8910065788307979</v>
      </c>
      <c r="P79" s="9">
        <f>2</f>
        <v>2</v>
      </c>
      <c r="Q79" s="1">
        <f t="shared" si="71"/>
        <v>0.1784559890288597</v>
      </c>
      <c r="R79" s="1">
        <f t="shared" si="85"/>
        <v>-1.3244343836947231E-2</v>
      </c>
      <c r="S79">
        <f t="shared" si="72"/>
        <v>0.16521164519191248</v>
      </c>
      <c r="T79">
        <f t="shared" si="73"/>
        <v>0.1784559890288597</v>
      </c>
      <c r="U79" s="1">
        <f t="shared" si="74"/>
        <v>0.11589590248088093</v>
      </c>
      <c r="V79" s="1">
        <f t="shared" si="86"/>
        <v>0.87163743944874583</v>
      </c>
      <c r="W79" s="1">
        <f t="shared" si="75"/>
        <v>13.421797119992336</v>
      </c>
      <c r="X79">
        <f t="shared" si="76"/>
        <v>14.409330461921963</v>
      </c>
      <c r="Y79">
        <v>5.2463999999999997E-2</v>
      </c>
      <c r="Z79">
        <v>14.923384799999999</v>
      </c>
      <c r="AA79">
        <f t="shared" si="67"/>
        <v>5.9564653857883503</v>
      </c>
      <c r="AB79">
        <f t="shared" si="87"/>
        <v>25.199131309088138</v>
      </c>
      <c r="AC79">
        <f t="shared" si="77"/>
        <v>240.14941489184912</v>
      </c>
      <c r="AD79">
        <f t="shared" si="78"/>
        <v>214.90478269272737</v>
      </c>
      <c r="AE79">
        <f t="shared" si="79"/>
        <v>3.4446229522811502</v>
      </c>
    </row>
    <row r="80" spans="1:31">
      <c r="G80">
        <v>13500</v>
      </c>
      <c r="H80">
        <v>256</v>
      </c>
      <c r="I80">
        <f t="shared" si="80"/>
        <v>364500000</v>
      </c>
      <c r="J80">
        <v>23155467.019531</v>
      </c>
      <c r="K80" s="3">
        <f t="shared" si="81"/>
        <v>185243736.156248</v>
      </c>
      <c r="L80" s="10">
        <f t="shared" si="82"/>
        <v>1458.2159999999999</v>
      </c>
      <c r="M80" s="10">
        <f t="shared" si="70"/>
        <v>0.102996826171875</v>
      </c>
      <c r="N80">
        <f t="shared" si="83"/>
        <v>5242880</v>
      </c>
      <c r="O80" s="9">
        <f t="shared" si="84"/>
        <v>1.9676778689701782</v>
      </c>
      <c r="P80" s="9">
        <f>2</f>
        <v>2</v>
      </c>
      <c r="Q80" s="1">
        <f t="shared" si="71"/>
        <v>0.20815106560326194</v>
      </c>
      <c r="R80" s="1">
        <f t="shared" si="85"/>
        <v>-1.4846257766890782E-2</v>
      </c>
      <c r="S80">
        <f t="shared" si="72"/>
        <v>0.19330480783637116</v>
      </c>
      <c r="T80">
        <f t="shared" si="73"/>
        <v>0.20815106560326194</v>
      </c>
      <c r="U80" s="1">
        <f t="shared" si="74"/>
        <v>0.13518098065369952</v>
      </c>
      <c r="V80" s="1">
        <f t="shared" si="86"/>
        <v>0.97706268159763243</v>
      </c>
      <c r="W80" s="1">
        <f t="shared" si="75"/>
        <v>15.708138246505211</v>
      </c>
      <c r="X80">
        <f t="shared" si="76"/>
        <v>16.820381908756541</v>
      </c>
      <c r="Y80">
        <v>6.1400999999999997E-2</v>
      </c>
      <c r="Z80">
        <v>17.376483</v>
      </c>
      <c r="AA80">
        <f t="shared" si="67"/>
        <v>5.9363854008892361</v>
      </c>
      <c r="AB80">
        <f t="shared" si="87"/>
        <v>24.135598593670853</v>
      </c>
      <c r="AC80">
        <f t="shared" si="77"/>
        <v>239.00272895109515</v>
      </c>
      <c r="AD80">
        <f t="shared" si="78"/>
        <v>214.82354983855504</v>
      </c>
      <c r="AE80">
        <f t="shared" si="79"/>
        <v>3.2003086657032895</v>
      </c>
    </row>
    <row r="81" spans="7:32">
      <c r="G81">
        <v>14500</v>
      </c>
      <c r="H81">
        <v>256</v>
      </c>
      <c r="I81">
        <f t="shared" si="80"/>
        <v>420500000</v>
      </c>
      <c r="J81">
        <v>26748943.976562001</v>
      </c>
      <c r="K81" s="3">
        <f t="shared" si="81"/>
        <v>213991551.81249601</v>
      </c>
      <c r="L81" s="10">
        <f t="shared" si="82"/>
        <v>1682.232</v>
      </c>
      <c r="M81" s="10">
        <f t="shared" si="70"/>
        <v>0.110626220703125</v>
      </c>
      <c r="N81">
        <f t="shared" si="83"/>
        <v>5242880</v>
      </c>
      <c r="O81" s="9">
        <f t="shared" si="84"/>
        <v>1.9650308455562355</v>
      </c>
      <c r="P81" s="9">
        <f>2</f>
        <v>2</v>
      </c>
      <c r="Q81" s="1">
        <f t="shared" si="71"/>
        <v>0.24013037883723359</v>
      </c>
      <c r="R81" s="1">
        <f t="shared" si="85"/>
        <v>-1.7150235706029974E-2</v>
      </c>
      <c r="S81">
        <f t="shared" si="72"/>
        <v>0.22298014313120362</v>
      </c>
      <c r="T81">
        <f t="shared" si="73"/>
        <v>0.24013037883723359</v>
      </c>
      <c r="U81" s="1">
        <f t="shared" si="74"/>
        <v>0.15594952637827339</v>
      </c>
      <c r="V81" s="1">
        <f t="shared" si="86"/>
        <v>1.1286921965167025</v>
      </c>
      <c r="W81" s="1">
        <f t="shared" si="75"/>
        <v>17.986804511901898</v>
      </c>
      <c r="X81">
        <f t="shared" si="76"/>
        <v>19.271446234796873</v>
      </c>
      <c r="Y81">
        <v>7.0307999999999995E-2</v>
      </c>
      <c r="Z81">
        <v>20.002625999999999</v>
      </c>
      <c r="AA81">
        <f t="shared" si="67"/>
        <v>5.9808272173863575</v>
      </c>
      <c r="AB81">
        <f t="shared" si="87"/>
        <v>24.349041567104287</v>
      </c>
      <c r="AC81">
        <f t="shared" si="77"/>
        <v>241.5406196126097</v>
      </c>
      <c r="AD81">
        <f t="shared" si="78"/>
        <v>217.14761212266546</v>
      </c>
      <c r="AE81">
        <f t="shared" si="79"/>
        <v>3.6554188695180656</v>
      </c>
    </row>
    <row r="82" spans="7:32">
      <c r="G82">
        <v>15500</v>
      </c>
      <c r="H82">
        <v>128</v>
      </c>
      <c r="I82">
        <f t="shared" si="80"/>
        <v>480500000</v>
      </c>
      <c r="J82">
        <v>30700464.359375</v>
      </c>
      <c r="K82" s="3">
        <f t="shared" si="81"/>
        <v>245603714.875</v>
      </c>
      <c r="L82" s="10">
        <f t="shared" si="82"/>
        <v>1922.248</v>
      </c>
      <c r="M82" s="10">
        <f t="shared" si="70"/>
        <v>0.118255615234375</v>
      </c>
      <c r="N82">
        <f t="shared" si="83"/>
        <v>5242880</v>
      </c>
      <c r="O82" s="9">
        <f t="shared" si="84"/>
        <v>1.9564036327567376</v>
      </c>
      <c r="P82" s="9">
        <f>2</f>
        <v>2</v>
      </c>
      <c r="Q82" s="1">
        <f t="shared" si="71"/>
        <v>0.27439392873077467</v>
      </c>
      <c r="R82" s="1">
        <f t="shared" si="85"/>
        <v>-1.9683775199095786E-2</v>
      </c>
      <c r="S82">
        <f t="shared" si="72"/>
        <v>0.25471015353167886</v>
      </c>
      <c r="T82">
        <f t="shared" si="73"/>
        <v>0.27439392873077467</v>
      </c>
      <c r="U82" s="1">
        <f t="shared" si="74"/>
        <v>0.17820153965460253</v>
      </c>
      <c r="V82" s="1">
        <f t="shared" si="86"/>
        <v>1.2954296282585207</v>
      </c>
      <c r="W82" s="1">
        <f t="shared" si="75"/>
        <v>20.218142467082082</v>
      </c>
      <c r="X82">
        <f t="shared" si="76"/>
        <v>21.691773634995204</v>
      </c>
      <c r="Y82">
        <v>7.9030000000000003E-2</v>
      </c>
      <c r="Z82">
        <v>22.592042666693011</v>
      </c>
      <c r="AA82">
        <f t="shared" si="67"/>
        <v>6.0799696317853975</v>
      </c>
      <c r="AB82">
        <f t="shared" si="87"/>
        <v>24.861821067948878</v>
      </c>
      <c r="AC82">
        <f t="shared" si="77"/>
        <v>247.20223804982245</v>
      </c>
      <c r="AD82">
        <f t="shared" si="78"/>
        <v>222.29552515712876</v>
      </c>
      <c r="AE82">
        <f t="shared" si="79"/>
        <v>3.9848943496599141</v>
      </c>
    </row>
    <row r="83" spans="7:32">
      <c r="G83">
        <v>16500</v>
      </c>
      <c r="H83">
        <v>128</v>
      </c>
      <c r="I83">
        <f t="shared" si="80"/>
        <v>544500000</v>
      </c>
      <c r="J83">
        <v>35042469.898437999</v>
      </c>
      <c r="K83" s="3">
        <f t="shared" si="81"/>
        <v>280339759.18750399</v>
      </c>
      <c r="L83" s="10">
        <f t="shared" si="82"/>
        <v>2178.2640000000001</v>
      </c>
      <c r="M83" s="10">
        <f t="shared" si="70"/>
        <v>0.125885009765625</v>
      </c>
      <c r="N83">
        <f t="shared" si="83"/>
        <v>5242880</v>
      </c>
      <c r="O83" s="9">
        <f t="shared" si="84"/>
        <v>1.9422860374072506</v>
      </c>
      <c r="P83" s="9">
        <f>2</f>
        <v>2</v>
      </c>
      <c r="Q83" s="1">
        <f t="shared" si="71"/>
        <v>0.31094171528388515</v>
      </c>
      <c r="R83" s="1">
        <f t="shared" si="85"/>
        <v>-2.246767644383529E-2</v>
      </c>
      <c r="S83">
        <f t="shared" si="72"/>
        <v>0.28847403884004985</v>
      </c>
      <c r="T83">
        <f t="shared" si="73"/>
        <v>0.31094171528388515</v>
      </c>
      <c r="U83" s="1">
        <f t="shared" si="74"/>
        <v>0.20193702048268694</v>
      </c>
      <c r="V83" s="1">
        <f t="shared" si="86"/>
        <v>1.4786438805096331</v>
      </c>
      <c r="W83" s="1">
        <f t="shared" si="75"/>
        <v>23.71353004809869</v>
      </c>
      <c r="X83">
        <f t="shared" si="76"/>
        <v>25.394110949091012</v>
      </c>
      <c r="Y83">
        <v>9.2692999999999998E-2</v>
      </c>
      <c r="Z83">
        <v>26.206370944423849</v>
      </c>
      <c r="AA83">
        <f t="shared" si="67"/>
        <v>5.874229985004261</v>
      </c>
      <c r="AB83">
        <f t="shared" si="87"/>
        <v>24.195118007832654</v>
      </c>
      <c r="AC83">
        <f t="shared" si="77"/>
        <v>235.45328696221412</v>
      </c>
      <c r="AD83">
        <f t="shared" si="78"/>
        <v>211.2144809640964</v>
      </c>
      <c r="AE83">
        <f t="shared" si="79"/>
        <v>3.0994753033733917</v>
      </c>
    </row>
    <row r="84" spans="7:32">
      <c r="G84">
        <v>17500</v>
      </c>
      <c r="H84">
        <v>128</v>
      </c>
      <c r="I84">
        <f t="shared" si="80"/>
        <v>612500000</v>
      </c>
      <c r="J84">
        <v>39545132.257812001</v>
      </c>
      <c r="K84" s="3">
        <f t="shared" si="81"/>
        <v>316361058.06249601</v>
      </c>
      <c r="L84" s="10">
        <f t="shared" si="82"/>
        <v>2450.2800000000002</v>
      </c>
      <c r="M84" s="10">
        <f t="shared" si="70"/>
        <v>0.133514404296875</v>
      </c>
      <c r="N84">
        <f t="shared" si="83"/>
        <v>5242880</v>
      </c>
      <c r="O84" s="9">
        <f t="shared" si="84"/>
        <v>1.9360789970521681</v>
      </c>
      <c r="P84" s="9">
        <f>2</f>
        <v>2</v>
      </c>
      <c r="Q84" s="1">
        <f t="shared" si="71"/>
        <v>0.34977373849656501</v>
      </c>
      <c r="R84" s="1">
        <f t="shared" si="85"/>
        <v>-2.5354583711486547E-2</v>
      </c>
      <c r="S84">
        <f t="shared" si="72"/>
        <v>0.32441915478507849</v>
      </c>
      <c r="T84">
        <f t="shared" si="73"/>
        <v>0.34977373849656501</v>
      </c>
      <c r="U84" s="1">
        <f t="shared" si="74"/>
        <v>0.22715596886252662</v>
      </c>
      <c r="V84" s="1">
        <f t="shared" si="86"/>
        <v>1.668637170451396</v>
      </c>
      <c r="W84" s="1">
        <f t="shared" si="75"/>
        <v>26.298679100735214</v>
      </c>
      <c r="X84">
        <f t="shared" si="76"/>
        <v>28.194472240049137</v>
      </c>
      <c r="Y84">
        <v>0.102798</v>
      </c>
      <c r="Z84">
        <v>29.106786436316909</v>
      </c>
      <c r="AA84">
        <f t="shared" si="67"/>
        <v>5.9582871262086812</v>
      </c>
      <c r="AB84">
        <f t="shared" si="87"/>
        <v>24.620016581061577</v>
      </c>
      <c r="AC84">
        <f t="shared" si="77"/>
        <v>240.25344704815757</v>
      </c>
      <c r="AD84">
        <f t="shared" si="78"/>
        <v>215.58897525737706</v>
      </c>
      <c r="AE84">
        <f t="shared" si="79"/>
        <v>3.1343693618113266</v>
      </c>
    </row>
    <row r="85" spans="7:32">
      <c r="G85">
        <v>18500</v>
      </c>
      <c r="H85">
        <v>128</v>
      </c>
      <c r="I85">
        <f t="shared" si="80"/>
        <v>684500000</v>
      </c>
      <c r="J85">
        <v>44578586.46875</v>
      </c>
      <c r="K85" s="3">
        <f t="shared" si="81"/>
        <v>356628691.75</v>
      </c>
      <c r="L85" s="10">
        <f t="shared" si="82"/>
        <v>2738.2959999999998</v>
      </c>
      <c r="M85" s="10">
        <f t="shared" si="70"/>
        <v>0.141143798828125</v>
      </c>
      <c r="N85">
        <f t="shared" si="83"/>
        <v>5242880</v>
      </c>
      <c r="O85" s="9">
        <f t="shared" si="84"/>
        <v>1.9193632364269806</v>
      </c>
      <c r="P85" s="9">
        <f>2</f>
        <v>2</v>
      </c>
      <c r="Q85" s="1">
        <f t="shared" si="71"/>
        <v>0.39088999836881427</v>
      </c>
      <c r="R85" s="1">
        <f t="shared" si="85"/>
        <v>-2.85818111567545E-2</v>
      </c>
      <c r="S85">
        <f t="shared" si="72"/>
        <v>0.36230818721205976</v>
      </c>
      <c r="T85">
        <f t="shared" si="73"/>
        <v>0.39088999836881427</v>
      </c>
      <c r="U85" s="1">
        <f t="shared" si="74"/>
        <v>0.25385838479412159</v>
      </c>
      <c r="V85" s="1">
        <f t="shared" si="86"/>
        <v>1.881027629468689</v>
      </c>
      <c r="W85" s="1">
        <f t="shared" si="75"/>
        <v>29.605009269589686</v>
      </c>
      <c r="X85">
        <f t="shared" si="76"/>
        <v>31.739895283852498</v>
      </c>
      <c r="Y85">
        <v>0.11572200000000001</v>
      </c>
      <c r="Z85">
        <v>33.028839138417034</v>
      </c>
      <c r="AA85">
        <f t="shared" si="67"/>
        <v>5.9150377629145714</v>
      </c>
      <c r="AB85">
        <f t="shared" si="87"/>
        <v>24.654167176509219</v>
      </c>
      <c r="AC85">
        <f t="shared" si="77"/>
        <v>237.78365251967153</v>
      </c>
      <c r="AD85">
        <f t="shared" si="78"/>
        <v>213.08496846931416</v>
      </c>
      <c r="AE85">
        <f t="shared" si="79"/>
        <v>3.9024800392252335</v>
      </c>
    </row>
    <row r="86" spans="7:32">
      <c r="G86">
        <v>19500</v>
      </c>
      <c r="H86">
        <v>128</v>
      </c>
      <c r="I86">
        <f>2*G86^2</f>
        <v>760500000</v>
      </c>
      <c r="J86">
        <v>52321785.257812001</v>
      </c>
      <c r="K86" s="3">
        <f t="shared" si="81"/>
        <v>418574282.06249601</v>
      </c>
      <c r="L86" s="10">
        <f t="shared" si="82"/>
        <v>3042.3119999999999</v>
      </c>
      <c r="M86" s="10">
        <f t="shared" si="70"/>
        <v>0.148773193359375</v>
      </c>
      <c r="N86">
        <f t="shared" si="83"/>
        <v>5242880</v>
      </c>
      <c r="O86" s="9">
        <f t="shared" si="84"/>
        <v>1.8168818118798138</v>
      </c>
      <c r="P86" s="9">
        <f>2</f>
        <v>2</v>
      </c>
      <c r="Q86" s="1">
        <f t="shared" si="71"/>
        <v>0.43429049490063293</v>
      </c>
      <c r="R86" s="1">
        <f t="shared" si="85"/>
        <v>-3.354640656162055E-2</v>
      </c>
      <c r="S86">
        <f t="shared" si="72"/>
        <v>0.40074408833901237</v>
      </c>
      <c r="T86">
        <f t="shared" si="73"/>
        <v>0.43429049490063293</v>
      </c>
      <c r="U86" s="1">
        <f t="shared" si="74"/>
        <v>0.28204426827747181</v>
      </c>
      <c r="V86" s="1">
        <f t="shared" si="86"/>
        <v>2.2077578382182295</v>
      </c>
      <c r="W86" s="1">
        <f t="shared" si="75"/>
        <v>33.298152438700107</v>
      </c>
      <c r="X86">
        <f t="shared" si="76"/>
        <v>35.787954545195809</v>
      </c>
      <c r="Y86">
        <v>0.130158</v>
      </c>
      <c r="Z86">
        <v>37.345801080043387</v>
      </c>
      <c r="AA86">
        <f t="shared" si="67"/>
        <v>5.8428986308947586</v>
      </c>
      <c r="AB86">
        <f t="shared" si="87"/>
        <v>25.727148976628161</v>
      </c>
      <c r="AC86">
        <f t="shared" si="77"/>
        <v>233.66408127094221</v>
      </c>
      <c r="AD86">
        <f t="shared" si="78"/>
        <v>207.89047798753236</v>
      </c>
      <c r="AE86">
        <f t="shared" si="79"/>
        <v>4.1714101446335006</v>
      </c>
    </row>
    <row r="87" spans="7:32">
      <c r="G87">
        <v>20500</v>
      </c>
      <c r="H87">
        <v>128</v>
      </c>
      <c r="I87">
        <f t="shared" si="80"/>
        <v>840500000</v>
      </c>
      <c r="J87">
        <v>63007385.203125</v>
      </c>
      <c r="K87" s="3">
        <f t="shared" si="81"/>
        <v>504059081.625</v>
      </c>
      <c r="L87" s="10">
        <f t="shared" si="82"/>
        <v>3362.328</v>
      </c>
      <c r="M87" s="10">
        <f t="shared" si="70"/>
        <v>0.156402587890625</v>
      </c>
      <c r="N87">
        <f t="shared" si="83"/>
        <v>5242880</v>
      </c>
      <c r="O87" s="9">
        <f t="shared" si="84"/>
        <v>1.6674632610335522</v>
      </c>
      <c r="P87" s="9">
        <f>2</f>
        <v>2</v>
      </c>
      <c r="Q87" s="1">
        <f t="shared" si="71"/>
        <v>0.47997522809202103</v>
      </c>
      <c r="R87" s="1">
        <f t="shared" si="85"/>
        <v>-4.0397538998214529E-2</v>
      </c>
      <c r="S87">
        <f t="shared" si="72"/>
        <v>0.43957768909380651</v>
      </c>
      <c r="T87">
        <f t="shared" si="73"/>
        <v>0.47997522809202103</v>
      </c>
      <c r="U87" s="1">
        <f t="shared" si="74"/>
        <v>0.31171361931257735</v>
      </c>
      <c r="V87" s="1">
        <f t="shared" si="86"/>
        <v>2.6586449193658805</v>
      </c>
      <c r="W87" s="1">
        <f t="shared" si="75"/>
        <v>38.260461807724418</v>
      </c>
      <c r="X87">
        <f t="shared" si="76"/>
        <v>41.230820346402879</v>
      </c>
      <c r="Y87">
        <v>0.14955499999999999</v>
      </c>
      <c r="Z87">
        <v>43.200281352879593</v>
      </c>
      <c r="AA87">
        <f t="shared" si="67"/>
        <v>5.6200060178529636</v>
      </c>
      <c r="AB87">
        <f t="shared" si="87"/>
        <v>26.963141673631775</v>
      </c>
      <c r="AC87">
        <f t="shared" si="77"/>
        <v>220.93559432451008</v>
      </c>
      <c r="AD87">
        <f t="shared" si="78"/>
        <v>193.92376657002876</v>
      </c>
      <c r="AE87">
        <f t="shared" si="79"/>
        <v>4.5589078237460026</v>
      </c>
    </row>
    <row r="88" spans="7:32">
      <c r="G88">
        <v>21500</v>
      </c>
      <c r="H88">
        <v>64</v>
      </c>
      <c r="I88">
        <f t="shared" si="80"/>
        <v>924500000</v>
      </c>
      <c r="J88">
        <v>75350466.53125</v>
      </c>
      <c r="K88" s="3">
        <f t="shared" si="81"/>
        <v>602803732.25</v>
      </c>
      <c r="L88" s="10">
        <f t="shared" si="82"/>
        <v>3698.3440000000001</v>
      </c>
      <c r="M88" s="10">
        <f t="shared" si="70"/>
        <v>0.164031982421875</v>
      </c>
      <c r="N88">
        <f t="shared" si="83"/>
        <v>5242880</v>
      </c>
      <c r="O88" s="9">
        <f t="shared" si="84"/>
        <v>1.5336666821043889</v>
      </c>
      <c r="P88" s="9">
        <f>2</f>
        <v>2</v>
      </c>
      <c r="Q88" s="1">
        <f t="shared" si="71"/>
        <v>0.52794419794297853</v>
      </c>
      <c r="R88" s="1">
        <f t="shared" si="85"/>
        <v>-4.8311374935122005E-2</v>
      </c>
      <c r="S88">
        <f t="shared" si="72"/>
        <v>0.47963282300785653</v>
      </c>
      <c r="T88">
        <f t="shared" si="73"/>
        <v>0.52794419794297853</v>
      </c>
      <c r="U88" s="1">
        <f t="shared" si="74"/>
        <v>0.34286643789943816</v>
      </c>
      <c r="V88" s="1">
        <f t="shared" si="86"/>
        <v>3.1794706980670067</v>
      </c>
      <c r="W88" s="1">
        <f t="shared" si="75"/>
        <v>43.667145635376109</v>
      </c>
      <c r="X88">
        <f t="shared" si="76"/>
        <v>47.189482771342554</v>
      </c>
      <c r="Y88">
        <v>0.17068900000000001</v>
      </c>
      <c r="Z88">
        <v>49.332914088850956</v>
      </c>
      <c r="AA88">
        <f t="shared" si="67"/>
        <v>5.4162834160373547</v>
      </c>
      <c r="AB88">
        <f t="shared" si="87"/>
        <v>28.252727814914845</v>
      </c>
      <c r="AC88">
        <f t="shared" si="77"/>
        <v>209.30182843825821</v>
      </c>
      <c r="AD88">
        <f t="shared" si="78"/>
        <v>180.99808599725611</v>
      </c>
      <c r="AE88">
        <f t="shared" si="79"/>
        <v>4.3448301343966396</v>
      </c>
    </row>
    <row r="89" spans="7:32">
      <c r="G89">
        <v>22500</v>
      </c>
      <c r="H89">
        <v>64</v>
      </c>
      <c r="I89">
        <f t="shared" si="80"/>
        <v>1012500000</v>
      </c>
      <c r="J89">
        <v>83576939.015625</v>
      </c>
      <c r="K89" s="3">
        <f t="shared" si="81"/>
        <v>668615512.125</v>
      </c>
      <c r="L89" s="10">
        <f t="shared" si="82"/>
        <v>4050.36</v>
      </c>
      <c r="M89" s="10">
        <f t="shared" si="70"/>
        <v>0.171661376953125</v>
      </c>
      <c r="N89">
        <f t="shared" si="83"/>
        <v>5242880</v>
      </c>
      <c r="O89" s="9">
        <f t="shared" si="84"/>
        <v>1.5143232270846712</v>
      </c>
      <c r="P89" s="9">
        <f>2</f>
        <v>2</v>
      </c>
      <c r="Q89" s="1">
        <f t="shared" si="71"/>
        <v>0.57819740445350543</v>
      </c>
      <c r="R89" s="1">
        <f t="shared" si="85"/>
        <v>-5.3585823984767619E-2</v>
      </c>
      <c r="S89">
        <f t="shared" si="72"/>
        <v>0.52461158046873779</v>
      </c>
      <c r="T89">
        <f t="shared" si="73"/>
        <v>0.57819740445350543</v>
      </c>
      <c r="U89" s="1">
        <f t="shared" si="74"/>
        <v>0.37550272403805424</v>
      </c>
      <c r="V89" s="1">
        <f t="shared" si="86"/>
        <v>3.5265930108622063</v>
      </c>
      <c r="W89" s="1">
        <f t="shared" si="75"/>
        <v>48.060491966986895</v>
      </c>
      <c r="X89">
        <f t="shared" si="76"/>
        <v>51.962587701887159</v>
      </c>
      <c r="Y89">
        <v>0.187862</v>
      </c>
      <c r="Z89">
        <v>54.215094579999999</v>
      </c>
      <c r="AA89">
        <f t="shared" si="67"/>
        <v>5.3895944895721328</v>
      </c>
      <c r="AB89">
        <f t="shared" si="87"/>
        <v>28.472624037857575</v>
      </c>
      <c r="AC89">
        <f t="shared" si="77"/>
        <v>207.77773283234794</v>
      </c>
      <c r="AD89">
        <f t="shared" si="78"/>
        <v>179.2536971121024</v>
      </c>
      <c r="AE89">
        <f t="shared" si="79"/>
        <v>4.1547596579196817</v>
      </c>
    </row>
    <row r="90" spans="7:32">
      <c r="G90">
        <v>23500</v>
      </c>
      <c r="H90">
        <v>64</v>
      </c>
      <c r="I90">
        <f t="shared" si="80"/>
        <v>1104500000</v>
      </c>
      <c r="J90">
        <v>78582892.25</v>
      </c>
      <c r="K90" s="3">
        <f t="shared" si="81"/>
        <v>628663138</v>
      </c>
      <c r="L90" s="10">
        <f t="shared" si="82"/>
        <v>4418.3760000000002</v>
      </c>
      <c r="M90" s="10">
        <f t="shared" si="70"/>
        <v>0.179290771484375</v>
      </c>
      <c r="N90">
        <f t="shared" si="83"/>
        <v>5242880</v>
      </c>
      <c r="O90" s="9">
        <f t="shared" si="84"/>
        <v>1.7569027564011555</v>
      </c>
      <c r="P90" s="9">
        <f>2</f>
        <v>2</v>
      </c>
      <c r="Q90" s="1">
        <f t="shared" si="71"/>
        <v>0.63073484762360166</v>
      </c>
      <c r="R90" s="1">
        <f t="shared" si="85"/>
        <v>-5.038386284445296E-2</v>
      </c>
      <c r="S90">
        <f t="shared" si="72"/>
        <v>0.5803509847791487</v>
      </c>
      <c r="T90">
        <f t="shared" si="73"/>
        <v>0.63073484762360166</v>
      </c>
      <c r="U90" s="1">
        <f t="shared" si="74"/>
        <v>0.40962247772842558</v>
      </c>
      <c r="V90" s="1">
        <f t="shared" si="86"/>
        <v>3.3158653792091792</v>
      </c>
      <c r="W90" s="1">
        <f t="shared" si="75"/>
        <v>49.378777278044389</v>
      </c>
      <c r="X90">
        <f t="shared" si="76"/>
        <v>53.104265134981993</v>
      </c>
      <c r="Y90">
        <v>0.19301499999999999</v>
      </c>
      <c r="Z90">
        <v>55.165617149999996</v>
      </c>
      <c r="AA90">
        <f t="shared" si="67"/>
        <v>5.7223531849856233</v>
      </c>
      <c r="AB90">
        <f t="shared" si="87"/>
        <v>26.056550547884878</v>
      </c>
      <c r="AC90">
        <f t="shared" si="77"/>
        <v>226.78022310369749</v>
      </c>
      <c r="AD90">
        <f t="shared" si="78"/>
        <v>200.67662346405655</v>
      </c>
      <c r="AE90">
        <f t="shared" si="79"/>
        <v>3.7366608433166104</v>
      </c>
    </row>
    <row r="91" spans="7:32">
      <c r="G91">
        <v>24500</v>
      </c>
      <c r="H91">
        <v>64</v>
      </c>
      <c r="I91">
        <f t="shared" si="80"/>
        <v>1200500000</v>
      </c>
      <c r="J91">
        <v>87781575.9375</v>
      </c>
      <c r="K91" s="3">
        <f t="shared" si="81"/>
        <v>702252607.5</v>
      </c>
      <c r="L91" s="10">
        <f t="shared" si="82"/>
        <v>4802.3919999999998</v>
      </c>
      <c r="M91" s="10">
        <f t="shared" si="70"/>
        <v>0.186920166015625</v>
      </c>
      <c r="N91">
        <f t="shared" si="83"/>
        <v>5242880</v>
      </c>
      <c r="O91" s="9">
        <f t="shared" si="84"/>
        <v>1.7094988144988839</v>
      </c>
      <c r="P91" s="9">
        <f>2</f>
        <v>2</v>
      </c>
      <c r="Q91" s="1">
        <f t="shared" si="71"/>
        <v>0.68555652745326745</v>
      </c>
      <c r="R91" s="1">
        <f t="shared" si="85"/>
        <v>-5.6281650568860711E-2</v>
      </c>
      <c r="S91">
        <f t="shared" si="72"/>
        <v>0.62927487688440675</v>
      </c>
      <c r="T91">
        <f t="shared" si="73"/>
        <v>0.68555652745326745</v>
      </c>
      <c r="U91" s="1">
        <f t="shared" si="74"/>
        <v>0.4452256989705522</v>
      </c>
      <c r="V91" s="1">
        <f t="shared" si="86"/>
        <v>3.704010889005906</v>
      </c>
      <c r="W91" s="1">
        <f t="shared" si="75"/>
        <v>54.472582600859411</v>
      </c>
      <c r="X91">
        <f t="shared" si="76"/>
        <v>58.621819188835872</v>
      </c>
      <c r="Y91">
        <v>0.212926</v>
      </c>
      <c r="Z91">
        <v>60.895061616737642</v>
      </c>
      <c r="AA91">
        <f t="shared" si="67"/>
        <v>5.6381090143993688</v>
      </c>
      <c r="AB91">
        <f t="shared" si="87"/>
        <v>26.384851356809406</v>
      </c>
      <c r="AC91">
        <f t="shared" si="77"/>
        <v>221.96938253349398</v>
      </c>
      <c r="AD91">
        <f t="shared" si="78"/>
        <v>195.53688928754906</v>
      </c>
      <c r="AE91">
        <f t="shared" si="79"/>
        <v>3.7330489001048095</v>
      </c>
    </row>
    <row r="93" spans="7:32">
      <c r="G93" s="4" t="s">
        <v>49</v>
      </c>
      <c r="H93" s="4"/>
      <c r="M93" s="9"/>
      <c r="N93" s="9"/>
    </row>
    <row r="94" spans="7:32">
      <c r="G94" t="s">
        <v>32</v>
      </c>
      <c r="H94" t="s">
        <v>79</v>
      </c>
      <c r="I94" t="s">
        <v>33</v>
      </c>
      <c r="J94" t="s">
        <v>75</v>
      </c>
      <c r="K94" t="s">
        <v>63</v>
      </c>
      <c r="L94" t="s">
        <v>61</v>
      </c>
      <c r="M94" t="s">
        <v>65</v>
      </c>
      <c r="N94" s="9" t="s">
        <v>59</v>
      </c>
      <c r="O94" t="s">
        <v>64</v>
      </c>
      <c r="P94" t="s">
        <v>34</v>
      </c>
      <c r="Q94" t="s">
        <v>35</v>
      </c>
      <c r="R94" t="s">
        <v>36</v>
      </c>
      <c r="S94" t="s">
        <v>37</v>
      </c>
      <c r="T94" t="s">
        <v>38</v>
      </c>
      <c r="U94" t="s">
        <v>39</v>
      </c>
      <c r="V94" t="s">
        <v>40</v>
      </c>
      <c r="W94" t="s">
        <v>41</v>
      </c>
      <c r="X94" t="s">
        <v>42</v>
      </c>
      <c r="Y94" t="s">
        <v>43</v>
      </c>
      <c r="Z94" t="s">
        <v>44</v>
      </c>
      <c r="AA94" t="s">
        <v>77</v>
      </c>
      <c r="AB94" t="s">
        <v>45</v>
      </c>
    </row>
    <row r="95" spans="7:32">
      <c r="G95" s="6">
        <v>87804</v>
      </c>
      <c r="H95" s="6">
        <v>2652858</v>
      </c>
      <c r="I95" s="12">
        <f t="shared" ref="I95:I158" si="88">2*H95</f>
        <v>5305716</v>
      </c>
      <c r="J95" s="6">
        <v>973804.50390600006</v>
      </c>
      <c r="K95" s="12">
        <f t="shared" ref="K95:K158" si="89">J95*8</f>
        <v>7790436.0312480005</v>
      </c>
      <c r="L95" s="6">
        <f t="shared" ref="L95:L158" si="90">((H95+2*G95)*8+(G95+H95)*4)/1000000</f>
        <v>33.590375999999999</v>
      </c>
      <c r="M95" s="6">
        <f t="shared" ref="M95:M158" si="91">40*2^20/8</f>
        <v>5242880</v>
      </c>
      <c r="N95" s="13">
        <f t="shared" ref="N95:N158" si="92">I95/K95</f>
        <v>0.68105507557194367</v>
      </c>
      <c r="O95" s="13"/>
      <c r="P95" s="7">
        <f t="shared" ref="P95:P158" si="93">$B$31*I95</f>
        <v>3.0298777481159852E-3</v>
      </c>
      <c r="Q95" s="7">
        <f t="shared" ref="Q95:Q158" si="94">$C$31*K95</f>
        <v>-6.2436022850902975E-4</v>
      </c>
      <c r="R95" s="6">
        <f t="shared" ref="R95:R158" si="95">P95+Q95</f>
        <v>2.4055175196069554E-3</v>
      </c>
      <c r="S95" s="6">
        <f t="shared" ref="S95:S158" si="96">MAX(P95,Q95)</f>
        <v>3.0298777481159852E-3</v>
      </c>
      <c r="T95" s="7">
        <f t="shared" ref="T95:T158" si="97">$D$31*I95</f>
        <v>1.9677143812071988E-3</v>
      </c>
      <c r="U95" s="7">
        <f t="shared" ref="U95:U158" si="98">$E$31*K95</f>
        <v>4.1090427549386563E-2</v>
      </c>
      <c r="V95" s="7">
        <f t="shared" ref="V95:V158" si="99">X95*$F$31</f>
        <v>0.33718223170459549</v>
      </c>
      <c r="W95" s="6">
        <f t="shared" ref="W95:W158" si="100">SUM(T95:V95)</f>
        <v>0.38024037363518925</v>
      </c>
      <c r="X95" s="6">
        <v>1.3179999999999999E-3</v>
      </c>
      <c r="Y95" s="6">
        <v>0.38870748888859602</v>
      </c>
      <c r="Z95" s="6">
        <f t="shared" ref="Z95:Z158" si="101">ABS(S95-X95)/ABS(X95)*100</f>
        <v>129.8845028919564</v>
      </c>
      <c r="AA95" s="6">
        <f>ABS(R95-X95)/ABS(X95)*100</f>
        <v>82.512710137098281</v>
      </c>
      <c r="AB95" s="6">
        <f t="shared" ref="AB95:AB158" si="102">ABS(W95-Y95)/ABS(Y95)*100</f>
        <v>2.1782742796173524</v>
      </c>
    </row>
    <row r="96" spans="7:32">
      <c r="G96" s="6">
        <v>71505</v>
      </c>
      <c r="H96" s="6">
        <v>2682895</v>
      </c>
      <c r="I96" s="12">
        <f t="shared" si="88"/>
        <v>5365790</v>
      </c>
      <c r="J96" s="6">
        <v>988155.00292999996</v>
      </c>
      <c r="K96" s="12">
        <f t="shared" si="89"/>
        <v>7905240.0234399997</v>
      </c>
      <c r="L96" s="6">
        <f t="shared" si="90"/>
        <v>33.624839999999999</v>
      </c>
      <c r="M96" s="6">
        <f t="shared" si="91"/>
        <v>5242880</v>
      </c>
      <c r="N96" s="13">
        <f t="shared" si="92"/>
        <v>0.67876370408612252</v>
      </c>
      <c r="O96" s="13"/>
      <c r="P96" s="7">
        <f t="shared" si="93"/>
        <v>3.0641835563877283E-3</v>
      </c>
      <c r="Q96" s="7">
        <f t="shared" si="94"/>
        <v>-6.3356113157931183E-4</v>
      </c>
      <c r="R96" s="6">
        <f t="shared" si="95"/>
        <v>2.4306224248084162E-3</v>
      </c>
      <c r="S96" s="6">
        <f t="shared" si="96"/>
        <v>3.0641835563877283E-3</v>
      </c>
      <c r="T96" s="7">
        <f t="shared" si="97"/>
        <v>1.9899938386332356E-3</v>
      </c>
      <c r="U96" s="7">
        <f t="shared" si="98"/>
        <v>4.1695957856627913E-2</v>
      </c>
      <c r="V96" s="7">
        <f t="shared" si="99"/>
        <v>0.39346454655665247</v>
      </c>
      <c r="W96" s="6">
        <f t="shared" si="100"/>
        <v>0.4371504982519136</v>
      </c>
      <c r="X96" s="6">
        <v>1.5380000000000001E-3</v>
      </c>
      <c r="Y96" s="6">
        <v>0.44241269090979002</v>
      </c>
      <c r="Z96" s="6">
        <f t="shared" si="101"/>
        <v>99.231700675404937</v>
      </c>
      <c r="AA96" s="6">
        <f t="shared" ref="AA96:AA159" si="103">ABS(R96-X96)/ABS(X96)*100</f>
        <v>58.037868973239014</v>
      </c>
      <c r="AB96" s="6">
        <f t="shared" si="102"/>
        <v>1.189430765888541</v>
      </c>
      <c r="AF96">
        <f>MEDIAN(AB108:AB322)</f>
        <v>3.3124068579055517</v>
      </c>
    </row>
    <row r="97" spans="7:28">
      <c r="G97" s="6">
        <v>125329</v>
      </c>
      <c r="H97" s="6">
        <v>2678750</v>
      </c>
      <c r="I97" s="12">
        <f t="shared" si="88"/>
        <v>5357500</v>
      </c>
      <c r="J97" s="6">
        <v>468.52999899999998</v>
      </c>
      <c r="K97" s="12">
        <f t="shared" si="89"/>
        <v>3748.2399919999998</v>
      </c>
      <c r="L97" s="6">
        <f t="shared" si="90"/>
        <v>34.651580000000003</v>
      </c>
      <c r="M97" s="6">
        <f t="shared" si="91"/>
        <v>5242880</v>
      </c>
      <c r="N97" s="13">
        <f t="shared" si="92"/>
        <v>1429.3375054518121</v>
      </c>
      <c r="O97" s="13"/>
      <c r="P97" s="7">
        <f t="shared" si="93"/>
        <v>3.0594494759107705E-3</v>
      </c>
      <c r="Q97" s="7">
        <f t="shared" si="94"/>
        <v>-3.0040064105845741E-7</v>
      </c>
      <c r="R97" s="6">
        <f t="shared" si="95"/>
        <v>3.0591490752697121E-3</v>
      </c>
      <c r="S97" s="6">
        <f t="shared" si="96"/>
        <v>3.0594494759107705E-3</v>
      </c>
      <c r="T97" s="7">
        <f t="shared" si="97"/>
        <v>1.9869193521322229E-3</v>
      </c>
      <c r="U97" s="7">
        <f t="shared" si="98"/>
        <v>1.9769982477388534E-5</v>
      </c>
      <c r="V97" s="7">
        <f t="shared" si="99"/>
        <v>7.1120379676690104E-2</v>
      </c>
      <c r="W97" s="6">
        <f t="shared" si="100"/>
        <v>7.3127069011299714E-2</v>
      </c>
      <c r="X97" s="6">
        <v>2.7799999999999998E-4</v>
      </c>
      <c r="Y97" s="6">
        <v>6.8115212499999994E-2</v>
      </c>
      <c r="Z97" s="6">
        <f t="shared" si="101"/>
        <v>1000.5213942125074</v>
      </c>
      <c r="AA97" s="6">
        <f t="shared" si="103"/>
        <v>1000.4133364279542</v>
      </c>
      <c r="AB97" s="6">
        <f t="shared" si="102"/>
        <v>7.357910703574067</v>
      </c>
    </row>
    <row r="98" spans="7:28">
      <c r="G98" s="6">
        <v>28338</v>
      </c>
      <c r="H98" s="6">
        <v>2943887</v>
      </c>
      <c r="I98" s="12">
        <f t="shared" si="88"/>
        <v>5887774</v>
      </c>
      <c r="J98" s="6">
        <v>520035.12439000001</v>
      </c>
      <c r="K98" s="12">
        <f t="shared" si="89"/>
        <v>4160280.9951200001</v>
      </c>
      <c r="L98" s="6">
        <f t="shared" si="90"/>
        <v>35.893403999999997</v>
      </c>
      <c r="M98" s="6">
        <f t="shared" si="91"/>
        <v>5242880</v>
      </c>
      <c r="N98" s="13">
        <f t="shared" si="92"/>
        <v>1.4152346937397606</v>
      </c>
      <c r="O98" s="13"/>
      <c r="P98" s="7">
        <f t="shared" si="93"/>
        <v>3.3622673035148972E-3</v>
      </c>
      <c r="Q98" s="7">
        <f t="shared" si="94"/>
        <v>-3.3342344155783853E-4</v>
      </c>
      <c r="R98" s="6">
        <f t="shared" si="95"/>
        <v>3.0288438619570585E-3</v>
      </c>
      <c r="S98" s="6">
        <f t="shared" si="96"/>
        <v>3.3622673035148972E-3</v>
      </c>
      <c r="T98" s="7">
        <f t="shared" si="97"/>
        <v>2.183580420267092E-3</v>
      </c>
      <c r="U98" s="7">
        <f t="shared" si="98"/>
        <v>2.1943280726442596E-2</v>
      </c>
      <c r="V98" s="7">
        <f t="shared" si="99"/>
        <v>0.33360062985037375</v>
      </c>
      <c r="W98" s="6">
        <f t="shared" si="100"/>
        <v>0.35772749099708345</v>
      </c>
      <c r="X98" s="6">
        <v>1.304E-3</v>
      </c>
      <c r="Y98" s="6">
        <v>0.34212613333376801</v>
      </c>
      <c r="Z98" s="6">
        <f t="shared" si="101"/>
        <v>157.84258462537554</v>
      </c>
      <c r="AA98" s="6">
        <f t="shared" si="103"/>
        <v>132.27330229732044</v>
      </c>
      <c r="AB98" s="6">
        <f t="shared" si="102"/>
        <v>4.560118664801097</v>
      </c>
    </row>
    <row r="99" spans="7:28">
      <c r="G99" s="6">
        <v>61349</v>
      </c>
      <c r="H99" s="6">
        <v>3016148</v>
      </c>
      <c r="I99" s="12">
        <f t="shared" si="88"/>
        <v>6032296</v>
      </c>
      <c r="J99" s="6">
        <v>1122641.0837399999</v>
      </c>
      <c r="K99" s="12">
        <f t="shared" si="89"/>
        <v>8981128.6699199993</v>
      </c>
      <c r="L99" s="6">
        <f t="shared" si="90"/>
        <v>37.420755999999997</v>
      </c>
      <c r="M99" s="6">
        <f t="shared" si="91"/>
        <v>5242880</v>
      </c>
      <c r="N99" s="13">
        <f t="shared" si="92"/>
        <v>0.67166346477182071</v>
      </c>
      <c r="O99" s="13"/>
      <c r="P99" s="7">
        <f t="shared" si="93"/>
        <v>3.4447979161434696E-3</v>
      </c>
      <c r="Q99" s="7">
        <f t="shared" si="94"/>
        <v>-7.1978763783289213E-4</v>
      </c>
      <c r="R99" s="6">
        <f t="shared" si="95"/>
        <v>2.7250102783105776E-3</v>
      </c>
      <c r="S99" s="6">
        <f t="shared" si="96"/>
        <v>3.4447979161434696E-3</v>
      </c>
      <c r="T99" s="7">
        <f t="shared" si="97"/>
        <v>2.2371788446457859E-3</v>
      </c>
      <c r="U99" s="7">
        <f t="shared" si="98"/>
        <v>4.7370701131852766E-2</v>
      </c>
      <c r="V99" s="7">
        <f t="shared" si="99"/>
        <v>0.43516462528794919</v>
      </c>
      <c r="W99" s="6">
        <f t="shared" si="100"/>
        <v>0.48477250526444776</v>
      </c>
      <c r="X99" s="6">
        <v>1.701E-3</v>
      </c>
      <c r="Y99" s="6">
        <v>0.49351679999943299</v>
      </c>
      <c r="Z99" s="6">
        <f t="shared" si="101"/>
        <v>102.51604445287887</v>
      </c>
      <c r="AA99" s="6">
        <f t="shared" si="103"/>
        <v>60.200486673167411</v>
      </c>
      <c r="AB99" s="6">
        <f t="shared" si="102"/>
        <v>1.7718332455947339</v>
      </c>
    </row>
    <row r="100" spans="7:28">
      <c r="G100" s="6">
        <v>321821</v>
      </c>
      <c r="H100" s="6">
        <v>2635364</v>
      </c>
      <c r="I100" s="12">
        <f t="shared" si="88"/>
        <v>5270728</v>
      </c>
      <c r="J100" s="6">
        <v>168012.46582000001</v>
      </c>
      <c r="K100" s="12">
        <f t="shared" si="89"/>
        <v>1344099.7265600001</v>
      </c>
      <c r="L100" s="6">
        <f t="shared" si="90"/>
        <v>38.060788000000002</v>
      </c>
      <c r="M100" s="6">
        <f t="shared" si="91"/>
        <v>5242880</v>
      </c>
      <c r="N100" s="13">
        <f t="shared" si="92"/>
        <v>3.9213816473942393</v>
      </c>
      <c r="O100" s="13"/>
      <c r="P100" s="7">
        <f t="shared" si="93"/>
        <v>3.0098975300547315E-3</v>
      </c>
      <c r="Q100" s="7">
        <f t="shared" si="94"/>
        <v>-1.0772213635383498E-4</v>
      </c>
      <c r="R100" s="6">
        <f t="shared" si="95"/>
        <v>2.9021753937008964E-3</v>
      </c>
      <c r="S100" s="6">
        <f t="shared" si="96"/>
        <v>3.0098975300547315E-3</v>
      </c>
      <c r="T100" s="7">
        <f t="shared" si="97"/>
        <v>1.9547384905319954E-3</v>
      </c>
      <c r="U100" s="7">
        <f t="shared" si="98"/>
        <v>7.0894147916540145E-3</v>
      </c>
      <c r="V100" s="7">
        <f t="shared" si="99"/>
        <v>0.24226978256771772</v>
      </c>
      <c r="W100" s="6">
        <f t="shared" si="100"/>
        <v>0.25131393584990375</v>
      </c>
      <c r="X100" s="6">
        <v>9.4700000000000003E-4</v>
      </c>
      <c r="Y100" s="6">
        <v>0.235681242856737</v>
      </c>
      <c r="Z100" s="6">
        <f t="shared" si="101"/>
        <v>217.83500845350915</v>
      </c>
      <c r="AA100" s="6">
        <f t="shared" si="103"/>
        <v>206.45991485753922</v>
      </c>
      <c r="AB100" s="6">
        <f t="shared" si="102"/>
        <v>6.6329813962621342</v>
      </c>
    </row>
    <row r="101" spans="7:28">
      <c r="G101" s="6">
        <v>83334</v>
      </c>
      <c r="H101" s="6">
        <v>3046907</v>
      </c>
      <c r="I101" s="12">
        <f t="shared" si="88"/>
        <v>6093814</v>
      </c>
      <c r="J101" s="6">
        <v>1144864.283569</v>
      </c>
      <c r="K101" s="12">
        <f t="shared" si="89"/>
        <v>9158914.2685519997</v>
      </c>
      <c r="L101" s="6">
        <f t="shared" si="90"/>
        <v>38.229564000000003</v>
      </c>
      <c r="M101" s="6">
        <f t="shared" si="91"/>
        <v>5242880</v>
      </c>
      <c r="N101" s="13">
        <f t="shared" si="92"/>
        <v>0.6653423999090905</v>
      </c>
      <c r="O101" s="13"/>
      <c r="P101" s="7">
        <f t="shared" si="93"/>
        <v>3.4799283338493173E-3</v>
      </c>
      <c r="Q101" s="7">
        <f t="shared" si="94"/>
        <v>-7.3403616725310078E-4</v>
      </c>
      <c r="R101" s="6">
        <f t="shared" si="95"/>
        <v>2.7458921665962166E-3</v>
      </c>
      <c r="S101" s="6">
        <f t="shared" si="96"/>
        <v>3.4799283338493173E-3</v>
      </c>
      <c r="T101" s="7">
        <f t="shared" si="97"/>
        <v>2.2599938338580062E-3</v>
      </c>
      <c r="U101" s="7">
        <f t="shared" si="98"/>
        <v>4.8308426084680889E-2</v>
      </c>
      <c r="V101" s="7">
        <f t="shared" si="99"/>
        <v>0.38502219932884391</v>
      </c>
      <c r="W101" s="6">
        <f t="shared" si="100"/>
        <v>0.43559061924738279</v>
      </c>
      <c r="X101" s="6">
        <v>1.505E-3</v>
      </c>
      <c r="Y101" s="6">
        <v>0.45025085000000004</v>
      </c>
      <c r="Z101" s="6">
        <f t="shared" si="101"/>
        <v>131.22447400992138</v>
      </c>
      <c r="AA101" s="6">
        <f t="shared" si="103"/>
        <v>82.451306750579164</v>
      </c>
      <c r="AB101" s="6">
        <f t="shared" si="102"/>
        <v>3.2560140092166936</v>
      </c>
    </row>
    <row r="102" spans="7:28">
      <c r="G102" s="6">
        <v>204316</v>
      </c>
      <c r="H102" s="6">
        <v>2846228</v>
      </c>
      <c r="I102" s="12">
        <f t="shared" si="88"/>
        <v>5692456</v>
      </c>
      <c r="J102" s="6">
        <v>47455.706116000001</v>
      </c>
      <c r="K102" s="12">
        <f t="shared" si="89"/>
        <v>379645.64892800001</v>
      </c>
      <c r="L102" s="6">
        <f t="shared" si="90"/>
        <v>38.241056</v>
      </c>
      <c r="M102" s="6">
        <f t="shared" si="91"/>
        <v>5242880</v>
      </c>
      <c r="N102" s="13">
        <f t="shared" si="92"/>
        <v>14.994129436419742</v>
      </c>
      <c r="O102" s="13"/>
      <c r="P102" s="7">
        <f t="shared" si="93"/>
        <v>3.2507291695464528E-3</v>
      </c>
      <c r="Q102" s="7">
        <f t="shared" si="94"/>
        <v>-3.0426492582235183E-5</v>
      </c>
      <c r="R102" s="6">
        <f t="shared" si="95"/>
        <v>3.2203026769642177E-3</v>
      </c>
      <c r="S102" s="6">
        <f t="shared" si="96"/>
        <v>3.2507291695464528E-3</v>
      </c>
      <c r="T102" s="7">
        <f t="shared" si="97"/>
        <v>2.1111434414486578E-3</v>
      </c>
      <c r="U102" s="7">
        <f t="shared" si="98"/>
        <v>2.0024298985504663E-3</v>
      </c>
      <c r="V102" s="7">
        <f t="shared" si="99"/>
        <v>0.12586772230550911</v>
      </c>
      <c r="W102" s="6">
        <f t="shared" si="100"/>
        <v>0.12998129564550823</v>
      </c>
      <c r="X102" s="6">
        <v>4.9200000000000003E-4</v>
      </c>
      <c r="Y102" s="6">
        <v>0.12406834285693201</v>
      </c>
      <c r="Z102" s="6">
        <f t="shared" si="101"/>
        <v>560.7173108834254</v>
      </c>
      <c r="AA102" s="6">
        <f t="shared" si="103"/>
        <v>554.53306442362134</v>
      </c>
      <c r="AB102" s="6">
        <f t="shared" si="102"/>
        <v>4.765883586754013</v>
      </c>
    </row>
    <row r="103" spans="7:28">
      <c r="G103" s="6">
        <v>42930</v>
      </c>
      <c r="H103" s="6">
        <v>3148656</v>
      </c>
      <c r="I103" s="12">
        <f t="shared" si="88"/>
        <v>6297312</v>
      </c>
      <c r="J103" s="6">
        <v>26895.963379000001</v>
      </c>
      <c r="K103" s="12">
        <f t="shared" si="89"/>
        <v>215167.70703200001</v>
      </c>
      <c r="L103" s="6">
        <f t="shared" si="90"/>
        <v>38.642471999999998</v>
      </c>
      <c r="M103" s="6">
        <f t="shared" si="91"/>
        <v>5242880</v>
      </c>
      <c r="N103" s="13">
        <f t="shared" si="92"/>
        <v>29.266994043225342</v>
      </c>
      <c r="O103" s="13"/>
      <c r="P103" s="7">
        <f t="shared" si="93"/>
        <v>3.5961377317865807E-3</v>
      </c>
      <c r="Q103" s="7">
        <f t="shared" si="94"/>
        <v>-1.7244498021857494E-5</v>
      </c>
      <c r="R103" s="6">
        <f t="shared" si="95"/>
        <v>3.5788932337647234E-3</v>
      </c>
      <c r="S103" s="6">
        <f t="shared" si="96"/>
        <v>3.5961377317865807E-3</v>
      </c>
      <c r="T103" s="7">
        <f t="shared" si="97"/>
        <v>2.3354645038197799E-3</v>
      </c>
      <c r="U103" s="7">
        <f t="shared" si="98"/>
        <v>1.1348957929059177E-3</v>
      </c>
      <c r="V103" s="7">
        <f t="shared" si="99"/>
        <v>0.16219539825547311</v>
      </c>
      <c r="W103" s="6">
        <f t="shared" si="100"/>
        <v>0.16566575855219881</v>
      </c>
      <c r="X103" s="6">
        <v>6.3400000000000001E-4</v>
      </c>
      <c r="Y103" s="6">
        <v>0.15192225000000001</v>
      </c>
      <c r="Z103" s="6">
        <f t="shared" si="101"/>
        <v>467.21415327864054</v>
      </c>
      <c r="AA103" s="6">
        <f t="shared" si="103"/>
        <v>464.49420090926242</v>
      </c>
      <c r="AB103" s="6">
        <f t="shared" si="102"/>
        <v>9.0464092996245125</v>
      </c>
    </row>
    <row r="104" spans="7:28">
      <c r="G104" s="6">
        <v>113081</v>
      </c>
      <c r="H104" s="6">
        <v>3114357</v>
      </c>
      <c r="I104" s="12">
        <f t="shared" si="88"/>
        <v>6228714</v>
      </c>
      <c r="J104" s="6">
        <v>1173576.9621580001</v>
      </c>
      <c r="K104" s="12">
        <f t="shared" si="89"/>
        <v>9388615.6972640008</v>
      </c>
      <c r="L104" s="6">
        <f t="shared" si="90"/>
        <v>39.633904000000001</v>
      </c>
      <c r="M104" s="6">
        <f t="shared" si="91"/>
        <v>5242880</v>
      </c>
      <c r="N104" s="13">
        <f t="shared" si="92"/>
        <v>0.66343262956381854</v>
      </c>
      <c r="O104" s="13"/>
      <c r="P104" s="7">
        <f t="shared" si="93"/>
        <v>3.5569642151932952E-3</v>
      </c>
      <c r="Q104" s="7">
        <f t="shared" si="94"/>
        <v>-7.5244546243814845E-4</v>
      </c>
      <c r="R104" s="6">
        <f t="shared" si="95"/>
        <v>2.8045187527551466E-3</v>
      </c>
      <c r="S104" s="6">
        <f t="shared" si="96"/>
        <v>3.5569642151932952E-3</v>
      </c>
      <c r="T104" s="7">
        <f t="shared" si="97"/>
        <v>2.3100237770409529E-3</v>
      </c>
      <c r="U104" s="7">
        <f t="shared" si="98"/>
        <v>4.9519979568545265E-2</v>
      </c>
      <c r="V104" s="7">
        <f t="shared" si="99"/>
        <v>0.41981490305557001</v>
      </c>
      <c r="W104" s="6">
        <f t="shared" si="100"/>
        <v>0.47164490640115625</v>
      </c>
      <c r="X104" s="6">
        <v>1.6410000000000001E-3</v>
      </c>
      <c r="Y104" s="6">
        <v>0.48525861818166904</v>
      </c>
      <c r="Z104" s="6">
        <f t="shared" si="101"/>
        <v>116.75589367418007</v>
      </c>
      <c r="AA104" s="6">
        <f t="shared" si="103"/>
        <v>70.903031855889481</v>
      </c>
      <c r="AB104" s="6">
        <f t="shared" si="102"/>
        <v>2.8054549204144479</v>
      </c>
    </row>
    <row r="105" spans="7:28">
      <c r="G105" s="6">
        <v>213360</v>
      </c>
      <c r="H105" s="6">
        <v>3021648</v>
      </c>
      <c r="I105" s="12">
        <f t="shared" si="88"/>
        <v>6043296</v>
      </c>
      <c r="J105" s="6">
        <v>117328.906464</v>
      </c>
      <c r="K105" s="12">
        <f t="shared" si="89"/>
        <v>938631.251712</v>
      </c>
      <c r="L105" s="6">
        <f t="shared" si="90"/>
        <v>40.526975999999998</v>
      </c>
      <c r="M105" s="6">
        <f t="shared" si="91"/>
        <v>5242880</v>
      </c>
      <c r="N105" s="13">
        <f t="shared" si="92"/>
        <v>6.4384133694434702</v>
      </c>
      <c r="O105" s="13"/>
      <c r="P105" s="7">
        <f t="shared" si="93"/>
        <v>3.4510795669572855E-3</v>
      </c>
      <c r="Q105" s="7">
        <f t="shared" si="94"/>
        <v>-7.5226087532707564E-5</v>
      </c>
      <c r="R105" s="6">
        <f t="shared" si="95"/>
        <v>3.375853479424578E-3</v>
      </c>
      <c r="S105" s="6">
        <f t="shared" si="96"/>
        <v>3.4510795669572855E-3</v>
      </c>
      <c r="T105" s="7">
        <f t="shared" si="97"/>
        <v>2.2412583804131128E-3</v>
      </c>
      <c r="U105" s="7">
        <f t="shared" si="98"/>
        <v>4.9507831512074401E-3</v>
      </c>
      <c r="V105" s="7">
        <f t="shared" si="99"/>
        <v>9.3633305617512874E-2</v>
      </c>
      <c r="W105" s="6">
        <f t="shared" si="100"/>
        <v>0.10082534714913342</v>
      </c>
      <c r="X105" s="6">
        <v>3.6600000000000001E-4</v>
      </c>
      <c r="Y105" s="6">
        <v>0.10139297999999999</v>
      </c>
      <c r="Z105" s="6">
        <f t="shared" si="101"/>
        <v>842.91791446920377</v>
      </c>
      <c r="AA105" s="6">
        <f t="shared" si="103"/>
        <v>822.36433864059495</v>
      </c>
      <c r="AB105" s="6">
        <f t="shared" si="102"/>
        <v>0.55983446868468623</v>
      </c>
    </row>
    <row r="106" spans="7:28">
      <c r="G106" s="6">
        <v>18000</v>
      </c>
      <c r="H106" s="6">
        <v>3457658</v>
      </c>
      <c r="I106" s="12">
        <f t="shared" si="88"/>
        <v>6915316</v>
      </c>
      <c r="J106" s="6">
        <v>1330625.170044</v>
      </c>
      <c r="K106" s="12">
        <f t="shared" si="89"/>
        <v>10645001.360352</v>
      </c>
      <c r="L106" s="6">
        <f t="shared" si="90"/>
        <v>41.851896000000004</v>
      </c>
      <c r="M106" s="6">
        <f t="shared" si="91"/>
        <v>5242880</v>
      </c>
      <c r="N106" s="13">
        <f t="shared" si="92"/>
        <v>0.64963035380686229</v>
      </c>
      <c r="O106" s="13"/>
      <c r="P106" s="7">
        <f t="shared" si="93"/>
        <v>3.949054579926713E-3</v>
      </c>
      <c r="Q106" s="7">
        <f t="shared" si="94"/>
        <v>-8.531378032204433E-4</v>
      </c>
      <c r="R106" s="6">
        <f t="shared" si="95"/>
        <v>3.0959167767062698E-3</v>
      </c>
      <c r="S106" s="6">
        <f t="shared" si="96"/>
        <v>3.949054579926713E-3</v>
      </c>
      <c r="T106" s="7">
        <f t="shared" si="97"/>
        <v>2.5646617240335217E-3</v>
      </c>
      <c r="U106" s="7">
        <f t="shared" si="98"/>
        <v>5.614674909160304E-2</v>
      </c>
      <c r="V106" s="7">
        <f t="shared" si="99"/>
        <v>0.46100332437912073</v>
      </c>
      <c r="W106" s="6">
        <f t="shared" si="100"/>
        <v>0.5197147351947573</v>
      </c>
      <c r="X106" s="6">
        <v>1.802E-3</v>
      </c>
      <c r="Y106" s="6">
        <v>0.52777807692376999</v>
      </c>
      <c r="Z106" s="6">
        <f t="shared" si="101"/>
        <v>119.14842285941805</v>
      </c>
      <c r="AA106" s="6">
        <f t="shared" si="103"/>
        <v>71.804482614110427</v>
      </c>
      <c r="AB106" s="6">
        <f t="shared" si="102"/>
        <v>1.5277901984885438</v>
      </c>
    </row>
    <row r="107" spans="7:28">
      <c r="G107" s="6">
        <v>94893</v>
      </c>
      <c r="H107" s="6">
        <v>3355860</v>
      </c>
      <c r="I107" s="12">
        <f t="shared" si="88"/>
        <v>6711720</v>
      </c>
      <c r="J107" s="6">
        <v>1293757.0212399999</v>
      </c>
      <c r="K107" s="12">
        <f t="shared" si="89"/>
        <v>10350056.169919999</v>
      </c>
      <c r="L107" s="6">
        <f t="shared" si="90"/>
        <v>42.16818</v>
      </c>
      <c r="M107" s="6">
        <f t="shared" si="91"/>
        <v>5242880</v>
      </c>
      <c r="N107" s="13">
        <f t="shared" si="92"/>
        <v>0.648471843032701</v>
      </c>
      <c r="O107" s="13"/>
      <c r="P107" s="7">
        <f t="shared" si="93"/>
        <v>3.8327892181912902E-3</v>
      </c>
      <c r="Q107" s="7">
        <f t="shared" si="94"/>
        <v>-8.294995824896503E-4</v>
      </c>
      <c r="R107" s="6">
        <f t="shared" si="95"/>
        <v>3.0032896357016399E-3</v>
      </c>
      <c r="S107" s="6">
        <f t="shared" si="96"/>
        <v>3.8327892181912902E-3</v>
      </c>
      <c r="T107" s="7">
        <f t="shared" si="97"/>
        <v>2.4891547091167301E-3</v>
      </c>
      <c r="U107" s="7">
        <f t="shared" si="98"/>
        <v>5.4591069290129246E-2</v>
      </c>
      <c r="V107" s="7">
        <f t="shared" si="99"/>
        <v>0.44156034288477386</v>
      </c>
      <c r="W107" s="6">
        <f t="shared" si="100"/>
        <v>0.49864056688401981</v>
      </c>
      <c r="X107" s="6">
        <v>1.7260000000000001E-3</v>
      </c>
      <c r="Y107" s="6">
        <v>0.50859466666724207</v>
      </c>
      <c r="Z107" s="6">
        <f t="shared" si="101"/>
        <v>122.06194775152316</v>
      </c>
      <c r="AA107" s="6">
        <f t="shared" si="103"/>
        <v>74.002875764869046</v>
      </c>
      <c r="AB107" s="6">
        <f t="shared" si="102"/>
        <v>1.9571773822266449</v>
      </c>
    </row>
    <row r="108" spans="7:28">
      <c r="G108" s="6">
        <v>114919</v>
      </c>
      <c r="H108" s="6">
        <v>3384159</v>
      </c>
      <c r="I108" s="12">
        <f t="shared" si="88"/>
        <v>6768318</v>
      </c>
      <c r="J108" s="6">
        <v>1328542.090454</v>
      </c>
      <c r="K108" s="12">
        <f t="shared" si="89"/>
        <v>10628336.723632</v>
      </c>
      <c r="L108" s="6">
        <f t="shared" si="90"/>
        <v>42.908287999999999</v>
      </c>
      <c r="M108" s="6">
        <f t="shared" si="91"/>
        <v>5242880</v>
      </c>
      <c r="N108" s="13">
        <f t="shared" si="92"/>
        <v>0.63681817541127694</v>
      </c>
      <c r="O108" s="13"/>
      <c r="P108" s="7">
        <f t="shared" si="93"/>
        <v>3.8651100248058676E-3</v>
      </c>
      <c r="Q108" s="7">
        <f t="shared" si="94"/>
        <v>-8.518022250385822E-4</v>
      </c>
      <c r="R108" s="6">
        <f t="shared" si="95"/>
        <v>3.0133077997672852E-3</v>
      </c>
      <c r="S108" s="6">
        <f t="shared" si="96"/>
        <v>3.8651100248058676E-3</v>
      </c>
      <c r="T108" s="7">
        <f t="shared" si="97"/>
        <v>2.5101450332402912E-3</v>
      </c>
      <c r="U108" s="7">
        <f t="shared" si="98"/>
        <v>5.6058851951438692E-2</v>
      </c>
      <c r="V108" s="7">
        <f t="shared" si="99"/>
        <v>0.44232782899639278</v>
      </c>
      <c r="W108" s="6">
        <f t="shared" si="100"/>
        <v>0.50089682598107177</v>
      </c>
      <c r="X108" s="6">
        <v>1.7290000000000001E-3</v>
      </c>
      <c r="Y108" s="6">
        <v>0.5191034333327571</v>
      </c>
      <c r="Z108" s="6">
        <f t="shared" si="101"/>
        <v>123.54598177014849</v>
      </c>
      <c r="AA108" s="6">
        <f t="shared" si="103"/>
        <v>74.280381710080107</v>
      </c>
      <c r="AB108" s="6">
        <f t="shared" si="102"/>
        <v>3.5073178450766447</v>
      </c>
    </row>
    <row r="109" spans="7:28">
      <c r="G109" s="6">
        <v>127224</v>
      </c>
      <c r="H109" s="6">
        <v>3421188</v>
      </c>
      <c r="I109" s="12">
        <f t="shared" si="88"/>
        <v>6842376</v>
      </c>
      <c r="J109" s="6">
        <v>1355398.7561039999</v>
      </c>
      <c r="K109" s="12">
        <f t="shared" si="89"/>
        <v>10843190.048831999</v>
      </c>
      <c r="L109" s="6">
        <f t="shared" si="90"/>
        <v>43.598736000000002</v>
      </c>
      <c r="M109" s="6">
        <f t="shared" si="91"/>
        <v>5242880</v>
      </c>
      <c r="N109" s="13">
        <f t="shared" si="92"/>
        <v>0.631029795584653</v>
      </c>
      <c r="O109" s="13"/>
      <c r="P109" s="7">
        <f t="shared" si="93"/>
        <v>3.9074015244394654E-3</v>
      </c>
      <c r="Q109" s="7">
        <f t="shared" si="94"/>
        <v>-8.6902152710071679E-4</v>
      </c>
      <c r="R109" s="6">
        <f t="shared" si="95"/>
        <v>3.0383799973387488E-3</v>
      </c>
      <c r="S109" s="6">
        <f t="shared" si="96"/>
        <v>3.9074015244394654E-3</v>
      </c>
      <c r="T109" s="7">
        <f t="shared" si="97"/>
        <v>2.5376106932272643E-3</v>
      </c>
      <c r="U109" s="7">
        <f t="shared" si="98"/>
        <v>5.719208954654427E-2</v>
      </c>
      <c r="V109" s="7">
        <f t="shared" si="99"/>
        <v>0.43183885213760037</v>
      </c>
      <c r="W109" s="6">
        <f t="shared" si="100"/>
        <v>0.4915685523773719</v>
      </c>
      <c r="X109" s="6">
        <v>1.688E-3</v>
      </c>
      <c r="Y109" s="6">
        <v>0.51187193333389602</v>
      </c>
      <c r="Z109" s="6">
        <f t="shared" si="101"/>
        <v>131.48113296442327</v>
      </c>
      <c r="AA109" s="6">
        <f t="shared" si="103"/>
        <v>79.998815008219708</v>
      </c>
      <c r="AB109" s="6">
        <f t="shared" si="102"/>
        <v>3.966496233596021</v>
      </c>
    </row>
    <row r="110" spans="7:28">
      <c r="G110" s="6">
        <v>147900</v>
      </c>
      <c r="H110" s="6">
        <v>3489300</v>
      </c>
      <c r="I110" s="12">
        <f t="shared" si="88"/>
        <v>6978600</v>
      </c>
      <c r="J110" s="6">
        <v>434943.36486799998</v>
      </c>
      <c r="K110" s="12">
        <f t="shared" si="89"/>
        <v>3479546.9189439998</v>
      </c>
      <c r="L110" s="6">
        <f t="shared" si="90"/>
        <v>44.829599999999999</v>
      </c>
      <c r="M110" s="6">
        <f t="shared" si="91"/>
        <v>5242880</v>
      </c>
      <c r="N110" s="13">
        <f t="shared" si="92"/>
        <v>2.0056059488681703</v>
      </c>
      <c r="O110" s="13"/>
      <c r="P110" s="7">
        <f t="shared" si="93"/>
        <v>3.9851934881177612E-3</v>
      </c>
      <c r="Q110" s="7">
        <f t="shared" si="94"/>
        <v>-2.7886638189515315E-4</v>
      </c>
      <c r="R110" s="6">
        <f t="shared" si="95"/>
        <v>3.7063271062226081E-3</v>
      </c>
      <c r="S110" s="6">
        <f t="shared" si="96"/>
        <v>3.9851934881177612E-3</v>
      </c>
      <c r="T110" s="7">
        <f t="shared" si="97"/>
        <v>2.588131664169842E-3</v>
      </c>
      <c r="U110" s="7">
        <f t="shared" si="98"/>
        <v>1.8352768703070319E-2</v>
      </c>
      <c r="V110" s="7">
        <f t="shared" si="99"/>
        <v>0.182405865861439</v>
      </c>
      <c r="W110" s="6">
        <f t="shared" si="100"/>
        <v>0.20334676622867917</v>
      </c>
      <c r="X110" s="6">
        <v>7.1299999999999998E-4</v>
      </c>
      <c r="Y110" s="6">
        <v>0.20920212222214302</v>
      </c>
      <c r="Z110" s="6">
        <f t="shared" si="101"/>
        <v>458.93316803895664</v>
      </c>
      <c r="AA110" s="6">
        <f t="shared" si="103"/>
        <v>419.82147352350745</v>
      </c>
      <c r="AB110" s="6">
        <f t="shared" si="102"/>
        <v>2.7988989457985931</v>
      </c>
    </row>
    <row r="111" spans="7:28">
      <c r="G111" s="6">
        <v>325557</v>
      </c>
      <c r="H111" s="6">
        <v>3216152</v>
      </c>
      <c r="I111" s="12">
        <f t="shared" si="88"/>
        <v>6432304</v>
      </c>
      <c r="J111" s="6">
        <v>354003.39562999998</v>
      </c>
      <c r="K111" s="12">
        <f t="shared" si="89"/>
        <v>2832027.1650399999</v>
      </c>
      <c r="L111" s="6">
        <f t="shared" si="90"/>
        <v>45.104964000000002</v>
      </c>
      <c r="M111" s="6">
        <f t="shared" si="91"/>
        <v>5242880</v>
      </c>
      <c r="N111" s="13">
        <f t="shared" si="92"/>
        <v>2.2712719988719279</v>
      </c>
      <c r="O111" s="13">
        <f>MAX(N111:N325)</f>
        <v>2.3376087561760088</v>
      </c>
      <c r="P111" s="7">
        <f t="shared" si="93"/>
        <v>3.6732261505737292E-3</v>
      </c>
      <c r="Q111" s="7">
        <f t="shared" si="94"/>
        <v>-2.2697126589779518E-4</v>
      </c>
      <c r="R111" s="6">
        <f t="shared" si="95"/>
        <v>3.4462548846759342E-3</v>
      </c>
      <c r="S111" s="6">
        <f t="shared" si="96"/>
        <v>3.6732261505737292E-3</v>
      </c>
      <c r="T111" s="7">
        <f t="shared" si="97"/>
        <v>2.385528566756417E-3</v>
      </c>
      <c r="U111" s="7">
        <f t="shared" si="98"/>
        <v>1.4937444653445001E-2</v>
      </c>
      <c r="V111" s="7">
        <f t="shared" si="99"/>
        <v>0.29036557889583908</v>
      </c>
      <c r="W111" s="6">
        <f t="shared" si="100"/>
        <v>0.30768855211604051</v>
      </c>
      <c r="X111" s="6">
        <v>1.1349999999999999E-3</v>
      </c>
      <c r="Y111" s="6">
        <v>0.29546052941196499</v>
      </c>
      <c r="Z111" s="6">
        <f t="shared" si="101"/>
        <v>223.6322599624431</v>
      </c>
      <c r="AA111" s="6">
        <f t="shared" si="103"/>
        <v>203.63479160140395</v>
      </c>
      <c r="AB111" s="6">
        <f t="shared" si="102"/>
        <v>4.1386315554270912</v>
      </c>
    </row>
    <row r="112" spans="7:28">
      <c r="G112" s="6">
        <v>400727</v>
      </c>
      <c r="H112" s="6">
        <v>3200440</v>
      </c>
      <c r="I112" s="12">
        <f t="shared" si="88"/>
        <v>6400880</v>
      </c>
      <c r="J112" s="6">
        <v>530030.62719699997</v>
      </c>
      <c r="K112" s="12">
        <f t="shared" si="89"/>
        <v>4240245.0175759997</v>
      </c>
      <c r="L112" s="6">
        <f t="shared" si="90"/>
        <v>46.419820000000001</v>
      </c>
      <c r="M112" s="6">
        <f t="shared" si="91"/>
        <v>5242880</v>
      </c>
      <c r="N112" s="13">
        <f t="shared" si="92"/>
        <v>1.5095542765731873</v>
      </c>
      <c r="O112" s="13">
        <f>MIN(N111:N325)</f>
        <v>0.18294684965111693</v>
      </c>
      <c r="P112" s="7">
        <f t="shared" si="93"/>
        <v>3.6552811873761517E-3</v>
      </c>
      <c r="Q112" s="7">
        <f t="shared" si="94"/>
        <v>-3.3983211433724018E-4</v>
      </c>
      <c r="R112" s="6">
        <f t="shared" si="95"/>
        <v>3.3154490730389116E-3</v>
      </c>
      <c r="S112" s="6">
        <f t="shared" si="96"/>
        <v>3.6552811873761517E-3</v>
      </c>
      <c r="T112" s="7">
        <f t="shared" si="97"/>
        <v>2.3738744456698276E-3</v>
      </c>
      <c r="U112" s="7">
        <f t="shared" si="98"/>
        <v>2.2365048629818782E-2</v>
      </c>
      <c r="V112" s="7">
        <f t="shared" si="99"/>
        <v>0.33692640300072257</v>
      </c>
      <c r="W112" s="6">
        <f t="shared" si="100"/>
        <v>0.36166532607621116</v>
      </c>
      <c r="X112" s="6">
        <v>1.317E-3</v>
      </c>
      <c r="Y112" s="6">
        <v>0.35965623749999998</v>
      </c>
      <c r="Z112" s="6">
        <f t="shared" si="101"/>
        <v>177.54602789492421</v>
      </c>
      <c r="AA112" s="6">
        <f t="shared" si="103"/>
        <v>151.74252642664476</v>
      </c>
      <c r="AB112" s="6">
        <f t="shared" si="102"/>
        <v>0.55861357783658128</v>
      </c>
    </row>
    <row r="113" spans="7:28">
      <c r="G113" s="6">
        <v>67173</v>
      </c>
      <c r="H113" s="6">
        <v>3833077</v>
      </c>
      <c r="I113" s="12">
        <f t="shared" si="88"/>
        <v>7666154</v>
      </c>
      <c r="J113" s="6">
        <v>409935.68640100001</v>
      </c>
      <c r="K113" s="12">
        <f t="shared" si="89"/>
        <v>3279485.4912080001</v>
      </c>
      <c r="L113" s="6">
        <f t="shared" si="90"/>
        <v>47.340384</v>
      </c>
      <c r="M113" s="6">
        <f t="shared" si="91"/>
        <v>5242880</v>
      </c>
      <c r="N113" s="13">
        <f t="shared" si="92"/>
        <v>2.3376087561760088</v>
      </c>
      <c r="O113" s="13"/>
      <c r="P113" s="7">
        <f t="shared" si="93"/>
        <v>4.3778275011761561E-3</v>
      </c>
      <c r="Q113" s="7">
        <f t="shared" si="94"/>
        <v>-2.6283256835300139E-4</v>
      </c>
      <c r="R113" s="6">
        <f t="shared" si="95"/>
        <v>4.1149949328231549E-3</v>
      </c>
      <c r="S113" s="6">
        <f t="shared" si="96"/>
        <v>4.3778275011761561E-3</v>
      </c>
      <c r="T113" s="7">
        <f t="shared" si="97"/>
        <v>2.8431226764397289E-3</v>
      </c>
      <c r="U113" s="7">
        <f t="shared" si="98"/>
        <v>1.7297550539563236E-2</v>
      </c>
      <c r="V113" s="7">
        <f t="shared" si="99"/>
        <v>0.25813116220784282</v>
      </c>
      <c r="W113" s="6">
        <f t="shared" si="100"/>
        <v>0.27827183542384581</v>
      </c>
      <c r="X113" s="6">
        <v>1.0089999999999999E-3</v>
      </c>
      <c r="Y113" s="6">
        <v>0.27274711428542597</v>
      </c>
      <c r="Z113" s="6">
        <f t="shared" si="101"/>
        <v>333.8778494723644</v>
      </c>
      <c r="AA113" s="6">
        <f t="shared" si="103"/>
        <v>307.82903199436623</v>
      </c>
      <c r="AB113" s="6">
        <f t="shared" si="102"/>
        <v>2.0255837180511098</v>
      </c>
    </row>
    <row r="114" spans="7:28">
      <c r="G114" s="6">
        <v>715176</v>
      </c>
      <c r="H114" s="6">
        <v>2766523</v>
      </c>
      <c r="I114" s="12">
        <f t="shared" si="88"/>
        <v>5533046</v>
      </c>
      <c r="J114" s="6">
        <v>1099826.0881350001</v>
      </c>
      <c r="K114" s="12">
        <f t="shared" si="89"/>
        <v>8798608.7050800007</v>
      </c>
      <c r="L114" s="6">
        <f t="shared" si="90"/>
        <v>47.501795999999999</v>
      </c>
      <c r="M114" s="6">
        <f t="shared" si="91"/>
        <v>5242880</v>
      </c>
      <c r="N114" s="13">
        <f t="shared" si="92"/>
        <v>0.62885465025912768</v>
      </c>
      <c r="O114" s="13"/>
      <c r="P114" s="7">
        <f t="shared" si="93"/>
        <v>3.1596966280709633E-3</v>
      </c>
      <c r="Q114" s="7">
        <f t="shared" si="94"/>
        <v>-7.0515967522619507E-4</v>
      </c>
      <c r="R114" s="6">
        <f t="shared" si="95"/>
        <v>2.4545369528447681E-3</v>
      </c>
      <c r="S114" s="6">
        <f t="shared" si="96"/>
        <v>3.1596966280709633E-3</v>
      </c>
      <c r="T114" s="7">
        <f t="shared" si="97"/>
        <v>2.0520235508423306E-3</v>
      </c>
      <c r="U114" s="7">
        <f t="shared" si="98"/>
        <v>4.6408004902592656E-2</v>
      </c>
      <c r="V114" s="7">
        <f t="shared" si="99"/>
        <v>0.38476637062497088</v>
      </c>
      <c r="W114" s="6">
        <f t="shared" si="100"/>
        <v>0.43322639907840588</v>
      </c>
      <c r="X114" s="6">
        <v>1.5039999999999999E-3</v>
      </c>
      <c r="Y114" s="6">
        <v>0.45912607999999994</v>
      </c>
      <c r="Z114" s="6">
        <f t="shared" si="101"/>
        <v>110.08621197280341</v>
      </c>
      <c r="AA114" s="6">
        <f t="shared" si="103"/>
        <v>63.200595268934059</v>
      </c>
      <c r="AB114" s="6">
        <f t="shared" si="102"/>
        <v>5.6410824934175086</v>
      </c>
    </row>
    <row r="115" spans="7:28">
      <c r="G115" s="6">
        <v>94653</v>
      </c>
      <c r="H115" s="6">
        <v>3803485</v>
      </c>
      <c r="I115" s="12">
        <f t="shared" si="88"/>
        <v>7606970</v>
      </c>
      <c r="J115" s="6">
        <v>1491302.062622</v>
      </c>
      <c r="K115" s="12">
        <f t="shared" si="89"/>
        <v>11930416.500976</v>
      </c>
      <c r="L115" s="6">
        <f t="shared" si="90"/>
        <v>47.534880000000001</v>
      </c>
      <c r="M115" s="6">
        <f t="shared" si="91"/>
        <v>5242880</v>
      </c>
      <c r="N115" s="13">
        <f t="shared" si="92"/>
        <v>0.63761143622921224</v>
      </c>
      <c r="O115" s="13"/>
      <c r="P115" s="7">
        <f t="shared" si="93"/>
        <v>4.3440299355611677E-3</v>
      </c>
      <c r="Q115" s="7">
        <f t="shared" si="94"/>
        <v>-9.5615669557894969E-4</v>
      </c>
      <c r="R115" s="6">
        <f t="shared" si="95"/>
        <v>3.3878732399822181E-3</v>
      </c>
      <c r="S115" s="6">
        <f t="shared" si="96"/>
        <v>4.3440299355611677E-3</v>
      </c>
      <c r="T115" s="7">
        <f t="shared" si="97"/>
        <v>2.821173290543958E-3</v>
      </c>
      <c r="U115" s="7">
        <f t="shared" si="98"/>
        <v>6.2926633746946736E-2</v>
      </c>
      <c r="V115" s="7">
        <f t="shared" si="99"/>
        <v>0.55898571796247432</v>
      </c>
      <c r="W115" s="6">
        <f t="shared" si="100"/>
        <v>0.62473352499996504</v>
      </c>
      <c r="X115" s="6">
        <v>2.1849999999999999E-3</v>
      </c>
      <c r="Y115" s="6">
        <v>0.62105893749999996</v>
      </c>
      <c r="Z115" s="6">
        <f t="shared" si="101"/>
        <v>98.811438698451624</v>
      </c>
      <c r="AA115" s="6">
        <f t="shared" si="103"/>
        <v>55.051406864174758</v>
      </c>
      <c r="AB115" s="6">
        <f t="shared" si="102"/>
        <v>0.59166486110910799</v>
      </c>
    </row>
    <row r="116" spans="7:28">
      <c r="G116" s="6">
        <v>141347</v>
      </c>
      <c r="H116" s="6">
        <v>3740507</v>
      </c>
      <c r="I116" s="12">
        <f t="shared" si="88"/>
        <v>7481014</v>
      </c>
      <c r="J116" s="6">
        <v>1499416.1829830001</v>
      </c>
      <c r="K116" s="12">
        <f t="shared" si="89"/>
        <v>11995329.463864001</v>
      </c>
      <c r="L116" s="6">
        <f t="shared" si="90"/>
        <v>47.713023999999997</v>
      </c>
      <c r="M116" s="6">
        <f t="shared" si="91"/>
        <v>5242880</v>
      </c>
      <c r="N116" s="13">
        <f t="shared" si="92"/>
        <v>0.62366056910204914</v>
      </c>
      <c r="O116" s="13"/>
      <c r="P116" s="7">
        <f t="shared" si="93"/>
        <v>4.2721016073879866E-3</v>
      </c>
      <c r="Q116" s="7">
        <f t="shared" si="94"/>
        <v>-9.6135910943349965E-4</v>
      </c>
      <c r="R116" s="6">
        <f t="shared" si="95"/>
        <v>3.3107424979544869E-3</v>
      </c>
      <c r="S116" s="6">
        <f t="shared" si="96"/>
        <v>4.2721016073879866E-3</v>
      </c>
      <c r="T116" s="7">
        <f t="shared" si="97"/>
        <v>2.7744603808067358E-3</v>
      </c>
      <c r="U116" s="7">
        <f t="shared" si="98"/>
        <v>6.3269015275768323E-2</v>
      </c>
      <c r="V116" s="7">
        <f t="shared" si="99"/>
        <v>0.49912180125619565</v>
      </c>
      <c r="W116" s="6">
        <f t="shared" si="100"/>
        <v>0.56516527691277074</v>
      </c>
      <c r="X116" s="6">
        <v>1.951E-3</v>
      </c>
      <c r="Y116" s="6">
        <v>0.58815682142801406</v>
      </c>
      <c r="Z116" s="6">
        <f t="shared" si="101"/>
        <v>118.96984148580145</v>
      </c>
      <c r="AA116" s="6">
        <f t="shared" si="103"/>
        <v>69.694643667580053</v>
      </c>
      <c r="AB116" s="6">
        <f t="shared" si="102"/>
        <v>3.9090840533688027</v>
      </c>
    </row>
    <row r="117" spans="7:28">
      <c r="G117" s="6">
        <v>113076</v>
      </c>
      <c r="H117" s="6">
        <v>3805068</v>
      </c>
      <c r="I117" s="12">
        <f t="shared" si="88"/>
        <v>7610136</v>
      </c>
      <c r="J117" s="6">
        <v>593722.33941699995</v>
      </c>
      <c r="K117" s="12">
        <f t="shared" si="89"/>
        <v>4749778.7153359996</v>
      </c>
      <c r="L117" s="6">
        <f t="shared" si="90"/>
        <v>47.922336000000001</v>
      </c>
      <c r="M117" s="6">
        <f t="shared" si="91"/>
        <v>5242880</v>
      </c>
      <c r="N117" s="13">
        <f t="shared" si="92"/>
        <v>1.6022085356163078</v>
      </c>
      <c r="O117" s="13"/>
      <c r="P117" s="7">
        <f t="shared" si="93"/>
        <v>4.3458379088772165E-3</v>
      </c>
      <c r="Q117" s="7">
        <f t="shared" si="94"/>
        <v>-3.8066841344687051E-4</v>
      </c>
      <c r="R117" s="6">
        <f t="shared" si="95"/>
        <v>3.9651694954303462E-3</v>
      </c>
      <c r="S117" s="6">
        <f t="shared" si="96"/>
        <v>4.3458379088772165E-3</v>
      </c>
      <c r="T117" s="7">
        <f t="shared" si="97"/>
        <v>2.8223474551111721E-3</v>
      </c>
      <c r="U117" s="7">
        <f t="shared" si="98"/>
        <v>2.5052569252258742E-2</v>
      </c>
      <c r="V117" s="7">
        <f t="shared" si="99"/>
        <v>0.28729563444936329</v>
      </c>
      <c r="W117" s="6">
        <f t="shared" si="100"/>
        <v>0.3151705511567332</v>
      </c>
      <c r="X117" s="6">
        <v>1.1230000000000001E-3</v>
      </c>
      <c r="Y117" s="6">
        <v>0.31451720625000007</v>
      </c>
      <c r="Z117" s="6">
        <f t="shared" si="101"/>
        <v>286.98467576822941</v>
      </c>
      <c r="AA117" s="6">
        <f t="shared" si="103"/>
        <v>253.08722132060072</v>
      </c>
      <c r="AB117" s="6">
        <f t="shared" si="102"/>
        <v>0.20772946400071016</v>
      </c>
    </row>
    <row r="118" spans="7:28">
      <c r="G118" s="6">
        <v>113076</v>
      </c>
      <c r="H118" s="6">
        <v>3805068</v>
      </c>
      <c r="I118" s="12">
        <f t="shared" si="88"/>
        <v>7610136</v>
      </c>
      <c r="J118" s="6">
        <v>607256.77960200002</v>
      </c>
      <c r="K118" s="12">
        <f t="shared" si="89"/>
        <v>4858054.2368160002</v>
      </c>
      <c r="L118" s="6">
        <f t="shared" si="90"/>
        <v>47.922336000000001</v>
      </c>
      <c r="M118" s="6">
        <f t="shared" si="91"/>
        <v>5242880</v>
      </c>
      <c r="N118" s="13">
        <f t="shared" si="92"/>
        <v>1.5664987727653967</v>
      </c>
      <c r="O118" s="13"/>
      <c r="P118" s="7">
        <f t="shared" si="93"/>
        <v>4.3458379088772165E-3</v>
      </c>
      <c r="Q118" s="7">
        <f t="shared" si="94"/>
        <v>-3.893460958079126E-4</v>
      </c>
      <c r="R118" s="6">
        <f t="shared" si="95"/>
        <v>3.9564918130693041E-3</v>
      </c>
      <c r="S118" s="6">
        <f t="shared" si="96"/>
        <v>4.3458379088772165E-3</v>
      </c>
      <c r="T118" s="7">
        <f t="shared" si="97"/>
        <v>2.8223474551111721E-3</v>
      </c>
      <c r="U118" s="7">
        <f t="shared" si="98"/>
        <v>2.5623665331207392E-2</v>
      </c>
      <c r="V118" s="7">
        <f t="shared" si="99"/>
        <v>0.28396986129901447</v>
      </c>
      <c r="W118" s="6">
        <f t="shared" si="100"/>
        <v>0.31241587408533306</v>
      </c>
      <c r="X118" s="6">
        <v>1.1100000000000001E-3</v>
      </c>
      <c r="Y118" s="6">
        <v>0.31382964705915006</v>
      </c>
      <c r="Z118" s="6">
        <f t="shared" si="101"/>
        <v>291.51692872767711</v>
      </c>
      <c r="AA118" s="6">
        <f t="shared" si="103"/>
        <v>256.4407038801175</v>
      </c>
      <c r="AB118" s="6">
        <f t="shared" si="102"/>
        <v>0.45049057253362085</v>
      </c>
    </row>
    <row r="119" spans="7:28">
      <c r="G119" s="6">
        <v>113076</v>
      </c>
      <c r="H119" s="6">
        <v>3805068</v>
      </c>
      <c r="I119" s="12">
        <f t="shared" si="88"/>
        <v>7610136</v>
      </c>
      <c r="J119" s="6">
        <v>607829.88470499997</v>
      </c>
      <c r="K119" s="12">
        <f t="shared" si="89"/>
        <v>4862639.0776399998</v>
      </c>
      <c r="L119" s="6">
        <f t="shared" si="90"/>
        <v>47.922336000000001</v>
      </c>
      <c r="M119" s="6">
        <f t="shared" si="91"/>
        <v>5242880</v>
      </c>
      <c r="N119" s="13">
        <f t="shared" si="92"/>
        <v>1.5650217666768416</v>
      </c>
      <c r="O119" s="13"/>
      <c r="P119" s="7">
        <f t="shared" si="93"/>
        <v>4.3458379088772165E-3</v>
      </c>
      <c r="Q119" s="7">
        <f t="shared" si="94"/>
        <v>-3.8971354536440313E-4</v>
      </c>
      <c r="R119" s="6">
        <f t="shared" si="95"/>
        <v>3.9561243635128137E-3</v>
      </c>
      <c r="S119" s="6">
        <f t="shared" si="96"/>
        <v>4.3458379088772165E-3</v>
      </c>
      <c r="T119" s="7">
        <f t="shared" si="97"/>
        <v>2.8223474551111721E-3</v>
      </c>
      <c r="U119" s="7">
        <f t="shared" si="98"/>
        <v>2.56478479403641E-2</v>
      </c>
      <c r="V119" s="7">
        <f t="shared" si="99"/>
        <v>0.28422569000288744</v>
      </c>
      <c r="W119" s="6">
        <f t="shared" si="100"/>
        <v>0.31269588539836274</v>
      </c>
      <c r="X119" s="6">
        <v>1.111E-3</v>
      </c>
      <c r="Y119" s="6">
        <v>0.31238542499999999</v>
      </c>
      <c r="Z119" s="6">
        <f t="shared" si="101"/>
        <v>291.16452825177464</v>
      </c>
      <c r="AA119" s="6">
        <f t="shared" si="103"/>
        <v>256.08680139629286</v>
      </c>
      <c r="AB119" s="6">
        <f t="shared" si="102"/>
        <v>9.9383765539875657E-2</v>
      </c>
    </row>
    <row r="120" spans="7:28">
      <c r="G120" s="6">
        <v>113076</v>
      </c>
      <c r="H120" s="6">
        <v>3805068</v>
      </c>
      <c r="I120" s="12">
        <f t="shared" si="88"/>
        <v>7610136</v>
      </c>
      <c r="J120" s="6">
        <v>606250.68548600003</v>
      </c>
      <c r="K120" s="12">
        <f t="shared" si="89"/>
        <v>4850005.4838880002</v>
      </c>
      <c r="L120" s="6">
        <f t="shared" si="90"/>
        <v>47.922336000000001</v>
      </c>
      <c r="M120" s="6">
        <f t="shared" si="91"/>
        <v>5242880</v>
      </c>
      <c r="N120" s="13">
        <f t="shared" si="92"/>
        <v>1.5690984320082346</v>
      </c>
      <c r="O120" s="13"/>
      <c r="P120" s="7">
        <f t="shared" si="93"/>
        <v>4.3458379088772165E-3</v>
      </c>
      <c r="Q120" s="7">
        <f t="shared" si="94"/>
        <v>-3.8870103291320659E-4</v>
      </c>
      <c r="R120" s="6">
        <f t="shared" si="95"/>
        <v>3.9571368759640096E-3</v>
      </c>
      <c r="S120" s="6">
        <f t="shared" si="96"/>
        <v>4.3458379088772165E-3</v>
      </c>
      <c r="T120" s="7">
        <f t="shared" si="97"/>
        <v>2.8223474551111721E-3</v>
      </c>
      <c r="U120" s="7">
        <f t="shared" si="98"/>
        <v>2.5581212418722861E-2</v>
      </c>
      <c r="V120" s="7">
        <f t="shared" si="99"/>
        <v>0.28755146315323626</v>
      </c>
      <c r="W120" s="6">
        <f t="shared" si="100"/>
        <v>0.31595502302707029</v>
      </c>
      <c r="X120" s="6">
        <v>1.124E-3</v>
      </c>
      <c r="Y120" s="6">
        <v>0.31538034999999998</v>
      </c>
      <c r="Z120" s="6">
        <f t="shared" si="101"/>
        <v>286.6403833520655</v>
      </c>
      <c r="AA120" s="6">
        <f t="shared" si="103"/>
        <v>252.05844092206493</v>
      </c>
      <c r="AB120" s="6">
        <f t="shared" si="102"/>
        <v>0.18221586318561572</v>
      </c>
    </row>
    <row r="121" spans="7:28">
      <c r="G121" s="6">
        <v>410236</v>
      </c>
      <c r="H121" s="6">
        <v>3356824</v>
      </c>
      <c r="I121" s="12">
        <f t="shared" si="88"/>
        <v>6713648</v>
      </c>
      <c r="J121" s="6">
        <v>583503.43115199998</v>
      </c>
      <c r="K121" s="12">
        <f t="shared" si="89"/>
        <v>4668027.4492159998</v>
      </c>
      <c r="L121" s="6">
        <f t="shared" si="90"/>
        <v>48.486607999999997</v>
      </c>
      <c r="M121" s="6">
        <f t="shared" si="91"/>
        <v>5242880</v>
      </c>
      <c r="N121" s="13">
        <f t="shared" si="92"/>
        <v>1.4382194777212727</v>
      </c>
      <c r="O121" s="13"/>
      <c r="P121" s="7">
        <f t="shared" si="93"/>
        <v>3.8338902202612025E-3</v>
      </c>
      <c r="Q121" s="7">
        <f t="shared" si="94"/>
        <v>-3.7411650300298114E-4</v>
      </c>
      <c r="R121" s="6">
        <f t="shared" si="95"/>
        <v>3.4597737172582213E-3</v>
      </c>
      <c r="S121" s="6">
        <f t="shared" si="96"/>
        <v>3.8338902202612025E-3</v>
      </c>
      <c r="T121" s="7">
        <f t="shared" si="97"/>
        <v>2.4898697404766761E-3</v>
      </c>
      <c r="U121" s="7">
        <f t="shared" si="98"/>
        <v>2.4621374584322248E-2</v>
      </c>
      <c r="V121" s="7">
        <f t="shared" si="99"/>
        <v>0.32771656966129503</v>
      </c>
      <c r="W121" s="6">
        <f t="shared" si="100"/>
        <v>0.35482781398609398</v>
      </c>
      <c r="X121" s="6">
        <v>1.281E-3</v>
      </c>
      <c r="Y121" s="6">
        <v>0.35855189999999998</v>
      </c>
      <c r="Z121" s="6">
        <f t="shared" si="101"/>
        <v>199.28885404068714</v>
      </c>
      <c r="AA121" s="6">
        <f t="shared" si="103"/>
        <v>170.08381867745678</v>
      </c>
      <c r="AB121" s="6">
        <f t="shared" si="102"/>
        <v>1.038646291905301</v>
      </c>
    </row>
    <row r="122" spans="7:28">
      <c r="G122" s="6">
        <v>403394</v>
      </c>
      <c r="H122" s="6">
        <v>3387388</v>
      </c>
      <c r="I122" s="12">
        <f t="shared" si="88"/>
        <v>6774776</v>
      </c>
      <c r="J122" s="6">
        <v>604866.11254899995</v>
      </c>
      <c r="K122" s="12">
        <f t="shared" si="89"/>
        <v>4838928.9003919996</v>
      </c>
      <c r="L122" s="6">
        <f t="shared" si="90"/>
        <v>48.716535999999998</v>
      </c>
      <c r="M122" s="6">
        <f t="shared" si="91"/>
        <v>5242880</v>
      </c>
      <c r="N122" s="13">
        <f t="shared" si="92"/>
        <v>1.400056942240085</v>
      </c>
      <c r="O122" s="13"/>
      <c r="P122" s="7">
        <f t="shared" si="93"/>
        <v>3.8687979248927425E-3</v>
      </c>
      <c r="Q122" s="7">
        <f t="shared" si="94"/>
        <v>-3.8781330619612394E-4</v>
      </c>
      <c r="R122" s="6">
        <f t="shared" si="95"/>
        <v>3.4809846186966186E-3</v>
      </c>
      <c r="S122" s="6">
        <f t="shared" si="96"/>
        <v>3.8687979248927425E-3</v>
      </c>
      <c r="T122" s="7">
        <f t="shared" si="97"/>
        <v>2.5125400916026002E-3</v>
      </c>
      <c r="U122" s="7">
        <f t="shared" si="98"/>
        <v>2.5522789302248824E-2</v>
      </c>
      <c r="V122" s="7">
        <f t="shared" si="99"/>
        <v>0.32925154188453293</v>
      </c>
      <c r="W122" s="6">
        <f t="shared" si="100"/>
        <v>0.35728687127838438</v>
      </c>
      <c r="X122" s="6">
        <v>1.2869999999999999E-3</v>
      </c>
      <c r="Y122" s="6">
        <v>0.36275703749999999</v>
      </c>
      <c r="Z122" s="6">
        <f t="shared" si="101"/>
        <v>200.60589937006546</v>
      </c>
      <c r="AA122" s="6">
        <f t="shared" si="103"/>
        <v>170.47277534550261</v>
      </c>
      <c r="AB122" s="6">
        <f t="shared" si="102"/>
        <v>1.5079421365093746</v>
      </c>
    </row>
    <row r="123" spans="7:28">
      <c r="G123" s="6">
        <v>448695</v>
      </c>
      <c r="H123" s="6">
        <v>3314611</v>
      </c>
      <c r="I123" s="12">
        <f t="shared" si="88"/>
        <v>6629222</v>
      </c>
      <c r="J123" s="6">
        <v>1381872.4582519999</v>
      </c>
      <c r="K123" s="12">
        <f t="shared" si="89"/>
        <v>11054979.666015999</v>
      </c>
      <c r="L123" s="6">
        <f t="shared" si="90"/>
        <v>48.749231999999999</v>
      </c>
      <c r="M123" s="6">
        <f t="shared" si="91"/>
        <v>5242880</v>
      </c>
      <c r="N123" s="13">
        <f t="shared" si="92"/>
        <v>0.59965935716542507</v>
      </c>
      <c r="O123" s="13"/>
      <c r="P123" s="7">
        <f t="shared" si="93"/>
        <v>3.7856779792060009E-3</v>
      </c>
      <c r="Q123" s="7">
        <f t="shared" si="94"/>
        <v>-8.8599528996205685E-4</v>
      </c>
      <c r="R123" s="6">
        <f t="shared" si="95"/>
        <v>2.8996826892439438E-3</v>
      </c>
      <c r="S123" s="6">
        <f t="shared" si="96"/>
        <v>3.7856779792060009E-3</v>
      </c>
      <c r="T123" s="7">
        <f t="shared" si="97"/>
        <v>2.4585589325955533E-3</v>
      </c>
      <c r="U123" s="7">
        <f t="shared" si="98"/>
        <v>5.8309167703107651E-2</v>
      </c>
      <c r="V123" s="7">
        <f t="shared" si="99"/>
        <v>0.67794606526341283</v>
      </c>
      <c r="W123" s="6">
        <f t="shared" si="100"/>
        <v>0.73871379189911601</v>
      </c>
      <c r="X123" s="6">
        <v>2.65E-3</v>
      </c>
      <c r="Y123" s="6">
        <v>0.74350166666755002</v>
      </c>
      <c r="Z123" s="6">
        <f t="shared" si="101"/>
        <v>42.855772800226447</v>
      </c>
      <c r="AA123" s="6">
        <f t="shared" si="103"/>
        <v>9.4219882733563693</v>
      </c>
      <c r="AB123" s="6">
        <f t="shared" si="102"/>
        <v>0.64396288308185634</v>
      </c>
    </row>
    <row r="124" spans="7:28">
      <c r="G124" s="6">
        <v>115625</v>
      </c>
      <c r="H124" s="6">
        <v>3897557</v>
      </c>
      <c r="I124" s="12">
        <f t="shared" si="88"/>
        <v>7795114</v>
      </c>
      <c r="J124" s="6">
        <v>638147.69671599998</v>
      </c>
      <c r="K124" s="12">
        <f t="shared" si="89"/>
        <v>5105181.5737279998</v>
      </c>
      <c r="L124" s="6">
        <f t="shared" si="90"/>
        <v>49.083184000000003</v>
      </c>
      <c r="M124" s="6">
        <f t="shared" si="91"/>
        <v>5242880</v>
      </c>
      <c r="N124" s="13">
        <f t="shared" si="92"/>
        <v>1.5269024005169141</v>
      </c>
      <c r="O124" s="13"/>
      <c r="P124" s="7">
        <f t="shared" si="93"/>
        <v>4.4514712910806737E-3</v>
      </c>
      <c r="Q124" s="7">
        <f t="shared" si="94"/>
        <v>-4.0915198086059897E-4</v>
      </c>
      <c r="R124" s="6">
        <f t="shared" si="95"/>
        <v>4.0423193102200744E-3</v>
      </c>
      <c r="S124" s="6">
        <f t="shared" si="96"/>
        <v>4.4514712910806737E-3</v>
      </c>
      <c r="T124" s="7">
        <f t="shared" si="97"/>
        <v>2.8909496703083191E-3</v>
      </c>
      <c r="U124" s="7">
        <f t="shared" si="98"/>
        <v>2.6927131259446152E-2</v>
      </c>
      <c r="V124" s="7">
        <f t="shared" si="99"/>
        <v>0.26324773628530257</v>
      </c>
      <c r="W124" s="6">
        <f t="shared" si="100"/>
        <v>0.29306581721505703</v>
      </c>
      <c r="X124" s="6">
        <v>1.029E-3</v>
      </c>
      <c r="Y124" s="6">
        <v>0.29696939999999999</v>
      </c>
      <c r="Z124" s="6">
        <f t="shared" si="101"/>
        <v>332.60168037713061</v>
      </c>
      <c r="AA124" s="6">
        <f t="shared" si="103"/>
        <v>292.83958311176622</v>
      </c>
      <c r="AB124" s="6">
        <f t="shared" si="102"/>
        <v>1.3144730685865145</v>
      </c>
    </row>
    <row r="125" spans="7:28">
      <c r="G125" s="6">
        <v>115625</v>
      </c>
      <c r="H125" s="6">
        <v>3897557</v>
      </c>
      <c r="I125" s="12">
        <f t="shared" si="88"/>
        <v>7795114</v>
      </c>
      <c r="J125" s="6">
        <v>641830.18023699999</v>
      </c>
      <c r="K125" s="12">
        <f t="shared" si="89"/>
        <v>5134641.4418959999</v>
      </c>
      <c r="L125" s="6">
        <f t="shared" si="90"/>
        <v>49.083184000000003</v>
      </c>
      <c r="M125" s="6">
        <f t="shared" si="91"/>
        <v>5242880</v>
      </c>
      <c r="N125" s="13">
        <f t="shared" si="92"/>
        <v>1.5181418387652017</v>
      </c>
      <c r="O125" s="13"/>
      <c r="P125" s="7">
        <f t="shared" si="93"/>
        <v>4.4514712910806737E-3</v>
      </c>
      <c r="Q125" s="7">
        <f t="shared" si="94"/>
        <v>-4.1151302585826541E-4</v>
      </c>
      <c r="R125" s="6">
        <f t="shared" si="95"/>
        <v>4.039958265222408E-3</v>
      </c>
      <c r="S125" s="6">
        <f t="shared" si="96"/>
        <v>4.4514712910806737E-3</v>
      </c>
      <c r="T125" s="7">
        <f t="shared" si="97"/>
        <v>2.8909496703083191E-3</v>
      </c>
      <c r="U125" s="7">
        <f t="shared" si="98"/>
        <v>2.7082516474563278E-2</v>
      </c>
      <c r="V125" s="7">
        <f t="shared" si="99"/>
        <v>0.26196859276593765</v>
      </c>
      <c r="W125" s="6">
        <f t="shared" si="100"/>
        <v>0.29194205891080927</v>
      </c>
      <c r="X125" s="6">
        <v>1.024E-3</v>
      </c>
      <c r="Y125" s="6">
        <v>0.29773141333299197</v>
      </c>
      <c r="Z125" s="6">
        <f t="shared" si="101"/>
        <v>334.7139932695971</v>
      </c>
      <c r="AA125" s="6">
        <f t="shared" si="103"/>
        <v>294.5271743381258</v>
      </c>
      <c r="AB125" s="6">
        <f t="shared" si="102"/>
        <v>1.9444889463872965</v>
      </c>
    </row>
    <row r="126" spans="7:28">
      <c r="G126" s="6">
        <v>115625</v>
      </c>
      <c r="H126" s="6">
        <v>3897557</v>
      </c>
      <c r="I126" s="12">
        <f t="shared" si="88"/>
        <v>7795114</v>
      </c>
      <c r="J126" s="6">
        <v>641059.28997799999</v>
      </c>
      <c r="K126" s="12">
        <f t="shared" si="89"/>
        <v>5128474.3198239999</v>
      </c>
      <c r="L126" s="6">
        <f t="shared" si="90"/>
        <v>49.083184000000003</v>
      </c>
      <c r="M126" s="6">
        <f t="shared" si="91"/>
        <v>5242880</v>
      </c>
      <c r="N126" s="13">
        <f t="shared" si="92"/>
        <v>1.519967443313144</v>
      </c>
      <c r="O126" s="13"/>
      <c r="P126" s="7">
        <f t="shared" si="93"/>
        <v>4.4514712910806737E-3</v>
      </c>
      <c r="Q126" s="7">
        <f t="shared" si="94"/>
        <v>-4.1101876523784924E-4</v>
      </c>
      <c r="R126" s="6">
        <f t="shared" si="95"/>
        <v>4.0404525258428241E-3</v>
      </c>
      <c r="S126" s="6">
        <f t="shared" si="96"/>
        <v>4.4514712910806737E-3</v>
      </c>
      <c r="T126" s="7">
        <f t="shared" si="97"/>
        <v>2.8909496703083191E-3</v>
      </c>
      <c r="U126" s="7">
        <f t="shared" si="98"/>
        <v>2.7049988169129371E-2</v>
      </c>
      <c r="V126" s="7">
        <f t="shared" si="99"/>
        <v>0.26222442146981068</v>
      </c>
      <c r="W126" s="6">
        <f t="shared" si="100"/>
        <v>0.29216535930924836</v>
      </c>
      <c r="X126" s="6">
        <v>1.0250000000000001E-3</v>
      </c>
      <c r="Y126" s="6">
        <v>0.29566466666632502</v>
      </c>
      <c r="Z126" s="6">
        <f t="shared" si="101"/>
        <v>334.28988205665109</v>
      </c>
      <c r="AA126" s="6">
        <f t="shared" si="103"/>
        <v>294.19049032612918</v>
      </c>
      <c r="AB126" s="6">
        <f t="shared" si="102"/>
        <v>1.1835392427955644</v>
      </c>
    </row>
    <row r="127" spans="7:28">
      <c r="G127" s="6">
        <v>115625</v>
      </c>
      <c r="H127" s="6">
        <v>3897557</v>
      </c>
      <c r="I127" s="12">
        <f t="shared" si="88"/>
        <v>7795114</v>
      </c>
      <c r="J127" s="6">
        <v>640929.117065</v>
      </c>
      <c r="K127" s="12">
        <f t="shared" si="89"/>
        <v>5127432.93652</v>
      </c>
      <c r="L127" s="6">
        <f t="shared" si="90"/>
        <v>49.083184000000003</v>
      </c>
      <c r="M127" s="6">
        <f t="shared" si="91"/>
        <v>5242880</v>
      </c>
      <c r="N127" s="13">
        <f t="shared" si="92"/>
        <v>1.5202761491972943</v>
      </c>
      <c r="O127" s="13"/>
      <c r="P127" s="7">
        <f t="shared" si="93"/>
        <v>4.4514712910806737E-3</v>
      </c>
      <c r="Q127" s="7">
        <f t="shared" si="94"/>
        <v>-4.1093530414336839E-4</v>
      </c>
      <c r="R127" s="6">
        <f t="shared" si="95"/>
        <v>4.0405359869373049E-3</v>
      </c>
      <c r="S127" s="6">
        <f t="shared" si="96"/>
        <v>4.4514712910806737E-3</v>
      </c>
      <c r="T127" s="7">
        <f t="shared" si="97"/>
        <v>2.8909496703083191E-3</v>
      </c>
      <c r="U127" s="7">
        <f t="shared" si="98"/>
        <v>2.7044495423276315E-2</v>
      </c>
      <c r="V127" s="7">
        <f t="shared" si="99"/>
        <v>0.26273607887755657</v>
      </c>
      <c r="W127" s="6">
        <f t="shared" si="100"/>
        <v>0.29267152397114121</v>
      </c>
      <c r="X127" s="6">
        <v>1.0269999999999999E-3</v>
      </c>
      <c r="Y127" s="6">
        <v>0.29742653571413896</v>
      </c>
      <c r="Z127" s="6">
        <f t="shared" si="101"/>
        <v>333.44413739831293</v>
      </c>
      <c r="AA127" s="6">
        <f t="shared" si="103"/>
        <v>293.43096270080866</v>
      </c>
      <c r="AB127" s="6">
        <f t="shared" si="102"/>
        <v>1.598718060438246</v>
      </c>
    </row>
    <row r="128" spans="7:28">
      <c r="G128" s="6">
        <v>726713</v>
      </c>
      <c r="H128" s="6">
        <v>2903837</v>
      </c>
      <c r="I128" s="12">
        <f t="shared" si="88"/>
        <v>5807674</v>
      </c>
      <c r="J128" s="6">
        <v>1172773.2286380001</v>
      </c>
      <c r="K128" s="12">
        <f t="shared" si="89"/>
        <v>9382185.8291040007</v>
      </c>
      <c r="L128" s="6">
        <f t="shared" si="90"/>
        <v>49.380304000000002</v>
      </c>
      <c r="M128" s="6">
        <f t="shared" si="91"/>
        <v>5242880</v>
      </c>
      <c r="N128" s="13">
        <f t="shared" si="92"/>
        <v>0.61901076207468742</v>
      </c>
      <c r="O128" s="13"/>
      <c r="P128" s="7">
        <f t="shared" si="93"/>
        <v>3.3165254644070196E-3</v>
      </c>
      <c r="Q128" s="7">
        <f t="shared" si="94"/>
        <v>-7.5193014417642887E-4</v>
      </c>
      <c r="R128" s="6">
        <f t="shared" si="95"/>
        <v>2.5645953202305906E-3</v>
      </c>
      <c r="S128" s="6">
        <f t="shared" si="96"/>
        <v>3.3165254644070196E-3</v>
      </c>
      <c r="T128" s="7">
        <f t="shared" si="97"/>
        <v>2.1538739825431924E-3</v>
      </c>
      <c r="U128" s="7">
        <f t="shared" si="98"/>
        <v>4.9486065416536204E-2</v>
      </c>
      <c r="V128" s="7">
        <f t="shared" si="99"/>
        <v>0.45614257900553401</v>
      </c>
      <c r="W128" s="6">
        <f t="shared" si="100"/>
        <v>0.50778251840461341</v>
      </c>
      <c r="X128" s="6">
        <v>1.7830000000000001E-3</v>
      </c>
      <c r="Y128" s="6">
        <v>0.53343245384629112</v>
      </c>
      <c r="Z128" s="6">
        <f t="shared" si="101"/>
        <v>86.008158407572594</v>
      </c>
      <c r="AA128" s="6">
        <f t="shared" si="103"/>
        <v>43.83596860519296</v>
      </c>
      <c r="AB128" s="6">
        <f t="shared" si="102"/>
        <v>4.8084692366821669</v>
      </c>
    </row>
    <row r="129" spans="7:28">
      <c r="G129" s="6">
        <v>157464</v>
      </c>
      <c r="H129" s="6">
        <v>3866688</v>
      </c>
      <c r="I129" s="12">
        <f t="shared" si="88"/>
        <v>7733376</v>
      </c>
      <c r="J129" s="6">
        <v>634512.92456099996</v>
      </c>
      <c r="K129" s="12">
        <f t="shared" si="89"/>
        <v>5076103.3964879997</v>
      </c>
      <c r="L129" s="6">
        <f t="shared" si="90"/>
        <v>49.549536000000003</v>
      </c>
      <c r="M129" s="6">
        <f t="shared" si="91"/>
        <v>5242880</v>
      </c>
      <c r="N129" s="13">
        <f t="shared" si="92"/>
        <v>1.5234866975622454</v>
      </c>
      <c r="O129" s="13"/>
      <c r="P129" s="7">
        <f t="shared" si="93"/>
        <v>4.4162152403585501E-3</v>
      </c>
      <c r="Q129" s="7">
        <f t="shared" si="94"/>
        <v>-4.0682152627328567E-4</v>
      </c>
      <c r="R129" s="6">
        <f t="shared" si="95"/>
        <v>4.0093937140852649E-3</v>
      </c>
      <c r="S129" s="6">
        <f t="shared" si="96"/>
        <v>4.4162152403585501E-3</v>
      </c>
      <c r="T129" s="7">
        <f t="shared" si="97"/>
        <v>2.8680530903807521E-3</v>
      </c>
      <c r="U129" s="7">
        <f t="shared" si="98"/>
        <v>2.6773759261992366E-2</v>
      </c>
      <c r="V129" s="7">
        <f t="shared" si="99"/>
        <v>0.21898937051527601</v>
      </c>
      <c r="W129" s="6">
        <f t="shared" si="100"/>
        <v>0.24863118286764913</v>
      </c>
      <c r="X129" s="6">
        <v>8.5599999999999999E-4</v>
      </c>
      <c r="Y129" s="6">
        <v>0.26033813333304801</v>
      </c>
      <c r="Z129" s="6">
        <f t="shared" si="101"/>
        <v>415.91299536898953</v>
      </c>
      <c r="AA129" s="6">
        <f t="shared" si="103"/>
        <v>368.38711613145614</v>
      </c>
      <c r="AB129" s="6">
        <f t="shared" si="102"/>
        <v>4.4968250772629972</v>
      </c>
    </row>
    <row r="130" spans="7:28">
      <c r="G130" s="15">
        <v>524288</v>
      </c>
      <c r="H130" s="15">
        <v>3269766</v>
      </c>
      <c r="I130" s="16">
        <f t="shared" si="88"/>
        <v>6539532</v>
      </c>
      <c r="J130" s="15">
        <v>1470118.8090820001</v>
      </c>
      <c r="K130" s="16">
        <f t="shared" si="89"/>
        <v>11760950.472656</v>
      </c>
      <c r="L130" s="15">
        <f t="shared" si="90"/>
        <v>49.722951999999999</v>
      </c>
      <c r="M130" s="15">
        <f t="shared" si="91"/>
        <v>5242880</v>
      </c>
      <c r="N130" s="17">
        <f t="shared" si="92"/>
        <v>0.55603771270054192</v>
      </c>
      <c r="O130" s="17"/>
      <c r="P130" s="18">
        <f t="shared" si="93"/>
        <v>3.7344596827068059E-3</v>
      </c>
      <c r="Q130" s="18">
        <f t="shared" si="94"/>
        <v>-9.4257493356434741E-4</v>
      </c>
      <c r="R130" s="15">
        <f t="shared" si="95"/>
        <v>2.7918847491424587E-3</v>
      </c>
      <c r="S130" s="15">
        <f t="shared" si="96"/>
        <v>3.7344596827068059E-3</v>
      </c>
      <c r="T130" s="18">
        <f t="shared" si="97"/>
        <v>2.4252958814163206E-3</v>
      </c>
      <c r="U130" s="18">
        <f t="shared" si="98"/>
        <v>6.2032790124993561E-2</v>
      </c>
      <c r="V130" s="18">
        <f t="shared" si="99"/>
        <v>0.5270071299783512</v>
      </c>
      <c r="W130" s="15">
        <f t="shared" si="100"/>
        <v>0.59146521598476109</v>
      </c>
      <c r="X130" s="15">
        <v>2.0600000000000002E-3</v>
      </c>
      <c r="Y130" s="15">
        <v>0.62275173333402012</v>
      </c>
      <c r="Z130" s="15">
        <f t="shared" si="101"/>
        <v>81.28445061683523</v>
      </c>
      <c r="AA130" s="15">
        <f t="shared" si="103"/>
        <v>35.528385880701862</v>
      </c>
      <c r="AB130" s="15">
        <f t="shared" si="102"/>
        <v>5.023914936657131</v>
      </c>
    </row>
    <row r="131" spans="7:28">
      <c r="G131" s="6">
        <v>112985</v>
      </c>
      <c r="H131" s="6">
        <v>4002590</v>
      </c>
      <c r="I131" s="12">
        <f t="shared" si="88"/>
        <v>8005180</v>
      </c>
      <c r="J131" s="6">
        <v>1582096.0561520001</v>
      </c>
      <c r="K131" s="12">
        <f t="shared" si="89"/>
        <v>12656768.449216001</v>
      </c>
      <c r="L131" s="6">
        <f t="shared" si="90"/>
        <v>50.290779999999998</v>
      </c>
      <c r="M131" s="6">
        <f t="shared" si="91"/>
        <v>5242880</v>
      </c>
      <c r="N131" s="13">
        <f t="shared" si="92"/>
        <v>0.63248214045472761</v>
      </c>
      <c r="O131" s="13"/>
      <c r="P131" s="7">
        <f t="shared" si="93"/>
        <v>4.5714314056129503E-3</v>
      </c>
      <c r="Q131" s="7">
        <f t="shared" si="94"/>
        <v>-1.0143697746109914E-3</v>
      </c>
      <c r="R131" s="6">
        <f t="shared" si="95"/>
        <v>3.5570616310019588E-3</v>
      </c>
      <c r="S131" s="6">
        <f t="shared" si="96"/>
        <v>4.5714314056129503E-3</v>
      </c>
      <c r="T131" s="7">
        <f t="shared" si="97"/>
        <v>2.9688561939900751E-3</v>
      </c>
      <c r="U131" s="7">
        <f t="shared" si="98"/>
        <v>6.6757755905552066E-2</v>
      </c>
      <c r="V131" s="7">
        <f t="shared" si="99"/>
        <v>0.5339145049829217</v>
      </c>
      <c r="W131" s="6">
        <f t="shared" si="100"/>
        <v>0.60364111708246382</v>
      </c>
      <c r="X131" s="6">
        <v>2.0869999999999999E-3</v>
      </c>
      <c r="Y131" s="6">
        <v>0.62647565999999999</v>
      </c>
      <c r="Z131" s="6">
        <f t="shared" si="101"/>
        <v>119.04319145246529</v>
      </c>
      <c r="AA131" s="6">
        <f t="shared" si="103"/>
        <v>70.438985673309006</v>
      </c>
      <c r="AB131" s="6">
        <f t="shared" si="102"/>
        <v>3.6449210041992965</v>
      </c>
    </row>
    <row r="132" spans="7:28">
      <c r="G132" s="6">
        <v>140874</v>
      </c>
      <c r="H132" s="6">
        <v>3977139</v>
      </c>
      <c r="I132" s="12">
        <f t="shared" si="88"/>
        <v>7954278</v>
      </c>
      <c r="J132" s="6">
        <v>1576503.080811</v>
      </c>
      <c r="K132" s="12">
        <f t="shared" si="89"/>
        <v>12612024.646488</v>
      </c>
      <c r="L132" s="6">
        <f t="shared" si="90"/>
        <v>50.543148000000002</v>
      </c>
      <c r="M132" s="6">
        <f t="shared" si="91"/>
        <v>5242880</v>
      </c>
      <c r="N132" s="13">
        <f t="shared" si="92"/>
        <v>0.63069001393166346</v>
      </c>
      <c r="O132" s="13"/>
      <c r="P132" s="7">
        <f t="shared" si="93"/>
        <v>4.5423633520016004E-3</v>
      </c>
      <c r="Q132" s="7">
        <f t="shared" si="94"/>
        <v>-1.0107838070497967E-3</v>
      </c>
      <c r="R132" s="6">
        <f t="shared" si="95"/>
        <v>3.5315795449518037E-3</v>
      </c>
      <c r="S132" s="6">
        <f t="shared" si="96"/>
        <v>4.5423633520016004E-3</v>
      </c>
      <c r="T132" s="7">
        <f t="shared" si="97"/>
        <v>2.949978327660213E-3</v>
      </c>
      <c r="U132" s="7">
        <f t="shared" si="98"/>
        <v>6.6521756023529485E-2</v>
      </c>
      <c r="V132" s="7">
        <f t="shared" si="99"/>
        <v>0.54977588462304683</v>
      </c>
      <c r="W132" s="6">
        <f t="shared" si="100"/>
        <v>0.61924761897423652</v>
      </c>
      <c r="X132" s="6">
        <v>2.1489999999999999E-3</v>
      </c>
      <c r="Y132" s="6">
        <v>0.63864250624999996</v>
      </c>
      <c r="Z132" s="6">
        <f t="shared" si="101"/>
        <v>111.37102615177295</v>
      </c>
      <c r="AA132" s="6">
        <f t="shared" si="103"/>
        <v>64.33594904382521</v>
      </c>
      <c r="AB132" s="6">
        <f t="shared" si="102"/>
        <v>3.036892641181514</v>
      </c>
    </row>
    <row r="133" spans="7:28">
      <c r="G133" s="6">
        <v>121728</v>
      </c>
      <c r="H133" s="6">
        <v>4103881</v>
      </c>
      <c r="I133" s="12">
        <f t="shared" si="88"/>
        <v>8207762</v>
      </c>
      <c r="J133" s="6">
        <v>1615629.4003910001</v>
      </c>
      <c r="K133" s="12">
        <f t="shared" si="89"/>
        <v>12925035.203128001</v>
      </c>
      <c r="L133" s="6">
        <f t="shared" si="90"/>
        <v>51.681131999999998</v>
      </c>
      <c r="M133" s="6">
        <f t="shared" si="91"/>
        <v>5242880</v>
      </c>
      <c r="N133" s="13">
        <f t="shared" si="92"/>
        <v>0.63502821238070062</v>
      </c>
      <c r="O133" s="13"/>
      <c r="P133" s="7">
        <f t="shared" si="93"/>
        <v>4.6871177133551729E-3</v>
      </c>
      <c r="Q133" s="7">
        <f t="shared" si="94"/>
        <v>-1.0358698666600163E-3</v>
      </c>
      <c r="R133" s="6">
        <f t="shared" si="95"/>
        <v>3.6512478466951565E-3</v>
      </c>
      <c r="S133" s="6">
        <f t="shared" si="96"/>
        <v>4.6871177133551729E-3</v>
      </c>
      <c r="T133" s="7">
        <f t="shared" si="97"/>
        <v>3.0439871498824968E-3</v>
      </c>
      <c r="U133" s="7">
        <f t="shared" si="98"/>
        <v>6.8172721071983744E-2</v>
      </c>
      <c r="V133" s="7">
        <f t="shared" si="99"/>
        <v>0.59812750965504113</v>
      </c>
      <c r="W133" s="6">
        <f t="shared" si="100"/>
        <v>0.66934421787690734</v>
      </c>
      <c r="X133" s="6">
        <v>2.3379999999999998E-3</v>
      </c>
      <c r="Y133" s="6">
        <v>0.67826755294131402</v>
      </c>
      <c r="Z133" s="6">
        <f t="shared" si="101"/>
        <v>100.47552238473796</v>
      </c>
      <c r="AA133" s="6">
        <f t="shared" si="103"/>
        <v>56.169711150348874</v>
      </c>
      <c r="AB133" s="6">
        <f t="shared" si="102"/>
        <v>1.3156069497516942</v>
      </c>
    </row>
    <row r="134" spans="7:28">
      <c r="G134" s="6">
        <v>221119</v>
      </c>
      <c r="H134" s="6">
        <v>3943588</v>
      </c>
      <c r="I134" s="12">
        <f t="shared" si="88"/>
        <v>7887176</v>
      </c>
      <c r="J134" s="6">
        <v>1555329.781738</v>
      </c>
      <c r="K134" s="12">
        <f t="shared" si="89"/>
        <v>12442638.253904</v>
      </c>
      <c r="L134" s="6">
        <f t="shared" si="90"/>
        <v>51.745435999999998</v>
      </c>
      <c r="M134" s="6">
        <f t="shared" si="91"/>
        <v>5242880</v>
      </c>
      <c r="N134" s="13">
        <f t="shared" si="92"/>
        <v>0.6338829305372855</v>
      </c>
      <c r="O134" s="13"/>
      <c r="P134" s="7">
        <f t="shared" si="93"/>
        <v>4.5040441399189935E-3</v>
      </c>
      <c r="Q134" s="7">
        <f t="shared" si="94"/>
        <v>-9.9720842739763581E-4</v>
      </c>
      <c r="R134" s="6">
        <f t="shared" si="95"/>
        <v>3.5068357125213577E-3</v>
      </c>
      <c r="S134" s="6">
        <f t="shared" si="96"/>
        <v>4.5040441399189935E-3</v>
      </c>
      <c r="T134" s="7">
        <f t="shared" si="97"/>
        <v>2.9250924177457423E-3</v>
      </c>
      <c r="U134" s="7">
        <f t="shared" si="98"/>
        <v>6.5628332437942347E-2</v>
      </c>
      <c r="V134" s="7">
        <f t="shared" si="99"/>
        <v>0.51830895404666966</v>
      </c>
      <c r="W134" s="6">
        <f t="shared" si="100"/>
        <v>0.58686237890235771</v>
      </c>
      <c r="X134" s="6">
        <v>2.026E-3</v>
      </c>
      <c r="Y134" s="6">
        <v>0.61519489999999999</v>
      </c>
      <c r="Z134" s="6">
        <f t="shared" si="101"/>
        <v>122.31214905819317</v>
      </c>
      <c r="AA134" s="6">
        <f t="shared" si="103"/>
        <v>73.091594892465821</v>
      </c>
      <c r="AB134" s="6">
        <f t="shared" si="102"/>
        <v>4.6054544824156185</v>
      </c>
    </row>
    <row r="135" spans="7:28">
      <c r="G135" s="6">
        <v>18696</v>
      </c>
      <c r="H135" s="6">
        <v>4396289</v>
      </c>
      <c r="I135" s="12">
        <f t="shared" si="88"/>
        <v>8792578</v>
      </c>
      <c r="J135" s="6">
        <v>824493.36584500002</v>
      </c>
      <c r="K135" s="12">
        <f t="shared" si="89"/>
        <v>6595946.9267600002</v>
      </c>
      <c r="L135" s="6">
        <f t="shared" si="90"/>
        <v>53.129387999999999</v>
      </c>
      <c r="M135" s="6">
        <f t="shared" si="91"/>
        <v>5242880</v>
      </c>
      <c r="N135" s="13">
        <f t="shared" si="92"/>
        <v>1.3330274026809079</v>
      </c>
      <c r="O135" s="13"/>
      <c r="P135" s="7">
        <f t="shared" si="93"/>
        <v>5.0210822499308578E-3</v>
      </c>
      <c r="Q135" s="7">
        <f t="shared" si="94"/>
        <v>-5.2862855351186011E-4</v>
      </c>
      <c r="R135" s="6">
        <f t="shared" si="95"/>
        <v>4.4924536964189975E-3</v>
      </c>
      <c r="S135" s="6">
        <f t="shared" si="96"/>
        <v>5.0210822499308578E-3</v>
      </c>
      <c r="T135" s="7">
        <f t="shared" si="97"/>
        <v>3.2608760398193251E-3</v>
      </c>
      <c r="U135" s="7">
        <f t="shared" si="98"/>
        <v>3.4790129618741332E-2</v>
      </c>
      <c r="V135" s="7">
        <f t="shared" si="99"/>
        <v>0.47046898642242119</v>
      </c>
      <c r="W135" s="6">
        <f t="shared" si="100"/>
        <v>0.50851999208098186</v>
      </c>
      <c r="X135" s="6">
        <v>1.8389999999999999E-3</v>
      </c>
      <c r="Y135" s="6">
        <v>0.49287827142804597</v>
      </c>
      <c r="Z135" s="6">
        <f t="shared" si="101"/>
        <v>173.03329254653931</v>
      </c>
      <c r="AA135" s="6">
        <f t="shared" si="103"/>
        <v>144.28785733654149</v>
      </c>
      <c r="AB135" s="6">
        <f t="shared" si="102"/>
        <v>3.1735464027692264</v>
      </c>
    </row>
    <row r="136" spans="7:28">
      <c r="G136" s="6">
        <v>112985</v>
      </c>
      <c r="H136" s="6">
        <v>4282190</v>
      </c>
      <c r="I136" s="12">
        <f t="shared" si="88"/>
        <v>8564380</v>
      </c>
      <c r="J136" s="6">
        <v>1692948.8852540001</v>
      </c>
      <c r="K136" s="12">
        <f t="shared" si="89"/>
        <v>13543591.082032001</v>
      </c>
      <c r="L136" s="6">
        <f t="shared" si="90"/>
        <v>53.645980000000002</v>
      </c>
      <c r="M136" s="6">
        <f t="shared" si="91"/>
        <v>5242880</v>
      </c>
      <c r="N136" s="13">
        <f t="shared" si="92"/>
        <v>0.63235665844653155</v>
      </c>
      <c r="O136" s="13"/>
      <c r="P136" s="7">
        <f t="shared" si="93"/>
        <v>4.8907676906207532E-3</v>
      </c>
      <c r="Q136" s="7">
        <f t="shared" si="94"/>
        <v>-1.0854436887604768E-3</v>
      </c>
      <c r="R136" s="6">
        <f t="shared" si="95"/>
        <v>3.8053240018602764E-3</v>
      </c>
      <c r="S136" s="6">
        <f t="shared" si="96"/>
        <v>4.8907676906207532E-3</v>
      </c>
      <c r="T136" s="7">
        <f t="shared" si="97"/>
        <v>3.1762449577254627E-3</v>
      </c>
      <c r="U136" s="7">
        <f t="shared" si="98"/>
        <v>7.1435276007985216E-2</v>
      </c>
      <c r="V136" s="7">
        <f t="shared" si="99"/>
        <v>0.56486977815155304</v>
      </c>
      <c r="W136" s="6">
        <f t="shared" si="100"/>
        <v>0.6394812991172637</v>
      </c>
      <c r="X136" s="6">
        <v>2.2079999999999999E-3</v>
      </c>
      <c r="Y136" s="6">
        <v>0.66321419999999986</v>
      </c>
      <c r="Z136" s="6">
        <f t="shared" si="101"/>
        <v>121.50215990130224</v>
      </c>
      <c r="AA136" s="6">
        <f t="shared" si="103"/>
        <v>72.342572548019774</v>
      </c>
      <c r="AB136" s="6">
        <f t="shared" si="102"/>
        <v>3.5784669391481922</v>
      </c>
    </row>
    <row r="137" spans="7:28">
      <c r="G137" s="6">
        <v>42138</v>
      </c>
      <c r="H137" s="6">
        <v>4413449</v>
      </c>
      <c r="I137" s="12">
        <f t="shared" si="88"/>
        <v>8826898</v>
      </c>
      <c r="J137" s="6">
        <v>824593.547119</v>
      </c>
      <c r="K137" s="12">
        <f t="shared" si="89"/>
        <v>6596748.376952</v>
      </c>
      <c r="L137" s="6">
        <f t="shared" si="90"/>
        <v>53.804147999999998</v>
      </c>
      <c r="M137" s="6">
        <f t="shared" si="91"/>
        <v>5242880</v>
      </c>
      <c r="N137" s="13">
        <f t="shared" si="92"/>
        <v>1.3380680140597436</v>
      </c>
      <c r="O137" s="13"/>
      <c r="P137" s="7">
        <f t="shared" si="93"/>
        <v>5.0406810004699635E-3</v>
      </c>
      <c r="Q137" s="7">
        <f t="shared" si="94"/>
        <v>-5.2869278529850319E-4</v>
      </c>
      <c r="R137" s="6">
        <f t="shared" si="95"/>
        <v>4.5119882151714603E-3</v>
      </c>
      <c r="S137" s="6">
        <f t="shared" si="96"/>
        <v>5.0406810004699635E-3</v>
      </c>
      <c r="T137" s="7">
        <f t="shared" si="97"/>
        <v>3.2736041914133854E-3</v>
      </c>
      <c r="U137" s="7">
        <f t="shared" si="98"/>
        <v>3.4794356844395545E-2</v>
      </c>
      <c r="V137" s="7">
        <f t="shared" si="99"/>
        <v>0.51830895404666966</v>
      </c>
      <c r="W137" s="6">
        <f t="shared" si="100"/>
        <v>0.55637691508247855</v>
      </c>
      <c r="X137" s="6">
        <v>2.026E-3</v>
      </c>
      <c r="Y137" s="6">
        <v>0.52959639999999997</v>
      </c>
      <c r="Z137" s="6">
        <f t="shared" si="101"/>
        <v>148.7996545148057</v>
      </c>
      <c r="AA137" s="6">
        <f t="shared" si="103"/>
        <v>122.70425543788058</v>
      </c>
      <c r="AB137" s="6">
        <f t="shared" si="102"/>
        <v>5.0567781583255824</v>
      </c>
    </row>
    <row r="138" spans="7:28">
      <c r="G138" s="6">
        <v>56814</v>
      </c>
      <c r="H138" s="6">
        <v>4391071</v>
      </c>
      <c r="I138" s="12">
        <f t="shared" si="88"/>
        <v>8782142</v>
      </c>
      <c r="J138" s="6">
        <v>1682597.4301760001</v>
      </c>
      <c r="K138" s="12">
        <f t="shared" si="89"/>
        <v>13460779.441408001</v>
      </c>
      <c r="L138" s="6">
        <f t="shared" si="90"/>
        <v>53.829132000000001</v>
      </c>
      <c r="M138" s="6">
        <f t="shared" si="91"/>
        <v>5242880</v>
      </c>
      <c r="N138" s="13">
        <f t="shared" si="92"/>
        <v>0.65242447796034797</v>
      </c>
      <c r="O138" s="13"/>
      <c r="P138" s="7">
        <f t="shared" si="93"/>
        <v>5.0151226764860411E-3</v>
      </c>
      <c r="Q138" s="7">
        <f t="shared" si="94"/>
        <v>-1.0788067951827849E-3</v>
      </c>
      <c r="R138" s="6">
        <f t="shared" si="95"/>
        <v>3.9363158813032562E-3</v>
      </c>
      <c r="S138" s="6">
        <f t="shared" si="96"/>
        <v>5.0151226764860411E-3</v>
      </c>
      <c r="T138" s="7">
        <f t="shared" si="97"/>
        <v>3.2570056729767957E-3</v>
      </c>
      <c r="U138" s="7">
        <f t="shared" si="98"/>
        <v>7.0998488425665363E-2</v>
      </c>
      <c r="V138" s="7">
        <f t="shared" si="99"/>
        <v>1.2614913387976938</v>
      </c>
      <c r="W138" s="6">
        <f t="shared" si="100"/>
        <v>1.335746832896336</v>
      </c>
      <c r="X138" s="6">
        <v>4.9309999999999996E-3</v>
      </c>
      <c r="Y138" s="6">
        <v>1.2551244124999998</v>
      </c>
      <c r="Z138" s="6">
        <f t="shared" si="101"/>
        <v>1.7059962783622291</v>
      </c>
      <c r="AA138" s="6">
        <f t="shared" si="103"/>
        <v>20.172056757184009</v>
      </c>
      <c r="AB138" s="6">
        <f t="shared" si="102"/>
        <v>6.4234604628356857</v>
      </c>
    </row>
    <row r="139" spans="7:28">
      <c r="G139" s="6">
        <v>999999</v>
      </c>
      <c r="H139" s="6">
        <v>2997995</v>
      </c>
      <c r="I139" s="12">
        <f t="shared" si="88"/>
        <v>5995990</v>
      </c>
      <c r="J139" s="6">
        <v>1275591.8044429999</v>
      </c>
      <c r="K139" s="12">
        <f t="shared" si="89"/>
        <v>10204734.435543999</v>
      </c>
      <c r="L139" s="6">
        <f t="shared" si="90"/>
        <v>55.975920000000002</v>
      </c>
      <c r="M139" s="6">
        <f t="shared" si="91"/>
        <v>5242880</v>
      </c>
      <c r="N139" s="13">
        <f t="shared" si="92"/>
        <v>0.58756943043176435</v>
      </c>
      <c r="O139" s="13"/>
      <c r="P139" s="7">
        <f t="shared" si="93"/>
        <v>3.4240650421028876E-3</v>
      </c>
      <c r="Q139" s="7">
        <f t="shared" si="94"/>
        <v>-8.1785285168814047E-4</v>
      </c>
      <c r="R139" s="6">
        <f t="shared" si="95"/>
        <v>2.606212190414747E-3</v>
      </c>
      <c r="S139" s="6">
        <f t="shared" si="96"/>
        <v>3.4240650421028876E-3</v>
      </c>
      <c r="T139" s="7">
        <f t="shared" si="97"/>
        <v>2.2237141514122793E-3</v>
      </c>
      <c r="U139" s="7">
        <f t="shared" si="98"/>
        <v>5.3824574042138404E-2</v>
      </c>
      <c r="V139" s="7">
        <f t="shared" si="99"/>
        <v>0.45358429196680417</v>
      </c>
      <c r="W139" s="6">
        <f t="shared" si="100"/>
        <v>0.50963258016035484</v>
      </c>
      <c r="X139" s="6">
        <v>1.7730000000000001E-3</v>
      </c>
      <c r="Y139" s="6">
        <v>0.54677956153791596</v>
      </c>
      <c r="Z139" s="6">
        <f t="shared" si="101"/>
        <v>93.122675809525518</v>
      </c>
      <c r="AA139" s="6">
        <f t="shared" si="103"/>
        <v>46.994483384926504</v>
      </c>
      <c r="AB139" s="6">
        <f t="shared" si="102"/>
        <v>6.7937765034740041</v>
      </c>
    </row>
    <row r="140" spans="7:28">
      <c r="G140" s="6">
        <v>1000000</v>
      </c>
      <c r="H140" s="6">
        <v>2998000</v>
      </c>
      <c r="I140" s="12">
        <f t="shared" si="88"/>
        <v>5996000</v>
      </c>
      <c r="J140" s="6">
        <v>1281687.498291</v>
      </c>
      <c r="K140" s="12">
        <f t="shared" si="89"/>
        <v>10253499.986328</v>
      </c>
      <c r="L140" s="6">
        <f t="shared" si="90"/>
        <v>55.975999999999999</v>
      </c>
      <c r="M140" s="6">
        <f t="shared" si="91"/>
        <v>5242880</v>
      </c>
      <c r="N140" s="13">
        <f t="shared" si="92"/>
        <v>0.58477593094992508</v>
      </c>
      <c r="O140" s="13"/>
      <c r="P140" s="7">
        <f t="shared" si="93"/>
        <v>3.4240707526945369E-3</v>
      </c>
      <c r="Q140" s="7">
        <f t="shared" si="94"/>
        <v>-8.2176114004436874E-4</v>
      </c>
      <c r="R140" s="6">
        <f t="shared" si="95"/>
        <v>2.6023096126501681E-3</v>
      </c>
      <c r="S140" s="6">
        <f t="shared" si="96"/>
        <v>3.4240707526945369E-3</v>
      </c>
      <c r="T140" s="7">
        <f t="shared" si="97"/>
        <v>2.2237178600811587E-3</v>
      </c>
      <c r="U140" s="7">
        <f t="shared" si="98"/>
        <v>5.408178651694194E-2</v>
      </c>
      <c r="V140" s="7">
        <f t="shared" si="99"/>
        <v>0.46586406975270744</v>
      </c>
      <c r="W140" s="6">
        <f t="shared" si="100"/>
        <v>0.52216957412973053</v>
      </c>
      <c r="X140" s="6">
        <v>1.8209999999999999E-3</v>
      </c>
      <c r="Y140" s="6">
        <v>0.55752016153930195</v>
      </c>
      <c r="Z140" s="6">
        <f t="shared" si="101"/>
        <v>88.032441114472107</v>
      </c>
      <c r="AA140" s="6">
        <f t="shared" si="103"/>
        <v>42.905525131804957</v>
      </c>
      <c r="AB140" s="6">
        <f t="shared" si="102"/>
        <v>6.3406832341218227</v>
      </c>
    </row>
    <row r="141" spans="7:28">
      <c r="G141" s="6">
        <v>16783</v>
      </c>
      <c r="H141" s="6">
        <v>4670105</v>
      </c>
      <c r="I141" s="12">
        <f t="shared" si="88"/>
        <v>9340210</v>
      </c>
      <c r="J141" s="6">
        <v>1780756.3701170001</v>
      </c>
      <c r="K141" s="12">
        <f t="shared" si="89"/>
        <v>14246050.960936001</v>
      </c>
      <c r="L141" s="6">
        <f t="shared" si="90"/>
        <v>56.376919999999998</v>
      </c>
      <c r="M141" s="6">
        <f t="shared" si="91"/>
        <v>5242880</v>
      </c>
      <c r="N141" s="13">
        <f t="shared" si="92"/>
        <v>0.65563502654958394</v>
      </c>
      <c r="O141" s="13"/>
      <c r="P141" s="7">
        <f t="shared" si="93"/>
        <v>5.3338125225191862E-3</v>
      </c>
      <c r="Q141" s="7">
        <f t="shared" si="94"/>
        <v>-1.141741950982478E-3</v>
      </c>
      <c r="R141" s="6">
        <f t="shared" si="95"/>
        <v>4.1920705715367077E-3</v>
      </c>
      <c r="S141" s="6">
        <f t="shared" si="96"/>
        <v>5.3338125225191862E-3</v>
      </c>
      <c r="T141" s="7">
        <f t="shared" si="97"/>
        <v>3.4639746153950365E-3</v>
      </c>
      <c r="U141" s="7">
        <f t="shared" si="98"/>
        <v>7.514038014396407E-2</v>
      </c>
      <c r="V141" s="7">
        <f t="shared" si="99"/>
        <v>1.7178897465071008</v>
      </c>
      <c r="W141" s="6">
        <f t="shared" si="100"/>
        <v>1.7964941012664599</v>
      </c>
      <c r="X141" s="6">
        <v>6.7149999999999996E-3</v>
      </c>
      <c r="Y141" s="6">
        <v>1.637005083331095</v>
      </c>
      <c r="Z141" s="6">
        <f t="shared" si="101"/>
        <v>20.568689165760439</v>
      </c>
      <c r="AA141" s="6">
        <f t="shared" si="103"/>
        <v>37.571547706080302</v>
      </c>
      <c r="AB141" s="6">
        <f t="shared" si="102"/>
        <v>9.7427319902284779</v>
      </c>
    </row>
    <row r="142" spans="7:28">
      <c r="G142" s="6">
        <v>19242</v>
      </c>
      <c r="H142" s="6">
        <v>4671337</v>
      </c>
      <c r="I142" s="12">
        <f t="shared" si="88"/>
        <v>9342674</v>
      </c>
      <c r="J142" s="6">
        <v>1792864.720215</v>
      </c>
      <c r="K142" s="12">
        <f t="shared" si="89"/>
        <v>14342917.76172</v>
      </c>
      <c r="L142" s="6">
        <f t="shared" si="90"/>
        <v>56.440883999999997</v>
      </c>
      <c r="M142" s="6">
        <f t="shared" si="91"/>
        <v>5242880</v>
      </c>
      <c r="N142" s="13">
        <f t="shared" si="92"/>
        <v>0.65137890038906754</v>
      </c>
      <c r="O142" s="13"/>
      <c r="P142" s="7">
        <f t="shared" si="93"/>
        <v>5.3352196123014808E-3</v>
      </c>
      <c r="Q142" s="7">
        <f t="shared" si="94"/>
        <v>-1.1495052876724717E-3</v>
      </c>
      <c r="R142" s="6">
        <f t="shared" si="95"/>
        <v>4.1857143246290095E-3</v>
      </c>
      <c r="S142" s="6">
        <f t="shared" si="96"/>
        <v>5.3352196123014808E-3</v>
      </c>
      <c r="T142" s="7">
        <f t="shared" si="97"/>
        <v>3.4648884314069177E-3</v>
      </c>
      <c r="U142" s="7">
        <f t="shared" si="98"/>
        <v>7.5651301258467876E-2</v>
      </c>
      <c r="V142" s="7">
        <f t="shared" si="99"/>
        <v>0.7045522504662034</v>
      </c>
      <c r="W142" s="6">
        <f t="shared" si="100"/>
        <v>0.78366844015607817</v>
      </c>
      <c r="X142" s="6">
        <v>2.7539999999999999E-3</v>
      </c>
      <c r="Y142" s="6">
        <v>0.79026029999999992</v>
      </c>
      <c r="Z142" s="6">
        <f t="shared" si="101"/>
        <v>93.726202334839542</v>
      </c>
      <c r="AA142" s="6">
        <f t="shared" si="103"/>
        <v>51.986722027197153</v>
      </c>
      <c r="AB142" s="6">
        <f t="shared" si="102"/>
        <v>0.83413779534689325</v>
      </c>
    </row>
    <row r="143" spans="7:28">
      <c r="G143" s="6">
        <v>133123</v>
      </c>
      <c r="H143" s="6">
        <v>4508981</v>
      </c>
      <c r="I143" s="12">
        <f t="shared" si="88"/>
        <v>9017962</v>
      </c>
      <c r="J143" s="6">
        <v>1781575.4166260001</v>
      </c>
      <c r="K143" s="12">
        <f t="shared" si="89"/>
        <v>14252603.333008001</v>
      </c>
      <c r="L143" s="6">
        <f t="shared" si="90"/>
        <v>56.770232</v>
      </c>
      <c r="M143" s="6">
        <f t="shared" si="91"/>
        <v>5242880</v>
      </c>
      <c r="N143" s="13">
        <f t="shared" si="92"/>
        <v>0.63272384625446287</v>
      </c>
      <c r="O143" s="13"/>
      <c r="P143" s="7">
        <f t="shared" si="93"/>
        <v>5.1497898487509559E-3</v>
      </c>
      <c r="Q143" s="7">
        <f t="shared" si="94"/>
        <v>-1.1422670872531233E-3</v>
      </c>
      <c r="R143" s="6">
        <f t="shared" si="95"/>
        <v>4.007522761497833E-3</v>
      </c>
      <c r="S143" s="6">
        <f t="shared" si="96"/>
        <v>5.1497898487509559E-3</v>
      </c>
      <c r="T143" s="7">
        <f t="shared" si="97"/>
        <v>3.3444635024905277E-3</v>
      </c>
      <c r="U143" s="7">
        <f t="shared" si="98"/>
        <v>7.5174940439282745E-2</v>
      </c>
      <c r="V143" s="7">
        <f t="shared" si="99"/>
        <v>0.61884963466875309</v>
      </c>
      <c r="W143" s="6">
        <f t="shared" si="100"/>
        <v>0.69736903861052635</v>
      </c>
      <c r="X143" s="6">
        <v>2.4190000000000001E-3</v>
      </c>
      <c r="Y143" s="6">
        <v>0.71928965000000011</v>
      </c>
      <c r="Z143" s="6">
        <f t="shared" si="101"/>
        <v>112.8892041649837</v>
      </c>
      <c r="AA143" s="6">
        <f t="shared" si="103"/>
        <v>65.668572199166292</v>
      </c>
      <c r="AB143" s="6">
        <f t="shared" si="102"/>
        <v>3.0475360502509332</v>
      </c>
    </row>
    <row r="144" spans="7:28">
      <c r="G144" s="6">
        <v>1000005</v>
      </c>
      <c r="H144" s="6">
        <v>3105536</v>
      </c>
      <c r="I144" s="12">
        <f t="shared" si="88"/>
        <v>6211072</v>
      </c>
      <c r="J144" s="6">
        <v>803512.92907700001</v>
      </c>
      <c r="K144" s="12">
        <f t="shared" si="89"/>
        <v>6428103.4326160001</v>
      </c>
      <c r="L144" s="6">
        <f t="shared" si="90"/>
        <v>57.266531999999998</v>
      </c>
      <c r="M144" s="6">
        <f t="shared" si="91"/>
        <v>5242880</v>
      </c>
      <c r="N144" s="13">
        <f t="shared" si="92"/>
        <v>0.96623709700830429</v>
      </c>
      <c r="O144" s="13"/>
      <c r="P144" s="7">
        <f t="shared" si="93"/>
        <v>3.5468895894062644E-3</v>
      </c>
      <c r="Q144" s="7">
        <f t="shared" si="94"/>
        <v>-5.1517682861004939E-4</v>
      </c>
      <c r="R144" s="6">
        <f t="shared" si="95"/>
        <v>3.0317127607962149E-3</v>
      </c>
      <c r="S144" s="6">
        <f t="shared" si="96"/>
        <v>3.5468895894062644E-3</v>
      </c>
      <c r="T144" s="7">
        <f t="shared" si="97"/>
        <v>2.3034809434039362E-3</v>
      </c>
      <c r="U144" s="7">
        <f t="shared" si="98"/>
        <v>3.3904844005959646E-2</v>
      </c>
      <c r="V144" s="7">
        <f t="shared" si="99"/>
        <v>0.58405693094202693</v>
      </c>
      <c r="W144" s="6">
        <f t="shared" si="100"/>
        <v>0.62026525589139048</v>
      </c>
      <c r="X144" s="6">
        <v>2.2829999999999999E-3</v>
      </c>
      <c r="Y144" s="6">
        <v>0.60958953749999989</v>
      </c>
      <c r="Z144" s="6">
        <f t="shared" si="101"/>
        <v>55.360910617882809</v>
      </c>
      <c r="AA144" s="6">
        <f t="shared" si="103"/>
        <v>32.795127498739163</v>
      </c>
      <c r="AB144" s="6">
        <f t="shared" si="102"/>
        <v>1.7512961976304573</v>
      </c>
    </row>
    <row r="145" spans="7:28">
      <c r="G145" s="6">
        <v>1039183</v>
      </c>
      <c r="H145" s="6">
        <v>3114818</v>
      </c>
      <c r="I145" s="12">
        <f t="shared" si="88"/>
        <v>6229636</v>
      </c>
      <c r="J145" s="6">
        <v>1431476.2241209999</v>
      </c>
      <c r="K145" s="12">
        <f t="shared" si="89"/>
        <v>11451809.792967999</v>
      </c>
      <c r="L145" s="6">
        <f t="shared" si="90"/>
        <v>58.161476</v>
      </c>
      <c r="M145" s="6">
        <f t="shared" si="91"/>
        <v>5242880</v>
      </c>
      <c r="N145" s="13">
        <f t="shared" si="92"/>
        <v>0.54398703022690065</v>
      </c>
      <c r="O145" s="13"/>
      <c r="P145" s="7">
        <f t="shared" si="93"/>
        <v>3.557490731743326E-3</v>
      </c>
      <c r="Q145" s="7">
        <f t="shared" si="94"/>
        <v>-9.1779902312271876E-4</v>
      </c>
      <c r="R145" s="6">
        <f t="shared" si="95"/>
        <v>2.6396917086206071E-3</v>
      </c>
      <c r="S145" s="6">
        <f t="shared" si="96"/>
        <v>3.557490731743326E-3</v>
      </c>
      <c r="T145" s="7">
        <f t="shared" si="97"/>
        <v>2.3103657163116324E-3</v>
      </c>
      <c r="U145" s="7">
        <f t="shared" si="98"/>
        <v>6.0402236629613283E-2</v>
      </c>
      <c r="V145" s="7">
        <f t="shared" si="99"/>
        <v>0.79869721349146228</v>
      </c>
      <c r="W145" s="6">
        <f t="shared" si="100"/>
        <v>0.86140981583738718</v>
      </c>
      <c r="X145" s="6">
        <v>3.1220000000000002E-3</v>
      </c>
      <c r="Y145" s="6">
        <v>0.87299634545369398</v>
      </c>
      <c r="Z145" s="6">
        <f t="shared" si="101"/>
        <v>13.949094546551116</v>
      </c>
      <c r="AA145" s="6">
        <f t="shared" si="103"/>
        <v>15.448696072370055</v>
      </c>
      <c r="AB145" s="6">
        <f t="shared" si="102"/>
        <v>1.3272139885402734</v>
      </c>
    </row>
    <row r="146" spans="7:28">
      <c r="G146" s="6">
        <v>259156</v>
      </c>
      <c r="H146" s="6">
        <v>4429042</v>
      </c>
      <c r="I146" s="12">
        <f t="shared" si="88"/>
        <v>8858084</v>
      </c>
      <c r="J146" s="6">
        <v>849100.65838599997</v>
      </c>
      <c r="K146" s="12">
        <f t="shared" si="89"/>
        <v>6792805.2670879997</v>
      </c>
      <c r="L146" s="6">
        <f t="shared" si="90"/>
        <v>58.331623999999998</v>
      </c>
      <c r="M146" s="6">
        <f t="shared" si="91"/>
        <v>5242880</v>
      </c>
      <c r="N146" s="13">
        <f t="shared" si="92"/>
        <v>1.3040391490270651</v>
      </c>
      <c r="O146" s="13"/>
      <c r="P146" s="7">
        <f t="shared" si="93"/>
        <v>5.0584900515862966E-3</v>
      </c>
      <c r="Q146" s="7">
        <f t="shared" si="94"/>
        <v>-5.4440565736819046E-4</v>
      </c>
      <c r="R146" s="6">
        <f t="shared" si="95"/>
        <v>4.5140843942181059E-3</v>
      </c>
      <c r="S146" s="6">
        <f t="shared" si="96"/>
        <v>5.0584900515862966E-3</v>
      </c>
      <c r="T146" s="7">
        <f t="shared" si="97"/>
        <v>3.2851700461806453E-3</v>
      </c>
      <c r="U146" s="7">
        <f t="shared" si="98"/>
        <v>3.5828453191169708E-2</v>
      </c>
      <c r="V146" s="7">
        <f t="shared" si="99"/>
        <v>0.29266803723069595</v>
      </c>
      <c r="W146" s="6">
        <f t="shared" si="100"/>
        <v>0.3317816604680463</v>
      </c>
      <c r="X146" s="6">
        <v>1.1440000000000001E-3</v>
      </c>
      <c r="Y146" s="6">
        <v>0.34759430588282397</v>
      </c>
      <c r="Z146" s="6">
        <f t="shared" si="101"/>
        <v>342.17570380999092</v>
      </c>
      <c r="AA146" s="6">
        <f t="shared" si="103"/>
        <v>294.58779669738686</v>
      </c>
      <c r="AB146" s="6">
        <f t="shared" si="102"/>
        <v>4.5491669878240772</v>
      </c>
    </row>
    <row r="147" spans="7:28">
      <c r="G147" s="6">
        <v>153746</v>
      </c>
      <c r="H147" s="6">
        <v>4617075</v>
      </c>
      <c r="I147" s="12">
        <f t="shared" si="88"/>
        <v>9234150</v>
      </c>
      <c r="J147" s="6">
        <v>1814393.20166</v>
      </c>
      <c r="K147" s="12">
        <f t="shared" si="89"/>
        <v>14515145.61328</v>
      </c>
      <c r="L147" s="6">
        <f t="shared" si="90"/>
        <v>58.479819999999997</v>
      </c>
      <c r="M147" s="6">
        <f t="shared" si="91"/>
        <v>5242880</v>
      </c>
      <c r="N147" s="13">
        <f t="shared" si="92"/>
        <v>0.63617343194625731</v>
      </c>
      <c r="O147" s="13"/>
      <c r="P147" s="7">
        <f t="shared" si="93"/>
        <v>5.2732459874907031E-3</v>
      </c>
      <c r="Q147" s="7">
        <f t="shared" si="94"/>
        <v>-1.1633083944978537E-3</v>
      </c>
      <c r="R147" s="6">
        <f t="shared" si="95"/>
        <v>4.1099375929928494E-3</v>
      </c>
      <c r="S147" s="6">
        <f t="shared" si="96"/>
        <v>5.2732459874907031E-3</v>
      </c>
      <c r="T147" s="7">
        <f t="shared" si="97"/>
        <v>3.4246404732602453E-3</v>
      </c>
      <c r="U147" s="7">
        <f t="shared" si="98"/>
        <v>7.6559712036520178E-2</v>
      </c>
      <c r="V147" s="7">
        <f t="shared" si="99"/>
        <v>0.63624598653211617</v>
      </c>
      <c r="W147" s="6">
        <f t="shared" si="100"/>
        <v>0.71623033904189659</v>
      </c>
      <c r="X147" s="6">
        <v>2.4870000000000001E-3</v>
      </c>
      <c r="Y147" s="6">
        <v>0.72297089999999997</v>
      </c>
      <c r="Z147" s="6">
        <f t="shared" si="101"/>
        <v>112.03240802133909</v>
      </c>
      <c r="AA147" s="6">
        <f t="shared" si="103"/>
        <v>65.256839283990715</v>
      </c>
      <c r="AB147" s="6">
        <f t="shared" si="102"/>
        <v>0.93234194600410358</v>
      </c>
    </row>
    <row r="148" spans="7:28">
      <c r="G148" s="6">
        <v>1048576</v>
      </c>
      <c r="H148" s="6">
        <v>3145686</v>
      </c>
      <c r="I148" s="12">
        <f t="shared" si="88"/>
        <v>6291372</v>
      </c>
      <c r="J148" s="6">
        <v>1645707.2749020001</v>
      </c>
      <c r="K148" s="12">
        <f t="shared" si="89"/>
        <v>13165658.199216001</v>
      </c>
      <c r="L148" s="6">
        <f t="shared" si="90"/>
        <v>58.719752</v>
      </c>
      <c r="M148" s="6">
        <f t="shared" si="91"/>
        <v>5242880</v>
      </c>
      <c r="N148" s="13">
        <f t="shared" si="92"/>
        <v>0.4778623221719856</v>
      </c>
      <c r="O148" s="13"/>
      <c r="P148" s="7">
        <f t="shared" si="93"/>
        <v>3.59274564034712E-3</v>
      </c>
      <c r="Q148" s="7">
        <f t="shared" si="94"/>
        <v>-1.0551544648801192E-3</v>
      </c>
      <c r="R148" s="6">
        <f t="shared" si="95"/>
        <v>2.5375911754670008E-3</v>
      </c>
      <c r="S148" s="6">
        <f t="shared" si="96"/>
        <v>3.59274564034712E-3</v>
      </c>
      <c r="T148" s="7">
        <f t="shared" si="97"/>
        <v>2.3332615545054235E-3</v>
      </c>
      <c r="U148" s="7">
        <f t="shared" si="98"/>
        <v>6.9441880044320031E-2</v>
      </c>
      <c r="V148" s="7">
        <f t="shared" si="99"/>
        <v>0.84474638018859971</v>
      </c>
      <c r="W148" s="6">
        <f t="shared" si="100"/>
        <v>0.91652152178742519</v>
      </c>
      <c r="X148" s="6">
        <v>3.3019999999999998E-3</v>
      </c>
      <c r="Y148" s="6">
        <v>0.93023343636303601</v>
      </c>
      <c r="Z148" s="6">
        <f t="shared" si="101"/>
        <v>8.8051375029412551</v>
      </c>
      <c r="AA148" s="6">
        <f t="shared" si="103"/>
        <v>23.14987354733492</v>
      </c>
      <c r="AB148" s="6">
        <f t="shared" si="102"/>
        <v>1.4740294252613353</v>
      </c>
    </row>
    <row r="149" spans="7:28">
      <c r="G149" s="6">
        <v>682862</v>
      </c>
      <c r="H149" s="6">
        <v>3871773</v>
      </c>
      <c r="I149" s="12">
        <f t="shared" si="88"/>
        <v>7743546</v>
      </c>
      <c r="J149" s="6">
        <v>861626.56738300005</v>
      </c>
      <c r="K149" s="12">
        <f t="shared" si="89"/>
        <v>6893012.5390640004</v>
      </c>
      <c r="L149" s="6">
        <f t="shared" si="90"/>
        <v>60.118516</v>
      </c>
      <c r="M149" s="6">
        <f t="shared" si="91"/>
        <v>5242880</v>
      </c>
      <c r="N149" s="13">
        <f t="shared" si="92"/>
        <v>1.123390673688154</v>
      </c>
      <c r="O149" s="13"/>
      <c r="P149" s="7">
        <f t="shared" si="93"/>
        <v>4.422022912065505E-3</v>
      </c>
      <c r="Q149" s="7">
        <f t="shared" si="94"/>
        <v>-5.5243671429212231E-4</v>
      </c>
      <c r="R149" s="6">
        <f t="shared" si="95"/>
        <v>3.8695861977733827E-3</v>
      </c>
      <c r="S149" s="6">
        <f t="shared" si="96"/>
        <v>4.422022912065505E-3</v>
      </c>
      <c r="T149" s="7">
        <f t="shared" si="97"/>
        <v>2.8718248066310899E-3</v>
      </c>
      <c r="U149" s="7">
        <f t="shared" si="98"/>
        <v>3.6356993523512557E-2</v>
      </c>
      <c r="V149" s="7">
        <f t="shared" si="99"/>
        <v>0.64545581987154366</v>
      </c>
      <c r="W149" s="6">
        <f t="shared" si="100"/>
        <v>0.68468463820168735</v>
      </c>
      <c r="X149" s="6">
        <v>2.5230000000000001E-3</v>
      </c>
      <c r="Y149" s="6">
        <v>0.66392744999999997</v>
      </c>
      <c r="Z149" s="6">
        <f t="shared" si="101"/>
        <v>75.268446772314903</v>
      </c>
      <c r="AA149" s="6">
        <f t="shared" si="103"/>
        <v>53.372421631921632</v>
      </c>
      <c r="AB149" s="6">
        <f t="shared" si="102"/>
        <v>3.126424160002327</v>
      </c>
    </row>
    <row r="150" spans="7:28">
      <c r="G150" s="6">
        <v>97578</v>
      </c>
      <c r="H150" s="6">
        <v>4925574</v>
      </c>
      <c r="I150" s="12">
        <f t="shared" si="88"/>
        <v>9851148</v>
      </c>
      <c r="J150" s="6">
        <v>1958537.5036619999</v>
      </c>
      <c r="K150" s="12">
        <f t="shared" si="89"/>
        <v>15668300.029296</v>
      </c>
      <c r="L150" s="6">
        <f t="shared" si="90"/>
        <v>61.058447999999999</v>
      </c>
      <c r="M150" s="6">
        <f t="shared" si="91"/>
        <v>5242880</v>
      </c>
      <c r="N150" s="13">
        <f t="shared" si="92"/>
        <v>0.62873113111063061</v>
      </c>
      <c r="O150" s="13"/>
      <c r="P150" s="7">
        <f t="shared" si="93"/>
        <v>5.6255883501109541E-3</v>
      </c>
      <c r="Q150" s="7">
        <f t="shared" si="94"/>
        <v>-1.2557273235285318E-3</v>
      </c>
      <c r="R150" s="6">
        <f t="shared" si="95"/>
        <v>4.3698610265824221E-3</v>
      </c>
      <c r="S150" s="6">
        <f t="shared" si="96"/>
        <v>5.6255883501109541E-3</v>
      </c>
      <c r="T150" s="7">
        <f t="shared" si="97"/>
        <v>3.6534646013847206E-3</v>
      </c>
      <c r="U150" s="7">
        <f t="shared" si="98"/>
        <v>8.264199135882018E-2</v>
      </c>
      <c r="V150" s="7">
        <f t="shared" si="99"/>
        <v>0.63701347264373509</v>
      </c>
      <c r="W150" s="6">
        <f t="shared" si="100"/>
        <v>0.72330892860394003</v>
      </c>
      <c r="X150" s="6">
        <v>2.49E-3</v>
      </c>
      <c r="Y150" s="6">
        <v>0.74091333333443998</v>
      </c>
      <c r="Z150" s="6">
        <f t="shared" si="101"/>
        <v>125.92724297634355</v>
      </c>
      <c r="AA150" s="6">
        <f t="shared" si="103"/>
        <v>75.496426770378406</v>
      </c>
      <c r="AB150" s="6">
        <f t="shared" si="102"/>
        <v>2.3760410210560385</v>
      </c>
    </row>
    <row r="151" spans="7:28">
      <c r="G151" s="6">
        <v>108384</v>
      </c>
      <c r="H151" s="6">
        <v>5138004</v>
      </c>
      <c r="I151" s="12">
        <f t="shared" si="88"/>
        <v>10276008</v>
      </c>
      <c r="J151" s="6">
        <v>2041684.341064</v>
      </c>
      <c r="K151" s="12">
        <f t="shared" si="89"/>
        <v>16333474.728512</v>
      </c>
      <c r="L151" s="6">
        <f t="shared" si="90"/>
        <v>63.823728000000003</v>
      </c>
      <c r="M151" s="6">
        <f t="shared" si="91"/>
        <v>5242880</v>
      </c>
      <c r="N151" s="13">
        <f t="shared" si="92"/>
        <v>0.6291379005878045</v>
      </c>
      <c r="O151" s="13"/>
      <c r="P151" s="7">
        <f t="shared" si="93"/>
        <v>5.8682085469071183E-3</v>
      </c>
      <c r="Q151" s="7">
        <f t="shared" si="94"/>
        <v>-1.3090373854474147E-3</v>
      </c>
      <c r="R151" s="6">
        <f t="shared" si="95"/>
        <v>4.559171161459704E-3</v>
      </c>
      <c r="S151" s="6">
        <f t="shared" si="96"/>
        <v>5.8682085469071183E-3</v>
      </c>
      <c r="T151" s="7">
        <f t="shared" si="97"/>
        <v>3.8110311073944075E-3</v>
      </c>
      <c r="U151" s="7">
        <f t="shared" si="98"/>
        <v>8.6150435902384651E-2</v>
      </c>
      <c r="V151" s="7">
        <f t="shared" si="99"/>
        <v>0.66259634303103365</v>
      </c>
      <c r="W151" s="6">
        <f t="shared" si="100"/>
        <v>0.75255781004081268</v>
      </c>
      <c r="X151" s="6">
        <v>2.5899999999999999E-3</v>
      </c>
      <c r="Y151" s="6">
        <v>0.77780937499999991</v>
      </c>
      <c r="Z151" s="6">
        <f t="shared" si="101"/>
        <v>126.57175856784242</v>
      </c>
      <c r="AA151" s="6">
        <f t="shared" si="103"/>
        <v>76.029774573733761</v>
      </c>
      <c r="AB151" s="6">
        <f t="shared" si="102"/>
        <v>3.246497891490089</v>
      </c>
    </row>
    <row r="152" spans="7:28">
      <c r="G152" s="6">
        <v>66463</v>
      </c>
      <c r="H152" s="6">
        <v>5209641</v>
      </c>
      <c r="I152" s="12">
        <f t="shared" si="88"/>
        <v>10419282</v>
      </c>
      <c r="J152" s="6">
        <v>1976696.7250979999</v>
      </c>
      <c r="K152" s="12">
        <f t="shared" si="89"/>
        <v>15813573.800783999</v>
      </c>
      <c r="L152" s="6">
        <f t="shared" si="90"/>
        <v>63.844951999999999</v>
      </c>
      <c r="M152" s="6">
        <f t="shared" si="91"/>
        <v>5242880</v>
      </c>
      <c r="N152" s="13">
        <f t="shared" si="92"/>
        <v>0.658882181299425</v>
      </c>
      <c r="O152" s="13"/>
      <c r="P152" s="7">
        <f t="shared" si="93"/>
        <v>5.9500264776979053E-3</v>
      </c>
      <c r="Q152" s="7">
        <f t="shared" si="94"/>
        <v>-1.2673702103706544E-3</v>
      </c>
      <c r="R152" s="6">
        <f t="shared" si="95"/>
        <v>4.6826562673272509E-3</v>
      </c>
      <c r="S152" s="6">
        <f t="shared" si="96"/>
        <v>5.9500264776979053E-3</v>
      </c>
      <c r="T152" s="7">
        <f t="shared" si="97"/>
        <v>3.8641666898969538E-3</v>
      </c>
      <c r="U152" s="7">
        <f t="shared" si="98"/>
        <v>8.3408233627957656E-2</v>
      </c>
      <c r="V152" s="7">
        <f t="shared" si="99"/>
        <v>1.0903419359066664</v>
      </c>
      <c r="W152" s="6">
        <f t="shared" si="100"/>
        <v>1.1776143362245211</v>
      </c>
      <c r="X152" s="6">
        <v>4.2620000000000002E-3</v>
      </c>
      <c r="Y152" s="6">
        <v>1.1389928624999999</v>
      </c>
      <c r="Z152" s="6">
        <f t="shared" si="101"/>
        <v>39.606440114920346</v>
      </c>
      <c r="AA152" s="6">
        <f t="shared" si="103"/>
        <v>9.8699264975891783</v>
      </c>
      <c r="AB152" s="6">
        <f t="shared" si="102"/>
        <v>3.3908442270437127</v>
      </c>
    </row>
    <row r="153" spans="7:28">
      <c r="G153" s="6">
        <v>52804</v>
      </c>
      <c r="H153" s="6">
        <v>5333507</v>
      </c>
      <c r="I153" s="12">
        <f t="shared" si="88"/>
        <v>10667014</v>
      </c>
      <c r="J153" s="6">
        <v>2104464.9956049998</v>
      </c>
      <c r="K153" s="12">
        <f t="shared" si="89"/>
        <v>16835719.964839999</v>
      </c>
      <c r="L153" s="6">
        <f t="shared" si="90"/>
        <v>65.058164000000005</v>
      </c>
      <c r="M153" s="6">
        <f t="shared" si="91"/>
        <v>5242880</v>
      </c>
      <c r="N153" s="13">
        <f t="shared" si="92"/>
        <v>0.63359416896201481</v>
      </c>
      <c r="O153" s="13"/>
      <c r="P153" s="7">
        <f t="shared" si="93"/>
        <v>6.0914961067350167E-3</v>
      </c>
      <c r="Q153" s="7">
        <f t="shared" si="94"/>
        <v>-1.3492895548078356E-3</v>
      </c>
      <c r="R153" s="6">
        <f t="shared" si="95"/>
        <v>4.7422065519271816E-3</v>
      </c>
      <c r="S153" s="6">
        <f t="shared" si="96"/>
        <v>6.0914961067350167E-3</v>
      </c>
      <c r="T153" s="7">
        <f t="shared" si="97"/>
        <v>3.9560422857798129E-3</v>
      </c>
      <c r="U153" s="7">
        <f t="shared" si="98"/>
        <v>8.8799513747653089E-2</v>
      </c>
      <c r="V153" s="7">
        <f t="shared" si="99"/>
        <v>0.80586041719990587</v>
      </c>
      <c r="W153" s="6">
        <f t="shared" si="100"/>
        <v>0.89861597323333875</v>
      </c>
      <c r="X153" s="6">
        <v>3.15E-3</v>
      </c>
      <c r="Y153" s="6">
        <v>0.89900999999999998</v>
      </c>
      <c r="Z153" s="6">
        <f t="shared" si="101"/>
        <v>93.38082878523862</v>
      </c>
      <c r="AA153" s="6">
        <f t="shared" si="103"/>
        <v>50.546239743720044</v>
      </c>
      <c r="AB153" s="6">
        <f t="shared" si="102"/>
        <v>4.3828963711329827E-2</v>
      </c>
    </row>
    <row r="154" spans="7:28">
      <c r="G154" s="6">
        <v>179860</v>
      </c>
      <c r="H154" s="6">
        <v>5146478</v>
      </c>
      <c r="I154" s="12">
        <f t="shared" si="88"/>
        <v>10292956</v>
      </c>
      <c r="J154" s="6">
        <v>2059853.7307130001</v>
      </c>
      <c r="K154" s="12">
        <f t="shared" si="89"/>
        <v>16478829.845704</v>
      </c>
      <c r="L154" s="6">
        <f t="shared" si="90"/>
        <v>65.354935999999995</v>
      </c>
      <c r="M154" s="6">
        <f t="shared" si="91"/>
        <v>5242880</v>
      </c>
      <c r="N154" s="13">
        <f t="shared" si="92"/>
        <v>0.62461692343302844</v>
      </c>
      <c r="O154" s="13"/>
      <c r="P154" s="7">
        <f t="shared" si="93"/>
        <v>5.8778868576337137E-3</v>
      </c>
      <c r="Q154" s="7">
        <f t="shared" si="94"/>
        <v>-1.3206867916964273E-3</v>
      </c>
      <c r="R154" s="6">
        <f t="shared" si="95"/>
        <v>4.557200065937286E-3</v>
      </c>
      <c r="S154" s="6">
        <f t="shared" si="96"/>
        <v>5.8778868576337137E-3</v>
      </c>
      <c r="T154" s="7">
        <f t="shared" si="97"/>
        <v>3.8173165594111943E-3</v>
      </c>
      <c r="U154" s="7">
        <f t="shared" si="98"/>
        <v>8.6917107227064486E-2</v>
      </c>
      <c r="V154" s="7">
        <f t="shared" si="99"/>
        <v>0.67948103748665079</v>
      </c>
      <c r="W154" s="6">
        <f t="shared" si="100"/>
        <v>0.77021546127312646</v>
      </c>
      <c r="X154" s="6">
        <v>2.6559999999999999E-3</v>
      </c>
      <c r="Y154" s="6">
        <v>0.79042560000000006</v>
      </c>
      <c r="Z154" s="6">
        <f t="shared" si="101"/>
        <v>121.3059810856067</v>
      </c>
      <c r="AA154" s="6">
        <f t="shared" si="103"/>
        <v>71.581327783783365</v>
      </c>
      <c r="AB154" s="6">
        <f t="shared" si="102"/>
        <v>2.5568679363210913</v>
      </c>
    </row>
    <row r="155" spans="7:28">
      <c r="G155" s="6">
        <v>68121</v>
      </c>
      <c r="H155" s="6">
        <v>5377761</v>
      </c>
      <c r="I155" s="12">
        <f t="shared" si="88"/>
        <v>10755522</v>
      </c>
      <c r="J155" s="6">
        <v>744772.41210900003</v>
      </c>
      <c r="K155" s="12">
        <f t="shared" si="89"/>
        <v>5958179.2968720002</v>
      </c>
      <c r="L155" s="6">
        <f t="shared" si="90"/>
        <v>65.895551999999995</v>
      </c>
      <c r="M155" s="6">
        <f t="shared" si="91"/>
        <v>5242880</v>
      </c>
      <c r="N155" s="13">
        <f t="shared" si="92"/>
        <v>1.8051692411550235</v>
      </c>
      <c r="O155" s="13"/>
      <c r="P155" s="7">
        <f t="shared" si="93"/>
        <v>6.1420394113013092E-3</v>
      </c>
      <c r="Q155" s="7">
        <f t="shared" si="94"/>
        <v>-4.7751501615203346E-4</v>
      </c>
      <c r="R155" s="6">
        <f t="shared" si="95"/>
        <v>5.6645243951492759E-3</v>
      </c>
      <c r="S155" s="6">
        <f t="shared" si="96"/>
        <v>6.1420394113013092E-3</v>
      </c>
      <c r="T155" s="7">
        <f t="shared" si="97"/>
        <v>3.9888669722975018E-3</v>
      </c>
      <c r="U155" s="7">
        <f t="shared" si="98"/>
        <v>3.1426242862705837E-2</v>
      </c>
      <c r="V155" s="7">
        <f t="shared" si="99"/>
        <v>1.3016564453057526</v>
      </c>
      <c r="W155" s="6">
        <f t="shared" si="100"/>
        <v>1.3370715551407559</v>
      </c>
      <c r="X155" s="6">
        <v>5.0879999999999996E-3</v>
      </c>
      <c r="Y155" s="6">
        <v>1.1910372</v>
      </c>
      <c r="Z155" s="6">
        <f t="shared" si="101"/>
        <v>20.716183398217563</v>
      </c>
      <c r="AA155" s="6">
        <f t="shared" si="103"/>
        <v>11.331061225418166</v>
      </c>
      <c r="AB155" s="6">
        <f t="shared" si="102"/>
        <v>12.261107809290584</v>
      </c>
    </row>
    <row r="156" spans="7:28">
      <c r="G156" s="6">
        <v>153226</v>
      </c>
      <c r="H156" s="6">
        <v>5326228</v>
      </c>
      <c r="I156" s="12">
        <f t="shared" si="88"/>
        <v>10652456</v>
      </c>
      <c r="J156" s="6">
        <v>1014018.212524</v>
      </c>
      <c r="K156" s="12">
        <f t="shared" si="89"/>
        <v>8112145.7001919998</v>
      </c>
      <c r="L156" s="6">
        <f t="shared" si="90"/>
        <v>66.979256000000007</v>
      </c>
      <c r="M156" s="6">
        <f t="shared" si="91"/>
        <v>5242880</v>
      </c>
      <c r="N156" s="13">
        <f t="shared" si="92"/>
        <v>1.3131489982666209</v>
      </c>
      <c r="O156" s="13"/>
      <c r="P156" s="7">
        <f t="shared" si="93"/>
        <v>6.0831826274125138E-3</v>
      </c>
      <c r="Q156" s="7">
        <f t="shared" si="94"/>
        <v>-6.5014347370991011E-4</v>
      </c>
      <c r="R156" s="6">
        <f t="shared" si="95"/>
        <v>5.4330391537026033E-3</v>
      </c>
      <c r="S156" s="6">
        <f t="shared" si="96"/>
        <v>6.0831826274125138E-3</v>
      </c>
      <c r="T156" s="7">
        <f t="shared" si="97"/>
        <v>3.9506432056252002E-3</v>
      </c>
      <c r="U156" s="7">
        <f t="shared" si="98"/>
        <v>4.2787275811878855E-2</v>
      </c>
      <c r="V156" s="7">
        <f t="shared" si="99"/>
        <v>0.38630134284820883</v>
      </c>
      <c r="W156" s="6">
        <f t="shared" si="100"/>
        <v>0.4330392618657129</v>
      </c>
      <c r="X156" s="6">
        <v>1.5100000000000001E-3</v>
      </c>
      <c r="Y156" s="6">
        <v>0.43993850000000007</v>
      </c>
      <c r="Z156" s="6">
        <f t="shared" si="101"/>
        <v>302.85977664983534</v>
      </c>
      <c r="AA156" s="6">
        <f t="shared" si="103"/>
        <v>259.80391746374852</v>
      </c>
      <c r="AB156" s="6">
        <f t="shared" si="102"/>
        <v>1.5682278623687551</v>
      </c>
    </row>
    <row r="157" spans="7:28">
      <c r="G157" s="6">
        <v>155924</v>
      </c>
      <c r="H157" s="6">
        <v>5416358</v>
      </c>
      <c r="I157" s="12">
        <f t="shared" si="88"/>
        <v>10832716</v>
      </c>
      <c r="J157" s="6">
        <v>1032432.688843</v>
      </c>
      <c r="K157" s="12">
        <f t="shared" si="89"/>
        <v>8259461.5107439999</v>
      </c>
      <c r="L157" s="6">
        <f t="shared" si="90"/>
        <v>68.114776000000006</v>
      </c>
      <c r="M157" s="6">
        <f t="shared" si="91"/>
        <v>5242880</v>
      </c>
      <c r="N157" s="13">
        <f t="shared" si="92"/>
        <v>1.3115523313364537</v>
      </c>
      <c r="O157" s="13"/>
      <c r="P157" s="7">
        <f t="shared" si="93"/>
        <v>6.1861217524760087E-3</v>
      </c>
      <c r="Q157" s="7">
        <f t="shared" si="94"/>
        <v>-6.6195001865428918E-4</v>
      </c>
      <c r="R157" s="6">
        <f t="shared" si="95"/>
        <v>5.52417173382172E-3</v>
      </c>
      <c r="S157" s="6">
        <f t="shared" si="96"/>
        <v>6.1861217524760087E-3</v>
      </c>
      <c r="T157" s="7">
        <f t="shared" si="97"/>
        <v>4.0174956708450517E-3</v>
      </c>
      <c r="U157" s="7">
        <f t="shared" si="98"/>
        <v>4.3564288756479906E-2</v>
      </c>
      <c r="V157" s="7">
        <f t="shared" si="99"/>
        <v>0.42160570398268088</v>
      </c>
      <c r="W157" s="6">
        <f t="shared" si="100"/>
        <v>0.46918748841000585</v>
      </c>
      <c r="X157" s="6">
        <v>1.6479999999999999E-3</v>
      </c>
      <c r="Y157" s="6">
        <v>0.47459403636393593</v>
      </c>
      <c r="Z157" s="6">
        <f t="shared" si="101"/>
        <v>275.37146556286461</v>
      </c>
      <c r="AA157" s="6">
        <f t="shared" si="103"/>
        <v>235.2045954988908</v>
      </c>
      <c r="AB157" s="6">
        <f t="shared" si="102"/>
        <v>1.1391942459605935</v>
      </c>
    </row>
    <row r="158" spans="7:28">
      <c r="G158" s="6">
        <v>155924</v>
      </c>
      <c r="H158" s="6">
        <v>5416358</v>
      </c>
      <c r="I158" s="12">
        <f t="shared" si="88"/>
        <v>10832716</v>
      </c>
      <c r="J158" s="6">
        <v>1032082.485596</v>
      </c>
      <c r="K158" s="12">
        <f t="shared" si="89"/>
        <v>8256659.8847679999</v>
      </c>
      <c r="L158" s="6">
        <f t="shared" si="90"/>
        <v>68.114776000000006</v>
      </c>
      <c r="M158" s="6">
        <f t="shared" si="91"/>
        <v>5242880</v>
      </c>
      <c r="N158" s="13">
        <f t="shared" si="92"/>
        <v>1.3119973634840336</v>
      </c>
      <c r="O158" s="13"/>
      <c r="P158" s="7">
        <f t="shared" si="93"/>
        <v>6.1861217524760087E-3</v>
      </c>
      <c r="Q158" s="7">
        <f t="shared" si="94"/>
        <v>-6.6172548387503471E-4</v>
      </c>
      <c r="R158" s="6">
        <f t="shared" si="95"/>
        <v>5.5243962686009739E-3</v>
      </c>
      <c r="S158" s="6">
        <f t="shared" si="96"/>
        <v>6.1861217524760087E-3</v>
      </c>
      <c r="T158" s="7">
        <f t="shared" si="97"/>
        <v>4.0174956708450517E-3</v>
      </c>
      <c r="U158" s="7">
        <f t="shared" si="98"/>
        <v>4.3549511662011049E-2</v>
      </c>
      <c r="V158" s="7">
        <f t="shared" si="99"/>
        <v>0.42262901879817283</v>
      </c>
      <c r="W158" s="6">
        <f t="shared" si="100"/>
        <v>0.47019602613102895</v>
      </c>
      <c r="X158" s="6">
        <v>1.652E-3</v>
      </c>
      <c r="Y158" s="6">
        <v>0.47485989090834002</v>
      </c>
      <c r="Z158" s="6">
        <f t="shared" si="101"/>
        <v>274.462575815739</v>
      </c>
      <c r="AA158" s="6">
        <f t="shared" si="103"/>
        <v>234.40655378940519</v>
      </c>
      <c r="AB158" s="6">
        <f t="shared" si="102"/>
        <v>0.98215597202571703</v>
      </c>
    </row>
    <row r="159" spans="7:28">
      <c r="G159" s="6">
        <v>155924</v>
      </c>
      <c r="H159" s="6">
        <v>5416358</v>
      </c>
      <c r="I159" s="12">
        <f t="shared" ref="I159:I222" si="104">2*H159</f>
        <v>10832716</v>
      </c>
      <c r="J159" s="6">
        <v>1032402.177979</v>
      </c>
      <c r="K159" s="12">
        <f t="shared" ref="K159:K222" si="105">J159*8</f>
        <v>8259217.4238320002</v>
      </c>
      <c r="L159" s="6">
        <f t="shared" ref="L159:L222" si="106">((H159+2*G159)*8+(G159+H159)*4)/1000000</f>
        <v>68.114776000000006</v>
      </c>
      <c r="M159" s="6">
        <f t="shared" ref="M159:M222" si="107">40*2^20/8</f>
        <v>5242880</v>
      </c>
      <c r="N159" s="13">
        <f t="shared" ref="N159:N222" si="108">I159/K159</f>
        <v>1.3115910920013027</v>
      </c>
      <c r="O159" s="13"/>
      <c r="P159" s="7">
        <f t="shared" ref="P159:P222" si="109">$B$31*I159</f>
        <v>6.1861217524760087E-3</v>
      </c>
      <c r="Q159" s="7">
        <f t="shared" ref="Q159:Q222" si="110">$C$31*K159</f>
        <v>-6.6193045644242566E-4</v>
      </c>
      <c r="R159" s="6">
        <f t="shared" ref="R159:R222" si="111">P159+Q159</f>
        <v>5.5241912960335834E-3</v>
      </c>
      <c r="S159" s="6">
        <f t="shared" ref="S159:S222" si="112">MAX(P159,Q159)</f>
        <v>6.1861217524760087E-3</v>
      </c>
      <c r="T159" s="7">
        <f t="shared" ref="T159:T222" si="113">$D$31*I159</f>
        <v>4.0174956708450517E-3</v>
      </c>
      <c r="U159" s="7">
        <f t="shared" ref="U159:U222" si="114">$E$31*K159</f>
        <v>4.3563001327184159E-2</v>
      </c>
      <c r="V159" s="7">
        <f t="shared" ref="V159:V222" si="115">X159*$F$31</f>
        <v>0.41776827342458611</v>
      </c>
      <c r="W159" s="6">
        <f t="shared" ref="W159:W222" si="116">SUM(T159:V159)</f>
        <v>0.4653487704226153</v>
      </c>
      <c r="X159" s="6">
        <v>1.6329999999999999E-3</v>
      </c>
      <c r="Y159" s="6">
        <v>0.47052668181758794</v>
      </c>
      <c r="Z159" s="6">
        <f t="shared" ref="Z159:Z222" si="117">ABS(S159-X159)/ABS(X159)*100</f>
        <v>278.81945820428717</v>
      </c>
      <c r="AA159" s="6">
        <f t="shared" si="103"/>
        <v>238.28483135539398</v>
      </c>
      <c r="AB159" s="6">
        <f t="shared" ref="AB159:AB222" si="118">ABS(W159-Y159)/ABS(Y159)*100</f>
        <v>1.1004501115581793</v>
      </c>
    </row>
    <row r="160" spans="7:28">
      <c r="G160" s="6">
        <v>155924</v>
      </c>
      <c r="H160" s="6">
        <v>5416358</v>
      </c>
      <c r="I160" s="12">
        <f t="shared" si="104"/>
        <v>10832716</v>
      </c>
      <c r="J160" s="6">
        <v>1031527.518433</v>
      </c>
      <c r="K160" s="12">
        <f t="shared" si="105"/>
        <v>8252220.1474639997</v>
      </c>
      <c r="L160" s="6">
        <f t="shared" si="106"/>
        <v>68.114776000000006</v>
      </c>
      <c r="M160" s="6">
        <f t="shared" si="107"/>
        <v>5242880</v>
      </c>
      <c r="N160" s="13">
        <f t="shared" si="108"/>
        <v>1.3127032248805208</v>
      </c>
      <c r="O160" s="13"/>
      <c r="P160" s="7">
        <f t="shared" si="109"/>
        <v>6.1861217524760087E-3</v>
      </c>
      <c r="Q160" s="7">
        <f t="shared" si="110"/>
        <v>-6.6136966356067405E-4</v>
      </c>
      <c r="R160" s="6">
        <f t="shared" si="111"/>
        <v>5.5247520889153343E-3</v>
      </c>
      <c r="S160" s="6">
        <f t="shared" si="112"/>
        <v>6.1861217524760087E-3</v>
      </c>
      <c r="T160" s="7">
        <f t="shared" si="113"/>
        <v>4.0174956708450517E-3</v>
      </c>
      <c r="U160" s="7">
        <f t="shared" si="114"/>
        <v>4.352609439713697E-2</v>
      </c>
      <c r="V160" s="7">
        <f t="shared" si="115"/>
        <v>0.42007073175944298</v>
      </c>
      <c r="W160" s="6">
        <f t="shared" si="116"/>
        <v>0.46761432182742502</v>
      </c>
      <c r="X160" s="6">
        <v>1.642E-3</v>
      </c>
      <c r="Y160" s="6">
        <v>0.47311990909031199</v>
      </c>
      <c r="Z160" s="6">
        <f t="shared" si="117"/>
        <v>276.74310307405653</v>
      </c>
      <c r="AA160" s="6">
        <f t="shared" ref="AA160:AA223" si="119">ABS(R160-X160)/ABS(X160)*100</f>
        <v>236.46480444064153</v>
      </c>
      <c r="AB160" s="6">
        <f t="shared" si="118"/>
        <v>1.1636769362491632</v>
      </c>
    </row>
    <row r="161" spans="7:28">
      <c r="G161" s="6">
        <v>155924</v>
      </c>
      <c r="H161" s="6">
        <v>5416358</v>
      </c>
      <c r="I161" s="12">
        <f t="shared" si="104"/>
        <v>10832716</v>
      </c>
      <c r="J161" s="6">
        <v>1031787.022949</v>
      </c>
      <c r="K161" s="12">
        <f t="shared" si="105"/>
        <v>8254296.183592</v>
      </c>
      <c r="L161" s="6">
        <f t="shared" si="106"/>
        <v>68.114776000000006</v>
      </c>
      <c r="M161" s="6">
        <f t="shared" si="107"/>
        <v>5242880</v>
      </c>
      <c r="N161" s="13">
        <f t="shared" si="108"/>
        <v>1.3123730671954099</v>
      </c>
      <c r="O161" s="13"/>
      <c r="P161" s="7">
        <f t="shared" si="109"/>
        <v>6.1861217524760087E-3</v>
      </c>
      <c r="Q161" s="7">
        <f t="shared" si="110"/>
        <v>-6.6153604633900273E-4</v>
      </c>
      <c r="R161" s="6">
        <f t="shared" si="111"/>
        <v>5.5245857061370059E-3</v>
      </c>
      <c r="S161" s="6">
        <f t="shared" si="112"/>
        <v>6.1861217524760087E-3</v>
      </c>
      <c r="T161" s="7">
        <f t="shared" si="113"/>
        <v>4.0174956708450517E-3</v>
      </c>
      <c r="U161" s="7">
        <f t="shared" si="114"/>
        <v>4.3537044389122703E-2</v>
      </c>
      <c r="V161" s="7">
        <f t="shared" si="115"/>
        <v>0.42365233361366478</v>
      </c>
      <c r="W161" s="6">
        <f t="shared" si="116"/>
        <v>0.47120687367363251</v>
      </c>
      <c r="X161" s="6">
        <v>1.6559999999999999E-3</v>
      </c>
      <c r="Y161" s="6">
        <v>0.47455440000055199</v>
      </c>
      <c r="Z161" s="6">
        <f t="shared" si="117"/>
        <v>273.55807684033869</v>
      </c>
      <c r="AA161" s="6">
        <f t="shared" si="119"/>
        <v>233.61024795513322</v>
      </c>
      <c r="AB161" s="6">
        <f t="shared" si="118"/>
        <v>0.70540412793888063</v>
      </c>
    </row>
    <row r="162" spans="7:28">
      <c r="G162" s="6">
        <v>155924</v>
      </c>
      <c r="H162" s="6">
        <v>5416358</v>
      </c>
      <c r="I162" s="12">
        <f t="shared" si="104"/>
        <v>10832716</v>
      </c>
      <c r="J162" s="6">
        <v>1032283.9097899999</v>
      </c>
      <c r="K162" s="12">
        <f t="shared" si="105"/>
        <v>8258271.2783199996</v>
      </c>
      <c r="L162" s="6">
        <f t="shared" si="106"/>
        <v>68.114776000000006</v>
      </c>
      <c r="M162" s="6">
        <f t="shared" si="107"/>
        <v>5242880</v>
      </c>
      <c r="N162" s="13">
        <f t="shared" si="108"/>
        <v>1.3117413602576309</v>
      </c>
      <c r="O162" s="13"/>
      <c r="P162" s="7">
        <f t="shared" si="109"/>
        <v>6.1861217524760087E-3</v>
      </c>
      <c r="Q162" s="7">
        <f t="shared" si="110"/>
        <v>-6.6185462812861804E-4</v>
      </c>
      <c r="R162" s="6">
        <f t="shared" si="111"/>
        <v>5.5242671243473911E-3</v>
      </c>
      <c r="S162" s="6">
        <f t="shared" si="112"/>
        <v>6.1861217524760087E-3</v>
      </c>
      <c r="T162" s="7">
        <f t="shared" si="113"/>
        <v>4.0174956708450517E-3</v>
      </c>
      <c r="U162" s="7">
        <f t="shared" si="114"/>
        <v>4.3558010910286299E-2</v>
      </c>
      <c r="V162" s="7">
        <f t="shared" si="115"/>
        <v>0.42134987527880791</v>
      </c>
      <c r="W162" s="6">
        <f t="shared" si="116"/>
        <v>0.46892538185993926</v>
      </c>
      <c r="X162" s="6">
        <v>1.647E-3</v>
      </c>
      <c r="Y162" s="6">
        <v>0.47321304545424603</v>
      </c>
      <c r="Z162" s="6">
        <f t="shared" si="117"/>
        <v>275.59937780667934</v>
      </c>
      <c r="AA162" s="6">
        <f t="shared" si="119"/>
        <v>235.4139116179351</v>
      </c>
      <c r="AB162" s="6">
        <f t="shared" si="118"/>
        <v>0.90607468147691472</v>
      </c>
    </row>
    <row r="163" spans="7:28">
      <c r="G163" s="6">
        <v>240369</v>
      </c>
      <c r="H163" s="6">
        <v>5451000</v>
      </c>
      <c r="I163" s="12">
        <f t="shared" si="104"/>
        <v>10902000</v>
      </c>
      <c r="J163" s="6">
        <v>2161304.9414059999</v>
      </c>
      <c r="K163" s="12">
        <f t="shared" si="105"/>
        <v>17290439.531248</v>
      </c>
      <c r="L163" s="6">
        <f t="shared" si="106"/>
        <v>70.219380000000001</v>
      </c>
      <c r="M163" s="6">
        <f t="shared" si="107"/>
        <v>5242880</v>
      </c>
      <c r="N163" s="13">
        <f t="shared" si="108"/>
        <v>0.63052185459469978</v>
      </c>
      <c r="O163" s="13"/>
      <c r="P163" s="7">
        <f t="shared" si="109"/>
        <v>6.2256870156564108E-3</v>
      </c>
      <c r="Q163" s="7">
        <f t="shared" si="110"/>
        <v>-1.3857328053847287E-3</v>
      </c>
      <c r="R163" s="6">
        <f t="shared" si="111"/>
        <v>4.8399542102716825E-3</v>
      </c>
      <c r="S163" s="6">
        <f t="shared" si="112"/>
        <v>6.2256870156564108E-3</v>
      </c>
      <c r="T163" s="7">
        <f t="shared" si="113"/>
        <v>4.0431908123090042E-3</v>
      </c>
      <c r="U163" s="7">
        <f t="shared" si="114"/>
        <v>9.1197918833559849E-2</v>
      </c>
      <c r="V163" s="7">
        <f t="shared" si="115"/>
        <v>0.7186228291792176</v>
      </c>
      <c r="W163" s="6">
        <f t="shared" si="116"/>
        <v>0.81386393882508645</v>
      </c>
      <c r="X163" s="6">
        <v>2.8089999999999999E-3</v>
      </c>
      <c r="Y163" s="6">
        <v>0.84494720000000001</v>
      </c>
      <c r="Z163" s="6">
        <f t="shared" si="117"/>
        <v>121.63357122308334</v>
      </c>
      <c r="AA163" s="6">
        <f t="shared" si="119"/>
        <v>72.301680678949182</v>
      </c>
      <c r="AB163" s="6">
        <f t="shared" si="118"/>
        <v>3.6787223124608923</v>
      </c>
    </row>
    <row r="164" spans="7:28">
      <c r="G164" s="6">
        <v>220542</v>
      </c>
      <c r="H164" s="6">
        <v>5494489</v>
      </c>
      <c r="I164" s="12">
        <f t="shared" si="104"/>
        <v>10988978</v>
      </c>
      <c r="J164" s="6">
        <v>2218486.7946779998</v>
      </c>
      <c r="K164" s="12">
        <f t="shared" si="105"/>
        <v>17747894.357423998</v>
      </c>
      <c r="L164" s="6">
        <f t="shared" si="106"/>
        <v>70.344707999999997</v>
      </c>
      <c r="M164" s="6">
        <f t="shared" si="107"/>
        <v>5242880</v>
      </c>
      <c r="N164" s="13">
        <f t="shared" si="108"/>
        <v>0.61917080295236693</v>
      </c>
      <c r="O164" s="13"/>
      <c r="P164" s="7">
        <f t="shared" si="109"/>
        <v>6.275356599700418E-3</v>
      </c>
      <c r="Q164" s="7">
        <f t="shared" si="110"/>
        <v>-1.4223952718574878E-3</v>
      </c>
      <c r="R164" s="6">
        <f t="shared" si="111"/>
        <v>4.8529613278429301E-3</v>
      </c>
      <c r="S164" s="6">
        <f t="shared" si="112"/>
        <v>6.275356599700418E-3</v>
      </c>
      <c r="T164" s="7">
        <f t="shared" si="113"/>
        <v>4.0754480724881472E-3</v>
      </c>
      <c r="U164" s="7">
        <f t="shared" si="114"/>
        <v>9.3610750967307685E-2</v>
      </c>
      <c r="V164" s="7">
        <f t="shared" si="115"/>
        <v>0.72041363010632853</v>
      </c>
      <c r="W164" s="6">
        <f t="shared" si="116"/>
        <v>0.81809982914612434</v>
      </c>
      <c r="X164" s="6">
        <v>2.8159999999999999E-3</v>
      </c>
      <c r="Y164" s="6">
        <v>0.85133937777715196</v>
      </c>
      <c r="Z164" s="6">
        <f t="shared" si="117"/>
        <v>122.84647015981598</v>
      </c>
      <c r="AA164" s="6">
        <f t="shared" si="119"/>
        <v>72.335274426240431</v>
      </c>
      <c r="AB164" s="6">
        <f t="shared" si="118"/>
        <v>3.9043828464526245</v>
      </c>
    </row>
    <row r="165" spans="7:28">
      <c r="G165" s="6">
        <v>643994</v>
      </c>
      <c r="H165" s="6">
        <v>4866270</v>
      </c>
      <c r="I165" s="12">
        <f t="shared" si="104"/>
        <v>9732540</v>
      </c>
      <c r="J165" s="6">
        <v>1106465.2609860001</v>
      </c>
      <c r="K165" s="12">
        <f t="shared" si="105"/>
        <v>8851722.0878880005</v>
      </c>
      <c r="L165" s="6">
        <f t="shared" si="106"/>
        <v>71.275120000000001</v>
      </c>
      <c r="M165" s="6">
        <f t="shared" si="107"/>
        <v>5242880</v>
      </c>
      <c r="N165" s="13">
        <f t="shared" si="108"/>
        <v>1.0995080847959791</v>
      </c>
      <c r="O165" s="13"/>
      <c r="P165" s="7">
        <f t="shared" si="109"/>
        <v>5.5578561646814021E-3</v>
      </c>
      <c r="Q165" s="7">
        <f t="shared" si="110"/>
        <v>-7.0941641819845952E-4</v>
      </c>
      <c r="R165" s="6">
        <f t="shared" si="111"/>
        <v>4.8484397464829427E-3</v>
      </c>
      <c r="S165" s="6">
        <f t="shared" si="112"/>
        <v>5.5578561646814021E-3</v>
      </c>
      <c r="T165" s="7">
        <f t="shared" si="113"/>
        <v>3.6094768215400733E-3</v>
      </c>
      <c r="U165" s="7">
        <f t="shared" si="114"/>
        <v>4.668814989055238E-2</v>
      </c>
      <c r="V165" s="7">
        <f t="shared" si="115"/>
        <v>0.80765121812701679</v>
      </c>
      <c r="W165" s="6">
        <f t="shared" si="116"/>
        <v>0.85794884483910927</v>
      </c>
      <c r="X165" s="6">
        <v>3.1570000000000001E-3</v>
      </c>
      <c r="Y165" s="6">
        <v>0.830319699999713</v>
      </c>
      <c r="Z165" s="6">
        <f t="shared" si="117"/>
        <v>76.048659001628195</v>
      </c>
      <c r="AA165" s="6">
        <f t="shared" si="119"/>
        <v>53.577438912985201</v>
      </c>
      <c r="AB165" s="6">
        <f t="shared" si="118"/>
        <v>3.3275309304844654</v>
      </c>
    </row>
    <row r="166" spans="7:28">
      <c r="G166" s="6">
        <v>155331</v>
      </c>
      <c r="H166" s="6">
        <v>5719417</v>
      </c>
      <c r="I166" s="12">
        <f t="shared" si="104"/>
        <v>11438834</v>
      </c>
      <c r="J166" s="6">
        <v>2248737.6804200001</v>
      </c>
      <c r="K166" s="12">
        <f t="shared" si="105"/>
        <v>17989901.443360001</v>
      </c>
      <c r="L166" s="6">
        <f t="shared" si="106"/>
        <v>71.739624000000006</v>
      </c>
      <c r="M166" s="6">
        <f t="shared" si="107"/>
        <v>5242880</v>
      </c>
      <c r="N166" s="13">
        <f t="shared" si="108"/>
        <v>0.63584750789293665</v>
      </c>
      <c r="O166" s="13"/>
      <c r="P166" s="7">
        <f t="shared" si="109"/>
        <v>6.5322509913822314E-3</v>
      </c>
      <c r="Q166" s="7">
        <f t="shared" si="110"/>
        <v>-1.441790797200323E-3</v>
      </c>
      <c r="R166" s="6">
        <f t="shared" si="111"/>
        <v>5.0904601941819082E-3</v>
      </c>
      <c r="S166" s="6">
        <f t="shared" si="112"/>
        <v>6.5322509913822314E-3</v>
      </c>
      <c r="T166" s="7">
        <f t="shared" si="113"/>
        <v>4.2422847672287526E-3</v>
      </c>
      <c r="U166" s="7">
        <f t="shared" si="114"/>
        <v>9.4887210281164397E-2</v>
      </c>
      <c r="V166" s="7">
        <f t="shared" si="115"/>
        <v>0.95833432470820556</v>
      </c>
      <c r="W166" s="6">
        <f t="shared" si="116"/>
        <v>1.0574638197565986</v>
      </c>
      <c r="X166" s="6">
        <v>3.7460000000000002E-3</v>
      </c>
      <c r="Y166" s="6">
        <v>1.069454184614232</v>
      </c>
      <c r="Z166" s="6">
        <f t="shared" si="117"/>
        <v>74.379364425580107</v>
      </c>
      <c r="AA166" s="6">
        <f t="shared" si="119"/>
        <v>35.890555103628081</v>
      </c>
      <c r="AB166" s="6">
        <f t="shared" si="118"/>
        <v>1.1211667624600943</v>
      </c>
    </row>
    <row r="167" spans="7:28">
      <c r="G167" s="6">
        <v>1971281</v>
      </c>
      <c r="H167" s="6">
        <v>2766607</v>
      </c>
      <c r="I167" s="12">
        <f t="shared" si="104"/>
        <v>5533214</v>
      </c>
      <c r="J167" s="6">
        <v>1681943.170898</v>
      </c>
      <c r="K167" s="12">
        <f t="shared" si="105"/>
        <v>13455545.367184</v>
      </c>
      <c r="L167" s="6">
        <f t="shared" si="106"/>
        <v>72.624904000000001</v>
      </c>
      <c r="M167" s="6">
        <f t="shared" si="107"/>
        <v>5242880</v>
      </c>
      <c r="N167" s="13">
        <f t="shared" si="108"/>
        <v>0.41122183077726865</v>
      </c>
      <c r="O167" s="13"/>
      <c r="P167" s="7">
        <f t="shared" si="109"/>
        <v>3.1597925660106652E-3</v>
      </c>
      <c r="Q167" s="7">
        <f t="shared" si="110"/>
        <v>-1.0783873131710693E-3</v>
      </c>
      <c r="R167" s="6">
        <f t="shared" si="111"/>
        <v>2.0814052528395962E-3</v>
      </c>
      <c r="S167" s="6">
        <f t="shared" si="112"/>
        <v>3.1597925660106652E-3</v>
      </c>
      <c r="T167" s="7">
        <f t="shared" si="113"/>
        <v>2.0520858564795044E-3</v>
      </c>
      <c r="U167" s="7">
        <f t="shared" si="114"/>
        <v>7.0970881453882681E-2</v>
      </c>
      <c r="V167" s="7">
        <f t="shared" si="115"/>
        <v>0.75648547735241956</v>
      </c>
      <c r="W167" s="6">
        <f t="shared" si="116"/>
        <v>0.82950844466278173</v>
      </c>
      <c r="X167" s="6">
        <v>2.957E-3</v>
      </c>
      <c r="Y167" s="6">
        <v>0.88443870000000002</v>
      </c>
      <c r="Z167" s="6">
        <f t="shared" si="117"/>
        <v>6.8580509303572956</v>
      </c>
      <c r="AA167" s="6">
        <f t="shared" si="119"/>
        <v>29.610914682462081</v>
      </c>
      <c r="AB167" s="6">
        <f t="shared" si="118"/>
        <v>6.2107476003954023</v>
      </c>
    </row>
    <row r="168" spans="7:28">
      <c r="G168" s="6">
        <v>201822</v>
      </c>
      <c r="H168" s="6">
        <v>5748069</v>
      </c>
      <c r="I168" s="12">
        <f t="shared" si="104"/>
        <v>11496138</v>
      </c>
      <c r="J168" s="6">
        <v>2271624.1816409999</v>
      </c>
      <c r="K168" s="12">
        <f t="shared" si="105"/>
        <v>18172993.453127999</v>
      </c>
      <c r="L168" s="6">
        <f t="shared" si="106"/>
        <v>73.013267999999997</v>
      </c>
      <c r="M168" s="6">
        <f t="shared" si="107"/>
        <v>5242880</v>
      </c>
      <c r="N168" s="13">
        <f t="shared" si="108"/>
        <v>0.6325946261770784</v>
      </c>
      <c r="O168" s="13"/>
      <c r="P168" s="7">
        <f t="shared" si="109"/>
        <v>6.5649749657672226E-3</v>
      </c>
      <c r="Q168" s="7">
        <f t="shared" si="110"/>
        <v>-1.4564646060344368E-3</v>
      </c>
      <c r="R168" s="6">
        <f t="shared" si="111"/>
        <v>5.1085103597327854E-3</v>
      </c>
      <c r="S168" s="6">
        <f t="shared" si="112"/>
        <v>6.5649749657672226E-3</v>
      </c>
      <c r="T168" s="7">
        <f t="shared" si="113"/>
        <v>4.2635369233751984E-3</v>
      </c>
      <c r="U168" s="7">
        <f t="shared" si="114"/>
        <v>9.5852923744706983E-2</v>
      </c>
      <c r="V168" s="7">
        <f t="shared" si="115"/>
        <v>0.74932227364397597</v>
      </c>
      <c r="W168" s="6">
        <f t="shared" si="116"/>
        <v>0.84943873431205819</v>
      </c>
      <c r="X168" s="6">
        <v>2.9290000000000002E-3</v>
      </c>
      <c r="Y168" s="6">
        <v>0.86590027000000003</v>
      </c>
      <c r="Z168" s="6">
        <f t="shared" si="117"/>
        <v>124.13707633210045</v>
      </c>
      <c r="AA168" s="6">
        <f t="shared" si="119"/>
        <v>74.411415491047634</v>
      </c>
      <c r="AB168" s="6">
        <f t="shared" si="118"/>
        <v>1.9010891044001914</v>
      </c>
    </row>
    <row r="169" spans="7:28">
      <c r="G169" s="6">
        <v>917825</v>
      </c>
      <c r="H169" s="6">
        <v>4584801</v>
      </c>
      <c r="I169" s="12">
        <f t="shared" si="104"/>
        <v>9169602</v>
      </c>
      <c r="J169" s="6">
        <v>1127595.078613</v>
      </c>
      <c r="K169" s="12">
        <f t="shared" si="105"/>
        <v>9020760.6289039999</v>
      </c>
      <c r="L169" s="6">
        <f t="shared" si="106"/>
        <v>73.374111999999997</v>
      </c>
      <c r="M169" s="6">
        <f t="shared" si="107"/>
        <v>5242880</v>
      </c>
      <c r="N169" s="13">
        <f t="shared" si="108"/>
        <v>1.016499869270346</v>
      </c>
      <c r="O169" s="13"/>
      <c r="P169" s="7">
        <f t="shared" si="109"/>
        <v>5.2363852605152314E-3</v>
      </c>
      <c r="Q169" s="7">
        <f t="shared" si="110"/>
        <v>-7.22963919477239E-4</v>
      </c>
      <c r="R169" s="6">
        <f t="shared" si="111"/>
        <v>4.5134213410379922E-3</v>
      </c>
      <c r="S169" s="6">
        <f t="shared" si="112"/>
        <v>5.2363852605152314E-3</v>
      </c>
      <c r="T169" s="7">
        <f t="shared" si="113"/>
        <v>3.4007017573775703E-3</v>
      </c>
      <c r="U169" s="7">
        <f t="shared" si="114"/>
        <v>4.7579738743193177E-2</v>
      </c>
      <c r="V169" s="7">
        <f t="shared" si="115"/>
        <v>0.43132719472985437</v>
      </c>
      <c r="W169" s="6">
        <f t="shared" si="116"/>
        <v>0.48230763523042514</v>
      </c>
      <c r="X169" s="6">
        <v>1.686E-3</v>
      </c>
      <c r="Y169" s="6">
        <v>0.51179934999943799</v>
      </c>
      <c r="Z169" s="6">
        <f t="shared" si="117"/>
        <v>210.58038318595678</v>
      </c>
      <c r="AA169" s="6">
        <f t="shared" si="119"/>
        <v>167.6999609156579</v>
      </c>
      <c r="AB169" s="6">
        <f t="shared" si="118"/>
        <v>5.7623587777212384</v>
      </c>
    </row>
    <row r="170" spans="7:28">
      <c r="G170" s="6">
        <v>2216688</v>
      </c>
      <c r="H170" s="6">
        <v>2441238</v>
      </c>
      <c r="I170" s="12">
        <f t="shared" si="104"/>
        <v>4882476</v>
      </c>
      <c r="J170" s="6">
        <v>1777212.4096679999</v>
      </c>
      <c r="K170" s="12">
        <f t="shared" si="105"/>
        <v>14217699.277344</v>
      </c>
      <c r="L170" s="6">
        <f t="shared" si="106"/>
        <v>73.628615999999994</v>
      </c>
      <c r="M170" s="6">
        <f t="shared" si="107"/>
        <v>5242880</v>
      </c>
      <c r="N170" s="13">
        <f t="shared" si="108"/>
        <v>0.3434083043084375</v>
      </c>
      <c r="O170" s="13"/>
      <c r="P170" s="7">
        <f t="shared" si="109"/>
        <v>2.7881826671669464E-3</v>
      </c>
      <c r="Q170" s="7">
        <f t="shared" si="110"/>
        <v>-1.1394697208306464E-3</v>
      </c>
      <c r="R170" s="6">
        <f t="shared" si="111"/>
        <v>1.6487129463363E-3</v>
      </c>
      <c r="S170" s="6">
        <f t="shared" si="112"/>
        <v>2.7881826671669464E-3</v>
      </c>
      <c r="T170" s="7">
        <f t="shared" si="113"/>
        <v>1.8107486795559732E-3</v>
      </c>
      <c r="U170" s="7">
        <f t="shared" si="114"/>
        <v>7.4990840016060142E-2</v>
      </c>
      <c r="V170" s="7">
        <f t="shared" si="115"/>
        <v>0.89642377837094289</v>
      </c>
      <c r="W170" s="6">
        <f t="shared" si="116"/>
        <v>0.97322536706655904</v>
      </c>
      <c r="X170" s="6">
        <v>3.5040000000000002E-3</v>
      </c>
      <c r="Y170" s="6">
        <v>1.0127727999988319</v>
      </c>
      <c r="Z170" s="6">
        <f t="shared" si="117"/>
        <v>20.428576850258381</v>
      </c>
      <c r="AA170" s="6">
        <f t="shared" si="119"/>
        <v>52.947689887662676</v>
      </c>
      <c r="AB170" s="6">
        <f t="shared" si="118"/>
        <v>3.9048672053908264</v>
      </c>
    </row>
    <row r="171" spans="7:28">
      <c r="G171" s="6">
        <v>227362</v>
      </c>
      <c r="H171" s="6">
        <v>5757996</v>
      </c>
      <c r="I171" s="12">
        <f t="shared" si="104"/>
        <v>11515992</v>
      </c>
      <c r="J171" s="6">
        <v>2316293.0388179999</v>
      </c>
      <c r="K171" s="12">
        <f t="shared" si="105"/>
        <v>18530344.310543999</v>
      </c>
      <c r="L171" s="6">
        <f t="shared" si="106"/>
        <v>73.643191999999999</v>
      </c>
      <c r="M171" s="6">
        <f t="shared" si="107"/>
        <v>5242880</v>
      </c>
      <c r="N171" s="13">
        <f t="shared" si="108"/>
        <v>0.62146670385650937</v>
      </c>
      <c r="O171" s="13"/>
      <c r="P171" s="7">
        <f t="shared" si="109"/>
        <v>6.5763127744269956E-3</v>
      </c>
      <c r="Q171" s="7">
        <f t="shared" si="110"/>
        <v>-1.4851042947629262E-3</v>
      </c>
      <c r="R171" s="6">
        <f t="shared" si="111"/>
        <v>5.0912084796640696E-3</v>
      </c>
      <c r="S171" s="6">
        <f t="shared" si="112"/>
        <v>6.5763127744269956E-3</v>
      </c>
      <c r="T171" s="7">
        <f t="shared" si="113"/>
        <v>4.2709001145683359E-3</v>
      </c>
      <c r="U171" s="7">
        <f t="shared" si="114"/>
        <v>9.7737760415910757E-2</v>
      </c>
      <c r="V171" s="7">
        <f t="shared" si="115"/>
        <v>0.76902108384219581</v>
      </c>
      <c r="W171" s="6">
        <f t="shared" si="116"/>
        <v>0.87102974437267489</v>
      </c>
      <c r="X171" s="6">
        <v>3.006E-3</v>
      </c>
      <c r="Y171" s="6">
        <v>0.90195029999999998</v>
      </c>
      <c r="Z171" s="6">
        <f t="shared" si="117"/>
        <v>118.77288005412494</v>
      </c>
      <c r="AA171" s="6">
        <f t="shared" si="119"/>
        <v>69.368212896342968</v>
      </c>
      <c r="AB171" s="6">
        <f t="shared" si="118"/>
        <v>3.428188407645643</v>
      </c>
    </row>
    <row r="172" spans="7:28">
      <c r="G172" s="6">
        <v>806529</v>
      </c>
      <c r="H172" s="6">
        <v>4864159</v>
      </c>
      <c r="I172" s="12">
        <f t="shared" si="104"/>
        <v>9728318</v>
      </c>
      <c r="J172" s="6">
        <v>2092578.2143550001</v>
      </c>
      <c r="K172" s="12">
        <f t="shared" si="105"/>
        <v>16740625.71484</v>
      </c>
      <c r="L172" s="6">
        <f t="shared" si="106"/>
        <v>74.500488000000004</v>
      </c>
      <c r="M172" s="6">
        <f t="shared" si="107"/>
        <v>5242880</v>
      </c>
      <c r="N172" s="13">
        <f t="shared" si="108"/>
        <v>0.58112033359518778</v>
      </c>
      <c r="O172" s="13"/>
      <c r="P172" s="7">
        <f t="shared" si="109"/>
        <v>5.5554451528872263E-3</v>
      </c>
      <c r="Q172" s="7">
        <f t="shared" si="110"/>
        <v>-1.3416682782295102E-3</v>
      </c>
      <c r="R172" s="6">
        <f t="shared" si="111"/>
        <v>4.2137768746577159E-3</v>
      </c>
      <c r="S172" s="6">
        <f t="shared" si="112"/>
        <v>5.5554451528872263E-3</v>
      </c>
      <c r="T172" s="7">
        <f t="shared" si="113"/>
        <v>3.6079110215391954E-3</v>
      </c>
      <c r="U172" s="7">
        <f t="shared" si="114"/>
        <v>8.8297941900542729E-2</v>
      </c>
      <c r="V172" s="7">
        <f t="shared" si="115"/>
        <v>0.72169277362569351</v>
      </c>
      <c r="W172" s="6">
        <f t="shared" si="116"/>
        <v>0.81359862654777548</v>
      </c>
      <c r="X172" s="6">
        <v>2.8210000000000002E-3</v>
      </c>
      <c r="Y172" s="6">
        <v>0.86842917777652395</v>
      </c>
      <c r="Z172" s="6">
        <f t="shared" si="117"/>
        <v>96.931767206211489</v>
      </c>
      <c r="AA172" s="6">
        <f t="shared" si="119"/>
        <v>49.37174316404522</v>
      </c>
      <c r="AB172" s="6">
        <f t="shared" si="118"/>
        <v>6.3137619775896354</v>
      </c>
    </row>
    <row r="173" spans="7:28">
      <c r="G173" s="6">
        <v>199187</v>
      </c>
      <c r="H173" s="6">
        <v>5953632</v>
      </c>
      <c r="I173" s="12">
        <f t="shared" si="104"/>
        <v>11907264</v>
      </c>
      <c r="J173" s="6">
        <v>2383285.7143549998</v>
      </c>
      <c r="K173" s="12">
        <f t="shared" si="105"/>
        <v>19066285.714839999</v>
      </c>
      <c r="L173" s="6">
        <f t="shared" si="106"/>
        <v>75.427323999999999</v>
      </c>
      <c r="M173" s="6">
        <f t="shared" si="107"/>
        <v>5242880</v>
      </c>
      <c r="N173" s="13">
        <f t="shared" si="108"/>
        <v>0.62451933103740986</v>
      </c>
      <c r="O173" s="13"/>
      <c r="P173" s="7">
        <f t="shared" si="109"/>
        <v>6.7997522359927549E-3</v>
      </c>
      <c r="Q173" s="7">
        <f t="shared" si="110"/>
        <v>-1.5280570250480493E-3</v>
      </c>
      <c r="R173" s="6">
        <f t="shared" si="111"/>
        <v>5.271695210944706E-3</v>
      </c>
      <c r="S173" s="6">
        <f t="shared" si="112"/>
        <v>6.7997522359927549E-3</v>
      </c>
      <c r="T173" s="7">
        <f t="shared" si="113"/>
        <v>4.4160099435459335E-3</v>
      </c>
      <c r="U173" s="7">
        <f t="shared" si="114"/>
        <v>0.10056456771599115</v>
      </c>
      <c r="V173" s="7">
        <f t="shared" si="115"/>
        <v>0.76876525513832283</v>
      </c>
      <c r="W173" s="6">
        <f t="shared" si="116"/>
        <v>0.87374583279785989</v>
      </c>
      <c r="X173" s="6">
        <v>3.0049999999999999E-3</v>
      </c>
      <c r="Y173" s="6">
        <v>0.89450654545536501</v>
      </c>
      <c r="Z173" s="6">
        <f t="shared" si="117"/>
        <v>126.2812724124045</v>
      </c>
      <c r="AA173" s="6">
        <f t="shared" si="119"/>
        <v>75.430789049740639</v>
      </c>
      <c r="AB173" s="6">
        <f t="shared" si="118"/>
        <v>2.3209123245639862</v>
      </c>
    </row>
    <row r="174" spans="7:28">
      <c r="G174" s="6">
        <v>217918</v>
      </c>
      <c r="H174" s="6">
        <v>5926171</v>
      </c>
      <c r="I174" s="12">
        <f t="shared" si="104"/>
        <v>11852342</v>
      </c>
      <c r="J174" s="6">
        <v>2374401.5605469998</v>
      </c>
      <c r="K174" s="12">
        <f t="shared" si="105"/>
        <v>18995212.484375998</v>
      </c>
      <c r="L174" s="6">
        <f t="shared" si="106"/>
        <v>75.472412000000006</v>
      </c>
      <c r="M174" s="6">
        <f t="shared" si="107"/>
        <v>5242880</v>
      </c>
      <c r="N174" s="13">
        <f t="shared" si="108"/>
        <v>0.62396469688079692</v>
      </c>
      <c r="O174" s="13"/>
      <c r="P174" s="7">
        <f t="shared" si="109"/>
        <v>6.7683885245385378E-3</v>
      </c>
      <c r="Q174" s="7">
        <f t="shared" si="110"/>
        <v>-1.5223608999229107E-3</v>
      </c>
      <c r="R174" s="6">
        <f t="shared" si="111"/>
        <v>5.2460276246156269E-3</v>
      </c>
      <c r="S174" s="6">
        <f t="shared" si="112"/>
        <v>6.7683885245385378E-3</v>
      </c>
      <c r="T174" s="7">
        <f t="shared" si="113"/>
        <v>4.3956411923265579E-3</v>
      </c>
      <c r="U174" s="7">
        <f t="shared" si="114"/>
        <v>0.10018969403557483</v>
      </c>
      <c r="V174" s="7">
        <f t="shared" si="115"/>
        <v>0.75853210698340345</v>
      </c>
      <c r="W174" s="6">
        <f t="shared" si="116"/>
        <v>0.86311744221130482</v>
      </c>
      <c r="X174" s="6">
        <v>2.9650000000000002E-3</v>
      </c>
      <c r="Y174" s="6">
        <v>0.90245705000000009</v>
      </c>
      <c r="Z174" s="6">
        <f t="shared" si="117"/>
        <v>128.27617283435202</v>
      </c>
      <c r="AA174" s="6">
        <f t="shared" si="119"/>
        <v>76.931791723967166</v>
      </c>
      <c r="AB174" s="6">
        <f t="shared" si="118"/>
        <v>4.359166764633871</v>
      </c>
    </row>
    <row r="175" spans="7:28">
      <c r="G175" s="6">
        <v>440020</v>
      </c>
      <c r="H175" s="6">
        <v>5560100</v>
      </c>
      <c r="I175" s="12">
        <f t="shared" si="104"/>
        <v>11120200</v>
      </c>
      <c r="J175" s="6">
        <v>1241295.282104</v>
      </c>
      <c r="K175" s="12">
        <f t="shared" si="105"/>
        <v>9930362.2568319999</v>
      </c>
      <c r="L175" s="6">
        <f t="shared" si="106"/>
        <v>75.521600000000007</v>
      </c>
      <c r="M175" s="6">
        <f t="shared" si="107"/>
        <v>5242880</v>
      </c>
      <c r="N175" s="13">
        <f t="shared" si="108"/>
        <v>1.1198181609487008</v>
      </c>
      <c r="O175" s="13"/>
      <c r="P175" s="7">
        <f t="shared" si="109"/>
        <v>6.3502921254359216E-3</v>
      </c>
      <c r="Q175" s="7">
        <f t="shared" si="110"/>
        <v>-7.9586344371276928E-4</v>
      </c>
      <c r="R175" s="6">
        <f t="shared" si="111"/>
        <v>5.554428681723152E-3</v>
      </c>
      <c r="S175" s="6">
        <f t="shared" si="112"/>
        <v>6.3502921254359216E-3</v>
      </c>
      <c r="T175" s="7">
        <f t="shared" si="113"/>
        <v>4.1241139672572548E-3</v>
      </c>
      <c r="U175" s="7">
        <f t="shared" si="114"/>
        <v>5.2377405990733886E-2</v>
      </c>
      <c r="V175" s="7">
        <f t="shared" si="115"/>
        <v>0.45998000956362878</v>
      </c>
      <c r="W175" s="6">
        <f t="shared" si="116"/>
        <v>0.51648152952161996</v>
      </c>
      <c r="X175" s="6">
        <v>1.7979999999999999E-3</v>
      </c>
      <c r="Y175" s="6">
        <v>0.54561594285688597</v>
      </c>
      <c r="Z175" s="6">
        <f t="shared" si="117"/>
        <v>253.18643634237606</v>
      </c>
      <c r="AA175" s="6">
        <f t="shared" si="119"/>
        <v>208.92261856079824</v>
      </c>
      <c r="AB175" s="6">
        <f t="shared" si="118"/>
        <v>5.3397291110512706</v>
      </c>
    </row>
    <row r="176" spans="7:28">
      <c r="G176" s="6">
        <v>735323</v>
      </c>
      <c r="H176" s="6">
        <v>5158388</v>
      </c>
      <c r="I176" s="12">
        <f t="shared" si="104"/>
        <v>10316776</v>
      </c>
      <c r="J176" s="6">
        <v>1255705.8558350001</v>
      </c>
      <c r="K176" s="12">
        <f t="shared" si="105"/>
        <v>10045646.84668</v>
      </c>
      <c r="L176" s="6">
        <f t="shared" si="106"/>
        <v>76.607116000000005</v>
      </c>
      <c r="M176" s="6">
        <f t="shared" si="107"/>
        <v>5242880</v>
      </c>
      <c r="N176" s="13">
        <f t="shared" si="108"/>
        <v>1.0269897157901391</v>
      </c>
      <c r="O176" s="13"/>
      <c r="P176" s="7">
        <f t="shared" si="109"/>
        <v>5.8914894869414496E-3</v>
      </c>
      <c r="Q176" s="7">
        <f t="shared" si="110"/>
        <v>-8.0510286401894388E-4</v>
      </c>
      <c r="R176" s="6">
        <f t="shared" si="111"/>
        <v>5.0863866229225053E-3</v>
      </c>
      <c r="S176" s="6">
        <f t="shared" si="112"/>
        <v>5.8914894869414496E-3</v>
      </c>
      <c r="T176" s="7">
        <f t="shared" si="113"/>
        <v>3.8261506086818969E-3</v>
      </c>
      <c r="U176" s="7">
        <f t="shared" si="114"/>
        <v>5.2985471196289671E-2</v>
      </c>
      <c r="V176" s="7">
        <f t="shared" si="115"/>
        <v>0.52444884293962135</v>
      </c>
      <c r="W176" s="6">
        <f t="shared" si="116"/>
        <v>0.58126046474459292</v>
      </c>
      <c r="X176" s="6">
        <v>2.0500000000000002E-3</v>
      </c>
      <c r="Y176" s="6">
        <v>0.60205766666735006</v>
      </c>
      <c r="Z176" s="6">
        <f t="shared" si="117"/>
        <v>187.38973107031458</v>
      </c>
      <c r="AA176" s="6">
        <f t="shared" si="119"/>
        <v>148.11642063036609</v>
      </c>
      <c r="AB176" s="6">
        <f t="shared" si="118"/>
        <v>3.4543538059865022</v>
      </c>
    </row>
    <row r="177" spans="7:28">
      <c r="G177" s="6">
        <v>213453</v>
      </c>
      <c r="H177" s="6">
        <v>6099282</v>
      </c>
      <c r="I177" s="12">
        <f t="shared" si="104"/>
        <v>12198564</v>
      </c>
      <c r="J177" s="6">
        <v>2409435.1818849999</v>
      </c>
      <c r="K177" s="12">
        <f t="shared" si="105"/>
        <v>19275481.455079999</v>
      </c>
      <c r="L177" s="6">
        <f t="shared" si="106"/>
        <v>77.460443999999995</v>
      </c>
      <c r="M177" s="6">
        <f t="shared" si="107"/>
        <v>5242880</v>
      </c>
      <c r="N177" s="13">
        <f t="shared" si="108"/>
        <v>0.632853920065644</v>
      </c>
      <c r="O177" s="13"/>
      <c r="P177" s="7">
        <f t="shared" si="109"/>
        <v>6.9661017707258969E-3</v>
      </c>
      <c r="Q177" s="7">
        <f t="shared" si="110"/>
        <v>-1.5448229030625099E-3</v>
      </c>
      <c r="R177" s="6">
        <f t="shared" si="111"/>
        <v>5.4212788676633872E-3</v>
      </c>
      <c r="S177" s="6">
        <f t="shared" si="112"/>
        <v>6.9661017707258969E-3</v>
      </c>
      <c r="T177" s="7">
        <f t="shared" si="113"/>
        <v>4.524043468002511E-3</v>
      </c>
      <c r="U177" s="7">
        <f t="shared" si="114"/>
        <v>0.10166796454429358</v>
      </c>
      <c r="V177" s="7">
        <f t="shared" si="115"/>
        <v>0.77439348662352858</v>
      </c>
      <c r="W177" s="6">
        <f t="shared" si="116"/>
        <v>0.88058549463582469</v>
      </c>
      <c r="X177" s="6">
        <v>3.0270000000000002E-3</v>
      </c>
      <c r="Y177" s="6">
        <v>0.90746708181845703</v>
      </c>
      <c r="Z177" s="6">
        <f t="shared" si="117"/>
        <v>130.13220253471744</v>
      </c>
      <c r="AA177" s="6">
        <f t="shared" si="119"/>
        <v>79.097418819404922</v>
      </c>
      <c r="AB177" s="6">
        <f t="shared" si="118"/>
        <v>2.9622658189170683</v>
      </c>
    </row>
    <row r="178" spans="7:28">
      <c r="G178" s="6">
        <v>916428</v>
      </c>
      <c r="H178" s="6">
        <v>5105039</v>
      </c>
      <c r="I178" s="12">
        <f t="shared" si="104"/>
        <v>10210078</v>
      </c>
      <c r="J178" s="6">
        <v>1191143.9777830001</v>
      </c>
      <c r="K178" s="12">
        <f t="shared" si="105"/>
        <v>9529151.8222640008</v>
      </c>
      <c r="L178" s="6">
        <f t="shared" si="106"/>
        <v>79.589027999999999</v>
      </c>
      <c r="M178" s="6">
        <f t="shared" si="107"/>
        <v>5242880</v>
      </c>
      <c r="N178" s="13">
        <f t="shared" si="108"/>
        <v>1.0714571653843394</v>
      </c>
      <c r="O178" s="13"/>
      <c r="P178" s="7">
        <f t="shared" si="109"/>
        <v>5.8305586161657656E-3</v>
      </c>
      <c r="Q178" s="7">
        <f t="shared" si="110"/>
        <v>-7.6370865319753869E-4</v>
      </c>
      <c r="R178" s="6">
        <f t="shared" si="111"/>
        <v>5.0668499629682269E-3</v>
      </c>
      <c r="S178" s="6">
        <f t="shared" si="112"/>
        <v>5.8305586161657656E-3</v>
      </c>
      <c r="T178" s="7">
        <f t="shared" si="113"/>
        <v>3.7865798534726012E-3</v>
      </c>
      <c r="U178" s="7">
        <f t="shared" si="114"/>
        <v>5.0261233259509583E-2</v>
      </c>
      <c r="V178" s="7">
        <f t="shared" si="115"/>
        <v>0.69969150509261668</v>
      </c>
      <c r="W178" s="6">
        <f t="shared" si="116"/>
        <v>0.75373931820559892</v>
      </c>
      <c r="X178" s="6">
        <v>2.735E-3</v>
      </c>
      <c r="Y178" s="6">
        <v>0.76842559999999993</v>
      </c>
      <c r="Z178" s="6">
        <f t="shared" si="117"/>
        <v>113.18313038997314</v>
      </c>
      <c r="AA178" s="6">
        <f t="shared" si="119"/>
        <v>85.25959645222035</v>
      </c>
      <c r="AB178" s="6">
        <f t="shared" si="118"/>
        <v>1.9112171424795079</v>
      </c>
    </row>
    <row r="179" spans="7:28">
      <c r="G179" s="6">
        <v>224617</v>
      </c>
      <c r="H179" s="6">
        <v>6306219</v>
      </c>
      <c r="I179" s="12">
        <f t="shared" si="104"/>
        <v>12612438</v>
      </c>
      <c r="J179" s="6">
        <v>2518690.7822270002</v>
      </c>
      <c r="K179" s="12">
        <f t="shared" si="105"/>
        <v>20149526.257816002</v>
      </c>
      <c r="L179" s="6">
        <f t="shared" si="106"/>
        <v>80.166967999999997</v>
      </c>
      <c r="M179" s="6">
        <f t="shared" si="107"/>
        <v>5242880</v>
      </c>
      <c r="N179" s="13">
        <f t="shared" si="108"/>
        <v>0.62594216055613883</v>
      </c>
      <c r="O179" s="13"/>
      <c r="P179" s="7">
        <f t="shared" si="109"/>
        <v>7.2024483115365537E-3</v>
      </c>
      <c r="Q179" s="7">
        <f t="shared" si="110"/>
        <v>-1.6148727450192967E-3</v>
      </c>
      <c r="R179" s="6">
        <f t="shared" si="111"/>
        <v>5.5875755665172567E-3</v>
      </c>
      <c r="S179" s="6">
        <f t="shared" si="112"/>
        <v>7.2024483115365537E-3</v>
      </c>
      <c r="T179" s="7">
        <f t="shared" si="113"/>
        <v>4.6775356303813019E-3</v>
      </c>
      <c r="U179" s="7">
        <f t="shared" si="114"/>
        <v>0.10627808835478178</v>
      </c>
      <c r="V179" s="7">
        <f t="shared" si="115"/>
        <v>0.84500220889247268</v>
      </c>
      <c r="W179" s="6">
        <f t="shared" si="116"/>
        <v>0.9559578328776358</v>
      </c>
      <c r="X179" s="6">
        <v>3.3029999999999999E-3</v>
      </c>
      <c r="Y179" s="6">
        <v>0.97597644545514595</v>
      </c>
      <c r="Z179" s="6">
        <f t="shared" si="117"/>
        <v>118.05777509950208</v>
      </c>
      <c r="AA179" s="6">
        <f t="shared" si="119"/>
        <v>69.166683818263905</v>
      </c>
      <c r="AB179" s="6">
        <f t="shared" si="118"/>
        <v>2.051136855887385</v>
      </c>
    </row>
    <row r="180" spans="7:28">
      <c r="G180" s="6">
        <v>84414</v>
      </c>
      <c r="H180" s="6">
        <v>6578753</v>
      </c>
      <c r="I180" s="12">
        <f t="shared" si="104"/>
        <v>13157506</v>
      </c>
      <c r="J180" s="6">
        <v>2582283.6147460002</v>
      </c>
      <c r="K180" s="12">
        <f t="shared" si="105"/>
        <v>20658268.917968001</v>
      </c>
      <c r="L180" s="6">
        <f t="shared" si="106"/>
        <v>80.633315999999994</v>
      </c>
      <c r="M180" s="6">
        <f t="shared" si="107"/>
        <v>5242880</v>
      </c>
      <c r="N180" s="13">
        <f t="shared" si="108"/>
        <v>0.63691232078772864</v>
      </c>
      <c r="O180" s="13"/>
      <c r="P180" s="7">
        <f t="shared" si="109"/>
        <v>7.513714388426098E-3</v>
      </c>
      <c r="Q180" s="7">
        <f t="shared" si="110"/>
        <v>-1.6556456468531252E-3</v>
      </c>
      <c r="R180" s="6">
        <f t="shared" si="111"/>
        <v>5.8580687415729724E-3</v>
      </c>
      <c r="S180" s="6">
        <f t="shared" si="112"/>
        <v>7.513714388426098E-3</v>
      </c>
      <c r="T180" s="7">
        <f t="shared" si="113"/>
        <v>4.8796833032563386E-3</v>
      </c>
      <c r="U180" s="7">
        <f t="shared" si="114"/>
        <v>0.10896143667243803</v>
      </c>
      <c r="V180" s="7">
        <f t="shared" si="115"/>
        <v>1.8532231308559104</v>
      </c>
      <c r="W180" s="6">
        <f t="shared" si="116"/>
        <v>1.9670642508316047</v>
      </c>
      <c r="X180" s="6">
        <v>7.2439999999999996E-3</v>
      </c>
      <c r="Y180" s="6">
        <v>1.853981066664252</v>
      </c>
      <c r="Z180" s="6">
        <f t="shared" si="117"/>
        <v>3.7232797960532644</v>
      </c>
      <c r="AA180" s="6">
        <f t="shared" si="119"/>
        <v>19.132126703851839</v>
      </c>
      <c r="AB180" s="6">
        <f t="shared" si="118"/>
        <v>6.0994789105811087</v>
      </c>
    </row>
    <row r="181" spans="7:28">
      <c r="G181" s="6">
        <v>25626</v>
      </c>
      <c r="H181" s="6">
        <v>6761100</v>
      </c>
      <c r="I181" s="12">
        <f t="shared" si="104"/>
        <v>13522200</v>
      </c>
      <c r="J181" s="6">
        <v>1269544.189453</v>
      </c>
      <c r="K181" s="12">
        <f t="shared" si="105"/>
        <v>10156353.515624</v>
      </c>
      <c r="L181" s="6">
        <f t="shared" si="106"/>
        <v>81.645719999999997</v>
      </c>
      <c r="M181" s="6">
        <f t="shared" si="107"/>
        <v>5242880</v>
      </c>
      <c r="N181" s="13">
        <f t="shared" si="108"/>
        <v>1.3314030453152461</v>
      </c>
      <c r="O181" s="13"/>
      <c r="P181" s="7">
        <f t="shared" si="109"/>
        <v>7.721976239507349E-3</v>
      </c>
      <c r="Q181" s="7">
        <f t="shared" si="110"/>
        <v>-8.1397538936182586E-4</v>
      </c>
      <c r="R181" s="6">
        <f t="shared" si="111"/>
        <v>6.9080008501455235E-3</v>
      </c>
      <c r="S181" s="6">
        <f t="shared" si="112"/>
        <v>7.721976239507349E-3</v>
      </c>
      <c r="T181" s="7">
        <f t="shared" si="113"/>
        <v>5.0149362320862983E-3</v>
      </c>
      <c r="U181" s="7">
        <f t="shared" si="114"/>
        <v>5.3569390291604874E-2</v>
      </c>
      <c r="V181" s="7">
        <f t="shared" si="115"/>
        <v>0.8186518523935552</v>
      </c>
      <c r="W181" s="6">
        <f t="shared" si="116"/>
        <v>0.87723617891724637</v>
      </c>
      <c r="X181" s="6">
        <v>3.2000000000000002E-3</v>
      </c>
      <c r="Y181" s="6">
        <v>0.84334545454400001</v>
      </c>
      <c r="Z181" s="6">
        <f t="shared" si="117"/>
        <v>141.31175748460464</v>
      </c>
      <c r="AA181" s="6">
        <f t="shared" si="119"/>
        <v>115.8750265670476</v>
      </c>
      <c r="AB181" s="6">
        <f t="shared" si="118"/>
        <v>4.0186052098390928</v>
      </c>
    </row>
    <row r="182" spans="7:28">
      <c r="G182" s="6">
        <v>1228045</v>
      </c>
      <c r="H182" s="6">
        <v>4904179</v>
      </c>
      <c r="I182" s="12">
        <f t="shared" si="104"/>
        <v>9808358</v>
      </c>
      <c r="J182" s="6">
        <v>2177308.624268</v>
      </c>
      <c r="K182" s="12">
        <f t="shared" si="105"/>
        <v>17418468.994144</v>
      </c>
      <c r="L182" s="6">
        <f t="shared" si="106"/>
        <v>83.411047999999994</v>
      </c>
      <c r="M182" s="6">
        <f t="shared" si="107"/>
        <v>5242880</v>
      </c>
      <c r="N182" s="13">
        <f t="shared" si="108"/>
        <v>0.56310103966643221</v>
      </c>
      <c r="O182" s="13"/>
      <c r="P182" s="7">
        <f t="shared" si="109"/>
        <v>5.6011527284452103E-3</v>
      </c>
      <c r="Q182" s="7">
        <f t="shared" si="110"/>
        <v>-1.3959936565603244E-3</v>
      </c>
      <c r="R182" s="6">
        <f t="shared" si="111"/>
        <v>4.205159071884886E-3</v>
      </c>
      <c r="S182" s="6">
        <f t="shared" si="112"/>
        <v>5.6011527284452103E-3</v>
      </c>
      <c r="T182" s="7">
        <f t="shared" si="113"/>
        <v>3.6375952072498184E-3</v>
      </c>
      <c r="U182" s="7">
        <f t="shared" si="114"/>
        <v>9.1873206500156887E-2</v>
      </c>
      <c r="V182" s="7">
        <f t="shared" si="115"/>
        <v>1.2346293248910305</v>
      </c>
      <c r="W182" s="6">
        <f t="shared" si="116"/>
        <v>1.3301401265984372</v>
      </c>
      <c r="X182" s="6">
        <v>4.8260000000000004E-3</v>
      </c>
      <c r="Y182" s="6">
        <v>1.3375258999999999</v>
      </c>
      <c r="Z182" s="6">
        <f t="shared" si="117"/>
        <v>16.062012607650431</v>
      </c>
      <c r="AA182" s="6">
        <f t="shared" si="119"/>
        <v>12.864503276318159</v>
      </c>
      <c r="AB182" s="6">
        <f t="shared" si="118"/>
        <v>0.55219666412162693</v>
      </c>
    </row>
    <row r="183" spans="7:28">
      <c r="G183" s="6">
        <v>659033</v>
      </c>
      <c r="H183" s="6">
        <v>5959282</v>
      </c>
      <c r="I183" s="12">
        <f t="shared" si="104"/>
        <v>11918564</v>
      </c>
      <c r="J183" s="6">
        <v>1396787.6008299999</v>
      </c>
      <c r="K183" s="12">
        <f t="shared" si="105"/>
        <v>11174300.806639999</v>
      </c>
      <c r="L183" s="6">
        <f t="shared" si="106"/>
        <v>84.692043999999996</v>
      </c>
      <c r="M183" s="6">
        <f t="shared" si="107"/>
        <v>5242880</v>
      </c>
      <c r="N183" s="13">
        <f t="shared" si="108"/>
        <v>1.0666049004979126</v>
      </c>
      <c r="O183" s="13"/>
      <c r="P183" s="7">
        <f t="shared" si="109"/>
        <v>6.8062052045560388E-3</v>
      </c>
      <c r="Q183" s="7">
        <f t="shared" si="110"/>
        <v>-8.9555821741915112E-4</v>
      </c>
      <c r="R183" s="6">
        <f t="shared" si="111"/>
        <v>5.9106469871368882E-3</v>
      </c>
      <c r="S183" s="6">
        <f t="shared" si="112"/>
        <v>6.8062052045560388E-3</v>
      </c>
      <c r="T183" s="7">
        <f t="shared" si="113"/>
        <v>4.4202007393796417E-3</v>
      </c>
      <c r="U183" s="7">
        <f t="shared" si="114"/>
        <v>5.8938523577959138E-2</v>
      </c>
      <c r="V183" s="7">
        <f t="shared" si="115"/>
        <v>0.50142425959105252</v>
      </c>
      <c r="W183" s="6">
        <f t="shared" si="116"/>
        <v>0.56478298390839132</v>
      </c>
      <c r="X183" s="6">
        <v>1.9599999999999999E-3</v>
      </c>
      <c r="Y183" s="6">
        <v>0.59421599999915997</v>
      </c>
      <c r="Z183" s="6">
        <f t="shared" si="117"/>
        <v>247.25536757938974</v>
      </c>
      <c r="AA183" s="6">
        <f t="shared" si="119"/>
        <v>201.56362179269837</v>
      </c>
      <c r="AB183" s="6">
        <f t="shared" si="118"/>
        <v>4.9532520313842543</v>
      </c>
    </row>
    <row r="184" spans="7:28">
      <c r="G184" s="6">
        <v>245874</v>
      </c>
      <c r="H184" s="6">
        <v>6698185</v>
      </c>
      <c r="I184" s="12">
        <f t="shared" si="104"/>
        <v>13396370</v>
      </c>
      <c r="J184" s="6">
        <v>2677887.3715820001</v>
      </c>
      <c r="K184" s="12">
        <f t="shared" si="105"/>
        <v>21423098.972656</v>
      </c>
      <c r="L184" s="6">
        <f t="shared" si="106"/>
        <v>85.295699999999997</v>
      </c>
      <c r="M184" s="6">
        <f t="shared" si="107"/>
        <v>5242880</v>
      </c>
      <c r="N184" s="13">
        <f t="shared" si="108"/>
        <v>0.62532362927972507</v>
      </c>
      <c r="O184" s="13"/>
      <c r="P184" s="7">
        <f t="shared" si="109"/>
        <v>7.6501198647889448E-3</v>
      </c>
      <c r="Q184" s="7">
        <f t="shared" si="110"/>
        <v>-1.7169425326500393E-3</v>
      </c>
      <c r="R184" s="6">
        <f t="shared" si="111"/>
        <v>5.9331773321389053E-3</v>
      </c>
      <c r="S184" s="6">
        <f t="shared" si="112"/>
        <v>7.6501198647889448E-3</v>
      </c>
      <c r="T184" s="7">
        <f t="shared" si="113"/>
        <v>4.9682700515769566E-3</v>
      </c>
      <c r="U184" s="7">
        <f t="shared" si="114"/>
        <v>0.11299551048084797</v>
      </c>
      <c r="V184" s="7">
        <f t="shared" si="115"/>
        <v>0.83860649129564813</v>
      </c>
      <c r="W184" s="6">
        <f t="shared" si="116"/>
        <v>0.95657027182807308</v>
      </c>
      <c r="X184" s="6">
        <v>3.2780000000000001E-3</v>
      </c>
      <c r="Y184" s="6">
        <v>1.0016475333344259</v>
      </c>
      <c r="Z184" s="6">
        <f t="shared" si="117"/>
        <v>133.37766518575179</v>
      </c>
      <c r="AA184" s="6">
        <f t="shared" si="119"/>
        <v>80.999918613145368</v>
      </c>
      <c r="AB184" s="6">
        <f t="shared" si="118"/>
        <v>4.5003117370332122</v>
      </c>
    </row>
    <row r="185" spans="7:28">
      <c r="G185" s="6">
        <v>36000</v>
      </c>
      <c r="H185" s="6">
        <v>7128473</v>
      </c>
      <c r="I185" s="12">
        <f t="shared" si="104"/>
        <v>14256946</v>
      </c>
      <c r="J185" s="6">
        <v>2809634.8352049999</v>
      </c>
      <c r="K185" s="12">
        <f t="shared" si="105"/>
        <v>22477078.681639999</v>
      </c>
      <c r="L185" s="6">
        <f t="shared" si="106"/>
        <v>86.261675999999994</v>
      </c>
      <c r="M185" s="6">
        <f t="shared" si="107"/>
        <v>5242880</v>
      </c>
      <c r="N185" s="13">
        <f t="shared" si="108"/>
        <v>0.63428820986623724</v>
      </c>
      <c r="O185" s="13"/>
      <c r="P185" s="7">
        <f t="shared" si="109"/>
        <v>8.1415596766753438E-3</v>
      </c>
      <c r="Q185" s="7">
        <f t="shared" si="110"/>
        <v>-1.8014131591086344E-3</v>
      </c>
      <c r="R185" s="6">
        <f t="shared" si="111"/>
        <v>6.3401465175667096E-3</v>
      </c>
      <c r="S185" s="6">
        <f t="shared" si="112"/>
        <v>8.1415596766753438E-3</v>
      </c>
      <c r="T185" s="7">
        <f t="shared" si="113"/>
        <v>5.2874291945317932E-3</v>
      </c>
      <c r="U185" s="7">
        <f t="shared" si="114"/>
        <v>0.11855469570447565</v>
      </c>
      <c r="V185" s="7">
        <f t="shared" si="115"/>
        <v>0.9770098200909334</v>
      </c>
      <c r="W185" s="6">
        <f t="shared" si="116"/>
        <v>1.1008519449899408</v>
      </c>
      <c r="X185" s="6">
        <v>3.8189999999999999E-3</v>
      </c>
      <c r="Y185" s="6">
        <v>1.122676885712649</v>
      </c>
      <c r="Z185" s="6">
        <f t="shared" si="117"/>
        <v>113.18564222768642</v>
      </c>
      <c r="AA185" s="6">
        <f t="shared" si="119"/>
        <v>66.015881580694156</v>
      </c>
      <c r="AB185" s="6">
        <f t="shared" si="118"/>
        <v>1.9440090911691195</v>
      </c>
    </row>
    <row r="186" spans="7:28">
      <c r="G186" s="6">
        <v>63838</v>
      </c>
      <c r="H186" s="6">
        <v>7106348</v>
      </c>
      <c r="I186" s="12">
        <f t="shared" si="104"/>
        <v>14212696</v>
      </c>
      <c r="J186" s="6">
        <v>2803576.3583979998</v>
      </c>
      <c r="K186" s="12">
        <f t="shared" si="105"/>
        <v>22428610.867183998</v>
      </c>
      <c r="L186" s="6">
        <f t="shared" si="106"/>
        <v>86.552936000000003</v>
      </c>
      <c r="M186" s="6">
        <f t="shared" si="107"/>
        <v>5242880</v>
      </c>
      <c r="N186" s="13">
        <f t="shared" si="108"/>
        <v>0.63368596852313486</v>
      </c>
      <c r="O186" s="13"/>
      <c r="P186" s="7">
        <f t="shared" si="109"/>
        <v>8.1162903086288585E-3</v>
      </c>
      <c r="Q186" s="7">
        <f t="shared" si="110"/>
        <v>-1.7975287326673283E-3</v>
      </c>
      <c r="R186" s="6">
        <f t="shared" si="111"/>
        <v>6.3187615759615302E-3</v>
      </c>
      <c r="S186" s="6">
        <f t="shared" si="112"/>
        <v>8.1162903086288585E-3</v>
      </c>
      <c r="T186" s="7">
        <f t="shared" si="113"/>
        <v>5.2710183347405007E-3</v>
      </c>
      <c r="U186" s="7">
        <f t="shared" si="114"/>
        <v>0.11829905363124725</v>
      </c>
      <c r="V186" s="7">
        <f t="shared" si="115"/>
        <v>1.0890627923873015</v>
      </c>
      <c r="W186" s="6">
        <f t="shared" si="116"/>
        <v>1.2126328643532893</v>
      </c>
      <c r="X186" s="6">
        <v>4.2570000000000004E-3</v>
      </c>
      <c r="Y186" s="6">
        <v>1.2254838750000001</v>
      </c>
      <c r="Z186" s="6">
        <f t="shared" si="117"/>
        <v>90.657512535326703</v>
      </c>
      <c r="AA186" s="6">
        <f t="shared" si="119"/>
        <v>48.432266289911432</v>
      </c>
      <c r="AB186" s="6">
        <f t="shared" si="118"/>
        <v>1.0486478776973536</v>
      </c>
    </row>
    <row r="187" spans="7:28">
      <c r="G187" s="6">
        <v>643994</v>
      </c>
      <c r="H187" s="6">
        <v>6175377</v>
      </c>
      <c r="I187" s="12">
        <f t="shared" si="104"/>
        <v>12350754</v>
      </c>
      <c r="J187" s="6">
        <v>1380653.638916</v>
      </c>
      <c r="K187" s="12">
        <f t="shared" si="105"/>
        <v>11045229.111328</v>
      </c>
      <c r="L187" s="6">
        <f t="shared" si="106"/>
        <v>86.984403999999998</v>
      </c>
      <c r="M187" s="6">
        <f t="shared" si="107"/>
        <v>5242880</v>
      </c>
      <c r="N187" s="13">
        <f t="shared" si="108"/>
        <v>1.1181980813175756</v>
      </c>
      <c r="O187" s="13"/>
      <c r="P187" s="7">
        <f t="shared" si="109"/>
        <v>7.0530112650308641E-3</v>
      </c>
      <c r="Q187" s="7">
        <f t="shared" si="110"/>
        <v>-8.8521383709745844E-4</v>
      </c>
      <c r="R187" s="6">
        <f t="shared" si="111"/>
        <v>6.1677974279334058E-3</v>
      </c>
      <c r="S187" s="6">
        <f t="shared" si="112"/>
        <v>7.0530112650308641E-3</v>
      </c>
      <c r="T187" s="7">
        <f t="shared" si="113"/>
        <v>4.5804856996779202E-3</v>
      </c>
      <c r="U187" s="7">
        <f t="shared" si="114"/>
        <v>5.8257738686892581E-2</v>
      </c>
      <c r="V187" s="7">
        <f t="shared" si="115"/>
        <v>0.90972687097233818</v>
      </c>
      <c r="W187" s="6">
        <f t="shared" si="116"/>
        <v>0.97256509535890867</v>
      </c>
      <c r="X187" s="6">
        <v>3.5560000000000001E-3</v>
      </c>
      <c r="Y187" s="6">
        <v>0.94573187692362415</v>
      </c>
      <c r="Z187" s="6">
        <f t="shared" si="117"/>
        <v>98.341149185344875</v>
      </c>
      <c r="AA187" s="6">
        <f t="shared" si="119"/>
        <v>73.447621707913541</v>
      </c>
      <c r="AB187" s="6">
        <f t="shared" si="118"/>
        <v>2.8372966048866228</v>
      </c>
    </row>
    <row r="188" spans="7:28">
      <c r="G188" s="6">
        <v>1585478</v>
      </c>
      <c r="H188" s="6">
        <v>4623152</v>
      </c>
      <c r="I188" s="12">
        <f t="shared" si="104"/>
        <v>9246304</v>
      </c>
      <c r="J188" s="6">
        <v>2095108.84668</v>
      </c>
      <c r="K188" s="12">
        <f t="shared" si="105"/>
        <v>16760870.77344</v>
      </c>
      <c r="L188" s="6">
        <f t="shared" si="106"/>
        <v>87.187383999999994</v>
      </c>
      <c r="M188" s="6">
        <f t="shared" si="107"/>
        <v>5242880</v>
      </c>
      <c r="N188" s="13">
        <f t="shared" si="108"/>
        <v>0.55166012106316653</v>
      </c>
      <c r="O188" s="13"/>
      <c r="P188" s="7">
        <f t="shared" si="109"/>
        <v>5.2801866405808046E-3</v>
      </c>
      <c r="Q188" s="7">
        <f t="shared" si="110"/>
        <v>-1.3432908073617658E-3</v>
      </c>
      <c r="R188" s="6">
        <f t="shared" si="111"/>
        <v>3.9368958332190391E-3</v>
      </c>
      <c r="S188" s="6">
        <f t="shared" si="112"/>
        <v>5.2801866405808046E-3</v>
      </c>
      <c r="T188" s="7">
        <f t="shared" si="113"/>
        <v>3.4291479894162538E-3</v>
      </c>
      <c r="U188" s="7">
        <f t="shared" si="114"/>
        <v>8.840472387144907E-2</v>
      </c>
      <c r="V188" s="7">
        <f t="shared" si="115"/>
        <v>0.91356430153043289</v>
      </c>
      <c r="W188" s="6">
        <f t="shared" si="116"/>
        <v>1.0053981733912982</v>
      </c>
      <c r="X188" s="6">
        <v>3.571E-3</v>
      </c>
      <c r="Y188" s="6">
        <v>1.0503135076920329</v>
      </c>
      <c r="Z188" s="6">
        <f t="shared" si="117"/>
        <v>47.862969492601643</v>
      </c>
      <c r="AA188" s="6">
        <f t="shared" si="119"/>
        <v>10.246312887679617</v>
      </c>
      <c r="AB188" s="6">
        <f t="shared" si="118"/>
        <v>4.2763740513470108</v>
      </c>
    </row>
    <row r="189" spans="7:28">
      <c r="G189" s="6">
        <v>151926</v>
      </c>
      <c r="H189" s="6">
        <v>7494215</v>
      </c>
      <c r="I189" s="12">
        <f t="shared" si="104"/>
        <v>14988430</v>
      </c>
      <c r="J189" s="6">
        <v>2946869.9807130001</v>
      </c>
      <c r="K189" s="12">
        <f t="shared" si="105"/>
        <v>23574959.845704</v>
      </c>
      <c r="L189" s="6">
        <f t="shared" si="106"/>
        <v>92.969099999999997</v>
      </c>
      <c r="M189" s="6">
        <f t="shared" si="107"/>
        <v>5242880</v>
      </c>
      <c r="N189" s="13">
        <f t="shared" si="108"/>
        <v>0.63577754100528405</v>
      </c>
      <c r="O189" s="13"/>
      <c r="P189" s="7">
        <f t="shared" si="109"/>
        <v>8.5592803188474613E-3</v>
      </c>
      <c r="Q189" s="7">
        <f t="shared" si="110"/>
        <v>-1.8894022436375718E-3</v>
      </c>
      <c r="R189" s="6">
        <f t="shared" si="111"/>
        <v>6.6698780752098893E-3</v>
      </c>
      <c r="S189" s="6">
        <f t="shared" si="112"/>
        <v>8.5592803188474613E-3</v>
      </c>
      <c r="T189" s="7">
        <f t="shared" si="113"/>
        <v>5.5587123891888326E-3</v>
      </c>
      <c r="U189" s="7">
        <f t="shared" si="114"/>
        <v>0.12434543787203327</v>
      </c>
      <c r="V189" s="7">
        <f t="shared" si="115"/>
        <v>1.0537584312528294</v>
      </c>
      <c r="W189" s="6">
        <f t="shared" si="116"/>
        <v>1.1836625815140516</v>
      </c>
      <c r="X189" s="6">
        <v>4.1190000000000003E-3</v>
      </c>
      <c r="Y189" s="6">
        <v>1.19426286</v>
      </c>
      <c r="Z189" s="6">
        <f t="shared" si="117"/>
        <v>107.79995918542026</v>
      </c>
      <c r="AA189" s="6">
        <f t="shared" si="119"/>
        <v>61.929547832238143</v>
      </c>
      <c r="AB189" s="6">
        <f t="shared" si="118"/>
        <v>0.88760011225237856</v>
      </c>
    </row>
    <row r="190" spans="7:28">
      <c r="G190" s="6">
        <v>185639</v>
      </c>
      <c r="H190" s="6">
        <v>7598452</v>
      </c>
      <c r="I190" s="12">
        <f t="shared" si="104"/>
        <v>15196904</v>
      </c>
      <c r="J190" s="6">
        <v>3015421.452881</v>
      </c>
      <c r="K190" s="12">
        <f t="shared" si="105"/>
        <v>24123371.623048</v>
      </c>
      <c r="L190" s="6">
        <f t="shared" si="106"/>
        <v>94.894204000000002</v>
      </c>
      <c r="M190" s="6">
        <f t="shared" si="107"/>
        <v>5242880</v>
      </c>
      <c r="N190" s="13">
        <f t="shared" si="108"/>
        <v>0.62996600298942229</v>
      </c>
      <c r="O190" s="13"/>
      <c r="P190" s="7">
        <f t="shared" si="109"/>
        <v>8.6783313071892281E-3</v>
      </c>
      <c r="Q190" s="7">
        <f t="shared" si="110"/>
        <v>-1.9333544051399736E-3</v>
      </c>
      <c r="R190" s="6">
        <f t="shared" si="111"/>
        <v>6.7449769020492545E-3</v>
      </c>
      <c r="S190" s="6">
        <f t="shared" si="112"/>
        <v>8.6783313071892281E-3</v>
      </c>
      <c r="T190" s="7">
        <f t="shared" si="113"/>
        <v>5.6360284927849903E-3</v>
      </c>
      <c r="U190" s="7">
        <f t="shared" si="114"/>
        <v>0.12723801979091387</v>
      </c>
      <c r="V190" s="7">
        <f t="shared" si="115"/>
        <v>1.0552934034760673</v>
      </c>
      <c r="W190" s="6">
        <f t="shared" si="116"/>
        <v>1.188167451759766</v>
      </c>
      <c r="X190" s="6">
        <v>4.1250000000000002E-3</v>
      </c>
      <c r="Y190" s="6">
        <v>1.216682499998625</v>
      </c>
      <c r="Z190" s="6">
        <f t="shared" si="117"/>
        <v>110.38378926519339</v>
      </c>
      <c r="AA190" s="6">
        <f t="shared" si="119"/>
        <v>63.514591564830404</v>
      </c>
      <c r="AB190" s="6">
        <f t="shared" si="118"/>
        <v>2.3436720951350249</v>
      </c>
    </row>
    <row r="191" spans="7:28">
      <c r="G191" s="6">
        <v>1447360</v>
      </c>
      <c r="H191" s="6">
        <v>5514242</v>
      </c>
      <c r="I191" s="12">
        <f t="shared" si="104"/>
        <v>11028484</v>
      </c>
      <c r="J191" s="6">
        <v>1686973.766357</v>
      </c>
      <c r="K191" s="12">
        <f t="shared" si="105"/>
        <v>13495790.130856</v>
      </c>
      <c r="L191" s="6">
        <f t="shared" si="106"/>
        <v>95.118104000000002</v>
      </c>
      <c r="M191" s="6">
        <f t="shared" si="107"/>
        <v>5242880</v>
      </c>
      <c r="N191" s="13">
        <f t="shared" si="108"/>
        <v>0.81717957178254474</v>
      </c>
      <c r="O191" s="13"/>
      <c r="P191" s="7">
        <f t="shared" si="109"/>
        <v>6.2979168630686545E-3</v>
      </c>
      <c r="Q191" s="7">
        <f t="shared" si="110"/>
        <v>-1.0816127077114717E-3</v>
      </c>
      <c r="R191" s="6">
        <f t="shared" si="111"/>
        <v>5.2163041553571826E-3</v>
      </c>
      <c r="S191" s="6">
        <f t="shared" si="112"/>
        <v>6.2979168630686545E-3</v>
      </c>
      <c r="T191" s="7">
        <f t="shared" si="113"/>
        <v>4.0900995397630579E-3</v>
      </c>
      <c r="U191" s="7">
        <f t="shared" si="114"/>
        <v>7.1183151285670473E-2</v>
      </c>
      <c r="V191" s="7">
        <f t="shared" si="115"/>
        <v>0.71197128287851996</v>
      </c>
      <c r="W191" s="6">
        <f t="shared" si="116"/>
        <v>0.78724453370395353</v>
      </c>
      <c r="X191" s="6">
        <v>2.7829999999999999E-3</v>
      </c>
      <c r="Y191" s="6">
        <v>0.832117</v>
      </c>
      <c r="Z191" s="6">
        <f t="shared" si="117"/>
        <v>126.2995638903577</v>
      </c>
      <c r="AA191" s="6">
        <f t="shared" si="119"/>
        <v>87.434572596377393</v>
      </c>
      <c r="AB191" s="6">
        <f t="shared" si="118"/>
        <v>5.3925669462403087</v>
      </c>
    </row>
    <row r="192" spans="7:28">
      <c r="G192" s="6">
        <v>445315</v>
      </c>
      <c r="H192" s="6">
        <v>7479343</v>
      </c>
      <c r="I192" s="12">
        <f t="shared" si="104"/>
        <v>14958686</v>
      </c>
      <c r="J192" s="6">
        <v>1590929.6821290001</v>
      </c>
      <c r="K192" s="12">
        <f t="shared" si="105"/>
        <v>12727437.457032001</v>
      </c>
      <c r="L192" s="6">
        <f t="shared" si="106"/>
        <v>98.658416000000003</v>
      </c>
      <c r="M192" s="6">
        <f t="shared" si="107"/>
        <v>5242880</v>
      </c>
      <c r="N192" s="13">
        <f t="shared" si="108"/>
        <v>1.1753101164708704</v>
      </c>
      <c r="O192" s="13"/>
      <c r="P192" s="7">
        <f t="shared" si="109"/>
        <v>8.5422947350469024E-3</v>
      </c>
      <c r="Q192" s="7">
        <f t="shared" si="110"/>
        <v>-1.0200335035334194E-3</v>
      </c>
      <c r="R192" s="6">
        <f t="shared" si="111"/>
        <v>7.5222612315134826E-3</v>
      </c>
      <c r="S192" s="6">
        <f t="shared" si="112"/>
        <v>8.5422947350469024E-3</v>
      </c>
      <c r="T192" s="7">
        <f t="shared" si="113"/>
        <v>5.5476813244739803E-3</v>
      </c>
      <c r="U192" s="7">
        <f t="shared" si="114"/>
        <v>6.71304975254053E-2</v>
      </c>
      <c r="V192" s="7">
        <f t="shared" si="115"/>
        <v>0.64673496339090852</v>
      </c>
      <c r="W192" s="6">
        <f t="shared" si="116"/>
        <v>0.71941314224078778</v>
      </c>
      <c r="X192" s="6">
        <v>2.5279999999999999E-3</v>
      </c>
      <c r="Y192" s="6">
        <v>0.732951466665824</v>
      </c>
      <c r="Z192" s="6">
        <f t="shared" si="117"/>
        <v>237.90722844331103</v>
      </c>
      <c r="AA192" s="6">
        <f t="shared" si="119"/>
        <v>197.55780187948903</v>
      </c>
      <c r="AB192" s="6">
        <f t="shared" si="118"/>
        <v>1.8470969826449333</v>
      </c>
    </row>
    <row r="193" spans="7:28">
      <c r="G193" s="6">
        <v>161070</v>
      </c>
      <c r="H193" s="6">
        <v>8185136</v>
      </c>
      <c r="I193" s="12">
        <f t="shared" si="104"/>
        <v>16370272</v>
      </c>
      <c r="J193" s="6">
        <v>1654328.924072</v>
      </c>
      <c r="K193" s="12">
        <f t="shared" si="105"/>
        <v>13234631.392576</v>
      </c>
      <c r="L193" s="6">
        <f t="shared" si="106"/>
        <v>101.443032</v>
      </c>
      <c r="M193" s="6">
        <f t="shared" si="107"/>
        <v>5242880</v>
      </c>
      <c r="N193" s="13">
        <f t="shared" si="108"/>
        <v>1.2369269316547</v>
      </c>
      <c r="O193" s="13"/>
      <c r="P193" s="7">
        <f t="shared" si="109"/>
        <v>9.348393857380637E-3</v>
      </c>
      <c r="Q193" s="7">
        <f t="shared" si="110"/>
        <v>-1.0606822836818543E-3</v>
      </c>
      <c r="R193" s="6">
        <f t="shared" si="111"/>
        <v>8.2877115736987826E-3</v>
      </c>
      <c r="S193" s="6">
        <f t="shared" si="112"/>
        <v>9.348393857380637E-3</v>
      </c>
      <c r="T193" s="7">
        <f t="shared" si="113"/>
        <v>6.0711918313519856E-3</v>
      </c>
      <c r="U193" s="7">
        <f t="shared" si="114"/>
        <v>6.980567714030296E-2</v>
      </c>
      <c r="V193" s="7">
        <f t="shared" si="115"/>
        <v>0.61961712078037212</v>
      </c>
      <c r="W193" s="6">
        <f t="shared" si="116"/>
        <v>0.69549398975202703</v>
      </c>
      <c r="X193" s="6">
        <v>2.4220000000000001E-3</v>
      </c>
      <c r="Y193" s="6">
        <v>0.705414623528272</v>
      </c>
      <c r="Z193" s="6">
        <f t="shared" si="117"/>
        <v>285.9782765227348</v>
      </c>
      <c r="AA193" s="6">
        <f t="shared" si="119"/>
        <v>242.18462319152692</v>
      </c>
      <c r="AB193" s="6">
        <f t="shared" si="118"/>
        <v>1.4063549925609622</v>
      </c>
    </row>
    <row r="194" spans="7:28">
      <c r="G194" s="6">
        <v>1048576</v>
      </c>
      <c r="H194" s="6">
        <v>6891620</v>
      </c>
      <c r="I194" s="12">
        <f t="shared" si="104"/>
        <v>13783240</v>
      </c>
      <c r="J194" s="6">
        <v>3076562.106201</v>
      </c>
      <c r="K194" s="12">
        <f t="shared" si="105"/>
        <v>24612496.849608</v>
      </c>
      <c r="L194" s="6">
        <f t="shared" si="106"/>
        <v>103.67095999999999</v>
      </c>
      <c r="M194" s="6">
        <f t="shared" si="107"/>
        <v>5242880</v>
      </c>
      <c r="N194" s="13">
        <f t="shared" si="108"/>
        <v>0.56000982282378731</v>
      </c>
      <c r="O194" s="13"/>
      <c r="P194" s="7">
        <f t="shared" si="109"/>
        <v>7.8710455239108489E-3</v>
      </c>
      <c r="Q194" s="7">
        <f t="shared" si="110"/>
        <v>-1.9725550785040305E-3</v>
      </c>
      <c r="R194" s="6">
        <f t="shared" si="111"/>
        <v>5.8984904454068184E-3</v>
      </c>
      <c r="S194" s="6">
        <f t="shared" si="112"/>
        <v>7.8710455239108489E-3</v>
      </c>
      <c r="T194" s="7">
        <f t="shared" si="113"/>
        <v>5.111747324513847E-3</v>
      </c>
      <c r="U194" s="7">
        <f t="shared" si="114"/>
        <v>0.12981789652745659</v>
      </c>
      <c r="V194" s="7">
        <f t="shared" si="115"/>
        <v>1.0225473293803249</v>
      </c>
      <c r="W194" s="6">
        <f t="shared" si="116"/>
        <v>1.1574769732322954</v>
      </c>
      <c r="X194" s="6">
        <v>3.9969999999999997E-3</v>
      </c>
      <c r="Y194" s="6">
        <v>1.2216259500011419</v>
      </c>
      <c r="Z194" s="6">
        <f t="shared" si="117"/>
        <v>96.923830970999489</v>
      </c>
      <c r="AA194" s="6">
        <f t="shared" si="119"/>
        <v>47.572940840801067</v>
      </c>
      <c r="AB194" s="6">
        <f t="shared" si="118"/>
        <v>5.2511144486400774</v>
      </c>
    </row>
    <row r="195" spans="7:28">
      <c r="G195" s="6">
        <v>116158</v>
      </c>
      <c r="H195" s="6">
        <v>8516500</v>
      </c>
      <c r="I195" s="12">
        <f t="shared" si="104"/>
        <v>17033000</v>
      </c>
      <c r="J195" s="6">
        <v>1715466.611938</v>
      </c>
      <c r="K195" s="12">
        <f t="shared" si="105"/>
        <v>13723732.895504</v>
      </c>
      <c r="L195" s="6">
        <f t="shared" si="106"/>
        <v>104.52115999999999</v>
      </c>
      <c r="M195" s="6">
        <f t="shared" si="107"/>
        <v>5242880</v>
      </c>
      <c r="N195" s="13">
        <f t="shared" si="108"/>
        <v>1.2411346191079062</v>
      </c>
      <c r="O195" s="13"/>
      <c r="P195" s="7">
        <f t="shared" si="109"/>
        <v>9.7268507556114141E-3</v>
      </c>
      <c r="Q195" s="7">
        <f t="shared" si="110"/>
        <v>-1.0998810557284191E-3</v>
      </c>
      <c r="R195" s="6">
        <f t="shared" si="111"/>
        <v>8.6269696998829953E-3</v>
      </c>
      <c r="S195" s="6">
        <f t="shared" si="112"/>
        <v>9.7268507556114141E-3</v>
      </c>
      <c r="T195" s="7">
        <f t="shared" si="113"/>
        <v>6.3169757022619039E-3</v>
      </c>
      <c r="U195" s="7">
        <f t="shared" si="114"/>
        <v>7.2385428747240882E-2</v>
      </c>
      <c r="V195" s="7">
        <f t="shared" si="115"/>
        <v>0.61654717633389622</v>
      </c>
      <c r="W195" s="6">
        <f t="shared" si="116"/>
        <v>0.69524958078339905</v>
      </c>
      <c r="X195" s="6">
        <v>2.4099999999999998E-3</v>
      </c>
      <c r="Y195" s="6">
        <v>0.70995922222248986</v>
      </c>
      <c r="Z195" s="6">
        <f t="shared" si="117"/>
        <v>303.60376579300475</v>
      </c>
      <c r="AA195" s="6">
        <f t="shared" si="119"/>
        <v>257.96554771298736</v>
      </c>
      <c r="AB195" s="6">
        <f t="shared" si="118"/>
        <v>2.0718994807959619</v>
      </c>
    </row>
    <row r="196" spans="7:28">
      <c r="G196" s="6">
        <v>683446</v>
      </c>
      <c r="H196" s="6">
        <v>7583376</v>
      </c>
      <c r="I196" s="12">
        <f t="shared" si="104"/>
        <v>15166752</v>
      </c>
      <c r="J196" s="6">
        <v>1723263.4804690001</v>
      </c>
      <c r="K196" s="12">
        <f t="shared" si="105"/>
        <v>13786107.843752</v>
      </c>
      <c r="L196" s="6">
        <f t="shared" si="106"/>
        <v>104.669432</v>
      </c>
      <c r="M196" s="6">
        <f t="shared" si="107"/>
        <v>5242880</v>
      </c>
      <c r="N196" s="13">
        <f t="shared" si="108"/>
        <v>1.1001474942671163</v>
      </c>
      <c r="O196" s="13"/>
      <c r="P196" s="7">
        <f t="shared" si="109"/>
        <v>8.6611127312493947E-3</v>
      </c>
      <c r="Q196" s="7">
        <f t="shared" si="110"/>
        <v>-1.1048800617898453E-3</v>
      </c>
      <c r="R196" s="6">
        <f t="shared" si="111"/>
        <v>7.5562326694595498E-3</v>
      </c>
      <c r="S196" s="6">
        <f t="shared" si="112"/>
        <v>8.6611127312493947E-3</v>
      </c>
      <c r="T196" s="7">
        <f t="shared" si="113"/>
        <v>5.6248461143798582E-3</v>
      </c>
      <c r="U196" s="7">
        <f t="shared" si="114"/>
        <v>7.271442359189409E-2</v>
      </c>
      <c r="V196" s="7">
        <f t="shared" si="115"/>
        <v>0.75162473197883284</v>
      </c>
      <c r="W196" s="6">
        <f t="shared" si="116"/>
        <v>0.82996400168510676</v>
      </c>
      <c r="X196" s="6">
        <v>2.9380000000000001E-3</v>
      </c>
      <c r="Y196" s="6">
        <v>0.83859334000000008</v>
      </c>
      <c r="Z196" s="6">
        <f t="shared" si="117"/>
        <v>194.79621277227349</v>
      </c>
      <c r="AA196" s="6">
        <f t="shared" si="119"/>
        <v>157.18967561128488</v>
      </c>
      <c r="AB196" s="6">
        <f t="shared" si="118"/>
        <v>1.0290253813479271</v>
      </c>
    </row>
    <row r="197" spans="7:28">
      <c r="G197" s="6">
        <v>685230</v>
      </c>
      <c r="H197" s="6">
        <v>7600595</v>
      </c>
      <c r="I197" s="12">
        <f t="shared" si="104"/>
        <v>15201190</v>
      </c>
      <c r="J197" s="6">
        <v>1722470.2250979999</v>
      </c>
      <c r="K197" s="12">
        <f t="shared" si="105"/>
        <v>13779761.800783999</v>
      </c>
      <c r="L197" s="6">
        <f t="shared" si="106"/>
        <v>104.91173999999999</v>
      </c>
      <c r="M197" s="6">
        <f t="shared" si="107"/>
        <v>5242880</v>
      </c>
      <c r="N197" s="13">
        <f t="shared" si="108"/>
        <v>1.1031533214990066</v>
      </c>
      <c r="O197" s="13"/>
      <c r="P197" s="7">
        <f t="shared" si="109"/>
        <v>8.680778866769958E-3</v>
      </c>
      <c r="Q197" s="7">
        <f t="shared" si="110"/>
        <v>-1.104371461652223E-3</v>
      </c>
      <c r="R197" s="6">
        <f t="shared" si="111"/>
        <v>7.5764074051177348E-3</v>
      </c>
      <c r="S197" s="6">
        <f t="shared" si="112"/>
        <v>8.680778866769958E-3</v>
      </c>
      <c r="T197" s="7">
        <f t="shared" si="113"/>
        <v>5.6376180282666959E-3</v>
      </c>
      <c r="U197" s="7">
        <f t="shared" si="114"/>
        <v>7.2680951573414504E-2</v>
      </c>
      <c r="V197" s="7">
        <f t="shared" si="115"/>
        <v>0.7449731856781352</v>
      </c>
      <c r="W197" s="6">
        <f t="shared" si="116"/>
        <v>0.82329175527981635</v>
      </c>
      <c r="X197" s="6">
        <v>2.9120000000000001E-3</v>
      </c>
      <c r="Y197" s="6">
        <v>0.82779424000000001</v>
      </c>
      <c r="Z197" s="6">
        <f t="shared" si="117"/>
        <v>198.10366987534195</v>
      </c>
      <c r="AA197" s="6">
        <f t="shared" si="119"/>
        <v>160.17882572519696</v>
      </c>
      <c r="AB197" s="6">
        <f t="shared" si="118"/>
        <v>0.54391351166971924</v>
      </c>
    </row>
    <row r="198" spans="7:28">
      <c r="G198" s="6">
        <v>35696</v>
      </c>
      <c r="H198" s="6">
        <v>8781949</v>
      </c>
      <c r="I198" s="12">
        <f t="shared" si="104"/>
        <v>17563898</v>
      </c>
      <c r="J198" s="6">
        <v>1647745.263672</v>
      </c>
      <c r="K198" s="12">
        <f t="shared" si="105"/>
        <v>13181962.109376</v>
      </c>
      <c r="L198" s="6">
        <f t="shared" si="106"/>
        <v>106.097308</v>
      </c>
      <c r="M198" s="6">
        <f t="shared" si="107"/>
        <v>5242880</v>
      </c>
      <c r="N198" s="13">
        <f t="shared" si="108"/>
        <v>1.3324190931718154</v>
      </c>
      <c r="O198" s="13"/>
      <c r="P198" s="7">
        <f t="shared" si="109"/>
        <v>1.0030024924134434E-2</v>
      </c>
      <c r="Q198" s="7">
        <f t="shared" si="110"/>
        <v>-1.0564611328294172E-3</v>
      </c>
      <c r="R198" s="6">
        <f t="shared" si="111"/>
        <v>8.9735637913050167E-3</v>
      </c>
      <c r="S198" s="6">
        <f t="shared" si="112"/>
        <v>1.0030024924134434E-2</v>
      </c>
      <c r="T198" s="7">
        <f t="shared" si="113"/>
        <v>6.5138681913348463E-3</v>
      </c>
      <c r="U198" s="7">
        <f t="shared" si="114"/>
        <v>6.9527874542768375E-2</v>
      </c>
      <c r="V198" s="7">
        <f t="shared" si="115"/>
        <v>0.93786802839836658</v>
      </c>
      <c r="W198" s="6">
        <f t="shared" si="116"/>
        <v>1.0139097711324698</v>
      </c>
      <c r="X198" s="6">
        <v>3.666E-3</v>
      </c>
      <c r="Y198" s="6">
        <v>0.98406720000084602</v>
      </c>
      <c r="Z198" s="6">
        <f t="shared" si="117"/>
        <v>173.5958789998482</v>
      </c>
      <c r="AA198" s="6">
        <f t="shared" si="119"/>
        <v>144.77806304705447</v>
      </c>
      <c r="AB198" s="6">
        <f t="shared" si="118"/>
        <v>3.0325745164149511</v>
      </c>
    </row>
    <row r="199" spans="7:28">
      <c r="G199" s="6">
        <v>2394385</v>
      </c>
      <c r="H199" s="6">
        <v>5021410</v>
      </c>
      <c r="I199" s="12">
        <f t="shared" si="104"/>
        <v>10042820</v>
      </c>
      <c r="J199" s="6">
        <v>2131585.5273440001</v>
      </c>
      <c r="K199" s="12">
        <f t="shared" si="105"/>
        <v>17052684.218752</v>
      </c>
      <c r="L199" s="6">
        <f t="shared" si="106"/>
        <v>108.14462</v>
      </c>
      <c r="M199" s="6">
        <f t="shared" si="107"/>
        <v>5242880</v>
      </c>
      <c r="N199" s="13">
        <f t="shared" si="108"/>
        <v>0.58892898450300291</v>
      </c>
      <c r="O199" s="13"/>
      <c r="P199" s="7">
        <f t="shared" si="109"/>
        <v>5.7350444023642009E-3</v>
      </c>
      <c r="Q199" s="7">
        <f t="shared" si="110"/>
        <v>-1.3666780360953314E-3</v>
      </c>
      <c r="R199" s="6">
        <f t="shared" si="111"/>
        <v>4.3683663662688697E-3</v>
      </c>
      <c r="S199" s="6">
        <f t="shared" si="112"/>
        <v>5.7350444023642009E-3</v>
      </c>
      <c r="T199" s="7">
        <f t="shared" si="113"/>
        <v>3.7245493995297298E-3</v>
      </c>
      <c r="U199" s="7">
        <f t="shared" si="114"/>
        <v>8.9943885374660679E-2</v>
      </c>
      <c r="V199" s="7">
        <f t="shared" si="115"/>
        <v>8.5643775195559524</v>
      </c>
      <c r="W199" s="6">
        <f t="shared" si="116"/>
        <v>8.6580459543301433</v>
      </c>
      <c r="X199" s="6">
        <v>3.3477E-2</v>
      </c>
      <c r="Y199" s="6">
        <v>7.5414753799888414</v>
      </c>
      <c r="Z199" s="6">
        <f t="shared" si="117"/>
        <v>82.868702684337904</v>
      </c>
      <c r="AA199" s="6">
        <f t="shared" si="119"/>
        <v>86.951141481408527</v>
      </c>
      <c r="AB199" s="6">
        <f t="shared" si="118"/>
        <v>14.805731214134839</v>
      </c>
    </row>
    <row r="200" spans="7:28">
      <c r="G200" s="6">
        <v>14340</v>
      </c>
      <c r="H200" s="6">
        <v>9041364</v>
      </c>
      <c r="I200" s="12">
        <f t="shared" si="104"/>
        <v>18082728</v>
      </c>
      <c r="J200" s="6">
        <v>3543965.9887700002</v>
      </c>
      <c r="K200" s="12">
        <f t="shared" si="105"/>
        <v>28351727.910160001</v>
      </c>
      <c r="L200" s="6">
        <f t="shared" si="106"/>
        <v>108.783168</v>
      </c>
      <c r="M200" s="6">
        <f t="shared" si="107"/>
        <v>5242880</v>
      </c>
      <c r="N200" s="13">
        <f t="shared" si="108"/>
        <v>0.63779985676005135</v>
      </c>
      <c r="O200" s="13"/>
      <c r="P200" s="7">
        <f t="shared" si="109"/>
        <v>1.0326307550655533E-2</v>
      </c>
      <c r="Q200" s="7">
        <f t="shared" si="110"/>
        <v>-2.272233703686235E-3</v>
      </c>
      <c r="R200" s="6">
        <f t="shared" si="111"/>
        <v>8.0540738469692987E-3</v>
      </c>
      <c r="S200" s="6">
        <f t="shared" si="112"/>
        <v>1.0326307550655533E-2</v>
      </c>
      <c r="T200" s="7">
        <f t="shared" si="113"/>
        <v>6.706285058804144E-3</v>
      </c>
      <c r="U200" s="7">
        <f t="shared" si="114"/>
        <v>0.14954036165877149</v>
      </c>
      <c r="V200" s="7">
        <f t="shared" si="115"/>
        <v>1.312145422164545</v>
      </c>
      <c r="W200" s="6">
        <f t="shared" si="116"/>
        <v>1.4683920688821206</v>
      </c>
      <c r="X200" s="6">
        <v>5.1289999999999999E-3</v>
      </c>
      <c r="Y200" s="6">
        <v>1.501714211111681</v>
      </c>
      <c r="Z200" s="6">
        <f t="shared" si="117"/>
        <v>101.33179081020731</v>
      </c>
      <c r="AA200" s="6">
        <f t="shared" si="119"/>
        <v>57.030100350347027</v>
      </c>
      <c r="AB200" s="6">
        <f t="shared" si="118"/>
        <v>2.2189403271940065</v>
      </c>
    </row>
    <row r="201" spans="7:28">
      <c r="G201" s="6">
        <v>1219574</v>
      </c>
      <c r="H201" s="6">
        <v>7382096</v>
      </c>
      <c r="I201" s="12">
        <f t="shared" si="104"/>
        <v>14764192</v>
      </c>
      <c r="J201" s="6">
        <v>3338871.8269039998</v>
      </c>
      <c r="K201" s="12">
        <f t="shared" si="105"/>
        <v>26710974.615231998</v>
      </c>
      <c r="L201" s="6">
        <f t="shared" si="106"/>
        <v>112.976632</v>
      </c>
      <c r="M201" s="6">
        <f t="shared" si="107"/>
        <v>5242880</v>
      </c>
      <c r="N201" s="13">
        <f t="shared" si="108"/>
        <v>0.55273879791644454</v>
      </c>
      <c r="O201" s="13"/>
      <c r="P201" s="7">
        <f t="shared" si="109"/>
        <v>8.4312271538303299E-3</v>
      </c>
      <c r="Q201" s="7">
        <f t="shared" si="110"/>
        <v>-2.1407364295876908E-3</v>
      </c>
      <c r="R201" s="6">
        <f t="shared" si="111"/>
        <v>6.2904907242426391E-3</v>
      </c>
      <c r="S201" s="6">
        <f t="shared" si="112"/>
        <v>8.4312271538303299E-3</v>
      </c>
      <c r="T201" s="7">
        <f t="shared" si="113"/>
        <v>5.4755499399712073E-3</v>
      </c>
      <c r="U201" s="7">
        <f t="shared" si="114"/>
        <v>0.14088625627606469</v>
      </c>
      <c r="V201" s="7">
        <f t="shared" si="115"/>
        <v>1.1432984776083743</v>
      </c>
      <c r="W201" s="6">
        <f t="shared" si="116"/>
        <v>1.2896602838244102</v>
      </c>
      <c r="X201" s="6">
        <v>4.4689999999999999E-3</v>
      </c>
      <c r="Y201" s="6">
        <v>1.380585825</v>
      </c>
      <c r="Z201" s="6">
        <f t="shared" si="117"/>
        <v>88.660263008062884</v>
      </c>
      <c r="AA201" s="6">
        <f t="shared" si="119"/>
        <v>40.758351403952545</v>
      </c>
      <c r="AB201" s="6">
        <f t="shared" si="118"/>
        <v>6.5860114980964557</v>
      </c>
    </row>
    <row r="202" spans="7:28">
      <c r="G202" s="6">
        <v>2097152</v>
      </c>
      <c r="H202" s="6">
        <v>6291408</v>
      </c>
      <c r="I202" s="12">
        <f t="shared" si="104"/>
        <v>12582816</v>
      </c>
      <c r="J202" s="6">
        <v>3570239.2705080002</v>
      </c>
      <c r="K202" s="12">
        <f t="shared" si="105"/>
        <v>28561914.164064001</v>
      </c>
      <c r="L202" s="6">
        <f t="shared" si="106"/>
        <v>117.439936</v>
      </c>
      <c r="M202" s="6">
        <f t="shared" si="107"/>
        <v>5242880</v>
      </c>
      <c r="N202" s="13">
        <f t="shared" si="108"/>
        <v>0.44054526344846434</v>
      </c>
      <c r="O202" s="13"/>
      <c r="P202" s="7">
        <f t="shared" si="109"/>
        <v>7.1855323969541125E-3</v>
      </c>
      <c r="Q202" s="7">
        <f t="shared" si="110"/>
        <v>-2.2890789658757422E-3</v>
      </c>
      <c r="R202" s="6">
        <f t="shared" si="111"/>
        <v>4.8964534310783703E-3</v>
      </c>
      <c r="S202" s="6">
        <f t="shared" si="112"/>
        <v>7.1855323969541125E-3</v>
      </c>
      <c r="T202" s="7">
        <f t="shared" si="113"/>
        <v>4.6665498114267781E-3</v>
      </c>
      <c r="U202" s="7">
        <f t="shared" si="114"/>
        <v>0.15064898292249498</v>
      </c>
      <c r="V202" s="7">
        <f t="shared" si="115"/>
        <v>1.9317625429449172</v>
      </c>
      <c r="W202" s="6">
        <f t="shared" si="116"/>
        <v>2.0870780756788392</v>
      </c>
      <c r="X202" s="6">
        <v>7.5510000000000004E-3</v>
      </c>
      <c r="Y202" s="6">
        <v>2.0891293615367195</v>
      </c>
      <c r="Z202" s="6">
        <f t="shared" si="117"/>
        <v>4.8399894457143144</v>
      </c>
      <c r="AA202" s="6">
        <f t="shared" si="119"/>
        <v>35.154900925991655</v>
      </c>
      <c r="AB202" s="6">
        <f t="shared" si="118"/>
        <v>9.8188551443812846E-2</v>
      </c>
    </row>
    <row r="203" spans="7:28">
      <c r="G203" s="6">
        <v>268096</v>
      </c>
      <c r="H203" s="6">
        <v>9378286</v>
      </c>
      <c r="I203" s="12">
        <f t="shared" si="104"/>
        <v>18756572</v>
      </c>
      <c r="J203" s="6">
        <v>3749624.1425780002</v>
      </c>
      <c r="K203" s="12">
        <f t="shared" si="105"/>
        <v>29996993.140624002</v>
      </c>
      <c r="L203" s="6">
        <f t="shared" si="106"/>
        <v>117.901352</v>
      </c>
      <c r="M203" s="6">
        <f t="shared" si="107"/>
        <v>5242880</v>
      </c>
      <c r="N203" s="13">
        <f t="shared" si="108"/>
        <v>0.62528173780853236</v>
      </c>
      <c r="O203" s="13"/>
      <c r="P203" s="7">
        <f t="shared" si="109"/>
        <v>1.0711112342563254E-2</v>
      </c>
      <c r="Q203" s="7">
        <f t="shared" si="110"/>
        <v>-2.4040925843868961E-3</v>
      </c>
      <c r="R203" s="6">
        <f t="shared" si="111"/>
        <v>8.3070197581763573E-3</v>
      </c>
      <c r="S203" s="6">
        <f t="shared" si="112"/>
        <v>1.0711112342563254E-2</v>
      </c>
      <c r="T203" s="7">
        <f t="shared" si="113"/>
        <v>6.9561914860403898E-3</v>
      </c>
      <c r="U203" s="7">
        <f t="shared" si="114"/>
        <v>0.15821826511382056</v>
      </c>
      <c r="V203" s="7">
        <f t="shared" si="115"/>
        <v>1.2568864221279801</v>
      </c>
      <c r="W203" s="6">
        <f t="shared" si="116"/>
        <v>1.422060878727841</v>
      </c>
      <c r="X203" s="6">
        <v>4.9129999999999998E-3</v>
      </c>
      <c r="Y203" s="6">
        <v>1.4692940624999999</v>
      </c>
      <c r="Z203" s="6">
        <f t="shared" si="117"/>
        <v>118.01572038598115</v>
      </c>
      <c r="AA203" s="6">
        <f t="shared" si="119"/>
        <v>69.082429435708477</v>
      </c>
      <c r="AB203" s="6">
        <f t="shared" si="118"/>
        <v>3.2146855403330066</v>
      </c>
    </row>
    <row r="204" spans="7:28">
      <c r="G204" s="6">
        <v>503625</v>
      </c>
      <c r="H204" s="6">
        <v>9027150</v>
      </c>
      <c r="I204" s="12">
        <f t="shared" si="104"/>
        <v>18054300</v>
      </c>
      <c r="J204" s="6">
        <v>3623266.5947270002</v>
      </c>
      <c r="K204" s="12">
        <f t="shared" si="105"/>
        <v>28986132.757816002</v>
      </c>
      <c r="L204" s="6">
        <f t="shared" si="106"/>
        <v>118.39830000000001</v>
      </c>
      <c r="M204" s="6">
        <f t="shared" si="107"/>
        <v>5242880</v>
      </c>
      <c r="N204" s="13">
        <f t="shared" si="108"/>
        <v>0.62285990859307461</v>
      </c>
      <c r="O204" s="13"/>
      <c r="P204" s="7">
        <f t="shared" si="109"/>
        <v>1.0310073480715973E-2</v>
      </c>
      <c r="Q204" s="7">
        <f t="shared" si="110"/>
        <v>-2.3230777327060436E-3</v>
      </c>
      <c r="R204" s="6">
        <f t="shared" si="111"/>
        <v>7.9869957480099302E-3</v>
      </c>
      <c r="S204" s="6">
        <f t="shared" si="112"/>
        <v>1.0310073480715973E-2</v>
      </c>
      <c r="T204" s="7">
        <f t="shared" si="113"/>
        <v>6.6957420549138193E-3</v>
      </c>
      <c r="U204" s="7">
        <f t="shared" si="114"/>
        <v>0.15288651151803842</v>
      </c>
      <c r="V204" s="7">
        <f t="shared" si="115"/>
        <v>1.1832077554125602</v>
      </c>
      <c r="W204" s="6">
        <f t="shared" si="116"/>
        <v>1.3427900089855125</v>
      </c>
      <c r="X204" s="6">
        <v>4.6249999999999998E-3</v>
      </c>
      <c r="Y204" s="6">
        <v>1.4102713235305</v>
      </c>
      <c r="Z204" s="6">
        <f t="shared" si="117"/>
        <v>122.92050769115619</v>
      </c>
      <c r="AA204" s="6">
        <f t="shared" si="119"/>
        <v>72.691799956971465</v>
      </c>
      <c r="AB204" s="6">
        <f t="shared" si="118"/>
        <v>4.7849880671226801</v>
      </c>
    </row>
    <row r="205" spans="7:28">
      <c r="G205" s="6">
        <v>503625</v>
      </c>
      <c r="H205" s="6">
        <v>9027150</v>
      </c>
      <c r="I205" s="12">
        <f t="shared" si="104"/>
        <v>18054300</v>
      </c>
      <c r="J205" s="6">
        <v>3622845.0297849998</v>
      </c>
      <c r="K205" s="12">
        <f t="shared" si="105"/>
        <v>28982760.238279998</v>
      </c>
      <c r="L205" s="6">
        <f t="shared" si="106"/>
        <v>118.39830000000001</v>
      </c>
      <c r="M205" s="6">
        <f t="shared" si="107"/>
        <v>5242880</v>
      </c>
      <c r="N205" s="13">
        <f t="shared" si="108"/>
        <v>0.62293238641066873</v>
      </c>
      <c r="O205" s="13"/>
      <c r="P205" s="7">
        <f t="shared" si="109"/>
        <v>1.0310073480715973E-2</v>
      </c>
      <c r="Q205" s="7">
        <f t="shared" si="110"/>
        <v>-2.3228074439751297E-3</v>
      </c>
      <c r="R205" s="6">
        <f t="shared" si="111"/>
        <v>7.9872660367408428E-3</v>
      </c>
      <c r="S205" s="6">
        <f t="shared" si="112"/>
        <v>1.0310073480715973E-2</v>
      </c>
      <c r="T205" s="7">
        <f t="shared" si="113"/>
        <v>6.6957420549138193E-3</v>
      </c>
      <c r="U205" s="7">
        <f t="shared" si="114"/>
        <v>0.15286872326214399</v>
      </c>
      <c r="V205" s="7">
        <f t="shared" si="115"/>
        <v>1.1747654081847516</v>
      </c>
      <c r="W205" s="6">
        <f t="shared" si="116"/>
        <v>1.3343298735018094</v>
      </c>
      <c r="X205" s="6">
        <v>4.5919999999999997E-3</v>
      </c>
      <c r="Y205" s="6">
        <v>1.4019375999999999</v>
      </c>
      <c r="Z205" s="6">
        <f t="shared" si="117"/>
        <v>124.52250611315274</v>
      </c>
      <c r="AA205" s="6">
        <f t="shared" si="119"/>
        <v>73.938720312300603</v>
      </c>
      <c r="AB205" s="6">
        <f t="shared" si="118"/>
        <v>4.8224490518116125</v>
      </c>
    </row>
    <row r="206" spans="7:28">
      <c r="G206" s="6">
        <v>503625</v>
      </c>
      <c r="H206" s="6">
        <v>9027150</v>
      </c>
      <c r="I206" s="12">
        <f t="shared" si="104"/>
        <v>18054300</v>
      </c>
      <c r="J206" s="6">
        <v>3623498.6892090002</v>
      </c>
      <c r="K206" s="12">
        <f t="shared" si="105"/>
        <v>28987989.513672002</v>
      </c>
      <c r="L206" s="6">
        <f t="shared" si="106"/>
        <v>118.39830000000001</v>
      </c>
      <c r="M206" s="6">
        <f t="shared" si="107"/>
        <v>5242880</v>
      </c>
      <c r="N206" s="13">
        <f t="shared" si="108"/>
        <v>0.62282001280167443</v>
      </c>
      <c r="O206" s="13"/>
      <c r="P206" s="7">
        <f t="shared" si="109"/>
        <v>1.0310073480715973E-2</v>
      </c>
      <c r="Q206" s="7">
        <f t="shared" si="110"/>
        <v>-2.3232265413870839E-3</v>
      </c>
      <c r="R206" s="6">
        <f t="shared" si="111"/>
        <v>7.9868469393288895E-3</v>
      </c>
      <c r="S206" s="6">
        <f t="shared" si="112"/>
        <v>1.0310073480715973E-2</v>
      </c>
      <c r="T206" s="7">
        <f t="shared" si="113"/>
        <v>6.6957420549138193E-3</v>
      </c>
      <c r="U206" s="7">
        <f t="shared" si="114"/>
        <v>0.15289630492262729</v>
      </c>
      <c r="V206" s="7">
        <f t="shared" si="115"/>
        <v>1.1732304359615138</v>
      </c>
      <c r="W206" s="6">
        <f t="shared" si="116"/>
        <v>1.3328224829390549</v>
      </c>
      <c r="X206" s="6">
        <v>4.5859999999999998E-3</v>
      </c>
      <c r="Y206" s="6">
        <v>1.3939012117668639</v>
      </c>
      <c r="Z206" s="6">
        <f t="shared" si="117"/>
        <v>124.81625557601339</v>
      </c>
      <c r="AA206" s="6">
        <f t="shared" si="119"/>
        <v>74.157150879391409</v>
      </c>
      <c r="AB206" s="6">
        <f t="shared" si="118"/>
        <v>4.3818549200045211</v>
      </c>
    </row>
    <row r="207" spans="7:28">
      <c r="G207" s="6">
        <v>503625</v>
      </c>
      <c r="H207" s="6">
        <v>9027150</v>
      </c>
      <c r="I207" s="12">
        <f t="shared" si="104"/>
        <v>18054300</v>
      </c>
      <c r="J207" s="6">
        <v>3622756.8063960001</v>
      </c>
      <c r="K207" s="12">
        <f t="shared" si="105"/>
        <v>28982054.451168001</v>
      </c>
      <c r="L207" s="6">
        <f t="shared" si="106"/>
        <v>118.39830000000001</v>
      </c>
      <c r="M207" s="6">
        <f t="shared" si="107"/>
        <v>5242880</v>
      </c>
      <c r="N207" s="13">
        <f t="shared" si="108"/>
        <v>0.62294755640666455</v>
      </c>
      <c r="O207" s="13"/>
      <c r="P207" s="7">
        <f t="shared" si="109"/>
        <v>1.0310073480715973E-2</v>
      </c>
      <c r="Q207" s="7">
        <f t="shared" si="110"/>
        <v>-2.3227508790536339E-3</v>
      </c>
      <c r="R207" s="6">
        <f t="shared" si="111"/>
        <v>7.9873226016623396E-3</v>
      </c>
      <c r="S207" s="6">
        <f t="shared" si="112"/>
        <v>1.0310073480715973E-2</v>
      </c>
      <c r="T207" s="7">
        <f t="shared" si="113"/>
        <v>6.6957420549138193E-3</v>
      </c>
      <c r="U207" s="7">
        <f t="shared" si="114"/>
        <v>0.15286500060861413</v>
      </c>
      <c r="V207" s="7">
        <f t="shared" si="115"/>
        <v>1.1796261535583383</v>
      </c>
      <c r="W207" s="6">
        <f t="shared" si="116"/>
        <v>1.3391868962218663</v>
      </c>
      <c r="X207" s="6">
        <v>4.6109999999999996E-3</v>
      </c>
      <c r="Y207" s="6">
        <v>1.4001708352922189</v>
      </c>
      <c r="Z207" s="6">
        <f t="shared" si="117"/>
        <v>123.59734289125947</v>
      </c>
      <c r="AA207" s="6">
        <f t="shared" si="119"/>
        <v>73.223218426856221</v>
      </c>
      <c r="AB207" s="6">
        <f t="shared" si="118"/>
        <v>4.3554641714577</v>
      </c>
    </row>
    <row r="208" spans="7:28">
      <c r="G208" s="6">
        <v>503625</v>
      </c>
      <c r="H208" s="6">
        <v>9027150</v>
      </c>
      <c r="I208" s="12">
        <f t="shared" si="104"/>
        <v>18054300</v>
      </c>
      <c r="J208" s="6">
        <v>3622658.1455080002</v>
      </c>
      <c r="K208" s="12">
        <f t="shared" si="105"/>
        <v>28981265.164064001</v>
      </c>
      <c r="L208" s="6">
        <f t="shared" si="106"/>
        <v>118.39830000000001</v>
      </c>
      <c r="M208" s="6">
        <f t="shared" si="107"/>
        <v>5242880</v>
      </c>
      <c r="N208" s="13">
        <f t="shared" si="108"/>
        <v>0.62296452200392038</v>
      </c>
      <c r="O208" s="13"/>
      <c r="P208" s="7">
        <f t="shared" si="109"/>
        <v>1.0310073480715973E-2</v>
      </c>
      <c r="Q208" s="7">
        <f t="shared" si="110"/>
        <v>-2.3226876220710166E-3</v>
      </c>
      <c r="R208" s="6">
        <f t="shared" si="111"/>
        <v>7.9873858586449568E-3</v>
      </c>
      <c r="S208" s="6">
        <f t="shared" si="112"/>
        <v>1.0310073480715973E-2</v>
      </c>
      <c r="T208" s="7">
        <f t="shared" si="113"/>
        <v>6.6957420549138193E-3</v>
      </c>
      <c r="U208" s="7">
        <f t="shared" si="114"/>
        <v>0.1528608375368127</v>
      </c>
      <c r="V208" s="7">
        <f t="shared" si="115"/>
        <v>1.1832077554125602</v>
      </c>
      <c r="W208" s="6">
        <f t="shared" si="116"/>
        <v>1.3427643350042868</v>
      </c>
      <c r="X208" s="6">
        <v>4.6249999999999998E-3</v>
      </c>
      <c r="Y208" s="6">
        <v>1.401755882352125</v>
      </c>
      <c r="Z208" s="6">
        <f t="shared" si="117"/>
        <v>122.92050769115619</v>
      </c>
      <c r="AA208" s="6">
        <f t="shared" si="119"/>
        <v>72.700234781512592</v>
      </c>
      <c r="AB208" s="6">
        <f t="shared" si="118"/>
        <v>4.208403766342772</v>
      </c>
    </row>
    <row r="209" spans="7:28">
      <c r="G209" s="6">
        <v>504855</v>
      </c>
      <c r="H209" s="6">
        <v>9046865</v>
      </c>
      <c r="I209" s="12">
        <f t="shared" si="104"/>
        <v>18093730</v>
      </c>
      <c r="J209" s="6">
        <v>3634238.471924</v>
      </c>
      <c r="K209" s="12">
        <f t="shared" si="105"/>
        <v>29073907.775392</v>
      </c>
      <c r="L209" s="6">
        <f t="shared" si="106"/>
        <v>118.65948</v>
      </c>
      <c r="M209" s="6">
        <f t="shared" si="107"/>
        <v>5242880</v>
      </c>
      <c r="N209" s="13">
        <f t="shared" si="108"/>
        <v>0.62233567430224968</v>
      </c>
      <c r="O209" s="13"/>
      <c r="P209" s="7">
        <f t="shared" si="109"/>
        <v>1.0332590343587678E-2</v>
      </c>
      <c r="Q209" s="7">
        <f t="shared" si="110"/>
        <v>-2.3301124134108607E-3</v>
      </c>
      <c r="R209" s="6">
        <f t="shared" si="111"/>
        <v>8.0024779301768184E-3</v>
      </c>
      <c r="S209" s="6">
        <f t="shared" si="112"/>
        <v>1.0332590343587678E-2</v>
      </c>
      <c r="T209" s="7">
        <f t="shared" si="113"/>
        <v>6.7103653363052469E-3</v>
      </c>
      <c r="U209" s="7">
        <f t="shared" si="114"/>
        <v>0.15334947828727777</v>
      </c>
      <c r="V209" s="7">
        <f t="shared" si="115"/>
        <v>1.1770678665196086</v>
      </c>
      <c r="W209" s="6">
        <f t="shared" si="116"/>
        <v>1.3371277101431915</v>
      </c>
      <c r="X209" s="6">
        <v>4.6010000000000001E-3</v>
      </c>
      <c r="Y209" s="6">
        <v>1.393426382350776</v>
      </c>
      <c r="Z209" s="6">
        <f t="shared" si="117"/>
        <v>124.57270905428555</v>
      </c>
      <c r="AA209" s="6">
        <f t="shared" si="119"/>
        <v>73.929100851484847</v>
      </c>
      <c r="AB209" s="6">
        <f t="shared" si="118"/>
        <v>4.0403047423722471</v>
      </c>
    </row>
    <row r="210" spans="7:28">
      <c r="G210" s="6">
        <v>504855</v>
      </c>
      <c r="H210" s="6">
        <v>9046865</v>
      </c>
      <c r="I210" s="12">
        <f t="shared" si="104"/>
        <v>18093730</v>
      </c>
      <c r="J210" s="6">
        <v>3635232.4228520002</v>
      </c>
      <c r="K210" s="12">
        <f t="shared" si="105"/>
        <v>29081859.382816002</v>
      </c>
      <c r="L210" s="6">
        <f t="shared" si="106"/>
        <v>118.65948</v>
      </c>
      <c r="M210" s="6">
        <f t="shared" si="107"/>
        <v>5242880</v>
      </c>
      <c r="N210" s="13">
        <f t="shared" si="108"/>
        <v>0.62216551430997191</v>
      </c>
      <c r="O210" s="13"/>
      <c r="P210" s="7">
        <f t="shared" si="109"/>
        <v>1.0332590343587678E-2</v>
      </c>
      <c r="Q210" s="7">
        <f t="shared" si="110"/>
        <v>-2.3307496906323603E-3</v>
      </c>
      <c r="R210" s="6">
        <f t="shared" si="111"/>
        <v>8.0018406529553179E-3</v>
      </c>
      <c r="S210" s="6">
        <f t="shared" si="112"/>
        <v>1.0332590343587678E-2</v>
      </c>
      <c r="T210" s="7">
        <f t="shared" si="113"/>
        <v>6.7103653363052469E-3</v>
      </c>
      <c r="U210" s="7">
        <f t="shared" si="114"/>
        <v>0.15339141880863583</v>
      </c>
      <c r="V210" s="7">
        <f t="shared" si="115"/>
        <v>1.1765562091118624</v>
      </c>
      <c r="W210" s="6">
        <f t="shared" si="116"/>
        <v>1.3366579932568035</v>
      </c>
      <c r="X210" s="6">
        <v>4.5989999999999998E-3</v>
      </c>
      <c r="Y210" s="6">
        <v>1.3924419352927648</v>
      </c>
      <c r="Z210" s="6">
        <f t="shared" si="117"/>
        <v>124.67037059333938</v>
      </c>
      <c r="AA210" s="6">
        <f t="shared" si="119"/>
        <v>73.99088177767598</v>
      </c>
      <c r="AB210" s="6">
        <f t="shared" si="118"/>
        <v>4.0061952044149436</v>
      </c>
    </row>
    <row r="211" spans="7:28">
      <c r="G211" s="6">
        <v>504855</v>
      </c>
      <c r="H211" s="6">
        <v>9046865</v>
      </c>
      <c r="I211" s="12">
        <f t="shared" si="104"/>
        <v>18093730</v>
      </c>
      <c r="J211" s="6">
        <v>3635627.1918950002</v>
      </c>
      <c r="K211" s="12">
        <f t="shared" si="105"/>
        <v>29085017.535160001</v>
      </c>
      <c r="L211" s="6">
        <f t="shared" si="106"/>
        <v>118.65948</v>
      </c>
      <c r="M211" s="6">
        <f t="shared" si="107"/>
        <v>5242880</v>
      </c>
      <c r="N211" s="13">
        <f t="shared" si="108"/>
        <v>0.62209795741491425</v>
      </c>
      <c r="O211" s="13"/>
      <c r="P211" s="7">
        <f t="shared" si="109"/>
        <v>1.0332590343587678E-2</v>
      </c>
      <c r="Q211" s="7">
        <f t="shared" si="110"/>
        <v>-2.3310027990220907E-3</v>
      </c>
      <c r="R211" s="6">
        <f t="shared" si="111"/>
        <v>8.001587544565588E-3</v>
      </c>
      <c r="S211" s="6">
        <f t="shared" si="112"/>
        <v>1.0332590343587678E-2</v>
      </c>
      <c r="T211" s="7">
        <f t="shared" si="113"/>
        <v>6.7103653363052469E-3</v>
      </c>
      <c r="U211" s="7">
        <f t="shared" si="114"/>
        <v>0.15340807639103049</v>
      </c>
      <c r="V211" s="7">
        <f t="shared" si="115"/>
        <v>1.1839752415241791</v>
      </c>
      <c r="W211" s="6">
        <f t="shared" si="116"/>
        <v>1.3440936832515149</v>
      </c>
      <c r="X211" s="6">
        <v>4.6280000000000002E-3</v>
      </c>
      <c r="Y211" s="6">
        <v>1.4066397647077882</v>
      </c>
      <c r="Z211" s="6">
        <f t="shared" si="117"/>
        <v>123.26253983551594</v>
      </c>
      <c r="AA211" s="6">
        <f t="shared" si="119"/>
        <v>72.895150055436204</v>
      </c>
      <c r="AB211" s="6">
        <f t="shared" si="118"/>
        <v>4.446488932386071</v>
      </c>
    </row>
    <row r="212" spans="7:28">
      <c r="G212" s="6">
        <v>504855</v>
      </c>
      <c r="H212" s="6">
        <v>9046865</v>
      </c>
      <c r="I212" s="12">
        <f t="shared" si="104"/>
        <v>18093730</v>
      </c>
      <c r="J212" s="6">
        <v>3635561.9770510001</v>
      </c>
      <c r="K212" s="12">
        <f t="shared" si="105"/>
        <v>29084495.816408001</v>
      </c>
      <c r="L212" s="6">
        <f t="shared" si="106"/>
        <v>118.65948</v>
      </c>
      <c r="M212" s="6">
        <f t="shared" si="107"/>
        <v>5242880</v>
      </c>
      <c r="N212" s="13">
        <f t="shared" si="108"/>
        <v>0.62210911663087631</v>
      </c>
      <c r="O212" s="13"/>
      <c r="P212" s="7">
        <f t="shared" si="109"/>
        <v>1.0332590343587678E-2</v>
      </c>
      <c r="Q212" s="7">
        <f t="shared" si="110"/>
        <v>-2.3309609861584834E-3</v>
      </c>
      <c r="R212" s="6">
        <f t="shared" si="111"/>
        <v>8.0016293574291953E-3</v>
      </c>
      <c r="S212" s="6">
        <f t="shared" si="112"/>
        <v>1.0332590343587678E-2</v>
      </c>
      <c r="T212" s="7">
        <f t="shared" si="113"/>
        <v>6.7103653363052469E-3</v>
      </c>
      <c r="U212" s="7">
        <f t="shared" si="114"/>
        <v>0.15340532460069498</v>
      </c>
      <c r="V212" s="7">
        <f t="shared" si="115"/>
        <v>1.1770678665196086</v>
      </c>
      <c r="W212" s="6">
        <f t="shared" si="116"/>
        <v>1.3371835564566088</v>
      </c>
      <c r="X212" s="6">
        <v>4.6010000000000001E-3</v>
      </c>
      <c r="Y212" s="6">
        <v>1.4004361411753881</v>
      </c>
      <c r="Z212" s="6">
        <f t="shared" si="117"/>
        <v>124.57270905428555</v>
      </c>
      <c r="AA212" s="6">
        <f t="shared" si="119"/>
        <v>73.910657627237455</v>
      </c>
      <c r="AB212" s="6">
        <f t="shared" si="118"/>
        <v>4.5166347010789991</v>
      </c>
    </row>
    <row r="213" spans="7:28">
      <c r="G213" s="6">
        <v>504855</v>
      </c>
      <c r="H213" s="6">
        <v>9046865</v>
      </c>
      <c r="I213" s="12">
        <f t="shared" si="104"/>
        <v>18093730</v>
      </c>
      <c r="J213" s="6">
        <v>3635378.140869</v>
      </c>
      <c r="K213" s="12">
        <f t="shared" si="105"/>
        <v>29083025.126952</v>
      </c>
      <c r="L213" s="6">
        <f t="shared" si="106"/>
        <v>118.65948</v>
      </c>
      <c r="M213" s="6">
        <f t="shared" si="107"/>
        <v>5242880</v>
      </c>
      <c r="N213" s="13">
        <f t="shared" si="108"/>
        <v>0.62214057585199645</v>
      </c>
      <c r="O213" s="13"/>
      <c r="P213" s="7">
        <f t="shared" si="109"/>
        <v>1.0332590343587678E-2</v>
      </c>
      <c r="Q213" s="7">
        <f t="shared" si="110"/>
        <v>-2.3308431185576029E-3</v>
      </c>
      <c r="R213" s="6">
        <f t="shared" si="111"/>
        <v>8.0017472250300745E-3</v>
      </c>
      <c r="S213" s="6">
        <f t="shared" si="112"/>
        <v>1.0332590343587678E-2</v>
      </c>
      <c r="T213" s="7">
        <f t="shared" si="113"/>
        <v>6.7103653363052469E-3</v>
      </c>
      <c r="U213" s="7">
        <f t="shared" si="114"/>
        <v>0.15339756749206884</v>
      </c>
      <c r="V213" s="7">
        <f t="shared" si="115"/>
        <v>1.1806494683738304</v>
      </c>
      <c r="W213" s="6">
        <f t="shared" si="116"/>
        <v>1.3407574012022045</v>
      </c>
      <c r="X213" s="6">
        <v>4.6150000000000002E-3</v>
      </c>
      <c r="Y213" s="6">
        <v>1.400978264704525</v>
      </c>
      <c r="Z213" s="6">
        <f t="shared" si="117"/>
        <v>123.89144839843289</v>
      </c>
      <c r="AA213" s="6">
        <f t="shared" si="119"/>
        <v>73.385638678874841</v>
      </c>
      <c r="AB213" s="6">
        <f t="shared" si="118"/>
        <v>4.2984866374798063</v>
      </c>
    </row>
    <row r="214" spans="7:28">
      <c r="G214" s="6">
        <v>504855</v>
      </c>
      <c r="H214" s="6">
        <v>9046865</v>
      </c>
      <c r="I214" s="12">
        <f t="shared" si="104"/>
        <v>18093730</v>
      </c>
      <c r="J214" s="6">
        <v>3636247.2927250001</v>
      </c>
      <c r="K214" s="12">
        <f t="shared" si="105"/>
        <v>29089978.341800001</v>
      </c>
      <c r="L214" s="6">
        <f t="shared" si="106"/>
        <v>118.65948</v>
      </c>
      <c r="M214" s="6">
        <f t="shared" si="107"/>
        <v>5242880</v>
      </c>
      <c r="N214" s="13">
        <f t="shared" si="108"/>
        <v>0.62199186906924364</v>
      </c>
      <c r="O214" s="13"/>
      <c r="P214" s="7">
        <f t="shared" si="109"/>
        <v>1.0332590343587678E-2</v>
      </c>
      <c r="Q214" s="7">
        <f t="shared" si="110"/>
        <v>-2.331400380152969E-3</v>
      </c>
      <c r="R214" s="6">
        <f t="shared" si="111"/>
        <v>8.0011899634347093E-3</v>
      </c>
      <c r="S214" s="6">
        <f t="shared" si="112"/>
        <v>1.0332590343587678E-2</v>
      </c>
      <c r="T214" s="7">
        <f t="shared" si="113"/>
        <v>6.7103653363052469E-3</v>
      </c>
      <c r="U214" s="7">
        <f t="shared" si="114"/>
        <v>0.15343424202091435</v>
      </c>
      <c r="V214" s="7">
        <f t="shared" si="115"/>
        <v>1.182951926708687</v>
      </c>
      <c r="W214" s="6">
        <f t="shared" si="116"/>
        <v>1.3430965340659067</v>
      </c>
      <c r="X214" s="6">
        <v>4.6239999999999996E-3</v>
      </c>
      <c r="Y214" s="6">
        <v>1.4056959999999998</v>
      </c>
      <c r="Z214" s="6">
        <f t="shared" si="117"/>
        <v>123.45567352049478</v>
      </c>
      <c r="AA214" s="6">
        <f t="shared" si="119"/>
        <v>73.036115126183176</v>
      </c>
      <c r="AB214" s="6">
        <f t="shared" si="118"/>
        <v>4.4532719687680098</v>
      </c>
    </row>
    <row r="215" spans="7:28">
      <c r="G215" s="6">
        <v>504855</v>
      </c>
      <c r="H215" s="6">
        <v>9046865</v>
      </c>
      <c r="I215" s="12">
        <f t="shared" si="104"/>
        <v>18093730</v>
      </c>
      <c r="J215" s="6">
        <v>3634713.827393</v>
      </c>
      <c r="K215" s="12">
        <f t="shared" si="105"/>
        <v>29077710.619144</v>
      </c>
      <c r="L215" s="6">
        <f t="shared" si="106"/>
        <v>118.65948</v>
      </c>
      <c r="M215" s="6">
        <f t="shared" si="107"/>
        <v>5242880</v>
      </c>
      <c r="N215" s="13">
        <f t="shared" si="108"/>
        <v>0.62225428394240789</v>
      </c>
      <c r="O215" s="13"/>
      <c r="P215" s="7">
        <f t="shared" si="109"/>
        <v>1.0332590343587678E-2</v>
      </c>
      <c r="Q215" s="7">
        <f t="shared" si="110"/>
        <v>-2.3304171902403551E-3</v>
      </c>
      <c r="R215" s="6">
        <f t="shared" si="111"/>
        <v>8.0021731533473223E-3</v>
      </c>
      <c r="S215" s="6">
        <f t="shared" si="112"/>
        <v>1.0332590343587678E-2</v>
      </c>
      <c r="T215" s="7">
        <f t="shared" si="113"/>
        <v>6.7103653363052469E-3</v>
      </c>
      <c r="U215" s="7">
        <f t="shared" si="114"/>
        <v>0.15336953627569413</v>
      </c>
      <c r="V215" s="7">
        <f t="shared" si="115"/>
        <v>1.1898593017132577</v>
      </c>
      <c r="W215" s="6">
        <f t="shared" si="116"/>
        <v>1.3499392033252571</v>
      </c>
      <c r="X215" s="6">
        <v>4.6509999999999998E-3</v>
      </c>
      <c r="Y215" s="6">
        <v>1.409909611766621</v>
      </c>
      <c r="Z215" s="6">
        <f t="shared" si="117"/>
        <v>122.15846793351277</v>
      </c>
      <c r="AA215" s="6">
        <f t="shared" si="119"/>
        <v>72.052744643029939</v>
      </c>
      <c r="AB215" s="6">
        <f t="shared" si="118"/>
        <v>4.2534931275644556</v>
      </c>
    </row>
    <row r="216" spans="7:28">
      <c r="G216" s="6">
        <v>504855</v>
      </c>
      <c r="H216" s="6">
        <v>9046865</v>
      </c>
      <c r="I216" s="12">
        <f t="shared" si="104"/>
        <v>18093730</v>
      </c>
      <c r="J216" s="6">
        <v>3635067.1350099999</v>
      </c>
      <c r="K216" s="12">
        <f t="shared" si="105"/>
        <v>29080537.080079999</v>
      </c>
      <c r="L216" s="6">
        <f t="shared" si="106"/>
        <v>118.65948</v>
      </c>
      <c r="M216" s="6">
        <f t="shared" si="107"/>
        <v>5242880</v>
      </c>
      <c r="N216" s="13">
        <f t="shared" si="108"/>
        <v>0.62219380440514982</v>
      </c>
      <c r="O216" s="13"/>
      <c r="P216" s="7">
        <f t="shared" si="109"/>
        <v>1.0332590343587678E-2</v>
      </c>
      <c r="Q216" s="7">
        <f t="shared" si="110"/>
        <v>-2.3306437154038753E-3</v>
      </c>
      <c r="R216" s="6">
        <f t="shared" si="111"/>
        <v>8.001946628183803E-3</v>
      </c>
      <c r="S216" s="6">
        <f t="shared" si="112"/>
        <v>1.0332590343587678E-2</v>
      </c>
      <c r="T216" s="7">
        <f t="shared" si="113"/>
        <v>6.7103653363052469E-3</v>
      </c>
      <c r="U216" s="7">
        <f t="shared" si="114"/>
        <v>0.15338444436143489</v>
      </c>
      <c r="V216" s="7">
        <f t="shared" si="115"/>
        <v>1.1775795239273545</v>
      </c>
      <c r="W216" s="6">
        <f t="shared" si="116"/>
        <v>1.3376743336250947</v>
      </c>
      <c r="X216" s="6">
        <v>4.6030000000000003E-3</v>
      </c>
      <c r="Y216" s="6">
        <v>1.3921485812500003</v>
      </c>
      <c r="Z216" s="6">
        <f t="shared" si="117"/>
        <v>124.47513238296062</v>
      </c>
      <c r="AA216" s="6">
        <f t="shared" si="119"/>
        <v>73.841986273817128</v>
      </c>
      <c r="AB216" s="6">
        <f t="shared" si="118"/>
        <v>3.9129621908599415</v>
      </c>
    </row>
    <row r="217" spans="7:28">
      <c r="G217" s="6">
        <v>504855</v>
      </c>
      <c r="H217" s="6">
        <v>9046865</v>
      </c>
      <c r="I217" s="12">
        <f t="shared" si="104"/>
        <v>18093730</v>
      </c>
      <c r="J217" s="6">
        <v>3635965.280762</v>
      </c>
      <c r="K217" s="12">
        <f t="shared" si="105"/>
        <v>29087722.246096</v>
      </c>
      <c r="L217" s="6">
        <f t="shared" si="106"/>
        <v>118.65948</v>
      </c>
      <c r="M217" s="6">
        <f t="shared" si="107"/>
        <v>5242880</v>
      </c>
      <c r="N217" s="13">
        <f t="shared" si="108"/>
        <v>0.62204011186982666</v>
      </c>
      <c r="O217" s="13"/>
      <c r="P217" s="7">
        <f t="shared" si="109"/>
        <v>1.0332590343587678E-2</v>
      </c>
      <c r="Q217" s="7">
        <f t="shared" si="110"/>
        <v>-2.3312195665985496E-3</v>
      </c>
      <c r="R217" s="6">
        <f t="shared" si="111"/>
        <v>8.0013707769891283E-3</v>
      </c>
      <c r="S217" s="6">
        <f t="shared" si="112"/>
        <v>1.0332590343587678E-2</v>
      </c>
      <c r="T217" s="7">
        <f t="shared" si="113"/>
        <v>6.7103653363052469E-3</v>
      </c>
      <c r="U217" s="7">
        <f t="shared" si="114"/>
        <v>0.1534223423099485</v>
      </c>
      <c r="V217" s="7">
        <f t="shared" si="115"/>
        <v>1.187301014674528</v>
      </c>
      <c r="W217" s="6">
        <f t="shared" si="116"/>
        <v>1.3474337223207817</v>
      </c>
      <c r="X217" s="6">
        <v>4.6410000000000002E-3</v>
      </c>
      <c r="Y217" s="6">
        <v>1.4059500000019112</v>
      </c>
      <c r="Z217" s="6">
        <f t="shared" si="117"/>
        <v>122.63715456987023</v>
      </c>
      <c r="AA217" s="6">
        <f t="shared" si="119"/>
        <v>72.406179206833173</v>
      </c>
      <c r="AB217" s="6">
        <f t="shared" si="118"/>
        <v>4.1620454270101988</v>
      </c>
    </row>
    <row r="218" spans="7:28">
      <c r="G218" s="6">
        <v>1270432</v>
      </c>
      <c r="H218" s="6">
        <v>8814880</v>
      </c>
      <c r="I218" s="12">
        <f t="shared" si="104"/>
        <v>17629760</v>
      </c>
      <c r="J218" s="6">
        <v>2281565.109619</v>
      </c>
      <c r="K218" s="12">
        <f t="shared" si="105"/>
        <v>18252520.876952</v>
      </c>
      <c r="L218" s="6">
        <f t="shared" si="106"/>
        <v>131.18719999999999</v>
      </c>
      <c r="M218" s="6">
        <f t="shared" si="107"/>
        <v>5242880</v>
      </c>
      <c r="N218" s="13">
        <f t="shared" si="108"/>
        <v>0.96588082922078022</v>
      </c>
      <c r="O218" s="13"/>
      <c r="P218" s="7">
        <f t="shared" si="109"/>
        <v>1.0067636022852574E-2</v>
      </c>
      <c r="Q218" s="7">
        <f t="shared" si="110"/>
        <v>-1.462838287855624E-3</v>
      </c>
      <c r="R218" s="6">
        <f t="shared" si="111"/>
        <v>8.6047977349969496E-3</v>
      </c>
      <c r="S218" s="6">
        <f t="shared" si="112"/>
        <v>1.0067636022852574E-2</v>
      </c>
      <c r="T218" s="7">
        <f t="shared" si="113"/>
        <v>6.5382942263082734E-3</v>
      </c>
      <c r="U218" s="7">
        <f t="shared" si="114"/>
        <v>9.627238882133711E-2</v>
      </c>
      <c r="V218" s="7">
        <f t="shared" si="115"/>
        <v>0.7843708060745751</v>
      </c>
      <c r="W218" s="6">
        <f t="shared" si="116"/>
        <v>0.8871814891222205</v>
      </c>
      <c r="X218" s="6">
        <v>3.0660000000000001E-3</v>
      </c>
      <c r="Y218" s="6">
        <v>0.95330301818098206</v>
      </c>
      <c r="Z218" s="6">
        <f t="shared" si="117"/>
        <v>228.36386245442185</v>
      </c>
      <c r="AA218" s="6">
        <f t="shared" si="119"/>
        <v>180.65224184595399</v>
      </c>
      <c r="AB218" s="6">
        <f t="shared" si="118"/>
        <v>6.936045286516503</v>
      </c>
    </row>
    <row r="219" spans="7:28">
      <c r="G219" s="6">
        <v>1270432</v>
      </c>
      <c r="H219" s="6">
        <v>8814880</v>
      </c>
      <c r="I219" s="12">
        <f t="shared" si="104"/>
        <v>17629760</v>
      </c>
      <c r="J219" s="6">
        <v>2279063.250244</v>
      </c>
      <c r="K219" s="12">
        <f t="shared" si="105"/>
        <v>18232506.001952</v>
      </c>
      <c r="L219" s="6">
        <f t="shared" si="106"/>
        <v>131.18719999999999</v>
      </c>
      <c r="M219" s="6">
        <f t="shared" si="107"/>
        <v>5242880</v>
      </c>
      <c r="N219" s="13">
        <f t="shared" si="108"/>
        <v>0.9669411323990531</v>
      </c>
      <c r="O219" s="13"/>
      <c r="P219" s="7">
        <f t="shared" si="109"/>
        <v>1.0067636022852574E-2</v>
      </c>
      <c r="Q219" s="7">
        <f t="shared" si="110"/>
        <v>-1.461234206661907E-3</v>
      </c>
      <c r="R219" s="6">
        <f t="shared" si="111"/>
        <v>8.6064018161906668E-3</v>
      </c>
      <c r="S219" s="6">
        <f t="shared" si="112"/>
        <v>1.0067636022852574E-2</v>
      </c>
      <c r="T219" s="7">
        <f t="shared" si="113"/>
        <v>6.5382942263082734E-3</v>
      </c>
      <c r="U219" s="7">
        <f t="shared" si="114"/>
        <v>9.6166820947113027E-2</v>
      </c>
      <c r="V219" s="7">
        <f t="shared" si="115"/>
        <v>0.78360331996295607</v>
      </c>
      <c r="W219" s="6">
        <f t="shared" si="116"/>
        <v>0.88630843513637736</v>
      </c>
      <c r="X219" s="6">
        <v>3.0630000000000002E-3</v>
      </c>
      <c r="Y219" s="6">
        <v>0.95743254</v>
      </c>
      <c r="Z219" s="6">
        <f t="shared" si="117"/>
        <v>228.68547250579735</v>
      </c>
      <c r="AA219" s="6">
        <f t="shared" si="119"/>
        <v>180.97949122398521</v>
      </c>
      <c r="AB219" s="6">
        <f t="shared" si="118"/>
        <v>7.4286283254612009</v>
      </c>
    </row>
    <row r="220" spans="7:28">
      <c r="G220" s="6">
        <v>415863</v>
      </c>
      <c r="H220" s="6">
        <v>10328399</v>
      </c>
      <c r="I220" s="12">
        <f t="shared" si="104"/>
        <v>20656798</v>
      </c>
      <c r="J220" s="6">
        <v>4222652.8027339997</v>
      </c>
      <c r="K220" s="12">
        <f t="shared" si="105"/>
        <v>33781222.421871997</v>
      </c>
      <c r="L220" s="6">
        <f t="shared" si="106"/>
        <v>132.258048</v>
      </c>
      <c r="M220" s="6">
        <f t="shared" si="107"/>
        <v>5242880</v>
      </c>
      <c r="N220" s="13">
        <f t="shared" si="108"/>
        <v>0.61148758153362581</v>
      </c>
      <c r="O220" s="13"/>
      <c r="P220" s="7">
        <f t="shared" si="109"/>
        <v>1.1796253815229987E-2</v>
      </c>
      <c r="Q220" s="7">
        <f t="shared" si="110"/>
        <v>-2.7073775673189826E-3</v>
      </c>
      <c r="R220" s="6">
        <f t="shared" si="111"/>
        <v>9.0888762479110052E-3</v>
      </c>
      <c r="S220" s="6">
        <f t="shared" si="112"/>
        <v>1.1796253815229987E-2</v>
      </c>
      <c r="T220" s="7">
        <f t="shared" si="113"/>
        <v>7.6609223890408201E-3</v>
      </c>
      <c r="U220" s="7">
        <f t="shared" si="114"/>
        <v>0.17817807204730721</v>
      </c>
      <c r="V220" s="7">
        <f t="shared" si="115"/>
        <v>1.4039879268549471</v>
      </c>
      <c r="W220" s="6">
        <f t="shared" si="116"/>
        <v>1.5898269212912952</v>
      </c>
      <c r="X220" s="6">
        <v>5.4879999999999998E-3</v>
      </c>
      <c r="Y220" s="6">
        <v>1.6399973333315039</v>
      </c>
      <c r="Z220" s="6">
        <f t="shared" si="117"/>
        <v>114.94631587518198</v>
      </c>
      <c r="AA220" s="6">
        <f t="shared" si="119"/>
        <v>65.613634254938148</v>
      </c>
      <c r="AB220" s="6">
        <f t="shared" si="118"/>
        <v>3.0591764401404293</v>
      </c>
    </row>
    <row r="221" spans="7:28">
      <c r="G221" s="6">
        <v>820878</v>
      </c>
      <c r="H221" s="6">
        <v>9837214</v>
      </c>
      <c r="I221" s="12">
        <f t="shared" si="104"/>
        <v>19674428</v>
      </c>
      <c r="J221" s="6">
        <v>1995896.0214839999</v>
      </c>
      <c r="K221" s="12">
        <f t="shared" si="105"/>
        <v>15967168.171871999</v>
      </c>
      <c r="L221" s="6">
        <f t="shared" si="106"/>
        <v>134.46412799999999</v>
      </c>
      <c r="M221" s="6">
        <f t="shared" si="107"/>
        <v>5242880</v>
      </c>
      <c r="N221" s="13">
        <f t="shared" si="108"/>
        <v>1.2321801704737327</v>
      </c>
      <c r="O221" s="13"/>
      <c r="P221" s="7">
        <f t="shared" si="109"/>
        <v>1.1235262423414688E-2</v>
      </c>
      <c r="Q221" s="7">
        <f t="shared" si="110"/>
        <v>-1.2796799471101064E-3</v>
      </c>
      <c r="R221" s="6">
        <f t="shared" si="111"/>
        <v>9.9555824763045819E-3</v>
      </c>
      <c r="S221" s="6">
        <f t="shared" si="112"/>
        <v>1.1235262423414688E-2</v>
      </c>
      <c r="T221" s="7">
        <f t="shared" si="113"/>
        <v>7.2965938843363625E-3</v>
      </c>
      <c r="U221" s="7">
        <f t="shared" si="114"/>
        <v>8.4218362656919593E-2</v>
      </c>
      <c r="V221" s="7">
        <f t="shared" si="115"/>
        <v>5.5632509944219537</v>
      </c>
      <c r="W221" s="6">
        <f t="shared" si="116"/>
        <v>5.6547659509632098</v>
      </c>
      <c r="X221" s="6">
        <v>2.1746000000000001E-2</v>
      </c>
      <c r="Y221" s="6">
        <v>4.9426483399999999</v>
      </c>
      <c r="Z221" s="6">
        <f t="shared" si="117"/>
        <v>48.334119270602926</v>
      </c>
      <c r="AA221" s="6">
        <f t="shared" si="119"/>
        <v>54.218787472157729</v>
      </c>
      <c r="AB221" s="6">
        <f t="shared" si="118"/>
        <v>14.407612315854337</v>
      </c>
    </row>
    <row r="222" spans="7:28">
      <c r="G222" s="6">
        <v>914898</v>
      </c>
      <c r="H222" s="6">
        <v>9702186</v>
      </c>
      <c r="I222" s="12">
        <f t="shared" si="104"/>
        <v>19404372</v>
      </c>
      <c r="J222" s="6">
        <v>4013523.9799799998</v>
      </c>
      <c r="K222" s="12">
        <f t="shared" si="105"/>
        <v>32108191.839839999</v>
      </c>
      <c r="L222" s="6">
        <f t="shared" si="106"/>
        <v>134.72419199999999</v>
      </c>
      <c r="M222" s="6">
        <f t="shared" si="107"/>
        <v>5242880</v>
      </c>
      <c r="N222" s="13">
        <f t="shared" si="108"/>
        <v>0.60434334318144201</v>
      </c>
      <c r="O222" s="13"/>
      <c r="P222" s="7">
        <f t="shared" si="109"/>
        <v>1.1081044469580519E-2</v>
      </c>
      <c r="Q222" s="7">
        <f t="shared" si="110"/>
        <v>-2.5732934477253897E-3</v>
      </c>
      <c r="R222" s="6">
        <f t="shared" si="111"/>
        <v>8.5077510218551297E-3</v>
      </c>
      <c r="S222" s="6">
        <f t="shared" si="112"/>
        <v>1.1081044469580519E-2</v>
      </c>
      <c r="T222" s="7">
        <f t="shared" si="113"/>
        <v>7.1964390560471563E-3</v>
      </c>
      <c r="U222" s="7">
        <f t="shared" si="114"/>
        <v>0.16935372105550769</v>
      </c>
      <c r="V222" s="7">
        <f t="shared" si="115"/>
        <v>1.3100987925335612</v>
      </c>
      <c r="W222" s="6">
        <f t="shared" si="116"/>
        <v>1.4866489526451161</v>
      </c>
      <c r="X222" s="6">
        <v>5.1209999999999997E-3</v>
      </c>
      <c r="Y222" s="6">
        <v>1.563042999998862</v>
      </c>
      <c r="Z222" s="6">
        <f t="shared" si="117"/>
        <v>116.38438722086543</v>
      </c>
      <c r="AA222" s="6">
        <f t="shared" si="119"/>
        <v>66.134563988579004</v>
      </c>
      <c r="AB222" s="6">
        <f t="shared" si="118"/>
        <v>4.8875205195123552</v>
      </c>
    </row>
    <row r="223" spans="7:28">
      <c r="G223" s="6">
        <v>181343</v>
      </c>
      <c r="H223" s="6">
        <v>11063545</v>
      </c>
      <c r="I223" s="12">
        <f t="shared" ref="I223:I286" si="120">2*H223</f>
        <v>22127090</v>
      </c>
      <c r="J223" s="6">
        <v>2274086.7304690001</v>
      </c>
      <c r="K223" s="12">
        <f t="shared" ref="K223:K286" si="121">J223*8</f>
        <v>18192693.843752</v>
      </c>
      <c r="L223" s="6">
        <f t="shared" ref="L223:L286" si="122">((H223+2*G223)*8+(G223+H223)*4)/1000000</f>
        <v>136.38939999999999</v>
      </c>
      <c r="M223" s="6">
        <f t="shared" ref="M223:M286" si="123">40*2^20/8</f>
        <v>5242880</v>
      </c>
      <c r="N223" s="13">
        <f t="shared" ref="N223:N286" si="124">I223/K223</f>
        <v>1.2162624287551129</v>
      </c>
      <c r="O223" s="13"/>
      <c r="P223" s="7">
        <f t="shared" ref="P223:P286" si="125">$B$31*I223</f>
        <v>1.2635877536897891E-2</v>
      </c>
      <c r="Q223" s="7">
        <f t="shared" ref="Q223:Q286" si="126">$C$31*K223</f>
        <v>-1.4580434830500982E-3</v>
      </c>
      <c r="R223" s="6">
        <f t="shared" ref="R223:R286" si="127">P223+Q223</f>
        <v>1.1177834053847792E-2</v>
      </c>
      <c r="S223" s="6">
        <f t="shared" ref="S223:S286" si="128">MAX(P223,Q223)</f>
        <v>1.2635877536897891E-2</v>
      </c>
      <c r="T223" s="7">
        <f t="shared" ref="T223:T286" si="129">$D$31*I223</f>
        <v>8.2062050074421626E-3</v>
      </c>
      <c r="U223" s="7">
        <f t="shared" ref="U223:U286" si="130">$E$31*K223</f>
        <v>9.5956832880265408E-2</v>
      </c>
      <c r="V223" s="7">
        <f t="shared" ref="V223:V286" si="131">X223*$F$31</f>
        <v>0.74036826900842145</v>
      </c>
      <c r="W223" s="6">
        <f t="shared" ref="W223:W286" si="132">SUM(T223:V223)</f>
        <v>0.84453130689612899</v>
      </c>
      <c r="X223" s="6">
        <v>2.8939999999999999E-3</v>
      </c>
      <c r="Y223" s="6">
        <v>0.87028368</v>
      </c>
      <c r="Z223" s="6">
        <f t="shared" ref="Z223:Z286" si="133">ABS(S223-X223)/ABS(X223)*100</f>
        <v>336.62327356247033</v>
      </c>
      <c r="AA223" s="6">
        <f t="shared" si="119"/>
        <v>286.24167428637844</v>
      </c>
      <c r="AB223" s="6">
        <f t="shared" ref="AB223:AB286" si="134">ABS(W223-Y223)/ABS(Y223)*100</f>
        <v>2.9590780219928998</v>
      </c>
    </row>
    <row r="224" spans="7:28">
      <c r="G224" s="6">
        <v>2063494</v>
      </c>
      <c r="H224" s="6">
        <v>8130343</v>
      </c>
      <c r="I224" s="12">
        <f t="shared" si="120"/>
        <v>16260686</v>
      </c>
      <c r="J224" s="6">
        <v>3853114.0849609999</v>
      </c>
      <c r="K224" s="12">
        <f t="shared" si="121"/>
        <v>30824912.679687999</v>
      </c>
      <c r="L224" s="6">
        <f t="shared" si="122"/>
        <v>138.83399600000001</v>
      </c>
      <c r="M224" s="6">
        <f t="shared" si="123"/>
        <v>5242880</v>
      </c>
      <c r="N224" s="13">
        <f t="shared" si="124"/>
        <v>0.52751766627760599</v>
      </c>
      <c r="O224" s="13"/>
      <c r="P224" s="7">
        <f t="shared" si="125"/>
        <v>9.2858137677367444E-3</v>
      </c>
      <c r="Q224" s="7">
        <f t="shared" si="126"/>
        <v>-2.4704457423518271E-3</v>
      </c>
      <c r="R224" s="6">
        <f t="shared" si="127"/>
        <v>6.8153680253849169E-3</v>
      </c>
      <c r="S224" s="6">
        <f t="shared" si="128"/>
        <v>9.2858137677367444E-3</v>
      </c>
      <c r="T224" s="7">
        <f t="shared" si="129"/>
        <v>6.0305500125703224E-3</v>
      </c>
      <c r="U224" s="7">
        <f t="shared" si="130"/>
        <v>0.16258510256684319</v>
      </c>
      <c r="V224" s="7">
        <f t="shared" si="131"/>
        <v>2.1904053625605062</v>
      </c>
      <c r="W224" s="6">
        <f t="shared" si="132"/>
        <v>2.3590210151399198</v>
      </c>
      <c r="X224" s="6">
        <v>8.5620000000000002E-3</v>
      </c>
      <c r="Y224" s="6">
        <v>2.345880975</v>
      </c>
      <c r="Z224" s="6">
        <f t="shared" si="133"/>
        <v>8.4537931293709896</v>
      </c>
      <c r="AA224" s="6">
        <f t="shared" ref="AA224:AA287" si="135">ABS(R224-X224)/ABS(X224)*100</f>
        <v>20.39981283129039</v>
      </c>
      <c r="AB224" s="6">
        <f t="shared" si="134"/>
        <v>0.56013243126794876</v>
      </c>
    </row>
    <row r="225" spans="7:28">
      <c r="G225" s="6">
        <v>589446</v>
      </c>
      <c r="H225" s="6">
        <v>11174185</v>
      </c>
      <c r="I225" s="12">
        <f t="shared" si="120"/>
        <v>22348370</v>
      </c>
      <c r="J225" s="6">
        <v>4587775.4472660003</v>
      </c>
      <c r="K225" s="12">
        <f t="shared" si="121"/>
        <v>36702203.578128003</v>
      </c>
      <c r="L225" s="6">
        <f t="shared" si="122"/>
        <v>145.87914000000001</v>
      </c>
      <c r="M225" s="6">
        <f t="shared" si="123"/>
        <v>5242880</v>
      </c>
      <c r="N225" s="13">
        <f t="shared" si="124"/>
        <v>0.60891085060947392</v>
      </c>
      <c r="O225" s="13"/>
      <c r="P225" s="7">
        <f t="shared" si="125"/>
        <v>1.2762241508905271E-2</v>
      </c>
      <c r="Q225" s="7">
        <f t="shared" si="126"/>
        <v>-2.9414780021181901E-3</v>
      </c>
      <c r="R225" s="6">
        <f t="shared" si="127"/>
        <v>9.8207635067870808E-3</v>
      </c>
      <c r="S225" s="6">
        <f t="shared" si="128"/>
        <v>1.2762241508905271E-2</v>
      </c>
      <c r="T225" s="7">
        <f t="shared" si="129"/>
        <v>8.288270432405263E-3</v>
      </c>
      <c r="U225" s="7">
        <f t="shared" si="130"/>
        <v>0.19358470193205746</v>
      </c>
      <c r="V225" s="7">
        <f t="shared" si="131"/>
        <v>2.8957250991383283</v>
      </c>
      <c r="W225" s="6">
        <f t="shared" si="132"/>
        <v>3.0975980715027909</v>
      </c>
      <c r="X225" s="6">
        <v>1.1318999999999999E-2</v>
      </c>
      <c r="Y225" s="6">
        <v>2.9731617300000002</v>
      </c>
      <c r="Z225" s="6">
        <f t="shared" si="133"/>
        <v>12.750609673162575</v>
      </c>
      <c r="AA225" s="6">
        <f t="shared" si="135"/>
        <v>13.236474010185692</v>
      </c>
      <c r="AB225" s="6">
        <f t="shared" si="134"/>
        <v>4.1853203021952901</v>
      </c>
    </row>
    <row r="226" spans="7:28">
      <c r="G226" s="6">
        <v>22283</v>
      </c>
      <c r="H226" s="6">
        <v>12345963</v>
      </c>
      <c r="I226" s="12">
        <f t="shared" si="120"/>
        <v>24691926</v>
      </c>
      <c r="J226" s="6">
        <v>4811502.3681640001</v>
      </c>
      <c r="K226" s="12">
        <f t="shared" si="121"/>
        <v>38492018.945312001</v>
      </c>
      <c r="L226" s="6">
        <f t="shared" si="122"/>
        <v>148.597216</v>
      </c>
      <c r="M226" s="6">
        <f t="shared" si="123"/>
        <v>5242880</v>
      </c>
      <c r="N226" s="13">
        <f t="shared" si="124"/>
        <v>0.64148170650859726</v>
      </c>
      <c r="O226" s="13"/>
      <c r="P226" s="7">
        <f t="shared" si="125"/>
        <v>1.410055064114373E-2</v>
      </c>
      <c r="Q226" s="7">
        <f t="shared" si="126"/>
        <v>-3.0849217743488641E-3</v>
      </c>
      <c r="R226" s="6">
        <f t="shared" si="127"/>
        <v>1.1015628866794866E-2</v>
      </c>
      <c r="S226" s="6">
        <f t="shared" si="128"/>
        <v>1.410055064114373E-2</v>
      </c>
      <c r="T226" s="7">
        <f t="shared" si="129"/>
        <v>9.1574177528356109E-3</v>
      </c>
      <c r="U226" s="7">
        <f t="shared" si="130"/>
        <v>0.20302503086577328</v>
      </c>
      <c r="V226" s="7">
        <f t="shared" si="131"/>
        <v>1.9885565152047202</v>
      </c>
      <c r="W226" s="6">
        <f t="shared" si="132"/>
        <v>2.200738963823329</v>
      </c>
      <c r="X226" s="6">
        <v>7.7730000000000004E-3</v>
      </c>
      <c r="Y226" s="6">
        <v>2.2129731000000001</v>
      </c>
      <c r="Z226" s="6">
        <f t="shared" si="133"/>
        <v>81.404227983323423</v>
      </c>
      <c r="AA226" s="6">
        <f t="shared" si="135"/>
        <v>41.716568465134003</v>
      </c>
      <c r="AB226" s="6">
        <f t="shared" si="134"/>
        <v>0.55283709398325398</v>
      </c>
    </row>
    <row r="227" spans="7:28">
      <c r="G227" s="6">
        <v>1489752</v>
      </c>
      <c r="H227" s="6">
        <v>10319760</v>
      </c>
      <c r="I227" s="12">
        <f t="shared" si="120"/>
        <v>20639520</v>
      </c>
      <c r="J227" s="6">
        <v>2737644.4697270002</v>
      </c>
      <c r="K227" s="12">
        <f t="shared" si="121"/>
        <v>21901155.757816002</v>
      </c>
      <c r="L227" s="6">
        <f t="shared" si="122"/>
        <v>153.63216</v>
      </c>
      <c r="M227" s="6">
        <f t="shared" si="123"/>
        <v>5242880</v>
      </c>
      <c r="N227" s="13">
        <f t="shared" si="124"/>
        <v>0.94239410139961433</v>
      </c>
      <c r="O227" s="13"/>
      <c r="P227" s="7">
        <f t="shared" si="125"/>
        <v>1.1786387054978977E-2</v>
      </c>
      <c r="Q227" s="7">
        <f t="shared" si="126"/>
        <v>-1.7552561318408377E-3</v>
      </c>
      <c r="R227" s="6">
        <f t="shared" si="127"/>
        <v>1.003113092313814E-2</v>
      </c>
      <c r="S227" s="6">
        <f t="shared" si="128"/>
        <v>1.1786387054978977E-2</v>
      </c>
      <c r="T227" s="7">
        <f t="shared" si="129"/>
        <v>7.6545145509510134E-3</v>
      </c>
      <c r="U227" s="7">
        <f t="shared" si="130"/>
        <v>0.11551700704616447</v>
      </c>
      <c r="V227" s="7">
        <f t="shared" si="131"/>
        <v>0.91612258856916284</v>
      </c>
      <c r="W227" s="6">
        <f t="shared" si="132"/>
        <v>1.0392941101662783</v>
      </c>
      <c r="X227" s="6">
        <v>3.581E-3</v>
      </c>
      <c r="Y227" s="6">
        <v>1.1189729750000001</v>
      </c>
      <c r="Z227" s="6">
        <f t="shared" si="133"/>
        <v>229.13675104660646</v>
      </c>
      <c r="AA227" s="6">
        <f t="shared" si="135"/>
        <v>180.12094172404747</v>
      </c>
      <c r="AB227" s="6">
        <f t="shared" si="134"/>
        <v>7.1207139594878841</v>
      </c>
    </row>
    <row r="228" spans="7:28">
      <c r="G228" s="6">
        <v>1465137</v>
      </c>
      <c r="H228" s="6">
        <v>11235263</v>
      </c>
      <c r="I228" s="12">
        <f t="shared" si="120"/>
        <v>22470526</v>
      </c>
      <c r="J228" s="6">
        <v>4932390.6455079997</v>
      </c>
      <c r="K228" s="12">
        <f t="shared" si="121"/>
        <v>39459125.164063998</v>
      </c>
      <c r="L228" s="6">
        <f t="shared" si="122"/>
        <v>164.12589600000001</v>
      </c>
      <c r="M228" s="6">
        <f t="shared" si="123"/>
        <v>5242880</v>
      </c>
      <c r="N228" s="13">
        <f t="shared" si="124"/>
        <v>0.5694633600357728</v>
      </c>
      <c r="O228" s="13"/>
      <c r="P228" s="7">
        <f t="shared" si="125"/>
        <v>1.2831999812251861E-2</v>
      </c>
      <c r="Q228" s="7">
        <f t="shared" si="126"/>
        <v>-3.1624299725178146E-3</v>
      </c>
      <c r="R228" s="6">
        <f t="shared" si="127"/>
        <v>9.6695698397340473E-3</v>
      </c>
      <c r="S228" s="6">
        <f t="shared" si="128"/>
        <v>1.2831999812251861E-2</v>
      </c>
      <c r="T228" s="7">
        <f t="shared" si="129"/>
        <v>8.3335740479683184E-3</v>
      </c>
      <c r="U228" s="7">
        <f t="shared" si="130"/>
        <v>0.20812600439983414</v>
      </c>
      <c r="V228" s="7">
        <f t="shared" si="131"/>
        <v>1.6109533482881926</v>
      </c>
      <c r="W228" s="6">
        <f t="shared" si="132"/>
        <v>1.8274129267359951</v>
      </c>
      <c r="X228" s="6">
        <v>6.2969999999999996E-3</v>
      </c>
      <c r="Y228" s="6">
        <v>1.9632328636380809</v>
      </c>
      <c r="Z228" s="6">
        <f t="shared" si="133"/>
        <v>103.77957459507483</v>
      </c>
      <c r="AA228" s="6">
        <f t="shared" si="135"/>
        <v>53.558358579228958</v>
      </c>
      <c r="AB228" s="6">
        <f t="shared" si="134"/>
        <v>6.9181776353517703</v>
      </c>
    </row>
    <row r="229" spans="7:28">
      <c r="G229" s="6">
        <v>1696415</v>
      </c>
      <c r="H229" s="6">
        <v>11095298</v>
      </c>
      <c r="I229" s="12">
        <f t="shared" si="120"/>
        <v>22190596</v>
      </c>
      <c r="J229" s="6">
        <v>5283441.1601560004</v>
      </c>
      <c r="K229" s="12">
        <f t="shared" si="121"/>
        <v>42267529.281248003</v>
      </c>
      <c r="L229" s="6">
        <f t="shared" si="122"/>
        <v>167.071876</v>
      </c>
      <c r="M229" s="6">
        <f t="shared" si="123"/>
        <v>5242880</v>
      </c>
      <c r="N229" s="13">
        <f t="shared" si="124"/>
        <v>0.52500338622453768</v>
      </c>
      <c r="O229" s="13"/>
      <c r="P229" s="7">
        <f t="shared" si="125"/>
        <v>1.2672143220223545E-2</v>
      </c>
      <c r="Q229" s="7">
        <f t="shared" si="126"/>
        <v>-3.3875079821847278E-3</v>
      </c>
      <c r="R229" s="6">
        <f t="shared" si="127"/>
        <v>9.2846352380388172E-3</v>
      </c>
      <c r="S229" s="6">
        <f t="shared" si="128"/>
        <v>1.2672143220223545E-2</v>
      </c>
      <c r="T229" s="7">
        <f t="shared" si="129"/>
        <v>8.2297572800276043E-3</v>
      </c>
      <c r="U229" s="7">
        <f t="shared" si="130"/>
        <v>0.22293884997659988</v>
      </c>
      <c r="V229" s="7">
        <f t="shared" si="131"/>
        <v>4.3716008917815845</v>
      </c>
      <c r="W229" s="6">
        <f t="shared" si="132"/>
        <v>4.602769499038212</v>
      </c>
      <c r="X229" s="6">
        <v>1.7087999999999999E-2</v>
      </c>
      <c r="Y229" s="6">
        <v>4.3221959999999999</v>
      </c>
      <c r="Z229" s="6">
        <f t="shared" si="133"/>
        <v>25.841858495882814</v>
      </c>
      <c r="AA229" s="6">
        <f t="shared" si="135"/>
        <v>45.665758204360849</v>
      </c>
      <c r="AB229" s="6">
        <f t="shared" si="134"/>
        <v>6.4914570981559381</v>
      </c>
    </row>
    <row r="230" spans="7:28">
      <c r="G230" s="6">
        <v>986703</v>
      </c>
      <c r="H230" s="6">
        <v>12437739</v>
      </c>
      <c r="I230" s="12">
        <f t="shared" si="120"/>
        <v>24875478</v>
      </c>
      <c r="J230" s="6">
        <v>5211530.3056640001</v>
      </c>
      <c r="K230" s="12">
        <f t="shared" si="121"/>
        <v>41692242.445312001</v>
      </c>
      <c r="L230" s="6">
        <f t="shared" si="122"/>
        <v>168.98692800000001</v>
      </c>
      <c r="M230" s="6">
        <f t="shared" si="123"/>
        <v>5242880</v>
      </c>
      <c r="N230" s="13">
        <f t="shared" si="124"/>
        <v>0.59664524000188601</v>
      </c>
      <c r="O230" s="13"/>
      <c r="P230" s="7">
        <f t="shared" si="125"/>
        <v>1.4205369692978051E-2</v>
      </c>
      <c r="Q230" s="7">
        <f t="shared" si="126"/>
        <v>-3.341401933832297E-3</v>
      </c>
      <c r="R230" s="6">
        <f t="shared" si="127"/>
        <v>1.0863967759145754E-2</v>
      </c>
      <c r="S230" s="6">
        <f t="shared" si="128"/>
        <v>1.4205369692978051E-2</v>
      </c>
      <c r="T230" s="7">
        <f t="shared" si="129"/>
        <v>9.2254911118505572E-3</v>
      </c>
      <c r="U230" s="7">
        <f t="shared" si="130"/>
        <v>0.21990451634529512</v>
      </c>
      <c r="V230" s="7">
        <f t="shared" si="131"/>
        <v>1.6672356631402496</v>
      </c>
      <c r="W230" s="6">
        <f t="shared" si="132"/>
        <v>1.8963656705973952</v>
      </c>
      <c r="X230" s="6">
        <v>6.5170000000000002E-3</v>
      </c>
      <c r="Y230" s="6">
        <v>1.9883959454539528</v>
      </c>
      <c r="Z230" s="6">
        <f t="shared" si="133"/>
        <v>117.97406311152447</v>
      </c>
      <c r="AA230" s="6">
        <f t="shared" si="135"/>
        <v>66.701975742607843</v>
      </c>
      <c r="AB230" s="6">
        <f t="shared" si="134"/>
        <v>4.6283676582103954</v>
      </c>
    </row>
    <row r="231" spans="7:28">
      <c r="G231" s="6">
        <v>343791</v>
      </c>
      <c r="H231" s="6">
        <v>13590452</v>
      </c>
      <c r="I231" s="12">
        <f t="shared" si="120"/>
        <v>27180904</v>
      </c>
      <c r="J231" s="6">
        <v>5537771.9697270002</v>
      </c>
      <c r="K231" s="12">
        <f t="shared" si="121"/>
        <v>44302175.757816002</v>
      </c>
      <c r="L231" s="6">
        <f t="shared" si="122"/>
        <v>169.96124399999999</v>
      </c>
      <c r="M231" s="6">
        <f t="shared" si="123"/>
        <v>5242880</v>
      </c>
      <c r="N231" s="13">
        <f t="shared" si="124"/>
        <v>0.61353429115057889</v>
      </c>
      <c r="O231" s="13"/>
      <c r="P231" s="7">
        <f t="shared" si="125"/>
        <v>1.5521904339259164E-2</v>
      </c>
      <c r="Q231" s="7">
        <f t="shared" si="126"/>
        <v>-3.5505736095706162E-3</v>
      </c>
      <c r="R231" s="6">
        <f t="shared" si="127"/>
        <v>1.1971330729688548E-2</v>
      </c>
      <c r="S231" s="6">
        <f t="shared" si="128"/>
        <v>1.5521904339259164E-2</v>
      </c>
      <c r="T231" s="7">
        <f t="shared" si="129"/>
        <v>1.0080497277843797E-2</v>
      </c>
      <c r="U231" s="7">
        <f t="shared" si="130"/>
        <v>0.23367053345345384</v>
      </c>
      <c r="V231" s="7">
        <f t="shared" si="131"/>
        <v>2.6363147934111204</v>
      </c>
      <c r="W231" s="6">
        <f t="shared" si="132"/>
        <v>2.880065824142418</v>
      </c>
      <c r="X231" s="6">
        <v>1.0305E-2</v>
      </c>
      <c r="Y231" s="6">
        <v>2.8258599999977103</v>
      </c>
      <c r="Z231" s="6">
        <f t="shared" si="133"/>
        <v>50.624981458119009</v>
      </c>
      <c r="AA231" s="6">
        <f t="shared" si="135"/>
        <v>16.170118677229965</v>
      </c>
      <c r="AB231" s="6">
        <f t="shared" si="134"/>
        <v>1.918206285688306</v>
      </c>
    </row>
    <row r="232" spans="7:28">
      <c r="G232" s="6">
        <v>72000</v>
      </c>
      <c r="H232" s="6">
        <v>14393817</v>
      </c>
      <c r="I232" s="12">
        <f t="shared" si="120"/>
        <v>28787634</v>
      </c>
      <c r="J232" s="6">
        <v>5714927.5654300004</v>
      </c>
      <c r="K232" s="12">
        <f t="shared" si="121"/>
        <v>45719420.523440003</v>
      </c>
      <c r="L232" s="6">
        <f t="shared" si="122"/>
        <v>174.16580400000001</v>
      </c>
      <c r="M232" s="6">
        <f t="shared" si="123"/>
        <v>5242880</v>
      </c>
      <c r="N232" s="13">
        <f t="shared" si="124"/>
        <v>0.62965876798986975</v>
      </c>
      <c r="O232" s="13"/>
      <c r="P232" s="7">
        <f t="shared" si="125"/>
        <v>1.643944223126665E-2</v>
      </c>
      <c r="Q232" s="7">
        <f t="shared" si="126"/>
        <v>-3.6641579150150029E-3</v>
      </c>
      <c r="R232" s="6">
        <f t="shared" si="127"/>
        <v>1.2775284316251648E-2</v>
      </c>
      <c r="S232" s="6">
        <f t="shared" si="128"/>
        <v>1.643944223126665E-2</v>
      </c>
      <c r="T232" s="7">
        <f t="shared" si="129"/>
        <v>1.0676380232701736E-2</v>
      </c>
      <c r="U232" s="7">
        <f t="shared" si="130"/>
        <v>0.24114574961953683</v>
      </c>
      <c r="V232" s="7">
        <f t="shared" si="131"/>
        <v>1.8869925197671444</v>
      </c>
      <c r="W232" s="6">
        <f t="shared" si="132"/>
        <v>2.1388146496193832</v>
      </c>
      <c r="X232" s="6">
        <v>7.3759999999999997E-3</v>
      </c>
      <c r="Y232" s="6">
        <v>2.2033246769202401</v>
      </c>
      <c r="Z232" s="6">
        <f t="shared" si="133"/>
        <v>122.87747059743288</v>
      </c>
      <c r="AA232" s="6">
        <f t="shared" si="135"/>
        <v>73.200709276730592</v>
      </c>
      <c r="AB232" s="6">
        <f t="shared" si="134"/>
        <v>2.9278493531433463</v>
      </c>
    </row>
    <row r="233" spans="7:28">
      <c r="G233" s="6">
        <v>4588484</v>
      </c>
      <c r="H233" s="6">
        <v>6879133</v>
      </c>
      <c r="I233" s="12">
        <f t="shared" si="120"/>
        <v>13758266</v>
      </c>
      <c r="J233" s="6">
        <v>6137087.5234380001</v>
      </c>
      <c r="K233" s="12">
        <f t="shared" si="121"/>
        <v>49096700.187504001</v>
      </c>
      <c r="L233" s="6">
        <f t="shared" si="122"/>
        <v>174.319276</v>
      </c>
      <c r="M233" s="6">
        <f t="shared" si="123"/>
        <v>5242880</v>
      </c>
      <c r="N233" s="13">
        <f t="shared" si="124"/>
        <v>0.28022791648840234</v>
      </c>
      <c r="O233" s="13"/>
      <c r="P233" s="7">
        <f t="shared" si="125"/>
        <v>7.8567838923268261E-3</v>
      </c>
      <c r="Q233" s="7">
        <f t="shared" si="126"/>
        <v>-3.9348281437847398E-3</v>
      </c>
      <c r="R233" s="6">
        <f t="shared" si="127"/>
        <v>3.9219557485420864E-3</v>
      </c>
      <c r="S233" s="6">
        <f t="shared" si="128"/>
        <v>7.8567838923268261E-3</v>
      </c>
      <c r="T233" s="7">
        <f t="shared" si="129"/>
        <v>5.1024852948544632E-3</v>
      </c>
      <c r="U233" s="7">
        <f t="shared" si="130"/>
        <v>0.25895911267054017</v>
      </c>
      <c r="V233" s="7">
        <f t="shared" si="131"/>
        <v>3.0678978168448476</v>
      </c>
      <c r="W233" s="6">
        <f t="shared" si="132"/>
        <v>3.3319594148102425</v>
      </c>
      <c r="X233" s="6">
        <v>1.1991999999999999E-2</v>
      </c>
      <c r="Y233" s="6">
        <v>3.3373735999999998</v>
      </c>
      <c r="Z233" s="6">
        <f t="shared" si="133"/>
        <v>34.483122979262617</v>
      </c>
      <c r="AA233" s="6">
        <f t="shared" si="135"/>
        <v>67.295232250316147</v>
      </c>
      <c r="AB233" s="6">
        <f t="shared" si="134"/>
        <v>0.16222892126183708</v>
      </c>
    </row>
    <row r="234" spans="7:28">
      <c r="G234" s="6">
        <v>45101</v>
      </c>
      <c r="H234" s="6">
        <v>14506196</v>
      </c>
      <c r="I234" s="12">
        <f t="shared" si="120"/>
        <v>29012392</v>
      </c>
      <c r="J234" s="6">
        <v>5575408.765137</v>
      </c>
      <c r="K234" s="12">
        <f t="shared" si="121"/>
        <v>44603270.121096</v>
      </c>
      <c r="L234" s="6">
        <f t="shared" si="122"/>
        <v>174.976372</v>
      </c>
      <c r="M234" s="6">
        <f t="shared" si="123"/>
        <v>5242880</v>
      </c>
      <c r="N234" s="13">
        <f t="shared" si="124"/>
        <v>0.65045437074978085</v>
      </c>
      <c r="O234" s="13"/>
      <c r="P234" s="7">
        <f t="shared" si="125"/>
        <v>1.6567792347049526E-2</v>
      </c>
      <c r="Q234" s="7">
        <f t="shared" si="126"/>
        <v>-3.5747046523910996E-3</v>
      </c>
      <c r="R234" s="6">
        <f t="shared" si="127"/>
        <v>1.2993087694658427E-2</v>
      </c>
      <c r="S234" s="6">
        <f t="shared" si="128"/>
        <v>1.6567792347049526E-2</v>
      </c>
      <c r="T234" s="7">
        <f t="shared" si="129"/>
        <v>1.0759735532701088E-2</v>
      </c>
      <c r="U234" s="7">
        <f t="shared" si="130"/>
        <v>0.23525864688770323</v>
      </c>
      <c r="V234" s="7">
        <f t="shared" si="131"/>
        <v>2.1146800662141025</v>
      </c>
      <c r="W234" s="6">
        <f t="shared" si="132"/>
        <v>2.3606984486345071</v>
      </c>
      <c r="X234" s="6">
        <v>8.2660000000000008E-3</v>
      </c>
      <c r="Y234" s="6">
        <v>2.4300937866694223</v>
      </c>
      <c r="Z234" s="6">
        <f t="shared" si="133"/>
        <v>100.43300686002328</v>
      </c>
      <c r="AA234" s="6">
        <f t="shared" si="135"/>
        <v>57.187124300247106</v>
      </c>
      <c r="AB234" s="6">
        <f t="shared" si="134"/>
        <v>2.8556650124201752</v>
      </c>
    </row>
    <row r="235" spans="7:28">
      <c r="G235" s="6">
        <v>4026819</v>
      </c>
      <c r="H235" s="6">
        <v>8054237</v>
      </c>
      <c r="I235" s="12">
        <f t="shared" si="120"/>
        <v>16108474</v>
      </c>
      <c r="J235" s="6">
        <v>5098340.4042969998</v>
      </c>
      <c r="K235" s="12">
        <f t="shared" si="121"/>
        <v>40786723.234375998</v>
      </c>
      <c r="L235" s="6">
        <f t="shared" si="122"/>
        <v>177.18722399999999</v>
      </c>
      <c r="M235" s="6">
        <f t="shared" si="123"/>
        <v>5242880</v>
      </c>
      <c r="N235" s="13">
        <f t="shared" si="124"/>
        <v>0.39494405832590651</v>
      </c>
      <c r="O235" s="13"/>
      <c r="P235" s="7">
        <f t="shared" si="125"/>
        <v>9.1988917101301498E-3</v>
      </c>
      <c r="Q235" s="7">
        <f t="shared" si="126"/>
        <v>-3.2688295926704444E-3</v>
      </c>
      <c r="R235" s="6">
        <f t="shared" si="127"/>
        <v>5.930062117459705E-3</v>
      </c>
      <c r="S235" s="6">
        <f t="shared" si="128"/>
        <v>9.1988917101301498E-3</v>
      </c>
      <c r="T235" s="7">
        <f t="shared" si="129"/>
        <v>5.9740996218233793E-3</v>
      </c>
      <c r="U235" s="7">
        <f t="shared" si="130"/>
        <v>0.21512838168706819</v>
      </c>
      <c r="V235" s="7">
        <f t="shared" si="131"/>
        <v>2.0190001309656052</v>
      </c>
      <c r="W235" s="6">
        <f t="shared" si="132"/>
        <v>2.2401026122744967</v>
      </c>
      <c r="X235" s="6">
        <v>7.8919999999999997E-3</v>
      </c>
      <c r="Y235" s="6">
        <v>2.3575095142823317</v>
      </c>
      <c r="Z235" s="6">
        <f t="shared" si="133"/>
        <v>16.559702358466172</v>
      </c>
      <c r="AA235" s="6">
        <f t="shared" si="135"/>
        <v>24.859831253678344</v>
      </c>
      <c r="AB235" s="6">
        <f t="shared" si="134"/>
        <v>4.9801242072007401</v>
      </c>
    </row>
    <row r="236" spans="7:28">
      <c r="G236" s="6">
        <v>638802</v>
      </c>
      <c r="H236" s="6">
        <v>14626683</v>
      </c>
      <c r="I236" s="12">
        <f t="shared" si="120"/>
        <v>29253366</v>
      </c>
      <c r="J236" s="6">
        <v>6028239.9321290003</v>
      </c>
      <c r="K236" s="12">
        <f t="shared" si="121"/>
        <v>48225919.457032003</v>
      </c>
      <c r="L236" s="6">
        <f t="shared" si="122"/>
        <v>188.29623599999999</v>
      </c>
      <c r="M236" s="6">
        <f t="shared" si="123"/>
        <v>5242880</v>
      </c>
      <c r="N236" s="13">
        <f t="shared" si="124"/>
        <v>0.60659011438991772</v>
      </c>
      <c r="O236" s="13"/>
      <c r="P236" s="7">
        <f t="shared" si="125"/>
        <v>1.6705402758250294E-2</v>
      </c>
      <c r="Q236" s="7">
        <f t="shared" si="126"/>
        <v>-3.8650398991116543E-3</v>
      </c>
      <c r="R236" s="6">
        <f t="shared" si="127"/>
        <v>1.284036285913864E-2</v>
      </c>
      <c r="S236" s="6">
        <f t="shared" si="128"/>
        <v>1.6705402758250294E-2</v>
      </c>
      <c r="T236" s="7">
        <f t="shared" si="129"/>
        <v>1.0849104810155257E-2</v>
      </c>
      <c r="U236" s="7">
        <f t="shared" si="130"/>
        <v>0.25436620511397434</v>
      </c>
      <c r="V236" s="7">
        <f t="shared" si="131"/>
        <v>1.8603863345643541</v>
      </c>
      <c r="W236" s="6">
        <f t="shared" si="132"/>
        <v>2.1256016444884835</v>
      </c>
      <c r="X236" s="6">
        <v>7.2719999999999998E-3</v>
      </c>
      <c r="Y236" s="6">
        <v>2.2403913230797201</v>
      </c>
      <c r="Z236" s="6">
        <f t="shared" si="133"/>
        <v>129.72226015195673</v>
      </c>
      <c r="AA236" s="6">
        <f t="shared" si="135"/>
        <v>76.572646577814083</v>
      </c>
      <c r="AB236" s="6">
        <f t="shared" si="134"/>
        <v>5.1236441334473062</v>
      </c>
    </row>
    <row r="237" spans="7:28">
      <c r="G237" s="6">
        <v>540486</v>
      </c>
      <c r="H237" s="6">
        <v>15245729</v>
      </c>
      <c r="I237" s="12">
        <f t="shared" si="120"/>
        <v>30491458</v>
      </c>
      <c r="J237" s="6">
        <v>6333244.8476560004</v>
      </c>
      <c r="K237" s="12">
        <f t="shared" si="121"/>
        <v>50665958.781248003</v>
      </c>
      <c r="L237" s="6">
        <f t="shared" si="122"/>
        <v>193.75846799999999</v>
      </c>
      <c r="M237" s="6">
        <f t="shared" si="123"/>
        <v>5242880</v>
      </c>
      <c r="N237" s="13">
        <f t="shared" si="124"/>
        <v>0.60181350029608449</v>
      </c>
      <c r="O237" s="13"/>
      <c r="P237" s="7">
        <f t="shared" si="125"/>
        <v>1.7412426541830197E-2</v>
      </c>
      <c r="Q237" s="7">
        <f t="shared" si="126"/>
        <v>-4.0605955142181517E-3</v>
      </c>
      <c r="R237" s="6">
        <f t="shared" si="127"/>
        <v>1.3351831027612046E-2</v>
      </c>
      <c r="S237" s="6">
        <f t="shared" si="128"/>
        <v>1.7412426541830197E-2</v>
      </c>
      <c r="T237" s="7">
        <f t="shared" si="129"/>
        <v>1.1308272137177205E-2</v>
      </c>
      <c r="U237" s="7">
        <f t="shared" si="130"/>
        <v>0.26723612133781505</v>
      </c>
      <c r="V237" s="7">
        <f t="shared" si="131"/>
        <v>3.3273081225720555</v>
      </c>
      <c r="W237" s="6">
        <f t="shared" si="132"/>
        <v>3.6058525160470478</v>
      </c>
      <c r="X237" s="6">
        <v>1.3006E-2</v>
      </c>
      <c r="Y237" s="6">
        <v>3.5121619166710021</v>
      </c>
      <c r="Z237" s="6">
        <f t="shared" si="133"/>
        <v>33.879951882440388</v>
      </c>
      <c r="AA237" s="6">
        <f t="shared" si="135"/>
        <v>2.6590114378905576</v>
      </c>
      <c r="AB237" s="6">
        <f t="shared" si="134"/>
        <v>2.6676047858536731</v>
      </c>
    </row>
    <row r="238" spans="7:28">
      <c r="G238" s="6">
        <v>38120</v>
      </c>
      <c r="H238" s="6">
        <v>16171169</v>
      </c>
      <c r="I238" s="12">
        <f t="shared" si="120"/>
        <v>32342338</v>
      </c>
      <c r="J238" s="6">
        <v>3039653.56543</v>
      </c>
      <c r="K238" s="12">
        <f t="shared" si="121"/>
        <v>24317228.52344</v>
      </c>
      <c r="L238" s="6">
        <f t="shared" si="122"/>
        <v>194.816428</v>
      </c>
      <c r="M238" s="6">
        <f t="shared" si="123"/>
        <v>5242880</v>
      </c>
      <c r="N238" s="13">
        <f t="shared" si="124"/>
        <v>1.3300174388222075</v>
      </c>
      <c r="O238" s="13"/>
      <c r="P238" s="7">
        <f t="shared" si="125"/>
        <v>1.8469388528946151E-2</v>
      </c>
      <c r="Q238" s="7">
        <f t="shared" si="126"/>
        <v>-1.9488909602366736E-3</v>
      </c>
      <c r="R238" s="6">
        <f t="shared" si="127"/>
        <v>1.6520497568709477E-2</v>
      </c>
      <c r="S238" s="6">
        <f t="shared" si="128"/>
        <v>1.8469388528946151E-2</v>
      </c>
      <c r="T238" s="7">
        <f t="shared" si="129"/>
        <v>1.1994702242725407E-2</v>
      </c>
      <c r="U238" s="7">
        <f t="shared" si="130"/>
        <v>0.12826051235597125</v>
      </c>
      <c r="V238" s="7">
        <f t="shared" si="131"/>
        <v>1.7301695242930042</v>
      </c>
      <c r="W238" s="6">
        <f t="shared" si="132"/>
        <v>1.8704247388917008</v>
      </c>
      <c r="X238" s="6">
        <v>6.7629999999999999E-3</v>
      </c>
      <c r="Y238" s="6">
        <v>1.8104551</v>
      </c>
      <c r="Z238" s="6">
        <f t="shared" si="133"/>
        <v>173.09461080801643</v>
      </c>
      <c r="AA238" s="6">
        <f t="shared" si="135"/>
        <v>144.2776514669448</v>
      </c>
      <c r="AB238" s="6">
        <f t="shared" si="134"/>
        <v>3.3124068579055517</v>
      </c>
    </row>
    <row r="239" spans="7:28">
      <c r="G239" s="6">
        <v>38120</v>
      </c>
      <c r="H239" s="6">
        <v>16171169</v>
      </c>
      <c r="I239" s="12">
        <f t="shared" si="120"/>
        <v>32342338</v>
      </c>
      <c r="J239" s="6">
        <v>3039706.4462890001</v>
      </c>
      <c r="K239" s="12">
        <f t="shared" si="121"/>
        <v>24317651.570312001</v>
      </c>
      <c r="L239" s="6">
        <f t="shared" si="122"/>
        <v>194.816428</v>
      </c>
      <c r="M239" s="6">
        <f t="shared" si="123"/>
        <v>5242880</v>
      </c>
      <c r="N239" s="13">
        <f t="shared" si="124"/>
        <v>1.3299943009087634</v>
      </c>
      <c r="O239" s="13"/>
      <c r="P239" s="7">
        <f t="shared" si="125"/>
        <v>1.8469388528946151E-2</v>
      </c>
      <c r="Q239" s="7">
        <f t="shared" si="126"/>
        <v>-1.9489248650965058E-3</v>
      </c>
      <c r="R239" s="6">
        <f t="shared" si="127"/>
        <v>1.6520463663849645E-2</v>
      </c>
      <c r="S239" s="6">
        <f t="shared" si="128"/>
        <v>1.8469388528946151E-2</v>
      </c>
      <c r="T239" s="7">
        <f t="shared" si="129"/>
        <v>1.1994702242725407E-2</v>
      </c>
      <c r="U239" s="7">
        <f t="shared" si="130"/>
        <v>0.12826274370435459</v>
      </c>
      <c r="V239" s="7">
        <f t="shared" si="131"/>
        <v>1.7355419270743369</v>
      </c>
      <c r="W239" s="6">
        <f t="shared" si="132"/>
        <v>1.8757993730214169</v>
      </c>
      <c r="X239" s="6">
        <v>6.7840000000000001E-3</v>
      </c>
      <c r="Y239" s="6">
        <v>1.8235392000000001</v>
      </c>
      <c r="Z239" s="6">
        <f t="shared" si="133"/>
        <v>172.2492412875317</v>
      </c>
      <c r="AA239" s="6">
        <f t="shared" si="135"/>
        <v>143.52098561099123</v>
      </c>
      <c r="AB239" s="6">
        <f t="shared" si="134"/>
        <v>2.8658650727890422</v>
      </c>
    </row>
    <row r="240" spans="7:28">
      <c r="G240" s="6">
        <v>3501776</v>
      </c>
      <c r="H240" s="6">
        <v>10501936</v>
      </c>
      <c r="I240" s="12">
        <f t="shared" si="120"/>
        <v>21003872</v>
      </c>
      <c r="J240" s="6">
        <v>10547433.670898</v>
      </c>
      <c r="K240" s="12">
        <f t="shared" si="121"/>
        <v>84379469.367183998</v>
      </c>
      <c r="L240" s="6">
        <f t="shared" si="122"/>
        <v>196.058752</v>
      </c>
      <c r="M240" s="6">
        <f t="shared" si="123"/>
        <v>5242880</v>
      </c>
      <c r="N240" s="13">
        <f t="shared" si="124"/>
        <v>0.24892159381330042</v>
      </c>
      <c r="O240" s="13"/>
      <c r="P240" s="7">
        <f t="shared" si="125"/>
        <v>1.1994453603825835E-2</v>
      </c>
      <c r="Q240" s="7">
        <f t="shared" si="126"/>
        <v>-6.7625463535352362E-3</v>
      </c>
      <c r="R240" s="6">
        <f t="shared" si="127"/>
        <v>5.2319072502905991E-3</v>
      </c>
      <c r="S240" s="6">
        <f t="shared" si="128"/>
        <v>1.1994453603825835E-2</v>
      </c>
      <c r="T240" s="7">
        <f t="shared" si="129"/>
        <v>7.7896406433052975E-3</v>
      </c>
      <c r="U240" s="7">
        <f t="shared" si="130"/>
        <v>0.44505704928207024</v>
      </c>
      <c r="V240" s="7">
        <f t="shared" si="131"/>
        <v>4.5880319752581302</v>
      </c>
      <c r="W240" s="6">
        <f t="shared" si="132"/>
        <v>5.0408786651835058</v>
      </c>
      <c r="X240" s="6">
        <v>1.7933999999999999E-2</v>
      </c>
      <c r="Y240" s="6">
        <v>5.1501964500000001</v>
      </c>
      <c r="Z240" s="6">
        <f t="shared" si="133"/>
        <v>33.118916004093698</v>
      </c>
      <c r="AA240" s="6">
        <f t="shared" si="135"/>
        <v>70.826880504680503</v>
      </c>
      <c r="AB240" s="6">
        <f t="shared" si="134"/>
        <v>2.1225944656245948</v>
      </c>
    </row>
    <row r="241" spans="7:28">
      <c r="G241" s="6">
        <v>1062400</v>
      </c>
      <c r="H241" s="6">
        <v>14883536</v>
      </c>
      <c r="I241" s="12">
        <f t="shared" si="120"/>
        <v>29767072</v>
      </c>
      <c r="J241" s="6">
        <v>6256325.5341800004</v>
      </c>
      <c r="K241" s="12">
        <f t="shared" si="121"/>
        <v>50050604.273440003</v>
      </c>
      <c r="L241" s="6">
        <f t="shared" si="122"/>
        <v>199.85043200000001</v>
      </c>
      <c r="M241" s="6">
        <f t="shared" si="123"/>
        <v>5242880</v>
      </c>
      <c r="N241" s="13">
        <f t="shared" si="124"/>
        <v>0.5947395127813927</v>
      </c>
      <c r="O241" s="13"/>
      <c r="P241" s="7">
        <f t="shared" si="125"/>
        <v>1.6998759277610485E-2</v>
      </c>
      <c r="Q241" s="7">
        <f t="shared" si="126"/>
        <v>-4.0112782642506275E-3</v>
      </c>
      <c r="R241" s="6">
        <f t="shared" si="127"/>
        <v>1.2987481013359857E-2</v>
      </c>
      <c r="S241" s="6">
        <f t="shared" si="128"/>
        <v>1.6998759277610485E-2</v>
      </c>
      <c r="T241" s="7">
        <f t="shared" si="129"/>
        <v>1.1039621355690756E-2</v>
      </c>
      <c r="U241" s="7">
        <f t="shared" si="130"/>
        <v>0.26399045194025472</v>
      </c>
      <c r="V241" s="7">
        <f t="shared" si="131"/>
        <v>2.0253958485624302</v>
      </c>
      <c r="W241" s="6">
        <f t="shared" si="132"/>
        <v>2.3004259218583756</v>
      </c>
      <c r="X241" s="6">
        <v>7.9170000000000004E-3</v>
      </c>
      <c r="Y241" s="6">
        <v>2.4078990000011311</v>
      </c>
      <c r="Z241" s="6">
        <f t="shared" si="133"/>
        <v>114.71212931174036</v>
      </c>
      <c r="AA241" s="6">
        <f t="shared" si="135"/>
        <v>64.045484569405787</v>
      </c>
      <c r="AB241" s="6">
        <f t="shared" si="134"/>
        <v>4.4633549057790649</v>
      </c>
    </row>
    <row r="242" spans="7:28">
      <c r="G242" s="6">
        <v>434102</v>
      </c>
      <c r="H242" s="6">
        <v>16036720</v>
      </c>
      <c r="I242" s="12">
        <f t="shared" si="120"/>
        <v>32073440</v>
      </c>
      <c r="J242" s="6">
        <v>6544206.3974609999</v>
      </c>
      <c r="K242" s="12">
        <f t="shared" si="121"/>
        <v>52353651.179687999</v>
      </c>
      <c r="L242" s="6">
        <f t="shared" si="122"/>
        <v>201.12268</v>
      </c>
      <c r="M242" s="6">
        <f t="shared" si="123"/>
        <v>5242880</v>
      </c>
      <c r="N242" s="13">
        <f t="shared" si="124"/>
        <v>0.61263043316535204</v>
      </c>
      <c r="O242" s="13"/>
      <c r="P242" s="7">
        <f t="shared" si="125"/>
        <v>1.8315831861624925E-2</v>
      </c>
      <c r="Q242" s="7">
        <f t="shared" si="126"/>
        <v>-4.1958546970567463E-3</v>
      </c>
      <c r="R242" s="6">
        <f t="shared" si="127"/>
        <v>1.4119977164568179E-2</v>
      </c>
      <c r="S242" s="6">
        <f t="shared" si="128"/>
        <v>1.8315831861624925E-2</v>
      </c>
      <c r="T242" s="7">
        <f t="shared" si="129"/>
        <v>1.1894976878292433E-2</v>
      </c>
      <c r="U242" s="7">
        <f t="shared" si="130"/>
        <v>0.27613780565247847</v>
      </c>
      <c r="V242" s="7">
        <f t="shared" si="131"/>
        <v>3.6007890070122781</v>
      </c>
      <c r="W242" s="6">
        <f t="shared" si="132"/>
        <v>3.8888217895430488</v>
      </c>
      <c r="X242" s="6">
        <v>1.4075000000000001E-2</v>
      </c>
      <c r="Y242" s="6">
        <v>3.738789166661975</v>
      </c>
      <c r="Z242" s="6">
        <f t="shared" si="133"/>
        <v>30.130244132326283</v>
      </c>
      <c r="AA242" s="6">
        <f t="shared" si="135"/>
        <v>0.31955356709185356</v>
      </c>
      <c r="AB242" s="6">
        <f t="shared" si="134"/>
        <v>4.0128666312314225</v>
      </c>
    </row>
    <row r="243" spans="7:28">
      <c r="G243" s="6">
        <v>3712815</v>
      </c>
      <c r="H243" s="6">
        <v>11108633</v>
      </c>
      <c r="I243" s="12">
        <f t="shared" si="120"/>
        <v>22217266</v>
      </c>
      <c r="J243" s="6">
        <v>7610084.7705079997</v>
      </c>
      <c r="K243" s="12">
        <f t="shared" si="121"/>
        <v>60880678.164063998</v>
      </c>
      <c r="L243" s="6">
        <f t="shared" si="122"/>
        <v>207.55989600000001</v>
      </c>
      <c r="M243" s="6">
        <f t="shared" si="123"/>
        <v>5242880</v>
      </c>
      <c r="N243" s="13">
        <f t="shared" si="124"/>
        <v>0.36493131597726147</v>
      </c>
      <c r="O243" s="13"/>
      <c r="P243" s="7">
        <f t="shared" si="125"/>
        <v>1.2687373368151223E-2</v>
      </c>
      <c r="Q243" s="7">
        <f t="shared" si="126"/>
        <v>-4.8792486040361458E-3</v>
      </c>
      <c r="R243" s="6">
        <f t="shared" si="127"/>
        <v>7.8081247641150773E-3</v>
      </c>
      <c r="S243" s="6">
        <f t="shared" si="128"/>
        <v>1.2687373368151223E-2</v>
      </c>
      <c r="T243" s="7">
        <f t="shared" si="129"/>
        <v>8.2396482999289328E-3</v>
      </c>
      <c r="U243" s="7">
        <f t="shared" si="130"/>
        <v>0.32111336069301405</v>
      </c>
      <c r="V243" s="7">
        <f t="shared" si="131"/>
        <v>4.6345927993630145</v>
      </c>
      <c r="W243" s="6">
        <f t="shared" si="132"/>
        <v>4.9639458083559571</v>
      </c>
      <c r="X243" s="6">
        <v>1.8116E-2</v>
      </c>
      <c r="Y243" s="6">
        <v>4.9018699058791562</v>
      </c>
      <c r="Z243" s="6">
        <f t="shared" si="133"/>
        <v>29.965923116851272</v>
      </c>
      <c r="AA243" s="6">
        <f t="shared" si="135"/>
        <v>56.899289224359265</v>
      </c>
      <c r="AB243" s="6">
        <f t="shared" si="134"/>
        <v>1.266371888049272</v>
      </c>
    </row>
    <row r="244" spans="7:28">
      <c r="G244" s="6">
        <v>3799275</v>
      </c>
      <c r="H244" s="6">
        <v>11368076</v>
      </c>
      <c r="I244" s="12">
        <f t="shared" si="120"/>
        <v>22736152</v>
      </c>
      <c r="J244" s="6">
        <v>11798447.90625</v>
      </c>
      <c r="K244" s="12">
        <f t="shared" si="121"/>
        <v>94387583.25</v>
      </c>
      <c r="L244" s="6">
        <f t="shared" si="122"/>
        <v>212.402412</v>
      </c>
      <c r="M244" s="6">
        <f t="shared" si="123"/>
        <v>5242880</v>
      </c>
      <c r="N244" s="13">
        <f t="shared" si="124"/>
        <v>0.24088075165331665</v>
      </c>
      <c r="O244" s="13"/>
      <c r="P244" s="7">
        <f t="shared" si="125"/>
        <v>1.2983687973985556E-2</v>
      </c>
      <c r="Q244" s="7">
        <f t="shared" si="126"/>
        <v>-7.5646411587239996E-3</v>
      </c>
      <c r="R244" s="6">
        <f t="shared" si="127"/>
        <v>5.4190468152615565E-3</v>
      </c>
      <c r="S244" s="6">
        <f t="shared" si="128"/>
        <v>1.2983687973985556E-2</v>
      </c>
      <c r="T244" s="7">
        <f t="shared" si="129"/>
        <v>8.4320859359439549E-3</v>
      </c>
      <c r="U244" s="7">
        <f t="shared" si="130"/>
        <v>0.49784455395553867</v>
      </c>
      <c r="V244" s="7">
        <f t="shared" si="131"/>
        <v>5.1997184062184401</v>
      </c>
      <c r="W244" s="6">
        <f t="shared" si="132"/>
        <v>5.7059950461099227</v>
      </c>
      <c r="X244" s="6">
        <v>2.0324999999999999E-2</v>
      </c>
      <c r="Y244" s="6">
        <v>5.7796678124999996</v>
      </c>
      <c r="Z244" s="6">
        <f t="shared" si="133"/>
        <v>36.119616364154709</v>
      </c>
      <c r="AA244" s="6">
        <f t="shared" si="135"/>
        <v>73.338023049143629</v>
      </c>
      <c r="AB244" s="6">
        <f t="shared" si="134"/>
        <v>1.2746885942257935</v>
      </c>
    </row>
    <row r="245" spans="7:28">
      <c r="G245" s="6">
        <v>2097152</v>
      </c>
      <c r="H245" s="6">
        <v>14487995</v>
      </c>
      <c r="I245" s="12">
        <f t="shared" si="120"/>
        <v>28975990</v>
      </c>
      <c r="J245" s="6">
        <v>6414980.0512699997</v>
      </c>
      <c r="K245" s="12">
        <f t="shared" si="121"/>
        <v>51319840.410159998</v>
      </c>
      <c r="L245" s="6">
        <f t="shared" si="122"/>
        <v>215.79898</v>
      </c>
      <c r="M245" s="6">
        <f t="shared" si="123"/>
        <v>5242880</v>
      </c>
      <c r="N245" s="13">
        <f t="shared" si="124"/>
        <v>0.56461574643290402</v>
      </c>
      <c r="O245" s="13"/>
      <c r="P245" s="7">
        <f t="shared" si="125"/>
        <v>1.6547004651329113E-2</v>
      </c>
      <c r="Q245" s="7">
        <f t="shared" si="126"/>
        <v>-4.1130004992033049E-3</v>
      </c>
      <c r="R245" s="6">
        <f t="shared" si="127"/>
        <v>1.2434004152125807E-2</v>
      </c>
      <c r="S245" s="6">
        <f t="shared" si="128"/>
        <v>1.6547004651329113E-2</v>
      </c>
      <c r="T245" s="7">
        <f t="shared" si="129"/>
        <v>1.074623523624634E-2</v>
      </c>
      <c r="U245" s="7">
        <f t="shared" si="130"/>
        <v>0.27068500091155295</v>
      </c>
      <c r="V245" s="7">
        <f t="shared" si="131"/>
        <v>2.0865389087880737</v>
      </c>
      <c r="W245" s="6">
        <f t="shared" si="132"/>
        <v>2.3679701449358728</v>
      </c>
      <c r="X245" s="6">
        <v>8.1560000000000001E-3</v>
      </c>
      <c r="Y245" s="6">
        <v>2.5177028266639478</v>
      </c>
      <c r="Z245" s="6">
        <f t="shared" si="133"/>
        <v>102.88137139932702</v>
      </c>
      <c r="AA245" s="6">
        <f t="shared" si="135"/>
        <v>52.452233351223718</v>
      </c>
      <c r="AB245" s="6">
        <f t="shared" si="134"/>
        <v>5.9471944084233552</v>
      </c>
    </row>
    <row r="246" spans="7:28">
      <c r="G246" s="6">
        <v>6686493</v>
      </c>
      <c r="H246" s="6">
        <v>7013978</v>
      </c>
      <c r="I246" s="12">
        <f t="shared" si="120"/>
        <v>14027956</v>
      </c>
      <c r="J246" s="6">
        <v>5078879.9140619999</v>
      </c>
      <c r="K246" s="12">
        <f t="shared" si="121"/>
        <v>40631039.312495999</v>
      </c>
      <c r="L246" s="6">
        <f t="shared" si="122"/>
        <v>217.89759599999999</v>
      </c>
      <c r="M246" s="6">
        <f t="shared" si="123"/>
        <v>5242880</v>
      </c>
      <c r="N246" s="13">
        <f t="shared" si="124"/>
        <v>0.34525220711461663</v>
      </c>
      <c r="O246" s="13"/>
      <c r="P246" s="7">
        <f t="shared" si="125"/>
        <v>8.0107928385066453E-3</v>
      </c>
      <c r="Q246" s="7">
        <f t="shared" si="126"/>
        <v>-3.25635239002732E-3</v>
      </c>
      <c r="R246" s="6">
        <f t="shared" si="127"/>
        <v>4.7544404484793253E-3</v>
      </c>
      <c r="S246" s="6">
        <f t="shared" si="128"/>
        <v>8.0107928385066453E-3</v>
      </c>
      <c r="T246" s="7">
        <f t="shared" si="129"/>
        <v>5.2025043858626831E-3</v>
      </c>
      <c r="U246" s="7">
        <f t="shared" si="130"/>
        <v>0.21430723138341956</v>
      </c>
      <c r="V246" s="7">
        <f t="shared" si="131"/>
        <v>2.6112435804315681</v>
      </c>
      <c r="W246" s="6">
        <f t="shared" si="132"/>
        <v>2.8307533162008505</v>
      </c>
      <c r="X246" s="6">
        <v>1.0207000000000001E-2</v>
      </c>
      <c r="Y246" s="6">
        <v>2.9113766333299314</v>
      </c>
      <c r="Z246" s="6">
        <f t="shared" si="133"/>
        <v>21.516676413180711</v>
      </c>
      <c r="AA246" s="6">
        <f t="shared" si="135"/>
        <v>53.419805540518027</v>
      </c>
      <c r="AB246" s="6">
        <f t="shared" si="134"/>
        <v>2.7692506770196452</v>
      </c>
    </row>
    <row r="247" spans="7:28">
      <c r="G247" s="6">
        <v>2380515</v>
      </c>
      <c r="H247" s="6">
        <v>14448191</v>
      </c>
      <c r="I247" s="12">
        <f t="shared" si="120"/>
        <v>28896382</v>
      </c>
      <c r="J247" s="6">
        <v>6614612.4243160002</v>
      </c>
      <c r="K247" s="12">
        <f t="shared" si="121"/>
        <v>52916899.394528002</v>
      </c>
      <c r="L247" s="6">
        <f t="shared" si="122"/>
        <v>220.98859200000001</v>
      </c>
      <c r="M247" s="6">
        <f t="shared" si="123"/>
        <v>5242880</v>
      </c>
      <c r="N247" s="13">
        <f t="shared" si="124"/>
        <v>0.5460709590061148</v>
      </c>
      <c r="O247" s="13"/>
      <c r="P247" s="7">
        <f t="shared" si="125"/>
        <v>1.6501543773330365E-2</v>
      </c>
      <c r="Q247" s="7">
        <f t="shared" si="126"/>
        <v>-4.2409959167155984E-3</v>
      </c>
      <c r="R247" s="6">
        <f t="shared" si="127"/>
        <v>1.2260547856614767E-2</v>
      </c>
      <c r="S247" s="6">
        <f t="shared" si="128"/>
        <v>1.6501543773330365E-2</v>
      </c>
      <c r="T247" s="7">
        <f t="shared" si="129"/>
        <v>1.0716711265031306E-2</v>
      </c>
      <c r="U247" s="7">
        <f t="shared" si="130"/>
        <v>0.27910864192805684</v>
      </c>
      <c r="V247" s="7">
        <f t="shared" si="131"/>
        <v>2.1612408903189859</v>
      </c>
      <c r="W247" s="6">
        <f t="shared" si="132"/>
        <v>2.451066243512074</v>
      </c>
      <c r="X247" s="6">
        <v>8.4480000000000006E-3</v>
      </c>
      <c r="Y247" s="6">
        <v>2.6350896000000001</v>
      </c>
      <c r="Z247" s="6">
        <f t="shared" si="133"/>
        <v>95.330773832035561</v>
      </c>
      <c r="AA247" s="6">
        <f t="shared" si="135"/>
        <v>45.129591105761904</v>
      </c>
      <c r="AB247" s="6">
        <f t="shared" si="134"/>
        <v>6.9835711274457646</v>
      </c>
    </row>
    <row r="248" spans="7:28">
      <c r="G248" s="6">
        <v>5824554</v>
      </c>
      <c r="H248" s="6">
        <v>8733523</v>
      </c>
      <c r="I248" s="12">
        <f t="shared" si="120"/>
        <v>17467046</v>
      </c>
      <c r="J248" s="6">
        <v>7715217.28125</v>
      </c>
      <c r="K248" s="12">
        <f t="shared" si="121"/>
        <v>61721738.25</v>
      </c>
      <c r="L248" s="6">
        <f t="shared" si="122"/>
        <v>221.29335599999999</v>
      </c>
      <c r="M248" s="6">
        <f t="shared" si="123"/>
        <v>5242880</v>
      </c>
      <c r="N248" s="13">
        <f t="shared" si="124"/>
        <v>0.28299666365925785</v>
      </c>
      <c r="O248" s="13"/>
      <c r="P248" s="7">
        <f t="shared" si="125"/>
        <v>9.9747167018962805E-3</v>
      </c>
      <c r="Q248" s="7">
        <f t="shared" si="126"/>
        <v>-4.9466549039323925E-3</v>
      </c>
      <c r="R248" s="6">
        <f t="shared" si="127"/>
        <v>5.028061797963888E-3</v>
      </c>
      <c r="S248" s="6">
        <f t="shared" si="128"/>
        <v>9.9747167018962805E-3</v>
      </c>
      <c r="T248" s="7">
        <f t="shared" si="129"/>
        <v>6.4779489915041963E-3</v>
      </c>
      <c r="U248" s="7">
        <f t="shared" si="130"/>
        <v>0.32554950757711831</v>
      </c>
      <c r="V248" s="7">
        <f t="shared" si="131"/>
        <v>3.869920803486659</v>
      </c>
      <c r="W248" s="6">
        <f t="shared" si="132"/>
        <v>4.201948260055282</v>
      </c>
      <c r="X248" s="6">
        <v>1.5127E-2</v>
      </c>
      <c r="Y248" s="6">
        <v>4.2188039384568832</v>
      </c>
      <c r="Z248" s="6">
        <f t="shared" si="133"/>
        <v>34.060179137328745</v>
      </c>
      <c r="AA248" s="6">
        <f t="shared" si="135"/>
        <v>66.761011449964386</v>
      </c>
      <c r="AB248" s="6">
        <f t="shared" si="134"/>
        <v>0.39953689831261757</v>
      </c>
    </row>
    <row r="249" spans="7:28">
      <c r="G249" s="6">
        <v>1382908</v>
      </c>
      <c r="H249" s="6">
        <v>16917053</v>
      </c>
      <c r="I249" s="12">
        <f t="shared" si="120"/>
        <v>33834106</v>
      </c>
      <c r="J249" s="6">
        <v>3830059.0429690001</v>
      </c>
      <c r="K249" s="12">
        <f t="shared" si="121"/>
        <v>30640472.343752</v>
      </c>
      <c r="L249" s="6">
        <f t="shared" si="122"/>
        <v>230.66279599999999</v>
      </c>
      <c r="M249" s="6">
        <f t="shared" si="123"/>
        <v>5242880</v>
      </c>
      <c r="N249" s="13">
        <f t="shared" si="124"/>
        <v>1.104229256664812</v>
      </c>
      <c r="O249" s="13"/>
      <c r="P249" s="7">
        <f t="shared" si="125"/>
        <v>1.9321276317239282E-2</v>
      </c>
      <c r="Q249" s="7">
        <f t="shared" si="126"/>
        <v>-2.4556638726555254E-3</v>
      </c>
      <c r="R249" s="6">
        <f t="shared" si="127"/>
        <v>1.6865612444583757E-2</v>
      </c>
      <c r="S249" s="6">
        <f t="shared" si="128"/>
        <v>1.9321276317239282E-2</v>
      </c>
      <c r="T249" s="7">
        <f t="shared" si="129"/>
        <v>1.2547949598412123E-2</v>
      </c>
      <c r="U249" s="7">
        <f t="shared" si="130"/>
        <v>0.16161227739626688</v>
      </c>
      <c r="V249" s="7">
        <f t="shared" si="131"/>
        <v>1.8153604826827086</v>
      </c>
      <c r="W249" s="6">
        <f t="shared" si="132"/>
        <v>1.9895207096773875</v>
      </c>
      <c r="X249" s="6">
        <v>7.0959999999999999E-3</v>
      </c>
      <c r="Y249" s="6">
        <v>1.9743255384631759</v>
      </c>
      <c r="Z249" s="6">
        <f t="shared" si="133"/>
        <v>172.28405182129768</v>
      </c>
      <c r="AA249" s="6">
        <f t="shared" si="135"/>
        <v>137.67774019988383</v>
      </c>
      <c r="AB249" s="6">
        <f t="shared" si="134"/>
        <v>0.76963858888436076</v>
      </c>
    </row>
    <row r="250" spans="7:28">
      <c r="G250" s="6">
        <v>2707524</v>
      </c>
      <c r="H250" s="6">
        <v>14810202</v>
      </c>
      <c r="I250" s="12">
        <f t="shared" si="120"/>
        <v>29620404</v>
      </c>
      <c r="J250" s="6">
        <v>4268855.8583979998</v>
      </c>
      <c r="K250" s="12">
        <f t="shared" si="121"/>
        <v>34150846.867183998</v>
      </c>
      <c r="L250" s="6">
        <f t="shared" si="122"/>
        <v>231.87290400000001</v>
      </c>
      <c r="M250" s="6">
        <f t="shared" si="123"/>
        <v>5242880</v>
      </c>
      <c r="N250" s="13">
        <f t="shared" si="124"/>
        <v>0.86734024825787381</v>
      </c>
      <c r="O250" s="13"/>
      <c r="P250" s="7">
        <f t="shared" si="125"/>
        <v>1.6915003172014054E-2</v>
      </c>
      <c r="Q250" s="7">
        <f t="shared" si="126"/>
        <v>-2.7370009160265331E-3</v>
      </c>
      <c r="R250" s="6">
        <f t="shared" si="127"/>
        <v>1.4178002255987521E-2</v>
      </c>
      <c r="S250" s="6">
        <f t="shared" si="128"/>
        <v>1.6915003172014054E-2</v>
      </c>
      <c r="T250" s="7">
        <f t="shared" si="129"/>
        <v>1.0985227050970546E-2</v>
      </c>
      <c r="U250" s="7">
        <f t="shared" si="130"/>
        <v>0.18012764539976842</v>
      </c>
      <c r="V250" s="7">
        <f t="shared" si="131"/>
        <v>1.6795154409261528</v>
      </c>
      <c r="W250" s="6">
        <f t="shared" si="132"/>
        <v>1.8706283133768917</v>
      </c>
      <c r="X250" s="6">
        <v>6.5649999999999997E-3</v>
      </c>
      <c r="Y250" s="6">
        <v>1.9877178749999997</v>
      </c>
      <c r="Z250" s="6">
        <f t="shared" si="133"/>
        <v>157.65427527820341</v>
      </c>
      <c r="AA250" s="6">
        <f t="shared" si="135"/>
        <v>115.96347686195769</v>
      </c>
      <c r="AB250" s="6">
        <f t="shared" si="134"/>
        <v>5.8906529490815203</v>
      </c>
    </row>
    <row r="251" spans="7:28">
      <c r="G251" s="6">
        <v>4163763</v>
      </c>
      <c r="H251" s="6">
        <v>12487976</v>
      </c>
      <c r="I251" s="12">
        <f t="shared" si="120"/>
        <v>24975952</v>
      </c>
      <c r="J251" s="6">
        <v>13507234.986328</v>
      </c>
      <c r="K251" s="12">
        <f t="shared" si="121"/>
        <v>108057879.890624</v>
      </c>
      <c r="L251" s="6">
        <f t="shared" si="122"/>
        <v>233.13097200000001</v>
      </c>
      <c r="M251" s="6">
        <f t="shared" si="123"/>
        <v>5242880</v>
      </c>
      <c r="N251" s="13">
        <f t="shared" si="124"/>
        <v>0.23113494384010325</v>
      </c>
      <c r="O251" s="13"/>
      <c r="P251" s="7">
        <f t="shared" si="125"/>
        <v>1.4262746291511445E-2</v>
      </c>
      <c r="Q251" s="7">
        <f t="shared" si="126"/>
        <v>-8.6602395950747986E-3</v>
      </c>
      <c r="R251" s="6">
        <f t="shared" si="127"/>
        <v>5.6025066964366464E-3</v>
      </c>
      <c r="S251" s="6">
        <f t="shared" si="128"/>
        <v>1.4262746291511445E-2</v>
      </c>
      <c r="T251" s="7">
        <f t="shared" si="129"/>
        <v>9.262753591549322E-3</v>
      </c>
      <c r="U251" s="7">
        <f t="shared" si="130"/>
        <v>0.56994813473549633</v>
      </c>
      <c r="V251" s="7">
        <f t="shared" si="131"/>
        <v>5.7924735130921485</v>
      </c>
      <c r="W251" s="6">
        <f t="shared" si="132"/>
        <v>6.371684401419194</v>
      </c>
      <c r="X251" s="6">
        <v>2.2641999999999999E-2</v>
      </c>
      <c r="Y251" s="6">
        <v>6.452064319999999</v>
      </c>
      <c r="Z251" s="6">
        <f t="shared" si="133"/>
        <v>37.007568715168951</v>
      </c>
      <c r="AA251" s="6">
        <f t="shared" si="135"/>
        <v>75.256131541221407</v>
      </c>
      <c r="AB251" s="6">
        <f t="shared" si="134"/>
        <v>1.2458015697649611</v>
      </c>
    </row>
    <row r="252" spans="7:28">
      <c r="G252" s="6">
        <v>503712</v>
      </c>
      <c r="H252" s="6">
        <v>18660027</v>
      </c>
      <c r="I252" s="12">
        <f t="shared" si="120"/>
        <v>37320054</v>
      </c>
      <c r="J252" s="6">
        <v>7561680.6542969998</v>
      </c>
      <c r="K252" s="12">
        <f t="shared" si="121"/>
        <v>60493445.234375998</v>
      </c>
      <c r="L252" s="6">
        <f t="shared" si="122"/>
        <v>233.994564</v>
      </c>
      <c r="M252" s="6">
        <f t="shared" si="123"/>
        <v>5242880</v>
      </c>
      <c r="N252" s="13">
        <f t="shared" si="124"/>
        <v>0.61692723658583282</v>
      </c>
      <c r="O252" s="13"/>
      <c r="P252" s="7">
        <f t="shared" si="125"/>
        <v>2.1311958870977445E-2</v>
      </c>
      <c r="Q252" s="7">
        <f t="shared" si="126"/>
        <v>-4.8482140329933372E-3</v>
      </c>
      <c r="R252" s="6">
        <f t="shared" si="127"/>
        <v>1.6463744837984108E-2</v>
      </c>
      <c r="S252" s="6">
        <f t="shared" si="128"/>
        <v>2.1311958870977445E-2</v>
      </c>
      <c r="T252" s="7">
        <f t="shared" si="129"/>
        <v>1.3840772284688673E-2</v>
      </c>
      <c r="U252" s="7">
        <f t="shared" si="130"/>
        <v>0.31907091190346504</v>
      </c>
      <c r="V252" s="7">
        <f t="shared" si="131"/>
        <v>2.8315120944662087</v>
      </c>
      <c r="W252" s="6">
        <f t="shared" si="132"/>
        <v>3.1644237786543625</v>
      </c>
      <c r="X252" s="6">
        <v>1.1068E-2</v>
      </c>
      <c r="Y252" s="6">
        <v>3.20872388</v>
      </c>
      <c r="Z252" s="6">
        <f t="shared" si="133"/>
        <v>92.554742238683104</v>
      </c>
      <c r="AA252" s="6">
        <f t="shared" si="135"/>
        <v>48.750856866498992</v>
      </c>
      <c r="AB252" s="6">
        <f t="shared" si="134"/>
        <v>1.3806143190369327</v>
      </c>
    </row>
    <row r="253" spans="7:28">
      <c r="G253" s="6">
        <v>4194304</v>
      </c>
      <c r="H253" s="6">
        <v>12582869</v>
      </c>
      <c r="I253" s="12">
        <f t="shared" si="120"/>
        <v>25165738</v>
      </c>
      <c r="J253" s="6">
        <v>7388940.6601560004</v>
      </c>
      <c r="K253" s="12">
        <f t="shared" si="121"/>
        <v>59111525.281248003</v>
      </c>
      <c r="L253" s="6">
        <f t="shared" si="122"/>
        <v>234.88050799999999</v>
      </c>
      <c r="M253" s="6">
        <f t="shared" si="123"/>
        <v>5242880</v>
      </c>
      <c r="N253" s="13">
        <f t="shared" si="124"/>
        <v>0.42573318621475914</v>
      </c>
      <c r="O253" s="13"/>
      <c r="P253" s="7">
        <f t="shared" si="125"/>
        <v>1.4371125326179703E-2</v>
      </c>
      <c r="Q253" s="7">
        <f t="shared" si="126"/>
        <v>-4.7374608152972592E-3</v>
      </c>
      <c r="R253" s="6">
        <f t="shared" si="127"/>
        <v>9.6336645108824441E-3</v>
      </c>
      <c r="S253" s="6">
        <f t="shared" si="128"/>
        <v>1.4371125326179703E-2</v>
      </c>
      <c r="T253" s="7">
        <f t="shared" si="129"/>
        <v>9.3331389347436778E-3</v>
      </c>
      <c r="U253" s="7">
        <f t="shared" si="130"/>
        <v>0.31178201543023892</v>
      </c>
      <c r="V253" s="7">
        <f t="shared" si="131"/>
        <v>4.2229644148313801</v>
      </c>
      <c r="W253" s="6">
        <f t="shared" si="132"/>
        <v>4.5440795691963629</v>
      </c>
      <c r="X253" s="6">
        <v>1.6507000000000001E-2</v>
      </c>
      <c r="Y253" s="6">
        <v>4.5175257133278315</v>
      </c>
      <c r="Z253" s="6">
        <f t="shared" si="133"/>
        <v>12.939205632884821</v>
      </c>
      <c r="AA253" s="6">
        <f t="shared" si="135"/>
        <v>41.638913728221702</v>
      </c>
      <c r="AB253" s="6">
        <f t="shared" si="134"/>
        <v>0.58779645216386722</v>
      </c>
    </row>
    <row r="254" spans="7:28">
      <c r="G254" s="6">
        <v>862664</v>
      </c>
      <c r="H254" s="6">
        <v>19235140</v>
      </c>
      <c r="I254" s="12">
        <f t="shared" si="120"/>
        <v>38470280</v>
      </c>
      <c r="J254" s="6">
        <v>4204977.5136719998</v>
      </c>
      <c r="K254" s="12">
        <f t="shared" si="121"/>
        <v>33639820.109375998</v>
      </c>
      <c r="L254" s="6">
        <f t="shared" si="122"/>
        <v>248.07496</v>
      </c>
      <c r="M254" s="6">
        <f t="shared" si="123"/>
        <v>5242880</v>
      </c>
      <c r="N254" s="13">
        <f t="shared" si="124"/>
        <v>1.1435935113481082</v>
      </c>
      <c r="O254" s="13"/>
      <c r="P254" s="7">
        <f t="shared" si="125"/>
        <v>2.1968805969974914E-2</v>
      </c>
      <c r="Q254" s="7">
        <f t="shared" si="126"/>
        <v>-2.6960449564371802E-3</v>
      </c>
      <c r="R254" s="6">
        <f t="shared" si="127"/>
        <v>1.9272761013537733E-2</v>
      </c>
      <c r="S254" s="6">
        <f t="shared" si="128"/>
        <v>2.1968805969974914E-2</v>
      </c>
      <c r="T254" s="7">
        <f t="shared" si="129"/>
        <v>1.4267353021734989E-2</v>
      </c>
      <c r="U254" s="7">
        <f t="shared" si="130"/>
        <v>0.17743224967566751</v>
      </c>
      <c r="V254" s="7">
        <f t="shared" si="131"/>
        <v>1.6160699223656523</v>
      </c>
      <c r="W254" s="6">
        <f t="shared" si="132"/>
        <v>1.8077695250630548</v>
      </c>
      <c r="X254" s="6">
        <v>6.3169999999999997E-3</v>
      </c>
      <c r="Y254" s="6">
        <v>1.8189514363607651</v>
      </c>
      <c r="Z254" s="6">
        <f t="shared" si="133"/>
        <v>247.77277141008253</v>
      </c>
      <c r="AA254" s="6">
        <f t="shared" si="135"/>
        <v>205.09357311283415</v>
      </c>
      <c r="AB254" s="6">
        <f t="shared" si="134"/>
        <v>0.61474490600377441</v>
      </c>
    </row>
    <row r="255" spans="7:28">
      <c r="G255" s="6">
        <v>6592765</v>
      </c>
      <c r="H255" s="6">
        <v>9885854</v>
      </c>
      <c r="I255" s="12">
        <f t="shared" si="120"/>
        <v>19771708</v>
      </c>
      <c r="J255" s="6">
        <v>11309137.597656</v>
      </c>
      <c r="K255" s="12">
        <f t="shared" si="121"/>
        <v>90473100.781248003</v>
      </c>
      <c r="L255" s="6">
        <f t="shared" si="122"/>
        <v>250.48554799999999</v>
      </c>
      <c r="M255" s="6">
        <f t="shared" si="123"/>
        <v>5242880</v>
      </c>
      <c r="N255" s="13">
        <f t="shared" si="124"/>
        <v>0.21853686708279599</v>
      </c>
      <c r="O255" s="13"/>
      <c r="P255" s="7">
        <f t="shared" si="125"/>
        <v>1.1290815058975416E-2</v>
      </c>
      <c r="Q255" s="7">
        <f t="shared" si="126"/>
        <v>-7.250917105425656E-3</v>
      </c>
      <c r="R255" s="6">
        <f t="shared" si="127"/>
        <v>4.0398979535497597E-3</v>
      </c>
      <c r="S255" s="6">
        <f t="shared" si="128"/>
        <v>1.1290815058975416E-2</v>
      </c>
      <c r="T255" s="7">
        <f t="shared" si="129"/>
        <v>7.332671815195051E-3</v>
      </c>
      <c r="U255" s="7">
        <f t="shared" si="130"/>
        <v>0.47719773038489049</v>
      </c>
      <c r="V255" s="7">
        <f t="shared" si="131"/>
        <v>5.4865023832600572</v>
      </c>
      <c r="W255" s="6">
        <f t="shared" si="132"/>
        <v>5.9710327854601424</v>
      </c>
      <c r="X255" s="6">
        <v>2.1446E-2</v>
      </c>
      <c r="Y255" s="6">
        <v>5.9858168888865064</v>
      </c>
      <c r="Z255" s="6">
        <f t="shared" si="133"/>
        <v>47.352349813599666</v>
      </c>
      <c r="AA255" s="6">
        <f t="shared" si="135"/>
        <v>81.162464079316607</v>
      </c>
      <c r="AB255" s="6">
        <f t="shared" si="134"/>
        <v>0.24698556104869782</v>
      </c>
    </row>
    <row r="256" spans="7:28">
      <c r="G256" s="6">
        <v>7733822</v>
      </c>
      <c r="H256" s="6">
        <v>8156517</v>
      </c>
      <c r="I256" s="12">
        <f t="shared" si="120"/>
        <v>16313034</v>
      </c>
      <c r="J256" s="6">
        <v>6449701.875</v>
      </c>
      <c r="K256" s="12">
        <f t="shared" si="121"/>
        <v>51597615</v>
      </c>
      <c r="L256" s="6">
        <f t="shared" si="122"/>
        <v>252.554644</v>
      </c>
      <c r="M256" s="6">
        <f t="shared" si="123"/>
        <v>5242880</v>
      </c>
      <c r="N256" s="13">
        <f t="shared" si="124"/>
        <v>0.31615868291586735</v>
      </c>
      <c r="O256" s="13"/>
      <c r="P256" s="7">
        <f t="shared" si="125"/>
        <v>9.3157075729005286E-3</v>
      </c>
      <c r="Q256" s="7">
        <f t="shared" si="126"/>
        <v>-4.135262591554857E-3</v>
      </c>
      <c r="R256" s="6">
        <f t="shared" si="127"/>
        <v>5.1804449813456716E-3</v>
      </c>
      <c r="S256" s="6">
        <f t="shared" si="128"/>
        <v>9.3157075729005286E-3</v>
      </c>
      <c r="T256" s="7">
        <f t="shared" si="129"/>
        <v>6.0499641524201439E-3</v>
      </c>
      <c r="U256" s="7">
        <f t="shared" si="130"/>
        <v>0.27215011488118179</v>
      </c>
      <c r="V256" s="7">
        <f t="shared" si="131"/>
        <v>3.5358085162285393</v>
      </c>
      <c r="W256" s="6">
        <f t="shared" si="132"/>
        <v>3.8140085952621412</v>
      </c>
      <c r="X256" s="6">
        <v>1.3821E-2</v>
      </c>
      <c r="Y256" s="6">
        <v>3.8478815749953927</v>
      </c>
      <c r="Z256" s="6">
        <f t="shared" si="133"/>
        <v>32.597441770490349</v>
      </c>
      <c r="AA256" s="6">
        <f t="shared" si="135"/>
        <v>62.517582075496193</v>
      </c>
      <c r="AB256" s="6">
        <f t="shared" si="134"/>
        <v>0.8803020330294884</v>
      </c>
    </row>
    <row r="257" spans="7:28">
      <c r="G257" s="6">
        <v>2145852</v>
      </c>
      <c r="H257" s="6">
        <v>17488243</v>
      </c>
      <c r="I257" s="12">
        <f t="shared" si="120"/>
        <v>34976486</v>
      </c>
      <c r="J257" s="6">
        <v>7592519.2167969998</v>
      </c>
      <c r="K257" s="12">
        <f t="shared" si="121"/>
        <v>60740153.734375998</v>
      </c>
      <c r="L257" s="6">
        <f t="shared" si="122"/>
        <v>252.77595600000001</v>
      </c>
      <c r="M257" s="6">
        <f t="shared" si="123"/>
        <v>5242880</v>
      </c>
      <c r="N257" s="13">
        <f t="shared" si="124"/>
        <v>0.57583795643580982</v>
      </c>
      <c r="O257" s="13"/>
      <c r="P257" s="7">
        <f t="shared" si="125"/>
        <v>1.9973642886029007E-2</v>
      </c>
      <c r="Q257" s="7">
        <f t="shared" si="126"/>
        <v>-4.8679863505911294E-3</v>
      </c>
      <c r="R257" s="6">
        <f t="shared" si="127"/>
        <v>1.5105656535437877E-2</v>
      </c>
      <c r="S257" s="6">
        <f t="shared" si="128"/>
        <v>1.9973642886029007E-2</v>
      </c>
      <c r="T257" s="7">
        <f t="shared" si="129"/>
        <v>1.2971620513855671E-2</v>
      </c>
      <c r="U257" s="7">
        <f t="shared" si="130"/>
        <v>0.32037216868863166</v>
      </c>
      <c r="V257" s="7">
        <f t="shared" si="131"/>
        <v>2.503795524804914</v>
      </c>
      <c r="W257" s="6">
        <f t="shared" si="132"/>
        <v>2.8371393140074015</v>
      </c>
      <c r="X257" s="6">
        <v>9.7870000000000006E-3</v>
      </c>
      <c r="Y257" s="6">
        <v>2.9748809874999997</v>
      </c>
      <c r="Z257" s="6">
        <f t="shared" si="133"/>
        <v>104.08340539520799</v>
      </c>
      <c r="AA257" s="6">
        <f t="shared" si="135"/>
        <v>54.344094568691894</v>
      </c>
      <c r="AB257" s="6">
        <f t="shared" si="134"/>
        <v>4.6301574439907993</v>
      </c>
    </row>
    <row r="258" spans="7:28">
      <c r="G258" s="6">
        <v>3774768</v>
      </c>
      <c r="H258" s="6">
        <v>14970767</v>
      </c>
      <c r="I258" s="12">
        <f t="shared" si="120"/>
        <v>29941534</v>
      </c>
      <c r="J258" s="6">
        <v>8318702.6796880001</v>
      </c>
      <c r="K258" s="12">
        <f t="shared" si="121"/>
        <v>66549621.437504001</v>
      </c>
      <c r="L258" s="6">
        <f t="shared" si="122"/>
        <v>255.144564</v>
      </c>
      <c r="M258" s="6">
        <f t="shared" si="123"/>
        <v>5242880</v>
      </c>
      <c r="N258" s="13">
        <f t="shared" si="124"/>
        <v>0.44991291239902481</v>
      </c>
      <c r="O258" s="13"/>
      <c r="P258" s="7">
        <f t="shared" si="125"/>
        <v>1.7098387401635936E-2</v>
      </c>
      <c r="Q258" s="7">
        <f t="shared" si="126"/>
        <v>-5.3335829575194022E-3</v>
      </c>
      <c r="R258" s="6">
        <f t="shared" si="127"/>
        <v>1.1764804444116534E-2</v>
      </c>
      <c r="S258" s="6">
        <f t="shared" si="128"/>
        <v>1.7098387401635936E-2</v>
      </c>
      <c r="T258" s="7">
        <f t="shared" si="129"/>
        <v>1.1104323534694338E-2</v>
      </c>
      <c r="U258" s="7">
        <f t="shared" si="130"/>
        <v>0.35101403658901431</v>
      </c>
      <c r="V258" s="7">
        <f t="shared" si="131"/>
        <v>6.2028227541044183</v>
      </c>
      <c r="W258" s="6">
        <f t="shared" si="132"/>
        <v>6.5649411142281267</v>
      </c>
      <c r="X258" s="6">
        <v>2.4246E-2</v>
      </c>
      <c r="Y258" s="6">
        <v>6.2307811636407715</v>
      </c>
      <c r="Z258" s="6">
        <f t="shared" si="133"/>
        <v>29.479553734075985</v>
      </c>
      <c r="AA258" s="6">
        <f t="shared" si="135"/>
        <v>51.477338760552115</v>
      </c>
      <c r="AB258" s="6">
        <f t="shared" si="134"/>
        <v>5.3630506642942137</v>
      </c>
    </row>
    <row r="259" spans="7:28">
      <c r="G259" s="6">
        <v>923136</v>
      </c>
      <c r="H259" s="6">
        <v>20964171</v>
      </c>
      <c r="I259" s="12">
        <f t="shared" si="120"/>
        <v>41928342</v>
      </c>
      <c r="J259" s="6">
        <v>8597880.3632810004</v>
      </c>
      <c r="K259" s="12">
        <f t="shared" si="121"/>
        <v>68783042.906248003</v>
      </c>
      <c r="L259" s="6">
        <f t="shared" si="122"/>
        <v>270.03277200000002</v>
      </c>
      <c r="M259" s="6">
        <f t="shared" si="123"/>
        <v>5242880</v>
      </c>
      <c r="N259" s="13">
        <f t="shared" si="124"/>
        <v>0.60957381686571732</v>
      </c>
      <c r="O259" s="13"/>
      <c r="P259" s="7">
        <f t="shared" si="125"/>
        <v>2.3943563967840888E-2</v>
      </c>
      <c r="Q259" s="7">
        <f t="shared" si="126"/>
        <v>-5.5125792977741327E-3</v>
      </c>
      <c r="R259" s="6">
        <f t="shared" si="127"/>
        <v>1.8430984670066757E-2</v>
      </c>
      <c r="S259" s="6">
        <f t="shared" si="128"/>
        <v>2.3943563967840888E-2</v>
      </c>
      <c r="T259" s="7">
        <f t="shared" si="129"/>
        <v>1.5549833713974478E-2</v>
      </c>
      <c r="U259" s="7">
        <f t="shared" si="130"/>
        <v>0.3627941529625478</v>
      </c>
      <c r="V259" s="7">
        <f t="shared" si="131"/>
        <v>2.7765089231335169</v>
      </c>
      <c r="W259" s="6">
        <f t="shared" si="132"/>
        <v>3.1548529098100393</v>
      </c>
      <c r="X259" s="6">
        <v>1.0853E-2</v>
      </c>
      <c r="Y259" s="6">
        <v>3.2887001777753659</v>
      </c>
      <c r="Z259" s="6">
        <f t="shared" si="133"/>
        <v>120.61700882558637</v>
      </c>
      <c r="AA259" s="6">
        <f t="shared" si="135"/>
        <v>69.823870543322187</v>
      </c>
      <c r="AB259" s="6">
        <f t="shared" si="134"/>
        <v>4.0699139699584084</v>
      </c>
    </row>
    <row r="260" spans="7:28">
      <c r="G260" s="6">
        <v>7122792</v>
      </c>
      <c r="H260" s="6">
        <v>10680777</v>
      </c>
      <c r="I260" s="12">
        <f t="shared" si="120"/>
        <v>21361554</v>
      </c>
      <c r="J260" s="6">
        <v>12430456.640625</v>
      </c>
      <c r="K260" s="12">
        <f t="shared" si="121"/>
        <v>99443653.125</v>
      </c>
      <c r="L260" s="6">
        <f t="shared" si="122"/>
        <v>270.62516399999998</v>
      </c>
      <c r="M260" s="6">
        <f t="shared" si="123"/>
        <v>5242880</v>
      </c>
      <c r="N260" s="13">
        <f t="shared" si="124"/>
        <v>0.21481063223963295</v>
      </c>
      <c r="O260" s="13"/>
      <c r="P260" s="7">
        <f t="shared" si="125"/>
        <v>1.219871118804286E-2</v>
      </c>
      <c r="Q260" s="7">
        <f t="shared" si="126"/>
        <v>-7.9698571093910018E-3</v>
      </c>
      <c r="R260" s="6">
        <f t="shared" si="127"/>
        <v>4.2288540786518582E-3</v>
      </c>
      <c r="S260" s="6">
        <f t="shared" si="128"/>
        <v>1.219871118804286E-2</v>
      </c>
      <c r="T260" s="7">
        <f t="shared" si="129"/>
        <v>7.9222930535170297E-3</v>
      </c>
      <c r="U260" s="7">
        <f t="shared" si="130"/>
        <v>0.52451264699294997</v>
      </c>
      <c r="V260" s="7">
        <f t="shared" si="131"/>
        <v>5.9838333835891424</v>
      </c>
      <c r="W260" s="6">
        <f t="shared" si="132"/>
        <v>6.5162683236356091</v>
      </c>
      <c r="X260" s="6">
        <v>2.3390000000000001E-2</v>
      </c>
      <c r="Y260" s="6">
        <v>6.484643600000001</v>
      </c>
      <c r="Z260" s="6">
        <f t="shared" si="133"/>
        <v>47.846467772369131</v>
      </c>
      <c r="AA260" s="6">
        <f t="shared" si="135"/>
        <v>81.920247632954855</v>
      </c>
      <c r="AB260" s="6">
        <f t="shared" si="134"/>
        <v>0.48768638010588883</v>
      </c>
    </row>
    <row r="261" spans="7:28">
      <c r="G261" s="6">
        <v>3774768</v>
      </c>
      <c r="H261" s="6">
        <v>16518948</v>
      </c>
      <c r="I261" s="12">
        <f t="shared" si="120"/>
        <v>33037896</v>
      </c>
      <c r="J261" s="6">
        <v>8871919.6445310004</v>
      </c>
      <c r="K261" s="12">
        <f t="shared" si="121"/>
        <v>70975357.156248003</v>
      </c>
      <c r="L261" s="6">
        <f t="shared" si="122"/>
        <v>273.722736</v>
      </c>
      <c r="M261" s="6">
        <f t="shared" si="123"/>
        <v>5242880</v>
      </c>
      <c r="N261" s="13">
        <f t="shared" si="124"/>
        <v>0.46548404014747047</v>
      </c>
      <c r="O261" s="13"/>
      <c r="P261" s="7">
        <f t="shared" si="125"/>
        <v>1.8866593299560343E-2</v>
      </c>
      <c r="Q261" s="7">
        <f t="shared" si="126"/>
        <v>-5.6882811224991253E-3</v>
      </c>
      <c r="R261" s="6">
        <f t="shared" si="127"/>
        <v>1.3178312177061217E-2</v>
      </c>
      <c r="S261" s="6">
        <f t="shared" si="128"/>
        <v>1.8866593299560343E-2</v>
      </c>
      <c r="T261" s="7">
        <f t="shared" si="129"/>
        <v>1.2252661673566355E-2</v>
      </c>
      <c r="U261" s="7">
        <f t="shared" si="130"/>
        <v>0.37435745051017966</v>
      </c>
      <c r="V261" s="7">
        <f t="shared" si="131"/>
        <v>7.449220199373606</v>
      </c>
      <c r="W261" s="6">
        <f t="shared" si="132"/>
        <v>7.835830311557352</v>
      </c>
      <c r="X261" s="6">
        <v>2.9118000000000002E-2</v>
      </c>
      <c r="Y261" s="6">
        <v>7.461599492312172</v>
      </c>
      <c r="Z261" s="6">
        <f t="shared" si="133"/>
        <v>35.206424549899232</v>
      </c>
      <c r="AA261" s="6">
        <f t="shared" si="135"/>
        <v>54.741698684452167</v>
      </c>
      <c r="AB261" s="6">
        <f t="shared" si="134"/>
        <v>5.0154235647565528</v>
      </c>
    </row>
    <row r="262" spans="7:28">
      <c r="G262" s="6">
        <v>416800</v>
      </c>
      <c r="H262" s="6">
        <v>22322336</v>
      </c>
      <c r="I262" s="12">
        <f t="shared" si="120"/>
        <v>44644672</v>
      </c>
      <c r="J262" s="6">
        <v>4594542.937988</v>
      </c>
      <c r="K262" s="12">
        <f t="shared" si="121"/>
        <v>36756343.503904</v>
      </c>
      <c r="L262" s="6">
        <f t="shared" si="122"/>
        <v>276.20403199999998</v>
      </c>
      <c r="M262" s="6">
        <f t="shared" si="123"/>
        <v>5242880</v>
      </c>
      <c r="N262" s="13">
        <f t="shared" si="124"/>
        <v>1.2146113498819098</v>
      </c>
      <c r="O262" s="13"/>
      <c r="P262" s="7">
        <f t="shared" si="125"/>
        <v>2.5494749109212927E-2</v>
      </c>
      <c r="Q262" s="7">
        <f t="shared" si="126"/>
        <v>-2.9458170168143354E-3</v>
      </c>
      <c r="R262" s="6">
        <f t="shared" si="127"/>
        <v>2.2548932092398593E-2</v>
      </c>
      <c r="S262" s="6">
        <f t="shared" si="128"/>
        <v>2.5494749109212927E-2</v>
      </c>
      <c r="T262" s="7">
        <f t="shared" si="129"/>
        <v>1.6557230567689329E-2</v>
      </c>
      <c r="U262" s="7">
        <f t="shared" si="130"/>
        <v>0.19387026139095098</v>
      </c>
      <c r="V262" s="7">
        <f t="shared" si="131"/>
        <v>1.5646483528871822</v>
      </c>
      <c r="W262" s="6">
        <f t="shared" si="132"/>
        <v>1.7750758448458224</v>
      </c>
      <c r="X262" s="6">
        <v>6.1159999999999999E-3</v>
      </c>
      <c r="Y262" s="6">
        <v>1.8155067999972199</v>
      </c>
      <c r="Z262" s="6">
        <f t="shared" si="133"/>
        <v>316.85332094854363</v>
      </c>
      <c r="AA262" s="6">
        <f t="shared" si="135"/>
        <v>268.68757508827002</v>
      </c>
      <c r="AB262" s="6">
        <f t="shared" si="134"/>
        <v>2.2269789984515294</v>
      </c>
    </row>
    <row r="263" spans="7:28">
      <c r="G263" s="6">
        <v>3428755</v>
      </c>
      <c r="H263" s="6">
        <v>18920347</v>
      </c>
      <c r="I263" s="12">
        <f t="shared" si="120"/>
        <v>37840694</v>
      </c>
      <c r="J263" s="6">
        <v>5961099.5292969998</v>
      </c>
      <c r="K263" s="12">
        <f t="shared" si="121"/>
        <v>47688796.234375998</v>
      </c>
      <c r="L263" s="6">
        <f t="shared" si="122"/>
        <v>295.61926399999999</v>
      </c>
      <c r="M263" s="6">
        <f t="shared" si="123"/>
        <v>5242880</v>
      </c>
      <c r="N263" s="13">
        <f t="shared" si="124"/>
        <v>0.79349232918408008</v>
      </c>
      <c r="O263" s="13"/>
      <c r="P263" s="7">
        <f t="shared" si="125"/>
        <v>2.1609275114586997E-2</v>
      </c>
      <c r="Q263" s="7">
        <f t="shared" si="126"/>
        <v>-3.8219924526414102E-3</v>
      </c>
      <c r="R263" s="6">
        <f t="shared" si="127"/>
        <v>1.7787282661945587E-2</v>
      </c>
      <c r="S263" s="6">
        <f t="shared" si="128"/>
        <v>2.1609275114586997E-2</v>
      </c>
      <c r="T263" s="7">
        <f t="shared" si="129"/>
        <v>1.403386042122514E-2</v>
      </c>
      <c r="U263" s="7">
        <f t="shared" si="130"/>
        <v>0.25153316434743539</v>
      </c>
      <c r="V263" s="7">
        <f t="shared" si="131"/>
        <v>2.9384484926851169</v>
      </c>
      <c r="W263" s="6">
        <f t="shared" si="132"/>
        <v>3.2040155174537772</v>
      </c>
      <c r="X263" s="6">
        <v>1.1486E-2</v>
      </c>
      <c r="Y263" s="6">
        <v>3.26960476</v>
      </c>
      <c r="Z263" s="6">
        <f t="shared" si="133"/>
        <v>88.135774983344916</v>
      </c>
      <c r="AA263" s="6">
        <f t="shared" si="135"/>
        <v>54.860549033132401</v>
      </c>
      <c r="AB263" s="6">
        <f t="shared" si="134"/>
        <v>2.0060296996332601</v>
      </c>
    </row>
    <row r="264" spans="7:28">
      <c r="G264" s="6">
        <v>6815744</v>
      </c>
      <c r="H264" s="6">
        <v>13624320</v>
      </c>
      <c r="I264" s="12">
        <f t="shared" si="120"/>
        <v>27248640</v>
      </c>
      <c r="J264" s="6">
        <v>10178664.167969</v>
      </c>
      <c r="K264" s="12">
        <f t="shared" si="121"/>
        <v>81429313.343751997</v>
      </c>
      <c r="L264" s="6">
        <f t="shared" si="122"/>
        <v>299.80671999999998</v>
      </c>
      <c r="M264" s="6">
        <f t="shared" si="123"/>
        <v>5242880</v>
      </c>
      <c r="N264" s="13">
        <f t="shared" si="124"/>
        <v>0.3346293721644254</v>
      </c>
      <c r="O264" s="13"/>
      <c r="P264" s="7">
        <f t="shared" si="125"/>
        <v>1.5560585602852312E-2</v>
      </c>
      <c r="Q264" s="7">
        <f t="shared" si="126"/>
        <v>-6.526107714986757E-3</v>
      </c>
      <c r="R264" s="6">
        <f t="shared" si="127"/>
        <v>9.0344778878655545E-3</v>
      </c>
      <c r="S264" s="6">
        <f t="shared" si="128"/>
        <v>1.5560585602852312E-2</v>
      </c>
      <c r="T264" s="7">
        <f t="shared" si="129"/>
        <v>1.0105618317365221E-2</v>
      </c>
      <c r="U264" s="7">
        <f t="shared" si="130"/>
        <v>0.42949653741161981</v>
      </c>
      <c r="V264" s="7">
        <f t="shared" si="131"/>
        <v>5.3611463183622936</v>
      </c>
      <c r="W264" s="6">
        <f t="shared" si="132"/>
        <v>5.8007484740912787</v>
      </c>
      <c r="X264" s="6">
        <v>2.0955999999999999E-2</v>
      </c>
      <c r="Y264" s="6">
        <v>5.7652575500000003</v>
      </c>
      <c r="Z264" s="6">
        <f t="shared" si="133"/>
        <v>25.746394336455847</v>
      </c>
      <c r="AA264" s="6">
        <f t="shared" si="135"/>
        <v>56.888347547883399</v>
      </c>
      <c r="AB264" s="6">
        <f t="shared" si="134"/>
        <v>0.61559997595039628</v>
      </c>
    </row>
    <row r="265" spans="7:28">
      <c r="G265" s="6">
        <v>3523317</v>
      </c>
      <c r="H265" s="6">
        <v>19194193</v>
      </c>
      <c r="I265" s="12">
        <f t="shared" si="120"/>
        <v>38388386</v>
      </c>
      <c r="J265" s="6">
        <v>5764030.8125</v>
      </c>
      <c r="K265" s="12">
        <f t="shared" si="121"/>
        <v>46112246.5</v>
      </c>
      <c r="L265" s="6">
        <f t="shared" si="122"/>
        <v>300.79665599999998</v>
      </c>
      <c r="M265" s="6">
        <f t="shared" si="123"/>
        <v>5242880</v>
      </c>
      <c r="N265" s="13">
        <f t="shared" si="124"/>
        <v>0.83249871593221991</v>
      </c>
      <c r="O265" s="13"/>
      <c r="P265" s="7">
        <f t="shared" si="125"/>
        <v>2.1922039650725221E-2</v>
      </c>
      <c r="Q265" s="7">
        <f t="shared" si="126"/>
        <v>-3.6956407377357731E-3</v>
      </c>
      <c r="R265" s="6">
        <f t="shared" si="127"/>
        <v>1.8226398912989449E-2</v>
      </c>
      <c r="S265" s="6">
        <f t="shared" si="128"/>
        <v>2.1922039650725221E-2</v>
      </c>
      <c r="T265" s="7">
        <f t="shared" si="129"/>
        <v>1.4236981248814127E-2</v>
      </c>
      <c r="U265" s="7">
        <f t="shared" si="130"/>
        <v>0.2432176987716268</v>
      </c>
      <c r="V265" s="7">
        <f t="shared" si="131"/>
        <v>2.5713343026273821</v>
      </c>
      <c r="W265" s="6">
        <f t="shared" si="132"/>
        <v>2.828788982647823</v>
      </c>
      <c r="X265" s="6">
        <v>1.0050999999999999E-2</v>
      </c>
      <c r="Y265" s="6">
        <v>2.9307599222233387</v>
      </c>
      <c r="Z265" s="6">
        <f t="shared" si="133"/>
        <v>118.10804547532805</v>
      </c>
      <c r="AA265" s="6">
        <f t="shared" si="135"/>
        <v>81.339159416868483</v>
      </c>
      <c r="AB265" s="6">
        <f t="shared" si="134"/>
        <v>3.4793344484579394</v>
      </c>
    </row>
    <row r="266" spans="7:28">
      <c r="G266" s="6">
        <v>952203</v>
      </c>
      <c r="H266" s="6">
        <v>23737339</v>
      </c>
      <c r="I266" s="12">
        <f t="shared" si="120"/>
        <v>47474678</v>
      </c>
      <c r="J266" s="6">
        <v>10145413.211913999</v>
      </c>
      <c r="K266" s="12">
        <f t="shared" si="121"/>
        <v>81163305.695311993</v>
      </c>
      <c r="L266" s="6">
        <f t="shared" si="122"/>
        <v>303.89212800000001</v>
      </c>
      <c r="M266" s="6">
        <f t="shared" si="123"/>
        <v>5242880</v>
      </c>
      <c r="N266" s="13">
        <f t="shared" si="124"/>
        <v>0.58492785124130475</v>
      </c>
      <c r="O266" s="13"/>
      <c r="P266" s="7">
        <f t="shared" si="125"/>
        <v>2.7110849972213268E-2</v>
      </c>
      <c r="Q266" s="7">
        <f t="shared" si="126"/>
        <v>-6.5047886777083591E-3</v>
      </c>
      <c r="R266" s="6">
        <f t="shared" si="127"/>
        <v>2.0606061294504908E-2</v>
      </c>
      <c r="S266" s="6">
        <f t="shared" si="128"/>
        <v>2.7110849972213268E-2</v>
      </c>
      <c r="T266" s="7">
        <f t="shared" si="129"/>
        <v>1.7606786085757515E-2</v>
      </c>
      <c r="U266" s="7">
        <f t="shared" si="130"/>
        <v>0.42809348783108747</v>
      </c>
      <c r="V266" s="7">
        <f t="shared" si="131"/>
        <v>3.373357289269193</v>
      </c>
      <c r="W266" s="6">
        <f t="shared" si="132"/>
        <v>3.8190575631860382</v>
      </c>
      <c r="X266" s="6">
        <v>1.3186E-2</v>
      </c>
      <c r="Y266" s="6">
        <v>3.9604151000000001</v>
      </c>
      <c r="Z266" s="6">
        <f t="shared" si="133"/>
        <v>105.60329115890541</v>
      </c>
      <c r="AA266" s="6">
        <f t="shared" si="135"/>
        <v>56.272268273205739</v>
      </c>
      <c r="AB266" s="6">
        <f t="shared" si="134"/>
        <v>3.5692606265934574</v>
      </c>
    </row>
    <row r="267" spans="7:28">
      <c r="G267" s="6">
        <v>1602111</v>
      </c>
      <c r="H267" s="6">
        <v>23500731</v>
      </c>
      <c r="I267" s="12">
        <f t="shared" si="120"/>
        <v>47001462</v>
      </c>
      <c r="J267" s="6">
        <v>5383505.2451170003</v>
      </c>
      <c r="K267" s="12">
        <f t="shared" si="121"/>
        <v>43068041.960936002</v>
      </c>
      <c r="L267" s="6">
        <f t="shared" si="122"/>
        <v>314.05099200000001</v>
      </c>
      <c r="M267" s="6">
        <f t="shared" si="123"/>
        <v>5242880</v>
      </c>
      <c r="N267" s="13">
        <f t="shared" si="124"/>
        <v>1.0913303660898197</v>
      </c>
      <c r="O267" s="13"/>
      <c r="P267" s="7">
        <f t="shared" si="125"/>
        <v>2.684061563843957E-2</v>
      </c>
      <c r="Q267" s="7">
        <f t="shared" si="126"/>
        <v>-3.4516646324170906E-3</v>
      </c>
      <c r="R267" s="6">
        <f t="shared" si="127"/>
        <v>2.3388951006022479E-2</v>
      </c>
      <c r="S267" s="6">
        <f t="shared" si="128"/>
        <v>2.684061563843957E-2</v>
      </c>
      <c r="T267" s="7">
        <f t="shared" si="129"/>
        <v>1.7431285940514657E-2</v>
      </c>
      <c r="U267" s="7">
        <f t="shared" si="130"/>
        <v>0.22716113074947925</v>
      </c>
      <c r="V267" s="7">
        <f t="shared" si="131"/>
        <v>1.7048424826095785</v>
      </c>
      <c r="W267" s="6">
        <f t="shared" si="132"/>
        <v>1.9494348992995725</v>
      </c>
      <c r="X267" s="6">
        <v>6.6639999999999998E-3</v>
      </c>
      <c r="Y267" s="6">
        <v>2.0914661090878801</v>
      </c>
      <c r="Z267" s="6">
        <f t="shared" si="133"/>
        <v>302.77034271367904</v>
      </c>
      <c r="AA267" s="6">
        <f t="shared" si="135"/>
        <v>250.97465495231813</v>
      </c>
      <c r="AB267" s="6">
        <f t="shared" si="134"/>
        <v>6.7909878707166609</v>
      </c>
    </row>
    <row r="268" spans="7:28">
      <c r="G268" s="6">
        <v>1157456</v>
      </c>
      <c r="H268" s="6">
        <v>24848204</v>
      </c>
      <c r="I268" s="12">
        <f t="shared" si="120"/>
        <v>49696408</v>
      </c>
      <c r="J268" s="6">
        <v>10256470.704102</v>
      </c>
      <c r="K268" s="12">
        <f t="shared" si="121"/>
        <v>82051765.632816002</v>
      </c>
      <c r="L268" s="6">
        <f t="shared" si="122"/>
        <v>321.32756799999999</v>
      </c>
      <c r="M268" s="6">
        <f t="shared" si="123"/>
        <v>5242880</v>
      </c>
      <c r="N268" s="13">
        <f t="shared" si="124"/>
        <v>0.60567140288476973</v>
      </c>
      <c r="O268" s="13"/>
      <c r="P268" s="7">
        <f t="shared" si="125"/>
        <v>2.8379589250629552E-2</v>
      </c>
      <c r="Q268" s="7">
        <f t="shared" si="126"/>
        <v>-6.5759938127452301E-3</v>
      </c>
      <c r="R268" s="6">
        <f t="shared" si="127"/>
        <v>2.1803595437884321E-2</v>
      </c>
      <c r="S268" s="6">
        <f t="shared" si="128"/>
        <v>2.8379589250629552E-2</v>
      </c>
      <c r="T268" s="7">
        <f t="shared" si="129"/>
        <v>1.8430752176697828E-2</v>
      </c>
      <c r="U268" s="7">
        <f t="shared" si="130"/>
        <v>0.43277964384932677</v>
      </c>
      <c r="V268" s="7">
        <f t="shared" si="131"/>
        <v>3.75863531730191</v>
      </c>
      <c r="W268" s="6">
        <f t="shared" si="132"/>
        <v>4.209845713327935</v>
      </c>
      <c r="X268" s="6">
        <v>1.4692E-2</v>
      </c>
      <c r="Y268" s="6">
        <v>4.3361742769162959</v>
      </c>
      <c r="Z268" s="6">
        <f t="shared" si="133"/>
        <v>93.16355329859482</v>
      </c>
      <c r="AA268" s="6">
        <f t="shared" si="135"/>
        <v>48.404542866078955</v>
      </c>
      <c r="AB268" s="6">
        <f t="shared" si="134"/>
        <v>2.9133645356662279</v>
      </c>
    </row>
    <row r="269" spans="7:28">
      <c r="G269" s="6">
        <v>4690002</v>
      </c>
      <c r="H269" s="6">
        <v>20316253</v>
      </c>
      <c r="I269" s="12">
        <f t="shared" si="120"/>
        <v>40632506</v>
      </c>
      <c r="J269" s="6">
        <v>5978137.6816410003</v>
      </c>
      <c r="K269" s="12">
        <f t="shared" si="121"/>
        <v>47825101.453128003</v>
      </c>
      <c r="L269" s="6">
        <f t="shared" si="122"/>
        <v>337.59507600000001</v>
      </c>
      <c r="M269" s="6">
        <f t="shared" si="123"/>
        <v>5242880</v>
      </c>
      <c r="N269" s="13">
        <f t="shared" si="124"/>
        <v>0.84960626878800749</v>
      </c>
      <c r="O269" s="13"/>
      <c r="P269" s="7">
        <f t="shared" si="125"/>
        <v>2.3203564943843444E-2</v>
      </c>
      <c r="Q269" s="7">
        <f t="shared" si="126"/>
        <v>-3.8329165597370358E-3</v>
      </c>
      <c r="R269" s="6">
        <f t="shared" si="127"/>
        <v>1.9370648384106407E-2</v>
      </c>
      <c r="S269" s="6">
        <f t="shared" si="128"/>
        <v>2.3203564943843444E-2</v>
      </c>
      <c r="T269" s="7">
        <f t="shared" si="129"/>
        <v>1.506925104937539E-2</v>
      </c>
      <c r="U269" s="7">
        <f t="shared" si="130"/>
        <v>0.25225210224683758</v>
      </c>
      <c r="V269" s="7">
        <f t="shared" si="131"/>
        <v>2.0988186865739769</v>
      </c>
      <c r="W269" s="6">
        <f t="shared" si="132"/>
        <v>2.3661400398701899</v>
      </c>
      <c r="X269" s="6">
        <v>8.2039999999999995E-3</v>
      </c>
      <c r="Y269" s="6">
        <v>2.56112472</v>
      </c>
      <c r="Z269" s="6">
        <f t="shared" si="133"/>
        <v>182.8323371994569</v>
      </c>
      <c r="AA269" s="6">
        <f t="shared" si="135"/>
        <v>136.11224261465637</v>
      </c>
      <c r="AB269" s="6">
        <f t="shared" si="134"/>
        <v>7.6132442362982653</v>
      </c>
    </row>
    <row r="270" spans="7:28">
      <c r="G270" s="6">
        <v>377002</v>
      </c>
      <c r="H270" s="6">
        <v>27689972</v>
      </c>
      <c r="I270" s="12">
        <f t="shared" si="120"/>
        <v>55379944</v>
      </c>
      <c r="J270" s="6">
        <v>5599638.5434569996</v>
      </c>
      <c r="K270" s="12">
        <f t="shared" si="121"/>
        <v>44797108.347655997</v>
      </c>
      <c r="L270" s="6">
        <f t="shared" si="122"/>
        <v>339.819704</v>
      </c>
      <c r="M270" s="6">
        <f t="shared" si="123"/>
        <v>5242880</v>
      </c>
      <c r="N270" s="13">
        <f t="shared" si="124"/>
        <v>1.2362392583515438</v>
      </c>
      <c r="O270" s="13"/>
      <c r="P270" s="7">
        <f t="shared" si="125"/>
        <v>3.1625224572425163E-2</v>
      </c>
      <c r="Q270" s="7">
        <f t="shared" si="126"/>
        <v>-3.5902397108837623E-3</v>
      </c>
      <c r="R270" s="6">
        <f t="shared" si="127"/>
        <v>2.80349848615414E-2</v>
      </c>
      <c r="S270" s="6">
        <f t="shared" si="128"/>
        <v>3.1625224572425163E-2</v>
      </c>
      <c r="T270" s="7">
        <f t="shared" si="129"/>
        <v>2.053858748550607E-2</v>
      </c>
      <c r="U270" s="7">
        <f t="shared" si="130"/>
        <v>0.23628104095817853</v>
      </c>
      <c r="V270" s="7">
        <f t="shared" si="131"/>
        <v>1.7846610382179504</v>
      </c>
      <c r="W270" s="6">
        <f t="shared" si="132"/>
        <v>2.0414806666616352</v>
      </c>
      <c r="X270" s="6">
        <v>6.9760000000000004E-3</v>
      </c>
      <c r="Y270" s="6">
        <v>2.1062153846148481</v>
      </c>
      <c r="Z270" s="6">
        <f t="shared" si="133"/>
        <v>353.34324215059007</v>
      </c>
      <c r="AA270" s="6">
        <f t="shared" si="135"/>
        <v>301.8776499647563</v>
      </c>
      <c r="AB270" s="6">
        <f t="shared" si="134"/>
        <v>3.0735089310465096</v>
      </c>
    </row>
    <row r="271" spans="7:28">
      <c r="G271" s="6">
        <v>1508065</v>
      </c>
      <c r="H271" s="6">
        <v>27090195</v>
      </c>
      <c r="I271" s="12">
        <f t="shared" si="120"/>
        <v>54180390</v>
      </c>
      <c r="J271" s="6">
        <v>10911625.985352</v>
      </c>
      <c r="K271" s="12">
        <f t="shared" si="121"/>
        <v>87293007.882816002</v>
      </c>
      <c r="L271" s="6">
        <f t="shared" si="122"/>
        <v>355.24364000000003</v>
      </c>
      <c r="M271" s="6">
        <f t="shared" si="123"/>
        <v>5242880</v>
      </c>
      <c r="N271" s="13">
        <f t="shared" si="124"/>
        <v>0.62067273558419378</v>
      </c>
      <c r="O271" s="13"/>
      <c r="P271" s="7">
        <f t="shared" si="125"/>
        <v>3.0940208266941886E-2</v>
      </c>
      <c r="Q271" s="7">
        <f t="shared" si="126"/>
        <v>-6.9960503019783436E-3</v>
      </c>
      <c r="R271" s="6">
        <f t="shared" si="127"/>
        <v>2.394415796496354E-2</v>
      </c>
      <c r="S271" s="6">
        <f t="shared" si="128"/>
        <v>3.0940208266941886E-2</v>
      </c>
      <c r="T271" s="7">
        <f t="shared" si="129"/>
        <v>2.0093712626611509E-2</v>
      </c>
      <c r="U271" s="7">
        <f t="shared" si="130"/>
        <v>0.46042442317599919</v>
      </c>
      <c r="V271" s="7">
        <f t="shared" si="131"/>
        <v>3.4521525300620732</v>
      </c>
      <c r="W271" s="6">
        <f t="shared" si="132"/>
        <v>3.9326706658646842</v>
      </c>
      <c r="X271" s="6">
        <v>1.3494000000000001E-2</v>
      </c>
      <c r="Y271" s="6">
        <v>4.1127462999955018</v>
      </c>
      <c r="Z271" s="6">
        <f t="shared" si="133"/>
        <v>129.28863396281224</v>
      </c>
      <c r="AA271" s="6">
        <f t="shared" si="135"/>
        <v>77.442996627860822</v>
      </c>
      <c r="AB271" s="6">
        <f t="shared" si="134"/>
        <v>4.3784765943626178</v>
      </c>
    </row>
    <row r="272" spans="7:28">
      <c r="G272" s="6">
        <v>1505785</v>
      </c>
      <c r="H272" s="6">
        <v>27130349</v>
      </c>
      <c r="I272" s="12">
        <f t="shared" si="120"/>
        <v>54260698</v>
      </c>
      <c r="J272" s="6">
        <v>6322222.5903319996</v>
      </c>
      <c r="K272" s="12">
        <f t="shared" si="121"/>
        <v>50577780.722655997</v>
      </c>
      <c r="L272" s="6">
        <f t="shared" si="122"/>
        <v>355.67988800000001</v>
      </c>
      <c r="M272" s="6">
        <f t="shared" si="123"/>
        <v>5242880</v>
      </c>
      <c r="N272" s="13">
        <f t="shared" si="124"/>
        <v>1.0728169015073898</v>
      </c>
      <c r="O272" s="13"/>
      <c r="P272" s="7">
        <f t="shared" si="125"/>
        <v>3.098606888635606E-2</v>
      </c>
      <c r="Q272" s="7">
        <f t="shared" si="126"/>
        <v>-4.0535285320118719E-3</v>
      </c>
      <c r="R272" s="6">
        <f t="shared" si="127"/>
        <v>2.6932540354344187E-2</v>
      </c>
      <c r="S272" s="6">
        <f t="shared" si="128"/>
        <v>3.098606888635606E-2</v>
      </c>
      <c r="T272" s="7">
        <f t="shared" si="129"/>
        <v>2.0123496204648098E-2</v>
      </c>
      <c r="U272" s="7">
        <f t="shared" si="130"/>
        <v>0.26677102874049607</v>
      </c>
      <c r="V272" s="7">
        <f t="shared" si="131"/>
        <v>2.333669436729378</v>
      </c>
      <c r="W272" s="6">
        <f t="shared" si="132"/>
        <v>2.620563961674522</v>
      </c>
      <c r="X272" s="6">
        <v>9.1219999999999999E-3</v>
      </c>
      <c r="Y272" s="6">
        <v>2.7347755999999999</v>
      </c>
      <c r="Z272" s="6">
        <f t="shared" si="133"/>
        <v>239.68503493045449</v>
      </c>
      <c r="AA272" s="6">
        <f t="shared" si="135"/>
        <v>195.24819507064444</v>
      </c>
      <c r="AB272" s="6">
        <f t="shared" si="134"/>
        <v>4.176270927877149</v>
      </c>
    </row>
    <row r="273" spans="7:28">
      <c r="G273" s="6">
        <v>914898</v>
      </c>
      <c r="H273" s="6">
        <v>28191660</v>
      </c>
      <c r="I273" s="12">
        <f t="shared" si="120"/>
        <v>56383320</v>
      </c>
      <c r="J273" s="6">
        <v>11490497.983398</v>
      </c>
      <c r="K273" s="12">
        <f t="shared" si="121"/>
        <v>91923983.867183998</v>
      </c>
      <c r="L273" s="6">
        <f t="shared" si="122"/>
        <v>356.59787999999998</v>
      </c>
      <c r="M273" s="6">
        <f t="shared" si="123"/>
        <v>5242880</v>
      </c>
      <c r="N273" s="13">
        <f t="shared" si="124"/>
        <v>0.61336897758331732</v>
      </c>
      <c r="O273" s="13"/>
      <c r="P273" s="7">
        <f t="shared" si="125"/>
        <v>3.2198211633058194E-2</v>
      </c>
      <c r="Q273" s="7">
        <f t="shared" si="126"/>
        <v>-7.3671973356260398E-3</v>
      </c>
      <c r="R273" s="6">
        <f t="shared" si="127"/>
        <v>2.4831014297432154E-2</v>
      </c>
      <c r="S273" s="6">
        <f t="shared" si="128"/>
        <v>3.2198211633058194E-2</v>
      </c>
      <c r="T273" s="7">
        <f t="shared" si="129"/>
        <v>2.0910706420058572E-2</v>
      </c>
      <c r="U273" s="7">
        <f t="shared" si="130"/>
        <v>0.48485037089001165</v>
      </c>
      <c r="V273" s="7">
        <f t="shared" si="131"/>
        <v>3.6130687847981813</v>
      </c>
      <c r="W273" s="6">
        <f t="shared" si="132"/>
        <v>4.1188298621082513</v>
      </c>
      <c r="X273" s="6">
        <v>1.4123E-2</v>
      </c>
      <c r="Y273" s="6">
        <v>4.2931747230823545</v>
      </c>
      <c r="Z273" s="6">
        <f t="shared" si="133"/>
        <v>127.98422171676127</v>
      </c>
      <c r="AA273" s="6">
        <f t="shared" si="135"/>
        <v>75.819686309085554</v>
      </c>
      <c r="AB273" s="6">
        <f t="shared" si="134"/>
        <v>4.0609775334028209</v>
      </c>
    </row>
    <row r="274" spans="7:28">
      <c r="G274" s="6">
        <v>2987012</v>
      </c>
      <c r="H274" s="6">
        <v>26621990</v>
      </c>
      <c r="I274" s="12">
        <f t="shared" si="120"/>
        <v>53243980</v>
      </c>
      <c r="J274" s="6">
        <v>7533399.3105469998</v>
      </c>
      <c r="K274" s="12">
        <f t="shared" si="121"/>
        <v>60267194.484375998</v>
      </c>
      <c r="L274" s="6">
        <f t="shared" si="122"/>
        <v>379.20411999999999</v>
      </c>
      <c r="M274" s="6">
        <f t="shared" si="123"/>
        <v>5242880</v>
      </c>
      <c r="N274" s="13">
        <f t="shared" si="124"/>
        <v>0.88346538204633474</v>
      </c>
      <c r="O274" s="13"/>
      <c r="P274" s="7">
        <f t="shared" si="125"/>
        <v>3.0405462754345039E-2</v>
      </c>
      <c r="Q274" s="7">
        <f t="shared" si="126"/>
        <v>-4.8300812905635523E-3</v>
      </c>
      <c r="R274" s="6">
        <f t="shared" si="127"/>
        <v>2.5575381463781487E-2</v>
      </c>
      <c r="S274" s="6">
        <f t="shared" si="128"/>
        <v>3.0405462754345039E-2</v>
      </c>
      <c r="T274" s="7">
        <f t="shared" si="129"/>
        <v>1.974642916407672E-2</v>
      </c>
      <c r="U274" s="7">
        <f t="shared" si="130"/>
        <v>0.31787755892378849</v>
      </c>
      <c r="V274" s="7">
        <f t="shared" si="131"/>
        <v>6.1319582031316013</v>
      </c>
      <c r="W274" s="6">
        <f t="shared" si="132"/>
        <v>6.4695821912194669</v>
      </c>
      <c r="X274" s="6">
        <v>2.3969000000000001E-2</v>
      </c>
      <c r="Y274" s="6">
        <v>6.1308344000043578</v>
      </c>
      <c r="Z274" s="6">
        <f t="shared" si="133"/>
        <v>26.853280296821051</v>
      </c>
      <c r="AA274" s="6">
        <f t="shared" si="135"/>
        <v>6.7019127363740081</v>
      </c>
      <c r="AB274" s="6">
        <f t="shared" si="134"/>
        <v>5.525313017994228</v>
      </c>
    </row>
    <row r="275" spans="7:28">
      <c r="G275" s="6">
        <v>11548845</v>
      </c>
      <c r="H275" s="6">
        <v>12369181</v>
      </c>
      <c r="I275" s="12">
        <f t="shared" si="120"/>
        <v>24738362</v>
      </c>
      <c r="J275" s="6">
        <v>10389264.279297</v>
      </c>
      <c r="K275" s="12">
        <f t="shared" si="121"/>
        <v>83114114.234375998</v>
      </c>
      <c r="L275" s="6">
        <f t="shared" si="122"/>
        <v>379.40707200000003</v>
      </c>
      <c r="M275" s="6">
        <f t="shared" si="123"/>
        <v>5242880</v>
      </c>
      <c r="N275" s="13">
        <f t="shared" si="124"/>
        <v>0.29764333323988207</v>
      </c>
      <c r="O275" s="13"/>
      <c r="P275" s="7">
        <f t="shared" si="125"/>
        <v>1.4127068344524671E-2</v>
      </c>
      <c r="Q275" s="7">
        <f t="shared" si="126"/>
        <v>-6.6611351595152633E-3</v>
      </c>
      <c r="R275" s="6">
        <f t="shared" si="127"/>
        <v>7.4659331850094072E-3</v>
      </c>
      <c r="S275" s="6">
        <f t="shared" si="128"/>
        <v>1.4127068344524671E-2</v>
      </c>
      <c r="T275" s="7">
        <f t="shared" si="129"/>
        <v>9.1746393276439381E-3</v>
      </c>
      <c r="U275" s="7">
        <f t="shared" si="130"/>
        <v>0.43838297055267178</v>
      </c>
      <c r="V275" s="7">
        <f t="shared" si="131"/>
        <v>5.6502327537387691</v>
      </c>
      <c r="W275" s="6">
        <f t="shared" si="132"/>
        <v>6.0977903636190849</v>
      </c>
      <c r="X275" s="6">
        <v>2.2086000000000001E-2</v>
      </c>
      <c r="Y275" s="6">
        <v>6.2073930000098168</v>
      </c>
      <c r="Z275" s="6">
        <f t="shared" si="133"/>
        <v>36.036093704044781</v>
      </c>
      <c r="AA275" s="6">
        <f t="shared" si="135"/>
        <v>66.196082654127466</v>
      </c>
      <c r="AB275" s="6">
        <f t="shared" si="134"/>
        <v>1.7656790280647372</v>
      </c>
    </row>
    <row r="276" spans="7:28">
      <c r="G276" s="6">
        <v>11950757</v>
      </c>
      <c r="H276" s="6">
        <v>12711603</v>
      </c>
      <c r="I276" s="12">
        <f t="shared" si="120"/>
        <v>25423206</v>
      </c>
      <c r="J276" s="6">
        <v>9267489.3046879992</v>
      </c>
      <c r="K276" s="12">
        <f t="shared" si="121"/>
        <v>74139914.437503994</v>
      </c>
      <c r="L276" s="6">
        <f t="shared" si="122"/>
        <v>391.55437599999999</v>
      </c>
      <c r="M276" s="6">
        <f t="shared" si="123"/>
        <v>5242880</v>
      </c>
      <c r="N276" s="13">
        <f t="shared" si="124"/>
        <v>0.34290848853663586</v>
      </c>
      <c r="O276" s="13"/>
      <c r="P276" s="7">
        <f t="shared" si="125"/>
        <v>1.4518154787246208E-2</v>
      </c>
      <c r="Q276" s="7">
        <f t="shared" si="126"/>
        <v>-5.9419028324175088E-3</v>
      </c>
      <c r="R276" s="6">
        <f t="shared" si="127"/>
        <v>8.5762519548286988E-3</v>
      </c>
      <c r="S276" s="6">
        <f t="shared" si="128"/>
        <v>1.4518154787246208E-2</v>
      </c>
      <c r="T276" s="7">
        <f t="shared" si="129"/>
        <v>9.4286252906475108E-3</v>
      </c>
      <c r="U276" s="7">
        <f t="shared" si="130"/>
        <v>0.39104881555955057</v>
      </c>
      <c r="V276" s="7">
        <f t="shared" si="131"/>
        <v>4.5714031095063863</v>
      </c>
      <c r="W276" s="6">
        <f t="shared" si="132"/>
        <v>4.9718805503565839</v>
      </c>
      <c r="X276" s="6">
        <v>1.7868999999999999E-2</v>
      </c>
      <c r="Y276" s="6">
        <v>5.1573087352972706</v>
      </c>
      <c r="Z276" s="6">
        <f t="shared" si="133"/>
        <v>18.752281676388112</v>
      </c>
      <c r="AA276" s="6">
        <f t="shared" si="135"/>
        <v>52.004857827361917</v>
      </c>
      <c r="AB276" s="6">
        <f t="shared" si="134"/>
        <v>3.5954447262695912</v>
      </c>
    </row>
    <row r="277" spans="7:28">
      <c r="G277" s="6">
        <v>1498023</v>
      </c>
      <c r="H277" s="6">
        <v>31207734</v>
      </c>
      <c r="I277" s="12">
        <f t="shared" si="120"/>
        <v>62415468</v>
      </c>
      <c r="J277" s="6">
        <v>12925174.310547</v>
      </c>
      <c r="K277" s="12">
        <f t="shared" si="121"/>
        <v>103401394.484376</v>
      </c>
      <c r="L277" s="6">
        <f t="shared" si="122"/>
        <v>404.45326799999998</v>
      </c>
      <c r="M277" s="6">
        <f t="shared" si="123"/>
        <v>5242880</v>
      </c>
      <c r="N277" s="13">
        <f t="shared" si="124"/>
        <v>0.60362307792116876</v>
      </c>
      <c r="O277" s="13"/>
      <c r="P277" s="7">
        <f t="shared" si="125"/>
        <v>3.5642925032445261E-2</v>
      </c>
      <c r="Q277" s="7">
        <f t="shared" si="126"/>
        <v>-8.2870481227833269E-3</v>
      </c>
      <c r="R277" s="6">
        <f t="shared" si="127"/>
        <v>2.7355876909661934E-2</v>
      </c>
      <c r="S277" s="6">
        <f t="shared" si="128"/>
        <v>3.5642925032445261E-2</v>
      </c>
      <c r="T277" s="7">
        <f t="shared" si="129"/>
        <v>2.3147830376404943E-2</v>
      </c>
      <c r="U277" s="7">
        <f t="shared" si="130"/>
        <v>0.54538763832005266</v>
      </c>
      <c r="V277" s="7">
        <f t="shared" si="131"/>
        <v>4.1214004193938036</v>
      </c>
      <c r="W277" s="6">
        <f t="shared" si="132"/>
        <v>4.6899358880902611</v>
      </c>
      <c r="X277" s="6">
        <v>1.6109999999999999E-2</v>
      </c>
      <c r="Y277" s="6">
        <v>4.9249509230818793</v>
      </c>
      <c r="Z277" s="6">
        <f t="shared" si="133"/>
        <v>121.24720690530889</v>
      </c>
      <c r="AA277" s="6">
        <f t="shared" si="135"/>
        <v>69.806808874375761</v>
      </c>
      <c r="AB277" s="6">
        <f t="shared" si="134"/>
        <v>4.7719264346405552</v>
      </c>
    </row>
    <row r="278" spans="7:28">
      <c r="G278" s="6">
        <v>1437960</v>
      </c>
      <c r="H278" s="6">
        <v>32297325</v>
      </c>
      <c r="I278" s="12">
        <f t="shared" si="120"/>
        <v>64594650</v>
      </c>
      <c r="J278" s="6">
        <v>13382476.367187999</v>
      </c>
      <c r="K278" s="12">
        <f t="shared" si="121"/>
        <v>107059810.93750399</v>
      </c>
      <c r="L278" s="6">
        <f t="shared" si="122"/>
        <v>416.32709999999997</v>
      </c>
      <c r="M278" s="6">
        <f t="shared" si="123"/>
        <v>5242880</v>
      </c>
      <c r="N278" s="13">
        <f t="shared" si="124"/>
        <v>0.60335105614661544</v>
      </c>
      <c r="O278" s="13"/>
      <c r="P278" s="7">
        <f t="shared" si="125"/>
        <v>3.6887366885513702E-2</v>
      </c>
      <c r="Q278" s="7">
        <f t="shared" si="126"/>
        <v>-8.5802499055197771E-3</v>
      </c>
      <c r="R278" s="6">
        <f t="shared" si="127"/>
        <v>2.8307116979993927E-2</v>
      </c>
      <c r="S278" s="6">
        <f t="shared" si="128"/>
        <v>3.6887366885513702E-2</v>
      </c>
      <c r="T278" s="7">
        <f t="shared" si="129"/>
        <v>2.3956016822997233E-2</v>
      </c>
      <c r="U278" s="7">
        <f t="shared" si="130"/>
        <v>0.56468384916239467</v>
      </c>
      <c r="V278" s="7">
        <f t="shared" si="131"/>
        <v>4.1735894749838929</v>
      </c>
      <c r="W278" s="6">
        <f t="shared" si="132"/>
        <v>4.7622293409692844</v>
      </c>
      <c r="X278" s="6">
        <v>1.6313999999999999E-2</v>
      </c>
      <c r="Y278" s="6">
        <v>4.9858846799999998</v>
      </c>
      <c r="Z278" s="6">
        <f t="shared" si="133"/>
        <v>126.1086605707595</v>
      </c>
      <c r="AA278" s="6">
        <f t="shared" si="135"/>
        <v>73.514263699852449</v>
      </c>
      <c r="AB278" s="6">
        <f t="shared" si="134"/>
        <v>4.485770397535858</v>
      </c>
    </row>
    <row r="279" spans="7:28">
      <c r="G279" s="6">
        <v>1391349</v>
      </c>
      <c r="H279" s="6">
        <v>32961525</v>
      </c>
      <c r="I279" s="12">
        <f t="shared" si="120"/>
        <v>65923050</v>
      </c>
      <c r="J279" s="6">
        <v>13718179.478515999</v>
      </c>
      <c r="K279" s="12">
        <f t="shared" si="121"/>
        <v>109745435.828128</v>
      </c>
      <c r="L279" s="6">
        <f t="shared" si="122"/>
        <v>423.36527999999998</v>
      </c>
      <c r="M279" s="6">
        <f t="shared" si="123"/>
        <v>5242880</v>
      </c>
      <c r="N279" s="13">
        <f t="shared" si="124"/>
        <v>0.60069058455644475</v>
      </c>
      <c r="O279" s="13"/>
      <c r="P279" s="7">
        <f t="shared" si="125"/>
        <v>3.7645961880156703E-2</v>
      </c>
      <c r="Q279" s="7">
        <f t="shared" si="126"/>
        <v>-8.7954878413264229E-3</v>
      </c>
      <c r="R279" s="6">
        <f t="shared" si="127"/>
        <v>2.885047403883028E-2</v>
      </c>
      <c r="S279" s="6">
        <f t="shared" si="128"/>
        <v>3.7645961880156703E-2</v>
      </c>
      <c r="T279" s="7">
        <f t="shared" si="129"/>
        <v>2.4448676396935161E-2</v>
      </c>
      <c r="U279" s="7">
        <f t="shared" si="130"/>
        <v>0.5788490992909342</v>
      </c>
      <c r="V279" s="7">
        <f t="shared" si="131"/>
        <v>4.4038353084695805</v>
      </c>
      <c r="W279" s="6">
        <f t="shared" si="132"/>
        <v>5.0071330841574495</v>
      </c>
      <c r="X279" s="6">
        <v>1.7214E-2</v>
      </c>
      <c r="Y279" s="6">
        <v>5.2277842125000005</v>
      </c>
      <c r="Z279" s="6">
        <f t="shared" si="133"/>
        <v>118.69386476215118</v>
      </c>
      <c r="AA279" s="6">
        <f t="shared" si="135"/>
        <v>67.598896472814445</v>
      </c>
      <c r="AB279" s="6">
        <f t="shared" si="134"/>
        <v>4.2207390239053586</v>
      </c>
    </row>
    <row r="280" spans="7:28">
      <c r="G280" s="6">
        <v>4194304</v>
      </c>
      <c r="H280" s="6">
        <v>30359198</v>
      </c>
      <c r="I280" s="12">
        <f t="shared" si="120"/>
        <v>60718396</v>
      </c>
      <c r="J280" s="6">
        <v>13354266.863281</v>
      </c>
      <c r="K280" s="12">
        <f t="shared" si="121"/>
        <v>106834134.906248</v>
      </c>
      <c r="L280" s="6">
        <f t="shared" si="122"/>
        <v>448.19645600000001</v>
      </c>
      <c r="M280" s="6">
        <f t="shared" si="123"/>
        <v>5242880</v>
      </c>
      <c r="N280" s="13">
        <f t="shared" si="124"/>
        <v>0.56834265614902257</v>
      </c>
      <c r="O280" s="13"/>
      <c r="P280" s="7">
        <f t="shared" si="125"/>
        <v>3.4673796513363067E-2</v>
      </c>
      <c r="Q280" s="7">
        <f t="shared" si="126"/>
        <v>-8.5621632236089276E-3</v>
      </c>
      <c r="R280" s="6">
        <f t="shared" si="127"/>
        <v>2.6111633289754139E-2</v>
      </c>
      <c r="S280" s="6">
        <f t="shared" si="128"/>
        <v>3.4673796513363067E-2</v>
      </c>
      <c r="T280" s="7">
        <f t="shared" si="129"/>
        <v>2.2518442565156834E-2</v>
      </c>
      <c r="U280" s="7">
        <f t="shared" si="130"/>
        <v>0.56349352751996518</v>
      </c>
      <c r="V280" s="7">
        <f t="shared" si="131"/>
        <v>4.3089228593327027</v>
      </c>
      <c r="W280" s="6">
        <f t="shared" si="132"/>
        <v>4.8949348294178243</v>
      </c>
      <c r="X280" s="6">
        <v>1.6843E-2</v>
      </c>
      <c r="Y280" s="6">
        <v>5.2113364866722813</v>
      </c>
      <c r="Z280" s="6">
        <f t="shared" si="133"/>
        <v>105.86473023429951</v>
      </c>
      <c r="AA280" s="6">
        <f t="shared" si="135"/>
        <v>55.029586711121169</v>
      </c>
      <c r="AB280" s="6">
        <f t="shared" si="134"/>
        <v>6.071411010661806</v>
      </c>
    </row>
    <row r="281" spans="7:28">
      <c r="G281" s="6">
        <v>986703</v>
      </c>
      <c r="H281" s="6">
        <v>36326514</v>
      </c>
      <c r="I281" s="12">
        <f t="shared" si="120"/>
        <v>72653028</v>
      </c>
      <c r="J281" s="6">
        <v>14745207.863281</v>
      </c>
      <c r="K281" s="12">
        <f t="shared" si="121"/>
        <v>117961662.906248</v>
      </c>
      <c r="L281" s="6">
        <f t="shared" si="122"/>
        <v>455.65222799999998</v>
      </c>
      <c r="M281" s="6">
        <f t="shared" si="123"/>
        <v>5242880</v>
      </c>
      <c r="N281" s="13">
        <f t="shared" si="124"/>
        <v>0.61590372846593566</v>
      </c>
      <c r="O281" s="13"/>
      <c r="P281" s="7">
        <f t="shared" si="125"/>
        <v>4.1489177496580598E-2</v>
      </c>
      <c r="Q281" s="7">
        <f t="shared" si="126"/>
        <v>-9.4539728600597454E-3</v>
      </c>
      <c r="R281" s="6">
        <f t="shared" si="127"/>
        <v>3.2035204636520855E-2</v>
      </c>
      <c r="S281" s="6">
        <f t="shared" si="128"/>
        <v>4.1489177496580598E-2</v>
      </c>
      <c r="T281" s="7">
        <f t="shared" si="129"/>
        <v>2.6944602393691876E-2</v>
      </c>
      <c r="U281" s="7">
        <f t="shared" si="130"/>
        <v>0.62218534929396707</v>
      </c>
      <c r="V281" s="7">
        <f t="shared" si="131"/>
        <v>4.6399652021443467</v>
      </c>
      <c r="W281" s="6">
        <f t="shared" si="132"/>
        <v>5.2890951538320055</v>
      </c>
      <c r="X281" s="6">
        <v>1.8137E-2</v>
      </c>
      <c r="Y281" s="6">
        <v>5.4263770235272775</v>
      </c>
      <c r="Z281" s="6">
        <f t="shared" si="133"/>
        <v>128.75435571803825</v>
      </c>
      <c r="AA281" s="6">
        <f t="shared" si="135"/>
        <v>76.629016025367221</v>
      </c>
      <c r="AB281" s="6">
        <f t="shared" si="134"/>
        <v>2.5298992145229793</v>
      </c>
    </row>
    <row r="282" spans="7:28">
      <c r="G282" s="6">
        <v>381689</v>
      </c>
      <c r="H282" s="6">
        <v>37464962</v>
      </c>
      <c r="I282" s="12">
        <f t="shared" si="120"/>
        <v>74929924</v>
      </c>
      <c r="J282" s="6">
        <v>7728083.0068359999</v>
      </c>
      <c r="K282" s="12">
        <f t="shared" si="121"/>
        <v>61824664.054687999</v>
      </c>
      <c r="L282" s="6">
        <f t="shared" si="122"/>
        <v>457.213324</v>
      </c>
      <c r="M282" s="6">
        <f t="shared" si="123"/>
        <v>5242880</v>
      </c>
      <c r="N282" s="13">
        <f t="shared" si="124"/>
        <v>1.2119746244592535</v>
      </c>
      <c r="O282" s="13"/>
      <c r="P282" s="7">
        <f t="shared" si="125"/>
        <v>4.2789419824887327E-2</v>
      </c>
      <c r="Q282" s="7">
        <f t="shared" si="126"/>
        <v>-4.9549038361714499E-3</v>
      </c>
      <c r="R282" s="6">
        <f t="shared" si="127"/>
        <v>3.7834515988715879E-2</v>
      </c>
      <c r="S282" s="6">
        <f t="shared" si="128"/>
        <v>4.2789419824887327E-2</v>
      </c>
      <c r="T282" s="7">
        <f t="shared" si="129"/>
        <v>2.7789027727372222E-2</v>
      </c>
      <c r="U282" s="7">
        <f t="shared" si="130"/>
        <v>0.32609238673093338</v>
      </c>
      <c r="V282" s="7">
        <f t="shared" si="131"/>
        <v>2.5240059924108795</v>
      </c>
      <c r="W282" s="6">
        <f t="shared" si="132"/>
        <v>2.8778874068691853</v>
      </c>
      <c r="X282" s="6">
        <v>9.8659999999999998E-3</v>
      </c>
      <c r="Y282" s="6">
        <v>2.9604166250000001</v>
      </c>
      <c r="Z282" s="6">
        <f t="shared" si="133"/>
        <v>333.70585672904247</v>
      </c>
      <c r="AA282" s="6">
        <f t="shared" si="135"/>
        <v>283.48384338856556</v>
      </c>
      <c r="AB282" s="6">
        <f t="shared" si="134"/>
        <v>2.7877568796863117</v>
      </c>
    </row>
    <row r="283" spans="7:28">
      <c r="G283" s="6">
        <v>12057441</v>
      </c>
      <c r="H283" s="6">
        <v>18082179</v>
      </c>
      <c r="I283" s="12">
        <f t="shared" si="120"/>
        <v>36164358</v>
      </c>
      <c r="J283" s="6">
        <v>18188200.917969</v>
      </c>
      <c r="K283" s="12">
        <f t="shared" si="121"/>
        <v>145505607.343752</v>
      </c>
      <c r="L283" s="6">
        <f t="shared" si="122"/>
        <v>458.13496800000001</v>
      </c>
      <c r="M283" s="6">
        <f t="shared" si="123"/>
        <v>5242880</v>
      </c>
      <c r="N283" s="13">
        <f t="shared" si="124"/>
        <v>0.24854271021021854</v>
      </c>
      <c r="O283" s="13"/>
      <c r="P283" s="7">
        <f t="shared" si="125"/>
        <v>2.0651988078348015E-2</v>
      </c>
      <c r="Q283" s="7">
        <f t="shared" si="126"/>
        <v>-1.1661467199793777E-2</v>
      </c>
      <c r="R283" s="6">
        <f t="shared" si="127"/>
        <v>8.9905208785542381E-3</v>
      </c>
      <c r="S283" s="6">
        <f t="shared" si="128"/>
        <v>2.0651988078348015E-2</v>
      </c>
      <c r="T283" s="7">
        <f t="shared" si="129"/>
        <v>1.3412162905765331E-2</v>
      </c>
      <c r="U283" s="7">
        <f t="shared" si="130"/>
        <v>0.76746508059448548</v>
      </c>
      <c r="V283" s="7">
        <f t="shared" si="131"/>
        <v>8.6216831492235002</v>
      </c>
      <c r="W283" s="6">
        <f t="shared" si="132"/>
        <v>9.4025603927237515</v>
      </c>
      <c r="X283" s="6">
        <v>3.3701000000000002E-2</v>
      </c>
      <c r="Y283" s="6">
        <v>9.5137923000000004</v>
      </c>
      <c r="Z283" s="6">
        <f t="shared" si="133"/>
        <v>38.719954665000991</v>
      </c>
      <c r="AA283" s="6">
        <f t="shared" si="135"/>
        <v>73.322688114435067</v>
      </c>
      <c r="AB283" s="6">
        <f t="shared" si="134"/>
        <v>1.1691647638371174</v>
      </c>
    </row>
    <row r="284" spans="7:28">
      <c r="G284" s="6">
        <v>8388608</v>
      </c>
      <c r="H284" s="6">
        <v>25165784</v>
      </c>
      <c r="I284" s="12">
        <f t="shared" si="120"/>
        <v>50331568</v>
      </c>
      <c r="J284" s="6">
        <v>14993623.005859001</v>
      </c>
      <c r="K284" s="12">
        <f t="shared" si="121"/>
        <v>119948984.046872</v>
      </c>
      <c r="L284" s="6">
        <f t="shared" si="122"/>
        <v>469.76156800000001</v>
      </c>
      <c r="M284" s="6">
        <f t="shared" si="123"/>
        <v>5242880</v>
      </c>
      <c r="N284" s="13">
        <f t="shared" si="124"/>
        <v>0.41960812256927599</v>
      </c>
      <c r="O284" s="13"/>
      <c r="P284" s="7">
        <f t="shared" si="125"/>
        <v>2.8742303189802577E-2</v>
      </c>
      <c r="Q284" s="7">
        <f t="shared" si="126"/>
        <v>-9.613245624318879E-3</v>
      </c>
      <c r="R284" s="6">
        <f t="shared" si="127"/>
        <v>1.9129057565483699E-2</v>
      </c>
      <c r="S284" s="6">
        <f t="shared" si="128"/>
        <v>2.8742303189802577E-2</v>
      </c>
      <c r="T284" s="7">
        <f t="shared" si="129"/>
        <v>1.8666311989241048E-2</v>
      </c>
      <c r="U284" s="7">
        <f t="shared" si="130"/>
        <v>0.63266741666717075</v>
      </c>
      <c r="V284" s="7">
        <f t="shared" si="131"/>
        <v>8.7163397696565053</v>
      </c>
      <c r="W284" s="6">
        <f t="shared" si="132"/>
        <v>9.367673498312918</v>
      </c>
      <c r="X284" s="6">
        <v>3.4070999999999997E-2</v>
      </c>
      <c r="Y284" s="6">
        <v>9.2759433199886416</v>
      </c>
      <c r="Z284" s="6">
        <f t="shared" si="133"/>
        <v>15.639977723569665</v>
      </c>
      <c r="AA284" s="6">
        <f t="shared" si="135"/>
        <v>43.855309308550673</v>
      </c>
      <c r="AB284" s="6">
        <f t="shared" si="134"/>
        <v>0.98890404091417672</v>
      </c>
    </row>
    <row r="285" spans="7:28">
      <c r="G285" s="6">
        <v>14081816</v>
      </c>
      <c r="H285" s="6">
        <v>16933413</v>
      </c>
      <c r="I285" s="12">
        <f t="shared" si="120"/>
        <v>33866826</v>
      </c>
      <c r="J285" s="6">
        <v>23139798.570312001</v>
      </c>
      <c r="K285" s="12">
        <f t="shared" si="121"/>
        <v>185118388.56249601</v>
      </c>
      <c r="L285" s="6">
        <f t="shared" si="122"/>
        <v>484.83727599999997</v>
      </c>
      <c r="M285" s="6">
        <f t="shared" si="123"/>
        <v>5242880</v>
      </c>
      <c r="N285" s="13">
        <f t="shared" si="124"/>
        <v>0.18294684965111693</v>
      </c>
      <c r="O285" s="13"/>
      <c r="P285" s="7">
        <f t="shared" si="125"/>
        <v>1.9339961373114559E-2</v>
      </c>
      <c r="Q285" s="7">
        <f t="shared" si="126"/>
        <v>-1.4836211852648738E-2</v>
      </c>
      <c r="R285" s="6">
        <f t="shared" si="127"/>
        <v>4.5037495204658211E-3</v>
      </c>
      <c r="S285" s="6">
        <f t="shared" si="128"/>
        <v>1.9339961373114559E-2</v>
      </c>
      <c r="T285" s="7">
        <f t="shared" si="129"/>
        <v>1.2560084362985481E-2</v>
      </c>
      <c r="U285" s="7">
        <f t="shared" si="130"/>
        <v>0.97640153937158802</v>
      </c>
      <c r="V285" s="7">
        <f t="shared" si="131"/>
        <v>10.562655525507845</v>
      </c>
      <c r="W285" s="6">
        <f t="shared" si="132"/>
        <v>11.551617149242418</v>
      </c>
      <c r="X285" s="6">
        <v>4.1287999999999998E-2</v>
      </c>
      <c r="Y285" s="6">
        <v>11.723727599999998</v>
      </c>
      <c r="Z285" s="6">
        <f t="shared" si="133"/>
        <v>53.158396209274947</v>
      </c>
      <c r="AA285" s="6">
        <f t="shared" si="135"/>
        <v>89.091868047699535</v>
      </c>
      <c r="AB285" s="6">
        <f t="shared" si="134"/>
        <v>1.4680522836233469</v>
      </c>
    </row>
    <row r="286" spans="7:28">
      <c r="G286" s="6">
        <v>943695</v>
      </c>
      <c r="H286" s="6">
        <v>39297771</v>
      </c>
      <c r="I286" s="12">
        <f t="shared" si="120"/>
        <v>78595542</v>
      </c>
      <c r="J286" s="6">
        <v>16304191.115234001</v>
      </c>
      <c r="K286" s="12">
        <f t="shared" si="121"/>
        <v>130433528.921872</v>
      </c>
      <c r="L286" s="6">
        <f t="shared" si="122"/>
        <v>490.44715200000002</v>
      </c>
      <c r="M286" s="6">
        <f t="shared" si="123"/>
        <v>5242880</v>
      </c>
      <c r="N286" s="13">
        <f t="shared" si="124"/>
        <v>0.6025716136767082</v>
      </c>
      <c r="O286" s="13"/>
      <c r="P286" s="7">
        <f t="shared" si="125"/>
        <v>4.4882704578781699E-2</v>
      </c>
      <c r="Q286" s="7">
        <f t="shared" si="126"/>
        <v>-1.0453523730410908E-2</v>
      </c>
      <c r="R286" s="6">
        <f t="shared" si="127"/>
        <v>3.4429180848370794E-2</v>
      </c>
      <c r="S286" s="6">
        <f t="shared" si="128"/>
        <v>4.4882704578781699E-2</v>
      </c>
      <c r="T286" s="7">
        <f t="shared" si="129"/>
        <v>2.914848406740474E-2</v>
      </c>
      <c r="U286" s="7">
        <f t="shared" si="130"/>
        <v>0.68796784270833866</v>
      </c>
      <c r="V286" s="7">
        <f t="shared" si="131"/>
        <v>7.017893004643752</v>
      </c>
      <c r="W286" s="6">
        <f t="shared" si="132"/>
        <v>7.7350093314194952</v>
      </c>
      <c r="X286" s="6">
        <v>2.7432000000000002E-2</v>
      </c>
      <c r="Y286" s="6">
        <v>7.7330807999999998</v>
      </c>
      <c r="Z286" s="6">
        <f t="shared" si="133"/>
        <v>63.614408642394636</v>
      </c>
      <c r="AA286" s="6">
        <f t="shared" si="135"/>
        <v>25.507366755507409</v>
      </c>
      <c r="AB286" s="6">
        <f t="shared" si="134"/>
        <v>2.4938720664802176E-2</v>
      </c>
    </row>
    <row r="287" spans="7:28">
      <c r="G287" s="6">
        <v>2983494</v>
      </c>
      <c r="H287" s="6">
        <v>37269096</v>
      </c>
      <c r="I287" s="12">
        <f t="shared" ref="I287:I322" si="136">2*H287</f>
        <v>74538192</v>
      </c>
      <c r="J287" s="6">
        <v>12708274.914062001</v>
      </c>
      <c r="K287" s="12">
        <f t="shared" ref="K287:K322" si="137">J287*8</f>
        <v>101666199.31249601</v>
      </c>
      <c r="L287" s="6">
        <f t="shared" ref="L287:L322" si="138">((H287+2*G287)*8+(G287+H287)*4)/1000000</f>
        <v>506.89903199999998</v>
      </c>
      <c r="M287" s="6">
        <f t="shared" ref="M287:M322" si="139">40*2^20/8</f>
        <v>5242880</v>
      </c>
      <c r="N287" s="13">
        <f t="shared" ref="N287:N322" si="140">I287/K287</f>
        <v>0.73316591457194713</v>
      </c>
      <c r="O287" s="13"/>
      <c r="P287" s="7">
        <f t="shared" ref="P287:P322" si="141">$B$31*I287</f>
        <v>4.2565717676105723E-2</v>
      </c>
      <c r="Q287" s="7">
        <f t="shared" ref="Q287:Q322" si="142">$C$31*K287</f>
        <v>-8.1479818561870521E-3</v>
      </c>
      <c r="R287" s="6">
        <f t="shared" ref="R287:R322" si="143">P287+Q287</f>
        <v>3.4417735819918673E-2</v>
      </c>
      <c r="S287" s="6">
        <f t="shared" ref="S287:S322" si="144">MAX(P287,Q287)</f>
        <v>4.2565717676105723E-2</v>
      </c>
      <c r="T287" s="7">
        <f t="shared" ref="T287:T322" si="145">$D$31*I287</f>
        <v>2.7643747299626174E-2</v>
      </c>
      <c r="U287" s="7">
        <f t="shared" ref="U287:U322" si="146">$E$31*K287</f>
        <v>0.53623540201284325</v>
      </c>
      <c r="V287" s="7">
        <f t="shared" ref="V287:V322" si="147">X287*$F$31</f>
        <v>12.612866758345955</v>
      </c>
      <c r="W287" s="6">
        <f t="shared" ref="W287:W322" si="148">SUM(T287:V287)</f>
        <v>13.176745907658425</v>
      </c>
      <c r="X287" s="6">
        <v>4.9301999999999999E-2</v>
      </c>
      <c r="Y287" s="6">
        <v>12.195970200013447</v>
      </c>
      <c r="Z287" s="6">
        <f t="shared" ref="Z287:Z322" si="149">ABS(S287-X287)/ABS(X287)*100</f>
        <v>13.663304376889934</v>
      </c>
      <c r="AA287" s="6">
        <f t="shared" si="135"/>
        <v>30.189980487771951</v>
      </c>
      <c r="AB287" s="6">
        <f t="shared" ref="AB287:AB322" si="150">ABS(W287-Y287)/ABS(Y287)*100</f>
        <v>8.0418014439220027</v>
      </c>
    </row>
    <row r="288" spans="7:28">
      <c r="G288" s="6">
        <v>3148440</v>
      </c>
      <c r="H288" s="6">
        <v>39383235</v>
      </c>
      <c r="I288" s="12">
        <f t="shared" si="136"/>
        <v>78766470</v>
      </c>
      <c r="J288" s="6">
        <v>13747212.785156</v>
      </c>
      <c r="K288" s="12">
        <f t="shared" si="137"/>
        <v>109977702.281248</v>
      </c>
      <c r="L288" s="6">
        <f t="shared" si="138"/>
        <v>535.56762000000003</v>
      </c>
      <c r="M288" s="6">
        <f t="shared" si="139"/>
        <v>5242880</v>
      </c>
      <c r="N288" s="13">
        <f t="shared" si="140"/>
        <v>0.71620399741184859</v>
      </c>
      <c r="O288" s="13"/>
      <c r="P288" s="7">
        <f t="shared" si="141"/>
        <v>4.498031457971842E-2</v>
      </c>
      <c r="Q288" s="7">
        <f t="shared" si="142"/>
        <v>-8.8141027089876575E-3</v>
      </c>
      <c r="R288" s="6">
        <f t="shared" si="143"/>
        <v>3.6166211870730762E-2</v>
      </c>
      <c r="S288" s="6">
        <f t="shared" si="144"/>
        <v>4.498031457971842E-2</v>
      </c>
      <c r="T288" s="7">
        <f t="shared" si="145"/>
        <v>2.9211875602826346E-2</v>
      </c>
      <c r="U288" s="7">
        <f t="shared" si="146"/>
        <v>0.5800741819212003</v>
      </c>
      <c r="V288" s="7">
        <f t="shared" si="147"/>
        <v>13.599853897887934</v>
      </c>
      <c r="W288" s="6">
        <f t="shared" si="148"/>
        <v>14.209139955411962</v>
      </c>
      <c r="X288" s="6">
        <v>5.3159999999999999E-2</v>
      </c>
      <c r="Y288" s="6">
        <v>13.17526300001772</v>
      </c>
      <c r="Z288" s="6">
        <f t="shared" si="149"/>
        <v>15.38691764537543</v>
      </c>
      <c r="AA288" s="6">
        <f t="shared" ref="AA288:AA322" si="151">ABS(R288-X288)/ABS(X288)*100</f>
        <v>31.967246292831526</v>
      </c>
      <c r="AB288" s="6">
        <f t="shared" si="150"/>
        <v>7.8471067742089913</v>
      </c>
    </row>
    <row r="289" spans="7:28">
      <c r="G289" s="6">
        <v>1470152</v>
      </c>
      <c r="H289" s="6">
        <v>44279572</v>
      </c>
      <c r="I289" s="12">
        <f t="shared" si="136"/>
        <v>88559144</v>
      </c>
      <c r="J289" s="6">
        <v>18211464.568358999</v>
      </c>
      <c r="K289" s="12">
        <f t="shared" si="137"/>
        <v>145691716.54687199</v>
      </c>
      <c r="L289" s="6">
        <f t="shared" si="138"/>
        <v>560.75790400000005</v>
      </c>
      <c r="M289" s="6">
        <f t="shared" si="139"/>
        <v>5242880</v>
      </c>
      <c r="N289" s="13">
        <f t="shared" si="140"/>
        <v>0.60785297955844131</v>
      </c>
      <c r="O289" s="13"/>
      <c r="P289" s="7">
        <f t="shared" si="141"/>
        <v>5.057251081622146E-2</v>
      </c>
      <c r="Q289" s="7">
        <f t="shared" si="142"/>
        <v>-1.1676382819936416E-2</v>
      </c>
      <c r="R289" s="6">
        <f t="shared" si="143"/>
        <v>3.8896127996285043E-2</v>
      </c>
      <c r="S289" s="6">
        <f t="shared" si="144"/>
        <v>5.057251081622146E-2</v>
      </c>
      <c r="T289" s="7">
        <f t="shared" si="145"/>
        <v>3.284365413380573E-2</v>
      </c>
      <c r="U289" s="7">
        <f t="shared" si="146"/>
        <v>0.7684467081563322</v>
      </c>
      <c r="V289" s="7">
        <f t="shared" si="147"/>
        <v>5.6760714528299392</v>
      </c>
      <c r="W289" s="6">
        <f t="shared" si="148"/>
        <v>6.4773618151200774</v>
      </c>
      <c r="X289" s="6">
        <v>2.2186999999999998E-2</v>
      </c>
      <c r="Y289" s="6">
        <v>6.7423827777802421</v>
      </c>
      <c r="Z289" s="6">
        <f t="shared" si="149"/>
        <v>127.93757973687954</v>
      </c>
      <c r="AA289" s="6">
        <f t="shared" si="151"/>
        <v>75.310443035493961</v>
      </c>
      <c r="AB289" s="6">
        <f t="shared" si="150"/>
        <v>3.9306721584178006</v>
      </c>
    </row>
    <row r="290" spans="7:28">
      <c r="G290" s="6">
        <v>1470152</v>
      </c>
      <c r="H290" s="6">
        <v>44279572</v>
      </c>
      <c r="I290" s="12">
        <f t="shared" si="136"/>
        <v>88559144</v>
      </c>
      <c r="J290" s="6">
        <v>18212380.072266001</v>
      </c>
      <c r="K290" s="12">
        <f t="shared" si="137"/>
        <v>145699040.57812801</v>
      </c>
      <c r="L290" s="6">
        <f t="shared" si="138"/>
        <v>560.75790400000005</v>
      </c>
      <c r="M290" s="6">
        <f t="shared" si="139"/>
        <v>5242880</v>
      </c>
      <c r="N290" s="13">
        <f t="shared" si="140"/>
        <v>0.60782242387184449</v>
      </c>
      <c r="O290" s="13"/>
      <c r="P290" s="7">
        <f t="shared" si="141"/>
        <v>5.057251081622146E-2</v>
      </c>
      <c r="Q290" s="7">
        <f t="shared" si="142"/>
        <v>-1.1676969800409689E-2</v>
      </c>
      <c r="R290" s="6">
        <f t="shared" si="143"/>
        <v>3.8895541015811774E-2</v>
      </c>
      <c r="S290" s="6">
        <f t="shared" si="144"/>
        <v>5.057251081622146E-2</v>
      </c>
      <c r="T290" s="7">
        <f t="shared" si="145"/>
        <v>3.284365413380573E-2</v>
      </c>
      <c r="U290" s="7">
        <f t="shared" si="146"/>
        <v>0.76848533854550261</v>
      </c>
      <c r="V290" s="7">
        <f t="shared" si="147"/>
        <v>5.6717223648640989</v>
      </c>
      <c r="W290" s="6">
        <f t="shared" si="148"/>
        <v>6.4730513575434072</v>
      </c>
      <c r="X290" s="6">
        <v>2.2169999999999999E-2</v>
      </c>
      <c r="Y290" s="6">
        <v>6.7766300000073896</v>
      </c>
      <c r="Z290" s="6">
        <f t="shared" si="149"/>
        <v>128.11236272540128</v>
      </c>
      <c r="AA290" s="6">
        <f t="shared" si="151"/>
        <v>75.442223797076124</v>
      </c>
      <c r="AB290" s="6">
        <f t="shared" si="150"/>
        <v>4.4797877774594648</v>
      </c>
    </row>
    <row r="291" spans="7:28">
      <c r="G291" s="6">
        <v>1102824</v>
      </c>
      <c r="H291" s="6">
        <v>45204422</v>
      </c>
      <c r="I291" s="12">
        <f t="shared" si="136"/>
        <v>90408844</v>
      </c>
      <c r="J291" s="6">
        <v>18733101.697266001</v>
      </c>
      <c r="K291" s="12">
        <f t="shared" si="137"/>
        <v>149864813.57812801</v>
      </c>
      <c r="L291" s="6">
        <f t="shared" si="138"/>
        <v>564.50954400000001</v>
      </c>
      <c r="M291" s="6">
        <f t="shared" si="139"/>
        <v>5242880</v>
      </c>
      <c r="N291" s="13">
        <f t="shared" si="140"/>
        <v>0.60326931880422863</v>
      </c>
      <c r="O291" s="13"/>
      <c r="P291" s="7">
        <f t="shared" si="141"/>
        <v>5.1628798953522841E-2</v>
      </c>
      <c r="Q291" s="7">
        <f t="shared" si="142"/>
        <v>-1.2010833395690387E-2</v>
      </c>
      <c r="R291" s="6">
        <f t="shared" si="143"/>
        <v>3.9617965557832452E-2</v>
      </c>
      <c r="S291" s="6">
        <f t="shared" si="144"/>
        <v>5.1628798953522841E-2</v>
      </c>
      <c r="T291" s="7">
        <f t="shared" si="145"/>
        <v>3.3529646616426163E-2</v>
      </c>
      <c r="U291" s="7">
        <f t="shared" si="146"/>
        <v>0.7904575866914475</v>
      </c>
      <c r="V291" s="7">
        <f t="shared" si="147"/>
        <v>7.8813148802150792</v>
      </c>
      <c r="W291" s="6">
        <f t="shared" si="148"/>
        <v>8.7053021135229525</v>
      </c>
      <c r="X291" s="6">
        <v>3.0807000000000001E-2</v>
      </c>
      <c r="Y291" s="6">
        <v>8.6926351499911991</v>
      </c>
      <c r="Z291" s="6">
        <f t="shared" si="149"/>
        <v>67.587882473213355</v>
      </c>
      <c r="AA291" s="6">
        <f t="shared" si="151"/>
        <v>28.600530911261892</v>
      </c>
      <c r="AB291" s="6">
        <f t="shared" si="150"/>
        <v>0.1457206395205275</v>
      </c>
    </row>
    <row r="292" spans="7:28">
      <c r="G292" s="6">
        <v>16002413</v>
      </c>
      <c r="H292" s="6">
        <v>23998813</v>
      </c>
      <c r="I292" s="12">
        <f t="shared" si="136"/>
        <v>47997626</v>
      </c>
      <c r="J292" s="6">
        <v>26978087.253906</v>
      </c>
      <c r="K292" s="12">
        <f t="shared" si="137"/>
        <v>215824698.031248</v>
      </c>
      <c r="L292" s="6">
        <f t="shared" si="138"/>
        <v>608.03401599999995</v>
      </c>
      <c r="M292" s="6">
        <f t="shared" si="139"/>
        <v>5242880</v>
      </c>
      <c r="N292" s="13">
        <f t="shared" si="140"/>
        <v>0.2223917208634329</v>
      </c>
      <c r="O292" s="13"/>
      <c r="P292" s="7">
        <f t="shared" si="141"/>
        <v>2.7409484220375393E-2</v>
      </c>
      <c r="Q292" s="7">
        <f t="shared" si="142"/>
        <v>-1.7297152205625069E-2</v>
      </c>
      <c r="R292" s="6">
        <f t="shared" si="143"/>
        <v>1.0112332014750324E-2</v>
      </c>
      <c r="S292" s="6">
        <f t="shared" si="144"/>
        <v>2.7409484220375393E-2</v>
      </c>
      <c r="T292" s="7">
        <f t="shared" si="145"/>
        <v>1.7800730183071344E-2</v>
      </c>
      <c r="U292" s="7">
        <f t="shared" si="146"/>
        <v>1.1383610727627724</v>
      </c>
      <c r="V292" s="7">
        <f t="shared" si="147"/>
        <v>13.40491242553672</v>
      </c>
      <c r="W292" s="6">
        <f t="shared" si="148"/>
        <v>14.561074228482564</v>
      </c>
      <c r="X292" s="6">
        <v>5.2398E-2</v>
      </c>
      <c r="Y292" s="6">
        <v>14.601576000017467</v>
      </c>
      <c r="Z292" s="6">
        <f t="shared" si="149"/>
        <v>47.68982743544526</v>
      </c>
      <c r="AA292" s="6">
        <f t="shared" si="151"/>
        <v>80.700919854287719</v>
      </c>
      <c r="AB292" s="6">
        <f t="shared" si="150"/>
        <v>0.27737945229236954</v>
      </c>
    </row>
    <row r="293" spans="7:28">
      <c r="G293" s="6">
        <v>4802000</v>
      </c>
      <c r="H293" s="6">
        <v>42681372</v>
      </c>
      <c r="I293" s="12">
        <f t="shared" si="136"/>
        <v>85362744</v>
      </c>
      <c r="J293" s="6">
        <v>18331119.820312001</v>
      </c>
      <c r="K293" s="12">
        <f t="shared" si="137"/>
        <v>146648958.56249601</v>
      </c>
      <c r="L293" s="6">
        <f t="shared" si="138"/>
        <v>608.21646399999997</v>
      </c>
      <c r="M293" s="6">
        <f t="shared" si="139"/>
        <v>5242880</v>
      </c>
      <c r="N293" s="13">
        <f t="shared" si="140"/>
        <v>0.58208898881216231</v>
      </c>
      <c r="O293" s="13"/>
      <c r="P293" s="7">
        <f t="shared" si="141"/>
        <v>4.8747177301559551E-2</v>
      </c>
      <c r="Q293" s="7">
        <f t="shared" si="142"/>
        <v>-1.1753100456948797E-2</v>
      </c>
      <c r="R293" s="6">
        <f t="shared" si="143"/>
        <v>3.6994076844610757E-2</v>
      </c>
      <c r="S293" s="6">
        <f t="shared" si="144"/>
        <v>4.8747177301559551E-2</v>
      </c>
      <c r="T293" s="7">
        <f t="shared" si="145"/>
        <v>3.1658215213198095E-2</v>
      </c>
      <c r="U293" s="7">
        <f t="shared" si="146"/>
        <v>0.7734956532387971</v>
      </c>
      <c r="V293" s="7">
        <f t="shared" si="147"/>
        <v>6.0841182355073533</v>
      </c>
      <c r="W293" s="6">
        <f t="shared" si="148"/>
        <v>6.8892721039593487</v>
      </c>
      <c r="X293" s="6">
        <v>2.3782000000000001E-2</v>
      </c>
      <c r="Y293" s="6">
        <v>7.181450540000001</v>
      </c>
      <c r="Z293" s="6">
        <f t="shared" si="149"/>
        <v>104.97509587738436</v>
      </c>
      <c r="AA293" s="6">
        <f t="shared" si="151"/>
        <v>55.554944262933127</v>
      </c>
      <c r="AB293" s="6">
        <f t="shared" si="150"/>
        <v>4.0685156071638451</v>
      </c>
    </row>
    <row r="294" spans="7:28">
      <c r="G294" s="6">
        <v>3566907</v>
      </c>
      <c r="H294" s="6">
        <v>45030389</v>
      </c>
      <c r="I294" s="12">
        <f t="shared" si="136"/>
        <v>90060778</v>
      </c>
      <c r="J294" s="6">
        <v>16563088.847656</v>
      </c>
      <c r="K294" s="12">
        <f t="shared" si="137"/>
        <v>132504710.781248</v>
      </c>
      <c r="L294" s="6">
        <f t="shared" si="138"/>
        <v>611.702808</v>
      </c>
      <c r="M294" s="6">
        <f t="shared" si="139"/>
        <v>5242880</v>
      </c>
      <c r="N294" s="13">
        <f t="shared" si="140"/>
        <v>0.67967982020413842</v>
      </c>
      <c r="O294" s="13"/>
      <c r="P294" s="7">
        <f t="shared" si="141"/>
        <v>5.1430032674235418E-2</v>
      </c>
      <c r="Q294" s="7">
        <f t="shared" si="142"/>
        <v>-1.0619517466039671E-2</v>
      </c>
      <c r="R294" s="6">
        <f t="shared" si="143"/>
        <v>4.0810515208195744E-2</v>
      </c>
      <c r="S294" s="6">
        <f t="shared" si="144"/>
        <v>5.1430032674235418E-2</v>
      </c>
      <c r="T294" s="7">
        <f t="shared" si="145"/>
        <v>3.340056046220885E-2</v>
      </c>
      <c r="U294" s="7">
        <f t="shared" si="146"/>
        <v>0.69889223099583986</v>
      </c>
      <c r="V294" s="7">
        <f t="shared" si="147"/>
        <v>16.235145376483565</v>
      </c>
      <c r="W294" s="6">
        <f t="shared" si="148"/>
        <v>16.967438167941616</v>
      </c>
      <c r="X294" s="6">
        <v>6.3461000000000004E-2</v>
      </c>
      <c r="Y294" s="6">
        <v>15.814027907151925</v>
      </c>
      <c r="Z294" s="6">
        <f t="shared" si="149"/>
        <v>18.958048763436732</v>
      </c>
      <c r="AA294" s="6">
        <f t="shared" si="151"/>
        <v>35.691975846274495</v>
      </c>
      <c r="AB294" s="6">
        <f t="shared" si="150"/>
        <v>7.2935893850804403</v>
      </c>
    </row>
    <row r="295" spans="7:28">
      <c r="G295" s="6">
        <v>3542400</v>
      </c>
      <c r="H295" s="6">
        <v>50194096</v>
      </c>
      <c r="I295" s="12">
        <f t="shared" si="136"/>
        <v>100388192</v>
      </c>
      <c r="J295" s="6">
        <v>21592601.132812001</v>
      </c>
      <c r="K295" s="12">
        <f t="shared" si="137"/>
        <v>172740809.06249601</v>
      </c>
      <c r="L295" s="6">
        <f t="shared" si="138"/>
        <v>673.17715199999998</v>
      </c>
      <c r="M295" s="6">
        <f t="shared" si="139"/>
        <v>5242880</v>
      </c>
      <c r="N295" s="13">
        <f t="shared" si="140"/>
        <v>0.58114925213578505</v>
      </c>
      <c r="O295" s="13"/>
      <c r="P295" s="7">
        <f t="shared" si="141"/>
        <v>5.732759708857299E-2</v>
      </c>
      <c r="Q295" s="7">
        <f t="shared" si="142"/>
        <v>-1.3844217523446773E-2</v>
      </c>
      <c r="R295" s="6">
        <f t="shared" si="143"/>
        <v>4.3483379565126219E-2</v>
      </c>
      <c r="S295" s="6">
        <f t="shared" si="144"/>
        <v>5.732759708857299E-2</v>
      </c>
      <c r="T295" s="7">
        <f t="shared" si="145"/>
        <v>3.7230656352844643E-2</v>
      </c>
      <c r="U295" s="7">
        <f t="shared" si="146"/>
        <v>0.9111163574329274</v>
      </c>
      <c r="V295" s="7">
        <f t="shared" si="147"/>
        <v>7.0885017269126953</v>
      </c>
      <c r="W295" s="6">
        <f t="shared" si="148"/>
        <v>8.036848740698467</v>
      </c>
      <c r="X295" s="6">
        <v>2.7708E-2</v>
      </c>
      <c r="Y295" s="6">
        <v>8.3814391000092368</v>
      </c>
      <c r="Z295" s="6">
        <f t="shared" si="149"/>
        <v>106.89908000784247</v>
      </c>
      <c r="AA295" s="6">
        <f t="shared" si="151"/>
        <v>56.934385611109498</v>
      </c>
      <c r="AB295" s="6">
        <f t="shared" si="150"/>
        <v>4.1113507501401516</v>
      </c>
    </row>
    <row r="296" spans="7:28">
      <c r="G296" s="6">
        <v>18318143</v>
      </c>
      <c r="H296" s="6">
        <v>27470081</v>
      </c>
      <c r="I296" s="12">
        <f t="shared" si="136"/>
        <v>54940162</v>
      </c>
      <c r="J296" s="6">
        <v>27030438.128906</v>
      </c>
      <c r="K296" s="12">
        <f t="shared" si="137"/>
        <v>216243505.031248</v>
      </c>
      <c r="L296" s="6">
        <f t="shared" si="138"/>
        <v>696.00383199999999</v>
      </c>
      <c r="M296" s="6">
        <f t="shared" si="139"/>
        <v>5242880</v>
      </c>
      <c r="N296" s="13">
        <f t="shared" si="140"/>
        <v>0.25406618336148845</v>
      </c>
      <c r="O296" s="13"/>
      <c r="P296" s="7">
        <f t="shared" si="141"/>
        <v>3.137408303077048E-2</v>
      </c>
      <c r="Q296" s="7">
        <f t="shared" si="142"/>
        <v>-1.7330717263238319E-2</v>
      </c>
      <c r="R296" s="6">
        <f t="shared" si="143"/>
        <v>1.4043365767532161E-2</v>
      </c>
      <c r="S296" s="6">
        <f t="shared" si="144"/>
        <v>3.137408303077048E-2</v>
      </c>
      <c r="T296" s="7">
        <f t="shared" si="145"/>
        <v>2.0375486903794562E-2</v>
      </c>
      <c r="U296" s="7">
        <f t="shared" si="146"/>
        <v>1.140570058064962</v>
      </c>
      <c r="V296" s="7">
        <f t="shared" si="147"/>
        <v>13.563270393234099</v>
      </c>
      <c r="W296" s="6">
        <f t="shared" si="148"/>
        <v>14.724215938202855</v>
      </c>
      <c r="X296" s="6">
        <v>5.3017000000000002E-2</v>
      </c>
      <c r="Y296" s="6">
        <v>14.706915799999999</v>
      </c>
      <c r="Z296" s="6">
        <f t="shared" si="149"/>
        <v>40.822598353791271</v>
      </c>
      <c r="AA296" s="6">
        <f t="shared" si="151"/>
        <v>73.511579743229234</v>
      </c>
      <c r="AB296" s="6">
        <f t="shared" si="150"/>
        <v>0.11763267321388976</v>
      </c>
    </row>
    <row r="297" spans="7:28">
      <c r="G297" s="6">
        <v>1139905</v>
      </c>
      <c r="H297" s="6">
        <v>57515616</v>
      </c>
      <c r="I297" s="12">
        <f t="shared" si="136"/>
        <v>115031232</v>
      </c>
      <c r="J297" s="6">
        <v>24255732.007812001</v>
      </c>
      <c r="K297" s="12">
        <f t="shared" si="137"/>
        <v>194045856.06249601</v>
      </c>
      <c r="L297" s="6">
        <f t="shared" si="138"/>
        <v>712.98549200000002</v>
      </c>
      <c r="M297" s="6">
        <f t="shared" si="139"/>
        <v>5242880</v>
      </c>
      <c r="N297" s="13">
        <f t="shared" si="140"/>
        <v>0.59280437281253817</v>
      </c>
      <c r="O297" s="13"/>
      <c r="P297" s="7">
        <f t="shared" si="141"/>
        <v>6.5689639282458287E-2</v>
      </c>
      <c r="Q297" s="7">
        <f t="shared" si="142"/>
        <v>-1.5551698845411325E-2</v>
      </c>
      <c r="R297" s="6">
        <f t="shared" si="143"/>
        <v>5.013794043704696E-2</v>
      </c>
      <c r="S297" s="6">
        <f t="shared" si="144"/>
        <v>6.5689639282458287E-2</v>
      </c>
      <c r="T297" s="7">
        <f t="shared" si="145"/>
        <v>4.2661275027608289E-2</v>
      </c>
      <c r="U297" s="7">
        <f t="shared" si="146"/>
        <v>1.0234892062283412</v>
      </c>
      <c r="V297" s="7">
        <f t="shared" si="147"/>
        <v>19.358813850772723</v>
      </c>
      <c r="W297" s="6">
        <f t="shared" si="148"/>
        <v>20.424964332028672</v>
      </c>
      <c r="X297" s="6">
        <v>7.5671000000000002E-2</v>
      </c>
      <c r="Y297" s="6">
        <v>18.993866123533863</v>
      </c>
      <c r="Z297" s="6">
        <f t="shared" si="149"/>
        <v>13.190470216518502</v>
      </c>
      <c r="AA297" s="6">
        <f t="shared" si="151"/>
        <v>33.74219920835332</v>
      </c>
      <c r="AB297" s="6">
        <f t="shared" si="150"/>
        <v>7.5345282481571445</v>
      </c>
    </row>
    <row r="298" spans="7:28">
      <c r="G298" s="6">
        <v>19458087</v>
      </c>
      <c r="H298" s="6">
        <v>29179764</v>
      </c>
      <c r="I298" s="12">
        <f t="shared" si="136"/>
        <v>58359528</v>
      </c>
      <c r="J298" s="6">
        <v>38989455.371094003</v>
      </c>
      <c r="K298" s="12">
        <f t="shared" si="137"/>
        <v>311915642.96875203</v>
      </c>
      <c r="L298" s="6">
        <f t="shared" si="138"/>
        <v>739.31890799999996</v>
      </c>
      <c r="M298" s="6">
        <f t="shared" si="139"/>
        <v>5242880</v>
      </c>
      <c r="N298" s="13">
        <f t="shared" si="140"/>
        <v>0.18710035650839899</v>
      </c>
      <c r="O298" s="13"/>
      <c r="P298" s="7">
        <f t="shared" si="141"/>
        <v>3.3326743323191778E-2</v>
      </c>
      <c r="Q298" s="7">
        <f t="shared" si="142"/>
        <v>-2.4998308353776838E-2</v>
      </c>
      <c r="R298" s="6">
        <f t="shared" si="143"/>
        <v>8.3284349694149398E-3</v>
      </c>
      <c r="S298" s="6">
        <f t="shared" si="144"/>
        <v>3.3326743323191778E-2</v>
      </c>
      <c r="T298" s="7">
        <f t="shared" si="145"/>
        <v>2.1643616530938367E-2</v>
      </c>
      <c r="U298" s="7">
        <f t="shared" si="146"/>
        <v>1.6451899582409681</v>
      </c>
      <c r="V298" s="7">
        <f t="shared" si="147"/>
        <v>18.243400701886504</v>
      </c>
      <c r="W298" s="6">
        <f t="shared" si="148"/>
        <v>19.910234276658411</v>
      </c>
      <c r="X298" s="6">
        <v>7.1310999999999999E-2</v>
      </c>
      <c r="Y298" s="6">
        <v>20.000061337499996</v>
      </c>
      <c r="Z298" s="6">
        <f t="shared" si="149"/>
        <v>53.265634582053565</v>
      </c>
      <c r="AA298" s="6">
        <f t="shared" si="151"/>
        <v>88.320967355085543</v>
      </c>
      <c r="AB298" s="6">
        <f t="shared" si="150"/>
        <v>0.44913392677031666</v>
      </c>
    </row>
    <row r="299" spans="7:28">
      <c r="G299" s="6">
        <v>1564794</v>
      </c>
      <c r="H299" s="6">
        <v>59485419</v>
      </c>
      <c r="I299" s="12">
        <f t="shared" si="136"/>
        <v>118970838</v>
      </c>
      <c r="J299" s="6">
        <v>24081503.091797002</v>
      </c>
      <c r="K299" s="12">
        <f t="shared" si="137"/>
        <v>192652024.73437601</v>
      </c>
      <c r="L299" s="6">
        <f t="shared" si="138"/>
        <v>745.12090799999999</v>
      </c>
      <c r="M299" s="6">
        <f t="shared" si="139"/>
        <v>5242880</v>
      </c>
      <c r="N299" s="13">
        <f t="shared" si="140"/>
        <v>0.61754262984795583</v>
      </c>
      <c r="O299" s="13"/>
      <c r="P299" s="7">
        <f t="shared" si="141"/>
        <v>6.7939387394823178E-2</v>
      </c>
      <c r="Q299" s="7">
        <f t="shared" si="142"/>
        <v>-1.5439990997090975E-2</v>
      </c>
      <c r="R299" s="6">
        <f t="shared" si="143"/>
        <v>5.2499396397732205E-2</v>
      </c>
      <c r="S299" s="6">
        <f t="shared" si="144"/>
        <v>6.7939387394823178E-2</v>
      </c>
      <c r="T299" s="7">
        <f t="shared" si="145"/>
        <v>4.4122344444533383E-2</v>
      </c>
      <c r="U299" s="7">
        <f t="shared" si="146"/>
        <v>1.0161374835552517</v>
      </c>
      <c r="V299" s="7">
        <f t="shared" si="147"/>
        <v>7.8948738015203475</v>
      </c>
      <c r="W299" s="6">
        <f t="shared" si="148"/>
        <v>8.955133629520132</v>
      </c>
      <c r="X299" s="6">
        <v>3.0859999999999999E-2</v>
      </c>
      <c r="Y299" s="6">
        <v>9.2255969999999987</v>
      </c>
      <c r="Z299" s="6">
        <f t="shared" si="149"/>
        <v>120.15355604284895</v>
      </c>
      <c r="AA299" s="6">
        <f t="shared" si="151"/>
        <v>70.121180809242418</v>
      </c>
      <c r="AB299" s="6">
        <f t="shared" si="150"/>
        <v>2.931662530672722</v>
      </c>
    </row>
    <row r="300" spans="7:28">
      <c r="G300" s="6">
        <v>21198119</v>
      </c>
      <c r="H300" s="6">
        <v>31790179</v>
      </c>
      <c r="I300" s="12">
        <f t="shared" si="136"/>
        <v>63580358</v>
      </c>
      <c r="J300" s="6">
        <v>42101072.351562001</v>
      </c>
      <c r="K300" s="12">
        <f t="shared" si="137"/>
        <v>336808578.81249601</v>
      </c>
      <c r="L300" s="6">
        <f t="shared" si="138"/>
        <v>805.44452799999999</v>
      </c>
      <c r="M300" s="6">
        <f t="shared" si="139"/>
        <v>5242880</v>
      </c>
      <c r="N300" s="13">
        <f t="shared" si="140"/>
        <v>0.18877297669842219</v>
      </c>
      <c r="O300" s="13"/>
      <c r="P300" s="7">
        <f t="shared" si="141"/>
        <v>3.6308146143036707E-2</v>
      </c>
      <c r="Q300" s="7">
        <f t="shared" si="142"/>
        <v>-2.6993339061855293E-2</v>
      </c>
      <c r="R300" s="6">
        <f t="shared" si="143"/>
        <v>9.3148070811814136E-3</v>
      </c>
      <c r="S300" s="6">
        <f t="shared" si="144"/>
        <v>3.6308146143036707E-2</v>
      </c>
      <c r="T300" s="7">
        <f t="shared" si="145"/>
        <v>2.3579849505495992E-2</v>
      </c>
      <c r="U300" s="7">
        <f t="shared" si="146"/>
        <v>1.7764870220607747</v>
      </c>
      <c r="V300" s="7">
        <f t="shared" si="147"/>
        <v>19.505915355499688</v>
      </c>
      <c r="W300" s="6">
        <f t="shared" si="148"/>
        <v>21.305982227065957</v>
      </c>
      <c r="X300" s="6">
        <v>7.6245999999999994E-2</v>
      </c>
      <c r="Y300" s="6">
        <v>21.353539477769303</v>
      </c>
      <c r="Z300" s="6">
        <f t="shared" si="149"/>
        <v>52.380261072008096</v>
      </c>
      <c r="AA300" s="6">
        <f t="shared" si="151"/>
        <v>87.783218685332457</v>
      </c>
      <c r="AB300" s="6">
        <f t="shared" si="150"/>
        <v>0.22271366652285579</v>
      </c>
    </row>
    <row r="301" spans="7:28">
      <c r="G301" s="6">
        <v>2164760</v>
      </c>
      <c r="H301" s="6">
        <v>64685452</v>
      </c>
      <c r="I301" s="12">
        <f t="shared" si="136"/>
        <v>129370904</v>
      </c>
      <c r="J301" s="6">
        <v>26464242.808594</v>
      </c>
      <c r="K301" s="12">
        <f t="shared" si="137"/>
        <v>211713942.468752</v>
      </c>
      <c r="L301" s="6">
        <f t="shared" si="138"/>
        <v>819.520624</v>
      </c>
      <c r="M301" s="6">
        <f t="shared" si="139"/>
        <v>5242880</v>
      </c>
      <c r="N301" s="13">
        <f t="shared" si="140"/>
        <v>0.61106463982217207</v>
      </c>
      <c r="O301" s="13"/>
      <c r="P301" s="7">
        <f t="shared" si="141"/>
        <v>7.3878440399608516E-2</v>
      </c>
      <c r="Q301" s="7">
        <f t="shared" si="142"/>
        <v>-1.6967697952737299E-2</v>
      </c>
      <c r="R301" s="6">
        <f t="shared" si="143"/>
        <v>5.6910742446871221E-2</v>
      </c>
      <c r="S301" s="6">
        <f t="shared" si="144"/>
        <v>7.3878440399608516E-2</v>
      </c>
      <c r="T301" s="7">
        <f t="shared" si="145"/>
        <v>4.7979384556311705E-2</v>
      </c>
      <c r="U301" s="7">
        <f t="shared" si="146"/>
        <v>1.1166790124857278</v>
      </c>
      <c r="V301" s="7">
        <f t="shared" si="147"/>
        <v>8.2735002832523676</v>
      </c>
      <c r="W301" s="6">
        <f t="shared" si="148"/>
        <v>9.4381586802944071</v>
      </c>
      <c r="X301" s="6">
        <v>3.2340000000000001E-2</v>
      </c>
      <c r="Y301" s="6">
        <v>9.8050568000107798</v>
      </c>
      <c r="Z301" s="6">
        <f t="shared" si="149"/>
        <v>128.44292022142398</v>
      </c>
      <c r="AA301" s="6">
        <f t="shared" si="151"/>
        <v>75.976321728111373</v>
      </c>
      <c r="AB301" s="6">
        <f t="shared" si="150"/>
        <v>3.7419275298432684</v>
      </c>
    </row>
    <row r="302" spans="7:28">
      <c r="G302" s="6">
        <v>2164760</v>
      </c>
      <c r="H302" s="6">
        <v>64685452</v>
      </c>
      <c r="I302" s="12">
        <f t="shared" si="136"/>
        <v>129370904</v>
      </c>
      <c r="J302" s="6">
        <v>26464868.0625</v>
      </c>
      <c r="K302" s="12">
        <f t="shared" si="137"/>
        <v>211718944.5</v>
      </c>
      <c r="L302" s="6">
        <f t="shared" si="138"/>
        <v>819.520624</v>
      </c>
      <c r="M302" s="6">
        <f t="shared" si="139"/>
        <v>5242880</v>
      </c>
      <c r="N302" s="13">
        <f t="shared" si="140"/>
        <v>0.61105020292598333</v>
      </c>
      <c r="O302" s="13"/>
      <c r="P302" s="7">
        <f t="shared" si="141"/>
        <v>7.3878440399608516E-2</v>
      </c>
      <c r="Q302" s="7">
        <f t="shared" si="142"/>
        <v>-1.6968098837791806E-2</v>
      </c>
      <c r="R302" s="6">
        <f t="shared" si="143"/>
        <v>5.6910341561816707E-2</v>
      </c>
      <c r="S302" s="6">
        <f t="shared" si="144"/>
        <v>7.3878440399608516E-2</v>
      </c>
      <c r="T302" s="7">
        <f t="shared" si="145"/>
        <v>4.7979384556311705E-2</v>
      </c>
      <c r="U302" s="7">
        <f t="shared" si="146"/>
        <v>1.1167053955536037</v>
      </c>
      <c r="V302" s="7">
        <f t="shared" si="147"/>
        <v>8.2850125749266503</v>
      </c>
      <c r="W302" s="6">
        <f t="shared" si="148"/>
        <v>9.4496973550365659</v>
      </c>
      <c r="X302" s="6">
        <v>3.2384999999999997E-2</v>
      </c>
      <c r="Y302" s="6">
        <v>9.8381003571521077</v>
      </c>
      <c r="Z302" s="6">
        <f t="shared" si="149"/>
        <v>128.12549143000933</v>
      </c>
      <c r="AA302" s="6">
        <f t="shared" si="151"/>
        <v>75.730559091606338</v>
      </c>
      <c r="AB302" s="6">
        <f t="shared" si="150"/>
        <v>3.9479471444218435</v>
      </c>
    </row>
    <row r="303" spans="7:28">
      <c r="G303" s="6">
        <v>23947347</v>
      </c>
      <c r="H303" s="6">
        <v>28854312</v>
      </c>
      <c r="I303" s="12">
        <f t="shared" si="136"/>
        <v>57708624</v>
      </c>
      <c r="J303" s="6">
        <v>25757851.445312001</v>
      </c>
      <c r="K303" s="12">
        <f t="shared" si="137"/>
        <v>206062811.56249601</v>
      </c>
      <c r="L303" s="6">
        <f t="shared" si="138"/>
        <v>825.19868399999996</v>
      </c>
      <c r="M303" s="6">
        <f t="shared" si="139"/>
        <v>5242880</v>
      </c>
      <c r="N303" s="13">
        <f t="shared" si="140"/>
        <v>0.2800535601859328</v>
      </c>
      <c r="O303" s="13"/>
      <c r="P303" s="7">
        <f t="shared" si="141"/>
        <v>3.2955038628526688E-2</v>
      </c>
      <c r="Q303" s="7">
        <f t="shared" si="142"/>
        <v>-1.6514791161665272E-2</v>
      </c>
      <c r="R303" s="6">
        <f t="shared" si="143"/>
        <v>1.6440247466861416E-2</v>
      </c>
      <c r="S303" s="6">
        <f t="shared" si="144"/>
        <v>3.2955038628526688E-2</v>
      </c>
      <c r="T303" s="7">
        <f t="shared" si="145"/>
        <v>2.1402217790111439E-2</v>
      </c>
      <c r="U303" s="7">
        <f t="shared" si="146"/>
        <v>1.0868722874007375</v>
      </c>
      <c r="V303" s="7">
        <f t="shared" si="147"/>
        <v>10.779598266392137</v>
      </c>
      <c r="W303" s="6">
        <f t="shared" si="148"/>
        <v>11.887872771582986</v>
      </c>
      <c r="X303" s="6">
        <v>4.2136E-2</v>
      </c>
      <c r="Y303" s="6">
        <v>12.539205422226903</v>
      </c>
      <c r="Z303" s="6">
        <f t="shared" si="149"/>
        <v>21.788877376764081</v>
      </c>
      <c r="AA303" s="6">
        <f t="shared" si="151"/>
        <v>60.982894753034422</v>
      </c>
      <c r="AB303" s="6">
        <f t="shared" si="150"/>
        <v>5.1943694094792479</v>
      </c>
    </row>
    <row r="304" spans="7:28">
      <c r="G304" s="6">
        <v>5558326</v>
      </c>
      <c r="H304" s="6">
        <v>59524291</v>
      </c>
      <c r="I304" s="12">
        <f t="shared" si="136"/>
        <v>119048582</v>
      </c>
      <c r="J304" s="6">
        <v>15077972.765625</v>
      </c>
      <c r="K304" s="12">
        <f t="shared" si="137"/>
        <v>120623782.125</v>
      </c>
      <c r="L304" s="6">
        <f t="shared" si="138"/>
        <v>825.45801200000005</v>
      </c>
      <c r="M304" s="6">
        <f t="shared" si="139"/>
        <v>5242880</v>
      </c>
      <c r="N304" s="13">
        <f t="shared" si="140"/>
        <v>0.98694121426761716</v>
      </c>
      <c r="O304" s="13"/>
      <c r="P304" s="7">
        <f t="shared" si="141"/>
        <v>6.7983783818538576E-2</v>
      </c>
      <c r="Q304" s="7">
        <f t="shared" si="142"/>
        <v>-9.6673269466694533E-3</v>
      </c>
      <c r="R304" s="6">
        <f t="shared" si="143"/>
        <v>5.8316456871869121E-2</v>
      </c>
      <c r="S304" s="6">
        <f t="shared" si="144"/>
        <v>6.7983783818538576E-2</v>
      </c>
      <c r="T304" s="7">
        <f t="shared" si="145"/>
        <v>4.4151177119869302E-2</v>
      </c>
      <c r="U304" s="7">
        <f t="shared" si="146"/>
        <v>0.63622661944203029</v>
      </c>
      <c r="V304" s="7">
        <f t="shared" si="147"/>
        <v>12.928303550221345</v>
      </c>
      <c r="W304" s="6">
        <f t="shared" si="148"/>
        <v>13.608681346783245</v>
      </c>
      <c r="X304" s="6">
        <v>5.0534999999999997E-2</v>
      </c>
      <c r="Y304" s="6">
        <v>12.776626227258944</v>
      </c>
      <c r="Z304" s="6">
        <f t="shared" si="149"/>
        <v>34.528116787451431</v>
      </c>
      <c r="AA304" s="6">
        <f t="shared" si="151"/>
        <v>15.398153501274612</v>
      </c>
      <c r="AB304" s="6">
        <f t="shared" si="150"/>
        <v>6.5123226172892954</v>
      </c>
    </row>
    <row r="305" spans="7:28">
      <c r="G305" s="6">
        <v>9845725</v>
      </c>
      <c r="H305" s="6">
        <v>57156537</v>
      </c>
      <c r="I305" s="12">
        <f t="shared" si="136"/>
        <v>114313074</v>
      </c>
      <c r="J305" s="6">
        <v>14970860.091797</v>
      </c>
      <c r="K305" s="12">
        <f t="shared" si="137"/>
        <v>119766880.734376</v>
      </c>
      <c r="L305" s="6">
        <f t="shared" si="138"/>
        <v>882.79294400000003</v>
      </c>
      <c r="M305" s="6">
        <f t="shared" si="139"/>
        <v>5242880</v>
      </c>
      <c r="N305" s="13">
        <f t="shared" si="140"/>
        <v>0.95446314790086517</v>
      </c>
      <c r="O305" s="13"/>
      <c r="P305" s="7">
        <f t="shared" si="141"/>
        <v>6.5279528574717527E-2</v>
      </c>
      <c r="Q305" s="7">
        <f t="shared" si="142"/>
        <v>-9.5986510540860704E-3</v>
      </c>
      <c r="R305" s="6">
        <f t="shared" si="143"/>
        <v>5.5680877520631458E-2</v>
      </c>
      <c r="S305" s="6">
        <f t="shared" si="144"/>
        <v>6.5279528574717527E-2</v>
      </c>
      <c r="T305" s="7">
        <f t="shared" si="145"/>
        <v>4.2394934005099923E-2</v>
      </c>
      <c r="U305" s="7">
        <f t="shared" si="146"/>
        <v>0.63170691805854251</v>
      </c>
      <c r="V305" s="7">
        <f t="shared" si="147"/>
        <v>5.5450871564469715</v>
      </c>
      <c r="W305" s="6">
        <f t="shared" si="148"/>
        <v>6.2191890085106136</v>
      </c>
      <c r="X305" s="6">
        <v>2.1675E-2</v>
      </c>
      <c r="Y305" s="6">
        <v>6.5427191666763003</v>
      </c>
      <c r="Z305" s="6">
        <f t="shared" si="149"/>
        <v>201.17429561576711</v>
      </c>
      <c r="AA305" s="6">
        <f t="shared" si="151"/>
        <v>156.88986168688101</v>
      </c>
      <c r="AB305" s="6">
        <f t="shared" si="150"/>
        <v>4.9448883548831866</v>
      </c>
    </row>
    <row r="306" spans="7:28">
      <c r="G306" s="6">
        <v>4847571</v>
      </c>
      <c r="H306" s="6">
        <v>68993773</v>
      </c>
      <c r="I306" s="12">
        <f t="shared" si="136"/>
        <v>137987546</v>
      </c>
      <c r="J306" s="6">
        <v>25598153.890625</v>
      </c>
      <c r="K306" s="12">
        <f t="shared" si="137"/>
        <v>204785231.125</v>
      </c>
      <c r="L306" s="6">
        <f t="shared" si="138"/>
        <v>924.87669600000004</v>
      </c>
      <c r="M306" s="6">
        <f t="shared" si="139"/>
        <v>5242880</v>
      </c>
      <c r="N306" s="13">
        <f t="shared" si="140"/>
        <v>0.67381590577580774</v>
      </c>
      <c r="O306" s="13"/>
      <c r="P306" s="7">
        <f t="shared" si="141"/>
        <v>7.8799052784304865E-2</v>
      </c>
      <c r="Q306" s="7">
        <f t="shared" si="142"/>
        <v>-1.6412400177297497E-2</v>
      </c>
      <c r="R306" s="6">
        <f t="shared" si="143"/>
        <v>6.2386652607007369E-2</v>
      </c>
      <c r="S306" s="6">
        <f t="shared" si="144"/>
        <v>7.8799052784304865E-2</v>
      </c>
      <c r="T306" s="7">
        <f t="shared" si="145"/>
        <v>5.1175011759334629E-2</v>
      </c>
      <c r="U306" s="7">
        <f t="shared" si="146"/>
        <v>1.0801337266584534</v>
      </c>
      <c r="V306" s="7">
        <f t="shared" si="147"/>
        <v>29.297758996238226</v>
      </c>
      <c r="W306" s="6">
        <f t="shared" si="148"/>
        <v>30.429067734656016</v>
      </c>
      <c r="X306" s="6">
        <v>0.114521</v>
      </c>
      <c r="Y306" s="6">
        <v>28.013598461494414</v>
      </c>
      <c r="Z306" s="6">
        <f t="shared" si="149"/>
        <v>31.192486282598942</v>
      </c>
      <c r="AA306" s="6">
        <f t="shared" si="151"/>
        <v>45.523831780191081</v>
      </c>
      <c r="AB306" s="6">
        <f t="shared" si="150"/>
        <v>8.6224883835675072</v>
      </c>
    </row>
    <row r="307" spans="7:28">
      <c r="G307" s="6">
        <v>8388608</v>
      </c>
      <c r="H307" s="6">
        <v>63501393</v>
      </c>
      <c r="I307" s="12">
        <f t="shared" si="136"/>
        <v>127002786</v>
      </c>
      <c r="J307" s="6">
        <v>27799744.667969</v>
      </c>
      <c r="K307" s="12">
        <f t="shared" si="137"/>
        <v>222397957.343752</v>
      </c>
      <c r="L307" s="6">
        <f t="shared" si="138"/>
        <v>929.78887599999996</v>
      </c>
      <c r="M307" s="6">
        <f t="shared" si="139"/>
        <v>5242880</v>
      </c>
      <c r="N307" s="13">
        <f t="shared" si="140"/>
        <v>0.57106093741543074</v>
      </c>
      <c r="O307" s="13"/>
      <c r="P307" s="7">
        <f t="shared" si="141"/>
        <v>7.2526104912161965E-2</v>
      </c>
      <c r="Q307" s="7">
        <f t="shared" si="142"/>
        <v>-1.7823962472719532E-2</v>
      </c>
      <c r="R307" s="6">
        <f t="shared" si="143"/>
        <v>5.4702142439442436E-2</v>
      </c>
      <c r="S307" s="6">
        <f t="shared" si="144"/>
        <v>7.2526104912161965E-2</v>
      </c>
      <c r="T307" s="7">
        <f t="shared" si="145"/>
        <v>4.7101128003379809E-2</v>
      </c>
      <c r="U307" s="7">
        <f t="shared" si="146"/>
        <v>1.173031537222065</v>
      </c>
      <c r="V307" s="7">
        <f t="shared" si="147"/>
        <v>8.9772850476069497</v>
      </c>
      <c r="W307" s="6">
        <f t="shared" si="148"/>
        <v>10.197417712832394</v>
      </c>
      <c r="X307" s="6">
        <v>3.5090999999999997E-2</v>
      </c>
      <c r="Y307" s="6">
        <v>10.80824731875</v>
      </c>
      <c r="Z307" s="6">
        <f t="shared" si="149"/>
        <v>106.68007441270402</v>
      </c>
      <c r="AA307" s="6">
        <f t="shared" si="151"/>
        <v>55.886530561803426</v>
      </c>
      <c r="AB307" s="6">
        <f t="shared" si="150"/>
        <v>5.6515139587706109</v>
      </c>
    </row>
    <row r="308" spans="7:28">
      <c r="G308" s="6">
        <v>16777216</v>
      </c>
      <c r="H308" s="6">
        <v>50331601</v>
      </c>
      <c r="I308" s="12">
        <f t="shared" si="136"/>
        <v>100663202</v>
      </c>
      <c r="J308" s="6">
        <v>30181275.949219</v>
      </c>
      <c r="K308" s="12">
        <f t="shared" si="137"/>
        <v>241450207.593752</v>
      </c>
      <c r="L308" s="6">
        <f t="shared" si="138"/>
        <v>939.52353200000005</v>
      </c>
      <c r="M308" s="6">
        <f t="shared" si="139"/>
        <v>5242880</v>
      </c>
      <c r="N308" s="13">
        <f t="shared" si="140"/>
        <v>0.41691081156314092</v>
      </c>
      <c r="O308" s="13"/>
      <c r="P308" s="7">
        <f t="shared" si="141"/>
        <v>5.7484644069510038E-2</v>
      </c>
      <c r="Q308" s="7">
        <f t="shared" si="142"/>
        <v>-1.9350894633125913E-2</v>
      </c>
      <c r="R308" s="6">
        <f t="shared" si="143"/>
        <v>3.8133749436384125E-2</v>
      </c>
      <c r="S308" s="6">
        <f t="shared" si="144"/>
        <v>5.7484644069510038E-2</v>
      </c>
      <c r="T308" s="7">
        <f t="shared" si="145"/>
        <v>3.7332648455696699E-2</v>
      </c>
      <c r="U308" s="7">
        <f t="shared" si="146"/>
        <v>1.2735220752882628</v>
      </c>
      <c r="V308" s="7">
        <f t="shared" si="147"/>
        <v>17.60485225701953</v>
      </c>
      <c r="W308" s="6">
        <f t="shared" si="148"/>
        <v>18.915706980763488</v>
      </c>
      <c r="X308" s="6">
        <v>6.8815000000000001E-2</v>
      </c>
      <c r="Y308" s="6">
        <v>18.725020266689608</v>
      </c>
      <c r="Z308" s="6">
        <f t="shared" si="149"/>
        <v>16.464950854450283</v>
      </c>
      <c r="AA308" s="6">
        <f t="shared" si="151"/>
        <v>44.58512034239029</v>
      </c>
      <c r="AB308" s="6">
        <f t="shared" si="150"/>
        <v>1.0183525110148883</v>
      </c>
    </row>
    <row r="309" spans="7:28">
      <c r="G309" s="6">
        <v>5363260</v>
      </c>
      <c r="H309" s="6">
        <v>79023142</v>
      </c>
      <c r="I309" s="12">
        <f t="shared" si="136"/>
        <v>158046284</v>
      </c>
      <c r="J309" s="6">
        <v>26415756.738281</v>
      </c>
      <c r="K309" s="12">
        <f t="shared" si="137"/>
        <v>211326053.906248</v>
      </c>
      <c r="L309" s="6">
        <f t="shared" si="138"/>
        <v>1055.5429039999999</v>
      </c>
      <c r="M309" s="6">
        <f t="shared" si="139"/>
        <v>5242880</v>
      </c>
      <c r="N309" s="13">
        <f t="shared" si="140"/>
        <v>0.74787883972941238</v>
      </c>
      <c r="O309" s="13"/>
      <c r="P309" s="7">
        <f t="shared" si="141"/>
        <v>9.0253778955379338E-2</v>
      </c>
      <c r="Q309" s="7">
        <f t="shared" si="142"/>
        <v>-1.6936610836361575E-2</v>
      </c>
      <c r="R309" s="6">
        <f t="shared" si="143"/>
        <v>7.3317168119017756E-2</v>
      </c>
      <c r="S309" s="6">
        <f t="shared" si="144"/>
        <v>9.0253778955379338E-2</v>
      </c>
      <c r="T309" s="7">
        <f t="shared" si="145"/>
        <v>5.8614133497374758E-2</v>
      </c>
      <c r="U309" s="7">
        <f t="shared" si="146"/>
        <v>1.1146331055800198</v>
      </c>
      <c r="V309" s="7">
        <f t="shared" si="147"/>
        <v>19.397955642465291</v>
      </c>
      <c r="W309" s="6">
        <f t="shared" si="148"/>
        <v>20.571202881542686</v>
      </c>
      <c r="X309" s="6">
        <v>7.5824000000000003E-2</v>
      </c>
      <c r="Y309" s="6">
        <v>19.531419911119535</v>
      </c>
      <c r="Z309" s="6">
        <f t="shared" si="149"/>
        <v>19.030622171580681</v>
      </c>
      <c r="AA309" s="6">
        <f t="shared" si="151"/>
        <v>3.3061192775140404</v>
      </c>
      <c r="AB309" s="6">
        <f t="shared" si="150"/>
        <v>5.3236424958084392</v>
      </c>
    </row>
    <row r="310" spans="7:28">
      <c r="G310" s="6">
        <v>5154859</v>
      </c>
      <c r="H310" s="6">
        <v>99199551</v>
      </c>
      <c r="I310" s="12">
        <f t="shared" si="136"/>
        <v>198399102</v>
      </c>
      <c r="J310" s="6">
        <v>24642035.410156</v>
      </c>
      <c r="K310" s="12">
        <f t="shared" si="137"/>
        <v>197136283.281248</v>
      </c>
      <c r="L310" s="6">
        <f t="shared" si="138"/>
        <v>1293.491792</v>
      </c>
      <c r="M310" s="6">
        <f t="shared" si="139"/>
        <v>5242880</v>
      </c>
      <c r="N310" s="13">
        <f t="shared" si="140"/>
        <v>1.0064058158028188</v>
      </c>
      <c r="O310" s="13"/>
      <c r="P310" s="7">
        <f t="shared" si="141"/>
        <v>0.11329762550351237</v>
      </c>
      <c r="Q310" s="7">
        <f t="shared" si="142"/>
        <v>-1.5799379442075105E-2</v>
      </c>
      <c r="R310" s="6">
        <f t="shared" si="143"/>
        <v>9.7498246061437269E-2</v>
      </c>
      <c r="S310" s="6">
        <f t="shared" si="144"/>
        <v>0.11329762550351237</v>
      </c>
      <c r="T310" s="7">
        <f t="shared" si="145"/>
        <v>7.3579657528596312E-2</v>
      </c>
      <c r="U310" s="7">
        <f t="shared" si="146"/>
        <v>1.0397895744258885</v>
      </c>
      <c r="V310" s="7">
        <f t="shared" si="147"/>
        <v>9.4472423766216274</v>
      </c>
      <c r="W310" s="6">
        <f t="shared" si="148"/>
        <v>10.560611608576112</v>
      </c>
      <c r="X310" s="6">
        <v>3.6928000000000002E-2</v>
      </c>
      <c r="Y310" s="6">
        <v>10.939811388252673</v>
      </c>
      <c r="Z310" s="6">
        <f t="shared" si="149"/>
        <v>206.80682816159108</v>
      </c>
      <c r="AA310" s="6">
        <f t="shared" si="151"/>
        <v>164.02254674349345</v>
      </c>
      <c r="AB310" s="6">
        <f t="shared" si="150"/>
        <v>3.4662369049959265</v>
      </c>
    </row>
    <row r="311" spans="7:28">
      <c r="G311" s="6">
        <v>1504002</v>
      </c>
      <c r="H311" s="6">
        <v>110879972</v>
      </c>
      <c r="I311" s="12">
        <f t="shared" si="136"/>
        <v>221759944</v>
      </c>
      <c r="J311" s="6">
        <v>22565924.630858999</v>
      </c>
      <c r="K311" s="12">
        <f t="shared" si="137"/>
        <v>180527397.04687199</v>
      </c>
      <c r="L311" s="6">
        <f t="shared" si="138"/>
        <v>1360.6397039999999</v>
      </c>
      <c r="M311" s="6">
        <f t="shared" si="139"/>
        <v>5242880</v>
      </c>
      <c r="N311" s="13">
        <f t="shared" si="140"/>
        <v>1.2284004955902756</v>
      </c>
      <c r="O311" s="13"/>
      <c r="P311" s="7">
        <f t="shared" si="141"/>
        <v>0.12663804842721452</v>
      </c>
      <c r="Q311" s="7">
        <f t="shared" si="142"/>
        <v>-1.4468269352347013E-2</v>
      </c>
      <c r="R311" s="6">
        <f t="shared" si="143"/>
        <v>0.1121697790748675</v>
      </c>
      <c r="S311" s="6">
        <f t="shared" si="144"/>
        <v>0.12663804842721452</v>
      </c>
      <c r="T311" s="7">
        <f t="shared" si="145"/>
        <v>8.224342030076677E-2</v>
      </c>
      <c r="U311" s="7">
        <f t="shared" si="146"/>
        <v>0.95218648857136001</v>
      </c>
      <c r="V311" s="7">
        <f t="shared" si="147"/>
        <v>7.0844084676507286</v>
      </c>
      <c r="W311" s="6">
        <f t="shared" si="148"/>
        <v>8.1188383765228558</v>
      </c>
      <c r="X311" s="6">
        <v>2.7692000000000001E-2</v>
      </c>
      <c r="Y311" s="6">
        <v>8.3942972615448515</v>
      </c>
      <c r="Z311" s="6">
        <f t="shared" si="149"/>
        <v>357.30914497766332</v>
      </c>
      <c r="AA311" s="6">
        <f t="shared" si="151"/>
        <v>305.06203623742414</v>
      </c>
      <c r="AB311" s="6">
        <f t="shared" si="150"/>
        <v>3.2815002428363056</v>
      </c>
    </row>
    <row r="312" spans="7:28">
      <c r="G312" s="6">
        <v>8345600</v>
      </c>
      <c r="H312" s="6">
        <v>118931856</v>
      </c>
      <c r="I312" s="12">
        <f t="shared" si="136"/>
        <v>237863712</v>
      </c>
      <c r="J312" s="6">
        <v>51290427.792969003</v>
      </c>
      <c r="K312" s="12">
        <f t="shared" si="137"/>
        <v>410323422.34375203</v>
      </c>
      <c r="L312" s="6">
        <f t="shared" si="138"/>
        <v>1594.094272</v>
      </c>
      <c r="M312" s="6">
        <f t="shared" si="139"/>
        <v>5242880</v>
      </c>
      <c r="N312" s="13">
        <f t="shared" si="140"/>
        <v>0.57969810897299345</v>
      </c>
      <c r="O312" s="13"/>
      <c r="P312" s="7">
        <f t="shared" si="141"/>
        <v>0.13583425273291469</v>
      </c>
      <c r="Q312" s="7">
        <f t="shared" si="142"/>
        <v>-3.2885145928874468E-2</v>
      </c>
      <c r="R312" s="6">
        <f t="shared" si="143"/>
        <v>0.10294910680404022</v>
      </c>
      <c r="S312" s="6">
        <f t="shared" si="144"/>
        <v>0.13583425273291469</v>
      </c>
      <c r="T312" s="7">
        <f t="shared" si="145"/>
        <v>8.8215774623015511E-2</v>
      </c>
      <c r="U312" s="7">
        <f t="shared" si="146"/>
        <v>2.1642389193626834</v>
      </c>
      <c r="V312" s="7">
        <f t="shared" si="147"/>
        <v>16.58537487208568</v>
      </c>
      <c r="W312" s="6">
        <f t="shared" si="148"/>
        <v>18.837829566071377</v>
      </c>
      <c r="X312" s="6">
        <v>6.4829999999999999E-2</v>
      </c>
      <c r="Y312" s="6">
        <v>19.461966</v>
      </c>
      <c r="Z312" s="6">
        <f t="shared" si="149"/>
        <v>109.52375865018462</v>
      </c>
      <c r="AA312" s="6">
        <f t="shared" si="151"/>
        <v>58.79856054919054</v>
      </c>
      <c r="AB312" s="6">
        <f t="shared" si="150"/>
        <v>3.2069547029761685</v>
      </c>
    </row>
    <row r="313" spans="7:28">
      <c r="G313" s="6">
        <v>50912018</v>
      </c>
      <c r="H313" s="6">
        <v>54054660</v>
      </c>
      <c r="I313" s="12">
        <f t="shared" si="136"/>
        <v>108109320</v>
      </c>
      <c r="J313" s="6">
        <v>43239123.6875</v>
      </c>
      <c r="K313" s="12">
        <f t="shared" si="137"/>
        <v>345912989.5</v>
      </c>
      <c r="L313" s="6">
        <f t="shared" si="138"/>
        <v>1666.8962799999999</v>
      </c>
      <c r="M313" s="6">
        <f t="shared" si="139"/>
        <v>5242880</v>
      </c>
      <c r="N313" s="13">
        <f t="shared" si="140"/>
        <v>0.31253327652212959</v>
      </c>
      <c r="O313" s="13"/>
      <c r="P313" s="7">
        <f t="shared" si="141"/>
        <v>6.173681799627994E-2</v>
      </c>
      <c r="Q313" s="7">
        <f t="shared" si="142"/>
        <v>-2.7723007069459668E-2</v>
      </c>
      <c r="R313" s="6">
        <f t="shared" si="143"/>
        <v>3.4013810926820272E-2</v>
      </c>
      <c r="S313" s="6">
        <f t="shared" si="144"/>
        <v>6.173681799627994E-2</v>
      </c>
      <c r="T313" s="7">
        <f t="shared" si="145"/>
        <v>4.0094167065581922E-2</v>
      </c>
      <c r="U313" s="7">
        <f t="shared" si="146"/>
        <v>1.8245079705974401</v>
      </c>
      <c r="V313" s="7">
        <f t="shared" si="147"/>
        <v>24.118762715033501</v>
      </c>
      <c r="W313" s="6">
        <f t="shared" si="148"/>
        <v>25.983364852696525</v>
      </c>
      <c r="X313" s="6">
        <v>9.4277E-2</v>
      </c>
      <c r="Y313" s="6">
        <v>26.138298249999998</v>
      </c>
      <c r="Z313" s="6">
        <f t="shared" si="149"/>
        <v>34.515504315708029</v>
      </c>
      <c r="AA313" s="6">
        <f t="shared" si="151"/>
        <v>63.921411450491348</v>
      </c>
      <c r="AB313" s="6">
        <f t="shared" si="150"/>
        <v>0.59274477558413141</v>
      </c>
    </row>
    <row r="314" spans="7:28">
      <c r="G314" s="6">
        <v>16777216</v>
      </c>
      <c r="H314" s="6">
        <v>132557200</v>
      </c>
      <c r="I314" s="12">
        <f t="shared" si="136"/>
        <v>265114400</v>
      </c>
      <c r="J314" s="6">
        <v>57788100.308594003</v>
      </c>
      <c r="K314" s="12">
        <f t="shared" si="137"/>
        <v>462304802.46875203</v>
      </c>
      <c r="L314" s="6">
        <f t="shared" si="138"/>
        <v>1926.23072</v>
      </c>
      <c r="M314" s="6">
        <f t="shared" si="139"/>
        <v>5242880</v>
      </c>
      <c r="N314" s="13">
        <f t="shared" si="140"/>
        <v>0.5734623533743618</v>
      </c>
      <c r="O314" s="13"/>
      <c r="P314" s="7">
        <f t="shared" si="141"/>
        <v>0.1513960078649367</v>
      </c>
      <c r="Q314" s="7">
        <f t="shared" si="142"/>
        <v>-3.7051165166164905E-2</v>
      </c>
      <c r="R314" s="6">
        <f t="shared" si="143"/>
        <v>0.11434484269877179</v>
      </c>
      <c r="S314" s="6">
        <f t="shared" si="144"/>
        <v>0.1513960078649367</v>
      </c>
      <c r="T314" s="7">
        <f t="shared" si="145"/>
        <v>9.8322152475767227E-2</v>
      </c>
      <c r="U314" s="7">
        <f t="shared" si="146"/>
        <v>2.438413192198766</v>
      </c>
      <c r="V314" s="7">
        <f t="shared" si="147"/>
        <v>19.013956757951938</v>
      </c>
      <c r="W314" s="6">
        <f t="shared" si="148"/>
        <v>21.550692102626471</v>
      </c>
      <c r="X314" s="6">
        <v>7.4323E-2</v>
      </c>
      <c r="Y314" s="6">
        <v>22.828528047023848</v>
      </c>
      <c r="Z314" s="6">
        <f t="shared" si="149"/>
        <v>103.70007651055084</v>
      </c>
      <c r="AA314" s="6">
        <f t="shared" si="151"/>
        <v>53.84852965942143</v>
      </c>
      <c r="AB314" s="6">
        <f t="shared" si="150"/>
        <v>5.5975398053050078</v>
      </c>
    </row>
    <row r="315" spans="7:28">
      <c r="G315" s="6">
        <v>7414866</v>
      </c>
      <c r="H315" s="6">
        <v>194109311</v>
      </c>
      <c r="I315" s="12">
        <f t="shared" si="136"/>
        <v>388218622</v>
      </c>
      <c r="J315" s="6">
        <v>40629328.234375</v>
      </c>
      <c r="K315" s="12">
        <f t="shared" si="137"/>
        <v>325034625.875</v>
      </c>
      <c r="L315" s="6">
        <f t="shared" si="138"/>
        <v>2477.6090519999998</v>
      </c>
      <c r="M315" s="6">
        <f t="shared" si="139"/>
        <v>5242880</v>
      </c>
      <c r="N315" s="13">
        <f t="shared" si="140"/>
        <v>1.1943915850654598</v>
      </c>
      <c r="O315" s="13"/>
      <c r="P315" s="7">
        <f t="shared" si="141"/>
        <v>0.2216958020749793</v>
      </c>
      <c r="Q315" s="7">
        <f t="shared" si="142"/>
        <v>-2.604972205286845E-2</v>
      </c>
      <c r="R315" s="6">
        <f t="shared" si="143"/>
        <v>0.19564608002211084</v>
      </c>
      <c r="S315" s="6">
        <f t="shared" si="144"/>
        <v>0.2216958020749793</v>
      </c>
      <c r="T315" s="7">
        <f t="shared" si="145"/>
        <v>0.14397743218103673</v>
      </c>
      <c r="U315" s="7">
        <f t="shared" si="146"/>
        <v>1.7143856508143487</v>
      </c>
      <c r="V315" s="7">
        <f t="shared" si="147"/>
        <v>28.251675426101588</v>
      </c>
      <c r="W315" s="6">
        <f t="shared" si="148"/>
        <v>30.110038509096974</v>
      </c>
      <c r="X315" s="6">
        <v>0.110432</v>
      </c>
      <c r="Y315" s="6">
        <v>28.410472533370143</v>
      </c>
      <c r="Z315" s="6">
        <f t="shared" si="149"/>
        <v>100.75322558224002</v>
      </c>
      <c r="AA315" s="6">
        <f t="shared" si="151"/>
        <v>77.164300222861883</v>
      </c>
      <c r="AB315" s="6">
        <f t="shared" si="150"/>
        <v>5.9821813020905168</v>
      </c>
    </row>
    <row r="316" spans="7:28">
      <c r="G316" s="6">
        <v>16240000</v>
      </c>
      <c r="H316" s="6">
        <v>232232816</v>
      </c>
      <c r="I316" s="12">
        <f t="shared" si="136"/>
        <v>464465632</v>
      </c>
      <c r="J316" s="6">
        <v>100084853.85156199</v>
      </c>
      <c r="K316" s="12">
        <f t="shared" si="137"/>
        <v>800678830.81249595</v>
      </c>
      <c r="L316" s="6">
        <f t="shared" si="138"/>
        <v>3111.5937920000001</v>
      </c>
      <c r="M316" s="6">
        <f t="shared" si="139"/>
        <v>5242880</v>
      </c>
      <c r="N316" s="13">
        <f t="shared" si="140"/>
        <v>0.58008981145246385</v>
      </c>
      <c r="O316" s="13"/>
      <c r="P316" s="7">
        <f t="shared" si="141"/>
        <v>0.26523735593111802</v>
      </c>
      <c r="Q316" s="7">
        <f t="shared" si="142"/>
        <v>-6.4169966323226274E-2</v>
      </c>
      <c r="R316" s="6">
        <f t="shared" si="143"/>
        <v>0.20106738960789175</v>
      </c>
      <c r="S316" s="6">
        <f t="shared" si="144"/>
        <v>0.26523735593111802</v>
      </c>
      <c r="T316" s="7">
        <f t="shared" si="145"/>
        <v>0.17225492349437674</v>
      </c>
      <c r="U316" s="7">
        <f t="shared" si="146"/>
        <v>4.223157132137815</v>
      </c>
      <c r="V316" s="7">
        <f t="shared" si="147"/>
        <v>32.204996387050841</v>
      </c>
      <c r="W316" s="6">
        <f t="shared" si="148"/>
        <v>36.600408442683033</v>
      </c>
      <c r="X316" s="6">
        <v>0.125885</v>
      </c>
      <c r="Y316" s="6">
        <v>38.384134857106893</v>
      </c>
      <c r="Z316" s="6">
        <f t="shared" si="149"/>
        <v>110.69814190024073</v>
      </c>
      <c r="AA316" s="6">
        <f t="shared" si="151"/>
        <v>59.723072334187357</v>
      </c>
      <c r="AB316" s="6">
        <f t="shared" si="150"/>
        <v>4.6470408179425204</v>
      </c>
    </row>
    <row r="317" spans="7:28">
      <c r="G317" s="6">
        <v>2017169</v>
      </c>
      <c r="H317" s="6">
        <v>283073458</v>
      </c>
      <c r="I317" s="12">
        <f t="shared" si="136"/>
        <v>566146916</v>
      </c>
      <c r="J317" s="6">
        <v>58558108.859375</v>
      </c>
      <c r="K317" s="12">
        <f t="shared" si="137"/>
        <v>468464870.875</v>
      </c>
      <c r="L317" s="6">
        <f t="shared" si="138"/>
        <v>3437.2248760000002</v>
      </c>
      <c r="M317" s="6">
        <f t="shared" si="139"/>
        <v>5242880</v>
      </c>
      <c r="N317" s="13">
        <f t="shared" si="140"/>
        <v>1.2085151976124682</v>
      </c>
      <c r="O317" s="13"/>
      <c r="P317" s="7">
        <f t="shared" si="141"/>
        <v>0.32330338505734002</v>
      </c>
      <c r="Q317" s="7">
        <f t="shared" si="142"/>
        <v>-3.7544860474403016E-2</v>
      </c>
      <c r="R317" s="6">
        <f t="shared" si="143"/>
        <v>0.28575852458293699</v>
      </c>
      <c r="S317" s="6">
        <f t="shared" si="144"/>
        <v>0.32330338505734002</v>
      </c>
      <c r="T317" s="7">
        <f t="shared" si="145"/>
        <v>0.20996514485307996</v>
      </c>
      <c r="U317" s="7">
        <f t="shared" si="146"/>
        <v>2.4709042932784633</v>
      </c>
      <c r="V317" s="7">
        <f t="shared" si="147"/>
        <v>18.458808470547556</v>
      </c>
      <c r="W317" s="6">
        <f t="shared" si="148"/>
        <v>21.139677908679101</v>
      </c>
      <c r="X317" s="6">
        <v>7.2152999999999995E-2</v>
      </c>
      <c r="Y317" s="6">
        <v>21.73654220625</v>
      </c>
      <c r="Z317" s="6">
        <f t="shared" si="149"/>
        <v>348.08030859055066</v>
      </c>
      <c r="AA317" s="6">
        <f t="shared" si="151"/>
        <v>296.0452435559672</v>
      </c>
      <c r="AB317" s="6">
        <f t="shared" si="150"/>
        <v>2.7459026919161071</v>
      </c>
    </row>
    <row r="318" spans="7:28">
      <c r="G318" s="6">
        <v>18520486</v>
      </c>
      <c r="H318" s="6">
        <v>298113762</v>
      </c>
      <c r="I318" s="12">
        <f t="shared" si="136"/>
        <v>596227524</v>
      </c>
      <c r="J318" s="6">
        <v>67469649.703125</v>
      </c>
      <c r="K318" s="12">
        <f t="shared" si="137"/>
        <v>539757197.625</v>
      </c>
      <c r="L318" s="6">
        <f t="shared" si="138"/>
        <v>3947.774864</v>
      </c>
      <c r="M318" s="6">
        <f t="shared" si="139"/>
        <v>5242880</v>
      </c>
      <c r="N318" s="13">
        <f t="shared" si="140"/>
        <v>1.1046217199575599</v>
      </c>
      <c r="O318" s="13"/>
      <c r="P318" s="7">
        <f t="shared" si="141"/>
        <v>0.34048119194127419</v>
      </c>
      <c r="Q318" s="7">
        <f t="shared" si="142"/>
        <v>-4.3258544951373136E-2</v>
      </c>
      <c r="R318" s="6">
        <f t="shared" si="143"/>
        <v>0.29722264698990103</v>
      </c>
      <c r="S318" s="6">
        <f t="shared" si="144"/>
        <v>0.34048119194127419</v>
      </c>
      <c r="T318" s="7">
        <f t="shared" si="145"/>
        <v>0.22112104632934751</v>
      </c>
      <c r="U318" s="7">
        <f t="shared" si="146"/>
        <v>2.8469335906628337</v>
      </c>
      <c r="V318" s="7">
        <f t="shared" si="147"/>
        <v>24.810523530306053</v>
      </c>
      <c r="W318" s="6">
        <f t="shared" si="148"/>
        <v>27.878578167298233</v>
      </c>
      <c r="X318" s="6">
        <v>9.6980999999999998E-2</v>
      </c>
      <c r="Y318" s="6">
        <v>28.44276400910854</v>
      </c>
      <c r="Z318" s="6">
        <f t="shared" si="149"/>
        <v>251.08030639122529</v>
      </c>
      <c r="AA318" s="6">
        <f t="shared" si="151"/>
        <v>206.47513120085486</v>
      </c>
      <c r="AB318" s="6">
        <f t="shared" si="150"/>
        <v>1.9835830358457127</v>
      </c>
    </row>
    <row r="319" spans="7:28">
      <c r="G319" s="6">
        <v>27993600</v>
      </c>
      <c r="H319" s="6">
        <v>401232976</v>
      </c>
      <c r="I319" s="12">
        <f t="shared" si="136"/>
        <v>802465952</v>
      </c>
      <c r="J319" s="6">
        <v>172940450.078125</v>
      </c>
      <c r="K319" s="12">
        <f t="shared" si="137"/>
        <v>1383523600.625</v>
      </c>
      <c r="L319" s="6">
        <f t="shared" si="138"/>
        <v>5374.6677120000004</v>
      </c>
      <c r="M319" s="6">
        <f t="shared" si="139"/>
        <v>5242880</v>
      </c>
      <c r="N319" s="13">
        <f t="shared" si="140"/>
        <v>0.58001609198244974</v>
      </c>
      <c r="O319" s="13"/>
      <c r="P319" s="7">
        <f t="shared" si="141"/>
        <v>0.45825553640366545</v>
      </c>
      <c r="Q319" s="7">
        <f t="shared" si="142"/>
        <v>-0.11088174114632711</v>
      </c>
      <c r="R319" s="6">
        <f t="shared" si="143"/>
        <v>0.34737379525733836</v>
      </c>
      <c r="S319" s="6">
        <f t="shared" si="144"/>
        <v>0.45825553640366545</v>
      </c>
      <c r="T319" s="7">
        <f t="shared" si="145"/>
        <v>0.29760805029510168</v>
      </c>
      <c r="U319" s="7">
        <f t="shared" si="146"/>
        <v>7.2973548651603384</v>
      </c>
      <c r="V319" s="7">
        <f t="shared" si="147"/>
        <v>55.783960536912339</v>
      </c>
      <c r="W319" s="6">
        <f t="shared" si="148"/>
        <v>63.378923452367779</v>
      </c>
      <c r="X319" s="6">
        <v>0.218052</v>
      </c>
      <c r="Y319" s="6">
        <v>66.273271199927322</v>
      </c>
      <c r="Z319" s="6">
        <f t="shared" si="149"/>
        <v>110.15883202340061</v>
      </c>
      <c r="AA319" s="6">
        <f t="shared" si="151"/>
        <v>59.307777620631029</v>
      </c>
      <c r="AB319" s="6">
        <f t="shared" si="150"/>
        <v>4.3672927187012265</v>
      </c>
    </row>
    <row r="320" spans="7:28">
      <c r="G320" s="6">
        <v>22744080</v>
      </c>
      <c r="H320" s="6">
        <v>639999458</v>
      </c>
      <c r="I320" s="12">
        <f t="shared" si="136"/>
        <v>1279998916</v>
      </c>
      <c r="J320" s="6">
        <v>136422747.765625</v>
      </c>
      <c r="K320" s="12">
        <f t="shared" si="137"/>
        <v>1091381982.125</v>
      </c>
      <c r="L320" s="6">
        <f t="shared" si="138"/>
        <v>8134.8750959999998</v>
      </c>
      <c r="M320" s="6">
        <f t="shared" si="139"/>
        <v>5242880</v>
      </c>
      <c r="N320" s="13">
        <f t="shared" si="140"/>
        <v>1.172823939706013</v>
      </c>
      <c r="O320" s="13"/>
      <c r="P320" s="7">
        <f t="shared" si="141"/>
        <v>0.73095511203407459</v>
      </c>
      <c r="Q320" s="7">
        <f t="shared" si="142"/>
        <v>-8.7468211152366332E-2</v>
      </c>
      <c r="R320" s="6">
        <f t="shared" si="143"/>
        <v>0.64348690088170823</v>
      </c>
      <c r="S320" s="6">
        <f t="shared" si="144"/>
        <v>0.73095511203407459</v>
      </c>
      <c r="T320" s="7">
        <f t="shared" si="145"/>
        <v>0.47470921454198178</v>
      </c>
      <c r="U320" s="7">
        <f t="shared" si="146"/>
        <v>5.7564624220435512</v>
      </c>
      <c r="V320" s="7">
        <f t="shared" si="147"/>
        <v>45.954765905408351</v>
      </c>
      <c r="W320" s="6">
        <f t="shared" si="148"/>
        <v>52.18593754199388</v>
      </c>
      <c r="X320" s="6">
        <v>0.17963100000000001</v>
      </c>
      <c r="Y320" s="6">
        <v>53.120479320000008</v>
      </c>
      <c r="Z320" s="6">
        <f t="shared" si="149"/>
        <v>306.92036009044904</v>
      </c>
      <c r="AA320" s="6">
        <f t="shared" si="151"/>
        <v>258.22708824295819</v>
      </c>
      <c r="AB320" s="6">
        <f t="shared" si="150"/>
        <v>1.7592871712930322</v>
      </c>
    </row>
    <row r="321" spans="5:28">
      <c r="G321" s="6">
        <v>39459925</v>
      </c>
      <c r="H321" s="6">
        <v>936364282</v>
      </c>
      <c r="I321" s="12">
        <f t="shared" si="136"/>
        <v>1872728564</v>
      </c>
      <c r="J321" s="6">
        <v>203614990.46875</v>
      </c>
      <c r="K321" s="12">
        <f t="shared" si="137"/>
        <v>1628919923.75</v>
      </c>
      <c r="L321" s="6">
        <f t="shared" si="138"/>
        <v>12025.569884</v>
      </c>
      <c r="M321" s="6">
        <f t="shared" si="139"/>
        <v>5242880</v>
      </c>
      <c r="N321" s="13">
        <f t="shared" si="140"/>
        <v>1.1496750311020314</v>
      </c>
      <c r="O321" s="13"/>
      <c r="P321" s="7">
        <f t="shared" si="141"/>
        <v>1.0694388098278917</v>
      </c>
      <c r="Q321" s="7">
        <f t="shared" si="142"/>
        <v>-0.13054889504721809</v>
      </c>
      <c r="R321" s="6">
        <f t="shared" si="143"/>
        <v>0.93888991478067363</v>
      </c>
      <c r="S321" s="6">
        <f t="shared" si="144"/>
        <v>1.0694388098278917</v>
      </c>
      <c r="T321" s="7">
        <f t="shared" si="145"/>
        <v>0.69453301448481342</v>
      </c>
      <c r="U321" s="7">
        <f t="shared" si="146"/>
        <v>8.5916906116844434</v>
      </c>
      <c r="V321" s="7">
        <f t="shared" si="147"/>
        <v>103.46608185087108</v>
      </c>
      <c r="W321" s="6">
        <f t="shared" si="148"/>
        <v>112.75230547704034</v>
      </c>
      <c r="X321" s="6">
        <v>0.40443499999999999</v>
      </c>
      <c r="Y321" s="6">
        <v>109.88866618178142</v>
      </c>
      <c r="Z321" s="6">
        <f t="shared" si="149"/>
        <v>164.42785857502238</v>
      </c>
      <c r="AA321" s="6">
        <f t="shared" si="151"/>
        <v>132.14853184830037</v>
      </c>
      <c r="AB321" s="6">
        <f t="shared" si="150"/>
        <v>2.6059459949416395</v>
      </c>
    </row>
    <row r="322" spans="5:28">
      <c r="G322" s="6">
        <v>118142155</v>
      </c>
      <c r="H322" s="6">
        <v>1019903190</v>
      </c>
      <c r="I322" s="12">
        <f t="shared" si="136"/>
        <v>2039806380</v>
      </c>
      <c r="J322" s="6">
        <v>256599293.5</v>
      </c>
      <c r="K322" s="12">
        <f t="shared" si="137"/>
        <v>2052794348</v>
      </c>
      <c r="L322" s="6">
        <f t="shared" si="138"/>
        <v>14601.68138</v>
      </c>
      <c r="M322" s="6">
        <f t="shared" si="139"/>
        <v>5242880</v>
      </c>
      <c r="N322" s="13">
        <f t="shared" si="140"/>
        <v>0.99367303012469133</v>
      </c>
      <c r="O322" s="13"/>
      <c r="P322" s="7">
        <f t="shared" si="141"/>
        <v>1.1648501279048895</v>
      </c>
      <c r="Q322" s="7">
        <f t="shared" si="142"/>
        <v>-0.16452007860130052</v>
      </c>
      <c r="R322" s="6">
        <f t="shared" si="143"/>
        <v>1.0003300493035889</v>
      </c>
      <c r="S322" s="6">
        <f t="shared" si="144"/>
        <v>1.1648501279048895</v>
      </c>
      <c r="T322" s="7">
        <f t="shared" si="145"/>
        <v>0.75649664414834805</v>
      </c>
      <c r="U322" s="7">
        <f t="shared" si="146"/>
        <v>10.827403895231217</v>
      </c>
      <c r="V322" s="7">
        <f t="shared" si="147"/>
        <v>98.884445593209776</v>
      </c>
      <c r="W322" s="6">
        <f t="shared" si="148"/>
        <v>110.46834613258935</v>
      </c>
      <c r="X322" s="6">
        <v>0.38652599999999998</v>
      </c>
      <c r="Y322" s="6">
        <v>113.55782492730786</v>
      </c>
      <c r="Z322" s="6">
        <f t="shared" si="149"/>
        <v>201.36397756034253</v>
      </c>
      <c r="AA322" s="6">
        <f t="shared" si="151"/>
        <v>158.8001969605121</v>
      </c>
      <c r="AB322" s="6">
        <f t="shared" si="150"/>
        <v>2.7206216715547296</v>
      </c>
    </row>
    <row r="324" spans="5:28">
      <c r="E324" s="6"/>
      <c r="F324" s="6"/>
      <c r="G324" s="4" t="s">
        <v>50</v>
      </c>
      <c r="K324" s="9"/>
      <c r="L324" s="9"/>
    </row>
    <row r="325" spans="5:28">
      <c r="E325" s="6"/>
      <c r="F325" s="6"/>
      <c r="G325" t="s">
        <v>32</v>
      </c>
      <c r="H325" t="s">
        <v>79</v>
      </c>
      <c r="I325" t="s">
        <v>33</v>
      </c>
      <c r="J325" t="s">
        <v>75</v>
      </c>
      <c r="K325" t="s">
        <v>63</v>
      </c>
      <c r="L325" t="s">
        <v>61</v>
      </c>
      <c r="M325" t="s">
        <v>65</v>
      </c>
      <c r="N325" s="9" t="s">
        <v>59</v>
      </c>
      <c r="O325" t="s">
        <v>64</v>
      </c>
      <c r="P325" t="s">
        <v>34</v>
      </c>
      <c r="Q325" t="s">
        <v>35</v>
      </c>
      <c r="R325" t="s">
        <v>36</v>
      </c>
      <c r="S325" t="s">
        <v>37</v>
      </c>
      <c r="T325" t="s">
        <v>38</v>
      </c>
      <c r="U325" t="s">
        <v>39</v>
      </c>
      <c r="V325" t="s">
        <v>40</v>
      </c>
      <c r="W325" t="s">
        <v>41</v>
      </c>
      <c r="X325" t="s">
        <v>42</v>
      </c>
      <c r="Y325" t="s">
        <v>43</v>
      </c>
      <c r="Z325" t="s">
        <v>44</v>
      </c>
      <c r="AA325" t="s">
        <v>77</v>
      </c>
      <c r="AB325" t="s">
        <v>45</v>
      </c>
    </row>
    <row r="326" spans="5:28">
      <c r="E326" s="12">
        <f t="shared" ref="E326:E389" si="152">K326/F326</f>
        <v>6.0033112659400071E-5</v>
      </c>
      <c r="F326" s="12">
        <f t="shared" ref="F326:F389" si="153">H326*1.5</f>
        <v>3976002</v>
      </c>
      <c r="G326" s="6">
        <v>52329</v>
      </c>
      <c r="H326" s="6">
        <v>2650668</v>
      </c>
      <c r="I326" s="12">
        <f t="shared" ref="I326:I389" si="154">2*H326</f>
        <v>5301336</v>
      </c>
      <c r="J326" s="6">
        <v>29.836472000000001</v>
      </c>
      <c r="K326" s="12">
        <f t="shared" ref="K326:K389" si="155">J326*8</f>
        <v>238.691776</v>
      </c>
      <c r="L326" s="6">
        <f t="shared" ref="L326:L389" si="156">((H326+2*G326)*8+(G326+H326)*4)/1000000</f>
        <v>32.854596000000001</v>
      </c>
      <c r="M326" s="6">
        <f t="shared" ref="M326:M389" si="157">40*2^20/8</f>
        <v>5242880</v>
      </c>
      <c r="N326" s="13">
        <f t="shared" ref="N326:N389" si="158">I326/K326</f>
        <v>22209.965038761955</v>
      </c>
      <c r="O326" s="13"/>
      <c r="P326" s="7">
        <f t="shared" ref="P326:P389" si="159">$B$32*I326</f>
        <v>3.0273765089737564E-3</v>
      </c>
      <c r="Q326" s="7">
        <f t="shared" ref="Q326:Q389" si="160">$C$32*K326</f>
        <v>-1.9129821643976984E-8</v>
      </c>
      <c r="R326" s="6">
        <f t="shared" ref="R326:R389" si="161">P326+Q326</f>
        <v>3.0273573791521125E-3</v>
      </c>
      <c r="S326" s="6">
        <f t="shared" ref="S326:S389" si="162">MAX(P326,Q326)</f>
        <v>3.0273765089737564E-3</v>
      </c>
      <c r="T326" s="7">
        <f t="shared" ref="T326:T389" si="163">$D$32*I326</f>
        <v>1.9660899842380269E-3</v>
      </c>
      <c r="U326" s="7">
        <f t="shared" ref="U326:U389" si="164">$E$32*K326</f>
        <v>1.2589728083283174E-6</v>
      </c>
      <c r="V326" s="7">
        <f t="shared" ref="V326:V389" si="165">X326*$F$32</f>
        <v>6.8562092637960245E-2</v>
      </c>
      <c r="W326" s="6">
        <f t="shared" ref="W326:W389" si="166">SUM(T326:V326)</f>
        <v>7.0529441595006598E-2</v>
      </c>
      <c r="X326" s="6">
        <v>2.6800000000000001E-4</v>
      </c>
      <c r="Y326" s="6">
        <v>6.4171706666755993E-2</v>
      </c>
      <c r="Z326" s="6">
        <f t="shared" ref="Z326:Z389" si="167">ABS(S326-X326)/ABS(X326)*100</f>
        <v>1029.6181003633419</v>
      </c>
      <c r="AA326" s="6">
        <f>ABS(R326-X326)/ABS(X326)*100</f>
        <v>1029.6109623701914</v>
      </c>
      <c r="AB326" s="6">
        <f t="shared" ref="AB326:AB389" si="168">ABS(W326-Y326)/ABS(Y326)*100</f>
        <v>9.9073801500501695</v>
      </c>
    </row>
    <row r="327" spans="5:28">
      <c r="E327" s="12">
        <f t="shared" si="152"/>
        <v>2.8930126748449822E-5</v>
      </c>
      <c r="F327" s="12">
        <f t="shared" si="153"/>
        <v>4015986</v>
      </c>
      <c r="G327" s="6">
        <v>54870</v>
      </c>
      <c r="H327" s="6">
        <v>2677324</v>
      </c>
      <c r="I327" s="12">
        <f t="shared" si="154"/>
        <v>5354648</v>
      </c>
      <c r="J327" s="6">
        <v>14.522873000000001</v>
      </c>
      <c r="K327" s="12">
        <f t="shared" si="155"/>
        <v>116.182984</v>
      </c>
      <c r="L327" s="6">
        <f t="shared" si="156"/>
        <v>33.225287999999999</v>
      </c>
      <c r="M327" s="6">
        <f t="shared" si="157"/>
        <v>5242880</v>
      </c>
      <c r="N327" s="13">
        <f t="shared" si="158"/>
        <v>46088.057094488118</v>
      </c>
      <c r="O327" s="13"/>
      <c r="P327" s="7">
        <f t="shared" si="159"/>
        <v>3.0578208151724978E-3</v>
      </c>
      <c r="Q327" s="7">
        <f t="shared" si="160"/>
        <v>-9.3114216133907838E-9</v>
      </c>
      <c r="R327" s="6">
        <f t="shared" si="161"/>
        <v>3.0578115037508844E-3</v>
      </c>
      <c r="S327" s="6">
        <f t="shared" si="162"/>
        <v>3.0578208151724978E-3</v>
      </c>
      <c r="T327" s="7">
        <f t="shared" si="163"/>
        <v>1.985861639767821E-3</v>
      </c>
      <c r="U327" s="7">
        <f t="shared" si="164"/>
        <v>6.1280375929853556E-7</v>
      </c>
      <c r="V327" s="7">
        <f t="shared" si="165"/>
        <v>5.6793972259802886E-2</v>
      </c>
      <c r="W327" s="6">
        <f t="shared" si="166"/>
        <v>5.8780446703330005E-2</v>
      </c>
      <c r="X327" s="6">
        <v>2.22E-4</v>
      </c>
      <c r="Y327" s="6">
        <v>5.5549950000000001E-2</v>
      </c>
      <c r="Z327" s="6">
        <f t="shared" si="167"/>
        <v>1277.3967635912152</v>
      </c>
      <c r="AA327" s="6">
        <f t="shared" ref="AA327:AA390" si="169">ABS(R327-X327)/ABS(X327)*100</f>
        <v>1277.3925692571552</v>
      </c>
      <c r="AB327" s="6">
        <f t="shared" si="168"/>
        <v>5.8154808480115729</v>
      </c>
    </row>
    <row r="328" spans="5:28">
      <c r="E328" s="12">
        <f t="shared" si="152"/>
        <v>2.7830693250194646E-5</v>
      </c>
      <c r="F328" s="12">
        <f t="shared" si="153"/>
        <v>4047694.5</v>
      </c>
      <c r="G328" s="6">
        <v>52329</v>
      </c>
      <c r="H328" s="6">
        <v>2698463</v>
      </c>
      <c r="I328" s="12">
        <f t="shared" si="154"/>
        <v>5396926</v>
      </c>
      <c r="J328" s="6">
        <v>14.081268</v>
      </c>
      <c r="K328" s="12">
        <f t="shared" si="155"/>
        <v>112.650144</v>
      </c>
      <c r="L328" s="6">
        <f t="shared" si="156"/>
        <v>33.428136000000002</v>
      </c>
      <c r="M328" s="6">
        <f t="shared" si="157"/>
        <v>5242880</v>
      </c>
      <c r="N328" s="13">
        <f t="shared" si="158"/>
        <v>47908.735917816492</v>
      </c>
      <c r="O328" s="13"/>
      <c r="P328" s="7">
        <f t="shared" si="159"/>
        <v>3.0819640545458166E-3</v>
      </c>
      <c r="Q328" s="7">
        <f t="shared" si="160"/>
        <v>-9.0282840867057098E-9</v>
      </c>
      <c r="R328" s="6">
        <f t="shared" si="161"/>
        <v>3.0819550262617297E-3</v>
      </c>
      <c r="S328" s="6">
        <f t="shared" si="162"/>
        <v>3.0819640545458166E-3</v>
      </c>
      <c r="T328" s="7">
        <f t="shared" si="163"/>
        <v>2.0015411500560985E-3</v>
      </c>
      <c r="U328" s="7">
        <f t="shared" si="164"/>
        <v>5.9416989779433937E-7</v>
      </c>
      <c r="V328" s="7">
        <f t="shared" si="165"/>
        <v>6.753877782246831E-2</v>
      </c>
      <c r="W328" s="6">
        <f t="shared" si="166"/>
        <v>6.9540913142422209E-2</v>
      </c>
      <c r="X328" s="6">
        <v>2.6400000000000002E-4</v>
      </c>
      <c r="Y328" s="6">
        <v>6.4711680000000008E-2</v>
      </c>
      <c r="Z328" s="6">
        <f t="shared" si="167"/>
        <v>1067.4106267219004</v>
      </c>
      <c r="AA328" s="6">
        <f t="shared" si="169"/>
        <v>1067.4072069173219</v>
      </c>
      <c r="AB328" s="6">
        <f t="shared" si="168"/>
        <v>7.462691653843943</v>
      </c>
    </row>
    <row r="329" spans="5:28">
      <c r="E329" s="12">
        <f t="shared" si="152"/>
        <v>1.1349457569694271E-4</v>
      </c>
      <c r="F329" s="12">
        <f t="shared" si="153"/>
        <v>3936496.5</v>
      </c>
      <c r="G329" s="6">
        <v>121192</v>
      </c>
      <c r="H329" s="6">
        <v>2624331</v>
      </c>
      <c r="I329" s="12">
        <f t="shared" si="154"/>
        <v>5248662</v>
      </c>
      <c r="J329" s="6">
        <v>55.846375000000002</v>
      </c>
      <c r="K329" s="12">
        <f t="shared" si="155"/>
        <v>446.77100000000002</v>
      </c>
      <c r="L329" s="6">
        <f t="shared" si="156"/>
        <v>33.915812000000003</v>
      </c>
      <c r="M329" s="6">
        <f t="shared" si="157"/>
        <v>5242880</v>
      </c>
      <c r="N329" s="13">
        <f t="shared" si="158"/>
        <v>11747.991700446089</v>
      </c>
      <c r="O329" s="13"/>
      <c r="P329" s="7">
        <f t="shared" si="159"/>
        <v>2.9972965385222168E-3</v>
      </c>
      <c r="Q329" s="7">
        <f t="shared" si="160"/>
        <v>-3.5806217075955068E-8</v>
      </c>
      <c r="R329" s="6">
        <f t="shared" si="161"/>
        <v>2.9972607323051409E-3</v>
      </c>
      <c r="S329" s="6">
        <f t="shared" si="162"/>
        <v>2.9972965385222168E-3</v>
      </c>
      <c r="T329" s="7">
        <f t="shared" si="163"/>
        <v>1.9465549417827376E-3</v>
      </c>
      <c r="U329" s="7">
        <f t="shared" si="164"/>
        <v>2.3564806042988707E-6</v>
      </c>
      <c r="V329" s="7">
        <f t="shared" si="165"/>
        <v>0.15682299547414041</v>
      </c>
      <c r="W329" s="6">
        <f t="shared" si="166"/>
        <v>0.15877190689652745</v>
      </c>
      <c r="X329" s="6">
        <v>6.1300000000000005E-4</v>
      </c>
      <c r="Y329" s="6">
        <v>0.1426834125</v>
      </c>
      <c r="Z329" s="6">
        <f t="shared" si="167"/>
        <v>388.95538964473349</v>
      </c>
      <c r="AA329" s="6">
        <f t="shared" si="169"/>
        <v>388.94954850002301</v>
      </c>
      <c r="AB329" s="6">
        <f t="shared" si="168"/>
        <v>11.275658546873807</v>
      </c>
    </row>
    <row r="330" spans="5:28">
      <c r="E330" s="12">
        <f t="shared" si="152"/>
        <v>2.4093158666564675E-4</v>
      </c>
      <c r="F330" s="12">
        <f t="shared" si="153"/>
        <v>4274883</v>
      </c>
      <c r="G330" s="6">
        <v>16830</v>
      </c>
      <c r="H330" s="6">
        <v>2849922</v>
      </c>
      <c r="I330" s="12">
        <f t="shared" si="154"/>
        <v>5699844</v>
      </c>
      <c r="J330" s="6">
        <v>128.744293</v>
      </c>
      <c r="K330" s="12">
        <f t="shared" si="155"/>
        <v>1029.954344</v>
      </c>
      <c r="L330" s="6">
        <f t="shared" si="156"/>
        <v>34.535663999999997</v>
      </c>
      <c r="M330" s="6">
        <f t="shared" si="157"/>
        <v>5242880</v>
      </c>
      <c r="N330" s="13">
        <f t="shared" si="158"/>
        <v>5534.0744307788464</v>
      </c>
      <c r="O330" s="13"/>
      <c r="P330" s="7">
        <f t="shared" si="159"/>
        <v>3.2549481546566778E-3</v>
      </c>
      <c r="Q330" s="7">
        <f t="shared" si="160"/>
        <v>-8.254512674185857E-8</v>
      </c>
      <c r="R330" s="6">
        <f t="shared" si="161"/>
        <v>3.2548656095299361E-3</v>
      </c>
      <c r="S330" s="6">
        <f t="shared" si="162"/>
        <v>3.2549481546566778E-3</v>
      </c>
      <c r="T330" s="7">
        <f t="shared" si="163"/>
        <v>2.1138834060167497E-3</v>
      </c>
      <c r="U330" s="7">
        <f t="shared" si="164"/>
        <v>5.4324641369949414E-6</v>
      </c>
      <c r="V330" s="7">
        <f t="shared" si="165"/>
        <v>5.6793972259802886E-2</v>
      </c>
      <c r="W330" s="6">
        <f t="shared" si="166"/>
        <v>5.891328812995663E-2</v>
      </c>
      <c r="X330" s="6">
        <v>2.22E-4</v>
      </c>
      <c r="Y330" s="6">
        <v>5.4145800000000001E-2</v>
      </c>
      <c r="Z330" s="6">
        <f t="shared" si="167"/>
        <v>1366.192862457963</v>
      </c>
      <c r="AA330" s="6">
        <f t="shared" si="169"/>
        <v>1366.1556799684397</v>
      </c>
      <c r="AB330" s="6">
        <f t="shared" si="168"/>
        <v>8.8049084692748636</v>
      </c>
    </row>
    <row r="331" spans="5:28">
      <c r="E331" s="12">
        <f t="shared" si="152"/>
        <v>3.2176016184331956E-5</v>
      </c>
      <c r="F331" s="12">
        <f t="shared" si="153"/>
        <v>4060717.5</v>
      </c>
      <c r="G331" s="6">
        <v>106437</v>
      </c>
      <c r="H331" s="6">
        <v>2707145</v>
      </c>
      <c r="I331" s="12">
        <f t="shared" si="154"/>
        <v>5414290</v>
      </c>
      <c r="J331" s="6">
        <v>16.332214</v>
      </c>
      <c r="K331" s="12">
        <f t="shared" si="155"/>
        <v>130.657712</v>
      </c>
      <c r="L331" s="6">
        <f t="shared" si="156"/>
        <v>34.61448</v>
      </c>
      <c r="M331" s="6">
        <f t="shared" si="157"/>
        <v>5242880</v>
      </c>
      <c r="N331" s="13">
        <f t="shared" si="158"/>
        <v>41438.732678863991</v>
      </c>
      <c r="O331" s="13"/>
      <c r="P331" s="7">
        <f t="shared" si="159"/>
        <v>3.0918799258850072E-3</v>
      </c>
      <c r="Q331" s="7">
        <f t="shared" si="160"/>
        <v>-1.0471490760411081E-8</v>
      </c>
      <c r="R331" s="6">
        <f t="shared" si="161"/>
        <v>3.0918694543942467E-3</v>
      </c>
      <c r="S331" s="6">
        <f t="shared" si="162"/>
        <v>3.0918799258850072E-3</v>
      </c>
      <c r="T331" s="7">
        <f t="shared" si="163"/>
        <v>2.0079808826982681E-3</v>
      </c>
      <c r="U331" s="7">
        <f t="shared" si="164"/>
        <v>6.8915028981305368E-7</v>
      </c>
      <c r="V331" s="7">
        <f t="shared" si="165"/>
        <v>9.1075018578783001E-2</v>
      </c>
      <c r="W331" s="6">
        <f t="shared" si="166"/>
        <v>9.3083688611771076E-2</v>
      </c>
      <c r="X331" s="6">
        <v>3.5599999999999998E-4</v>
      </c>
      <c r="Y331" s="6">
        <v>8.7252040000000003E-2</v>
      </c>
      <c r="Z331" s="6">
        <f t="shared" si="167"/>
        <v>768.50559715870986</v>
      </c>
      <c r="AA331" s="6">
        <f t="shared" si="169"/>
        <v>768.50265572872104</v>
      </c>
      <c r="AB331" s="6">
        <f t="shared" si="168"/>
        <v>6.6836816786989424</v>
      </c>
    </row>
    <row r="332" spans="5:28">
      <c r="E332" s="12">
        <f t="shared" si="152"/>
        <v>1.4321849472581359E-4</v>
      </c>
      <c r="F332" s="12">
        <f t="shared" si="153"/>
        <v>4060768.5</v>
      </c>
      <c r="G332" s="6">
        <v>106437</v>
      </c>
      <c r="H332" s="6">
        <v>2707179</v>
      </c>
      <c r="I332" s="12">
        <f t="shared" si="154"/>
        <v>5414358</v>
      </c>
      <c r="J332" s="6">
        <v>72.697143999999994</v>
      </c>
      <c r="K332" s="12">
        <f t="shared" si="155"/>
        <v>581.57715199999996</v>
      </c>
      <c r="L332" s="6">
        <f t="shared" si="156"/>
        <v>34.614888000000001</v>
      </c>
      <c r="M332" s="6">
        <f t="shared" si="157"/>
        <v>5242880</v>
      </c>
      <c r="N332" s="13">
        <f t="shared" si="158"/>
        <v>9309.7845769566957</v>
      </c>
      <c r="O332" s="13"/>
      <c r="P332" s="7">
        <f t="shared" si="159"/>
        <v>3.09191875790822E-3</v>
      </c>
      <c r="Q332" s="7">
        <f t="shared" si="160"/>
        <v>-4.6610182287855998E-8</v>
      </c>
      <c r="R332" s="6">
        <f t="shared" si="161"/>
        <v>3.091872147725932E-3</v>
      </c>
      <c r="S332" s="6">
        <f t="shared" si="162"/>
        <v>3.09191875790822E-3</v>
      </c>
      <c r="T332" s="7">
        <f t="shared" si="163"/>
        <v>2.0080061016466482E-3</v>
      </c>
      <c r="U332" s="7">
        <f t="shared" si="164"/>
        <v>3.0675117198550845E-6</v>
      </c>
      <c r="V332" s="7">
        <f t="shared" si="165"/>
        <v>9.1075018578783001E-2</v>
      </c>
      <c r="W332" s="6">
        <f t="shared" si="166"/>
        <v>9.30860921921495E-2</v>
      </c>
      <c r="X332" s="6">
        <v>3.5599999999999998E-4</v>
      </c>
      <c r="Y332" s="6">
        <v>8.7291199999999985E-2</v>
      </c>
      <c r="Z332" s="6">
        <f t="shared" si="167"/>
        <v>768.51650503039889</v>
      </c>
      <c r="AA332" s="6">
        <f t="shared" si="169"/>
        <v>768.50341228256525</v>
      </c>
      <c r="AB332" s="6">
        <f t="shared" si="168"/>
        <v>6.6385754716964769</v>
      </c>
    </row>
    <row r="333" spans="5:28">
      <c r="E333" s="12">
        <f t="shared" si="152"/>
        <v>9.3077838245450312E-4</v>
      </c>
      <c r="F333" s="12">
        <f t="shared" si="153"/>
        <v>4018125</v>
      </c>
      <c r="G333" s="6">
        <v>125329</v>
      </c>
      <c r="H333" s="6">
        <v>2678750</v>
      </c>
      <c r="I333" s="12">
        <f t="shared" si="154"/>
        <v>5357500</v>
      </c>
      <c r="J333" s="6">
        <v>467.49798600000003</v>
      </c>
      <c r="K333" s="12">
        <f t="shared" si="155"/>
        <v>3739.9838880000002</v>
      </c>
      <c r="L333" s="6">
        <f t="shared" si="156"/>
        <v>34.651580000000003</v>
      </c>
      <c r="M333" s="6">
        <f t="shared" si="157"/>
        <v>5242880</v>
      </c>
      <c r="N333" s="13">
        <f t="shared" si="158"/>
        <v>1432.4928022256763</v>
      </c>
      <c r="O333" s="13"/>
      <c r="P333" s="7">
        <f t="shared" si="159"/>
        <v>3.0594494759107705E-3</v>
      </c>
      <c r="Q333" s="7">
        <f t="shared" si="160"/>
        <v>-2.9973896012566263E-7</v>
      </c>
      <c r="R333" s="6">
        <f t="shared" si="161"/>
        <v>3.0591497369506448E-3</v>
      </c>
      <c r="S333" s="6">
        <f t="shared" si="162"/>
        <v>3.0594494759107705E-3</v>
      </c>
      <c r="T333" s="7">
        <f t="shared" si="163"/>
        <v>1.9869193521322229E-3</v>
      </c>
      <c r="U333" s="7">
        <f t="shared" si="164"/>
        <v>1.9726435897724515E-5</v>
      </c>
      <c r="V333" s="7">
        <f t="shared" si="165"/>
        <v>8.6725930612942245E-2</v>
      </c>
      <c r="W333" s="6">
        <f t="shared" si="166"/>
        <v>8.8732576400972193E-2</v>
      </c>
      <c r="X333" s="6">
        <v>3.39E-4</v>
      </c>
      <c r="Y333" s="6">
        <v>8.2603000000112989E-2</v>
      </c>
      <c r="Z333" s="6">
        <f t="shared" si="167"/>
        <v>802.49247077013877</v>
      </c>
      <c r="AA333" s="6">
        <f t="shared" si="169"/>
        <v>802.40405219783031</v>
      </c>
      <c r="AB333" s="6">
        <f t="shared" si="168"/>
        <v>7.4205251635543741</v>
      </c>
    </row>
    <row r="334" spans="5:28">
      <c r="E334" s="12">
        <f t="shared" si="152"/>
        <v>0.94243185756880843</v>
      </c>
      <c r="F334" s="12">
        <f t="shared" si="153"/>
        <v>4415830.5</v>
      </c>
      <c r="G334" s="6">
        <v>28338</v>
      </c>
      <c r="H334" s="6">
        <v>2943887</v>
      </c>
      <c r="I334" s="12">
        <f t="shared" si="154"/>
        <v>5887774</v>
      </c>
      <c r="J334" s="6">
        <v>520202.41760300001</v>
      </c>
      <c r="K334" s="12">
        <f t="shared" si="155"/>
        <v>4161619.3408240001</v>
      </c>
      <c r="L334" s="6">
        <f t="shared" si="156"/>
        <v>35.893403999999997</v>
      </c>
      <c r="M334" s="6">
        <f t="shared" si="157"/>
        <v>5242880</v>
      </c>
      <c r="N334" s="13">
        <f t="shared" si="158"/>
        <v>1.4147795648302186</v>
      </c>
      <c r="O334" s="13"/>
      <c r="P334" s="7">
        <f t="shared" si="159"/>
        <v>3.3622673035148972E-3</v>
      </c>
      <c r="Q334" s="7">
        <f t="shared" si="160"/>
        <v>-3.3353070254120605E-4</v>
      </c>
      <c r="R334" s="6">
        <f t="shared" si="161"/>
        <v>3.0287366009736911E-3</v>
      </c>
      <c r="S334" s="6">
        <f t="shared" si="162"/>
        <v>3.3622673035148972E-3</v>
      </c>
      <c r="T334" s="7">
        <f t="shared" si="163"/>
        <v>2.183580420267092E-3</v>
      </c>
      <c r="U334" s="7">
        <f t="shared" si="164"/>
        <v>2.1950339791810138E-2</v>
      </c>
      <c r="V334" s="7">
        <f t="shared" si="165"/>
        <v>0.32566994003031119</v>
      </c>
      <c r="W334" s="6">
        <f t="shared" si="166"/>
        <v>0.34980386024238841</v>
      </c>
      <c r="X334" s="6">
        <v>1.273E-3</v>
      </c>
      <c r="Y334" s="6">
        <v>0.33485557777721203</v>
      </c>
      <c r="Z334" s="6">
        <f t="shared" si="167"/>
        <v>164.12154780164155</v>
      </c>
      <c r="AA334" s="6">
        <f t="shared" si="169"/>
        <v>137.92117839541956</v>
      </c>
      <c r="AB334" s="6">
        <f t="shared" si="168"/>
        <v>4.4640983926275979</v>
      </c>
    </row>
    <row r="335" spans="5:28">
      <c r="E335" s="12">
        <f t="shared" si="152"/>
        <v>2.0898466481755178E-3</v>
      </c>
      <c r="F335" s="12">
        <f t="shared" si="153"/>
        <v>4362087</v>
      </c>
      <c r="G335" s="6">
        <v>54924</v>
      </c>
      <c r="H335" s="6">
        <v>2908058</v>
      </c>
      <c r="I335" s="12">
        <f t="shared" si="154"/>
        <v>5816116</v>
      </c>
      <c r="J335" s="6">
        <v>1139.511612</v>
      </c>
      <c r="K335" s="12">
        <f t="shared" si="155"/>
        <v>9116.0928960000001</v>
      </c>
      <c r="L335" s="6">
        <f t="shared" si="156"/>
        <v>35.995176000000001</v>
      </c>
      <c r="M335" s="6">
        <f t="shared" si="157"/>
        <v>5242880</v>
      </c>
      <c r="N335" s="13">
        <f t="shared" si="158"/>
        <v>638.00534574982464</v>
      </c>
      <c r="O335" s="13"/>
      <c r="P335" s="7">
        <f t="shared" si="159"/>
        <v>3.3213463458770412E-3</v>
      </c>
      <c r="Q335" s="7">
        <f t="shared" si="160"/>
        <v>-7.3060427180534958E-7</v>
      </c>
      <c r="R335" s="6">
        <f t="shared" si="161"/>
        <v>3.3206157416052358E-3</v>
      </c>
      <c r="S335" s="6">
        <f t="shared" si="162"/>
        <v>3.3213463458770412E-3</v>
      </c>
      <c r="T335" s="7">
        <f t="shared" si="163"/>
        <v>2.1570048408111721E-3</v>
      </c>
      <c r="U335" s="7">
        <f t="shared" si="164"/>
        <v>4.8082566004531904E-5</v>
      </c>
      <c r="V335" s="7">
        <f t="shared" si="165"/>
        <v>5.8840601890786777E-2</v>
      </c>
      <c r="W335" s="6">
        <f t="shared" si="166"/>
        <v>6.1045689297602485E-2</v>
      </c>
      <c r="X335" s="6">
        <v>2.3000000000000001E-4</v>
      </c>
      <c r="Y335" s="6">
        <v>5.636415384626E-2</v>
      </c>
      <c r="Z335" s="6">
        <f t="shared" si="167"/>
        <v>1344.0636286421916</v>
      </c>
      <c r="AA335" s="6">
        <f t="shared" si="169"/>
        <v>1343.7459746109721</v>
      </c>
      <c r="AB335" s="6">
        <f t="shared" si="168"/>
        <v>8.3058737369001143</v>
      </c>
    </row>
    <row r="336" spans="5:28">
      <c r="E336" s="12">
        <f t="shared" si="152"/>
        <v>0.37596004722434295</v>
      </c>
      <c r="F336" s="12">
        <f t="shared" si="153"/>
        <v>3953046</v>
      </c>
      <c r="G336" s="6">
        <v>321821</v>
      </c>
      <c r="H336" s="6">
        <v>2635364</v>
      </c>
      <c r="I336" s="12">
        <f t="shared" si="154"/>
        <v>5270728</v>
      </c>
      <c r="J336" s="6">
        <v>185773.420105</v>
      </c>
      <c r="K336" s="12">
        <f t="shared" si="155"/>
        <v>1486187.36084</v>
      </c>
      <c r="L336" s="6">
        <f t="shared" si="156"/>
        <v>38.060788000000002</v>
      </c>
      <c r="M336" s="6">
        <f t="shared" si="157"/>
        <v>5242880</v>
      </c>
      <c r="N336" s="13">
        <f t="shared" si="158"/>
        <v>3.5464761300492826</v>
      </c>
      <c r="O336" s="13"/>
      <c r="P336" s="7">
        <f t="shared" si="159"/>
        <v>3.0098975300547315E-3</v>
      </c>
      <c r="Q336" s="7">
        <f t="shared" si="160"/>
        <v>-1.1910967197463085E-4</v>
      </c>
      <c r="R336" s="6">
        <f t="shared" si="161"/>
        <v>2.8907878580801006E-3</v>
      </c>
      <c r="S336" s="6">
        <f t="shared" si="162"/>
        <v>3.0098975300547315E-3</v>
      </c>
      <c r="T336" s="7">
        <f t="shared" si="163"/>
        <v>1.9547384905319954E-3</v>
      </c>
      <c r="U336" s="7">
        <f t="shared" si="164"/>
        <v>7.8388518730481312E-3</v>
      </c>
      <c r="V336" s="7">
        <f t="shared" si="165"/>
        <v>0.27476002795958698</v>
      </c>
      <c r="W336" s="6">
        <f t="shared" si="166"/>
        <v>0.28455361832316711</v>
      </c>
      <c r="X336" s="6">
        <v>1.0740000000000001E-3</v>
      </c>
      <c r="Y336" s="6">
        <v>0.2670299625</v>
      </c>
      <c r="Z336" s="6">
        <f t="shared" si="167"/>
        <v>180.25116667176269</v>
      </c>
      <c r="AA336" s="6">
        <f t="shared" si="169"/>
        <v>169.16088064060523</v>
      </c>
      <c r="AB336" s="6">
        <f t="shared" si="168"/>
        <v>6.5624305449120222</v>
      </c>
    </row>
    <row r="337" spans="5:28">
      <c r="E337" s="12">
        <f t="shared" si="152"/>
        <v>2.5682715894695757E-2</v>
      </c>
      <c r="F337" s="12">
        <f t="shared" si="153"/>
        <v>4612900.5</v>
      </c>
      <c r="G337" s="6">
        <v>63336</v>
      </c>
      <c r="H337" s="6">
        <v>3075267</v>
      </c>
      <c r="I337" s="12">
        <f t="shared" si="154"/>
        <v>6150534</v>
      </c>
      <c r="J337" s="6">
        <v>14808.976624000001</v>
      </c>
      <c r="K337" s="12">
        <f t="shared" si="155"/>
        <v>118471.81299200001</v>
      </c>
      <c r="L337" s="6">
        <f t="shared" si="156"/>
        <v>38.169924000000002</v>
      </c>
      <c r="M337" s="6">
        <f t="shared" si="157"/>
        <v>5242880</v>
      </c>
      <c r="N337" s="13">
        <f t="shared" si="158"/>
        <v>51.915589410413801</v>
      </c>
      <c r="O337" s="13"/>
      <c r="P337" s="7">
        <f t="shared" si="159"/>
        <v>3.5123188096820115E-3</v>
      </c>
      <c r="Q337" s="7">
        <f t="shared" si="160"/>
        <v>-9.4948585592473671E-6</v>
      </c>
      <c r="R337" s="6">
        <f t="shared" si="161"/>
        <v>3.5028239511227643E-3</v>
      </c>
      <c r="S337" s="6">
        <f t="shared" si="162"/>
        <v>3.5123188096820115E-3</v>
      </c>
      <c r="T337" s="7">
        <f t="shared" si="163"/>
        <v>2.2810294037418962E-3</v>
      </c>
      <c r="U337" s="7">
        <f t="shared" si="164"/>
        <v>6.248761210368868E-4</v>
      </c>
      <c r="V337" s="7">
        <f t="shared" si="165"/>
        <v>7.2911180603801001E-2</v>
      </c>
      <c r="W337" s="6">
        <f t="shared" si="166"/>
        <v>7.5817086128579791E-2</v>
      </c>
      <c r="X337" s="6">
        <v>2.8499999999999999E-4</v>
      </c>
      <c r="Y337" s="6">
        <v>7.0721911764839995E-2</v>
      </c>
      <c r="Z337" s="6">
        <f t="shared" si="167"/>
        <v>1132.3925648007059</v>
      </c>
      <c r="AA337" s="6">
        <f t="shared" si="169"/>
        <v>1129.0610354816718</v>
      </c>
      <c r="AB337" s="6">
        <f t="shared" si="168"/>
        <v>7.2045201219700425</v>
      </c>
    </row>
    <row r="338" spans="5:28">
      <c r="E338" s="12">
        <f t="shared" si="152"/>
        <v>0.1067061359900425</v>
      </c>
      <c r="F338" s="12">
        <f t="shared" si="153"/>
        <v>4269342</v>
      </c>
      <c r="G338" s="6">
        <v>204316</v>
      </c>
      <c r="H338" s="6">
        <v>2846228</v>
      </c>
      <c r="I338" s="12">
        <f t="shared" si="154"/>
        <v>5692456</v>
      </c>
      <c r="J338" s="6">
        <v>56945.623505000003</v>
      </c>
      <c r="K338" s="12">
        <f t="shared" si="155"/>
        <v>455564.98804000003</v>
      </c>
      <c r="L338" s="6">
        <f t="shared" si="156"/>
        <v>38.241056</v>
      </c>
      <c r="M338" s="6">
        <f t="shared" si="157"/>
        <v>5242880</v>
      </c>
      <c r="N338" s="13">
        <f t="shared" si="158"/>
        <v>12.495376399514234</v>
      </c>
      <c r="O338" s="13"/>
      <c r="P338" s="7">
        <f t="shared" si="159"/>
        <v>3.2507291695464528E-3</v>
      </c>
      <c r="Q338" s="7">
        <f t="shared" si="160"/>
        <v>-3.6511006430509394E-5</v>
      </c>
      <c r="R338" s="6">
        <f t="shared" si="161"/>
        <v>3.2142181631159435E-3</v>
      </c>
      <c r="S338" s="6">
        <f t="shared" si="162"/>
        <v>3.2507291695464528E-3</v>
      </c>
      <c r="T338" s="7">
        <f t="shared" si="163"/>
        <v>2.1111434414486578E-3</v>
      </c>
      <c r="U338" s="7">
        <f t="shared" si="164"/>
        <v>2.4028642376383138E-3</v>
      </c>
      <c r="V338" s="7">
        <f t="shared" si="165"/>
        <v>0.13507755564493662</v>
      </c>
      <c r="W338" s="6">
        <f t="shared" si="166"/>
        <v>0.13959156332402359</v>
      </c>
      <c r="X338" s="6">
        <v>5.2800000000000004E-4</v>
      </c>
      <c r="Y338" s="6">
        <v>0.1345905</v>
      </c>
      <c r="Z338" s="6">
        <f t="shared" si="167"/>
        <v>515.66840332319168</v>
      </c>
      <c r="AA338" s="6">
        <f t="shared" si="169"/>
        <v>508.7534399840801</v>
      </c>
      <c r="AB338" s="6">
        <f t="shared" si="168"/>
        <v>3.7157624973706058</v>
      </c>
    </row>
    <row r="339" spans="5:28">
      <c r="E339" s="12">
        <f t="shared" si="152"/>
        <v>0.63386508848904266</v>
      </c>
      <c r="F339" s="12">
        <f t="shared" si="153"/>
        <v>4681800</v>
      </c>
      <c r="G339" s="6">
        <v>43520</v>
      </c>
      <c r="H339" s="6">
        <v>3121200</v>
      </c>
      <c r="I339" s="12">
        <f t="shared" si="154"/>
        <v>6242400</v>
      </c>
      <c r="J339" s="6">
        <v>370953.69641099998</v>
      </c>
      <c r="K339" s="12">
        <f t="shared" si="155"/>
        <v>2967629.5712879999</v>
      </c>
      <c r="L339" s="6">
        <f t="shared" si="156"/>
        <v>38.324800000000003</v>
      </c>
      <c r="M339" s="6">
        <f t="shared" si="157"/>
        <v>5242880</v>
      </c>
      <c r="N339" s="13">
        <f t="shared" si="158"/>
        <v>2.1034970335905827</v>
      </c>
      <c r="O339" s="13"/>
      <c r="P339" s="7">
        <f t="shared" si="159"/>
        <v>3.564779730924012E-3</v>
      </c>
      <c r="Q339" s="7">
        <f t="shared" si="160"/>
        <v>-2.3783904647025342E-4</v>
      </c>
      <c r="R339" s="6">
        <f t="shared" si="161"/>
        <v>3.3269406844537584E-3</v>
      </c>
      <c r="S339" s="6">
        <f t="shared" si="162"/>
        <v>3.564779730924012E-3</v>
      </c>
      <c r="T339" s="7">
        <f t="shared" si="163"/>
        <v>2.3150994612692838E-3</v>
      </c>
      <c r="U339" s="7">
        <f t="shared" si="164"/>
        <v>1.5652675588800402E-2</v>
      </c>
      <c r="V339" s="7">
        <f t="shared" si="165"/>
        <v>0.37888231043589221</v>
      </c>
      <c r="W339" s="6">
        <f t="shared" si="166"/>
        <v>0.3968500854859619</v>
      </c>
      <c r="X339" s="6">
        <v>1.4809999999999999E-3</v>
      </c>
      <c r="Y339" s="6">
        <v>0.36764343999999999</v>
      </c>
      <c r="Z339" s="6">
        <f t="shared" si="167"/>
        <v>140.70085961674627</v>
      </c>
      <c r="AA339" s="6">
        <f t="shared" si="169"/>
        <v>124.64150468965285</v>
      </c>
      <c r="AB339" s="6">
        <f t="shared" si="168"/>
        <v>7.944285769375325</v>
      </c>
    </row>
    <row r="340" spans="5:28">
      <c r="E340" s="12">
        <f t="shared" si="152"/>
        <v>4.0996298797539861E-2</v>
      </c>
      <c r="F340" s="12">
        <f t="shared" si="153"/>
        <v>4722984</v>
      </c>
      <c r="G340" s="6">
        <v>42930</v>
      </c>
      <c r="H340" s="6">
        <v>3148656</v>
      </c>
      <c r="I340" s="12">
        <f t="shared" si="154"/>
        <v>6297312</v>
      </c>
      <c r="J340" s="6">
        <v>24203.107909999999</v>
      </c>
      <c r="K340" s="12">
        <f t="shared" si="155"/>
        <v>193624.86327999999</v>
      </c>
      <c r="L340" s="6">
        <f t="shared" si="156"/>
        <v>38.642471999999998</v>
      </c>
      <c r="M340" s="6">
        <f t="shared" si="157"/>
        <v>5242880</v>
      </c>
      <c r="N340" s="13">
        <f t="shared" si="158"/>
        <v>32.523261183113078</v>
      </c>
      <c r="O340" s="13"/>
      <c r="P340" s="7">
        <f t="shared" si="159"/>
        <v>3.5961377317865807E-3</v>
      </c>
      <c r="Q340" s="7">
        <f t="shared" si="160"/>
        <v>-1.5517958609457195E-5</v>
      </c>
      <c r="R340" s="6">
        <f t="shared" si="161"/>
        <v>3.5806197731771236E-3</v>
      </c>
      <c r="S340" s="6">
        <f t="shared" si="162"/>
        <v>3.5961377317865807E-3</v>
      </c>
      <c r="T340" s="7">
        <f t="shared" si="163"/>
        <v>2.3354645038197799E-3</v>
      </c>
      <c r="U340" s="7">
        <f t="shared" si="164"/>
        <v>1.0212686920801498E-3</v>
      </c>
      <c r="V340" s="7">
        <f t="shared" si="165"/>
        <v>0.16654448622131388</v>
      </c>
      <c r="W340" s="6">
        <f t="shared" si="166"/>
        <v>0.16990121941721381</v>
      </c>
      <c r="X340" s="6">
        <v>6.5099999999999999E-4</v>
      </c>
      <c r="Y340" s="6">
        <v>0.15473546666673899</v>
      </c>
      <c r="Z340" s="6">
        <f t="shared" si="167"/>
        <v>452.40210933741639</v>
      </c>
      <c r="AA340" s="6">
        <f t="shared" si="169"/>
        <v>450.01839833749983</v>
      </c>
      <c r="AB340" s="6">
        <f t="shared" si="168"/>
        <v>9.8010837962172026</v>
      </c>
    </row>
    <row r="341" spans="5:28">
      <c r="E341" s="12">
        <f t="shared" si="152"/>
        <v>3.5336329216362754E-2</v>
      </c>
      <c r="F341" s="12">
        <f t="shared" si="153"/>
        <v>4813005</v>
      </c>
      <c r="G341" s="6">
        <v>22209</v>
      </c>
      <c r="H341" s="6">
        <v>3208670</v>
      </c>
      <c r="I341" s="12">
        <f t="shared" si="154"/>
        <v>6417340</v>
      </c>
      <c r="J341" s="6">
        <v>21259.241150000002</v>
      </c>
      <c r="K341" s="12">
        <f t="shared" si="155"/>
        <v>170073.92920000001</v>
      </c>
      <c r="L341" s="6">
        <f t="shared" si="156"/>
        <v>38.948219999999999</v>
      </c>
      <c r="M341" s="6">
        <f t="shared" si="157"/>
        <v>5242880</v>
      </c>
      <c r="N341" s="13">
        <f t="shared" si="158"/>
        <v>37.73264973759423</v>
      </c>
      <c r="O341" s="13"/>
      <c r="P341" s="7">
        <f t="shared" si="159"/>
        <v>3.66468082123028E-3</v>
      </c>
      <c r="Q341" s="7">
        <f t="shared" si="160"/>
        <v>-1.3630481897651847E-5</v>
      </c>
      <c r="R341" s="6">
        <f t="shared" si="161"/>
        <v>3.6510503393326283E-3</v>
      </c>
      <c r="S341" s="6">
        <f t="shared" si="162"/>
        <v>3.66468082123028E-3</v>
      </c>
      <c r="T341" s="7">
        <f t="shared" si="163"/>
        <v>2.3799789146453005E-3</v>
      </c>
      <c r="U341" s="7">
        <f t="shared" si="164"/>
        <v>8.9704997740833528E-4</v>
      </c>
      <c r="V341" s="7">
        <f t="shared" si="165"/>
        <v>8.2121013943228502E-2</v>
      </c>
      <c r="W341" s="6">
        <f t="shared" si="166"/>
        <v>8.5398042835282142E-2</v>
      </c>
      <c r="X341" s="6">
        <v>3.21E-4</v>
      </c>
      <c r="Y341" s="6">
        <v>7.8876833333261995E-2</v>
      </c>
      <c r="Z341" s="6">
        <f t="shared" si="167"/>
        <v>1041.6451156480623</v>
      </c>
      <c r="AA341" s="6">
        <f t="shared" si="169"/>
        <v>1037.39885960518</v>
      </c>
      <c r="AB341" s="6">
        <f t="shared" si="168"/>
        <v>8.2675853307490534</v>
      </c>
    </row>
    <row r="342" spans="5:28">
      <c r="E342" s="12">
        <f t="shared" si="152"/>
        <v>2.2173358028896147E-2</v>
      </c>
      <c r="F342" s="12">
        <f t="shared" si="153"/>
        <v>4756482</v>
      </c>
      <c r="G342" s="6">
        <v>45330</v>
      </c>
      <c r="H342" s="6">
        <v>3170988</v>
      </c>
      <c r="I342" s="12">
        <f t="shared" si="154"/>
        <v>6341976</v>
      </c>
      <c r="J342" s="6">
        <v>13183.397293</v>
      </c>
      <c r="K342" s="12">
        <f t="shared" si="155"/>
        <v>105467.178344</v>
      </c>
      <c r="L342" s="6">
        <f t="shared" si="156"/>
        <v>38.958455999999998</v>
      </c>
      <c r="M342" s="6">
        <f t="shared" si="157"/>
        <v>5242880</v>
      </c>
      <c r="N342" s="13">
        <f t="shared" si="158"/>
        <v>60.132224067989334</v>
      </c>
      <c r="O342" s="13"/>
      <c r="P342" s="7">
        <f t="shared" si="159"/>
        <v>3.6216435183273328E-3</v>
      </c>
      <c r="Q342" s="7">
        <f t="shared" si="160"/>
        <v>-8.4526092386787216E-6</v>
      </c>
      <c r="R342" s="6">
        <f t="shared" si="161"/>
        <v>3.6131909090886542E-3</v>
      </c>
      <c r="S342" s="6">
        <f t="shared" si="162"/>
        <v>3.6216435183273328E-3</v>
      </c>
      <c r="T342" s="7">
        <f t="shared" si="163"/>
        <v>2.3520289025026793E-3</v>
      </c>
      <c r="U342" s="7">
        <f t="shared" si="164"/>
        <v>5.5628355501535656E-4</v>
      </c>
      <c r="V342" s="7">
        <f t="shared" si="165"/>
        <v>6.6515463006976347E-2</v>
      </c>
      <c r="W342" s="6">
        <f t="shared" si="166"/>
        <v>6.9423775464494381E-2</v>
      </c>
      <c r="X342" s="6">
        <v>2.5999999999999998E-4</v>
      </c>
      <c r="Y342" s="6">
        <v>6.4868266666579993E-2</v>
      </c>
      <c r="Z342" s="6">
        <f t="shared" si="167"/>
        <v>1292.9398147412821</v>
      </c>
      <c r="AA342" s="6">
        <f t="shared" si="169"/>
        <v>1289.6888111879441</v>
      </c>
      <c r="AB342" s="6">
        <f t="shared" si="168"/>
        <v>7.0227077614536855</v>
      </c>
    </row>
    <row r="343" spans="5:28">
      <c r="E343" s="12">
        <f t="shared" si="152"/>
        <v>0.64779523272787753</v>
      </c>
      <c r="F343" s="12">
        <f t="shared" si="153"/>
        <v>4127221.5</v>
      </c>
      <c r="G343" s="6">
        <v>309412</v>
      </c>
      <c r="H343" s="6">
        <v>2751481</v>
      </c>
      <c r="I343" s="12">
        <f t="shared" si="154"/>
        <v>5502962</v>
      </c>
      <c r="J343" s="6">
        <v>334199.30151399999</v>
      </c>
      <c r="K343" s="12">
        <f t="shared" si="155"/>
        <v>2673594.4121119999</v>
      </c>
      <c r="L343" s="6">
        <f t="shared" si="156"/>
        <v>39.206012000000001</v>
      </c>
      <c r="M343" s="6">
        <f t="shared" si="157"/>
        <v>5242880</v>
      </c>
      <c r="N343" s="13">
        <f t="shared" si="158"/>
        <v>2.0582635777028528</v>
      </c>
      <c r="O343" s="13"/>
      <c r="P343" s="7">
        <f t="shared" si="159"/>
        <v>3.1425168841543419E-3</v>
      </c>
      <c r="Q343" s="7">
        <f t="shared" si="160"/>
        <v>-2.1427375969600249E-4</v>
      </c>
      <c r="R343" s="6">
        <f t="shared" si="161"/>
        <v>2.9282431244583395E-3</v>
      </c>
      <c r="S343" s="6">
        <f t="shared" si="162"/>
        <v>3.1425168841543419E-3</v>
      </c>
      <c r="T343" s="7">
        <f t="shared" si="163"/>
        <v>2.040866391385579E-3</v>
      </c>
      <c r="U343" s="7">
        <f t="shared" si="164"/>
        <v>1.4101795720634887E-2</v>
      </c>
      <c r="V343" s="7">
        <f t="shared" si="165"/>
        <v>0.71836700047534463</v>
      </c>
      <c r="W343" s="6">
        <f t="shared" si="166"/>
        <v>0.73450966258736505</v>
      </c>
      <c r="X343" s="6">
        <v>2.8080000000000002E-3</v>
      </c>
      <c r="Y343" s="6">
        <v>0.65586456000000004</v>
      </c>
      <c r="Z343" s="6">
        <f t="shared" si="167"/>
        <v>11.912994449940944</v>
      </c>
      <c r="AA343" s="6">
        <f t="shared" si="169"/>
        <v>4.2821625519351629</v>
      </c>
      <c r="AB343" s="6">
        <f t="shared" si="168"/>
        <v>11.991058426356352</v>
      </c>
    </row>
    <row r="344" spans="5:28">
      <c r="E344" s="12">
        <f t="shared" si="152"/>
        <v>6.5189873767419346E-2</v>
      </c>
      <c r="F344" s="12">
        <f t="shared" si="153"/>
        <v>4631847</v>
      </c>
      <c r="G344" s="6">
        <v>123440</v>
      </c>
      <c r="H344" s="6">
        <v>3087898</v>
      </c>
      <c r="I344" s="12">
        <f t="shared" si="154"/>
        <v>6175796</v>
      </c>
      <c r="J344" s="6">
        <v>37743.690154999997</v>
      </c>
      <c r="K344" s="12">
        <f t="shared" si="155"/>
        <v>301949.52123999997</v>
      </c>
      <c r="L344" s="6">
        <f t="shared" si="156"/>
        <v>39.523575999999998</v>
      </c>
      <c r="M344" s="6">
        <f t="shared" si="157"/>
        <v>5242880</v>
      </c>
      <c r="N344" s="13">
        <f t="shared" si="158"/>
        <v>20.453074323940598</v>
      </c>
      <c r="O344" s="13"/>
      <c r="P344" s="7">
        <f t="shared" si="159"/>
        <v>3.526744906305522E-3</v>
      </c>
      <c r="Q344" s="7">
        <f t="shared" si="160"/>
        <v>-2.4199578986774306E-5</v>
      </c>
      <c r="R344" s="6">
        <f t="shared" si="161"/>
        <v>3.5025453273187478E-3</v>
      </c>
      <c r="S344" s="6">
        <f t="shared" si="162"/>
        <v>3.526744906305522E-3</v>
      </c>
      <c r="T344" s="7">
        <f t="shared" si="163"/>
        <v>2.2903982430650064E-3</v>
      </c>
      <c r="U344" s="7">
        <f t="shared" si="164"/>
        <v>1.5926239399589271E-3</v>
      </c>
      <c r="V344" s="7">
        <f t="shared" si="165"/>
        <v>8.6725930612942245E-2</v>
      </c>
      <c r="W344" s="6">
        <f t="shared" si="166"/>
        <v>9.0608952795966174E-2</v>
      </c>
      <c r="X344" s="6">
        <v>3.39E-4</v>
      </c>
      <c r="Y344" s="6">
        <v>8.7819833333484004E-2</v>
      </c>
      <c r="Z344" s="6">
        <f t="shared" si="167"/>
        <v>940.33773047360546</v>
      </c>
      <c r="AA344" s="6">
        <f t="shared" si="169"/>
        <v>933.19921159845069</v>
      </c>
      <c r="AB344" s="6">
        <f t="shared" si="168"/>
        <v>3.1759562237961259</v>
      </c>
    </row>
    <row r="345" spans="5:28">
      <c r="E345" s="12">
        <f t="shared" si="152"/>
        <v>0.33310587236395311</v>
      </c>
      <c r="F345" s="12">
        <f t="shared" si="153"/>
        <v>4919535</v>
      </c>
      <c r="G345" s="6">
        <v>9000</v>
      </c>
      <c r="H345" s="6">
        <v>3279690</v>
      </c>
      <c r="I345" s="12">
        <f t="shared" si="154"/>
        <v>6559380</v>
      </c>
      <c r="J345" s="6">
        <v>204840.749725</v>
      </c>
      <c r="K345" s="12">
        <f t="shared" si="155"/>
        <v>1638725.9978</v>
      </c>
      <c r="L345" s="6">
        <f t="shared" si="156"/>
        <v>39.536279999999998</v>
      </c>
      <c r="M345" s="6">
        <f t="shared" si="157"/>
        <v>5242880</v>
      </c>
      <c r="N345" s="13">
        <f t="shared" si="158"/>
        <v>4.0027313954901604</v>
      </c>
      <c r="O345" s="13"/>
      <c r="P345" s="7">
        <f t="shared" si="159"/>
        <v>3.7457940650115896E-3</v>
      </c>
      <c r="Q345" s="7">
        <f t="shared" si="160"/>
        <v>-1.3133479748067323E-4</v>
      </c>
      <c r="R345" s="6">
        <f t="shared" si="161"/>
        <v>3.6144592675309162E-3</v>
      </c>
      <c r="S345" s="6">
        <f t="shared" si="162"/>
        <v>3.7457940650115896E-3</v>
      </c>
      <c r="T345" s="7">
        <f t="shared" si="163"/>
        <v>2.4326568474081303E-3</v>
      </c>
      <c r="U345" s="7">
        <f t="shared" si="164"/>
        <v>8.6434124631545334E-3</v>
      </c>
      <c r="V345" s="7">
        <f t="shared" si="165"/>
        <v>0.13558921305268257</v>
      </c>
      <c r="W345" s="6">
        <f t="shared" si="166"/>
        <v>0.14666528236324522</v>
      </c>
      <c r="X345" s="6">
        <v>5.2999999999999998E-4</v>
      </c>
      <c r="Y345" s="6">
        <v>0.14414675000000002</v>
      </c>
      <c r="Z345" s="6">
        <f t="shared" si="167"/>
        <v>606.75359717199808</v>
      </c>
      <c r="AA345" s="6">
        <f t="shared" si="169"/>
        <v>581.97344670394648</v>
      </c>
      <c r="AB345" s="6">
        <f t="shared" si="168"/>
        <v>1.7472002408970035</v>
      </c>
    </row>
    <row r="346" spans="5:28">
      <c r="E346" s="12">
        <f t="shared" si="152"/>
        <v>0.56414508731710866</v>
      </c>
      <c r="F346" s="12">
        <f t="shared" si="153"/>
        <v>4681740</v>
      </c>
      <c r="G346" s="6">
        <v>120216</v>
      </c>
      <c r="H346" s="6">
        <v>3121160</v>
      </c>
      <c r="I346" s="12">
        <f t="shared" si="154"/>
        <v>6242320</v>
      </c>
      <c r="J346" s="6">
        <v>330147.57763700001</v>
      </c>
      <c r="K346" s="12">
        <f t="shared" si="155"/>
        <v>2641180.6210960001</v>
      </c>
      <c r="L346" s="6">
        <f t="shared" si="156"/>
        <v>39.858240000000002</v>
      </c>
      <c r="M346" s="6">
        <f t="shared" si="157"/>
        <v>5242880</v>
      </c>
      <c r="N346" s="13">
        <f t="shared" si="158"/>
        <v>2.3634582012833523</v>
      </c>
      <c r="O346" s="13"/>
      <c r="P346" s="7">
        <f t="shared" si="159"/>
        <v>3.5647340461908207E-3</v>
      </c>
      <c r="Q346" s="7">
        <f t="shared" si="160"/>
        <v>-2.1167597416969587E-4</v>
      </c>
      <c r="R346" s="6">
        <f t="shared" si="161"/>
        <v>3.3530580720211246E-3</v>
      </c>
      <c r="S346" s="6">
        <f t="shared" si="162"/>
        <v>3.5647340461908207E-3</v>
      </c>
      <c r="T346" s="7">
        <f t="shared" si="163"/>
        <v>2.3150697919182483E-3</v>
      </c>
      <c r="U346" s="7">
        <f t="shared" si="164"/>
        <v>1.3930830125641031E-2</v>
      </c>
      <c r="V346" s="7">
        <f t="shared" si="165"/>
        <v>0.43567628269569514</v>
      </c>
      <c r="W346" s="6">
        <f t="shared" si="166"/>
        <v>0.4519221826132544</v>
      </c>
      <c r="X346" s="6">
        <v>1.7030000000000001E-3</v>
      </c>
      <c r="Y346" s="6">
        <v>0.41696535833390103</v>
      </c>
      <c r="Z346" s="6">
        <f t="shared" si="167"/>
        <v>109.32084827896773</v>
      </c>
      <c r="AA346" s="6">
        <f t="shared" si="169"/>
        <v>96.891254963072498</v>
      </c>
      <c r="AB346" s="6">
        <f t="shared" si="168"/>
        <v>8.3836279395086706</v>
      </c>
    </row>
    <row r="347" spans="5:28">
      <c r="E347" s="12">
        <f t="shared" si="152"/>
        <v>0.11535945215237954</v>
      </c>
      <c r="F347" s="12">
        <f t="shared" si="153"/>
        <v>4532472</v>
      </c>
      <c r="G347" s="6">
        <v>213360</v>
      </c>
      <c r="H347" s="6">
        <v>3021648</v>
      </c>
      <c r="I347" s="12">
        <f t="shared" si="154"/>
        <v>6043296</v>
      </c>
      <c r="J347" s="6">
        <v>65357.935852000002</v>
      </c>
      <c r="K347" s="12">
        <f t="shared" si="155"/>
        <v>522863.48681600002</v>
      </c>
      <c r="L347" s="6">
        <f t="shared" si="156"/>
        <v>40.526975999999998</v>
      </c>
      <c r="M347" s="6">
        <f t="shared" si="157"/>
        <v>5242880</v>
      </c>
      <c r="N347" s="13">
        <f t="shared" si="158"/>
        <v>11.558076156361413</v>
      </c>
      <c r="O347" s="13"/>
      <c r="P347" s="7">
        <f t="shared" si="159"/>
        <v>3.4510795669572855E-3</v>
      </c>
      <c r="Q347" s="7">
        <f t="shared" si="160"/>
        <v>-4.1904607752124611E-5</v>
      </c>
      <c r="R347" s="6">
        <f t="shared" si="161"/>
        <v>3.4091749592051607E-3</v>
      </c>
      <c r="S347" s="6">
        <f t="shared" si="162"/>
        <v>3.4510795669572855E-3</v>
      </c>
      <c r="T347" s="7">
        <f t="shared" si="163"/>
        <v>2.2412583804131128E-3</v>
      </c>
      <c r="U347" s="7">
        <f t="shared" si="164"/>
        <v>2.7578282058996271E-3</v>
      </c>
      <c r="V347" s="7">
        <f t="shared" si="165"/>
        <v>0.10795971303440009</v>
      </c>
      <c r="W347" s="6">
        <f t="shared" si="166"/>
        <v>0.11295879962071283</v>
      </c>
      <c r="X347" s="6">
        <v>4.2200000000000001E-4</v>
      </c>
      <c r="Y347" s="6">
        <v>0.11090543636359801</v>
      </c>
      <c r="Z347" s="6">
        <f t="shared" si="167"/>
        <v>717.79136657755578</v>
      </c>
      <c r="AA347" s="6">
        <f t="shared" si="169"/>
        <v>707.86136474055934</v>
      </c>
      <c r="AB347" s="6">
        <f t="shared" si="168"/>
        <v>1.8514541076083662</v>
      </c>
    </row>
    <row r="348" spans="5:28">
      <c r="E348" s="12">
        <f t="shared" si="152"/>
        <v>0.45409256879393567</v>
      </c>
      <c r="F348" s="12">
        <f t="shared" si="153"/>
        <v>4112902.5</v>
      </c>
      <c r="G348" s="6">
        <v>392257</v>
      </c>
      <c r="H348" s="6">
        <v>2741935</v>
      </c>
      <c r="I348" s="12">
        <f t="shared" si="154"/>
        <v>5483870</v>
      </c>
      <c r="J348" s="6">
        <v>233454.80767800001</v>
      </c>
      <c r="K348" s="12">
        <f t="shared" si="155"/>
        <v>1867638.4614240001</v>
      </c>
      <c r="L348" s="6">
        <f t="shared" si="156"/>
        <v>40.748359999999998</v>
      </c>
      <c r="M348" s="6">
        <f t="shared" si="157"/>
        <v>5242880</v>
      </c>
      <c r="N348" s="13">
        <f t="shared" si="158"/>
        <v>2.9362588709052218</v>
      </c>
      <c r="O348" s="13"/>
      <c r="P348" s="7">
        <f t="shared" si="159"/>
        <v>3.1316142225782172E-3</v>
      </c>
      <c r="Q348" s="7">
        <f t="shared" si="160"/>
        <v>-1.4968086149089909E-4</v>
      </c>
      <c r="R348" s="6">
        <f t="shared" si="161"/>
        <v>2.981933361087318E-3</v>
      </c>
      <c r="S348" s="6">
        <f t="shared" si="162"/>
        <v>3.1316142225782172E-3</v>
      </c>
      <c r="T348" s="7">
        <f t="shared" si="163"/>
        <v>2.0337858007610514E-3</v>
      </c>
      <c r="U348" s="7">
        <f t="shared" si="164"/>
        <v>9.8508045736814629E-3</v>
      </c>
      <c r="V348" s="7">
        <f t="shared" si="165"/>
        <v>0.1680794584445518</v>
      </c>
      <c r="W348" s="6">
        <f t="shared" si="166"/>
        <v>0.1799640488189943</v>
      </c>
      <c r="X348" s="6">
        <v>6.5700000000000003E-4</v>
      </c>
      <c r="Y348" s="6">
        <v>0.182536499999781</v>
      </c>
      <c r="Z348" s="6">
        <f t="shared" si="167"/>
        <v>376.65361074249881</v>
      </c>
      <c r="AA348" s="6">
        <f t="shared" si="169"/>
        <v>353.87113562972871</v>
      </c>
      <c r="AB348" s="6">
        <f t="shared" si="168"/>
        <v>1.4092804347567642</v>
      </c>
    </row>
    <row r="349" spans="5:28">
      <c r="E349" s="12">
        <f t="shared" si="152"/>
        <v>0.50630912372787629</v>
      </c>
      <c r="F349" s="12">
        <f t="shared" si="153"/>
        <v>3493764</v>
      </c>
      <c r="G349" s="6">
        <v>682712</v>
      </c>
      <c r="H349" s="6">
        <v>2329176</v>
      </c>
      <c r="I349" s="12">
        <f t="shared" si="154"/>
        <v>4658352</v>
      </c>
      <c r="J349" s="6">
        <v>221115.573669</v>
      </c>
      <c r="K349" s="12">
        <f t="shared" si="155"/>
        <v>1768924.589352</v>
      </c>
      <c r="L349" s="6">
        <f t="shared" si="156"/>
        <v>41.604351999999999</v>
      </c>
      <c r="M349" s="6">
        <f t="shared" si="157"/>
        <v>5242880</v>
      </c>
      <c r="N349" s="13">
        <f t="shared" si="158"/>
        <v>2.6334373031167297</v>
      </c>
      <c r="O349" s="13"/>
      <c r="P349" s="7">
        <f t="shared" si="159"/>
        <v>2.660194602894613E-3</v>
      </c>
      <c r="Q349" s="7">
        <f t="shared" si="160"/>
        <v>-1.4176949228426281E-4</v>
      </c>
      <c r="R349" s="6">
        <f t="shared" si="161"/>
        <v>2.5184251106103502E-3</v>
      </c>
      <c r="S349" s="6">
        <f t="shared" si="162"/>
        <v>2.660194602894613E-3</v>
      </c>
      <c r="T349" s="7">
        <f t="shared" si="163"/>
        <v>1.7276285091635732E-3</v>
      </c>
      <c r="U349" s="7">
        <f t="shared" si="164"/>
        <v>9.3301411355601258E-3</v>
      </c>
      <c r="V349" s="7">
        <f t="shared" si="165"/>
        <v>0.18394083808467693</v>
      </c>
      <c r="W349" s="6">
        <f t="shared" si="166"/>
        <v>0.19499860772940061</v>
      </c>
      <c r="X349" s="6">
        <v>7.1900000000000002E-4</v>
      </c>
      <c r="Y349" s="6">
        <v>0.19864531999999999</v>
      </c>
      <c r="Z349" s="6">
        <f t="shared" si="167"/>
        <v>269.98534115363185</v>
      </c>
      <c r="AA349" s="6">
        <f t="shared" si="169"/>
        <v>250.26774834636302</v>
      </c>
      <c r="AB349" s="6">
        <f t="shared" si="168"/>
        <v>1.8357906798908592</v>
      </c>
    </row>
    <row r="350" spans="5:28">
      <c r="E350" s="12">
        <f t="shared" si="152"/>
        <v>0.29641079166327844</v>
      </c>
      <c r="F350" s="12">
        <f t="shared" si="153"/>
        <v>5072713.5</v>
      </c>
      <c r="G350" s="6">
        <v>61349</v>
      </c>
      <c r="H350" s="6">
        <v>3381809</v>
      </c>
      <c r="I350" s="12">
        <f t="shared" si="154"/>
        <v>6763618</v>
      </c>
      <c r="J350" s="6">
        <v>187950.87805199999</v>
      </c>
      <c r="K350" s="12">
        <f t="shared" si="155"/>
        <v>1503607.0244159999</v>
      </c>
      <c r="L350" s="6">
        <f t="shared" si="156"/>
        <v>41.808687999999997</v>
      </c>
      <c r="M350" s="6">
        <f t="shared" si="157"/>
        <v>5242880</v>
      </c>
      <c r="N350" s="13">
        <f t="shared" si="158"/>
        <v>4.498261773302759</v>
      </c>
      <c r="O350" s="13"/>
      <c r="P350" s="7">
        <f t="shared" si="159"/>
        <v>3.8624260467308735E-3</v>
      </c>
      <c r="Q350" s="7">
        <f t="shared" si="160"/>
        <v>-1.2050576137029968E-4</v>
      </c>
      <c r="R350" s="6">
        <f t="shared" si="161"/>
        <v>3.7419202853605739E-3</v>
      </c>
      <c r="S350" s="6">
        <f t="shared" si="162"/>
        <v>3.8624260467308735E-3</v>
      </c>
      <c r="T350" s="7">
        <f t="shared" si="163"/>
        <v>2.5084019588669788E-3</v>
      </c>
      <c r="U350" s="7">
        <f t="shared" si="164"/>
        <v>7.9307313803354332E-3</v>
      </c>
      <c r="V350" s="7">
        <f t="shared" si="165"/>
        <v>0.18163837974982006</v>
      </c>
      <c r="W350" s="6">
        <f t="shared" si="166"/>
        <v>0.19207751308902246</v>
      </c>
      <c r="X350" s="6">
        <v>7.1000000000000002E-4</v>
      </c>
      <c r="Y350" s="6">
        <v>0.18493133333357004</v>
      </c>
      <c r="Z350" s="6">
        <f t="shared" si="167"/>
        <v>444.0036685536441</v>
      </c>
      <c r="AA350" s="6">
        <f t="shared" si="169"/>
        <v>427.03102610712307</v>
      </c>
      <c r="AB350" s="6">
        <f t="shared" si="168"/>
        <v>3.8642341601260712</v>
      </c>
    </row>
    <row r="351" spans="5:28">
      <c r="E351" s="12">
        <f t="shared" si="152"/>
        <v>0.43183621816920537</v>
      </c>
      <c r="F351" s="12">
        <f t="shared" si="153"/>
        <v>4635970.5</v>
      </c>
      <c r="G351" s="6">
        <v>262144</v>
      </c>
      <c r="H351" s="6">
        <v>3090647</v>
      </c>
      <c r="I351" s="12">
        <f t="shared" si="154"/>
        <v>6181294</v>
      </c>
      <c r="J351" s="6">
        <v>250247.496033</v>
      </c>
      <c r="K351" s="12">
        <f t="shared" si="155"/>
        <v>2001979.968264</v>
      </c>
      <c r="L351" s="6">
        <f t="shared" si="156"/>
        <v>42.330643999999999</v>
      </c>
      <c r="M351" s="6">
        <f t="shared" si="157"/>
        <v>5242880</v>
      </c>
      <c r="N351" s="13">
        <f t="shared" si="158"/>
        <v>3.0875903345626665</v>
      </c>
      <c r="O351" s="13"/>
      <c r="P351" s="7">
        <f t="shared" si="159"/>
        <v>3.5298845895941002E-3</v>
      </c>
      <c r="Q351" s="7">
        <f t="shared" si="160"/>
        <v>-1.6044758797096145E-4</v>
      </c>
      <c r="R351" s="6">
        <f t="shared" si="161"/>
        <v>3.3694370016231386E-3</v>
      </c>
      <c r="S351" s="6">
        <f t="shared" si="162"/>
        <v>3.5298845895941002E-3</v>
      </c>
      <c r="T351" s="7">
        <f t="shared" si="163"/>
        <v>2.2924372692148939E-3</v>
      </c>
      <c r="U351" s="7">
        <f t="shared" si="164"/>
        <v>1.0559384931897963E-2</v>
      </c>
      <c r="V351" s="7">
        <f t="shared" si="165"/>
        <v>0.15912545380899729</v>
      </c>
      <c r="W351" s="6">
        <f t="shared" si="166"/>
        <v>0.17197727601011015</v>
      </c>
      <c r="X351" s="6">
        <v>6.2200000000000005E-4</v>
      </c>
      <c r="Y351" s="6">
        <v>0.17352245000000002</v>
      </c>
      <c r="Z351" s="6">
        <f t="shared" si="167"/>
        <v>467.50556102799032</v>
      </c>
      <c r="AA351" s="6">
        <f t="shared" si="169"/>
        <v>441.71012887831802</v>
      </c>
      <c r="AB351" s="6">
        <f t="shared" si="168"/>
        <v>0.89047497305960988</v>
      </c>
    </row>
    <row r="352" spans="5:28">
      <c r="E352" s="12">
        <f t="shared" si="152"/>
        <v>0.69096986852253917</v>
      </c>
      <c r="F352" s="12">
        <f t="shared" si="153"/>
        <v>4977066</v>
      </c>
      <c r="G352" s="6">
        <v>214765</v>
      </c>
      <c r="H352" s="6">
        <v>3318044</v>
      </c>
      <c r="I352" s="12">
        <f t="shared" si="154"/>
        <v>6636088</v>
      </c>
      <c r="J352" s="6">
        <v>429875.32995599997</v>
      </c>
      <c r="K352" s="12">
        <f t="shared" si="155"/>
        <v>3439002.6396479998</v>
      </c>
      <c r="L352" s="6">
        <f t="shared" si="156"/>
        <v>44.111828000000003</v>
      </c>
      <c r="M352" s="6">
        <f t="shared" si="157"/>
        <v>5242880</v>
      </c>
      <c r="N352" s="13">
        <f t="shared" si="158"/>
        <v>1.9296548143037304</v>
      </c>
      <c r="O352" s="13"/>
      <c r="P352" s="7">
        <f t="shared" si="159"/>
        <v>3.7895988714321521E-3</v>
      </c>
      <c r="Q352" s="7">
        <f t="shared" si="160"/>
        <v>-2.7561698283912509E-4</v>
      </c>
      <c r="R352" s="6">
        <f t="shared" si="161"/>
        <v>3.5139818885930271E-3</v>
      </c>
      <c r="S352" s="6">
        <f t="shared" si="162"/>
        <v>3.7895988714321521E-3</v>
      </c>
      <c r="T352" s="7">
        <f t="shared" si="163"/>
        <v>2.4611053046481412E-3</v>
      </c>
      <c r="U352" s="7">
        <f t="shared" si="164"/>
        <v>1.8138919084862558E-2</v>
      </c>
      <c r="V352" s="7">
        <f t="shared" si="165"/>
        <v>0.28831894926485518</v>
      </c>
      <c r="W352" s="6">
        <f t="shared" si="166"/>
        <v>0.30891897365436588</v>
      </c>
      <c r="X352" s="6">
        <v>1.127E-3</v>
      </c>
      <c r="Y352" s="6">
        <v>0.30298400588281699</v>
      </c>
      <c r="Z352" s="6">
        <f t="shared" si="167"/>
        <v>236.25544555742258</v>
      </c>
      <c r="AA352" s="6">
        <f t="shared" si="169"/>
        <v>211.79963519015325</v>
      </c>
      <c r="AB352" s="6">
        <f t="shared" si="168"/>
        <v>1.9588386371273736</v>
      </c>
    </row>
    <row r="353" spans="5:32">
      <c r="E353" s="12">
        <f t="shared" si="152"/>
        <v>0.57123735897410233</v>
      </c>
      <c r="F353" s="12">
        <f t="shared" si="153"/>
        <v>5395782</v>
      </c>
      <c r="G353" s="6">
        <v>73752</v>
      </c>
      <c r="H353" s="6">
        <v>3597188</v>
      </c>
      <c r="I353" s="12">
        <f t="shared" si="154"/>
        <v>7194376</v>
      </c>
      <c r="J353" s="6">
        <v>385284.03240999999</v>
      </c>
      <c r="K353" s="12">
        <f t="shared" si="155"/>
        <v>3082272.2592799999</v>
      </c>
      <c r="L353" s="6">
        <f t="shared" si="156"/>
        <v>44.641295999999997</v>
      </c>
      <c r="M353" s="6">
        <f t="shared" si="157"/>
        <v>5242880</v>
      </c>
      <c r="N353" s="13">
        <f t="shared" si="158"/>
        <v>2.3341143788772776</v>
      </c>
      <c r="O353" s="13"/>
      <c r="P353" s="7">
        <f t="shared" si="159"/>
        <v>4.1084143504815729E-3</v>
      </c>
      <c r="Q353" s="7">
        <f t="shared" si="160"/>
        <v>-2.4702702190378096E-4</v>
      </c>
      <c r="R353" s="6">
        <f t="shared" si="161"/>
        <v>3.8613873285777921E-3</v>
      </c>
      <c r="S353" s="6">
        <f t="shared" si="162"/>
        <v>4.1084143504815729E-3</v>
      </c>
      <c r="T353" s="7">
        <f t="shared" si="163"/>
        <v>2.6681558377817287E-3</v>
      </c>
      <c r="U353" s="7">
        <f t="shared" si="164"/>
        <v>1.6257355101745145E-2</v>
      </c>
      <c r="V353" s="7">
        <f t="shared" si="165"/>
        <v>0.17063774548328164</v>
      </c>
      <c r="W353" s="6">
        <f t="shared" si="166"/>
        <v>0.18956325642280852</v>
      </c>
      <c r="X353" s="6">
        <v>6.6699999999999995E-4</v>
      </c>
      <c r="Y353" s="6">
        <v>0.19139194444414798</v>
      </c>
      <c r="Z353" s="6">
        <f t="shared" si="167"/>
        <v>515.95417548449382</v>
      </c>
      <c r="AA353" s="6">
        <f t="shared" si="169"/>
        <v>478.91863996668553</v>
      </c>
      <c r="AB353" s="6">
        <f t="shared" si="168"/>
        <v>0.95546760165399791</v>
      </c>
    </row>
    <row r="354" spans="5:32">
      <c r="E354" s="12">
        <f t="shared" si="152"/>
        <v>0.66278648268172224</v>
      </c>
      <c r="F354" s="12">
        <f t="shared" si="153"/>
        <v>5233950</v>
      </c>
      <c r="G354" s="6">
        <v>147900</v>
      </c>
      <c r="H354" s="6">
        <v>3489300</v>
      </c>
      <c r="I354" s="12">
        <f t="shared" si="154"/>
        <v>6978600</v>
      </c>
      <c r="J354" s="6">
        <v>433623.913879</v>
      </c>
      <c r="K354" s="12">
        <f t="shared" si="155"/>
        <v>3468991.311032</v>
      </c>
      <c r="L354" s="6">
        <f t="shared" si="156"/>
        <v>44.829599999999999</v>
      </c>
      <c r="M354" s="6">
        <f t="shared" si="157"/>
        <v>5242880</v>
      </c>
      <c r="N354" s="13">
        <f t="shared" si="158"/>
        <v>2.0117086998191174</v>
      </c>
      <c r="O354" s="13"/>
      <c r="P354" s="7">
        <f t="shared" si="159"/>
        <v>3.9851934881177612E-3</v>
      </c>
      <c r="Q354" s="7">
        <f t="shared" si="160"/>
        <v>-2.7802040848088559E-4</v>
      </c>
      <c r="R354" s="6">
        <f t="shared" si="161"/>
        <v>3.7071730796368755E-3</v>
      </c>
      <c r="S354" s="6">
        <f t="shared" si="162"/>
        <v>3.9851934881177612E-3</v>
      </c>
      <c r="T354" s="7">
        <f t="shared" si="163"/>
        <v>2.588131664169842E-3</v>
      </c>
      <c r="U354" s="7">
        <f t="shared" si="164"/>
        <v>1.8297093457113865E-2</v>
      </c>
      <c r="V354" s="7">
        <f t="shared" si="165"/>
        <v>0.17703346308010631</v>
      </c>
      <c r="W354" s="6">
        <f t="shared" si="166"/>
        <v>0.19791868820139003</v>
      </c>
      <c r="X354" s="6">
        <v>6.9200000000000002E-4</v>
      </c>
      <c r="Y354" s="6">
        <v>0.20162804000000001</v>
      </c>
      <c r="Z354" s="6">
        <f t="shared" si="167"/>
        <v>475.89501273378056</v>
      </c>
      <c r="AA354" s="6">
        <f t="shared" si="169"/>
        <v>435.71865312671616</v>
      </c>
      <c r="AB354" s="6">
        <f t="shared" si="168"/>
        <v>1.8397003703502663</v>
      </c>
      <c r="AF354" s="2">
        <v>27.228912900000001</v>
      </c>
    </row>
    <row r="355" spans="5:32">
      <c r="E355" s="12">
        <f t="shared" si="152"/>
        <v>0.5807841708128223</v>
      </c>
      <c r="F355" s="12">
        <f t="shared" si="153"/>
        <v>4824228</v>
      </c>
      <c r="G355" s="6">
        <v>325557</v>
      </c>
      <c r="H355" s="6">
        <v>3216152</v>
      </c>
      <c r="I355" s="12">
        <f t="shared" si="154"/>
        <v>6432304</v>
      </c>
      <c r="J355" s="6">
        <v>350229.40734899999</v>
      </c>
      <c r="K355" s="12">
        <f t="shared" si="155"/>
        <v>2801835.2587919999</v>
      </c>
      <c r="L355" s="6">
        <f t="shared" si="156"/>
        <v>45.104964000000002</v>
      </c>
      <c r="M355" s="6">
        <f t="shared" si="157"/>
        <v>5242880</v>
      </c>
      <c r="N355" s="13">
        <f t="shared" si="158"/>
        <v>2.2957466823989012</v>
      </c>
      <c r="O355" s="13"/>
      <c r="P355" s="7">
        <f t="shared" si="159"/>
        <v>3.6732261505737292E-3</v>
      </c>
      <c r="Q355" s="7">
        <f t="shared" si="160"/>
        <v>-2.245515521091814E-4</v>
      </c>
      <c r="R355" s="6">
        <f t="shared" si="161"/>
        <v>3.448674598464548E-3</v>
      </c>
      <c r="S355" s="6">
        <f t="shared" si="162"/>
        <v>3.6732261505737292E-3</v>
      </c>
      <c r="T355" s="7">
        <f t="shared" si="163"/>
        <v>2.385528566756417E-3</v>
      </c>
      <c r="U355" s="7">
        <f t="shared" si="164"/>
        <v>1.4778198324833201E-2</v>
      </c>
      <c r="V355" s="7">
        <f t="shared" si="165"/>
        <v>0.29752878260428267</v>
      </c>
      <c r="W355" s="6">
        <f t="shared" si="166"/>
        <v>0.3146925094958723</v>
      </c>
      <c r="X355" s="6">
        <v>1.163E-3</v>
      </c>
      <c r="Y355" s="6">
        <v>0.30451444705923397</v>
      </c>
      <c r="Z355" s="6">
        <f t="shared" si="167"/>
        <v>215.84059764176521</v>
      </c>
      <c r="AA355" s="6">
        <f t="shared" si="169"/>
        <v>196.53263959282444</v>
      </c>
      <c r="AB355" s="6">
        <f t="shared" si="168"/>
        <v>3.3423906599277027</v>
      </c>
    </row>
    <row r="356" spans="5:32">
      <c r="E356" s="12">
        <f t="shared" si="152"/>
        <v>0.60347503472393926</v>
      </c>
      <c r="F356" s="12">
        <f t="shared" si="153"/>
        <v>5629776</v>
      </c>
      <c r="G356" s="6">
        <v>25710</v>
      </c>
      <c r="H356" s="6">
        <v>3753184</v>
      </c>
      <c r="I356" s="12">
        <f t="shared" si="154"/>
        <v>7506368</v>
      </c>
      <c r="J356" s="6">
        <v>424678.65838600002</v>
      </c>
      <c r="K356" s="12">
        <f t="shared" si="155"/>
        <v>3397429.2670880002</v>
      </c>
      <c r="L356" s="6">
        <f t="shared" si="156"/>
        <v>45.552408</v>
      </c>
      <c r="M356" s="6">
        <f t="shared" si="157"/>
        <v>5242880</v>
      </c>
      <c r="N356" s="13">
        <f t="shared" si="158"/>
        <v>2.2094258363865356</v>
      </c>
      <c r="O356" s="13"/>
      <c r="P356" s="7">
        <f t="shared" si="159"/>
        <v>4.2865802414546669E-3</v>
      </c>
      <c r="Q356" s="7">
        <f t="shared" si="160"/>
        <v>-2.7228510766714011E-4</v>
      </c>
      <c r="R356" s="6">
        <f t="shared" si="161"/>
        <v>4.0142951337875273E-3</v>
      </c>
      <c r="S356" s="6">
        <f t="shared" si="162"/>
        <v>4.2865802414546669E-3</v>
      </c>
      <c r="T356" s="7">
        <f t="shared" si="163"/>
        <v>2.7838633398835368E-3</v>
      </c>
      <c r="U356" s="7">
        <f t="shared" si="164"/>
        <v>1.7919641544259138E-2</v>
      </c>
      <c r="V356" s="7">
        <f t="shared" si="165"/>
        <v>0.19468564364734231</v>
      </c>
      <c r="W356" s="6">
        <f t="shared" si="166"/>
        <v>0.215389148531485</v>
      </c>
      <c r="X356" s="6">
        <v>7.6099999999999996E-4</v>
      </c>
      <c r="Y356" s="6">
        <v>0.21496866363650197</v>
      </c>
      <c r="Z356" s="6">
        <f t="shared" si="167"/>
        <v>463.2825547246606</v>
      </c>
      <c r="AA356" s="6">
        <f t="shared" si="169"/>
        <v>427.50264570138336</v>
      </c>
      <c r="AB356" s="6">
        <f t="shared" si="168"/>
        <v>0.19560287898241929</v>
      </c>
    </row>
    <row r="357" spans="5:32">
      <c r="E357" s="12">
        <f t="shared" si="152"/>
        <v>0.66775220501262611</v>
      </c>
      <c r="F357" s="12">
        <f t="shared" si="153"/>
        <v>5494744.5</v>
      </c>
      <c r="G357" s="6">
        <v>90449</v>
      </c>
      <c r="H357" s="6">
        <v>3663163</v>
      </c>
      <c r="I357" s="12">
        <f t="shared" si="154"/>
        <v>7326326</v>
      </c>
      <c r="J357" s="6">
        <v>458640.96948199999</v>
      </c>
      <c r="K357" s="12">
        <f t="shared" si="155"/>
        <v>3669127.7558559999</v>
      </c>
      <c r="L357" s="6">
        <f t="shared" si="156"/>
        <v>45.766936000000001</v>
      </c>
      <c r="M357" s="6">
        <f t="shared" si="157"/>
        <v>5242880</v>
      </c>
      <c r="N357" s="13">
        <f t="shared" si="158"/>
        <v>1.9967486791123694</v>
      </c>
      <c r="O357" s="13"/>
      <c r="P357" s="7">
        <f t="shared" si="159"/>
        <v>4.1837656072891182E-3</v>
      </c>
      <c r="Q357" s="7">
        <f t="shared" si="160"/>
        <v>-2.9406023422646452E-4</v>
      </c>
      <c r="R357" s="6">
        <f t="shared" si="161"/>
        <v>3.8897053730626535E-3</v>
      </c>
      <c r="S357" s="6">
        <f t="shared" si="162"/>
        <v>4.1837656072891182E-3</v>
      </c>
      <c r="T357" s="7">
        <f t="shared" si="163"/>
        <v>2.7170917236452557E-3</v>
      </c>
      <c r="U357" s="7">
        <f t="shared" si="164"/>
        <v>1.9352707296062872E-2</v>
      </c>
      <c r="V357" s="7">
        <f t="shared" si="165"/>
        <v>0.17626597696848736</v>
      </c>
      <c r="W357" s="6">
        <f t="shared" si="166"/>
        <v>0.19833577598819549</v>
      </c>
      <c r="X357" s="6">
        <v>6.8900000000000005E-4</v>
      </c>
      <c r="Y357" s="6">
        <v>0.200690388889042</v>
      </c>
      <c r="Z357" s="6">
        <f t="shared" si="167"/>
        <v>507.22287478797068</v>
      </c>
      <c r="AA357" s="6">
        <f t="shared" si="169"/>
        <v>464.54359550981906</v>
      </c>
      <c r="AB357" s="6">
        <f t="shared" si="168"/>
        <v>1.1732564343917518</v>
      </c>
    </row>
    <row r="358" spans="5:32">
      <c r="E358" s="12">
        <f t="shared" si="152"/>
        <v>0.97455738160731253</v>
      </c>
      <c r="F358" s="12">
        <f t="shared" si="153"/>
        <v>4457391</v>
      </c>
      <c r="G358" s="6">
        <v>524288</v>
      </c>
      <c r="H358" s="6">
        <v>2971594</v>
      </c>
      <c r="I358" s="12">
        <f t="shared" si="154"/>
        <v>5943188</v>
      </c>
      <c r="J358" s="6">
        <v>542997.91272000002</v>
      </c>
      <c r="K358" s="12">
        <f t="shared" si="155"/>
        <v>4343983.3017600002</v>
      </c>
      <c r="L358" s="6">
        <f t="shared" si="156"/>
        <v>46.144888000000002</v>
      </c>
      <c r="M358" s="6">
        <f t="shared" si="157"/>
        <v>5242880</v>
      </c>
      <c r="N358" s="13">
        <f t="shared" si="158"/>
        <v>1.3681424598460286</v>
      </c>
      <c r="O358" s="13"/>
      <c r="P358" s="7">
        <f t="shared" si="159"/>
        <v>3.393911976078242E-3</v>
      </c>
      <c r="Q358" s="7">
        <f t="shared" si="160"/>
        <v>-3.4814616230046844E-4</v>
      </c>
      <c r="R358" s="6">
        <f t="shared" si="161"/>
        <v>3.0457658137777737E-3</v>
      </c>
      <c r="S358" s="6">
        <f t="shared" si="162"/>
        <v>3.393911976078242E-3</v>
      </c>
      <c r="T358" s="7">
        <f t="shared" si="163"/>
        <v>2.2041316379953339E-3</v>
      </c>
      <c r="U358" s="7">
        <f t="shared" si="164"/>
        <v>2.2912213183030251E-2</v>
      </c>
      <c r="V358" s="7">
        <f t="shared" si="165"/>
        <v>0.27527168536733287</v>
      </c>
      <c r="W358" s="6">
        <f t="shared" si="166"/>
        <v>0.30038803018835847</v>
      </c>
      <c r="X358" s="6">
        <v>1.0759999999999999E-3</v>
      </c>
      <c r="Y358" s="6">
        <v>0.31206689999999992</v>
      </c>
      <c r="Z358" s="6">
        <f t="shared" si="167"/>
        <v>215.41932863180691</v>
      </c>
      <c r="AA358" s="6">
        <f t="shared" si="169"/>
        <v>183.06373733994178</v>
      </c>
      <c r="AB358" s="6">
        <f t="shared" si="168"/>
        <v>3.7424250414386977</v>
      </c>
    </row>
    <row r="359" spans="5:32">
      <c r="E359" s="12">
        <f t="shared" si="152"/>
        <v>0.89802651850537218</v>
      </c>
      <c r="F359" s="12">
        <f t="shared" si="153"/>
        <v>4800660</v>
      </c>
      <c r="G359" s="6">
        <v>400727</v>
      </c>
      <c r="H359" s="6">
        <v>3200440</v>
      </c>
      <c r="I359" s="12">
        <f t="shared" si="154"/>
        <v>6400880</v>
      </c>
      <c r="J359" s="6">
        <v>538889.99829100003</v>
      </c>
      <c r="K359" s="12">
        <f t="shared" si="155"/>
        <v>4311119.9863280002</v>
      </c>
      <c r="L359" s="6">
        <f t="shared" si="156"/>
        <v>46.419820000000001</v>
      </c>
      <c r="M359" s="6">
        <f t="shared" si="157"/>
        <v>5242880</v>
      </c>
      <c r="N359" s="13">
        <f t="shared" si="158"/>
        <v>1.4847371495804631</v>
      </c>
      <c r="O359" s="13"/>
      <c r="P359" s="7">
        <f t="shared" si="159"/>
        <v>3.6552811873761517E-3</v>
      </c>
      <c r="Q359" s="7">
        <f t="shared" si="160"/>
        <v>-3.4551234988606871E-4</v>
      </c>
      <c r="R359" s="6">
        <f t="shared" si="161"/>
        <v>3.3097688374900832E-3</v>
      </c>
      <c r="S359" s="6">
        <f t="shared" si="162"/>
        <v>3.6552811873761517E-3</v>
      </c>
      <c r="T359" s="7">
        <f t="shared" si="163"/>
        <v>2.3738744456698276E-3</v>
      </c>
      <c r="U359" s="7">
        <f t="shared" si="164"/>
        <v>2.2738876584619736E-2</v>
      </c>
      <c r="V359" s="7">
        <f t="shared" si="165"/>
        <v>0.34664789374789601</v>
      </c>
      <c r="W359" s="6">
        <f t="shared" si="166"/>
        <v>0.3717606447781856</v>
      </c>
      <c r="X359" s="6">
        <v>1.3550000000000001E-3</v>
      </c>
      <c r="Y359" s="6">
        <v>0.37331755555540502</v>
      </c>
      <c r="Z359" s="6">
        <f t="shared" si="167"/>
        <v>169.76244925285249</v>
      </c>
      <c r="AA359" s="6">
        <f t="shared" si="169"/>
        <v>144.26338284059653</v>
      </c>
      <c r="AB359" s="6">
        <f t="shared" si="168"/>
        <v>0.41704729768283222</v>
      </c>
    </row>
    <row r="360" spans="5:32">
      <c r="E360" s="12">
        <f t="shared" si="152"/>
        <v>0.63484751181871002</v>
      </c>
      <c r="F360" s="12">
        <f t="shared" si="153"/>
        <v>5454973.5</v>
      </c>
      <c r="G360" s="6">
        <v>146689</v>
      </c>
      <c r="H360" s="6">
        <v>3636649</v>
      </c>
      <c r="I360" s="12">
        <f t="shared" si="154"/>
        <v>7273298</v>
      </c>
      <c r="J360" s="6">
        <v>432884.54418899998</v>
      </c>
      <c r="K360" s="12">
        <f t="shared" si="155"/>
        <v>3463076.3535119998</v>
      </c>
      <c r="L360" s="6">
        <f t="shared" si="156"/>
        <v>46.573568000000002</v>
      </c>
      <c r="M360" s="6">
        <f t="shared" si="157"/>
        <v>5242880</v>
      </c>
      <c r="N360" s="13">
        <f t="shared" si="158"/>
        <v>2.1002418825169564</v>
      </c>
      <c r="O360" s="13"/>
      <c r="P360" s="7">
        <f t="shared" si="159"/>
        <v>4.1534834818932071E-3</v>
      </c>
      <c r="Q360" s="7">
        <f t="shared" si="160"/>
        <v>-2.7754635745036622E-4</v>
      </c>
      <c r="R360" s="6">
        <f t="shared" si="161"/>
        <v>3.8759371244428409E-3</v>
      </c>
      <c r="S360" s="6">
        <f t="shared" si="162"/>
        <v>4.1534834818932071E-3</v>
      </c>
      <c r="T360" s="7">
        <f t="shared" si="163"/>
        <v>2.6974253943116361E-3</v>
      </c>
      <c r="U360" s="7">
        <f t="shared" si="164"/>
        <v>1.8265895186252212E-2</v>
      </c>
      <c r="V360" s="7">
        <f t="shared" si="165"/>
        <v>0.31569262057926473</v>
      </c>
      <c r="W360" s="6">
        <f t="shared" si="166"/>
        <v>0.33665594115982855</v>
      </c>
      <c r="X360" s="6">
        <v>1.2340000000000001E-3</v>
      </c>
      <c r="Y360" s="6">
        <v>0.32660895000000001</v>
      </c>
      <c r="Z360" s="6">
        <f t="shared" si="167"/>
        <v>236.58699204969261</v>
      </c>
      <c r="AA360" s="6">
        <f t="shared" si="169"/>
        <v>214.09539095971161</v>
      </c>
      <c r="AB360" s="6">
        <f t="shared" si="168"/>
        <v>3.0761530447431231</v>
      </c>
    </row>
    <row r="361" spans="5:32">
      <c r="E361" s="12">
        <f t="shared" si="152"/>
        <v>0.76348436515951545</v>
      </c>
      <c r="F361" s="12">
        <f t="shared" si="153"/>
        <v>5630191.5</v>
      </c>
      <c r="G361" s="6">
        <v>90449</v>
      </c>
      <c r="H361" s="6">
        <v>3753461</v>
      </c>
      <c r="I361" s="12">
        <f t="shared" si="154"/>
        <v>7506922</v>
      </c>
      <c r="J361" s="6">
        <v>537320.39788800001</v>
      </c>
      <c r="K361" s="12">
        <f t="shared" si="155"/>
        <v>4298563.1831040001</v>
      </c>
      <c r="L361" s="6">
        <f t="shared" si="156"/>
        <v>46.850512000000002</v>
      </c>
      <c r="M361" s="6">
        <f t="shared" si="157"/>
        <v>5242880</v>
      </c>
      <c r="N361" s="13">
        <f t="shared" si="158"/>
        <v>1.7463793552010183</v>
      </c>
      <c r="O361" s="13"/>
      <c r="P361" s="7">
        <f t="shared" si="159"/>
        <v>4.2868966082320178E-3</v>
      </c>
      <c r="Q361" s="7">
        <f t="shared" si="160"/>
        <v>-3.4450599176967663E-4</v>
      </c>
      <c r="R361" s="6">
        <f t="shared" si="161"/>
        <v>3.9423906164623409E-3</v>
      </c>
      <c r="S361" s="6">
        <f t="shared" si="162"/>
        <v>4.2868966082320178E-3</v>
      </c>
      <c r="T361" s="7">
        <f t="shared" si="163"/>
        <v>2.7840688001394549E-3</v>
      </c>
      <c r="U361" s="7">
        <f t="shared" si="164"/>
        <v>2.2672646092377954E-2</v>
      </c>
      <c r="V361" s="7">
        <f t="shared" si="165"/>
        <v>0.19468564364734231</v>
      </c>
      <c r="W361" s="6">
        <f t="shared" si="166"/>
        <v>0.22014235853985972</v>
      </c>
      <c r="X361" s="6">
        <v>7.6099999999999996E-4</v>
      </c>
      <c r="Y361" s="6">
        <v>0.22803364999999998</v>
      </c>
      <c r="Z361" s="6">
        <f t="shared" si="167"/>
        <v>463.32412723153988</v>
      </c>
      <c r="AA361" s="6">
        <f t="shared" si="169"/>
        <v>418.05395748519595</v>
      </c>
      <c r="AB361" s="6">
        <f t="shared" si="168"/>
        <v>3.4605820062698003</v>
      </c>
    </row>
    <row r="362" spans="5:32">
      <c r="E362" s="12">
        <f t="shared" si="152"/>
        <v>0.57756921164554398</v>
      </c>
      <c r="F362" s="12">
        <f t="shared" si="153"/>
        <v>5749615.5</v>
      </c>
      <c r="G362" s="6">
        <v>67173</v>
      </c>
      <c r="H362" s="6">
        <v>3833077</v>
      </c>
      <c r="I362" s="12">
        <f t="shared" si="154"/>
        <v>7666154</v>
      </c>
      <c r="J362" s="6">
        <v>415100.11145000003</v>
      </c>
      <c r="K362" s="12">
        <f t="shared" si="155"/>
        <v>3320800.8916000002</v>
      </c>
      <c r="L362" s="6">
        <f t="shared" si="156"/>
        <v>47.340384</v>
      </c>
      <c r="M362" s="6">
        <f t="shared" si="157"/>
        <v>5242880</v>
      </c>
      <c r="N362" s="13">
        <f t="shared" si="158"/>
        <v>2.3085256389178932</v>
      </c>
      <c r="O362" s="13"/>
      <c r="P362" s="7">
        <f t="shared" si="159"/>
        <v>4.3778275011761561E-3</v>
      </c>
      <c r="Q362" s="7">
        <f t="shared" si="160"/>
        <v>-2.6614376848688642E-4</v>
      </c>
      <c r="R362" s="6">
        <f t="shared" si="161"/>
        <v>4.11168373268927E-3</v>
      </c>
      <c r="S362" s="6">
        <f t="shared" si="162"/>
        <v>4.3778275011761561E-3</v>
      </c>
      <c r="T362" s="7">
        <f t="shared" si="163"/>
        <v>2.8431226764397289E-3</v>
      </c>
      <c r="U362" s="7">
        <f t="shared" si="164"/>
        <v>1.751546741349326E-2</v>
      </c>
      <c r="V362" s="7">
        <f t="shared" si="165"/>
        <v>0.25915447702333483</v>
      </c>
      <c r="W362" s="6">
        <f t="shared" si="166"/>
        <v>0.27951306711326784</v>
      </c>
      <c r="X362" s="6">
        <v>1.013E-3</v>
      </c>
      <c r="Y362" s="6">
        <v>0.27450129285757702</v>
      </c>
      <c r="Z362" s="6">
        <f t="shared" si="167"/>
        <v>332.16461018520789</v>
      </c>
      <c r="AA362" s="6">
        <f t="shared" si="169"/>
        <v>305.89178012727245</v>
      </c>
      <c r="AB362" s="6">
        <f t="shared" si="168"/>
        <v>1.8257743719593877</v>
      </c>
    </row>
    <row r="363" spans="5:32">
      <c r="E363" s="12">
        <f t="shared" si="152"/>
        <v>0.831749091103409</v>
      </c>
      <c r="F363" s="12">
        <f t="shared" si="153"/>
        <v>5707602</v>
      </c>
      <c r="G363" s="6">
        <v>113076</v>
      </c>
      <c r="H363" s="6">
        <v>3805068</v>
      </c>
      <c r="I363" s="12">
        <f t="shared" si="154"/>
        <v>7610136</v>
      </c>
      <c r="J363" s="6">
        <v>593411.59698499995</v>
      </c>
      <c r="K363" s="12">
        <f t="shared" si="155"/>
        <v>4747292.7758799996</v>
      </c>
      <c r="L363" s="6">
        <f t="shared" si="156"/>
        <v>47.922336000000001</v>
      </c>
      <c r="M363" s="6">
        <f t="shared" si="157"/>
        <v>5242880</v>
      </c>
      <c r="N363" s="13">
        <f t="shared" si="158"/>
        <v>1.6030475387289167</v>
      </c>
      <c r="O363" s="13"/>
      <c r="P363" s="7">
        <f t="shared" si="159"/>
        <v>4.3458379088772165E-3</v>
      </c>
      <c r="Q363" s="7">
        <f t="shared" si="160"/>
        <v>-3.80469179190844E-4</v>
      </c>
      <c r="R363" s="6">
        <f t="shared" si="161"/>
        <v>3.9653687296863725E-3</v>
      </c>
      <c r="S363" s="6">
        <f t="shared" si="162"/>
        <v>4.3458379088772165E-3</v>
      </c>
      <c r="T363" s="7">
        <f t="shared" si="163"/>
        <v>2.8223474551111721E-3</v>
      </c>
      <c r="U363" s="7">
        <f t="shared" si="164"/>
        <v>2.5039457237129008E-2</v>
      </c>
      <c r="V363" s="7">
        <f t="shared" si="165"/>
        <v>0.29829626871590165</v>
      </c>
      <c r="W363" s="6">
        <f t="shared" si="166"/>
        <v>0.32615807340814185</v>
      </c>
      <c r="X363" s="6">
        <v>1.1659999999999999E-3</v>
      </c>
      <c r="Y363" s="6">
        <v>0.32445664705841198</v>
      </c>
      <c r="Z363" s="6">
        <f t="shared" si="167"/>
        <v>272.71337125876641</v>
      </c>
      <c r="AA363" s="6">
        <f t="shared" si="169"/>
        <v>240.08308144823093</v>
      </c>
      <c r="AB363" s="6">
        <f t="shared" si="168"/>
        <v>0.52439250826122052</v>
      </c>
    </row>
    <row r="364" spans="5:32">
      <c r="E364" s="12">
        <f t="shared" si="152"/>
        <v>0.83898796186980107</v>
      </c>
      <c r="F364" s="12">
        <f t="shared" si="153"/>
        <v>5707602</v>
      </c>
      <c r="G364" s="6">
        <v>113076</v>
      </c>
      <c r="H364" s="6">
        <v>3805068</v>
      </c>
      <c r="I364" s="12">
        <f t="shared" si="154"/>
        <v>7610136</v>
      </c>
      <c r="J364" s="6">
        <v>598576.17114300001</v>
      </c>
      <c r="K364" s="12">
        <f t="shared" si="155"/>
        <v>4788609.3691440001</v>
      </c>
      <c r="L364" s="6">
        <f t="shared" si="156"/>
        <v>47.922336000000001</v>
      </c>
      <c r="M364" s="6">
        <f t="shared" si="157"/>
        <v>5242880</v>
      </c>
      <c r="N364" s="13">
        <f t="shared" si="158"/>
        <v>1.5892162866816528</v>
      </c>
      <c r="O364" s="13"/>
      <c r="P364" s="7">
        <f t="shared" si="159"/>
        <v>4.3458379088772165E-3</v>
      </c>
      <c r="Q364" s="7">
        <f t="shared" si="160"/>
        <v>-3.8378047492680211E-4</v>
      </c>
      <c r="R364" s="6">
        <f t="shared" si="161"/>
        <v>3.9620574339504144E-3</v>
      </c>
      <c r="S364" s="6">
        <f t="shared" si="162"/>
        <v>4.3458379088772165E-3</v>
      </c>
      <c r="T364" s="7">
        <f t="shared" si="163"/>
        <v>2.8223474551111721E-3</v>
      </c>
      <c r="U364" s="7">
        <f t="shared" si="164"/>
        <v>2.5257380402827594E-2</v>
      </c>
      <c r="V364" s="7">
        <f t="shared" si="165"/>
        <v>0.30008706964301257</v>
      </c>
      <c r="W364" s="6">
        <f t="shared" si="166"/>
        <v>0.32816679750095135</v>
      </c>
      <c r="X364" s="6">
        <v>1.173E-3</v>
      </c>
      <c r="Y364" s="6">
        <v>0.32652179999958603</v>
      </c>
      <c r="Z364" s="6">
        <f t="shared" si="167"/>
        <v>270.4891652921753</v>
      </c>
      <c r="AA364" s="6">
        <f t="shared" si="169"/>
        <v>237.77130724214959</v>
      </c>
      <c r="AB364" s="6">
        <f t="shared" si="168"/>
        <v>0.50379408093652711</v>
      </c>
    </row>
    <row r="365" spans="5:32">
      <c r="E365" s="12">
        <f t="shared" si="152"/>
        <v>0.83031081416959351</v>
      </c>
      <c r="F365" s="12">
        <f t="shared" si="153"/>
        <v>5707602</v>
      </c>
      <c r="G365" s="6">
        <v>113076</v>
      </c>
      <c r="H365" s="6">
        <v>3805068</v>
      </c>
      <c r="I365" s="12">
        <f t="shared" si="154"/>
        <v>7610136</v>
      </c>
      <c r="J365" s="6">
        <v>592385.45794700005</v>
      </c>
      <c r="K365" s="12">
        <f t="shared" si="155"/>
        <v>4739083.6635760004</v>
      </c>
      <c r="L365" s="6">
        <f t="shared" si="156"/>
        <v>47.922336000000001</v>
      </c>
      <c r="M365" s="6">
        <f t="shared" si="157"/>
        <v>5242880</v>
      </c>
      <c r="N365" s="13">
        <f t="shared" si="158"/>
        <v>1.6058243618888912</v>
      </c>
      <c r="O365" s="13"/>
      <c r="P365" s="7">
        <f t="shared" si="159"/>
        <v>4.3458379088772165E-3</v>
      </c>
      <c r="Q365" s="7">
        <f t="shared" si="160"/>
        <v>-3.7981126438178548E-4</v>
      </c>
      <c r="R365" s="6">
        <f t="shared" si="161"/>
        <v>3.9660266444954311E-3</v>
      </c>
      <c r="S365" s="6">
        <f t="shared" si="162"/>
        <v>4.3458379088772165E-3</v>
      </c>
      <c r="T365" s="7">
        <f t="shared" si="163"/>
        <v>2.8223474551111721E-3</v>
      </c>
      <c r="U365" s="7">
        <f t="shared" si="164"/>
        <v>2.4996158513794491E-2</v>
      </c>
      <c r="V365" s="7">
        <f t="shared" si="165"/>
        <v>0.29676129649266375</v>
      </c>
      <c r="W365" s="6">
        <f t="shared" si="166"/>
        <v>0.32457980246156942</v>
      </c>
      <c r="X365" s="6">
        <v>1.16E-3</v>
      </c>
      <c r="Y365" s="6">
        <v>0.32488188235260002</v>
      </c>
      <c r="Z365" s="6">
        <f t="shared" si="167"/>
        <v>274.64119904113937</v>
      </c>
      <c r="AA365" s="6">
        <f t="shared" si="169"/>
        <v>241.89884866339924</v>
      </c>
      <c r="AB365" s="6">
        <f t="shared" si="168"/>
        <v>9.2981451856629135E-2</v>
      </c>
    </row>
    <row r="366" spans="5:32">
      <c r="E366" s="12">
        <f t="shared" si="152"/>
        <v>0.84591501080839193</v>
      </c>
      <c r="F366" s="12">
        <f t="shared" si="153"/>
        <v>5707602</v>
      </c>
      <c r="G366" s="6">
        <v>113076</v>
      </c>
      <c r="H366" s="6">
        <v>3805068</v>
      </c>
      <c r="I366" s="12">
        <f t="shared" si="154"/>
        <v>7610136</v>
      </c>
      <c r="J366" s="6">
        <v>603518.27593999996</v>
      </c>
      <c r="K366" s="12">
        <f t="shared" si="155"/>
        <v>4828146.2075199997</v>
      </c>
      <c r="L366" s="6">
        <f t="shared" si="156"/>
        <v>47.922336000000001</v>
      </c>
      <c r="M366" s="6">
        <f t="shared" si="157"/>
        <v>5242880</v>
      </c>
      <c r="N366" s="13">
        <f t="shared" si="158"/>
        <v>1.576202474595106</v>
      </c>
      <c r="O366" s="13"/>
      <c r="P366" s="7">
        <f t="shared" si="159"/>
        <v>4.3458379088772165E-3</v>
      </c>
      <c r="Q366" s="7">
        <f t="shared" si="160"/>
        <v>-3.8694913318212303E-4</v>
      </c>
      <c r="R366" s="6">
        <f t="shared" si="161"/>
        <v>3.9588887756950939E-3</v>
      </c>
      <c r="S366" s="6">
        <f t="shared" si="162"/>
        <v>4.3458379088772165E-3</v>
      </c>
      <c r="T366" s="7">
        <f t="shared" si="163"/>
        <v>2.8223474551111721E-3</v>
      </c>
      <c r="U366" s="7">
        <f t="shared" si="164"/>
        <v>2.5465916303296386E-2</v>
      </c>
      <c r="V366" s="7">
        <f t="shared" si="165"/>
        <v>0.29804044001202867</v>
      </c>
      <c r="W366" s="6">
        <f t="shared" si="166"/>
        <v>0.32632870377043621</v>
      </c>
      <c r="X366" s="6">
        <v>1.165E-3</v>
      </c>
      <c r="Y366" s="6">
        <v>0.326748235293775</v>
      </c>
      <c r="Z366" s="6">
        <f t="shared" si="167"/>
        <v>273.03329689933184</v>
      </c>
      <c r="AA366" s="6">
        <f t="shared" si="169"/>
        <v>239.81877902962179</v>
      </c>
      <c r="AB366" s="6">
        <f t="shared" si="168"/>
        <v>0.1283959568937211</v>
      </c>
    </row>
    <row r="367" spans="5:32">
      <c r="E367" s="12">
        <f t="shared" si="152"/>
        <v>0.92785855999917377</v>
      </c>
      <c r="F367" s="12">
        <f t="shared" si="153"/>
        <v>5035236</v>
      </c>
      <c r="G367" s="6">
        <v>410236</v>
      </c>
      <c r="H367" s="6">
        <v>3356824</v>
      </c>
      <c r="I367" s="12">
        <f t="shared" si="154"/>
        <v>6713648</v>
      </c>
      <c r="J367" s="6">
        <v>583998.35302699998</v>
      </c>
      <c r="K367" s="12">
        <f t="shared" si="155"/>
        <v>4671986.8242159998</v>
      </c>
      <c r="L367" s="6">
        <f t="shared" si="156"/>
        <v>48.486607999999997</v>
      </c>
      <c r="M367" s="6">
        <f t="shared" si="157"/>
        <v>5242880</v>
      </c>
      <c r="N367" s="13">
        <f t="shared" si="158"/>
        <v>1.437000627913074</v>
      </c>
      <c r="O367" s="13"/>
      <c r="P367" s="7">
        <f t="shared" si="159"/>
        <v>3.8338902202612025E-3</v>
      </c>
      <c r="Q367" s="7">
        <f t="shared" si="160"/>
        <v>-3.7443382494360645E-4</v>
      </c>
      <c r="R367" s="6">
        <f t="shared" si="161"/>
        <v>3.459456395317596E-3</v>
      </c>
      <c r="S367" s="6">
        <f t="shared" si="162"/>
        <v>3.8338902202612025E-3</v>
      </c>
      <c r="T367" s="7">
        <f t="shared" si="163"/>
        <v>2.4898697404766761E-3</v>
      </c>
      <c r="U367" s="7">
        <f t="shared" si="164"/>
        <v>2.4642258192239159E-2</v>
      </c>
      <c r="V367" s="7">
        <f t="shared" si="165"/>
        <v>0.34357794930142016</v>
      </c>
      <c r="W367" s="6">
        <f t="shared" si="166"/>
        <v>0.37071007723413602</v>
      </c>
      <c r="X367" s="6">
        <v>1.343E-3</v>
      </c>
      <c r="Y367" s="6">
        <v>0.37812911111170799</v>
      </c>
      <c r="Z367" s="6">
        <f t="shared" si="167"/>
        <v>185.47209383925559</v>
      </c>
      <c r="AA367" s="6">
        <f t="shared" si="169"/>
        <v>157.59168989706598</v>
      </c>
      <c r="AB367" s="6">
        <f t="shared" si="168"/>
        <v>1.9620372141567877</v>
      </c>
    </row>
    <row r="368" spans="5:32">
      <c r="E368" s="12">
        <f t="shared" si="152"/>
        <v>0.9490387330934632</v>
      </c>
      <c r="F368" s="12">
        <f t="shared" si="153"/>
        <v>5081082</v>
      </c>
      <c r="G368" s="6">
        <v>403394</v>
      </c>
      <c r="H368" s="6">
        <v>3387388</v>
      </c>
      <c r="I368" s="12">
        <f t="shared" si="154"/>
        <v>6774776</v>
      </c>
      <c r="J368" s="6">
        <v>602767.953003</v>
      </c>
      <c r="K368" s="12">
        <f t="shared" si="155"/>
        <v>4822143.624024</v>
      </c>
      <c r="L368" s="6">
        <f t="shared" si="156"/>
        <v>48.716535999999998</v>
      </c>
      <c r="M368" s="6">
        <f t="shared" si="157"/>
        <v>5242880</v>
      </c>
      <c r="N368" s="13">
        <f t="shared" si="158"/>
        <v>1.4049303646303593</v>
      </c>
      <c r="O368" s="13"/>
      <c r="P368" s="7">
        <f t="shared" si="159"/>
        <v>3.8687979248927425E-3</v>
      </c>
      <c r="Q368" s="7">
        <f t="shared" si="160"/>
        <v>-3.8646805941575433E-4</v>
      </c>
      <c r="R368" s="6">
        <f t="shared" si="161"/>
        <v>3.482329865476988E-3</v>
      </c>
      <c r="S368" s="6">
        <f t="shared" si="162"/>
        <v>3.8687979248927425E-3</v>
      </c>
      <c r="T368" s="7">
        <f t="shared" si="163"/>
        <v>2.5125400916026002E-3</v>
      </c>
      <c r="U368" s="7">
        <f t="shared" si="164"/>
        <v>2.5434255851780937E-2</v>
      </c>
      <c r="V368" s="7">
        <f t="shared" si="165"/>
        <v>0.34485709282078514</v>
      </c>
      <c r="W368" s="6">
        <f t="shared" si="166"/>
        <v>0.3728038887641687</v>
      </c>
      <c r="X368" s="6">
        <v>1.348E-3</v>
      </c>
      <c r="Y368" s="6">
        <v>0.37876104000000005</v>
      </c>
      <c r="Z368" s="6">
        <f t="shared" si="167"/>
        <v>187.00281341934289</v>
      </c>
      <c r="AA368" s="6">
        <f t="shared" si="169"/>
        <v>158.33307607396051</v>
      </c>
      <c r="AB368" s="6">
        <f t="shared" si="168"/>
        <v>1.5727993660148751</v>
      </c>
    </row>
    <row r="369" spans="5:28">
      <c r="E369" s="12">
        <f t="shared" si="152"/>
        <v>0.87885666431835807</v>
      </c>
      <c r="F369" s="12">
        <f t="shared" si="153"/>
        <v>5846335.5</v>
      </c>
      <c r="G369" s="6">
        <v>115625</v>
      </c>
      <c r="H369" s="6">
        <v>3897557</v>
      </c>
      <c r="I369" s="12">
        <f t="shared" si="154"/>
        <v>7795114</v>
      </c>
      <c r="J369" s="6">
        <v>642261.36450200004</v>
      </c>
      <c r="K369" s="12">
        <f t="shared" si="155"/>
        <v>5138090.9160160003</v>
      </c>
      <c r="L369" s="6">
        <f t="shared" si="156"/>
        <v>49.083184000000003</v>
      </c>
      <c r="M369" s="6">
        <f t="shared" si="157"/>
        <v>5242880</v>
      </c>
      <c r="N369" s="13">
        <f t="shared" si="158"/>
        <v>1.5171226292827484</v>
      </c>
      <c r="O369" s="13"/>
      <c r="P369" s="7">
        <f t="shared" si="159"/>
        <v>4.4514712910806737E-3</v>
      </c>
      <c r="Q369" s="7">
        <f t="shared" si="160"/>
        <v>-4.1178948207216162E-4</v>
      </c>
      <c r="R369" s="6">
        <f t="shared" si="161"/>
        <v>4.0396818090085119E-3</v>
      </c>
      <c r="S369" s="6">
        <f t="shared" si="162"/>
        <v>4.4514712910806737E-3</v>
      </c>
      <c r="T369" s="7">
        <f t="shared" si="163"/>
        <v>2.8909496703083191E-3</v>
      </c>
      <c r="U369" s="7">
        <f t="shared" si="164"/>
        <v>2.7100710625165739E-2</v>
      </c>
      <c r="V369" s="7">
        <f t="shared" si="165"/>
        <v>0.2629919075814296</v>
      </c>
      <c r="W369" s="6">
        <f t="shared" si="166"/>
        <v>0.29298356787690366</v>
      </c>
      <c r="X369" s="6">
        <v>1.0280000000000001E-3</v>
      </c>
      <c r="Y369" s="6">
        <v>0.29801034666632398</v>
      </c>
      <c r="Z369" s="6">
        <f t="shared" si="167"/>
        <v>333.02249913236119</v>
      </c>
      <c r="AA369" s="6">
        <f t="shared" si="169"/>
        <v>292.96515651833766</v>
      </c>
      <c r="AB369" s="6">
        <f t="shared" si="168"/>
        <v>1.6867799543378594</v>
      </c>
    </row>
    <row r="370" spans="5:28">
      <c r="E370" s="12">
        <f t="shared" si="152"/>
        <v>0.87597919009745506</v>
      </c>
      <c r="F370" s="12">
        <f t="shared" si="153"/>
        <v>5846335.5</v>
      </c>
      <c r="G370" s="6">
        <v>115625</v>
      </c>
      <c r="H370" s="6">
        <v>3897557</v>
      </c>
      <c r="I370" s="12">
        <f t="shared" si="154"/>
        <v>7795114</v>
      </c>
      <c r="J370" s="6">
        <v>640158.52954100003</v>
      </c>
      <c r="K370" s="12">
        <f t="shared" si="155"/>
        <v>5121268.2363280002</v>
      </c>
      <c r="L370" s="6">
        <f t="shared" si="156"/>
        <v>49.083184000000003</v>
      </c>
      <c r="M370" s="6">
        <f t="shared" si="157"/>
        <v>5242880</v>
      </c>
      <c r="N370" s="13">
        <f t="shared" si="158"/>
        <v>1.522106173760813</v>
      </c>
      <c r="O370" s="13"/>
      <c r="P370" s="7">
        <f t="shared" si="159"/>
        <v>4.4514712910806737E-3</v>
      </c>
      <c r="Q370" s="7">
        <f t="shared" si="160"/>
        <v>-4.104412376231983E-4</v>
      </c>
      <c r="R370" s="6">
        <f t="shared" si="161"/>
        <v>4.0410300534574756E-3</v>
      </c>
      <c r="S370" s="6">
        <f t="shared" si="162"/>
        <v>4.4514712910806737E-3</v>
      </c>
      <c r="T370" s="7">
        <f t="shared" si="163"/>
        <v>2.8909496703083191E-3</v>
      </c>
      <c r="U370" s="7">
        <f t="shared" si="164"/>
        <v>2.701197989197781E-2</v>
      </c>
      <c r="V370" s="7">
        <f t="shared" si="165"/>
        <v>0.2635035649891756</v>
      </c>
      <c r="W370" s="6">
        <f t="shared" si="166"/>
        <v>0.29340649455146173</v>
      </c>
      <c r="X370" s="6">
        <v>1.0300000000000001E-3</v>
      </c>
      <c r="Y370" s="6">
        <v>0.30041666666701006</v>
      </c>
      <c r="Z370" s="6">
        <f t="shared" si="167"/>
        <v>332.18167874569644</v>
      </c>
      <c r="AA370" s="6">
        <f t="shared" si="169"/>
        <v>292.33301489878397</v>
      </c>
      <c r="AB370" s="6">
        <f t="shared" si="168"/>
        <v>2.3334830897776366</v>
      </c>
    </row>
    <row r="371" spans="5:28">
      <c r="E371" s="12">
        <f t="shared" si="152"/>
        <v>0.8783328329959853</v>
      </c>
      <c r="F371" s="12">
        <f t="shared" si="153"/>
        <v>5846335.5</v>
      </c>
      <c r="G371" s="6">
        <v>115625</v>
      </c>
      <c r="H371" s="6">
        <v>3897557</v>
      </c>
      <c r="I371" s="12">
        <f t="shared" si="154"/>
        <v>7795114</v>
      </c>
      <c r="J371" s="6">
        <v>641878.55279500003</v>
      </c>
      <c r="K371" s="12">
        <f t="shared" si="155"/>
        <v>5135028.4223600002</v>
      </c>
      <c r="L371" s="6">
        <f t="shared" si="156"/>
        <v>49.083184000000003</v>
      </c>
      <c r="M371" s="6">
        <f t="shared" si="157"/>
        <v>5242880</v>
      </c>
      <c r="N371" s="13">
        <f t="shared" si="158"/>
        <v>1.5180274302001731</v>
      </c>
      <c r="O371" s="13"/>
      <c r="P371" s="7">
        <f t="shared" si="159"/>
        <v>4.4514712910806737E-3</v>
      </c>
      <c r="Q371" s="7">
        <f t="shared" si="160"/>
        <v>-4.1154404019558396E-4</v>
      </c>
      <c r="R371" s="6">
        <f t="shared" si="161"/>
        <v>4.0399272508850901E-3</v>
      </c>
      <c r="S371" s="6">
        <f t="shared" si="162"/>
        <v>4.4514712910806737E-3</v>
      </c>
      <c r="T371" s="7">
        <f t="shared" si="163"/>
        <v>2.8909496703083191E-3</v>
      </c>
      <c r="U371" s="7">
        <f t="shared" si="164"/>
        <v>2.7084557591729924E-2</v>
      </c>
      <c r="V371" s="7">
        <f t="shared" si="165"/>
        <v>0.26452687980466749</v>
      </c>
      <c r="W371" s="6">
        <f t="shared" si="166"/>
        <v>0.29450238706670573</v>
      </c>
      <c r="X371" s="6">
        <v>1.034E-3</v>
      </c>
      <c r="Y371" s="6">
        <v>0.30205208</v>
      </c>
      <c r="Z371" s="6">
        <f t="shared" si="167"/>
        <v>330.50979604261835</v>
      </c>
      <c r="AA371" s="6">
        <f t="shared" si="169"/>
        <v>290.70863161364503</v>
      </c>
      <c r="AB371" s="6">
        <f t="shared" si="168"/>
        <v>2.4994672883213624</v>
      </c>
    </row>
    <row r="372" spans="5:28">
      <c r="E372" s="12">
        <f t="shared" si="152"/>
        <v>0.88071981041252256</v>
      </c>
      <c r="F372" s="12">
        <f t="shared" si="153"/>
        <v>5846335.5</v>
      </c>
      <c r="G372" s="6">
        <v>115625</v>
      </c>
      <c r="H372" s="6">
        <v>3897557</v>
      </c>
      <c r="I372" s="12">
        <f t="shared" si="154"/>
        <v>7795114</v>
      </c>
      <c r="J372" s="6">
        <v>643622.93664600002</v>
      </c>
      <c r="K372" s="12">
        <f t="shared" si="155"/>
        <v>5148983.4931680001</v>
      </c>
      <c r="L372" s="6">
        <f t="shared" si="156"/>
        <v>49.083184000000003</v>
      </c>
      <c r="M372" s="6">
        <f t="shared" si="157"/>
        <v>5242880</v>
      </c>
      <c r="N372" s="13">
        <f t="shared" si="158"/>
        <v>1.5139131850671215</v>
      </c>
      <c r="O372" s="13"/>
      <c r="P372" s="7">
        <f t="shared" si="159"/>
        <v>4.4514712910806737E-3</v>
      </c>
      <c r="Q372" s="7">
        <f t="shared" si="160"/>
        <v>-4.126624617015939E-4</v>
      </c>
      <c r="R372" s="6">
        <f t="shared" si="161"/>
        <v>4.0388088293790798E-3</v>
      </c>
      <c r="S372" s="6">
        <f t="shared" si="162"/>
        <v>4.4514712910806737E-3</v>
      </c>
      <c r="T372" s="7">
        <f t="shared" si="163"/>
        <v>2.8909496703083191E-3</v>
      </c>
      <c r="U372" s="7">
        <f t="shared" si="164"/>
        <v>2.7158163205546999E-2</v>
      </c>
      <c r="V372" s="7">
        <f t="shared" si="165"/>
        <v>0.2629919075814296</v>
      </c>
      <c r="W372" s="6">
        <f t="shared" si="166"/>
        <v>0.29304102045728492</v>
      </c>
      <c r="X372" s="6">
        <v>1.0280000000000001E-3</v>
      </c>
      <c r="Y372" s="6">
        <v>0.30075168000000002</v>
      </c>
      <c r="Z372" s="6">
        <f t="shared" si="167"/>
        <v>333.02249913236119</v>
      </c>
      <c r="AA372" s="6">
        <f t="shared" si="169"/>
        <v>292.88023632092211</v>
      </c>
      <c r="AB372" s="6">
        <f t="shared" si="168"/>
        <v>2.563796000313316</v>
      </c>
    </row>
    <row r="373" spans="5:28">
      <c r="E373" s="12">
        <f t="shared" si="152"/>
        <v>0.86803403483886288</v>
      </c>
      <c r="F373" s="12">
        <f t="shared" si="153"/>
        <v>6011074.5</v>
      </c>
      <c r="G373" s="6">
        <v>62451</v>
      </c>
      <c r="H373" s="6">
        <v>4007383</v>
      </c>
      <c r="I373" s="12">
        <f t="shared" si="154"/>
        <v>8014766</v>
      </c>
      <c r="J373" s="6">
        <v>652227.156494</v>
      </c>
      <c r="K373" s="12">
        <f t="shared" si="155"/>
        <v>5217817.251952</v>
      </c>
      <c r="L373" s="6">
        <f t="shared" si="156"/>
        <v>49.337615999999997</v>
      </c>
      <c r="M373" s="6">
        <f t="shared" si="157"/>
        <v>5242880</v>
      </c>
      <c r="N373" s="13">
        <f t="shared" si="158"/>
        <v>1.536038081249713</v>
      </c>
      <c r="O373" s="13"/>
      <c r="P373" s="7">
        <f t="shared" si="159"/>
        <v>4.5769055787676085E-3</v>
      </c>
      <c r="Q373" s="7">
        <f t="shared" si="160"/>
        <v>-4.1817910559561078E-4</v>
      </c>
      <c r="R373" s="6">
        <f t="shared" si="161"/>
        <v>4.1587264731719979E-3</v>
      </c>
      <c r="S373" s="6">
        <f t="shared" si="162"/>
        <v>4.5769055787676085E-3</v>
      </c>
      <c r="T373" s="7">
        <f t="shared" si="163"/>
        <v>2.9724113239778566E-3</v>
      </c>
      <c r="U373" s="7">
        <f t="shared" si="164"/>
        <v>2.7521224857927039E-2</v>
      </c>
      <c r="V373" s="7">
        <f t="shared" si="165"/>
        <v>0.22129182885013288</v>
      </c>
      <c r="W373" s="6">
        <f t="shared" si="166"/>
        <v>0.25178546503203775</v>
      </c>
      <c r="X373" s="6">
        <v>8.6499999999999999E-4</v>
      </c>
      <c r="Y373" s="6">
        <v>0.25869488461518497</v>
      </c>
      <c r="Z373" s="6">
        <f t="shared" si="167"/>
        <v>429.12203222746922</v>
      </c>
      <c r="AA373" s="6">
        <f t="shared" si="169"/>
        <v>380.77762695630037</v>
      </c>
      <c r="AB373" s="6">
        <f t="shared" si="168"/>
        <v>2.670875998736951</v>
      </c>
    </row>
    <row r="374" spans="5:28">
      <c r="E374" s="16">
        <f t="shared" si="152"/>
        <v>0.88359507296511464</v>
      </c>
      <c r="F374" s="16">
        <f t="shared" si="153"/>
        <v>5800032</v>
      </c>
      <c r="G374" s="15">
        <v>157464</v>
      </c>
      <c r="H374" s="15">
        <v>3866688</v>
      </c>
      <c r="I374" s="16">
        <f t="shared" si="154"/>
        <v>7733376</v>
      </c>
      <c r="J374" s="15">
        <v>640609.96227999998</v>
      </c>
      <c r="K374" s="16">
        <f t="shared" si="155"/>
        <v>5124879.6982399998</v>
      </c>
      <c r="L374" s="15">
        <f t="shared" si="156"/>
        <v>49.549536000000003</v>
      </c>
      <c r="M374" s="15">
        <f t="shared" si="157"/>
        <v>5242880</v>
      </c>
      <c r="N374" s="17">
        <f t="shared" si="158"/>
        <v>1.5089868358579845</v>
      </c>
      <c r="O374" s="17"/>
      <c r="P374" s="18">
        <f t="shared" si="159"/>
        <v>4.4162152403585501E-3</v>
      </c>
      <c r="Q374" s="18">
        <f t="shared" si="160"/>
        <v>-4.1073067625995536E-4</v>
      </c>
      <c r="R374" s="15">
        <f t="shared" si="161"/>
        <v>4.0054845640985944E-3</v>
      </c>
      <c r="S374" s="15">
        <f t="shared" si="162"/>
        <v>4.4162152403585501E-3</v>
      </c>
      <c r="T374" s="18">
        <f t="shared" si="163"/>
        <v>2.8680530903807521E-3</v>
      </c>
      <c r="U374" s="18">
        <f t="shared" si="164"/>
        <v>2.7031028442462936E-2</v>
      </c>
      <c r="V374" s="18">
        <f t="shared" si="165"/>
        <v>0.22103600014625988</v>
      </c>
      <c r="W374" s="15">
        <f t="shared" si="166"/>
        <v>0.25093508167910356</v>
      </c>
      <c r="X374" s="15">
        <v>8.6399999999999997E-4</v>
      </c>
      <c r="Y374" s="15">
        <v>0.26182079999971197</v>
      </c>
      <c r="Z374" s="15">
        <f t="shared" si="167"/>
        <v>411.13602318964706</v>
      </c>
      <c r="AA374" s="15">
        <f t="shared" si="169"/>
        <v>363.59775047437432</v>
      </c>
      <c r="AB374" s="15">
        <f t="shared" si="168"/>
        <v>4.1576980593674726</v>
      </c>
    </row>
    <row r="375" spans="5:28">
      <c r="E375" s="12">
        <f t="shared" si="152"/>
        <v>0.88870646321581814</v>
      </c>
      <c r="F375" s="12">
        <f t="shared" si="153"/>
        <v>6255997.5</v>
      </c>
      <c r="G375" s="6">
        <v>55590</v>
      </c>
      <c r="H375" s="6">
        <v>4170665</v>
      </c>
      <c r="I375" s="12">
        <f t="shared" si="154"/>
        <v>8341330</v>
      </c>
      <c r="J375" s="6">
        <v>694968.17651400005</v>
      </c>
      <c r="K375" s="12">
        <f t="shared" si="155"/>
        <v>5559745.4121120004</v>
      </c>
      <c r="L375" s="6">
        <f t="shared" si="156"/>
        <v>51.159779999999998</v>
      </c>
      <c r="M375" s="6">
        <f t="shared" si="157"/>
        <v>5242880</v>
      </c>
      <c r="N375" s="13">
        <f t="shared" si="158"/>
        <v>1.5003079065146168</v>
      </c>
      <c r="O375" s="13"/>
      <c r="P375" s="7">
        <f t="shared" si="159"/>
        <v>4.7633929438915144E-3</v>
      </c>
      <c r="Q375" s="7">
        <f t="shared" si="160"/>
        <v>-4.4558275070030853E-4</v>
      </c>
      <c r="R375" s="6">
        <f t="shared" si="161"/>
        <v>4.3178101931912061E-3</v>
      </c>
      <c r="S375" s="6">
        <f t="shared" si="162"/>
        <v>4.7633929438915144E-3</v>
      </c>
      <c r="T375" s="7">
        <f t="shared" si="163"/>
        <v>3.0935230983707091E-3</v>
      </c>
      <c r="U375" s="7">
        <f t="shared" si="164"/>
        <v>2.9324714962433909E-2</v>
      </c>
      <c r="V375" s="7">
        <f t="shared" si="165"/>
        <v>0.2635035649891756</v>
      </c>
      <c r="W375" s="6">
        <f t="shared" si="166"/>
        <v>0.29592180304998023</v>
      </c>
      <c r="X375" s="6">
        <v>1.0300000000000001E-3</v>
      </c>
      <c r="Y375" s="6">
        <v>0.29707260000000002</v>
      </c>
      <c r="Z375" s="6">
        <f t="shared" si="167"/>
        <v>362.46533435839939</v>
      </c>
      <c r="AA375" s="6">
        <f t="shared" si="169"/>
        <v>319.20487312535977</v>
      </c>
      <c r="AB375" s="6">
        <f t="shared" si="168"/>
        <v>0.38737902789412232</v>
      </c>
    </row>
    <row r="376" spans="5:28">
      <c r="E376" s="12">
        <f t="shared" si="152"/>
        <v>0.90801440421402635</v>
      </c>
      <c r="F376" s="12">
        <f t="shared" si="153"/>
        <v>6372243</v>
      </c>
      <c r="G376" s="6">
        <v>62064</v>
      </c>
      <c r="H376" s="6">
        <v>4248162</v>
      </c>
      <c r="I376" s="12">
        <f t="shared" si="154"/>
        <v>8496324</v>
      </c>
      <c r="J376" s="6">
        <v>723261.05389400001</v>
      </c>
      <c r="K376" s="12">
        <f t="shared" si="155"/>
        <v>5786088.4311520001</v>
      </c>
      <c r="L376" s="6">
        <f t="shared" si="156"/>
        <v>52.219223999999997</v>
      </c>
      <c r="M376" s="6">
        <f t="shared" si="157"/>
        <v>5242880</v>
      </c>
      <c r="N376" s="13">
        <f t="shared" si="158"/>
        <v>1.4684054869013463</v>
      </c>
      <c r="O376" s="13"/>
      <c r="P376" s="7">
        <f t="shared" si="159"/>
        <v>4.8519036880948392E-3</v>
      </c>
      <c r="Q376" s="7">
        <f t="shared" si="160"/>
        <v>-4.6372288798176425E-4</v>
      </c>
      <c r="R376" s="6">
        <f t="shared" si="161"/>
        <v>4.388180800113075E-3</v>
      </c>
      <c r="S376" s="6">
        <f t="shared" si="162"/>
        <v>4.8519036880948392E-3</v>
      </c>
      <c r="T376" s="7">
        <f t="shared" si="163"/>
        <v>3.1510052407998984E-3</v>
      </c>
      <c r="U376" s="7">
        <f t="shared" si="164"/>
        <v>3.0518554612469856E-2</v>
      </c>
      <c r="V376" s="7">
        <f t="shared" si="165"/>
        <v>0.30469198631272632</v>
      </c>
      <c r="W376" s="6">
        <f t="shared" si="166"/>
        <v>0.33836154616599606</v>
      </c>
      <c r="X376" s="6">
        <v>1.191E-3</v>
      </c>
      <c r="Y376" s="6">
        <v>0.33942838333280401</v>
      </c>
      <c r="Z376" s="6">
        <f t="shared" si="167"/>
        <v>307.38066230855071</v>
      </c>
      <c r="AA376" s="6">
        <f t="shared" si="169"/>
        <v>268.44507137809194</v>
      </c>
      <c r="AB376" s="6">
        <f t="shared" si="168"/>
        <v>0.3143040532829946</v>
      </c>
    </row>
    <row r="377" spans="5:28">
      <c r="E377" s="12">
        <f t="shared" si="152"/>
        <v>0.91802955086231519</v>
      </c>
      <c r="F377" s="12">
        <f t="shared" si="153"/>
        <v>6356376</v>
      </c>
      <c r="G377" s="6">
        <v>80676</v>
      </c>
      <c r="H377" s="6">
        <v>4237584</v>
      </c>
      <c r="I377" s="12">
        <f t="shared" si="154"/>
        <v>8475168</v>
      </c>
      <c r="J377" s="6">
        <v>729417.62554899999</v>
      </c>
      <c r="K377" s="12">
        <f t="shared" si="155"/>
        <v>5835341.0043919999</v>
      </c>
      <c r="L377" s="6">
        <f t="shared" si="156"/>
        <v>52.464528000000001</v>
      </c>
      <c r="M377" s="6">
        <f t="shared" si="157"/>
        <v>5242880</v>
      </c>
      <c r="N377" s="13">
        <f t="shared" si="158"/>
        <v>1.452386071974392</v>
      </c>
      <c r="O377" s="13"/>
      <c r="P377" s="7">
        <f t="shared" si="159"/>
        <v>4.8398223604023769E-3</v>
      </c>
      <c r="Q377" s="7">
        <f t="shared" si="160"/>
        <v>-4.6767020848596173E-4</v>
      </c>
      <c r="R377" s="6">
        <f t="shared" si="161"/>
        <v>4.372152151916415E-3</v>
      </c>
      <c r="S377" s="6">
        <f t="shared" si="162"/>
        <v>4.8398223604023769E-3</v>
      </c>
      <c r="T377" s="7">
        <f t="shared" si="163"/>
        <v>3.1431591809186646E-3</v>
      </c>
      <c r="U377" s="7">
        <f t="shared" si="164"/>
        <v>3.0778335873007958E-2</v>
      </c>
      <c r="V377" s="7">
        <f t="shared" si="165"/>
        <v>0.2573636760962239</v>
      </c>
      <c r="W377" s="6">
        <f t="shared" si="166"/>
        <v>0.29128517115015051</v>
      </c>
      <c r="X377" s="6">
        <v>1.0059999999999999E-3</v>
      </c>
      <c r="Y377" s="6">
        <v>0.29471105333299796</v>
      </c>
      <c r="Z377" s="6">
        <f t="shared" si="167"/>
        <v>381.09566206783074</v>
      </c>
      <c r="AA377" s="6">
        <f t="shared" si="169"/>
        <v>334.60756977300349</v>
      </c>
      <c r="AB377" s="6">
        <f t="shared" si="168"/>
        <v>1.1624545954767771</v>
      </c>
    </row>
    <row r="378" spans="5:28">
      <c r="E378" s="12">
        <f t="shared" si="152"/>
        <v>0.91871003474326773</v>
      </c>
      <c r="F378" s="12">
        <f t="shared" si="153"/>
        <v>6517147.5</v>
      </c>
      <c r="G378" s="6">
        <v>36417</v>
      </c>
      <c r="H378" s="6">
        <v>4344765</v>
      </c>
      <c r="I378" s="12">
        <f t="shared" si="154"/>
        <v>8689530</v>
      </c>
      <c r="J378" s="6">
        <v>748421.10076900001</v>
      </c>
      <c r="K378" s="12">
        <f t="shared" si="155"/>
        <v>5987368.8061520001</v>
      </c>
      <c r="L378" s="6">
        <f t="shared" si="156"/>
        <v>52.865519999999997</v>
      </c>
      <c r="M378" s="6">
        <f t="shared" si="157"/>
        <v>5242880</v>
      </c>
      <c r="N378" s="13">
        <f t="shared" si="158"/>
        <v>1.4513102969490603</v>
      </c>
      <c r="O378" s="13"/>
      <c r="P378" s="7">
        <f t="shared" si="159"/>
        <v>4.9622357451070314E-3</v>
      </c>
      <c r="Q378" s="7">
        <f t="shared" si="160"/>
        <v>-4.7985439338471038E-4</v>
      </c>
      <c r="R378" s="6">
        <f t="shared" si="161"/>
        <v>4.4823813517223211E-3</v>
      </c>
      <c r="S378" s="6">
        <f t="shared" si="162"/>
        <v>4.9622357451070314E-3</v>
      </c>
      <c r="T378" s="7">
        <f t="shared" si="163"/>
        <v>3.2226589487510055E-3</v>
      </c>
      <c r="U378" s="7">
        <f t="shared" si="164"/>
        <v>3.1580202077756331E-2</v>
      </c>
      <c r="V378" s="7">
        <f t="shared" si="165"/>
        <v>0.25071212979552626</v>
      </c>
      <c r="W378" s="6">
        <f t="shared" si="166"/>
        <v>0.28551499082203358</v>
      </c>
      <c r="X378" s="6">
        <v>9.7999999999999997E-4</v>
      </c>
      <c r="Y378" s="6">
        <v>0.29397900000041999</v>
      </c>
      <c r="Z378" s="6">
        <f t="shared" si="167"/>
        <v>406.35058623541136</v>
      </c>
      <c r="AA378" s="6">
        <f t="shared" si="169"/>
        <v>357.38585221656336</v>
      </c>
      <c r="AB378" s="6">
        <f t="shared" si="168"/>
        <v>2.87912033797459</v>
      </c>
    </row>
    <row r="379" spans="5:28">
      <c r="E379" s="12">
        <f t="shared" si="152"/>
        <v>1.0000060877866157</v>
      </c>
      <c r="F379" s="12">
        <f t="shared" si="153"/>
        <v>6594433.5</v>
      </c>
      <c r="G379" s="6">
        <v>18696</v>
      </c>
      <c r="H379" s="6">
        <v>4396289</v>
      </c>
      <c r="I379" s="12">
        <f t="shared" si="154"/>
        <v>8792578</v>
      </c>
      <c r="J379" s="6">
        <v>824309.20568799996</v>
      </c>
      <c r="K379" s="12">
        <f t="shared" si="155"/>
        <v>6594473.6455039997</v>
      </c>
      <c r="L379" s="6">
        <f t="shared" si="156"/>
        <v>53.129387999999999</v>
      </c>
      <c r="M379" s="6">
        <f t="shared" si="157"/>
        <v>5242880</v>
      </c>
      <c r="N379" s="13">
        <f t="shared" si="158"/>
        <v>1.3333252163339269</v>
      </c>
      <c r="O379" s="13"/>
      <c r="P379" s="7">
        <f t="shared" si="159"/>
        <v>5.0210822499308578E-3</v>
      </c>
      <c r="Q379" s="7">
        <f t="shared" si="160"/>
        <v>-5.2851047819258855E-4</v>
      </c>
      <c r="R379" s="6">
        <f t="shared" si="161"/>
        <v>4.4925717717382695E-3</v>
      </c>
      <c r="S379" s="6">
        <f t="shared" si="162"/>
        <v>5.0210822499308578E-3</v>
      </c>
      <c r="T379" s="7">
        <f t="shared" si="163"/>
        <v>3.2608760398193251E-3</v>
      </c>
      <c r="U379" s="7">
        <f t="shared" si="164"/>
        <v>3.4782358839741706E-2</v>
      </c>
      <c r="V379" s="7">
        <f t="shared" si="165"/>
        <v>0.47558556049988093</v>
      </c>
      <c r="W379" s="6">
        <f t="shared" si="166"/>
        <v>0.51362879537944195</v>
      </c>
      <c r="X379" s="6">
        <v>1.859E-3</v>
      </c>
      <c r="Y379" s="6">
        <v>0.50048569999985704</v>
      </c>
      <c r="Z379" s="6">
        <f t="shared" si="167"/>
        <v>170.09587143253674</v>
      </c>
      <c r="AA379" s="6">
        <f t="shared" si="169"/>
        <v>141.66604474116568</v>
      </c>
      <c r="AB379" s="6">
        <f t="shared" si="168"/>
        <v>2.6260681133524226</v>
      </c>
    </row>
    <row r="380" spans="5:28">
      <c r="E380" s="12">
        <f t="shared" si="152"/>
        <v>0.6369960011314838</v>
      </c>
      <c r="F380" s="12">
        <f t="shared" si="153"/>
        <v>6600183</v>
      </c>
      <c r="G380" s="6">
        <v>29214</v>
      </c>
      <c r="H380" s="6">
        <v>4400122</v>
      </c>
      <c r="I380" s="12">
        <f t="shared" si="154"/>
        <v>8800244</v>
      </c>
      <c r="J380" s="6">
        <v>525536.27221700002</v>
      </c>
      <c r="K380" s="12">
        <f t="shared" si="155"/>
        <v>4204290.1777360002</v>
      </c>
      <c r="L380" s="6">
        <f t="shared" si="156"/>
        <v>53.385744000000003</v>
      </c>
      <c r="M380" s="6">
        <f t="shared" si="157"/>
        <v>5242880</v>
      </c>
      <c r="N380" s="13">
        <f t="shared" si="158"/>
        <v>2.0931580904196556</v>
      </c>
      <c r="O380" s="13"/>
      <c r="P380" s="7">
        <f t="shared" si="159"/>
        <v>5.0254599894889226E-3</v>
      </c>
      <c r="Q380" s="7">
        <f t="shared" si="160"/>
        <v>-3.3695053339254544E-4</v>
      </c>
      <c r="R380" s="6">
        <f t="shared" si="161"/>
        <v>4.6885094560963772E-3</v>
      </c>
      <c r="S380" s="6">
        <f t="shared" si="162"/>
        <v>5.0254599894889226E-3</v>
      </c>
      <c r="T380" s="7">
        <f t="shared" si="163"/>
        <v>3.2637191053822641E-3</v>
      </c>
      <c r="U380" s="7">
        <f t="shared" si="164"/>
        <v>2.2175405876118048E-2</v>
      </c>
      <c r="V380" s="7">
        <f t="shared" si="165"/>
        <v>0.53928690776425448</v>
      </c>
      <c r="W380" s="6">
        <f t="shared" si="166"/>
        <v>0.56472603274575484</v>
      </c>
      <c r="X380" s="6">
        <v>2.1080000000000001E-3</v>
      </c>
      <c r="Y380" s="6">
        <v>0.52352882666596401</v>
      </c>
      <c r="Z380" s="6">
        <f t="shared" si="167"/>
        <v>138.39943024140996</v>
      </c>
      <c r="AA380" s="6">
        <f t="shared" si="169"/>
        <v>122.41505958711467</v>
      </c>
      <c r="AB380" s="6">
        <f t="shared" si="168"/>
        <v>7.8691380457788203</v>
      </c>
    </row>
    <row r="381" spans="5:28">
      <c r="E381" s="12">
        <f t="shared" si="152"/>
        <v>0.63580294768190515</v>
      </c>
      <c r="F381" s="12">
        <f t="shared" si="153"/>
        <v>6600183</v>
      </c>
      <c r="G381" s="6">
        <v>29214</v>
      </c>
      <c r="H381" s="6">
        <v>4400122</v>
      </c>
      <c r="I381" s="12">
        <f t="shared" si="154"/>
        <v>8800244</v>
      </c>
      <c r="J381" s="6">
        <v>524551.97583000001</v>
      </c>
      <c r="K381" s="12">
        <f t="shared" si="155"/>
        <v>4196415.8066400001</v>
      </c>
      <c r="L381" s="6">
        <f t="shared" si="156"/>
        <v>53.385744000000003</v>
      </c>
      <c r="M381" s="6">
        <f t="shared" si="157"/>
        <v>5242880</v>
      </c>
      <c r="N381" s="13">
        <f t="shared" si="158"/>
        <v>2.0970858002382293</v>
      </c>
      <c r="O381" s="13"/>
      <c r="P381" s="7">
        <f t="shared" si="159"/>
        <v>5.0254599894889226E-3</v>
      </c>
      <c r="Q381" s="7">
        <f t="shared" si="160"/>
        <v>-3.3631944623424732E-4</v>
      </c>
      <c r="R381" s="6">
        <f t="shared" si="161"/>
        <v>4.6891405432546752E-3</v>
      </c>
      <c r="S381" s="6">
        <f t="shared" si="162"/>
        <v>5.0254599894889226E-3</v>
      </c>
      <c r="T381" s="7">
        <f t="shared" si="163"/>
        <v>3.2637191053822641E-3</v>
      </c>
      <c r="U381" s="7">
        <f t="shared" si="164"/>
        <v>2.2133872735518555E-2</v>
      </c>
      <c r="V381" s="7">
        <f t="shared" si="165"/>
        <v>0.53519364850228668</v>
      </c>
      <c r="W381" s="6">
        <f t="shared" si="166"/>
        <v>0.56059124034318752</v>
      </c>
      <c r="X381" s="6">
        <v>2.0920000000000001E-3</v>
      </c>
      <c r="Y381" s="6">
        <v>0.52322314666736403</v>
      </c>
      <c r="Z381" s="6">
        <f t="shared" si="167"/>
        <v>140.22275284363874</v>
      </c>
      <c r="AA381" s="6">
        <f t="shared" si="169"/>
        <v>124.14629747871295</v>
      </c>
      <c r="AB381" s="6">
        <f t="shared" si="168"/>
        <v>7.1419037773533436</v>
      </c>
    </row>
    <row r="382" spans="5:28">
      <c r="E382" s="12">
        <f t="shared" si="152"/>
        <v>0.99643479651643574</v>
      </c>
      <c r="F382" s="12">
        <f t="shared" si="153"/>
        <v>6620173.5</v>
      </c>
      <c r="G382" s="6">
        <v>42138</v>
      </c>
      <c r="H382" s="6">
        <v>4413449</v>
      </c>
      <c r="I382" s="12">
        <f t="shared" si="154"/>
        <v>8826898</v>
      </c>
      <c r="J382" s="6">
        <v>824571.40429700003</v>
      </c>
      <c r="K382" s="12">
        <f t="shared" si="155"/>
        <v>6596571.2343760002</v>
      </c>
      <c r="L382" s="6">
        <f t="shared" si="156"/>
        <v>53.804147999999998</v>
      </c>
      <c r="M382" s="6">
        <f t="shared" si="157"/>
        <v>5242880</v>
      </c>
      <c r="N382" s="13">
        <f t="shared" si="158"/>
        <v>1.3381039461836384</v>
      </c>
      <c r="O382" s="13"/>
      <c r="P382" s="7">
        <f t="shared" si="159"/>
        <v>5.0406810004699635E-3</v>
      </c>
      <c r="Q382" s="7">
        <f t="shared" si="160"/>
        <v>-5.2867858830377959E-4</v>
      </c>
      <c r="R382" s="6">
        <f t="shared" si="161"/>
        <v>4.5120024121661842E-3</v>
      </c>
      <c r="S382" s="6">
        <f t="shared" si="162"/>
        <v>5.0406810004699635E-3</v>
      </c>
      <c r="T382" s="7">
        <f t="shared" si="163"/>
        <v>3.2736041914133854E-3</v>
      </c>
      <c r="U382" s="7">
        <f t="shared" si="164"/>
        <v>3.4793422511046834E-2</v>
      </c>
      <c r="V382" s="7">
        <f t="shared" si="165"/>
        <v>0.50142425959105252</v>
      </c>
      <c r="W382" s="6">
        <f t="shared" si="166"/>
        <v>0.53949128629351273</v>
      </c>
      <c r="X382" s="6">
        <v>1.9599999999999999E-3</v>
      </c>
      <c r="Y382" s="6">
        <v>0.51753800000000005</v>
      </c>
      <c r="Z382" s="6">
        <f t="shared" si="167"/>
        <v>157.17760206479406</v>
      </c>
      <c r="AA382" s="6">
        <f t="shared" si="169"/>
        <v>130.20420470235635</v>
      </c>
      <c r="AB382" s="6">
        <f t="shared" si="168"/>
        <v>4.2418694460141424</v>
      </c>
    </row>
    <row r="383" spans="5:28">
      <c r="E383" s="12">
        <f t="shared" si="152"/>
        <v>0.9329090860286382</v>
      </c>
      <c r="F383" s="12">
        <f t="shared" si="153"/>
        <v>6528157.5</v>
      </c>
      <c r="G383" s="6">
        <v>79171</v>
      </c>
      <c r="H383" s="6">
        <v>4352105</v>
      </c>
      <c r="I383" s="12">
        <f t="shared" si="154"/>
        <v>8704210</v>
      </c>
      <c r="J383" s="6">
        <v>761272.18084699998</v>
      </c>
      <c r="K383" s="12">
        <f t="shared" si="155"/>
        <v>6090177.4467759999</v>
      </c>
      <c r="L383" s="6">
        <f t="shared" si="156"/>
        <v>53.808680000000003</v>
      </c>
      <c r="M383" s="6">
        <f t="shared" si="157"/>
        <v>5242880</v>
      </c>
      <c r="N383" s="13">
        <f t="shared" si="158"/>
        <v>1.4292210819912659</v>
      </c>
      <c r="O383" s="13"/>
      <c r="P383" s="7">
        <f t="shared" si="159"/>
        <v>4.9706188936476502E-3</v>
      </c>
      <c r="Q383" s="7">
        <f t="shared" si="160"/>
        <v>-4.8809393557403506E-4</v>
      </c>
      <c r="R383" s="6">
        <f t="shared" si="161"/>
        <v>4.4825249580736151E-3</v>
      </c>
      <c r="S383" s="6">
        <f t="shared" si="162"/>
        <v>4.9706188936476502E-3</v>
      </c>
      <c r="T383" s="7">
        <f t="shared" si="163"/>
        <v>3.2281032746659475E-3</v>
      </c>
      <c r="U383" s="7">
        <f t="shared" si="164"/>
        <v>3.2122463253134295E-2</v>
      </c>
      <c r="V383" s="7">
        <f t="shared" si="165"/>
        <v>0.27450419925571395</v>
      </c>
      <c r="W383" s="6">
        <f t="shared" si="166"/>
        <v>0.30985476578351417</v>
      </c>
      <c r="X383" s="6">
        <v>1.073E-3</v>
      </c>
      <c r="Y383" s="6">
        <v>0.31825180000000003</v>
      </c>
      <c r="Z383" s="6">
        <f t="shared" si="167"/>
        <v>363.24500406781459</v>
      </c>
      <c r="AA383" s="6">
        <f t="shared" si="169"/>
        <v>317.75628686613373</v>
      </c>
      <c r="AB383" s="6">
        <f t="shared" si="168"/>
        <v>2.6384875801129337</v>
      </c>
    </row>
    <row r="384" spans="5:28">
      <c r="E384" s="12">
        <f t="shared" si="152"/>
        <v>0.92946592985233589</v>
      </c>
      <c r="F384" s="12">
        <f t="shared" si="153"/>
        <v>6528157.5</v>
      </c>
      <c r="G384" s="6">
        <v>79171</v>
      </c>
      <c r="H384" s="6">
        <v>4352105</v>
      </c>
      <c r="I384" s="12">
        <f t="shared" si="154"/>
        <v>8704210</v>
      </c>
      <c r="J384" s="6">
        <v>758462.49762000004</v>
      </c>
      <c r="K384" s="12">
        <f t="shared" si="155"/>
        <v>6067699.9809600003</v>
      </c>
      <c r="L384" s="6">
        <f t="shared" si="156"/>
        <v>53.808680000000003</v>
      </c>
      <c r="M384" s="6">
        <f t="shared" si="157"/>
        <v>5242880</v>
      </c>
      <c r="N384" s="13">
        <f t="shared" si="158"/>
        <v>1.4345155540506578</v>
      </c>
      <c r="O384" s="13"/>
      <c r="P384" s="7">
        <f t="shared" si="159"/>
        <v>4.9706188936476502E-3</v>
      </c>
      <c r="Q384" s="7">
        <f t="shared" si="160"/>
        <v>-4.8629249138825521E-4</v>
      </c>
      <c r="R384" s="6">
        <f t="shared" si="161"/>
        <v>4.4843264022593953E-3</v>
      </c>
      <c r="S384" s="6">
        <f t="shared" si="162"/>
        <v>4.9706188936476502E-3</v>
      </c>
      <c r="T384" s="7">
        <f t="shared" si="163"/>
        <v>3.2281032746659475E-3</v>
      </c>
      <c r="U384" s="7">
        <f t="shared" si="164"/>
        <v>3.2003906515500932E-2</v>
      </c>
      <c r="V384" s="7">
        <f t="shared" si="165"/>
        <v>0.2775741437021898</v>
      </c>
      <c r="W384" s="6">
        <f t="shared" si="166"/>
        <v>0.31280615349235669</v>
      </c>
      <c r="X384" s="6">
        <v>1.085E-3</v>
      </c>
      <c r="Y384" s="6">
        <v>0.32212926666630498</v>
      </c>
      <c r="Z384" s="6">
        <f t="shared" si="167"/>
        <v>358.12155701821661</v>
      </c>
      <c r="AA384" s="6">
        <f t="shared" si="169"/>
        <v>313.30197255846957</v>
      </c>
      <c r="AB384" s="6">
        <f t="shared" si="168"/>
        <v>2.8942148816320201</v>
      </c>
    </row>
    <row r="385" spans="5:28">
      <c r="E385" s="12">
        <f t="shared" si="152"/>
        <v>0.93220311501859443</v>
      </c>
      <c r="F385" s="12">
        <f t="shared" si="153"/>
        <v>6528157.5</v>
      </c>
      <c r="G385" s="6">
        <v>79171</v>
      </c>
      <c r="H385" s="6">
        <v>4352105</v>
      </c>
      <c r="I385" s="12">
        <f t="shared" si="154"/>
        <v>8704210</v>
      </c>
      <c r="J385" s="6">
        <v>760696.09460399998</v>
      </c>
      <c r="K385" s="12">
        <f t="shared" si="155"/>
        <v>6085568.7568319999</v>
      </c>
      <c r="L385" s="6">
        <f t="shared" si="156"/>
        <v>53.808680000000003</v>
      </c>
      <c r="M385" s="6">
        <f t="shared" si="157"/>
        <v>5242880</v>
      </c>
      <c r="N385" s="13">
        <f t="shared" si="158"/>
        <v>1.4303034519539635</v>
      </c>
      <c r="O385" s="13"/>
      <c r="P385" s="7">
        <f t="shared" si="159"/>
        <v>4.9706188936476502E-3</v>
      </c>
      <c r="Q385" s="7">
        <f t="shared" si="160"/>
        <v>-4.8772457464288545E-4</v>
      </c>
      <c r="R385" s="6">
        <f t="shared" si="161"/>
        <v>4.4828943190047647E-3</v>
      </c>
      <c r="S385" s="6">
        <f t="shared" si="162"/>
        <v>4.9706188936476502E-3</v>
      </c>
      <c r="T385" s="7">
        <f t="shared" si="163"/>
        <v>3.2281032746659475E-3</v>
      </c>
      <c r="U385" s="7">
        <f t="shared" si="164"/>
        <v>3.2098154852489971E-2</v>
      </c>
      <c r="V385" s="7">
        <f t="shared" si="165"/>
        <v>0.27399254184796795</v>
      </c>
      <c r="W385" s="6">
        <f t="shared" si="166"/>
        <v>0.30931879997512385</v>
      </c>
      <c r="X385" s="6">
        <v>1.0709999999999999E-3</v>
      </c>
      <c r="Y385" s="6">
        <v>0.31812269999964293</v>
      </c>
      <c r="Z385" s="6">
        <f t="shared" si="167"/>
        <v>364.11007410342211</v>
      </c>
      <c r="AA385" s="6">
        <f t="shared" si="169"/>
        <v>318.57089813303128</v>
      </c>
      <c r="AB385" s="6">
        <f t="shared" si="168"/>
        <v>2.7674542006995937</v>
      </c>
    </row>
    <row r="386" spans="5:28">
      <c r="E386" s="12">
        <f t="shared" si="152"/>
        <v>0.93113592423099467</v>
      </c>
      <c r="F386" s="12">
        <f t="shared" si="153"/>
        <v>6528157.5</v>
      </c>
      <c r="G386" s="6">
        <v>79171</v>
      </c>
      <c r="H386" s="6">
        <v>4352105</v>
      </c>
      <c r="I386" s="12">
        <f t="shared" si="154"/>
        <v>8704210</v>
      </c>
      <c r="J386" s="6">
        <v>759825.24591099995</v>
      </c>
      <c r="K386" s="12">
        <f t="shared" si="155"/>
        <v>6078601.9672879996</v>
      </c>
      <c r="L386" s="6">
        <f t="shared" si="156"/>
        <v>53.808680000000003</v>
      </c>
      <c r="M386" s="6">
        <f t="shared" si="157"/>
        <v>5242880</v>
      </c>
      <c r="N386" s="13">
        <f t="shared" si="158"/>
        <v>1.4319427471714239</v>
      </c>
      <c r="O386" s="13"/>
      <c r="P386" s="7">
        <f t="shared" si="159"/>
        <v>4.9706188936476502E-3</v>
      </c>
      <c r="Q386" s="7">
        <f t="shared" si="160"/>
        <v>-4.8716622511094413E-4</v>
      </c>
      <c r="R386" s="6">
        <f t="shared" si="161"/>
        <v>4.4834526685367058E-3</v>
      </c>
      <c r="S386" s="6">
        <f t="shared" si="162"/>
        <v>4.9706188936476502E-3</v>
      </c>
      <c r="T386" s="7">
        <f t="shared" si="163"/>
        <v>3.2281032746659475E-3</v>
      </c>
      <c r="U386" s="7">
        <f t="shared" si="164"/>
        <v>3.2061408724306475E-2</v>
      </c>
      <c r="V386" s="7">
        <f t="shared" si="165"/>
        <v>0.27271339832860308</v>
      </c>
      <c r="W386" s="6">
        <f t="shared" si="166"/>
        <v>0.30800291032757549</v>
      </c>
      <c r="X386" s="6">
        <v>1.0660000000000001E-3</v>
      </c>
      <c r="Y386" s="6">
        <v>0.31665530000000003</v>
      </c>
      <c r="Z386" s="6">
        <f t="shared" si="167"/>
        <v>366.28695062360691</v>
      </c>
      <c r="AA386" s="6">
        <f t="shared" si="169"/>
        <v>320.58655427173596</v>
      </c>
      <c r="AB386" s="6">
        <f t="shared" si="168"/>
        <v>2.7324316606810441</v>
      </c>
    </row>
    <row r="387" spans="5:28">
      <c r="E387" s="12">
        <f t="shared" si="152"/>
        <v>0.93121594372021654</v>
      </c>
      <c r="F387" s="12">
        <f t="shared" si="153"/>
        <v>6705072</v>
      </c>
      <c r="G387" s="6">
        <v>29736</v>
      </c>
      <c r="H387" s="6">
        <v>4470048</v>
      </c>
      <c r="I387" s="12">
        <f t="shared" si="154"/>
        <v>8940096</v>
      </c>
      <c r="J387" s="6">
        <v>780483.74377399997</v>
      </c>
      <c r="K387" s="12">
        <f t="shared" si="155"/>
        <v>6243869.9501919998</v>
      </c>
      <c r="L387" s="6">
        <f t="shared" si="156"/>
        <v>54.235295999999998</v>
      </c>
      <c r="M387" s="6">
        <f t="shared" si="157"/>
        <v>5242880</v>
      </c>
      <c r="N387" s="13">
        <f t="shared" si="158"/>
        <v>1.4318197001725013</v>
      </c>
      <c r="O387" s="13"/>
      <c r="P387" s="7">
        <f t="shared" si="159"/>
        <v>5.1053237558174478E-3</v>
      </c>
      <c r="Q387" s="7">
        <f t="shared" si="160"/>
        <v>-5.0041153707516264E-4</v>
      </c>
      <c r="R387" s="6">
        <f t="shared" si="161"/>
        <v>4.6049122187422856E-3</v>
      </c>
      <c r="S387" s="6">
        <f t="shared" si="162"/>
        <v>5.1053237558174478E-3</v>
      </c>
      <c r="T387" s="7">
        <f t="shared" si="163"/>
        <v>3.3155855813942836E-3</v>
      </c>
      <c r="U387" s="7">
        <f t="shared" si="164"/>
        <v>3.2933109878197114E-2</v>
      </c>
      <c r="V387" s="7">
        <f t="shared" si="165"/>
        <v>0.26862013906663529</v>
      </c>
      <c r="W387" s="6">
        <f t="shared" si="166"/>
        <v>0.30486883452622671</v>
      </c>
      <c r="X387" s="6">
        <v>1.0499999999999999E-3</v>
      </c>
      <c r="Y387" s="6">
        <v>0.30950062499999997</v>
      </c>
      <c r="Z387" s="6">
        <f t="shared" si="167"/>
        <v>386.22131007785219</v>
      </c>
      <c r="AA387" s="6">
        <f t="shared" si="169"/>
        <v>338.5630684516463</v>
      </c>
      <c r="AB387" s="6">
        <f t="shared" si="168"/>
        <v>1.4965367109592322</v>
      </c>
    </row>
    <row r="388" spans="5:28">
      <c r="E388" s="12">
        <f t="shared" si="152"/>
        <v>1.1475880537339185</v>
      </c>
      <c r="F388" s="12">
        <f t="shared" si="153"/>
        <v>5511937.5</v>
      </c>
      <c r="G388" s="6">
        <v>525825</v>
      </c>
      <c r="H388" s="6">
        <v>3674625</v>
      </c>
      <c r="I388" s="12">
        <f t="shared" si="154"/>
        <v>7349250</v>
      </c>
      <c r="J388" s="6">
        <v>790679.20349099999</v>
      </c>
      <c r="K388" s="12">
        <f t="shared" si="155"/>
        <v>6325433.6279279999</v>
      </c>
      <c r="L388" s="6">
        <f t="shared" si="156"/>
        <v>54.612000000000002</v>
      </c>
      <c r="M388" s="6">
        <f t="shared" si="157"/>
        <v>5242880</v>
      </c>
      <c r="N388" s="13">
        <f t="shared" si="158"/>
        <v>1.1618571045551178</v>
      </c>
      <c r="O388" s="13"/>
      <c r="P388" s="7">
        <f t="shared" si="159"/>
        <v>4.1968565675851105E-3</v>
      </c>
      <c r="Q388" s="7">
        <f t="shared" si="160"/>
        <v>-5.0694841335076791E-4</v>
      </c>
      <c r="R388" s="6">
        <f t="shared" si="161"/>
        <v>3.6899081542343427E-3</v>
      </c>
      <c r="S388" s="6">
        <f t="shared" si="162"/>
        <v>4.1968565675851105E-3</v>
      </c>
      <c r="T388" s="7">
        <f t="shared" si="163"/>
        <v>2.7255934761843655E-3</v>
      </c>
      <c r="U388" s="7">
        <f t="shared" si="164"/>
        <v>3.3363315116675368E-2</v>
      </c>
      <c r="V388" s="7">
        <f t="shared" si="165"/>
        <v>0.30238952797786944</v>
      </c>
      <c r="W388" s="6">
        <f t="shared" si="166"/>
        <v>0.33847843657072918</v>
      </c>
      <c r="X388" s="6">
        <v>1.1820000000000001E-3</v>
      </c>
      <c r="Y388" s="6">
        <v>0.36826252941127802</v>
      </c>
      <c r="Z388" s="6">
        <f t="shared" si="167"/>
        <v>255.06400740990779</v>
      </c>
      <c r="AA388" s="6">
        <f t="shared" si="169"/>
        <v>212.17497074740632</v>
      </c>
      <c r="AB388" s="6">
        <f t="shared" si="168"/>
        <v>8.0877337393416333</v>
      </c>
    </row>
    <row r="389" spans="5:28">
      <c r="E389" s="12">
        <f t="shared" si="152"/>
        <v>1.0099131734910201</v>
      </c>
      <c r="F389" s="12">
        <f t="shared" si="153"/>
        <v>6364009.5</v>
      </c>
      <c r="G389" s="6">
        <v>259789</v>
      </c>
      <c r="H389" s="6">
        <v>4242673</v>
      </c>
      <c r="I389" s="12">
        <f t="shared" si="154"/>
        <v>8485346</v>
      </c>
      <c r="J389" s="6">
        <v>803387.12878399994</v>
      </c>
      <c r="K389" s="12">
        <f t="shared" si="155"/>
        <v>6427097.0302719995</v>
      </c>
      <c r="L389" s="6">
        <f t="shared" si="156"/>
        <v>56.107855999999998</v>
      </c>
      <c r="M389" s="6">
        <f t="shared" si="157"/>
        <v>5242880</v>
      </c>
      <c r="N389" s="13">
        <f t="shared" si="158"/>
        <v>1.3202455105366433</v>
      </c>
      <c r="O389" s="13"/>
      <c r="P389" s="7">
        <f t="shared" si="159"/>
        <v>4.845634600582651E-3</v>
      </c>
      <c r="Q389" s="7">
        <f t="shared" si="160"/>
        <v>-5.1509617104544684E-4</v>
      </c>
      <c r="R389" s="6">
        <f t="shared" si="161"/>
        <v>4.3305384295372045E-3</v>
      </c>
      <c r="S389" s="6">
        <f t="shared" si="162"/>
        <v>4.845634600582651E-3</v>
      </c>
      <c r="T389" s="7">
        <f t="shared" si="163"/>
        <v>3.1469338641041057E-3</v>
      </c>
      <c r="U389" s="7">
        <f t="shared" si="164"/>
        <v>3.3899535766159485E-2</v>
      </c>
      <c r="V389" s="7">
        <f t="shared" si="165"/>
        <v>0.33718223170459549</v>
      </c>
      <c r="W389" s="6">
        <f t="shared" si="166"/>
        <v>0.37422870133485908</v>
      </c>
      <c r="X389" s="6">
        <v>1.3179999999999999E-3</v>
      </c>
      <c r="Y389" s="6">
        <v>0.38681835555570199</v>
      </c>
      <c r="Z389" s="6">
        <f t="shared" si="167"/>
        <v>267.65057667546677</v>
      </c>
      <c r="AA389" s="6">
        <f t="shared" si="169"/>
        <v>228.56892485107778</v>
      </c>
      <c r="AB389" s="6">
        <f t="shared" si="168"/>
        <v>3.2546682544980698</v>
      </c>
    </row>
    <row r="390" spans="5:28">
      <c r="E390" s="12">
        <f t="shared" ref="E390:E453" si="170">K390/F390</f>
        <v>0.95105077421000539</v>
      </c>
      <c r="F390" s="12">
        <f t="shared" ref="F390:F453" si="171">H390*1.5</f>
        <v>6966345</v>
      </c>
      <c r="G390" s="6">
        <v>34920</v>
      </c>
      <c r="H390" s="6">
        <v>4644230</v>
      </c>
      <c r="I390" s="12">
        <f t="shared" ref="I390:I453" si="172">2*H390</f>
        <v>9288460</v>
      </c>
      <c r="J390" s="6">
        <v>828168.47570800001</v>
      </c>
      <c r="K390" s="12">
        <f t="shared" ref="K390:K453" si="173">J390*8</f>
        <v>6625347.8056640001</v>
      </c>
      <c r="L390" s="6">
        <f t="shared" ref="L390:L453" si="174">((H390+2*G390)*8+(G390+H390)*4)/1000000</f>
        <v>56.429160000000003</v>
      </c>
      <c r="M390" s="6">
        <f t="shared" ref="M390:M453" si="175">40*2^20/8</f>
        <v>5242880</v>
      </c>
      <c r="N390" s="13">
        <f t="shared" ref="N390:N453" si="176">I390/K390</f>
        <v>1.4019580967597367</v>
      </c>
      <c r="O390" s="13"/>
      <c r="P390" s="7">
        <f t="shared" ref="P390:P453" si="177">$B$32*I390</f>
        <v>5.3042602107360066E-3</v>
      </c>
      <c r="Q390" s="7">
        <f t="shared" ref="Q390:Q453" si="178">$C$32*K390</f>
        <v>-5.3098487084727458E-4</v>
      </c>
      <c r="R390" s="6">
        <f t="shared" ref="R390:R453" si="179">P390+Q390</f>
        <v>4.7732753398887322E-3</v>
      </c>
      <c r="S390" s="6">
        <f t="shared" ref="S390:S453" si="180">MAX(P390,Q390)</f>
        <v>5.3042602107360066E-3</v>
      </c>
      <c r="T390" s="7">
        <f t="shared" ref="T390:T453" si="181">$D$32*I390</f>
        <v>3.4447822539442024E-3</v>
      </c>
      <c r="U390" s="7">
        <f t="shared" ref="U390:U453" si="182">$E$32*K390</f>
        <v>3.4945203696706589E-2</v>
      </c>
      <c r="V390" s="7">
        <f t="shared" ref="V390:V453" si="183">X390*$F$32</f>
        <v>0.29471466686167985</v>
      </c>
      <c r="W390" s="6">
        <f t="shared" ref="W390:W453" si="184">SUM(T390:V390)</f>
        <v>0.33310465281233065</v>
      </c>
      <c r="X390" s="6">
        <v>1.152E-3</v>
      </c>
      <c r="Y390" s="6">
        <v>0.337888376470656</v>
      </c>
      <c r="Z390" s="6">
        <f t="shared" ref="Z390:Z453" si="185">ABS(S390-X390)/ABS(X390)*100</f>
        <v>360.43925440416717</v>
      </c>
      <c r="AA390" s="6">
        <f t="shared" si="169"/>
        <v>314.34681769867467</v>
      </c>
      <c r="AB390" s="6">
        <f t="shared" ref="AB390:AB453" si="186">ABS(W390-Y390)/ABS(Y390)*100</f>
        <v>1.415770411605384</v>
      </c>
    </row>
    <row r="391" spans="5:28">
      <c r="E391" s="12">
        <f t="shared" si="170"/>
        <v>1.4288556781383941</v>
      </c>
      <c r="F391" s="12">
        <f t="shared" si="171"/>
        <v>4433334</v>
      </c>
      <c r="G391" s="6">
        <v>1090920</v>
      </c>
      <c r="H391" s="6">
        <v>2955556</v>
      </c>
      <c r="I391" s="12">
        <f t="shared" si="172"/>
        <v>5911112</v>
      </c>
      <c r="J391" s="6">
        <v>791824.30737299996</v>
      </c>
      <c r="K391" s="12">
        <f t="shared" si="173"/>
        <v>6334594.4589839997</v>
      </c>
      <c r="L391" s="6">
        <f t="shared" si="174"/>
        <v>57.285072</v>
      </c>
      <c r="M391" s="6">
        <f t="shared" si="175"/>
        <v>5242880</v>
      </c>
      <c r="N391" s="13">
        <f t="shared" si="176"/>
        <v>0.93314766056043286</v>
      </c>
      <c r="O391" s="13"/>
      <c r="P391" s="7">
        <f t="shared" si="177"/>
        <v>3.3755946823051546E-3</v>
      </c>
      <c r="Q391" s="7">
        <f t="shared" si="178"/>
        <v>-5.0768260313790114E-4</v>
      </c>
      <c r="R391" s="6">
        <f t="shared" si="179"/>
        <v>2.8679120791672537E-3</v>
      </c>
      <c r="S391" s="6">
        <f t="shared" si="180"/>
        <v>3.3755946823051546E-3</v>
      </c>
      <c r="T391" s="7">
        <f t="shared" si="181"/>
        <v>2.1922357116978082E-3</v>
      </c>
      <c r="U391" s="7">
        <f t="shared" si="182"/>
        <v>3.3411633652799519E-2</v>
      </c>
      <c r="V391" s="7">
        <f t="shared" si="183"/>
        <v>0.44488611603512263</v>
      </c>
      <c r="W391" s="6">
        <f t="shared" si="184"/>
        <v>0.48048998539961996</v>
      </c>
      <c r="X391" s="6">
        <v>1.7390000000000001E-3</v>
      </c>
      <c r="Y391" s="6">
        <v>0.50265126153819395</v>
      </c>
      <c r="Z391" s="6">
        <f t="shared" si="185"/>
        <v>94.111252576489619</v>
      </c>
      <c r="AA391" s="6">
        <f t="shared" ref="AA391:AA454" si="187">ABS(R391-X391)/ABS(X391)*100</f>
        <v>64.917313350618372</v>
      </c>
      <c r="AB391" s="6">
        <f t="shared" si="186"/>
        <v>4.4088770553876486</v>
      </c>
    </row>
    <row r="392" spans="5:28">
      <c r="E392" s="12">
        <f t="shared" si="170"/>
        <v>1.0202097939843424</v>
      </c>
      <c r="F392" s="12">
        <f t="shared" si="171"/>
        <v>6643563</v>
      </c>
      <c r="G392" s="6">
        <v>259156</v>
      </c>
      <c r="H392" s="6">
        <v>4429042</v>
      </c>
      <c r="I392" s="12">
        <f t="shared" si="172"/>
        <v>8858084</v>
      </c>
      <c r="J392" s="6">
        <v>847228.50494400004</v>
      </c>
      <c r="K392" s="12">
        <f t="shared" si="173"/>
        <v>6777828.0395520004</v>
      </c>
      <c r="L392" s="6">
        <f t="shared" si="174"/>
        <v>58.331623999999998</v>
      </c>
      <c r="M392" s="6">
        <f t="shared" si="175"/>
        <v>5242880</v>
      </c>
      <c r="N392" s="13">
        <f t="shared" si="176"/>
        <v>1.3069207345345251</v>
      </c>
      <c r="O392" s="13"/>
      <c r="P392" s="7">
        <f t="shared" si="177"/>
        <v>5.0584900515862966E-3</v>
      </c>
      <c r="Q392" s="7">
        <f t="shared" si="178"/>
        <v>-5.4320531567110194E-4</v>
      </c>
      <c r="R392" s="6">
        <f t="shared" si="179"/>
        <v>4.5152847359151947E-3</v>
      </c>
      <c r="S392" s="6">
        <f t="shared" si="180"/>
        <v>5.0584900515862966E-3</v>
      </c>
      <c r="T392" s="7">
        <f t="shared" si="181"/>
        <v>3.2851700461806453E-3</v>
      </c>
      <c r="U392" s="7">
        <f t="shared" si="182"/>
        <v>3.5749456241513725E-2</v>
      </c>
      <c r="V392" s="7">
        <f t="shared" si="183"/>
        <v>0.29701712519653672</v>
      </c>
      <c r="W392" s="6">
        <f t="shared" si="184"/>
        <v>0.33605175148423111</v>
      </c>
      <c r="X392" s="6">
        <v>1.1609999999999999E-3</v>
      </c>
      <c r="Y392" s="6">
        <v>0.35517721764733196</v>
      </c>
      <c r="Z392" s="6">
        <f t="shared" si="185"/>
        <v>335.7011241676397</v>
      </c>
      <c r="AA392" s="6">
        <f t="shared" si="187"/>
        <v>288.91341394618394</v>
      </c>
      <c r="AB392" s="6">
        <f t="shared" si="186"/>
        <v>5.38476715645968</v>
      </c>
    </row>
    <row r="393" spans="5:28">
      <c r="E393" s="12">
        <f t="shared" si="170"/>
        <v>1.8481548237843264</v>
      </c>
      <c r="F393" s="12">
        <f t="shared" si="171"/>
        <v>3813040.5</v>
      </c>
      <c r="G393" s="6">
        <v>1441295</v>
      </c>
      <c r="H393" s="6">
        <v>2542027</v>
      </c>
      <c r="I393" s="12">
        <f t="shared" si="172"/>
        <v>5084054</v>
      </c>
      <c r="J393" s="6">
        <v>880886.14916999999</v>
      </c>
      <c r="K393" s="12">
        <f t="shared" si="173"/>
        <v>7047089.1933599999</v>
      </c>
      <c r="L393" s="6">
        <f t="shared" si="174"/>
        <v>59.330224000000001</v>
      </c>
      <c r="M393" s="6">
        <f t="shared" si="175"/>
        <v>5242880</v>
      </c>
      <c r="N393" s="13">
        <f t="shared" si="176"/>
        <v>0.72144027988043113</v>
      </c>
      <c r="O393" s="13"/>
      <c r="P393" s="7">
        <f t="shared" si="177"/>
        <v>2.9032956315076168E-3</v>
      </c>
      <c r="Q393" s="7">
        <f t="shared" si="178"/>
        <v>-5.6478510335510859E-4</v>
      </c>
      <c r="R393" s="6">
        <f t="shared" si="179"/>
        <v>2.3385105281525081E-3</v>
      </c>
      <c r="S393" s="6">
        <f t="shared" si="180"/>
        <v>2.9032956315076168E-3</v>
      </c>
      <c r="T393" s="7">
        <f t="shared" si="181"/>
        <v>1.8855072850929044E-3</v>
      </c>
      <c r="U393" s="7">
        <f t="shared" si="182"/>
        <v>3.7169666341183766E-2</v>
      </c>
      <c r="V393" s="7">
        <f t="shared" si="183"/>
        <v>0.54082187998749232</v>
      </c>
      <c r="W393" s="6">
        <f t="shared" si="184"/>
        <v>0.57987705361376896</v>
      </c>
      <c r="X393" s="6">
        <v>2.114E-3</v>
      </c>
      <c r="Y393" s="6">
        <v>0.59881163999999998</v>
      </c>
      <c r="Z393" s="6">
        <f t="shared" si="185"/>
        <v>37.336595624769004</v>
      </c>
      <c r="AA393" s="6">
        <f t="shared" si="187"/>
        <v>10.620176355369351</v>
      </c>
      <c r="AB393" s="6">
        <f t="shared" si="186"/>
        <v>3.1620271085964569</v>
      </c>
    </row>
    <row r="394" spans="5:28">
      <c r="E394" s="12">
        <f t="shared" si="170"/>
        <v>0.98807089605856402</v>
      </c>
      <c r="F394" s="12">
        <f t="shared" si="171"/>
        <v>7231336.5</v>
      </c>
      <c r="G394" s="6">
        <v>90449</v>
      </c>
      <c r="H394" s="6">
        <v>4820891</v>
      </c>
      <c r="I394" s="12">
        <f t="shared" si="172"/>
        <v>9641782</v>
      </c>
      <c r="J394" s="6">
        <v>893134.14190699998</v>
      </c>
      <c r="K394" s="12">
        <f t="shared" si="173"/>
        <v>7145073.1352559999</v>
      </c>
      <c r="L394" s="6">
        <f t="shared" si="174"/>
        <v>59.659672</v>
      </c>
      <c r="M394" s="6">
        <f t="shared" si="175"/>
        <v>5242880</v>
      </c>
      <c r="N394" s="13">
        <f t="shared" si="176"/>
        <v>1.3494308340140657</v>
      </c>
      <c r="O394" s="13"/>
      <c r="P394" s="7">
        <f t="shared" si="177"/>
        <v>5.5060279769941021E-3</v>
      </c>
      <c r="Q394" s="7">
        <f t="shared" si="178"/>
        <v>-5.7263797270760898E-4</v>
      </c>
      <c r="R394" s="6">
        <f t="shared" si="179"/>
        <v>4.9333900042864932E-3</v>
      </c>
      <c r="S394" s="6">
        <f t="shared" si="180"/>
        <v>5.5060279769941021E-3</v>
      </c>
      <c r="T394" s="7">
        <f t="shared" si="181"/>
        <v>3.5758176845245219E-3</v>
      </c>
      <c r="U394" s="7">
        <f t="shared" si="182"/>
        <v>3.7686479783888581E-2</v>
      </c>
      <c r="V394" s="7">
        <f t="shared" si="183"/>
        <v>0.29727295390040975</v>
      </c>
      <c r="W394" s="6">
        <f t="shared" si="184"/>
        <v>0.33853525136882284</v>
      </c>
      <c r="X394" s="6">
        <v>1.1620000000000001E-3</v>
      </c>
      <c r="Y394" s="6">
        <v>0.35123158823488398</v>
      </c>
      <c r="Z394" s="6">
        <f t="shared" si="185"/>
        <v>373.84061764148896</v>
      </c>
      <c r="AA394" s="6">
        <f t="shared" si="187"/>
        <v>324.56024133274468</v>
      </c>
      <c r="AB394" s="6">
        <f t="shared" si="186"/>
        <v>3.6148049581379174</v>
      </c>
    </row>
    <row r="395" spans="5:28">
      <c r="E395" s="12">
        <f t="shared" si="170"/>
        <v>1.1871217838222092</v>
      </c>
      <c r="F395" s="12">
        <f t="shared" si="171"/>
        <v>5807659.5</v>
      </c>
      <c r="G395" s="6">
        <v>682862</v>
      </c>
      <c r="H395" s="6">
        <v>3871773</v>
      </c>
      <c r="I395" s="12">
        <f t="shared" si="172"/>
        <v>7743546</v>
      </c>
      <c r="J395" s="6">
        <v>861799.88818400004</v>
      </c>
      <c r="K395" s="12">
        <f t="shared" si="173"/>
        <v>6894399.1054720003</v>
      </c>
      <c r="L395" s="6">
        <f t="shared" si="174"/>
        <v>60.118516</v>
      </c>
      <c r="M395" s="6">
        <f t="shared" si="175"/>
        <v>5242880</v>
      </c>
      <c r="N395" s="13">
        <f t="shared" si="176"/>
        <v>1.1231647430816765</v>
      </c>
      <c r="O395" s="13"/>
      <c r="P395" s="7">
        <f t="shared" si="177"/>
        <v>4.422022912065505E-3</v>
      </c>
      <c r="Q395" s="7">
        <f t="shared" si="178"/>
        <v>-5.5254783989739905E-4</v>
      </c>
      <c r="R395" s="6">
        <f t="shared" si="179"/>
        <v>3.869475072168106E-3</v>
      </c>
      <c r="S395" s="6">
        <f t="shared" si="180"/>
        <v>4.422022912065505E-3</v>
      </c>
      <c r="T395" s="7">
        <f t="shared" si="181"/>
        <v>2.8718248066310899E-3</v>
      </c>
      <c r="U395" s="7">
        <f t="shared" si="182"/>
        <v>3.6364306927576438E-2</v>
      </c>
      <c r="V395" s="7">
        <f t="shared" si="183"/>
        <v>0.67436446340919098</v>
      </c>
      <c r="W395" s="6">
        <f t="shared" si="184"/>
        <v>0.71360059514339846</v>
      </c>
      <c r="X395" s="6">
        <v>2.6359999999999999E-3</v>
      </c>
      <c r="Y395" s="6">
        <v>0.69200857777719194</v>
      </c>
      <c r="Z395" s="6">
        <f t="shared" si="185"/>
        <v>67.755042187613995</v>
      </c>
      <c r="AA395" s="6">
        <f t="shared" si="187"/>
        <v>46.793439763585212</v>
      </c>
      <c r="AB395" s="6">
        <f t="shared" si="186"/>
        <v>3.1201950466513688</v>
      </c>
    </row>
    <row r="396" spans="5:28">
      <c r="E396" s="12">
        <f t="shared" si="170"/>
        <v>1.0050084960520607</v>
      </c>
      <c r="F396" s="12">
        <f t="shared" si="171"/>
        <v>7713771</v>
      </c>
      <c r="G396" s="6">
        <v>87804</v>
      </c>
      <c r="H396" s="6">
        <v>5142514</v>
      </c>
      <c r="I396" s="12">
        <f t="shared" si="172"/>
        <v>10285028</v>
      </c>
      <c r="J396" s="6">
        <v>969050.67394999997</v>
      </c>
      <c r="K396" s="12">
        <f t="shared" si="173"/>
        <v>7752405.3915999997</v>
      </c>
      <c r="L396" s="6">
        <f t="shared" si="174"/>
        <v>63.466248</v>
      </c>
      <c r="M396" s="6">
        <f t="shared" si="175"/>
        <v>5242880</v>
      </c>
      <c r="N396" s="13">
        <f t="shared" si="176"/>
        <v>1.326688618624638</v>
      </c>
      <c r="O396" s="13"/>
      <c r="P396" s="7">
        <f t="shared" si="177"/>
        <v>5.8733595005744472E-3</v>
      </c>
      <c r="Q396" s="7">
        <f t="shared" si="178"/>
        <v>-6.2131228372574315E-4</v>
      </c>
      <c r="R396" s="6">
        <f t="shared" si="179"/>
        <v>5.2520472168487041E-3</v>
      </c>
      <c r="S396" s="6">
        <f t="shared" si="180"/>
        <v>5.8733595005744472E-3</v>
      </c>
      <c r="T396" s="7">
        <f t="shared" si="181"/>
        <v>3.8143763267236156E-3</v>
      </c>
      <c r="U396" s="7">
        <f t="shared" si="182"/>
        <v>4.0889836050163039E-2</v>
      </c>
      <c r="V396" s="7">
        <f t="shared" si="183"/>
        <v>0.33104234281164385</v>
      </c>
      <c r="W396" s="6">
        <f t="shared" si="184"/>
        <v>0.37574655518853051</v>
      </c>
      <c r="X396" s="6">
        <v>1.294E-3</v>
      </c>
      <c r="Y396" s="6">
        <v>0.38321809999999995</v>
      </c>
      <c r="Z396" s="6">
        <f t="shared" si="185"/>
        <v>353.89176975073008</v>
      </c>
      <c r="AA396" s="6">
        <f t="shared" si="187"/>
        <v>305.87691011195545</v>
      </c>
      <c r="AB396" s="6">
        <f t="shared" si="186"/>
        <v>1.9496847386565104</v>
      </c>
    </row>
    <row r="397" spans="5:28">
      <c r="E397" s="12">
        <f t="shared" si="170"/>
        <v>1.0066871082062303</v>
      </c>
      <c r="F397" s="12">
        <f t="shared" si="171"/>
        <v>7734568.5</v>
      </c>
      <c r="G397" s="6">
        <v>97569</v>
      </c>
      <c r="H397" s="6">
        <v>5156379</v>
      </c>
      <c r="I397" s="12">
        <f t="shared" si="172"/>
        <v>10312758</v>
      </c>
      <c r="J397" s="6">
        <v>973286.29956099996</v>
      </c>
      <c r="K397" s="12">
        <f t="shared" si="173"/>
        <v>7786290.3964879997</v>
      </c>
      <c r="L397" s="6">
        <f t="shared" si="174"/>
        <v>63.827928</v>
      </c>
      <c r="M397" s="6">
        <f t="shared" si="175"/>
        <v>5242880</v>
      </c>
      <c r="N397" s="13">
        <f t="shared" si="176"/>
        <v>1.3244764162214604</v>
      </c>
      <c r="O397" s="13"/>
      <c r="P397" s="7">
        <f t="shared" si="177"/>
        <v>5.889194971216912E-3</v>
      </c>
      <c r="Q397" s="7">
        <f t="shared" si="178"/>
        <v>-6.240279788819631E-4</v>
      </c>
      <c r="R397" s="6">
        <f t="shared" si="179"/>
        <v>5.2651669923349485E-3</v>
      </c>
      <c r="S397" s="6">
        <f t="shared" si="180"/>
        <v>5.889194971216912E-3</v>
      </c>
      <c r="T397" s="7">
        <f t="shared" si="181"/>
        <v>3.824660465526159E-3</v>
      </c>
      <c r="U397" s="7">
        <f t="shared" si="182"/>
        <v>4.1068561519799929E-2</v>
      </c>
      <c r="V397" s="7">
        <f t="shared" si="183"/>
        <v>0.34485709282078514</v>
      </c>
      <c r="W397" s="6">
        <f t="shared" si="184"/>
        <v>0.38975031480611122</v>
      </c>
      <c r="X397" s="6">
        <v>1.348E-3</v>
      </c>
      <c r="Y397" s="6">
        <v>0.40179386666711597</v>
      </c>
      <c r="Z397" s="6">
        <f t="shared" si="185"/>
        <v>336.88389994190737</v>
      </c>
      <c r="AA397" s="6">
        <f t="shared" si="187"/>
        <v>290.59102317024838</v>
      </c>
      <c r="AB397" s="6">
        <f t="shared" si="186"/>
        <v>2.9974454216800601</v>
      </c>
    </row>
    <row r="398" spans="5:28">
      <c r="E398" s="12">
        <f t="shared" si="170"/>
        <v>0.99557180759454134</v>
      </c>
      <c r="F398" s="12">
        <f t="shared" si="171"/>
        <v>7941427.5</v>
      </c>
      <c r="G398" s="6">
        <v>71505</v>
      </c>
      <c r="H398" s="6">
        <v>5294285</v>
      </c>
      <c r="I398" s="12">
        <f t="shared" si="172"/>
        <v>10588570</v>
      </c>
      <c r="J398" s="6">
        <v>988282.66638199997</v>
      </c>
      <c r="K398" s="12">
        <f t="shared" si="173"/>
        <v>7906261.3310559997</v>
      </c>
      <c r="L398" s="6">
        <f t="shared" si="174"/>
        <v>64.961519999999993</v>
      </c>
      <c r="M398" s="6">
        <f t="shared" si="175"/>
        <v>5242880</v>
      </c>
      <c r="N398" s="13">
        <f t="shared" si="176"/>
        <v>1.3392638513487813</v>
      </c>
      <c r="O398" s="13"/>
      <c r="P398" s="7">
        <f t="shared" si="177"/>
        <v>6.0466999416042009E-3</v>
      </c>
      <c r="Q398" s="7">
        <f t="shared" si="178"/>
        <v>-6.3364298371877442E-4</v>
      </c>
      <c r="R398" s="6">
        <f t="shared" si="179"/>
        <v>5.4130569578854267E-3</v>
      </c>
      <c r="S398" s="6">
        <f t="shared" si="180"/>
        <v>6.0466999416042009E-3</v>
      </c>
      <c r="T398" s="7">
        <f t="shared" si="181"/>
        <v>3.9269500036223405E-3</v>
      </c>
      <c r="U398" s="7">
        <f t="shared" si="182"/>
        <v>4.1701344713850355E-2</v>
      </c>
      <c r="V398" s="7">
        <f t="shared" si="183"/>
        <v>0.40190689378446098</v>
      </c>
      <c r="W398" s="6">
        <f t="shared" si="184"/>
        <v>0.44753518850193369</v>
      </c>
      <c r="X398" s="6">
        <v>1.5709999999999999E-3</v>
      </c>
      <c r="Y398" s="6">
        <v>0.44869331000000001</v>
      </c>
      <c r="Z398" s="6">
        <f t="shared" si="185"/>
        <v>284.89496763871426</v>
      </c>
      <c r="AA398" s="6">
        <f t="shared" si="187"/>
        <v>244.56123220149121</v>
      </c>
      <c r="AB398" s="6">
        <f t="shared" si="186"/>
        <v>0.25810982072951399</v>
      </c>
    </row>
    <row r="399" spans="5:28">
      <c r="E399" s="12">
        <f t="shared" si="170"/>
        <v>0.73611638601765061</v>
      </c>
      <c r="F399" s="12">
        <f t="shared" si="171"/>
        <v>8066641.5</v>
      </c>
      <c r="G399" s="6">
        <v>68121</v>
      </c>
      <c r="H399" s="6">
        <v>5377761</v>
      </c>
      <c r="I399" s="12">
        <f t="shared" si="172"/>
        <v>10755522</v>
      </c>
      <c r="J399" s="6">
        <v>742248.37353500002</v>
      </c>
      <c r="K399" s="12">
        <f t="shared" si="173"/>
        <v>5937986.9882800002</v>
      </c>
      <c r="L399" s="6">
        <f t="shared" si="174"/>
        <v>65.895551999999995</v>
      </c>
      <c r="M399" s="6">
        <f t="shared" si="175"/>
        <v>5242880</v>
      </c>
      <c r="N399" s="13">
        <f t="shared" si="176"/>
        <v>1.811307775047087</v>
      </c>
      <c r="O399" s="13"/>
      <c r="P399" s="7">
        <f t="shared" si="177"/>
        <v>6.1420394113013092E-3</v>
      </c>
      <c r="Q399" s="7">
        <f t="shared" si="178"/>
        <v>-4.7589671464027503E-4</v>
      </c>
      <c r="R399" s="6">
        <f t="shared" si="179"/>
        <v>5.6661426966610343E-3</v>
      </c>
      <c r="S399" s="6">
        <f t="shared" si="180"/>
        <v>6.1420394113013092E-3</v>
      </c>
      <c r="T399" s="7">
        <f t="shared" si="181"/>
        <v>3.9888669722975018E-3</v>
      </c>
      <c r="U399" s="7">
        <f t="shared" si="182"/>
        <v>3.1319739120177645E-2</v>
      </c>
      <c r="V399" s="7">
        <f t="shared" si="183"/>
        <v>1.3387516073673356</v>
      </c>
      <c r="W399" s="6">
        <f t="shared" si="184"/>
        <v>1.3740602134598108</v>
      </c>
      <c r="X399" s="6">
        <v>5.2329999999999998E-3</v>
      </c>
      <c r="Y399" s="6">
        <v>1.230103866668411</v>
      </c>
      <c r="Z399" s="6">
        <f t="shared" si="185"/>
        <v>17.371286285138723</v>
      </c>
      <c r="AA399" s="6">
        <f t="shared" si="187"/>
        <v>8.2771392444302414</v>
      </c>
      <c r="AB399" s="6">
        <f t="shared" si="186"/>
        <v>11.702779797066107</v>
      </c>
    </row>
    <row r="400" spans="5:28">
      <c r="E400" s="12">
        <f t="shared" si="170"/>
        <v>1.0144670074356561</v>
      </c>
      <c r="F400" s="12">
        <f t="shared" si="171"/>
        <v>7989342</v>
      </c>
      <c r="G400" s="6">
        <v>153226</v>
      </c>
      <c r="H400" s="6">
        <v>5326228</v>
      </c>
      <c r="I400" s="12">
        <f t="shared" si="172"/>
        <v>10652456</v>
      </c>
      <c r="J400" s="6">
        <v>1013115.483765</v>
      </c>
      <c r="K400" s="12">
        <f t="shared" si="173"/>
        <v>8104923.8701200001</v>
      </c>
      <c r="L400" s="6">
        <f t="shared" si="174"/>
        <v>66.979256000000007</v>
      </c>
      <c r="M400" s="6">
        <f t="shared" si="175"/>
        <v>5242880</v>
      </c>
      <c r="N400" s="13">
        <f t="shared" si="176"/>
        <v>1.314319069580882</v>
      </c>
      <c r="O400" s="13"/>
      <c r="P400" s="7">
        <f t="shared" si="177"/>
        <v>6.0831826274125138E-3</v>
      </c>
      <c r="Q400" s="7">
        <f t="shared" si="178"/>
        <v>-6.495646840945508E-4</v>
      </c>
      <c r="R400" s="6">
        <f t="shared" si="179"/>
        <v>5.4336179433179628E-3</v>
      </c>
      <c r="S400" s="6">
        <f t="shared" si="180"/>
        <v>6.0831826274125138E-3</v>
      </c>
      <c r="T400" s="7">
        <f t="shared" si="181"/>
        <v>3.9506432056252002E-3</v>
      </c>
      <c r="U400" s="7">
        <f t="shared" si="182"/>
        <v>4.274918447987161E-2</v>
      </c>
      <c r="V400" s="7">
        <f t="shared" si="183"/>
        <v>0.3880921437753197</v>
      </c>
      <c r="W400" s="6">
        <f t="shared" si="184"/>
        <v>0.4347919714608165</v>
      </c>
      <c r="X400" s="6">
        <v>1.5169999999999999E-3</v>
      </c>
      <c r="Y400" s="6">
        <v>0.44688061818209396</v>
      </c>
      <c r="Z400" s="6">
        <f t="shared" si="185"/>
        <v>301.00083239370559</v>
      </c>
      <c r="AA400" s="6">
        <f t="shared" si="187"/>
        <v>258.18180245998434</v>
      </c>
      <c r="AB400" s="6">
        <f t="shared" si="186"/>
        <v>2.7051177046912351</v>
      </c>
    </row>
    <row r="401" spans="5:28">
      <c r="E401" s="12">
        <f t="shared" si="170"/>
        <v>1.0162343742684659</v>
      </c>
      <c r="F401" s="12">
        <f t="shared" si="171"/>
        <v>8124537</v>
      </c>
      <c r="G401" s="6">
        <v>155924</v>
      </c>
      <c r="H401" s="6">
        <v>5416358</v>
      </c>
      <c r="I401" s="12">
        <f t="shared" si="172"/>
        <v>10832716</v>
      </c>
      <c r="J401" s="6">
        <v>1032054.221802</v>
      </c>
      <c r="K401" s="12">
        <f t="shared" si="173"/>
        <v>8256433.7744159997</v>
      </c>
      <c r="L401" s="6">
        <f t="shared" si="174"/>
        <v>68.114776000000006</v>
      </c>
      <c r="M401" s="6">
        <f t="shared" si="175"/>
        <v>5242880</v>
      </c>
      <c r="N401" s="13">
        <f t="shared" si="176"/>
        <v>1.3120332937892702</v>
      </c>
      <c r="O401" s="13"/>
      <c r="P401" s="7">
        <f t="shared" si="177"/>
        <v>6.1861217524760087E-3</v>
      </c>
      <c r="Q401" s="7">
        <f t="shared" si="178"/>
        <v>-6.6170736238472573E-4</v>
      </c>
      <c r="R401" s="6">
        <f t="shared" si="179"/>
        <v>5.5244143900912831E-3</v>
      </c>
      <c r="S401" s="6">
        <f t="shared" si="180"/>
        <v>6.1861217524760087E-3</v>
      </c>
      <c r="T401" s="7">
        <f t="shared" si="181"/>
        <v>4.0174956708450517E-3</v>
      </c>
      <c r="U401" s="7">
        <f t="shared" si="182"/>
        <v>4.3548319049556528E-2</v>
      </c>
      <c r="V401" s="7">
        <f t="shared" si="183"/>
        <v>0.43337382436083827</v>
      </c>
      <c r="W401" s="6">
        <f t="shared" si="184"/>
        <v>0.48093963908123982</v>
      </c>
      <c r="X401" s="6">
        <v>1.694E-3</v>
      </c>
      <c r="Y401" s="6">
        <v>0.46960503333389803</v>
      </c>
      <c r="Z401" s="6">
        <f t="shared" si="185"/>
        <v>265.17837972113392</v>
      </c>
      <c r="AA401" s="6">
        <f t="shared" si="187"/>
        <v>226.11655195344053</v>
      </c>
      <c r="AB401" s="6">
        <f t="shared" si="186"/>
        <v>2.4136465631284407</v>
      </c>
    </row>
    <row r="402" spans="5:28">
      <c r="E402" s="12">
        <f t="shared" si="170"/>
        <v>1.0167082922598543</v>
      </c>
      <c r="F402" s="12">
        <f t="shared" si="171"/>
        <v>8124537</v>
      </c>
      <c r="G402" s="6">
        <v>155924</v>
      </c>
      <c r="H402" s="6">
        <v>5416358</v>
      </c>
      <c r="I402" s="12">
        <f t="shared" si="172"/>
        <v>10832716</v>
      </c>
      <c r="J402" s="6">
        <v>1032535.517334</v>
      </c>
      <c r="K402" s="12">
        <f t="shared" si="173"/>
        <v>8260284.1386719998</v>
      </c>
      <c r="L402" s="6">
        <f t="shared" si="174"/>
        <v>68.114776000000006</v>
      </c>
      <c r="M402" s="6">
        <f t="shared" si="175"/>
        <v>5242880</v>
      </c>
      <c r="N402" s="13">
        <f t="shared" si="176"/>
        <v>1.3114217160260504</v>
      </c>
      <c r="O402" s="13"/>
      <c r="P402" s="7">
        <f t="shared" si="177"/>
        <v>6.1861217524760087E-3</v>
      </c>
      <c r="Q402" s="7">
        <f t="shared" si="178"/>
        <v>-6.6201594771898387E-4</v>
      </c>
      <c r="R402" s="6">
        <f t="shared" si="179"/>
        <v>5.5241058047570245E-3</v>
      </c>
      <c r="S402" s="6">
        <f t="shared" si="180"/>
        <v>6.1861217524760087E-3</v>
      </c>
      <c r="T402" s="7">
        <f t="shared" si="181"/>
        <v>4.0174956708450517E-3</v>
      </c>
      <c r="U402" s="7">
        <f t="shared" si="182"/>
        <v>4.3568627683484761E-2</v>
      </c>
      <c r="V402" s="7">
        <f t="shared" si="183"/>
        <v>0.43823456973442498</v>
      </c>
      <c r="W402" s="6">
        <f t="shared" si="184"/>
        <v>0.48582069308875481</v>
      </c>
      <c r="X402" s="6">
        <v>1.7129999999999999E-3</v>
      </c>
      <c r="Y402" s="6">
        <v>0.48866619230729696</v>
      </c>
      <c r="Z402" s="6">
        <f t="shared" si="185"/>
        <v>261.12794818890887</v>
      </c>
      <c r="AA402" s="6">
        <f t="shared" si="187"/>
        <v>222.48136630221978</v>
      </c>
      <c r="AB402" s="6">
        <f t="shared" si="186"/>
        <v>0.58229917750331506</v>
      </c>
    </row>
    <row r="403" spans="5:28">
      <c r="E403" s="12">
        <f t="shared" si="170"/>
        <v>1.0157333014841339</v>
      </c>
      <c r="F403" s="12">
        <f t="shared" si="171"/>
        <v>8124537</v>
      </c>
      <c r="G403" s="6">
        <v>155924</v>
      </c>
      <c r="H403" s="6">
        <v>5416358</v>
      </c>
      <c r="I403" s="12">
        <f t="shared" si="172"/>
        <v>10832716</v>
      </c>
      <c r="J403" s="6">
        <v>1031545.348755</v>
      </c>
      <c r="K403" s="12">
        <f t="shared" si="173"/>
        <v>8252362.7900400003</v>
      </c>
      <c r="L403" s="6">
        <f t="shared" si="174"/>
        <v>68.114776000000006</v>
      </c>
      <c r="M403" s="6">
        <f t="shared" si="175"/>
        <v>5242880</v>
      </c>
      <c r="N403" s="13">
        <f t="shared" si="176"/>
        <v>1.3126805347281021</v>
      </c>
      <c r="O403" s="13"/>
      <c r="P403" s="7">
        <f t="shared" si="177"/>
        <v>6.1861217524760087E-3</v>
      </c>
      <c r="Q403" s="7">
        <f t="shared" si="178"/>
        <v>-6.61381095571795E-4</v>
      </c>
      <c r="R403" s="6">
        <f t="shared" si="179"/>
        <v>5.5247406569042135E-3</v>
      </c>
      <c r="S403" s="6">
        <f t="shared" si="180"/>
        <v>6.1861217524760087E-3</v>
      </c>
      <c r="T403" s="7">
        <f t="shared" si="181"/>
        <v>4.0174956708450517E-3</v>
      </c>
      <c r="U403" s="7">
        <f t="shared" si="182"/>
        <v>4.3526846761242279E-2</v>
      </c>
      <c r="V403" s="7">
        <f t="shared" si="183"/>
        <v>0.43311799565696529</v>
      </c>
      <c r="W403" s="6">
        <f t="shared" si="184"/>
        <v>0.48066233808905262</v>
      </c>
      <c r="X403" s="6">
        <v>1.6930000000000001E-3</v>
      </c>
      <c r="Y403" s="6">
        <v>0.48409924166723101</v>
      </c>
      <c r="Z403" s="6">
        <f t="shared" si="185"/>
        <v>265.39407870502117</v>
      </c>
      <c r="AA403" s="6">
        <f t="shared" si="187"/>
        <v>226.32844990574208</v>
      </c>
      <c r="AB403" s="6">
        <f t="shared" si="186"/>
        <v>0.70995847180874261</v>
      </c>
    </row>
    <row r="404" spans="5:28">
      <c r="E404" s="12">
        <f t="shared" si="170"/>
        <v>1.0164721782038779</v>
      </c>
      <c r="F404" s="12">
        <f t="shared" si="171"/>
        <v>8124537</v>
      </c>
      <c r="G404" s="6">
        <v>155924</v>
      </c>
      <c r="H404" s="6">
        <v>5416358</v>
      </c>
      <c r="I404" s="12">
        <f t="shared" si="172"/>
        <v>10832716</v>
      </c>
      <c r="J404" s="6">
        <v>1032295.727661</v>
      </c>
      <c r="K404" s="12">
        <f t="shared" si="173"/>
        <v>8258365.8212879999</v>
      </c>
      <c r="L404" s="6">
        <f t="shared" si="174"/>
        <v>68.114776000000006</v>
      </c>
      <c r="M404" s="6">
        <f t="shared" si="175"/>
        <v>5242880</v>
      </c>
      <c r="N404" s="13">
        <f t="shared" si="176"/>
        <v>1.3117263432525561</v>
      </c>
      <c r="O404" s="13"/>
      <c r="P404" s="7">
        <f t="shared" si="177"/>
        <v>6.1861217524760087E-3</v>
      </c>
      <c r="Q404" s="7">
        <f t="shared" si="178"/>
        <v>-6.6186220522300248E-4</v>
      </c>
      <c r="R404" s="6">
        <f t="shared" si="179"/>
        <v>5.524259547253006E-3</v>
      </c>
      <c r="S404" s="6">
        <f t="shared" si="180"/>
        <v>6.1861217524760087E-3</v>
      </c>
      <c r="T404" s="7">
        <f t="shared" si="181"/>
        <v>4.0174956708450517E-3</v>
      </c>
      <c r="U404" s="7">
        <f t="shared" si="182"/>
        <v>4.3558509574412582E-2</v>
      </c>
      <c r="V404" s="7">
        <f t="shared" si="183"/>
        <v>0.43542045399182211</v>
      </c>
      <c r="W404" s="6">
        <f t="shared" si="184"/>
        <v>0.48299645923707973</v>
      </c>
      <c r="X404" s="6">
        <v>1.702E-3</v>
      </c>
      <c r="Y404" s="6">
        <v>0.48719750000000001</v>
      </c>
      <c r="Z404" s="6">
        <f t="shared" si="185"/>
        <v>263.46191260141063</v>
      </c>
      <c r="AA404" s="6">
        <f t="shared" si="187"/>
        <v>224.57459149547628</v>
      </c>
      <c r="AB404" s="6">
        <f t="shared" si="186"/>
        <v>0.86228701151386689</v>
      </c>
    </row>
    <row r="405" spans="5:28">
      <c r="E405" s="12">
        <f t="shared" si="170"/>
        <v>1.0163166617696491</v>
      </c>
      <c r="F405" s="12">
        <f t="shared" si="171"/>
        <v>8124537</v>
      </c>
      <c r="G405" s="6">
        <v>155924</v>
      </c>
      <c r="H405" s="6">
        <v>5416358</v>
      </c>
      <c r="I405" s="12">
        <f t="shared" si="172"/>
        <v>10832716</v>
      </c>
      <c r="J405" s="6">
        <v>1032137.790283</v>
      </c>
      <c r="K405" s="12">
        <f t="shared" si="173"/>
        <v>8257102.3222639998</v>
      </c>
      <c r="L405" s="6">
        <f t="shared" si="174"/>
        <v>68.114776000000006</v>
      </c>
      <c r="M405" s="6">
        <f t="shared" si="175"/>
        <v>5242880</v>
      </c>
      <c r="N405" s="13">
        <f t="shared" si="176"/>
        <v>1.3119270631770248</v>
      </c>
      <c r="O405" s="13"/>
      <c r="P405" s="7">
        <f t="shared" si="177"/>
        <v>6.1861217524760087E-3</v>
      </c>
      <c r="Q405" s="7">
        <f t="shared" si="178"/>
        <v>-6.617609427858063E-4</v>
      </c>
      <c r="R405" s="6">
        <f t="shared" si="179"/>
        <v>5.5243608096902028E-3</v>
      </c>
      <c r="S405" s="6">
        <f t="shared" si="180"/>
        <v>6.1861217524760087E-3</v>
      </c>
      <c r="T405" s="7">
        <f t="shared" si="181"/>
        <v>4.0174956708450517E-3</v>
      </c>
      <c r="U405" s="7">
        <f t="shared" si="182"/>
        <v>4.3551845285674941E-2</v>
      </c>
      <c r="V405" s="7">
        <f t="shared" si="183"/>
        <v>0.43567628269569514</v>
      </c>
      <c r="W405" s="6">
        <f t="shared" si="184"/>
        <v>0.48324562365221513</v>
      </c>
      <c r="X405" s="6">
        <v>1.7030000000000001E-3</v>
      </c>
      <c r="Y405" s="6">
        <v>0.48843459166609904</v>
      </c>
      <c r="Z405" s="6">
        <f t="shared" si="185"/>
        <v>263.2484881078102</v>
      </c>
      <c r="AA405" s="6">
        <f t="shared" si="187"/>
        <v>224.38994772109234</v>
      </c>
      <c r="AB405" s="6">
        <f t="shared" si="186"/>
        <v>1.0623670195396733</v>
      </c>
    </row>
    <row r="406" spans="5:28">
      <c r="E406" s="12">
        <f t="shared" si="170"/>
        <v>1.0162945047379315</v>
      </c>
      <c r="F406" s="12">
        <f t="shared" si="171"/>
        <v>8124537</v>
      </c>
      <c r="G406" s="6">
        <v>155924</v>
      </c>
      <c r="H406" s="6">
        <v>5416358</v>
      </c>
      <c r="I406" s="12">
        <f t="shared" si="172"/>
        <v>10832716</v>
      </c>
      <c r="J406" s="6">
        <v>1032115.28833</v>
      </c>
      <c r="K406" s="12">
        <f t="shared" si="173"/>
        <v>8256922.3066400001</v>
      </c>
      <c r="L406" s="6">
        <f t="shared" si="174"/>
        <v>68.114776000000006</v>
      </c>
      <c r="M406" s="6">
        <f t="shared" si="175"/>
        <v>5242880</v>
      </c>
      <c r="N406" s="13">
        <f t="shared" si="176"/>
        <v>1.3119556655254725</v>
      </c>
      <c r="O406" s="13"/>
      <c r="P406" s="7">
        <f t="shared" si="177"/>
        <v>6.1861217524760087E-3</v>
      </c>
      <c r="Q406" s="7">
        <f t="shared" si="178"/>
        <v>-6.617465155322245E-4</v>
      </c>
      <c r="R406" s="6">
        <f t="shared" si="179"/>
        <v>5.5243752369437838E-3</v>
      </c>
      <c r="S406" s="6">
        <f t="shared" si="180"/>
        <v>6.1861217524760087E-3</v>
      </c>
      <c r="T406" s="7">
        <f t="shared" si="181"/>
        <v>4.0174956708450517E-3</v>
      </c>
      <c r="U406" s="7">
        <f t="shared" si="182"/>
        <v>4.3550895798518376E-2</v>
      </c>
      <c r="V406" s="7">
        <f t="shared" si="183"/>
        <v>0.43209468084147329</v>
      </c>
      <c r="W406" s="6">
        <f t="shared" si="184"/>
        <v>0.47966307231083671</v>
      </c>
      <c r="X406" s="6">
        <v>1.689E-3</v>
      </c>
      <c r="Y406" s="6">
        <v>0.48489782500056305</v>
      </c>
      <c r="Z406" s="6">
        <f t="shared" si="185"/>
        <v>266.25942880260556</v>
      </c>
      <c r="AA406" s="6">
        <f t="shared" si="187"/>
        <v>227.07964694753011</v>
      </c>
      <c r="AB406" s="6">
        <f t="shared" si="186"/>
        <v>1.0795578820590219</v>
      </c>
    </row>
    <row r="407" spans="5:28">
      <c r="E407" s="12">
        <f t="shared" si="170"/>
        <v>1.2082332569506693</v>
      </c>
      <c r="F407" s="12">
        <f t="shared" si="171"/>
        <v>7299405</v>
      </c>
      <c r="G407" s="6">
        <v>643994</v>
      </c>
      <c r="H407" s="6">
        <v>4866270</v>
      </c>
      <c r="I407" s="12">
        <f t="shared" si="172"/>
        <v>9732540</v>
      </c>
      <c r="J407" s="6">
        <v>1102422.984619</v>
      </c>
      <c r="K407" s="12">
        <f t="shared" si="173"/>
        <v>8819383.876952</v>
      </c>
      <c r="L407" s="6">
        <f t="shared" si="174"/>
        <v>71.275120000000001</v>
      </c>
      <c r="M407" s="6">
        <f t="shared" si="175"/>
        <v>5242880</v>
      </c>
      <c r="N407" s="13">
        <f t="shared" si="176"/>
        <v>1.1035396730416036</v>
      </c>
      <c r="O407" s="13"/>
      <c r="P407" s="7">
        <f t="shared" si="177"/>
        <v>5.5578561646814021E-3</v>
      </c>
      <c r="Q407" s="7">
        <f t="shared" si="178"/>
        <v>-7.0682468999626541E-4</v>
      </c>
      <c r="R407" s="6">
        <f t="shared" si="179"/>
        <v>4.8510314746851371E-3</v>
      </c>
      <c r="S407" s="6">
        <f t="shared" si="180"/>
        <v>5.5578561646814021E-3</v>
      </c>
      <c r="T407" s="7">
        <f t="shared" si="181"/>
        <v>3.6094768215400733E-3</v>
      </c>
      <c r="U407" s="7">
        <f t="shared" si="182"/>
        <v>4.6517582940485316E-2</v>
      </c>
      <c r="V407" s="7">
        <f t="shared" si="183"/>
        <v>0.84142060703825083</v>
      </c>
      <c r="W407" s="6">
        <f t="shared" si="184"/>
        <v>0.8915476668002762</v>
      </c>
      <c r="X407" s="6">
        <v>3.2889999999999998E-3</v>
      </c>
      <c r="Y407" s="6">
        <v>0.86440899999940202</v>
      </c>
      <c r="Z407" s="6">
        <f t="shared" si="185"/>
        <v>68.983160981495971</v>
      </c>
      <c r="AA407" s="6">
        <f t="shared" si="187"/>
        <v>47.492595764218223</v>
      </c>
      <c r="AB407" s="6">
        <f t="shared" si="186"/>
        <v>3.1395631929900025</v>
      </c>
    </row>
    <row r="408" spans="5:28">
      <c r="E408" s="12">
        <f t="shared" si="170"/>
        <v>1.3946114487115877</v>
      </c>
      <c r="F408" s="12">
        <f t="shared" si="171"/>
        <v>6291367.5</v>
      </c>
      <c r="G408" s="6">
        <v>1048576</v>
      </c>
      <c r="H408" s="6">
        <v>4194245</v>
      </c>
      <c r="I408" s="12">
        <f t="shared" si="172"/>
        <v>8388490</v>
      </c>
      <c r="J408" s="6">
        <v>1096751.642944</v>
      </c>
      <c r="K408" s="12">
        <f t="shared" si="173"/>
        <v>8774013.1435519997</v>
      </c>
      <c r="L408" s="6">
        <f t="shared" si="174"/>
        <v>71.302459999999996</v>
      </c>
      <c r="M408" s="6">
        <f t="shared" si="175"/>
        <v>5242880</v>
      </c>
      <c r="N408" s="13">
        <f t="shared" si="176"/>
        <v>0.95606079712391134</v>
      </c>
      <c r="O408" s="13"/>
      <c r="P408" s="7">
        <f t="shared" si="177"/>
        <v>4.7903240941078373E-3</v>
      </c>
      <c r="Q408" s="7">
        <f t="shared" si="178"/>
        <v>-7.0318847741976484E-4</v>
      </c>
      <c r="R408" s="6">
        <f t="shared" si="179"/>
        <v>4.0871356166880726E-3</v>
      </c>
      <c r="S408" s="6">
        <f t="shared" si="180"/>
        <v>4.7903240941078373E-3</v>
      </c>
      <c r="T408" s="7">
        <f t="shared" si="181"/>
        <v>3.1110131808059034E-3</v>
      </c>
      <c r="U408" s="7">
        <f t="shared" si="182"/>
        <v>4.6278276330924906E-2</v>
      </c>
      <c r="V408" s="7">
        <f t="shared" si="183"/>
        <v>0.56563726426317196</v>
      </c>
      <c r="W408" s="6">
        <f t="shared" si="184"/>
        <v>0.61502655377490278</v>
      </c>
      <c r="X408" s="6">
        <v>2.2109999999999999E-3</v>
      </c>
      <c r="Y408" s="6">
        <v>0.62661121874999992</v>
      </c>
      <c r="Z408" s="6">
        <f t="shared" si="185"/>
        <v>116.65871072400893</v>
      </c>
      <c r="AA408" s="6">
        <f t="shared" si="187"/>
        <v>84.854618574765851</v>
      </c>
      <c r="AB408" s="6">
        <f t="shared" si="186"/>
        <v>1.8487803327567121</v>
      </c>
    </row>
    <row r="409" spans="5:28">
      <c r="E409" s="12">
        <f t="shared" si="170"/>
        <v>1.3960067523825306</v>
      </c>
      <c r="F409" s="12">
        <f t="shared" si="171"/>
        <v>6291367.5</v>
      </c>
      <c r="G409" s="6">
        <v>1048576</v>
      </c>
      <c r="H409" s="6">
        <v>4194245</v>
      </c>
      <c r="I409" s="12">
        <f t="shared" si="172"/>
        <v>8388490</v>
      </c>
      <c r="J409" s="6">
        <v>1097848.938965</v>
      </c>
      <c r="K409" s="12">
        <f t="shared" si="173"/>
        <v>8782791.5117199998</v>
      </c>
      <c r="L409" s="6">
        <f t="shared" si="174"/>
        <v>71.302459999999996</v>
      </c>
      <c r="M409" s="6">
        <f t="shared" si="175"/>
        <v>5242880</v>
      </c>
      <c r="N409" s="13">
        <f t="shared" si="176"/>
        <v>0.95510521783491809</v>
      </c>
      <c r="O409" s="13"/>
      <c r="P409" s="7">
        <f t="shared" si="177"/>
        <v>4.7903240941078373E-3</v>
      </c>
      <c r="Q409" s="7">
        <f t="shared" si="178"/>
        <v>-7.0389201492823358E-4</v>
      </c>
      <c r="R409" s="6">
        <f t="shared" si="179"/>
        <v>4.0864320791796039E-3</v>
      </c>
      <c r="S409" s="6">
        <f t="shared" si="180"/>
        <v>4.7903240941078373E-3</v>
      </c>
      <c r="T409" s="7">
        <f t="shared" si="181"/>
        <v>3.1110131808059034E-3</v>
      </c>
      <c r="U409" s="7">
        <f t="shared" si="182"/>
        <v>4.6324577577705216E-2</v>
      </c>
      <c r="V409" s="7">
        <f t="shared" si="183"/>
        <v>0.56282314852056925</v>
      </c>
      <c r="W409" s="6">
        <f t="shared" si="184"/>
        <v>0.61225873927908037</v>
      </c>
      <c r="X409" s="6">
        <v>2.2000000000000001E-3</v>
      </c>
      <c r="Y409" s="6">
        <v>0.62438749999999998</v>
      </c>
      <c r="Z409" s="6">
        <f t="shared" si="185"/>
        <v>117.74200427762895</v>
      </c>
      <c r="AA409" s="6">
        <f t="shared" si="187"/>
        <v>85.746912689981997</v>
      </c>
      <c r="AB409" s="6">
        <f t="shared" si="186"/>
        <v>1.9425053706103372</v>
      </c>
    </row>
    <row r="410" spans="5:28">
      <c r="E410" s="12">
        <f t="shared" si="170"/>
        <v>1.2144931273059119</v>
      </c>
      <c r="F410" s="12">
        <f t="shared" si="171"/>
        <v>7226805</v>
      </c>
      <c r="G410" s="6">
        <v>715176</v>
      </c>
      <c r="H410" s="6">
        <v>4817870</v>
      </c>
      <c r="I410" s="12">
        <f t="shared" si="172"/>
        <v>9635740</v>
      </c>
      <c r="J410" s="6">
        <v>1097113.12561</v>
      </c>
      <c r="K410" s="12">
        <f t="shared" si="173"/>
        <v>8776905.0048799999</v>
      </c>
      <c r="L410" s="6">
        <f t="shared" si="174"/>
        <v>72.117959999999997</v>
      </c>
      <c r="M410" s="6">
        <f t="shared" si="175"/>
        <v>5242880</v>
      </c>
      <c r="N410" s="13">
        <f t="shared" si="176"/>
        <v>1.0978516908457461</v>
      </c>
      <c r="O410" s="13"/>
      <c r="P410" s="7">
        <f t="shared" si="177"/>
        <v>5.5025776375198223E-3</v>
      </c>
      <c r="Q410" s="7">
        <f t="shared" si="178"/>
        <v>-7.0342024406187895E-4</v>
      </c>
      <c r="R410" s="6">
        <f t="shared" si="179"/>
        <v>4.7991573934579434E-3</v>
      </c>
      <c r="S410" s="6">
        <f t="shared" si="180"/>
        <v>5.5025776375198223E-3</v>
      </c>
      <c r="T410" s="7">
        <f t="shared" si="181"/>
        <v>3.5735769067875957E-3</v>
      </c>
      <c r="U410" s="7">
        <f t="shared" si="182"/>
        <v>4.6293529369125133E-2</v>
      </c>
      <c r="V410" s="7">
        <f t="shared" si="183"/>
        <v>0.38399888451335196</v>
      </c>
      <c r="W410" s="6">
        <f t="shared" si="184"/>
        <v>0.43386599078926469</v>
      </c>
      <c r="X410" s="6">
        <v>1.5009999999999999E-3</v>
      </c>
      <c r="Y410" s="6">
        <v>0.46804182</v>
      </c>
      <c r="Z410" s="6">
        <f t="shared" si="185"/>
        <v>266.59411309259309</v>
      </c>
      <c r="AA410" s="6">
        <f t="shared" si="187"/>
        <v>219.730672448897</v>
      </c>
      <c r="AB410" s="6">
        <f t="shared" si="186"/>
        <v>7.3018751210597612</v>
      </c>
    </row>
    <row r="411" spans="5:28">
      <c r="E411" s="12">
        <f t="shared" si="170"/>
        <v>1.5507773618013287</v>
      </c>
      <c r="F411" s="12">
        <f t="shared" si="171"/>
        <v>5554167</v>
      </c>
      <c r="G411" s="6">
        <v>1393383</v>
      </c>
      <c r="H411" s="6">
        <v>3702778</v>
      </c>
      <c r="I411" s="12">
        <f t="shared" si="172"/>
        <v>7405556</v>
      </c>
      <c r="J411" s="6">
        <v>1076659.5559080001</v>
      </c>
      <c r="K411" s="12">
        <f t="shared" si="173"/>
        <v>8613276.4472640008</v>
      </c>
      <c r="L411" s="6">
        <f t="shared" si="174"/>
        <v>72.300995999999998</v>
      </c>
      <c r="M411" s="6">
        <f t="shared" si="175"/>
        <v>5242880</v>
      </c>
      <c r="N411" s="13">
        <f t="shared" si="176"/>
        <v>0.85978385174811933</v>
      </c>
      <c r="O411" s="13"/>
      <c r="P411" s="7">
        <f t="shared" si="177"/>
        <v>4.2290106249235392E-3</v>
      </c>
      <c r="Q411" s="7">
        <f t="shared" si="178"/>
        <v>-6.9030632293937122E-4</v>
      </c>
      <c r="R411" s="6">
        <f t="shared" si="179"/>
        <v>3.5387043019841679E-3</v>
      </c>
      <c r="S411" s="6">
        <f t="shared" si="180"/>
        <v>4.2290106249235392E-3</v>
      </c>
      <c r="T411" s="7">
        <f t="shared" si="181"/>
        <v>2.7464755071766483E-3</v>
      </c>
      <c r="U411" s="7">
        <f t="shared" si="182"/>
        <v>4.5430475316083414E-2</v>
      </c>
      <c r="V411" s="7">
        <f t="shared" si="183"/>
        <v>0.56973052352513975</v>
      </c>
      <c r="W411" s="6">
        <f t="shared" si="184"/>
        <v>0.61790747434839977</v>
      </c>
      <c r="X411" s="6">
        <v>2.2269999999999998E-3</v>
      </c>
      <c r="Y411" s="6">
        <v>0.65082683124999985</v>
      </c>
      <c r="Z411" s="6">
        <f t="shared" si="185"/>
        <v>89.897199143400968</v>
      </c>
      <c r="AA411" s="6">
        <f t="shared" si="187"/>
        <v>58.900058463590845</v>
      </c>
      <c r="AB411" s="6">
        <f t="shared" si="186"/>
        <v>5.0580823225087483</v>
      </c>
    </row>
    <row r="412" spans="5:28">
      <c r="E412" s="12">
        <f t="shared" si="170"/>
        <v>1.001432233616097</v>
      </c>
      <c r="F412" s="12">
        <f t="shared" si="171"/>
        <v>8956420.5</v>
      </c>
      <c r="G412" s="6">
        <v>61349</v>
      </c>
      <c r="H412" s="6">
        <v>5970947</v>
      </c>
      <c r="I412" s="12">
        <f t="shared" si="172"/>
        <v>11941894</v>
      </c>
      <c r="J412" s="6">
        <v>1121156.0233150001</v>
      </c>
      <c r="K412" s="12">
        <f t="shared" si="173"/>
        <v>8969248.1865200009</v>
      </c>
      <c r="L412" s="6">
        <f t="shared" si="174"/>
        <v>72.878343999999998</v>
      </c>
      <c r="M412" s="6">
        <f t="shared" si="175"/>
        <v>5242880</v>
      </c>
      <c r="N412" s="13">
        <f t="shared" si="176"/>
        <v>1.3314264196577397</v>
      </c>
      <c r="O412" s="13"/>
      <c r="P412" s="7">
        <f t="shared" si="177"/>
        <v>6.819528014872977E-3</v>
      </c>
      <c r="Q412" s="7">
        <f t="shared" si="178"/>
        <v>-7.1883548299834024E-4</v>
      </c>
      <c r="R412" s="6">
        <f t="shared" si="179"/>
        <v>6.1006925318746368E-3</v>
      </c>
      <c r="S412" s="6">
        <f t="shared" si="180"/>
        <v>6.819528014872977E-3</v>
      </c>
      <c r="T412" s="7">
        <f t="shared" si="181"/>
        <v>4.4288530638752549E-3</v>
      </c>
      <c r="U412" s="7">
        <f t="shared" si="182"/>
        <v>4.7308037868790051E-2</v>
      </c>
      <c r="V412" s="7">
        <f t="shared" si="183"/>
        <v>0.4269781067640136</v>
      </c>
      <c r="W412" s="6">
        <f t="shared" si="184"/>
        <v>0.47871499769667891</v>
      </c>
      <c r="X412" s="6">
        <v>1.6689999999999999E-3</v>
      </c>
      <c r="Y412" s="6">
        <v>0.48478886666722304</v>
      </c>
      <c r="Z412" s="6">
        <f t="shared" si="185"/>
        <v>308.5996413944265</v>
      </c>
      <c r="AA412" s="6">
        <f t="shared" si="187"/>
        <v>265.52981017822873</v>
      </c>
      <c r="AB412" s="6">
        <f t="shared" si="186"/>
        <v>1.2528895336025641</v>
      </c>
    </row>
    <row r="413" spans="5:28">
      <c r="E413" s="12">
        <f t="shared" si="170"/>
        <v>1.3025289282880543</v>
      </c>
      <c r="F413" s="12">
        <f t="shared" si="171"/>
        <v>6877201.5</v>
      </c>
      <c r="G413" s="6">
        <v>917825</v>
      </c>
      <c r="H413" s="6">
        <v>4584801</v>
      </c>
      <c r="I413" s="12">
        <f t="shared" si="172"/>
        <v>9169602</v>
      </c>
      <c r="J413" s="6">
        <v>1119719.237427</v>
      </c>
      <c r="K413" s="12">
        <f t="shared" si="173"/>
        <v>8957753.8994159997</v>
      </c>
      <c r="L413" s="6">
        <f t="shared" si="174"/>
        <v>73.374111999999997</v>
      </c>
      <c r="M413" s="6">
        <f t="shared" si="175"/>
        <v>5242880</v>
      </c>
      <c r="N413" s="13">
        <f t="shared" si="176"/>
        <v>1.0236496897506653</v>
      </c>
      <c r="O413" s="13"/>
      <c r="P413" s="7">
        <f t="shared" si="177"/>
        <v>5.2363852605152314E-3</v>
      </c>
      <c r="Q413" s="7">
        <f t="shared" si="178"/>
        <v>-7.1791427965439171E-4</v>
      </c>
      <c r="R413" s="6">
        <f t="shared" si="179"/>
        <v>4.5184709808608397E-3</v>
      </c>
      <c r="S413" s="6">
        <f t="shared" si="180"/>
        <v>5.2363852605152314E-3</v>
      </c>
      <c r="T413" s="7">
        <f t="shared" si="181"/>
        <v>3.4007017573775703E-3</v>
      </c>
      <c r="U413" s="7">
        <f t="shared" si="182"/>
        <v>4.7247411586822732E-2</v>
      </c>
      <c r="V413" s="7">
        <f t="shared" si="183"/>
        <v>0.42160570398268088</v>
      </c>
      <c r="W413" s="6">
        <f t="shared" si="184"/>
        <v>0.47225381732688121</v>
      </c>
      <c r="X413" s="6">
        <v>1.6479999999999999E-3</v>
      </c>
      <c r="Y413" s="6">
        <v>0.50974138181803197</v>
      </c>
      <c r="Z413" s="6">
        <f t="shared" si="185"/>
        <v>217.74182406039023</v>
      </c>
      <c r="AA413" s="6">
        <f t="shared" si="187"/>
        <v>174.17906437262377</v>
      </c>
      <c r="AB413" s="6">
        <f t="shared" si="186"/>
        <v>7.3542321318799866</v>
      </c>
    </row>
    <row r="414" spans="5:28">
      <c r="E414" s="12">
        <f t="shared" si="170"/>
        <v>1.0145919471944558</v>
      </c>
      <c r="F414" s="12">
        <f t="shared" si="171"/>
        <v>9015720</v>
      </c>
      <c r="G414" s="6">
        <v>83334</v>
      </c>
      <c r="H414" s="6">
        <v>6010480</v>
      </c>
      <c r="I414" s="12">
        <f t="shared" si="172"/>
        <v>12020960</v>
      </c>
      <c r="J414" s="6">
        <v>1143409.6137699999</v>
      </c>
      <c r="K414" s="12">
        <f t="shared" si="173"/>
        <v>9147276.9101599995</v>
      </c>
      <c r="L414" s="6">
        <f t="shared" si="174"/>
        <v>73.792439999999999</v>
      </c>
      <c r="M414" s="6">
        <f t="shared" si="175"/>
        <v>5242880</v>
      </c>
      <c r="N414" s="13">
        <f t="shared" si="176"/>
        <v>1.3141572205656269</v>
      </c>
      <c r="O414" s="13"/>
      <c r="P414" s="7">
        <f t="shared" si="177"/>
        <v>6.8646793788043562E-3</v>
      </c>
      <c r="Q414" s="7">
        <f t="shared" si="178"/>
        <v>-7.3310349753914295E-4</v>
      </c>
      <c r="R414" s="6">
        <f t="shared" si="179"/>
        <v>6.1315758812652129E-3</v>
      </c>
      <c r="S414" s="6">
        <f t="shared" si="180"/>
        <v>6.8646793788043562E-3</v>
      </c>
      <c r="T414" s="7">
        <f t="shared" si="181"/>
        <v>4.4581760252370255E-3</v>
      </c>
      <c r="U414" s="7">
        <f t="shared" si="182"/>
        <v>4.8247045177379336E-2</v>
      </c>
      <c r="V414" s="7">
        <f t="shared" si="183"/>
        <v>0.37811482432427329</v>
      </c>
      <c r="W414" s="6">
        <f t="shared" si="184"/>
        <v>0.43082004552688968</v>
      </c>
      <c r="X414" s="6">
        <v>1.4779999999999999E-3</v>
      </c>
      <c r="Y414" s="6">
        <v>0.44485112727299597</v>
      </c>
      <c r="Z414" s="6">
        <f t="shared" si="185"/>
        <v>364.45733280137728</v>
      </c>
      <c r="AA414" s="6">
        <f t="shared" si="187"/>
        <v>314.8562842533974</v>
      </c>
      <c r="AB414" s="6">
        <f t="shared" si="186"/>
        <v>3.1541072700251247</v>
      </c>
    </row>
    <row r="415" spans="5:28">
      <c r="E415" s="12">
        <f t="shared" si="170"/>
        <v>1.2232550122734656</v>
      </c>
      <c r="F415" s="12">
        <f t="shared" si="171"/>
        <v>7621441.5</v>
      </c>
      <c r="G415" s="6">
        <v>726713</v>
      </c>
      <c r="H415" s="6">
        <v>5080961</v>
      </c>
      <c r="I415" s="12">
        <f t="shared" si="172"/>
        <v>10161922</v>
      </c>
      <c r="J415" s="6">
        <v>1165370.814453</v>
      </c>
      <c r="K415" s="12">
        <f t="shared" si="173"/>
        <v>9322966.5156239998</v>
      </c>
      <c r="L415" s="6">
        <f t="shared" si="174"/>
        <v>75.505792</v>
      </c>
      <c r="M415" s="6">
        <f t="shared" si="175"/>
        <v>5242880</v>
      </c>
      <c r="N415" s="13">
        <f t="shared" si="176"/>
        <v>1.0899880400696524</v>
      </c>
      <c r="O415" s="13"/>
      <c r="P415" s="7">
        <f t="shared" si="177"/>
        <v>5.8030586910212097E-3</v>
      </c>
      <c r="Q415" s="7">
        <f t="shared" si="178"/>
        <v>-7.4718404473498353E-4</v>
      </c>
      <c r="R415" s="6">
        <f t="shared" si="179"/>
        <v>5.0558746462862261E-3</v>
      </c>
      <c r="S415" s="6">
        <f t="shared" si="180"/>
        <v>5.8030586910212097E-3</v>
      </c>
      <c r="T415" s="7">
        <f t="shared" si="181"/>
        <v>3.7687203876170194E-3</v>
      </c>
      <c r="U415" s="7">
        <f t="shared" si="182"/>
        <v>4.9173714875396519E-2</v>
      </c>
      <c r="V415" s="7">
        <f t="shared" si="183"/>
        <v>0.44386280121963068</v>
      </c>
      <c r="W415" s="6">
        <f t="shared" si="184"/>
        <v>0.49680523648264419</v>
      </c>
      <c r="X415" s="6">
        <v>1.735E-3</v>
      </c>
      <c r="Y415" s="6">
        <v>0.52544475000000002</v>
      </c>
      <c r="Z415" s="6">
        <f t="shared" si="185"/>
        <v>234.47024155741846</v>
      </c>
      <c r="AA415" s="6">
        <f t="shared" si="187"/>
        <v>191.40487874848566</v>
      </c>
      <c r="AB415" s="6">
        <f t="shared" si="186"/>
        <v>5.4505280559670313</v>
      </c>
    </row>
    <row r="416" spans="5:28">
      <c r="E416" s="12">
        <f t="shared" si="170"/>
        <v>1.1932312980874444</v>
      </c>
      <c r="F416" s="12">
        <f t="shared" si="171"/>
        <v>8340150</v>
      </c>
      <c r="G416" s="6">
        <v>440020</v>
      </c>
      <c r="H416" s="6">
        <v>5560100</v>
      </c>
      <c r="I416" s="12">
        <f t="shared" si="172"/>
        <v>11120200</v>
      </c>
      <c r="J416" s="6">
        <v>1243966.001343</v>
      </c>
      <c r="K416" s="12">
        <f t="shared" si="173"/>
        <v>9951728.0107439999</v>
      </c>
      <c r="L416" s="6">
        <f t="shared" si="174"/>
        <v>75.521600000000007</v>
      </c>
      <c r="M416" s="6">
        <f t="shared" si="175"/>
        <v>5242880</v>
      </c>
      <c r="N416" s="13">
        <f t="shared" si="176"/>
        <v>1.1174139795615901</v>
      </c>
      <c r="O416" s="13"/>
      <c r="P416" s="7">
        <f t="shared" si="177"/>
        <v>6.3502921254359216E-3</v>
      </c>
      <c r="Q416" s="7">
        <f t="shared" si="178"/>
        <v>-7.9757579035694376E-4</v>
      </c>
      <c r="R416" s="6">
        <f t="shared" si="179"/>
        <v>5.5527163350789777E-3</v>
      </c>
      <c r="S416" s="6">
        <f t="shared" si="180"/>
        <v>6.3502921254359216E-3</v>
      </c>
      <c r="T416" s="7">
        <f t="shared" si="181"/>
        <v>4.1241139672572548E-3</v>
      </c>
      <c r="U416" s="7">
        <f t="shared" si="182"/>
        <v>5.249009903636543E-2</v>
      </c>
      <c r="V416" s="7">
        <f t="shared" si="183"/>
        <v>0.46304995401010463</v>
      </c>
      <c r="W416" s="6">
        <f t="shared" si="184"/>
        <v>0.51966416701372731</v>
      </c>
      <c r="X416" s="6">
        <v>1.81E-3</v>
      </c>
      <c r="Y416" s="6">
        <v>0.55347015384684994</v>
      </c>
      <c r="Z416" s="6">
        <f t="shared" si="185"/>
        <v>250.84486880861445</v>
      </c>
      <c r="AA416" s="6">
        <f t="shared" si="187"/>
        <v>206.77990801541313</v>
      </c>
      <c r="AB416" s="6">
        <f t="shared" si="186"/>
        <v>6.1080053907436263</v>
      </c>
    </row>
    <row r="417" spans="5:28">
      <c r="E417" s="12">
        <f t="shared" si="170"/>
        <v>1.0233232014779174</v>
      </c>
      <c r="F417" s="12">
        <f t="shared" si="171"/>
        <v>9173449.5</v>
      </c>
      <c r="G417" s="6">
        <v>113081</v>
      </c>
      <c r="H417" s="6">
        <v>6115633</v>
      </c>
      <c r="I417" s="12">
        <f t="shared" si="172"/>
        <v>12231266</v>
      </c>
      <c r="J417" s="6">
        <v>1173425.4638670001</v>
      </c>
      <c r="K417" s="12">
        <f t="shared" si="173"/>
        <v>9387403.7109360006</v>
      </c>
      <c r="L417" s="6">
        <f t="shared" si="174"/>
        <v>75.649215999999996</v>
      </c>
      <c r="M417" s="6">
        <f t="shared" si="175"/>
        <v>5242880</v>
      </c>
      <c r="N417" s="13">
        <f t="shared" si="176"/>
        <v>1.302944496330865</v>
      </c>
      <c r="O417" s="13"/>
      <c r="P417" s="7">
        <f t="shared" si="177"/>
        <v>6.9847765475362063E-3</v>
      </c>
      <c r="Q417" s="7">
        <f t="shared" si="178"/>
        <v>-7.5234832845775699E-4</v>
      </c>
      <c r="R417" s="6">
        <f t="shared" si="179"/>
        <v>6.2324282190784498E-3</v>
      </c>
      <c r="S417" s="6">
        <f t="shared" si="180"/>
        <v>6.9847765475362063E-3</v>
      </c>
      <c r="T417" s="7">
        <f t="shared" si="181"/>
        <v>4.5361715569718864E-3</v>
      </c>
      <c r="U417" s="7">
        <f t="shared" si="182"/>
        <v>4.9513586982019707E-2</v>
      </c>
      <c r="V417" s="7">
        <f t="shared" si="183"/>
        <v>0.41751244472071314</v>
      </c>
      <c r="W417" s="6">
        <f t="shared" si="184"/>
        <v>0.47156220325970472</v>
      </c>
      <c r="X417" s="6">
        <v>1.632E-3</v>
      </c>
      <c r="Y417" s="6">
        <v>0.48341199999945594</v>
      </c>
      <c r="Z417" s="6">
        <f t="shared" si="185"/>
        <v>327.98875904020872</v>
      </c>
      <c r="AA417" s="6">
        <f t="shared" si="187"/>
        <v>281.88898401215994</v>
      </c>
      <c r="AB417" s="6">
        <f t="shared" si="186"/>
        <v>2.4512831166302376</v>
      </c>
    </row>
    <row r="418" spans="5:28">
      <c r="E418" s="12">
        <f t="shared" si="170"/>
        <v>1.2960010356155192</v>
      </c>
      <c r="F418" s="12">
        <f t="shared" si="171"/>
        <v>7737582</v>
      </c>
      <c r="G418" s="6">
        <v>735323</v>
      </c>
      <c r="H418" s="6">
        <v>5158388</v>
      </c>
      <c r="I418" s="12">
        <f t="shared" si="172"/>
        <v>10316776</v>
      </c>
      <c r="J418" s="6">
        <v>1253489.2856449999</v>
      </c>
      <c r="K418" s="12">
        <f t="shared" si="173"/>
        <v>10027914.28516</v>
      </c>
      <c r="L418" s="6">
        <f t="shared" si="174"/>
        <v>76.607116000000005</v>
      </c>
      <c r="M418" s="6">
        <f t="shared" si="175"/>
        <v>5242880</v>
      </c>
      <c r="N418" s="13">
        <f t="shared" si="176"/>
        <v>1.0288057622578084</v>
      </c>
      <c r="O418" s="13"/>
      <c r="P418" s="7">
        <f t="shared" si="177"/>
        <v>5.8914894869414496E-3</v>
      </c>
      <c r="Q418" s="7">
        <f t="shared" si="178"/>
        <v>-8.0368169758894309E-4</v>
      </c>
      <c r="R418" s="6">
        <f t="shared" si="179"/>
        <v>5.0878077893525067E-3</v>
      </c>
      <c r="S418" s="6">
        <f t="shared" si="180"/>
        <v>5.8914894869414496E-3</v>
      </c>
      <c r="T418" s="7">
        <f t="shared" si="181"/>
        <v>3.8261506086818969E-3</v>
      </c>
      <c r="U418" s="7">
        <f t="shared" si="182"/>
        <v>5.2891941317925989E-2</v>
      </c>
      <c r="V418" s="7">
        <f t="shared" si="183"/>
        <v>0.54286850961847632</v>
      </c>
      <c r="W418" s="6">
        <f t="shared" si="184"/>
        <v>0.59958660154508425</v>
      </c>
      <c r="X418" s="6">
        <v>2.1220000000000002E-3</v>
      </c>
      <c r="Y418" s="6">
        <v>0.62756028000000008</v>
      </c>
      <c r="Z418" s="6">
        <f t="shared" si="185"/>
        <v>177.6385243610485</v>
      </c>
      <c r="AA418" s="6">
        <f t="shared" si="187"/>
        <v>139.76474030878919</v>
      </c>
      <c r="AB418" s="6">
        <f t="shared" si="186"/>
        <v>4.4575285189999319</v>
      </c>
    </row>
    <row r="419" spans="5:28">
      <c r="E419" s="12">
        <f t="shared" si="170"/>
        <v>1.2409118935190635</v>
      </c>
      <c r="F419" s="12">
        <f t="shared" si="171"/>
        <v>7657558.5</v>
      </c>
      <c r="G419" s="6">
        <v>916428</v>
      </c>
      <c r="H419" s="6">
        <v>5105039</v>
      </c>
      <c r="I419" s="12">
        <f t="shared" si="172"/>
        <v>10210078</v>
      </c>
      <c r="J419" s="6">
        <v>1187794.4272459999</v>
      </c>
      <c r="K419" s="12">
        <f t="shared" si="173"/>
        <v>9502355.4179679994</v>
      </c>
      <c r="L419" s="6">
        <f t="shared" si="174"/>
        <v>79.589027999999999</v>
      </c>
      <c r="M419" s="6">
        <f t="shared" si="175"/>
        <v>5242880</v>
      </c>
      <c r="N419" s="13">
        <f t="shared" si="176"/>
        <v>1.0744786477565098</v>
      </c>
      <c r="O419" s="13"/>
      <c r="P419" s="7">
        <f t="shared" si="177"/>
        <v>5.8305586161657656E-3</v>
      </c>
      <c r="Q419" s="7">
        <f t="shared" si="178"/>
        <v>-7.6156107005297992E-4</v>
      </c>
      <c r="R419" s="6">
        <f t="shared" si="179"/>
        <v>5.0689975461127856E-3</v>
      </c>
      <c r="S419" s="6">
        <f t="shared" si="180"/>
        <v>5.8305586161657656E-3</v>
      </c>
      <c r="T419" s="7">
        <f t="shared" si="181"/>
        <v>3.7865798534726012E-3</v>
      </c>
      <c r="U419" s="7">
        <f t="shared" si="182"/>
        <v>5.0119896406874836E-2</v>
      </c>
      <c r="V419" s="7">
        <f t="shared" si="183"/>
        <v>0.73832163937743756</v>
      </c>
      <c r="W419" s="6">
        <f t="shared" si="184"/>
        <v>0.79222811563778495</v>
      </c>
      <c r="X419" s="6">
        <v>2.8860000000000001E-3</v>
      </c>
      <c r="Y419" s="6">
        <v>0.81191837999999994</v>
      </c>
      <c r="Z419" s="6">
        <f t="shared" si="185"/>
        <v>102.02905807920185</v>
      </c>
      <c r="AA419" s="6">
        <f t="shared" si="187"/>
        <v>75.640940613748626</v>
      </c>
      <c r="AB419" s="6">
        <f t="shared" si="186"/>
        <v>2.4251531739206342</v>
      </c>
    </row>
    <row r="420" spans="5:28">
      <c r="E420" s="12">
        <f t="shared" si="170"/>
        <v>1.3597511837598077</v>
      </c>
      <c r="F420" s="12">
        <f t="shared" si="171"/>
        <v>7494000</v>
      </c>
      <c r="G420" s="6">
        <v>1000000</v>
      </c>
      <c r="H420" s="6">
        <v>4996000</v>
      </c>
      <c r="I420" s="12">
        <f t="shared" si="172"/>
        <v>9992000</v>
      </c>
      <c r="J420" s="6">
        <v>1273746.921387</v>
      </c>
      <c r="K420" s="12">
        <f t="shared" si="173"/>
        <v>10189975.371096</v>
      </c>
      <c r="L420" s="6">
        <f t="shared" si="174"/>
        <v>79.951999999999998</v>
      </c>
      <c r="M420" s="6">
        <f t="shared" si="175"/>
        <v>5242880</v>
      </c>
      <c r="N420" s="13">
        <f t="shared" si="176"/>
        <v>0.98057155548603581</v>
      </c>
      <c r="O420" s="13"/>
      <c r="P420" s="7">
        <f t="shared" si="177"/>
        <v>5.7060231756043715E-3</v>
      </c>
      <c r="Q420" s="7">
        <f t="shared" si="178"/>
        <v>-8.166699945522407E-4</v>
      </c>
      <c r="R420" s="6">
        <f t="shared" si="179"/>
        <v>4.8893531810521307E-3</v>
      </c>
      <c r="S420" s="6">
        <f t="shared" si="180"/>
        <v>5.7060231756043715E-3</v>
      </c>
      <c r="T420" s="7">
        <f t="shared" si="181"/>
        <v>3.7057019442846791E-3</v>
      </c>
      <c r="U420" s="7">
        <f t="shared" si="182"/>
        <v>5.3746727787324852E-2</v>
      </c>
      <c r="V420" s="7">
        <f t="shared" si="183"/>
        <v>0.46100332437912073</v>
      </c>
      <c r="W420" s="6">
        <f t="shared" si="184"/>
        <v>0.5184557541107303</v>
      </c>
      <c r="X420" s="6">
        <v>1.802E-3</v>
      </c>
      <c r="Y420" s="6">
        <v>0.55744870000000002</v>
      </c>
      <c r="Z420" s="6">
        <f t="shared" si="185"/>
        <v>216.64945480601398</v>
      </c>
      <c r="AA420" s="6">
        <f t="shared" si="187"/>
        <v>171.32925533030695</v>
      </c>
      <c r="AB420" s="6">
        <f t="shared" si="186"/>
        <v>6.9948940394460895</v>
      </c>
    </row>
    <row r="421" spans="5:28">
      <c r="E421" s="12">
        <f t="shared" si="170"/>
        <v>1.0553002784401646</v>
      </c>
      <c r="F421" s="12">
        <f t="shared" si="171"/>
        <v>9813498</v>
      </c>
      <c r="G421" s="6">
        <v>94893</v>
      </c>
      <c r="H421" s="6">
        <v>6542332</v>
      </c>
      <c r="I421" s="12">
        <f t="shared" si="172"/>
        <v>13084664</v>
      </c>
      <c r="J421" s="6">
        <v>1294523.3964839999</v>
      </c>
      <c r="K421" s="12">
        <f t="shared" si="173"/>
        <v>10356187.171871999</v>
      </c>
      <c r="L421" s="6">
        <f t="shared" si="174"/>
        <v>80.405844000000002</v>
      </c>
      <c r="M421" s="6">
        <f t="shared" si="175"/>
        <v>5242880</v>
      </c>
      <c r="N421" s="13">
        <f t="shared" si="176"/>
        <v>1.263463452605289</v>
      </c>
      <c r="O421" s="13"/>
      <c r="P421" s="7">
        <f t="shared" si="177"/>
        <v>7.4721172967370094E-3</v>
      </c>
      <c r="Q421" s="7">
        <f t="shared" si="178"/>
        <v>-8.2999094828283384E-4</v>
      </c>
      <c r="R421" s="6">
        <f t="shared" si="179"/>
        <v>6.6421263484541752E-3</v>
      </c>
      <c r="S421" s="6">
        <f t="shared" si="180"/>
        <v>7.4721172967370094E-3</v>
      </c>
      <c r="T421" s="7">
        <f t="shared" si="181"/>
        <v>4.8526686174050985E-3</v>
      </c>
      <c r="U421" s="7">
        <f t="shared" si="182"/>
        <v>5.4623407081044073E-2</v>
      </c>
      <c r="V421" s="7">
        <f t="shared" si="183"/>
        <v>0.43797874103055201</v>
      </c>
      <c r="W421" s="6">
        <f t="shared" si="184"/>
        <v>0.49745481672900116</v>
      </c>
      <c r="X421" s="6">
        <v>1.712E-3</v>
      </c>
      <c r="Y421" s="6">
        <v>0.50693746666609607</v>
      </c>
      <c r="Z421" s="6">
        <f t="shared" si="185"/>
        <v>336.45544957575993</v>
      </c>
      <c r="AA421" s="6">
        <f t="shared" si="187"/>
        <v>287.97466988634199</v>
      </c>
      <c r="AB421" s="6">
        <f t="shared" si="186"/>
        <v>1.8705758719035139</v>
      </c>
    </row>
    <row r="422" spans="5:28">
      <c r="E422" s="12">
        <f t="shared" si="170"/>
        <v>1.001276403340285</v>
      </c>
      <c r="F422" s="12">
        <f t="shared" si="171"/>
        <v>10141650</v>
      </c>
      <c r="G422" s="6">
        <v>25626</v>
      </c>
      <c r="H422" s="6">
        <v>6761100</v>
      </c>
      <c r="I422" s="12">
        <f t="shared" si="172"/>
        <v>13522200</v>
      </c>
      <c r="J422" s="6">
        <v>1269324.3544920001</v>
      </c>
      <c r="K422" s="12">
        <f t="shared" si="173"/>
        <v>10154594.835936001</v>
      </c>
      <c r="L422" s="6">
        <f t="shared" si="174"/>
        <v>81.645719999999997</v>
      </c>
      <c r="M422" s="6">
        <f t="shared" si="175"/>
        <v>5242880</v>
      </c>
      <c r="N422" s="13">
        <f t="shared" si="176"/>
        <v>1.331633631717773</v>
      </c>
      <c r="O422" s="13"/>
      <c r="P422" s="7">
        <f t="shared" si="177"/>
        <v>7.721976239507349E-3</v>
      </c>
      <c r="Q422" s="7">
        <f t="shared" si="178"/>
        <v>-8.1383444094154883E-4</v>
      </c>
      <c r="R422" s="6">
        <f t="shared" si="179"/>
        <v>6.9081417985657999E-3</v>
      </c>
      <c r="S422" s="6">
        <f t="shared" si="180"/>
        <v>7.721976239507349E-3</v>
      </c>
      <c r="T422" s="7">
        <f t="shared" si="181"/>
        <v>5.0149362320862983E-3</v>
      </c>
      <c r="U422" s="7">
        <f t="shared" si="182"/>
        <v>5.356011418690259E-2</v>
      </c>
      <c r="V422" s="7">
        <f t="shared" si="183"/>
        <v>0.8155819079470793</v>
      </c>
      <c r="W422" s="6">
        <f t="shared" si="184"/>
        <v>0.87415695836606822</v>
      </c>
      <c r="X422" s="6">
        <v>3.1879999999999999E-3</v>
      </c>
      <c r="Y422" s="6">
        <v>0.83977716363578392</v>
      </c>
      <c r="Z422" s="6">
        <f t="shared" si="185"/>
        <v>142.22008279508626</v>
      </c>
      <c r="AA422" s="6">
        <f t="shared" si="187"/>
        <v>116.69202630382058</v>
      </c>
      <c r="AB422" s="6">
        <f t="shared" si="186"/>
        <v>4.0939187464253326</v>
      </c>
    </row>
    <row r="423" spans="5:28">
      <c r="E423" s="12">
        <f t="shared" si="170"/>
        <v>1.0717532016847329</v>
      </c>
      <c r="F423" s="12">
        <f t="shared" si="171"/>
        <v>9980098.5</v>
      </c>
      <c r="G423" s="6">
        <v>114919</v>
      </c>
      <c r="H423" s="6">
        <v>6653399</v>
      </c>
      <c r="I423" s="12">
        <f t="shared" si="172"/>
        <v>13306798</v>
      </c>
      <c r="J423" s="6">
        <v>1337025.315063</v>
      </c>
      <c r="K423" s="12">
        <f t="shared" si="173"/>
        <v>10696202.520504</v>
      </c>
      <c r="L423" s="6">
        <f t="shared" si="174"/>
        <v>82.139167999999998</v>
      </c>
      <c r="M423" s="6">
        <f t="shared" si="175"/>
        <v>5242880</v>
      </c>
      <c r="N423" s="13">
        <f t="shared" si="176"/>
        <v>1.2440675066213116</v>
      </c>
      <c r="O423" s="13"/>
      <c r="P423" s="7">
        <f t="shared" si="177"/>
        <v>7.598968953271207E-3</v>
      </c>
      <c r="Q423" s="7">
        <f t="shared" si="178"/>
        <v>-8.572412921553635E-4</v>
      </c>
      <c r="R423" s="6">
        <f t="shared" si="179"/>
        <v>6.7417276611158438E-3</v>
      </c>
      <c r="S423" s="6">
        <f t="shared" si="180"/>
        <v>7.598968953271207E-3</v>
      </c>
      <c r="T423" s="7">
        <f t="shared" si="181"/>
        <v>4.9350507626905009E-3</v>
      </c>
      <c r="U423" s="7">
        <f t="shared" si="182"/>
        <v>5.6416808116955597E-2</v>
      </c>
      <c r="V423" s="7">
        <f t="shared" si="183"/>
        <v>0.44130451418090083</v>
      </c>
      <c r="W423" s="6">
        <f t="shared" si="184"/>
        <v>0.50265637306054689</v>
      </c>
      <c r="X423" s="6">
        <v>1.725E-3</v>
      </c>
      <c r="Y423" s="6">
        <v>0.51862124999999992</v>
      </c>
      <c r="Z423" s="6">
        <f t="shared" si="185"/>
        <v>340.51993932006997</v>
      </c>
      <c r="AA423" s="6">
        <f t="shared" si="187"/>
        <v>290.82479194874458</v>
      </c>
      <c r="AB423" s="6">
        <f t="shared" si="186"/>
        <v>3.0783306583471148</v>
      </c>
    </row>
    <row r="424" spans="5:28">
      <c r="E424" s="12">
        <f t="shared" si="170"/>
        <v>1.0726243538298661</v>
      </c>
      <c r="F424" s="12">
        <f t="shared" si="171"/>
        <v>10072728</v>
      </c>
      <c r="G424" s="6">
        <v>127224</v>
      </c>
      <c r="H424" s="6">
        <v>6715152</v>
      </c>
      <c r="I424" s="12">
        <f t="shared" si="172"/>
        <v>13430304</v>
      </c>
      <c r="J424" s="6">
        <v>1350531.670288</v>
      </c>
      <c r="K424" s="12">
        <f t="shared" si="173"/>
        <v>10804253.362304</v>
      </c>
      <c r="L424" s="6">
        <f t="shared" si="174"/>
        <v>83.126304000000005</v>
      </c>
      <c r="M424" s="6">
        <f t="shared" si="175"/>
        <v>5242880</v>
      </c>
      <c r="N424" s="13">
        <f t="shared" si="176"/>
        <v>1.2430571136787925</v>
      </c>
      <c r="O424" s="13"/>
      <c r="P424" s="7">
        <f t="shared" si="177"/>
        <v>7.6694981864904015E-3</v>
      </c>
      <c r="Q424" s="7">
        <f t="shared" si="178"/>
        <v>-8.6590096768652039E-4</v>
      </c>
      <c r="R424" s="6">
        <f t="shared" si="179"/>
        <v>6.803597218803881E-3</v>
      </c>
      <c r="S424" s="6">
        <f t="shared" si="180"/>
        <v>7.6694981864904015E-3</v>
      </c>
      <c r="T424" s="7">
        <f t="shared" si="181"/>
        <v>4.9808550485522726E-3</v>
      </c>
      <c r="U424" s="7">
        <f t="shared" si="182"/>
        <v>5.6986719129487447E-2</v>
      </c>
      <c r="V424" s="7">
        <f t="shared" si="183"/>
        <v>0.42928056509887047</v>
      </c>
      <c r="W424" s="6">
        <f t="shared" si="184"/>
        <v>0.49124813927691019</v>
      </c>
      <c r="X424" s="6">
        <v>1.678E-3</v>
      </c>
      <c r="Y424" s="6">
        <v>0.50731533333277401</v>
      </c>
      <c r="Z424" s="6">
        <f t="shared" si="185"/>
        <v>357.06187047022655</v>
      </c>
      <c r="AA424" s="6">
        <f t="shared" si="187"/>
        <v>305.45871387389042</v>
      </c>
      <c r="AB424" s="6">
        <f t="shared" si="186"/>
        <v>3.167101997550807</v>
      </c>
    </row>
    <row r="425" spans="5:28">
      <c r="E425" s="12">
        <f t="shared" si="170"/>
        <v>1.0292038048485332</v>
      </c>
      <c r="F425" s="12">
        <f t="shared" si="171"/>
        <v>10345974</v>
      </c>
      <c r="G425" s="6">
        <v>18000</v>
      </c>
      <c r="H425" s="6">
        <v>6897316</v>
      </c>
      <c r="I425" s="12">
        <f t="shared" si="172"/>
        <v>13794632</v>
      </c>
      <c r="J425" s="6">
        <v>1331014.4757079999</v>
      </c>
      <c r="K425" s="12">
        <f t="shared" si="173"/>
        <v>10648115.805663999</v>
      </c>
      <c r="L425" s="6">
        <f t="shared" si="174"/>
        <v>83.127791999999999</v>
      </c>
      <c r="M425" s="6">
        <f t="shared" si="175"/>
        <v>5242880</v>
      </c>
      <c r="N425" s="13">
        <f t="shared" si="176"/>
        <v>1.2954998097092718</v>
      </c>
      <c r="O425" s="13"/>
      <c r="P425" s="7">
        <f t="shared" si="177"/>
        <v>7.8775510299173013E-3</v>
      </c>
      <c r="Q425" s="7">
        <f t="shared" si="178"/>
        <v>-8.533874087340344E-4</v>
      </c>
      <c r="R425" s="6">
        <f t="shared" si="179"/>
        <v>7.0241636211832671E-3</v>
      </c>
      <c r="S425" s="6">
        <f t="shared" si="180"/>
        <v>7.8775510299173013E-3</v>
      </c>
      <c r="T425" s="7">
        <f t="shared" si="181"/>
        <v>5.1159722401012461E-3</v>
      </c>
      <c r="U425" s="7">
        <f t="shared" si="182"/>
        <v>5.6163176142532655E-2</v>
      </c>
      <c r="V425" s="7">
        <f t="shared" si="183"/>
        <v>0.46381744012172355</v>
      </c>
      <c r="W425" s="6">
        <f t="shared" si="184"/>
        <v>0.52509658850435748</v>
      </c>
      <c r="X425" s="6">
        <v>1.8129999999999999E-3</v>
      </c>
      <c r="Y425" s="6">
        <v>0.53183657692279795</v>
      </c>
      <c r="Z425" s="6">
        <f t="shared" si="185"/>
        <v>334.50364202522348</v>
      </c>
      <c r="AA425" s="6">
        <f t="shared" si="187"/>
        <v>287.43318373873512</v>
      </c>
      <c r="AB425" s="6">
        <f t="shared" si="186"/>
        <v>1.2673044147204009</v>
      </c>
    </row>
    <row r="426" spans="5:28">
      <c r="E426" s="12">
        <f t="shared" si="170"/>
        <v>1.2516792032498769</v>
      </c>
      <c r="F426" s="12">
        <f t="shared" si="171"/>
        <v>8938923</v>
      </c>
      <c r="G426" s="6">
        <v>659033</v>
      </c>
      <c r="H426" s="6">
        <v>5959282</v>
      </c>
      <c r="I426" s="12">
        <f t="shared" si="172"/>
        <v>11918564</v>
      </c>
      <c r="J426" s="6">
        <v>1398583.002319</v>
      </c>
      <c r="K426" s="12">
        <f t="shared" si="173"/>
        <v>11188664.018552</v>
      </c>
      <c r="L426" s="6">
        <f t="shared" si="174"/>
        <v>84.692043999999996</v>
      </c>
      <c r="M426" s="6">
        <f t="shared" si="175"/>
        <v>5242880</v>
      </c>
      <c r="N426" s="13">
        <f t="shared" si="176"/>
        <v>1.0652356689089733</v>
      </c>
      <c r="O426" s="13"/>
      <c r="P426" s="7">
        <f t="shared" si="177"/>
        <v>6.8062052045560388E-3</v>
      </c>
      <c r="Q426" s="7">
        <f t="shared" si="178"/>
        <v>-8.9670934917038172E-4</v>
      </c>
      <c r="R426" s="6">
        <f t="shared" si="179"/>
        <v>5.9094958553856571E-3</v>
      </c>
      <c r="S426" s="6">
        <f t="shared" si="180"/>
        <v>6.8062052045560388E-3</v>
      </c>
      <c r="T426" s="7">
        <f t="shared" si="181"/>
        <v>4.4202007393796417E-3</v>
      </c>
      <c r="U426" s="7">
        <f t="shared" si="182"/>
        <v>5.9014281920121148E-2</v>
      </c>
      <c r="V426" s="7">
        <f t="shared" si="183"/>
        <v>0.49221442625162504</v>
      </c>
      <c r="W426" s="6">
        <f t="shared" si="184"/>
        <v>0.55564890891112584</v>
      </c>
      <c r="X426" s="6">
        <v>1.9239999999999999E-3</v>
      </c>
      <c r="Y426" s="6">
        <v>0.58976097142939599</v>
      </c>
      <c r="Z426" s="6">
        <f t="shared" si="185"/>
        <v>253.75286925966941</v>
      </c>
      <c r="AA426" s="6">
        <f t="shared" si="187"/>
        <v>207.14635423002377</v>
      </c>
      <c r="AB426" s="6">
        <f t="shared" si="186"/>
        <v>5.7840488216087245</v>
      </c>
    </row>
    <row r="427" spans="5:28">
      <c r="E427" s="12">
        <f t="shared" si="170"/>
        <v>1.1946766426496715</v>
      </c>
      <c r="F427" s="12">
        <f t="shared" si="171"/>
        <v>9263065.5</v>
      </c>
      <c r="G427" s="6">
        <v>643994</v>
      </c>
      <c r="H427" s="6">
        <v>6175377</v>
      </c>
      <c r="I427" s="12">
        <f t="shared" si="172"/>
        <v>12350754</v>
      </c>
      <c r="J427" s="6">
        <v>1383295.999023</v>
      </c>
      <c r="K427" s="12">
        <f t="shared" si="173"/>
        <v>11066367.992184</v>
      </c>
      <c r="L427" s="6">
        <f t="shared" si="174"/>
        <v>86.984403999999998</v>
      </c>
      <c r="M427" s="6">
        <f t="shared" si="175"/>
        <v>5242880</v>
      </c>
      <c r="N427" s="13">
        <f t="shared" si="176"/>
        <v>1.1160621089704537</v>
      </c>
      <c r="O427" s="13"/>
      <c r="P427" s="7">
        <f t="shared" si="177"/>
        <v>7.0530112650308641E-3</v>
      </c>
      <c r="Q427" s="7">
        <f t="shared" si="178"/>
        <v>-8.8690800112482978E-4</v>
      </c>
      <c r="R427" s="6">
        <f t="shared" si="179"/>
        <v>6.1661032639060342E-3</v>
      </c>
      <c r="S427" s="6">
        <f t="shared" si="180"/>
        <v>7.0530112650308641E-3</v>
      </c>
      <c r="T427" s="7">
        <f t="shared" si="181"/>
        <v>4.5804856996779202E-3</v>
      </c>
      <c r="U427" s="7">
        <f t="shared" si="182"/>
        <v>5.8369235097209607E-2</v>
      </c>
      <c r="V427" s="7">
        <f t="shared" si="183"/>
        <v>0.9255882506124633</v>
      </c>
      <c r="W427" s="6">
        <f t="shared" si="184"/>
        <v>0.98853797140935085</v>
      </c>
      <c r="X427" s="6">
        <v>3.6180000000000001E-3</v>
      </c>
      <c r="Y427" s="6">
        <v>0.96177572307775794</v>
      </c>
      <c r="Z427" s="6">
        <f t="shared" si="185"/>
        <v>94.942268242975786</v>
      </c>
      <c r="AA427" s="6">
        <f t="shared" si="187"/>
        <v>70.428503701106521</v>
      </c>
      <c r="AB427" s="6">
        <f t="shared" si="186"/>
        <v>2.7825872175221487</v>
      </c>
    </row>
    <row r="428" spans="5:28">
      <c r="E428" s="12">
        <f t="shared" si="170"/>
        <v>1.1187614724887265</v>
      </c>
      <c r="F428" s="12">
        <f t="shared" si="171"/>
        <v>9873825</v>
      </c>
      <c r="G428" s="6">
        <v>448695</v>
      </c>
      <c r="H428" s="6">
        <v>6582550</v>
      </c>
      <c r="I428" s="12">
        <f t="shared" si="172"/>
        <v>13165100</v>
      </c>
      <c r="J428" s="6">
        <v>1380806.874512</v>
      </c>
      <c r="K428" s="12">
        <f t="shared" si="173"/>
        <v>11046454.996096</v>
      </c>
      <c r="L428" s="6">
        <f t="shared" si="174"/>
        <v>87.964500000000001</v>
      </c>
      <c r="M428" s="6">
        <f t="shared" si="175"/>
        <v>5242880</v>
      </c>
      <c r="N428" s="13">
        <f t="shared" si="176"/>
        <v>1.1917941099341611</v>
      </c>
      <c r="O428" s="13"/>
      <c r="P428" s="7">
        <f t="shared" si="177"/>
        <v>7.5180510117242904E-3</v>
      </c>
      <c r="Q428" s="7">
        <f t="shared" si="178"/>
        <v>-8.8531208496071085E-4</v>
      </c>
      <c r="R428" s="6">
        <f t="shared" si="179"/>
        <v>6.6327389267635799E-3</v>
      </c>
      <c r="S428" s="6">
        <f t="shared" si="180"/>
        <v>7.5180510117242904E-3</v>
      </c>
      <c r="T428" s="7">
        <f t="shared" si="181"/>
        <v>4.8824996664033459E-3</v>
      </c>
      <c r="U428" s="7">
        <f t="shared" si="182"/>
        <v>5.8264204580334399E-2</v>
      </c>
      <c r="V428" s="7">
        <f t="shared" si="183"/>
        <v>0.68152766711763468</v>
      </c>
      <c r="W428" s="6">
        <f t="shared" si="184"/>
        <v>0.74467437136437242</v>
      </c>
      <c r="X428" s="6">
        <v>2.6640000000000001E-3</v>
      </c>
      <c r="Y428" s="6">
        <v>0.74227919999911207</v>
      </c>
      <c r="Z428" s="6">
        <f t="shared" si="185"/>
        <v>182.20912206172258</v>
      </c>
      <c r="AA428" s="6">
        <f t="shared" si="187"/>
        <v>148.97668644007433</v>
      </c>
      <c r="AB428" s="6">
        <f t="shared" si="186"/>
        <v>0.32267795800599242</v>
      </c>
    </row>
    <row r="429" spans="5:28">
      <c r="E429" s="12">
        <f t="shared" si="170"/>
        <v>1.200202496975229</v>
      </c>
      <c r="F429" s="12">
        <f t="shared" si="171"/>
        <v>9800659.5</v>
      </c>
      <c r="G429" s="6">
        <v>524288</v>
      </c>
      <c r="H429" s="6">
        <v>6533773</v>
      </c>
      <c r="I429" s="12">
        <f t="shared" si="172"/>
        <v>13067546</v>
      </c>
      <c r="J429" s="6">
        <v>1470347.000488</v>
      </c>
      <c r="K429" s="12">
        <f t="shared" si="173"/>
        <v>11762776.003904</v>
      </c>
      <c r="L429" s="6">
        <f t="shared" si="174"/>
        <v>88.891036</v>
      </c>
      <c r="M429" s="6">
        <f t="shared" si="175"/>
        <v>5242880</v>
      </c>
      <c r="N429" s="13">
        <f t="shared" si="176"/>
        <v>1.1109236455461664</v>
      </c>
      <c r="O429" s="13"/>
      <c r="P429" s="7">
        <f t="shared" si="177"/>
        <v>7.4623419059523816E-3</v>
      </c>
      <c r="Q429" s="7">
        <f t="shared" si="178"/>
        <v>-9.4272123976628266E-4</v>
      </c>
      <c r="R429" s="6">
        <f t="shared" si="179"/>
        <v>6.5196206661860987E-3</v>
      </c>
      <c r="S429" s="6">
        <f t="shared" si="180"/>
        <v>7.4623419059523816E-3</v>
      </c>
      <c r="T429" s="7">
        <f t="shared" si="181"/>
        <v>4.8463201180173618E-3</v>
      </c>
      <c r="U429" s="7">
        <f t="shared" si="182"/>
        <v>6.2042418836298581E-2</v>
      </c>
      <c r="V429" s="7">
        <f t="shared" si="183"/>
        <v>0.52956541701708093</v>
      </c>
      <c r="W429" s="6">
        <f t="shared" si="184"/>
        <v>0.59645415597139684</v>
      </c>
      <c r="X429" s="6">
        <v>2.0699999999999998E-3</v>
      </c>
      <c r="Y429" s="6">
        <v>0.62749092857201993</v>
      </c>
      <c r="Z429" s="6">
        <f t="shared" si="185"/>
        <v>260.49960898320688</v>
      </c>
      <c r="AA429" s="6">
        <f t="shared" si="187"/>
        <v>214.95752010560864</v>
      </c>
      <c r="AB429" s="6">
        <f t="shared" si="186"/>
        <v>4.9461707233367385</v>
      </c>
    </row>
    <row r="430" spans="5:28">
      <c r="E430" s="12">
        <f t="shared" si="170"/>
        <v>1.0888462418566582</v>
      </c>
      <c r="F430" s="12">
        <f t="shared" si="171"/>
        <v>11009500.5</v>
      </c>
      <c r="G430" s="6">
        <v>141347</v>
      </c>
      <c r="H430" s="6">
        <v>7339667</v>
      </c>
      <c r="I430" s="12">
        <f t="shared" si="172"/>
        <v>14679334</v>
      </c>
      <c r="J430" s="6">
        <v>1498456.655518</v>
      </c>
      <c r="K430" s="12">
        <f t="shared" si="173"/>
        <v>11987653.244144</v>
      </c>
      <c r="L430" s="6">
        <f t="shared" si="174"/>
        <v>90.902944000000005</v>
      </c>
      <c r="M430" s="6">
        <f t="shared" si="175"/>
        <v>5242880</v>
      </c>
      <c r="N430" s="13">
        <f t="shared" si="176"/>
        <v>1.224537755725533</v>
      </c>
      <c r="O430" s="13"/>
      <c r="P430" s="7">
        <f t="shared" si="177"/>
        <v>8.3827682152158942E-3</v>
      </c>
      <c r="Q430" s="7">
        <f t="shared" si="178"/>
        <v>-9.6074390300869355E-4</v>
      </c>
      <c r="R430" s="6">
        <f t="shared" si="179"/>
        <v>7.4220243122072004E-3</v>
      </c>
      <c r="S430" s="6">
        <f t="shared" si="180"/>
        <v>8.3827682152158942E-3</v>
      </c>
      <c r="T430" s="7">
        <f t="shared" si="181"/>
        <v>5.4440789175944949E-3</v>
      </c>
      <c r="U430" s="7">
        <f t="shared" si="182"/>
        <v>6.3228527278820182E-2</v>
      </c>
      <c r="V430" s="7">
        <f t="shared" si="183"/>
        <v>0.49656351421746581</v>
      </c>
      <c r="W430" s="6">
        <f t="shared" si="184"/>
        <v>0.56523612041388049</v>
      </c>
      <c r="X430" s="6">
        <v>1.941E-3</v>
      </c>
      <c r="Y430" s="6">
        <v>0.58687521428543699</v>
      </c>
      <c r="Z430" s="6">
        <f t="shared" si="185"/>
        <v>331.87883643564629</v>
      </c>
      <c r="AA430" s="6">
        <f t="shared" si="187"/>
        <v>282.38146894421436</v>
      </c>
      <c r="AB430" s="6">
        <f t="shared" si="186"/>
        <v>3.6871711983787989</v>
      </c>
    </row>
    <row r="431" spans="5:28">
      <c r="E431" s="12">
        <f t="shared" si="170"/>
        <v>1.0706273469765202</v>
      </c>
      <c r="F431" s="12">
        <f t="shared" si="171"/>
        <v>11143657.5</v>
      </c>
      <c r="G431" s="6">
        <v>94653</v>
      </c>
      <c r="H431" s="6">
        <v>7429105</v>
      </c>
      <c r="I431" s="12">
        <f t="shared" si="172"/>
        <v>14858210</v>
      </c>
      <c r="J431" s="6">
        <v>1491338.0581050001</v>
      </c>
      <c r="K431" s="12">
        <f t="shared" si="173"/>
        <v>11930704.46484</v>
      </c>
      <c r="L431" s="6">
        <f t="shared" si="174"/>
        <v>91.042320000000004</v>
      </c>
      <c r="M431" s="6">
        <f t="shared" si="175"/>
        <v>5242880</v>
      </c>
      <c r="N431" s="13">
        <f t="shared" si="176"/>
        <v>1.2453757482458316</v>
      </c>
      <c r="O431" s="13"/>
      <c r="P431" s="7">
        <f t="shared" si="177"/>
        <v>8.4849169943951794E-3</v>
      </c>
      <c r="Q431" s="7">
        <f t="shared" si="178"/>
        <v>-9.5617977428509766E-4</v>
      </c>
      <c r="R431" s="6">
        <f t="shared" si="179"/>
        <v>7.5287372201100818E-3</v>
      </c>
      <c r="S431" s="6">
        <f t="shared" si="180"/>
        <v>8.4849169943951794E-3</v>
      </c>
      <c r="T431" s="7">
        <f t="shared" si="181"/>
        <v>5.5104181030414395E-3</v>
      </c>
      <c r="U431" s="7">
        <f t="shared" si="182"/>
        <v>6.2928152603945645E-2</v>
      </c>
      <c r="V431" s="7">
        <f t="shared" si="183"/>
        <v>0.55565994481212555</v>
      </c>
      <c r="W431" s="6">
        <f t="shared" si="184"/>
        <v>0.62409851551911266</v>
      </c>
      <c r="X431" s="6">
        <v>2.1719999999999999E-3</v>
      </c>
      <c r="Y431" s="6">
        <v>0.62721929999999992</v>
      </c>
      <c r="Z431" s="6">
        <f t="shared" si="185"/>
        <v>290.64995370143555</v>
      </c>
      <c r="AA431" s="6">
        <f t="shared" si="187"/>
        <v>246.62694383563911</v>
      </c>
      <c r="AB431" s="6">
        <f t="shared" si="186"/>
        <v>0.4975587455435862</v>
      </c>
    </row>
    <row r="432" spans="5:28">
      <c r="E432" s="12">
        <f t="shared" si="170"/>
        <v>1.4744031487528269</v>
      </c>
      <c r="F432" s="12">
        <f t="shared" si="171"/>
        <v>8914099.5</v>
      </c>
      <c r="G432" s="6">
        <v>1048576</v>
      </c>
      <c r="H432" s="6">
        <v>5942733</v>
      </c>
      <c r="I432" s="12">
        <f t="shared" si="172"/>
        <v>11885466</v>
      </c>
      <c r="J432" s="6">
        <v>1642872.046387</v>
      </c>
      <c r="K432" s="12">
        <f t="shared" si="173"/>
        <v>13142976.371096</v>
      </c>
      <c r="L432" s="6">
        <f t="shared" si="174"/>
        <v>92.284316000000004</v>
      </c>
      <c r="M432" s="6">
        <f t="shared" si="175"/>
        <v>5242880</v>
      </c>
      <c r="N432" s="13">
        <f t="shared" si="176"/>
        <v>0.90432073104372968</v>
      </c>
      <c r="O432" s="13"/>
      <c r="P432" s="7">
        <f t="shared" si="177"/>
        <v>6.7873042883164316E-3</v>
      </c>
      <c r="Q432" s="7">
        <f t="shared" si="178"/>
        <v>-1.0533366421894249E-3</v>
      </c>
      <c r="R432" s="6">
        <f t="shared" si="179"/>
        <v>5.7339676461270065E-3</v>
      </c>
      <c r="S432" s="6">
        <f t="shared" si="180"/>
        <v>6.7873042883164316E-3</v>
      </c>
      <c r="T432" s="7">
        <f t="shared" si="181"/>
        <v>4.4079257871226431E-3</v>
      </c>
      <c r="U432" s="7">
        <f t="shared" si="182"/>
        <v>6.9322245403676777E-2</v>
      </c>
      <c r="V432" s="7">
        <f t="shared" si="183"/>
        <v>0.89667960707481587</v>
      </c>
      <c r="W432" s="6">
        <f t="shared" si="184"/>
        <v>0.97040977826561525</v>
      </c>
      <c r="X432" s="6">
        <v>3.5049999999999999E-3</v>
      </c>
      <c r="Y432" s="6">
        <v>0.98175050000000008</v>
      </c>
      <c r="Z432" s="6">
        <f t="shared" si="185"/>
        <v>93.646342034705626</v>
      </c>
      <c r="AA432" s="6">
        <f t="shared" si="187"/>
        <v>63.593941401626438</v>
      </c>
      <c r="AB432" s="6">
        <f t="shared" si="186"/>
        <v>1.1551531406793099</v>
      </c>
    </row>
    <row r="433" spans="5:28">
      <c r="E433" s="12">
        <f t="shared" si="170"/>
        <v>1.2588733061338526</v>
      </c>
      <c r="F433" s="12">
        <f t="shared" si="171"/>
        <v>9091203</v>
      </c>
      <c r="G433" s="6">
        <v>1039183</v>
      </c>
      <c r="H433" s="6">
        <v>6060802</v>
      </c>
      <c r="I433" s="12">
        <f t="shared" si="172"/>
        <v>12121604</v>
      </c>
      <c r="J433" s="6">
        <v>1430584.0971679999</v>
      </c>
      <c r="K433" s="12">
        <f t="shared" si="173"/>
        <v>11444672.777344</v>
      </c>
      <c r="L433" s="6">
        <f t="shared" si="174"/>
        <v>93.513283999999999</v>
      </c>
      <c r="M433" s="6">
        <f t="shared" si="175"/>
        <v>5242880</v>
      </c>
      <c r="N433" s="13">
        <f t="shared" si="176"/>
        <v>1.0591481500455007</v>
      </c>
      <c r="O433" s="13"/>
      <c r="P433" s="7">
        <f t="shared" si="177"/>
        <v>6.922153057395782E-3</v>
      </c>
      <c r="Q433" s="7">
        <f t="shared" si="178"/>
        <v>-9.1722703091483737E-4</v>
      </c>
      <c r="R433" s="6">
        <f t="shared" si="179"/>
        <v>6.0049260264809449E-3</v>
      </c>
      <c r="S433" s="6">
        <f t="shared" si="180"/>
        <v>6.922153057395782E-3</v>
      </c>
      <c r="T433" s="7">
        <f t="shared" si="181"/>
        <v>4.4955015523067401E-3</v>
      </c>
      <c r="U433" s="7">
        <f t="shared" si="182"/>
        <v>6.0364592648937426E-2</v>
      </c>
      <c r="V433" s="7">
        <f t="shared" si="183"/>
        <v>0.82683837091749068</v>
      </c>
      <c r="W433" s="6">
        <f t="shared" si="184"/>
        <v>0.89169846511873485</v>
      </c>
      <c r="X433" s="6">
        <v>3.2320000000000001E-3</v>
      </c>
      <c r="Y433" s="6">
        <v>0.91113018181788796</v>
      </c>
      <c r="Z433" s="6">
        <f t="shared" si="185"/>
        <v>114.17552776595861</v>
      </c>
      <c r="AA433" s="6">
        <f t="shared" si="187"/>
        <v>85.795978542108443</v>
      </c>
      <c r="AB433" s="6">
        <f t="shared" si="186"/>
        <v>2.1327047536042465</v>
      </c>
    </row>
    <row r="434" spans="5:28">
      <c r="E434" s="12">
        <f t="shared" si="170"/>
        <v>1.6354291376877064</v>
      </c>
      <c r="F434" s="12">
        <f t="shared" si="171"/>
        <v>8271363</v>
      </c>
      <c r="G434" s="6">
        <v>1447360</v>
      </c>
      <c r="H434" s="6">
        <v>5514242</v>
      </c>
      <c r="I434" s="12">
        <f t="shared" si="172"/>
        <v>11028484</v>
      </c>
      <c r="J434" s="6">
        <v>1690903.5073239999</v>
      </c>
      <c r="K434" s="12">
        <f t="shared" si="173"/>
        <v>13527228.058591999</v>
      </c>
      <c r="L434" s="6">
        <f t="shared" si="174"/>
        <v>95.118104000000002</v>
      </c>
      <c r="M434" s="6">
        <f t="shared" si="175"/>
        <v>5242880</v>
      </c>
      <c r="N434" s="13">
        <f t="shared" si="176"/>
        <v>0.81528040720767703</v>
      </c>
      <c r="O434" s="13"/>
      <c r="P434" s="7">
        <f t="shared" si="177"/>
        <v>6.2979168630686545E-3</v>
      </c>
      <c r="Q434" s="7">
        <f t="shared" si="178"/>
        <v>-1.0841322832097324E-3</v>
      </c>
      <c r="R434" s="6">
        <f t="shared" si="179"/>
        <v>5.2137845798589221E-3</v>
      </c>
      <c r="S434" s="6">
        <f t="shared" si="180"/>
        <v>6.2979168630686545E-3</v>
      </c>
      <c r="T434" s="7">
        <f t="shared" si="181"/>
        <v>4.0900995397630579E-3</v>
      </c>
      <c r="U434" s="7">
        <f t="shared" si="182"/>
        <v>7.1348969718266209E-2</v>
      </c>
      <c r="V434" s="7">
        <f t="shared" si="183"/>
        <v>0.75955542179889535</v>
      </c>
      <c r="W434" s="6">
        <f t="shared" si="184"/>
        <v>0.83499449105692458</v>
      </c>
      <c r="X434" s="6">
        <v>2.9689999999999999E-3</v>
      </c>
      <c r="Y434" s="6">
        <v>0.88672154000000003</v>
      </c>
      <c r="Z434" s="6">
        <f t="shared" si="185"/>
        <v>112.12249454592977</v>
      </c>
      <c r="AA434" s="6">
        <f t="shared" si="187"/>
        <v>75.607429432769351</v>
      </c>
      <c r="AB434" s="6">
        <f t="shared" si="186"/>
        <v>5.8335166802280956</v>
      </c>
    </row>
    <row r="435" spans="5:28">
      <c r="E435" s="12">
        <f t="shared" si="170"/>
        <v>2.2122921454690174</v>
      </c>
      <c r="F435" s="12">
        <f t="shared" si="171"/>
        <v>6399754.5</v>
      </c>
      <c r="G435" s="6">
        <v>2216688</v>
      </c>
      <c r="H435" s="6">
        <v>4266503</v>
      </c>
      <c r="I435" s="12">
        <f t="shared" si="172"/>
        <v>8533006</v>
      </c>
      <c r="J435" s="6">
        <v>1769765.82666</v>
      </c>
      <c r="K435" s="12">
        <f t="shared" si="173"/>
        <v>14158126.61328</v>
      </c>
      <c r="L435" s="6">
        <f t="shared" si="174"/>
        <v>95.531796</v>
      </c>
      <c r="M435" s="6">
        <f t="shared" si="175"/>
        <v>5242880</v>
      </c>
      <c r="N435" s="13">
        <f t="shared" si="176"/>
        <v>0.60269315518030719</v>
      </c>
      <c r="O435" s="13"/>
      <c r="P435" s="7">
        <f t="shared" si="177"/>
        <v>4.8728512803814204E-3</v>
      </c>
      <c r="Q435" s="7">
        <f t="shared" si="178"/>
        <v>-1.1346953023001944E-3</v>
      </c>
      <c r="R435" s="6">
        <f t="shared" si="179"/>
        <v>3.7381559780812262E-3</v>
      </c>
      <c r="S435" s="6">
        <f t="shared" si="180"/>
        <v>4.8728512803814204E-3</v>
      </c>
      <c r="T435" s="7">
        <f t="shared" si="181"/>
        <v>3.1646093799832698E-3</v>
      </c>
      <c r="U435" s="7">
        <f t="shared" si="182"/>
        <v>7.4676625737574678E-2</v>
      </c>
      <c r="V435" s="7">
        <f t="shared" si="183"/>
        <v>1.0048951488130891</v>
      </c>
      <c r="W435" s="6">
        <f t="shared" si="184"/>
        <v>1.082736383930647</v>
      </c>
      <c r="X435" s="6">
        <v>3.9280000000000001E-3</v>
      </c>
      <c r="Y435" s="6">
        <v>1.1135094400000001</v>
      </c>
      <c r="Z435" s="6">
        <f t="shared" si="185"/>
        <v>24.054258665514773</v>
      </c>
      <c r="AA435" s="6">
        <f t="shared" si="187"/>
        <v>4.8330962810278475</v>
      </c>
      <c r="AB435" s="6">
        <f t="shared" si="186"/>
        <v>2.7636098055309795</v>
      </c>
    </row>
    <row r="436" spans="5:28">
      <c r="E436" s="12">
        <f t="shared" si="170"/>
        <v>1.0806132491603788</v>
      </c>
      <c r="F436" s="12">
        <f t="shared" si="171"/>
        <v>11499085.5</v>
      </c>
      <c r="G436" s="6">
        <v>221119</v>
      </c>
      <c r="H436" s="6">
        <v>7666057</v>
      </c>
      <c r="I436" s="12">
        <f t="shared" si="172"/>
        <v>15332114</v>
      </c>
      <c r="J436" s="6">
        <v>1553258.018066</v>
      </c>
      <c r="K436" s="12">
        <f t="shared" si="173"/>
        <v>12426064.144528</v>
      </c>
      <c r="L436" s="6">
        <f t="shared" si="174"/>
        <v>96.415064000000001</v>
      </c>
      <c r="M436" s="6">
        <f t="shared" si="175"/>
        <v>5242880</v>
      </c>
      <c r="N436" s="13">
        <f t="shared" si="176"/>
        <v>1.2338672826465105</v>
      </c>
      <c r="O436" s="13"/>
      <c r="P436" s="7">
        <f t="shared" si="177"/>
        <v>8.7555442168743228E-3</v>
      </c>
      <c r="Q436" s="7">
        <f t="shared" si="178"/>
        <v>-9.958801044801732E-4</v>
      </c>
      <c r="R436" s="6">
        <f t="shared" si="179"/>
        <v>7.7596641123941499E-3</v>
      </c>
      <c r="S436" s="6">
        <f t="shared" si="180"/>
        <v>8.7555442168743228E-3</v>
      </c>
      <c r="T436" s="7">
        <f t="shared" si="181"/>
        <v>5.6861734047031973E-3</v>
      </c>
      <c r="U436" s="7">
        <f t="shared" si="182"/>
        <v>6.5540912781612656E-2</v>
      </c>
      <c r="V436" s="7">
        <f t="shared" si="183"/>
        <v>0.5208672410853995</v>
      </c>
      <c r="W436" s="6">
        <f t="shared" si="184"/>
        <v>0.5920943272717154</v>
      </c>
      <c r="X436" s="6">
        <v>2.036E-3</v>
      </c>
      <c r="Y436" s="6">
        <v>0.61783098666598801</v>
      </c>
      <c r="Z436" s="6">
        <f t="shared" si="185"/>
        <v>330.03655289166619</v>
      </c>
      <c r="AA436" s="6">
        <f t="shared" si="187"/>
        <v>281.12299176788554</v>
      </c>
      <c r="AB436" s="6">
        <f t="shared" si="186"/>
        <v>4.1656472319648108</v>
      </c>
    </row>
    <row r="437" spans="5:28">
      <c r="E437" s="12">
        <f t="shared" si="170"/>
        <v>1.0759338887044196</v>
      </c>
      <c r="F437" s="12">
        <f t="shared" si="171"/>
        <v>11720106</v>
      </c>
      <c r="G437" s="6">
        <v>140874</v>
      </c>
      <c r="H437" s="6">
        <v>7813404</v>
      </c>
      <c r="I437" s="12">
        <f t="shared" si="172"/>
        <v>15626808</v>
      </c>
      <c r="J437" s="6">
        <v>1576257.403076</v>
      </c>
      <c r="K437" s="12">
        <f t="shared" si="173"/>
        <v>12610059.224608</v>
      </c>
      <c r="L437" s="6">
        <f t="shared" si="174"/>
        <v>96.578327999999999</v>
      </c>
      <c r="M437" s="6">
        <f t="shared" si="175"/>
        <v>5242880</v>
      </c>
      <c r="N437" s="13">
        <f t="shared" si="176"/>
        <v>1.2392335136305261</v>
      </c>
      <c r="O437" s="13"/>
      <c r="P437" s="7">
        <f t="shared" si="177"/>
        <v>8.9238319264131095E-3</v>
      </c>
      <c r="Q437" s="7">
        <f t="shared" si="178"/>
        <v>-1.0106262893897851E-3</v>
      </c>
      <c r="R437" s="6">
        <f t="shared" si="179"/>
        <v>7.9132056370233243E-3</v>
      </c>
      <c r="S437" s="6">
        <f t="shared" si="180"/>
        <v>8.9238319264131095E-3</v>
      </c>
      <c r="T437" s="7">
        <f t="shared" si="181"/>
        <v>5.7954656513774395E-3</v>
      </c>
      <c r="U437" s="7">
        <f t="shared" si="182"/>
        <v>6.6511389463167508E-2</v>
      </c>
      <c r="V437" s="7">
        <f t="shared" si="183"/>
        <v>0.55207834295790381</v>
      </c>
      <c r="W437" s="6">
        <f t="shared" si="184"/>
        <v>0.62438519807244874</v>
      </c>
      <c r="X437" s="6">
        <v>2.1580000000000002E-3</v>
      </c>
      <c r="Y437" s="6">
        <v>0.64114180000000009</v>
      </c>
      <c r="Z437" s="6">
        <f t="shared" si="185"/>
        <v>313.52325886993088</v>
      </c>
      <c r="AA437" s="6">
        <f t="shared" si="187"/>
        <v>266.69164212341627</v>
      </c>
      <c r="AB437" s="6">
        <f t="shared" si="186"/>
        <v>2.6135563033873863</v>
      </c>
    </row>
    <row r="438" spans="5:28">
      <c r="E438" s="12">
        <f t="shared" si="170"/>
        <v>1.0678136179128874</v>
      </c>
      <c r="F438" s="12">
        <f t="shared" si="171"/>
        <v>11838292.5</v>
      </c>
      <c r="G438" s="6">
        <v>112985</v>
      </c>
      <c r="H438" s="6">
        <v>7892195</v>
      </c>
      <c r="I438" s="12">
        <f t="shared" si="172"/>
        <v>15784390</v>
      </c>
      <c r="J438" s="6">
        <v>1580136.2430420001</v>
      </c>
      <c r="K438" s="12">
        <f t="shared" si="173"/>
        <v>12641089.944336001</v>
      </c>
      <c r="L438" s="6">
        <f t="shared" si="174"/>
        <v>96.966040000000007</v>
      </c>
      <c r="M438" s="6">
        <f t="shared" si="175"/>
        <v>5242880</v>
      </c>
      <c r="N438" s="13">
        <f t="shared" si="176"/>
        <v>1.2486573602043227</v>
      </c>
      <c r="O438" s="13"/>
      <c r="P438" s="7">
        <f t="shared" si="177"/>
        <v>9.0138205717351771E-3</v>
      </c>
      <c r="Q438" s="7">
        <f t="shared" si="178"/>
        <v>-1.0131132294252929E-3</v>
      </c>
      <c r="R438" s="6">
        <f t="shared" si="179"/>
        <v>8.0007073423098846E-3</v>
      </c>
      <c r="S438" s="6">
        <f t="shared" si="180"/>
        <v>9.0138205717351771E-3</v>
      </c>
      <c r="T438" s="7">
        <f t="shared" si="181"/>
        <v>5.8539075973126145E-3</v>
      </c>
      <c r="U438" s="7">
        <f t="shared" si="182"/>
        <v>6.667506008900595E-2</v>
      </c>
      <c r="V438" s="7">
        <f t="shared" si="183"/>
        <v>0.53570530591003263</v>
      </c>
      <c r="W438" s="6">
        <f t="shared" si="184"/>
        <v>0.60823427359635118</v>
      </c>
      <c r="X438" s="6">
        <v>2.0939999999999999E-3</v>
      </c>
      <c r="Y438" s="6">
        <v>0.62620372000069802</v>
      </c>
      <c r="Z438" s="6">
        <f t="shared" si="185"/>
        <v>330.45943513539527</v>
      </c>
      <c r="AA438" s="6">
        <f t="shared" si="187"/>
        <v>282.07771453246824</v>
      </c>
      <c r="AB438" s="6">
        <f t="shared" si="186"/>
        <v>2.8695847422188425</v>
      </c>
    </row>
    <row r="439" spans="5:28">
      <c r="E439" s="12">
        <f t="shared" si="170"/>
        <v>1.1329387694814015</v>
      </c>
      <c r="F439" s="12">
        <f t="shared" si="171"/>
        <v>11219014.5</v>
      </c>
      <c r="G439" s="6">
        <v>445315</v>
      </c>
      <c r="H439" s="6">
        <v>7479343</v>
      </c>
      <c r="I439" s="12">
        <f t="shared" si="172"/>
        <v>14958686</v>
      </c>
      <c r="J439" s="6">
        <v>1588807.060303</v>
      </c>
      <c r="K439" s="12">
        <f t="shared" si="173"/>
        <v>12710456.482424</v>
      </c>
      <c r="L439" s="6">
        <f t="shared" si="174"/>
        <v>98.658416000000003</v>
      </c>
      <c r="M439" s="6">
        <f t="shared" si="175"/>
        <v>5242880</v>
      </c>
      <c r="N439" s="13">
        <f t="shared" si="176"/>
        <v>1.1768803127318714</v>
      </c>
      <c r="O439" s="13"/>
      <c r="P439" s="7">
        <f t="shared" si="177"/>
        <v>8.5422947350469024E-3</v>
      </c>
      <c r="Q439" s="7">
        <f t="shared" si="178"/>
        <v>-1.0186725726247987E-3</v>
      </c>
      <c r="R439" s="6">
        <f t="shared" si="179"/>
        <v>7.5236221624221042E-3</v>
      </c>
      <c r="S439" s="6">
        <f t="shared" si="180"/>
        <v>8.5422947350469024E-3</v>
      </c>
      <c r="T439" s="7">
        <f t="shared" si="181"/>
        <v>5.5476813244739803E-3</v>
      </c>
      <c r="U439" s="7">
        <f t="shared" si="182"/>
        <v>6.7040931870280318E-2</v>
      </c>
      <c r="V439" s="7">
        <f t="shared" si="183"/>
        <v>0.64929325042963837</v>
      </c>
      <c r="W439" s="6">
        <f t="shared" si="184"/>
        <v>0.72188186362439266</v>
      </c>
      <c r="X439" s="6">
        <v>2.5379999999999999E-3</v>
      </c>
      <c r="Y439" s="6">
        <v>0.74036632499999988</v>
      </c>
      <c r="Z439" s="6">
        <f t="shared" si="185"/>
        <v>236.57583668427515</v>
      </c>
      <c r="AA439" s="6">
        <f t="shared" si="187"/>
        <v>196.43901349180868</v>
      </c>
      <c r="AB439" s="6">
        <f t="shared" si="186"/>
        <v>2.4966642527409957</v>
      </c>
    </row>
    <row r="440" spans="5:28">
      <c r="E440" s="12">
        <f t="shared" si="170"/>
        <v>1.0653863641038364</v>
      </c>
      <c r="F440" s="12">
        <f t="shared" si="171"/>
        <v>12129051</v>
      </c>
      <c r="G440" s="6">
        <v>121728</v>
      </c>
      <c r="H440" s="6">
        <v>8086034</v>
      </c>
      <c r="I440" s="12">
        <f t="shared" si="172"/>
        <v>16172068</v>
      </c>
      <c r="J440" s="6">
        <v>1615265.6931149999</v>
      </c>
      <c r="K440" s="12">
        <f t="shared" si="173"/>
        <v>12922125.544919999</v>
      </c>
      <c r="L440" s="6">
        <f t="shared" si="174"/>
        <v>99.466967999999994</v>
      </c>
      <c r="M440" s="6">
        <f t="shared" si="175"/>
        <v>5242880</v>
      </c>
      <c r="N440" s="13">
        <f t="shared" si="176"/>
        <v>1.251502157581005</v>
      </c>
      <c r="O440" s="13"/>
      <c r="P440" s="7">
        <f t="shared" si="177"/>
        <v>9.2352076466623127E-3</v>
      </c>
      <c r="Q440" s="7">
        <f t="shared" si="178"/>
        <v>-1.0356366736967027E-3</v>
      </c>
      <c r="R440" s="6">
        <f t="shared" si="179"/>
        <v>8.1995709729656106E-3</v>
      </c>
      <c r="S440" s="6">
        <f t="shared" si="180"/>
        <v>9.2352076466623127E-3</v>
      </c>
      <c r="T440" s="7">
        <f t="shared" si="181"/>
        <v>5.9976845306949607E-3</v>
      </c>
      <c r="U440" s="7">
        <f t="shared" si="182"/>
        <v>6.8157374164659196E-2</v>
      </c>
      <c r="V440" s="7">
        <f t="shared" si="183"/>
        <v>0.59659253743180329</v>
      </c>
      <c r="W440" s="6">
        <f t="shared" si="184"/>
        <v>0.6707475961271574</v>
      </c>
      <c r="X440" s="6">
        <v>2.3319999999999999E-3</v>
      </c>
      <c r="Y440" s="6">
        <v>0.67964082353037203</v>
      </c>
      <c r="Z440" s="6">
        <f t="shared" si="185"/>
        <v>296.02091109186591</v>
      </c>
      <c r="AA440" s="6">
        <f t="shared" si="187"/>
        <v>251.61110518720457</v>
      </c>
      <c r="AB440" s="6">
        <f t="shared" si="186"/>
        <v>1.3085187197877628</v>
      </c>
    </row>
    <row r="441" spans="5:28">
      <c r="E441" s="12">
        <f t="shared" si="170"/>
        <v>1.0753050891072142</v>
      </c>
      <c r="F441" s="12">
        <f t="shared" si="171"/>
        <v>12277704</v>
      </c>
      <c r="G441" s="6">
        <v>161070</v>
      </c>
      <c r="H441" s="6">
        <v>8185136</v>
      </c>
      <c r="I441" s="12">
        <f t="shared" si="172"/>
        <v>16370272</v>
      </c>
      <c r="J441" s="6">
        <v>1650284.6992190001</v>
      </c>
      <c r="K441" s="12">
        <f t="shared" si="173"/>
        <v>13202277.593752</v>
      </c>
      <c r="L441" s="6">
        <f t="shared" si="174"/>
        <v>101.443032</v>
      </c>
      <c r="M441" s="6">
        <f t="shared" si="175"/>
        <v>5242880</v>
      </c>
      <c r="N441" s="13">
        <f t="shared" si="176"/>
        <v>1.2399581726525171</v>
      </c>
      <c r="O441" s="13"/>
      <c r="P441" s="7">
        <f t="shared" si="177"/>
        <v>9.348393857380637E-3</v>
      </c>
      <c r="Q441" s="7">
        <f t="shared" si="178"/>
        <v>-1.0580893061969147E-3</v>
      </c>
      <c r="R441" s="6">
        <f t="shared" si="179"/>
        <v>8.290304551183722E-3</v>
      </c>
      <c r="S441" s="6">
        <f t="shared" si="180"/>
        <v>9.348393857380637E-3</v>
      </c>
      <c r="T441" s="7">
        <f t="shared" si="181"/>
        <v>6.0711918313519856E-3</v>
      </c>
      <c r="U441" s="7">
        <f t="shared" si="182"/>
        <v>6.963502797237546E-2</v>
      </c>
      <c r="V441" s="7">
        <f t="shared" si="183"/>
        <v>0.62089626429973699</v>
      </c>
      <c r="W441" s="6">
        <f t="shared" si="184"/>
        <v>0.69660248410346448</v>
      </c>
      <c r="X441" s="6">
        <v>2.4269999999999999E-3</v>
      </c>
      <c r="Y441" s="6">
        <v>0.71260765000080895</v>
      </c>
      <c r="Z441" s="6">
        <f t="shared" si="185"/>
        <v>285.18310083974609</v>
      </c>
      <c r="AA441" s="6">
        <f t="shared" si="187"/>
        <v>241.58650808338368</v>
      </c>
      <c r="AB441" s="6">
        <f t="shared" si="186"/>
        <v>2.2459997303321533</v>
      </c>
    </row>
    <row r="442" spans="5:28">
      <c r="E442" s="12">
        <f t="shared" si="170"/>
        <v>1.7050004405309478</v>
      </c>
      <c r="F442" s="12">
        <f t="shared" si="171"/>
        <v>7867815</v>
      </c>
      <c r="G442" s="6">
        <v>1971281</v>
      </c>
      <c r="H442" s="6">
        <v>5245210</v>
      </c>
      <c r="I442" s="12">
        <f t="shared" si="172"/>
        <v>10490420</v>
      </c>
      <c r="J442" s="6">
        <v>1676828.5051269999</v>
      </c>
      <c r="K442" s="12">
        <f t="shared" si="173"/>
        <v>13414628.041015999</v>
      </c>
      <c r="L442" s="6">
        <f t="shared" si="174"/>
        <v>102.36814</v>
      </c>
      <c r="M442" s="6">
        <f t="shared" si="175"/>
        <v>5242880</v>
      </c>
      <c r="N442" s="13">
        <f t="shared" si="176"/>
        <v>0.78201348318603658</v>
      </c>
      <c r="O442" s="13"/>
      <c r="P442" s="7">
        <f t="shared" si="177"/>
        <v>5.9906504845700171E-3</v>
      </c>
      <c r="Q442" s="7">
        <f t="shared" si="178"/>
        <v>-1.0751080164778212E-3</v>
      </c>
      <c r="R442" s="6">
        <f t="shared" si="179"/>
        <v>4.9155424680921954E-3</v>
      </c>
      <c r="S442" s="6">
        <f t="shared" si="180"/>
        <v>5.9906504845700171E-3</v>
      </c>
      <c r="T442" s="7">
        <f t="shared" si="181"/>
        <v>3.8905494185711453E-3</v>
      </c>
      <c r="U442" s="7">
        <f t="shared" si="182"/>
        <v>7.0755064210832747E-2</v>
      </c>
      <c r="V442" s="7">
        <f t="shared" si="183"/>
        <v>0.84346723666923484</v>
      </c>
      <c r="W442" s="6">
        <f t="shared" si="184"/>
        <v>0.91811285029863876</v>
      </c>
      <c r="X442" s="6">
        <v>3.297E-3</v>
      </c>
      <c r="Y442" s="6">
        <v>0.97267494545394606</v>
      </c>
      <c r="Z442" s="6">
        <f t="shared" si="185"/>
        <v>81.700045027904679</v>
      </c>
      <c r="AA442" s="6">
        <f t="shared" si="187"/>
        <v>49.0913699754988</v>
      </c>
      <c r="AB442" s="6">
        <f t="shared" si="186"/>
        <v>5.6094891114773437</v>
      </c>
    </row>
    <row r="443" spans="5:28">
      <c r="E443" s="12">
        <f t="shared" si="170"/>
        <v>1.0679502704785029</v>
      </c>
      <c r="F443" s="12">
        <f t="shared" si="171"/>
        <v>12677092.5</v>
      </c>
      <c r="G443" s="6">
        <v>112985</v>
      </c>
      <c r="H443" s="6">
        <v>8451395</v>
      </c>
      <c r="I443" s="12">
        <f t="shared" si="172"/>
        <v>16902790</v>
      </c>
      <c r="J443" s="6">
        <v>1692313.045532</v>
      </c>
      <c r="K443" s="12">
        <f t="shared" si="173"/>
        <v>13538504.364256</v>
      </c>
      <c r="L443" s="6">
        <f t="shared" si="174"/>
        <v>103.67644</v>
      </c>
      <c r="M443" s="6">
        <f t="shared" si="175"/>
        <v>5242880</v>
      </c>
      <c r="N443" s="13">
        <f t="shared" si="176"/>
        <v>1.2484975847573161</v>
      </c>
      <c r="O443" s="13"/>
      <c r="P443" s="7">
        <f t="shared" si="177"/>
        <v>9.6524931417507811E-3</v>
      </c>
      <c r="Q443" s="7">
        <f t="shared" si="178"/>
        <v>-1.0850360165505714E-3</v>
      </c>
      <c r="R443" s="6">
        <f t="shared" si="179"/>
        <v>8.5674571252002101E-3</v>
      </c>
      <c r="S443" s="6">
        <f t="shared" si="180"/>
        <v>9.6524931417507811E-3</v>
      </c>
      <c r="T443" s="7">
        <f t="shared" si="181"/>
        <v>6.2686851247833898E-3</v>
      </c>
      <c r="U443" s="7">
        <f t="shared" si="182"/>
        <v>7.1408446263488176E-2</v>
      </c>
      <c r="V443" s="7">
        <f t="shared" si="183"/>
        <v>0.5612881762973313</v>
      </c>
      <c r="W443" s="6">
        <f t="shared" si="184"/>
        <v>0.63896530768560289</v>
      </c>
      <c r="X443" s="6">
        <v>2.1940000000000002E-3</v>
      </c>
      <c r="Y443" s="6">
        <v>0.66147728750000001</v>
      </c>
      <c r="Z443" s="6">
        <f t="shared" si="185"/>
        <v>339.9495506723236</v>
      </c>
      <c r="AA443" s="6">
        <f t="shared" si="187"/>
        <v>290.49485529627208</v>
      </c>
      <c r="AB443" s="6">
        <f t="shared" si="186"/>
        <v>3.4032884030651043</v>
      </c>
    </row>
    <row r="444" spans="5:28">
      <c r="E444" s="12">
        <f t="shared" si="170"/>
        <v>1.0734099621569111</v>
      </c>
      <c r="F444" s="12">
        <f t="shared" si="171"/>
        <v>12774750</v>
      </c>
      <c r="G444" s="6">
        <v>116158</v>
      </c>
      <c r="H444" s="6">
        <v>8516500</v>
      </c>
      <c r="I444" s="12">
        <f t="shared" si="172"/>
        <v>17033000</v>
      </c>
      <c r="J444" s="6">
        <v>1714067.9892579999</v>
      </c>
      <c r="K444" s="12">
        <f t="shared" si="173"/>
        <v>13712543.914063999</v>
      </c>
      <c r="L444" s="6">
        <f t="shared" si="174"/>
        <v>104.52115999999999</v>
      </c>
      <c r="M444" s="6">
        <f t="shared" si="175"/>
        <v>5242880</v>
      </c>
      <c r="N444" s="13">
        <f t="shared" si="176"/>
        <v>1.2421473438295021</v>
      </c>
      <c r="O444" s="13"/>
      <c r="P444" s="7">
        <f t="shared" si="177"/>
        <v>9.7268507556114141E-3</v>
      </c>
      <c r="Q444" s="7">
        <f t="shared" si="178"/>
        <v>-1.0989843209396808E-3</v>
      </c>
      <c r="R444" s="6">
        <f t="shared" si="179"/>
        <v>8.627866434671734E-3</v>
      </c>
      <c r="S444" s="6">
        <f t="shared" si="180"/>
        <v>9.7268507556114141E-3</v>
      </c>
      <c r="T444" s="7">
        <f t="shared" si="181"/>
        <v>6.3169757022619039E-3</v>
      </c>
      <c r="U444" s="7">
        <f t="shared" si="182"/>
        <v>7.2326412791090589E-2</v>
      </c>
      <c r="V444" s="7">
        <f t="shared" si="183"/>
        <v>0.60784900040221468</v>
      </c>
      <c r="W444" s="6">
        <f t="shared" si="184"/>
        <v>0.68649238889556718</v>
      </c>
      <c r="X444" s="6">
        <v>2.3760000000000001E-3</v>
      </c>
      <c r="Y444" s="6">
        <v>0.70539247058781607</v>
      </c>
      <c r="Z444" s="6">
        <f t="shared" si="185"/>
        <v>309.37924055603594</v>
      </c>
      <c r="AA444" s="6">
        <f t="shared" si="187"/>
        <v>263.12569169493833</v>
      </c>
      <c r="AB444" s="6">
        <f t="shared" si="186"/>
        <v>2.6793710565834519</v>
      </c>
    </row>
    <row r="445" spans="5:28">
      <c r="E445" s="12">
        <f t="shared" si="170"/>
        <v>1.2097115771241376</v>
      </c>
      <c r="F445" s="12">
        <f t="shared" si="171"/>
        <v>11375064</v>
      </c>
      <c r="G445" s="6">
        <v>683446</v>
      </c>
      <c r="H445" s="6">
        <v>7583376</v>
      </c>
      <c r="I445" s="12">
        <f t="shared" si="172"/>
        <v>15166752</v>
      </c>
      <c r="J445" s="6">
        <v>1720068.326416</v>
      </c>
      <c r="K445" s="12">
        <f t="shared" si="173"/>
        <v>13760546.611328</v>
      </c>
      <c r="L445" s="6">
        <f t="shared" si="174"/>
        <v>104.669432</v>
      </c>
      <c r="M445" s="6">
        <f t="shared" si="175"/>
        <v>5242880</v>
      </c>
      <c r="N445" s="13">
        <f t="shared" si="176"/>
        <v>1.1021910995537327</v>
      </c>
      <c r="O445" s="13"/>
      <c r="P445" s="7">
        <f t="shared" si="177"/>
        <v>8.6611127312493947E-3</v>
      </c>
      <c r="Q445" s="7">
        <f t="shared" si="178"/>
        <v>-1.1028314708184019E-3</v>
      </c>
      <c r="R445" s="6">
        <f t="shared" si="179"/>
        <v>7.5582812604309928E-3</v>
      </c>
      <c r="S445" s="6">
        <f t="shared" si="180"/>
        <v>8.6611127312493947E-3</v>
      </c>
      <c r="T445" s="7">
        <f t="shared" si="181"/>
        <v>5.6248461143798582E-3</v>
      </c>
      <c r="U445" s="7">
        <f t="shared" si="182"/>
        <v>7.257960161726025E-2</v>
      </c>
      <c r="V445" s="7">
        <f t="shared" si="183"/>
        <v>0.77157937088092576</v>
      </c>
      <c r="W445" s="6">
        <f t="shared" si="184"/>
        <v>0.84978381861256591</v>
      </c>
      <c r="X445" s="6">
        <v>3.016E-3</v>
      </c>
      <c r="Y445" s="6">
        <v>0.85657141818154403</v>
      </c>
      <c r="Z445" s="6">
        <f t="shared" si="185"/>
        <v>187.17217278678368</v>
      </c>
      <c r="AA445" s="6">
        <f t="shared" si="187"/>
        <v>150.60614258723453</v>
      </c>
      <c r="AB445" s="6">
        <f t="shared" si="186"/>
        <v>0.79241490258778846</v>
      </c>
    </row>
    <row r="446" spans="5:28">
      <c r="E446" s="12">
        <f t="shared" si="170"/>
        <v>1.2087536473636604</v>
      </c>
      <c r="F446" s="12">
        <f t="shared" si="171"/>
        <v>11400892.5</v>
      </c>
      <c r="G446" s="6">
        <v>685230</v>
      </c>
      <c r="H446" s="6">
        <v>7600595</v>
      </c>
      <c r="I446" s="12">
        <f t="shared" si="172"/>
        <v>15201190</v>
      </c>
      <c r="J446" s="6">
        <v>1722608.799072</v>
      </c>
      <c r="K446" s="12">
        <f t="shared" si="173"/>
        <v>13780870.392576</v>
      </c>
      <c r="L446" s="6">
        <f t="shared" si="174"/>
        <v>104.91173999999999</v>
      </c>
      <c r="M446" s="6">
        <f t="shared" si="175"/>
        <v>5242880</v>
      </c>
      <c r="N446" s="13">
        <f t="shared" si="176"/>
        <v>1.1030645791567093</v>
      </c>
      <c r="O446" s="13"/>
      <c r="P446" s="7">
        <f t="shared" si="177"/>
        <v>8.680778866769958E-3</v>
      </c>
      <c r="Q446" s="7">
        <f t="shared" si="178"/>
        <v>-1.1044603091341612E-3</v>
      </c>
      <c r="R446" s="6">
        <f t="shared" si="179"/>
        <v>7.5763185576357972E-3</v>
      </c>
      <c r="S446" s="6">
        <f t="shared" si="180"/>
        <v>8.680778866769958E-3</v>
      </c>
      <c r="T446" s="7">
        <f t="shared" si="181"/>
        <v>5.6376180282666959E-3</v>
      </c>
      <c r="U446" s="7">
        <f t="shared" si="182"/>
        <v>7.2686798808476616E-2</v>
      </c>
      <c r="V446" s="7">
        <f t="shared" si="183"/>
        <v>0.75674130605629253</v>
      </c>
      <c r="W446" s="6">
        <f t="shared" si="184"/>
        <v>0.83506572289303582</v>
      </c>
      <c r="X446" s="6">
        <v>2.9580000000000001E-3</v>
      </c>
      <c r="Y446" s="6">
        <v>0.84060444000000001</v>
      </c>
      <c r="Z446" s="6">
        <f t="shared" si="185"/>
        <v>193.46784539452187</v>
      </c>
      <c r="AA446" s="6">
        <f t="shared" si="187"/>
        <v>156.12976868275175</v>
      </c>
      <c r="AB446" s="6">
        <f t="shared" si="186"/>
        <v>0.65889696073508552</v>
      </c>
    </row>
    <row r="447" spans="5:28">
      <c r="E447" s="12">
        <f t="shared" si="170"/>
        <v>1.0005999638078822</v>
      </c>
      <c r="F447" s="12">
        <f t="shared" si="171"/>
        <v>13172923.5</v>
      </c>
      <c r="G447" s="6">
        <v>35696</v>
      </c>
      <c r="H447" s="6">
        <v>8781949</v>
      </c>
      <c r="I447" s="12">
        <f t="shared" si="172"/>
        <v>17563898</v>
      </c>
      <c r="J447" s="6">
        <v>1647603.3471679999</v>
      </c>
      <c r="K447" s="12">
        <f t="shared" si="173"/>
        <v>13180826.777344</v>
      </c>
      <c r="L447" s="6">
        <f t="shared" si="174"/>
        <v>106.097308</v>
      </c>
      <c r="M447" s="6">
        <f t="shared" si="175"/>
        <v>5242880</v>
      </c>
      <c r="N447" s="13">
        <f t="shared" si="176"/>
        <v>1.3325338612438096</v>
      </c>
      <c r="O447" s="13"/>
      <c r="P447" s="7">
        <f t="shared" si="177"/>
        <v>1.0030024924134434E-2</v>
      </c>
      <c r="Q447" s="7">
        <f t="shared" si="178"/>
        <v>-1.0563701422655913E-3</v>
      </c>
      <c r="R447" s="6">
        <f t="shared" si="179"/>
        <v>8.9736547818688433E-3</v>
      </c>
      <c r="S447" s="6">
        <f t="shared" si="180"/>
        <v>1.0030024924134434E-2</v>
      </c>
      <c r="T447" s="7">
        <f t="shared" si="181"/>
        <v>6.5138681913348463E-3</v>
      </c>
      <c r="U447" s="7">
        <f t="shared" si="182"/>
        <v>6.9521886267090577E-2</v>
      </c>
      <c r="V447" s="7">
        <f t="shared" si="183"/>
        <v>0.9255882506124633</v>
      </c>
      <c r="W447" s="6">
        <f t="shared" si="184"/>
        <v>1.0016240050708887</v>
      </c>
      <c r="X447" s="6">
        <v>3.6180000000000001E-3</v>
      </c>
      <c r="Y447" s="6">
        <v>0.9759694153851719</v>
      </c>
      <c r="Z447" s="6">
        <f t="shared" si="185"/>
        <v>177.22567507281465</v>
      </c>
      <c r="AA447" s="6">
        <f t="shared" si="187"/>
        <v>148.02804814452304</v>
      </c>
      <c r="AB447" s="6">
        <f t="shared" si="186"/>
        <v>2.6286263976409585</v>
      </c>
    </row>
    <row r="448" spans="5:28">
      <c r="E448" s="12">
        <f t="shared" si="170"/>
        <v>1.0228399989305919</v>
      </c>
      <c r="F448" s="12">
        <f t="shared" si="171"/>
        <v>13151199</v>
      </c>
      <c r="G448" s="6">
        <v>56814</v>
      </c>
      <c r="H448" s="6">
        <v>8767466</v>
      </c>
      <c r="I448" s="12">
        <f t="shared" si="172"/>
        <v>17534932</v>
      </c>
      <c r="J448" s="6">
        <v>1681446.546387</v>
      </c>
      <c r="K448" s="12">
        <f t="shared" si="173"/>
        <v>13451572.371096</v>
      </c>
      <c r="L448" s="6">
        <f t="shared" si="174"/>
        <v>106.345872</v>
      </c>
      <c r="M448" s="6">
        <f t="shared" si="175"/>
        <v>5242880</v>
      </c>
      <c r="N448" s="13">
        <f t="shared" si="176"/>
        <v>1.3035600237841414</v>
      </c>
      <c r="O448" s="13"/>
      <c r="P448" s="7">
        <f t="shared" si="177"/>
        <v>1.0013483624364163E-2</v>
      </c>
      <c r="Q448" s="7">
        <f t="shared" si="178"/>
        <v>-1.0780688995758072E-3</v>
      </c>
      <c r="R448" s="6">
        <f t="shared" si="179"/>
        <v>8.9354147247883552E-3</v>
      </c>
      <c r="S448" s="6">
        <f t="shared" si="180"/>
        <v>1.0013483624364163E-2</v>
      </c>
      <c r="T448" s="7">
        <f t="shared" si="181"/>
        <v>6.5031256610588112E-3</v>
      </c>
      <c r="U448" s="7">
        <f t="shared" si="182"/>
        <v>7.0949926001934532E-2</v>
      </c>
      <c r="V448" s="7">
        <f t="shared" si="183"/>
        <v>1.2561189360163612</v>
      </c>
      <c r="W448" s="6">
        <f t="shared" si="184"/>
        <v>1.3335719876793546</v>
      </c>
      <c r="X448" s="6">
        <v>4.9100000000000003E-3</v>
      </c>
      <c r="Y448" s="6">
        <v>1.2561621250000001</v>
      </c>
      <c r="Z448" s="6">
        <f t="shared" si="185"/>
        <v>103.94060334753894</v>
      </c>
      <c r="AA448" s="6">
        <f t="shared" si="187"/>
        <v>81.984006614834101</v>
      </c>
      <c r="AB448" s="6">
        <f t="shared" si="186"/>
        <v>6.1624101808796734</v>
      </c>
    </row>
    <row r="449" spans="5:28">
      <c r="E449" s="12">
        <f t="shared" si="170"/>
        <v>2.2643024299113863</v>
      </c>
      <c r="F449" s="12">
        <f t="shared" si="171"/>
        <v>7532115</v>
      </c>
      <c r="G449" s="6">
        <v>2394385</v>
      </c>
      <c r="H449" s="6">
        <v>5021410</v>
      </c>
      <c r="I449" s="12">
        <f t="shared" si="172"/>
        <v>10042820</v>
      </c>
      <c r="J449" s="6">
        <v>2131873.2871090001</v>
      </c>
      <c r="K449" s="12">
        <f t="shared" si="173"/>
        <v>17054986.296872001</v>
      </c>
      <c r="L449" s="6">
        <f t="shared" si="174"/>
        <v>108.14462</v>
      </c>
      <c r="M449" s="6">
        <f t="shared" si="175"/>
        <v>5242880</v>
      </c>
      <c r="N449" s="13">
        <f t="shared" si="176"/>
        <v>0.58884949100439443</v>
      </c>
      <c r="O449" s="13"/>
      <c r="P449" s="7">
        <f t="shared" si="177"/>
        <v>5.7350444023642009E-3</v>
      </c>
      <c r="Q449" s="7">
        <f t="shared" si="178"/>
        <v>-1.3668625348852944E-3</v>
      </c>
      <c r="R449" s="6">
        <f t="shared" si="179"/>
        <v>4.3681818674789069E-3</v>
      </c>
      <c r="S449" s="6">
        <f t="shared" si="180"/>
        <v>5.7350444023642009E-3</v>
      </c>
      <c r="T449" s="7">
        <f t="shared" si="181"/>
        <v>3.7245493995297298E-3</v>
      </c>
      <c r="U449" s="7">
        <f t="shared" si="182"/>
        <v>8.9956027618538117E-2</v>
      </c>
      <c r="V449" s="7">
        <f t="shared" si="183"/>
        <v>8.636521214048134</v>
      </c>
      <c r="W449" s="6">
        <f t="shared" si="184"/>
        <v>8.730201791066202</v>
      </c>
      <c r="X449" s="6">
        <v>3.3758999999999997E-2</v>
      </c>
      <c r="Y449" s="6">
        <v>7.5875462437499994</v>
      </c>
      <c r="Z449" s="6">
        <f t="shared" si="185"/>
        <v>83.011806029905514</v>
      </c>
      <c r="AA449" s="6">
        <f t="shared" si="187"/>
        <v>87.060689394001884</v>
      </c>
      <c r="AB449" s="6">
        <f t="shared" si="186"/>
        <v>15.059618888747186</v>
      </c>
    </row>
    <row r="450" spans="5:28">
      <c r="E450" s="12">
        <f t="shared" si="170"/>
        <v>1.0687328259350564</v>
      </c>
      <c r="F450" s="12">
        <f t="shared" si="171"/>
        <v>13327258.5</v>
      </c>
      <c r="G450" s="6">
        <v>133123</v>
      </c>
      <c r="H450" s="6">
        <v>8884839</v>
      </c>
      <c r="I450" s="12">
        <f t="shared" si="172"/>
        <v>17769678</v>
      </c>
      <c r="J450" s="6">
        <v>1780409.829834</v>
      </c>
      <c r="K450" s="12">
        <f t="shared" si="173"/>
        <v>14243278.638672</v>
      </c>
      <c r="L450" s="6">
        <f t="shared" si="174"/>
        <v>109.280528</v>
      </c>
      <c r="M450" s="6">
        <f t="shared" si="175"/>
        <v>5242880</v>
      </c>
      <c r="N450" s="13">
        <f t="shared" si="176"/>
        <v>1.2475834006191142</v>
      </c>
      <c r="O450" s="13"/>
      <c r="P450" s="7">
        <f t="shared" si="177"/>
        <v>1.0147537479085983E-2</v>
      </c>
      <c r="Q450" s="7">
        <f t="shared" si="178"/>
        <v>-1.1415197647331706E-3</v>
      </c>
      <c r="R450" s="6">
        <f t="shared" si="179"/>
        <v>9.0060177143528111E-3</v>
      </c>
      <c r="S450" s="6">
        <f t="shared" si="180"/>
        <v>1.0147537479085983E-2</v>
      </c>
      <c r="T450" s="7">
        <f t="shared" si="181"/>
        <v>6.5901851795348966E-3</v>
      </c>
      <c r="U450" s="7">
        <f t="shared" si="182"/>
        <v>7.5125757611069183E-2</v>
      </c>
      <c r="V450" s="7">
        <f t="shared" si="183"/>
        <v>0.61808214855713417</v>
      </c>
      <c r="W450" s="6">
        <f t="shared" si="184"/>
        <v>0.69979809134773829</v>
      </c>
      <c r="X450" s="6">
        <v>2.4160000000000002E-3</v>
      </c>
      <c r="Y450" s="6">
        <v>0.72314906666747203</v>
      </c>
      <c r="Z450" s="6">
        <f t="shared" si="185"/>
        <v>320.01396850521451</v>
      </c>
      <c r="AA450" s="6">
        <f t="shared" si="187"/>
        <v>272.76563387221898</v>
      </c>
      <c r="AB450" s="6">
        <f t="shared" si="186"/>
        <v>3.2290680298245187</v>
      </c>
    </row>
    <row r="451" spans="5:28">
      <c r="E451" s="12">
        <f t="shared" si="170"/>
        <v>1.0816981985749119</v>
      </c>
      <c r="F451" s="12">
        <f t="shared" si="171"/>
        <v>13415592</v>
      </c>
      <c r="G451" s="6">
        <v>153746</v>
      </c>
      <c r="H451" s="6">
        <v>8943728</v>
      </c>
      <c r="I451" s="12">
        <f t="shared" si="172"/>
        <v>17887456</v>
      </c>
      <c r="J451" s="6">
        <v>1813952.7124020001</v>
      </c>
      <c r="K451" s="12">
        <f t="shared" si="173"/>
        <v>14511621.699216001</v>
      </c>
      <c r="L451" s="6">
        <f t="shared" si="174"/>
        <v>110.39965599999999</v>
      </c>
      <c r="M451" s="6">
        <f t="shared" si="175"/>
        <v>5242880</v>
      </c>
      <c r="N451" s="13">
        <f t="shared" si="176"/>
        <v>1.2326297067795242</v>
      </c>
      <c r="O451" s="13"/>
      <c r="P451" s="7">
        <f t="shared" si="177"/>
        <v>1.0214795685408673E-2</v>
      </c>
      <c r="Q451" s="7">
        <f t="shared" si="178"/>
        <v>-1.1630259723354201E-3</v>
      </c>
      <c r="R451" s="6">
        <f t="shared" si="179"/>
        <v>9.0517697130732527E-3</v>
      </c>
      <c r="S451" s="6">
        <f t="shared" si="180"/>
        <v>1.0214795685408673E-2</v>
      </c>
      <c r="T451" s="7">
        <f t="shared" si="181"/>
        <v>6.6338651398625548E-3</v>
      </c>
      <c r="U451" s="7">
        <f t="shared" si="182"/>
        <v>7.6541125254604991E-2</v>
      </c>
      <c r="V451" s="7">
        <f t="shared" si="183"/>
        <v>0.63445518560500525</v>
      </c>
      <c r="W451" s="6">
        <f t="shared" si="184"/>
        <v>0.71763017599947276</v>
      </c>
      <c r="X451" s="6">
        <v>2.48E-3</v>
      </c>
      <c r="Y451" s="6">
        <v>0.72862400000000005</v>
      </c>
      <c r="Z451" s="6">
        <f t="shared" si="185"/>
        <v>311.8869227987368</v>
      </c>
      <c r="AA451" s="6">
        <f t="shared" si="187"/>
        <v>264.99071423682472</v>
      </c>
      <c r="AB451" s="6">
        <f t="shared" si="186"/>
        <v>1.5088473616745104</v>
      </c>
    </row>
    <row r="452" spans="5:28">
      <c r="E452" s="12">
        <f t="shared" si="170"/>
        <v>1.0188024867618366</v>
      </c>
      <c r="F452" s="12">
        <f t="shared" si="171"/>
        <v>13960603.5</v>
      </c>
      <c r="G452" s="6">
        <v>16783</v>
      </c>
      <c r="H452" s="6">
        <v>9307069</v>
      </c>
      <c r="I452" s="12">
        <f t="shared" si="172"/>
        <v>18614138</v>
      </c>
      <c r="J452" s="6">
        <v>1777887.1953120001</v>
      </c>
      <c r="K452" s="12">
        <f t="shared" si="173"/>
        <v>14223097.562496001</v>
      </c>
      <c r="L452" s="6">
        <f t="shared" si="174"/>
        <v>112.020488</v>
      </c>
      <c r="M452" s="6">
        <f t="shared" si="175"/>
        <v>5242880</v>
      </c>
      <c r="N452" s="13">
        <f t="shared" si="176"/>
        <v>1.3087260294889953</v>
      </c>
      <c r="O452" s="13"/>
      <c r="P452" s="7">
        <f t="shared" si="177"/>
        <v>1.0629774101470977E-2</v>
      </c>
      <c r="Q452" s="7">
        <f t="shared" si="178"/>
        <v>-1.1399023634372401E-3</v>
      </c>
      <c r="R452" s="6">
        <f t="shared" si="179"/>
        <v>9.489871738033737E-3</v>
      </c>
      <c r="S452" s="6">
        <f t="shared" si="180"/>
        <v>1.0629774101470977E-2</v>
      </c>
      <c r="T452" s="7">
        <f t="shared" si="181"/>
        <v>6.903367431723712E-3</v>
      </c>
      <c r="U452" s="7">
        <f t="shared" si="182"/>
        <v>7.501931311359146E-2</v>
      </c>
      <c r="V452" s="7">
        <f t="shared" si="183"/>
        <v>1.6935860196391672</v>
      </c>
      <c r="W452" s="6">
        <f t="shared" si="184"/>
        <v>1.7755087001844825</v>
      </c>
      <c r="X452" s="6">
        <v>6.62E-3</v>
      </c>
      <c r="Y452" s="6">
        <v>1.62081672727032</v>
      </c>
      <c r="Z452" s="6">
        <f t="shared" si="185"/>
        <v>60.570605762401463</v>
      </c>
      <c r="AA452" s="6">
        <f t="shared" si="187"/>
        <v>43.351536828304184</v>
      </c>
      <c r="AB452" s="6">
        <f t="shared" si="186"/>
        <v>9.5440755460788722</v>
      </c>
    </row>
    <row r="453" spans="5:28">
      <c r="E453" s="12">
        <f t="shared" si="170"/>
        <v>1.026471117081647</v>
      </c>
      <c r="F453" s="12">
        <f t="shared" si="171"/>
        <v>13985121</v>
      </c>
      <c r="G453" s="6">
        <v>19242</v>
      </c>
      <c r="H453" s="6">
        <v>9323414</v>
      </c>
      <c r="I453" s="12">
        <f t="shared" si="172"/>
        <v>18646828</v>
      </c>
      <c r="J453" s="6">
        <v>1794415.346924</v>
      </c>
      <c r="K453" s="12">
        <f t="shared" si="173"/>
        <v>14355322.775392</v>
      </c>
      <c r="L453" s="6">
        <f t="shared" si="174"/>
        <v>112.26580800000001</v>
      </c>
      <c r="M453" s="6">
        <f t="shared" si="175"/>
        <v>5242880</v>
      </c>
      <c r="N453" s="13">
        <f t="shared" si="176"/>
        <v>1.2989487099492134</v>
      </c>
      <c r="O453" s="13"/>
      <c r="P453" s="7">
        <f t="shared" si="177"/>
        <v>1.0648442025571308E-2</v>
      </c>
      <c r="Q453" s="7">
        <f t="shared" si="178"/>
        <v>-1.1504994806983615E-3</v>
      </c>
      <c r="R453" s="6">
        <f t="shared" si="179"/>
        <v>9.4979425448729476E-3</v>
      </c>
      <c r="S453" s="6">
        <f t="shared" si="180"/>
        <v>1.0648442025571308E-2</v>
      </c>
      <c r="T453" s="7">
        <f t="shared" si="181"/>
        <v>6.9154910702904316E-3</v>
      </c>
      <c r="U453" s="7">
        <f t="shared" si="182"/>
        <v>7.5716731141146312E-2</v>
      </c>
      <c r="V453" s="7">
        <f t="shared" si="183"/>
        <v>0.70020316250036263</v>
      </c>
      <c r="W453" s="6">
        <f t="shared" si="184"/>
        <v>0.78283538471179936</v>
      </c>
      <c r="X453" s="6">
        <v>2.7369999999999998E-3</v>
      </c>
      <c r="Y453" s="6">
        <v>0.78354835999999983</v>
      </c>
      <c r="Z453" s="6">
        <f t="shared" si="185"/>
        <v>289.05524390103432</v>
      </c>
      <c r="AA453" s="6">
        <f t="shared" si="187"/>
        <v>247.02018797489762</v>
      </c>
      <c r="AB453" s="6">
        <f t="shared" si="186"/>
        <v>9.0993144086277997E-2</v>
      </c>
    </row>
    <row r="454" spans="5:28">
      <c r="E454" s="12">
        <f t="shared" ref="E454:E517" si="188">K454/F454</f>
        <v>1.0706945707069992</v>
      </c>
      <c r="F454" s="12">
        <f t="shared" ref="F454:F517" si="189">H454*1.5</f>
        <v>14630355</v>
      </c>
      <c r="G454" s="6">
        <v>97578</v>
      </c>
      <c r="H454" s="6">
        <v>9753570</v>
      </c>
      <c r="I454" s="12">
        <f t="shared" ref="I454:I517" si="190">2*H454</f>
        <v>19507140</v>
      </c>
      <c r="J454" s="6">
        <v>1958080.2082519999</v>
      </c>
      <c r="K454" s="12">
        <f t="shared" ref="K454:K517" si="191">J454*8</f>
        <v>15664641.666015999</v>
      </c>
      <c r="L454" s="6">
        <f t="shared" ref="L454:L517" si="192">((H454+2*G454)*8+(G454+H454)*4)/1000000</f>
        <v>118.9944</v>
      </c>
      <c r="M454" s="6">
        <f t="shared" ref="M454:M517" si="193">40*2^20/8</f>
        <v>5242880</v>
      </c>
      <c r="N454" s="13">
        <f t="shared" ref="N454:N517" si="194">I454/K454</f>
        <v>1.2452975571295826</v>
      </c>
      <c r="O454" s="13"/>
      <c r="P454" s="7">
        <f t="shared" ref="P454:P517" si="195">$B$32*I454</f>
        <v>1.1139731077838177E-2</v>
      </c>
      <c r="Q454" s="7">
        <f t="shared" ref="Q454:Q517" si="196">$C$32*K454</f>
        <v>-1.2554341260073265E-3</v>
      </c>
      <c r="R454" s="6">
        <f t="shared" ref="R454:R517" si="197">P454+Q454</f>
        <v>9.884296951830851E-3</v>
      </c>
      <c r="S454" s="6">
        <f t="shared" ref="S454:S517" si="198">MAX(P454,Q454)</f>
        <v>1.1139731077838177E-2</v>
      </c>
      <c r="T454" s="7">
        <f t="shared" ref="T454:T517" si="199">$D$32*I454</f>
        <v>7.2345523043868534E-3</v>
      </c>
      <c r="U454" s="7">
        <f t="shared" ref="U454:U517" si="200">$E$32*K454</f>
        <v>8.2622695428437948E-2</v>
      </c>
      <c r="V454" s="7">
        <f t="shared" ref="V454:V517" si="201">X454*$F$32</f>
        <v>0.64340919024055976</v>
      </c>
      <c r="W454" s="6">
        <f t="shared" ref="W454:W517" si="202">SUM(T454:V454)</f>
        <v>0.73326643797338453</v>
      </c>
      <c r="X454" s="6">
        <v>2.5149999999999999E-3</v>
      </c>
      <c r="Y454" s="6">
        <v>0.74522244444416497</v>
      </c>
      <c r="Z454" s="6">
        <f t="shared" ref="Z454:Z517" si="203">ABS(S454-X454)/ABS(X454)*100</f>
        <v>342.93165319436093</v>
      </c>
      <c r="AA454" s="6">
        <f t="shared" si="187"/>
        <v>293.01379530142555</v>
      </c>
      <c r="AB454" s="6">
        <f t="shared" ref="AB454:AB517" si="204">ABS(W454-Y454)/ABS(Y454)*100</f>
        <v>1.6043540502457618</v>
      </c>
    </row>
    <row r="455" spans="5:28">
      <c r="E455" s="12">
        <f t="shared" si="188"/>
        <v>1.255228285072721</v>
      </c>
      <c r="F455" s="12">
        <f t="shared" si="189"/>
        <v>13382683.5</v>
      </c>
      <c r="G455" s="6">
        <v>806529</v>
      </c>
      <c r="H455" s="6">
        <v>8921789</v>
      </c>
      <c r="I455" s="12">
        <f t="shared" si="190"/>
        <v>17843578</v>
      </c>
      <c r="J455" s="6">
        <v>2099790.3574219998</v>
      </c>
      <c r="K455" s="12">
        <f t="shared" si="191"/>
        <v>16798322.859375998</v>
      </c>
      <c r="L455" s="6">
        <f t="shared" si="192"/>
        <v>123.192048</v>
      </c>
      <c r="M455" s="6">
        <f t="shared" si="193"/>
        <v>5242880</v>
      </c>
      <c r="N455" s="13">
        <f t="shared" si="194"/>
        <v>1.0622237796817073</v>
      </c>
      <c r="O455" s="13"/>
      <c r="P455" s="7">
        <f t="shared" si="195"/>
        <v>1.0189738751371528E-2</v>
      </c>
      <c r="Q455" s="7">
        <f t="shared" si="196"/>
        <v>-1.3462923842747071E-3</v>
      </c>
      <c r="R455" s="6">
        <f t="shared" si="197"/>
        <v>8.8434463670968213E-3</v>
      </c>
      <c r="S455" s="6">
        <f t="shared" si="198"/>
        <v>1.0189738751371528E-2</v>
      </c>
      <c r="T455" s="7">
        <f t="shared" si="199"/>
        <v>6.6175922425535756E-3</v>
      </c>
      <c r="U455" s="7">
        <f t="shared" si="200"/>
        <v>8.8602263805998796E-2</v>
      </c>
      <c r="V455" s="7">
        <f t="shared" si="201"/>
        <v>0.73678666715419971</v>
      </c>
      <c r="W455" s="6">
        <f t="shared" si="202"/>
        <v>0.83200652320275204</v>
      </c>
      <c r="X455" s="6">
        <v>2.8800000000000002E-3</v>
      </c>
      <c r="Y455" s="6">
        <v>0.8920224000000001</v>
      </c>
      <c r="Z455" s="6">
        <f t="shared" si="203"/>
        <v>253.81037331151134</v>
      </c>
      <c r="AA455" s="6">
        <f t="shared" ref="AA455:AA518" si="205">ABS(R455-X455)/ABS(X455)*100</f>
        <v>207.06410996863957</v>
      </c>
      <c r="AB455" s="6">
        <f t="shared" si="204"/>
        <v>6.7280683531319472</v>
      </c>
    </row>
    <row r="456" spans="5:28">
      <c r="E456" s="12">
        <f t="shared" si="188"/>
        <v>1.4588252959291856</v>
      </c>
      <c r="F456" s="12">
        <f t="shared" si="189"/>
        <v>11491239</v>
      </c>
      <c r="G456" s="6">
        <v>1585478</v>
      </c>
      <c r="H456" s="6">
        <v>7660826</v>
      </c>
      <c r="I456" s="12">
        <f t="shared" si="190"/>
        <v>15321652</v>
      </c>
      <c r="J456" s="6">
        <v>2095463.766846</v>
      </c>
      <c r="K456" s="12">
        <f t="shared" si="191"/>
        <v>16763710.134768</v>
      </c>
      <c r="L456" s="6">
        <f t="shared" si="192"/>
        <v>123.639472</v>
      </c>
      <c r="M456" s="6">
        <f t="shared" si="193"/>
        <v>5242880</v>
      </c>
      <c r="N456" s="13">
        <f t="shared" si="194"/>
        <v>0.91397738787088867</v>
      </c>
      <c r="O456" s="13"/>
      <c r="P456" s="7">
        <f t="shared" si="195"/>
        <v>8.7495697958912197E-3</v>
      </c>
      <c r="Q456" s="7">
        <f t="shared" si="196"/>
        <v>-1.3435183664201368E-3</v>
      </c>
      <c r="R456" s="6">
        <f t="shared" si="197"/>
        <v>7.4060514294710831E-3</v>
      </c>
      <c r="S456" s="6">
        <f t="shared" si="198"/>
        <v>8.7495697958912197E-3</v>
      </c>
      <c r="T456" s="7">
        <f t="shared" si="199"/>
        <v>5.6822933953215816E-3</v>
      </c>
      <c r="U456" s="7">
        <f t="shared" si="200"/>
        <v>8.8419699999931059E-2</v>
      </c>
      <c r="V456" s="7">
        <f t="shared" si="201"/>
        <v>0.9468220330339211</v>
      </c>
      <c r="W456" s="6">
        <f t="shared" si="202"/>
        <v>1.0409240264291737</v>
      </c>
      <c r="X456" s="6">
        <v>3.7009999999999999E-3</v>
      </c>
      <c r="Y456" s="6">
        <v>1.0887487923079771</v>
      </c>
      <c r="Z456" s="6">
        <f t="shared" si="203"/>
        <v>136.41096449314293</v>
      </c>
      <c r="AA456" s="6">
        <f t="shared" si="205"/>
        <v>100.1094685077299</v>
      </c>
      <c r="AB456" s="6">
        <f t="shared" si="204"/>
        <v>4.3926354928414968</v>
      </c>
    </row>
    <row r="457" spans="5:28">
      <c r="E457" s="12">
        <f t="shared" si="188"/>
        <v>1.0704617090545441</v>
      </c>
      <c r="F457" s="12">
        <f t="shared" si="189"/>
        <v>15251436</v>
      </c>
      <c r="G457" s="6">
        <v>108384</v>
      </c>
      <c r="H457" s="6">
        <v>10167624</v>
      </c>
      <c r="I457" s="12">
        <f t="shared" si="190"/>
        <v>20335248</v>
      </c>
      <c r="J457" s="6">
        <v>2040759.780762</v>
      </c>
      <c r="K457" s="12">
        <f t="shared" si="191"/>
        <v>16326078.246096</v>
      </c>
      <c r="L457" s="6">
        <f t="shared" si="192"/>
        <v>124.179168</v>
      </c>
      <c r="M457" s="6">
        <f t="shared" si="193"/>
        <v>5242880</v>
      </c>
      <c r="N457" s="13">
        <f t="shared" si="194"/>
        <v>1.24556845149647</v>
      </c>
      <c r="O457" s="13"/>
      <c r="P457" s="7">
        <f t="shared" si="195"/>
        <v>1.1612629740758851E-2</v>
      </c>
      <c r="Q457" s="7">
        <f t="shared" si="196"/>
        <v>-1.3084445984156113E-3</v>
      </c>
      <c r="R457" s="6">
        <f t="shared" si="197"/>
        <v>1.030418514234324E-2</v>
      </c>
      <c r="S457" s="6">
        <f t="shared" si="198"/>
        <v>1.1612629740758851E-2</v>
      </c>
      <c r="T457" s="7">
        <f t="shared" si="199"/>
        <v>7.5416701412240926E-3</v>
      </c>
      <c r="U457" s="7">
        <f t="shared" si="200"/>
        <v>8.6111423371684703E-2</v>
      </c>
      <c r="V457" s="7">
        <f t="shared" si="201"/>
        <v>0.66208468562328771</v>
      </c>
      <c r="W457" s="6">
        <f t="shared" si="202"/>
        <v>0.75573777913619655</v>
      </c>
      <c r="X457" s="6">
        <v>2.588E-3</v>
      </c>
      <c r="Y457" s="6">
        <v>0.7782116</v>
      </c>
      <c r="Z457" s="6">
        <f t="shared" si="203"/>
        <v>348.71057730907461</v>
      </c>
      <c r="AA457" s="6">
        <f t="shared" si="205"/>
        <v>298.15243981233539</v>
      </c>
      <c r="AB457" s="6">
        <f t="shared" si="204"/>
        <v>2.8878804766985549</v>
      </c>
    </row>
    <row r="458" spans="5:28">
      <c r="E458" s="12">
        <f t="shared" si="188"/>
        <v>1.0233129693900582</v>
      </c>
      <c r="F458" s="12">
        <f t="shared" si="189"/>
        <v>15447742.5</v>
      </c>
      <c r="G458" s="6">
        <v>66463</v>
      </c>
      <c r="H458" s="6">
        <v>10298495</v>
      </c>
      <c r="I458" s="12">
        <f t="shared" si="190"/>
        <v>20596990</v>
      </c>
      <c r="J458" s="6">
        <v>1975984.406006</v>
      </c>
      <c r="K458" s="12">
        <f t="shared" si="191"/>
        <v>15807875.248048</v>
      </c>
      <c r="L458" s="6">
        <f t="shared" si="192"/>
        <v>124.91119999999999</v>
      </c>
      <c r="M458" s="6">
        <f t="shared" si="193"/>
        <v>5242880</v>
      </c>
      <c r="N458" s="13">
        <f t="shared" si="194"/>
        <v>1.3029575244493008</v>
      </c>
      <c r="O458" s="13"/>
      <c r="P458" s="7">
        <f t="shared" si="195"/>
        <v>1.1762099908696104E-2</v>
      </c>
      <c r="Q458" s="7">
        <f t="shared" si="196"/>
        <v>-1.266913502983013E-3</v>
      </c>
      <c r="R458" s="6">
        <f t="shared" si="197"/>
        <v>1.0495186405713092E-2</v>
      </c>
      <c r="S458" s="6">
        <f t="shared" si="198"/>
        <v>1.1762099908696104E-2</v>
      </c>
      <c r="T458" s="7">
        <f t="shared" si="199"/>
        <v>7.6387415822069754E-3</v>
      </c>
      <c r="U458" s="7">
        <f t="shared" si="200"/>
        <v>8.3378176777815283E-2</v>
      </c>
      <c r="V458" s="7">
        <f t="shared" si="201"/>
        <v>1.0724339266355574</v>
      </c>
      <c r="W458" s="6">
        <f t="shared" si="202"/>
        <v>1.1634508449955796</v>
      </c>
      <c r="X458" s="6">
        <v>4.1920000000000004E-3</v>
      </c>
      <c r="Y458" s="6">
        <v>1.1241826133319361</v>
      </c>
      <c r="Z458" s="6">
        <f t="shared" si="203"/>
        <v>180.58444438683452</v>
      </c>
      <c r="AA458" s="6">
        <f t="shared" si="205"/>
        <v>150.36227112865197</v>
      </c>
      <c r="AB458" s="6">
        <f t="shared" si="204"/>
        <v>3.4930474104431619</v>
      </c>
    </row>
    <row r="459" spans="5:28">
      <c r="E459" s="12">
        <f t="shared" si="188"/>
        <v>1.0860065223790354</v>
      </c>
      <c r="F459" s="12">
        <f t="shared" si="189"/>
        <v>15169644</v>
      </c>
      <c r="G459" s="6">
        <v>179860</v>
      </c>
      <c r="H459" s="6">
        <v>10113096</v>
      </c>
      <c r="I459" s="12">
        <f t="shared" si="190"/>
        <v>20226192</v>
      </c>
      <c r="J459" s="6">
        <v>2059291.5407710001</v>
      </c>
      <c r="K459" s="12">
        <f t="shared" si="191"/>
        <v>16474332.326168001</v>
      </c>
      <c r="L459" s="6">
        <f t="shared" si="192"/>
        <v>124.954352</v>
      </c>
      <c r="M459" s="6">
        <f t="shared" si="193"/>
        <v>5242880</v>
      </c>
      <c r="N459" s="13">
        <f t="shared" si="194"/>
        <v>1.2277397104508148</v>
      </c>
      <c r="O459" s="13"/>
      <c r="P459" s="7">
        <f t="shared" si="195"/>
        <v>1.1550352312472352E-2</v>
      </c>
      <c r="Q459" s="7">
        <f t="shared" si="196"/>
        <v>-1.3203263404567333E-3</v>
      </c>
      <c r="R459" s="6">
        <f t="shared" si="197"/>
        <v>1.0230025972015618E-2</v>
      </c>
      <c r="S459" s="6">
        <f t="shared" si="198"/>
        <v>1.1550352312472352E-2</v>
      </c>
      <c r="T459" s="7">
        <f t="shared" si="199"/>
        <v>7.5012248818930368E-3</v>
      </c>
      <c r="U459" s="7">
        <f t="shared" si="200"/>
        <v>8.6893385191493602E-2</v>
      </c>
      <c r="V459" s="7">
        <f t="shared" si="201"/>
        <v>0.67155034766658828</v>
      </c>
      <c r="W459" s="6">
        <f t="shared" si="202"/>
        <v>0.76594495773997495</v>
      </c>
      <c r="X459" s="6">
        <v>2.6250000000000002E-3</v>
      </c>
      <c r="Y459" s="6">
        <v>0.79047499999912507</v>
      </c>
      <c r="Z459" s="6">
        <f t="shared" si="203"/>
        <v>340.0134214275181</v>
      </c>
      <c r="AA459" s="6">
        <f t="shared" si="205"/>
        <v>289.71527512440446</v>
      </c>
      <c r="AB459" s="6">
        <f t="shared" si="204"/>
        <v>3.1032027906230142</v>
      </c>
    </row>
    <row r="460" spans="5:28">
      <c r="E460" s="12">
        <f t="shared" si="188"/>
        <v>1.3510394694738992</v>
      </c>
      <c r="F460" s="12">
        <f t="shared" si="189"/>
        <v>12870469.5</v>
      </c>
      <c r="G460" s="6">
        <v>1228045</v>
      </c>
      <c r="H460" s="6">
        <v>8580313</v>
      </c>
      <c r="I460" s="12">
        <f t="shared" si="190"/>
        <v>17160626</v>
      </c>
      <c r="J460" s="6">
        <v>2173564.0356450002</v>
      </c>
      <c r="K460" s="12">
        <f t="shared" si="191"/>
        <v>17388512.285160001</v>
      </c>
      <c r="L460" s="6">
        <f t="shared" si="192"/>
        <v>127.52465599999999</v>
      </c>
      <c r="M460" s="6">
        <f t="shared" si="193"/>
        <v>5242880</v>
      </c>
      <c r="N460" s="13">
        <f t="shared" si="194"/>
        <v>0.98689443458860548</v>
      </c>
      <c r="O460" s="13"/>
      <c r="P460" s="7">
        <f t="shared" si="195"/>
        <v>9.7997327525899663E-3</v>
      </c>
      <c r="Q460" s="7">
        <f t="shared" si="196"/>
        <v>-1.3935927925276047E-3</v>
      </c>
      <c r="R460" s="6">
        <f t="shared" si="197"/>
        <v>8.4061399600623612E-3</v>
      </c>
      <c r="S460" s="6">
        <f t="shared" si="198"/>
        <v>9.7997327525899663E-3</v>
      </c>
      <c r="T460" s="7">
        <f t="shared" si="199"/>
        <v>6.3643079597019833E-3</v>
      </c>
      <c r="U460" s="7">
        <f t="shared" si="200"/>
        <v>9.1715200712651837E-2</v>
      </c>
      <c r="V460" s="7">
        <f t="shared" si="201"/>
        <v>1.2996098156747689</v>
      </c>
      <c r="W460" s="6">
        <f t="shared" si="202"/>
        <v>1.3976893243471227</v>
      </c>
      <c r="X460" s="6">
        <v>5.0800000000000003E-3</v>
      </c>
      <c r="Y460" s="6">
        <v>1.3869035000000001</v>
      </c>
      <c r="Z460" s="6">
        <f t="shared" si="203"/>
        <v>92.908125050983585</v>
      </c>
      <c r="AA460" s="6">
        <f t="shared" si="205"/>
        <v>65.475196064219702</v>
      </c>
      <c r="AB460" s="6">
        <f t="shared" si="204"/>
        <v>0.77769104679039369</v>
      </c>
    </row>
    <row r="461" spans="5:28">
      <c r="E461" s="12">
        <f t="shared" si="188"/>
        <v>1.0573187493168748</v>
      </c>
      <c r="F461" s="12">
        <f t="shared" si="189"/>
        <v>15921315</v>
      </c>
      <c r="G461" s="6">
        <v>52804</v>
      </c>
      <c r="H461" s="6">
        <v>10614210</v>
      </c>
      <c r="I461" s="12">
        <f t="shared" si="190"/>
        <v>21228420</v>
      </c>
      <c r="J461" s="6">
        <v>2104238.1079099998</v>
      </c>
      <c r="K461" s="12">
        <f t="shared" si="191"/>
        <v>16833904.863279998</v>
      </c>
      <c r="L461" s="6">
        <f t="shared" si="192"/>
        <v>128.42660000000001</v>
      </c>
      <c r="M461" s="6">
        <f t="shared" si="193"/>
        <v>5242880</v>
      </c>
      <c r="N461" s="13">
        <f t="shared" si="194"/>
        <v>1.2610514418615857</v>
      </c>
      <c r="O461" s="13"/>
      <c r="P461" s="7">
        <f t="shared" si="195"/>
        <v>1.2122683797184083E-2</v>
      </c>
      <c r="Q461" s="7">
        <f t="shared" si="196"/>
        <v>-1.3491440844875322E-3</v>
      </c>
      <c r="R461" s="6">
        <f t="shared" si="197"/>
        <v>1.0773539712696551E-2</v>
      </c>
      <c r="S461" s="6">
        <f t="shared" si="198"/>
        <v>1.2122683797184083E-2</v>
      </c>
      <c r="T461" s="7">
        <f t="shared" si="199"/>
        <v>7.8729180612581839E-3</v>
      </c>
      <c r="U461" s="7">
        <f t="shared" si="200"/>
        <v>8.8789940047433125E-2</v>
      </c>
      <c r="V461" s="7">
        <f t="shared" si="201"/>
        <v>0.80253464404955699</v>
      </c>
      <c r="W461" s="6">
        <f t="shared" si="202"/>
        <v>0.89919750215824834</v>
      </c>
      <c r="X461" s="6">
        <v>3.137E-3</v>
      </c>
      <c r="Y461" s="6">
        <v>0.90308526363693409</v>
      </c>
      <c r="Z461" s="6">
        <f t="shared" si="203"/>
        <v>286.44194444322869</v>
      </c>
      <c r="AA461" s="6">
        <f t="shared" si="205"/>
        <v>243.43448239389707</v>
      </c>
      <c r="AB461" s="6">
        <f t="shared" si="204"/>
        <v>0.43049772100464012</v>
      </c>
    </row>
    <row r="462" spans="5:28">
      <c r="E462" s="12">
        <f t="shared" si="188"/>
        <v>1.0810063490109578</v>
      </c>
      <c r="F462" s="12">
        <f t="shared" si="189"/>
        <v>15966003</v>
      </c>
      <c r="G462" s="6">
        <v>148770</v>
      </c>
      <c r="H462" s="6">
        <v>10644002</v>
      </c>
      <c r="I462" s="12">
        <f t="shared" si="190"/>
        <v>21288004</v>
      </c>
      <c r="J462" s="6">
        <v>2157418.8264159998</v>
      </c>
      <c r="K462" s="12">
        <f t="shared" si="191"/>
        <v>17259350.611327998</v>
      </c>
      <c r="L462" s="6">
        <f t="shared" si="192"/>
        <v>130.70342400000001</v>
      </c>
      <c r="M462" s="6">
        <f t="shared" si="193"/>
        <v>5242880</v>
      </c>
      <c r="N462" s="13">
        <f t="shared" si="194"/>
        <v>1.2334185960639699</v>
      </c>
      <c r="O462" s="13"/>
      <c r="P462" s="7">
        <f t="shared" si="195"/>
        <v>1.2156709786465028E-2</v>
      </c>
      <c r="Q462" s="7">
        <f t="shared" si="196"/>
        <v>-1.383241200926712E-3</v>
      </c>
      <c r="R462" s="6">
        <f t="shared" si="197"/>
        <v>1.0773468585538317E-2</v>
      </c>
      <c r="S462" s="6">
        <f t="shared" si="198"/>
        <v>1.2156709786465028E-2</v>
      </c>
      <c r="T462" s="7">
        <f t="shared" si="199"/>
        <v>7.8950157939091294E-3</v>
      </c>
      <c r="U462" s="7">
        <f t="shared" si="200"/>
        <v>9.1033941232506771E-2</v>
      </c>
      <c r="V462" s="7">
        <f t="shared" si="201"/>
        <v>0.68869087082607827</v>
      </c>
      <c r="W462" s="6">
        <f t="shared" si="202"/>
        <v>0.78761982785249418</v>
      </c>
      <c r="X462" s="6">
        <v>2.6919999999999999E-3</v>
      </c>
      <c r="Y462" s="6">
        <v>0.81041164444324809</v>
      </c>
      <c r="Z462" s="6">
        <f t="shared" si="203"/>
        <v>351.58654481668015</v>
      </c>
      <c r="AA462" s="6">
        <f t="shared" si="205"/>
        <v>300.20314210766406</v>
      </c>
      <c r="AB462" s="6">
        <f t="shared" si="204"/>
        <v>2.8123752597868785</v>
      </c>
    </row>
    <row r="463" spans="5:28">
      <c r="E463" s="12">
        <f t="shared" si="188"/>
        <v>1.382637687282716</v>
      </c>
      <c r="F463" s="12">
        <f t="shared" si="189"/>
        <v>13222320</v>
      </c>
      <c r="G463" s="6">
        <v>1270432</v>
      </c>
      <c r="H463" s="6">
        <v>8814880</v>
      </c>
      <c r="I463" s="12">
        <f t="shared" si="190"/>
        <v>17629760</v>
      </c>
      <c r="J463" s="6">
        <v>2285209.7431640001</v>
      </c>
      <c r="K463" s="12">
        <f t="shared" si="191"/>
        <v>18281677.945312001</v>
      </c>
      <c r="L463" s="6">
        <f t="shared" si="192"/>
        <v>131.18719999999999</v>
      </c>
      <c r="M463" s="6">
        <f t="shared" si="193"/>
        <v>5242880</v>
      </c>
      <c r="N463" s="13">
        <f t="shared" si="194"/>
        <v>0.96434036595206662</v>
      </c>
      <c r="O463" s="13"/>
      <c r="P463" s="7">
        <f t="shared" si="195"/>
        <v>1.0067636022852574E-2</v>
      </c>
      <c r="Q463" s="7">
        <f t="shared" si="196"/>
        <v>-1.4651750651285371E-3</v>
      </c>
      <c r="R463" s="6">
        <f t="shared" si="197"/>
        <v>8.6024609577240365E-3</v>
      </c>
      <c r="S463" s="6">
        <f t="shared" si="198"/>
        <v>1.0067636022852574E-2</v>
      </c>
      <c r="T463" s="7">
        <f t="shared" si="199"/>
        <v>6.5382942263082734E-3</v>
      </c>
      <c r="U463" s="7">
        <f t="shared" si="200"/>
        <v>9.6426176927701571E-2</v>
      </c>
      <c r="V463" s="7">
        <f t="shared" si="201"/>
        <v>0.78820823663266981</v>
      </c>
      <c r="W463" s="6">
        <f t="shared" si="202"/>
        <v>0.89117270778667967</v>
      </c>
      <c r="X463" s="6">
        <v>3.081E-3</v>
      </c>
      <c r="Y463" s="6">
        <v>0.97276413000000006</v>
      </c>
      <c r="Z463" s="6">
        <f t="shared" si="203"/>
        <v>226.76520684364081</v>
      </c>
      <c r="AA463" s="6">
        <f t="shared" si="205"/>
        <v>179.21002783914432</v>
      </c>
      <c r="AB463" s="6">
        <f t="shared" si="204"/>
        <v>8.3875854070935336</v>
      </c>
    </row>
    <row r="464" spans="5:28">
      <c r="E464" s="12">
        <f t="shared" si="188"/>
        <v>1.3771361479704014</v>
      </c>
      <c r="F464" s="12">
        <f t="shared" si="189"/>
        <v>13222320</v>
      </c>
      <c r="G464" s="6">
        <v>1270432</v>
      </c>
      <c r="H464" s="6">
        <v>8814880</v>
      </c>
      <c r="I464" s="12">
        <f t="shared" si="190"/>
        <v>17629760</v>
      </c>
      <c r="J464" s="6">
        <v>2276116.8540039998</v>
      </c>
      <c r="K464" s="12">
        <f t="shared" si="191"/>
        <v>18208934.832031999</v>
      </c>
      <c r="L464" s="6">
        <f t="shared" si="192"/>
        <v>131.18719999999999</v>
      </c>
      <c r="M464" s="6">
        <f t="shared" si="193"/>
        <v>5242880</v>
      </c>
      <c r="N464" s="13">
        <f t="shared" si="194"/>
        <v>0.96819282196489875</v>
      </c>
      <c r="O464" s="13"/>
      <c r="P464" s="7">
        <f t="shared" si="195"/>
        <v>1.0067636022852574E-2</v>
      </c>
      <c r="Q464" s="7">
        <f t="shared" si="196"/>
        <v>-1.459345108159789E-3</v>
      </c>
      <c r="R464" s="6">
        <f t="shared" si="197"/>
        <v>8.6082909146927844E-3</v>
      </c>
      <c r="S464" s="6">
        <f t="shared" si="198"/>
        <v>1.0067636022852574E-2</v>
      </c>
      <c r="T464" s="7">
        <f t="shared" si="199"/>
        <v>6.5382942263082734E-3</v>
      </c>
      <c r="U464" s="7">
        <f t="shared" si="200"/>
        <v>9.6042495499093536E-2</v>
      </c>
      <c r="V464" s="7">
        <f t="shared" si="201"/>
        <v>0.78155669033197217</v>
      </c>
      <c r="W464" s="6">
        <f t="shared" si="202"/>
        <v>0.88413748005737403</v>
      </c>
      <c r="X464" s="6">
        <v>3.055E-3</v>
      </c>
      <c r="Y464" s="6">
        <v>0.9676573636349749</v>
      </c>
      <c r="Z464" s="6">
        <f t="shared" si="203"/>
        <v>229.54618732741645</v>
      </c>
      <c r="AA464" s="6">
        <f t="shared" si="205"/>
        <v>181.77711668388818</v>
      </c>
      <c r="AB464" s="6">
        <f t="shared" si="204"/>
        <v>8.6311422530657982</v>
      </c>
    </row>
    <row r="465" spans="5:28">
      <c r="E465" s="12">
        <f t="shared" si="188"/>
        <v>1.0825133297597713</v>
      </c>
      <c r="F465" s="12">
        <f t="shared" si="189"/>
        <v>15992446.5</v>
      </c>
      <c r="G465" s="6">
        <v>240369</v>
      </c>
      <c r="H465" s="6">
        <v>10661631</v>
      </c>
      <c r="I465" s="12">
        <f t="shared" si="190"/>
        <v>21323262</v>
      </c>
      <c r="J465" s="6">
        <v>2164004.5639650002</v>
      </c>
      <c r="K465" s="12">
        <f t="shared" si="191"/>
        <v>17312036.511720002</v>
      </c>
      <c r="L465" s="6">
        <f t="shared" si="192"/>
        <v>132.74695199999999</v>
      </c>
      <c r="M465" s="6">
        <f t="shared" si="193"/>
        <v>5242880</v>
      </c>
      <c r="N465" s="13">
        <f t="shared" si="194"/>
        <v>1.2317015381503185</v>
      </c>
      <c r="O465" s="13"/>
      <c r="P465" s="7">
        <f t="shared" si="195"/>
        <v>1.2176844190500802E-2</v>
      </c>
      <c r="Q465" s="7">
        <f t="shared" si="196"/>
        <v>-1.3874636835549E-3</v>
      </c>
      <c r="R465" s="6">
        <f t="shared" si="197"/>
        <v>1.0789380506945901E-2</v>
      </c>
      <c r="S465" s="6">
        <f t="shared" si="198"/>
        <v>1.2176844190500802E-2</v>
      </c>
      <c r="T465" s="7">
        <f t="shared" si="199"/>
        <v>7.9080918186440769E-3</v>
      </c>
      <c r="U465" s="7">
        <f t="shared" si="200"/>
        <v>9.1311831476935751E-2</v>
      </c>
      <c r="V465" s="7">
        <f t="shared" si="201"/>
        <v>0.71580871343661479</v>
      </c>
      <c r="W465" s="6">
        <f t="shared" si="202"/>
        <v>0.81502863673219461</v>
      </c>
      <c r="X465" s="6">
        <v>2.7980000000000001E-3</v>
      </c>
      <c r="Y465" s="6">
        <v>0.84784996000000001</v>
      </c>
      <c r="Z465" s="6">
        <f t="shared" si="203"/>
        <v>335.19814833812728</v>
      </c>
      <c r="AA465" s="6">
        <f t="shared" si="205"/>
        <v>285.61045414388497</v>
      </c>
      <c r="AB465" s="6">
        <f t="shared" si="204"/>
        <v>3.8711239979070591</v>
      </c>
    </row>
    <row r="466" spans="5:28">
      <c r="E466" s="12">
        <f t="shared" si="188"/>
        <v>1.0978974804328749</v>
      </c>
      <c r="F466" s="12">
        <f t="shared" si="189"/>
        <v>16152654</v>
      </c>
      <c r="G466" s="6">
        <v>220542</v>
      </c>
      <c r="H466" s="6">
        <v>10768436</v>
      </c>
      <c r="I466" s="12">
        <f t="shared" si="190"/>
        <v>21536872</v>
      </c>
      <c r="J466" s="6">
        <v>2216744.766113</v>
      </c>
      <c r="K466" s="12">
        <f t="shared" si="191"/>
        <v>17733958.128904</v>
      </c>
      <c r="L466" s="6">
        <f t="shared" si="192"/>
        <v>133.63207199999999</v>
      </c>
      <c r="M466" s="6">
        <f t="shared" si="193"/>
        <v>5242880</v>
      </c>
      <c r="N466" s="13">
        <f t="shared" si="194"/>
        <v>1.2144424749090703</v>
      </c>
      <c r="O466" s="13"/>
      <c r="P466" s="7">
        <f t="shared" si="195"/>
        <v>1.2298828138713457E-2</v>
      </c>
      <c r="Q466" s="7">
        <f t="shared" si="196"/>
        <v>-1.4212783604563288E-3</v>
      </c>
      <c r="R466" s="6">
        <f t="shared" si="197"/>
        <v>1.0877549778257127E-2</v>
      </c>
      <c r="S466" s="6">
        <f t="shared" si="198"/>
        <v>1.2298828138713457E-2</v>
      </c>
      <c r="T466" s="7">
        <f t="shared" si="199"/>
        <v>7.9873126945766877E-3</v>
      </c>
      <c r="U466" s="7">
        <f t="shared" si="200"/>
        <v>9.353724473658892E-2</v>
      </c>
      <c r="V466" s="7">
        <f t="shared" si="201"/>
        <v>0.72348357455280432</v>
      </c>
      <c r="W466" s="6">
        <f t="shared" si="202"/>
        <v>0.82500813198396994</v>
      </c>
      <c r="X466" s="6">
        <v>2.8279999999999998E-3</v>
      </c>
      <c r="Y466" s="6">
        <v>0.86002307999999994</v>
      </c>
      <c r="Z466" s="6">
        <f t="shared" si="203"/>
        <v>334.89491296723685</v>
      </c>
      <c r="AA466" s="6">
        <f t="shared" si="205"/>
        <v>284.63754520003994</v>
      </c>
      <c r="AB466" s="6">
        <f t="shared" si="204"/>
        <v>4.0713963183441546</v>
      </c>
    </row>
    <row r="467" spans="5:28">
      <c r="E467" s="12">
        <f t="shared" si="188"/>
        <v>1.0824115138610044</v>
      </c>
      <c r="F467" s="12">
        <f t="shared" si="189"/>
        <v>14755821</v>
      </c>
      <c r="G467" s="6">
        <v>820878</v>
      </c>
      <c r="H467" s="6">
        <v>9837214</v>
      </c>
      <c r="I467" s="12">
        <f t="shared" si="190"/>
        <v>19674428</v>
      </c>
      <c r="J467" s="6">
        <v>1996483.8183589999</v>
      </c>
      <c r="K467" s="12">
        <f t="shared" si="191"/>
        <v>15971870.546871999</v>
      </c>
      <c r="L467" s="6">
        <f t="shared" si="192"/>
        <v>134.46412799999999</v>
      </c>
      <c r="M467" s="6">
        <f t="shared" si="193"/>
        <v>5242880</v>
      </c>
      <c r="N467" s="13">
        <f t="shared" si="194"/>
        <v>1.2318173968579482</v>
      </c>
      <c r="O467" s="13"/>
      <c r="P467" s="7">
        <f t="shared" si="195"/>
        <v>1.1235262423414688E-2</v>
      </c>
      <c r="Q467" s="7">
        <f t="shared" si="196"/>
        <v>-1.2800568163787531E-3</v>
      </c>
      <c r="R467" s="6">
        <f t="shared" si="197"/>
        <v>9.9552056070359354E-3</v>
      </c>
      <c r="S467" s="6">
        <f t="shared" si="198"/>
        <v>1.1235262423414688E-2</v>
      </c>
      <c r="T467" s="7">
        <f t="shared" si="199"/>
        <v>7.2965938843363625E-3</v>
      </c>
      <c r="U467" s="7">
        <f t="shared" si="200"/>
        <v>8.4243165196658379E-2</v>
      </c>
      <c r="V467" s="7">
        <f t="shared" si="201"/>
        <v>5.6428137213264522</v>
      </c>
      <c r="W467" s="6">
        <f t="shared" si="202"/>
        <v>5.7343534804074467</v>
      </c>
      <c r="X467" s="6">
        <v>2.2057E-2</v>
      </c>
      <c r="Y467" s="6">
        <v>5.0145364111013082</v>
      </c>
      <c r="Z467" s="6">
        <f t="shared" si="203"/>
        <v>49.062599522080575</v>
      </c>
      <c r="AA467" s="6">
        <f t="shared" si="205"/>
        <v>54.866003504393454</v>
      </c>
      <c r="AB467" s="6">
        <f t="shared" si="204"/>
        <v>14.354608488086541</v>
      </c>
    </row>
    <row r="468" spans="5:28">
      <c r="E468" s="12">
        <f t="shared" si="188"/>
        <v>1.0953232744058075</v>
      </c>
      <c r="F468" s="12">
        <f t="shared" si="189"/>
        <v>16595317.5</v>
      </c>
      <c r="G468" s="6">
        <v>181343</v>
      </c>
      <c r="H468" s="6">
        <v>11063545</v>
      </c>
      <c r="I468" s="12">
        <f t="shared" si="190"/>
        <v>22127090</v>
      </c>
      <c r="J468" s="6">
        <v>2272154.687988</v>
      </c>
      <c r="K468" s="12">
        <f t="shared" si="191"/>
        <v>18177237.503904</v>
      </c>
      <c r="L468" s="6">
        <f t="shared" si="192"/>
        <v>136.38939999999999</v>
      </c>
      <c r="M468" s="6">
        <f t="shared" si="193"/>
        <v>5242880</v>
      </c>
      <c r="N468" s="13">
        <f t="shared" si="194"/>
        <v>1.2172966324089496</v>
      </c>
      <c r="O468" s="13"/>
      <c r="P468" s="7">
        <f t="shared" si="195"/>
        <v>1.2635877536897891E-2</v>
      </c>
      <c r="Q468" s="7">
        <f t="shared" si="196"/>
        <v>-1.4568047431591984E-3</v>
      </c>
      <c r="R468" s="6">
        <f t="shared" si="197"/>
        <v>1.1179072793738693E-2</v>
      </c>
      <c r="S468" s="6">
        <f t="shared" si="198"/>
        <v>1.2635877536897891E-2</v>
      </c>
      <c r="T468" s="7">
        <f t="shared" si="199"/>
        <v>8.2062050074421626E-3</v>
      </c>
      <c r="U468" s="7">
        <f t="shared" si="200"/>
        <v>9.587530886669858E-2</v>
      </c>
      <c r="V468" s="7">
        <f t="shared" si="201"/>
        <v>0.74190324123165929</v>
      </c>
      <c r="W468" s="6">
        <f t="shared" si="202"/>
        <v>0.84598475510580007</v>
      </c>
      <c r="X468" s="6">
        <v>2.8999999999999998E-3</v>
      </c>
      <c r="Y468" s="6">
        <v>0.87530699999999995</v>
      </c>
      <c r="Z468" s="6">
        <f t="shared" si="203"/>
        <v>335.71991506544452</v>
      </c>
      <c r="AA468" s="6">
        <f t="shared" si="205"/>
        <v>285.4852687496101</v>
      </c>
      <c r="AB468" s="6">
        <f t="shared" si="204"/>
        <v>3.3499383523952027</v>
      </c>
    </row>
    <row r="469" spans="5:28">
      <c r="E469" s="12">
        <f t="shared" si="188"/>
        <v>1.0913443506610492</v>
      </c>
      <c r="F469" s="12">
        <f t="shared" si="189"/>
        <v>16650723</v>
      </c>
      <c r="G469" s="6">
        <v>201822</v>
      </c>
      <c r="H469" s="6">
        <v>11100482</v>
      </c>
      <c r="I469" s="12">
        <f t="shared" si="190"/>
        <v>22200964</v>
      </c>
      <c r="J469" s="6">
        <v>2271459.0600589998</v>
      </c>
      <c r="K469" s="12">
        <f t="shared" si="191"/>
        <v>18171672.480471998</v>
      </c>
      <c r="L469" s="6">
        <f t="shared" si="192"/>
        <v>137.24222399999999</v>
      </c>
      <c r="M469" s="6">
        <f t="shared" si="193"/>
        <v>5242880</v>
      </c>
      <c r="N469" s="13">
        <f t="shared" si="194"/>
        <v>1.2217347645825136</v>
      </c>
      <c r="O469" s="13"/>
      <c r="P469" s="7">
        <f t="shared" si="195"/>
        <v>1.2678063961645149E-2</v>
      </c>
      <c r="Q469" s="7">
        <f t="shared" si="196"/>
        <v>-1.456358737404485E-3</v>
      </c>
      <c r="R469" s="6">
        <f t="shared" si="197"/>
        <v>1.1221705224240664E-2</v>
      </c>
      <c r="S469" s="6">
        <f t="shared" si="198"/>
        <v>1.2678063961645149E-2</v>
      </c>
      <c r="T469" s="7">
        <f t="shared" si="199"/>
        <v>8.2336024279217549E-3</v>
      </c>
      <c r="U469" s="7">
        <f t="shared" si="200"/>
        <v>9.584595631297424E-2</v>
      </c>
      <c r="V469" s="7">
        <f t="shared" si="201"/>
        <v>0.74855478753235705</v>
      </c>
      <c r="W469" s="6">
        <f t="shared" si="202"/>
        <v>0.85263434627325307</v>
      </c>
      <c r="X469" s="6">
        <v>2.9260000000000002E-3</v>
      </c>
      <c r="Y469" s="6">
        <v>0.8646330000000001</v>
      </c>
      <c r="Z469" s="6">
        <f t="shared" si="203"/>
        <v>333.2899508422812</v>
      </c>
      <c r="AA469" s="6">
        <f t="shared" si="205"/>
        <v>283.51692495696051</v>
      </c>
      <c r="AB469" s="6">
        <f t="shared" si="204"/>
        <v>1.3877163752420993</v>
      </c>
    </row>
    <row r="470" spans="5:28">
      <c r="E470" s="12">
        <f t="shared" si="188"/>
        <v>1.0640532748569305</v>
      </c>
      <c r="F470" s="12">
        <f t="shared" si="189"/>
        <v>16925254.5</v>
      </c>
      <c r="G470" s="6">
        <v>155331</v>
      </c>
      <c r="H470" s="6">
        <v>11283503</v>
      </c>
      <c r="I470" s="12">
        <f t="shared" si="190"/>
        <v>22567006</v>
      </c>
      <c r="J470" s="6">
        <v>2251171.559814</v>
      </c>
      <c r="K470" s="12">
        <f t="shared" si="191"/>
        <v>18009372.478512</v>
      </c>
      <c r="L470" s="6">
        <f t="shared" si="192"/>
        <v>138.508656</v>
      </c>
      <c r="M470" s="6">
        <f t="shared" si="193"/>
        <v>5242880</v>
      </c>
      <c r="N470" s="13">
        <f t="shared" si="194"/>
        <v>1.2530700904168632</v>
      </c>
      <c r="O470" s="13"/>
      <c r="P470" s="7">
        <f t="shared" si="195"/>
        <v>1.2887095600480675E-2</v>
      </c>
      <c r="Q470" s="7">
        <f t="shared" si="196"/>
        <v>-1.4433512926473105E-3</v>
      </c>
      <c r="R470" s="6">
        <f t="shared" si="197"/>
        <v>1.1443744307833365E-2</v>
      </c>
      <c r="S470" s="6">
        <f t="shared" si="198"/>
        <v>1.2887095600480675E-2</v>
      </c>
      <c r="T470" s="7">
        <f t="shared" si="199"/>
        <v>8.3693552853166559E-3</v>
      </c>
      <c r="U470" s="7">
        <f t="shared" si="200"/>
        <v>9.4989909687977533E-2</v>
      </c>
      <c r="V470" s="7">
        <f t="shared" si="201"/>
        <v>0.94605454692230218</v>
      </c>
      <c r="W470" s="6">
        <f t="shared" si="202"/>
        <v>1.0494138118955965</v>
      </c>
      <c r="X470" s="6">
        <v>3.6979999999999999E-3</v>
      </c>
      <c r="Y470" s="6">
        <v>1.060501061538746</v>
      </c>
      <c r="Z470" s="6">
        <f t="shared" si="203"/>
        <v>248.48825312278734</v>
      </c>
      <c r="AA470" s="6">
        <f t="shared" si="205"/>
        <v>209.45766110960969</v>
      </c>
      <c r="AB470" s="6">
        <f t="shared" si="204"/>
        <v>1.0454727529515515</v>
      </c>
    </row>
    <row r="471" spans="5:28">
      <c r="E471" s="12">
        <f t="shared" si="188"/>
        <v>1.094744272578692</v>
      </c>
      <c r="F471" s="12">
        <f t="shared" si="189"/>
        <v>16932945</v>
      </c>
      <c r="G471" s="6">
        <v>227362</v>
      </c>
      <c r="H471" s="6">
        <v>11288630</v>
      </c>
      <c r="I471" s="12">
        <f t="shared" si="190"/>
        <v>22577260</v>
      </c>
      <c r="J471" s="6">
        <v>2317155.5695799999</v>
      </c>
      <c r="K471" s="12">
        <f t="shared" si="191"/>
        <v>18537244.556639999</v>
      </c>
      <c r="L471" s="6">
        <f t="shared" si="192"/>
        <v>140.01079999999999</v>
      </c>
      <c r="M471" s="6">
        <f t="shared" si="193"/>
        <v>5242880</v>
      </c>
      <c r="N471" s="13">
        <f t="shared" si="194"/>
        <v>1.2179404512367442</v>
      </c>
      <c r="O471" s="13"/>
      <c r="P471" s="7">
        <f t="shared" si="195"/>
        <v>1.2892951241157481E-2</v>
      </c>
      <c r="Q471" s="7">
        <f t="shared" si="196"/>
        <v>-1.4856573112066768E-3</v>
      </c>
      <c r="R471" s="6">
        <f t="shared" si="197"/>
        <v>1.1407293929950805E-2</v>
      </c>
      <c r="S471" s="6">
        <f t="shared" si="198"/>
        <v>1.2892951241157481E-2</v>
      </c>
      <c r="T471" s="7">
        <f t="shared" si="199"/>
        <v>8.3731581543855793E-3</v>
      </c>
      <c r="U471" s="7">
        <f t="shared" si="200"/>
        <v>9.7774155562619272E-2</v>
      </c>
      <c r="V471" s="7">
        <f t="shared" si="201"/>
        <v>0.76467199587635504</v>
      </c>
      <c r="W471" s="6">
        <f t="shared" si="202"/>
        <v>0.87081930959335985</v>
      </c>
      <c r="X471" s="6">
        <v>2.9889999999999999E-3</v>
      </c>
      <c r="Y471" s="6">
        <v>0.90312634999999986</v>
      </c>
      <c r="Z471" s="6">
        <f t="shared" si="203"/>
        <v>331.346645739628</v>
      </c>
      <c r="AA471" s="6">
        <f t="shared" si="205"/>
        <v>281.64248678323196</v>
      </c>
      <c r="AB471" s="6">
        <f t="shared" si="204"/>
        <v>3.5772448015319243</v>
      </c>
    </row>
    <row r="472" spans="5:28">
      <c r="E472" s="12">
        <f t="shared" si="188"/>
        <v>1.1026775941782134</v>
      </c>
      <c r="F472" s="12">
        <f t="shared" si="189"/>
        <v>17274972</v>
      </c>
      <c r="G472" s="6">
        <v>199187</v>
      </c>
      <c r="H472" s="6">
        <v>11516648</v>
      </c>
      <c r="I472" s="12">
        <f t="shared" si="190"/>
        <v>23033296</v>
      </c>
      <c r="J472" s="6">
        <v>2381090.5705570001</v>
      </c>
      <c r="K472" s="12">
        <f t="shared" si="191"/>
        <v>19048724.564456001</v>
      </c>
      <c r="L472" s="6">
        <f t="shared" si="192"/>
        <v>142.183516</v>
      </c>
      <c r="M472" s="6">
        <f t="shared" si="193"/>
        <v>5242880</v>
      </c>
      <c r="N472" s="13">
        <f t="shared" si="194"/>
        <v>1.2091778597596512</v>
      </c>
      <c r="O472" s="13"/>
      <c r="P472" s="7">
        <f t="shared" si="195"/>
        <v>1.3153374778478329E-2</v>
      </c>
      <c r="Q472" s="7">
        <f t="shared" si="196"/>
        <v>-1.5266495962696529E-3</v>
      </c>
      <c r="R472" s="6">
        <f t="shared" si="197"/>
        <v>1.1626725182208676E-2</v>
      </c>
      <c r="S472" s="6">
        <f t="shared" si="198"/>
        <v>1.3153374778478329E-2</v>
      </c>
      <c r="T472" s="7">
        <f t="shared" si="199"/>
        <v>8.5422868064936475E-3</v>
      </c>
      <c r="U472" s="7">
        <f t="shared" si="200"/>
        <v>0.10047194194066315</v>
      </c>
      <c r="V472" s="7">
        <f t="shared" si="201"/>
        <v>0.76364868106086314</v>
      </c>
      <c r="W472" s="6">
        <f t="shared" si="202"/>
        <v>0.87266290980801997</v>
      </c>
      <c r="X472" s="6">
        <v>2.9849999999999998E-3</v>
      </c>
      <c r="Y472" s="6">
        <v>0.89135085000000003</v>
      </c>
      <c r="Z472" s="6">
        <f t="shared" si="203"/>
        <v>340.64907130580673</v>
      </c>
      <c r="AA472" s="6">
        <f t="shared" si="205"/>
        <v>289.50503122977142</v>
      </c>
      <c r="AB472" s="6">
        <f t="shared" si="204"/>
        <v>2.0965863432990561</v>
      </c>
    </row>
    <row r="473" spans="5:28">
      <c r="E473" s="12">
        <f t="shared" si="188"/>
        <v>1.0885216750328737</v>
      </c>
      <c r="F473" s="12">
        <f t="shared" si="189"/>
        <v>17451636</v>
      </c>
      <c r="G473" s="6">
        <v>217918</v>
      </c>
      <c r="H473" s="6">
        <v>11634424</v>
      </c>
      <c r="I473" s="12">
        <f t="shared" si="190"/>
        <v>23268848</v>
      </c>
      <c r="J473" s="6">
        <v>2374560.5063479999</v>
      </c>
      <c r="K473" s="12">
        <f t="shared" si="191"/>
        <v>18996484.050783999</v>
      </c>
      <c r="L473" s="6">
        <f t="shared" si="192"/>
        <v>143.97144800000001</v>
      </c>
      <c r="M473" s="6">
        <f t="shared" si="193"/>
        <v>5242880</v>
      </c>
      <c r="N473" s="13">
        <f t="shared" si="194"/>
        <v>1.2249028787534859</v>
      </c>
      <c r="O473" s="13"/>
      <c r="P473" s="7">
        <f t="shared" si="195"/>
        <v>1.3287888906887053E-2</v>
      </c>
      <c r="Q473" s="7">
        <f t="shared" si="196"/>
        <v>-1.5224628089161786E-3</v>
      </c>
      <c r="R473" s="6">
        <f t="shared" si="197"/>
        <v>1.1765426097970873E-2</v>
      </c>
      <c r="S473" s="6">
        <f t="shared" si="198"/>
        <v>1.3287888906887053E-2</v>
      </c>
      <c r="T473" s="7">
        <f t="shared" si="199"/>
        <v>8.6296452436814119E-3</v>
      </c>
      <c r="U473" s="7">
        <f t="shared" si="200"/>
        <v>0.10019640087549402</v>
      </c>
      <c r="V473" s="7">
        <f t="shared" si="201"/>
        <v>0.75648547735241956</v>
      </c>
      <c r="W473" s="6">
        <f t="shared" si="202"/>
        <v>0.86531152347159501</v>
      </c>
      <c r="X473" s="6">
        <v>2.957E-3</v>
      </c>
      <c r="Y473" s="6">
        <v>0.90256511000000006</v>
      </c>
      <c r="Z473" s="6">
        <f t="shared" si="203"/>
        <v>349.37060895796594</v>
      </c>
      <c r="AA473" s="6">
        <f t="shared" si="205"/>
        <v>297.88387209911645</v>
      </c>
      <c r="AB473" s="6">
        <f t="shared" si="204"/>
        <v>4.1275234457495307</v>
      </c>
    </row>
    <row r="474" spans="5:28">
      <c r="E474" s="12">
        <f t="shared" si="188"/>
        <v>1.0902071376025104</v>
      </c>
      <c r="F474" s="12">
        <f t="shared" si="189"/>
        <v>17677083</v>
      </c>
      <c r="G474" s="6">
        <v>213453</v>
      </c>
      <c r="H474" s="6">
        <v>11784722</v>
      </c>
      <c r="I474" s="12">
        <f t="shared" si="190"/>
        <v>23569444</v>
      </c>
      <c r="J474" s="6">
        <v>2408960.2573239999</v>
      </c>
      <c r="K474" s="12">
        <f t="shared" si="191"/>
        <v>19271682.058591999</v>
      </c>
      <c r="L474" s="6">
        <f t="shared" si="192"/>
        <v>145.68572399999999</v>
      </c>
      <c r="M474" s="6">
        <f t="shared" si="193"/>
        <v>5242880</v>
      </c>
      <c r="N474" s="13">
        <f t="shared" si="194"/>
        <v>1.223009176279551</v>
      </c>
      <c r="O474" s="13"/>
      <c r="P474" s="7">
        <f t="shared" si="195"/>
        <v>1.3459547007617033E-2</v>
      </c>
      <c r="Q474" s="7">
        <f t="shared" si="196"/>
        <v>-1.5445184025121006E-3</v>
      </c>
      <c r="R474" s="6">
        <f t="shared" si="197"/>
        <v>1.1915028605104933E-2</v>
      </c>
      <c r="S474" s="6">
        <f t="shared" si="198"/>
        <v>1.3459547007617033E-2</v>
      </c>
      <c r="T474" s="7">
        <f t="shared" si="199"/>
        <v>8.7411263467282695E-3</v>
      </c>
      <c r="U474" s="7">
        <f t="shared" si="200"/>
        <v>0.10164792473837062</v>
      </c>
      <c r="V474" s="7">
        <f t="shared" si="201"/>
        <v>0.77362600051190966</v>
      </c>
      <c r="W474" s="6">
        <f t="shared" si="202"/>
        <v>0.88401505159700855</v>
      </c>
      <c r="X474" s="6">
        <v>3.0240000000000002E-3</v>
      </c>
      <c r="Y474" s="6">
        <v>0.90139391999999996</v>
      </c>
      <c r="Z474" s="6">
        <f t="shared" si="203"/>
        <v>345.09084019897591</v>
      </c>
      <c r="AA474" s="6">
        <f t="shared" si="205"/>
        <v>294.01549620055988</v>
      </c>
      <c r="AB474" s="6">
        <f t="shared" si="204"/>
        <v>1.9279992928054597</v>
      </c>
    </row>
    <row r="475" spans="5:28">
      <c r="E475" s="12">
        <f t="shared" si="188"/>
        <v>1.1038227649093699</v>
      </c>
      <c r="F475" s="12">
        <f t="shared" si="189"/>
        <v>18254770.5</v>
      </c>
      <c r="G475" s="6">
        <v>224617</v>
      </c>
      <c r="H475" s="6">
        <v>12169847</v>
      </c>
      <c r="I475" s="12">
        <f t="shared" si="190"/>
        <v>24339694</v>
      </c>
      <c r="J475" s="6">
        <v>2518753.905762</v>
      </c>
      <c r="K475" s="12">
        <f t="shared" si="191"/>
        <v>20150031.246096</v>
      </c>
      <c r="L475" s="6">
        <f t="shared" si="192"/>
        <v>150.53050400000001</v>
      </c>
      <c r="M475" s="6">
        <f t="shared" si="193"/>
        <v>5242880</v>
      </c>
      <c r="N475" s="13">
        <f t="shared" si="194"/>
        <v>1.2079233874496216</v>
      </c>
      <c r="O475" s="13"/>
      <c r="P475" s="7">
        <f t="shared" si="195"/>
        <v>1.3899405329375367E-2</v>
      </c>
      <c r="Q475" s="7">
        <f t="shared" si="196"/>
        <v>-1.6149132170283898E-3</v>
      </c>
      <c r="R475" s="6">
        <f t="shared" si="197"/>
        <v>1.2284492112346978E-2</v>
      </c>
      <c r="S475" s="6">
        <f t="shared" si="198"/>
        <v>1.3899405329375367E-2</v>
      </c>
      <c r="T475" s="7">
        <f t="shared" si="199"/>
        <v>9.0267865671631448E-3</v>
      </c>
      <c r="U475" s="7">
        <f t="shared" si="200"/>
        <v>0.10628075190073086</v>
      </c>
      <c r="V475" s="7">
        <f t="shared" si="201"/>
        <v>0.84014146351888597</v>
      </c>
      <c r="W475" s="6">
        <f t="shared" si="202"/>
        <v>0.95544900198677996</v>
      </c>
      <c r="X475" s="6">
        <v>3.284E-3</v>
      </c>
      <c r="Y475" s="6">
        <v>0.97334774545484404</v>
      </c>
      <c r="Z475" s="6">
        <f t="shared" si="203"/>
        <v>323.24620369596124</v>
      </c>
      <c r="AA475" s="6">
        <f t="shared" si="205"/>
        <v>274.07101438328192</v>
      </c>
      <c r="AB475" s="6">
        <f t="shared" si="204"/>
        <v>1.8388847718242798</v>
      </c>
    </row>
    <row r="476" spans="5:28">
      <c r="E476" s="12">
        <f t="shared" si="188"/>
        <v>1.4111840612691251</v>
      </c>
      <c r="F476" s="12">
        <f t="shared" si="189"/>
        <v>15479640</v>
      </c>
      <c r="G476" s="6">
        <v>1489752</v>
      </c>
      <c r="H476" s="6">
        <v>10319760</v>
      </c>
      <c r="I476" s="12">
        <f t="shared" si="190"/>
        <v>20639520</v>
      </c>
      <c r="J476" s="6">
        <v>2730577.6552729998</v>
      </c>
      <c r="K476" s="12">
        <f t="shared" si="191"/>
        <v>21844621.242183998</v>
      </c>
      <c r="L476" s="6">
        <f t="shared" si="192"/>
        <v>153.63216</v>
      </c>
      <c r="M476" s="6">
        <f t="shared" si="193"/>
        <v>5242880</v>
      </c>
      <c r="N476" s="13">
        <f t="shared" si="194"/>
        <v>0.94483304476541641</v>
      </c>
      <c r="O476" s="13"/>
      <c r="P476" s="7">
        <f t="shared" si="195"/>
        <v>1.1786387054978977E-2</v>
      </c>
      <c r="Q476" s="7">
        <f t="shared" si="196"/>
        <v>-1.7507252040523207E-3</v>
      </c>
      <c r="R476" s="6">
        <f t="shared" si="197"/>
        <v>1.0035661850926657E-2</v>
      </c>
      <c r="S476" s="6">
        <f t="shared" si="198"/>
        <v>1.1786387054978977E-2</v>
      </c>
      <c r="T476" s="7">
        <f t="shared" si="199"/>
        <v>7.6545145509510134E-3</v>
      </c>
      <c r="U476" s="7">
        <f t="shared" si="200"/>
        <v>0.11521881739294111</v>
      </c>
      <c r="V476" s="7">
        <f t="shared" si="201"/>
        <v>0.9255882506124633</v>
      </c>
      <c r="W476" s="6">
        <f t="shared" si="202"/>
        <v>1.0484615825563555</v>
      </c>
      <c r="X476" s="6">
        <v>3.6180000000000001E-3</v>
      </c>
      <c r="Y476" s="6">
        <v>1.140544350001206</v>
      </c>
      <c r="Z476" s="6">
        <f t="shared" si="203"/>
        <v>225.77078648366435</v>
      </c>
      <c r="AA476" s="6">
        <f t="shared" si="205"/>
        <v>177.3814773611569</v>
      </c>
      <c r="AB476" s="6">
        <f t="shared" si="204"/>
        <v>8.073580606028445</v>
      </c>
    </row>
    <row r="477" spans="5:28">
      <c r="E477" s="12">
        <f t="shared" si="188"/>
        <v>1.047124929169994</v>
      </c>
      <c r="F477" s="12">
        <f t="shared" si="189"/>
        <v>19703895</v>
      </c>
      <c r="G477" s="6">
        <v>84414</v>
      </c>
      <c r="H477" s="6">
        <v>13135930</v>
      </c>
      <c r="I477" s="12">
        <f t="shared" si="190"/>
        <v>26271860</v>
      </c>
      <c r="J477" s="6">
        <v>2579054.9570309999</v>
      </c>
      <c r="K477" s="12">
        <f t="shared" si="191"/>
        <v>20632439.656248</v>
      </c>
      <c r="L477" s="6">
        <f t="shared" si="192"/>
        <v>159.31943999999999</v>
      </c>
      <c r="M477" s="6">
        <f t="shared" si="193"/>
        <v>5242880</v>
      </c>
      <c r="N477" s="13">
        <f t="shared" si="194"/>
        <v>1.2733278486552728</v>
      </c>
      <c r="O477" s="13"/>
      <c r="P477" s="7">
        <f t="shared" si="195"/>
        <v>1.500278643176876E-2</v>
      </c>
      <c r="Q477" s="7">
        <f t="shared" si="196"/>
        <v>-1.653575574820567E-3</v>
      </c>
      <c r="R477" s="6">
        <f t="shared" si="197"/>
        <v>1.3349210856948193E-2</v>
      </c>
      <c r="S477" s="6">
        <f t="shared" si="198"/>
        <v>1.500278643176876E-2</v>
      </c>
      <c r="T477" s="7">
        <f t="shared" si="199"/>
        <v>9.743362958564341E-3</v>
      </c>
      <c r="U477" s="7">
        <f t="shared" si="200"/>
        <v>0.10882520098510259</v>
      </c>
      <c r="V477" s="7">
        <f t="shared" si="201"/>
        <v>1.8537347882636563</v>
      </c>
      <c r="W477" s="6">
        <f t="shared" si="202"/>
        <v>1.9723033522073232</v>
      </c>
      <c r="X477" s="6">
        <v>7.2459999999999998E-3</v>
      </c>
      <c r="Y477" s="6">
        <v>1.857205538463768</v>
      </c>
      <c r="Z477" s="6">
        <f t="shared" si="203"/>
        <v>107.04921931781341</v>
      </c>
      <c r="AA477" s="6">
        <f t="shared" si="205"/>
        <v>84.228689717750399</v>
      </c>
      <c r="AB477" s="6">
        <f t="shared" si="204"/>
        <v>6.1973654159335059</v>
      </c>
    </row>
    <row r="478" spans="5:28">
      <c r="E478" s="12">
        <f t="shared" si="188"/>
        <v>1.0861557966815345</v>
      </c>
      <c r="F478" s="12">
        <f t="shared" si="189"/>
        <v>19725744</v>
      </c>
      <c r="G478" s="6">
        <v>245874</v>
      </c>
      <c r="H478" s="6">
        <v>13150496</v>
      </c>
      <c r="I478" s="12">
        <f t="shared" si="190"/>
        <v>26300992</v>
      </c>
      <c r="J478" s="6">
        <v>2678153.8986820001</v>
      </c>
      <c r="K478" s="12">
        <f t="shared" si="191"/>
        <v>21425231.189456001</v>
      </c>
      <c r="L478" s="6">
        <f t="shared" si="192"/>
        <v>162.723432</v>
      </c>
      <c r="M478" s="6">
        <f t="shared" si="193"/>
        <v>5242880</v>
      </c>
      <c r="N478" s="13">
        <f t="shared" si="194"/>
        <v>1.2275709777611878</v>
      </c>
      <c r="O478" s="13"/>
      <c r="P478" s="7">
        <f t="shared" si="195"/>
        <v>1.5019422527360405E-2</v>
      </c>
      <c r="Q478" s="7">
        <f t="shared" si="196"/>
        <v>-1.7171134179975525E-3</v>
      </c>
      <c r="R478" s="6">
        <f t="shared" si="197"/>
        <v>1.3302309109362852E-2</v>
      </c>
      <c r="S478" s="6">
        <f t="shared" si="198"/>
        <v>1.5019422527360405E-2</v>
      </c>
      <c r="T478" s="7">
        <f t="shared" si="199"/>
        <v>9.754167052743774E-3</v>
      </c>
      <c r="U478" s="7">
        <f t="shared" si="200"/>
        <v>0.11300675679614901</v>
      </c>
      <c r="V478" s="7">
        <f t="shared" si="201"/>
        <v>0.83348991721818833</v>
      </c>
      <c r="W478" s="6">
        <f t="shared" si="202"/>
        <v>0.95625084106708114</v>
      </c>
      <c r="X478" s="6">
        <v>3.258E-3</v>
      </c>
      <c r="Y478" s="6">
        <v>0.99632354999891404</v>
      </c>
      <c r="Z478" s="6">
        <f t="shared" si="203"/>
        <v>361.00130532106823</v>
      </c>
      <c r="AA478" s="6">
        <f t="shared" si="205"/>
        <v>308.29678052065231</v>
      </c>
      <c r="AB478" s="6">
        <f t="shared" si="204"/>
        <v>4.0220577875406613</v>
      </c>
    </row>
    <row r="479" spans="5:28">
      <c r="E479" s="12">
        <f t="shared" si="188"/>
        <v>1.0572973685955431</v>
      </c>
      <c r="F479" s="12">
        <f t="shared" si="189"/>
        <v>21223287</v>
      </c>
      <c r="G479" s="6">
        <v>63838</v>
      </c>
      <c r="H479" s="6">
        <v>14148858</v>
      </c>
      <c r="I479" s="12">
        <f t="shared" si="190"/>
        <v>28297716</v>
      </c>
      <c r="J479" s="6">
        <v>2804915.687256</v>
      </c>
      <c r="K479" s="12">
        <f t="shared" si="191"/>
        <v>22439325.498048</v>
      </c>
      <c r="L479" s="6">
        <f t="shared" si="192"/>
        <v>171.06305599999999</v>
      </c>
      <c r="M479" s="6">
        <f t="shared" si="193"/>
        <v>5242880</v>
      </c>
      <c r="N479" s="13">
        <f t="shared" si="194"/>
        <v>1.2610769429081825</v>
      </c>
      <c r="O479" s="13"/>
      <c r="P479" s="7">
        <f t="shared" si="195"/>
        <v>1.6159670067320921E-2</v>
      </c>
      <c r="Q479" s="7">
        <f t="shared" si="196"/>
        <v>-1.7983874508889794E-3</v>
      </c>
      <c r="R479" s="6">
        <f t="shared" si="197"/>
        <v>1.4361282616431941E-2</v>
      </c>
      <c r="S479" s="6">
        <f t="shared" si="198"/>
        <v>1.6159670067320921E-2</v>
      </c>
      <c r="T479" s="7">
        <f t="shared" si="199"/>
        <v>1.0494685868696525E-2</v>
      </c>
      <c r="U479" s="7">
        <f t="shared" si="200"/>
        <v>0.1183555676391243</v>
      </c>
      <c r="V479" s="7">
        <f t="shared" si="201"/>
        <v>1.074224727562668</v>
      </c>
      <c r="W479" s="6">
        <f t="shared" si="202"/>
        <v>1.2030749810704888</v>
      </c>
      <c r="X479" s="6">
        <v>4.1989999999999996E-3</v>
      </c>
      <c r="Y479" s="6">
        <v>1.2079998125</v>
      </c>
      <c r="Z479" s="6">
        <f t="shared" si="203"/>
        <v>284.84567914553281</v>
      </c>
      <c r="AA479" s="6">
        <f t="shared" si="205"/>
        <v>242.01673294670024</v>
      </c>
      <c r="AB479" s="6">
        <f t="shared" si="204"/>
        <v>0.40768478426491206</v>
      </c>
    </row>
    <row r="480" spans="5:28">
      <c r="E480" s="12">
        <f t="shared" si="188"/>
        <v>1.053840651578219</v>
      </c>
      <c r="F480" s="12">
        <f t="shared" si="189"/>
        <v>21331419</v>
      </c>
      <c r="G480" s="6">
        <v>36000</v>
      </c>
      <c r="H480" s="6">
        <v>14220946</v>
      </c>
      <c r="I480" s="12">
        <f t="shared" si="190"/>
        <v>28441892</v>
      </c>
      <c r="J480" s="6">
        <v>2809989.562256</v>
      </c>
      <c r="K480" s="12">
        <f t="shared" si="191"/>
        <v>22479916.498048</v>
      </c>
      <c r="L480" s="6">
        <f t="shared" si="192"/>
        <v>171.371352</v>
      </c>
      <c r="M480" s="6">
        <f t="shared" si="193"/>
        <v>5242880</v>
      </c>
      <c r="N480" s="13">
        <f t="shared" si="194"/>
        <v>1.2652134184960027</v>
      </c>
      <c r="O480" s="13"/>
      <c r="P480" s="7">
        <f t="shared" si="195"/>
        <v>1.6242003093478438E-2</v>
      </c>
      <c r="Q480" s="7">
        <f t="shared" si="196"/>
        <v>-1.8016405943502383E-3</v>
      </c>
      <c r="R480" s="6">
        <f t="shared" si="197"/>
        <v>1.4440362499128201E-2</v>
      </c>
      <c r="S480" s="6">
        <f t="shared" si="198"/>
        <v>1.6242003093478438E-2</v>
      </c>
      <c r="T480" s="7">
        <f t="shared" si="199"/>
        <v>1.0548155973131992E-2</v>
      </c>
      <c r="U480" s="7">
        <f t="shared" si="200"/>
        <v>0.11856966368432217</v>
      </c>
      <c r="V480" s="7">
        <f t="shared" si="201"/>
        <v>0.9770098200909334</v>
      </c>
      <c r="W480" s="6">
        <f t="shared" si="202"/>
        <v>1.1061276397483875</v>
      </c>
      <c r="X480" s="6">
        <v>3.8189999999999999E-3</v>
      </c>
      <c r="Y480" s="6">
        <v>1.122649607141766</v>
      </c>
      <c r="Z480" s="6">
        <f t="shared" si="203"/>
        <v>325.29466073523014</v>
      </c>
      <c r="AA480" s="6">
        <f t="shared" si="205"/>
        <v>278.11894472710657</v>
      </c>
      <c r="AB480" s="6">
        <f t="shared" si="204"/>
        <v>1.4716940431167105</v>
      </c>
    </row>
    <row r="481" spans="5:28">
      <c r="E481" s="12">
        <f t="shared" si="188"/>
        <v>1.0687360181055447</v>
      </c>
      <c r="F481" s="12">
        <f t="shared" si="189"/>
        <v>22063075.5</v>
      </c>
      <c r="G481" s="6">
        <v>151926</v>
      </c>
      <c r="H481" s="6">
        <v>14708717</v>
      </c>
      <c r="I481" s="12">
        <f t="shared" si="190"/>
        <v>29417434</v>
      </c>
      <c r="J481" s="6">
        <v>2947450.4321289998</v>
      </c>
      <c r="K481" s="12">
        <f t="shared" si="191"/>
        <v>23579603.457031999</v>
      </c>
      <c r="L481" s="6">
        <f t="shared" si="192"/>
        <v>179.54312400000001</v>
      </c>
      <c r="M481" s="6">
        <f t="shared" si="193"/>
        <v>5242880</v>
      </c>
      <c r="N481" s="13">
        <f t="shared" si="194"/>
        <v>1.2475796742555916</v>
      </c>
      <c r="O481" s="13"/>
      <c r="P481" s="7">
        <f t="shared" si="195"/>
        <v>1.6799095293315854E-2</v>
      </c>
      <c r="Q481" s="7">
        <f t="shared" si="196"/>
        <v>-1.8897744033239136E-3</v>
      </c>
      <c r="R481" s="6">
        <f t="shared" si="197"/>
        <v>1.4909320889991941E-2</v>
      </c>
      <c r="S481" s="6">
        <f t="shared" si="198"/>
        <v>1.6799095293315854E-2</v>
      </c>
      <c r="T481" s="7">
        <f t="shared" si="199"/>
        <v>1.0909952198725602E-2</v>
      </c>
      <c r="U481" s="7">
        <f t="shared" si="200"/>
        <v>0.1243699304644986</v>
      </c>
      <c r="V481" s="7">
        <f t="shared" si="201"/>
        <v>1.0529909451412103</v>
      </c>
      <c r="W481" s="6">
        <f t="shared" si="202"/>
        <v>1.1882708278044345</v>
      </c>
      <c r="X481" s="6">
        <v>4.1159999999999999E-3</v>
      </c>
      <c r="Y481" s="6">
        <v>1.1938869599999999</v>
      </c>
      <c r="Z481" s="6">
        <f t="shared" si="203"/>
        <v>308.14128506598286</v>
      </c>
      <c r="AA481" s="6">
        <f t="shared" si="205"/>
        <v>262.22839868785087</v>
      </c>
      <c r="AB481" s="6">
        <f t="shared" si="204"/>
        <v>0.47040736549844292</v>
      </c>
    </row>
    <row r="482" spans="5:28">
      <c r="E482" s="12">
        <f t="shared" si="188"/>
        <v>1.0718085148609839</v>
      </c>
      <c r="F482" s="12">
        <f t="shared" si="189"/>
        <v>22516897.5</v>
      </c>
      <c r="G482" s="6">
        <v>185639</v>
      </c>
      <c r="H482" s="6">
        <v>15011265</v>
      </c>
      <c r="I482" s="12">
        <f t="shared" si="190"/>
        <v>30022530</v>
      </c>
      <c r="J482" s="6">
        <v>3016725.3085940001</v>
      </c>
      <c r="K482" s="12">
        <f t="shared" si="191"/>
        <v>24133802.468752</v>
      </c>
      <c r="L482" s="6">
        <f t="shared" si="192"/>
        <v>183.84796</v>
      </c>
      <c r="M482" s="6">
        <f t="shared" si="193"/>
        <v>5242880</v>
      </c>
      <c r="N482" s="13">
        <f t="shared" si="194"/>
        <v>1.2440033036183427</v>
      </c>
      <c r="O482" s="13"/>
      <c r="P482" s="7">
        <f t="shared" si="195"/>
        <v>1.7144640909755555E-2</v>
      </c>
      <c r="Q482" s="7">
        <f t="shared" si="196"/>
        <v>-1.9341903795554196E-3</v>
      </c>
      <c r="R482" s="6">
        <f t="shared" si="197"/>
        <v>1.5210450530200136E-2</v>
      </c>
      <c r="S482" s="6">
        <f t="shared" si="198"/>
        <v>1.7144640909755555E-2</v>
      </c>
      <c r="T482" s="7">
        <f t="shared" si="199"/>
        <v>1.1134362269149831E-2</v>
      </c>
      <c r="U482" s="7">
        <f t="shared" si="200"/>
        <v>0.12729303698224434</v>
      </c>
      <c r="V482" s="7">
        <f t="shared" si="201"/>
        <v>1.0481301997676236</v>
      </c>
      <c r="W482" s="6">
        <f t="shared" si="202"/>
        <v>1.1865575990190178</v>
      </c>
      <c r="X482" s="6">
        <v>4.0969999999999999E-3</v>
      </c>
      <c r="Y482" s="6">
        <v>1.2191033200000001</v>
      </c>
      <c r="Z482" s="6">
        <f t="shared" si="203"/>
        <v>318.4681696303528</v>
      </c>
      <c r="AA482" s="6">
        <f t="shared" si="205"/>
        <v>271.25825067610776</v>
      </c>
      <c r="AB482" s="6">
        <f t="shared" si="204"/>
        <v>2.6696441923382093</v>
      </c>
    </row>
    <row r="483" spans="5:28">
      <c r="E483" s="12">
        <f t="shared" si="188"/>
        <v>1.6041552502632566</v>
      </c>
      <c r="F483" s="12">
        <f t="shared" si="189"/>
        <v>17832414</v>
      </c>
      <c r="G483" s="6">
        <v>2097152</v>
      </c>
      <c r="H483" s="6">
        <v>11888276</v>
      </c>
      <c r="I483" s="12">
        <f t="shared" si="190"/>
        <v>23776552</v>
      </c>
      <c r="J483" s="6">
        <v>3575745.0678710002</v>
      </c>
      <c r="K483" s="12">
        <f t="shared" si="191"/>
        <v>28605960.542968001</v>
      </c>
      <c r="L483" s="6">
        <f t="shared" si="192"/>
        <v>184.602352</v>
      </c>
      <c r="M483" s="6">
        <f t="shared" si="193"/>
        <v>5242880</v>
      </c>
      <c r="N483" s="13">
        <f t="shared" si="194"/>
        <v>0.83117474640594857</v>
      </c>
      <c r="O483" s="13"/>
      <c r="P483" s="7">
        <f t="shared" si="195"/>
        <v>1.3577817929139558E-2</v>
      </c>
      <c r="Q483" s="7">
        <f t="shared" si="196"/>
        <v>-2.2926090387865765E-3</v>
      </c>
      <c r="R483" s="6">
        <f t="shared" si="197"/>
        <v>1.128520889035298E-2</v>
      </c>
      <c r="S483" s="6">
        <f t="shared" si="198"/>
        <v>1.3577817929139558E-2</v>
      </c>
      <c r="T483" s="7">
        <f t="shared" si="199"/>
        <v>8.8179358461555023E-3</v>
      </c>
      <c r="U483" s="7">
        <f t="shared" si="200"/>
        <v>0.15088130426290625</v>
      </c>
      <c r="V483" s="7">
        <f t="shared" si="201"/>
        <v>2.061467695808521</v>
      </c>
      <c r="W483" s="6">
        <f t="shared" si="202"/>
        <v>2.2211669359175827</v>
      </c>
      <c r="X483" s="6">
        <v>8.0579999999999992E-3</v>
      </c>
      <c r="Y483" s="6">
        <v>2.2172162571417058</v>
      </c>
      <c r="Z483" s="6">
        <f t="shared" si="203"/>
        <v>68.501091203022582</v>
      </c>
      <c r="AA483" s="6">
        <f t="shared" si="205"/>
        <v>40.049750438731465</v>
      </c>
      <c r="AB483" s="6">
        <f t="shared" si="204"/>
        <v>0.17818193255401812</v>
      </c>
    </row>
    <row r="484" spans="5:28">
      <c r="E484" s="12">
        <f t="shared" si="188"/>
        <v>1.1907096307182627</v>
      </c>
      <c r="F484" s="12">
        <f t="shared" si="189"/>
        <v>20662405.5</v>
      </c>
      <c r="G484" s="6">
        <v>1048576</v>
      </c>
      <c r="H484" s="6">
        <v>13774937</v>
      </c>
      <c r="I484" s="12">
        <f t="shared" si="190"/>
        <v>27549874</v>
      </c>
      <c r="J484" s="6">
        <v>3075365.6528320001</v>
      </c>
      <c r="K484" s="12">
        <f t="shared" si="191"/>
        <v>24602925.222656</v>
      </c>
      <c r="L484" s="6">
        <f t="shared" si="192"/>
        <v>186.27076400000001</v>
      </c>
      <c r="M484" s="6">
        <f t="shared" si="193"/>
        <v>5242880</v>
      </c>
      <c r="N484" s="13">
        <f t="shared" si="194"/>
        <v>1.1197804224771717</v>
      </c>
      <c r="O484" s="13"/>
      <c r="P484" s="7">
        <f t="shared" si="195"/>
        <v>1.5732608039329493E-2</v>
      </c>
      <c r="Q484" s="7">
        <f t="shared" si="196"/>
        <v>-1.971787965704826E-3</v>
      </c>
      <c r="R484" s="6">
        <f t="shared" si="197"/>
        <v>1.3760820073624667E-2</v>
      </c>
      <c r="S484" s="6">
        <f t="shared" si="198"/>
        <v>1.5732608039329493E-2</v>
      </c>
      <c r="T484" s="7">
        <f t="shared" si="199"/>
        <v>1.0217336033486582E-2</v>
      </c>
      <c r="U484" s="7">
        <f t="shared" si="200"/>
        <v>0.12976741126036456</v>
      </c>
      <c r="V484" s="7">
        <f t="shared" si="201"/>
        <v>1.0279197321616576</v>
      </c>
      <c r="W484" s="6">
        <f t="shared" si="202"/>
        <v>1.1679044794555087</v>
      </c>
      <c r="X484" s="6">
        <v>4.0179999999999999E-3</v>
      </c>
      <c r="Y484" s="6">
        <v>1.2397252000005738</v>
      </c>
      <c r="Z484" s="6">
        <f t="shared" si="203"/>
        <v>291.55321153134628</v>
      </c>
      <c r="AA484" s="6">
        <f t="shared" si="205"/>
        <v>242.47934478906589</v>
      </c>
      <c r="AB484" s="6">
        <f t="shared" si="204"/>
        <v>5.7932774573778056</v>
      </c>
    </row>
    <row r="485" spans="5:28">
      <c r="E485" s="12">
        <f t="shared" si="188"/>
        <v>1.3167065486862259</v>
      </c>
      <c r="F485" s="12">
        <f t="shared" si="189"/>
        <v>20316927</v>
      </c>
      <c r="G485" s="6">
        <v>1219574</v>
      </c>
      <c r="H485" s="6">
        <v>13544618</v>
      </c>
      <c r="I485" s="12">
        <f t="shared" si="190"/>
        <v>27089236</v>
      </c>
      <c r="J485" s="6">
        <v>3343928.8537599999</v>
      </c>
      <c r="K485" s="12">
        <f t="shared" si="191"/>
        <v>26751430.830079999</v>
      </c>
      <c r="L485" s="6">
        <f t="shared" si="192"/>
        <v>186.926896</v>
      </c>
      <c r="M485" s="6">
        <f t="shared" si="193"/>
        <v>5242880</v>
      </c>
      <c r="N485" s="13">
        <f t="shared" si="194"/>
        <v>1.0126275552162303</v>
      </c>
      <c r="O485" s="13"/>
      <c r="P485" s="7">
        <f t="shared" si="195"/>
        <v>1.5469556487731812E-2</v>
      </c>
      <c r="Q485" s="7">
        <f t="shared" si="196"/>
        <v>-2.1439787707667715E-3</v>
      </c>
      <c r="R485" s="6">
        <f t="shared" si="197"/>
        <v>1.3325577716965041E-2</v>
      </c>
      <c r="S485" s="6">
        <f t="shared" si="198"/>
        <v>1.5469556487731812E-2</v>
      </c>
      <c r="T485" s="7">
        <f t="shared" si="199"/>
        <v>1.004650065196022E-2</v>
      </c>
      <c r="U485" s="7">
        <f t="shared" si="200"/>
        <v>0.14109964140091089</v>
      </c>
      <c r="V485" s="7">
        <f t="shared" si="201"/>
        <v>1.1581365424330075</v>
      </c>
      <c r="W485" s="6">
        <f t="shared" si="202"/>
        <v>1.3092826844858785</v>
      </c>
      <c r="X485" s="6">
        <v>4.5269999999999998E-3</v>
      </c>
      <c r="Y485" s="6">
        <v>1.4055003529398449</v>
      </c>
      <c r="Z485" s="6">
        <f t="shared" si="203"/>
        <v>241.71761625208333</v>
      </c>
      <c r="AA485" s="6">
        <f t="shared" si="205"/>
        <v>194.35780245118272</v>
      </c>
      <c r="AB485" s="6">
        <f t="shared" si="204"/>
        <v>6.8457946846267701</v>
      </c>
    </row>
    <row r="486" spans="5:28">
      <c r="E486" s="12">
        <f t="shared" si="188"/>
        <v>1.0024656614253016</v>
      </c>
      <c r="F486" s="12">
        <f t="shared" si="189"/>
        <v>24256753.5</v>
      </c>
      <c r="G486" s="6">
        <v>38120</v>
      </c>
      <c r="H486" s="6">
        <v>16171169</v>
      </c>
      <c r="I486" s="12">
        <f t="shared" si="190"/>
        <v>32342338</v>
      </c>
      <c r="J486" s="6">
        <v>3039570.3051760001</v>
      </c>
      <c r="K486" s="12">
        <f t="shared" si="191"/>
        <v>24316562.441408001</v>
      </c>
      <c r="L486" s="6">
        <f t="shared" si="192"/>
        <v>194.816428</v>
      </c>
      <c r="M486" s="6">
        <f t="shared" si="193"/>
        <v>5242880</v>
      </c>
      <c r="N486" s="13">
        <f t="shared" si="194"/>
        <v>1.3300538708105027</v>
      </c>
      <c r="O486" s="13"/>
      <c r="P486" s="7">
        <f t="shared" si="195"/>
        <v>1.8469388528946151E-2</v>
      </c>
      <c r="Q486" s="7">
        <f t="shared" si="196"/>
        <v>-1.9488375774570658E-3</v>
      </c>
      <c r="R486" s="6">
        <f t="shared" si="197"/>
        <v>1.6520550951489084E-2</v>
      </c>
      <c r="S486" s="6">
        <f t="shared" si="198"/>
        <v>1.8469388528946151E-2</v>
      </c>
      <c r="T486" s="7">
        <f t="shared" si="199"/>
        <v>1.1994702242725407E-2</v>
      </c>
      <c r="U486" s="7">
        <f t="shared" si="200"/>
        <v>0.12825699912572738</v>
      </c>
      <c r="V486" s="7">
        <f t="shared" si="201"/>
        <v>1.7350302696665909</v>
      </c>
      <c r="W486" s="6">
        <f t="shared" si="202"/>
        <v>1.8752819710350437</v>
      </c>
      <c r="X486" s="6">
        <v>6.7819999999999998E-3</v>
      </c>
      <c r="Y486" s="6">
        <v>1.81842375</v>
      </c>
      <c r="Z486" s="6">
        <f t="shared" si="203"/>
        <v>172.329527115101</v>
      </c>
      <c r="AA486" s="6">
        <f t="shared" si="205"/>
        <v>143.59408657459576</v>
      </c>
      <c r="AB486" s="6">
        <f t="shared" si="204"/>
        <v>3.1267860989521106</v>
      </c>
    </row>
    <row r="487" spans="5:28">
      <c r="E487" s="12">
        <f t="shared" si="188"/>
        <v>1.0024507044117013</v>
      </c>
      <c r="F487" s="12">
        <f t="shared" si="189"/>
        <v>24256753.5</v>
      </c>
      <c r="G487" s="6">
        <v>38120</v>
      </c>
      <c r="H487" s="6">
        <v>16171169</v>
      </c>
      <c r="I487" s="12">
        <f t="shared" si="190"/>
        <v>32342338</v>
      </c>
      <c r="J487" s="6">
        <v>3039524.9541020002</v>
      </c>
      <c r="K487" s="12">
        <f t="shared" si="191"/>
        <v>24316199.632816002</v>
      </c>
      <c r="L487" s="6">
        <f t="shared" si="192"/>
        <v>194.816428</v>
      </c>
      <c r="M487" s="6">
        <f t="shared" si="193"/>
        <v>5242880</v>
      </c>
      <c r="N487" s="13">
        <f t="shared" si="194"/>
        <v>1.3300737158101095</v>
      </c>
      <c r="O487" s="13"/>
      <c r="P487" s="7">
        <f t="shared" si="195"/>
        <v>1.8469388528946151E-2</v>
      </c>
      <c r="Q487" s="7">
        <f t="shared" si="196"/>
        <v>-1.9488085003611885E-3</v>
      </c>
      <c r="R487" s="6">
        <f t="shared" si="197"/>
        <v>1.6520580028584961E-2</v>
      </c>
      <c r="S487" s="6">
        <f t="shared" si="198"/>
        <v>1.8469388528946151E-2</v>
      </c>
      <c r="T487" s="7">
        <f t="shared" si="199"/>
        <v>1.1994702242725407E-2</v>
      </c>
      <c r="U487" s="7">
        <f t="shared" si="200"/>
        <v>0.12825508550239437</v>
      </c>
      <c r="V487" s="7">
        <f t="shared" si="201"/>
        <v>1.7322161539239882</v>
      </c>
      <c r="W487" s="6">
        <f t="shared" si="202"/>
        <v>1.8724659416691081</v>
      </c>
      <c r="X487" s="6">
        <v>6.7710000000000001E-3</v>
      </c>
      <c r="Y487" s="6">
        <v>1.819254849997743</v>
      </c>
      <c r="Z487" s="6">
        <f t="shared" si="203"/>
        <v>172.7719469642025</v>
      </c>
      <c r="AA487" s="6">
        <f t="shared" si="205"/>
        <v>143.9902529697971</v>
      </c>
      <c r="AB487" s="6">
        <f t="shared" si="204"/>
        <v>2.9248838705270499</v>
      </c>
    </row>
    <row r="488" spans="5:28">
      <c r="E488" s="12">
        <f t="shared" si="188"/>
        <v>1.4104415992370454</v>
      </c>
      <c r="F488" s="12">
        <f t="shared" si="189"/>
        <v>21918994.5</v>
      </c>
      <c r="G488" s="6">
        <v>2063494</v>
      </c>
      <c r="H488" s="6">
        <v>14612663</v>
      </c>
      <c r="I488" s="12">
        <f t="shared" si="190"/>
        <v>29225326</v>
      </c>
      <c r="J488" s="6">
        <v>3864432.7070309999</v>
      </c>
      <c r="K488" s="12">
        <f t="shared" si="191"/>
        <v>30915461.656248</v>
      </c>
      <c r="L488" s="6">
        <f t="shared" si="192"/>
        <v>216.621836</v>
      </c>
      <c r="M488" s="6">
        <f t="shared" si="193"/>
        <v>5242880</v>
      </c>
      <c r="N488" s="13">
        <f t="shared" si="194"/>
        <v>0.94533040861427908</v>
      </c>
      <c r="O488" s="13"/>
      <c r="P488" s="7">
        <f t="shared" si="195"/>
        <v>1.6689390259266714E-2</v>
      </c>
      <c r="Q488" s="7">
        <f t="shared" si="196"/>
        <v>-2.4777027404799799E-3</v>
      </c>
      <c r="R488" s="6">
        <f t="shared" si="197"/>
        <v>1.4211687518786735E-2</v>
      </c>
      <c r="S488" s="6">
        <f t="shared" si="198"/>
        <v>1.6689390259266714E-2</v>
      </c>
      <c r="T488" s="7">
        <f t="shared" si="199"/>
        <v>1.0838705702617453E-2</v>
      </c>
      <c r="U488" s="7">
        <f t="shared" si="200"/>
        <v>0.16306270050180932</v>
      </c>
      <c r="V488" s="7">
        <f t="shared" si="201"/>
        <v>2.2952951311484306</v>
      </c>
      <c r="W488" s="6">
        <f t="shared" si="202"/>
        <v>2.4691965373528575</v>
      </c>
      <c r="X488" s="6">
        <v>8.9720000000000008E-3</v>
      </c>
      <c r="Y488" s="6">
        <v>2.4738970588266964</v>
      </c>
      <c r="Z488" s="6">
        <f t="shared" si="203"/>
        <v>86.016387196463583</v>
      </c>
      <c r="AA488" s="6">
        <f t="shared" si="205"/>
        <v>58.40044046797518</v>
      </c>
      <c r="AB488" s="6">
        <f t="shared" si="204"/>
        <v>0.19000473188921846</v>
      </c>
    </row>
    <row r="489" spans="5:28">
      <c r="E489" s="12">
        <f t="shared" si="188"/>
        <v>1.0459239309919623</v>
      </c>
      <c r="F489" s="12">
        <f t="shared" si="189"/>
        <v>27102582</v>
      </c>
      <c r="G489" s="6">
        <v>14340</v>
      </c>
      <c r="H489" s="6">
        <v>18068388</v>
      </c>
      <c r="I489" s="12">
        <f t="shared" si="190"/>
        <v>36136776</v>
      </c>
      <c r="J489" s="6">
        <v>3543404.8881839998</v>
      </c>
      <c r="K489" s="12">
        <f t="shared" si="191"/>
        <v>28347239.105471998</v>
      </c>
      <c r="L489" s="6">
        <f t="shared" si="192"/>
        <v>217.10745600000001</v>
      </c>
      <c r="M489" s="6">
        <f t="shared" si="193"/>
        <v>5242880</v>
      </c>
      <c r="N489" s="13">
        <f t="shared" si="194"/>
        <v>1.274789966865745</v>
      </c>
      <c r="O489" s="13"/>
      <c r="P489" s="7">
        <f t="shared" si="195"/>
        <v>2.0636237124461953E-2</v>
      </c>
      <c r="Q489" s="7">
        <f t="shared" si="196"/>
        <v>-2.2718739508932597E-3</v>
      </c>
      <c r="R489" s="6">
        <f t="shared" si="197"/>
        <v>1.8364363173568692E-2</v>
      </c>
      <c r="S489" s="6">
        <f t="shared" si="198"/>
        <v>2.0636237124461953E-2</v>
      </c>
      <c r="T489" s="7">
        <f t="shared" si="199"/>
        <v>1.3401933655262203E-2</v>
      </c>
      <c r="U489" s="7">
        <f t="shared" si="200"/>
        <v>0.14951668558941208</v>
      </c>
      <c r="V489" s="7">
        <f t="shared" si="201"/>
        <v>1.3331233758821301</v>
      </c>
      <c r="W489" s="6">
        <f t="shared" si="202"/>
        <v>1.4960419951268045</v>
      </c>
      <c r="X489" s="6">
        <v>5.2110000000000004E-3</v>
      </c>
      <c r="Y489" s="6">
        <v>1.5175589999988421</v>
      </c>
      <c r="Z489" s="6">
        <f t="shared" si="203"/>
        <v>296.01299413667152</v>
      </c>
      <c r="AA489" s="6">
        <f t="shared" si="205"/>
        <v>252.41533628034333</v>
      </c>
      <c r="AB489" s="6">
        <f t="shared" si="204"/>
        <v>1.4178694121318569</v>
      </c>
    </row>
    <row r="490" spans="5:28">
      <c r="E490" s="12">
        <f t="shared" si="188"/>
        <v>1.1014151776451522</v>
      </c>
      <c r="F490" s="12">
        <f t="shared" si="189"/>
        <v>26326012.5</v>
      </c>
      <c r="G490" s="6">
        <v>503625</v>
      </c>
      <c r="H490" s="6">
        <v>17550675</v>
      </c>
      <c r="I490" s="12">
        <f t="shared" si="190"/>
        <v>35101350</v>
      </c>
      <c r="J490" s="6">
        <v>3624483.7167969998</v>
      </c>
      <c r="K490" s="12">
        <f t="shared" si="191"/>
        <v>28995869.734375998</v>
      </c>
      <c r="L490" s="6">
        <f t="shared" si="192"/>
        <v>220.6806</v>
      </c>
      <c r="M490" s="6">
        <f t="shared" si="193"/>
        <v>5242880</v>
      </c>
      <c r="N490" s="13">
        <f t="shared" si="194"/>
        <v>1.2105637913797653</v>
      </c>
      <c r="O490" s="13"/>
      <c r="P490" s="7">
        <f t="shared" si="195"/>
        <v>2.0044947617594126E-2</v>
      </c>
      <c r="Q490" s="7">
        <f t="shared" si="196"/>
        <v>-2.3238580973590104E-3</v>
      </c>
      <c r="R490" s="6">
        <f t="shared" si="197"/>
        <v>1.7721089520235114E-2</v>
      </c>
      <c r="S490" s="6">
        <f t="shared" si="198"/>
        <v>2.0044947617594126E-2</v>
      </c>
      <c r="T490" s="7">
        <f t="shared" si="199"/>
        <v>1.3017928436951263E-2</v>
      </c>
      <c r="U490" s="7">
        <f t="shared" si="200"/>
        <v>0.15293786891681349</v>
      </c>
      <c r="V490" s="7">
        <f t="shared" si="201"/>
        <v>1.1819286118931953</v>
      </c>
      <c r="W490" s="6">
        <f t="shared" si="202"/>
        <v>1.34788440924696</v>
      </c>
      <c r="X490" s="6">
        <v>4.62E-3</v>
      </c>
      <c r="Y490" s="6">
        <v>1.4070074117668798</v>
      </c>
      <c r="Z490" s="6">
        <f t="shared" si="203"/>
        <v>333.87332505614989</v>
      </c>
      <c r="AA490" s="6">
        <f t="shared" si="205"/>
        <v>283.57336623885533</v>
      </c>
      <c r="AB490" s="6">
        <f t="shared" si="204"/>
        <v>4.2020391666362924</v>
      </c>
    </row>
    <row r="491" spans="5:28">
      <c r="E491" s="12">
        <f t="shared" si="188"/>
        <v>1.1012197963154504</v>
      </c>
      <c r="F491" s="12">
        <f t="shared" si="189"/>
        <v>26326012.5</v>
      </c>
      <c r="G491" s="6">
        <v>503625</v>
      </c>
      <c r="H491" s="6">
        <v>17550675</v>
      </c>
      <c r="I491" s="12">
        <f t="shared" si="190"/>
        <v>35101350</v>
      </c>
      <c r="J491" s="6">
        <v>3623840.765381</v>
      </c>
      <c r="K491" s="12">
        <f t="shared" si="191"/>
        <v>28990726.123048</v>
      </c>
      <c r="L491" s="6">
        <f t="shared" si="192"/>
        <v>220.6806</v>
      </c>
      <c r="M491" s="6">
        <f t="shared" si="193"/>
        <v>5242880</v>
      </c>
      <c r="N491" s="13">
        <f t="shared" si="194"/>
        <v>1.2107785728103573</v>
      </c>
      <c r="O491" s="13"/>
      <c r="P491" s="7">
        <f t="shared" si="195"/>
        <v>2.0044947617594126E-2</v>
      </c>
      <c r="Q491" s="7">
        <f t="shared" si="196"/>
        <v>-2.3234458654465438E-3</v>
      </c>
      <c r="R491" s="6">
        <f t="shared" si="197"/>
        <v>1.7721501752147581E-2</v>
      </c>
      <c r="S491" s="6">
        <f t="shared" si="198"/>
        <v>2.0044947617594126E-2</v>
      </c>
      <c r="T491" s="7">
        <f t="shared" si="199"/>
        <v>1.3017928436951263E-2</v>
      </c>
      <c r="U491" s="7">
        <f t="shared" si="200"/>
        <v>0.1529107390889364</v>
      </c>
      <c r="V491" s="7">
        <f t="shared" si="201"/>
        <v>1.1855102137474172</v>
      </c>
      <c r="W491" s="6">
        <f t="shared" si="202"/>
        <v>1.3514388812733049</v>
      </c>
      <c r="X491" s="6">
        <v>4.6340000000000001E-3</v>
      </c>
      <c r="Y491" s="6">
        <v>1.4115436588238022</v>
      </c>
      <c r="Z491" s="6">
        <f t="shared" si="203"/>
        <v>332.56252951217363</v>
      </c>
      <c r="AA491" s="6">
        <f t="shared" si="205"/>
        <v>282.42343012834658</v>
      </c>
      <c r="AB491" s="6">
        <f t="shared" si="204"/>
        <v>4.2580884533589849</v>
      </c>
    </row>
    <row r="492" spans="5:28">
      <c r="E492" s="12">
        <f t="shared" si="188"/>
        <v>1.1014402091045121</v>
      </c>
      <c r="F492" s="12">
        <f t="shared" si="189"/>
        <v>26326012.5</v>
      </c>
      <c r="G492" s="6">
        <v>503625</v>
      </c>
      <c r="H492" s="6">
        <v>17550675</v>
      </c>
      <c r="I492" s="12">
        <f t="shared" si="190"/>
        <v>35101350</v>
      </c>
      <c r="J492" s="6">
        <v>3624566.0891109998</v>
      </c>
      <c r="K492" s="12">
        <f t="shared" si="191"/>
        <v>28996528.712887999</v>
      </c>
      <c r="L492" s="6">
        <f t="shared" si="192"/>
        <v>220.6806</v>
      </c>
      <c r="M492" s="6">
        <f t="shared" si="193"/>
        <v>5242880</v>
      </c>
      <c r="N492" s="13">
        <f t="shared" si="194"/>
        <v>1.2105362799650776</v>
      </c>
      <c r="O492" s="13"/>
      <c r="P492" s="7">
        <f t="shared" si="195"/>
        <v>2.0044947617594126E-2</v>
      </c>
      <c r="Q492" s="7">
        <f t="shared" si="196"/>
        <v>-2.3239109108308992E-3</v>
      </c>
      <c r="R492" s="6">
        <f t="shared" si="197"/>
        <v>1.7721036706763227E-2</v>
      </c>
      <c r="S492" s="6">
        <f t="shared" si="198"/>
        <v>2.0044947617594126E-2</v>
      </c>
      <c r="T492" s="7">
        <f t="shared" si="199"/>
        <v>1.3017928436951263E-2</v>
      </c>
      <c r="U492" s="7">
        <f t="shared" si="200"/>
        <v>0.15294134467974838</v>
      </c>
      <c r="V492" s="7">
        <f t="shared" si="201"/>
        <v>1.1837194128203061</v>
      </c>
      <c r="W492" s="6">
        <f t="shared" si="202"/>
        <v>1.3496786859370058</v>
      </c>
      <c r="X492" s="6">
        <v>4.627E-3</v>
      </c>
      <c r="Y492" s="6">
        <v>1.40999149375</v>
      </c>
      <c r="Z492" s="6">
        <f t="shared" si="203"/>
        <v>333.21693575954458</v>
      </c>
      <c r="AA492" s="6">
        <f t="shared" si="205"/>
        <v>282.99193228362282</v>
      </c>
      <c r="AB492" s="6">
        <f t="shared" si="204"/>
        <v>4.2775299057008365</v>
      </c>
    </row>
    <row r="493" spans="5:28">
      <c r="E493" s="12">
        <f t="shared" si="188"/>
        <v>1.1016426042760559</v>
      </c>
      <c r="F493" s="12">
        <f t="shared" si="189"/>
        <v>26326012.5</v>
      </c>
      <c r="G493" s="6">
        <v>503625</v>
      </c>
      <c r="H493" s="6">
        <v>17550675</v>
      </c>
      <c r="I493" s="12">
        <f t="shared" si="190"/>
        <v>35101350</v>
      </c>
      <c r="J493" s="6">
        <v>3625232.1213380001</v>
      </c>
      <c r="K493" s="12">
        <f t="shared" si="191"/>
        <v>29001856.970704</v>
      </c>
      <c r="L493" s="6">
        <f t="shared" si="192"/>
        <v>220.6806</v>
      </c>
      <c r="M493" s="6">
        <f t="shared" si="193"/>
        <v>5242880</v>
      </c>
      <c r="N493" s="13">
        <f t="shared" si="194"/>
        <v>1.2103138787098136</v>
      </c>
      <c r="O493" s="13"/>
      <c r="P493" s="7">
        <f t="shared" si="195"/>
        <v>2.0044947617594126E-2</v>
      </c>
      <c r="Q493" s="7">
        <f t="shared" si="196"/>
        <v>-2.3243379411350064E-3</v>
      </c>
      <c r="R493" s="6">
        <f t="shared" si="197"/>
        <v>1.772060967645912E-2</v>
      </c>
      <c r="S493" s="6">
        <f t="shared" si="198"/>
        <v>2.0044947617594126E-2</v>
      </c>
      <c r="T493" s="7">
        <f t="shared" si="199"/>
        <v>1.3017928436951263E-2</v>
      </c>
      <c r="U493" s="7">
        <f t="shared" si="200"/>
        <v>0.15296944842013913</v>
      </c>
      <c r="V493" s="7">
        <f t="shared" si="201"/>
        <v>1.1739979220731327</v>
      </c>
      <c r="W493" s="6">
        <f t="shared" si="202"/>
        <v>1.339985298930223</v>
      </c>
      <c r="X493" s="6">
        <v>4.5890000000000002E-3</v>
      </c>
      <c r="Y493" s="6">
        <v>1.3990241352924981</v>
      </c>
      <c r="Z493" s="6">
        <f t="shared" si="203"/>
        <v>336.80426274992647</v>
      </c>
      <c r="AA493" s="6">
        <f t="shared" si="205"/>
        <v>286.15405701588844</v>
      </c>
      <c r="AB493" s="6">
        <f t="shared" si="204"/>
        <v>4.2200012760989081</v>
      </c>
    </row>
    <row r="494" spans="5:28">
      <c r="E494" s="12">
        <f t="shared" si="188"/>
        <v>1.1014454860118297</v>
      </c>
      <c r="F494" s="12">
        <f t="shared" si="189"/>
        <v>26326012.5</v>
      </c>
      <c r="G494" s="6">
        <v>503625</v>
      </c>
      <c r="H494" s="6">
        <v>17550675</v>
      </c>
      <c r="I494" s="12">
        <f t="shared" si="190"/>
        <v>35101350</v>
      </c>
      <c r="J494" s="6">
        <v>3624583.4541020002</v>
      </c>
      <c r="K494" s="12">
        <f t="shared" si="191"/>
        <v>28996667.632816002</v>
      </c>
      <c r="L494" s="6">
        <f t="shared" si="192"/>
        <v>220.6806</v>
      </c>
      <c r="M494" s="6">
        <f t="shared" si="193"/>
        <v>5242880</v>
      </c>
      <c r="N494" s="13">
        <f t="shared" si="194"/>
        <v>1.210530480415454</v>
      </c>
      <c r="O494" s="13"/>
      <c r="P494" s="7">
        <f t="shared" si="195"/>
        <v>2.0044947617594126E-2</v>
      </c>
      <c r="Q494" s="7">
        <f t="shared" si="196"/>
        <v>-2.3239220444924353E-3</v>
      </c>
      <c r="R494" s="6">
        <f t="shared" si="197"/>
        <v>1.7721025573101689E-2</v>
      </c>
      <c r="S494" s="6">
        <f t="shared" si="198"/>
        <v>2.0044947617594126E-2</v>
      </c>
      <c r="T494" s="7">
        <f t="shared" si="199"/>
        <v>1.3017928436951263E-2</v>
      </c>
      <c r="U494" s="7">
        <f t="shared" si="200"/>
        <v>0.15294207740885543</v>
      </c>
      <c r="V494" s="7">
        <f t="shared" si="201"/>
        <v>1.1865335285629088</v>
      </c>
      <c r="W494" s="6">
        <f t="shared" si="202"/>
        <v>1.3524935344087154</v>
      </c>
      <c r="X494" s="6">
        <v>4.6379999999999998E-3</v>
      </c>
      <c r="Y494" s="6">
        <v>1.414753694119284</v>
      </c>
      <c r="Z494" s="6">
        <f t="shared" si="203"/>
        <v>332.18946997831233</v>
      </c>
      <c r="AA494" s="6">
        <f t="shared" si="205"/>
        <v>282.08334568998896</v>
      </c>
      <c r="AB494" s="6">
        <f t="shared" si="204"/>
        <v>4.4007773204173803</v>
      </c>
    </row>
    <row r="495" spans="5:28">
      <c r="E495" s="12">
        <f t="shared" si="188"/>
        <v>1.1016010067247366</v>
      </c>
      <c r="F495" s="12">
        <f t="shared" si="189"/>
        <v>26326012.5</v>
      </c>
      <c r="G495" s="6">
        <v>503625</v>
      </c>
      <c r="H495" s="6">
        <v>17550675</v>
      </c>
      <c r="I495" s="12">
        <f t="shared" si="190"/>
        <v>35101350</v>
      </c>
      <c r="J495" s="6">
        <v>3625095.234131</v>
      </c>
      <c r="K495" s="12">
        <f t="shared" si="191"/>
        <v>29000761.873048</v>
      </c>
      <c r="L495" s="6">
        <f t="shared" si="192"/>
        <v>220.6806</v>
      </c>
      <c r="M495" s="6">
        <f t="shared" si="193"/>
        <v>5242880</v>
      </c>
      <c r="N495" s="13">
        <f t="shared" si="194"/>
        <v>1.2103595813674679</v>
      </c>
      <c r="O495" s="13"/>
      <c r="P495" s="7">
        <f t="shared" si="195"/>
        <v>2.0044947617594126E-2</v>
      </c>
      <c r="Q495" s="7">
        <f t="shared" si="196"/>
        <v>-2.3242501751332065E-3</v>
      </c>
      <c r="R495" s="6">
        <f t="shared" si="197"/>
        <v>1.7720697442460919E-2</v>
      </c>
      <c r="S495" s="6">
        <f t="shared" si="198"/>
        <v>2.0044947617594126E-2</v>
      </c>
      <c r="T495" s="7">
        <f t="shared" si="199"/>
        <v>1.3017928436951263E-2</v>
      </c>
      <c r="U495" s="7">
        <f t="shared" si="200"/>
        <v>0.15296367235950364</v>
      </c>
      <c r="V495" s="7">
        <f t="shared" si="201"/>
        <v>1.1778353526312273</v>
      </c>
      <c r="W495" s="6">
        <f t="shared" si="202"/>
        <v>1.3438169534276823</v>
      </c>
      <c r="X495" s="6">
        <v>4.6039999999999996E-3</v>
      </c>
      <c r="Y495" s="6">
        <v>1.4077407058807279</v>
      </c>
      <c r="Z495" s="6">
        <f t="shared" si="203"/>
        <v>335.38113852289587</v>
      </c>
      <c r="AA495" s="6">
        <f t="shared" si="205"/>
        <v>284.89785930627545</v>
      </c>
      <c r="AB495" s="6">
        <f t="shared" si="204"/>
        <v>4.5408754741557917</v>
      </c>
    </row>
    <row r="496" spans="5:28">
      <c r="E496" s="12">
        <f t="shared" si="188"/>
        <v>1.1021493178690129</v>
      </c>
      <c r="F496" s="12">
        <f t="shared" si="189"/>
        <v>26383312.5</v>
      </c>
      <c r="G496" s="6">
        <v>504855</v>
      </c>
      <c r="H496" s="6">
        <v>17588875</v>
      </c>
      <c r="I496" s="12">
        <f t="shared" si="190"/>
        <v>35177750</v>
      </c>
      <c r="J496" s="6">
        <v>3634793.734375</v>
      </c>
      <c r="K496" s="12">
        <f t="shared" si="191"/>
        <v>29078349.875</v>
      </c>
      <c r="L496" s="6">
        <f t="shared" si="192"/>
        <v>221.1636</v>
      </c>
      <c r="M496" s="6">
        <f t="shared" si="193"/>
        <v>5242880</v>
      </c>
      <c r="N496" s="13">
        <f t="shared" si="194"/>
        <v>1.2097574364164294</v>
      </c>
      <c r="O496" s="13"/>
      <c r="P496" s="7">
        <f t="shared" si="195"/>
        <v>2.0088576537791902E-2</v>
      </c>
      <c r="Q496" s="7">
        <f t="shared" si="196"/>
        <v>-2.3304684230507819E-3</v>
      </c>
      <c r="R496" s="6">
        <f t="shared" si="197"/>
        <v>1.7758108114741121E-2</v>
      </c>
      <c r="S496" s="6">
        <f t="shared" si="198"/>
        <v>2.0088576537791902E-2</v>
      </c>
      <c r="T496" s="7">
        <f t="shared" si="199"/>
        <v>1.3046262667189789E-2</v>
      </c>
      <c r="U496" s="7">
        <f t="shared" si="200"/>
        <v>0.15337290801205536</v>
      </c>
      <c r="V496" s="7">
        <f t="shared" si="201"/>
        <v>1.1780911813351005</v>
      </c>
      <c r="W496" s="6">
        <f t="shared" si="202"/>
        <v>1.3445103520143455</v>
      </c>
      <c r="X496" s="6">
        <v>4.6049999999999997E-3</v>
      </c>
      <c r="Y496" s="6">
        <v>1.3975311562499999</v>
      </c>
      <c r="Z496" s="6">
        <f t="shared" si="203"/>
        <v>336.23401819309231</v>
      </c>
      <c r="AA496" s="6">
        <f t="shared" si="205"/>
        <v>285.62666915833057</v>
      </c>
      <c r="AB496" s="6">
        <f t="shared" si="204"/>
        <v>3.7938906763213258</v>
      </c>
    </row>
    <row r="497" spans="5:28">
      <c r="E497" s="12">
        <f t="shared" si="188"/>
        <v>1.102349505072951</v>
      </c>
      <c r="F497" s="12">
        <f t="shared" si="189"/>
        <v>26383312.5</v>
      </c>
      <c r="G497" s="6">
        <v>504855</v>
      </c>
      <c r="H497" s="6">
        <v>17588875</v>
      </c>
      <c r="I497" s="12">
        <f t="shared" si="190"/>
        <v>35177750</v>
      </c>
      <c r="J497" s="6">
        <v>3635453.93457</v>
      </c>
      <c r="K497" s="12">
        <f t="shared" si="191"/>
        <v>29083631.47656</v>
      </c>
      <c r="L497" s="6">
        <f t="shared" si="192"/>
        <v>221.1636</v>
      </c>
      <c r="M497" s="6">
        <f t="shared" si="193"/>
        <v>5242880</v>
      </c>
      <c r="N497" s="13">
        <f t="shared" si="194"/>
        <v>1.2095377438801467</v>
      </c>
      <c r="O497" s="13"/>
      <c r="P497" s="7">
        <f t="shared" si="195"/>
        <v>2.0088576537791902E-2</v>
      </c>
      <c r="Q497" s="7">
        <f t="shared" si="196"/>
        <v>-2.330891714114808E-3</v>
      </c>
      <c r="R497" s="6">
        <f t="shared" si="197"/>
        <v>1.7757684823677095E-2</v>
      </c>
      <c r="S497" s="6">
        <f t="shared" si="198"/>
        <v>2.0088576537791902E-2</v>
      </c>
      <c r="T497" s="7">
        <f t="shared" si="199"/>
        <v>1.3046262667189789E-2</v>
      </c>
      <c r="U497" s="7">
        <f t="shared" si="200"/>
        <v>0.1534007656653851</v>
      </c>
      <c r="V497" s="7">
        <f t="shared" si="201"/>
        <v>1.1791144961505924</v>
      </c>
      <c r="W497" s="6">
        <f t="shared" si="202"/>
        <v>1.3455615244831673</v>
      </c>
      <c r="X497" s="6">
        <v>4.6090000000000002E-3</v>
      </c>
      <c r="Y497" s="6">
        <v>1.4005937647050692</v>
      </c>
      <c r="Z497" s="6">
        <f t="shared" si="203"/>
        <v>335.85542499006078</v>
      </c>
      <c r="AA497" s="6">
        <f t="shared" si="205"/>
        <v>285.2828124034952</v>
      </c>
      <c r="AB497" s="6">
        <f t="shared" si="204"/>
        <v>3.9292078551763607</v>
      </c>
    </row>
    <row r="498" spans="5:28">
      <c r="E498" s="12">
        <f t="shared" si="188"/>
        <v>1.1020838319913013</v>
      </c>
      <c r="F498" s="12">
        <f t="shared" si="189"/>
        <v>26383312.5</v>
      </c>
      <c r="G498" s="6">
        <v>504855</v>
      </c>
      <c r="H498" s="6">
        <v>17588875</v>
      </c>
      <c r="I498" s="12">
        <f t="shared" si="190"/>
        <v>35177750</v>
      </c>
      <c r="J498" s="6">
        <v>3634577.7675780002</v>
      </c>
      <c r="K498" s="12">
        <f t="shared" si="191"/>
        <v>29076622.140624002</v>
      </c>
      <c r="L498" s="6">
        <f t="shared" si="192"/>
        <v>221.1636</v>
      </c>
      <c r="M498" s="6">
        <f t="shared" si="193"/>
        <v>5242880</v>
      </c>
      <c r="N498" s="13">
        <f t="shared" si="194"/>
        <v>1.2098293202652275</v>
      </c>
      <c r="O498" s="13"/>
      <c r="P498" s="7">
        <f t="shared" si="195"/>
        <v>2.0088576537791902E-2</v>
      </c>
      <c r="Q498" s="7">
        <f t="shared" si="196"/>
        <v>-2.3303299547255845E-3</v>
      </c>
      <c r="R498" s="6">
        <f t="shared" si="197"/>
        <v>1.7758246583066316E-2</v>
      </c>
      <c r="S498" s="6">
        <f t="shared" si="198"/>
        <v>2.0088576537791902E-2</v>
      </c>
      <c r="T498" s="7">
        <f t="shared" si="199"/>
        <v>1.3046262667189789E-2</v>
      </c>
      <c r="U498" s="7">
        <f t="shared" si="200"/>
        <v>0.15336379512749837</v>
      </c>
      <c r="V498" s="7">
        <f t="shared" si="201"/>
        <v>1.1839752415241791</v>
      </c>
      <c r="W498" s="6">
        <f t="shared" si="202"/>
        <v>1.3503852993188672</v>
      </c>
      <c r="X498" s="6">
        <v>4.6280000000000002E-3</v>
      </c>
      <c r="Y498" s="6">
        <v>1.4069120000000002</v>
      </c>
      <c r="Z498" s="6">
        <f t="shared" si="203"/>
        <v>334.06604446395636</v>
      </c>
      <c r="AA498" s="6">
        <f t="shared" si="205"/>
        <v>283.71319323825225</v>
      </c>
      <c r="AB498" s="6">
        <f t="shared" si="204"/>
        <v>4.0177850982245484</v>
      </c>
    </row>
    <row r="499" spans="5:28">
      <c r="E499" s="12">
        <f t="shared" si="188"/>
        <v>1.1022579457332358</v>
      </c>
      <c r="F499" s="12">
        <f t="shared" si="189"/>
        <v>26383312.5</v>
      </c>
      <c r="G499" s="6">
        <v>504855</v>
      </c>
      <c r="H499" s="6">
        <v>17588875</v>
      </c>
      <c r="I499" s="12">
        <f t="shared" si="190"/>
        <v>35177750</v>
      </c>
      <c r="J499" s="6">
        <v>3635151.9797359998</v>
      </c>
      <c r="K499" s="12">
        <f t="shared" si="191"/>
        <v>29081215.837887999</v>
      </c>
      <c r="L499" s="6">
        <f t="shared" si="192"/>
        <v>221.1636</v>
      </c>
      <c r="M499" s="6">
        <f t="shared" si="193"/>
        <v>5242880</v>
      </c>
      <c r="N499" s="13">
        <f t="shared" si="194"/>
        <v>1.2096382144438826</v>
      </c>
      <c r="O499" s="13"/>
      <c r="P499" s="7">
        <f t="shared" si="195"/>
        <v>2.0088576537791902E-2</v>
      </c>
      <c r="Q499" s="7">
        <f t="shared" si="196"/>
        <v>-2.3306981140766079E-3</v>
      </c>
      <c r="R499" s="6">
        <f t="shared" si="197"/>
        <v>1.7757878423715293E-2</v>
      </c>
      <c r="S499" s="6">
        <f t="shared" si="198"/>
        <v>2.0088576537791902E-2</v>
      </c>
      <c r="T499" s="7">
        <f t="shared" si="199"/>
        <v>1.3046262667189789E-2</v>
      </c>
      <c r="U499" s="7">
        <f t="shared" si="200"/>
        <v>0.15338802444968944</v>
      </c>
      <c r="V499" s="7">
        <f t="shared" si="201"/>
        <v>1.1801378109660843</v>
      </c>
      <c r="W499" s="6">
        <f t="shared" si="202"/>
        <v>1.3465720980829634</v>
      </c>
      <c r="X499" s="6">
        <v>4.6129999999999999E-3</v>
      </c>
      <c r="Y499" s="6">
        <v>1.4037630352943891</v>
      </c>
      <c r="Z499" s="6">
        <f t="shared" si="203"/>
        <v>335.47748835447442</v>
      </c>
      <c r="AA499" s="6">
        <f t="shared" si="205"/>
        <v>284.95292485834153</v>
      </c>
      <c r="AB499" s="6">
        <f t="shared" si="204"/>
        <v>4.0741161986383192</v>
      </c>
    </row>
    <row r="500" spans="5:28">
      <c r="E500" s="12">
        <f t="shared" si="188"/>
        <v>1.1019152451656706</v>
      </c>
      <c r="F500" s="12">
        <f t="shared" si="189"/>
        <v>26383312.5</v>
      </c>
      <c r="G500" s="6">
        <v>504855</v>
      </c>
      <c r="H500" s="6">
        <v>17588875</v>
      </c>
      <c r="I500" s="12">
        <f t="shared" si="190"/>
        <v>35177750</v>
      </c>
      <c r="J500" s="6">
        <v>3634021.7827150002</v>
      </c>
      <c r="K500" s="12">
        <f t="shared" si="191"/>
        <v>29072174.261720002</v>
      </c>
      <c r="L500" s="6">
        <f t="shared" si="192"/>
        <v>221.1636</v>
      </c>
      <c r="M500" s="6">
        <f t="shared" si="193"/>
        <v>5242880</v>
      </c>
      <c r="N500" s="13">
        <f t="shared" si="194"/>
        <v>1.2100144173364891</v>
      </c>
      <c r="O500" s="13"/>
      <c r="P500" s="7">
        <f t="shared" si="195"/>
        <v>2.0088576537791902E-2</v>
      </c>
      <c r="Q500" s="7">
        <f t="shared" si="196"/>
        <v>-2.3299734819071517E-3</v>
      </c>
      <c r="R500" s="6">
        <f t="shared" si="197"/>
        <v>1.7758603055884749E-2</v>
      </c>
      <c r="S500" s="6">
        <f t="shared" si="198"/>
        <v>2.0088576537791902E-2</v>
      </c>
      <c r="T500" s="7">
        <f t="shared" si="199"/>
        <v>1.3046262667189789E-2</v>
      </c>
      <c r="U500" s="7">
        <f t="shared" si="200"/>
        <v>0.15334033491999263</v>
      </c>
      <c r="V500" s="7">
        <f t="shared" si="201"/>
        <v>1.187301014674528</v>
      </c>
      <c r="W500" s="6">
        <f t="shared" si="202"/>
        <v>1.3536876122617103</v>
      </c>
      <c r="X500" s="6">
        <v>4.6410000000000002E-3</v>
      </c>
      <c r="Y500" s="6">
        <v>1.4152047000016381</v>
      </c>
      <c r="Z500" s="6">
        <f t="shared" si="203"/>
        <v>332.85017319094811</v>
      </c>
      <c r="AA500" s="6">
        <f t="shared" si="205"/>
        <v>282.64604731490522</v>
      </c>
      <c r="AB500" s="6">
        <f t="shared" si="204"/>
        <v>4.3468685300336132</v>
      </c>
    </row>
    <row r="501" spans="5:28">
      <c r="E501" s="12">
        <f t="shared" si="188"/>
        <v>1.1020876254491547</v>
      </c>
      <c r="F501" s="12">
        <f t="shared" si="189"/>
        <v>26383312.5</v>
      </c>
      <c r="G501" s="6">
        <v>504855</v>
      </c>
      <c r="H501" s="6">
        <v>17588875</v>
      </c>
      <c r="I501" s="12">
        <f t="shared" si="190"/>
        <v>35177750</v>
      </c>
      <c r="J501" s="6">
        <v>3634590.278076</v>
      </c>
      <c r="K501" s="12">
        <f t="shared" si="191"/>
        <v>29076722.224608</v>
      </c>
      <c r="L501" s="6">
        <f t="shared" si="192"/>
        <v>221.1636</v>
      </c>
      <c r="M501" s="6">
        <f t="shared" si="193"/>
        <v>5242880</v>
      </c>
      <c r="N501" s="13">
        <f t="shared" si="194"/>
        <v>1.2098251559533977</v>
      </c>
      <c r="O501" s="13"/>
      <c r="P501" s="7">
        <f t="shared" si="195"/>
        <v>2.0088576537791902E-2</v>
      </c>
      <c r="Q501" s="7">
        <f t="shared" si="196"/>
        <v>-2.3303379759016612E-3</v>
      </c>
      <c r="R501" s="6">
        <f t="shared" si="197"/>
        <v>1.7758238561890242E-2</v>
      </c>
      <c r="S501" s="6">
        <f t="shared" si="198"/>
        <v>2.0088576537791902E-2</v>
      </c>
      <c r="T501" s="7">
        <f t="shared" si="199"/>
        <v>1.3046262667189789E-2</v>
      </c>
      <c r="U501" s="7">
        <f t="shared" si="200"/>
        <v>0.15336432301755187</v>
      </c>
      <c r="V501" s="7">
        <f t="shared" si="201"/>
        <v>1.1860218711551631</v>
      </c>
      <c r="W501" s="6">
        <f t="shared" si="202"/>
        <v>1.3524324568399049</v>
      </c>
      <c r="X501" s="6">
        <v>4.6360000000000004E-3</v>
      </c>
      <c r="Y501" s="6">
        <v>1.4147708470574603</v>
      </c>
      <c r="Z501" s="6">
        <f t="shared" si="203"/>
        <v>333.31700901190464</v>
      </c>
      <c r="AA501" s="6">
        <f t="shared" si="205"/>
        <v>283.05087493292149</v>
      </c>
      <c r="AB501" s="6">
        <f t="shared" si="204"/>
        <v>4.4062535178195921</v>
      </c>
    </row>
    <row r="502" spans="5:28">
      <c r="E502" s="12">
        <f t="shared" si="188"/>
        <v>1.1021788908946137</v>
      </c>
      <c r="F502" s="12">
        <f t="shared" si="189"/>
        <v>26383312.5</v>
      </c>
      <c r="G502" s="6">
        <v>504855</v>
      </c>
      <c r="H502" s="6">
        <v>17588875</v>
      </c>
      <c r="I502" s="12">
        <f t="shared" si="190"/>
        <v>35177750</v>
      </c>
      <c r="J502" s="6">
        <v>3634891.2636719998</v>
      </c>
      <c r="K502" s="12">
        <f t="shared" si="191"/>
        <v>29079130.109375998</v>
      </c>
      <c r="L502" s="6">
        <f t="shared" si="192"/>
        <v>221.1636</v>
      </c>
      <c r="M502" s="6">
        <f t="shared" si="193"/>
        <v>5242880</v>
      </c>
      <c r="N502" s="13">
        <f t="shared" si="194"/>
        <v>1.2097249769056062</v>
      </c>
      <c r="O502" s="13"/>
      <c r="P502" s="7">
        <f t="shared" si="195"/>
        <v>2.0088576537791902E-2</v>
      </c>
      <c r="Q502" s="7">
        <f t="shared" si="196"/>
        <v>-2.3305309545074721E-3</v>
      </c>
      <c r="R502" s="6">
        <f t="shared" si="197"/>
        <v>1.7758045583284428E-2</v>
      </c>
      <c r="S502" s="6">
        <f t="shared" si="198"/>
        <v>2.0088576537791902E-2</v>
      </c>
      <c r="T502" s="7">
        <f t="shared" si="199"/>
        <v>1.3046262667189789E-2</v>
      </c>
      <c r="U502" s="7">
        <f t="shared" si="200"/>
        <v>0.1533770233355071</v>
      </c>
      <c r="V502" s="7">
        <f t="shared" si="201"/>
        <v>1.1803936396699573</v>
      </c>
      <c r="W502" s="6">
        <f t="shared" si="202"/>
        <v>1.3468169256726541</v>
      </c>
      <c r="X502" s="6">
        <v>4.614E-3</v>
      </c>
      <c r="Y502" s="6">
        <v>1.408138517646516</v>
      </c>
      <c r="Z502" s="6">
        <f t="shared" si="203"/>
        <v>335.38310658413309</v>
      </c>
      <c r="AA502" s="6">
        <f t="shared" si="205"/>
        <v>284.87311623936773</v>
      </c>
      <c r="AB502" s="6">
        <f t="shared" si="204"/>
        <v>4.354798281943979</v>
      </c>
    </row>
    <row r="503" spans="5:28">
      <c r="E503" s="12">
        <f t="shared" si="188"/>
        <v>1.1023838774598147</v>
      </c>
      <c r="F503" s="12">
        <f t="shared" si="189"/>
        <v>26383312.5</v>
      </c>
      <c r="G503" s="6">
        <v>504855</v>
      </c>
      <c r="H503" s="6">
        <v>17588875</v>
      </c>
      <c r="I503" s="12">
        <f t="shared" si="190"/>
        <v>35177750</v>
      </c>
      <c r="J503" s="6">
        <v>3635567.2917479998</v>
      </c>
      <c r="K503" s="12">
        <f t="shared" si="191"/>
        <v>29084538.333983999</v>
      </c>
      <c r="L503" s="6">
        <f t="shared" si="192"/>
        <v>221.1636</v>
      </c>
      <c r="M503" s="6">
        <f t="shared" si="193"/>
        <v>5242880</v>
      </c>
      <c r="N503" s="13">
        <f t="shared" si="194"/>
        <v>1.2095000304301324</v>
      </c>
      <c r="O503" s="13"/>
      <c r="P503" s="7">
        <f t="shared" si="195"/>
        <v>2.0088576537791902E-2</v>
      </c>
      <c r="Q503" s="7">
        <f t="shared" si="196"/>
        <v>-2.3309643937063228E-3</v>
      </c>
      <c r="R503" s="6">
        <f t="shared" si="197"/>
        <v>1.7757612144085579E-2</v>
      </c>
      <c r="S503" s="6">
        <f t="shared" si="198"/>
        <v>2.0088576537791902E-2</v>
      </c>
      <c r="T503" s="7">
        <f t="shared" si="199"/>
        <v>1.3046262667189789E-2</v>
      </c>
      <c r="U503" s="7">
        <f t="shared" si="200"/>
        <v>0.15340554885840907</v>
      </c>
      <c r="V503" s="7">
        <f t="shared" si="201"/>
        <v>1.1763003804079895</v>
      </c>
      <c r="W503" s="6">
        <f t="shared" si="202"/>
        <v>1.3427521919335883</v>
      </c>
      <c r="X503" s="6">
        <v>4.5979999999999997E-3</v>
      </c>
      <c r="Y503" s="6">
        <v>1.4040855124999998</v>
      </c>
      <c r="Z503" s="6">
        <f t="shared" si="203"/>
        <v>336.89814131778826</v>
      </c>
      <c r="AA503" s="6">
        <f t="shared" si="205"/>
        <v>286.20296094140019</v>
      </c>
      <c r="AB503" s="6">
        <f t="shared" si="204"/>
        <v>4.3682040744944661</v>
      </c>
    </row>
    <row r="504" spans="5:28">
      <c r="E504" s="12">
        <f t="shared" si="188"/>
        <v>1.1019857903195438</v>
      </c>
      <c r="F504" s="12">
        <f t="shared" si="189"/>
        <v>26383312.5</v>
      </c>
      <c r="G504" s="6">
        <v>504855</v>
      </c>
      <c r="H504" s="6">
        <v>17588875</v>
      </c>
      <c r="I504" s="12">
        <f t="shared" si="190"/>
        <v>35177750</v>
      </c>
      <c r="J504" s="6">
        <v>3634254.43457</v>
      </c>
      <c r="K504" s="12">
        <f t="shared" si="191"/>
        <v>29074035.47656</v>
      </c>
      <c r="L504" s="6">
        <f t="shared" si="192"/>
        <v>221.1636</v>
      </c>
      <c r="M504" s="6">
        <f t="shared" si="193"/>
        <v>5242880</v>
      </c>
      <c r="N504" s="13">
        <f t="shared" si="194"/>
        <v>1.2099369565797262</v>
      </c>
      <c r="O504" s="13"/>
      <c r="P504" s="7">
        <f t="shared" si="195"/>
        <v>2.0088576537791902E-2</v>
      </c>
      <c r="Q504" s="7">
        <f t="shared" si="196"/>
        <v>-2.3301226479510218E-3</v>
      </c>
      <c r="R504" s="6">
        <f t="shared" si="197"/>
        <v>1.7758453889840878E-2</v>
      </c>
      <c r="S504" s="6">
        <f t="shared" si="198"/>
        <v>2.0088576537791902E-2</v>
      </c>
      <c r="T504" s="7">
        <f t="shared" si="199"/>
        <v>1.3046262667189789E-2</v>
      </c>
      <c r="U504" s="7">
        <f t="shared" si="200"/>
        <v>0.15335015184336251</v>
      </c>
      <c r="V504" s="7">
        <f t="shared" si="201"/>
        <v>1.1814169544854491</v>
      </c>
      <c r="W504" s="6">
        <f t="shared" si="202"/>
        <v>1.3478133689960015</v>
      </c>
      <c r="X504" s="6">
        <v>4.6179999999999997E-3</v>
      </c>
      <c r="Y504" s="6">
        <v>1.4110978117630759</v>
      </c>
      <c r="Z504" s="6">
        <f t="shared" si="203"/>
        <v>335.00598825881121</v>
      </c>
      <c r="AA504" s="6">
        <f t="shared" si="205"/>
        <v>284.54859007884102</v>
      </c>
      <c r="AB504" s="6">
        <f t="shared" si="204"/>
        <v>4.4847665583156573</v>
      </c>
    </row>
    <row r="505" spans="5:28">
      <c r="E505" s="12">
        <f t="shared" si="188"/>
        <v>1.0815435451578235</v>
      </c>
      <c r="F505" s="12">
        <f t="shared" si="189"/>
        <v>27732714</v>
      </c>
      <c r="G505" s="6">
        <v>268096</v>
      </c>
      <c r="H505" s="6">
        <v>18488476</v>
      </c>
      <c r="I505" s="12">
        <f t="shared" si="190"/>
        <v>36976952</v>
      </c>
      <c r="J505" s="6">
        <v>3749267.2270510001</v>
      </c>
      <c r="K505" s="12">
        <f t="shared" si="191"/>
        <v>29994137.816408001</v>
      </c>
      <c r="L505" s="6">
        <f t="shared" si="192"/>
        <v>227.22363200000001</v>
      </c>
      <c r="M505" s="6">
        <f t="shared" si="193"/>
        <v>5242880</v>
      </c>
      <c r="N505" s="13">
        <f t="shared" si="194"/>
        <v>1.232805964496573</v>
      </c>
      <c r="O505" s="13"/>
      <c r="P505" s="7">
        <f t="shared" si="195"/>
        <v>2.111602732938455E-2</v>
      </c>
      <c r="Q505" s="7">
        <f t="shared" si="196"/>
        <v>-2.4038637459916101E-3</v>
      </c>
      <c r="R505" s="6">
        <f t="shared" si="197"/>
        <v>1.8712163583392939E-2</v>
      </c>
      <c r="S505" s="6">
        <f t="shared" si="198"/>
        <v>2.111602732938455E-2</v>
      </c>
      <c r="T505" s="7">
        <f t="shared" si="199"/>
        <v>1.3713527113703088E-2</v>
      </c>
      <c r="U505" s="7">
        <f t="shared" si="200"/>
        <v>0.15820320478955155</v>
      </c>
      <c r="V505" s="7">
        <f t="shared" si="201"/>
        <v>1.2614913387976938</v>
      </c>
      <c r="W505" s="6">
        <f t="shared" si="202"/>
        <v>1.4334080707009484</v>
      </c>
      <c r="X505" s="6">
        <v>4.9309999999999996E-3</v>
      </c>
      <c r="Y505" s="6">
        <v>1.480121833334977</v>
      </c>
      <c r="Z505" s="6">
        <f t="shared" si="203"/>
        <v>328.2301222750873</v>
      </c>
      <c r="AA505" s="6">
        <f t="shared" si="205"/>
        <v>279.48009700654922</v>
      </c>
      <c r="AB505" s="6">
        <f t="shared" si="204"/>
        <v>3.1560755055395817</v>
      </c>
    </row>
    <row r="506" spans="5:28">
      <c r="E506" s="12">
        <f t="shared" si="188"/>
        <v>1.2074080216447469</v>
      </c>
      <c r="F506" s="12">
        <f t="shared" si="189"/>
        <v>25375579.5</v>
      </c>
      <c r="G506" s="6">
        <v>1382908</v>
      </c>
      <c r="H506" s="6">
        <v>16917053</v>
      </c>
      <c r="I506" s="12">
        <f t="shared" si="190"/>
        <v>33834106</v>
      </c>
      <c r="J506" s="6">
        <v>3829834.7802729998</v>
      </c>
      <c r="K506" s="12">
        <f t="shared" si="191"/>
        <v>30638678.242183998</v>
      </c>
      <c r="L506" s="6">
        <f t="shared" si="192"/>
        <v>230.66279599999999</v>
      </c>
      <c r="M506" s="6">
        <f t="shared" si="193"/>
        <v>5242880</v>
      </c>
      <c r="N506" s="13">
        <f t="shared" si="194"/>
        <v>1.1042939167465935</v>
      </c>
      <c r="O506" s="13"/>
      <c r="P506" s="7">
        <f t="shared" si="195"/>
        <v>1.9321276317239282E-2</v>
      </c>
      <c r="Q506" s="7">
        <f t="shared" si="196"/>
        <v>-2.4555200853680782E-3</v>
      </c>
      <c r="R506" s="6">
        <f t="shared" si="197"/>
        <v>1.6865756231871205E-2</v>
      </c>
      <c r="S506" s="6">
        <f t="shared" si="198"/>
        <v>1.9321276317239282E-2</v>
      </c>
      <c r="T506" s="7">
        <f t="shared" si="199"/>
        <v>1.2547949598412123E-2</v>
      </c>
      <c r="U506" s="7">
        <f t="shared" si="200"/>
        <v>0.161602814459892</v>
      </c>
      <c r="V506" s="7">
        <f t="shared" si="201"/>
        <v>1.897225667922064</v>
      </c>
      <c r="W506" s="6">
        <f t="shared" si="202"/>
        <v>2.0713764319803682</v>
      </c>
      <c r="X506" s="6">
        <v>7.4159999999999998E-3</v>
      </c>
      <c r="Y506" s="6">
        <v>2.0632901142825357</v>
      </c>
      <c r="Z506" s="6">
        <f t="shared" si="203"/>
        <v>160.53500967151138</v>
      </c>
      <c r="AA506" s="6">
        <f t="shared" si="205"/>
        <v>127.42389740926654</v>
      </c>
      <c r="AB506" s="6">
        <f t="shared" si="204"/>
        <v>0.39191375182080801</v>
      </c>
    </row>
    <row r="507" spans="5:28">
      <c r="E507" s="12">
        <f t="shared" si="188"/>
        <v>1.5392995664900002</v>
      </c>
      <c r="F507" s="12">
        <f t="shared" si="189"/>
        <v>22215303</v>
      </c>
      <c r="G507" s="6">
        <v>2707524</v>
      </c>
      <c r="H507" s="6">
        <v>14810202</v>
      </c>
      <c r="I507" s="12">
        <f t="shared" si="190"/>
        <v>29620404</v>
      </c>
      <c r="J507" s="6">
        <v>4274500.7846680004</v>
      </c>
      <c r="K507" s="12">
        <f t="shared" si="191"/>
        <v>34196006.277344003</v>
      </c>
      <c r="L507" s="6">
        <f t="shared" si="192"/>
        <v>231.87290400000001</v>
      </c>
      <c r="M507" s="6">
        <f t="shared" si="193"/>
        <v>5242880</v>
      </c>
      <c r="N507" s="13">
        <f t="shared" si="194"/>
        <v>0.8661948345595113</v>
      </c>
      <c r="O507" s="13"/>
      <c r="P507" s="7">
        <f t="shared" si="195"/>
        <v>1.6915003172014054E-2</v>
      </c>
      <c r="Q507" s="7">
        <f t="shared" si="196"/>
        <v>-2.7406201922177166E-3</v>
      </c>
      <c r="R507" s="6">
        <f t="shared" si="197"/>
        <v>1.4174382979796337E-2</v>
      </c>
      <c r="S507" s="6">
        <f t="shared" si="198"/>
        <v>1.6915003172014054E-2</v>
      </c>
      <c r="T507" s="7">
        <f t="shared" si="199"/>
        <v>1.0985227050970546E-2</v>
      </c>
      <c r="U507" s="7">
        <f t="shared" si="200"/>
        <v>0.18036583739106515</v>
      </c>
      <c r="V507" s="7">
        <f t="shared" si="201"/>
        <v>1.7043308252018328</v>
      </c>
      <c r="W507" s="6">
        <f t="shared" si="202"/>
        <v>1.8956818896438685</v>
      </c>
      <c r="X507" s="6">
        <v>6.6620000000000004E-3</v>
      </c>
      <c r="Y507" s="6">
        <v>2.0234714666644464</v>
      </c>
      <c r="Z507" s="6">
        <f t="shared" si="203"/>
        <v>153.90277952587888</v>
      </c>
      <c r="AA507" s="6">
        <f t="shared" si="205"/>
        <v>112.7646799729261</v>
      </c>
      <c r="AB507" s="6">
        <f t="shared" si="204"/>
        <v>6.3153634299192882</v>
      </c>
    </row>
    <row r="508" spans="5:28">
      <c r="E508" s="12">
        <f t="shared" si="188"/>
        <v>1.1561210912096977</v>
      </c>
      <c r="F508" s="12">
        <f t="shared" si="189"/>
        <v>27734211</v>
      </c>
      <c r="G508" s="6">
        <v>914898</v>
      </c>
      <c r="H508" s="6">
        <v>18489474</v>
      </c>
      <c r="I508" s="12">
        <f t="shared" si="190"/>
        <v>36978948</v>
      </c>
      <c r="J508" s="6">
        <v>4008013.2856450002</v>
      </c>
      <c r="K508" s="12">
        <f t="shared" si="191"/>
        <v>32064106.285160001</v>
      </c>
      <c r="L508" s="6">
        <f t="shared" si="192"/>
        <v>240.171648</v>
      </c>
      <c r="M508" s="6">
        <f t="shared" si="193"/>
        <v>5242880</v>
      </c>
      <c r="N508" s="13">
        <f t="shared" si="194"/>
        <v>1.153281731015054</v>
      </c>
      <c r="O508" s="13"/>
      <c r="P508" s="7">
        <f t="shared" si="195"/>
        <v>2.1117167163477675E-2</v>
      </c>
      <c r="Q508" s="7">
        <f t="shared" si="196"/>
        <v>-2.5697602350934464E-3</v>
      </c>
      <c r="R508" s="6">
        <f t="shared" si="197"/>
        <v>1.854740692838423E-2</v>
      </c>
      <c r="S508" s="6">
        <f t="shared" si="198"/>
        <v>2.1117167163477675E-2</v>
      </c>
      <c r="T508" s="7">
        <f t="shared" si="199"/>
        <v>1.3714267364011413E-2</v>
      </c>
      <c r="U508" s="7">
        <f t="shared" si="200"/>
        <v>0.16912119308360896</v>
      </c>
      <c r="V508" s="7">
        <f t="shared" si="201"/>
        <v>1.3011447878980067</v>
      </c>
      <c r="W508" s="6">
        <f t="shared" si="202"/>
        <v>1.483980248345627</v>
      </c>
      <c r="X508" s="6">
        <v>5.0860000000000002E-3</v>
      </c>
      <c r="Y508" s="6">
        <v>1.5680703111105461</v>
      </c>
      <c r="Z508" s="6">
        <f t="shared" si="203"/>
        <v>315.20187108685951</v>
      </c>
      <c r="AA508" s="6">
        <f t="shared" si="205"/>
        <v>264.67571624821528</v>
      </c>
      <c r="AB508" s="6">
        <f t="shared" si="204"/>
        <v>5.3626461880631098</v>
      </c>
    </row>
    <row r="509" spans="5:28">
      <c r="E509" s="12">
        <f t="shared" si="188"/>
        <v>2.5426595751857994</v>
      </c>
      <c r="F509" s="12">
        <f t="shared" si="189"/>
        <v>19205059.5</v>
      </c>
      <c r="G509" s="6">
        <v>4588484</v>
      </c>
      <c r="H509" s="6">
        <v>12803373</v>
      </c>
      <c r="I509" s="12">
        <f t="shared" si="190"/>
        <v>25606746</v>
      </c>
      <c r="J509" s="6">
        <v>6103991.0537109999</v>
      </c>
      <c r="K509" s="12">
        <f t="shared" si="191"/>
        <v>48831928.429687999</v>
      </c>
      <c r="L509" s="6">
        <f t="shared" si="192"/>
        <v>245.410156</v>
      </c>
      <c r="M509" s="6">
        <f t="shared" si="193"/>
        <v>5242880</v>
      </c>
      <c r="N509" s="13">
        <f t="shared" si="194"/>
        <v>0.52438531148468936</v>
      </c>
      <c r="O509" s="13"/>
      <c r="P509" s="7">
        <f t="shared" si="195"/>
        <v>1.4622966986370551E-2</v>
      </c>
      <c r="Q509" s="7">
        <f t="shared" si="196"/>
        <v>-3.9136081562834426E-3</v>
      </c>
      <c r="R509" s="6">
        <f t="shared" si="197"/>
        <v>1.0709358830087109E-2</v>
      </c>
      <c r="S509" s="6">
        <f t="shared" si="198"/>
        <v>1.4622966986370551E-2</v>
      </c>
      <c r="T509" s="7">
        <f t="shared" si="199"/>
        <v>9.4966941992598013E-3</v>
      </c>
      <c r="U509" s="7">
        <f t="shared" si="200"/>
        <v>0.25756258175904517</v>
      </c>
      <c r="V509" s="7">
        <f t="shared" si="201"/>
        <v>3.4416635532032802</v>
      </c>
      <c r="W509" s="6">
        <f t="shared" si="202"/>
        <v>3.708722829161585</v>
      </c>
      <c r="X509" s="6">
        <v>1.3453E-2</v>
      </c>
      <c r="Y509" s="6">
        <v>3.678661699993885</v>
      </c>
      <c r="Z509" s="6">
        <f t="shared" si="203"/>
        <v>8.6966995195908048</v>
      </c>
      <c r="AA509" s="6">
        <f t="shared" si="205"/>
        <v>20.394270199307893</v>
      </c>
      <c r="AB509" s="6">
        <f t="shared" si="204"/>
        <v>0.81717569103323517</v>
      </c>
    </row>
    <row r="510" spans="5:28">
      <c r="E510" s="12">
        <f t="shared" si="188"/>
        <v>1.165746958187567</v>
      </c>
      <c r="F510" s="12">
        <f t="shared" si="189"/>
        <v>28852710</v>
      </c>
      <c r="G510" s="6">
        <v>862664</v>
      </c>
      <c r="H510" s="6">
        <v>19235140</v>
      </c>
      <c r="I510" s="12">
        <f t="shared" si="190"/>
        <v>38470280</v>
      </c>
      <c r="J510" s="6">
        <v>4204369.8647459997</v>
      </c>
      <c r="K510" s="12">
        <f t="shared" si="191"/>
        <v>33634958.917967997</v>
      </c>
      <c r="L510" s="6">
        <f t="shared" si="192"/>
        <v>248.07496</v>
      </c>
      <c r="M510" s="6">
        <f t="shared" si="193"/>
        <v>5242880</v>
      </c>
      <c r="N510" s="13">
        <f t="shared" si="194"/>
        <v>1.1437587925653432</v>
      </c>
      <c r="O510" s="13"/>
      <c r="P510" s="7">
        <f t="shared" si="195"/>
        <v>2.1968805969974914E-2</v>
      </c>
      <c r="Q510" s="7">
        <f t="shared" si="196"/>
        <v>-2.6956553589145061E-3</v>
      </c>
      <c r="R510" s="6">
        <f t="shared" si="197"/>
        <v>1.9273150611060406E-2</v>
      </c>
      <c r="S510" s="6">
        <f t="shared" si="198"/>
        <v>2.1968805969974914E-2</v>
      </c>
      <c r="T510" s="7">
        <f t="shared" si="199"/>
        <v>1.4267353021734989E-2</v>
      </c>
      <c r="U510" s="7">
        <f t="shared" si="200"/>
        <v>0.17740660946341844</v>
      </c>
      <c r="V510" s="7">
        <f t="shared" si="201"/>
        <v>1.6587933159124411</v>
      </c>
      <c r="W510" s="6">
        <f t="shared" si="202"/>
        <v>1.8504672783975944</v>
      </c>
      <c r="X510" s="6">
        <v>6.4840000000000002E-3</v>
      </c>
      <c r="Y510" s="6">
        <v>1.8707961</v>
      </c>
      <c r="Z510" s="6">
        <f t="shared" si="203"/>
        <v>238.81563803169206</v>
      </c>
      <c r="AA510" s="6">
        <f t="shared" si="205"/>
        <v>197.24168123165339</v>
      </c>
      <c r="AB510" s="6">
        <f t="shared" si="204"/>
        <v>1.0866401529490877</v>
      </c>
    </row>
    <row r="511" spans="5:28">
      <c r="E511" s="12">
        <f t="shared" si="188"/>
        <v>1.1103903175513712</v>
      </c>
      <c r="F511" s="12">
        <f t="shared" si="189"/>
        <v>30361402.5</v>
      </c>
      <c r="G511" s="6">
        <v>415863</v>
      </c>
      <c r="H511" s="6">
        <v>20240935</v>
      </c>
      <c r="I511" s="12">
        <f t="shared" si="190"/>
        <v>40481870</v>
      </c>
      <c r="J511" s="6">
        <v>4214125.9204099998</v>
      </c>
      <c r="K511" s="12">
        <f t="shared" si="191"/>
        <v>33713007.363279998</v>
      </c>
      <c r="L511" s="6">
        <f t="shared" si="192"/>
        <v>251.20848000000001</v>
      </c>
      <c r="M511" s="6">
        <f t="shared" si="193"/>
        <v>5242880</v>
      </c>
      <c r="N511" s="13">
        <f t="shared" si="194"/>
        <v>1.2007789623684717</v>
      </c>
      <c r="O511" s="13"/>
      <c r="P511" s="7">
        <f t="shared" si="195"/>
        <v>2.3117542875480717E-2</v>
      </c>
      <c r="Q511" s="7">
        <f t="shared" si="196"/>
        <v>-2.7019105088129602E-3</v>
      </c>
      <c r="R511" s="6">
        <f t="shared" si="197"/>
        <v>2.0415632366667758E-2</v>
      </c>
      <c r="S511" s="6">
        <f t="shared" si="198"/>
        <v>2.3117542875480717E-2</v>
      </c>
      <c r="T511" s="7">
        <f t="shared" si="199"/>
        <v>1.5013385144843837E-2</v>
      </c>
      <c r="U511" s="7">
        <f t="shared" si="200"/>
        <v>0.17781827371103837</v>
      </c>
      <c r="V511" s="7">
        <f t="shared" si="201"/>
        <v>1.4014296398162174</v>
      </c>
      <c r="W511" s="6">
        <f t="shared" si="202"/>
        <v>1.5942612986720996</v>
      </c>
      <c r="X511" s="6">
        <v>5.4780000000000002E-3</v>
      </c>
      <c r="Y511" s="6">
        <v>1.65309606</v>
      </c>
      <c r="Z511" s="6">
        <f t="shared" si="203"/>
        <v>322.00698932969544</v>
      </c>
      <c r="AA511" s="6">
        <f t="shared" si="205"/>
        <v>272.6840519654574</v>
      </c>
      <c r="AB511" s="6">
        <f t="shared" si="204"/>
        <v>3.5590648814383079</v>
      </c>
    </row>
    <row r="512" spans="5:28">
      <c r="E512" s="12">
        <f t="shared" si="188"/>
        <v>2.9648106435528208</v>
      </c>
      <c r="F512" s="12">
        <f t="shared" si="189"/>
        <v>22456150.5</v>
      </c>
      <c r="G512" s="6">
        <v>3774768</v>
      </c>
      <c r="H512" s="6">
        <v>14970767</v>
      </c>
      <c r="I512" s="12">
        <f t="shared" si="190"/>
        <v>29941534</v>
      </c>
      <c r="J512" s="6">
        <v>8322279.2519530002</v>
      </c>
      <c r="K512" s="12">
        <f t="shared" si="191"/>
        <v>66578234.015624002</v>
      </c>
      <c r="L512" s="6">
        <f t="shared" si="192"/>
        <v>255.144564</v>
      </c>
      <c r="M512" s="6">
        <f t="shared" si="193"/>
        <v>5242880</v>
      </c>
      <c r="N512" s="13">
        <f t="shared" si="194"/>
        <v>0.44971955839161459</v>
      </c>
      <c r="O512" s="13"/>
      <c r="P512" s="7">
        <f t="shared" si="195"/>
        <v>1.7098387401635936E-2</v>
      </c>
      <c r="Q512" s="7">
        <f t="shared" si="196"/>
        <v>-5.3358760969202754E-3</v>
      </c>
      <c r="R512" s="6">
        <f t="shared" si="197"/>
        <v>1.176251130471566E-2</v>
      </c>
      <c r="S512" s="6">
        <f t="shared" si="198"/>
        <v>1.7098387401635936E-2</v>
      </c>
      <c r="T512" s="7">
        <f t="shared" si="199"/>
        <v>1.1104323534694338E-2</v>
      </c>
      <c r="U512" s="7">
        <f t="shared" si="200"/>
        <v>0.35116495279749416</v>
      </c>
      <c r="V512" s="7">
        <f t="shared" si="201"/>
        <v>6.2268706522684791</v>
      </c>
      <c r="W512" s="6">
        <f t="shared" si="202"/>
        <v>6.5891399286006678</v>
      </c>
      <c r="X512" s="6">
        <v>2.4340000000000001E-2</v>
      </c>
      <c r="Y512" s="6">
        <v>6.3255234545498809</v>
      </c>
      <c r="Z512" s="6">
        <f t="shared" si="203"/>
        <v>29.7519005684637</v>
      </c>
      <c r="AA512" s="6">
        <f t="shared" si="205"/>
        <v>51.674152404619313</v>
      </c>
      <c r="AB512" s="6">
        <f t="shared" si="204"/>
        <v>4.1675044910499928</v>
      </c>
    </row>
    <row r="513" spans="5:28">
      <c r="E513" s="12">
        <f t="shared" si="188"/>
        <v>1.8222001928007039</v>
      </c>
      <c r="F513" s="12">
        <f t="shared" si="189"/>
        <v>22411080</v>
      </c>
      <c r="G513" s="6">
        <v>4026819</v>
      </c>
      <c r="H513" s="6">
        <v>14940720</v>
      </c>
      <c r="I513" s="12">
        <f t="shared" si="190"/>
        <v>29881440</v>
      </c>
      <c r="J513" s="6">
        <v>5104684.2871089997</v>
      </c>
      <c r="K513" s="12">
        <f t="shared" si="191"/>
        <v>40837474.296871997</v>
      </c>
      <c r="L513" s="6">
        <f t="shared" si="192"/>
        <v>259.82501999999999</v>
      </c>
      <c r="M513" s="6">
        <f t="shared" si="193"/>
        <v>5242880</v>
      </c>
      <c r="N513" s="13">
        <f t="shared" si="194"/>
        <v>0.73171616302159048</v>
      </c>
      <c r="O513" s="13"/>
      <c r="P513" s="7">
        <f t="shared" si="195"/>
        <v>1.7064070172180892E-2</v>
      </c>
      <c r="Q513" s="7">
        <f t="shared" si="196"/>
        <v>-3.2728970087752655E-3</v>
      </c>
      <c r="R513" s="6">
        <f t="shared" si="197"/>
        <v>1.3791173163405626E-2</v>
      </c>
      <c r="S513" s="6">
        <f t="shared" si="198"/>
        <v>1.7064070172180892E-2</v>
      </c>
      <c r="T513" s="7">
        <f t="shared" si="199"/>
        <v>1.1082036659930542E-2</v>
      </c>
      <c r="U513" s="7">
        <f t="shared" si="200"/>
        <v>0.21539606668546643</v>
      </c>
      <c r="V513" s="7">
        <f t="shared" si="201"/>
        <v>2.1169825245489586</v>
      </c>
      <c r="W513" s="6">
        <f t="shared" si="202"/>
        <v>2.3434606278943555</v>
      </c>
      <c r="X513" s="6">
        <v>8.2749999999999994E-3</v>
      </c>
      <c r="Y513" s="6">
        <v>2.4536478333305749</v>
      </c>
      <c r="Z513" s="6">
        <f t="shared" si="203"/>
        <v>106.21232836472379</v>
      </c>
      <c r="AA513" s="6">
        <f t="shared" si="205"/>
        <v>66.660702881034766</v>
      </c>
      <c r="AB513" s="6">
        <f t="shared" si="204"/>
        <v>4.4907506260444716</v>
      </c>
    </row>
    <row r="514" spans="5:28">
      <c r="E514" s="12">
        <f t="shared" si="188"/>
        <v>2.4198493038419415</v>
      </c>
      <c r="F514" s="12">
        <f t="shared" si="189"/>
        <v>16728678</v>
      </c>
      <c r="G514" s="6">
        <v>6686493</v>
      </c>
      <c r="H514" s="6">
        <v>11152452</v>
      </c>
      <c r="I514" s="12">
        <f t="shared" si="190"/>
        <v>22304904</v>
      </c>
      <c r="J514" s="6">
        <v>5060109.9765619999</v>
      </c>
      <c r="K514" s="12">
        <f t="shared" si="191"/>
        <v>40480879.812495999</v>
      </c>
      <c r="L514" s="6">
        <f t="shared" si="192"/>
        <v>267.55928399999999</v>
      </c>
      <c r="M514" s="6">
        <f t="shared" si="193"/>
        <v>5242880</v>
      </c>
      <c r="N514" s="13">
        <f t="shared" si="194"/>
        <v>0.55099849863230299</v>
      </c>
      <c r="O514" s="13"/>
      <c r="P514" s="7">
        <f t="shared" si="195"/>
        <v>1.2737419851244059E-2</v>
      </c>
      <c r="Q514" s="7">
        <f t="shared" si="196"/>
        <v>-3.2443179391497632E-3</v>
      </c>
      <c r="R514" s="6">
        <f t="shared" si="197"/>
        <v>9.4931019120942962E-3</v>
      </c>
      <c r="S514" s="6">
        <f t="shared" si="198"/>
        <v>1.2737419851244059E-2</v>
      </c>
      <c r="T514" s="7">
        <f t="shared" si="199"/>
        <v>8.2721503322541155E-3</v>
      </c>
      <c r="U514" s="7">
        <f t="shared" si="200"/>
        <v>0.21351521948179386</v>
      </c>
      <c r="V514" s="7">
        <f t="shared" si="201"/>
        <v>2.9202846547101351</v>
      </c>
      <c r="W514" s="6">
        <f t="shared" si="202"/>
        <v>3.1420720245241829</v>
      </c>
      <c r="X514" s="6">
        <v>1.1415E-2</v>
      </c>
      <c r="Y514" s="6">
        <v>3.2037339</v>
      </c>
      <c r="Z514" s="6">
        <f t="shared" si="203"/>
        <v>11.584930803714935</v>
      </c>
      <c r="AA514" s="6">
        <f t="shared" si="205"/>
        <v>16.836601733733715</v>
      </c>
      <c r="AB514" s="6">
        <f t="shared" si="204"/>
        <v>1.9246877986906823</v>
      </c>
    </row>
    <row r="515" spans="5:28">
      <c r="E515" s="12">
        <f t="shared" si="188"/>
        <v>1.4181768463923108</v>
      </c>
      <c r="F515" s="12">
        <f t="shared" si="189"/>
        <v>29629617</v>
      </c>
      <c r="G515" s="6">
        <v>1634989</v>
      </c>
      <c r="H515" s="6">
        <v>19753078</v>
      </c>
      <c r="I515" s="12">
        <f t="shared" si="190"/>
        <v>39506156</v>
      </c>
      <c r="J515" s="6">
        <v>5252504.5996089997</v>
      </c>
      <c r="K515" s="12">
        <f t="shared" si="191"/>
        <v>42020036.796871997</v>
      </c>
      <c r="L515" s="6">
        <f t="shared" si="192"/>
        <v>269.736716</v>
      </c>
      <c r="M515" s="6">
        <f t="shared" si="193"/>
        <v>5242880</v>
      </c>
      <c r="N515" s="13">
        <f t="shared" si="194"/>
        <v>0.94017423618583951</v>
      </c>
      <c r="O515" s="13"/>
      <c r="P515" s="7">
        <f t="shared" si="195"/>
        <v>2.2560352453466943E-2</v>
      </c>
      <c r="Q515" s="7">
        <f t="shared" si="196"/>
        <v>-3.367672832588548E-3</v>
      </c>
      <c r="R515" s="6">
        <f t="shared" si="197"/>
        <v>1.9192679620878395E-2</v>
      </c>
      <c r="S515" s="6">
        <f t="shared" si="198"/>
        <v>2.2560352453466943E-2</v>
      </c>
      <c r="T515" s="7">
        <f t="shared" si="199"/>
        <v>1.4651525130145501E-2</v>
      </c>
      <c r="U515" s="7">
        <f t="shared" si="200"/>
        <v>0.22163345808871593</v>
      </c>
      <c r="V515" s="7">
        <f t="shared" si="201"/>
        <v>5.4852232397406926</v>
      </c>
      <c r="W515" s="6">
        <f t="shared" si="202"/>
        <v>5.721508222959554</v>
      </c>
      <c r="X515" s="6">
        <v>2.1441000000000002E-2</v>
      </c>
      <c r="Y515" s="6">
        <v>5.2737713000071471</v>
      </c>
      <c r="Z515" s="6">
        <f t="shared" si="203"/>
        <v>5.2206168250871769</v>
      </c>
      <c r="AA515" s="6">
        <f t="shared" si="205"/>
        <v>10.486079842925269</v>
      </c>
      <c r="AB515" s="6">
        <f t="shared" si="204"/>
        <v>8.4898812914356014</v>
      </c>
    </row>
    <row r="516" spans="5:28">
      <c r="E516" s="12">
        <f t="shared" si="188"/>
        <v>1.1225144649750758</v>
      </c>
      <c r="F516" s="12">
        <f t="shared" si="189"/>
        <v>32638386</v>
      </c>
      <c r="G516" s="6">
        <v>589446</v>
      </c>
      <c r="H516" s="6">
        <v>21758924</v>
      </c>
      <c r="I516" s="12">
        <f t="shared" si="190"/>
        <v>43517848</v>
      </c>
      <c r="J516" s="6">
        <v>4579632.5498050004</v>
      </c>
      <c r="K516" s="12">
        <f t="shared" si="191"/>
        <v>36637060.398440003</v>
      </c>
      <c r="L516" s="6">
        <f t="shared" si="192"/>
        <v>272.89600799999999</v>
      </c>
      <c r="M516" s="6">
        <f t="shared" si="193"/>
        <v>5242880</v>
      </c>
      <c r="N516" s="13">
        <f t="shared" si="194"/>
        <v>1.1878094892638542</v>
      </c>
      <c r="O516" s="13"/>
      <c r="P516" s="7">
        <f t="shared" si="195"/>
        <v>2.485126593679227E-2</v>
      </c>
      <c r="Q516" s="7">
        <f t="shared" si="196"/>
        <v>-2.9362571376643056E-3</v>
      </c>
      <c r="R516" s="6">
        <f t="shared" si="197"/>
        <v>2.1915008799127965E-2</v>
      </c>
      <c r="S516" s="6">
        <f t="shared" si="198"/>
        <v>2.485126593679227E-2</v>
      </c>
      <c r="T516" s="7">
        <f t="shared" si="199"/>
        <v>1.6139328857554557E-2</v>
      </c>
      <c r="U516" s="7">
        <f t="shared" si="200"/>
        <v>0.19324110613144121</v>
      </c>
      <c r="V516" s="7">
        <f t="shared" si="201"/>
        <v>2.9548215297329881</v>
      </c>
      <c r="W516" s="6">
        <f t="shared" si="202"/>
        <v>3.1642019647219839</v>
      </c>
      <c r="X516" s="6">
        <v>1.155E-2</v>
      </c>
      <c r="Y516" s="6">
        <v>3.0407684999999995</v>
      </c>
      <c r="Z516" s="6">
        <f t="shared" si="203"/>
        <v>115.16247564322313</v>
      </c>
      <c r="AA516" s="6">
        <f t="shared" si="205"/>
        <v>89.740335923185853</v>
      </c>
      <c r="AB516" s="6">
        <f t="shared" si="204"/>
        <v>4.0592851682719147</v>
      </c>
    </row>
    <row r="517" spans="5:28">
      <c r="E517" s="12">
        <f t="shared" si="188"/>
        <v>2.864626128254979</v>
      </c>
      <c r="F517" s="12">
        <f t="shared" si="189"/>
        <v>24778422</v>
      </c>
      <c r="G517" s="6">
        <v>3774768</v>
      </c>
      <c r="H517" s="6">
        <v>16518948</v>
      </c>
      <c r="I517" s="12">
        <f t="shared" si="190"/>
        <v>33037896</v>
      </c>
      <c r="J517" s="6">
        <v>8872614.3847659994</v>
      </c>
      <c r="K517" s="12">
        <f t="shared" si="191"/>
        <v>70980915.078127995</v>
      </c>
      <c r="L517" s="6">
        <f t="shared" si="192"/>
        <v>273.722736</v>
      </c>
      <c r="M517" s="6">
        <f t="shared" si="193"/>
        <v>5242880</v>
      </c>
      <c r="N517" s="13">
        <f t="shared" si="194"/>
        <v>0.46544759198490909</v>
      </c>
      <c r="O517" s="13"/>
      <c r="P517" s="7">
        <f t="shared" si="195"/>
        <v>1.8866593299560343E-2</v>
      </c>
      <c r="Q517" s="7">
        <f t="shared" si="196"/>
        <v>-5.6887265591038429E-3</v>
      </c>
      <c r="R517" s="6">
        <f t="shared" si="197"/>
        <v>1.31778667404565E-2</v>
      </c>
      <c r="S517" s="6">
        <f t="shared" si="198"/>
        <v>1.8866593299560343E-2</v>
      </c>
      <c r="T517" s="7">
        <f t="shared" si="199"/>
        <v>1.2252661673566355E-2</v>
      </c>
      <c r="U517" s="7">
        <f t="shared" si="200"/>
        <v>0.37438676560697509</v>
      </c>
      <c r="V517" s="7">
        <f t="shared" si="201"/>
        <v>7.4528018012278281</v>
      </c>
      <c r="W517" s="6">
        <f t="shared" si="202"/>
        <v>7.8394412285083694</v>
      </c>
      <c r="X517" s="6">
        <v>2.9132000000000002E-2</v>
      </c>
      <c r="Y517" s="6">
        <v>7.5216583076833441</v>
      </c>
      <c r="Z517" s="6">
        <f t="shared" si="203"/>
        <v>35.237562475764307</v>
      </c>
      <c r="AA517" s="6">
        <f t="shared" si="205"/>
        <v>54.764977548892965</v>
      </c>
      <c r="AB517" s="6">
        <f t="shared" si="204"/>
        <v>4.2249050385659155</v>
      </c>
    </row>
    <row r="518" spans="5:28">
      <c r="E518" s="12">
        <f t="shared" ref="E518:E581" si="206">K518/F518</f>
        <v>1.097776511060969</v>
      </c>
      <c r="F518" s="12">
        <f t="shared" ref="F518:F581" si="207">H518*1.5</f>
        <v>33483504</v>
      </c>
      <c r="G518" s="6">
        <v>416800</v>
      </c>
      <c r="H518" s="6">
        <v>22322336</v>
      </c>
      <c r="I518" s="12">
        <f t="shared" ref="I518:I581" si="208">2*H518</f>
        <v>44644672</v>
      </c>
      <c r="J518" s="6">
        <v>4594675.5249020001</v>
      </c>
      <c r="K518" s="12">
        <f t="shared" ref="K518:K581" si="209">J518*8</f>
        <v>36757404.199216001</v>
      </c>
      <c r="L518" s="6">
        <f t="shared" ref="L518:L581" si="210">((H518+2*G518)*8+(G518+H518)*4)/1000000</f>
        <v>276.20403199999998</v>
      </c>
      <c r="M518" s="6">
        <f t="shared" ref="M518:M581" si="211">40*2^20/8</f>
        <v>5242880</v>
      </c>
      <c r="N518" s="13">
        <f t="shared" ref="N518:N581" si="212">I518/K518</f>
        <v>1.2145763002750947</v>
      </c>
      <c r="O518" s="13"/>
      <c r="P518" s="7">
        <f t="shared" ref="P518:P581" si="213">$B$32*I518</f>
        <v>2.5494749109212927E-2</v>
      </c>
      <c r="Q518" s="7">
        <f t="shared" ref="Q518:Q581" si="214">$C$32*K518</f>
        <v>-2.9459020256591192E-3</v>
      </c>
      <c r="R518" s="6">
        <f t="shared" ref="R518:R581" si="215">P518+Q518</f>
        <v>2.2548847083553807E-2</v>
      </c>
      <c r="S518" s="6">
        <f t="shared" ref="S518:S581" si="216">MAX(P518,Q518)</f>
        <v>2.5494749109212927E-2</v>
      </c>
      <c r="T518" s="7">
        <f t="shared" ref="T518:T581" si="217">$D$32*I518</f>
        <v>1.6557230567689329E-2</v>
      </c>
      <c r="U518" s="7">
        <f t="shared" ref="U518:U581" si="218">$E$32*K518</f>
        <v>0.19387585599742679</v>
      </c>
      <c r="V518" s="7">
        <f t="shared" ref="V518:V581" si="219">X518*$F$32</f>
        <v>1.5549268621400087</v>
      </c>
      <c r="W518" s="6">
        <f t="shared" ref="W518:W581" si="220">SUM(T518:V518)</f>
        <v>1.7653599487051248</v>
      </c>
      <c r="X518" s="6">
        <v>6.0780000000000001E-3</v>
      </c>
      <c r="Y518" s="6">
        <v>1.8049836600000002</v>
      </c>
      <c r="Z518" s="6">
        <f t="shared" ref="Z518:Z581" si="221">ABS(S518-X518)/ABS(X518)*100</f>
        <v>319.45951150399685</v>
      </c>
      <c r="AA518" s="6">
        <f t="shared" si="205"/>
        <v>270.99123204267534</v>
      </c>
      <c r="AB518" s="6">
        <f t="shared" ref="AB518:AB581" si="222">ABS(W518-Y518)/ABS(Y518)*100</f>
        <v>2.1952393350128943</v>
      </c>
    </row>
    <row r="519" spans="5:28">
      <c r="E519" s="12">
        <f t="shared" si="206"/>
        <v>1.2525247300822979</v>
      </c>
      <c r="F519" s="12">
        <f t="shared" si="207"/>
        <v>31508083.5</v>
      </c>
      <c r="G519" s="6">
        <v>1465137</v>
      </c>
      <c r="H519" s="6">
        <v>21005389</v>
      </c>
      <c r="I519" s="12">
        <f t="shared" si="208"/>
        <v>42010778</v>
      </c>
      <c r="J519" s="6">
        <v>4933081.7226560004</v>
      </c>
      <c r="K519" s="12">
        <f t="shared" si="209"/>
        <v>39464653.781248003</v>
      </c>
      <c r="L519" s="6">
        <f t="shared" si="210"/>
        <v>281.36740800000001</v>
      </c>
      <c r="M519" s="6">
        <f t="shared" si="211"/>
        <v>5242880</v>
      </c>
      <c r="N519" s="13">
        <f t="shared" si="212"/>
        <v>1.0645165730545902</v>
      </c>
      <c r="O519" s="13"/>
      <c r="P519" s="7">
        <f t="shared" si="213"/>
        <v>2.3990639801157954E-2</v>
      </c>
      <c r="Q519" s="7">
        <f t="shared" si="214"/>
        <v>-3.1628730605137239E-3</v>
      </c>
      <c r="R519" s="6">
        <f t="shared" si="215"/>
        <v>2.0827766740644231E-2</v>
      </c>
      <c r="S519" s="6">
        <f t="shared" si="216"/>
        <v>2.3990639801157954E-2</v>
      </c>
      <c r="T519" s="7">
        <f t="shared" si="217"/>
        <v>1.5580406496748602E-2</v>
      </c>
      <c r="U519" s="7">
        <f t="shared" si="218"/>
        <v>0.20815516492986563</v>
      </c>
      <c r="V519" s="7">
        <f t="shared" si="219"/>
        <v>1.620930667739239</v>
      </c>
      <c r="W519" s="6">
        <f t="shared" si="220"/>
        <v>1.8446662391658533</v>
      </c>
      <c r="X519" s="6">
        <v>6.3359999999999996E-3</v>
      </c>
      <c r="Y519" s="6">
        <v>1.9791360000023039</v>
      </c>
      <c r="Z519" s="6">
        <f t="shared" si="221"/>
        <v>278.64014837686165</v>
      </c>
      <c r="AA519" s="6">
        <f t="shared" ref="AA519:AA582" si="223">ABS(R519-X519)/ABS(X519)*100</f>
        <v>228.72106598239003</v>
      </c>
      <c r="AB519" s="6">
        <f t="shared" si="222"/>
        <v>6.7943668770763672</v>
      </c>
    </row>
    <row r="520" spans="5:28">
      <c r="E520" s="12">
        <f t="shared" si="206"/>
        <v>1.6828357276669397</v>
      </c>
      <c r="F520" s="12">
        <f t="shared" si="207"/>
        <v>28380520.5</v>
      </c>
      <c r="G520" s="6">
        <v>3428755</v>
      </c>
      <c r="H520" s="6">
        <v>18920347</v>
      </c>
      <c r="I520" s="12">
        <f t="shared" si="208"/>
        <v>37840694</v>
      </c>
      <c r="J520" s="6">
        <v>5969969.2333979998</v>
      </c>
      <c r="K520" s="12">
        <f t="shared" si="209"/>
        <v>47759753.867183998</v>
      </c>
      <c r="L520" s="6">
        <f t="shared" si="210"/>
        <v>295.61926399999999</v>
      </c>
      <c r="M520" s="6">
        <f t="shared" si="211"/>
        <v>5242880</v>
      </c>
      <c r="N520" s="13">
        <f t="shared" si="212"/>
        <v>0.79231342157314921</v>
      </c>
      <c r="O520" s="13"/>
      <c r="P520" s="7">
        <f t="shared" si="213"/>
        <v>2.1609275114586997E-2</v>
      </c>
      <c r="Q520" s="7">
        <f t="shared" si="214"/>
        <v>-3.8276793132557274E-3</v>
      </c>
      <c r="R520" s="6">
        <f t="shared" si="215"/>
        <v>1.7781595801331269E-2</v>
      </c>
      <c r="S520" s="6">
        <f t="shared" si="216"/>
        <v>2.1609275114586997E-2</v>
      </c>
      <c r="T520" s="7">
        <f t="shared" si="217"/>
        <v>1.403386042122514E-2</v>
      </c>
      <c r="U520" s="7">
        <f t="shared" si="218"/>
        <v>0.25190742831138785</v>
      </c>
      <c r="V520" s="7">
        <f t="shared" si="219"/>
        <v>2.962240562145305</v>
      </c>
      <c r="W520" s="6">
        <f t="shared" si="220"/>
        <v>3.2281818508779181</v>
      </c>
      <c r="X520" s="6">
        <v>1.1579000000000001E-2</v>
      </c>
      <c r="Y520" s="6">
        <v>3.2965412999999999</v>
      </c>
      <c r="Z520" s="6">
        <f t="shared" si="221"/>
        <v>86.624709513662623</v>
      </c>
      <c r="AA520" s="6">
        <f t="shared" si="223"/>
        <v>53.567629340454857</v>
      </c>
      <c r="AB520" s="6">
        <f t="shared" si="222"/>
        <v>2.0736718548644242</v>
      </c>
    </row>
    <row r="521" spans="5:28">
      <c r="E521" s="12">
        <f t="shared" si="206"/>
        <v>1.0401311538875533</v>
      </c>
      <c r="F521" s="12">
        <f t="shared" si="207"/>
        <v>37004464.5</v>
      </c>
      <c r="G521" s="6">
        <v>22283</v>
      </c>
      <c r="H521" s="6">
        <v>24669643</v>
      </c>
      <c r="I521" s="12">
        <f t="shared" si="208"/>
        <v>49339286</v>
      </c>
      <c r="J521" s="6">
        <v>4811187.0449219998</v>
      </c>
      <c r="K521" s="12">
        <f t="shared" si="209"/>
        <v>38489496.359375998</v>
      </c>
      <c r="L521" s="6">
        <f t="shared" si="210"/>
        <v>296.48137600000001</v>
      </c>
      <c r="M521" s="6">
        <f t="shared" si="211"/>
        <v>5242880</v>
      </c>
      <c r="N521" s="13">
        <f t="shared" si="212"/>
        <v>1.281889623582487</v>
      </c>
      <c r="O521" s="13"/>
      <c r="P521" s="7">
        <f t="shared" si="213"/>
        <v>2.8175651459544867E-2</v>
      </c>
      <c r="Q521" s="7">
        <f t="shared" si="214"/>
        <v>-3.0847196030807712E-3</v>
      </c>
      <c r="R521" s="6">
        <f t="shared" si="215"/>
        <v>2.5090931856464094E-2</v>
      </c>
      <c r="S521" s="6">
        <f t="shared" si="216"/>
        <v>2.8175651459544867E-2</v>
      </c>
      <c r="T521" s="7">
        <f t="shared" si="217"/>
        <v>1.829830745194334E-2</v>
      </c>
      <c r="U521" s="7">
        <f t="shared" si="218"/>
        <v>0.203011725559854</v>
      </c>
      <c r="V521" s="7">
        <f t="shared" si="219"/>
        <v>1.9783233670498006</v>
      </c>
      <c r="W521" s="6">
        <f t="shared" si="220"/>
        <v>2.199633400061598</v>
      </c>
      <c r="X521" s="6">
        <v>7.7330000000000003E-3</v>
      </c>
      <c r="Y521" s="6">
        <v>2.2125770071395432</v>
      </c>
      <c r="Z521" s="6">
        <f t="shared" si="221"/>
        <v>264.35602559866635</v>
      </c>
      <c r="AA521" s="6">
        <f t="shared" si="223"/>
        <v>224.46569063059735</v>
      </c>
      <c r="AB521" s="6">
        <f t="shared" si="222"/>
        <v>0.58500142757421525</v>
      </c>
    </row>
    <row r="522" spans="5:28">
      <c r="E522" s="12">
        <f t="shared" si="206"/>
        <v>1.2711368450662293</v>
      </c>
      <c r="F522" s="12">
        <f t="shared" si="207"/>
        <v>33252447</v>
      </c>
      <c r="G522" s="6">
        <v>1696415</v>
      </c>
      <c r="H522" s="6">
        <v>22168298</v>
      </c>
      <c r="I522" s="12">
        <f t="shared" si="208"/>
        <v>44336596</v>
      </c>
      <c r="J522" s="6">
        <v>5283551.3212890001</v>
      </c>
      <c r="K522" s="12">
        <f t="shared" si="209"/>
        <v>42268410.570312001</v>
      </c>
      <c r="L522" s="6">
        <f t="shared" si="210"/>
        <v>299.94787600000001</v>
      </c>
      <c r="M522" s="6">
        <f t="shared" si="211"/>
        <v>5242880</v>
      </c>
      <c r="N522" s="13">
        <f t="shared" si="212"/>
        <v>1.0489298131106124</v>
      </c>
      <c r="O522" s="13"/>
      <c r="P522" s="7">
        <f t="shared" si="213"/>
        <v>2.5318819485929549E-2</v>
      </c>
      <c r="Q522" s="7">
        <f t="shared" si="214"/>
        <v>-3.3875786126140351E-3</v>
      </c>
      <c r="R522" s="6">
        <f t="shared" si="215"/>
        <v>2.1931240873315515E-2</v>
      </c>
      <c r="S522" s="6">
        <f t="shared" si="216"/>
        <v>2.5318819485929549E-2</v>
      </c>
      <c r="T522" s="7">
        <f t="shared" si="217"/>
        <v>1.644297538032069E-2</v>
      </c>
      <c r="U522" s="7">
        <f t="shared" si="218"/>
        <v>0.22294349831005503</v>
      </c>
      <c r="V522" s="7">
        <f t="shared" si="219"/>
        <v>4.4025561649502158</v>
      </c>
      <c r="W522" s="6">
        <f t="shared" si="220"/>
        <v>4.6419426386405913</v>
      </c>
      <c r="X522" s="6">
        <v>1.7208999999999999E-2</v>
      </c>
      <c r="Y522" s="6">
        <v>4.3880798875</v>
      </c>
      <c r="Z522" s="6">
        <f t="shared" si="221"/>
        <v>47.125454622171837</v>
      </c>
      <c r="AA522" s="6">
        <f t="shared" si="223"/>
        <v>27.440530381286049</v>
      </c>
      <c r="AB522" s="6">
        <f t="shared" si="222"/>
        <v>5.7852809804979044</v>
      </c>
    </row>
    <row r="523" spans="5:28">
      <c r="E523" s="12">
        <f t="shared" si="206"/>
        <v>1.6039875301846416</v>
      </c>
      <c r="F523" s="12">
        <f t="shared" si="207"/>
        <v>28791289.5</v>
      </c>
      <c r="G523" s="6">
        <v>3523317</v>
      </c>
      <c r="H523" s="6">
        <v>19194193</v>
      </c>
      <c r="I523" s="12">
        <f t="shared" si="208"/>
        <v>38388386</v>
      </c>
      <c r="J523" s="6">
        <v>5772608.6669920003</v>
      </c>
      <c r="K523" s="12">
        <f t="shared" si="209"/>
        <v>46180869.335936002</v>
      </c>
      <c r="L523" s="6">
        <f t="shared" si="210"/>
        <v>300.79665599999998</v>
      </c>
      <c r="M523" s="6">
        <f t="shared" si="211"/>
        <v>5242880</v>
      </c>
      <c r="N523" s="13">
        <f t="shared" si="212"/>
        <v>0.83126165773860339</v>
      </c>
      <c r="O523" s="13"/>
      <c r="P523" s="7">
        <f t="shared" si="213"/>
        <v>2.1922039650725221E-2</v>
      </c>
      <c r="Q523" s="7">
        <f t="shared" si="214"/>
        <v>-3.7011404773336703E-3</v>
      </c>
      <c r="R523" s="6">
        <f t="shared" si="215"/>
        <v>1.822089917339155E-2</v>
      </c>
      <c r="S523" s="6">
        <f t="shared" si="216"/>
        <v>2.1922039650725221E-2</v>
      </c>
      <c r="T523" s="7">
        <f t="shared" si="217"/>
        <v>1.4236981248814127E-2</v>
      </c>
      <c r="U523" s="7">
        <f t="shared" si="218"/>
        <v>0.24357964791759906</v>
      </c>
      <c r="V523" s="7">
        <f t="shared" si="219"/>
        <v>2.6603626915751812</v>
      </c>
      <c r="W523" s="6">
        <f t="shared" si="220"/>
        <v>2.9181793207415945</v>
      </c>
      <c r="X523" s="6">
        <v>1.0399E-2</v>
      </c>
      <c r="Y523" s="6">
        <v>3.024809125</v>
      </c>
      <c r="Z523" s="6">
        <f t="shared" si="221"/>
        <v>110.80911290244467</v>
      </c>
      <c r="AA523" s="6">
        <f t="shared" si="223"/>
        <v>75.217801455827953</v>
      </c>
      <c r="AB523" s="6">
        <f t="shared" si="222"/>
        <v>3.5251746424960122</v>
      </c>
    </row>
    <row r="524" spans="5:28">
      <c r="E524" s="12">
        <f t="shared" si="206"/>
        <v>1.1628175229528235</v>
      </c>
      <c r="F524" s="12">
        <f t="shared" si="207"/>
        <v>35833162.5</v>
      </c>
      <c r="G524" s="6">
        <v>986703</v>
      </c>
      <c r="H524" s="6">
        <v>23888775</v>
      </c>
      <c r="I524" s="12">
        <f t="shared" si="208"/>
        <v>47777550</v>
      </c>
      <c r="J524" s="6">
        <v>5208428.6572270002</v>
      </c>
      <c r="K524" s="12">
        <f t="shared" si="209"/>
        <v>41667429.257816002</v>
      </c>
      <c r="L524" s="6">
        <f t="shared" si="210"/>
        <v>306.39936</v>
      </c>
      <c r="M524" s="6">
        <f t="shared" si="211"/>
        <v>5242880</v>
      </c>
      <c r="N524" s="13">
        <f t="shared" si="212"/>
        <v>1.1466402139757124</v>
      </c>
      <c r="O524" s="13"/>
      <c r="P524" s="7">
        <f t="shared" si="213"/>
        <v>2.7283807803602546E-2</v>
      </c>
      <c r="Q524" s="7">
        <f t="shared" si="214"/>
        <v>-3.3394132945118661E-3</v>
      </c>
      <c r="R524" s="6">
        <f t="shared" si="215"/>
        <v>2.394439450909068E-2</v>
      </c>
      <c r="S524" s="6">
        <f t="shared" si="216"/>
        <v>2.7283807803602546E-2</v>
      </c>
      <c r="T524" s="7">
        <f t="shared" si="217"/>
        <v>1.771911128184132E-2</v>
      </c>
      <c r="U524" s="7">
        <f t="shared" si="218"/>
        <v>0.21977363991180873</v>
      </c>
      <c r="V524" s="7">
        <f t="shared" si="219"/>
        <v>1.6690264640673607</v>
      </c>
      <c r="W524" s="6">
        <f t="shared" si="220"/>
        <v>1.9065192152610106</v>
      </c>
      <c r="X524" s="6">
        <v>6.5240000000000003E-3</v>
      </c>
      <c r="Y524" s="6">
        <v>2.0095699272709484</v>
      </c>
      <c r="Z524" s="6">
        <f t="shared" si="221"/>
        <v>318.20674131824865</v>
      </c>
      <c r="AA524" s="6">
        <f t="shared" si="223"/>
        <v>267.02014882113241</v>
      </c>
      <c r="AB524" s="6">
        <f t="shared" si="222"/>
        <v>5.1279983150366641</v>
      </c>
    </row>
    <row r="525" spans="5:28">
      <c r="E525" s="12">
        <f t="shared" si="206"/>
        <v>2.5185926215178358</v>
      </c>
      <c r="F525" s="12">
        <f t="shared" si="207"/>
        <v>24385282.5</v>
      </c>
      <c r="G525" s="6">
        <v>5824554</v>
      </c>
      <c r="H525" s="6">
        <v>16256855</v>
      </c>
      <c r="I525" s="12">
        <f t="shared" si="208"/>
        <v>32513710</v>
      </c>
      <c r="J525" s="6">
        <v>7677074.0722660003</v>
      </c>
      <c r="K525" s="12">
        <f t="shared" si="209"/>
        <v>61416592.578128003</v>
      </c>
      <c r="L525" s="6">
        <f t="shared" si="210"/>
        <v>311.57333999999997</v>
      </c>
      <c r="M525" s="6">
        <f t="shared" si="211"/>
        <v>5242880</v>
      </c>
      <c r="N525" s="13">
        <f t="shared" si="212"/>
        <v>0.52939618814963285</v>
      </c>
      <c r="O525" s="13"/>
      <c r="P525" s="7">
        <f t="shared" si="213"/>
        <v>1.8567252080152082E-2</v>
      </c>
      <c r="Q525" s="7">
        <f t="shared" si="214"/>
        <v>-4.9221991712039099E-3</v>
      </c>
      <c r="R525" s="6">
        <f t="shared" si="215"/>
        <v>1.3645052908948171E-2</v>
      </c>
      <c r="S525" s="6">
        <f t="shared" si="216"/>
        <v>1.8567252080152082E-2</v>
      </c>
      <c r="T525" s="7">
        <f t="shared" si="217"/>
        <v>1.2058258443045257E-2</v>
      </c>
      <c r="U525" s="7">
        <f t="shared" si="218"/>
        <v>0.32394002563390328</v>
      </c>
      <c r="V525" s="7">
        <f t="shared" si="219"/>
        <v>4.3388548176858421</v>
      </c>
      <c r="W525" s="6">
        <f t="shared" si="220"/>
        <v>4.6748531017627908</v>
      </c>
      <c r="X525" s="6">
        <v>1.6959999999999999E-2</v>
      </c>
      <c r="Y525" s="6">
        <v>4.6072405333276798</v>
      </c>
      <c r="Z525" s="6">
        <f t="shared" si="221"/>
        <v>9.4767221707080367</v>
      </c>
      <c r="AA525" s="6">
        <f t="shared" si="223"/>
        <v>19.54567860289993</v>
      </c>
      <c r="AB525" s="6">
        <f t="shared" si="222"/>
        <v>1.4675285118286701</v>
      </c>
    </row>
    <row r="526" spans="5:28">
      <c r="E526" s="12">
        <f t="shared" si="206"/>
        <v>1.2216041721877218</v>
      </c>
      <c r="F526" s="12">
        <f t="shared" si="207"/>
        <v>35251096.5</v>
      </c>
      <c r="G526" s="6">
        <v>1602111</v>
      </c>
      <c r="H526" s="6">
        <v>23500731</v>
      </c>
      <c r="I526" s="12">
        <f t="shared" si="208"/>
        <v>47001462</v>
      </c>
      <c r="J526" s="6">
        <v>5382860.8198239999</v>
      </c>
      <c r="K526" s="12">
        <f t="shared" si="209"/>
        <v>43062886.558591999</v>
      </c>
      <c r="L526" s="6">
        <f t="shared" si="210"/>
        <v>314.05099200000001</v>
      </c>
      <c r="M526" s="6">
        <f t="shared" si="211"/>
        <v>5242880</v>
      </c>
      <c r="N526" s="13">
        <f t="shared" si="212"/>
        <v>1.0914610179707558</v>
      </c>
      <c r="O526" s="13"/>
      <c r="P526" s="7">
        <f t="shared" si="213"/>
        <v>2.684061563843957E-2</v>
      </c>
      <c r="Q526" s="7">
        <f t="shared" si="214"/>
        <v>-3.4512514555201045E-3</v>
      </c>
      <c r="R526" s="6">
        <f t="shared" si="215"/>
        <v>2.3389364182919467E-2</v>
      </c>
      <c r="S526" s="6">
        <f t="shared" si="216"/>
        <v>2.684061563843957E-2</v>
      </c>
      <c r="T526" s="7">
        <f t="shared" si="217"/>
        <v>1.7431285940514657E-2</v>
      </c>
      <c r="U526" s="7">
        <f t="shared" si="218"/>
        <v>0.22713393873023224</v>
      </c>
      <c r="V526" s="7">
        <f t="shared" si="219"/>
        <v>1.7004933946437379</v>
      </c>
      <c r="W526" s="6">
        <f t="shared" si="220"/>
        <v>1.9450586193144848</v>
      </c>
      <c r="X526" s="6">
        <v>6.6470000000000001E-3</v>
      </c>
      <c r="Y526" s="6">
        <v>2.0927525583355493</v>
      </c>
      <c r="Z526" s="6">
        <f t="shared" si="221"/>
        <v>303.8004458919749</v>
      </c>
      <c r="AA526" s="6">
        <f t="shared" si="223"/>
        <v>251.87850433157016</v>
      </c>
      <c r="AB526" s="6">
        <f t="shared" si="222"/>
        <v>7.0574009542022251</v>
      </c>
    </row>
    <row r="527" spans="5:28">
      <c r="E527" s="12">
        <f t="shared" si="206"/>
        <v>2.7457095992807186</v>
      </c>
      <c r="F527" s="12">
        <f t="shared" si="207"/>
        <v>30634465.5</v>
      </c>
      <c r="G527" s="6">
        <v>3501776</v>
      </c>
      <c r="H527" s="6">
        <v>20422977</v>
      </c>
      <c r="I527" s="12">
        <f t="shared" si="208"/>
        <v>40845954</v>
      </c>
      <c r="J527" s="6">
        <v>10514168.249023</v>
      </c>
      <c r="K527" s="12">
        <f t="shared" si="209"/>
        <v>84113345.992183998</v>
      </c>
      <c r="L527" s="6">
        <f t="shared" si="210"/>
        <v>315.111244</v>
      </c>
      <c r="M527" s="6">
        <f t="shared" si="211"/>
        <v>5242880</v>
      </c>
      <c r="N527" s="13">
        <f t="shared" si="212"/>
        <v>0.48560610112687108</v>
      </c>
      <c r="O527" s="13"/>
      <c r="P527" s="7">
        <f t="shared" si="213"/>
        <v>2.3325456380471385E-2</v>
      </c>
      <c r="Q527" s="7">
        <f t="shared" si="214"/>
        <v>-6.7412180414150764E-3</v>
      </c>
      <c r="R527" s="6">
        <f t="shared" si="215"/>
        <v>1.6584238339056308E-2</v>
      </c>
      <c r="S527" s="6">
        <f t="shared" si="216"/>
        <v>2.3325456380471385E-2</v>
      </c>
      <c r="T527" s="7">
        <f t="shared" si="217"/>
        <v>1.5148411844872155E-2</v>
      </c>
      <c r="U527" s="7">
        <f t="shared" si="218"/>
        <v>0.44365338930517367</v>
      </c>
      <c r="V527" s="7">
        <f t="shared" si="219"/>
        <v>4.9177951745504096</v>
      </c>
      <c r="W527" s="6">
        <f t="shared" si="220"/>
        <v>5.3765969757004557</v>
      </c>
      <c r="X527" s="6">
        <v>1.9223000000000001E-2</v>
      </c>
      <c r="Y527" s="6">
        <v>5.3944009777735058</v>
      </c>
      <c r="Z527" s="6">
        <f t="shared" si="221"/>
        <v>21.341395102072436</v>
      </c>
      <c r="AA527" s="6">
        <f t="shared" si="223"/>
        <v>13.727106387887906</v>
      </c>
      <c r="AB527" s="6">
        <f t="shared" si="222"/>
        <v>0.33004595220873922</v>
      </c>
    </row>
    <row r="528" spans="5:28">
      <c r="E528" s="12">
        <f t="shared" si="206"/>
        <v>2.5546255654031143</v>
      </c>
      <c r="F528" s="12">
        <f t="shared" si="207"/>
        <v>20111752.5</v>
      </c>
      <c r="G528" s="6">
        <v>7733822</v>
      </c>
      <c r="H528" s="6">
        <v>13407835</v>
      </c>
      <c r="I528" s="12">
        <f t="shared" si="208"/>
        <v>26815670</v>
      </c>
      <c r="J528" s="6">
        <v>6422249.6376949996</v>
      </c>
      <c r="K528" s="12">
        <f t="shared" si="209"/>
        <v>51377997.101559997</v>
      </c>
      <c r="L528" s="6">
        <f t="shared" si="210"/>
        <v>315.57046000000003</v>
      </c>
      <c r="M528" s="6">
        <f t="shared" si="211"/>
        <v>5242880</v>
      </c>
      <c r="N528" s="13">
        <f t="shared" si="212"/>
        <v>0.52192906521818838</v>
      </c>
      <c r="O528" s="13"/>
      <c r="P528" s="7">
        <f t="shared" si="213"/>
        <v>1.531333411622887E-2</v>
      </c>
      <c r="Q528" s="7">
        <f t="shared" si="214"/>
        <v>-4.1176614353801997E-3</v>
      </c>
      <c r="R528" s="6">
        <f t="shared" si="215"/>
        <v>1.1195672680848669E-2</v>
      </c>
      <c r="S528" s="6">
        <f t="shared" si="216"/>
        <v>1.531333411622887E-2</v>
      </c>
      <c r="T528" s="7">
        <f t="shared" si="217"/>
        <v>9.9450440808943504E-3</v>
      </c>
      <c r="U528" s="7">
        <f t="shared" si="218"/>
        <v>0.27099174668353526</v>
      </c>
      <c r="V528" s="7">
        <f t="shared" si="219"/>
        <v>4.0305812295188943</v>
      </c>
      <c r="W528" s="6">
        <f t="shared" si="220"/>
        <v>4.3115180202833239</v>
      </c>
      <c r="X528" s="6">
        <v>1.5755000000000002E-2</v>
      </c>
      <c r="Y528" s="6">
        <v>4.3425281428638947</v>
      </c>
      <c r="Z528" s="6">
        <f t="shared" si="221"/>
        <v>2.8033378849326036</v>
      </c>
      <c r="AA528" s="6">
        <f t="shared" si="223"/>
        <v>28.938923003182047</v>
      </c>
      <c r="AB528" s="6">
        <f t="shared" si="222"/>
        <v>0.71410297320766769</v>
      </c>
    </row>
    <row r="529" spans="5:28">
      <c r="E529" s="12">
        <f t="shared" si="206"/>
        <v>1.921634371577952</v>
      </c>
      <c r="F529" s="12">
        <f t="shared" si="207"/>
        <v>31751983.5</v>
      </c>
      <c r="G529" s="6">
        <v>3712815</v>
      </c>
      <c r="H529" s="6">
        <v>21167989</v>
      </c>
      <c r="I529" s="12">
        <f t="shared" si="208"/>
        <v>42335978</v>
      </c>
      <c r="J529" s="6">
        <v>7626962.8574219998</v>
      </c>
      <c r="K529" s="12">
        <f t="shared" si="209"/>
        <v>61015702.859375998</v>
      </c>
      <c r="L529" s="6">
        <f t="shared" si="210"/>
        <v>328.27216800000002</v>
      </c>
      <c r="M529" s="6">
        <f t="shared" si="211"/>
        <v>5242880</v>
      </c>
      <c r="N529" s="13">
        <f t="shared" si="212"/>
        <v>0.69385381165849225</v>
      </c>
      <c r="O529" s="13"/>
      <c r="P529" s="7">
        <f t="shared" si="213"/>
        <v>2.4176348241580947E-2</v>
      </c>
      <c r="Q529" s="7">
        <f t="shared" si="214"/>
        <v>-4.8900700842820803E-3</v>
      </c>
      <c r="R529" s="6">
        <f t="shared" si="215"/>
        <v>1.9286278157298865E-2</v>
      </c>
      <c r="S529" s="6">
        <f t="shared" si="216"/>
        <v>2.4176348241580947E-2</v>
      </c>
      <c r="T529" s="7">
        <f t="shared" si="217"/>
        <v>1.5701012408706305E-2</v>
      </c>
      <c r="U529" s="7">
        <f t="shared" si="218"/>
        <v>0.32182554450889311</v>
      </c>
      <c r="V529" s="7">
        <f t="shared" si="219"/>
        <v>4.7538089753678259</v>
      </c>
      <c r="W529" s="6">
        <f t="shared" si="220"/>
        <v>5.0913355322854255</v>
      </c>
      <c r="X529" s="6">
        <v>1.8582000000000001E-2</v>
      </c>
      <c r="Y529" s="6">
        <v>5.0267589176503389</v>
      </c>
      <c r="Z529" s="6">
        <f t="shared" si="221"/>
        <v>30.106276189758606</v>
      </c>
      <c r="AA529" s="6">
        <f t="shared" si="223"/>
        <v>3.7901095538632226</v>
      </c>
      <c r="AB529" s="6">
        <f t="shared" si="222"/>
        <v>1.2846570860667346</v>
      </c>
    </row>
    <row r="530" spans="5:28">
      <c r="E530" s="12">
        <f t="shared" si="206"/>
        <v>1.1006807929640816</v>
      </c>
      <c r="F530" s="12">
        <f t="shared" si="207"/>
        <v>40255669.5</v>
      </c>
      <c r="G530" s="6">
        <v>343791</v>
      </c>
      <c r="H530" s="6">
        <v>26837113</v>
      </c>
      <c r="I530" s="12">
        <f t="shared" si="208"/>
        <v>53674226</v>
      </c>
      <c r="J530" s="6">
        <v>5538580.2783199996</v>
      </c>
      <c r="K530" s="12">
        <f t="shared" si="209"/>
        <v>44308642.226559997</v>
      </c>
      <c r="L530" s="6">
        <f t="shared" si="210"/>
        <v>328.921176</v>
      </c>
      <c r="M530" s="6">
        <f t="shared" si="211"/>
        <v>5242880</v>
      </c>
      <c r="N530" s="13">
        <f t="shared" si="212"/>
        <v>1.2113714910412212</v>
      </c>
      <c r="O530" s="13"/>
      <c r="P530" s="7">
        <f t="shared" si="213"/>
        <v>3.0651158675803314E-2</v>
      </c>
      <c r="Q530" s="7">
        <f t="shared" si="214"/>
        <v>-3.5510918611660921E-3</v>
      </c>
      <c r="R530" s="6">
        <f t="shared" si="215"/>
        <v>2.7100066814637221E-2</v>
      </c>
      <c r="S530" s="6">
        <f t="shared" si="216"/>
        <v>3.0651158675803314E-2</v>
      </c>
      <c r="T530" s="7">
        <f t="shared" si="217"/>
        <v>1.9905993159144843E-2</v>
      </c>
      <c r="U530" s="7">
        <f t="shared" si="218"/>
        <v>0.23370464065417532</v>
      </c>
      <c r="V530" s="7">
        <f t="shared" si="219"/>
        <v>2.7220174092085707</v>
      </c>
      <c r="W530" s="6">
        <f t="shared" si="220"/>
        <v>2.9756280430218909</v>
      </c>
      <c r="X530" s="6">
        <v>1.064E-2</v>
      </c>
      <c r="Y530" s="6">
        <v>2.9009368888841598</v>
      </c>
      <c r="Z530" s="6">
        <f t="shared" si="221"/>
        <v>188.07479958461761</v>
      </c>
      <c r="AA530" s="6">
        <f t="shared" si="223"/>
        <v>154.69987607741749</v>
      </c>
      <c r="AB530" s="6">
        <f t="shared" si="222"/>
        <v>2.5747252352828989</v>
      </c>
    </row>
    <row r="531" spans="5:28">
      <c r="E531" s="12">
        <f t="shared" si="206"/>
        <v>1.5843282472024083</v>
      </c>
      <c r="F531" s="12">
        <f t="shared" si="207"/>
        <v>30474379.5</v>
      </c>
      <c r="G531" s="6">
        <v>4690002</v>
      </c>
      <c r="H531" s="6">
        <v>20316253</v>
      </c>
      <c r="I531" s="12">
        <f t="shared" si="208"/>
        <v>40632506</v>
      </c>
      <c r="J531" s="6">
        <v>6035177.5322270002</v>
      </c>
      <c r="K531" s="12">
        <f t="shared" si="209"/>
        <v>48281420.257816002</v>
      </c>
      <c r="L531" s="6">
        <f t="shared" si="210"/>
        <v>337.59507600000001</v>
      </c>
      <c r="M531" s="6">
        <f t="shared" si="211"/>
        <v>5242880</v>
      </c>
      <c r="N531" s="13">
        <f t="shared" si="212"/>
        <v>0.84157644458319836</v>
      </c>
      <c r="O531" s="13"/>
      <c r="P531" s="7">
        <f t="shared" si="213"/>
        <v>2.3203564943843444E-2</v>
      </c>
      <c r="Q531" s="7">
        <f t="shared" si="214"/>
        <v>-3.8694879803898956E-3</v>
      </c>
      <c r="R531" s="6">
        <f t="shared" si="215"/>
        <v>1.9334076963453548E-2</v>
      </c>
      <c r="S531" s="6">
        <f t="shared" si="216"/>
        <v>2.3203564943843444E-2</v>
      </c>
      <c r="T531" s="7">
        <f t="shared" si="217"/>
        <v>1.506925104937539E-2</v>
      </c>
      <c r="U531" s="7">
        <f t="shared" si="218"/>
        <v>0.25465894246839205</v>
      </c>
      <c r="V531" s="7">
        <f t="shared" si="219"/>
        <v>2.1581709458725098</v>
      </c>
      <c r="W531" s="6">
        <f t="shared" si="220"/>
        <v>2.4278991393902771</v>
      </c>
      <c r="X531" s="6">
        <v>8.4360000000000008E-3</v>
      </c>
      <c r="Y531" s="6">
        <v>2.647441760002812</v>
      </c>
      <c r="Z531" s="6">
        <f t="shared" si="221"/>
        <v>175.05411265817261</v>
      </c>
      <c r="AA531" s="6">
        <f t="shared" si="223"/>
        <v>129.18535992714021</v>
      </c>
      <c r="AB531" s="6">
        <f t="shared" si="222"/>
        <v>8.2926326814570483</v>
      </c>
    </row>
    <row r="532" spans="5:28">
      <c r="E532" s="12">
        <f t="shared" si="206"/>
        <v>1.0792585869963323</v>
      </c>
      <c r="F532" s="12">
        <f t="shared" si="207"/>
        <v>41534958</v>
      </c>
      <c r="G532" s="6">
        <v>377002</v>
      </c>
      <c r="H532" s="6">
        <v>27689972</v>
      </c>
      <c r="I532" s="12">
        <f t="shared" si="208"/>
        <v>55379944</v>
      </c>
      <c r="J532" s="6">
        <v>5603370.0102540003</v>
      </c>
      <c r="K532" s="12">
        <f t="shared" si="209"/>
        <v>44826960.082032003</v>
      </c>
      <c r="L532" s="6">
        <f t="shared" si="210"/>
        <v>339.819704</v>
      </c>
      <c r="M532" s="6">
        <f t="shared" si="211"/>
        <v>5242880</v>
      </c>
      <c r="N532" s="13">
        <f t="shared" si="212"/>
        <v>1.2354160063197761</v>
      </c>
      <c r="O532" s="13"/>
      <c r="P532" s="7">
        <f t="shared" si="213"/>
        <v>3.1625224572425163E-2</v>
      </c>
      <c r="Q532" s="7">
        <f t="shared" si="214"/>
        <v>-3.5926321617840242E-3</v>
      </c>
      <c r="R532" s="6">
        <f t="shared" si="215"/>
        <v>2.8032592410641138E-2</v>
      </c>
      <c r="S532" s="6">
        <f t="shared" si="216"/>
        <v>3.1625224572425163E-2</v>
      </c>
      <c r="T532" s="7">
        <f t="shared" si="217"/>
        <v>2.053858748550607E-2</v>
      </c>
      <c r="U532" s="7">
        <f t="shared" si="218"/>
        <v>0.23643849306017653</v>
      </c>
      <c r="V532" s="7">
        <f t="shared" si="219"/>
        <v>1.786451839145061</v>
      </c>
      <c r="W532" s="6">
        <f t="shared" si="220"/>
        <v>2.0434289196907436</v>
      </c>
      <c r="X532" s="6">
        <v>6.9829999999999996E-3</v>
      </c>
      <c r="Y532" s="6">
        <v>2.1116010083356609</v>
      </c>
      <c r="Z532" s="6">
        <f t="shared" si="221"/>
        <v>352.88879525168505</v>
      </c>
      <c r="AA532" s="6">
        <f t="shared" si="223"/>
        <v>301.44053287471201</v>
      </c>
      <c r="AB532" s="6">
        <f t="shared" si="222"/>
        <v>3.2284550147402018</v>
      </c>
    </row>
    <row r="533" spans="5:28">
      <c r="E533" s="12">
        <f t="shared" si="206"/>
        <v>2.8417247181959433</v>
      </c>
      <c r="F533" s="12">
        <f t="shared" si="207"/>
        <v>33165631.5</v>
      </c>
      <c r="G533" s="6">
        <v>3799275</v>
      </c>
      <c r="H533" s="6">
        <v>22110421</v>
      </c>
      <c r="I533" s="12">
        <f t="shared" si="208"/>
        <v>44220842</v>
      </c>
      <c r="J533" s="6">
        <v>11780949.353515999</v>
      </c>
      <c r="K533" s="12">
        <f t="shared" si="209"/>
        <v>94247594.828127995</v>
      </c>
      <c r="L533" s="6">
        <f t="shared" si="210"/>
        <v>341.31055199999997</v>
      </c>
      <c r="M533" s="6">
        <f t="shared" si="211"/>
        <v>5242880</v>
      </c>
      <c r="N533" s="13">
        <f t="shared" si="212"/>
        <v>0.46919862603010831</v>
      </c>
      <c r="O533" s="13"/>
      <c r="P533" s="7">
        <f t="shared" si="213"/>
        <v>2.5252717103356602E-2</v>
      </c>
      <c r="Q533" s="7">
        <f t="shared" si="214"/>
        <v>-7.5534218633317978E-3</v>
      </c>
      <c r="R533" s="6">
        <f t="shared" si="215"/>
        <v>1.7699295240024802E-2</v>
      </c>
      <c r="S533" s="6">
        <f t="shared" si="216"/>
        <v>2.5252717103356602E-2</v>
      </c>
      <c r="T533" s="7">
        <f t="shared" si="217"/>
        <v>1.6400046054574218E-2</v>
      </c>
      <c r="U533" s="7">
        <f t="shared" si="218"/>
        <v>0.49710618910874288</v>
      </c>
      <c r="V533" s="7">
        <f t="shared" si="219"/>
        <v>5.4982705036382153</v>
      </c>
      <c r="W533" s="6">
        <f t="shared" si="220"/>
        <v>6.0117767388015322</v>
      </c>
      <c r="X533" s="6">
        <v>2.1492000000000001E-2</v>
      </c>
      <c r="Y533" s="6">
        <v>6.0471324000071647</v>
      </c>
      <c r="Z533" s="6">
        <f t="shared" si="221"/>
        <v>17.498218422466969</v>
      </c>
      <c r="AA533" s="6">
        <f t="shared" si="223"/>
        <v>17.647053601224634</v>
      </c>
      <c r="AB533" s="6">
        <f t="shared" si="222"/>
        <v>0.58466821737838259</v>
      </c>
    </row>
    <row r="534" spans="5:28">
      <c r="E534" s="12">
        <f t="shared" si="206"/>
        <v>1.0602058034904145</v>
      </c>
      <c r="F534" s="12">
        <f t="shared" si="207"/>
        <v>43073451</v>
      </c>
      <c r="G534" s="6">
        <v>72000</v>
      </c>
      <c r="H534" s="6">
        <v>28715634</v>
      </c>
      <c r="I534" s="12">
        <f t="shared" si="208"/>
        <v>57431268</v>
      </c>
      <c r="J534" s="6">
        <v>5708340.3408199996</v>
      </c>
      <c r="K534" s="12">
        <f t="shared" si="209"/>
        <v>45666722.726559997</v>
      </c>
      <c r="L534" s="6">
        <f t="shared" si="210"/>
        <v>346.02760799999999</v>
      </c>
      <c r="M534" s="6">
        <f t="shared" si="211"/>
        <v>5242880</v>
      </c>
      <c r="N534" s="13">
        <f t="shared" si="212"/>
        <v>1.2576174634620252</v>
      </c>
      <c r="O534" s="13"/>
      <c r="P534" s="7">
        <f t="shared" si="213"/>
        <v>3.2796651942788801E-2</v>
      </c>
      <c r="Q534" s="7">
        <f t="shared" si="214"/>
        <v>-3.6599344789493E-3</v>
      </c>
      <c r="R534" s="6">
        <f t="shared" si="215"/>
        <v>2.9136717463839501E-2</v>
      </c>
      <c r="S534" s="6">
        <f t="shared" si="216"/>
        <v>3.2796651942788801E-2</v>
      </c>
      <c r="T534" s="7">
        <f t="shared" si="217"/>
        <v>2.1299355633540282E-2</v>
      </c>
      <c r="U534" s="7">
        <f t="shared" si="218"/>
        <v>0.24086779662742897</v>
      </c>
      <c r="V534" s="7">
        <f t="shared" si="219"/>
        <v>1.8908299503252395</v>
      </c>
      <c r="W534" s="6">
        <f t="shared" si="220"/>
        <v>2.1529971025862089</v>
      </c>
      <c r="X534" s="6">
        <v>7.391E-3</v>
      </c>
      <c r="Y534" s="6">
        <v>2.2077485538484281</v>
      </c>
      <c r="Z534" s="6">
        <f t="shared" si="221"/>
        <v>343.73768018926802</v>
      </c>
      <c r="AA534" s="6">
        <f t="shared" si="223"/>
        <v>294.2188805823231</v>
      </c>
      <c r="AB534" s="6">
        <f t="shared" si="222"/>
        <v>2.4799677103979696</v>
      </c>
    </row>
    <row r="535" spans="5:28">
      <c r="E535" s="12">
        <f t="shared" si="206"/>
        <v>1.0267752268052497</v>
      </c>
      <c r="F535" s="12">
        <f t="shared" si="207"/>
        <v>43450936.5</v>
      </c>
      <c r="G535" s="6">
        <v>45101</v>
      </c>
      <c r="H535" s="6">
        <v>28967291</v>
      </c>
      <c r="I535" s="12">
        <f t="shared" si="208"/>
        <v>57934582</v>
      </c>
      <c r="J535" s="6">
        <v>5576793.1474609999</v>
      </c>
      <c r="K535" s="12">
        <f t="shared" si="209"/>
        <v>44614345.179687999</v>
      </c>
      <c r="L535" s="6">
        <f t="shared" si="210"/>
        <v>348.50951199999997</v>
      </c>
      <c r="M535" s="6">
        <f t="shared" si="211"/>
        <v>5242880</v>
      </c>
      <c r="N535" s="13">
        <f t="shared" si="212"/>
        <v>1.2985639880326303</v>
      </c>
      <c r="O535" s="13"/>
      <c r="P535" s="7">
        <f t="shared" si="213"/>
        <v>3.3084074015307434E-2</v>
      </c>
      <c r="Q535" s="7">
        <f t="shared" si="214"/>
        <v>-3.5755922568955862E-3</v>
      </c>
      <c r="R535" s="6">
        <f t="shared" si="215"/>
        <v>2.9508481758411847E-2</v>
      </c>
      <c r="S535" s="6">
        <f t="shared" si="216"/>
        <v>3.3084074015307434E-2</v>
      </c>
      <c r="T535" s="7">
        <f t="shared" si="217"/>
        <v>2.148601813037632E-2</v>
      </c>
      <c r="U535" s="7">
        <f t="shared" si="218"/>
        <v>0.2353170619611156</v>
      </c>
      <c r="V535" s="7">
        <f t="shared" si="219"/>
        <v>2.0919113115694064</v>
      </c>
      <c r="W535" s="6">
        <f t="shared" si="220"/>
        <v>2.3487143916608981</v>
      </c>
      <c r="X535" s="6">
        <v>8.1770000000000002E-3</v>
      </c>
      <c r="Y535" s="6">
        <v>2.4082900399999998</v>
      </c>
      <c r="Z535" s="6">
        <f t="shared" si="221"/>
        <v>304.5991685863695</v>
      </c>
      <c r="AA535" s="6">
        <f t="shared" si="223"/>
        <v>260.87173484666562</v>
      </c>
      <c r="AB535" s="6">
        <f t="shared" si="222"/>
        <v>2.4737738125222526</v>
      </c>
    </row>
    <row r="536" spans="5:28">
      <c r="E536" s="12">
        <f t="shared" si="206"/>
        <v>1.2442958731151843</v>
      </c>
      <c r="F536" s="12">
        <f t="shared" si="207"/>
        <v>40695523.5</v>
      </c>
      <c r="G536" s="6">
        <v>1505785</v>
      </c>
      <c r="H536" s="6">
        <v>27130349</v>
      </c>
      <c r="I536" s="12">
        <f t="shared" si="208"/>
        <v>54260698</v>
      </c>
      <c r="J536" s="6">
        <v>6329658.9931640001</v>
      </c>
      <c r="K536" s="12">
        <f t="shared" si="209"/>
        <v>50637271.945312001</v>
      </c>
      <c r="L536" s="6">
        <f t="shared" si="210"/>
        <v>355.67988800000001</v>
      </c>
      <c r="M536" s="6">
        <f t="shared" si="211"/>
        <v>5242880</v>
      </c>
      <c r="N536" s="13">
        <f t="shared" si="212"/>
        <v>1.0715565020683042</v>
      </c>
      <c r="O536" s="13"/>
      <c r="P536" s="7">
        <f t="shared" si="213"/>
        <v>3.098606888635606E-2</v>
      </c>
      <c r="Q536" s="7">
        <f t="shared" si="214"/>
        <v>-4.0582964234652892E-3</v>
      </c>
      <c r="R536" s="6">
        <f t="shared" si="215"/>
        <v>2.692777246289077E-2</v>
      </c>
      <c r="S536" s="6">
        <f t="shared" si="216"/>
        <v>3.098606888635606E-2</v>
      </c>
      <c r="T536" s="7">
        <f t="shared" si="217"/>
        <v>2.0123496204648098E-2</v>
      </c>
      <c r="U536" s="7">
        <f t="shared" si="218"/>
        <v>0.26708481345865126</v>
      </c>
      <c r="V536" s="7">
        <f t="shared" si="219"/>
        <v>2.3597639645244226</v>
      </c>
      <c r="W536" s="6">
        <f t="shared" si="220"/>
        <v>2.6469722741877222</v>
      </c>
      <c r="X536" s="6">
        <v>9.2239999999999996E-3</v>
      </c>
      <c r="Y536" s="6">
        <v>2.7530384470555678</v>
      </c>
      <c r="Z536" s="6">
        <f t="shared" si="221"/>
        <v>235.9287606933658</v>
      </c>
      <c r="AA536" s="6">
        <f t="shared" si="223"/>
        <v>191.93161820133099</v>
      </c>
      <c r="AB536" s="6">
        <f t="shared" si="222"/>
        <v>3.8526949371624499</v>
      </c>
    </row>
    <row r="537" spans="5:28">
      <c r="E537" s="12">
        <f t="shared" si="206"/>
        <v>1.1241034147563924</v>
      </c>
      <c r="F537" s="12">
        <f t="shared" si="207"/>
        <v>42921846</v>
      </c>
      <c r="G537" s="6">
        <v>638802</v>
      </c>
      <c r="H537" s="6">
        <v>28614564</v>
      </c>
      <c r="I537" s="12">
        <f t="shared" si="208"/>
        <v>57229128</v>
      </c>
      <c r="J537" s="6">
        <v>6031074.2070310004</v>
      </c>
      <c r="K537" s="12">
        <f t="shared" si="209"/>
        <v>48248593.656248003</v>
      </c>
      <c r="L537" s="6">
        <f t="shared" si="210"/>
        <v>356.15080799999998</v>
      </c>
      <c r="M537" s="6">
        <f t="shared" si="211"/>
        <v>5242880</v>
      </c>
      <c r="N537" s="13">
        <f t="shared" si="212"/>
        <v>1.1861304892684483</v>
      </c>
      <c r="O537" s="13"/>
      <c r="P537" s="7">
        <f t="shared" si="213"/>
        <v>3.2681218043197464E-2</v>
      </c>
      <c r="Q537" s="7">
        <f t="shared" si="214"/>
        <v>-3.8668571103880165E-3</v>
      </c>
      <c r="R537" s="6">
        <f t="shared" si="215"/>
        <v>2.8814360932809448E-2</v>
      </c>
      <c r="S537" s="6">
        <f t="shared" si="216"/>
        <v>3.2681218043197464E-2</v>
      </c>
      <c r="T537" s="7">
        <f t="shared" si="217"/>
        <v>2.1224388600812327E-2</v>
      </c>
      <c r="U537" s="7">
        <f t="shared" si="218"/>
        <v>0.25448579951618605</v>
      </c>
      <c r="V537" s="7">
        <f t="shared" si="219"/>
        <v>1.8626887928992111</v>
      </c>
      <c r="W537" s="6">
        <f t="shared" si="220"/>
        <v>2.1383989810162096</v>
      </c>
      <c r="X537" s="6">
        <v>7.2810000000000001E-3</v>
      </c>
      <c r="Y537" s="6">
        <v>2.2329706846181847</v>
      </c>
      <c r="Z537" s="6">
        <f t="shared" si="221"/>
        <v>348.8561741958174</v>
      </c>
      <c r="AA537" s="6">
        <f t="shared" si="223"/>
        <v>295.74730027207045</v>
      </c>
      <c r="AB537" s="6">
        <f t="shared" si="222"/>
        <v>4.2352416112505251</v>
      </c>
    </row>
    <row r="538" spans="5:28">
      <c r="E538" s="12">
        <f t="shared" si="206"/>
        <v>3.1842871635582073</v>
      </c>
      <c r="F538" s="12">
        <f t="shared" si="207"/>
        <v>28311373.5</v>
      </c>
      <c r="G538" s="6">
        <v>6592765</v>
      </c>
      <c r="H538" s="6">
        <v>18874249</v>
      </c>
      <c r="I538" s="12">
        <f t="shared" si="208"/>
        <v>37748498</v>
      </c>
      <c r="J538" s="6">
        <v>11268942.902344</v>
      </c>
      <c r="K538" s="12">
        <f t="shared" si="209"/>
        <v>90151543.218751997</v>
      </c>
      <c r="L538" s="6">
        <f t="shared" si="210"/>
        <v>358.34628800000002</v>
      </c>
      <c r="M538" s="6">
        <f t="shared" si="211"/>
        <v>5242880</v>
      </c>
      <c r="N538" s="13">
        <f t="shared" si="212"/>
        <v>0.41872270459534533</v>
      </c>
      <c r="O538" s="13"/>
      <c r="P538" s="7">
        <f t="shared" si="213"/>
        <v>2.1556625743820581E-2</v>
      </c>
      <c r="Q538" s="7">
        <f t="shared" si="214"/>
        <v>-7.2251460507127335E-3</v>
      </c>
      <c r="R538" s="6">
        <f t="shared" si="215"/>
        <v>1.4331479693107847E-2</v>
      </c>
      <c r="S538" s="6">
        <f t="shared" si="216"/>
        <v>2.1556625743820581E-2</v>
      </c>
      <c r="T538" s="7">
        <f t="shared" si="217"/>
        <v>1.3999667977624732E-2</v>
      </c>
      <c r="U538" s="7">
        <f t="shared" si="218"/>
        <v>0.47550168440342022</v>
      </c>
      <c r="V538" s="7">
        <f t="shared" si="219"/>
        <v>5.9917640734092048</v>
      </c>
      <c r="W538" s="6">
        <f t="shared" si="220"/>
        <v>6.4812654257902498</v>
      </c>
      <c r="X538" s="6">
        <v>2.3421000000000001E-2</v>
      </c>
      <c r="Y538" s="6">
        <v>6.4344513300000008</v>
      </c>
      <c r="Z538" s="6">
        <f t="shared" si="221"/>
        <v>7.9602675213672338</v>
      </c>
      <c r="AA538" s="6">
        <f t="shared" si="223"/>
        <v>38.809275039034006</v>
      </c>
      <c r="AB538" s="6">
        <f t="shared" si="222"/>
        <v>0.72755380978612472</v>
      </c>
    </row>
    <row r="539" spans="5:28">
      <c r="E539" s="12">
        <f t="shared" si="206"/>
        <v>1.1634613157441873</v>
      </c>
      <c r="F539" s="12">
        <f t="shared" si="207"/>
        <v>43057008</v>
      </c>
      <c r="G539" s="6">
        <v>1062400</v>
      </c>
      <c r="H539" s="6">
        <v>28704672</v>
      </c>
      <c r="I539" s="12">
        <f t="shared" si="208"/>
        <v>57409344</v>
      </c>
      <c r="J539" s="6">
        <v>6261895.3974609999</v>
      </c>
      <c r="K539" s="12">
        <f t="shared" si="209"/>
        <v>50095163.179687999</v>
      </c>
      <c r="L539" s="6">
        <f t="shared" si="210"/>
        <v>365.70406400000002</v>
      </c>
      <c r="M539" s="6">
        <f t="shared" si="211"/>
        <v>5242880</v>
      </c>
      <c r="N539" s="13">
        <f t="shared" si="212"/>
        <v>1.1460057290177201</v>
      </c>
      <c r="O539" s="13"/>
      <c r="P539" s="7">
        <f t="shared" si="213"/>
        <v>3.2784132041657706E-2</v>
      </c>
      <c r="Q539" s="7">
        <f t="shared" si="214"/>
        <v>-4.0148494133847093E-3</v>
      </c>
      <c r="R539" s="6">
        <f t="shared" si="215"/>
        <v>2.8769282628272996E-2</v>
      </c>
      <c r="S539" s="6">
        <f t="shared" si="216"/>
        <v>3.2784132041657706E-2</v>
      </c>
      <c r="T539" s="7">
        <f t="shared" si="217"/>
        <v>2.1291224747889109E-2</v>
      </c>
      <c r="U539" s="7">
        <f t="shared" si="218"/>
        <v>0.26422547659118811</v>
      </c>
      <c r="V539" s="7">
        <f t="shared" si="219"/>
        <v>2.0279541356011599</v>
      </c>
      <c r="W539" s="6">
        <f t="shared" si="220"/>
        <v>2.3134708369402373</v>
      </c>
      <c r="X539" s="6">
        <v>7.927E-3</v>
      </c>
      <c r="Y539" s="6">
        <v>2.4121861</v>
      </c>
      <c r="Z539" s="6">
        <f t="shared" si="221"/>
        <v>313.57552720648044</v>
      </c>
      <c r="AA539" s="6">
        <f t="shared" si="223"/>
        <v>262.92774855901342</v>
      </c>
      <c r="AB539" s="6">
        <f t="shared" si="222"/>
        <v>4.0923568484107733</v>
      </c>
    </row>
    <row r="540" spans="5:28">
      <c r="E540" s="12">
        <f t="shared" si="206"/>
        <v>1.3305089143064415</v>
      </c>
      <c r="F540" s="12">
        <f t="shared" si="207"/>
        <v>39773800.5</v>
      </c>
      <c r="G540" s="6">
        <v>2380515</v>
      </c>
      <c r="H540" s="6">
        <v>26515867</v>
      </c>
      <c r="I540" s="12">
        <f t="shared" si="208"/>
        <v>53031734</v>
      </c>
      <c r="J540" s="6">
        <v>6614924.515137</v>
      </c>
      <c r="K540" s="12">
        <f t="shared" si="209"/>
        <v>52919396.121096</v>
      </c>
      <c r="L540" s="6">
        <f t="shared" si="210"/>
        <v>365.800704</v>
      </c>
      <c r="M540" s="6">
        <f t="shared" si="211"/>
        <v>5242880</v>
      </c>
      <c r="N540" s="13">
        <f t="shared" si="212"/>
        <v>1.0021228110511113</v>
      </c>
      <c r="O540" s="13"/>
      <c r="P540" s="7">
        <f t="shared" si="213"/>
        <v>3.0284257730833299E-2</v>
      </c>
      <c r="Q540" s="7">
        <f t="shared" si="214"/>
        <v>-4.241196015498808E-3</v>
      </c>
      <c r="R540" s="6">
        <f t="shared" si="215"/>
        <v>2.6043061715334492E-2</v>
      </c>
      <c r="S540" s="6">
        <f t="shared" si="216"/>
        <v>3.0284257730833299E-2</v>
      </c>
      <c r="T540" s="7">
        <f t="shared" si="217"/>
        <v>1.9667714150579257E-2</v>
      </c>
      <c r="U540" s="7">
        <f t="shared" si="218"/>
        <v>0.27912181083949411</v>
      </c>
      <c r="V540" s="7">
        <f t="shared" si="219"/>
        <v>2.1673807792119373</v>
      </c>
      <c r="W540" s="6">
        <f t="shared" si="220"/>
        <v>2.4661703042020107</v>
      </c>
      <c r="X540" s="6">
        <v>8.4720000000000004E-3</v>
      </c>
      <c r="Y540" s="6">
        <v>2.6725982999999998</v>
      </c>
      <c r="Z540" s="6">
        <f t="shared" si="221"/>
        <v>257.46290994845725</v>
      </c>
      <c r="AA540" s="6">
        <f t="shared" si="223"/>
        <v>207.40157832075653</v>
      </c>
      <c r="AB540" s="6">
        <f t="shared" si="222"/>
        <v>7.7238691575157077</v>
      </c>
    </row>
    <row r="541" spans="5:28">
      <c r="E541" s="12">
        <f t="shared" si="206"/>
        <v>1.6572750408579497</v>
      </c>
      <c r="F541" s="12">
        <f t="shared" si="207"/>
        <v>35657100</v>
      </c>
      <c r="G541" s="6">
        <v>4194304</v>
      </c>
      <c r="H541" s="6">
        <v>23771400</v>
      </c>
      <c r="I541" s="12">
        <f t="shared" si="208"/>
        <v>47542800</v>
      </c>
      <c r="J541" s="6">
        <v>7386702.7324219998</v>
      </c>
      <c r="K541" s="12">
        <f t="shared" si="209"/>
        <v>59093621.859375998</v>
      </c>
      <c r="L541" s="6">
        <f t="shared" si="210"/>
        <v>369.14287999999999</v>
      </c>
      <c r="M541" s="6">
        <f t="shared" si="211"/>
        <v>5242880</v>
      </c>
      <c r="N541" s="13">
        <f t="shared" si="212"/>
        <v>0.80453352670000033</v>
      </c>
      <c r="O541" s="13"/>
      <c r="P541" s="7">
        <f t="shared" si="213"/>
        <v>2.7149751664644065E-2</v>
      </c>
      <c r="Q541" s="7">
        <f t="shared" si="214"/>
        <v>-4.7360259553579356E-3</v>
      </c>
      <c r="R541" s="6">
        <f t="shared" si="215"/>
        <v>2.2413725709286129E-2</v>
      </c>
      <c r="S541" s="6">
        <f t="shared" si="216"/>
        <v>2.7149751664644065E-2</v>
      </c>
      <c r="T541" s="7">
        <f t="shared" si="217"/>
        <v>1.7632050279897681E-2</v>
      </c>
      <c r="U541" s="7">
        <f t="shared" si="218"/>
        <v>0.31168758435393368</v>
      </c>
      <c r="V541" s="7">
        <f t="shared" si="219"/>
        <v>4.4660016835107168</v>
      </c>
      <c r="W541" s="6">
        <f t="shared" si="220"/>
        <v>4.7953213181445484</v>
      </c>
      <c r="X541" s="6">
        <v>1.7457E-2</v>
      </c>
      <c r="Y541" s="6">
        <v>4.7652154687500001</v>
      </c>
      <c r="Z541" s="6">
        <f t="shared" si="221"/>
        <v>55.523581741674199</v>
      </c>
      <c r="AA541" s="6">
        <f t="shared" si="223"/>
        <v>28.393914815180892</v>
      </c>
      <c r="AB541" s="6">
        <f t="shared" si="222"/>
        <v>0.63178359073122026</v>
      </c>
    </row>
    <row r="542" spans="5:28">
      <c r="E542" s="12">
        <f t="shared" si="206"/>
        <v>1.1208465300445427</v>
      </c>
      <c r="F542" s="12">
        <f t="shared" si="207"/>
        <v>45192841.5</v>
      </c>
      <c r="G542" s="6">
        <v>540486</v>
      </c>
      <c r="H542" s="6">
        <v>30128561</v>
      </c>
      <c r="I542" s="12">
        <f t="shared" si="208"/>
        <v>60257122</v>
      </c>
      <c r="J542" s="6">
        <v>6331779.9472660003</v>
      </c>
      <c r="K542" s="12">
        <f t="shared" si="209"/>
        <v>50654239.578128003</v>
      </c>
      <c r="L542" s="6">
        <f t="shared" si="210"/>
        <v>372.35245200000003</v>
      </c>
      <c r="M542" s="6">
        <f t="shared" si="211"/>
        <v>5242880</v>
      </c>
      <c r="N542" s="13">
        <f t="shared" si="212"/>
        <v>1.1895770719657279</v>
      </c>
      <c r="O542" s="13"/>
      <c r="P542" s="7">
        <f t="shared" si="213"/>
        <v>3.441038176813651E-2</v>
      </c>
      <c r="Q542" s="7">
        <f t="shared" si="214"/>
        <v>-4.0596562851032986E-3</v>
      </c>
      <c r="R542" s="6">
        <f t="shared" si="215"/>
        <v>3.0350725483033213E-2</v>
      </c>
      <c r="S542" s="6">
        <f t="shared" si="216"/>
        <v>3.441038176813651E-2</v>
      </c>
      <c r="T542" s="7">
        <f t="shared" si="217"/>
        <v>2.2347371312289744E-2</v>
      </c>
      <c r="U542" s="7">
        <f t="shared" si="218"/>
        <v>0.26717430874288361</v>
      </c>
      <c r="V542" s="7">
        <f t="shared" si="219"/>
        <v>3.3150283447861524</v>
      </c>
      <c r="W542" s="6">
        <f t="shared" si="220"/>
        <v>3.6045500248413256</v>
      </c>
      <c r="X542" s="6">
        <v>1.2958000000000001E-2</v>
      </c>
      <c r="Y542" s="6">
        <v>3.513267199996466</v>
      </c>
      <c r="Z542" s="6">
        <f t="shared" si="221"/>
        <v>165.55318543090374</v>
      </c>
      <c r="AA542" s="6">
        <f t="shared" si="223"/>
        <v>134.22384228301598</v>
      </c>
      <c r="AB542" s="6">
        <f t="shared" si="222"/>
        <v>2.5982317782419573</v>
      </c>
    </row>
    <row r="543" spans="5:28">
      <c r="E543" s="12">
        <f t="shared" si="206"/>
        <v>2.9589437308451836</v>
      </c>
      <c r="F543" s="12">
        <f t="shared" si="207"/>
        <v>36426262.5</v>
      </c>
      <c r="G543" s="6">
        <v>4163763</v>
      </c>
      <c r="H543" s="6">
        <v>24284175</v>
      </c>
      <c r="I543" s="12">
        <f t="shared" si="208"/>
        <v>48568350</v>
      </c>
      <c r="J543" s="6">
        <v>13472907.632812001</v>
      </c>
      <c r="K543" s="12">
        <f t="shared" si="209"/>
        <v>107783261.06249601</v>
      </c>
      <c r="L543" s="6">
        <f t="shared" si="210"/>
        <v>374.68536</v>
      </c>
      <c r="M543" s="6">
        <f t="shared" si="211"/>
        <v>5242880</v>
      </c>
      <c r="N543" s="13">
        <f t="shared" si="212"/>
        <v>0.45061125003295827</v>
      </c>
      <c r="O543" s="13"/>
      <c r="P543" s="7">
        <f t="shared" si="213"/>
        <v>2.7735401391199416E-2</v>
      </c>
      <c r="Q543" s="7">
        <f t="shared" si="214"/>
        <v>-8.6382304195170845E-3</v>
      </c>
      <c r="R543" s="6">
        <f t="shared" si="215"/>
        <v>1.9097170971682332E-2</v>
      </c>
      <c r="S543" s="6">
        <f t="shared" si="216"/>
        <v>2.7735401391199416E-2</v>
      </c>
      <c r="T543" s="7">
        <f t="shared" si="217"/>
        <v>1.801239281682334E-2</v>
      </c>
      <c r="U543" s="7">
        <f t="shared" si="218"/>
        <v>0.5684996657389435</v>
      </c>
      <c r="V543" s="7">
        <f t="shared" si="219"/>
        <v>6.1337490040587124</v>
      </c>
      <c r="W543" s="6">
        <f t="shared" si="220"/>
        <v>6.7202610626144796</v>
      </c>
      <c r="X543" s="6">
        <v>2.3976000000000001E-2</v>
      </c>
      <c r="Y543" s="6">
        <v>6.7362969599999998</v>
      </c>
      <c r="Z543" s="6">
        <f t="shared" si="221"/>
        <v>15.679852315646544</v>
      </c>
      <c r="AA543" s="6">
        <f t="shared" si="223"/>
        <v>20.348803087744695</v>
      </c>
      <c r="AB543" s="6">
        <f t="shared" si="222"/>
        <v>0.23805211499345982</v>
      </c>
    </row>
    <row r="544" spans="5:28">
      <c r="E544" s="12">
        <f t="shared" si="206"/>
        <v>1.5075725204051738</v>
      </c>
      <c r="F544" s="12">
        <f t="shared" si="207"/>
        <v>39932985</v>
      </c>
      <c r="G544" s="6">
        <v>2987012</v>
      </c>
      <c r="H544" s="6">
        <v>26621990</v>
      </c>
      <c r="I544" s="12">
        <f t="shared" si="208"/>
        <v>53243980</v>
      </c>
      <c r="J544" s="6">
        <v>7525233.8554689996</v>
      </c>
      <c r="K544" s="12">
        <f t="shared" si="209"/>
        <v>60201870.843751997</v>
      </c>
      <c r="L544" s="6">
        <f t="shared" si="210"/>
        <v>379.20411999999999</v>
      </c>
      <c r="M544" s="6">
        <f t="shared" si="211"/>
        <v>5242880</v>
      </c>
      <c r="N544" s="13">
        <f t="shared" si="212"/>
        <v>0.88442400964896062</v>
      </c>
      <c r="O544" s="13"/>
      <c r="P544" s="7">
        <f t="shared" si="213"/>
        <v>3.0405462754345039E-2</v>
      </c>
      <c r="Q544" s="7">
        <f t="shared" si="214"/>
        <v>-4.8248459631667993E-3</v>
      </c>
      <c r="R544" s="6">
        <f t="shared" si="215"/>
        <v>2.5580616791178241E-2</v>
      </c>
      <c r="S544" s="6">
        <f t="shared" si="216"/>
        <v>3.0405462754345039E-2</v>
      </c>
      <c r="T544" s="7">
        <f t="shared" si="217"/>
        <v>1.974642916407672E-2</v>
      </c>
      <c r="U544" s="7">
        <f t="shared" si="218"/>
        <v>0.31753301128723049</v>
      </c>
      <c r="V544" s="7">
        <f t="shared" si="219"/>
        <v>6.2204749346716541</v>
      </c>
      <c r="W544" s="6">
        <f t="shared" si="220"/>
        <v>6.5577543751229612</v>
      </c>
      <c r="X544" s="6">
        <v>2.4315E-2</v>
      </c>
      <c r="Y544" s="6">
        <v>6.1901127000000002</v>
      </c>
      <c r="Z544" s="6">
        <f t="shared" si="221"/>
        <v>25.048170900041288</v>
      </c>
      <c r="AA544" s="6">
        <f t="shared" si="223"/>
        <v>5.2050865357937148</v>
      </c>
      <c r="AB544" s="6">
        <f t="shared" si="222"/>
        <v>5.9391757943754557</v>
      </c>
    </row>
    <row r="545" spans="5:28">
      <c r="E545" s="12">
        <f t="shared" si="206"/>
        <v>3.2366960997730181</v>
      </c>
      <c r="F545" s="12">
        <f t="shared" si="207"/>
        <v>30589873.5</v>
      </c>
      <c r="G545" s="6">
        <v>7122792</v>
      </c>
      <c r="H545" s="6">
        <v>20393249</v>
      </c>
      <c r="I545" s="12">
        <f t="shared" si="208"/>
        <v>40786498</v>
      </c>
      <c r="J545" s="6">
        <v>12376265.53125</v>
      </c>
      <c r="K545" s="12">
        <f t="shared" si="209"/>
        <v>99010124.25</v>
      </c>
      <c r="L545" s="6">
        <f t="shared" si="210"/>
        <v>387.17482799999999</v>
      </c>
      <c r="M545" s="6">
        <f t="shared" si="211"/>
        <v>5242880</v>
      </c>
      <c r="N545" s="13">
        <f t="shared" si="212"/>
        <v>0.41194270090010515</v>
      </c>
      <c r="O545" s="13"/>
      <c r="P545" s="7">
        <f t="shared" si="213"/>
        <v>2.3291503486763544E-2</v>
      </c>
      <c r="Q545" s="7">
        <f t="shared" si="214"/>
        <v>-7.9351121751697912E-3</v>
      </c>
      <c r="R545" s="6">
        <f t="shared" si="215"/>
        <v>1.5356391311593753E-2</v>
      </c>
      <c r="S545" s="6">
        <f t="shared" si="216"/>
        <v>2.3291503486763544E-2</v>
      </c>
      <c r="T545" s="7">
        <f t="shared" si="217"/>
        <v>1.5126361583182864E-2</v>
      </c>
      <c r="U545" s="7">
        <f t="shared" si="218"/>
        <v>0.52222601159060522</v>
      </c>
      <c r="V545" s="7">
        <f t="shared" si="219"/>
        <v>6.6108695367818306</v>
      </c>
      <c r="W545" s="6">
        <f t="shared" si="220"/>
        <v>7.1482219099556188</v>
      </c>
      <c r="X545" s="6">
        <v>2.5840999999999999E-2</v>
      </c>
      <c r="Y545" s="6">
        <v>7.0642833749999996</v>
      </c>
      <c r="Z545" s="6">
        <f t="shared" si="221"/>
        <v>9.8660907597865997</v>
      </c>
      <c r="AA545" s="6">
        <f t="shared" si="223"/>
        <v>40.573540839774957</v>
      </c>
      <c r="AB545" s="6">
        <f t="shared" si="222"/>
        <v>1.1882101906142633</v>
      </c>
    </row>
    <row r="546" spans="5:28">
      <c r="E546" s="12">
        <f t="shared" si="206"/>
        <v>1.1808218181692298</v>
      </c>
      <c r="F546" s="12">
        <f t="shared" si="207"/>
        <v>43445809.5</v>
      </c>
      <c r="G546" s="6">
        <v>2097152</v>
      </c>
      <c r="H546" s="6">
        <v>28963873</v>
      </c>
      <c r="I546" s="12">
        <f t="shared" si="208"/>
        <v>57927746</v>
      </c>
      <c r="J546" s="6">
        <v>6412719.9707030002</v>
      </c>
      <c r="K546" s="12">
        <f t="shared" si="209"/>
        <v>51301759.765624002</v>
      </c>
      <c r="L546" s="6">
        <f t="shared" si="210"/>
        <v>389.50951600000002</v>
      </c>
      <c r="M546" s="6">
        <f t="shared" si="211"/>
        <v>5242880</v>
      </c>
      <c r="N546" s="13">
        <f t="shared" si="212"/>
        <v>1.1291570945060623</v>
      </c>
      <c r="O546" s="13"/>
      <c r="P546" s="7">
        <f t="shared" si="213"/>
        <v>3.3080170254856225E-2</v>
      </c>
      <c r="Q546" s="7">
        <f t="shared" si="214"/>
        <v>-4.1115514358506496E-3</v>
      </c>
      <c r="R546" s="6">
        <f t="shared" si="215"/>
        <v>2.8968618819005577E-2</v>
      </c>
      <c r="S546" s="6">
        <f t="shared" si="216"/>
        <v>3.3080170254856225E-2</v>
      </c>
      <c r="T546" s="7">
        <f t="shared" si="217"/>
        <v>2.1483482884330368E-2</v>
      </c>
      <c r="U546" s="7">
        <f t="shared" si="218"/>
        <v>0.27058963507947725</v>
      </c>
      <c r="V546" s="7">
        <f t="shared" si="219"/>
        <v>2.1029119458359449</v>
      </c>
      <c r="W546" s="6">
        <f t="shared" si="220"/>
        <v>2.3949850637997523</v>
      </c>
      <c r="X546" s="6">
        <v>8.2199999999999999E-3</v>
      </c>
      <c r="Y546" s="6">
        <v>2.5434323999999999</v>
      </c>
      <c r="Z546" s="6">
        <f t="shared" si="221"/>
        <v>302.43516125129236</v>
      </c>
      <c r="AA546" s="6">
        <f t="shared" si="223"/>
        <v>252.41628733583426</v>
      </c>
      <c r="AB546" s="6">
        <f t="shared" si="222"/>
        <v>5.8364962324238556</v>
      </c>
    </row>
    <row r="547" spans="5:28">
      <c r="E547" s="12">
        <f t="shared" si="206"/>
        <v>2.1693291501484153</v>
      </c>
      <c r="F547" s="12">
        <f t="shared" si="207"/>
        <v>37678080</v>
      </c>
      <c r="G547" s="6">
        <v>6815744</v>
      </c>
      <c r="H547" s="6">
        <v>25118720</v>
      </c>
      <c r="I547" s="12">
        <f t="shared" si="208"/>
        <v>50237440</v>
      </c>
      <c r="J547" s="6">
        <v>10217019.658203</v>
      </c>
      <c r="K547" s="12">
        <f t="shared" si="209"/>
        <v>81736157.265624002</v>
      </c>
      <c r="L547" s="6">
        <f t="shared" si="210"/>
        <v>437.73952000000003</v>
      </c>
      <c r="M547" s="6">
        <f t="shared" si="211"/>
        <v>5242880</v>
      </c>
      <c r="N547" s="13">
        <f t="shared" si="212"/>
        <v>0.61462933517585971</v>
      </c>
      <c r="O547" s="13"/>
      <c r="P547" s="7">
        <f t="shared" si="213"/>
        <v>2.868855053272959E-2</v>
      </c>
      <c r="Q547" s="7">
        <f t="shared" si="214"/>
        <v>-6.5506995530312728E-3</v>
      </c>
      <c r="R547" s="6">
        <f t="shared" si="215"/>
        <v>2.2137850979698316E-2</v>
      </c>
      <c r="S547" s="6">
        <f t="shared" si="216"/>
        <v>2.868855053272959E-2</v>
      </c>
      <c r="T547" s="7">
        <f t="shared" si="217"/>
        <v>1.8631403030813141E-2</v>
      </c>
      <c r="U547" s="7">
        <f t="shared" si="218"/>
        <v>0.43111497672491089</v>
      </c>
      <c r="V547" s="7">
        <f t="shared" si="219"/>
        <v>5.5138760545744665</v>
      </c>
      <c r="W547" s="6">
        <f t="shared" si="220"/>
        <v>5.9636224343301905</v>
      </c>
      <c r="X547" s="6">
        <v>2.1552999999999999E-2</v>
      </c>
      <c r="Y547" s="6">
        <v>6.0025104999999996</v>
      </c>
      <c r="Z547" s="6">
        <f t="shared" si="221"/>
        <v>33.106994537788665</v>
      </c>
      <c r="AA547" s="6">
        <f t="shared" si="223"/>
        <v>2.7135479037642876</v>
      </c>
      <c r="AB547" s="6">
        <f t="shared" si="222"/>
        <v>0.64786335100636949</v>
      </c>
    </row>
    <row r="548" spans="5:28">
      <c r="E548" s="12">
        <f t="shared" si="206"/>
        <v>1.1869428261620611</v>
      </c>
      <c r="F548" s="12">
        <f t="shared" si="207"/>
        <v>51064684.5</v>
      </c>
      <c r="G548" s="6">
        <v>2145852</v>
      </c>
      <c r="H548" s="6">
        <v>34043123</v>
      </c>
      <c r="I548" s="12">
        <f t="shared" si="208"/>
        <v>68086246</v>
      </c>
      <c r="J548" s="6">
        <v>7576357.6171880001</v>
      </c>
      <c r="K548" s="12">
        <f t="shared" si="209"/>
        <v>60610860.937504001</v>
      </c>
      <c r="L548" s="6">
        <f t="shared" si="210"/>
        <v>451.43451599999997</v>
      </c>
      <c r="M548" s="6">
        <f t="shared" si="211"/>
        <v>5242880</v>
      </c>
      <c r="N548" s="13">
        <f t="shared" si="212"/>
        <v>1.1233340847971767</v>
      </c>
      <c r="O548" s="13"/>
      <c r="P548" s="7">
        <f t="shared" si="213"/>
        <v>3.8881274781415176E-2</v>
      </c>
      <c r="Q548" s="7">
        <f t="shared" si="214"/>
        <v>-4.8576242502060196E-3</v>
      </c>
      <c r="R548" s="6">
        <f t="shared" si="215"/>
        <v>3.4023650531209156E-2</v>
      </c>
      <c r="S548" s="6">
        <f t="shared" si="216"/>
        <v>3.8881274781415176E-2</v>
      </c>
      <c r="T548" s="7">
        <f t="shared" si="217"/>
        <v>2.5250934165456863E-2</v>
      </c>
      <c r="U548" s="7">
        <f t="shared" si="218"/>
        <v>0.31969021760383787</v>
      </c>
      <c r="V548" s="7">
        <f t="shared" si="219"/>
        <v>2.4925390618345022</v>
      </c>
      <c r="W548" s="6">
        <f t="shared" si="220"/>
        <v>2.8374802136037971</v>
      </c>
      <c r="X548" s="6">
        <v>9.7429999999999999E-3</v>
      </c>
      <c r="Y548" s="6">
        <v>3.0017100444455269</v>
      </c>
      <c r="Z548" s="6">
        <f t="shared" si="221"/>
        <v>299.06881639551648</v>
      </c>
      <c r="AA548" s="6">
        <f t="shared" si="223"/>
        <v>249.21123402657452</v>
      </c>
      <c r="AB548" s="6">
        <f t="shared" si="222"/>
        <v>5.4712090245234259</v>
      </c>
    </row>
    <row r="549" spans="5:28">
      <c r="E549" s="12">
        <f t="shared" si="206"/>
        <v>1.0953079815694164</v>
      </c>
      <c r="F549" s="12">
        <f t="shared" si="207"/>
        <v>55224513</v>
      </c>
      <c r="G549" s="6">
        <v>503712</v>
      </c>
      <c r="H549" s="6">
        <v>36816342</v>
      </c>
      <c r="I549" s="12">
        <f t="shared" si="208"/>
        <v>73632684</v>
      </c>
      <c r="J549" s="6">
        <v>7560981.2333979998</v>
      </c>
      <c r="K549" s="12">
        <f t="shared" si="209"/>
        <v>60487849.867183998</v>
      </c>
      <c r="L549" s="6">
        <f t="shared" si="210"/>
        <v>451.87034399999999</v>
      </c>
      <c r="M549" s="6">
        <f t="shared" si="211"/>
        <v>5242880</v>
      </c>
      <c r="N549" s="13">
        <f t="shared" si="212"/>
        <v>1.2173136284671835</v>
      </c>
      <c r="O549" s="13"/>
      <c r="P549" s="7">
        <f t="shared" si="213"/>
        <v>4.2048619033822378E-2</v>
      </c>
      <c r="Q549" s="7">
        <f t="shared" si="214"/>
        <v>-4.8477655953546002E-3</v>
      </c>
      <c r="R549" s="6">
        <f t="shared" si="215"/>
        <v>3.7200853438467775E-2</v>
      </c>
      <c r="S549" s="6">
        <f t="shared" si="216"/>
        <v>4.2048619033822378E-2</v>
      </c>
      <c r="T549" s="7">
        <f t="shared" si="217"/>
        <v>2.730792436566247E-2</v>
      </c>
      <c r="U549" s="7">
        <f t="shared" si="218"/>
        <v>0.31904139930246395</v>
      </c>
      <c r="V549" s="7">
        <f t="shared" si="219"/>
        <v>2.846350159290842</v>
      </c>
      <c r="W549" s="6">
        <f t="shared" si="220"/>
        <v>3.1926994829589685</v>
      </c>
      <c r="X549" s="6">
        <v>1.1126E-2</v>
      </c>
      <c r="Y549" s="6">
        <v>3.2229796800000003</v>
      </c>
      <c r="Z549" s="6">
        <f t="shared" si="221"/>
        <v>277.93114357201489</v>
      </c>
      <c r="AA549" s="6">
        <f t="shared" si="223"/>
        <v>234.35963902990986</v>
      </c>
      <c r="AB549" s="6">
        <f t="shared" si="222"/>
        <v>0.93950939960725388</v>
      </c>
    </row>
    <row r="550" spans="5:28">
      <c r="E550" s="12">
        <f t="shared" si="206"/>
        <v>1.100076620840418</v>
      </c>
      <c r="F550" s="12">
        <f t="shared" si="207"/>
        <v>56197443</v>
      </c>
      <c r="G550" s="6">
        <v>381689</v>
      </c>
      <c r="H550" s="6">
        <v>37464962</v>
      </c>
      <c r="I550" s="12">
        <f t="shared" si="208"/>
        <v>74929924</v>
      </c>
      <c r="J550" s="6">
        <v>7727686.6494140001</v>
      </c>
      <c r="K550" s="12">
        <f t="shared" si="209"/>
        <v>61821493.195312001</v>
      </c>
      <c r="L550" s="6">
        <f t="shared" si="210"/>
        <v>457.213324</v>
      </c>
      <c r="M550" s="6">
        <f t="shared" si="211"/>
        <v>5242880</v>
      </c>
      <c r="N550" s="13">
        <f t="shared" si="212"/>
        <v>1.212036787323701</v>
      </c>
      <c r="O550" s="13"/>
      <c r="P550" s="7">
        <f t="shared" si="213"/>
        <v>4.2789419824887327E-2</v>
      </c>
      <c r="Q550" s="7">
        <f t="shared" si="214"/>
        <v>-4.9546497093835998E-3</v>
      </c>
      <c r="R550" s="6">
        <f t="shared" si="215"/>
        <v>3.7834770115503728E-2</v>
      </c>
      <c r="S550" s="6">
        <f t="shared" si="216"/>
        <v>4.2789419824887327E-2</v>
      </c>
      <c r="T550" s="7">
        <f t="shared" si="217"/>
        <v>2.7789027727372222E-2</v>
      </c>
      <c r="U550" s="7">
        <f t="shared" si="218"/>
        <v>0.32607566212566919</v>
      </c>
      <c r="V550" s="7">
        <f t="shared" si="219"/>
        <v>2.5357741127890372</v>
      </c>
      <c r="W550" s="6">
        <f t="shared" si="220"/>
        <v>2.8896388026420787</v>
      </c>
      <c r="X550" s="6">
        <v>9.9120000000000007E-3</v>
      </c>
      <c r="Y550" s="6">
        <v>2.9672811000000001</v>
      </c>
      <c r="Z550" s="6">
        <f t="shared" si="221"/>
        <v>331.69309750693429</v>
      </c>
      <c r="AA550" s="6">
        <f t="shared" si="223"/>
        <v>281.70672029362112</v>
      </c>
      <c r="AB550" s="6">
        <f t="shared" si="222"/>
        <v>2.6166141575842405</v>
      </c>
    </row>
    <row r="551" spans="5:28">
      <c r="E551" s="12">
        <f t="shared" si="206"/>
        <v>2.7036314377621595</v>
      </c>
      <c r="F551" s="12">
        <f t="shared" si="207"/>
        <v>30577764</v>
      </c>
      <c r="G551" s="6">
        <v>11548845</v>
      </c>
      <c r="H551" s="6">
        <v>20385176</v>
      </c>
      <c r="I551" s="12">
        <f t="shared" si="208"/>
        <v>40770352</v>
      </c>
      <c r="J551" s="6">
        <v>10333875.505859001</v>
      </c>
      <c r="K551" s="12">
        <f t="shared" si="209"/>
        <v>82671004.046872005</v>
      </c>
      <c r="L551" s="6">
        <f t="shared" si="210"/>
        <v>475.59901200000002</v>
      </c>
      <c r="M551" s="6">
        <f t="shared" si="211"/>
        <v>5242880</v>
      </c>
      <c r="N551" s="13">
        <f t="shared" si="212"/>
        <v>0.49316386646138255</v>
      </c>
      <c r="O551" s="13"/>
      <c r="P551" s="7">
        <f t="shared" si="213"/>
        <v>2.3282283165487194E-2</v>
      </c>
      <c r="Q551" s="7">
        <f t="shared" si="214"/>
        <v>-6.6256223362515885E-3</v>
      </c>
      <c r="R551" s="6">
        <f t="shared" si="215"/>
        <v>1.6656660829235607E-2</v>
      </c>
      <c r="S551" s="6">
        <f t="shared" si="216"/>
        <v>2.3282283165487194E-2</v>
      </c>
      <c r="T551" s="7">
        <f t="shared" si="217"/>
        <v>1.5120373566410205E-2</v>
      </c>
      <c r="U551" s="7">
        <f t="shared" si="218"/>
        <v>0.4360457987970735</v>
      </c>
      <c r="V551" s="7">
        <f t="shared" si="219"/>
        <v>6.4259053838816627</v>
      </c>
      <c r="W551" s="6">
        <f t="shared" si="220"/>
        <v>6.8770715562451468</v>
      </c>
      <c r="X551" s="6">
        <v>2.5118000000000001E-2</v>
      </c>
      <c r="Y551" s="6">
        <v>6.9332530363567866</v>
      </c>
      <c r="Z551" s="6">
        <f t="shared" si="221"/>
        <v>7.3083718230464489</v>
      </c>
      <c r="AA551" s="6">
        <f t="shared" si="223"/>
        <v>33.686357077651067</v>
      </c>
      <c r="AB551" s="6">
        <f t="shared" si="222"/>
        <v>0.81031919384787765</v>
      </c>
    </row>
    <row r="552" spans="5:28">
      <c r="E552" s="12">
        <f t="shared" si="206"/>
        <v>2.4191240907579759</v>
      </c>
      <c r="F552" s="12">
        <f t="shared" si="207"/>
        <v>30544401</v>
      </c>
      <c r="G552" s="6">
        <v>11950757</v>
      </c>
      <c r="H552" s="6">
        <v>20362934</v>
      </c>
      <c r="I552" s="12">
        <f t="shared" si="208"/>
        <v>40725868</v>
      </c>
      <c r="J552" s="6">
        <v>9236337.0371090006</v>
      </c>
      <c r="K552" s="12">
        <f t="shared" si="209"/>
        <v>73890696.296872005</v>
      </c>
      <c r="L552" s="6">
        <f t="shared" si="210"/>
        <v>483.37034799999998</v>
      </c>
      <c r="M552" s="6">
        <f t="shared" si="211"/>
        <v>5242880</v>
      </c>
      <c r="N552" s="13">
        <f t="shared" si="212"/>
        <v>0.55116367879895101</v>
      </c>
      <c r="O552" s="13"/>
      <c r="P552" s="7">
        <f t="shared" si="213"/>
        <v>2.3256880169596122E-2</v>
      </c>
      <c r="Q552" s="7">
        <f t="shared" si="214"/>
        <v>-5.9219293810459225E-3</v>
      </c>
      <c r="R552" s="6">
        <f t="shared" si="215"/>
        <v>1.7334950788550199E-2</v>
      </c>
      <c r="S552" s="6">
        <f t="shared" si="216"/>
        <v>2.3256880169596122E-2</v>
      </c>
      <c r="T552" s="7">
        <f t="shared" si="217"/>
        <v>1.5103875923767133E-2</v>
      </c>
      <c r="U552" s="7">
        <f t="shared" si="218"/>
        <v>0.38973432174809303</v>
      </c>
      <c r="V552" s="7">
        <f t="shared" si="219"/>
        <v>5.143691920070256</v>
      </c>
      <c r="W552" s="6">
        <f t="shared" si="220"/>
        <v>5.548530117742116</v>
      </c>
      <c r="X552" s="6">
        <v>2.0105999999999999E-2</v>
      </c>
      <c r="Y552" s="6">
        <v>5.6849714999999996</v>
      </c>
      <c r="Z552" s="6">
        <f t="shared" si="221"/>
        <v>15.671342731503648</v>
      </c>
      <c r="AA552" s="6">
        <f t="shared" si="223"/>
        <v>13.782200395154678</v>
      </c>
      <c r="AB552" s="6">
        <f t="shared" si="222"/>
        <v>2.4000363459673215</v>
      </c>
    </row>
    <row r="553" spans="5:28">
      <c r="E553" s="12">
        <f t="shared" si="206"/>
        <v>1.819055172525927</v>
      </c>
      <c r="F553" s="12">
        <f t="shared" si="207"/>
        <v>55903644</v>
      </c>
      <c r="G553" s="6">
        <v>2983494</v>
      </c>
      <c r="H553" s="6">
        <v>37269096</v>
      </c>
      <c r="I553" s="12">
        <f t="shared" si="208"/>
        <v>74538192</v>
      </c>
      <c r="J553" s="6">
        <v>12711476.597656</v>
      </c>
      <c r="K553" s="12">
        <f t="shared" si="209"/>
        <v>101691812.781248</v>
      </c>
      <c r="L553" s="6">
        <f t="shared" si="210"/>
        <v>506.89903199999998</v>
      </c>
      <c r="M553" s="6">
        <f t="shared" si="211"/>
        <v>5242880</v>
      </c>
      <c r="N553" s="13">
        <f t="shared" si="212"/>
        <v>0.73298124953619537</v>
      </c>
      <c r="O553" s="13"/>
      <c r="P553" s="7">
        <f t="shared" si="213"/>
        <v>4.2565717676105723E-2</v>
      </c>
      <c r="Q553" s="7">
        <f t="shared" si="214"/>
        <v>-8.1500346336103903E-3</v>
      </c>
      <c r="R553" s="6">
        <f t="shared" si="215"/>
        <v>3.4415683042495329E-2</v>
      </c>
      <c r="S553" s="6">
        <f t="shared" si="216"/>
        <v>4.2565717676105723E-2</v>
      </c>
      <c r="T553" s="7">
        <f t="shared" si="217"/>
        <v>2.7643747299626174E-2</v>
      </c>
      <c r="U553" s="7">
        <f t="shared" si="218"/>
        <v>0.53637049950646509</v>
      </c>
      <c r="V553" s="7">
        <f t="shared" si="219"/>
        <v>12.857438999248529</v>
      </c>
      <c r="W553" s="6">
        <f t="shared" si="220"/>
        <v>13.42145324605462</v>
      </c>
      <c r="X553" s="6">
        <v>5.0257999999999997E-2</v>
      </c>
      <c r="Y553" s="6">
        <v>12.493225018190955</v>
      </c>
      <c r="Z553" s="6">
        <f t="shared" si="221"/>
        <v>15.305587814664879</v>
      </c>
      <c r="AA553" s="6">
        <f t="shared" si="223"/>
        <v>31.521980495651775</v>
      </c>
      <c r="AB553" s="6">
        <f t="shared" si="222"/>
        <v>7.4298527923102595</v>
      </c>
    </row>
    <row r="554" spans="5:28">
      <c r="E554" s="12">
        <f t="shared" si="206"/>
        <v>1.1186918685601044</v>
      </c>
      <c r="F554" s="12">
        <f t="shared" si="207"/>
        <v>61507809</v>
      </c>
      <c r="G554" s="6">
        <v>923136</v>
      </c>
      <c r="H554" s="6">
        <v>41005206</v>
      </c>
      <c r="I554" s="12">
        <f t="shared" si="208"/>
        <v>82010412</v>
      </c>
      <c r="J554" s="6">
        <v>8601035.7226560004</v>
      </c>
      <c r="K554" s="12">
        <f t="shared" si="209"/>
        <v>68808285.781248003</v>
      </c>
      <c r="L554" s="6">
        <f t="shared" si="210"/>
        <v>510.525192</v>
      </c>
      <c r="M554" s="6">
        <f t="shared" si="211"/>
        <v>5242880</v>
      </c>
      <c r="N554" s="13">
        <f t="shared" si="212"/>
        <v>1.1918682622137045</v>
      </c>
      <c r="O554" s="13"/>
      <c r="P554" s="7">
        <f t="shared" si="213"/>
        <v>4.6832797389197642E-2</v>
      </c>
      <c r="Q554" s="7">
        <f t="shared" si="214"/>
        <v>-5.5146023741642104E-3</v>
      </c>
      <c r="R554" s="6">
        <f t="shared" si="215"/>
        <v>4.1318195015033435E-2</v>
      </c>
      <c r="S554" s="6">
        <f t="shared" si="216"/>
        <v>4.6832797389197642E-2</v>
      </c>
      <c r="T554" s="7">
        <f t="shared" si="217"/>
        <v>3.0414946277020374E-2</v>
      </c>
      <c r="U554" s="7">
        <f t="shared" si="218"/>
        <v>0.3629272957702373</v>
      </c>
      <c r="V554" s="7">
        <f t="shared" si="219"/>
        <v>2.7678107472018354</v>
      </c>
      <c r="W554" s="6">
        <f t="shared" si="220"/>
        <v>3.1611529892490928</v>
      </c>
      <c r="X554" s="6">
        <v>1.0819E-2</v>
      </c>
      <c r="Y554" s="6">
        <v>3.2624093444396363</v>
      </c>
      <c r="Z554" s="6">
        <f t="shared" si="221"/>
        <v>332.8754726795234</v>
      </c>
      <c r="AA554" s="6">
        <f t="shared" si="223"/>
        <v>281.90401160027204</v>
      </c>
      <c r="AB554" s="6">
        <f t="shared" si="222"/>
        <v>3.103729314750832</v>
      </c>
    </row>
    <row r="555" spans="5:28">
      <c r="E555" s="12">
        <f t="shared" si="206"/>
        <v>1.8628448469252803</v>
      </c>
      <c r="F555" s="12">
        <f t="shared" si="207"/>
        <v>59074852.5</v>
      </c>
      <c r="G555" s="6">
        <v>3148440</v>
      </c>
      <c r="H555" s="6">
        <v>39383235</v>
      </c>
      <c r="I555" s="12">
        <f t="shared" si="208"/>
        <v>78766470</v>
      </c>
      <c r="J555" s="6">
        <v>13755910.570312001</v>
      </c>
      <c r="K555" s="12">
        <f t="shared" si="209"/>
        <v>110047284.56249601</v>
      </c>
      <c r="L555" s="6">
        <f t="shared" si="210"/>
        <v>535.56762000000003</v>
      </c>
      <c r="M555" s="6">
        <f t="shared" si="211"/>
        <v>5242880</v>
      </c>
      <c r="N555" s="13">
        <f t="shared" si="212"/>
        <v>0.71575114563838615</v>
      </c>
      <c r="O555" s="13"/>
      <c r="P555" s="7">
        <f t="shared" si="213"/>
        <v>4.498031457971842E-2</v>
      </c>
      <c r="Q555" s="7">
        <f t="shared" si="214"/>
        <v>-8.8196793428045473E-3</v>
      </c>
      <c r="R555" s="6">
        <f t="shared" si="215"/>
        <v>3.6160635236913874E-2</v>
      </c>
      <c r="S555" s="6">
        <f t="shared" si="216"/>
        <v>4.498031457971842E-2</v>
      </c>
      <c r="T555" s="7">
        <f t="shared" si="217"/>
        <v>2.9211875602826346E-2</v>
      </c>
      <c r="U555" s="7">
        <f t="shared" si="218"/>
        <v>0.58044119163347752</v>
      </c>
      <c r="V555" s="7">
        <f t="shared" si="219"/>
        <v>13.851589342498952</v>
      </c>
      <c r="W555" s="6">
        <f t="shared" si="220"/>
        <v>14.461242409735256</v>
      </c>
      <c r="X555" s="6">
        <v>5.4143999999999998E-2</v>
      </c>
      <c r="Y555" s="6">
        <v>13.4710272</v>
      </c>
      <c r="Z555" s="6">
        <f t="shared" si="221"/>
        <v>16.924655400933766</v>
      </c>
      <c r="AA555" s="6">
        <f t="shared" si="223"/>
        <v>33.213956787614741</v>
      </c>
      <c r="AB555" s="6">
        <f t="shared" si="222"/>
        <v>7.3507030683989409</v>
      </c>
    </row>
    <row r="556" spans="5:28">
      <c r="E556" s="12">
        <f t="shared" si="206"/>
        <v>1.1662065874029846</v>
      </c>
      <c r="F556" s="12">
        <f t="shared" si="207"/>
        <v>69783712.5</v>
      </c>
      <c r="G556" s="6">
        <v>952203</v>
      </c>
      <c r="H556" s="6">
        <v>46522475</v>
      </c>
      <c r="I556" s="12">
        <f t="shared" si="208"/>
        <v>93044950</v>
      </c>
      <c r="J556" s="6">
        <v>10172778.151366999</v>
      </c>
      <c r="K556" s="12">
        <f t="shared" si="209"/>
        <v>81382225.210935995</v>
      </c>
      <c r="L556" s="6">
        <f t="shared" si="210"/>
        <v>577.31376</v>
      </c>
      <c r="M556" s="6">
        <f t="shared" si="211"/>
        <v>5242880</v>
      </c>
      <c r="N556" s="13">
        <f t="shared" si="212"/>
        <v>1.1433080105494189</v>
      </c>
      <c r="O556" s="13"/>
      <c r="P556" s="7">
        <f t="shared" si="213"/>
        <v>5.3134171444450554E-2</v>
      </c>
      <c r="Q556" s="7">
        <f t="shared" si="214"/>
        <v>-6.522333862374767E-3</v>
      </c>
      <c r="R556" s="6">
        <f t="shared" si="215"/>
        <v>4.6611837582075787E-2</v>
      </c>
      <c r="S556" s="6">
        <f t="shared" si="216"/>
        <v>5.3134171444450554E-2</v>
      </c>
      <c r="T556" s="7">
        <f t="shared" si="217"/>
        <v>3.4507291044923012E-2</v>
      </c>
      <c r="U556" s="7">
        <f t="shared" si="218"/>
        <v>0.42924817242894736</v>
      </c>
      <c r="V556" s="7">
        <f t="shared" si="219"/>
        <v>3.3938235855790322</v>
      </c>
      <c r="W556" s="6">
        <f t="shared" si="220"/>
        <v>3.8575790490529025</v>
      </c>
      <c r="X556" s="6">
        <v>1.3266E-2</v>
      </c>
      <c r="Y556" s="6">
        <v>3.9911364000060301</v>
      </c>
      <c r="Z556" s="6">
        <f t="shared" si="221"/>
        <v>300.52895706656534</v>
      </c>
      <c r="AA556" s="6">
        <f t="shared" si="223"/>
        <v>251.3631658531267</v>
      </c>
      <c r="AB556" s="6">
        <f t="shared" si="222"/>
        <v>3.3463489484580333</v>
      </c>
    </row>
    <row r="557" spans="5:28">
      <c r="E557" s="12">
        <f t="shared" si="206"/>
        <v>1.126714282136458</v>
      </c>
      <c r="F557" s="12">
        <f t="shared" si="207"/>
        <v>72808428</v>
      </c>
      <c r="G557" s="6">
        <v>1157456</v>
      </c>
      <c r="H557" s="6">
        <v>48538952</v>
      </c>
      <c r="I557" s="12">
        <f t="shared" si="208"/>
        <v>97077904</v>
      </c>
      <c r="J557" s="6">
        <v>10254286.960937999</v>
      </c>
      <c r="K557" s="12">
        <f t="shared" si="209"/>
        <v>82034295.687503994</v>
      </c>
      <c r="L557" s="6">
        <f t="shared" si="210"/>
        <v>605.61654399999998</v>
      </c>
      <c r="M557" s="6">
        <f t="shared" si="211"/>
        <v>5242880</v>
      </c>
      <c r="N557" s="13">
        <f t="shared" si="212"/>
        <v>1.183381940277785</v>
      </c>
      <c r="O557" s="13"/>
      <c r="P557" s="7">
        <f t="shared" si="213"/>
        <v>5.5437226787739824E-2</v>
      </c>
      <c r="Q557" s="7">
        <f t="shared" si="214"/>
        <v>-6.5745936935473707E-3</v>
      </c>
      <c r="R557" s="6">
        <f t="shared" si="215"/>
        <v>4.8862633094192455E-2</v>
      </c>
      <c r="S557" s="6">
        <f t="shared" si="216"/>
        <v>5.5437226787739824E-2</v>
      </c>
      <c r="T557" s="7">
        <f t="shared" si="217"/>
        <v>3.6002980144103428E-2</v>
      </c>
      <c r="U557" s="7">
        <f t="shared" si="218"/>
        <v>0.43268749913248988</v>
      </c>
      <c r="V557" s="7">
        <f t="shared" si="219"/>
        <v>3.7744966969420353</v>
      </c>
      <c r="W557" s="6">
        <f t="shared" si="220"/>
        <v>4.2431871762186288</v>
      </c>
      <c r="X557" s="6">
        <v>1.4754E-2</v>
      </c>
      <c r="Y557" s="6">
        <v>4.3659355846097094</v>
      </c>
      <c r="Z557" s="6">
        <f t="shared" si="221"/>
        <v>275.74370874162815</v>
      </c>
      <c r="AA557" s="6">
        <f t="shared" si="223"/>
        <v>231.18227663137088</v>
      </c>
      <c r="AB557" s="6">
        <f t="shared" si="222"/>
        <v>2.8115029645370644</v>
      </c>
    </row>
    <row r="558" spans="5:28">
      <c r="E558" s="12">
        <f t="shared" si="206"/>
        <v>1.9631849921393603</v>
      </c>
      <c r="F558" s="12">
        <f t="shared" si="207"/>
        <v>67545583.5</v>
      </c>
      <c r="G558" s="6">
        <v>3566907</v>
      </c>
      <c r="H558" s="6">
        <v>45030389</v>
      </c>
      <c r="I558" s="12">
        <f t="shared" si="208"/>
        <v>90060778</v>
      </c>
      <c r="J558" s="6">
        <v>16575559.476562001</v>
      </c>
      <c r="K558" s="12">
        <f t="shared" si="209"/>
        <v>132604475.81249601</v>
      </c>
      <c r="L558" s="6">
        <f t="shared" si="210"/>
        <v>611.702808</v>
      </c>
      <c r="M558" s="6">
        <f t="shared" si="211"/>
        <v>5242880</v>
      </c>
      <c r="N558" s="13">
        <f t="shared" si="212"/>
        <v>0.67916846281528842</v>
      </c>
      <c r="O558" s="13"/>
      <c r="P558" s="7">
        <f t="shared" si="213"/>
        <v>5.1430032674235418E-2</v>
      </c>
      <c r="Q558" s="7">
        <f t="shared" si="214"/>
        <v>-1.0627513079822693E-2</v>
      </c>
      <c r="R558" s="6">
        <f t="shared" si="215"/>
        <v>4.0802519594412723E-2</v>
      </c>
      <c r="S558" s="6">
        <f t="shared" si="216"/>
        <v>5.1430032674235418E-2</v>
      </c>
      <c r="T558" s="7">
        <f t="shared" si="217"/>
        <v>3.340056046220885E-2</v>
      </c>
      <c r="U558" s="7">
        <f t="shared" si="218"/>
        <v>0.69941843874236587</v>
      </c>
      <c r="V558" s="7">
        <f t="shared" si="219"/>
        <v>16.501718885919217</v>
      </c>
      <c r="W558" s="6">
        <f t="shared" si="220"/>
        <v>17.234537885123792</v>
      </c>
      <c r="X558" s="6">
        <v>6.4503000000000005E-2</v>
      </c>
      <c r="Y558" s="6">
        <v>15.984273420021502</v>
      </c>
      <c r="Z558" s="6">
        <f t="shared" si="221"/>
        <v>20.267223734965174</v>
      </c>
      <c r="AA558" s="6">
        <f t="shared" si="223"/>
        <v>36.743221874311708</v>
      </c>
      <c r="AB558" s="6">
        <f t="shared" si="222"/>
        <v>7.8218410824744806</v>
      </c>
    </row>
    <row r="559" spans="5:28">
      <c r="E559" s="12">
        <f t="shared" si="206"/>
        <v>2.8554083910291128</v>
      </c>
      <c r="F559" s="12">
        <f t="shared" si="207"/>
        <v>50786193</v>
      </c>
      <c r="G559" s="6">
        <v>12057441</v>
      </c>
      <c r="H559" s="6">
        <v>33857462</v>
      </c>
      <c r="I559" s="12">
        <f t="shared" si="208"/>
        <v>67714924</v>
      </c>
      <c r="J559" s="6">
        <v>18126915.205077998</v>
      </c>
      <c r="K559" s="12">
        <f t="shared" si="209"/>
        <v>145015321.64062399</v>
      </c>
      <c r="L559" s="6">
        <f t="shared" si="210"/>
        <v>647.43836399999998</v>
      </c>
      <c r="M559" s="6">
        <f t="shared" si="211"/>
        <v>5242880</v>
      </c>
      <c r="N559" s="13">
        <f t="shared" si="212"/>
        <v>0.46695013488168291</v>
      </c>
      <c r="O559" s="13"/>
      <c r="P559" s="7">
        <f t="shared" si="213"/>
        <v>3.8669227950189018E-2</v>
      </c>
      <c r="Q559" s="7">
        <f t="shared" si="214"/>
        <v>-1.1622173520670829E-2</v>
      </c>
      <c r="R559" s="6">
        <f t="shared" si="215"/>
        <v>2.7047054429518189E-2</v>
      </c>
      <c r="S559" s="6">
        <f t="shared" si="216"/>
        <v>3.8669227950189018E-2</v>
      </c>
      <c r="T559" s="7">
        <f t="shared" si="217"/>
        <v>2.5113223130893644E-2</v>
      </c>
      <c r="U559" s="7">
        <f t="shared" si="218"/>
        <v>0.76487908295814344</v>
      </c>
      <c r="V559" s="7">
        <f t="shared" si="219"/>
        <v>9.5838549044898009</v>
      </c>
      <c r="W559" s="6">
        <f t="shared" si="220"/>
        <v>10.373847210578838</v>
      </c>
      <c r="X559" s="6">
        <v>3.7462000000000002E-2</v>
      </c>
      <c r="Y559" s="6">
        <v>10.290603277761129</v>
      </c>
      <c r="Z559" s="6">
        <f t="shared" si="221"/>
        <v>3.2225400410790019</v>
      </c>
      <c r="AA559" s="6">
        <f t="shared" si="223"/>
        <v>27.801360232987594</v>
      </c>
      <c r="AB559" s="6">
        <f t="shared" si="222"/>
        <v>0.80893151325351409</v>
      </c>
    </row>
    <row r="560" spans="5:28">
      <c r="E560" s="12">
        <f t="shared" si="206"/>
        <v>1.105235110124289</v>
      </c>
      <c r="F560" s="12">
        <f t="shared" si="207"/>
        <v>79008487.5</v>
      </c>
      <c r="G560" s="6">
        <v>1508065</v>
      </c>
      <c r="H560" s="6">
        <v>52672325</v>
      </c>
      <c r="I560" s="12">
        <f t="shared" si="208"/>
        <v>105344650</v>
      </c>
      <c r="J560" s="6">
        <v>10915369.297852</v>
      </c>
      <c r="K560" s="12">
        <f t="shared" si="209"/>
        <v>87322954.382816002</v>
      </c>
      <c r="L560" s="6">
        <f t="shared" si="210"/>
        <v>662.22919999999999</v>
      </c>
      <c r="M560" s="6">
        <f t="shared" si="211"/>
        <v>5242880</v>
      </c>
      <c r="N560" s="13">
        <f t="shared" si="212"/>
        <v>1.2063798201121152</v>
      </c>
      <c r="O560" s="13"/>
      <c r="P560" s="7">
        <f t="shared" si="213"/>
        <v>6.0158027854877005E-2</v>
      </c>
      <c r="Q560" s="7">
        <f t="shared" si="214"/>
        <v>-6.9984503478176321E-3</v>
      </c>
      <c r="R560" s="6">
        <f t="shared" si="215"/>
        <v>5.3159577507059373E-2</v>
      </c>
      <c r="S560" s="6">
        <f t="shared" si="216"/>
        <v>6.0158027854877005E-2</v>
      </c>
      <c r="T560" s="7">
        <f t="shared" si="217"/>
        <v>3.9068842506504109E-2</v>
      </c>
      <c r="U560" s="7">
        <f t="shared" si="218"/>
        <v>0.46058237511651601</v>
      </c>
      <c r="V560" s="7">
        <f t="shared" si="219"/>
        <v>3.4406402383877883</v>
      </c>
      <c r="W560" s="6">
        <f t="shared" si="220"/>
        <v>3.9402914560108084</v>
      </c>
      <c r="X560" s="6">
        <v>1.3448999999999999E-2</v>
      </c>
      <c r="Y560" s="6">
        <v>4.1303101636351407</v>
      </c>
      <c r="Z560" s="6">
        <f t="shared" si="221"/>
        <v>347.3048394295264</v>
      </c>
      <c r="AA560" s="6">
        <f t="shared" si="223"/>
        <v>295.26788242292645</v>
      </c>
      <c r="AB560" s="6">
        <f t="shared" si="222"/>
        <v>4.6005917254672779</v>
      </c>
    </row>
    <row r="561" spans="5:28">
      <c r="E561" s="12">
        <f t="shared" si="206"/>
        <v>1.1045969061121419</v>
      </c>
      <c r="F561" s="12">
        <f t="shared" si="207"/>
        <v>83202633</v>
      </c>
      <c r="G561" s="6">
        <v>914898</v>
      </c>
      <c r="H561" s="6">
        <v>55468422</v>
      </c>
      <c r="I561" s="12">
        <f t="shared" si="208"/>
        <v>110936844</v>
      </c>
      <c r="J561" s="6">
        <v>11488171.374023</v>
      </c>
      <c r="K561" s="12">
        <f t="shared" si="209"/>
        <v>91905370.992183998</v>
      </c>
      <c r="L561" s="6">
        <f t="shared" si="210"/>
        <v>683.91902400000004</v>
      </c>
      <c r="M561" s="6">
        <f t="shared" si="211"/>
        <v>5242880</v>
      </c>
      <c r="N561" s="13">
        <f t="shared" si="212"/>
        <v>1.2070768313359457</v>
      </c>
      <c r="O561" s="13"/>
      <c r="P561" s="7">
        <f t="shared" si="213"/>
        <v>6.3351501490433018E-2</v>
      </c>
      <c r="Q561" s="7">
        <f t="shared" si="214"/>
        <v>-7.3657056169543766E-3</v>
      </c>
      <c r="R561" s="6">
        <f t="shared" si="215"/>
        <v>5.5985795873478642E-2</v>
      </c>
      <c r="S561" s="6">
        <f t="shared" si="216"/>
        <v>6.3351501490433018E-2</v>
      </c>
      <c r="T561" s="7">
        <f t="shared" si="217"/>
        <v>4.114280209203424E-2</v>
      </c>
      <c r="U561" s="7">
        <f t="shared" si="218"/>
        <v>0.48475219782388212</v>
      </c>
      <c r="V561" s="7">
        <f t="shared" si="219"/>
        <v>3.616138729244657</v>
      </c>
      <c r="W561" s="6">
        <f t="shared" si="220"/>
        <v>4.1420337291605733</v>
      </c>
      <c r="X561" s="6">
        <v>1.4135E-2</v>
      </c>
      <c r="Y561" s="6">
        <v>4.3098792916619546</v>
      </c>
      <c r="Z561" s="6">
        <f t="shared" si="221"/>
        <v>348.1889033635162</v>
      </c>
      <c r="AA561" s="6">
        <f t="shared" si="223"/>
        <v>296.07920674551565</v>
      </c>
      <c r="AB561" s="6">
        <f t="shared" si="222"/>
        <v>3.894437666180147</v>
      </c>
    </row>
    <row r="562" spans="5:28">
      <c r="E562" s="12">
        <f t="shared" si="206"/>
        <v>3.6417011020459169</v>
      </c>
      <c r="F562" s="12">
        <f t="shared" si="207"/>
        <v>50518719</v>
      </c>
      <c r="G562" s="6">
        <v>14081816</v>
      </c>
      <c r="H562" s="6">
        <v>33679146</v>
      </c>
      <c r="I562" s="12">
        <f t="shared" si="208"/>
        <v>67358292</v>
      </c>
      <c r="J562" s="6">
        <v>22996759.332031</v>
      </c>
      <c r="K562" s="12">
        <f t="shared" si="209"/>
        <v>183974074.656248</v>
      </c>
      <c r="L562" s="6">
        <f t="shared" si="210"/>
        <v>685.78607199999999</v>
      </c>
      <c r="M562" s="6">
        <f t="shared" si="211"/>
        <v>5242880</v>
      </c>
      <c r="N562" s="13">
        <f t="shared" si="212"/>
        <v>0.36612926101602994</v>
      </c>
      <c r="O562" s="13"/>
      <c r="P562" s="7">
        <f t="shared" si="213"/>
        <v>3.8465569978095131E-2</v>
      </c>
      <c r="Q562" s="7">
        <f t="shared" si="214"/>
        <v>-1.4744501441431022E-2</v>
      </c>
      <c r="R562" s="6">
        <f t="shared" si="215"/>
        <v>2.3721068536664107E-2</v>
      </c>
      <c r="S562" s="6">
        <f t="shared" si="216"/>
        <v>3.8465569978095131E-2</v>
      </c>
      <c r="T562" s="7">
        <f t="shared" si="217"/>
        <v>2.4980960130914248E-2</v>
      </c>
      <c r="U562" s="7">
        <f t="shared" si="218"/>
        <v>0.97036588906012444</v>
      </c>
      <c r="V562" s="7">
        <f t="shared" si="219"/>
        <v>11.831310068013984</v>
      </c>
      <c r="W562" s="6">
        <f t="shared" si="220"/>
        <v>12.826656917205023</v>
      </c>
      <c r="X562" s="6">
        <v>4.6247000000000003E-2</v>
      </c>
      <c r="Y562" s="6">
        <v>12.801169600000001</v>
      </c>
      <c r="Z562" s="6">
        <f t="shared" si="221"/>
        <v>16.82580496444066</v>
      </c>
      <c r="AA562" s="6">
        <f t="shared" si="223"/>
        <v>48.707876107284569</v>
      </c>
      <c r="AB562" s="6">
        <f t="shared" si="222"/>
        <v>0.19910147276715556</v>
      </c>
    </row>
    <row r="563" spans="5:28">
      <c r="E563" s="12">
        <f t="shared" si="206"/>
        <v>1.6822666603956056</v>
      </c>
      <c r="F563" s="12">
        <f t="shared" si="207"/>
        <v>71332107</v>
      </c>
      <c r="G563" s="6">
        <v>8388608</v>
      </c>
      <c r="H563" s="6">
        <v>47554738</v>
      </c>
      <c r="I563" s="12">
        <f t="shared" si="208"/>
        <v>95109476</v>
      </c>
      <c r="J563" s="6">
        <v>14999953.177734001</v>
      </c>
      <c r="K563" s="12">
        <f t="shared" si="209"/>
        <v>119999625.421872</v>
      </c>
      <c r="L563" s="6">
        <f t="shared" si="210"/>
        <v>738.42901600000005</v>
      </c>
      <c r="M563" s="6">
        <f t="shared" si="211"/>
        <v>5242880</v>
      </c>
      <c r="N563" s="13">
        <f t="shared" si="212"/>
        <v>0.79258144069726955</v>
      </c>
      <c r="O563" s="13"/>
      <c r="P563" s="7">
        <f t="shared" si="213"/>
        <v>5.4313137937909102E-2</v>
      </c>
      <c r="Q563" s="7">
        <f t="shared" si="214"/>
        <v>-9.6173042495794146E-3</v>
      </c>
      <c r="R563" s="6">
        <f t="shared" si="215"/>
        <v>4.4695833688329689E-2</v>
      </c>
      <c r="S563" s="6">
        <f t="shared" si="216"/>
        <v>5.4313137937909102E-2</v>
      </c>
      <c r="T563" s="7">
        <f t="shared" si="217"/>
        <v>3.5272955377611791E-2</v>
      </c>
      <c r="U563" s="7">
        <f t="shared" si="218"/>
        <v>0.63293452312207166</v>
      </c>
      <c r="V563" s="7">
        <f t="shared" si="219"/>
        <v>9.1829713255208318</v>
      </c>
      <c r="W563" s="6">
        <f t="shared" si="220"/>
        <v>9.851178804020515</v>
      </c>
      <c r="X563" s="6">
        <v>3.5895000000000003E-2</v>
      </c>
      <c r="Y563" s="6">
        <v>9.7495306875000018</v>
      </c>
      <c r="Z563" s="6">
        <f t="shared" si="221"/>
        <v>51.311151798047348</v>
      </c>
      <c r="AA563" s="6">
        <f t="shared" si="223"/>
        <v>24.518271871652555</v>
      </c>
      <c r="AB563" s="6">
        <f t="shared" si="222"/>
        <v>1.0425949697336463</v>
      </c>
    </row>
    <row r="564" spans="5:28">
      <c r="E564" s="12">
        <f t="shared" si="206"/>
        <v>1.1317871716590873</v>
      </c>
      <c r="F564" s="12">
        <f t="shared" si="207"/>
        <v>91376167.5</v>
      </c>
      <c r="G564" s="6">
        <v>1498023</v>
      </c>
      <c r="H564" s="6">
        <v>60917445</v>
      </c>
      <c r="I564" s="12">
        <f t="shared" si="208"/>
        <v>121834890</v>
      </c>
      <c r="J564" s="6">
        <v>12927296.771484001</v>
      </c>
      <c r="K564" s="12">
        <f t="shared" si="209"/>
        <v>103418374.171872</v>
      </c>
      <c r="L564" s="6">
        <f t="shared" si="210"/>
        <v>760.96979999999996</v>
      </c>
      <c r="M564" s="6">
        <f t="shared" si="211"/>
        <v>5242880</v>
      </c>
      <c r="N564" s="13">
        <f t="shared" si="212"/>
        <v>1.1780777929995438</v>
      </c>
      <c r="O564" s="13"/>
      <c r="P564" s="7">
        <f t="shared" si="213"/>
        <v>6.9574930538151447E-2</v>
      </c>
      <c r="Q564" s="7">
        <f t="shared" si="214"/>
        <v>-8.2884089505370611E-3</v>
      </c>
      <c r="R564" s="6">
        <f t="shared" si="215"/>
        <v>6.1286521587614384E-2</v>
      </c>
      <c r="S564" s="6">
        <f t="shared" si="216"/>
        <v>6.9574930538151447E-2</v>
      </c>
      <c r="T564" s="7">
        <f t="shared" si="217"/>
        <v>4.5184526496668334E-2</v>
      </c>
      <c r="U564" s="7">
        <f t="shared" si="218"/>
        <v>0.54547719718634302</v>
      </c>
      <c r="V564" s="7">
        <f t="shared" si="219"/>
        <v>4.149541576819832</v>
      </c>
      <c r="W564" s="6">
        <f t="shared" si="220"/>
        <v>4.7402033005028432</v>
      </c>
      <c r="X564" s="6">
        <v>1.6219999999999998E-2</v>
      </c>
      <c r="Y564" s="6">
        <v>4.9708507142810801</v>
      </c>
      <c r="Z564" s="6">
        <f t="shared" si="221"/>
        <v>328.94531774446023</v>
      </c>
      <c r="AA564" s="6">
        <f t="shared" si="223"/>
        <v>277.8453858669198</v>
      </c>
      <c r="AB564" s="6">
        <f t="shared" si="222"/>
        <v>4.6399988057495856</v>
      </c>
    </row>
    <row r="565" spans="5:28">
      <c r="E565" s="12">
        <f t="shared" si="206"/>
        <v>1.133576650127379</v>
      </c>
      <c r="F565" s="12">
        <f t="shared" si="207"/>
        <v>94735035</v>
      </c>
      <c r="G565" s="6">
        <v>1437960</v>
      </c>
      <c r="H565" s="6">
        <v>63156690</v>
      </c>
      <c r="I565" s="12">
        <f t="shared" si="208"/>
        <v>126313380</v>
      </c>
      <c r="J565" s="6">
        <v>13423677.953125</v>
      </c>
      <c r="K565" s="12">
        <f t="shared" si="209"/>
        <v>107389423.625</v>
      </c>
      <c r="L565" s="6">
        <f t="shared" si="210"/>
        <v>786.63948000000005</v>
      </c>
      <c r="M565" s="6">
        <f t="shared" si="211"/>
        <v>5242880</v>
      </c>
      <c r="N565" s="13">
        <f t="shared" si="212"/>
        <v>1.1762180644630498</v>
      </c>
      <c r="O565" s="13"/>
      <c r="P565" s="7">
        <f t="shared" si="213"/>
        <v>7.2132413297530187E-2</v>
      </c>
      <c r="Q565" s="7">
        <f t="shared" si="214"/>
        <v>-8.6066665338136259E-3</v>
      </c>
      <c r="R565" s="6">
        <f t="shared" si="215"/>
        <v>6.3525746763716556E-2</v>
      </c>
      <c r="S565" s="6">
        <f t="shared" si="216"/>
        <v>7.2132413297530187E-2</v>
      </c>
      <c r="T565" s="7">
        <f t="shared" si="217"/>
        <v>4.684545014563346E-2</v>
      </c>
      <c r="U565" s="7">
        <f t="shared" si="218"/>
        <v>0.56642238166565739</v>
      </c>
      <c r="V565" s="7">
        <f t="shared" si="219"/>
        <v>6.1759607401977545</v>
      </c>
      <c r="W565" s="6">
        <f t="shared" si="220"/>
        <v>6.7892285720090451</v>
      </c>
      <c r="X565" s="6">
        <v>2.4140999999999999E-2</v>
      </c>
      <c r="Y565" s="6">
        <v>6.7194059399999988</v>
      </c>
      <c r="Z565" s="6">
        <f t="shared" si="221"/>
        <v>198.79629384669315</v>
      </c>
      <c r="AA565" s="6">
        <f t="shared" si="223"/>
        <v>163.14463677443587</v>
      </c>
      <c r="AB565" s="6">
        <f t="shared" si="222"/>
        <v>1.039119122025336</v>
      </c>
    </row>
    <row r="566" spans="5:28">
      <c r="E566" s="12">
        <f t="shared" si="206"/>
        <v>1.133681250385264</v>
      </c>
      <c r="F566" s="12">
        <f t="shared" si="207"/>
        <v>96797551.5</v>
      </c>
      <c r="G566" s="6">
        <v>1391349</v>
      </c>
      <c r="H566" s="6">
        <v>64531701</v>
      </c>
      <c r="I566" s="12">
        <f t="shared" si="208"/>
        <v>129063402</v>
      </c>
      <c r="J566" s="6">
        <v>13717196.152344</v>
      </c>
      <c r="K566" s="12">
        <f t="shared" si="209"/>
        <v>109737569.218752</v>
      </c>
      <c r="L566" s="6">
        <f t="shared" si="210"/>
        <v>802.20739200000003</v>
      </c>
      <c r="M566" s="6">
        <f t="shared" si="211"/>
        <v>5242880</v>
      </c>
      <c r="N566" s="13">
        <f t="shared" si="212"/>
        <v>1.17610953950259</v>
      </c>
      <c r="O566" s="13"/>
      <c r="P566" s="7">
        <f t="shared" si="213"/>
        <v>7.3702838564285791E-2</v>
      </c>
      <c r="Q566" s="7">
        <f t="shared" si="214"/>
        <v>-8.7948573762269226E-3</v>
      </c>
      <c r="R566" s="6">
        <f t="shared" si="215"/>
        <v>6.4907981188058864E-2</v>
      </c>
      <c r="S566" s="6">
        <f t="shared" si="216"/>
        <v>7.3702838564285791E-2</v>
      </c>
      <c r="T566" s="7">
        <f t="shared" si="217"/>
        <v>4.7865342246536748E-2</v>
      </c>
      <c r="U566" s="7">
        <f t="shared" si="218"/>
        <v>0.57880760708930046</v>
      </c>
      <c r="V566" s="7">
        <f t="shared" si="219"/>
        <v>4.4099751973625327</v>
      </c>
      <c r="W566" s="6">
        <f t="shared" si="220"/>
        <v>5.0366481466983704</v>
      </c>
      <c r="X566" s="6">
        <v>1.7238E-2</v>
      </c>
      <c r="Y566" s="6">
        <v>5.2505870625000002</v>
      </c>
      <c r="Z566" s="6">
        <f t="shared" si="221"/>
        <v>327.56026548489262</v>
      </c>
      <c r="AA566" s="6">
        <f t="shared" si="223"/>
        <v>276.54009274892019</v>
      </c>
      <c r="AB566" s="6">
        <f t="shared" si="222"/>
        <v>4.0745713432616721</v>
      </c>
    </row>
    <row r="567" spans="5:28">
      <c r="E567" s="12">
        <f t="shared" si="206"/>
        <v>1.1730492496713485</v>
      </c>
      <c r="F567" s="12">
        <f t="shared" si="207"/>
        <v>91051581</v>
      </c>
      <c r="G567" s="6">
        <v>4194304</v>
      </c>
      <c r="H567" s="6">
        <v>60701054</v>
      </c>
      <c r="I567" s="12">
        <f t="shared" si="208"/>
        <v>121402108</v>
      </c>
      <c r="J567" s="6">
        <v>13350998.59668</v>
      </c>
      <c r="K567" s="12">
        <f t="shared" si="209"/>
        <v>106807988.77344</v>
      </c>
      <c r="L567" s="6">
        <f t="shared" si="210"/>
        <v>812.29872799999998</v>
      </c>
      <c r="M567" s="6">
        <f t="shared" si="211"/>
        <v>5242880</v>
      </c>
      <c r="N567" s="13">
        <f t="shared" si="212"/>
        <v>1.1366388356728343</v>
      </c>
      <c r="O567" s="13"/>
      <c r="P567" s="7">
        <f t="shared" si="213"/>
        <v>6.9327786410651002E-2</v>
      </c>
      <c r="Q567" s="7">
        <f t="shared" si="214"/>
        <v>-8.5600677561165888E-3</v>
      </c>
      <c r="R567" s="6">
        <f t="shared" si="215"/>
        <v>6.0767718654534411E-2</v>
      </c>
      <c r="S567" s="6">
        <f t="shared" si="216"/>
        <v>6.9327786410651002E-2</v>
      </c>
      <c r="T567" s="7">
        <f t="shared" si="217"/>
        <v>4.5024021983172402E-2</v>
      </c>
      <c r="U567" s="7">
        <f t="shared" si="218"/>
        <v>0.56335562050532129</v>
      </c>
      <c r="V567" s="7">
        <f t="shared" si="219"/>
        <v>4.3388548176858421</v>
      </c>
      <c r="W567" s="6">
        <f t="shared" si="220"/>
        <v>4.9472344601743359</v>
      </c>
      <c r="X567" s="6">
        <v>1.6959999999999999E-2</v>
      </c>
      <c r="Y567" s="6">
        <v>5.2897109333276795</v>
      </c>
      <c r="Z567" s="6">
        <f t="shared" si="221"/>
        <v>308.7723255344988</v>
      </c>
      <c r="AA567" s="6">
        <f t="shared" si="223"/>
        <v>258.30022791588686</v>
      </c>
      <c r="AB567" s="6">
        <f t="shared" si="222"/>
        <v>6.4743891957418684</v>
      </c>
    </row>
    <row r="568" spans="5:28">
      <c r="E568" s="12">
        <f t="shared" si="206"/>
        <v>1.3510834009065644</v>
      </c>
      <c r="F568" s="12">
        <f t="shared" si="207"/>
        <v>89286436.5</v>
      </c>
      <c r="G568" s="6">
        <v>5558326</v>
      </c>
      <c r="H568" s="6">
        <v>59524291</v>
      </c>
      <c r="I568" s="12">
        <f t="shared" si="208"/>
        <v>119048582</v>
      </c>
      <c r="J568" s="6">
        <v>15079177.785156</v>
      </c>
      <c r="K568" s="12">
        <f t="shared" si="209"/>
        <v>120633422.281248</v>
      </c>
      <c r="L568" s="6">
        <f t="shared" si="210"/>
        <v>825.45801200000005</v>
      </c>
      <c r="M568" s="6">
        <f t="shared" si="211"/>
        <v>5242880</v>
      </c>
      <c r="N568" s="13">
        <f t="shared" si="212"/>
        <v>0.98686234501784209</v>
      </c>
      <c r="O568" s="13"/>
      <c r="P568" s="7">
        <f t="shared" si="213"/>
        <v>6.7983783818538576E-2</v>
      </c>
      <c r="Q568" s="7">
        <f t="shared" si="214"/>
        <v>-9.6680995517115492E-3</v>
      </c>
      <c r="R568" s="6">
        <f t="shared" si="215"/>
        <v>5.8315684266827025E-2</v>
      </c>
      <c r="S568" s="6">
        <f t="shared" si="216"/>
        <v>6.7983783818538576E-2</v>
      </c>
      <c r="T568" s="7">
        <f t="shared" si="217"/>
        <v>4.4151177119869302E-2</v>
      </c>
      <c r="U568" s="7">
        <f t="shared" si="218"/>
        <v>0.63627746616489467</v>
      </c>
      <c r="V568" s="7">
        <f t="shared" si="219"/>
        <v>12.745386026952163</v>
      </c>
      <c r="W568" s="6">
        <f t="shared" si="220"/>
        <v>13.425814670236926</v>
      </c>
      <c r="X568" s="6">
        <v>4.9820000000000003E-2</v>
      </c>
      <c r="Y568" s="6">
        <v>12.669724200000001</v>
      </c>
      <c r="Z568" s="6">
        <f t="shared" si="221"/>
        <v>36.45881938686987</v>
      </c>
      <c r="AA568" s="6">
        <f t="shared" si="223"/>
        <v>17.052758464124892</v>
      </c>
      <c r="AB568" s="6">
        <f t="shared" si="222"/>
        <v>5.9676947840500372</v>
      </c>
    </row>
    <row r="569" spans="5:28">
      <c r="E569" s="12">
        <f t="shared" si="206"/>
        <v>3.1558523325677066</v>
      </c>
      <c r="F569" s="12">
        <f t="shared" si="207"/>
        <v>68134390.5</v>
      </c>
      <c r="G569" s="6">
        <v>16002413</v>
      </c>
      <c r="H569" s="6">
        <v>45422927</v>
      </c>
      <c r="I569" s="12">
        <f t="shared" si="208"/>
        <v>90845854</v>
      </c>
      <c r="J569" s="6">
        <v>26877759.398437999</v>
      </c>
      <c r="K569" s="12">
        <f t="shared" si="209"/>
        <v>215022075.18750399</v>
      </c>
      <c r="L569" s="6">
        <f t="shared" si="210"/>
        <v>865.12338399999999</v>
      </c>
      <c r="M569" s="6">
        <f t="shared" si="211"/>
        <v>5242880</v>
      </c>
      <c r="N569" s="13">
        <f t="shared" si="212"/>
        <v>0.42249547596813214</v>
      </c>
      <c r="O569" s="13"/>
      <c r="P569" s="7">
        <f t="shared" si="213"/>
        <v>5.1878357519172448E-2</v>
      </c>
      <c r="Q569" s="7">
        <f t="shared" si="214"/>
        <v>-1.7232826437450281E-2</v>
      </c>
      <c r="R569" s="6">
        <f t="shared" si="215"/>
        <v>3.4645531081722164E-2</v>
      </c>
      <c r="S569" s="6">
        <f t="shared" si="216"/>
        <v>5.1878357519172448E-2</v>
      </c>
      <c r="T569" s="7">
        <f t="shared" si="217"/>
        <v>3.3691719155124311E-2</v>
      </c>
      <c r="U569" s="7">
        <f t="shared" si="218"/>
        <v>1.1341276619911467</v>
      </c>
      <c r="V569" s="7">
        <f t="shared" si="219"/>
        <v>14.526721292019763</v>
      </c>
      <c r="W569" s="6">
        <f t="shared" si="220"/>
        <v>15.694540673166035</v>
      </c>
      <c r="X569" s="6">
        <v>5.6783E-2</v>
      </c>
      <c r="Y569" s="6">
        <v>15.392560923081291</v>
      </c>
      <c r="Z569" s="6">
        <f t="shared" si="221"/>
        <v>8.6375191180944153</v>
      </c>
      <c r="AA569" s="6">
        <f t="shared" si="223"/>
        <v>38.986085480298392</v>
      </c>
      <c r="AB569" s="6">
        <f t="shared" si="222"/>
        <v>1.9618551558364949</v>
      </c>
    </row>
    <row r="570" spans="5:28">
      <c r="E570" s="12">
        <f t="shared" si="206"/>
        <v>1.0970322861422759</v>
      </c>
      <c r="F570" s="12">
        <f t="shared" si="207"/>
        <v>107499487.5</v>
      </c>
      <c r="G570" s="6">
        <v>986703</v>
      </c>
      <c r="H570" s="6">
        <v>71666325</v>
      </c>
      <c r="I570" s="12">
        <f t="shared" si="208"/>
        <v>143332650</v>
      </c>
      <c r="J570" s="6">
        <v>14741301.066406</v>
      </c>
      <c r="K570" s="12">
        <f t="shared" si="209"/>
        <v>117930408.531248</v>
      </c>
      <c r="L570" s="6">
        <f t="shared" si="210"/>
        <v>879.72996000000001</v>
      </c>
      <c r="M570" s="6">
        <f t="shared" si="211"/>
        <v>5242880</v>
      </c>
      <c r="N570" s="13">
        <f t="shared" si="212"/>
        <v>1.2154002668618007</v>
      </c>
      <c r="O570" s="13"/>
      <c r="P570" s="7">
        <f t="shared" si="213"/>
        <v>8.1851423410807631E-2</v>
      </c>
      <c r="Q570" s="7">
        <f t="shared" si="214"/>
        <v>-9.4514679952949696E-3</v>
      </c>
      <c r="R570" s="6">
        <f t="shared" si="215"/>
        <v>7.2399955415512668E-2</v>
      </c>
      <c r="S570" s="6">
        <f t="shared" si="216"/>
        <v>8.1851423410807631E-2</v>
      </c>
      <c r="T570" s="7">
        <f t="shared" si="217"/>
        <v>5.3157333845523964E-2</v>
      </c>
      <c r="U570" s="7">
        <f t="shared" si="218"/>
        <v>0.62202049900492196</v>
      </c>
      <c r="V570" s="7">
        <f t="shared" si="219"/>
        <v>4.6159173039802859</v>
      </c>
      <c r="W570" s="6">
        <f t="shared" si="220"/>
        <v>5.291095136830732</v>
      </c>
      <c r="X570" s="6">
        <v>1.8043E-2</v>
      </c>
      <c r="Y570" s="6">
        <v>5.4744584705903581</v>
      </c>
      <c r="Z570" s="6">
        <f t="shared" si="221"/>
        <v>353.64641916980338</v>
      </c>
      <c r="AA570" s="6">
        <f t="shared" si="223"/>
        <v>301.26340085081563</v>
      </c>
      <c r="AB570" s="6">
        <f t="shared" si="222"/>
        <v>3.3494332771849935</v>
      </c>
    </row>
    <row r="571" spans="5:28">
      <c r="E571" s="12">
        <f t="shared" si="206"/>
        <v>1.3968515079182398</v>
      </c>
      <c r="F571" s="12">
        <f t="shared" si="207"/>
        <v>85734805.5</v>
      </c>
      <c r="G571" s="6">
        <v>9845725</v>
      </c>
      <c r="H571" s="6">
        <v>57156537</v>
      </c>
      <c r="I571" s="12">
        <f t="shared" si="208"/>
        <v>114313074</v>
      </c>
      <c r="J571" s="6">
        <v>14969849.042969</v>
      </c>
      <c r="K571" s="12">
        <f t="shared" si="209"/>
        <v>119758792.343752</v>
      </c>
      <c r="L571" s="6">
        <f t="shared" si="210"/>
        <v>882.79294400000003</v>
      </c>
      <c r="M571" s="6">
        <f t="shared" si="211"/>
        <v>5242880</v>
      </c>
      <c r="N571" s="13">
        <f t="shared" si="212"/>
        <v>0.95452761139974784</v>
      </c>
      <c r="O571" s="13"/>
      <c r="P571" s="7">
        <f t="shared" si="213"/>
        <v>6.5279528574717527E-2</v>
      </c>
      <c r="Q571" s="7">
        <f t="shared" si="214"/>
        <v>-9.5980028144499289E-3</v>
      </c>
      <c r="R571" s="6">
        <f t="shared" si="215"/>
        <v>5.5681525760267594E-2</v>
      </c>
      <c r="S571" s="6">
        <f t="shared" si="216"/>
        <v>6.5279528574717527E-2</v>
      </c>
      <c r="T571" s="7">
        <f t="shared" si="217"/>
        <v>4.2394934005099923E-2</v>
      </c>
      <c r="U571" s="7">
        <f t="shared" si="218"/>
        <v>0.63166425607818699</v>
      </c>
      <c r="V571" s="7">
        <f t="shared" si="219"/>
        <v>5.7584482954770415</v>
      </c>
      <c r="W571" s="6">
        <f t="shared" si="220"/>
        <v>6.4325074855603281</v>
      </c>
      <c r="X571" s="6">
        <v>2.2509000000000001E-2</v>
      </c>
      <c r="Y571" s="6">
        <v>6.7634543000050025</v>
      </c>
      <c r="Z571" s="6">
        <f t="shared" si="221"/>
        <v>190.01523201704885</v>
      </c>
      <c r="AA571" s="6">
        <f t="shared" si="223"/>
        <v>147.37449802420184</v>
      </c>
      <c r="AB571" s="6">
        <f t="shared" si="222"/>
        <v>4.8931625729241572</v>
      </c>
    </row>
    <row r="572" spans="5:28">
      <c r="E572" s="12">
        <f t="shared" si="206"/>
        <v>1.9798486693381252</v>
      </c>
      <c r="F572" s="12">
        <f t="shared" si="207"/>
        <v>103490659.5</v>
      </c>
      <c r="G572" s="6">
        <v>4847571</v>
      </c>
      <c r="H572" s="6">
        <v>68993773</v>
      </c>
      <c r="I572" s="12">
        <f t="shared" si="208"/>
        <v>137987546</v>
      </c>
      <c r="J572" s="6">
        <v>25611980.5625</v>
      </c>
      <c r="K572" s="12">
        <f t="shared" si="209"/>
        <v>204895844.5</v>
      </c>
      <c r="L572" s="6">
        <f t="shared" si="210"/>
        <v>924.87669600000004</v>
      </c>
      <c r="M572" s="6">
        <f t="shared" si="211"/>
        <v>5242880</v>
      </c>
      <c r="N572" s="13">
        <f t="shared" si="212"/>
        <v>0.67345214509706663</v>
      </c>
      <c r="O572" s="13"/>
      <c r="P572" s="7">
        <f t="shared" si="213"/>
        <v>7.8799052784304865E-2</v>
      </c>
      <c r="Q572" s="7">
        <f t="shared" si="214"/>
        <v>-1.6421265225648338E-2</v>
      </c>
      <c r="R572" s="6">
        <f t="shared" si="215"/>
        <v>6.2377787558656528E-2</v>
      </c>
      <c r="S572" s="6">
        <f t="shared" si="216"/>
        <v>7.8799052784304865E-2</v>
      </c>
      <c r="T572" s="7">
        <f t="shared" si="217"/>
        <v>5.1175011759334629E-2</v>
      </c>
      <c r="U572" s="7">
        <f t="shared" si="218"/>
        <v>1.080717153677583</v>
      </c>
      <c r="V572" s="7">
        <f t="shared" si="219"/>
        <v>29.708108237250499</v>
      </c>
      <c r="W572" s="6">
        <f t="shared" si="220"/>
        <v>30.840000402687416</v>
      </c>
      <c r="X572" s="6">
        <v>0.11612500000000001</v>
      </c>
      <c r="Y572" s="6">
        <v>28.169245192316627</v>
      </c>
      <c r="Z572" s="6">
        <f t="shared" si="221"/>
        <v>32.142903953235859</v>
      </c>
      <c r="AA572" s="6">
        <f t="shared" si="223"/>
        <v>46.283928905354983</v>
      </c>
      <c r="AB572" s="6">
        <f t="shared" si="222"/>
        <v>9.4811032107429618</v>
      </c>
    </row>
    <row r="573" spans="5:28">
      <c r="E573" s="12">
        <f t="shared" si="206"/>
        <v>1.1194870086820559</v>
      </c>
      <c r="F573" s="12">
        <f t="shared" si="207"/>
        <v>116477770.5</v>
      </c>
      <c r="G573" s="6">
        <v>943695</v>
      </c>
      <c r="H573" s="6">
        <v>77651847</v>
      </c>
      <c r="I573" s="12">
        <f t="shared" si="208"/>
        <v>155303694</v>
      </c>
      <c r="J573" s="6">
        <v>16299418.859375</v>
      </c>
      <c r="K573" s="12">
        <f t="shared" si="209"/>
        <v>130395350.875</v>
      </c>
      <c r="L573" s="6">
        <f t="shared" si="210"/>
        <v>950.69606399999998</v>
      </c>
      <c r="M573" s="6">
        <f t="shared" si="211"/>
        <v>5242880</v>
      </c>
      <c r="N573" s="13">
        <f t="shared" si="212"/>
        <v>1.1910217117240454</v>
      </c>
      <c r="O573" s="13"/>
      <c r="P573" s="7">
        <f t="shared" si="213"/>
        <v>8.868759780033722E-2</v>
      </c>
      <c r="Q573" s="7">
        <f t="shared" si="214"/>
        <v>-1.0450463971756396E-2</v>
      </c>
      <c r="R573" s="6">
        <f t="shared" si="215"/>
        <v>7.8237133828580829E-2</v>
      </c>
      <c r="S573" s="6">
        <f t="shared" si="216"/>
        <v>8.868759780033722E-2</v>
      </c>
      <c r="T573" s="7">
        <f t="shared" si="217"/>
        <v>5.7596997679182631E-2</v>
      </c>
      <c r="U573" s="7">
        <f t="shared" si="218"/>
        <v>0.68776647371401289</v>
      </c>
      <c r="V573" s="7">
        <f t="shared" si="219"/>
        <v>7.0304286111335275</v>
      </c>
      <c r="W573" s="6">
        <f t="shared" si="220"/>
        <v>7.7757920825267233</v>
      </c>
      <c r="X573" s="6">
        <v>2.7480999999999998E-2</v>
      </c>
      <c r="Y573" s="6">
        <v>7.7610924166758268</v>
      </c>
      <c r="Z573" s="6">
        <f t="shared" si="221"/>
        <v>222.72332811883567</v>
      </c>
      <c r="AA573" s="6">
        <f t="shared" si="223"/>
        <v>184.69536708482528</v>
      </c>
      <c r="AB573" s="6">
        <f t="shared" si="222"/>
        <v>0.18940202051082505</v>
      </c>
    </row>
    <row r="574" spans="5:28">
      <c r="E574" s="12">
        <f t="shared" si="206"/>
        <v>2.8079379137047908</v>
      </c>
      <c r="F574" s="12">
        <f t="shared" si="207"/>
        <v>76696749</v>
      </c>
      <c r="G574" s="6">
        <v>18318143</v>
      </c>
      <c r="H574" s="6">
        <v>51131166</v>
      </c>
      <c r="I574" s="12">
        <f t="shared" si="208"/>
        <v>102262332</v>
      </c>
      <c r="J574" s="6">
        <v>26919963.671875</v>
      </c>
      <c r="K574" s="12">
        <f t="shared" si="209"/>
        <v>215359709.375</v>
      </c>
      <c r="L574" s="6">
        <f t="shared" si="210"/>
        <v>979.93685200000004</v>
      </c>
      <c r="M574" s="6">
        <f t="shared" si="211"/>
        <v>5242880</v>
      </c>
      <c r="N574" s="13">
        <f t="shared" si="212"/>
        <v>0.47484430721409165</v>
      </c>
      <c r="O574" s="13"/>
      <c r="P574" s="7">
        <f t="shared" si="213"/>
        <v>5.8397841911864347E-2</v>
      </c>
      <c r="Q574" s="7">
        <f t="shared" si="214"/>
        <v>-1.7259885944467847E-2</v>
      </c>
      <c r="R574" s="6">
        <f t="shared" si="215"/>
        <v>4.11379559673965E-2</v>
      </c>
      <c r="S574" s="6">
        <f t="shared" si="216"/>
        <v>5.8397841911864347E-2</v>
      </c>
      <c r="T574" s="7">
        <f t="shared" si="217"/>
        <v>3.7925712822206303E-2</v>
      </c>
      <c r="U574" s="7">
        <f t="shared" si="218"/>
        <v>1.1359085036621204</v>
      </c>
      <c r="V574" s="7">
        <f t="shared" si="219"/>
        <v>15.264019616581709</v>
      </c>
      <c r="W574" s="6">
        <f t="shared" si="220"/>
        <v>16.437853833066036</v>
      </c>
      <c r="X574" s="6">
        <v>5.9665000000000003E-2</v>
      </c>
      <c r="Y574" s="6">
        <v>16.221536615389205</v>
      </c>
      <c r="Z574" s="6">
        <f t="shared" si="221"/>
        <v>2.1237879630196193</v>
      </c>
      <c r="AA574" s="6">
        <f t="shared" si="223"/>
        <v>31.051779154619126</v>
      </c>
      <c r="AB574" s="6">
        <f t="shared" si="222"/>
        <v>1.3335186598266739</v>
      </c>
    </row>
    <row r="575" spans="5:28">
      <c r="E575" s="12">
        <f t="shared" si="206"/>
        <v>1.7827506260760593</v>
      </c>
      <c r="F575" s="12">
        <f t="shared" si="207"/>
        <v>118534713</v>
      </c>
      <c r="G575" s="6">
        <v>5363260</v>
      </c>
      <c r="H575" s="6">
        <v>79023142</v>
      </c>
      <c r="I575" s="12">
        <f t="shared" si="208"/>
        <v>158046284</v>
      </c>
      <c r="J575" s="6">
        <v>26414729.226562001</v>
      </c>
      <c r="K575" s="12">
        <f t="shared" si="209"/>
        <v>211317833.81249601</v>
      </c>
      <c r="L575" s="6">
        <f t="shared" si="210"/>
        <v>1055.5429039999999</v>
      </c>
      <c r="M575" s="6">
        <f t="shared" si="211"/>
        <v>5242880</v>
      </c>
      <c r="N575" s="13">
        <f t="shared" si="212"/>
        <v>0.74790793161468672</v>
      </c>
      <c r="O575" s="13"/>
      <c r="P575" s="7">
        <f t="shared" si="213"/>
        <v>9.0253778955379338E-2</v>
      </c>
      <c r="Q575" s="7">
        <f t="shared" si="214"/>
        <v>-1.6935952041450382E-2</v>
      </c>
      <c r="R575" s="6">
        <f t="shared" si="215"/>
        <v>7.3317826913928963E-2</v>
      </c>
      <c r="S575" s="6">
        <f t="shared" si="216"/>
        <v>9.0253778955379338E-2</v>
      </c>
      <c r="T575" s="7">
        <f t="shared" si="217"/>
        <v>5.8614133497374758E-2</v>
      </c>
      <c r="U575" s="7">
        <f t="shared" si="218"/>
        <v>1.1145897489353582</v>
      </c>
      <c r="V575" s="7">
        <f t="shared" si="219"/>
        <v>19.683972133395287</v>
      </c>
      <c r="W575" s="6">
        <f t="shared" si="220"/>
        <v>20.857176015828021</v>
      </c>
      <c r="X575" s="6">
        <v>7.6941999999999997E-2</v>
      </c>
      <c r="Y575" s="6">
        <v>19.821541566692314</v>
      </c>
      <c r="Z575" s="6">
        <f t="shared" si="221"/>
        <v>17.301056582073954</v>
      </c>
      <c r="AA575" s="6">
        <f t="shared" si="223"/>
        <v>4.7102662863858935</v>
      </c>
      <c r="AB575" s="6">
        <f t="shared" si="222"/>
        <v>5.2247926613133053</v>
      </c>
    </row>
    <row r="576" spans="5:28">
      <c r="E576" s="12">
        <f t="shared" si="206"/>
        <v>3.7090143402194111</v>
      </c>
      <c r="F576" s="12">
        <f t="shared" si="207"/>
        <v>83839093.5</v>
      </c>
      <c r="G576" s="6">
        <v>19458087</v>
      </c>
      <c r="H576" s="6">
        <v>55892729</v>
      </c>
      <c r="I576" s="12">
        <f t="shared" si="208"/>
        <v>111785458</v>
      </c>
      <c r="J576" s="6">
        <v>38870050.007812001</v>
      </c>
      <c r="K576" s="12">
        <f t="shared" si="209"/>
        <v>310960400.06249601</v>
      </c>
      <c r="L576" s="6">
        <f t="shared" si="210"/>
        <v>1059.8744879999999</v>
      </c>
      <c r="M576" s="6">
        <f t="shared" si="211"/>
        <v>5242880</v>
      </c>
      <c r="N576" s="13">
        <f t="shared" si="212"/>
        <v>0.35948454522676732</v>
      </c>
      <c r="O576" s="13"/>
      <c r="P576" s="7">
        <f t="shared" si="213"/>
        <v>6.3836110292588982E-2</v>
      </c>
      <c r="Q576" s="7">
        <f t="shared" si="214"/>
        <v>-2.4921750934289742E-2</v>
      </c>
      <c r="R576" s="6">
        <f t="shared" si="215"/>
        <v>3.891435935829924E-2</v>
      </c>
      <c r="S576" s="6">
        <f t="shared" si="216"/>
        <v>6.3836110292588982E-2</v>
      </c>
      <c r="T576" s="7">
        <f t="shared" si="217"/>
        <v>4.1457524925275553E-2</v>
      </c>
      <c r="U576" s="7">
        <f t="shared" si="218"/>
        <v>1.6401515574025376</v>
      </c>
      <c r="V576" s="7">
        <f t="shared" si="219"/>
        <v>20.068482675316385</v>
      </c>
      <c r="W576" s="6">
        <f t="shared" si="220"/>
        <v>21.750091757644199</v>
      </c>
      <c r="X576" s="6">
        <v>7.8445000000000001E-2</v>
      </c>
      <c r="Y576" s="6">
        <v>21.634150437500001</v>
      </c>
      <c r="Z576" s="6">
        <f t="shared" si="221"/>
        <v>18.623098613564942</v>
      </c>
      <c r="AA576" s="6">
        <f t="shared" si="223"/>
        <v>50.392811067245532</v>
      </c>
      <c r="AB576" s="6">
        <f t="shared" si="222"/>
        <v>0.53591806379985818</v>
      </c>
    </row>
    <row r="577" spans="5:28">
      <c r="E577" s="12">
        <f t="shared" si="206"/>
        <v>1.1155853978843771</v>
      </c>
      <c r="F577" s="12">
        <f t="shared" si="207"/>
        <v>130633488</v>
      </c>
      <c r="G577" s="6">
        <v>1470152</v>
      </c>
      <c r="H577" s="6">
        <v>87088992</v>
      </c>
      <c r="I577" s="12">
        <f t="shared" si="208"/>
        <v>174177984</v>
      </c>
      <c r="J577" s="6">
        <v>18216601.460937999</v>
      </c>
      <c r="K577" s="12">
        <f t="shared" si="209"/>
        <v>145732811.68750399</v>
      </c>
      <c r="L577" s="6">
        <f t="shared" si="210"/>
        <v>1074.4709439999999</v>
      </c>
      <c r="M577" s="6">
        <f t="shared" si="211"/>
        <v>5242880</v>
      </c>
      <c r="N577" s="13">
        <f t="shared" si="212"/>
        <v>1.1951871509450542</v>
      </c>
      <c r="O577" s="13"/>
      <c r="P577" s="7">
        <f t="shared" si="213"/>
        <v>9.946593408567328E-2</v>
      </c>
      <c r="Q577" s="7">
        <f t="shared" si="214"/>
        <v>-1.1679676367472485E-2</v>
      </c>
      <c r="R577" s="6">
        <f t="shared" si="215"/>
        <v>8.7786257718200797E-2</v>
      </c>
      <c r="S577" s="6">
        <f t="shared" si="216"/>
        <v>9.946593408567328E-2</v>
      </c>
      <c r="T577" s="7">
        <f t="shared" si="217"/>
        <v>6.4596846873537409E-2</v>
      </c>
      <c r="U577" s="7">
        <f t="shared" si="218"/>
        <v>0.76866346327658452</v>
      </c>
      <c r="V577" s="7">
        <f t="shared" si="219"/>
        <v>5.6550934991123549</v>
      </c>
      <c r="W577" s="6">
        <f t="shared" si="220"/>
        <v>6.4883538092624766</v>
      </c>
      <c r="X577" s="6">
        <v>2.2105E-2</v>
      </c>
      <c r="Y577" s="6">
        <v>6.7366215555653799</v>
      </c>
      <c r="Z577" s="6">
        <f t="shared" si="221"/>
        <v>349.97029670062557</v>
      </c>
      <c r="AA577" s="6">
        <f t="shared" si="223"/>
        <v>297.13303649943816</v>
      </c>
      <c r="AB577" s="6">
        <f t="shared" si="222"/>
        <v>3.6853450094402258</v>
      </c>
    </row>
    <row r="578" spans="5:28">
      <c r="E578" s="12">
        <f t="shared" si="206"/>
        <v>1.1155182438748019</v>
      </c>
      <c r="F578" s="12">
        <f t="shared" si="207"/>
        <v>130633488</v>
      </c>
      <c r="G578" s="6">
        <v>1470152</v>
      </c>
      <c r="H578" s="6">
        <v>87088992</v>
      </c>
      <c r="I578" s="12">
        <f t="shared" si="208"/>
        <v>174177984</v>
      </c>
      <c r="J578" s="6">
        <v>18215504.890625</v>
      </c>
      <c r="K578" s="12">
        <f t="shared" si="209"/>
        <v>145724039.125</v>
      </c>
      <c r="L578" s="6">
        <f t="shared" si="210"/>
        <v>1074.4709439999999</v>
      </c>
      <c r="M578" s="6">
        <f t="shared" si="211"/>
        <v>5242880</v>
      </c>
      <c r="N578" s="13">
        <f t="shared" si="212"/>
        <v>1.1952591010093578</v>
      </c>
      <c r="O578" s="13"/>
      <c r="P578" s="7">
        <f t="shared" si="213"/>
        <v>9.946593408567328E-2</v>
      </c>
      <c r="Q578" s="7">
        <f t="shared" si="214"/>
        <v>-1.1678973295255777E-2</v>
      </c>
      <c r="R578" s="6">
        <f t="shared" si="215"/>
        <v>8.7786960790417506E-2</v>
      </c>
      <c r="S578" s="6">
        <f t="shared" si="216"/>
        <v>9.946593408567328E-2</v>
      </c>
      <c r="T578" s="7">
        <f t="shared" si="217"/>
        <v>6.4596846873537409E-2</v>
      </c>
      <c r="U578" s="7">
        <f t="shared" si="218"/>
        <v>0.76861719265160955</v>
      </c>
      <c r="V578" s="7">
        <f t="shared" si="219"/>
        <v>5.6730015083834644</v>
      </c>
      <c r="W578" s="6">
        <f t="shared" si="220"/>
        <v>6.506215547908611</v>
      </c>
      <c r="X578" s="6">
        <v>2.2175E-2</v>
      </c>
      <c r="Y578" s="6">
        <v>6.7584472222271499</v>
      </c>
      <c r="Z578" s="6">
        <f t="shared" si="221"/>
        <v>348.54987186323916</v>
      </c>
      <c r="AA578" s="6">
        <f t="shared" si="223"/>
        <v>295.88257402668552</v>
      </c>
      <c r="AB578" s="6">
        <f t="shared" si="222"/>
        <v>3.7320950511975668</v>
      </c>
    </row>
    <row r="579" spans="5:28">
      <c r="E579" s="12">
        <f t="shared" si="206"/>
        <v>1.1758597674467135</v>
      </c>
      <c r="F579" s="12">
        <f t="shared" si="207"/>
        <v>124516116</v>
      </c>
      <c r="G579" s="6">
        <v>4802000</v>
      </c>
      <c r="H579" s="6">
        <v>83010744</v>
      </c>
      <c r="I579" s="12">
        <f t="shared" si="208"/>
        <v>166021488</v>
      </c>
      <c r="J579" s="6">
        <v>18301686.400391001</v>
      </c>
      <c r="K579" s="12">
        <f t="shared" si="209"/>
        <v>146413491.20312801</v>
      </c>
      <c r="L579" s="6">
        <f t="shared" si="210"/>
        <v>1092.1689280000001</v>
      </c>
      <c r="M579" s="6">
        <f t="shared" si="211"/>
        <v>5242880</v>
      </c>
      <c r="N579" s="13">
        <f t="shared" si="212"/>
        <v>1.1339220630267512</v>
      </c>
      <c r="O579" s="13"/>
      <c r="P579" s="7">
        <f t="shared" si="213"/>
        <v>9.4808092291465473E-2</v>
      </c>
      <c r="Q579" s="7">
        <f t="shared" si="214"/>
        <v>-1.1734229054409616E-2</v>
      </c>
      <c r="R579" s="6">
        <f t="shared" si="215"/>
        <v>8.3073863237055859E-2</v>
      </c>
      <c r="S579" s="6">
        <f t="shared" si="216"/>
        <v>9.4808092291465473E-2</v>
      </c>
      <c r="T579" s="7">
        <f t="shared" si="217"/>
        <v>6.1571872585531977E-2</v>
      </c>
      <c r="U579" s="7">
        <f t="shared" si="218"/>
        <v>0.77225368752191725</v>
      </c>
      <c r="V579" s="7">
        <f t="shared" si="219"/>
        <v>6.1306790596122358</v>
      </c>
      <c r="W579" s="6">
        <f t="shared" si="220"/>
        <v>6.9645046197196852</v>
      </c>
      <c r="X579" s="6">
        <v>2.3963999999999999E-2</v>
      </c>
      <c r="Y579" s="6">
        <v>7.2824199599999995</v>
      </c>
      <c r="Z579" s="6">
        <f t="shared" si="221"/>
        <v>295.62715861903473</v>
      </c>
      <c r="AA579" s="6">
        <f t="shared" si="223"/>
        <v>246.66108845374671</v>
      </c>
      <c r="AB579" s="6">
        <f t="shared" si="222"/>
        <v>4.3655178090047189</v>
      </c>
    </row>
    <row r="580" spans="5:28">
      <c r="E580" s="12">
        <f t="shared" si="206"/>
        <v>1.1180765760527827</v>
      </c>
      <c r="F580" s="12">
        <f t="shared" si="207"/>
        <v>133959030</v>
      </c>
      <c r="G580" s="6">
        <v>1102824</v>
      </c>
      <c r="H580" s="6">
        <v>89306020</v>
      </c>
      <c r="I580" s="12">
        <f t="shared" si="208"/>
        <v>178612040</v>
      </c>
      <c r="J580" s="6">
        <v>18722056.699219</v>
      </c>
      <c r="K580" s="12">
        <f t="shared" si="209"/>
        <v>149776453.593752</v>
      </c>
      <c r="L580" s="6">
        <f t="shared" si="210"/>
        <v>1093.7287200000001</v>
      </c>
      <c r="M580" s="6">
        <f t="shared" si="211"/>
        <v>5242880</v>
      </c>
      <c r="N580" s="13">
        <f t="shared" si="212"/>
        <v>1.1925241632737584</v>
      </c>
      <c r="O580" s="13"/>
      <c r="P580" s="7">
        <f t="shared" si="213"/>
        <v>0.1019980424021192</v>
      </c>
      <c r="Q580" s="7">
        <f t="shared" si="214"/>
        <v>-1.2003751833141797E-2</v>
      </c>
      <c r="R580" s="6">
        <f t="shared" si="215"/>
        <v>8.9994290568977398E-2</v>
      </c>
      <c r="S580" s="6">
        <f t="shared" si="216"/>
        <v>0.1019980424021192</v>
      </c>
      <c r="T580" s="7">
        <f t="shared" si="217"/>
        <v>6.6241291423203855E-2</v>
      </c>
      <c r="U580" s="7">
        <f t="shared" si="218"/>
        <v>0.78999153453188875</v>
      </c>
      <c r="V580" s="7">
        <f t="shared" si="219"/>
        <v>7.8831056811421902</v>
      </c>
      <c r="W580" s="6">
        <f t="shared" si="220"/>
        <v>8.7393385070972833</v>
      </c>
      <c r="X580" s="6">
        <v>3.0814000000000001E-2</v>
      </c>
      <c r="Y580" s="6">
        <v>8.6845703538319317</v>
      </c>
      <c r="Z580" s="6">
        <f t="shared" si="221"/>
        <v>231.01201532459012</v>
      </c>
      <c r="AA580" s="6">
        <f t="shared" si="223"/>
        <v>192.05650213856492</v>
      </c>
      <c r="AB580" s="6">
        <f t="shared" si="222"/>
        <v>0.63063745279219341</v>
      </c>
    </row>
    <row r="581" spans="5:28">
      <c r="E581" s="12">
        <f t="shared" si="206"/>
        <v>3.6816672697918498</v>
      </c>
      <c r="F581" s="12">
        <f t="shared" si="207"/>
        <v>91183392</v>
      </c>
      <c r="G581" s="6">
        <v>21198119</v>
      </c>
      <c r="H581" s="6">
        <v>60788928</v>
      </c>
      <c r="I581" s="12">
        <f t="shared" si="208"/>
        <v>121577856</v>
      </c>
      <c r="J581" s="6">
        <v>41963363.734375</v>
      </c>
      <c r="K581" s="12">
        <f t="shared" si="209"/>
        <v>335706909.875</v>
      </c>
      <c r="L581" s="6">
        <f t="shared" si="210"/>
        <v>1153.4295159999999</v>
      </c>
      <c r="M581" s="6">
        <f t="shared" si="211"/>
        <v>5242880</v>
      </c>
      <c r="N581" s="13">
        <f t="shared" si="212"/>
        <v>0.36215476185840006</v>
      </c>
      <c r="O581" s="13"/>
      <c r="P581" s="7">
        <f t="shared" si="213"/>
        <v>6.9428148916762508E-2</v>
      </c>
      <c r="Q581" s="7">
        <f t="shared" si="214"/>
        <v>-2.6905046408299403E-2</v>
      </c>
      <c r="R581" s="6">
        <f t="shared" si="215"/>
        <v>4.2523102508463105E-2</v>
      </c>
      <c r="S581" s="6">
        <f t="shared" si="216"/>
        <v>6.9428148916762508E-2</v>
      </c>
      <c r="T581" s="7">
        <f t="shared" si="217"/>
        <v>4.5089201096993874E-2</v>
      </c>
      <c r="U581" s="7">
        <f t="shared" si="218"/>
        <v>1.7706763013927638</v>
      </c>
      <c r="V581" s="7">
        <f t="shared" si="219"/>
        <v>21.428212236401308</v>
      </c>
      <c r="W581" s="6">
        <f t="shared" si="220"/>
        <v>23.243977738891065</v>
      </c>
      <c r="X581" s="6">
        <v>8.3760000000000001E-2</v>
      </c>
      <c r="Y581" s="6">
        <v>23.082394666685278</v>
      </c>
      <c r="Z581" s="6">
        <f t="shared" si="221"/>
        <v>17.11061495133416</v>
      </c>
      <c r="AA581" s="6">
        <f t="shared" si="223"/>
        <v>49.232208084451877</v>
      </c>
      <c r="AB581" s="6">
        <f t="shared" si="222"/>
        <v>0.70002733485446655</v>
      </c>
    </row>
    <row r="582" spans="5:28">
      <c r="E582" s="12">
        <f t="shared" ref="E582:E602" si="224">K582/F582</f>
        <v>2.408995087316939</v>
      </c>
      <c r="F582" s="12">
        <f t="shared" ref="F582:F602" si="225">H582*1.5</f>
        <v>85394272.5</v>
      </c>
      <c r="G582" s="6">
        <v>23947347</v>
      </c>
      <c r="H582" s="6">
        <v>56929515</v>
      </c>
      <c r="I582" s="12">
        <f t="shared" ref="I582:I602" si="226">2*H582</f>
        <v>113859030</v>
      </c>
      <c r="J582" s="6">
        <v>25714297.867187999</v>
      </c>
      <c r="K582" s="12">
        <f t="shared" ref="K582:K602" si="227">J582*8</f>
        <v>205714382.93750399</v>
      </c>
      <c r="L582" s="6">
        <f t="shared" ref="L582:L602" si="228">((H582+2*G582)*8+(G582+H582)*4)/1000000</f>
        <v>1162.10112</v>
      </c>
      <c r="M582" s="6">
        <f t="shared" ref="M582:M602" si="229">40*2^20/8</f>
        <v>5242880</v>
      </c>
      <c r="N582" s="13">
        <f t="shared" ref="N582:N602" si="230">I582/K582</f>
        <v>0.55348113425102785</v>
      </c>
      <c r="O582" s="13"/>
      <c r="P582" s="7">
        <f t="shared" ref="P582:P602" si="231">$B$32*I582</f>
        <v>6.5020242587253141E-2</v>
      </c>
      <c r="Q582" s="7">
        <f t="shared" ref="Q582:Q602" si="232">$C$32*K582</f>
        <v>-1.6486866540367247E-2</v>
      </c>
      <c r="R582" s="6">
        <f t="shared" ref="R582:R602" si="233">P582+Q582</f>
        <v>4.8533376046885894E-2</v>
      </c>
      <c r="S582" s="6">
        <f t="shared" ref="S582:S602" si="234">MAX(P582,Q582)</f>
        <v>6.5020242587253141E-2</v>
      </c>
      <c r="T582" s="7">
        <f t="shared" ref="T582:T602" si="235">$D$32*I582</f>
        <v>4.2226544119832628E-2</v>
      </c>
      <c r="U582" s="7">
        <f t="shared" ref="U582:U602" si="236">$E$32*K582</f>
        <v>1.0850345107841348</v>
      </c>
      <c r="V582" s="7">
        <f t="shared" ref="V582:V602" si="237">X582*$F$32</f>
        <v>11.878382549526613</v>
      </c>
      <c r="W582" s="6">
        <f t="shared" ref="W582:W602" si="238">SUM(T582:V582)</f>
        <v>13.005643604430581</v>
      </c>
      <c r="X582" s="6">
        <v>4.6431E-2</v>
      </c>
      <c r="Y582" s="6">
        <v>13.67160795</v>
      </c>
      <c r="Z582" s="6">
        <f t="shared" ref="Z582:Z602" si="239">ABS(S582-X582)/ABS(X582)*100</f>
        <v>40.036274444343519</v>
      </c>
      <c r="AA582" s="6">
        <f t="shared" si="223"/>
        <v>4.527957715504499</v>
      </c>
      <c r="AB582" s="6">
        <f t="shared" ref="AB582:AB602" si="240">ABS(W582-Y582)/ABS(Y582)*100</f>
        <v>4.871148646194313</v>
      </c>
    </row>
    <row r="583" spans="5:28">
      <c r="E583" s="12">
        <f t="shared" si="224"/>
        <v>1.188732679827383</v>
      </c>
      <c r="F583" s="12">
        <f t="shared" si="225"/>
        <v>145268688</v>
      </c>
      <c r="G583" s="6">
        <v>3542400</v>
      </c>
      <c r="H583" s="6">
        <v>96845792</v>
      </c>
      <c r="I583" s="12">
        <f t="shared" si="226"/>
        <v>193691584</v>
      </c>
      <c r="J583" s="6">
        <v>21585704.597656</v>
      </c>
      <c r="K583" s="12">
        <f t="shared" si="227"/>
        <v>172685636.781248</v>
      </c>
      <c r="L583" s="6">
        <f t="shared" si="228"/>
        <v>1232.9975039999999</v>
      </c>
      <c r="M583" s="6">
        <f t="shared" si="229"/>
        <v>5242880</v>
      </c>
      <c r="N583" s="13">
        <f t="shared" si="230"/>
        <v>1.1216427006338783</v>
      </c>
      <c r="O583" s="13"/>
      <c r="P583" s="7">
        <f t="shared" si="231"/>
        <v>0.11060935420571666</v>
      </c>
      <c r="Q583" s="7">
        <f t="shared" si="232"/>
        <v>-1.3839795771186797E-2</v>
      </c>
      <c r="R583" s="6">
        <f t="shared" si="233"/>
        <v>9.6769558434529862E-2</v>
      </c>
      <c r="S583" s="6">
        <f t="shared" si="234"/>
        <v>0.11060935420571666</v>
      </c>
      <c r="T583" s="7">
        <f t="shared" si="235"/>
        <v>7.1833794978020338E-2</v>
      </c>
      <c r="U583" s="7">
        <f t="shared" si="236"/>
        <v>0.91082535284521726</v>
      </c>
      <c r="V583" s="7">
        <f t="shared" si="237"/>
        <v>7.1207361436006922</v>
      </c>
      <c r="W583" s="6">
        <f t="shared" si="238"/>
        <v>8.1033952914239293</v>
      </c>
      <c r="X583" s="6">
        <v>2.7834000000000001E-2</v>
      </c>
      <c r="Y583" s="6">
        <v>8.4536497000092794</v>
      </c>
      <c r="Z583" s="6">
        <f t="shared" si="239"/>
        <v>297.38935907780649</v>
      </c>
      <c r="AA583" s="6">
        <f t="shared" ref="AA583:AA602" si="241">ABS(R583-X583)/ABS(X583)*100</f>
        <v>247.66673289692412</v>
      </c>
      <c r="AB583" s="6">
        <f t="shared" si="240"/>
        <v>4.1432330533516852</v>
      </c>
    </row>
    <row r="584" spans="5:28">
      <c r="E584" s="12">
        <f t="shared" si="224"/>
        <v>1.3259373679230195</v>
      </c>
      <c r="F584" s="12">
        <f t="shared" si="225"/>
        <v>148799326.5</v>
      </c>
      <c r="G584" s="6">
        <v>5154859</v>
      </c>
      <c r="H584" s="6">
        <v>99199551</v>
      </c>
      <c r="I584" s="12">
        <f t="shared" si="226"/>
        <v>198399102</v>
      </c>
      <c r="J584" s="6">
        <v>24662323.416016001</v>
      </c>
      <c r="K584" s="12">
        <f t="shared" si="227"/>
        <v>197298587.32812801</v>
      </c>
      <c r="L584" s="6">
        <f t="shared" si="228"/>
        <v>1293.491792</v>
      </c>
      <c r="M584" s="6">
        <f t="shared" si="229"/>
        <v>5242880</v>
      </c>
      <c r="N584" s="13">
        <f t="shared" si="230"/>
        <v>1.0055779146053474</v>
      </c>
      <c r="O584" s="13"/>
      <c r="P584" s="7">
        <f t="shared" si="231"/>
        <v>0.11329762550351237</v>
      </c>
      <c r="Q584" s="7">
        <f t="shared" si="232"/>
        <v>-1.5812387211010179E-2</v>
      </c>
      <c r="R584" s="6">
        <f t="shared" si="233"/>
        <v>9.7485238292502191E-2</v>
      </c>
      <c r="S584" s="6">
        <f t="shared" si="234"/>
        <v>0.11329762550351237</v>
      </c>
      <c r="T584" s="7">
        <f t="shared" si="235"/>
        <v>7.3579657528596312E-2</v>
      </c>
      <c r="U584" s="7">
        <f t="shared" si="236"/>
        <v>1.0406456423856978</v>
      </c>
      <c r="V584" s="7">
        <f t="shared" si="237"/>
        <v>9.4638712423733704</v>
      </c>
      <c r="W584" s="6">
        <f t="shared" si="238"/>
        <v>10.578096542287664</v>
      </c>
      <c r="X584" s="6">
        <v>3.6992999999999998E-2</v>
      </c>
      <c r="Y584" s="6">
        <v>10.998236505884529</v>
      </c>
      <c r="Z584" s="6">
        <f t="shared" si="239"/>
        <v>206.26774120377468</v>
      </c>
      <c r="AA584" s="6">
        <f t="shared" si="241"/>
        <v>163.52347279891384</v>
      </c>
      <c r="AB584" s="6">
        <f t="shared" si="240"/>
        <v>3.8200666386113107</v>
      </c>
    </row>
    <row r="585" spans="5:28">
      <c r="E585" s="12">
        <f t="shared" si="224"/>
        <v>1.0855381234148218</v>
      </c>
      <c r="F585" s="12">
        <f t="shared" si="225"/>
        <v>166319958</v>
      </c>
      <c r="G585" s="6">
        <v>1504002</v>
      </c>
      <c r="H585" s="6">
        <v>110879972</v>
      </c>
      <c r="I585" s="12">
        <f t="shared" si="226"/>
        <v>221759944</v>
      </c>
      <c r="J585" s="6">
        <v>22568331.886719</v>
      </c>
      <c r="K585" s="12">
        <f t="shared" si="227"/>
        <v>180546655.093752</v>
      </c>
      <c r="L585" s="6">
        <f t="shared" si="228"/>
        <v>1360.6397039999999</v>
      </c>
      <c r="M585" s="6">
        <f t="shared" si="229"/>
        <v>5242880</v>
      </c>
      <c r="N585" s="13">
        <f t="shared" si="230"/>
        <v>1.2282694679934518</v>
      </c>
      <c r="O585" s="13"/>
      <c r="P585" s="7">
        <f t="shared" si="231"/>
        <v>0.12663804842721452</v>
      </c>
      <c r="Q585" s="7">
        <f t="shared" si="232"/>
        <v>-1.4469812777965607E-2</v>
      </c>
      <c r="R585" s="6">
        <f t="shared" si="233"/>
        <v>0.11216823564924891</v>
      </c>
      <c r="S585" s="6">
        <f t="shared" si="234"/>
        <v>0.12663804842721452</v>
      </c>
      <c r="T585" s="7">
        <f t="shared" si="235"/>
        <v>8.224342030076677E-2</v>
      </c>
      <c r="U585" s="7">
        <f t="shared" si="236"/>
        <v>0.95228806457774673</v>
      </c>
      <c r="V585" s="7">
        <f t="shared" si="237"/>
        <v>7.0721286898648241</v>
      </c>
      <c r="W585" s="6">
        <f t="shared" si="238"/>
        <v>8.1066601747433378</v>
      </c>
      <c r="X585" s="6">
        <v>2.7643999999999998E-2</v>
      </c>
      <c r="Y585" s="6">
        <v>8.352404233342547</v>
      </c>
      <c r="Z585" s="6">
        <f t="shared" si="239"/>
        <v>358.10319934602273</v>
      </c>
      <c r="AA585" s="6">
        <f t="shared" si="241"/>
        <v>305.75978747376979</v>
      </c>
      <c r="AB585" s="6">
        <f t="shared" si="240"/>
        <v>2.9421954653272926</v>
      </c>
    </row>
    <row r="586" spans="5:28">
      <c r="E586" s="12">
        <f t="shared" si="224"/>
        <v>1.1449589349518605</v>
      </c>
      <c r="F586" s="12">
        <f t="shared" si="225"/>
        <v>169586280</v>
      </c>
      <c r="G586" s="6">
        <v>1139905</v>
      </c>
      <c r="H586" s="6">
        <v>113057520</v>
      </c>
      <c r="I586" s="12">
        <f t="shared" si="226"/>
        <v>226115040</v>
      </c>
      <c r="J586" s="6">
        <v>24271165.816406</v>
      </c>
      <c r="K586" s="12">
        <f t="shared" si="227"/>
        <v>194169326.531248</v>
      </c>
      <c r="L586" s="6">
        <f t="shared" si="228"/>
        <v>1379.4883400000001</v>
      </c>
      <c r="M586" s="6">
        <f t="shared" si="229"/>
        <v>5242880</v>
      </c>
      <c r="N586" s="13">
        <f t="shared" si="230"/>
        <v>1.1645250258598951</v>
      </c>
      <c r="O586" s="13"/>
      <c r="P586" s="7">
        <f t="shared" si="231"/>
        <v>0.12912506591200054</v>
      </c>
      <c r="Q586" s="7">
        <f t="shared" si="232"/>
        <v>-1.5561594318498441E-2</v>
      </c>
      <c r="R586" s="6">
        <f t="shared" si="233"/>
        <v>0.11356347159350211</v>
      </c>
      <c r="S586" s="6">
        <f t="shared" si="234"/>
        <v>0.12912506591200054</v>
      </c>
      <c r="T586" s="7">
        <f t="shared" si="235"/>
        <v>8.3858581200961568E-2</v>
      </c>
      <c r="U586" s="7">
        <f t="shared" si="236"/>
        <v>1.0241404476133411</v>
      </c>
      <c r="V586" s="7">
        <f t="shared" si="237"/>
        <v>19.372372772077991</v>
      </c>
      <c r="W586" s="6">
        <f t="shared" si="238"/>
        <v>20.480371800892293</v>
      </c>
      <c r="X586" s="6">
        <v>7.5724E-2</v>
      </c>
      <c r="Y586" s="6">
        <v>19.084551444461272</v>
      </c>
      <c r="Z586" s="6">
        <f t="shared" si="239"/>
        <v>70.520661761133255</v>
      </c>
      <c r="AA586" s="6">
        <f t="shared" si="241"/>
        <v>49.970249317920484</v>
      </c>
      <c r="AB586" s="6">
        <f t="shared" si="240"/>
        <v>7.3138756260164346</v>
      </c>
    </row>
    <row r="587" spans="5:28">
      <c r="E587" s="12">
        <f t="shared" si="224"/>
        <v>1.0932306874926701</v>
      </c>
      <c r="F587" s="12">
        <f t="shared" si="225"/>
        <v>176109066</v>
      </c>
      <c r="G587" s="6">
        <v>1564794</v>
      </c>
      <c r="H587" s="6">
        <v>117406044</v>
      </c>
      <c r="I587" s="12">
        <f t="shared" si="226"/>
        <v>234812088</v>
      </c>
      <c r="J587" s="6">
        <v>24065979.412108999</v>
      </c>
      <c r="K587" s="12">
        <f t="shared" si="227"/>
        <v>192527835.29687199</v>
      </c>
      <c r="L587" s="6">
        <f t="shared" si="228"/>
        <v>1440.168408</v>
      </c>
      <c r="M587" s="6">
        <f t="shared" si="229"/>
        <v>5242880</v>
      </c>
      <c r="N587" s="13">
        <f t="shared" si="230"/>
        <v>1.2196266978119137</v>
      </c>
      <c r="O587" s="13"/>
      <c r="P587" s="7">
        <f t="shared" si="231"/>
        <v>0.13409159487990924</v>
      </c>
      <c r="Q587" s="7">
        <f t="shared" si="232"/>
        <v>-1.5430037902647043E-2</v>
      </c>
      <c r="R587" s="6">
        <f t="shared" si="233"/>
        <v>0.11866155697726219</v>
      </c>
      <c r="S587" s="6">
        <f t="shared" si="234"/>
        <v>0.13409159487990924</v>
      </c>
      <c r="T587" s="7">
        <f t="shared" si="235"/>
        <v>8.7084028326976107E-2</v>
      </c>
      <c r="U587" s="7">
        <f t="shared" si="236"/>
        <v>1.0154824499905462</v>
      </c>
      <c r="V587" s="7">
        <f t="shared" si="237"/>
        <v>7.8859197968847932</v>
      </c>
      <c r="W587" s="6">
        <f t="shared" si="238"/>
        <v>8.988486275202316</v>
      </c>
      <c r="X587" s="6">
        <v>3.0825000000000002E-2</v>
      </c>
      <c r="Y587" s="6">
        <v>9.2734810714329754</v>
      </c>
      <c r="Z587" s="6">
        <f t="shared" si="239"/>
        <v>335.00922913190345</v>
      </c>
      <c r="AA587" s="6">
        <f t="shared" si="241"/>
        <v>284.95233407059908</v>
      </c>
      <c r="AB587" s="6">
        <f t="shared" si="240"/>
        <v>3.0732234641486236</v>
      </c>
    </row>
    <row r="588" spans="5:28">
      <c r="E588" s="12">
        <f t="shared" si="224"/>
        <v>1.6957808666998604</v>
      </c>
      <c r="F588" s="12">
        <f t="shared" si="225"/>
        <v>142638511.5</v>
      </c>
      <c r="G588" s="6">
        <v>16777216</v>
      </c>
      <c r="H588" s="6">
        <v>95092341</v>
      </c>
      <c r="I588" s="12">
        <f t="shared" si="226"/>
        <v>190184682</v>
      </c>
      <c r="J588" s="6">
        <v>30235457.332031</v>
      </c>
      <c r="K588" s="12">
        <f t="shared" si="227"/>
        <v>241883658.656248</v>
      </c>
      <c r="L588" s="6">
        <f t="shared" si="228"/>
        <v>1476.6524119999999</v>
      </c>
      <c r="M588" s="6">
        <f t="shared" si="229"/>
        <v>5242880</v>
      </c>
      <c r="N588" s="13">
        <f t="shared" si="230"/>
        <v>0.78626511214748984</v>
      </c>
      <c r="O588" s="13"/>
      <c r="P588" s="7">
        <f t="shared" si="231"/>
        <v>0.10860670567823734</v>
      </c>
      <c r="Q588" s="7">
        <f t="shared" si="232"/>
        <v>-1.9385633331106614E-2</v>
      </c>
      <c r="R588" s="6">
        <f t="shared" si="233"/>
        <v>8.9221072347130725E-2</v>
      </c>
      <c r="S588" s="6">
        <f t="shared" si="234"/>
        <v>0.10860670567823734</v>
      </c>
      <c r="T588" s="7">
        <f t="shared" si="235"/>
        <v>7.0533201146973923E-2</v>
      </c>
      <c r="U588" s="7">
        <f t="shared" si="236"/>
        <v>1.2758083002708256</v>
      </c>
      <c r="V588" s="7">
        <f t="shared" si="237"/>
        <v>18.696984993853306</v>
      </c>
      <c r="W588" s="6">
        <f t="shared" si="238"/>
        <v>20.043326495271106</v>
      </c>
      <c r="X588" s="6">
        <v>7.3083999999999996E-2</v>
      </c>
      <c r="Y588" s="6">
        <v>19.751864549999997</v>
      </c>
      <c r="Z588" s="6">
        <f t="shared" si="239"/>
        <v>48.605311255866326</v>
      </c>
      <c r="AA588" s="6">
        <f t="shared" si="241"/>
        <v>22.080171237385379</v>
      </c>
      <c r="AB588" s="6">
        <f t="shared" si="240"/>
        <v>1.4756173754295485</v>
      </c>
    </row>
    <row r="589" spans="5:28">
      <c r="E589" s="12">
        <f t="shared" si="224"/>
        <v>1.1095978612708939</v>
      </c>
      <c r="F589" s="12">
        <f t="shared" si="225"/>
        <v>190809216</v>
      </c>
      <c r="G589" s="6">
        <v>2164760</v>
      </c>
      <c r="H589" s="6">
        <v>127206144</v>
      </c>
      <c r="I589" s="12">
        <f t="shared" si="226"/>
        <v>254412288</v>
      </c>
      <c r="J589" s="6">
        <v>26465187.248047002</v>
      </c>
      <c r="K589" s="12">
        <f t="shared" si="227"/>
        <v>211721497.98437601</v>
      </c>
      <c r="L589" s="6">
        <f t="shared" si="228"/>
        <v>1569.768928</v>
      </c>
      <c r="M589" s="6">
        <f t="shared" si="229"/>
        <v>5242880</v>
      </c>
      <c r="N589" s="13">
        <f t="shared" si="230"/>
        <v>1.2016365386701275</v>
      </c>
      <c r="O589" s="13"/>
      <c r="P589" s="7">
        <f t="shared" si="231"/>
        <v>0.14528446872363229</v>
      </c>
      <c r="Q589" s="7">
        <f t="shared" si="232"/>
        <v>-1.6968303485398448E-2</v>
      </c>
      <c r="R589" s="6">
        <f t="shared" si="233"/>
        <v>0.12831616523823386</v>
      </c>
      <c r="S589" s="6">
        <f t="shared" si="234"/>
        <v>0.14528446872363229</v>
      </c>
      <c r="T589" s="7">
        <f t="shared" si="235"/>
        <v>9.4353093503954544E-2</v>
      </c>
      <c r="U589" s="7">
        <f t="shared" si="236"/>
        <v>1.1167188638324432</v>
      </c>
      <c r="V589" s="7">
        <f t="shared" si="237"/>
        <v>8.2924316073389672</v>
      </c>
      <c r="W589" s="6">
        <f t="shared" si="238"/>
        <v>9.5035035646753645</v>
      </c>
      <c r="X589" s="6">
        <v>3.2413999999999998E-2</v>
      </c>
      <c r="Y589" s="6">
        <v>9.8207474142996052</v>
      </c>
      <c r="Z589" s="6">
        <f t="shared" si="239"/>
        <v>348.21518085898776</v>
      </c>
      <c r="AA589" s="6">
        <f t="shared" si="241"/>
        <v>295.86649360842188</v>
      </c>
      <c r="AB589" s="6">
        <f t="shared" si="240"/>
        <v>3.230343233981503</v>
      </c>
    </row>
    <row r="590" spans="5:28">
      <c r="E590" s="12">
        <f t="shared" si="224"/>
        <v>1.1097526899264236</v>
      </c>
      <c r="F590" s="12">
        <f t="shared" si="225"/>
        <v>190809216</v>
      </c>
      <c r="G590" s="6">
        <v>2164760</v>
      </c>
      <c r="H590" s="6">
        <v>127206144</v>
      </c>
      <c r="I590" s="12">
        <f t="shared" si="226"/>
        <v>254412288</v>
      </c>
      <c r="J590" s="6">
        <v>26468880.089844</v>
      </c>
      <c r="K590" s="12">
        <f t="shared" si="227"/>
        <v>211751040.718752</v>
      </c>
      <c r="L590" s="6">
        <f t="shared" si="228"/>
        <v>1569.768928</v>
      </c>
      <c r="M590" s="6">
        <f t="shared" si="229"/>
        <v>5242880</v>
      </c>
      <c r="N590" s="13">
        <f t="shared" si="230"/>
        <v>1.2014688907145006</v>
      </c>
      <c r="O590" s="13"/>
      <c r="P590" s="7">
        <f t="shared" si="231"/>
        <v>0.14528446872363229</v>
      </c>
      <c r="Q590" s="7">
        <f t="shared" si="232"/>
        <v>-1.6970671171662965E-2</v>
      </c>
      <c r="R590" s="6">
        <f t="shared" si="233"/>
        <v>0.12831379755196934</v>
      </c>
      <c r="S590" s="6">
        <f t="shared" si="234"/>
        <v>0.14528446872363229</v>
      </c>
      <c r="T590" s="7">
        <f t="shared" si="235"/>
        <v>9.4353093503954544E-2</v>
      </c>
      <c r="U590" s="7">
        <f t="shared" si="236"/>
        <v>1.1168746861229566</v>
      </c>
      <c r="V590" s="7">
        <f t="shared" si="237"/>
        <v>8.29345492215446</v>
      </c>
      <c r="W590" s="6">
        <f t="shared" si="238"/>
        <v>9.5046827017813715</v>
      </c>
      <c r="X590" s="6">
        <v>3.2418000000000002E-2</v>
      </c>
      <c r="Y590" s="6">
        <v>9.878629080010807</v>
      </c>
      <c r="Z590" s="6">
        <f t="shared" si="239"/>
        <v>348.1598763761869</v>
      </c>
      <c r="AA590" s="6">
        <f t="shared" si="241"/>
        <v>295.81034472197337</v>
      </c>
      <c r="AB590" s="6">
        <f t="shared" si="240"/>
        <v>3.7854076228664955</v>
      </c>
    </row>
    <row r="591" spans="5:28">
      <c r="E591" s="12">
        <f t="shared" si="224"/>
        <v>1.1668400189578574</v>
      </c>
      <c r="F591" s="12">
        <f t="shared" si="225"/>
        <v>190465827</v>
      </c>
      <c r="G591" s="6">
        <v>8388608</v>
      </c>
      <c r="H591" s="6">
        <v>126977218</v>
      </c>
      <c r="I591" s="12">
        <f t="shared" si="226"/>
        <v>253954436</v>
      </c>
      <c r="J591" s="6">
        <v>27780393.648437999</v>
      </c>
      <c r="K591" s="12">
        <f t="shared" si="227"/>
        <v>222243149.18750399</v>
      </c>
      <c r="L591" s="6">
        <f t="shared" si="228"/>
        <v>1691.4987759999999</v>
      </c>
      <c r="M591" s="6">
        <f t="shared" si="229"/>
        <v>5242880</v>
      </c>
      <c r="N591" s="13">
        <f t="shared" si="230"/>
        <v>1.1426873535964051</v>
      </c>
      <c r="O591" s="13"/>
      <c r="P591" s="7">
        <f t="shared" si="231"/>
        <v>0.145023008142868</v>
      </c>
      <c r="Q591" s="7">
        <f t="shared" si="232"/>
        <v>-1.7811555457833285E-2</v>
      </c>
      <c r="R591" s="6">
        <f t="shared" si="233"/>
        <v>0.12721145268503473</v>
      </c>
      <c r="S591" s="6">
        <f t="shared" si="234"/>
        <v>0.145023008142868</v>
      </c>
      <c r="T591" s="7">
        <f t="shared" si="235"/>
        <v>9.418329135757797E-2</v>
      </c>
      <c r="U591" s="7">
        <f t="shared" si="236"/>
        <v>1.1722150061186905</v>
      </c>
      <c r="V591" s="7">
        <f t="shared" si="237"/>
        <v>9.0210317559692328</v>
      </c>
      <c r="W591" s="6">
        <f t="shared" si="238"/>
        <v>10.287430053445501</v>
      </c>
      <c r="X591" s="6">
        <v>3.5262000000000002E-2</v>
      </c>
      <c r="Y591" s="6">
        <v>10.922404500000001</v>
      </c>
      <c r="Z591" s="6">
        <f t="shared" si="239"/>
        <v>311.27278130244457</v>
      </c>
      <c r="AA591" s="6">
        <f t="shared" si="241"/>
        <v>260.76074154907468</v>
      </c>
      <c r="AB591" s="6">
        <f t="shared" si="240"/>
        <v>5.8135042201971157</v>
      </c>
    </row>
    <row r="592" spans="5:28">
      <c r="E592" s="12">
        <f t="shared" si="224"/>
        <v>2.6194541662604385</v>
      </c>
      <c r="F592" s="12">
        <f t="shared" si="225"/>
        <v>131489494.5</v>
      </c>
      <c r="G592" s="6">
        <v>50912018</v>
      </c>
      <c r="H592" s="6">
        <v>87659663</v>
      </c>
      <c r="I592" s="12">
        <f t="shared" si="226"/>
        <v>175319326</v>
      </c>
      <c r="J592" s="6">
        <v>43053838.023437999</v>
      </c>
      <c r="K592" s="12">
        <f t="shared" si="227"/>
        <v>344430704.18750399</v>
      </c>
      <c r="L592" s="6">
        <f t="shared" si="228"/>
        <v>2070.1563160000001</v>
      </c>
      <c r="M592" s="6">
        <f t="shared" si="229"/>
        <v>5242880</v>
      </c>
      <c r="N592" s="13">
        <f t="shared" si="230"/>
        <v>0.50901189664135815</v>
      </c>
      <c r="O592" s="13"/>
      <c r="P592" s="7">
        <f t="shared" si="231"/>
        <v>0.10011770789504984</v>
      </c>
      <c r="Q592" s="7">
        <f t="shared" si="232"/>
        <v>-2.7604210125012216E-2</v>
      </c>
      <c r="R592" s="6">
        <f t="shared" si="233"/>
        <v>7.2513497770037627E-2</v>
      </c>
      <c r="S592" s="6">
        <f t="shared" si="234"/>
        <v>0.10011770789504984</v>
      </c>
      <c r="T592" s="7">
        <f t="shared" si="235"/>
        <v>6.502013282915127E-2</v>
      </c>
      <c r="U592" s="7">
        <f t="shared" si="236"/>
        <v>1.8166896999645343</v>
      </c>
      <c r="V592" s="7">
        <f t="shared" si="237"/>
        <v>27.203545226333965</v>
      </c>
      <c r="W592" s="6">
        <f t="shared" si="238"/>
        <v>29.08525505912765</v>
      </c>
      <c r="X592" s="6">
        <v>0.106335</v>
      </c>
      <c r="Y592" s="6">
        <v>29.215541250000001</v>
      </c>
      <c r="Z592" s="6">
        <f t="shared" si="239"/>
        <v>5.8468915267317056</v>
      </c>
      <c r="AA592" s="6">
        <f t="shared" si="241"/>
        <v>31.806556853305473</v>
      </c>
      <c r="AB592" s="6">
        <f t="shared" si="240"/>
        <v>0.4459482361031073</v>
      </c>
    </row>
    <row r="593" spans="5:28">
      <c r="E593" s="12">
        <f t="shared" si="224"/>
        <v>1.1171062815477339</v>
      </c>
      <c r="F593" s="12">
        <f t="shared" si="225"/>
        <v>291163966.5</v>
      </c>
      <c r="G593" s="6">
        <v>7414866</v>
      </c>
      <c r="H593" s="6">
        <v>194109311</v>
      </c>
      <c r="I593" s="12">
        <f t="shared" si="226"/>
        <v>388218622</v>
      </c>
      <c r="J593" s="6">
        <v>40657636.992187999</v>
      </c>
      <c r="K593" s="12">
        <f t="shared" si="227"/>
        <v>325261095.93750399</v>
      </c>
      <c r="L593" s="6">
        <f t="shared" si="228"/>
        <v>2477.6090519999998</v>
      </c>
      <c r="M593" s="6">
        <f t="shared" si="229"/>
        <v>5242880</v>
      </c>
      <c r="N593" s="13">
        <f t="shared" si="230"/>
        <v>1.1935599641298409</v>
      </c>
      <c r="O593" s="13"/>
      <c r="P593" s="7">
        <f t="shared" si="231"/>
        <v>0.2216958020749793</v>
      </c>
      <c r="Q593" s="7">
        <f t="shared" si="232"/>
        <v>-2.6067872371978742E-2</v>
      </c>
      <c r="R593" s="6">
        <f t="shared" si="233"/>
        <v>0.19562792970300055</v>
      </c>
      <c r="S593" s="6">
        <f t="shared" si="234"/>
        <v>0.2216958020749793</v>
      </c>
      <c r="T593" s="7">
        <f t="shared" si="235"/>
        <v>0.14397743218103673</v>
      </c>
      <c r="U593" s="7">
        <f t="shared" si="236"/>
        <v>1.7155801605514287</v>
      </c>
      <c r="V593" s="7">
        <f t="shared" si="237"/>
        <v>29.207963121178807</v>
      </c>
      <c r="W593" s="6">
        <f t="shared" si="238"/>
        <v>31.067520713911271</v>
      </c>
      <c r="X593" s="6">
        <v>0.11416999999999999</v>
      </c>
      <c r="Y593" s="6">
        <v>29.27509083337139</v>
      </c>
      <c r="Z593" s="6">
        <f t="shared" si="239"/>
        <v>94.180434505543758</v>
      </c>
      <c r="AA593" s="6">
        <f t="shared" si="241"/>
        <v>71.347928267496329</v>
      </c>
      <c r="AB593" s="6">
        <f t="shared" si="240"/>
        <v>6.1227133017010038</v>
      </c>
    </row>
    <row r="594" spans="5:28">
      <c r="E594" s="12">
        <f t="shared" si="224"/>
        <v>1.1908694571237091</v>
      </c>
      <c r="F594" s="12">
        <f t="shared" si="225"/>
        <v>344277168</v>
      </c>
      <c r="G594" s="6">
        <v>8345600</v>
      </c>
      <c r="H594" s="6">
        <v>229518112</v>
      </c>
      <c r="I594" s="12">
        <f t="shared" si="226"/>
        <v>459036224</v>
      </c>
      <c r="J594" s="6">
        <v>51248645.519530997</v>
      </c>
      <c r="K594" s="12">
        <f t="shared" si="227"/>
        <v>409989164.15624797</v>
      </c>
      <c r="L594" s="6">
        <f t="shared" si="228"/>
        <v>2921.1293439999999</v>
      </c>
      <c r="M594" s="6">
        <f t="shared" si="229"/>
        <v>5242880</v>
      </c>
      <c r="N594" s="13">
        <f t="shared" si="230"/>
        <v>1.1196301369200579</v>
      </c>
      <c r="O594" s="13"/>
      <c r="P594" s="7">
        <f t="shared" si="231"/>
        <v>0.26213684273277815</v>
      </c>
      <c r="Q594" s="7">
        <f t="shared" si="232"/>
        <v>-3.2858356989527049E-2</v>
      </c>
      <c r="R594" s="6">
        <f t="shared" si="233"/>
        <v>0.2292784857432511</v>
      </c>
      <c r="S594" s="6">
        <f t="shared" si="234"/>
        <v>0.26213684273277815</v>
      </c>
      <c r="T594" s="7">
        <f t="shared" si="235"/>
        <v>0.1702413358460666</v>
      </c>
      <c r="U594" s="7">
        <f t="shared" si="236"/>
        <v>2.1624758843051679</v>
      </c>
      <c r="V594" s="7">
        <f t="shared" si="237"/>
        <v>16.709963450871825</v>
      </c>
      <c r="W594" s="6">
        <f t="shared" si="238"/>
        <v>19.04268067102306</v>
      </c>
      <c r="X594" s="6">
        <v>6.5317E-2</v>
      </c>
      <c r="Y594" s="6">
        <v>19.885107479999999</v>
      </c>
      <c r="Z594" s="6">
        <f t="shared" si="239"/>
        <v>301.33019387414936</v>
      </c>
      <c r="AA594" s="6">
        <f t="shared" si="241"/>
        <v>251.02421382373822</v>
      </c>
      <c r="AB594" s="6">
        <f t="shared" si="240"/>
        <v>4.2364709862606116</v>
      </c>
    </row>
    <row r="595" spans="5:28">
      <c r="E595" s="12">
        <f t="shared" si="224"/>
        <v>1.1031956217527112</v>
      </c>
      <c r="F595" s="12">
        <f t="shared" si="225"/>
        <v>424610187</v>
      </c>
      <c r="G595" s="6">
        <v>2017169</v>
      </c>
      <c r="H595" s="6">
        <v>283073458</v>
      </c>
      <c r="I595" s="12">
        <f t="shared" si="226"/>
        <v>566146916</v>
      </c>
      <c r="J595" s="6">
        <v>58553512.40625</v>
      </c>
      <c r="K595" s="12">
        <f t="shared" si="227"/>
        <v>468428099.25</v>
      </c>
      <c r="L595" s="6">
        <f t="shared" si="228"/>
        <v>3437.2248760000002</v>
      </c>
      <c r="M595" s="6">
        <f t="shared" si="229"/>
        <v>5242880</v>
      </c>
      <c r="N595" s="13">
        <f t="shared" si="230"/>
        <v>1.2086100661050385</v>
      </c>
      <c r="O595" s="13"/>
      <c r="P595" s="7">
        <f t="shared" si="231"/>
        <v>0.32330338505734002</v>
      </c>
      <c r="Q595" s="7">
        <f t="shared" si="232"/>
        <v>-3.7541913432659064E-2</v>
      </c>
      <c r="R595" s="6">
        <f t="shared" si="233"/>
        <v>0.28576147162468096</v>
      </c>
      <c r="S595" s="6">
        <f t="shared" si="234"/>
        <v>0.32330338505734002</v>
      </c>
      <c r="T595" s="7">
        <f t="shared" si="235"/>
        <v>0.20996514485307996</v>
      </c>
      <c r="U595" s="7">
        <f t="shared" si="236"/>
        <v>2.4707103424152672</v>
      </c>
      <c r="V595" s="7">
        <f t="shared" si="237"/>
        <v>18.523021475219675</v>
      </c>
      <c r="W595" s="6">
        <f t="shared" si="238"/>
        <v>21.203696962488024</v>
      </c>
      <c r="X595" s="6">
        <v>7.2403999999999996E-2</v>
      </c>
      <c r="Y595" s="6">
        <v>21.789344941206284</v>
      </c>
      <c r="Z595" s="6">
        <f t="shared" si="239"/>
        <v>346.52696682136349</v>
      </c>
      <c r="AA595" s="6">
        <f t="shared" si="241"/>
        <v>294.67635990370832</v>
      </c>
      <c r="AB595" s="6">
        <f t="shared" si="240"/>
        <v>2.6877723047595108</v>
      </c>
    </row>
    <row r="596" spans="5:28">
      <c r="E596" s="12">
        <f t="shared" si="224"/>
        <v>1.1604969002010963</v>
      </c>
      <c r="F596" s="12">
        <f t="shared" si="225"/>
        <v>397616356.5</v>
      </c>
      <c r="G596" s="6">
        <v>16777216</v>
      </c>
      <c r="H596" s="6">
        <v>265077571</v>
      </c>
      <c r="I596" s="12">
        <f t="shared" si="226"/>
        <v>530155142</v>
      </c>
      <c r="J596" s="6">
        <v>57679068.648437999</v>
      </c>
      <c r="K596" s="12">
        <f t="shared" si="227"/>
        <v>461432549.18750399</v>
      </c>
      <c r="L596" s="6">
        <f t="shared" si="228"/>
        <v>3516.4751719999999</v>
      </c>
      <c r="M596" s="6">
        <f t="shared" si="229"/>
        <v>5242880</v>
      </c>
      <c r="N596" s="13">
        <f t="shared" si="230"/>
        <v>1.1489331277854229</v>
      </c>
      <c r="O596" s="13"/>
      <c r="P596" s="7">
        <f t="shared" si="231"/>
        <v>0.30274995265390575</v>
      </c>
      <c r="Q596" s="7">
        <f t="shared" si="232"/>
        <v>-3.6981258904716464E-2</v>
      </c>
      <c r="R596" s="6">
        <f t="shared" si="233"/>
        <v>0.26576869374918927</v>
      </c>
      <c r="S596" s="6">
        <f t="shared" si="234"/>
        <v>0.30274995265390575</v>
      </c>
      <c r="T596" s="7">
        <f t="shared" si="235"/>
        <v>0.19661698763830265</v>
      </c>
      <c r="U596" s="7">
        <f t="shared" si="236"/>
        <v>2.4338125177160954</v>
      </c>
      <c r="V596" s="7">
        <f t="shared" si="237"/>
        <v>19.492100605490545</v>
      </c>
      <c r="W596" s="6">
        <f t="shared" si="238"/>
        <v>22.122530110844945</v>
      </c>
      <c r="X596" s="6">
        <v>7.6191999999999996E-2</v>
      </c>
      <c r="Y596" s="6">
        <v>23.423113955538625</v>
      </c>
      <c r="Z596" s="6">
        <f t="shared" si="239"/>
        <v>297.3513658309347</v>
      </c>
      <c r="AA596" s="6">
        <f t="shared" si="241"/>
        <v>248.81443425712581</v>
      </c>
      <c r="AB596" s="6">
        <f t="shared" si="240"/>
        <v>5.552565927666266</v>
      </c>
    </row>
    <row r="597" spans="5:28">
      <c r="E597" s="12">
        <f t="shared" si="224"/>
        <v>1.2075036008680919</v>
      </c>
      <c r="F597" s="12">
        <f t="shared" si="225"/>
        <v>447170643</v>
      </c>
      <c r="G597" s="6">
        <v>18520486</v>
      </c>
      <c r="H597" s="6">
        <v>298113762</v>
      </c>
      <c r="I597" s="12">
        <f t="shared" si="226"/>
        <v>596227524</v>
      </c>
      <c r="J597" s="6">
        <v>67495020.203125</v>
      </c>
      <c r="K597" s="12">
        <f t="shared" si="227"/>
        <v>539960161.625</v>
      </c>
      <c r="L597" s="6">
        <f t="shared" si="228"/>
        <v>3947.774864</v>
      </c>
      <c r="M597" s="6">
        <f t="shared" si="229"/>
        <v>5242880</v>
      </c>
      <c r="N597" s="13">
        <f t="shared" si="230"/>
        <v>1.1042065070238967</v>
      </c>
      <c r="O597" s="13"/>
      <c r="P597" s="7">
        <f t="shared" si="231"/>
        <v>0.34048119194127419</v>
      </c>
      <c r="Q597" s="7">
        <f t="shared" si="232"/>
        <v>-4.3274811389979503E-2</v>
      </c>
      <c r="R597" s="6">
        <f t="shared" si="233"/>
        <v>0.29720638055129467</v>
      </c>
      <c r="S597" s="6">
        <f t="shared" si="234"/>
        <v>0.34048119194127419</v>
      </c>
      <c r="T597" s="7">
        <f t="shared" si="235"/>
        <v>0.22112104632934751</v>
      </c>
      <c r="U597" s="7">
        <f t="shared" si="236"/>
        <v>2.8480041183590608</v>
      </c>
      <c r="V597" s="7">
        <f t="shared" si="237"/>
        <v>25.401743664956527</v>
      </c>
      <c r="W597" s="6">
        <f t="shared" si="238"/>
        <v>28.470868829644935</v>
      </c>
      <c r="X597" s="6">
        <v>9.9292000000000005E-2</v>
      </c>
      <c r="Y597" s="6">
        <v>28.576237600000002</v>
      </c>
      <c r="Z597" s="6">
        <f t="shared" si="239"/>
        <v>242.90898757329308</v>
      </c>
      <c r="AA597" s="6">
        <f t="shared" si="241"/>
        <v>199.32560584064646</v>
      </c>
      <c r="AB597" s="6">
        <f t="shared" si="240"/>
        <v>0.36872863331409028</v>
      </c>
    </row>
    <row r="598" spans="5:28">
      <c r="E598" s="12">
        <f t="shared" si="224"/>
        <v>1.1904504710475816</v>
      </c>
      <c r="F598" s="12">
        <f t="shared" si="225"/>
        <v>672338448</v>
      </c>
      <c r="G598" s="6">
        <v>16240000</v>
      </c>
      <c r="H598" s="6">
        <v>448225632</v>
      </c>
      <c r="I598" s="12">
        <f t="shared" si="226"/>
        <v>896451264</v>
      </c>
      <c r="J598" s="6">
        <v>100048202.765625</v>
      </c>
      <c r="K598" s="12">
        <f t="shared" si="227"/>
        <v>800385622.125</v>
      </c>
      <c r="L598" s="6">
        <f t="shared" si="228"/>
        <v>5703.507584</v>
      </c>
      <c r="M598" s="6">
        <f t="shared" si="229"/>
        <v>5242880</v>
      </c>
      <c r="N598" s="13">
        <f t="shared" si="230"/>
        <v>1.1200241973612026</v>
      </c>
      <c r="O598" s="13"/>
      <c r="P598" s="7">
        <f t="shared" si="231"/>
        <v>0.51192671018653246</v>
      </c>
      <c r="Q598" s="7">
        <f t="shared" si="232"/>
        <v>-6.4146467273572122E-2</v>
      </c>
      <c r="R598" s="6">
        <f t="shared" si="233"/>
        <v>0.44778024291296037</v>
      </c>
      <c r="S598" s="6">
        <f t="shared" si="234"/>
        <v>0.51192671018653246</v>
      </c>
      <c r="T598" s="7">
        <f t="shared" si="235"/>
        <v>0.33246409046850062</v>
      </c>
      <c r="U598" s="7">
        <f t="shared" si="236"/>
        <v>4.2216106114704122</v>
      </c>
      <c r="V598" s="7">
        <f t="shared" si="237"/>
        <v>32.472337382598106</v>
      </c>
      <c r="W598" s="6">
        <f t="shared" si="238"/>
        <v>37.026412084537021</v>
      </c>
      <c r="X598" s="6">
        <v>0.12692999999999999</v>
      </c>
      <c r="Y598" s="6">
        <v>38.787994714321975</v>
      </c>
      <c r="Z598" s="6">
        <f t="shared" si="239"/>
        <v>303.31419694834358</v>
      </c>
      <c r="AA598" s="6">
        <f t="shared" si="241"/>
        <v>252.77731262346208</v>
      </c>
      <c r="AB598" s="6">
        <f t="shared" si="240"/>
        <v>4.5415666439041553</v>
      </c>
    </row>
    <row r="599" spans="5:28">
      <c r="E599" s="12">
        <f t="shared" si="224"/>
        <v>1.1367206389623745</v>
      </c>
      <c r="F599" s="12">
        <f t="shared" si="225"/>
        <v>959999187</v>
      </c>
      <c r="G599" s="6">
        <v>22744080</v>
      </c>
      <c r="H599" s="6">
        <v>639999458</v>
      </c>
      <c r="I599" s="12">
        <f t="shared" si="226"/>
        <v>1279998916</v>
      </c>
      <c r="J599" s="6">
        <v>136406361.15625</v>
      </c>
      <c r="K599" s="12">
        <f t="shared" si="227"/>
        <v>1091250889.25</v>
      </c>
      <c r="L599" s="6">
        <f t="shared" si="228"/>
        <v>8134.8750959999998</v>
      </c>
      <c r="M599" s="6">
        <f t="shared" si="229"/>
        <v>5242880</v>
      </c>
      <c r="N599" s="13">
        <f t="shared" si="230"/>
        <v>1.1729648320192652</v>
      </c>
      <c r="O599" s="13"/>
      <c r="P599" s="7">
        <f t="shared" si="231"/>
        <v>0.73095511203407459</v>
      </c>
      <c r="Q599" s="7">
        <f t="shared" si="232"/>
        <v>-8.7457704785705651E-2</v>
      </c>
      <c r="R599" s="6">
        <f t="shared" si="233"/>
        <v>0.6434974072483689</v>
      </c>
      <c r="S599" s="6">
        <f t="shared" si="234"/>
        <v>0.73095511203407459</v>
      </c>
      <c r="T599" s="7">
        <f t="shared" si="235"/>
        <v>0.47470921454198178</v>
      </c>
      <c r="U599" s="7">
        <f t="shared" si="236"/>
        <v>5.7557709764991909</v>
      </c>
      <c r="V599" s="7">
        <f t="shared" si="237"/>
        <v>46.23157256299892</v>
      </c>
      <c r="W599" s="6">
        <f t="shared" si="238"/>
        <v>52.462052754040094</v>
      </c>
      <c r="X599" s="6">
        <v>0.18071300000000001</v>
      </c>
      <c r="Y599" s="6">
        <v>53.3464776</v>
      </c>
      <c r="Z599" s="6">
        <f t="shared" si="239"/>
        <v>304.4839674146711</v>
      </c>
      <c r="AA599" s="6">
        <f t="shared" si="241"/>
        <v>256.08805523032038</v>
      </c>
      <c r="AB599" s="6">
        <f t="shared" si="240"/>
        <v>1.6578879913899054</v>
      </c>
    </row>
    <row r="600" spans="5:28">
      <c r="E600" s="12">
        <f t="shared" si="224"/>
        <v>1.190612904754367</v>
      </c>
      <c r="F600" s="12">
        <f t="shared" si="225"/>
        <v>1161708528</v>
      </c>
      <c r="G600" s="6">
        <v>27993600</v>
      </c>
      <c r="H600" s="6">
        <v>774472352</v>
      </c>
      <c r="I600" s="12">
        <f t="shared" si="226"/>
        <v>1548944704</v>
      </c>
      <c r="J600" s="6">
        <v>172893145.625</v>
      </c>
      <c r="K600" s="12">
        <f t="shared" si="227"/>
        <v>1383145165</v>
      </c>
      <c r="L600" s="6">
        <f t="shared" si="228"/>
        <v>9853.5402240000003</v>
      </c>
      <c r="M600" s="6">
        <f t="shared" si="229"/>
        <v>5242880</v>
      </c>
      <c r="N600" s="13">
        <f t="shared" si="230"/>
        <v>1.1198713939762064</v>
      </c>
      <c r="O600" s="13"/>
      <c r="P600" s="7">
        <f t="shared" si="231"/>
        <v>0.88453906913066982</v>
      </c>
      <c r="Q600" s="7">
        <f t="shared" si="232"/>
        <v>-0.11085141163044979</v>
      </c>
      <c r="R600" s="6">
        <f t="shared" si="233"/>
        <v>0.77368765750022006</v>
      </c>
      <c r="S600" s="6">
        <f t="shared" si="234"/>
        <v>0.88453906913066982</v>
      </c>
      <c r="T600" s="7">
        <f t="shared" si="235"/>
        <v>0.57445230196179509</v>
      </c>
      <c r="U600" s="7">
        <f t="shared" si="236"/>
        <v>7.2953588174976911</v>
      </c>
      <c r="V600" s="7">
        <f t="shared" si="237"/>
        <v>56.427625555856771</v>
      </c>
      <c r="W600" s="6">
        <f t="shared" si="238"/>
        <v>64.297436675316263</v>
      </c>
      <c r="X600" s="6">
        <v>0.22056799999999999</v>
      </c>
      <c r="Y600" s="6">
        <v>66.723658066593146</v>
      </c>
      <c r="Z600" s="6">
        <f t="shared" si="239"/>
        <v>301.02783229238594</v>
      </c>
      <c r="AA600" s="6">
        <f t="shared" si="241"/>
        <v>250.77058208816334</v>
      </c>
      <c r="AB600" s="6">
        <f t="shared" si="240"/>
        <v>3.6362235848271496</v>
      </c>
    </row>
    <row r="601" spans="5:28">
      <c r="E601" s="12">
        <f t="shared" si="224"/>
        <v>1.160361185690763</v>
      </c>
      <c r="F601" s="12">
        <f t="shared" si="225"/>
        <v>1404546423</v>
      </c>
      <c r="G601" s="6">
        <v>39459925</v>
      </c>
      <c r="H601" s="6">
        <v>936364282</v>
      </c>
      <c r="I601" s="12">
        <f t="shared" si="226"/>
        <v>1872728564</v>
      </c>
      <c r="J601" s="6">
        <v>203722644.09375</v>
      </c>
      <c r="K601" s="12">
        <f t="shared" si="227"/>
        <v>1629781152.75</v>
      </c>
      <c r="L601" s="6">
        <f t="shared" si="228"/>
        <v>12025.569884</v>
      </c>
      <c r="M601" s="6">
        <f t="shared" si="229"/>
        <v>5242880</v>
      </c>
      <c r="N601" s="13">
        <f t="shared" si="230"/>
        <v>1.1490675056832411</v>
      </c>
      <c r="O601" s="13"/>
      <c r="P601" s="7">
        <f t="shared" si="231"/>
        <v>1.0694388098278917</v>
      </c>
      <c r="Q601" s="7">
        <f t="shared" si="232"/>
        <v>-0.13061791777368445</v>
      </c>
      <c r="R601" s="6">
        <f t="shared" si="233"/>
        <v>0.93882089205420727</v>
      </c>
      <c r="S601" s="6">
        <f t="shared" si="234"/>
        <v>1.0694388098278917</v>
      </c>
      <c r="T601" s="7">
        <f t="shared" si="235"/>
        <v>0.69453301448481342</v>
      </c>
      <c r="U601" s="7">
        <f t="shared" si="236"/>
        <v>8.5962331389173201</v>
      </c>
      <c r="V601" s="7">
        <f t="shared" si="237"/>
        <v>105.35102774100724</v>
      </c>
      <c r="W601" s="6">
        <f t="shared" si="238"/>
        <v>114.64179389440937</v>
      </c>
      <c r="X601" s="6">
        <v>0.41180299999999997</v>
      </c>
      <c r="Y601" s="6">
        <v>112.80032902719785</v>
      </c>
      <c r="Z601" s="6">
        <f t="shared" si="239"/>
        <v>159.69670202205714</v>
      </c>
      <c r="AA601" s="6">
        <f t="shared" si="241"/>
        <v>127.97815753022859</v>
      </c>
      <c r="AB601" s="6">
        <f t="shared" si="240"/>
        <v>1.6324995530531856</v>
      </c>
    </row>
    <row r="602" spans="5:28">
      <c r="E602" s="12">
        <f t="shared" si="224"/>
        <v>1.3412160381941087</v>
      </c>
      <c r="F602" s="12">
        <f t="shared" si="225"/>
        <v>1529854785</v>
      </c>
      <c r="G602" s="6">
        <v>118142155</v>
      </c>
      <c r="H602" s="6">
        <v>1019903190</v>
      </c>
      <c r="I602" s="12">
        <f t="shared" si="226"/>
        <v>2039806380</v>
      </c>
      <c r="J602" s="6">
        <v>256483221.71875</v>
      </c>
      <c r="K602" s="12">
        <f t="shared" si="227"/>
        <v>2051865773.75</v>
      </c>
      <c r="L602" s="6">
        <f t="shared" si="228"/>
        <v>14601.68138</v>
      </c>
      <c r="M602" s="6">
        <f t="shared" si="229"/>
        <v>5242880</v>
      </c>
      <c r="N602" s="13">
        <f t="shared" si="230"/>
        <v>0.99412271801387853</v>
      </c>
      <c r="O602" s="13"/>
      <c r="P602" s="7">
        <f t="shared" si="231"/>
        <v>1.1648501279048895</v>
      </c>
      <c r="Q602" s="7">
        <f t="shared" si="232"/>
        <v>-0.16444565852666132</v>
      </c>
      <c r="R602" s="6">
        <f t="shared" si="233"/>
        <v>1.0004044693782281</v>
      </c>
      <c r="S602" s="6">
        <f t="shared" si="234"/>
        <v>1.1648501279048895</v>
      </c>
      <c r="T602" s="7">
        <f t="shared" si="235"/>
        <v>0.75649664414834805</v>
      </c>
      <c r="U602" s="7">
        <f t="shared" si="236"/>
        <v>10.822506157442112</v>
      </c>
      <c r="V602" s="7">
        <f t="shared" si="237"/>
        <v>102.34427298438804</v>
      </c>
      <c r="W602" s="6">
        <f t="shared" si="238"/>
        <v>113.9232757859785</v>
      </c>
      <c r="X602" s="6">
        <v>0.40005000000000002</v>
      </c>
      <c r="Y602" s="6">
        <v>117.72380454556365</v>
      </c>
      <c r="Z602" s="6">
        <f t="shared" si="239"/>
        <v>191.17613495935245</v>
      </c>
      <c r="AA602" s="6">
        <f t="shared" si="241"/>
        <v>150.06985861223049</v>
      </c>
      <c r="AB602" s="6">
        <f t="shared" si="240"/>
        <v>3.2283434724658404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F2" sqref="F2:I17"/>
    </sheetView>
  </sheetViews>
  <sheetFormatPr baseColWidth="10" defaultRowHeight="15" x14ac:dyDescent="0"/>
  <cols>
    <col min="1" max="1" width="12.83203125" customWidth="1"/>
    <col min="2" max="2" width="12.1640625" customWidth="1"/>
  </cols>
  <sheetData>
    <row r="1" spans="1:12">
      <c r="A1" t="s">
        <v>9</v>
      </c>
      <c r="B1" t="s">
        <v>10</v>
      </c>
      <c r="C1" t="s">
        <v>11</v>
      </c>
      <c r="D1" t="s">
        <v>12</v>
      </c>
      <c r="F1" t="s">
        <v>9</v>
      </c>
      <c r="G1" t="s">
        <v>10</v>
      </c>
      <c r="H1" t="s">
        <v>11</v>
      </c>
      <c r="I1" t="s">
        <v>12</v>
      </c>
      <c r="J1" t="s">
        <v>80</v>
      </c>
    </row>
    <row r="2" spans="1:12">
      <c r="A2">
        <v>6750000000</v>
      </c>
      <c r="B2">
        <v>20506628</v>
      </c>
      <c r="C2">
        <v>32.958984375</v>
      </c>
      <c r="D2">
        <v>8105.0537109265133</v>
      </c>
      <c r="F2">
        <f>A2/1000000000</f>
        <v>6.75</v>
      </c>
      <c r="G2">
        <f t="shared" ref="G2:G9" si="0">B2/1000000000</f>
        <v>2.0506627999999999E-2</v>
      </c>
      <c r="H2">
        <f>C2</f>
        <v>32.958984375</v>
      </c>
      <c r="I2">
        <f t="shared" ref="I2:I9" si="1">D2/10</f>
        <v>810.50537109265133</v>
      </c>
      <c r="J2">
        <f t="shared" ref="J2:J17" si="2">1000000000/A2</f>
        <v>0.14814814814814814</v>
      </c>
      <c r="L2">
        <f>F2/G2</f>
        <v>329.16186903083241</v>
      </c>
    </row>
    <row r="3" spans="1:12">
      <c r="A3" s="1">
        <v>8192000000</v>
      </c>
      <c r="B3" s="1">
        <v>310922456</v>
      </c>
      <c r="C3" s="6">
        <v>44.86083984375</v>
      </c>
      <c r="D3">
        <v>10979.078813016356</v>
      </c>
      <c r="F3">
        <f t="shared" ref="F3:F9" si="3">A3/1000000000</f>
        <v>8.1920000000000002</v>
      </c>
      <c r="G3">
        <f t="shared" si="0"/>
        <v>0.31092245600000001</v>
      </c>
      <c r="H3">
        <f t="shared" ref="H3:H17" si="4">C3</f>
        <v>44.86083984375</v>
      </c>
      <c r="I3">
        <f t="shared" si="1"/>
        <v>1097.9078813016356</v>
      </c>
      <c r="J3">
        <f t="shared" si="2"/>
        <v>0.1220703125</v>
      </c>
      <c r="L3">
        <f t="shared" ref="L3:L17" si="5">F3/G3</f>
        <v>26.347405412235648</v>
      </c>
    </row>
    <row r="4" spans="1:12">
      <c r="A4" s="1">
        <v>9826000000</v>
      </c>
      <c r="B4" s="1">
        <v>734627656</v>
      </c>
      <c r="C4">
        <v>58.59375</v>
      </c>
      <c r="D4">
        <v>14327.9296875</v>
      </c>
      <c r="F4">
        <f t="shared" si="3"/>
        <v>9.8260000000000005</v>
      </c>
      <c r="G4">
        <f t="shared" si="0"/>
        <v>0.73462765600000002</v>
      </c>
      <c r="H4">
        <f t="shared" si="4"/>
        <v>58.59375</v>
      </c>
      <c r="I4">
        <f t="shared" si="1"/>
        <v>1432.79296875</v>
      </c>
      <c r="J4">
        <f t="shared" si="2"/>
        <v>0.1017708121310808</v>
      </c>
      <c r="L4">
        <f t="shared" si="5"/>
        <v>13.375483375485663</v>
      </c>
    </row>
    <row r="5" spans="1:12">
      <c r="A5" s="1">
        <v>11664000000</v>
      </c>
      <c r="B5" s="1">
        <v>960110848</v>
      </c>
      <c r="C5">
        <v>74.15771484375</v>
      </c>
      <c r="D5">
        <v>20944.161154986876</v>
      </c>
      <c r="F5">
        <f t="shared" si="3"/>
        <v>11.664</v>
      </c>
      <c r="G5">
        <f t="shared" si="0"/>
        <v>0.96011084800000002</v>
      </c>
      <c r="H5">
        <f t="shared" si="4"/>
        <v>74.15771484375</v>
      </c>
      <c r="I5">
        <f t="shared" si="1"/>
        <v>2094.4161154986878</v>
      </c>
      <c r="J5">
        <f t="shared" si="2"/>
        <v>8.5733882030178329E-2</v>
      </c>
      <c r="L5">
        <f t="shared" si="5"/>
        <v>12.148597241971792</v>
      </c>
    </row>
    <row r="6" spans="1:12">
      <c r="A6" s="1">
        <v>13718000000</v>
      </c>
      <c r="B6" s="1">
        <v>1662929184</v>
      </c>
      <c r="C6">
        <v>91.552734375</v>
      </c>
      <c r="D6">
        <v>24387.535682098391</v>
      </c>
      <c r="F6">
        <f t="shared" si="3"/>
        <v>13.718</v>
      </c>
      <c r="G6">
        <f t="shared" si="0"/>
        <v>1.662929184</v>
      </c>
      <c r="H6">
        <f t="shared" si="4"/>
        <v>91.552734375</v>
      </c>
      <c r="I6">
        <f t="shared" si="1"/>
        <v>2438.7535682098392</v>
      </c>
      <c r="J6">
        <f t="shared" si="2"/>
        <v>7.2896923749817752E-2</v>
      </c>
      <c r="L6">
        <f t="shared" si="5"/>
        <v>8.2492989671411046</v>
      </c>
    </row>
    <row r="7" spans="1:12">
      <c r="A7" s="1">
        <v>16000000000</v>
      </c>
      <c r="B7" s="1">
        <v>1800015832</v>
      </c>
      <c r="C7">
        <v>110.77880859375</v>
      </c>
      <c r="D7">
        <v>28257.117638229676</v>
      </c>
      <c r="F7">
        <f t="shared" si="3"/>
        <v>16</v>
      </c>
      <c r="G7">
        <f t="shared" si="0"/>
        <v>1.8000158319999999</v>
      </c>
      <c r="H7">
        <f t="shared" si="4"/>
        <v>110.77880859375</v>
      </c>
      <c r="I7">
        <f t="shared" si="1"/>
        <v>2825.7117638229674</v>
      </c>
      <c r="J7">
        <f t="shared" si="2"/>
        <v>6.25E-2</v>
      </c>
      <c r="L7">
        <f t="shared" si="5"/>
        <v>8.8888107068604949</v>
      </c>
    </row>
    <row r="8" spans="1:12">
      <c r="A8" s="1">
        <v>18522000000</v>
      </c>
      <c r="B8" s="1">
        <v>2495458712</v>
      </c>
      <c r="C8">
        <v>131.8359375</v>
      </c>
      <c r="D8">
        <v>33555.841619282226</v>
      </c>
      <c r="F8">
        <f t="shared" si="3"/>
        <v>18.521999999999998</v>
      </c>
      <c r="G8">
        <f t="shared" si="0"/>
        <v>2.495458712</v>
      </c>
      <c r="H8">
        <f t="shared" si="4"/>
        <v>131.8359375</v>
      </c>
      <c r="I8">
        <f t="shared" si="1"/>
        <v>3355.5841619282228</v>
      </c>
      <c r="J8">
        <f t="shared" si="2"/>
        <v>5.3989849908217258E-2</v>
      </c>
      <c r="L8">
        <f t="shared" si="5"/>
        <v>7.4222826893238532</v>
      </c>
    </row>
    <row r="9" spans="1:12">
      <c r="A9" s="1">
        <v>21296000000</v>
      </c>
      <c r="B9" s="1">
        <v>2607358712</v>
      </c>
      <c r="C9">
        <v>154.72412109375</v>
      </c>
      <c r="D9">
        <v>39304.568481445312</v>
      </c>
      <c r="F9">
        <f t="shared" si="3"/>
        <v>21.295999999999999</v>
      </c>
      <c r="G9">
        <f t="shared" si="0"/>
        <v>2.6073587119999999</v>
      </c>
      <c r="H9">
        <f t="shared" si="4"/>
        <v>154.72412109375</v>
      </c>
      <c r="I9">
        <f t="shared" si="1"/>
        <v>3930.4568481445312</v>
      </c>
      <c r="J9">
        <f t="shared" si="2"/>
        <v>4.695717505634861E-2</v>
      </c>
      <c r="L9">
        <f t="shared" si="5"/>
        <v>8.1676525374081326</v>
      </c>
    </row>
    <row r="10" spans="1:12">
      <c r="A10">
        <v>24334000000</v>
      </c>
      <c r="B10">
        <v>2989152052.3333359</v>
      </c>
      <c r="C10">
        <v>162.65869140625</v>
      </c>
      <c r="D10">
        <v>41925.160480481303</v>
      </c>
      <c r="F10">
        <f>A10/1000000000</f>
        <v>24.334</v>
      </c>
      <c r="G10">
        <f>B10/1000000000</f>
        <v>2.9891520523333357</v>
      </c>
      <c r="H10">
        <f t="shared" si="4"/>
        <v>162.65869140625</v>
      </c>
      <c r="I10">
        <f>D10/10</f>
        <v>4192.51604804813</v>
      </c>
      <c r="J10">
        <f t="shared" si="2"/>
        <v>4.1094764526999263E-2</v>
      </c>
      <c r="L10">
        <f t="shared" si="5"/>
        <v>8.1407702164247056</v>
      </c>
    </row>
    <row r="11" spans="1:12">
      <c r="A11">
        <v>27648000000</v>
      </c>
      <c r="B11">
        <v>3351493505.5999999</v>
      </c>
      <c r="C11">
        <v>179.13818359375</v>
      </c>
      <c r="D11">
        <v>46189.113054243899</v>
      </c>
      <c r="F11">
        <f t="shared" ref="F11:F17" si="6">A11/1000000000</f>
        <v>27.648</v>
      </c>
      <c r="G11">
        <f t="shared" ref="G11:G17" si="7">B11/1000000000</f>
        <v>3.3514935055999997</v>
      </c>
      <c r="H11">
        <f t="shared" si="4"/>
        <v>179.13818359375</v>
      </c>
      <c r="I11">
        <f t="shared" ref="I11:I17" si="8">D11/10</f>
        <v>4618.9113054243899</v>
      </c>
      <c r="J11">
        <f t="shared" si="2"/>
        <v>3.6168981481481483E-2</v>
      </c>
      <c r="L11">
        <f t="shared" si="5"/>
        <v>8.2494565344683028</v>
      </c>
    </row>
    <row r="12" spans="1:12">
      <c r="A12">
        <v>31250000000</v>
      </c>
      <c r="B12">
        <v>3713834958.866672</v>
      </c>
      <c r="C12">
        <v>195.61767578125</v>
      </c>
      <c r="D12">
        <v>50453.065628006501</v>
      </c>
      <c r="F12">
        <f t="shared" si="6"/>
        <v>31.25</v>
      </c>
      <c r="G12">
        <f t="shared" si="7"/>
        <v>3.7138349588666721</v>
      </c>
      <c r="H12">
        <f t="shared" si="4"/>
        <v>195.61767578125</v>
      </c>
      <c r="I12">
        <f t="shared" si="8"/>
        <v>5045.3065628006498</v>
      </c>
      <c r="J12">
        <f t="shared" si="2"/>
        <v>3.2000000000000001E-2</v>
      </c>
      <c r="L12">
        <f t="shared" si="5"/>
        <v>8.4144826967583839</v>
      </c>
    </row>
    <row r="13" spans="1:12">
      <c r="A13">
        <v>35152000000</v>
      </c>
      <c r="B13">
        <v>4076176412.1333361</v>
      </c>
      <c r="C13">
        <v>212.09716796875</v>
      </c>
      <c r="D13">
        <v>54717.018201769097</v>
      </c>
      <c r="F13">
        <f t="shared" si="6"/>
        <v>35.152000000000001</v>
      </c>
      <c r="G13">
        <f t="shared" si="7"/>
        <v>4.0761764121333357</v>
      </c>
      <c r="H13">
        <f t="shared" si="4"/>
        <v>212.09716796875</v>
      </c>
      <c r="I13">
        <f t="shared" si="8"/>
        <v>5471.7018201769097</v>
      </c>
      <c r="J13">
        <f t="shared" si="2"/>
        <v>2.8447883477469276E-2</v>
      </c>
      <c r="L13">
        <f t="shared" si="5"/>
        <v>8.6237680722956274</v>
      </c>
    </row>
    <row r="14" spans="1:12">
      <c r="A14">
        <v>39366000000</v>
      </c>
      <c r="B14">
        <v>4438517865.3999996</v>
      </c>
      <c r="C14" s="6">
        <v>228.57666015625</v>
      </c>
      <c r="D14">
        <v>58980.970775531699</v>
      </c>
      <c r="F14">
        <f t="shared" si="6"/>
        <v>39.366</v>
      </c>
      <c r="G14">
        <f t="shared" si="7"/>
        <v>4.4385178653999997</v>
      </c>
      <c r="H14">
        <f t="shared" si="4"/>
        <v>228.57666015625</v>
      </c>
      <c r="I14">
        <f t="shared" si="8"/>
        <v>5898.0970775531696</v>
      </c>
      <c r="J14">
        <f t="shared" si="2"/>
        <v>2.5402631712645431E-2</v>
      </c>
      <c r="L14">
        <f t="shared" si="5"/>
        <v>8.8691768725036617</v>
      </c>
    </row>
    <row r="15" spans="1:12">
      <c r="A15">
        <v>43904000000</v>
      </c>
      <c r="B15">
        <v>4800859318.6666718</v>
      </c>
      <c r="C15">
        <v>245.05615234375</v>
      </c>
      <c r="D15">
        <v>63244.923349294302</v>
      </c>
      <c r="F15">
        <f t="shared" si="6"/>
        <v>43.904000000000003</v>
      </c>
      <c r="G15">
        <f t="shared" si="7"/>
        <v>4.8008593186666717</v>
      </c>
      <c r="H15">
        <f t="shared" si="4"/>
        <v>245.05615234375</v>
      </c>
      <c r="I15">
        <f t="shared" si="8"/>
        <v>6324.4923349294304</v>
      </c>
      <c r="J15">
        <f t="shared" si="2"/>
        <v>2.2776967930029153E-2</v>
      </c>
      <c r="L15">
        <f t="shared" si="5"/>
        <v>9.1450294803042329</v>
      </c>
    </row>
    <row r="16" spans="1:12">
      <c r="A16">
        <v>48778000000</v>
      </c>
      <c r="B16">
        <v>5163200771.9333363</v>
      </c>
      <c r="C16">
        <v>261.53564453125</v>
      </c>
      <c r="D16">
        <v>67508.875923056898</v>
      </c>
      <c r="F16">
        <f t="shared" si="6"/>
        <v>48.777999999999999</v>
      </c>
      <c r="G16">
        <f t="shared" si="7"/>
        <v>5.1632007719333366</v>
      </c>
      <c r="H16">
        <f t="shared" si="4"/>
        <v>261.53564453125</v>
      </c>
      <c r="I16">
        <f t="shared" si="8"/>
        <v>6750.8875923056894</v>
      </c>
      <c r="J16">
        <f t="shared" si="2"/>
        <v>2.050104555332322E-2</v>
      </c>
      <c r="L16">
        <f t="shared" si="5"/>
        <v>9.4472406080260374</v>
      </c>
    </row>
    <row r="17" spans="1:12">
      <c r="A17">
        <v>54000000000</v>
      </c>
      <c r="B17">
        <v>5525542225.1999998</v>
      </c>
      <c r="C17">
        <v>278.01513671875</v>
      </c>
      <c r="D17">
        <v>71772.828496819493</v>
      </c>
      <c r="F17">
        <f t="shared" si="6"/>
        <v>54</v>
      </c>
      <c r="G17">
        <f t="shared" si="7"/>
        <v>5.5255422251999997</v>
      </c>
      <c r="H17">
        <f t="shared" si="4"/>
        <v>278.01513671875</v>
      </c>
      <c r="I17">
        <f t="shared" si="8"/>
        <v>7177.2828496819493</v>
      </c>
      <c r="J17">
        <f t="shared" si="2"/>
        <v>1.8518518518518517E-2</v>
      </c>
      <c r="L17">
        <f t="shared" si="5"/>
        <v>9.7727965508480832</v>
      </c>
    </row>
    <row r="20" spans="1:12">
      <c r="F20" t="s">
        <v>19</v>
      </c>
      <c r="G20" t="s">
        <v>20</v>
      </c>
      <c r="H20" t="s">
        <v>21</v>
      </c>
      <c r="I20" t="s">
        <v>52</v>
      </c>
      <c r="J20" t="s">
        <v>82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workbookViewId="0">
      <selection activeCell="G2" sqref="G2:J17"/>
    </sheetView>
  </sheetViews>
  <sheetFormatPr baseColWidth="10" defaultRowHeight="15" x14ac:dyDescent="0"/>
  <cols>
    <col min="1" max="1" width="13.33203125" customWidth="1"/>
    <col min="2" max="2" width="12.5" customWidth="1"/>
    <col min="7" max="7" width="13" customWidth="1"/>
  </cols>
  <sheetData>
    <row r="1" spans="1:14">
      <c r="A1" t="s">
        <v>9</v>
      </c>
      <c r="B1" t="s">
        <v>10</v>
      </c>
      <c r="C1" t="s">
        <v>11</v>
      </c>
      <c r="D1" t="s">
        <v>12</v>
      </c>
      <c r="G1" t="s">
        <v>9</v>
      </c>
      <c r="H1" t="s">
        <v>10</v>
      </c>
      <c r="I1" t="s">
        <v>11</v>
      </c>
      <c r="J1" t="s">
        <v>12</v>
      </c>
      <c r="K1" t="s">
        <v>80</v>
      </c>
    </row>
    <row r="2" spans="1:14">
      <c r="A2" s="1">
        <v>16000000000</v>
      </c>
      <c r="B2" s="1">
        <v>46787134.281248003</v>
      </c>
      <c r="C2" s="1">
        <v>7.492E-2</v>
      </c>
      <c r="D2" s="1">
        <v>21.16005223532056</v>
      </c>
      <c r="G2">
        <f>A2/1000000000</f>
        <v>16</v>
      </c>
      <c r="H2">
        <f>B2/1000000000</f>
        <v>4.6787134281248005E-2</v>
      </c>
      <c r="I2" s="1">
        <f>C2</f>
        <v>7.492E-2</v>
      </c>
      <c r="J2">
        <f>D2/10</f>
        <v>2.1160052235320559</v>
      </c>
      <c r="K2">
        <f>1000000000/A2</f>
        <v>6.25E-2</v>
      </c>
      <c r="M2">
        <f>G2/H2</f>
        <v>341.97435354386948</v>
      </c>
      <c r="N2" s="1"/>
    </row>
    <row r="3" spans="1:14">
      <c r="A3" s="1">
        <v>31250000000</v>
      </c>
      <c r="B3" s="1">
        <v>97229526.375</v>
      </c>
      <c r="C3" s="1">
        <v>0.13960400000000001</v>
      </c>
      <c r="D3" s="1">
        <v>40.00876135</v>
      </c>
      <c r="G3">
        <f t="shared" ref="G3:G17" si="0">A3/1000000000</f>
        <v>31.25</v>
      </c>
      <c r="H3">
        <f t="shared" ref="H3:H17" si="1">B3/1000000000</f>
        <v>9.7229526375E-2</v>
      </c>
      <c r="I3" s="1">
        <f t="shared" ref="I3:I17" si="2">C3</f>
        <v>0.13960400000000001</v>
      </c>
      <c r="J3">
        <f t="shared" ref="J3:J17" si="3">D3/10</f>
        <v>4.0008761350000004</v>
      </c>
      <c r="K3">
        <f t="shared" ref="K3:K17" si="4">1000000000/A3</f>
        <v>3.2000000000000001E-2</v>
      </c>
      <c r="M3">
        <f t="shared" ref="M3:M17" si="5">G3/H3</f>
        <v>321.40442481919888</v>
      </c>
      <c r="N3" s="1"/>
    </row>
    <row r="4" spans="1:14">
      <c r="A4" s="1">
        <v>54000000000</v>
      </c>
      <c r="B4" s="1">
        <v>172326097.75</v>
      </c>
      <c r="C4" s="1">
        <v>0.24222399999999999</v>
      </c>
      <c r="D4" s="1">
        <v>69.628220430806493</v>
      </c>
      <c r="G4">
        <f t="shared" si="0"/>
        <v>54</v>
      </c>
      <c r="H4">
        <f t="shared" si="1"/>
        <v>0.17232609774999999</v>
      </c>
      <c r="I4" s="1">
        <f t="shared" si="2"/>
        <v>0.24222399999999999</v>
      </c>
      <c r="J4">
        <f t="shared" si="3"/>
        <v>6.9628220430806493</v>
      </c>
      <c r="K4">
        <f t="shared" si="4"/>
        <v>1.8518518518518517E-2</v>
      </c>
      <c r="M4">
        <f t="shared" si="5"/>
        <v>313.35938493970804</v>
      </c>
    </row>
    <row r="5" spans="1:14">
      <c r="A5" s="1">
        <v>85750000000</v>
      </c>
      <c r="B5" s="1">
        <v>263595581.5</v>
      </c>
      <c r="C5" s="1">
        <v>0.37865399999999999</v>
      </c>
      <c r="D5" s="1">
        <v>109.23410592</v>
      </c>
      <c r="G5">
        <f t="shared" si="0"/>
        <v>85.75</v>
      </c>
      <c r="H5">
        <f t="shared" si="1"/>
        <v>0.26359558150000001</v>
      </c>
      <c r="I5" s="1">
        <f t="shared" si="2"/>
        <v>0.37865399999999999</v>
      </c>
      <c r="J5">
        <f t="shared" si="3"/>
        <v>10.923410592</v>
      </c>
      <c r="K5">
        <f t="shared" si="4"/>
        <v>1.1661807580174927E-2</v>
      </c>
      <c r="M5">
        <f t="shared" si="5"/>
        <v>325.30894301048818</v>
      </c>
    </row>
    <row r="6" spans="1:14">
      <c r="A6" s="1">
        <v>128000000000</v>
      </c>
      <c r="B6" s="1">
        <v>414537493.75</v>
      </c>
      <c r="C6" s="1">
        <v>0.55882600000000004</v>
      </c>
      <c r="D6" s="1">
        <v>162.46468885000002</v>
      </c>
      <c r="G6">
        <f t="shared" si="0"/>
        <v>128</v>
      </c>
      <c r="H6">
        <f t="shared" si="1"/>
        <v>0.41453749374999999</v>
      </c>
      <c r="I6" s="1">
        <f t="shared" si="2"/>
        <v>0.55882600000000004</v>
      </c>
      <c r="J6">
        <f t="shared" si="3"/>
        <v>16.246468885000002</v>
      </c>
      <c r="K6">
        <f t="shared" si="4"/>
        <v>7.8125E-3</v>
      </c>
      <c r="M6">
        <f t="shared" si="5"/>
        <v>308.77785949368064</v>
      </c>
    </row>
    <row r="7" spans="1:14">
      <c r="A7" s="1">
        <v>182250000000</v>
      </c>
      <c r="B7" s="1">
        <v>553419960</v>
      </c>
      <c r="C7" s="1">
        <v>0.79129799999999995</v>
      </c>
      <c r="D7" s="1">
        <v>229.00955418000001</v>
      </c>
      <c r="G7">
        <f t="shared" si="0"/>
        <v>182.25</v>
      </c>
      <c r="H7">
        <f t="shared" si="1"/>
        <v>0.55341996000000004</v>
      </c>
      <c r="I7" s="1">
        <f t="shared" si="2"/>
        <v>0.79129799999999995</v>
      </c>
      <c r="J7">
        <f t="shared" si="3"/>
        <v>22.900955418000002</v>
      </c>
      <c r="K7">
        <f t="shared" si="4"/>
        <v>5.4869684499314125E-3</v>
      </c>
      <c r="M7">
        <f t="shared" si="5"/>
        <v>329.31591408448656</v>
      </c>
    </row>
    <row r="8" spans="1:14">
      <c r="A8" s="1">
        <v>250000000000</v>
      </c>
      <c r="B8" s="1">
        <v>768640029</v>
      </c>
      <c r="C8" s="1">
        <v>1.0869949999999999</v>
      </c>
      <c r="D8" s="1">
        <v>315.77204749999999</v>
      </c>
      <c r="G8">
        <f t="shared" si="0"/>
        <v>250</v>
      </c>
      <c r="H8">
        <f t="shared" si="1"/>
        <v>0.76864002899999995</v>
      </c>
      <c r="I8" s="1">
        <f t="shared" si="2"/>
        <v>1.0869949999999999</v>
      </c>
      <c r="J8">
        <f t="shared" si="3"/>
        <v>31.57720475</v>
      </c>
      <c r="K8">
        <f t="shared" si="4"/>
        <v>4.0000000000000001E-3</v>
      </c>
      <c r="M8">
        <f t="shared" si="5"/>
        <v>325.24977956879218</v>
      </c>
    </row>
    <row r="9" spans="1:14">
      <c r="A9" s="1">
        <v>332750000000</v>
      </c>
      <c r="B9" s="1">
        <v>992694265</v>
      </c>
      <c r="C9" s="1">
        <v>1.4437359999999999</v>
      </c>
      <c r="D9" s="1">
        <v>418.98662455999994</v>
      </c>
      <c r="G9">
        <f t="shared" si="0"/>
        <v>332.75</v>
      </c>
      <c r="H9">
        <f t="shared" si="1"/>
        <v>0.99269426500000002</v>
      </c>
      <c r="I9" s="1">
        <f t="shared" si="2"/>
        <v>1.4437359999999999</v>
      </c>
      <c r="J9">
        <f t="shared" si="3"/>
        <v>41.898662455999997</v>
      </c>
      <c r="K9">
        <f t="shared" si="4"/>
        <v>3.0052592036063112E-3</v>
      </c>
      <c r="M9">
        <f t="shared" si="5"/>
        <v>335.198874146815</v>
      </c>
    </row>
    <row r="10" spans="1:14">
      <c r="A10" s="1">
        <v>432000000000</v>
      </c>
      <c r="B10" s="1">
        <v>1301427735</v>
      </c>
      <c r="C10" s="1">
        <v>1.8589119999999999</v>
      </c>
      <c r="D10" s="1">
        <v>540.68600418547328</v>
      </c>
      <c r="G10">
        <f t="shared" si="0"/>
        <v>432</v>
      </c>
      <c r="H10">
        <f t="shared" si="1"/>
        <v>1.3014277350000001</v>
      </c>
      <c r="I10" s="1">
        <f t="shared" si="2"/>
        <v>1.8589119999999999</v>
      </c>
      <c r="J10">
        <f t="shared" si="3"/>
        <v>54.068600418547327</v>
      </c>
      <c r="K10">
        <f t="shared" si="4"/>
        <v>2.3148148148148147E-3</v>
      </c>
      <c r="M10">
        <f t="shared" si="5"/>
        <v>331.94313320823761</v>
      </c>
    </row>
    <row r="11" spans="1:14">
      <c r="A11" s="1">
        <v>549250000000</v>
      </c>
      <c r="B11" s="1">
        <v>1617200844</v>
      </c>
      <c r="C11" s="1">
        <v>2.3523390000000002</v>
      </c>
      <c r="D11" s="1">
        <v>682.67818203750005</v>
      </c>
      <c r="G11">
        <f t="shared" si="0"/>
        <v>549.25</v>
      </c>
      <c r="H11">
        <f t="shared" si="1"/>
        <v>1.6172008440000001</v>
      </c>
      <c r="I11" s="1">
        <f t="shared" si="2"/>
        <v>2.3523390000000002</v>
      </c>
      <c r="J11">
        <f t="shared" si="3"/>
        <v>68.267818203750011</v>
      </c>
      <c r="K11">
        <f t="shared" si="4"/>
        <v>1.8206645425580337E-3</v>
      </c>
      <c r="M11">
        <f t="shared" si="5"/>
        <v>339.63004783096687</v>
      </c>
    </row>
    <row r="12" spans="1:14">
      <c r="A12" s="1">
        <v>843750000000</v>
      </c>
      <c r="B12" s="1">
        <v>2448343428</v>
      </c>
      <c r="C12" s="1">
        <v>3.6025130000000001</v>
      </c>
      <c r="D12" s="1">
        <v>1054.27542945</v>
      </c>
      <c r="G12">
        <f t="shared" si="0"/>
        <v>843.75</v>
      </c>
      <c r="H12">
        <f t="shared" si="1"/>
        <v>2.4483434279999998</v>
      </c>
      <c r="I12" s="1">
        <f t="shared" si="2"/>
        <v>3.6025130000000001</v>
      </c>
      <c r="J12">
        <f t="shared" si="3"/>
        <v>105.427542945</v>
      </c>
      <c r="K12">
        <f t="shared" si="4"/>
        <v>1.1851851851851852E-3</v>
      </c>
      <c r="M12">
        <f t="shared" si="5"/>
        <v>344.6207710693763</v>
      </c>
    </row>
    <row r="13" spans="1:14">
      <c r="A13" s="1">
        <v>1024000000000</v>
      </c>
      <c r="B13" s="1">
        <v>2949043734</v>
      </c>
      <c r="C13" s="1">
        <v>4.3604399999999996</v>
      </c>
      <c r="D13" s="1">
        <v>1271.2045237499999</v>
      </c>
      <c r="G13">
        <f t="shared" si="0"/>
        <v>1024</v>
      </c>
      <c r="H13">
        <f t="shared" si="1"/>
        <v>2.949043734</v>
      </c>
      <c r="I13" s="1">
        <f t="shared" si="2"/>
        <v>4.3604399999999996</v>
      </c>
      <c r="J13">
        <f t="shared" si="3"/>
        <v>127.12045237499999</v>
      </c>
      <c r="K13">
        <f t="shared" si="4"/>
        <v>9.765625E-4</v>
      </c>
      <c r="M13">
        <f t="shared" si="5"/>
        <v>347.23120182794821</v>
      </c>
    </row>
    <row r="14" spans="1:14">
      <c r="A14" s="1">
        <v>1228250000000</v>
      </c>
      <c r="B14" s="1">
        <v>3514025836</v>
      </c>
      <c r="C14" s="1">
        <v>5.592873</v>
      </c>
      <c r="D14" s="1">
        <v>1624.4188913308476</v>
      </c>
      <c r="G14">
        <f t="shared" si="0"/>
        <v>1228.25</v>
      </c>
      <c r="H14">
        <f t="shared" si="1"/>
        <v>3.5140258360000001</v>
      </c>
      <c r="I14" s="1">
        <f t="shared" si="2"/>
        <v>5.592873</v>
      </c>
      <c r="J14">
        <f t="shared" si="3"/>
        <v>162.44188913308477</v>
      </c>
      <c r="K14">
        <f t="shared" si="4"/>
        <v>8.1416649704864645E-4</v>
      </c>
      <c r="M14">
        <f t="shared" si="5"/>
        <v>349.52787979445009</v>
      </c>
    </row>
    <row r="15" spans="1:14">
      <c r="A15" s="1">
        <v>1458000000000</v>
      </c>
      <c r="B15" s="1">
        <v>4142683424</v>
      </c>
      <c r="C15" s="1">
        <v>6.2092999999999998</v>
      </c>
      <c r="D15" s="1">
        <v>1806.1724736374927</v>
      </c>
      <c r="G15">
        <f t="shared" si="0"/>
        <v>1458</v>
      </c>
      <c r="H15">
        <f t="shared" si="1"/>
        <v>4.1426834240000003</v>
      </c>
      <c r="I15" s="1">
        <f t="shared" si="2"/>
        <v>6.2092999999999998</v>
      </c>
      <c r="J15">
        <f t="shared" si="3"/>
        <v>180.61724736374927</v>
      </c>
      <c r="K15">
        <f t="shared" si="4"/>
        <v>6.8587105624142656E-4</v>
      </c>
      <c r="M15">
        <f t="shared" si="5"/>
        <v>351.94579232226647</v>
      </c>
    </row>
    <row r="16" spans="1:14">
      <c r="A16" s="1">
        <v>1714750000000</v>
      </c>
      <c r="B16" s="1">
        <v>4867245572</v>
      </c>
      <c r="C16" s="1">
        <v>7.421119</v>
      </c>
      <c r="D16" s="1">
        <v>2155.5496418495791</v>
      </c>
      <c r="G16">
        <f t="shared" si="0"/>
        <v>1714.75</v>
      </c>
      <c r="H16">
        <f t="shared" si="1"/>
        <v>4.8672455719999999</v>
      </c>
      <c r="I16" s="1">
        <f t="shared" si="2"/>
        <v>7.421119</v>
      </c>
      <c r="J16">
        <f t="shared" si="3"/>
        <v>215.5549641849579</v>
      </c>
      <c r="K16">
        <f t="shared" si="4"/>
        <v>5.8317538999854205E-4</v>
      </c>
      <c r="M16">
        <f t="shared" si="5"/>
        <v>352.3039827422129</v>
      </c>
    </row>
    <row r="17" spans="1:13">
      <c r="A17" s="1">
        <v>2000000000000</v>
      </c>
      <c r="B17" s="1">
        <v>5626276864</v>
      </c>
      <c r="C17" s="1">
        <v>8.4902709999999999</v>
      </c>
      <c r="D17" s="1">
        <v>2472.3669151999998</v>
      </c>
      <c r="G17">
        <f t="shared" si="0"/>
        <v>2000</v>
      </c>
      <c r="H17">
        <f t="shared" si="1"/>
        <v>5.6262768640000003</v>
      </c>
      <c r="I17" s="1">
        <f t="shared" si="2"/>
        <v>8.4902709999999999</v>
      </c>
      <c r="J17">
        <f t="shared" si="3"/>
        <v>247.23669151999997</v>
      </c>
      <c r="K17">
        <f t="shared" si="4"/>
        <v>5.0000000000000001E-4</v>
      </c>
      <c r="M17">
        <f t="shared" si="5"/>
        <v>355.47486345670171</v>
      </c>
    </row>
    <row r="20" spans="1:13">
      <c r="G20" t="s">
        <v>22</v>
      </c>
      <c r="H20" t="s">
        <v>51</v>
      </c>
      <c r="I20" t="s">
        <v>23</v>
      </c>
      <c r="J20" t="s">
        <v>53</v>
      </c>
      <c r="K20" t="s">
        <v>81</v>
      </c>
    </row>
    <row r="22" spans="1:13">
      <c r="I22" t="s">
        <v>78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"/>
  <sheetViews>
    <sheetView workbookViewId="0">
      <selection activeCell="D12" sqref="D12"/>
    </sheetView>
  </sheetViews>
  <sheetFormatPr baseColWidth="10" defaultRowHeight="15" x14ac:dyDescent="0"/>
  <cols>
    <col min="1" max="1" width="13.1640625" customWidth="1"/>
    <col min="2" max="2" width="13.83203125" customWidth="1"/>
  </cols>
  <sheetData>
    <row r="1" spans="1:12">
      <c r="A1" s="2" t="s">
        <v>9</v>
      </c>
      <c r="B1" s="2" t="s">
        <v>10</v>
      </c>
      <c r="C1" s="2" t="s">
        <v>11</v>
      </c>
      <c r="D1" s="2" t="s">
        <v>12</v>
      </c>
      <c r="G1" s="2" t="s">
        <v>9</v>
      </c>
      <c r="H1" s="2" t="s">
        <v>10</v>
      </c>
      <c r="I1" s="2" t="s">
        <v>11</v>
      </c>
      <c r="J1" s="2" t="s">
        <v>12</v>
      </c>
    </row>
    <row r="2" spans="1:12">
      <c r="A2" s="3">
        <v>12500000</v>
      </c>
      <c r="B2" s="3">
        <v>4568749.6445279997</v>
      </c>
      <c r="C2">
        <v>1.2800000000000001E-3</v>
      </c>
      <c r="D2">
        <v>0.36294400000000004</v>
      </c>
      <c r="G2" s="3">
        <f>A2/1000000000</f>
        <v>1.2500000000000001E-2</v>
      </c>
      <c r="H2" s="3">
        <f>B2/1000000000</f>
        <v>4.568749644528E-3</v>
      </c>
      <c r="I2">
        <f>C2</f>
        <v>1.2800000000000001E-3</v>
      </c>
      <c r="J2">
        <f>D2/10</f>
        <v>3.6294400000000004E-2</v>
      </c>
      <c r="L2" s="8">
        <f>G2/H2</f>
        <v>2.7359783250481398</v>
      </c>
    </row>
    <row r="3" spans="1:12">
      <c r="A3" s="3">
        <v>24500000</v>
      </c>
      <c r="B3" s="3">
        <v>12619824.267576</v>
      </c>
      <c r="C3">
        <v>3.0820000000000001E-3</v>
      </c>
      <c r="D3">
        <v>0.90142336000000012</v>
      </c>
      <c r="G3" s="3">
        <f t="shared" ref="G3:G24" si="0">A3/1000000000</f>
        <v>2.4500000000000001E-2</v>
      </c>
      <c r="H3" s="3">
        <f t="shared" ref="H3:H24" si="1">B3/1000000000</f>
        <v>1.2619824267576E-2</v>
      </c>
      <c r="I3">
        <f t="shared" ref="I3:I24" si="2">C3</f>
        <v>3.0820000000000001E-3</v>
      </c>
      <c r="J3">
        <f t="shared" ref="J3:J24" si="3">D3/10</f>
        <v>9.0142336000000017E-2</v>
      </c>
      <c r="L3" s="8">
        <f t="shared" ref="L3:L24" si="4">G3/H3</f>
        <v>1.9413899496958631</v>
      </c>
    </row>
    <row r="4" spans="1:12">
      <c r="A4" s="3">
        <v>40500000</v>
      </c>
      <c r="B4" s="3">
        <v>20587589.445312001</v>
      </c>
      <c r="C4">
        <v>6.8170000000000001E-3</v>
      </c>
      <c r="D4">
        <v>1.9159746583310611</v>
      </c>
      <c r="G4" s="3">
        <f t="shared" si="0"/>
        <v>4.0500000000000001E-2</v>
      </c>
      <c r="H4" s="3">
        <f t="shared" si="1"/>
        <v>2.0587589445312002E-2</v>
      </c>
      <c r="I4">
        <f t="shared" si="2"/>
        <v>6.8170000000000001E-3</v>
      </c>
      <c r="J4">
        <f t="shared" si="3"/>
        <v>0.19159746583310611</v>
      </c>
      <c r="L4" s="8">
        <f t="shared" si="4"/>
        <v>1.9672045679550041</v>
      </c>
    </row>
    <row r="5" spans="1:12">
      <c r="A5" s="3">
        <v>60500000</v>
      </c>
      <c r="B5" s="3">
        <v>30747096.812495999</v>
      </c>
      <c r="C5">
        <v>1.0422000000000001E-2</v>
      </c>
      <c r="D5">
        <v>2.890715400003474</v>
      </c>
      <c r="G5" s="3">
        <f t="shared" si="0"/>
        <v>6.0499999999999998E-2</v>
      </c>
      <c r="H5" s="3">
        <f t="shared" si="1"/>
        <v>3.0747096812495999E-2</v>
      </c>
      <c r="I5">
        <f t="shared" si="2"/>
        <v>1.0422000000000001E-2</v>
      </c>
      <c r="J5">
        <f t="shared" si="3"/>
        <v>0.2890715400003474</v>
      </c>
      <c r="L5" s="8">
        <f t="shared" si="4"/>
        <v>1.9676654472110047</v>
      </c>
    </row>
    <row r="6" spans="1:12">
      <c r="A6" s="3">
        <v>84500000</v>
      </c>
      <c r="B6" s="3">
        <v>42860529.562495999</v>
      </c>
      <c r="C6">
        <v>1.4402999999999999E-2</v>
      </c>
      <c r="D6">
        <v>4.0342802999999998</v>
      </c>
      <c r="G6" s="3">
        <f t="shared" si="0"/>
        <v>8.4500000000000006E-2</v>
      </c>
      <c r="H6" s="3">
        <f t="shared" si="1"/>
        <v>4.2860529562495996E-2</v>
      </c>
      <c r="I6">
        <f t="shared" si="2"/>
        <v>1.4402999999999999E-2</v>
      </c>
      <c r="J6">
        <f t="shared" si="3"/>
        <v>0.40342802999999999</v>
      </c>
      <c r="L6" s="8">
        <f t="shared" si="4"/>
        <v>1.9715108717167964</v>
      </c>
    </row>
    <row r="7" spans="1:12">
      <c r="A7" s="3">
        <v>112500000</v>
      </c>
      <c r="B7" s="3">
        <v>57026457.093751997</v>
      </c>
      <c r="C7">
        <v>1.8874999999999999E-2</v>
      </c>
      <c r="D7">
        <v>5.3261919117613745</v>
      </c>
      <c r="G7" s="3">
        <f t="shared" si="0"/>
        <v>0.1125</v>
      </c>
      <c r="H7" s="3">
        <f t="shared" si="1"/>
        <v>5.7026457093751995E-2</v>
      </c>
      <c r="I7">
        <f t="shared" si="2"/>
        <v>1.8874999999999999E-2</v>
      </c>
      <c r="J7">
        <f t="shared" si="3"/>
        <v>0.53261919117613743</v>
      </c>
      <c r="L7" s="8">
        <f t="shared" si="4"/>
        <v>1.9727685311933199</v>
      </c>
    </row>
    <row r="8" spans="1:12">
      <c r="A8" s="3">
        <v>144500000</v>
      </c>
      <c r="B8" s="3">
        <v>73239911.312496006</v>
      </c>
      <c r="C8">
        <v>2.4389999999999998E-2</v>
      </c>
      <c r="D8">
        <v>6.8464947272705095</v>
      </c>
      <c r="G8" s="3">
        <f t="shared" si="0"/>
        <v>0.14449999999999999</v>
      </c>
      <c r="H8" s="3">
        <f t="shared" si="1"/>
        <v>7.3239911312496006E-2</v>
      </c>
      <c r="I8">
        <f t="shared" si="2"/>
        <v>2.4389999999999998E-2</v>
      </c>
      <c r="J8">
        <f t="shared" si="3"/>
        <v>0.6846494727270509</v>
      </c>
      <c r="L8" s="8">
        <f t="shared" si="4"/>
        <v>1.9729679816712964</v>
      </c>
    </row>
    <row r="9" spans="1:12">
      <c r="A9" s="3">
        <v>180500000</v>
      </c>
      <c r="B9" s="3">
        <v>104500853.171872</v>
      </c>
      <c r="C9">
        <v>3.1747999999999998E-2</v>
      </c>
      <c r="D9">
        <v>9.1075941142721089</v>
      </c>
      <c r="G9" s="3">
        <f t="shared" si="0"/>
        <v>0.18049999999999999</v>
      </c>
      <c r="H9" s="3">
        <f t="shared" si="1"/>
        <v>0.10450085317187201</v>
      </c>
      <c r="I9">
        <f t="shared" si="2"/>
        <v>3.1747999999999998E-2</v>
      </c>
      <c r="J9">
        <f t="shared" si="3"/>
        <v>0.91075941142721084</v>
      </c>
      <c r="L9" s="8">
        <f t="shared" si="4"/>
        <v>1.7272586253734463</v>
      </c>
    </row>
    <row r="10" spans="1:12">
      <c r="A10" s="3">
        <v>220500000</v>
      </c>
      <c r="B10" s="3">
        <v>128611267.06249601</v>
      </c>
      <c r="C10">
        <v>3.8693999999999999E-2</v>
      </c>
      <c r="D10">
        <v>11.141722333316135</v>
      </c>
      <c r="G10" s="3">
        <f t="shared" si="0"/>
        <v>0.2205</v>
      </c>
      <c r="H10" s="3">
        <f t="shared" si="1"/>
        <v>0.12861126706249601</v>
      </c>
      <c r="I10">
        <f t="shared" si="2"/>
        <v>3.8693999999999999E-2</v>
      </c>
      <c r="J10">
        <f t="shared" si="3"/>
        <v>1.1141722333316135</v>
      </c>
      <c r="L10" s="8">
        <f t="shared" si="4"/>
        <v>1.7144687634004301</v>
      </c>
    </row>
    <row r="11" spans="1:12">
      <c r="A11" s="3">
        <v>264500000</v>
      </c>
      <c r="B11" s="3">
        <v>148697466.125</v>
      </c>
      <c r="C11">
        <v>4.4919000000000001E-2</v>
      </c>
      <c r="D11">
        <v>12.970111699980036</v>
      </c>
      <c r="G11" s="3">
        <f t="shared" si="0"/>
        <v>0.26450000000000001</v>
      </c>
      <c r="H11" s="3">
        <f t="shared" si="1"/>
        <v>0.14869746612500001</v>
      </c>
      <c r="I11">
        <f t="shared" si="2"/>
        <v>4.4919000000000001E-2</v>
      </c>
      <c r="J11">
        <f t="shared" si="3"/>
        <v>1.2970111699980036</v>
      </c>
      <c r="L11" s="8">
        <f t="shared" si="4"/>
        <v>1.7787794701064548</v>
      </c>
    </row>
    <row r="12" spans="1:12">
      <c r="A12" s="3">
        <v>312500000</v>
      </c>
      <c r="B12" s="3">
        <v>165255903.125</v>
      </c>
      <c r="C12">
        <v>5.2463999999999997E-2</v>
      </c>
      <c r="D12">
        <v>14.923384799999999</v>
      </c>
      <c r="G12" s="3">
        <f t="shared" si="0"/>
        <v>0.3125</v>
      </c>
      <c r="H12" s="3">
        <f t="shared" si="1"/>
        <v>0.16525590312499999</v>
      </c>
      <c r="I12">
        <f t="shared" si="2"/>
        <v>5.2463999999999997E-2</v>
      </c>
      <c r="J12">
        <f t="shared" si="3"/>
        <v>1.4923384799999999</v>
      </c>
      <c r="L12" s="8">
        <f t="shared" si="4"/>
        <v>1.8910065788307979</v>
      </c>
    </row>
    <row r="13" spans="1:12">
      <c r="A13" s="3">
        <v>364500000</v>
      </c>
      <c r="B13" s="3">
        <v>185243736.156248</v>
      </c>
      <c r="C13">
        <v>6.1400999999999997E-2</v>
      </c>
      <c r="D13">
        <v>17.376483</v>
      </c>
      <c r="G13" s="3">
        <f t="shared" si="0"/>
        <v>0.36449999999999999</v>
      </c>
      <c r="H13" s="3">
        <f t="shared" si="1"/>
        <v>0.18524373615624801</v>
      </c>
      <c r="I13">
        <f t="shared" si="2"/>
        <v>6.1400999999999997E-2</v>
      </c>
      <c r="J13">
        <f t="shared" si="3"/>
        <v>1.7376483</v>
      </c>
      <c r="L13" s="8">
        <f t="shared" si="4"/>
        <v>1.9676778689701779</v>
      </c>
    </row>
    <row r="14" spans="1:12">
      <c r="A14" s="3">
        <v>420500000</v>
      </c>
      <c r="B14" s="3">
        <v>213991551.81249601</v>
      </c>
      <c r="C14">
        <v>7.0307999999999995E-2</v>
      </c>
      <c r="D14">
        <v>20.002625999999999</v>
      </c>
      <c r="G14" s="3">
        <f t="shared" si="0"/>
        <v>0.42049999999999998</v>
      </c>
      <c r="H14" s="3">
        <f t="shared" si="1"/>
        <v>0.21399155181249602</v>
      </c>
      <c r="I14">
        <f t="shared" si="2"/>
        <v>7.0307999999999995E-2</v>
      </c>
      <c r="J14">
        <f t="shared" si="3"/>
        <v>2.0002626000000001</v>
      </c>
      <c r="L14" s="8">
        <f t="shared" si="4"/>
        <v>1.9650308455562353</v>
      </c>
    </row>
    <row r="15" spans="1:12">
      <c r="A15" s="3">
        <v>480500000</v>
      </c>
      <c r="B15" s="3">
        <v>245603714.875</v>
      </c>
      <c r="C15">
        <v>7.9030000000000003E-2</v>
      </c>
      <c r="D15">
        <v>22.592042666693011</v>
      </c>
      <c r="G15" s="3">
        <f t="shared" si="0"/>
        <v>0.48049999999999998</v>
      </c>
      <c r="H15" s="3">
        <f t="shared" si="1"/>
        <v>0.24560371487499999</v>
      </c>
      <c r="I15">
        <f t="shared" si="2"/>
        <v>7.9030000000000003E-2</v>
      </c>
      <c r="J15">
        <f t="shared" si="3"/>
        <v>2.2592042666693013</v>
      </c>
      <c r="L15" s="8">
        <f t="shared" si="4"/>
        <v>1.9564036327567376</v>
      </c>
    </row>
    <row r="16" spans="1:12">
      <c r="A16" s="3">
        <v>544500000</v>
      </c>
      <c r="B16" s="3">
        <v>280339759.18750399</v>
      </c>
      <c r="C16">
        <v>9.2692999999999998E-2</v>
      </c>
      <c r="D16">
        <v>26.206370944423849</v>
      </c>
      <c r="G16" s="3">
        <f t="shared" si="0"/>
        <v>0.54449999999999998</v>
      </c>
      <c r="H16" s="3">
        <f t="shared" si="1"/>
        <v>0.28033975918750398</v>
      </c>
      <c r="I16">
        <f t="shared" si="2"/>
        <v>9.2692999999999998E-2</v>
      </c>
      <c r="J16">
        <f t="shared" si="3"/>
        <v>2.6206370944423849</v>
      </c>
      <c r="L16" s="8">
        <f t="shared" si="4"/>
        <v>1.9422860374072506</v>
      </c>
    </row>
    <row r="17" spans="1:12">
      <c r="A17" s="3">
        <v>612500000</v>
      </c>
      <c r="B17" s="3">
        <v>316361058.06249601</v>
      </c>
      <c r="C17">
        <v>0.102798</v>
      </c>
      <c r="D17">
        <v>29.106786436316909</v>
      </c>
      <c r="G17" s="3">
        <f t="shared" si="0"/>
        <v>0.61250000000000004</v>
      </c>
      <c r="H17" s="3">
        <f t="shared" si="1"/>
        <v>0.31636105806249598</v>
      </c>
      <c r="I17">
        <f t="shared" si="2"/>
        <v>0.102798</v>
      </c>
      <c r="J17">
        <f t="shared" si="3"/>
        <v>2.9106786436316909</v>
      </c>
      <c r="L17" s="8">
        <f t="shared" si="4"/>
        <v>1.9360789970521683</v>
      </c>
    </row>
    <row r="18" spans="1:12">
      <c r="A18" s="3">
        <v>684500000</v>
      </c>
      <c r="B18" s="3">
        <v>356628691.75</v>
      </c>
      <c r="C18">
        <v>0.11572200000000001</v>
      </c>
      <c r="D18">
        <v>33.028839138417034</v>
      </c>
      <c r="G18" s="3">
        <f t="shared" si="0"/>
        <v>0.6845</v>
      </c>
      <c r="H18" s="3">
        <f t="shared" si="1"/>
        <v>0.35662869175</v>
      </c>
      <c r="I18">
        <f t="shared" si="2"/>
        <v>0.11572200000000001</v>
      </c>
      <c r="J18">
        <f t="shared" si="3"/>
        <v>3.3028839138417032</v>
      </c>
      <c r="L18" s="8">
        <f t="shared" si="4"/>
        <v>1.9193632364269804</v>
      </c>
    </row>
    <row r="19" spans="1:12">
      <c r="A19" s="3">
        <v>760500000</v>
      </c>
      <c r="B19" s="3">
        <v>418574282.06249601</v>
      </c>
      <c r="C19">
        <v>0.130158</v>
      </c>
      <c r="D19">
        <v>37.345801080043387</v>
      </c>
      <c r="G19" s="3">
        <f t="shared" si="0"/>
        <v>0.76049999999999995</v>
      </c>
      <c r="H19" s="3">
        <f t="shared" si="1"/>
        <v>0.41857428206249603</v>
      </c>
      <c r="I19">
        <f t="shared" si="2"/>
        <v>0.130158</v>
      </c>
      <c r="J19">
        <f t="shared" si="3"/>
        <v>3.7345801080043386</v>
      </c>
      <c r="L19" s="8">
        <f t="shared" si="4"/>
        <v>1.8168818118798136</v>
      </c>
    </row>
    <row r="20" spans="1:12">
      <c r="A20" s="3">
        <v>840500000</v>
      </c>
      <c r="B20" s="3">
        <v>504059081.625</v>
      </c>
      <c r="C20">
        <v>0.14955499999999999</v>
      </c>
      <c r="D20">
        <v>43.200281352879593</v>
      </c>
      <c r="G20" s="3">
        <f t="shared" si="0"/>
        <v>0.84050000000000002</v>
      </c>
      <c r="H20" s="3">
        <f t="shared" si="1"/>
        <v>0.50405908162500002</v>
      </c>
      <c r="I20">
        <f t="shared" si="2"/>
        <v>0.14955499999999999</v>
      </c>
      <c r="J20">
        <f t="shared" si="3"/>
        <v>4.3200281352879593</v>
      </c>
      <c r="L20" s="8">
        <f t="shared" si="4"/>
        <v>1.6674632610335522</v>
      </c>
    </row>
    <row r="21" spans="1:12">
      <c r="A21" s="3">
        <v>924500000</v>
      </c>
      <c r="B21" s="3">
        <v>602803732.25</v>
      </c>
      <c r="C21">
        <v>0.17068900000000001</v>
      </c>
      <c r="D21">
        <v>49.332914088850956</v>
      </c>
      <c r="G21" s="3">
        <f t="shared" si="0"/>
        <v>0.92449999999999999</v>
      </c>
      <c r="H21" s="3">
        <f t="shared" si="1"/>
        <v>0.60280373224999995</v>
      </c>
      <c r="I21">
        <f t="shared" si="2"/>
        <v>0.17068900000000001</v>
      </c>
      <c r="J21">
        <f t="shared" si="3"/>
        <v>4.9332914088850952</v>
      </c>
      <c r="L21" s="8">
        <f t="shared" si="4"/>
        <v>1.5336666821043892</v>
      </c>
    </row>
    <row r="22" spans="1:12">
      <c r="A22" s="3">
        <v>1012500000</v>
      </c>
      <c r="B22" s="3">
        <v>668615512.125</v>
      </c>
      <c r="C22">
        <v>0.187862</v>
      </c>
      <c r="D22">
        <v>54.215094579999999</v>
      </c>
      <c r="G22" s="3">
        <f t="shared" si="0"/>
        <v>1.0125</v>
      </c>
      <c r="H22" s="3">
        <f t="shared" si="1"/>
        <v>0.66861551212500003</v>
      </c>
      <c r="I22">
        <f t="shared" si="2"/>
        <v>0.187862</v>
      </c>
      <c r="J22">
        <f t="shared" si="3"/>
        <v>5.4215094580000001</v>
      </c>
      <c r="L22" s="8">
        <f t="shared" si="4"/>
        <v>1.5143232270846709</v>
      </c>
    </row>
    <row r="23" spans="1:12">
      <c r="A23" s="3">
        <v>1104500000</v>
      </c>
      <c r="B23" s="3">
        <v>628663138</v>
      </c>
      <c r="C23">
        <v>0.19301499999999999</v>
      </c>
      <c r="D23">
        <v>55.165617149999996</v>
      </c>
      <c r="G23" s="3">
        <f t="shared" si="0"/>
        <v>1.1045</v>
      </c>
      <c r="H23" s="3">
        <f t="shared" si="1"/>
        <v>0.62866313799999995</v>
      </c>
      <c r="I23">
        <f t="shared" si="2"/>
        <v>0.19301499999999999</v>
      </c>
      <c r="J23">
        <f t="shared" si="3"/>
        <v>5.5165617149999999</v>
      </c>
      <c r="L23" s="8">
        <f t="shared" si="4"/>
        <v>1.7569027564011557</v>
      </c>
    </row>
    <row r="24" spans="1:12">
      <c r="A24" s="3">
        <v>1200500000</v>
      </c>
      <c r="B24" s="3">
        <v>702252607.5</v>
      </c>
      <c r="C24">
        <v>0.212926</v>
      </c>
      <c r="D24">
        <v>60.895061616737642</v>
      </c>
      <c r="G24" s="3">
        <f t="shared" si="0"/>
        <v>1.2004999999999999</v>
      </c>
      <c r="H24" s="3">
        <f t="shared" si="1"/>
        <v>0.70225260749999996</v>
      </c>
      <c r="I24">
        <f t="shared" si="2"/>
        <v>0.212926</v>
      </c>
      <c r="J24">
        <f t="shared" si="3"/>
        <v>6.0895061616737642</v>
      </c>
      <c r="L24" s="8">
        <f t="shared" si="4"/>
        <v>1.7094988144988839</v>
      </c>
    </row>
    <row r="26" spans="1:12">
      <c r="G26" t="s">
        <v>19</v>
      </c>
      <c r="H26" t="s">
        <v>20</v>
      </c>
      <c r="I26" t="s">
        <v>23</v>
      </c>
      <c r="J26" t="s">
        <v>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workbookViewId="0">
      <selection activeCell="I2" sqref="I2:I24"/>
    </sheetView>
  </sheetViews>
  <sheetFormatPr baseColWidth="10" defaultRowHeight="15" x14ac:dyDescent="0"/>
  <sheetData>
    <row r="1" spans="1:12">
      <c r="A1" s="2" t="s">
        <v>9</v>
      </c>
      <c r="B1" s="2" t="s">
        <v>10</v>
      </c>
      <c r="C1" s="2" t="s">
        <v>11</v>
      </c>
      <c r="D1" s="2" t="s">
        <v>12</v>
      </c>
      <c r="G1" s="2" t="s">
        <v>9</v>
      </c>
      <c r="H1" s="2" t="s">
        <v>10</v>
      </c>
      <c r="I1" s="2" t="s">
        <v>11</v>
      </c>
      <c r="J1" s="2" t="s">
        <v>12</v>
      </c>
    </row>
    <row r="2" spans="1:12">
      <c r="A2" s="3">
        <v>12500000</v>
      </c>
      <c r="B2" s="3">
        <v>5187262.7962499997</v>
      </c>
      <c r="C2">
        <v>1.3439999999999999E-3</v>
      </c>
      <c r="D2">
        <v>0.32956373300000003</v>
      </c>
      <c r="G2" s="3">
        <f>A2/1000000000</f>
        <v>1.2500000000000001E-2</v>
      </c>
      <c r="H2" s="3">
        <f>B2/1000000000</f>
        <v>5.1872627962499997E-3</v>
      </c>
      <c r="I2">
        <f>C2</f>
        <v>1.3439999999999999E-3</v>
      </c>
      <c r="J2">
        <f>D2/10</f>
        <v>3.2956373300000001E-2</v>
      </c>
      <c r="L2" s="8">
        <f>G2/H2</f>
        <v>2.409748742445931</v>
      </c>
    </row>
    <row r="3" spans="1:12">
      <c r="A3" s="3">
        <v>24500000</v>
      </c>
      <c r="B3" s="3">
        <v>13450149.0875</v>
      </c>
      <c r="C3">
        <v>3.124E-3</v>
      </c>
      <c r="D3">
        <v>0.77612656000000002</v>
      </c>
      <c r="G3" s="3">
        <f t="shared" ref="G3:G24" si="0">A3/1000000000</f>
        <v>2.4500000000000001E-2</v>
      </c>
      <c r="H3" s="3">
        <f t="shared" ref="H3:H24" si="1">B3/1000000000</f>
        <v>1.34501490875E-2</v>
      </c>
      <c r="I3">
        <f t="shared" ref="I3:I24" si="2">C3</f>
        <v>3.124E-3</v>
      </c>
      <c r="J3">
        <f t="shared" ref="J3:J24" si="3">D3/10</f>
        <v>7.7612656000000002E-2</v>
      </c>
      <c r="L3" s="8">
        <f t="shared" ref="L3:L24" si="4">G3/H3</f>
        <v>1.8215411472850711</v>
      </c>
    </row>
    <row r="4" spans="1:12">
      <c r="A4" s="3">
        <v>40500000</v>
      </c>
      <c r="B4" s="3">
        <v>22125485.600000001</v>
      </c>
      <c r="C4">
        <v>5.117E-3</v>
      </c>
      <c r="D4">
        <v>1.10706295</v>
      </c>
      <c r="G4" s="3">
        <f t="shared" si="0"/>
        <v>4.0500000000000001E-2</v>
      </c>
      <c r="H4" s="3">
        <f t="shared" si="1"/>
        <v>2.2125485600000001E-2</v>
      </c>
      <c r="I4">
        <f t="shared" si="2"/>
        <v>5.117E-3</v>
      </c>
      <c r="J4">
        <f t="shared" si="3"/>
        <v>0.110706295</v>
      </c>
      <c r="L4" s="8">
        <f t="shared" si="4"/>
        <v>1.830468299416669</v>
      </c>
    </row>
    <row r="5" spans="1:12">
      <c r="A5" s="3">
        <v>60500000</v>
      </c>
      <c r="B5" s="3">
        <v>32787446.975000001</v>
      </c>
      <c r="C5">
        <v>7.7200000000000003E-3</v>
      </c>
      <c r="D5">
        <v>1.9037520000000001</v>
      </c>
      <c r="G5" s="3">
        <f t="shared" si="0"/>
        <v>6.0499999999999998E-2</v>
      </c>
      <c r="H5" s="3">
        <f t="shared" si="1"/>
        <v>3.2787446975000002E-2</v>
      </c>
      <c r="I5">
        <f t="shared" si="2"/>
        <v>7.7200000000000003E-3</v>
      </c>
      <c r="J5">
        <f t="shared" si="3"/>
        <v>0.19037520000000002</v>
      </c>
      <c r="L5" s="8">
        <f t="shared" si="4"/>
        <v>1.8452183863577563</v>
      </c>
    </row>
    <row r="6" spans="1:12">
      <c r="A6" s="3">
        <v>84500000</v>
      </c>
      <c r="B6" s="3">
        <v>45578002.325000003</v>
      </c>
      <c r="C6">
        <v>1.0636E-2</v>
      </c>
      <c r="D6">
        <v>2.6418642220000002</v>
      </c>
      <c r="G6" s="3">
        <f t="shared" si="0"/>
        <v>8.4500000000000006E-2</v>
      </c>
      <c r="H6" s="3">
        <f t="shared" si="1"/>
        <v>4.5578002325000005E-2</v>
      </c>
      <c r="I6">
        <f t="shared" si="2"/>
        <v>1.0636E-2</v>
      </c>
      <c r="J6">
        <f t="shared" si="3"/>
        <v>0.26418642219999999</v>
      </c>
      <c r="L6" s="8">
        <f t="shared" si="4"/>
        <v>1.8539645374859022</v>
      </c>
    </row>
    <row r="7" spans="1:12">
      <c r="A7" s="3">
        <v>112500000</v>
      </c>
      <c r="B7" s="3">
        <v>60425210.924999997</v>
      </c>
      <c r="C7">
        <v>1.3923E-2</v>
      </c>
      <c r="D7">
        <v>3.4679872500000002</v>
      </c>
      <c r="G7" s="3">
        <f t="shared" si="0"/>
        <v>0.1125</v>
      </c>
      <c r="H7" s="3">
        <f t="shared" si="1"/>
        <v>6.0425210925E-2</v>
      </c>
      <c r="I7">
        <f t="shared" si="2"/>
        <v>1.3923E-2</v>
      </c>
      <c r="J7">
        <f t="shared" si="3"/>
        <v>0.34679872500000003</v>
      </c>
      <c r="L7" s="8">
        <f t="shared" si="4"/>
        <v>1.8618056648513057</v>
      </c>
    </row>
    <row r="8" spans="1:12">
      <c r="A8" s="3">
        <v>144500000</v>
      </c>
      <c r="B8" s="3">
        <v>77494008.700000003</v>
      </c>
      <c r="C8">
        <v>1.7763000000000001E-2</v>
      </c>
      <c r="D8">
        <v>3.9877935</v>
      </c>
      <c r="G8" s="3">
        <f t="shared" si="0"/>
        <v>0.14449999999999999</v>
      </c>
      <c r="H8" s="3">
        <f t="shared" si="1"/>
        <v>7.7494008700000006E-2</v>
      </c>
      <c r="I8">
        <f t="shared" si="2"/>
        <v>1.7763000000000001E-2</v>
      </c>
      <c r="J8">
        <f t="shared" si="3"/>
        <v>0.39877934999999998</v>
      </c>
      <c r="L8" s="8">
        <f t="shared" si="4"/>
        <v>1.8646602805050139</v>
      </c>
    </row>
    <row r="9" spans="1:12">
      <c r="A9" s="3">
        <v>180500000</v>
      </c>
      <c r="B9" s="3">
        <v>96437479.825000003</v>
      </c>
      <c r="C9">
        <v>2.2110999999999999E-2</v>
      </c>
      <c r="D9">
        <v>5.4803341889999997</v>
      </c>
      <c r="G9" s="3">
        <f t="shared" si="0"/>
        <v>0.18049999999999999</v>
      </c>
      <c r="H9" s="3">
        <f t="shared" si="1"/>
        <v>9.6437479825000005E-2</v>
      </c>
      <c r="I9">
        <f t="shared" si="2"/>
        <v>2.2110999999999999E-2</v>
      </c>
      <c r="J9">
        <f t="shared" si="3"/>
        <v>0.54803341890000001</v>
      </c>
      <c r="L9" s="8">
        <f t="shared" si="4"/>
        <v>1.8716789398431377</v>
      </c>
    </row>
    <row r="10" spans="1:12">
      <c r="A10" s="3">
        <v>220500000</v>
      </c>
      <c r="B10" s="3">
        <v>117521178.65000001</v>
      </c>
      <c r="C10">
        <v>2.6953999999999999E-2</v>
      </c>
      <c r="D10">
        <v>6.7003151670000003</v>
      </c>
      <c r="G10" s="3">
        <f t="shared" si="0"/>
        <v>0.2205</v>
      </c>
      <c r="H10" s="3">
        <f t="shared" si="1"/>
        <v>0.11752117865</v>
      </c>
      <c r="I10">
        <f t="shared" si="2"/>
        <v>2.6953999999999999E-2</v>
      </c>
      <c r="J10">
        <f t="shared" si="3"/>
        <v>0.67003151670000005</v>
      </c>
      <c r="L10" s="8">
        <f t="shared" si="4"/>
        <v>1.8762575608324195</v>
      </c>
    </row>
    <row r="11" spans="1:12">
      <c r="A11" s="3">
        <v>264500000</v>
      </c>
      <c r="B11" s="3">
        <v>141531355.75</v>
      </c>
      <c r="C11">
        <v>3.2694000000000001E-2</v>
      </c>
      <c r="D11">
        <v>8.1148687600000002</v>
      </c>
      <c r="G11" s="3">
        <f t="shared" si="0"/>
        <v>0.26450000000000001</v>
      </c>
      <c r="H11" s="3">
        <f t="shared" si="1"/>
        <v>0.14153135575</v>
      </c>
      <c r="I11">
        <f t="shared" si="2"/>
        <v>3.2694000000000001E-2</v>
      </c>
      <c r="J11">
        <f t="shared" si="3"/>
        <v>0.81148687600000002</v>
      </c>
      <c r="L11" s="8">
        <f t="shared" si="4"/>
        <v>1.8688438233235818</v>
      </c>
    </row>
    <row r="12" spans="1:12">
      <c r="A12" s="3">
        <v>312500000</v>
      </c>
      <c r="B12" s="3">
        <v>166352254.375</v>
      </c>
      <c r="C12">
        <v>3.8059000000000003E-2</v>
      </c>
      <c r="D12">
        <v>8.9971475999999999</v>
      </c>
      <c r="G12" s="3">
        <f t="shared" si="0"/>
        <v>0.3125</v>
      </c>
      <c r="H12" s="3">
        <f t="shared" si="1"/>
        <v>0.16635225437500001</v>
      </c>
      <c r="I12">
        <f t="shared" si="2"/>
        <v>3.8059000000000003E-2</v>
      </c>
      <c r="J12">
        <f t="shared" si="3"/>
        <v>0.89971475999999995</v>
      </c>
      <c r="L12" s="8">
        <f t="shared" si="4"/>
        <v>1.8785438236114675</v>
      </c>
    </row>
    <row r="13" spans="1:12">
      <c r="A13" s="3">
        <v>364500000</v>
      </c>
      <c r="B13" s="3">
        <v>193650673</v>
      </c>
      <c r="C13">
        <v>4.4121E-2</v>
      </c>
      <c r="D13">
        <v>10.98514853</v>
      </c>
      <c r="G13" s="3">
        <f t="shared" si="0"/>
        <v>0.36449999999999999</v>
      </c>
      <c r="H13" s="3">
        <f t="shared" si="1"/>
        <v>0.193650673</v>
      </c>
      <c r="I13">
        <f t="shared" si="2"/>
        <v>4.4121E-2</v>
      </c>
      <c r="J13">
        <f t="shared" si="3"/>
        <v>1.098514853</v>
      </c>
      <c r="L13" s="8">
        <f t="shared" si="4"/>
        <v>1.882255271067403</v>
      </c>
    </row>
    <row r="14" spans="1:12">
      <c r="A14" s="3">
        <v>420500000</v>
      </c>
      <c r="B14" s="3">
        <v>223403902</v>
      </c>
      <c r="C14">
        <v>5.1006000000000003E-2</v>
      </c>
      <c r="D14">
        <v>12.687974349999999</v>
      </c>
      <c r="G14" s="3">
        <f t="shared" si="0"/>
        <v>0.42049999999999998</v>
      </c>
      <c r="H14" s="3">
        <f t="shared" si="1"/>
        <v>0.22340390199999999</v>
      </c>
      <c r="I14">
        <f t="shared" si="2"/>
        <v>5.1006000000000003E-2</v>
      </c>
      <c r="J14">
        <f t="shared" si="3"/>
        <v>1.268797435</v>
      </c>
      <c r="L14" s="8">
        <f t="shared" si="4"/>
        <v>1.8822410720471661</v>
      </c>
    </row>
    <row r="15" spans="1:12">
      <c r="A15" s="3">
        <v>480500000</v>
      </c>
      <c r="B15" s="3">
        <v>255252081.75</v>
      </c>
      <c r="C15">
        <v>5.8345000000000001E-2</v>
      </c>
      <c r="D15">
        <v>14.551242999999999</v>
      </c>
      <c r="G15" s="3">
        <f t="shared" si="0"/>
        <v>0.48049999999999998</v>
      </c>
      <c r="H15" s="3">
        <f t="shared" si="1"/>
        <v>0.25525208175000003</v>
      </c>
      <c r="I15">
        <f t="shared" si="2"/>
        <v>5.8345000000000001E-2</v>
      </c>
      <c r="J15">
        <f t="shared" si="3"/>
        <v>1.4551243</v>
      </c>
      <c r="L15" s="8">
        <f t="shared" si="4"/>
        <v>1.8824528156859976</v>
      </c>
    </row>
    <row r="16" spans="1:12">
      <c r="A16" s="3">
        <v>544500000</v>
      </c>
      <c r="B16" s="3">
        <v>290709107.5</v>
      </c>
      <c r="C16">
        <v>6.7061999999999997E-2</v>
      </c>
      <c r="D16">
        <v>16.715622639999999</v>
      </c>
      <c r="G16" s="3">
        <f t="shared" si="0"/>
        <v>0.54449999999999998</v>
      </c>
      <c r="H16" s="3">
        <f t="shared" si="1"/>
        <v>0.29070910750000001</v>
      </c>
      <c r="I16">
        <f t="shared" si="2"/>
        <v>6.7061999999999997E-2</v>
      </c>
      <c r="J16">
        <f t="shared" si="3"/>
        <v>1.6715622639999999</v>
      </c>
      <c r="L16" s="8">
        <f t="shared" si="4"/>
        <v>1.8730063350354442</v>
      </c>
    </row>
    <row r="17" spans="1:12">
      <c r="A17" s="3">
        <v>612500000</v>
      </c>
      <c r="B17" s="3">
        <v>325267954.125</v>
      </c>
      <c r="C17">
        <v>7.4586E-2</v>
      </c>
      <c r="D17">
        <v>18.643185070000001</v>
      </c>
      <c r="G17" s="3">
        <f t="shared" si="0"/>
        <v>0.61250000000000004</v>
      </c>
      <c r="H17" s="3">
        <f t="shared" si="1"/>
        <v>0.32526795412499998</v>
      </c>
      <c r="I17">
        <f t="shared" si="2"/>
        <v>7.4586E-2</v>
      </c>
      <c r="J17">
        <f t="shared" si="3"/>
        <v>1.8643185070000001</v>
      </c>
      <c r="L17" s="8">
        <f t="shared" si="4"/>
        <v>1.8830628478224363</v>
      </c>
    </row>
    <row r="18" spans="1:12">
      <c r="A18" s="3">
        <v>684500000</v>
      </c>
      <c r="B18" s="3">
        <v>362885507.5</v>
      </c>
      <c r="C18">
        <v>8.3454E-2</v>
      </c>
      <c r="D18">
        <v>20.921917799999999</v>
      </c>
      <c r="G18" s="3">
        <f t="shared" si="0"/>
        <v>0.6845</v>
      </c>
      <c r="H18" s="3">
        <f t="shared" si="1"/>
        <v>0.36288550749999998</v>
      </c>
      <c r="I18">
        <f t="shared" si="2"/>
        <v>8.3454E-2</v>
      </c>
      <c r="J18">
        <f t="shared" si="3"/>
        <v>2.0921917799999998</v>
      </c>
      <c r="L18" s="8">
        <f t="shared" si="4"/>
        <v>1.8862698725988665</v>
      </c>
    </row>
    <row r="19" spans="1:12">
      <c r="A19" s="3">
        <v>760500000</v>
      </c>
      <c r="B19" s="3">
        <v>403666399.375</v>
      </c>
      <c r="C19">
        <v>9.3325000000000005E-2</v>
      </c>
      <c r="D19">
        <v>23.40383611</v>
      </c>
      <c r="G19" s="3">
        <f t="shared" si="0"/>
        <v>0.76049999999999995</v>
      </c>
      <c r="H19" s="3">
        <f t="shared" si="1"/>
        <v>0.40366639937499998</v>
      </c>
      <c r="I19">
        <f t="shared" si="2"/>
        <v>9.3325000000000005E-2</v>
      </c>
      <c r="J19">
        <f t="shared" si="3"/>
        <v>2.340383611</v>
      </c>
      <c r="L19" s="8">
        <f t="shared" si="4"/>
        <v>1.8839814291640036</v>
      </c>
    </row>
    <row r="20" spans="1:12">
      <c r="A20" s="3">
        <v>840500000</v>
      </c>
      <c r="B20" s="3">
        <v>445461691</v>
      </c>
      <c r="C20">
        <v>0.103365</v>
      </c>
      <c r="D20">
        <v>25.971865770000001</v>
      </c>
      <c r="G20" s="3">
        <f t="shared" si="0"/>
        <v>0.84050000000000002</v>
      </c>
      <c r="H20" s="3">
        <f t="shared" si="1"/>
        <v>0.44546169099999999</v>
      </c>
      <c r="I20">
        <f t="shared" si="2"/>
        <v>0.103365</v>
      </c>
      <c r="J20">
        <f t="shared" si="3"/>
        <v>2.597186577</v>
      </c>
      <c r="L20" s="8">
        <f t="shared" si="4"/>
        <v>1.8868064683928119</v>
      </c>
    </row>
    <row r="21" spans="1:12">
      <c r="A21" s="3">
        <v>924500000</v>
      </c>
      <c r="B21" s="3">
        <v>491206160.375</v>
      </c>
      <c r="C21">
        <v>0.114574</v>
      </c>
      <c r="D21">
        <v>28.77658211</v>
      </c>
      <c r="G21" s="3">
        <f t="shared" si="0"/>
        <v>0.92449999999999999</v>
      </c>
      <c r="H21" s="3">
        <f t="shared" si="1"/>
        <v>0.49120616037499998</v>
      </c>
      <c r="I21">
        <f t="shared" si="2"/>
        <v>0.114574</v>
      </c>
      <c r="J21">
        <f t="shared" si="3"/>
        <v>2.877658211</v>
      </c>
      <c r="L21" s="8">
        <f t="shared" si="4"/>
        <v>1.8821018028239138</v>
      </c>
    </row>
    <row r="22" spans="1:12">
      <c r="A22" s="3">
        <v>1012500000</v>
      </c>
      <c r="B22" s="3">
        <v>538686309.75</v>
      </c>
      <c r="C22">
        <v>0.124657</v>
      </c>
      <c r="D22">
        <v>31.339660210000002</v>
      </c>
      <c r="G22" s="3">
        <f t="shared" si="0"/>
        <v>1.0125</v>
      </c>
      <c r="H22" s="3">
        <f t="shared" si="1"/>
        <v>0.53868630974999998</v>
      </c>
      <c r="I22">
        <f t="shared" si="2"/>
        <v>0.124657</v>
      </c>
      <c r="J22">
        <f t="shared" si="3"/>
        <v>3.133966021</v>
      </c>
      <c r="L22" s="8">
        <f t="shared" si="4"/>
        <v>1.8795725483907195</v>
      </c>
    </row>
    <row r="23" spans="1:12">
      <c r="A23" s="3">
        <v>1104500000</v>
      </c>
      <c r="B23" s="3">
        <v>586820641.75</v>
      </c>
      <c r="C23">
        <v>0.134794</v>
      </c>
      <c r="D23">
        <v>33.825711839999997</v>
      </c>
      <c r="G23" s="3">
        <f t="shared" si="0"/>
        <v>1.1045</v>
      </c>
      <c r="H23" s="3">
        <f t="shared" si="1"/>
        <v>0.58682064175000004</v>
      </c>
      <c r="I23">
        <f t="shared" si="2"/>
        <v>0.134794</v>
      </c>
      <c r="J23">
        <f t="shared" si="3"/>
        <v>3.3825711839999997</v>
      </c>
      <c r="L23" s="8">
        <f t="shared" si="4"/>
        <v>1.882176463162903</v>
      </c>
    </row>
    <row r="24" spans="1:12">
      <c r="A24" s="3">
        <v>1200500000</v>
      </c>
      <c r="B24" s="3">
        <v>637577851.5</v>
      </c>
      <c r="C24">
        <v>0.14661099999999999</v>
      </c>
      <c r="D24">
        <v>36.814022100000003</v>
      </c>
      <c r="G24" s="3">
        <f t="shared" si="0"/>
        <v>1.2004999999999999</v>
      </c>
      <c r="H24" s="3">
        <f t="shared" si="1"/>
        <v>0.63757785150000001</v>
      </c>
      <c r="I24">
        <f t="shared" si="2"/>
        <v>0.14661099999999999</v>
      </c>
      <c r="J24">
        <f t="shared" si="3"/>
        <v>3.6814022100000003</v>
      </c>
      <c r="L24" s="8">
        <f t="shared" si="4"/>
        <v>1.8829073142607431</v>
      </c>
    </row>
    <row r="26" spans="1:12">
      <c r="G26" t="s">
        <v>19</v>
      </c>
      <c r="H26" t="s">
        <v>20</v>
      </c>
      <c r="I26" t="s">
        <v>23</v>
      </c>
      <c r="J26" t="s">
        <v>24</v>
      </c>
    </row>
    <row r="27" spans="1:12">
      <c r="A27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1"/>
  <sheetViews>
    <sheetView workbookViewId="0">
      <selection activeCell="G2" sqref="G2:J229"/>
    </sheetView>
  </sheetViews>
  <sheetFormatPr baseColWidth="10" defaultRowHeight="15" x14ac:dyDescent="0"/>
  <sheetData>
    <row r="1" spans="1:12">
      <c r="A1" s="2" t="s">
        <v>9</v>
      </c>
      <c r="B1" s="2" t="s">
        <v>10</v>
      </c>
      <c r="C1" s="2" t="s">
        <v>11</v>
      </c>
      <c r="D1" s="2" t="s">
        <v>12</v>
      </c>
      <c r="G1" s="2" t="s">
        <v>9</v>
      </c>
      <c r="H1" s="2" t="s">
        <v>10</v>
      </c>
      <c r="I1" s="2" t="s">
        <v>11</v>
      </c>
      <c r="J1" s="2" t="s">
        <v>12</v>
      </c>
    </row>
    <row r="2" spans="1:12">
      <c r="A2" s="3">
        <v>8341330</v>
      </c>
      <c r="B2" s="12">
        <v>5559745.4121120004</v>
      </c>
      <c r="C2" s="6">
        <v>1.0300000000000001E-3</v>
      </c>
      <c r="D2" s="6">
        <v>0.29707260000000002</v>
      </c>
      <c r="G2" s="3">
        <f t="shared" ref="G2:G33" si="0">A2/1000000000</f>
        <v>8.3413299999999992E-3</v>
      </c>
      <c r="H2" s="3">
        <f t="shared" ref="H2:H33" si="1">B2/1000000000</f>
        <v>5.5597454121120004E-3</v>
      </c>
      <c r="I2">
        <f>C2</f>
        <v>1.0300000000000001E-3</v>
      </c>
      <c r="J2">
        <f t="shared" ref="J2:J33" si="2">D2/10</f>
        <v>2.9707260000000003E-2</v>
      </c>
      <c r="L2" s="8">
        <f>G2/H2</f>
        <v>1.5003079065146165</v>
      </c>
    </row>
    <row r="3" spans="1:12">
      <c r="A3" s="3">
        <v>8496324</v>
      </c>
      <c r="B3" s="12">
        <v>5786088.4311520001</v>
      </c>
      <c r="C3" s="6">
        <v>1.191E-3</v>
      </c>
      <c r="D3" s="6">
        <v>0.33942838333280401</v>
      </c>
      <c r="G3" s="3">
        <f t="shared" si="0"/>
        <v>8.4963239999999995E-3</v>
      </c>
      <c r="H3" s="3">
        <f t="shared" si="1"/>
        <v>5.7860884311520004E-3</v>
      </c>
      <c r="I3">
        <f t="shared" ref="I3:I66" si="3">C3</f>
        <v>1.191E-3</v>
      </c>
      <c r="J3">
        <f t="shared" si="2"/>
        <v>3.3942838333280399E-2</v>
      </c>
      <c r="L3" s="8">
        <f t="shared" ref="L3:L66" si="4">G3/H3</f>
        <v>1.4684054869013463</v>
      </c>
    </row>
    <row r="4" spans="1:12">
      <c r="A4" s="3">
        <v>8475168</v>
      </c>
      <c r="B4" s="12">
        <v>5835341.0043919999</v>
      </c>
      <c r="C4" s="6">
        <v>1.0059999999999999E-3</v>
      </c>
      <c r="D4" s="6">
        <v>0.29471105333299796</v>
      </c>
      <c r="G4" s="3">
        <f t="shared" si="0"/>
        <v>8.4751679999999999E-3</v>
      </c>
      <c r="H4" s="3">
        <f t="shared" si="1"/>
        <v>5.8353410043919998E-3</v>
      </c>
      <c r="I4">
        <f t="shared" si="3"/>
        <v>1.0059999999999999E-3</v>
      </c>
      <c r="J4">
        <f t="shared" si="2"/>
        <v>2.9471105333299795E-2</v>
      </c>
      <c r="L4" s="8">
        <f t="shared" si="4"/>
        <v>1.452386071974392</v>
      </c>
    </row>
    <row r="5" spans="1:12">
      <c r="A5" s="3">
        <v>8689530</v>
      </c>
      <c r="B5" s="12">
        <v>5987368.8061520001</v>
      </c>
      <c r="C5" s="6">
        <v>9.7999999999999997E-4</v>
      </c>
      <c r="D5" s="6">
        <v>0.29397900000041999</v>
      </c>
      <c r="G5" s="3">
        <f t="shared" si="0"/>
        <v>8.6895300000000009E-3</v>
      </c>
      <c r="H5" s="3">
        <f t="shared" si="1"/>
        <v>5.987368806152E-3</v>
      </c>
      <c r="I5">
        <f t="shared" si="3"/>
        <v>9.7999999999999997E-4</v>
      </c>
      <c r="J5">
        <f t="shared" si="2"/>
        <v>2.9397900000041999E-2</v>
      </c>
      <c r="L5" s="8">
        <f t="shared" si="4"/>
        <v>1.4513102969490606</v>
      </c>
    </row>
    <row r="6" spans="1:12">
      <c r="A6" s="3">
        <v>8792578</v>
      </c>
      <c r="B6" s="12">
        <v>6594473.6455039997</v>
      </c>
      <c r="C6" s="6">
        <v>1.859E-3</v>
      </c>
      <c r="D6" s="6">
        <v>0.50048569999985704</v>
      </c>
      <c r="G6" s="3">
        <f t="shared" si="0"/>
        <v>8.7925780000000005E-3</v>
      </c>
      <c r="H6" s="3">
        <f t="shared" si="1"/>
        <v>6.5944736455040001E-3</v>
      </c>
      <c r="I6">
        <f t="shared" si="3"/>
        <v>1.859E-3</v>
      </c>
      <c r="J6">
        <f t="shared" si="2"/>
        <v>5.0048569999985706E-2</v>
      </c>
      <c r="L6" s="8">
        <f t="shared" si="4"/>
        <v>1.3333252163339269</v>
      </c>
    </row>
    <row r="7" spans="1:12">
      <c r="A7" s="3">
        <v>8800244</v>
      </c>
      <c r="B7" s="12">
        <v>4204290.1777360002</v>
      </c>
      <c r="C7" s="6">
        <v>2.1080000000000001E-3</v>
      </c>
      <c r="D7" s="6">
        <v>0.52352882666596401</v>
      </c>
      <c r="G7" s="3">
        <f t="shared" si="0"/>
        <v>8.8002440000000005E-3</v>
      </c>
      <c r="H7" s="3">
        <f t="shared" si="1"/>
        <v>4.2042901777359998E-3</v>
      </c>
      <c r="I7">
        <f t="shared" si="3"/>
        <v>2.1080000000000001E-3</v>
      </c>
      <c r="J7">
        <f t="shared" si="2"/>
        <v>5.2352882666596399E-2</v>
      </c>
      <c r="L7" s="8">
        <f t="shared" si="4"/>
        <v>2.0931580904196556</v>
      </c>
    </row>
    <row r="8" spans="1:12">
      <c r="A8" s="3">
        <v>8800244</v>
      </c>
      <c r="B8" s="12">
        <v>4196415.8066400001</v>
      </c>
      <c r="C8" s="6">
        <v>2.0920000000000001E-3</v>
      </c>
      <c r="D8" s="6">
        <v>0.52322314666736403</v>
      </c>
      <c r="G8" s="3">
        <f t="shared" si="0"/>
        <v>8.8002440000000005E-3</v>
      </c>
      <c r="H8" s="3">
        <f t="shared" si="1"/>
        <v>4.1964158066399998E-3</v>
      </c>
      <c r="I8">
        <f t="shared" si="3"/>
        <v>2.0920000000000001E-3</v>
      </c>
      <c r="J8">
        <f t="shared" si="2"/>
        <v>5.2322314666736404E-2</v>
      </c>
      <c r="L8" s="8">
        <f t="shared" si="4"/>
        <v>2.0970858002382298</v>
      </c>
    </row>
    <row r="9" spans="1:12">
      <c r="A9" s="3">
        <v>8826898</v>
      </c>
      <c r="B9" s="12">
        <v>6596571.2343760002</v>
      </c>
      <c r="C9" s="6">
        <v>1.9599999999999999E-3</v>
      </c>
      <c r="D9" s="6">
        <v>0.51753800000000005</v>
      </c>
      <c r="G9" s="3">
        <f t="shared" si="0"/>
        <v>8.8268979999999997E-3</v>
      </c>
      <c r="H9" s="3">
        <f t="shared" si="1"/>
        <v>6.5965712343760002E-3</v>
      </c>
      <c r="I9">
        <f t="shared" si="3"/>
        <v>1.9599999999999999E-3</v>
      </c>
      <c r="J9">
        <f t="shared" si="2"/>
        <v>5.1753800000000003E-2</v>
      </c>
      <c r="L9" s="8">
        <f t="shared" si="4"/>
        <v>1.3381039461836384</v>
      </c>
    </row>
    <row r="10" spans="1:12">
      <c r="A10" s="3">
        <v>8704210</v>
      </c>
      <c r="B10" s="12">
        <v>6090177.4467759999</v>
      </c>
      <c r="C10" s="6">
        <v>1.073E-3</v>
      </c>
      <c r="D10" s="6">
        <v>0.31825180000000003</v>
      </c>
      <c r="G10" s="3">
        <f t="shared" si="0"/>
        <v>8.7042100000000004E-3</v>
      </c>
      <c r="H10" s="3">
        <f t="shared" si="1"/>
        <v>6.0901774467759994E-3</v>
      </c>
      <c r="I10">
        <f t="shared" si="3"/>
        <v>1.073E-3</v>
      </c>
      <c r="J10">
        <f t="shared" si="2"/>
        <v>3.1825180000000002E-2</v>
      </c>
      <c r="L10" s="8">
        <f t="shared" si="4"/>
        <v>1.4292210819912661</v>
      </c>
    </row>
    <row r="11" spans="1:12">
      <c r="A11" s="3">
        <v>8704210</v>
      </c>
      <c r="B11" s="12">
        <v>6067699.9809600003</v>
      </c>
      <c r="C11" s="6">
        <v>1.085E-3</v>
      </c>
      <c r="D11" s="6">
        <v>0.32212926666630498</v>
      </c>
      <c r="G11" s="3">
        <f t="shared" si="0"/>
        <v>8.7042100000000004E-3</v>
      </c>
      <c r="H11" s="3">
        <f t="shared" si="1"/>
        <v>6.06769998096E-3</v>
      </c>
      <c r="I11">
        <f t="shared" si="3"/>
        <v>1.085E-3</v>
      </c>
      <c r="J11">
        <f t="shared" si="2"/>
        <v>3.2212926666630497E-2</v>
      </c>
      <c r="L11" s="8">
        <f t="shared" si="4"/>
        <v>1.4345155540506578</v>
      </c>
    </row>
    <row r="12" spans="1:12">
      <c r="A12" s="3">
        <v>8704210</v>
      </c>
      <c r="B12" s="12">
        <v>6085568.7568319999</v>
      </c>
      <c r="C12" s="6">
        <v>1.0709999999999999E-3</v>
      </c>
      <c r="D12" s="6">
        <v>0.31812269999964293</v>
      </c>
      <c r="G12" s="3">
        <f t="shared" si="0"/>
        <v>8.7042100000000004E-3</v>
      </c>
      <c r="H12" s="3">
        <f t="shared" si="1"/>
        <v>6.0855687568320002E-3</v>
      </c>
      <c r="I12">
        <f t="shared" si="3"/>
        <v>1.0709999999999999E-3</v>
      </c>
      <c r="J12">
        <f t="shared" si="2"/>
        <v>3.1812269999964296E-2</v>
      </c>
      <c r="L12" s="8">
        <f t="shared" si="4"/>
        <v>1.4303034519539635</v>
      </c>
    </row>
    <row r="13" spans="1:12">
      <c r="A13" s="3">
        <v>8704210</v>
      </c>
      <c r="B13" s="12">
        <v>6078601.9672879996</v>
      </c>
      <c r="C13" s="6">
        <v>1.0660000000000001E-3</v>
      </c>
      <c r="D13" s="6">
        <v>0.31665530000000003</v>
      </c>
      <c r="G13" s="3">
        <f t="shared" si="0"/>
        <v>8.7042100000000004E-3</v>
      </c>
      <c r="H13" s="3">
        <f t="shared" si="1"/>
        <v>6.0786019672879991E-3</v>
      </c>
      <c r="I13">
        <f t="shared" si="3"/>
        <v>1.0660000000000001E-3</v>
      </c>
      <c r="J13">
        <f t="shared" si="2"/>
        <v>3.1665530000000004E-2</v>
      </c>
      <c r="L13" s="8">
        <f t="shared" si="4"/>
        <v>1.4319427471714241</v>
      </c>
    </row>
    <row r="14" spans="1:12">
      <c r="A14" s="3">
        <v>8940096</v>
      </c>
      <c r="B14" s="12">
        <v>6243869.9501919998</v>
      </c>
      <c r="C14" s="6">
        <v>1.0499999999999999E-3</v>
      </c>
      <c r="D14" s="6">
        <v>0.30950062499999997</v>
      </c>
      <c r="G14" s="3">
        <f t="shared" si="0"/>
        <v>8.9400959999999998E-3</v>
      </c>
      <c r="H14" s="3">
        <f t="shared" si="1"/>
        <v>6.2438699501919997E-3</v>
      </c>
      <c r="I14">
        <f t="shared" si="3"/>
        <v>1.0499999999999999E-3</v>
      </c>
      <c r="J14">
        <f t="shared" si="2"/>
        <v>3.0950062499999997E-2</v>
      </c>
      <c r="L14" s="8">
        <f t="shared" si="4"/>
        <v>1.4318197001725013</v>
      </c>
    </row>
    <row r="15" spans="1:12">
      <c r="A15" s="3">
        <v>7349250</v>
      </c>
      <c r="B15" s="12">
        <v>6325433.6279279999</v>
      </c>
      <c r="C15" s="6">
        <v>1.1820000000000001E-3</v>
      </c>
      <c r="D15" s="6">
        <v>0.36826252941127802</v>
      </c>
      <c r="G15" s="3">
        <f t="shared" si="0"/>
        <v>7.3492499999999999E-3</v>
      </c>
      <c r="H15" s="3">
        <f t="shared" si="1"/>
        <v>6.3254336279279996E-3</v>
      </c>
      <c r="I15">
        <f t="shared" si="3"/>
        <v>1.1820000000000001E-3</v>
      </c>
      <c r="J15">
        <f t="shared" si="2"/>
        <v>3.6826252941127804E-2</v>
      </c>
      <c r="L15" s="8">
        <f t="shared" si="4"/>
        <v>1.1618571045551178</v>
      </c>
    </row>
    <row r="16" spans="1:12">
      <c r="A16" s="3">
        <v>8485346</v>
      </c>
      <c r="B16" s="12">
        <v>6427097.0302719995</v>
      </c>
      <c r="C16" s="6">
        <v>1.3179999999999999E-3</v>
      </c>
      <c r="D16" s="6">
        <v>0.38681835555570199</v>
      </c>
      <c r="G16" s="3">
        <f t="shared" si="0"/>
        <v>8.4853459999999995E-3</v>
      </c>
      <c r="H16" s="3">
        <f t="shared" si="1"/>
        <v>6.4270970302719999E-3</v>
      </c>
      <c r="I16">
        <f t="shared" si="3"/>
        <v>1.3179999999999999E-3</v>
      </c>
      <c r="J16">
        <f t="shared" si="2"/>
        <v>3.8681835555570199E-2</v>
      </c>
      <c r="L16" s="8">
        <f t="shared" si="4"/>
        <v>1.3202455105366431</v>
      </c>
    </row>
    <row r="17" spans="1:12">
      <c r="A17" s="3">
        <v>9288460</v>
      </c>
      <c r="B17" s="12">
        <v>6625347.8056640001</v>
      </c>
      <c r="C17" s="6">
        <v>1.152E-3</v>
      </c>
      <c r="D17" s="6">
        <v>0.337888376470656</v>
      </c>
      <c r="G17" s="3">
        <f t="shared" si="0"/>
        <v>9.2884600000000001E-3</v>
      </c>
      <c r="H17" s="3">
        <f t="shared" si="1"/>
        <v>6.6253478056640001E-3</v>
      </c>
      <c r="I17">
        <f t="shared" si="3"/>
        <v>1.152E-3</v>
      </c>
      <c r="J17">
        <f t="shared" si="2"/>
        <v>3.3788837647065598E-2</v>
      </c>
      <c r="L17" s="8">
        <f t="shared" si="4"/>
        <v>1.4019580967597367</v>
      </c>
    </row>
    <row r="18" spans="1:12">
      <c r="A18" s="3">
        <v>5911112</v>
      </c>
      <c r="B18" s="12">
        <v>6334594.4589839997</v>
      </c>
      <c r="C18" s="6">
        <v>1.7390000000000001E-3</v>
      </c>
      <c r="D18" s="6">
        <v>0.50265126153819395</v>
      </c>
      <c r="G18" s="3">
        <f t="shared" si="0"/>
        <v>5.9111119999999996E-3</v>
      </c>
      <c r="H18" s="3">
        <f t="shared" si="1"/>
        <v>6.3345944589839999E-3</v>
      </c>
      <c r="I18">
        <f t="shared" si="3"/>
        <v>1.7390000000000001E-3</v>
      </c>
      <c r="J18">
        <f t="shared" si="2"/>
        <v>5.0265126153819395E-2</v>
      </c>
      <c r="L18" s="8">
        <f t="shared" si="4"/>
        <v>0.93314766056043275</v>
      </c>
    </row>
    <row r="19" spans="1:12">
      <c r="A19" s="3">
        <v>8858084</v>
      </c>
      <c r="B19" s="12">
        <v>6777828.0395520004</v>
      </c>
      <c r="C19" s="6">
        <v>1.1609999999999999E-3</v>
      </c>
      <c r="D19" s="6">
        <v>0.35517721764733196</v>
      </c>
      <c r="G19" s="3">
        <f t="shared" si="0"/>
        <v>8.8580840000000004E-3</v>
      </c>
      <c r="H19" s="3">
        <f t="shared" si="1"/>
        <v>6.7778280395520002E-3</v>
      </c>
      <c r="I19">
        <f t="shared" si="3"/>
        <v>1.1609999999999999E-3</v>
      </c>
      <c r="J19">
        <f t="shared" si="2"/>
        <v>3.5517721764733196E-2</v>
      </c>
      <c r="L19" s="8">
        <f t="shared" si="4"/>
        <v>1.3069207345345251</v>
      </c>
    </row>
    <row r="20" spans="1:12">
      <c r="A20" s="3">
        <v>5084054</v>
      </c>
      <c r="B20" s="12">
        <v>7047089.1933599999</v>
      </c>
      <c r="C20" s="6">
        <v>2.114E-3</v>
      </c>
      <c r="D20" s="6">
        <v>0.59881163999999998</v>
      </c>
      <c r="G20" s="3">
        <f t="shared" si="0"/>
        <v>5.0840540000000002E-3</v>
      </c>
      <c r="H20" s="3">
        <f t="shared" si="1"/>
        <v>7.0470891933600002E-3</v>
      </c>
      <c r="I20">
        <f t="shared" si="3"/>
        <v>2.114E-3</v>
      </c>
      <c r="J20">
        <f t="shared" si="2"/>
        <v>5.9881164000000001E-2</v>
      </c>
      <c r="L20" s="8">
        <f t="shared" si="4"/>
        <v>0.72144027988043113</v>
      </c>
    </row>
    <row r="21" spans="1:12">
      <c r="A21" s="3">
        <v>9641782</v>
      </c>
      <c r="B21" s="12">
        <v>7145073.1352559999</v>
      </c>
      <c r="C21" s="6">
        <v>1.1620000000000001E-3</v>
      </c>
      <c r="D21" s="6">
        <v>0.35123158823488398</v>
      </c>
      <c r="G21" s="3">
        <f t="shared" si="0"/>
        <v>9.6417819999999998E-3</v>
      </c>
      <c r="H21" s="3">
        <f t="shared" si="1"/>
        <v>7.145073135256E-3</v>
      </c>
      <c r="I21">
        <f t="shared" si="3"/>
        <v>1.1620000000000001E-3</v>
      </c>
      <c r="J21">
        <f t="shared" si="2"/>
        <v>3.5123158823488397E-2</v>
      </c>
      <c r="L21" s="8">
        <f t="shared" si="4"/>
        <v>1.3494308340140657</v>
      </c>
    </row>
    <row r="22" spans="1:12">
      <c r="A22" s="3">
        <v>7743546</v>
      </c>
      <c r="B22" s="12">
        <v>6894399.1054720003</v>
      </c>
      <c r="C22" s="6">
        <v>2.6359999999999999E-3</v>
      </c>
      <c r="D22" s="6">
        <v>0.69200857777719194</v>
      </c>
      <c r="G22" s="3">
        <f t="shared" si="0"/>
        <v>7.7435459999999996E-3</v>
      </c>
      <c r="H22" s="3">
        <f t="shared" si="1"/>
        <v>6.8943991054719999E-3</v>
      </c>
      <c r="I22">
        <f t="shared" si="3"/>
        <v>2.6359999999999999E-3</v>
      </c>
      <c r="J22">
        <f t="shared" si="2"/>
        <v>6.9200857777719199E-2</v>
      </c>
      <c r="L22" s="8">
        <f t="shared" si="4"/>
        <v>1.1231647430816767</v>
      </c>
    </row>
    <row r="23" spans="1:12">
      <c r="A23" s="3">
        <v>10285028</v>
      </c>
      <c r="B23" s="12">
        <v>7752405.3915999997</v>
      </c>
      <c r="C23" s="6">
        <v>1.294E-3</v>
      </c>
      <c r="D23" s="6">
        <v>0.38321809999999995</v>
      </c>
      <c r="G23" s="3">
        <f t="shared" si="0"/>
        <v>1.0285028E-2</v>
      </c>
      <c r="H23" s="3">
        <f t="shared" si="1"/>
        <v>7.7524053915999994E-3</v>
      </c>
      <c r="I23">
        <f t="shared" si="3"/>
        <v>1.294E-3</v>
      </c>
      <c r="J23">
        <f t="shared" si="2"/>
        <v>3.8321809999999998E-2</v>
      </c>
      <c r="L23" s="8">
        <f t="shared" si="4"/>
        <v>1.326688618624638</v>
      </c>
    </row>
    <row r="24" spans="1:12">
      <c r="A24" s="3">
        <v>10312758</v>
      </c>
      <c r="B24" s="12">
        <v>7786290.3964879997</v>
      </c>
      <c r="C24" s="6">
        <v>1.348E-3</v>
      </c>
      <c r="D24" s="6">
        <v>0.40179386666711597</v>
      </c>
      <c r="G24" s="3">
        <f t="shared" si="0"/>
        <v>1.0312758E-2</v>
      </c>
      <c r="H24" s="3">
        <f t="shared" si="1"/>
        <v>7.7862903964879999E-3</v>
      </c>
      <c r="I24">
        <f t="shared" si="3"/>
        <v>1.348E-3</v>
      </c>
      <c r="J24">
        <f t="shared" si="2"/>
        <v>4.01793866667116E-2</v>
      </c>
      <c r="L24" s="8">
        <f t="shared" si="4"/>
        <v>1.3244764162214604</v>
      </c>
    </row>
    <row r="25" spans="1:12">
      <c r="A25" s="3">
        <v>10588570</v>
      </c>
      <c r="B25" s="12">
        <v>7906261.3310559997</v>
      </c>
      <c r="C25" s="6">
        <v>1.5709999999999999E-3</v>
      </c>
      <c r="D25" s="6">
        <v>0.44869331000000001</v>
      </c>
      <c r="G25" s="3">
        <f t="shared" si="0"/>
        <v>1.058857E-2</v>
      </c>
      <c r="H25" s="3">
        <f t="shared" si="1"/>
        <v>7.9062613310559998E-3</v>
      </c>
      <c r="I25">
        <f t="shared" si="3"/>
        <v>1.5709999999999999E-3</v>
      </c>
      <c r="J25">
        <f t="shared" si="2"/>
        <v>4.4869330999999998E-2</v>
      </c>
      <c r="L25" s="8">
        <f t="shared" si="4"/>
        <v>1.3392638513487813</v>
      </c>
    </row>
    <row r="26" spans="1:12">
      <c r="A26" s="3">
        <v>10755522</v>
      </c>
      <c r="B26" s="12">
        <v>5937986.9882800002</v>
      </c>
      <c r="C26" s="6">
        <v>5.2329999999999998E-3</v>
      </c>
      <c r="D26" s="6">
        <v>1.230103866668411</v>
      </c>
      <c r="G26" s="3">
        <f t="shared" si="0"/>
        <v>1.0755522E-2</v>
      </c>
      <c r="H26" s="3">
        <f t="shared" si="1"/>
        <v>5.9379869882800005E-3</v>
      </c>
      <c r="I26">
        <f t="shared" si="3"/>
        <v>5.2329999999999998E-3</v>
      </c>
      <c r="J26">
        <f t="shared" si="2"/>
        <v>0.1230103866668411</v>
      </c>
      <c r="L26" s="8">
        <f t="shared" si="4"/>
        <v>1.811307775047087</v>
      </c>
    </row>
    <row r="27" spans="1:12">
      <c r="A27" s="3">
        <v>10652456</v>
      </c>
      <c r="B27" s="12">
        <v>8104923.8701200001</v>
      </c>
      <c r="C27" s="6">
        <v>1.5169999999999999E-3</v>
      </c>
      <c r="D27" s="6">
        <v>0.44688061818209396</v>
      </c>
      <c r="G27" s="3">
        <f t="shared" si="0"/>
        <v>1.0652455999999999E-2</v>
      </c>
      <c r="H27" s="3">
        <f t="shared" si="1"/>
        <v>8.1049238701200003E-3</v>
      </c>
      <c r="I27">
        <f t="shared" si="3"/>
        <v>1.5169999999999999E-3</v>
      </c>
      <c r="J27">
        <f t="shared" si="2"/>
        <v>4.4688061818209397E-2</v>
      </c>
      <c r="L27" s="8">
        <f t="shared" si="4"/>
        <v>1.314319069580882</v>
      </c>
    </row>
    <row r="28" spans="1:12">
      <c r="A28" s="3">
        <v>10832716</v>
      </c>
      <c r="B28" s="12">
        <v>8256433.7744159997</v>
      </c>
      <c r="C28" s="6">
        <v>1.694E-3</v>
      </c>
      <c r="D28" s="6">
        <v>0.46960503333389803</v>
      </c>
      <c r="G28" s="3">
        <f t="shared" si="0"/>
        <v>1.0832715999999999E-2</v>
      </c>
      <c r="H28" s="3">
        <f t="shared" si="1"/>
        <v>8.2564337744159989E-3</v>
      </c>
      <c r="I28">
        <f t="shared" si="3"/>
        <v>1.694E-3</v>
      </c>
      <c r="J28">
        <f t="shared" si="2"/>
        <v>4.6960503333389803E-2</v>
      </c>
      <c r="L28" s="8">
        <f t="shared" si="4"/>
        <v>1.3120332937892702</v>
      </c>
    </row>
    <row r="29" spans="1:12">
      <c r="A29" s="3">
        <v>10832716</v>
      </c>
      <c r="B29" s="12">
        <v>8260284.1386719998</v>
      </c>
      <c r="C29" s="6">
        <v>1.7129999999999999E-3</v>
      </c>
      <c r="D29" s="6">
        <v>0.48866619230729696</v>
      </c>
      <c r="G29" s="3">
        <f t="shared" si="0"/>
        <v>1.0832715999999999E-2</v>
      </c>
      <c r="H29" s="3">
        <f t="shared" si="1"/>
        <v>8.2602841386720006E-3</v>
      </c>
      <c r="I29">
        <f t="shared" si="3"/>
        <v>1.7129999999999999E-3</v>
      </c>
      <c r="J29">
        <f t="shared" si="2"/>
        <v>4.8866619230729699E-2</v>
      </c>
      <c r="L29" s="8">
        <f t="shared" si="4"/>
        <v>1.3114217160260502</v>
      </c>
    </row>
    <row r="30" spans="1:12">
      <c r="A30" s="3">
        <v>10832716</v>
      </c>
      <c r="B30" s="12">
        <v>8252362.7900400003</v>
      </c>
      <c r="C30" s="6">
        <v>1.6930000000000001E-3</v>
      </c>
      <c r="D30" s="6">
        <v>0.48409924166723101</v>
      </c>
      <c r="G30" s="3">
        <f t="shared" si="0"/>
        <v>1.0832715999999999E-2</v>
      </c>
      <c r="H30" s="3">
        <f t="shared" si="1"/>
        <v>8.2523627900399996E-3</v>
      </c>
      <c r="I30">
        <f t="shared" si="3"/>
        <v>1.6930000000000001E-3</v>
      </c>
      <c r="J30">
        <f t="shared" si="2"/>
        <v>4.8409924166723101E-2</v>
      </c>
      <c r="L30" s="8">
        <f t="shared" si="4"/>
        <v>1.3126805347281021</v>
      </c>
    </row>
    <row r="31" spans="1:12">
      <c r="A31" s="3">
        <v>10832716</v>
      </c>
      <c r="B31" s="12">
        <v>8258365.8212879999</v>
      </c>
      <c r="C31" s="6">
        <v>1.702E-3</v>
      </c>
      <c r="D31" s="6">
        <v>0.48719750000000001</v>
      </c>
      <c r="G31" s="3">
        <f t="shared" si="0"/>
        <v>1.0832715999999999E-2</v>
      </c>
      <c r="H31" s="3">
        <f t="shared" si="1"/>
        <v>8.2583658212879996E-3</v>
      </c>
      <c r="I31">
        <f t="shared" si="3"/>
        <v>1.702E-3</v>
      </c>
      <c r="J31">
        <f t="shared" si="2"/>
        <v>4.8719749999999999E-2</v>
      </c>
      <c r="L31" s="8">
        <f t="shared" si="4"/>
        <v>1.3117263432525561</v>
      </c>
    </row>
    <row r="32" spans="1:12">
      <c r="A32" s="3">
        <v>10832716</v>
      </c>
      <c r="B32" s="12">
        <v>8257102.3222639998</v>
      </c>
      <c r="C32" s="6">
        <v>1.7030000000000001E-3</v>
      </c>
      <c r="D32" s="6">
        <v>0.48843459166609904</v>
      </c>
      <c r="G32" s="3">
        <f t="shared" si="0"/>
        <v>1.0832715999999999E-2</v>
      </c>
      <c r="H32" s="3">
        <f t="shared" si="1"/>
        <v>8.257102322263999E-3</v>
      </c>
      <c r="I32">
        <f t="shared" si="3"/>
        <v>1.7030000000000001E-3</v>
      </c>
      <c r="J32">
        <f t="shared" si="2"/>
        <v>4.8843459166609905E-2</v>
      </c>
      <c r="L32" s="8">
        <f t="shared" si="4"/>
        <v>1.3119270631770248</v>
      </c>
    </row>
    <row r="33" spans="1:12">
      <c r="A33" s="3">
        <v>10832716</v>
      </c>
      <c r="B33" s="12">
        <v>8256922.3066400001</v>
      </c>
      <c r="C33" s="6">
        <v>1.689E-3</v>
      </c>
      <c r="D33" s="6">
        <v>0.48489782500056305</v>
      </c>
      <c r="G33" s="3">
        <f t="shared" si="0"/>
        <v>1.0832715999999999E-2</v>
      </c>
      <c r="H33" s="3">
        <f t="shared" si="1"/>
        <v>8.2569223066399997E-3</v>
      </c>
      <c r="I33">
        <f t="shared" si="3"/>
        <v>1.689E-3</v>
      </c>
      <c r="J33">
        <f t="shared" si="2"/>
        <v>4.8489782500056304E-2</v>
      </c>
      <c r="L33" s="8">
        <f t="shared" si="4"/>
        <v>1.3119556655254723</v>
      </c>
    </row>
    <row r="34" spans="1:12">
      <c r="A34" s="3">
        <v>9732540</v>
      </c>
      <c r="B34" s="12">
        <v>8819383.876952</v>
      </c>
      <c r="C34" s="6">
        <v>3.2889999999999998E-3</v>
      </c>
      <c r="D34" s="6">
        <v>0.86440899999940202</v>
      </c>
      <c r="G34" s="3">
        <f t="shared" ref="G34:G65" si="5">A34/1000000000</f>
        <v>9.7325399999999996E-3</v>
      </c>
      <c r="H34" s="3">
        <f t="shared" ref="H34:H65" si="6">B34/1000000000</f>
        <v>8.8193838769520007E-3</v>
      </c>
      <c r="I34">
        <f t="shared" si="3"/>
        <v>3.2889999999999998E-3</v>
      </c>
      <c r="J34">
        <f t="shared" ref="J34:J65" si="7">D34/10</f>
        <v>8.6440899999940202E-2</v>
      </c>
      <c r="L34" s="8">
        <f t="shared" si="4"/>
        <v>1.1035396730416034</v>
      </c>
    </row>
    <row r="35" spans="1:12">
      <c r="A35" s="3">
        <v>8388490</v>
      </c>
      <c r="B35" s="12">
        <v>8774013.1435519997</v>
      </c>
      <c r="C35" s="6">
        <v>2.2109999999999999E-3</v>
      </c>
      <c r="D35" s="6">
        <v>0.62661121874999992</v>
      </c>
      <c r="G35" s="3">
        <f t="shared" si="5"/>
        <v>8.3884900000000002E-3</v>
      </c>
      <c r="H35" s="3">
        <f t="shared" si="6"/>
        <v>8.7740131435519991E-3</v>
      </c>
      <c r="I35">
        <f t="shared" si="3"/>
        <v>2.2109999999999999E-3</v>
      </c>
      <c r="J35">
        <f t="shared" si="7"/>
        <v>6.2661121874999989E-2</v>
      </c>
      <c r="L35" s="8">
        <f t="shared" si="4"/>
        <v>0.95606079712391145</v>
      </c>
    </row>
    <row r="36" spans="1:12">
      <c r="A36" s="3">
        <v>8388490</v>
      </c>
      <c r="B36" s="12">
        <v>8782791.5117199998</v>
      </c>
      <c r="C36" s="6">
        <v>2.2000000000000001E-3</v>
      </c>
      <c r="D36" s="6">
        <v>0.62438749999999998</v>
      </c>
      <c r="G36" s="3">
        <f t="shared" si="5"/>
        <v>8.3884900000000002E-3</v>
      </c>
      <c r="H36" s="3">
        <f t="shared" si="6"/>
        <v>8.7827915117199996E-3</v>
      </c>
      <c r="I36">
        <f t="shared" si="3"/>
        <v>2.2000000000000001E-3</v>
      </c>
      <c r="J36">
        <f t="shared" si="7"/>
        <v>6.2438750000000001E-2</v>
      </c>
      <c r="L36" s="8">
        <f t="shared" si="4"/>
        <v>0.95510521783491809</v>
      </c>
    </row>
    <row r="37" spans="1:12">
      <c r="A37" s="3">
        <v>9635740</v>
      </c>
      <c r="B37" s="12">
        <v>8776905.0048799999</v>
      </c>
      <c r="C37" s="6">
        <v>1.5009999999999999E-3</v>
      </c>
      <c r="D37" s="6">
        <v>0.46804182</v>
      </c>
      <c r="G37" s="3">
        <f t="shared" si="5"/>
        <v>9.6357400000000003E-3</v>
      </c>
      <c r="H37" s="3">
        <f t="shared" si="6"/>
        <v>8.7769050048800007E-3</v>
      </c>
      <c r="I37">
        <f t="shared" si="3"/>
        <v>1.5009999999999999E-3</v>
      </c>
      <c r="J37">
        <f t="shared" si="7"/>
        <v>4.6804182E-2</v>
      </c>
      <c r="L37" s="8">
        <f t="shared" si="4"/>
        <v>1.0978516908457461</v>
      </c>
    </row>
    <row r="38" spans="1:12">
      <c r="A38" s="3">
        <v>7405556</v>
      </c>
      <c r="B38" s="12">
        <v>8613276.4472640008</v>
      </c>
      <c r="C38" s="6">
        <v>2.2269999999999998E-3</v>
      </c>
      <c r="D38" s="6">
        <v>0.65082683124999985</v>
      </c>
      <c r="G38" s="3">
        <f t="shared" si="5"/>
        <v>7.4055559999999998E-3</v>
      </c>
      <c r="H38" s="3">
        <f t="shared" si="6"/>
        <v>8.6132764472640014E-3</v>
      </c>
      <c r="I38">
        <f t="shared" si="3"/>
        <v>2.2269999999999998E-3</v>
      </c>
      <c r="J38">
        <f t="shared" si="7"/>
        <v>6.5082683124999985E-2</v>
      </c>
      <c r="L38" s="8">
        <f t="shared" si="4"/>
        <v>0.85978385174811933</v>
      </c>
    </row>
    <row r="39" spans="1:12">
      <c r="A39" s="3">
        <v>11941894</v>
      </c>
      <c r="B39" s="12">
        <v>8969248.1865200009</v>
      </c>
      <c r="C39" s="6">
        <v>1.6689999999999999E-3</v>
      </c>
      <c r="D39" s="6">
        <v>0.48478886666722304</v>
      </c>
      <c r="G39" s="3">
        <f t="shared" si="5"/>
        <v>1.1941894E-2</v>
      </c>
      <c r="H39" s="3">
        <f t="shared" si="6"/>
        <v>8.9692481865200017E-3</v>
      </c>
      <c r="I39">
        <f t="shared" si="3"/>
        <v>1.6689999999999999E-3</v>
      </c>
      <c r="J39">
        <f t="shared" si="7"/>
        <v>4.8478886666722301E-2</v>
      </c>
      <c r="L39" s="8">
        <f t="shared" si="4"/>
        <v>1.3314264196577397</v>
      </c>
    </row>
    <row r="40" spans="1:12">
      <c r="A40" s="3">
        <v>9169602</v>
      </c>
      <c r="B40" s="12">
        <v>8957753.8994159997</v>
      </c>
      <c r="C40" s="6">
        <v>1.6479999999999999E-3</v>
      </c>
      <c r="D40" s="6">
        <v>0.50974138181803197</v>
      </c>
      <c r="G40" s="3">
        <f t="shared" si="5"/>
        <v>9.1696020000000007E-3</v>
      </c>
      <c r="H40" s="3">
        <f t="shared" si="6"/>
        <v>8.9577538994159989E-3</v>
      </c>
      <c r="I40">
        <f t="shared" si="3"/>
        <v>1.6479999999999999E-3</v>
      </c>
      <c r="J40">
        <f t="shared" si="7"/>
        <v>5.09741381818032E-2</v>
      </c>
      <c r="L40" s="8">
        <f t="shared" si="4"/>
        <v>1.0236496897506655</v>
      </c>
    </row>
    <row r="41" spans="1:12">
      <c r="A41" s="3">
        <v>12020960</v>
      </c>
      <c r="B41" s="12">
        <v>9147276.9101599995</v>
      </c>
      <c r="C41" s="6">
        <v>1.4779999999999999E-3</v>
      </c>
      <c r="D41" s="6">
        <v>0.44485112727299597</v>
      </c>
      <c r="G41" s="3">
        <f t="shared" si="5"/>
        <v>1.2020960000000001E-2</v>
      </c>
      <c r="H41" s="3">
        <f t="shared" si="6"/>
        <v>9.1472769101599988E-3</v>
      </c>
      <c r="I41">
        <f t="shared" si="3"/>
        <v>1.4779999999999999E-3</v>
      </c>
      <c r="J41">
        <f t="shared" si="7"/>
        <v>4.4485112727299596E-2</v>
      </c>
      <c r="L41" s="8">
        <f t="shared" si="4"/>
        <v>1.3141572205656271</v>
      </c>
    </row>
    <row r="42" spans="1:12">
      <c r="A42" s="3">
        <v>10161922</v>
      </c>
      <c r="B42" s="12">
        <v>9322966.5156239998</v>
      </c>
      <c r="C42" s="6">
        <v>1.735E-3</v>
      </c>
      <c r="D42" s="6">
        <v>0.52544475000000002</v>
      </c>
      <c r="G42" s="3">
        <f t="shared" si="5"/>
        <v>1.0161922E-2</v>
      </c>
      <c r="H42" s="3">
        <f t="shared" si="6"/>
        <v>9.3229665156240003E-3</v>
      </c>
      <c r="I42">
        <f t="shared" si="3"/>
        <v>1.735E-3</v>
      </c>
      <c r="J42">
        <f t="shared" si="7"/>
        <v>5.2544475E-2</v>
      </c>
      <c r="L42" s="8">
        <f t="shared" si="4"/>
        <v>1.0899880400696524</v>
      </c>
    </row>
    <row r="43" spans="1:12">
      <c r="A43" s="3">
        <v>11120200</v>
      </c>
      <c r="B43" s="12">
        <v>9951728.0107439999</v>
      </c>
      <c r="C43" s="6">
        <v>1.81E-3</v>
      </c>
      <c r="D43" s="6">
        <v>0.55347015384684994</v>
      </c>
      <c r="G43" s="3">
        <f t="shared" si="5"/>
        <v>1.11202E-2</v>
      </c>
      <c r="H43" s="3">
        <f t="shared" si="6"/>
        <v>9.9517280107439994E-3</v>
      </c>
      <c r="I43">
        <f t="shared" si="3"/>
        <v>1.81E-3</v>
      </c>
      <c r="J43">
        <f t="shared" si="7"/>
        <v>5.5347015384684992E-2</v>
      </c>
      <c r="L43" s="8">
        <f t="shared" si="4"/>
        <v>1.1174139795615903</v>
      </c>
    </row>
    <row r="44" spans="1:12">
      <c r="A44" s="3">
        <v>12231266</v>
      </c>
      <c r="B44" s="12">
        <v>9387403.7109360006</v>
      </c>
      <c r="C44" s="6">
        <v>1.632E-3</v>
      </c>
      <c r="D44" s="6">
        <v>0.48341199999945594</v>
      </c>
      <c r="G44" s="3">
        <f t="shared" si="5"/>
        <v>1.2231265999999999E-2</v>
      </c>
      <c r="H44" s="3">
        <f t="shared" si="6"/>
        <v>9.3874037109360001E-3</v>
      </c>
      <c r="I44">
        <f t="shared" si="3"/>
        <v>1.632E-3</v>
      </c>
      <c r="J44">
        <f t="shared" si="7"/>
        <v>4.8341199999945593E-2</v>
      </c>
      <c r="L44" s="8">
        <f t="shared" si="4"/>
        <v>1.302944496330865</v>
      </c>
    </row>
    <row r="45" spans="1:12">
      <c r="A45" s="3">
        <v>10316776</v>
      </c>
      <c r="B45" s="12">
        <v>10027914.28516</v>
      </c>
      <c r="C45" s="6">
        <v>2.1220000000000002E-3</v>
      </c>
      <c r="D45" s="6">
        <v>0.62756028000000008</v>
      </c>
      <c r="G45" s="3">
        <f t="shared" si="5"/>
        <v>1.0316776E-2</v>
      </c>
      <c r="H45" s="3">
        <f t="shared" si="6"/>
        <v>1.0027914285159999E-2</v>
      </c>
      <c r="I45">
        <f t="shared" si="3"/>
        <v>2.1220000000000002E-3</v>
      </c>
      <c r="J45">
        <f t="shared" si="7"/>
        <v>6.2756028000000005E-2</v>
      </c>
      <c r="L45" s="8">
        <f t="shared" si="4"/>
        <v>1.0288057622578086</v>
      </c>
    </row>
    <row r="46" spans="1:12">
      <c r="A46" s="3">
        <v>10210078</v>
      </c>
      <c r="B46" s="12">
        <v>9502355.4179679994</v>
      </c>
      <c r="C46" s="6">
        <v>2.8860000000000001E-3</v>
      </c>
      <c r="D46" s="6">
        <v>0.81191837999999994</v>
      </c>
      <c r="G46" s="3">
        <f t="shared" si="5"/>
        <v>1.0210077999999999E-2</v>
      </c>
      <c r="H46" s="3">
        <f t="shared" si="6"/>
        <v>9.5023554179679993E-3</v>
      </c>
      <c r="I46">
        <f t="shared" si="3"/>
        <v>2.8860000000000001E-3</v>
      </c>
      <c r="J46">
        <f t="shared" si="7"/>
        <v>8.1191837999999988E-2</v>
      </c>
      <c r="L46" s="8">
        <f t="shared" si="4"/>
        <v>1.0744786477565096</v>
      </c>
    </row>
    <row r="47" spans="1:12">
      <c r="A47" s="3">
        <v>9992000</v>
      </c>
      <c r="B47" s="12">
        <v>10189975.371096</v>
      </c>
      <c r="C47" s="6">
        <v>1.802E-3</v>
      </c>
      <c r="D47" s="6">
        <v>0.55744870000000002</v>
      </c>
      <c r="G47" s="3">
        <f t="shared" si="5"/>
        <v>9.9919999999999991E-3</v>
      </c>
      <c r="H47" s="3">
        <f t="shared" si="6"/>
        <v>1.0189975371096E-2</v>
      </c>
      <c r="I47">
        <f t="shared" si="3"/>
        <v>1.802E-3</v>
      </c>
      <c r="J47">
        <f t="shared" si="7"/>
        <v>5.5744870000000002E-2</v>
      </c>
      <c r="L47" s="8">
        <f t="shared" si="4"/>
        <v>0.98057155548603581</v>
      </c>
    </row>
    <row r="48" spans="1:12">
      <c r="A48" s="3">
        <v>13084664</v>
      </c>
      <c r="B48" s="12">
        <v>10356187.171871999</v>
      </c>
      <c r="C48" s="6">
        <v>1.712E-3</v>
      </c>
      <c r="D48" s="6">
        <v>0.50693746666609607</v>
      </c>
      <c r="G48" s="3">
        <f t="shared" si="5"/>
        <v>1.3084663999999999E-2</v>
      </c>
      <c r="H48" s="3">
        <f t="shared" si="6"/>
        <v>1.0356187171871999E-2</v>
      </c>
      <c r="I48">
        <f t="shared" si="3"/>
        <v>1.712E-3</v>
      </c>
      <c r="J48">
        <f t="shared" si="7"/>
        <v>5.0693746666609606E-2</v>
      </c>
      <c r="L48" s="8">
        <f t="shared" si="4"/>
        <v>1.263463452605289</v>
      </c>
    </row>
    <row r="49" spans="1:12">
      <c r="A49" s="3">
        <v>13522200</v>
      </c>
      <c r="B49" s="12">
        <v>10154594.835936001</v>
      </c>
      <c r="C49" s="6">
        <v>3.1879999999999999E-3</v>
      </c>
      <c r="D49" s="6">
        <v>0.83977716363578392</v>
      </c>
      <c r="G49" s="3">
        <f t="shared" si="5"/>
        <v>1.35222E-2</v>
      </c>
      <c r="H49" s="3">
        <f t="shared" si="6"/>
        <v>1.0154594835936E-2</v>
      </c>
      <c r="I49">
        <f t="shared" si="3"/>
        <v>3.1879999999999999E-3</v>
      </c>
      <c r="J49">
        <f t="shared" si="7"/>
        <v>8.3977716363578397E-2</v>
      </c>
      <c r="L49" s="8">
        <f t="shared" si="4"/>
        <v>1.331633631717773</v>
      </c>
    </row>
    <row r="50" spans="1:12">
      <c r="A50" s="3">
        <v>13306798</v>
      </c>
      <c r="B50" s="12">
        <v>10696202.520504</v>
      </c>
      <c r="C50" s="6">
        <v>1.725E-3</v>
      </c>
      <c r="D50" s="6">
        <v>0.51862124999999992</v>
      </c>
      <c r="G50" s="3">
        <f t="shared" si="5"/>
        <v>1.3306798E-2</v>
      </c>
      <c r="H50" s="3">
        <f t="shared" si="6"/>
        <v>1.0696202520503999E-2</v>
      </c>
      <c r="I50">
        <f t="shared" si="3"/>
        <v>1.725E-3</v>
      </c>
      <c r="J50">
        <f t="shared" si="7"/>
        <v>5.1862124999999995E-2</v>
      </c>
      <c r="L50" s="8">
        <f t="shared" si="4"/>
        <v>1.2440675066213116</v>
      </c>
    </row>
    <row r="51" spans="1:12">
      <c r="A51" s="3">
        <v>13430304</v>
      </c>
      <c r="B51" s="12">
        <v>10804253.362304</v>
      </c>
      <c r="C51" s="6">
        <v>1.678E-3</v>
      </c>
      <c r="D51" s="6">
        <v>0.50731533333277401</v>
      </c>
      <c r="G51" s="3">
        <f t="shared" si="5"/>
        <v>1.3430304000000001E-2</v>
      </c>
      <c r="H51" s="3">
        <f t="shared" si="6"/>
        <v>1.0804253362304001E-2</v>
      </c>
      <c r="I51">
        <f t="shared" si="3"/>
        <v>1.678E-3</v>
      </c>
      <c r="J51">
        <f t="shared" si="7"/>
        <v>5.0731533333277401E-2</v>
      </c>
      <c r="L51" s="8">
        <f t="shared" si="4"/>
        <v>1.2430571136787925</v>
      </c>
    </row>
    <row r="52" spans="1:12">
      <c r="A52" s="3">
        <v>13794632</v>
      </c>
      <c r="B52" s="12">
        <v>10648115.805663999</v>
      </c>
      <c r="C52" s="6">
        <v>1.8129999999999999E-3</v>
      </c>
      <c r="D52" s="6">
        <v>0.53183657692279795</v>
      </c>
      <c r="G52" s="3">
        <f t="shared" si="5"/>
        <v>1.3794631999999999E-2</v>
      </c>
      <c r="H52" s="3">
        <f t="shared" si="6"/>
        <v>1.0648115805663999E-2</v>
      </c>
      <c r="I52">
        <f t="shared" si="3"/>
        <v>1.8129999999999999E-3</v>
      </c>
      <c r="J52">
        <f t="shared" si="7"/>
        <v>5.3183657692279798E-2</v>
      </c>
      <c r="L52" s="8">
        <f t="shared" si="4"/>
        <v>1.2954998097092718</v>
      </c>
    </row>
    <row r="53" spans="1:12">
      <c r="A53" s="3">
        <v>11918564</v>
      </c>
      <c r="B53" s="12">
        <v>11188664.018552</v>
      </c>
      <c r="C53" s="6">
        <v>1.9239999999999999E-3</v>
      </c>
      <c r="D53" s="6">
        <v>0.58976097142939599</v>
      </c>
      <c r="G53" s="3">
        <f t="shared" si="5"/>
        <v>1.1918564E-2</v>
      </c>
      <c r="H53" s="3">
        <f t="shared" si="6"/>
        <v>1.1188664018551999E-2</v>
      </c>
      <c r="I53">
        <f t="shared" si="3"/>
        <v>1.9239999999999999E-3</v>
      </c>
      <c r="J53">
        <f t="shared" si="7"/>
        <v>5.8976097142939596E-2</v>
      </c>
      <c r="L53" s="8">
        <f t="shared" si="4"/>
        <v>1.0652356689089733</v>
      </c>
    </row>
    <row r="54" spans="1:12">
      <c r="A54" s="3">
        <v>12350754</v>
      </c>
      <c r="B54" s="12">
        <v>11066367.992184</v>
      </c>
      <c r="C54" s="6">
        <v>3.6180000000000001E-3</v>
      </c>
      <c r="D54" s="6">
        <v>0.96177572307775794</v>
      </c>
      <c r="G54" s="3">
        <f t="shared" si="5"/>
        <v>1.2350754E-2</v>
      </c>
      <c r="H54" s="3">
        <f t="shared" si="6"/>
        <v>1.1066367992184E-2</v>
      </c>
      <c r="I54">
        <f t="shared" si="3"/>
        <v>3.6180000000000001E-3</v>
      </c>
      <c r="J54">
        <f t="shared" si="7"/>
        <v>9.6177572307775794E-2</v>
      </c>
      <c r="L54" s="8">
        <f t="shared" si="4"/>
        <v>1.1160621089704537</v>
      </c>
    </row>
    <row r="55" spans="1:12">
      <c r="A55" s="3">
        <v>13165100</v>
      </c>
      <c r="B55" s="12">
        <v>11046454.996096</v>
      </c>
      <c r="C55" s="6">
        <v>2.6640000000000001E-3</v>
      </c>
      <c r="D55" s="6">
        <v>0.74227919999911207</v>
      </c>
      <c r="G55" s="3">
        <f t="shared" si="5"/>
        <v>1.3165100000000001E-2</v>
      </c>
      <c r="H55" s="3">
        <f t="shared" si="6"/>
        <v>1.1046454996096E-2</v>
      </c>
      <c r="I55">
        <f t="shared" si="3"/>
        <v>2.6640000000000001E-3</v>
      </c>
      <c r="J55">
        <f t="shared" si="7"/>
        <v>7.4227919999911213E-2</v>
      </c>
      <c r="L55" s="8">
        <f t="shared" si="4"/>
        <v>1.1917941099341613</v>
      </c>
    </row>
    <row r="56" spans="1:12">
      <c r="A56" s="3">
        <v>13067546</v>
      </c>
      <c r="B56" s="12">
        <v>11762776.003904</v>
      </c>
      <c r="C56" s="6">
        <v>2.0699999999999998E-3</v>
      </c>
      <c r="D56" s="6">
        <v>0.62749092857201993</v>
      </c>
      <c r="G56" s="3">
        <f t="shared" si="5"/>
        <v>1.3067545999999999E-2</v>
      </c>
      <c r="H56" s="3">
        <f t="shared" si="6"/>
        <v>1.1762776003903999E-2</v>
      </c>
      <c r="I56">
        <f t="shared" si="3"/>
        <v>2.0699999999999998E-3</v>
      </c>
      <c r="J56">
        <f t="shared" si="7"/>
        <v>6.2749092857201996E-2</v>
      </c>
      <c r="L56" s="8">
        <f t="shared" si="4"/>
        <v>1.1109236455461664</v>
      </c>
    </row>
    <row r="57" spans="1:12">
      <c r="A57" s="3">
        <v>14679334</v>
      </c>
      <c r="B57" s="12">
        <v>11987653.244144</v>
      </c>
      <c r="C57" s="6">
        <v>1.941E-3</v>
      </c>
      <c r="D57" s="6">
        <v>0.58687521428543699</v>
      </c>
      <c r="G57" s="3">
        <f t="shared" si="5"/>
        <v>1.4679334E-2</v>
      </c>
      <c r="H57" s="3">
        <f t="shared" si="6"/>
        <v>1.1987653244143999E-2</v>
      </c>
      <c r="I57">
        <f t="shared" si="3"/>
        <v>1.941E-3</v>
      </c>
      <c r="J57">
        <f t="shared" si="7"/>
        <v>5.86875214285437E-2</v>
      </c>
      <c r="L57" s="8">
        <f t="shared" si="4"/>
        <v>1.2245377557255333</v>
      </c>
    </row>
    <row r="58" spans="1:12">
      <c r="A58" s="3">
        <v>14858210</v>
      </c>
      <c r="B58" s="12">
        <v>11930704.46484</v>
      </c>
      <c r="C58" s="6">
        <v>2.1719999999999999E-3</v>
      </c>
      <c r="D58" s="6">
        <v>0.62721929999999992</v>
      </c>
      <c r="G58" s="3">
        <f t="shared" si="5"/>
        <v>1.485821E-2</v>
      </c>
      <c r="H58" s="3">
        <f t="shared" si="6"/>
        <v>1.193070446484E-2</v>
      </c>
      <c r="I58">
        <f t="shared" si="3"/>
        <v>2.1719999999999999E-3</v>
      </c>
      <c r="J58">
        <f t="shared" si="7"/>
        <v>6.2721929999999995E-2</v>
      </c>
      <c r="L58" s="8">
        <f t="shared" si="4"/>
        <v>1.2453757482458316</v>
      </c>
    </row>
    <row r="59" spans="1:12">
      <c r="A59" s="3">
        <v>11885466</v>
      </c>
      <c r="B59" s="12">
        <v>13142976.371096</v>
      </c>
      <c r="C59" s="6">
        <v>3.5049999999999999E-3</v>
      </c>
      <c r="D59" s="6">
        <v>0.98175050000000008</v>
      </c>
      <c r="G59" s="3">
        <f t="shared" si="5"/>
        <v>1.1885466000000001E-2</v>
      </c>
      <c r="H59" s="3">
        <f t="shared" si="6"/>
        <v>1.3142976371096E-2</v>
      </c>
      <c r="I59">
        <f t="shared" si="3"/>
        <v>3.5049999999999999E-3</v>
      </c>
      <c r="J59">
        <f t="shared" si="7"/>
        <v>9.8175050000000014E-2</v>
      </c>
      <c r="L59" s="8">
        <f t="shared" si="4"/>
        <v>0.90432073104372968</v>
      </c>
    </row>
    <row r="60" spans="1:12">
      <c r="A60" s="3">
        <v>12121604</v>
      </c>
      <c r="B60" s="12">
        <v>11444672.777344</v>
      </c>
      <c r="C60" s="6">
        <v>3.2320000000000001E-3</v>
      </c>
      <c r="D60" s="6">
        <v>0.91113018181788796</v>
      </c>
      <c r="G60" s="3">
        <f t="shared" si="5"/>
        <v>1.2121603999999999E-2</v>
      </c>
      <c r="H60" s="3">
        <f t="shared" si="6"/>
        <v>1.1444672777343999E-2</v>
      </c>
      <c r="I60">
        <f t="shared" si="3"/>
        <v>3.2320000000000001E-3</v>
      </c>
      <c r="J60">
        <f t="shared" si="7"/>
        <v>9.1113018181788796E-2</v>
      </c>
      <c r="L60" s="8">
        <f t="shared" si="4"/>
        <v>1.0591481500455007</v>
      </c>
    </row>
    <row r="61" spans="1:12">
      <c r="A61" s="3">
        <v>11028484</v>
      </c>
      <c r="B61" s="12">
        <v>13527228.058591999</v>
      </c>
      <c r="C61" s="6">
        <v>2.9689999999999999E-3</v>
      </c>
      <c r="D61" s="6">
        <v>0.88672154000000003</v>
      </c>
      <c r="G61" s="3">
        <f t="shared" si="5"/>
        <v>1.1028484E-2</v>
      </c>
      <c r="H61" s="3">
        <f t="shared" si="6"/>
        <v>1.3527228058592E-2</v>
      </c>
      <c r="I61">
        <f t="shared" si="3"/>
        <v>2.9689999999999999E-3</v>
      </c>
      <c r="J61">
        <f t="shared" si="7"/>
        <v>8.8672154000000003E-2</v>
      </c>
      <c r="L61" s="8">
        <f t="shared" si="4"/>
        <v>0.81528040720767703</v>
      </c>
    </row>
    <row r="62" spans="1:12">
      <c r="A62" s="3">
        <v>8533006</v>
      </c>
      <c r="B62" s="12">
        <v>14158126.61328</v>
      </c>
      <c r="C62" s="6">
        <v>3.9280000000000001E-3</v>
      </c>
      <c r="D62" s="6">
        <v>1.1135094400000001</v>
      </c>
      <c r="G62" s="3">
        <f t="shared" si="5"/>
        <v>8.5330059999999992E-3</v>
      </c>
      <c r="H62" s="3">
        <f t="shared" si="6"/>
        <v>1.415812661328E-2</v>
      </c>
      <c r="I62">
        <f t="shared" si="3"/>
        <v>3.9280000000000001E-3</v>
      </c>
      <c r="J62">
        <f t="shared" si="7"/>
        <v>0.11135094400000001</v>
      </c>
      <c r="L62" s="8">
        <f t="shared" si="4"/>
        <v>0.60269315518030708</v>
      </c>
    </row>
    <row r="63" spans="1:12">
      <c r="A63" s="3">
        <v>15332114</v>
      </c>
      <c r="B63" s="12">
        <v>12426064.144528</v>
      </c>
      <c r="C63" s="6">
        <v>2.036E-3</v>
      </c>
      <c r="D63" s="6">
        <v>0.61783098666598801</v>
      </c>
      <c r="G63" s="3">
        <f t="shared" si="5"/>
        <v>1.5332114000000001E-2</v>
      </c>
      <c r="H63" s="3">
        <f t="shared" si="6"/>
        <v>1.2426064144527999E-2</v>
      </c>
      <c r="I63">
        <f t="shared" si="3"/>
        <v>2.036E-3</v>
      </c>
      <c r="J63">
        <f t="shared" si="7"/>
        <v>6.1783098666598799E-2</v>
      </c>
      <c r="L63" s="8">
        <f t="shared" si="4"/>
        <v>1.2338672826465107</v>
      </c>
    </row>
    <row r="64" spans="1:12">
      <c r="A64" s="3">
        <v>15626808</v>
      </c>
      <c r="B64" s="12">
        <v>12610059.224608</v>
      </c>
      <c r="C64" s="6">
        <v>2.1580000000000002E-3</v>
      </c>
      <c r="D64" s="6">
        <v>0.64114180000000009</v>
      </c>
      <c r="G64" s="3">
        <f t="shared" si="5"/>
        <v>1.5626807999999999E-2</v>
      </c>
      <c r="H64" s="3">
        <f t="shared" si="6"/>
        <v>1.2610059224608E-2</v>
      </c>
      <c r="I64">
        <f t="shared" si="3"/>
        <v>2.1580000000000002E-3</v>
      </c>
      <c r="J64">
        <f t="shared" si="7"/>
        <v>6.4114180000000007E-2</v>
      </c>
      <c r="L64" s="8">
        <f t="shared" si="4"/>
        <v>1.2392335136305259</v>
      </c>
    </row>
    <row r="65" spans="1:12">
      <c r="A65" s="3">
        <v>15784390</v>
      </c>
      <c r="B65" s="12">
        <v>12641089.944336001</v>
      </c>
      <c r="C65" s="6">
        <v>2.0939999999999999E-3</v>
      </c>
      <c r="D65" s="6">
        <v>0.62620372000069802</v>
      </c>
      <c r="G65" s="3">
        <f t="shared" si="5"/>
        <v>1.5784389999999999E-2</v>
      </c>
      <c r="H65" s="3">
        <f t="shared" si="6"/>
        <v>1.2641089944336001E-2</v>
      </c>
      <c r="I65">
        <f t="shared" si="3"/>
        <v>2.0939999999999999E-3</v>
      </c>
      <c r="J65">
        <f t="shared" si="7"/>
        <v>6.2620372000069799E-2</v>
      </c>
      <c r="L65" s="8">
        <f t="shared" si="4"/>
        <v>1.2486573602043227</v>
      </c>
    </row>
    <row r="66" spans="1:12">
      <c r="A66" s="3">
        <v>14958686</v>
      </c>
      <c r="B66" s="12">
        <v>12710456.482424</v>
      </c>
      <c r="C66" s="6">
        <v>2.5379999999999999E-3</v>
      </c>
      <c r="D66" s="6">
        <v>0.74036632499999988</v>
      </c>
      <c r="G66" s="3">
        <f t="shared" ref="G66:G97" si="8">A66/1000000000</f>
        <v>1.4958686000000001E-2</v>
      </c>
      <c r="H66" s="3">
        <f t="shared" ref="H66:H97" si="9">B66/1000000000</f>
        <v>1.2710456482424E-2</v>
      </c>
      <c r="I66">
        <f t="shared" si="3"/>
        <v>2.5379999999999999E-3</v>
      </c>
      <c r="J66">
        <f t="shared" ref="J66:J97" si="10">D66/10</f>
        <v>7.4036632499999991E-2</v>
      </c>
      <c r="L66" s="8">
        <f t="shared" si="4"/>
        <v>1.1768803127318714</v>
      </c>
    </row>
    <row r="67" spans="1:12">
      <c r="A67" s="3">
        <v>16172068</v>
      </c>
      <c r="B67" s="12">
        <v>12922125.544919999</v>
      </c>
      <c r="C67" s="6">
        <v>2.3319999999999999E-3</v>
      </c>
      <c r="D67" s="6">
        <v>0.67964082353037203</v>
      </c>
      <c r="G67" s="3">
        <f t="shared" si="8"/>
        <v>1.6172068000000001E-2</v>
      </c>
      <c r="H67" s="3">
        <f t="shared" si="9"/>
        <v>1.2922125544919999E-2</v>
      </c>
      <c r="I67">
        <f t="shared" ref="I67:I130" si="11">C67</f>
        <v>2.3319999999999999E-3</v>
      </c>
      <c r="J67">
        <f t="shared" si="10"/>
        <v>6.7964082353037206E-2</v>
      </c>
      <c r="L67" s="8">
        <f t="shared" ref="L67:L130" si="12">G67/H67</f>
        <v>1.2515021575810052</v>
      </c>
    </row>
    <row r="68" spans="1:12">
      <c r="A68" s="3">
        <v>16370272</v>
      </c>
      <c r="B68" s="12">
        <v>13202277.593752</v>
      </c>
      <c r="C68" s="6">
        <v>2.4269999999999999E-3</v>
      </c>
      <c r="D68" s="6">
        <v>0.71260765000080895</v>
      </c>
      <c r="G68" s="3">
        <f t="shared" si="8"/>
        <v>1.6370272000000002E-2</v>
      </c>
      <c r="H68" s="3">
        <f t="shared" si="9"/>
        <v>1.3202277593752001E-2</v>
      </c>
      <c r="I68">
        <f t="shared" si="11"/>
        <v>2.4269999999999999E-3</v>
      </c>
      <c r="J68">
        <f t="shared" si="10"/>
        <v>7.1260765000080897E-2</v>
      </c>
      <c r="L68" s="8">
        <f t="shared" si="12"/>
        <v>1.2399581726525171</v>
      </c>
    </row>
    <row r="69" spans="1:12">
      <c r="A69" s="3">
        <v>10490420</v>
      </c>
      <c r="B69" s="12">
        <v>13414628.041015999</v>
      </c>
      <c r="C69" s="6">
        <v>3.297E-3</v>
      </c>
      <c r="D69" s="6">
        <v>0.97267494545394606</v>
      </c>
      <c r="G69" s="3">
        <f t="shared" si="8"/>
        <v>1.049042E-2</v>
      </c>
      <c r="H69" s="3">
        <f t="shared" si="9"/>
        <v>1.3414628041015999E-2</v>
      </c>
      <c r="I69">
        <f t="shared" si="11"/>
        <v>3.297E-3</v>
      </c>
      <c r="J69">
        <f t="shared" si="10"/>
        <v>9.72674945453946E-2</v>
      </c>
      <c r="L69" s="8">
        <f t="shared" si="12"/>
        <v>0.78201348318603658</v>
      </c>
    </row>
    <row r="70" spans="1:12">
      <c r="A70" s="3">
        <v>16902790</v>
      </c>
      <c r="B70" s="12">
        <v>13538504.364256</v>
      </c>
      <c r="C70" s="6">
        <v>2.1940000000000002E-3</v>
      </c>
      <c r="D70" s="6">
        <v>0.66147728750000001</v>
      </c>
      <c r="G70" s="3">
        <f t="shared" si="8"/>
        <v>1.6902790000000001E-2</v>
      </c>
      <c r="H70" s="3">
        <f t="shared" si="9"/>
        <v>1.3538504364256E-2</v>
      </c>
      <c r="I70">
        <f t="shared" si="11"/>
        <v>2.1940000000000002E-3</v>
      </c>
      <c r="J70">
        <f t="shared" si="10"/>
        <v>6.6147728749999996E-2</v>
      </c>
      <c r="L70" s="8">
        <f t="shared" si="12"/>
        <v>1.2484975847573161</v>
      </c>
    </row>
    <row r="71" spans="1:12">
      <c r="A71" s="3">
        <v>17033000</v>
      </c>
      <c r="B71" s="12">
        <v>13712543.914063999</v>
      </c>
      <c r="C71" s="6">
        <v>2.3760000000000001E-3</v>
      </c>
      <c r="D71" s="6">
        <v>0.70539247058781607</v>
      </c>
      <c r="G71" s="3">
        <f t="shared" si="8"/>
        <v>1.7033E-2</v>
      </c>
      <c r="H71" s="3">
        <f t="shared" si="9"/>
        <v>1.3712543914063999E-2</v>
      </c>
      <c r="I71">
        <f t="shared" si="11"/>
        <v>2.3760000000000001E-3</v>
      </c>
      <c r="J71">
        <f t="shared" si="10"/>
        <v>7.0539247058781604E-2</v>
      </c>
      <c r="L71" s="8">
        <f t="shared" si="12"/>
        <v>1.2421473438295021</v>
      </c>
    </row>
    <row r="72" spans="1:12">
      <c r="A72" s="3">
        <v>15166752</v>
      </c>
      <c r="B72" s="12">
        <v>13760546.611328</v>
      </c>
      <c r="C72" s="6">
        <v>3.016E-3</v>
      </c>
      <c r="D72" s="6">
        <v>0.85657141818154403</v>
      </c>
      <c r="G72" s="3">
        <f t="shared" si="8"/>
        <v>1.5166752E-2</v>
      </c>
      <c r="H72" s="3">
        <f t="shared" si="9"/>
        <v>1.3760546611328001E-2</v>
      </c>
      <c r="I72">
        <f t="shared" si="11"/>
        <v>3.016E-3</v>
      </c>
      <c r="J72">
        <f t="shared" si="10"/>
        <v>8.5657141818154398E-2</v>
      </c>
      <c r="L72" s="8">
        <f t="shared" si="12"/>
        <v>1.1021910995537327</v>
      </c>
    </row>
    <row r="73" spans="1:12">
      <c r="A73" s="3">
        <v>15201190</v>
      </c>
      <c r="B73" s="12">
        <v>13780870.392576</v>
      </c>
      <c r="C73" s="6">
        <v>2.9580000000000001E-3</v>
      </c>
      <c r="D73" s="6">
        <v>0.84060444000000001</v>
      </c>
      <c r="G73" s="3">
        <f t="shared" si="8"/>
        <v>1.520119E-2</v>
      </c>
      <c r="H73" s="3">
        <f t="shared" si="9"/>
        <v>1.3780870392576E-2</v>
      </c>
      <c r="I73">
        <f t="shared" si="11"/>
        <v>2.9580000000000001E-3</v>
      </c>
      <c r="J73">
        <f t="shared" si="10"/>
        <v>8.4060443999999998E-2</v>
      </c>
      <c r="L73" s="8">
        <f t="shared" si="12"/>
        <v>1.1030645791567093</v>
      </c>
    </row>
    <row r="74" spans="1:12">
      <c r="A74" s="3">
        <v>17563898</v>
      </c>
      <c r="B74" s="12">
        <v>13180826.777344</v>
      </c>
      <c r="C74" s="6">
        <v>3.6180000000000001E-3</v>
      </c>
      <c r="D74" s="6">
        <v>0.9759694153851719</v>
      </c>
      <c r="G74" s="3">
        <f t="shared" si="8"/>
        <v>1.7563898000000001E-2</v>
      </c>
      <c r="H74" s="3">
        <f t="shared" si="9"/>
        <v>1.3180826777344E-2</v>
      </c>
      <c r="I74">
        <f t="shared" si="11"/>
        <v>3.6180000000000001E-3</v>
      </c>
      <c r="J74">
        <f t="shared" si="10"/>
        <v>9.7596941538517196E-2</v>
      </c>
      <c r="L74" s="8">
        <f t="shared" si="12"/>
        <v>1.3325338612438098</v>
      </c>
    </row>
    <row r="75" spans="1:12">
      <c r="A75" s="3">
        <v>17534932</v>
      </c>
      <c r="B75" s="12">
        <v>13451572.371096</v>
      </c>
      <c r="C75" s="6">
        <v>4.9100000000000003E-3</v>
      </c>
      <c r="D75" s="6">
        <v>1.2561621250000001</v>
      </c>
      <c r="G75" s="3">
        <f t="shared" si="8"/>
        <v>1.7534932E-2</v>
      </c>
      <c r="H75" s="3">
        <f t="shared" si="9"/>
        <v>1.3451572371096E-2</v>
      </c>
      <c r="I75">
        <f t="shared" si="11"/>
        <v>4.9100000000000003E-3</v>
      </c>
      <c r="J75">
        <f t="shared" si="10"/>
        <v>0.12561621250000002</v>
      </c>
      <c r="L75" s="8">
        <f t="shared" si="12"/>
        <v>1.3035600237841414</v>
      </c>
    </row>
    <row r="76" spans="1:12">
      <c r="A76" s="3">
        <v>10042820</v>
      </c>
      <c r="B76" s="12">
        <v>17054986.296872001</v>
      </c>
      <c r="C76" s="6">
        <v>3.3758999999999997E-2</v>
      </c>
      <c r="D76" s="6">
        <v>7.5875462437499994</v>
      </c>
      <c r="G76" s="3">
        <f t="shared" si="8"/>
        <v>1.0042819999999999E-2</v>
      </c>
      <c r="H76" s="3">
        <f t="shared" si="9"/>
        <v>1.7054986296872E-2</v>
      </c>
      <c r="I76">
        <f t="shared" si="11"/>
        <v>3.3758999999999997E-2</v>
      </c>
      <c r="J76">
        <f t="shared" si="10"/>
        <v>0.75875462437499996</v>
      </c>
      <c r="L76" s="8">
        <f t="shared" si="12"/>
        <v>0.58884949100439443</v>
      </c>
    </row>
    <row r="77" spans="1:12">
      <c r="A77" s="3">
        <v>17769678</v>
      </c>
      <c r="B77" s="12">
        <v>14243278.638672</v>
      </c>
      <c r="C77" s="6">
        <v>2.4160000000000002E-3</v>
      </c>
      <c r="D77" s="6">
        <v>0.72314906666747203</v>
      </c>
      <c r="G77" s="3">
        <f t="shared" si="8"/>
        <v>1.7769678000000001E-2</v>
      </c>
      <c r="H77" s="3">
        <f t="shared" si="9"/>
        <v>1.4243278638672001E-2</v>
      </c>
      <c r="I77">
        <f t="shared" si="11"/>
        <v>2.4160000000000002E-3</v>
      </c>
      <c r="J77">
        <f t="shared" si="10"/>
        <v>7.2314906666747197E-2</v>
      </c>
      <c r="L77" s="8">
        <f t="shared" si="12"/>
        <v>1.247583400619114</v>
      </c>
    </row>
    <row r="78" spans="1:12">
      <c r="A78" s="3">
        <v>17887456</v>
      </c>
      <c r="B78" s="12">
        <v>14511621.699216001</v>
      </c>
      <c r="C78" s="6">
        <v>2.48E-3</v>
      </c>
      <c r="D78" s="6">
        <v>0.72862400000000005</v>
      </c>
      <c r="G78" s="3">
        <f t="shared" si="8"/>
        <v>1.7887455999999999E-2</v>
      </c>
      <c r="H78" s="3">
        <f t="shared" si="9"/>
        <v>1.4511621699216E-2</v>
      </c>
      <c r="I78">
        <f t="shared" si="11"/>
        <v>2.48E-3</v>
      </c>
      <c r="J78">
        <f t="shared" si="10"/>
        <v>7.2862400000000008E-2</v>
      </c>
      <c r="L78" s="8">
        <f t="shared" si="12"/>
        <v>1.2326297067795242</v>
      </c>
    </row>
    <row r="79" spans="1:12">
      <c r="A79" s="3">
        <v>18614138</v>
      </c>
      <c r="B79" s="12">
        <v>14223097.562496001</v>
      </c>
      <c r="C79" s="6">
        <v>6.62E-3</v>
      </c>
      <c r="D79" s="6">
        <v>1.62081672727032</v>
      </c>
      <c r="G79" s="3">
        <f t="shared" si="8"/>
        <v>1.8614137999999999E-2</v>
      </c>
      <c r="H79" s="3">
        <f t="shared" si="9"/>
        <v>1.4223097562496002E-2</v>
      </c>
      <c r="I79">
        <f t="shared" si="11"/>
        <v>6.62E-3</v>
      </c>
      <c r="J79">
        <f t="shared" si="10"/>
        <v>0.162081672727032</v>
      </c>
      <c r="L79" s="8">
        <f t="shared" si="12"/>
        <v>1.3087260294889953</v>
      </c>
    </row>
    <row r="80" spans="1:12">
      <c r="A80" s="3">
        <v>18646828</v>
      </c>
      <c r="B80" s="12">
        <v>14355322.775392</v>
      </c>
      <c r="C80" s="6">
        <v>2.7369999999999998E-3</v>
      </c>
      <c r="D80" s="6">
        <v>0.78354835999999983</v>
      </c>
      <c r="G80" s="3">
        <f t="shared" si="8"/>
        <v>1.8646828000000001E-2</v>
      </c>
      <c r="H80" s="3">
        <f t="shared" si="9"/>
        <v>1.4355322775391999E-2</v>
      </c>
      <c r="I80">
        <f t="shared" si="11"/>
        <v>2.7369999999999998E-3</v>
      </c>
      <c r="J80">
        <f t="shared" si="10"/>
        <v>7.8354835999999983E-2</v>
      </c>
      <c r="L80" s="8">
        <f t="shared" si="12"/>
        <v>1.2989487099492136</v>
      </c>
    </row>
    <row r="81" spans="1:12">
      <c r="A81" s="3">
        <v>19507140</v>
      </c>
      <c r="B81" s="12">
        <v>15664641.666015999</v>
      </c>
      <c r="C81" s="6">
        <v>2.5149999999999999E-3</v>
      </c>
      <c r="D81" s="6">
        <v>0.74522244444416497</v>
      </c>
      <c r="G81" s="3">
        <f t="shared" si="8"/>
        <v>1.9507139999999999E-2</v>
      </c>
      <c r="H81" s="3">
        <f t="shared" si="9"/>
        <v>1.5664641666015999E-2</v>
      </c>
      <c r="I81">
        <f t="shared" si="11"/>
        <v>2.5149999999999999E-3</v>
      </c>
      <c r="J81">
        <f t="shared" si="10"/>
        <v>7.4522244444416491E-2</v>
      </c>
      <c r="L81" s="8">
        <f t="shared" si="12"/>
        <v>1.2452975571295826</v>
      </c>
    </row>
    <row r="82" spans="1:12">
      <c r="A82" s="3">
        <v>17843578</v>
      </c>
      <c r="B82" s="12">
        <v>16798322.859375998</v>
      </c>
      <c r="C82" s="6">
        <v>2.8800000000000002E-3</v>
      </c>
      <c r="D82" s="6">
        <v>0.8920224000000001</v>
      </c>
      <c r="G82" s="3">
        <f t="shared" si="8"/>
        <v>1.7843577999999999E-2</v>
      </c>
      <c r="H82" s="3">
        <f t="shared" si="9"/>
        <v>1.6798322859375998E-2</v>
      </c>
      <c r="I82">
        <f t="shared" si="11"/>
        <v>2.8800000000000002E-3</v>
      </c>
      <c r="J82">
        <f t="shared" si="10"/>
        <v>8.9202240000000016E-2</v>
      </c>
      <c r="L82" s="8">
        <f t="shared" si="12"/>
        <v>1.0622237796817073</v>
      </c>
    </row>
    <row r="83" spans="1:12">
      <c r="A83" s="3">
        <v>15321652</v>
      </c>
      <c r="B83" s="12">
        <v>16763710.134768</v>
      </c>
      <c r="C83" s="6">
        <v>3.7009999999999999E-3</v>
      </c>
      <c r="D83" s="6">
        <v>1.0887487923079771</v>
      </c>
      <c r="G83" s="3">
        <f t="shared" si="8"/>
        <v>1.5321652E-2</v>
      </c>
      <c r="H83" s="3">
        <f t="shared" si="9"/>
        <v>1.6763710134768E-2</v>
      </c>
      <c r="I83">
        <f t="shared" si="11"/>
        <v>3.7009999999999999E-3</v>
      </c>
      <c r="J83">
        <f t="shared" si="10"/>
        <v>0.10887487923079771</v>
      </c>
      <c r="L83" s="8">
        <f t="shared" si="12"/>
        <v>0.91397738787088867</v>
      </c>
    </row>
    <row r="84" spans="1:12">
      <c r="A84" s="3">
        <v>20335248</v>
      </c>
      <c r="B84" s="12">
        <v>16326078.246096</v>
      </c>
      <c r="C84" s="6">
        <v>2.588E-3</v>
      </c>
      <c r="D84" s="6">
        <v>0.7782116</v>
      </c>
      <c r="G84" s="3">
        <f t="shared" si="8"/>
        <v>2.0335248E-2</v>
      </c>
      <c r="H84" s="3">
        <f t="shared" si="9"/>
        <v>1.6326078246095999E-2</v>
      </c>
      <c r="I84">
        <f t="shared" si="11"/>
        <v>2.588E-3</v>
      </c>
      <c r="J84">
        <f t="shared" si="10"/>
        <v>7.782116E-2</v>
      </c>
      <c r="L84" s="8">
        <f t="shared" si="12"/>
        <v>1.2455684514964702</v>
      </c>
    </row>
    <row r="85" spans="1:12">
      <c r="A85" s="3">
        <v>20596990</v>
      </c>
      <c r="B85" s="12">
        <v>15807875.248048</v>
      </c>
      <c r="C85" s="6">
        <v>4.1920000000000004E-3</v>
      </c>
      <c r="D85" s="6">
        <v>1.1241826133319361</v>
      </c>
      <c r="G85" s="3">
        <f t="shared" si="8"/>
        <v>2.0596989999999999E-2</v>
      </c>
      <c r="H85" s="3">
        <f t="shared" si="9"/>
        <v>1.5807875248048001E-2</v>
      </c>
      <c r="I85">
        <f t="shared" si="11"/>
        <v>4.1920000000000004E-3</v>
      </c>
      <c r="J85">
        <f t="shared" si="10"/>
        <v>0.11241826133319362</v>
      </c>
      <c r="L85" s="8">
        <f t="shared" si="12"/>
        <v>1.3029575244493008</v>
      </c>
    </row>
    <row r="86" spans="1:12">
      <c r="A86" s="3">
        <v>20226192</v>
      </c>
      <c r="B86" s="12">
        <v>16474332.326168001</v>
      </c>
      <c r="C86" s="6">
        <v>2.6250000000000002E-3</v>
      </c>
      <c r="D86" s="6">
        <v>0.79047499999912507</v>
      </c>
      <c r="G86" s="3">
        <f t="shared" si="8"/>
        <v>2.0226192E-2</v>
      </c>
      <c r="H86" s="3">
        <f t="shared" si="9"/>
        <v>1.6474332326168E-2</v>
      </c>
      <c r="I86">
        <f t="shared" si="11"/>
        <v>2.6250000000000002E-3</v>
      </c>
      <c r="J86">
        <f t="shared" si="10"/>
        <v>7.9047499999912507E-2</v>
      </c>
      <c r="L86" s="8">
        <f t="shared" si="12"/>
        <v>1.227739710450815</v>
      </c>
    </row>
    <row r="87" spans="1:12">
      <c r="A87" s="3">
        <v>17160626</v>
      </c>
      <c r="B87" s="12">
        <v>17388512.285160001</v>
      </c>
      <c r="C87" s="6">
        <v>5.0800000000000003E-3</v>
      </c>
      <c r="D87" s="6">
        <v>1.3869035000000001</v>
      </c>
      <c r="G87" s="3">
        <f t="shared" si="8"/>
        <v>1.7160625999999998E-2</v>
      </c>
      <c r="H87" s="3">
        <f t="shared" si="9"/>
        <v>1.7388512285160002E-2</v>
      </c>
      <c r="I87">
        <f t="shared" si="11"/>
        <v>5.0800000000000003E-3</v>
      </c>
      <c r="J87">
        <f t="shared" si="10"/>
        <v>0.13869035000000002</v>
      </c>
      <c r="L87" s="8">
        <f t="shared" si="12"/>
        <v>0.98689443458860537</v>
      </c>
    </row>
    <row r="88" spans="1:12">
      <c r="A88" s="3">
        <v>21228420</v>
      </c>
      <c r="B88" s="12">
        <v>16833904.863279998</v>
      </c>
      <c r="C88" s="6">
        <v>3.137E-3</v>
      </c>
      <c r="D88" s="6">
        <v>0.90308526363693409</v>
      </c>
      <c r="G88" s="3">
        <f t="shared" si="8"/>
        <v>2.1228420000000001E-2</v>
      </c>
      <c r="H88" s="3">
        <f t="shared" si="9"/>
        <v>1.683390486328E-2</v>
      </c>
      <c r="I88">
        <f t="shared" si="11"/>
        <v>3.137E-3</v>
      </c>
      <c r="J88">
        <f t="shared" si="10"/>
        <v>9.0308526363693409E-2</v>
      </c>
      <c r="L88" s="8">
        <f t="shared" si="12"/>
        <v>1.2610514418615855</v>
      </c>
    </row>
    <row r="89" spans="1:12">
      <c r="A89" s="3">
        <v>21288004</v>
      </c>
      <c r="B89" s="12">
        <v>17259350.611327998</v>
      </c>
      <c r="C89" s="6">
        <v>2.6919999999999999E-3</v>
      </c>
      <c r="D89" s="6">
        <v>0.81041164444324809</v>
      </c>
      <c r="G89" s="3">
        <f t="shared" si="8"/>
        <v>2.1288003999999999E-2</v>
      </c>
      <c r="H89" s="3">
        <f t="shared" si="9"/>
        <v>1.7259350611327998E-2</v>
      </c>
      <c r="I89">
        <f t="shared" si="11"/>
        <v>2.6919999999999999E-3</v>
      </c>
      <c r="J89">
        <f t="shared" si="10"/>
        <v>8.1041164444324812E-2</v>
      </c>
      <c r="L89" s="8">
        <f t="shared" si="12"/>
        <v>1.2334185960639699</v>
      </c>
    </row>
    <row r="90" spans="1:12">
      <c r="A90" s="3">
        <v>17629760</v>
      </c>
      <c r="B90" s="12">
        <v>18281677.945312001</v>
      </c>
      <c r="C90" s="6">
        <v>3.081E-3</v>
      </c>
      <c r="D90" s="6">
        <v>0.97276413000000006</v>
      </c>
      <c r="G90" s="3">
        <f t="shared" si="8"/>
        <v>1.7629760000000001E-2</v>
      </c>
      <c r="H90" s="3">
        <f t="shared" si="9"/>
        <v>1.8281677945312002E-2</v>
      </c>
      <c r="I90">
        <f t="shared" si="11"/>
        <v>3.081E-3</v>
      </c>
      <c r="J90">
        <f t="shared" si="10"/>
        <v>9.7276413000000006E-2</v>
      </c>
      <c r="L90" s="8">
        <f t="shared" si="12"/>
        <v>0.96434036595206662</v>
      </c>
    </row>
    <row r="91" spans="1:12">
      <c r="A91" s="3">
        <v>17629760</v>
      </c>
      <c r="B91" s="12">
        <v>18208934.832031999</v>
      </c>
      <c r="C91" s="6">
        <v>3.055E-3</v>
      </c>
      <c r="D91" s="6">
        <v>0.9676573636349749</v>
      </c>
      <c r="G91" s="3">
        <f t="shared" si="8"/>
        <v>1.7629760000000001E-2</v>
      </c>
      <c r="H91" s="3">
        <f t="shared" si="9"/>
        <v>1.8208934832031998E-2</v>
      </c>
      <c r="I91">
        <f t="shared" si="11"/>
        <v>3.055E-3</v>
      </c>
      <c r="J91">
        <f t="shared" si="10"/>
        <v>9.6765736363497487E-2</v>
      </c>
      <c r="L91" s="8">
        <f t="shared" si="12"/>
        <v>0.96819282196489886</v>
      </c>
    </row>
    <row r="92" spans="1:12">
      <c r="A92" s="3">
        <v>21323262</v>
      </c>
      <c r="B92" s="12">
        <v>17312036.511720002</v>
      </c>
      <c r="C92" s="6">
        <v>2.7980000000000001E-3</v>
      </c>
      <c r="D92" s="6">
        <v>0.84784996000000001</v>
      </c>
      <c r="G92" s="3">
        <f t="shared" si="8"/>
        <v>2.1323261999999999E-2</v>
      </c>
      <c r="H92" s="3">
        <f t="shared" si="9"/>
        <v>1.7312036511720003E-2</v>
      </c>
      <c r="I92">
        <f t="shared" si="11"/>
        <v>2.7980000000000001E-3</v>
      </c>
      <c r="J92">
        <f t="shared" si="10"/>
        <v>8.4784996000000001E-2</v>
      </c>
      <c r="L92" s="8">
        <f t="shared" si="12"/>
        <v>1.2317015381503185</v>
      </c>
    </row>
    <row r="93" spans="1:12">
      <c r="A93" s="3">
        <v>21536872</v>
      </c>
      <c r="B93" s="12">
        <v>17733958.128904</v>
      </c>
      <c r="C93" s="6">
        <v>2.8279999999999998E-3</v>
      </c>
      <c r="D93" s="6">
        <v>0.86002307999999994</v>
      </c>
      <c r="G93" s="3">
        <f t="shared" si="8"/>
        <v>2.1536871999999999E-2</v>
      </c>
      <c r="H93" s="3">
        <f t="shared" si="9"/>
        <v>1.7733958128904E-2</v>
      </c>
      <c r="I93">
        <f t="shared" si="11"/>
        <v>2.8279999999999998E-3</v>
      </c>
      <c r="J93">
        <f t="shared" si="10"/>
        <v>8.6002308E-2</v>
      </c>
      <c r="L93" s="8">
        <f t="shared" si="12"/>
        <v>1.2144424749090703</v>
      </c>
    </row>
    <row r="94" spans="1:12">
      <c r="A94" s="3">
        <v>19674428</v>
      </c>
      <c r="B94" s="12">
        <v>15971870.546871999</v>
      </c>
      <c r="C94" s="6">
        <v>2.2057E-2</v>
      </c>
      <c r="D94" s="6">
        <v>5.0145364111013082</v>
      </c>
      <c r="G94" s="3">
        <f t="shared" si="8"/>
        <v>1.9674428000000001E-2</v>
      </c>
      <c r="H94" s="3">
        <f t="shared" si="9"/>
        <v>1.5971870546871998E-2</v>
      </c>
      <c r="I94">
        <f t="shared" si="11"/>
        <v>2.2057E-2</v>
      </c>
      <c r="J94">
        <f t="shared" si="10"/>
        <v>0.5014536411101308</v>
      </c>
      <c r="L94" s="8">
        <f t="shared" si="12"/>
        <v>1.2318173968579484</v>
      </c>
    </row>
    <row r="95" spans="1:12">
      <c r="A95" s="3">
        <v>22127090</v>
      </c>
      <c r="B95" s="12">
        <v>18177237.503904</v>
      </c>
      <c r="C95" s="6">
        <v>2.8999999999999998E-3</v>
      </c>
      <c r="D95" s="6">
        <v>0.87530699999999995</v>
      </c>
      <c r="G95" s="3">
        <f t="shared" si="8"/>
        <v>2.2127089999999999E-2</v>
      </c>
      <c r="H95" s="3">
        <f t="shared" si="9"/>
        <v>1.8177237503904001E-2</v>
      </c>
      <c r="I95">
        <f t="shared" si="11"/>
        <v>2.8999999999999998E-3</v>
      </c>
      <c r="J95">
        <f t="shared" si="10"/>
        <v>8.7530699999999989E-2</v>
      </c>
      <c r="L95" s="8">
        <f t="shared" si="12"/>
        <v>1.2172966324089494</v>
      </c>
    </row>
    <row r="96" spans="1:12">
      <c r="A96" s="3">
        <v>22200964</v>
      </c>
      <c r="B96" s="12">
        <v>18171672.480471998</v>
      </c>
      <c r="C96" s="6">
        <v>2.9260000000000002E-3</v>
      </c>
      <c r="D96" s="6">
        <v>0.8646330000000001</v>
      </c>
      <c r="G96" s="3">
        <f t="shared" si="8"/>
        <v>2.2200964E-2</v>
      </c>
      <c r="H96" s="3">
        <f t="shared" si="9"/>
        <v>1.8171672480471999E-2</v>
      </c>
      <c r="I96">
        <f t="shared" si="11"/>
        <v>2.9260000000000002E-3</v>
      </c>
      <c r="J96">
        <f t="shared" si="10"/>
        <v>8.6463300000000007E-2</v>
      </c>
      <c r="L96" s="8">
        <f t="shared" si="12"/>
        <v>1.2217347645825136</v>
      </c>
    </row>
    <row r="97" spans="1:12">
      <c r="A97" s="3">
        <v>22567006</v>
      </c>
      <c r="B97" s="12">
        <v>18009372.478512</v>
      </c>
      <c r="C97" s="6">
        <v>3.6979999999999999E-3</v>
      </c>
      <c r="D97" s="6">
        <v>1.060501061538746</v>
      </c>
      <c r="G97" s="3">
        <f t="shared" si="8"/>
        <v>2.2567006000000001E-2</v>
      </c>
      <c r="H97" s="3">
        <f t="shared" si="9"/>
        <v>1.8009372478512E-2</v>
      </c>
      <c r="I97">
        <f t="shared" si="11"/>
        <v>3.6979999999999999E-3</v>
      </c>
      <c r="J97">
        <f t="shared" si="10"/>
        <v>0.1060501061538746</v>
      </c>
      <c r="L97" s="8">
        <f t="shared" si="12"/>
        <v>1.2530700904168632</v>
      </c>
    </row>
    <row r="98" spans="1:12">
      <c r="A98" s="3">
        <v>22577260</v>
      </c>
      <c r="B98" s="12">
        <v>18537244.556639999</v>
      </c>
      <c r="C98" s="6">
        <v>2.9889999999999999E-3</v>
      </c>
      <c r="D98" s="6">
        <v>0.90312634999999986</v>
      </c>
      <c r="G98" s="3">
        <f t="shared" ref="G98:G129" si="13">A98/1000000000</f>
        <v>2.2577259999999998E-2</v>
      </c>
      <c r="H98" s="3">
        <f t="shared" ref="H98:H129" si="14">B98/1000000000</f>
        <v>1.8537244556639999E-2</v>
      </c>
      <c r="I98">
        <f t="shared" si="11"/>
        <v>2.9889999999999999E-3</v>
      </c>
      <c r="J98">
        <f t="shared" ref="J98:J129" si="15">D98/10</f>
        <v>9.0312634999999988E-2</v>
      </c>
      <c r="L98" s="8">
        <f t="shared" si="12"/>
        <v>1.217940451236744</v>
      </c>
    </row>
    <row r="99" spans="1:12">
      <c r="A99" s="3">
        <v>23033296</v>
      </c>
      <c r="B99" s="12">
        <v>19048724.564456001</v>
      </c>
      <c r="C99" s="6">
        <v>2.9849999999999998E-3</v>
      </c>
      <c r="D99" s="6">
        <v>0.89135085000000003</v>
      </c>
      <c r="G99" s="3">
        <f t="shared" si="13"/>
        <v>2.3033296000000002E-2</v>
      </c>
      <c r="H99" s="3">
        <f t="shared" si="14"/>
        <v>1.9048724564456002E-2</v>
      </c>
      <c r="I99">
        <f t="shared" si="11"/>
        <v>2.9849999999999998E-3</v>
      </c>
      <c r="J99">
        <f t="shared" si="15"/>
        <v>8.9135085000000003E-2</v>
      </c>
      <c r="L99" s="8">
        <f t="shared" si="12"/>
        <v>1.2091778597596512</v>
      </c>
    </row>
    <row r="100" spans="1:12">
      <c r="A100" s="3">
        <v>23268848</v>
      </c>
      <c r="B100" s="12">
        <v>18996484.050783999</v>
      </c>
      <c r="C100" s="6">
        <v>2.957E-3</v>
      </c>
      <c r="D100" s="6">
        <v>0.90256511000000006</v>
      </c>
      <c r="G100" s="3">
        <f t="shared" si="13"/>
        <v>2.3268848000000002E-2</v>
      </c>
      <c r="H100" s="3">
        <f t="shared" si="14"/>
        <v>1.8996484050784E-2</v>
      </c>
      <c r="I100">
        <f t="shared" si="11"/>
        <v>2.957E-3</v>
      </c>
      <c r="J100">
        <f t="shared" si="15"/>
        <v>9.0256511000000011E-2</v>
      </c>
      <c r="L100" s="8">
        <f t="shared" si="12"/>
        <v>1.2249028787534859</v>
      </c>
    </row>
    <row r="101" spans="1:12">
      <c r="A101" s="3">
        <v>23569444</v>
      </c>
      <c r="B101" s="12">
        <v>19271682.058591999</v>
      </c>
      <c r="C101" s="6">
        <v>3.0240000000000002E-3</v>
      </c>
      <c r="D101" s="6">
        <v>0.90139391999999996</v>
      </c>
      <c r="G101" s="3">
        <f t="shared" si="13"/>
        <v>2.3569443999999998E-2</v>
      </c>
      <c r="H101" s="3">
        <f t="shared" si="14"/>
        <v>1.9271682058591998E-2</v>
      </c>
      <c r="I101">
        <f t="shared" si="11"/>
        <v>3.0240000000000002E-3</v>
      </c>
      <c r="J101">
        <f t="shared" si="15"/>
        <v>9.0139391999999999E-2</v>
      </c>
      <c r="L101" s="8">
        <f t="shared" si="12"/>
        <v>1.223009176279551</v>
      </c>
    </row>
    <row r="102" spans="1:12">
      <c r="A102" s="3">
        <v>24339694</v>
      </c>
      <c r="B102" s="12">
        <v>20150031.246096</v>
      </c>
      <c r="C102" s="6">
        <v>3.284E-3</v>
      </c>
      <c r="D102" s="6">
        <v>0.97334774545484404</v>
      </c>
      <c r="G102" s="3">
        <f t="shared" si="13"/>
        <v>2.4339693999999999E-2</v>
      </c>
      <c r="H102" s="3">
        <f t="shared" si="14"/>
        <v>2.0150031246096E-2</v>
      </c>
      <c r="I102">
        <f t="shared" si="11"/>
        <v>3.284E-3</v>
      </c>
      <c r="J102">
        <f t="shared" si="15"/>
        <v>9.7334774545484407E-2</v>
      </c>
      <c r="L102" s="8">
        <f t="shared" si="12"/>
        <v>1.2079233874496216</v>
      </c>
    </row>
    <row r="103" spans="1:12">
      <c r="A103" s="3">
        <v>20639520</v>
      </c>
      <c r="B103" s="12">
        <v>21844621.242183998</v>
      </c>
      <c r="C103" s="6">
        <v>3.6180000000000001E-3</v>
      </c>
      <c r="D103" s="6">
        <v>1.140544350001206</v>
      </c>
      <c r="G103" s="3">
        <f t="shared" si="13"/>
        <v>2.0639520000000001E-2</v>
      </c>
      <c r="H103" s="3">
        <f t="shared" si="14"/>
        <v>2.1844621242183997E-2</v>
      </c>
      <c r="I103">
        <f t="shared" si="11"/>
        <v>3.6180000000000001E-3</v>
      </c>
      <c r="J103">
        <f t="shared" si="15"/>
        <v>0.11405443500012061</v>
      </c>
      <c r="L103" s="8">
        <f t="shared" si="12"/>
        <v>0.94483304476541652</v>
      </c>
    </row>
    <row r="104" spans="1:12">
      <c r="A104" s="3">
        <v>26271860</v>
      </c>
      <c r="B104" s="12">
        <v>20632439.656248</v>
      </c>
      <c r="C104" s="6">
        <v>7.2459999999999998E-3</v>
      </c>
      <c r="D104" s="6">
        <v>1.857205538463768</v>
      </c>
      <c r="G104" s="3">
        <f t="shared" si="13"/>
        <v>2.6271860000000001E-2</v>
      </c>
      <c r="H104" s="3">
        <f t="shared" si="14"/>
        <v>2.0632439656247999E-2</v>
      </c>
      <c r="I104">
        <f t="shared" si="11"/>
        <v>7.2459999999999998E-3</v>
      </c>
      <c r="J104">
        <f t="shared" si="15"/>
        <v>0.18572055384637681</v>
      </c>
      <c r="L104" s="8">
        <f t="shared" si="12"/>
        <v>1.2733278486552728</v>
      </c>
    </row>
    <row r="105" spans="1:12">
      <c r="A105" s="3">
        <v>26300992</v>
      </c>
      <c r="B105" s="12">
        <v>21425231.189456001</v>
      </c>
      <c r="C105" s="6">
        <v>3.258E-3</v>
      </c>
      <c r="D105" s="6">
        <v>0.99632354999891404</v>
      </c>
      <c r="G105" s="3">
        <f t="shared" si="13"/>
        <v>2.6300991999999999E-2</v>
      </c>
      <c r="H105" s="3">
        <f t="shared" si="14"/>
        <v>2.1425231189456002E-2</v>
      </c>
      <c r="I105">
        <f t="shared" si="11"/>
        <v>3.258E-3</v>
      </c>
      <c r="J105">
        <f t="shared" si="15"/>
        <v>9.9632354999891398E-2</v>
      </c>
      <c r="L105" s="8">
        <f t="shared" si="12"/>
        <v>1.2275709777611876</v>
      </c>
    </row>
    <row r="106" spans="1:12">
      <c r="A106" s="3">
        <v>28297716</v>
      </c>
      <c r="B106" s="12">
        <v>22439325.498048</v>
      </c>
      <c r="C106" s="6">
        <v>4.1989999999999996E-3</v>
      </c>
      <c r="D106" s="6">
        <v>1.2079998125</v>
      </c>
      <c r="G106" s="3">
        <f t="shared" si="13"/>
        <v>2.8297716000000001E-2</v>
      </c>
      <c r="H106" s="3">
        <f t="shared" si="14"/>
        <v>2.2439325498048002E-2</v>
      </c>
      <c r="I106">
        <f t="shared" si="11"/>
        <v>4.1989999999999996E-3</v>
      </c>
      <c r="J106">
        <f t="shared" si="15"/>
        <v>0.12079998124999999</v>
      </c>
      <c r="L106" s="8">
        <f t="shared" si="12"/>
        <v>1.2610769429081823</v>
      </c>
    </row>
    <row r="107" spans="1:12">
      <c r="A107" s="3">
        <v>28441892</v>
      </c>
      <c r="B107" s="12">
        <v>22479916.498048</v>
      </c>
      <c r="C107" s="6">
        <v>3.8189999999999999E-3</v>
      </c>
      <c r="D107" s="6">
        <v>1.122649607141766</v>
      </c>
      <c r="G107" s="3">
        <f t="shared" si="13"/>
        <v>2.8441892E-2</v>
      </c>
      <c r="H107" s="3">
        <f t="shared" si="14"/>
        <v>2.2479916498048001E-2</v>
      </c>
      <c r="I107">
        <f t="shared" si="11"/>
        <v>3.8189999999999999E-3</v>
      </c>
      <c r="J107">
        <f t="shared" si="15"/>
        <v>0.1122649607141766</v>
      </c>
      <c r="L107" s="8">
        <f t="shared" si="12"/>
        <v>1.2652134184960027</v>
      </c>
    </row>
    <row r="108" spans="1:12">
      <c r="A108" s="3">
        <v>29417434</v>
      </c>
      <c r="B108" s="12">
        <v>23579603.457031999</v>
      </c>
      <c r="C108" s="6">
        <v>4.1159999999999999E-3</v>
      </c>
      <c r="D108" s="6">
        <v>1.1938869599999999</v>
      </c>
      <c r="G108" s="3">
        <f t="shared" si="13"/>
        <v>2.9417433999999999E-2</v>
      </c>
      <c r="H108" s="3">
        <f t="shared" si="14"/>
        <v>2.3579603457032E-2</v>
      </c>
      <c r="I108">
        <f t="shared" si="11"/>
        <v>4.1159999999999999E-3</v>
      </c>
      <c r="J108">
        <f t="shared" si="15"/>
        <v>0.11938869599999999</v>
      </c>
      <c r="L108" s="8">
        <f t="shared" si="12"/>
        <v>1.2475796742555914</v>
      </c>
    </row>
    <row r="109" spans="1:12">
      <c r="A109" s="3">
        <v>30022530</v>
      </c>
      <c r="B109" s="12">
        <v>24133802.468752</v>
      </c>
      <c r="C109" s="6">
        <v>4.0969999999999999E-3</v>
      </c>
      <c r="D109" s="6">
        <v>1.2191033200000001</v>
      </c>
      <c r="G109" s="3">
        <f t="shared" si="13"/>
        <v>3.0022529999999999E-2</v>
      </c>
      <c r="H109" s="3">
        <f t="shared" si="14"/>
        <v>2.4133802468752002E-2</v>
      </c>
      <c r="I109">
        <f t="shared" si="11"/>
        <v>4.0969999999999999E-3</v>
      </c>
      <c r="J109">
        <f t="shared" si="15"/>
        <v>0.12191033200000001</v>
      </c>
      <c r="L109" s="8">
        <f t="shared" si="12"/>
        <v>1.2440033036183424</v>
      </c>
    </row>
    <row r="110" spans="1:12">
      <c r="A110" s="3">
        <v>23776552</v>
      </c>
      <c r="B110" s="12">
        <v>28605960.542968001</v>
      </c>
      <c r="C110" s="6">
        <v>8.0579999999999992E-3</v>
      </c>
      <c r="D110" s="6">
        <v>2.2172162571417058</v>
      </c>
      <c r="G110" s="3">
        <f t="shared" si="13"/>
        <v>2.3776551999999999E-2</v>
      </c>
      <c r="H110" s="3">
        <f t="shared" si="14"/>
        <v>2.8605960542968E-2</v>
      </c>
      <c r="I110">
        <f t="shared" si="11"/>
        <v>8.0579999999999992E-3</v>
      </c>
      <c r="J110">
        <f t="shared" si="15"/>
        <v>0.22172162571417059</v>
      </c>
      <c r="L110" s="8">
        <f t="shared" si="12"/>
        <v>0.83117474640594857</v>
      </c>
    </row>
    <row r="111" spans="1:12">
      <c r="A111" s="3">
        <v>27549874</v>
      </c>
      <c r="B111" s="12">
        <v>24602925.222656</v>
      </c>
      <c r="C111" s="6">
        <v>4.0179999999999999E-3</v>
      </c>
      <c r="D111" s="6">
        <v>1.2397252000005738</v>
      </c>
      <c r="G111" s="3">
        <f t="shared" si="13"/>
        <v>2.7549873999999999E-2</v>
      </c>
      <c r="H111" s="3">
        <f t="shared" si="14"/>
        <v>2.4602925222655999E-2</v>
      </c>
      <c r="I111">
        <f t="shared" si="11"/>
        <v>4.0179999999999999E-3</v>
      </c>
      <c r="J111">
        <f t="shared" si="15"/>
        <v>0.12397252000005739</v>
      </c>
      <c r="L111" s="8">
        <f t="shared" si="12"/>
        <v>1.1197804224771717</v>
      </c>
    </row>
    <row r="112" spans="1:12">
      <c r="A112" s="3">
        <v>27089236</v>
      </c>
      <c r="B112" s="12">
        <v>26751430.830079999</v>
      </c>
      <c r="C112" s="6">
        <v>4.5269999999999998E-3</v>
      </c>
      <c r="D112" s="6">
        <v>1.4055003529398449</v>
      </c>
      <c r="G112" s="3">
        <f t="shared" si="13"/>
        <v>2.7089235999999999E-2</v>
      </c>
      <c r="H112" s="3">
        <f t="shared" si="14"/>
        <v>2.6751430830079997E-2</v>
      </c>
      <c r="I112">
        <f t="shared" si="11"/>
        <v>4.5269999999999998E-3</v>
      </c>
      <c r="J112">
        <f t="shared" si="15"/>
        <v>0.14055003529398449</v>
      </c>
      <c r="L112" s="8">
        <f t="shared" si="12"/>
        <v>1.0126275552162303</v>
      </c>
    </row>
    <row r="113" spans="1:12">
      <c r="A113" s="3">
        <v>32342338</v>
      </c>
      <c r="B113" s="12">
        <v>24316562.441408001</v>
      </c>
      <c r="C113" s="6">
        <v>6.7819999999999998E-3</v>
      </c>
      <c r="D113" s="6">
        <v>1.81842375</v>
      </c>
      <c r="G113" s="3">
        <f t="shared" si="13"/>
        <v>3.2342337999999998E-2</v>
      </c>
      <c r="H113" s="3">
        <f t="shared" si="14"/>
        <v>2.4316562441408E-2</v>
      </c>
      <c r="I113">
        <f t="shared" si="11"/>
        <v>6.7819999999999998E-3</v>
      </c>
      <c r="J113">
        <f t="shared" si="15"/>
        <v>0.181842375</v>
      </c>
      <c r="L113" s="8">
        <f t="shared" si="12"/>
        <v>1.3300538708105027</v>
      </c>
    </row>
    <row r="114" spans="1:12">
      <c r="A114" s="3">
        <v>32342338</v>
      </c>
      <c r="B114" s="12">
        <v>24316199.632816002</v>
      </c>
      <c r="C114" s="6">
        <v>6.7710000000000001E-3</v>
      </c>
      <c r="D114" s="6">
        <v>1.819254849997743</v>
      </c>
      <c r="G114" s="3">
        <f t="shared" si="13"/>
        <v>3.2342337999999998E-2</v>
      </c>
      <c r="H114" s="3">
        <f t="shared" si="14"/>
        <v>2.4316199632816001E-2</v>
      </c>
      <c r="I114">
        <f t="shared" si="11"/>
        <v>6.7710000000000001E-3</v>
      </c>
      <c r="J114">
        <f t="shared" si="15"/>
        <v>0.18192548499977429</v>
      </c>
      <c r="L114" s="8">
        <f t="shared" si="12"/>
        <v>1.3300737158101095</v>
      </c>
    </row>
    <row r="115" spans="1:12">
      <c r="A115" s="3">
        <v>29225326</v>
      </c>
      <c r="B115" s="12">
        <v>30915461.656248</v>
      </c>
      <c r="C115" s="6">
        <v>8.9720000000000008E-3</v>
      </c>
      <c r="D115" s="6">
        <v>2.4738970588266964</v>
      </c>
      <c r="G115" s="3">
        <f t="shared" si="13"/>
        <v>2.9225325999999999E-2</v>
      </c>
      <c r="H115" s="3">
        <f t="shared" si="14"/>
        <v>3.0915461656247999E-2</v>
      </c>
      <c r="I115">
        <f t="shared" si="11"/>
        <v>8.9720000000000008E-3</v>
      </c>
      <c r="J115">
        <f t="shared" si="15"/>
        <v>0.24738970588266965</v>
      </c>
      <c r="L115" s="8">
        <f t="shared" si="12"/>
        <v>0.94533040861427908</v>
      </c>
    </row>
    <row r="116" spans="1:12">
      <c r="A116" s="3">
        <v>36136776</v>
      </c>
      <c r="B116" s="12">
        <v>28347239.105471998</v>
      </c>
      <c r="C116" s="6">
        <v>5.2110000000000004E-3</v>
      </c>
      <c r="D116" s="6">
        <v>1.5175589999988421</v>
      </c>
      <c r="G116" s="3">
        <f t="shared" si="13"/>
        <v>3.6136776000000002E-2</v>
      </c>
      <c r="H116" s="3">
        <f t="shared" si="14"/>
        <v>2.8347239105471999E-2</v>
      </c>
      <c r="I116">
        <f t="shared" si="11"/>
        <v>5.2110000000000004E-3</v>
      </c>
      <c r="J116">
        <f t="shared" si="15"/>
        <v>0.1517558999998842</v>
      </c>
      <c r="L116" s="8">
        <f t="shared" si="12"/>
        <v>1.274789966865745</v>
      </c>
    </row>
    <row r="117" spans="1:12">
      <c r="A117" s="3">
        <v>35101350</v>
      </c>
      <c r="B117" s="12">
        <v>28995869.734375998</v>
      </c>
      <c r="C117" s="6">
        <v>4.62E-3</v>
      </c>
      <c r="D117" s="6">
        <v>1.4070074117668798</v>
      </c>
      <c r="G117" s="3">
        <f t="shared" si="13"/>
        <v>3.5101350000000003E-2</v>
      </c>
      <c r="H117" s="3">
        <f t="shared" si="14"/>
        <v>2.8995869734375998E-2</v>
      </c>
      <c r="I117">
        <f t="shared" si="11"/>
        <v>4.62E-3</v>
      </c>
      <c r="J117">
        <f t="shared" si="15"/>
        <v>0.14070074117668799</v>
      </c>
      <c r="L117" s="8">
        <f t="shared" si="12"/>
        <v>1.2105637913797656</v>
      </c>
    </row>
    <row r="118" spans="1:12">
      <c r="A118" s="3">
        <v>35101350</v>
      </c>
      <c r="B118" s="12">
        <v>28990726.123048</v>
      </c>
      <c r="C118" s="6">
        <v>4.6340000000000001E-3</v>
      </c>
      <c r="D118" s="6">
        <v>1.4115436588238022</v>
      </c>
      <c r="G118" s="3">
        <f t="shared" si="13"/>
        <v>3.5101350000000003E-2</v>
      </c>
      <c r="H118" s="3">
        <f t="shared" si="14"/>
        <v>2.8990726123048E-2</v>
      </c>
      <c r="I118">
        <f t="shared" si="11"/>
        <v>4.6340000000000001E-3</v>
      </c>
      <c r="J118">
        <f t="shared" si="15"/>
        <v>0.14115436588238023</v>
      </c>
      <c r="L118" s="8">
        <f t="shared" si="12"/>
        <v>1.2107785728103575</v>
      </c>
    </row>
    <row r="119" spans="1:12">
      <c r="A119" s="3">
        <v>35101350</v>
      </c>
      <c r="B119" s="12">
        <v>28996528.712887999</v>
      </c>
      <c r="C119" s="6">
        <v>4.627E-3</v>
      </c>
      <c r="D119" s="6">
        <v>1.40999149375</v>
      </c>
      <c r="G119" s="3">
        <f t="shared" si="13"/>
        <v>3.5101350000000003E-2</v>
      </c>
      <c r="H119" s="3">
        <f t="shared" si="14"/>
        <v>2.8996528712887999E-2</v>
      </c>
      <c r="I119">
        <f t="shared" si="11"/>
        <v>4.627E-3</v>
      </c>
      <c r="J119">
        <f t="shared" si="15"/>
        <v>0.14099914937499999</v>
      </c>
      <c r="L119" s="8">
        <f t="shared" si="12"/>
        <v>1.2105362799650778</v>
      </c>
    </row>
    <row r="120" spans="1:12">
      <c r="A120" s="3">
        <v>35101350</v>
      </c>
      <c r="B120" s="12">
        <v>29001856.970704</v>
      </c>
      <c r="C120" s="6">
        <v>4.5890000000000002E-3</v>
      </c>
      <c r="D120" s="6">
        <v>1.3990241352924981</v>
      </c>
      <c r="G120" s="3">
        <f t="shared" si="13"/>
        <v>3.5101350000000003E-2</v>
      </c>
      <c r="H120" s="3">
        <f t="shared" si="14"/>
        <v>2.9001856970703999E-2</v>
      </c>
      <c r="I120">
        <f t="shared" si="11"/>
        <v>4.5890000000000002E-3</v>
      </c>
      <c r="J120">
        <f t="shared" si="15"/>
        <v>0.13990241352924981</v>
      </c>
      <c r="L120" s="8">
        <f t="shared" si="12"/>
        <v>1.2103138787098136</v>
      </c>
    </row>
    <row r="121" spans="1:12">
      <c r="A121" s="3">
        <v>35101350</v>
      </c>
      <c r="B121" s="12">
        <v>28996667.632816002</v>
      </c>
      <c r="C121" s="6">
        <v>4.6379999999999998E-3</v>
      </c>
      <c r="D121" s="6">
        <v>1.414753694119284</v>
      </c>
      <c r="G121" s="3">
        <f t="shared" si="13"/>
        <v>3.5101350000000003E-2</v>
      </c>
      <c r="H121" s="3">
        <f t="shared" si="14"/>
        <v>2.8996667632816001E-2</v>
      </c>
      <c r="I121">
        <f t="shared" si="11"/>
        <v>4.6379999999999998E-3</v>
      </c>
      <c r="J121">
        <f t="shared" si="15"/>
        <v>0.1414753694119284</v>
      </c>
      <c r="L121" s="8">
        <f t="shared" si="12"/>
        <v>1.2105304804154542</v>
      </c>
    </row>
    <row r="122" spans="1:12">
      <c r="A122" s="3">
        <v>35101350</v>
      </c>
      <c r="B122" s="12">
        <v>29000761.873048</v>
      </c>
      <c r="C122" s="6">
        <v>4.6039999999999996E-3</v>
      </c>
      <c r="D122" s="6">
        <v>1.4077407058807279</v>
      </c>
      <c r="G122" s="3">
        <f t="shared" si="13"/>
        <v>3.5101350000000003E-2</v>
      </c>
      <c r="H122" s="3">
        <f t="shared" si="14"/>
        <v>2.9000761873047998E-2</v>
      </c>
      <c r="I122">
        <f t="shared" si="11"/>
        <v>4.6039999999999996E-3</v>
      </c>
      <c r="J122">
        <f t="shared" si="15"/>
        <v>0.14077407058807279</v>
      </c>
      <c r="L122" s="8">
        <f t="shared" si="12"/>
        <v>1.2103595813674681</v>
      </c>
    </row>
    <row r="123" spans="1:12">
      <c r="A123" s="3">
        <v>35177750</v>
      </c>
      <c r="B123" s="12">
        <v>29078349.875</v>
      </c>
      <c r="C123" s="6">
        <v>4.6049999999999997E-3</v>
      </c>
      <c r="D123" s="6">
        <v>1.3975311562499999</v>
      </c>
      <c r="G123" s="3">
        <f t="shared" si="13"/>
        <v>3.5177750000000001E-2</v>
      </c>
      <c r="H123" s="3">
        <f t="shared" si="14"/>
        <v>2.9078349874999999E-2</v>
      </c>
      <c r="I123">
        <f t="shared" si="11"/>
        <v>4.6049999999999997E-3</v>
      </c>
      <c r="J123">
        <f t="shared" si="15"/>
        <v>0.13975311562499998</v>
      </c>
      <c r="L123" s="8">
        <f t="shared" si="12"/>
        <v>1.2097574364164294</v>
      </c>
    </row>
    <row r="124" spans="1:12">
      <c r="A124" s="3">
        <v>35177750</v>
      </c>
      <c r="B124" s="12">
        <v>29083631.47656</v>
      </c>
      <c r="C124" s="6">
        <v>4.6090000000000002E-3</v>
      </c>
      <c r="D124" s="6">
        <v>1.4005937647050692</v>
      </c>
      <c r="G124" s="3">
        <f t="shared" si="13"/>
        <v>3.5177750000000001E-2</v>
      </c>
      <c r="H124" s="3">
        <f t="shared" si="14"/>
        <v>2.9083631476560002E-2</v>
      </c>
      <c r="I124">
        <f t="shared" si="11"/>
        <v>4.6090000000000002E-3</v>
      </c>
      <c r="J124">
        <f t="shared" si="15"/>
        <v>0.14005937647050692</v>
      </c>
      <c r="L124" s="8">
        <f t="shared" si="12"/>
        <v>1.2095377438801467</v>
      </c>
    </row>
    <row r="125" spans="1:12">
      <c r="A125" s="3">
        <v>35177750</v>
      </c>
      <c r="B125" s="12">
        <v>29076622.140624002</v>
      </c>
      <c r="C125" s="6">
        <v>4.6280000000000002E-3</v>
      </c>
      <c r="D125" s="6">
        <v>1.4069120000000002</v>
      </c>
      <c r="G125" s="3">
        <f t="shared" si="13"/>
        <v>3.5177750000000001E-2</v>
      </c>
      <c r="H125" s="3">
        <f t="shared" si="14"/>
        <v>2.9076622140624002E-2</v>
      </c>
      <c r="I125">
        <f t="shared" si="11"/>
        <v>4.6280000000000002E-3</v>
      </c>
      <c r="J125">
        <f t="shared" si="15"/>
        <v>0.14069120000000002</v>
      </c>
      <c r="L125" s="8">
        <f t="shared" si="12"/>
        <v>1.2098293202652275</v>
      </c>
    </row>
    <row r="126" spans="1:12">
      <c r="A126" s="3">
        <v>35177750</v>
      </c>
      <c r="B126" s="12">
        <v>29081215.837887999</v>
      </c>
      <c r="C126" s="6">
        <v>4.6129999999999999E-3</v>
      </c>
      <c r="D126" s="6">
        <v>1.4037630352943891</v>
      </c>
      <c r="G126" s="3">
        <f t="shared" si="13"/>
        <v>3.5177750000000001E-2</v>
      </c>
      <c r="H126" s="3">
        <f t="shared" si="14"/>
        <v>2.9081215837887999E-2</v>
      </c>
      <c r="I126">
        <f t="shared" si="11"/>
        <v>4.6129999999999999E-3</v>
      </c>
      <c r="J126">
        <f t="shared" si="15"/>
        <v>0.14037630352943892</v>
      </c>
      <c r="L126" s="8">
        <f t="shared" si="12"/>
        <v>1.2096382144438826</v>
      </c>
    </row>
    <row r="127" spans="1:12">
      <c r="A127" s="3">
        <v>35177750</v>
      </c>
      <c r="B127" s="12">
        <v>29072174.261720002</v>
      </c>
      <c r="C127" s="6">
        <v>4.6410000000000002E-3</v>
      </c>
      <c r="D127" s="6">
        <v>1.4152047000016381</v>
      </c>
      <c r="G127" s="3">
        <f t="shared" si="13"/>
        <v>3.5177750000000001E-2</v>
      </c>
      <c r="H127" s="3">
        <f t="shared" si="14"/>
        <v>2.9072174261720003E-2</v>
      </c>
      <c r="I127">
        <f t="shared" si="11"/>
        <v>4.6410000000000002E-3</v>
      </c>
      <c r="J127">
        <f t="shared" si="15"/>
        <v>0.14152047000016382</v>
      </c>
      <c r="L127" s="8">
        <f t="shared" si="12"/>
        <v>1.2100144173364891</v>
      </c>
    </row>
    <row r="128" spans="1:12">
      <c r="A128" s="3">
        <v>35177750</v>
      </c>
      <c r="B128" s="12">
        <v>29076722.224608</v>
      </c>
      <c r="C128" s="6">
        <v>4.6360000000000004E-3</v>
      </c>
      <c r="D128" s="6">
        <v>1.4147708470574603</v>
      </c>
      <c r="G128" s="3">
        <f t="shared" si="13"/>
        <v>3.5177750000000001E-2</v>
      </c>
      <c r="H128" s="3">
        <f t="shared" si="14"/>
        <v>2.9076722224608002E-2</v>
      </c>
      <c r="I128">
        <f t="shared" si="11"/>
        <v>4.6360000000000004E-3</v>
      </c>
      <c r="J128">
        <f t="shared" si="15"/>
        <v>0.14147708470574602</v>
      </c>
      <c r="L128" s="8">
        <f t="shared" si="12"/>
        <v>1.2098251559533977</v>
      </c>
    </row>
    <row r="129" spans="1:12">
      <c r="A129" s="3">
        <v>35177750</v>
      </c>
      <c r="B129" s="12">
        <v>29079130.109375998</v>
      </c>
      <c r="C129" s="6">
        <v>4.614E-3</v>
      </c>
      <c r="D129" s="6">
        <v>1.408138517646516</v>
      </c>
      <c r="G129" s="3">
        <f t="shared" si="13"/>
        <v>3.5177750000000001E-2</v>
      </c>
      <c r="H129" s="3">
        <f t="shared" si="14"/>
        <v>2.9079130109375999E-2</v>
      </c>
      <c r="I129">
        <f t="shared" si="11"/>
        <v>4.614E-3</v>
      </c>
      <c r="J129">
        <f t="shared" si="15"/>
        <v>0.14081385176465161</v>
      </c>
      <c r="L129" s="8">
        <f t="shared" si="12"/>
        <v>1.2097249769056062</v>
      </c>
    </row>
    <row r="130" spans="1:12">
      <c r="A130" s="3">
        <v>35177750</v>
      </c>
      <c r="B130" s="12">
        <v>29084538.333983999</v>
      </c>
      <c r="C130" s="6">
        <v>4.5979999999999997E-3</v>
      </c>
      <c r="D130" s="6">
        <v>1.4040855124999998</v>
      </c>
      <c r="G130" s="3">
        <f t="shared" ref="G130:G161" si="16">A130/1000000000</f>
        <v>3.5177750000000001E-2</v>
      </c>
      <c r="H130" s="3">
        <f t="shared" ref="H130:H161" si="17">B130/1000000000</f>
        <v>2.9084538333984E-2</v>
      </c>
      <c r="I130">
        <f t="shared" si="11"/>
        <v>4.5979999999999997E-3</v>
      </c>
      <c r="J130">
        <f t="shared" ref="J130:J161" si="18">D130/10</f>
        <v>0.14040855124999999</v>
      </c>
      <c r="L130" s="8">
        <f t="shared" si="12"/>
        <v>1.2095000304301324</v>
      </c>
    </row>
    <row r="131" spans="1:12">
      <c r="A131" s="3">
        <v>35177750</v>
      </c>
      <c r="B131" s="12">
        <v>29074035.47656</v>
      </c>
      <c r="C131" s="6">
        <v>4.6179999999999997E-3</v>
      </c>
      <c r="D131" s="6">
        <v>1.4110978117630759</v>
      </c>
      <c r="G131" s="3">
        <f t="shared" si="16"/>
        <v>3.5177750000000001E-2</v>
      </c>
      <c r="H131" s="3">
        <f t="shared" si="17"/>
        <v>2.9074035476560001E-2</v>
      </c>
      <c r="I131">
        <f t="shared" ref="I131:I194" si="19">C131</f>
        <v>4.6179999999999997E-3</v>
      </c>
      <c r="J131">
        <f t="shared" si="18"/>
        <v>0.1411097811763076</v>
      </c>
      <c r="L131" s="8">
        <f t="shared" ref="L131:L194" si="20">G131/H131</f>
        <v>1.2099369565797262</v>
      </c>
    </row>
    <row r="132" spans="1:12">
      <c r="A132" s="3">
        <v>36976952</v>
      </c>
      <c r="B132" s="12">
        <v>29994137.816408001</v>
      </c>
      <c r="C132" s="6">
        <v>4.9309999999999996E-3</v>
      </c>
      <c r="D132" s="6">
        <v>1.480121833334977</v>
      </c>
      <c r="G132" s="3">
        <f t="shared" si="16"/>
        <v>3.6976952E-2</v>
      </c>
      <c r="H132" s="3">
        <f t="shared" si="17"/>
        <v>2.9994137816408001E-2</v>
      </c>
      <c r="I132">
        <f t="shared" si="19"/>
        <v>4.9309999999999996E-3</v>
      </c>
      <c r="J132">
        <f t="shared" si="18"/>
        <v>0.14801218333349769</v>
      </c>
      <c r="L132" s="8">
        <f t="shared" si="20"/>
        <v>1.232805964496573</v>
      </c>
    </row>
    <row r="133" spans="1:12">
      <c r="A133" s="3">
        <v>33834106</v>
      </c>
      <c r="B133" s="12">
        <v>30638678.242183998</v>
      </c>
      <c r="C133" s="6">
        <v>7.4159999999999998E-3</v>
      </c>
      <c r="D133" s="6">
        <v>2.0632901142825357</v>
      </c>
      <c r="G133" s="3">
        <f t="shared" si="16"/>
        <v>3.3834106000000003E-2</v>
      </c>
      <c r="H133" s="3">
        <f t="shared" si="17"/>
        <v>3.0638678242183998E-2</v>
      </c>
      <c r="I133">
        <f t="shared" si="19"/>
        <v>7.4159999999999998E-3</v>
      </c>
      <c r="J133">
        <f t="shared" si="18"/>
        <v>0.20632901142825358</v>
      </c>
      <c r="L133" s="8">
        <f t="shared" si="20"/>
        <v>1.1042939167465935</v>
      </c>
    </row>
    <row r="134" spans="1:12">
      <c r="A134" s="3">
        <v>29620404</v>
      </c>
      <c r="B134" s="12">
        <v>34196006.277344003</v>
      </c>
      <c r="C134" s="6">
        <v>6.6620000000000004E-3</v>
      </c>
      <c r="D134" s="6">
        <v>2.0234714666644464</v>
      </c>
      <c r="G134" s="3">
        <f t="shared" si="16"/>
        <v>2.9620403999999999E-2</v>
      </c>
      <c r="H134" s="3">
        <f t="shared" si="17"/>
        <v>3.4196006277344003E-2</v>
      </c>
      <c r="I134">
        <f t="shared" si="19"/>
        <v>6.6620000000000004E-3</v>
      </c>
      <c r="J134">
        <f t="shared" si="18"/>
        <v>0.20234714666644465</v>
      </c>
      <c r="L134" s="8">
        <f t="shared" si="20"/>
        <v>0.8661948345595113</v>
      </c>
    </row>
    <row r="135" spans="1:12">
      <c r="A135" s="3">
        <v>36978948</v>
      </c>
      <c r="B135" s="12">
        <v>32064106.285160001</v>
      </c>
      <c r="C135" s="6">
        <v>5.0860000000000002E-3</v>
      </c>
      <c r="D135" s="6">
        <v>1.5680703111105461</v>
      </c>
      <c r="G135" s="3">
        <f t="shared" si="16"/>
        <v>3.6978947999999998E-2</v>
      </c>
      <c r="H135" s="3">
        <f t="shared" si="17"/>
        <v>3.2064106285160002E-2</v>
      </c>
      <c r="I135">
        <f t="shared" si="19"/>
        <v>5.0860000000000002E-3</v>
      </c>
      <c r="J135">
        <f t="shared" si="18"/>
        <v>0.1568070311110546</v>
      </c>
      <c r="L135" s="8">
        <f t="shared" si="20"/>
        <v>1.153281731015054</v>
      </c>
    </row>
    <row r="136" spans="1:12">
      <c r="A136" s="3">
        <v>25606746</v>
      </c>
      <c r="B136" s="12">
        <v>48831928.429687999</v>
      </c>
      <c r="C136" s="6">
        <v>1.3453E-2</v>
      </c>
      <c r="D136" s="6">
        <v>3.678661699993885</v>
      </c>
      <c r="G136" s="3">
        <f t="shared" si="16"/>
        <v>2.5606746E-2</v>
      </c>
      <c r="H136" s="3">
        <f t="shared" si="17"/>
        <v>4.8831928429687997E-2</v>
      </c>
      <c r="I136">
        <f t="shared" si="19"/>
        <v>1.3453E-2</v>
      </c>
      <c r="J136">
        <f t="shared" si="18"/>
        <v>0.36786616999938848</v>
      </c>
      <c r="L136" s="8">
        <f t="shared" si="20"/>
        <v>0.52438531148468936</v>
      </c>
    </row>
    <row r="137" spans="1:12">
      <c r="A137" s="3">
        <v>38470280</v>
      </c>
      <c r="B137" s="12">
        <v>33634958.917967997</v>
      </c>
      <c r="C137" s="6">
        <v>6.4840000000000002E-3</v>
      </c>
      <c r="D137" s="6">
        <v>1.8707961</v>
      </c>
      <c r="G137" s="3">
        <f t="shared" si="16"/>
        <v>3.8470280000000003E-2</v>
      </c>
      <c r="H137" s="3">
        <f t="shared" si="17"/>
        <v>3.3634958917968E-2</v>
      </c>
      <c r="I137">
        <f t="shared" si="19"/>
        <v>6.4840000000000002E-3</v>
      </c>
      <c r="J137">
        <f t="shared" si="18"/>
        <v>0.18707961000000001</v>
      </c>
      <c r="L137" s="8">
        <f t="shared" si="20"/>
        <v>1.1437587925653432</v>
      </c>
    </row>
    <row r="138" spans="1:12">
      <c r="A138" s="3">
        <v>40481870</v>
      </c>
      <c r="B138" s="12">
        <v>33713007.363279998</v>
      </c>
      <c r="C138" s="6">
        <v>5.4780000000000002E-3</v>
      </c>
      <c r="D138" s="6">
        <v>1.65309606</v>
      </c>
      <c r="G138" s="3">
        <f t="shared" si="16"/>
        <v>4.0481870000000003E-2</v>
      </c>
      <c r="H138" s="3">
        <f t="shared" si="17"/>
        <v>3.371300736328E-2</v>
      </c>
      <c r="I138">
        <f t="shared" si="19"/>
        <v>5.4780000000000002E-3</v>
      </c>
      <c r="J138">
        <f t="shared" si="18"/>
        <v>0.165309606</v>
      </c>
      <c r="L138" s="8">
        <f t="shared" si="20"/>
        <v>1.2007789623684717</v>
      </c>
    </row>
    <row r="139" spans="1:12">
      <c r="A139" s="3">
        <v>29941534</v>
      </c>
      <c r="B139" s="12">
        <v>66578234.015624002</v>
      </c>
      <c r="C139" s="6">
        <v>2.4340000000000001E-2</v>
      </c>
      <c r="D139" s="6">
        <v>6.3255234545498809</v>
      </c>
      <c r="G139" s="3">
        <f t="shared" si="16"/>
        <v>2.9941533999999999E-2</v>
      </c>
      <c r="H139" s="3">
        <f t="shared" si="17"/>
        <v>6.6578234015624002E-2</v>
      </c>
      <c r="I139">
        <f t="shared" si="19"/>
        <v>2.4340000000000001E-2</v>
      </c>
      <c r="J139">
        <f t="shared" si="18"/>
        <v>0.63255234545498806</v>
      </c>
      <c r="L139" s="8">
        <f t="shared" si="20"/>
        <v>0.44971955839161459</v>
      </c>
    </row>
    <row r="140" spans="1:12">
      <c r="A140" s="3">
        <v>29881440</v>
      </c>
      <c r="B140" s="12">
        <v>40837474.296871997</v>
      </c>
      <c r="C140" s="6">
        <v>8.2749999999999994E-3</v>
      </c>
      <c r="D140" s="6">
        <v>2.4536478333305749</v>
      </c>
      <c r="G140" s="3">
        <f t="shared" si="16"/>
        <v>2.9881439999999999E-2</v>
      </c>
      <c r="H140" s="3">
        <f t="shared" si="17"/>
        <v>4.0837474296871998E-2</v>
      </c>
      <c r="I140">
        <f t="shared" si="19"/>
        <v>8.2749999999999994E-3</v>
      </c>
      <c r="J140">
        <f t="shared" si="18"/>
        <v>0.2453647833330575</v>
      </c>
      <c r="L140" s="8">
        <f t="shared" si="20"/>
        <v>0.73171616302159037</v>
      </c>
    </row>
    <row r="141" spans="1:12">
      <c r="A141" s="3">
        <v>22304904</v>
      </c>
      <c r="B141" s="12">
        <v>40480879.812495999</v>
      </c>
      <c r="C141" s="6">
        <v>1.1415E-2</v>
      </c>
      <c r="D141" s="6">
        <v>3.2037339</v>
      </c>
      <c r="G141" s="3">
        <f t="shared" si="16"/>
        <v>2.2304904E-2</v>
      </c>
      <c r="H141" s="3">
        <f t="shared" si="17"/>
        <v>4.0480879812495998E-2</v>
      </c>
      <c r="I141">
        <f t="shared" si="19"/>
        <v>1.1415E-2</v>
      </c>
      <c r="J141">
        <f t="shared" si="18"/>
        <v>0.32037338999999998</v>
      </c>
      <c r="L141" s="8">
        <f t="shared" si="20"/>
        <v>0.5509984986323031</v>
      </c>
    </row>
    <row r="142" spans="1:12">
      <c r="A142" s="3">
        <v>39506156</v>
      </c>
      <c r="B142" s="12">
        <v>42020036.796871997</v>
      </c>
      <c r="C142" s="6">
        <v>2.1441000000000002E-2</v>
      </c>
      <c r="D142" s="6">
        <v>5.2737713000071471</v>
      </c>
      <c r="G142" s="3">
        <f t="shared" si="16"/>
        <v>3.9506156000000001E-2</v>
      </c>
      <c r="H142" s="3">
        <f t="shared" si="17"/>
        <v>4.2020036796871996E-2</v>
      </c>
      <c r="I142">
        <f t="shared" si="19"/>
        <v>2.1441000000000002E-2</v>
      </c>
      <c r="J142">
        <f t="shared" si="18"/>
        <v>0.52737713000071473</v>
      </c>
      <c r="L142" s="8">
        <f t="shared" si="20"/>
        <v>0.94017423618583951</v>
      </c>
    </row>
    <row r="143" spans="1:12">
      <c r="A143" s="3">
        <v>43517848</v>
      </c>
      <c r="B143" s="12">
        <v>36637060.398440003</v>
      </c>
      <c r="C143" s="6">
        <v>1.155E-2</v>
      </c>
      <c r="D143" s="6">
        <v>3.0407684999999995</v>
      </c>
      <c r="G143" s="3">
        <f t="shared" si="16"/>
        <v>4.3517847999999998E-2</v>
      </c>
      <c r="H143" s="3">
        <f t="shared" si="17"/>
        <v>3.6637060398440002E-2</v>
      </c>
      <c r="I143">
        <f t="shared" si="19"/>
        <v>1.155E-2</v>
      </c>
      <c r="J143">
        <f t="shared" si="18"/>
        <v>0.30407684999999995</v>
      </c>
      <c r="L143" s="8">
        <f t="shared" si="20"/>
        <v>1.1878094892638542</v>
      </c>
    </row>
    <row r="144" spans="1:12">
      <c r="A144" s="3">
        <v>33037896</v>
      </c>
      <c r="B144" s="12">
        <v>70980915.078127995</v>
      </c>
      <c r="C144" s="6">
        <v>2.9132000000000002E-2</v>
      </c>
      <c r="D144" s="6">
        <v>7.5216583076833441</v>
      </c>
      <c r="G144" s="3">
        <f t="shared" si="16"/>
        <v>3.3037895999999997E-2</v>
      </c>
      <c r="H144" s="3">
        <f t="shared" si="17"/>
        <v>7.0980915078127996E-2</v>
      </c>
      <c r="I144">
        <f t="shared" si="19"/>
        <v>2.9132000000000002E-2</v>
      </c>
      <c r="J144">
        <f t="shared" si="18"/>
        <v>0.75216583076833443</v>
      </c>
      <c r="L144" s="8">
        <f t="shared" si="20"/>
        <v>0.46544759198490904</v>
      </c>
    </row>
    <row r="145" spans="1:12">
      <c r="A145" s="3">
        <v>44644672</v>
      </c>
      <c r="B145" s="12">
        <v>36757404.199216001</v>
      </c>
      <c r="C145" s="6">
        <v>6.0780000000000001E-3</v>
      </c>
      <c r="D145" s="6">
        <v>1.8049836600000002</v>
      </c>
      <c r="G145" s="3">
        <f t="shared" si="16"/>
        <v>4.4644672000000003E-2</v>
      </c>
      <c r="H145" s="3">
        <f t="shared" si="17"/>
        <v>3.6757404199215998E-2</v>
      </c>
      <c r="I145">
        <f t="shared" si="19"/>
        <v>6.0780000000000001E-3</v>
      </c>
      <c r="J145">
        <f t="shared" si="18"/>
        <v>0.18049836600000002</v>
      </c>
      <c r="L145" s="8">
        <f t="shared" si="20"/>
        <v>1.2145763002750949</v>
      </c>
    </row>
    <row r="146" spans="1:12">
      <c r="A146" s="3">
        <v>42010778</v>
      </c>
      <c r="B146" s="12">
        <v>39464653.781248003</v>
      </c>
      <c r="C146" s="6">
        <v>6.3359999999999996E-3</v>
      </c>
      <c r="D146" s="6">
        <v>1.9791360000023039</v>
      </c>
      <c r="G146" s="3">
        <f t="shared" si="16"/>
        <v>4.2010777999999999E-2</v>
      </c>
      <c r="H146" s="3">
        <f t="shared" si="17"/>
        <v>3.9464653781248006E-2</v>
      </c>
      <c r="I146">
        <f t="shared" si="19"/>
        <v>6.3359999999999996E-3</v>
      </c>
      <c r="J146">
        <f t="shared" si="18"/>
        <v>0.19791360000023039</v>
      </c>
      <c r="L146" s="8">
        <f t="shared" si="20"/>
        <v>1.06451657305459</v>
      </c>
    </row>
    <row r="147" spans="1:12">
      <c r="A147" s="3">
        <v>37840694</v>
      </c>
      <c r="B147" s="12">
        <v>47759753.867183998</v>
      </c>
      <c r="C147" s="6">
        <v>1.1579000000000001E-2</v>
      </c>
      <c r="D147" s="6">
        <v>3.2965412999999999</v>
      </c>
      <c r="G147" s="3">
        <f t="shared" si="16"/>
        <v>3.7840694000000001E-2</v>
      </c>
      <c r="H147" s="3">
        <f t="shared" si="17"/>
        <v>4.7759753867184E-2</v>
      </c>
      <c r="I147">
        <f t="shared" si="19"/>
        <v>1.1579000000000001E-2</v>
      </c>
      <c r="J147">
        <f t="shared" si="18"/>
        <v>0.32965412999999999</v>
      </c>
      <c r="L147" s="8">
        <f t="shared" si="20"/>
        <v>0.79231342157314921</v>
      </c>
    </row>
    <row r="148" spans="1:12">
      <c r="A148" s="3">
        <v>49339286</v>
      </c>
      <c r="B148" s="12">
        <v>38489496.359375998</v>
      </c>
      <c r="C148" s="6">
        <v>7.7330000000000003E-3</v>
      </c>
      <c r="D148" s="6">
        <v>2.2125770071395432</v>
      </c>
      <c r="G148" s="3">
        <f t="shared" si="16"/>
        <v>4.9339286000000003E-2</v>
      </c>
      <c r="H148" s="3">
        <f t="shared" si="17"/>
        <v>3.8489496359375999E-2</v>
      </c>
      <c r="I148">
        <f t="shared" si="19"/>
        <v>7.7330000000000003E-3</v>
      </c>
      <c r="J148">
        <f t="shared" si="18"/>
        <v>0.22125770071395431</v>
      </c>
      <c r="L148" s="8">
        <f t="shared" si="20"/>
        <v>1.281889623582487</v>
      </c>
    </row>
    <row r="149" spans="1:12">
      <c r="A149" s="3">
        <v>44336596</v>
      </c>
      <c r="B149" s="12">
        <v>42268410.570312001</v>
      </c>
      <c r="C149" s="6">
        <v>1.7208999999999999E-2</v>
      </c>
      <c r="D149" s="6">
        <v>4.3880798875</v>
      </c>
      <c r="G149" s="3">
        <f t="shared" si="16"/>
        <v>4.4336595999999999E-2</v>
      </c>
      <c r="H149" s="3">
        <f t="shared" si="17"/>
        <v>4.2268410570311998E-2</v>
      </c>
      <c r="I149">
        <f t="shared" si="19"/>
        <v>1.7208999999999999E-2</v>
      </c>
      <c r="J149">
        <f t="shared" si="18"/>
        <v>0.43880798874999999</v>
      </c>
      <c r="L149" s="8">
        <f t="shared" si="20"/>
        <v>1.0489298131106124</v>
      </c>
    </row>
    <row r="150" spans="1:12">
      <c r="A150" s="3">
        <v>38388386</v>
      </c>
      <c r="B150" s="12">
        <v>46180869.335936002</v>
      </c>
      <c r="C150" s="6">
        <v>1.0399E-2</v>
      </c>
      <c r="D150" s="6">
        <v>3.024809125</v>
      </c>
      <c r="G150" s="3">
        <f t="shared" si="16"/>
        <v>3.8388385999999997E-2</v>
      </c>
      <c r="H150" s="3">
        <f t="shared" si="17"/>
        <v>4.6180869335936001E-2</v>
      </c>
      <c r="I150">
        <f t="shared" si="19"/>
        <v>1.0399E-2</v>
      </c>
      <c r="J150">
        <f t="shared" si="18"/>
        <v>0.30248091249999998</v>
      </c>
      <c r="L150" s="8">
        <f t="shared" si="20"/>
        <v>0.83126165773860339</v>
      </c>
    </row>
    <row r="151" spans="1:12">
      <c r="A151" s="3">
        <v>47777550</v>
      </c>
      <c r="B151" s="12">
        <v>41667429.257816002</v>
      </c>
      <c r="C151" s="6">
        <v>6.5240000000000003E-3</v>
      </c>
      <c r="D151" s="6">
        <v>2.0095699272709484</v>
      </c>
      <c r="G151" s="3">
        <f t="shared" si="16"/>
        <v>4.7777550000000002E-2</v>
      </c>
      <c r="H151" s="3">
        <f t="shared" si="17"/>
        <v>4.1667429257816004E-2</v>
      </c>
      <c r="I151">
        <f t="shared" si="19"/>
        <v>6.5240000000000003E-3</v>
      </c>
      <c r="J151">
        <f t="shared" si="18"/>
        <v>0.20095699272709483</v>
      </c>
      <c r="L151" s="8">
        <f t="shared" si="20"/>
        <v>1.1466402139757124</v>
      </c>
    </row>
    <row r="152" spans="1:12">
      <c r="A152" s="3">
        <v>32513710</v>
      </c>
      <c r="B152" s="12">
        <v>61416592.578128003</v>
      </c>
      <c r="C152" s="6">
        <v>1.6959999999999999E-2</v>
      </c>
      <c r="D152" s="6">
        <v>4.6072405333276798</v>
      </c>
      <c r="G152" s="3">
        <f t="shared" si="16"/>
        <v>3.2513710000000001E-2</v>
      </c>
      <c r="H152" s="3">
        <f t="shared" si="17"/>
        <v>6.1416592578128003E-2</v>
      </c>
      <c r="I152">
        <f t="shared" si="19"/>
        <v>1.6959999999999999E-2</v>
      </c>
      <c r="J152">
        <f t="shared" si="18"/>
        <v>0.460724053332768</v>
      </c>
      <c r="L152" s="8">
        <f t="shared" si="20"/>
        <v>0.52939618814963296</v>
      </c>
    </row>
    <row r="153" spans="1:12">
      <c r="A153" s="3">
        <v>47001462</v>
      </c>
      <c r="B153" s="12">
        <v>43062886.558591999</v>
      </c>
      <c r="C153" s="6">
        <v>6.6470000000000001E-3</v>
      </c>
      <c r="D153" s="6">
        <v>2.0927525583355493</v>
      </c>
      <c r="G153" s="3">
        <f t="shared" si="16"/>
        <v>4.7001462000000001E-2</v>
      </c>
      <c r="H153" s="3">
        <f t="shared" si="17"/>
        <v>4.3062886558592001E-2</v>
      </c>
      <c r="I153">
        <f t="shared" si="19"/>
        <v>6.6470000000000001E-3</v>
      </c>
      <c r="J153">
        <f t="shared" si="18"/>
        <v>0.20927525583355494</v>
      </c>
      <c r="L153" s="8">
        <f t="shared" si="20"/>
        <v>1.0914610179707558</v>
      </c>
    </row>
    <row r="154" spans="1:12">
      <c r="A154" s="3">
        <v>40845954</v>
      </c>
      <c r="B154" s="12">
        <v>84113345.992183998</v>
      </c>
      <c r="C154" s="6">
        <v>1.9223000000000001E-2</v>
      </c>
      <c r="D154" s="6">
        <v>5.3944009777735058</v>
      </c>
      <c r="G154" s="3">
        <f t="shared" si="16"/>
        <v>4.0845953999999997E-2</v>
      </c>
      <c r="H154" s="3">
        <f t="shared" si="17"/>
        <v>8.4113345992183994E-2</v>
      </c>
      <c r="I154">
        <f t="shared" si="19"/>
        <v>1.9223000000000001E-2</v>
      </c>
      <c r="J154">
        <f t="shared" si="18"/>
        <v>0.53944009777735058</v>
      </c>
      <c r="L154" s="8">
        <f t="shared" si="20"/>
        <v>0.48560610112687108</v>
      </c>
    </row>
    <row r="155" spans="1:12">
      <c r="A155" s="3">
        <v>26815670</v>
      </c>
      <c r="B155" s="12">
        <v>51377997.101559997</v>
      </c>
      <c r="C155" s="6">
        <v>1.5755000000000002E-2</v>
      </c>
      <c r="D155" s="6">
        <v>4.3425281428638947</v>
      </c>
      <c r="G155" s="3">
        <f t="shared" si="16"/>
        <v>2.681567E-2</v>
      </c>
      <c r="H155" s="3">
        <f t="shared" si="17"/>
        <v>5.1377997101559998E-2</v>
      </c>
      <c r="I155">
        <f t="shared" si="19"/>
        <v>1.5755000000000002E-2</v>
      </c>
      <c r="J155">
        <f t="shared" si="18"/>
        <v>0.43425281428638945</v>
      </c>
      <c r="L155" s="8">
        <f t="shared" si="20"/>
        <v>0.52192906521818838</v>
      </c>
    </row>
    <row r="156" spans="1:12">
      <c r="A156" s="3">
        <v>42335978</v>
      </c>
      <c r="B156" s="12">
        <v>61015702.859375998</v>
      </c>
      <c r="C156" s="6">
        <v>1.8582000000000001E-2</v>
      </c>
      <c r="D156" s="6">
        <v>5.0267589176503389</v>
      </c>
      <c r="G156" s="3">
        <f t="shared" si="16"/>
        <v>4.2335978000000003E-2</v>
      </c>
      <c r="H156" s="3">
        <f t="shared" si="17"/>
        <v>6.1015702859375999E-2</v>
      </c>
      <c r="I156">
        <f t="shared" si="19"/>
        <v>1.8582000000000001E-2</v>
      </c>
      <c r="J156">
        <f t="shared" si="18"/>
        <v>0.50267589176503391</v>
      </c>
      <c r="L156" s="8">
        <f t="shared" si="20"/>
        <v>0.69385381165849225</v>
      </c>
    </row>
    <row r="157" spans="1:12">
      <c r="A157" s="3">
        <v>53674226</v>
      </c>
      <c r="B157" s="12">
        <v>44308642.226559997</v>
      </c>
      <c r="C157" s="6">
        <v>1.064E-2</v>
      </c>
      <c r="D157" s="6">
        <v>2.9009368888841598</v>
      </c>
      <c r="G157" s="3">
        <f t="shared" si="16"/>
        <v>5.3674225999999998E-2</v>
      </c>
      <c r="H157" s="3">
        <f t="shared" si="17"/>
        <v>4.4308642226559995E-2</v>
      </c>
      <c r="I157">
        <f t="shared" si="19"/>
        <v>1.064E-2</v>
      </c>
      <c r="J157">
        <f t="shared" si="18"/>
        <v>0.29009368888841597</v>
      </c>
      <c r="L157" s="8">
        <f t="shared" si="20"/>
        <v>1.2113714910412212</v>
      </c>
    </row>
    <row r="158" spans="1:12">
      <c r="A158" s="3">
        <v>40632506</v>
      </c>
      <c r="B158" s="12">
        <v>48281420.257816002</v>
      </c>
      <c r="C158" s="6">
        <v>8.4360000000000008E-3</v>
      </c>
      <c r="D158" s="6">
        <v>2.647441760002812</v>
      </c>
      <c r="G158" s="3">
        <f t="shared" si="16"/>
        <v>4.0632505999999999E-2</v>
      </c>
      <c r="H158" s="3">
        <f t="shared" si="17"/>
        <v>4.8281420257816003E-2</v>
      </c>
      <c r="I158">
        <f t="shared" si="19"/>
        <v>8.4360000000000008E-3</v>
      </c>
      <c r="J158">
        <f t="shared" si="18"/>
        <v>0.26474417600028122</v>
      </c>
      <c r="L158" s="8">
        <f t="shared" si="20"/>
        <v>0.84157644458319836</v>
      </c>
    </row>
    <row r="159" spans="1:12">
      <c r="A159" s="3">
        <v>55379944</v>
      </c>
      <c r="B159" s="12">
        <v>44826960.082032003</v>
      </c>
      <c r="C159" s="6">
        <v>6.9829999999999996E-3</v>
      </c>
      <c r="D159" s="6">
        <v>2.1116010083356609</v>
      </c>
      <c r="G159" s="3">
        <f t="shared" si="16"/>
        <v>5.5379944E-2</v>
      </c>
      <c r="H159" s="3">
        <f t="shared" si="17"/>
        <v>4.4826960082032005E-2</v>
      </c>
      <c r="I159">
        <f t="shared" si="19"/>
        <v>6.9829999999999996E-3</v>
      </c>
      <c r="J159">
        <f t="shared" si="18"/>
        <v>0.21116010083356609</v>
      </c>
      <c r="L159" s="8">
        <f t="shared" si="20"/>
        <v>1.2354160063197761</v>
      </c>
    </row>
    <row r="160" spans="1:12">
      <c r="A160" s="3">
        <v>44220842</v>
      </c>
      <c r="B160" s="12">
        <v>94247594.828127995</v>
      </c>
      <c r="C160" s="6">
        <v>2.1492000000000001E-2</v>
      </c>
      <c r="D160" s="6">
        <v>6.0471324000071647</v>
      </c>
      <c r="G160" s="3">
        <f t="shared" si="16"/>
        <v>4.4220842000000003E-2</v>
      </c>
      <c r="H160" s="3">
        <f t="shared" si="17"/>
        <v>9.4247594828128001E-2</v>
      </c>
      <c r="I160">
        <f t="shared" si="19"/>
        <v>2.1492000000000001E-2</v>
      </c>
      <c r="J160">
        <f t="shared" si="18"/>
        <v>0.60471324000071647</v>
      </c>
      <c r="L160" s="8">
        <f t="shared" si="20"/>
        <v>0.46919862603010837</v>
      </c>
    </row>
    <row r="161" spans="1:12">
      <c r="A161" s="3">
        <v>57431268</v>
      </c>
      <c r="B161" s="12">
        <v>45666722.726559997</v>
      </c>
      <c r="C161" s="6">
        <v>7.391E-3</v>
      </c>
      <c r="D161" s="6">
        <v>2.2077485538484281</v>
      </c>
      <c r="G161" s="3">
        <f t="shared" si="16"/>
        <v>5.7431268000000001E-2</v>
      </c>
      <c r="H161" s="3">
        <f t="shared" si="17"/>
        <v>4.566672272656E-2</v>
      </c>
      <c r="I161">
        <f t="shared" si="19"/>
        <v>7.391E-3</v>
      </c>
      <c r="J161">
        <f t="shared" si="18"/>
        <v>0.22077485538484282</v>
      </c>
      <c r="L161" s="8">
        <f t="shared" si="20"/>
        <v>1.2576174634620252</v>
      </c>
    </row>
    <row r="162" spans="1:12">
      <c r="A162" s="3">
        <v>57934582</v>
      </c>
      <c r="B162" s="12">
        <v>44614345.179687999</v>
      </c>
      <c r="C162" s="6">
        <v>8.1770000000000002E-3</v>
      </c>
      <c r="D162" s="6">
        <v>2.4082900399999998</v>
      </c>
      <c r="G162" s="3">
        <f t="shared" ref="G162:G193" si="21">A162/1000000000</f>
        <v>5.7934581999999998E-2</v>
      </c>
      <c r="H162" s="3">
        <f t="shared" ref="H162:H193" si="22">B162/1000000000</f>
        <v>4.4614345179688E-2</v>
      </c>
      <c r="I162">
        <f t="shared" si="19"/>
        <v>8.1770000000000002E-3</v>
      </c>
      <c r="J162">
        <f t="shared" ref="J162:J193" si="23">D162/10</f>
        <v>0.24082900399999999</v>
      </c>
      <c r="L162" s="8">
        <f t="shared" si="20"/>
        <v>1.2985639880326301</v>
      </c>
    </row>
    <row r="163" spans="1:12">
      <c r="A163" s="3">
        <v>54260698</v>
      </c>
      <c r="B163" s="12">
        <v>50637271.945312001</v>
      </c>
      <c r="C163" s="6">
        <v>9.2239999999999996E-3</v>
      </c>
      <c r="D163" s="6">
        <v>2.7530384470555678</v>
      </c>
      <c r="G163" s="3">
        <f t="shared" si="21"/>
        <v>5.4260698000000003E-2</v>
      </c>
      <c r="H163" s="3">
        <f t="shared" si="22"/>
        <v>5.0637271945312E-2</v>
      </c>
      <c r="I163">
        <f t="shared" si="19"/>
        <v>9.2239999999999996E-3</v>
      </c>
      <c r="J163">
        <f t="shared" si="23"/>
        <v>0.2753038447055568</v>
      </c>
      <c r="L163" s="8">
        <f t="shared" si="20"/>
        <v>1.0715565020683042</v>
      </c>
    </row>
    <row r="164" spans="1:12">
      <c r="A164" s="3">
        <v>57229128</v>
      </c>
      <c r="B164" s="12">
        <v>48248593.656248003</v>
      </c>
      <c r="C164" s="6">
        <v>7.2810000000000001E-3</v>
      </c>
      <c r="D164" s="6">
        <v>2.2329706846181847</v>
      </c>
      <c r="G164" s="3">
        <f t="shared" si="21"/>
        <v>5.7229127999999997E-2</v>
      </c>
      <c r="H164" s="3">
        <f t="shared" si="22"/>
        <v>4.8248593656248007E-2</v>
      </c>
      <c r="I164">
        <f t="shared" si="19"/>
        <v>7.2810000000000001E-3</v>
      </c>
      <c r="J164">
        <f t="shared" si="23"/>
        <v>0.22329706846181846</v>
      </c>
      <c r="L164" s="8">
        <f t="shared" si="20"/>
        <v>1.1861304892684483</v>
      </c>
    </row>
    <row r="165" spans="1:12">
      <c r="A165" s="3">
        <v>37748498</v>
      </c>
      <c r="B165" s="12">
        <v>90151543.218751997</v>
      </c>
      <c r="C165" s="6">
        <v>2.3421000000000001E-2</v>
      </c>
      <c r="D165" s="6">
        <v>6.4344513300000008</v>
      </c>
      <c r="G165" s="3">
        <f t="shared" si="21"/>
        <v>3.7748497999999998E-2</v>
      </c>
      <c r="H165" s="3">
        <f t="shared" si="22"/>
        <v>9.0151543218752003E-2</v>
      </c>
      <c r="I165">
        <f t="shared" si="19"/>
        <v>2.3421000000000001E-2</v>
      </c>
      <c r="J165">
        <f t="shared" si="23"/>
        <v>0.64344513300000006</v>
      </c>
      <c r="L165" s="8">
        <f t="shared" si="20"/>
        <v>0.41872270459534527</v>
      </c>
    </row>
    <row r="166" spans="1:12">
      <c r="A166" s="3">
        <v>57409344</v>
      </c>
      <c r="B166" s="12">
        <v>50095163.179687999</v>
      </c>
      <c r="C166" s="6">
        <v>7.927E-3</v>
      </c>
      <c r="D166" s="6">
        <v>2.4121861</v>
      </c>
      <c r="G166" s="3">
        <f t="shared" si="21"/>
        <v>5.7409344000000001E-2</v>
      </c>
      <c r="H166" s="3">
        <f t="shared" si="22"/>
        <v>5.0095163179687999E-2</v>
      </c>
      <c r="I166">
        <f t="shared" si="19"/>
        <v>7.927E-3</v>
      </c>
      <c r="J166">
        <f t="shared" si="23"/>
        <v>0.24121861</v>
      </c>
      <c r="L166" s="8">
        <f t="shared" si="20"/>
        <v>1.1460057290177201</v>
      </c>
    </row>
    <row r="167" spans="1:12">
      <c r="A167" s="3">
        <v>53031734</v>
      </c>
      <c r="B167" s="12">
        <v>52919396.121096</v>
      </c>
      <c r="C167" s="6">
        <v>8.4720000000000004E-3</v>
      </c>
      <c r="D167" s="6">
        <v>2.6725982999999998</v>
      </c>
      <c r="G167" s="3">
        <f t="shared" si="21"/>
        <v>5.3031733999999997E-2</v>
      </c>
      <c r="H167" s="3">
        <f t="shared" si="22"/>
        <v>5.2919396121096002E-2</v>
      </c>
      <c r="I167">
        <f t="shared" si="19"/>
        <v>8.4720000000000004E-3</v>
      </c>
      <c r="J167">
        <f t="shared" si="23"/>
        <v>0.26725982999999998</v>
      </c>
      <c r="L167" s="8">
        <f t="shared" si="20"/>
        <v>1.0021228110511111</v>
      </c>
    </row>
    <row r="168" spans="1:12">
      <c r="A168" s="3">
        <v>47542800</v>
      </c>
      <c r="B168" s="12">
        <v>59093621.859375998</v>
      </c>
      <c r="C168" s="6">
        <v>1.7457E-2</v>
      </c>
      <c r="D168" s="6">
        <v>4.7652154687500001</v>
      </c>
      <c r="G168" s="3">
        <f t="shared" si="21"/>
        <v>4.7542800000000003E-2</v>
      </c>
      <c r="H168" s="3">
        <f t="shared" si="22"/>
        <v>5.9093621859376E-2</v>
      </c>
      <c r="I168">
        <f t="shared" si="19"/>
        <v>1.7457E-2</v>
      </c>
      <c r="J168">
        <f t="shared" si="23"/>
        <v>0.47652154687500003</v>
      </c>
      <c r="L168" s="8">
        <f t="shared" si="20"/>
        <v>0.80453352670000033</v>
      </c>
    </row>
    <row r="169" spans="1:12">
      <c r="A169" s="3">
        <v>60257122</v>
      </c>
      <c r="B169" s="12">
        <v>50654239.578128003</v>
      </c>
      <c r="C169" s="6">
        <v>1.2958000000000001E-2</v>
      </c>
      <c r="D169" s="6">
        <v>3.513267199996466</v>
      </c>
      <c r="G169" s="3">
        <f t="shared" si="21"/>
        <v>6.0257122000000003E-2</v>
      </c>
      <c r="H169" s="3">
        <f t="shared" si="22"/>
        <v>5.0654239578128001E-2</v>
      </c>
      <c r="I169">
        <f t="shared" si="19"/>
        <v>1.2958000000000001E-2</v>
      </c>
      <c r="J169">
        <f t="shared" si="23"/>
        <v>0.3513267199996466</v>
      </c>
      <c r="L169" s="8">
        <f t="shared" si="20"/>
        <v>1.1895770719657282</v>
      </c>
    </row>
    <row r="170" spans="1:12">
      <c r="A170" s="3">
        <v>48568350</v>
      </c>
      <c r="B170" s="12">
        <v>107783261.06249601</v>
      </c>
      <c r="C170" s="6">
        <v>2.3976000000000001E-2</v>
      </c>
      <c r="D170" s="6">
        <v>6.7362969599999998</v>
      </c>
      <c r="G170" s="3">
        <f t="shared" si="21"/>
        <v>4.8568350000000003E-2</v>
      </c>
      <c r="H170" s="3">
        <f t="shared" si="22"/>
        <v>0.107783261062496</v>
      </c>
      <c r="I170">
        <f t="shared" si="19"/>
        <v>2.3976000000000001E-2</v>
      </c>
      <c r="J170">
        <f t="shared" si="23"/>
        <v>0.673629696</v>
      </c>
      <c r="L170" s="8">
        <f t="shared" si="20"/>
        <v>0.45061125003295832</v>
      </c>
    </row>
    <row r="171" spans="1:12">
      <c r="A171" s="3">
        <v>53243980</v>
      </c>
      <c r="B171" s="12">
        <v>60201870.843751997</v>
      </c>
      <c r="C171" s="6">
        <v>2.4315E-2</v>
      </c>
      <c r="D171" s="6">
        <v>6.1901127000000002</v>
      </c>
      <c r="G171" s="3">
        <f t="shared" si="21"/>
        <v>5.3243980000000003E-2</v>
      </c>
      <c r="H171" s="3">
        <f t="shared" si="22"/>
        <v>6.0201870843751996E-2</v>
      </c>
      <c r="I171">
        <f t="shared" si="19"/>
        <v>2.4315E-2</v>
      </c>
      <c r="J171">
        <f t="shared" si="23"/>
        <v>0.61901127</v>
      </c>
      <c r="L171" s="8">
        <f t="shared" si="20"/>
        <v>0.88442400964896073</v>
      </c>
    </row>
    <row r="172" spans="1:12">
      <c r="A172" s="3">
        <v>40786498</v>
      </c>
      <c r="B172" s="12">
        <v>99010124.25</v>
      </c>
      <c r="C172" s="6">
        <v>2.5840999999999999E-2</v>
      </c>
      <c r="D172" s="6">
        <v>7.0642833749999996</v>
      </c>
      <c r="G172" s="3">
        <f t="shared" si="21"/>
        <v>4.0786497999999997E-2</v>
      </c>
      <c r="H172" s="3">
        <f t="shared" si="22"/>
        <v>9.9010124249999998E-2</v>
      </c>
      <c r="I172">
        <f t="shared" si="19"/>
        <v>2.5840999999999999E-2</v>
      </c>
      <c r="J172">
        <f t="shared" si="23"/>
        <v>0.7064283375</v>
      </c>
      <c r="L172" s="8">
        <f t="shared" si="20"/>
        <v>0.41194270090010515</v>
      </c>
    </row>
    <row r="173" spans="1:12">
      <c r="A173" s="3">
        <v>57927746</v>
      </c>
      <c r="B173" s="12">
        <v>51301759.765624002</v>
      </c>
      <c r="C173" s="6">
        <v>8.2199999999999999E-3</v>
      </c>
      <c r="D173" s="6">
        <v>2.5434323999999999</v>
      </c>
      <c r="G173" s="3">
        <f t="shared" si="21"/>
        <v>5.7927746000000002E-2</v>
      </c>
      <c r="H173" s="3">
        <f t="shared" si="22"/>
        <v>5.1301759765624004E-2</v>
      </c>
      <c r="I173">
        <f t="shared" si="19"/>
        <v>8.2199999999999999E-3</v>
      </c>
      <c r="J173">
        <f t="shared" si="23"/>
        <v>0.25434323999999997</v>
      </c>
      <c r="L173" s="8">
        <f t="shared" si="20"/>
        <v>1.1291570945060623</v>
      </c>
    </row>
    <row r="174" spans="1:12">
      <c r="A174" s="3">
        <v>50237440</v>
      </c>
      <c r="B174" s="12">
        <v>81736157.265624002</v>
      </c>
      <c r="C174" s="6">
        <v>2.1552999999999999E-2</v>
      </c>
      <c r="D174" s="6">
        <v>6.0025104999999996</v>
      </c>
      <c r="G174" s="3">
        <f t="shared" si="21"/>
        <v>5.0237440000000001E-2</v>
      </c>
      <c r="H174" s="3">
        <f t="shared" si="22"/>
        <v>8.1736157265623999E-2</v>
      </c>
      <c r="I174">
        <f t="shared" si="19"/>
        <v>2.1552999999999999E-2</v>
      </c>
      <c r="J174">
        <f t="shared" si="23"/>
        <v>0.60025105000000001</v>
      </c>
      <c r="L174" s="8">
        <f t="shared" si="20"/>
        <v>0.61462933517585983</v>
      </c>
    </row>
    <row r="175" spans="1:12">
      <c r="A175" s="3">
        <v>68086246</v>
      </c>
      <c r="B175" s="12">
        <v>60610860.937504001</v>
      </c>
      <c r="C175" s="6">
        <v>9.7429999999999999E-3</v>
      </c>
      <c r="D175" s="6">
        <v>3.0017100444455269</v>
      </c>
      <c r="G175" s="3">
        <f t="shared" si="21"/>
        <v>6.8086246000000003E-2</v>
      </c>
      <c r="H175" s="3">
        <f t="shared" si="22"/>
        <v>6.0610860937504001E-2</v>
      </c>
      <c r="I175">
        <f t="shared" si="19"/>
        <v>9.7429999999999999E-3</v>
      </c>
      <c r="J175">
        <f t="shared" si="23"/>
        <v>0.30017100444455269</v>
      </c>
      <c r="L175" s="8">
        <f t="shared" si="20"/>
        <v>1.1233340847971767</v>
      </c>
    </row>
    <row r="176" spans="1:12">
      <c r="A176" s="3">
        <v>73632684</v>
      </c>
      <c r="B176" s="12">
        <v>60487849.867183998</v>
      </c>
      <c r="C176" s="6">
        <v>1.1126E-2</v>
      </c>
      <c r="D176" s="6">
        <v>3.2229796800000003</v>
      </c>
      <c r="G176" s="3">
        <f t="shared" si="21"/>
        <v>7.3632684000000004E-2</v>
      </c>
      <c r="H176" s="3">
        <f t="shared" si="22"/>
        <v>6.0487849867184001E-2</v>
      </c>
      <c r="I176">
        <f t="shared" si="19"/>
        <v>1.1126E-2</v>
      </c>
      <c r="J176">
        <f t="shared" si="23"/>
        <v>0.32229796800000005</v>
      </c>
      <c r="L176" s="8">
        <f t="shared" si="20"/>
        <v>1.2173136284671835</v>
      </c>
    </row>
    <row r="177" spans="1:12">
      <c r="A177" s="3">
        <v>74929924</v>
      </c>
      <c r="B177" s="12">
        <v>61821493.195312001</v>
      </c>
      <c r="C177" s="6">
        <v>9.9120000000000007E-3</v>
      </c>
      <c r="D177" s="6">
        <v>2.9672811000000001</v>
      </c>
      <c r="G177" s="3">
        <f t="shared" si="21"/>
        <v>7.4929923999999995E-2</v>
      </c>
      <c r="H177" s="3">
        <f t="shared" si="22"/>
        <v>6.1821493195312001E-2</v>
      </c>
      <c r="I177">
        <f t="shared" si="19"/>
        <v>9.9120000000000007E-3</v>
      </c>
      <c r="J177">
        <f t="shared" si="23"/>
        <v>0.29672810999999999</v>
      </c>
      <c r="L177" s="8">
        <f t="shared" si="20"/>
        <v>1.212036787323701</v>
      </c>
    </row>
    <row r="178" spans="1:12">
      <c r="A178" s="3">
        <v>40770352</v>
      </c>
      <c r="B178" s="12">
        <v>82671004.046872005</v>
      </c>
      <c r="C178" s="6">
        <v>2.5118000000000001E-2</v>
      </c>
      <c r="D178" s="6">
        <v>6.9332530363567866</v>
      </c>
      <c r="G178" s="3">
        <f t="shared" si="21"/>
        <v>4.0770352000000003E-2</v>
      </c>
      <c r="H178" s="3">
        <f t="shared" si="22"/>
        <v>8.2671004046871999E-2</v>
      </c>
      <c r="I178">
        <f t="shared" si="19"/>
        <v>2.5118000000000001E-2</v>
      </c>
      <c r="J178">
        <f t="shared" si="23"/>
        <v>0.69332530363567868</v>
      </c>
      <c r="L178" s="8">
        <f t="shared" si="20"/>
        <v>0.49316386646138261</v>
      </c>
    </row>
    <row r="179" spans="1:12">
      <c r="A179" s="3">
        <v>40725868</v>
      </c>
      <c r="B179" s="12">
        <v>73890696.296872005</v>
      </c>
      <c r="C179" s="6">
        <v>2.0105999999999999E-2</v>
      </c>
      <c r="D179" s="6">
        <v>5.6849714999999996</v>
      </c>
      <c r="G179" s="3">
        <f t="shared" si="21"/>
        <v>4.0725867999999998E-2</v>
      </c>
      <c r="H179" s="3">
        <f t="shared" si="22"/>
        <v>7.3890696296872005E-2</v>
      </c>
      <c r="I179">
        <f t="shared" si="19"/>
        <v>2.0105999999999999E-2</v>
      </c>
      <c r="J179">
        <f t="shared" si="23"/>
        <v>0.56849715000000001</v>
      </c>
      <c r="L179" s="8">
        <f t="shared" si="20"/>
        <v>0.55116367879895101</v>
      </c>
    </row>
    <row r="180" spans="1:12">
      <c r="A180" s="3">
        <v>74538192</v>
      </c>
      <c r="B180" s="12">
        <v>101691812.781248</v>
      </c>
      <c r="C180" s="6">
        <v>5.0257999999999997E-2</v>
      </c>
      <c r="D180" s="6">
        <v>12.493225018190955</v>
      </c>
      <c r="G180" s="3">
        <f t="shared" si="21"/>
        <v>7.4538192000000003E-2</v>
      </c>
      <c r="H180" s="3">
        <f t="shared" si="22"/>
        <v>0.101691812781248</v>
      </c>
      <c r="I180">
        <f t="shared" si="19"/>
        <v>5.0257999999999997E-2</v>
      </c>
      <c r="J180">
        <f t="shared" si="23"/>
        <v>1.2493225018190954</v>
      </c>
      <c r="L180" s="8">
        <f t="shared" si="20"/>
        <v>0.73298124953619537</v>
      </c>
    </row>
    <row r="181" spans="1:12">
      <c r="A181" s="3">
        <v>82010412</v>
      </c>
      <c r="B181" s="12">
        <v>68808285.781248003</v>
      </c>
      <c r="C181" s="6">
        <v>1.0819E-2</v>
      </c>
      <c r="D181" s="6">
        <v>3.2624093444396363</v>
      </c>
      <c r="G181" s="3">
        <f t="shared" si="21"/>
        <v>8.2010412000000005E-2</v>
      </c>
      <c r="H181" s="3">
        <f t="shared" si="22"/>
        <v>6.8808285781248008E-2</v>
      </c>
      <c r="I181">
        <f t="shared" si="19"/>
        <v>1.0819E-2</v>
      </c>
      <c r="J181">
        <f t="shared" si="23"/>
        <v>0.32624093444396363</v>
      </c>
      <c r="L181" s="8">
        <f t="shared" si="20"/>
        <v>1.1918682622137045</v>
      </c>
    </row>
    <row r="182" spans="1:12">
      <c r="A182" s="3">
        <v>78766470</v>
      </c>
      <c r="B182" s="12">
        <v>110047284.56249601</v>
      </c>
      <c r="C182" s="6">
        <v>5.4143999999999998E-2</v>
      </c>
      <c r="D182" s="6">
        <v>13.4710272</v>
      </c>
      <c r="G182" s="3">
        <f t="shared" si="21"/>
        <v>7.8766470000000005E-2</v>
      </c>
      <c r="H182" s="3">
        <f t="shared" si="22"/>
        <v>0.110047284562496</v>
      </c>
      <c r="I182">
        <f t="shared" si="19"/>
        <v>5.4143999999999998E-2</v>
      </c>
      <c r="J182">
        <f t="shared" si="23"/>
        <v>1.3471027200000001</v>
      </c>
      <c r="L182" s="8">
        <f t="shared" si="20"/>
        <v>0.71575114563838615</v>
      </c>
    </row>
    <row r="183" spans="1:12">
      <c r="A183" s="3">
        <v>93044950</v>
      </c>
      <c r="B183" s="12">
        <v>81382225.210935995</v>
      </c>
      <c r="C183" s="6">
        <v>1.3266E-2</v>
      </c>
      <c r="D183" s="6">
        <v>3.9911364000060301</v>
      </c>
      <c r="G183" s="3">
        <f t="shared" si="21"/>
        <v>9.3044950000000001E-2</v>
      </c>
      <c r="H183" s="3">
        <f t="shared" si="22"/>
        <v>8.1382225210935993E-2</v>
      </c>
      <c r="I183">
        <f t="shared" si="19"/>
        <v>1.3266E-2</v>
      </c>
      <c r="J183">
        <f t="shared" si="23"/>
        <v>0.39911364000060301</v>
      </c>
      <c r="L183" s="8">
        <f t="shared" si="20"/>
        <v>1.1433080105494189</v>
      </c>
    </row>
    <row r="184" spans="1:12">
      <c r="A184" s="3">
        <v>97077904</v>
      </c>
      <c r="B184" s="12">
        <v>82034295.687503994</v>
      </c>
      <c r="C184" s="6">
        <v>1.4754E-2</v>
      </c>
      <c r="D184" s="6">
        <v>4.3659355846097094</v>
      </c>
      <c r="G184" s="3">
        <f t="shared" si="21"/>
        <v>9.7077904000000007E-2</v>
      </c>
      <c r="H184" s="3">
        <f t="shared" si="22"/>
        <v>8.2034295687503991E-2</v>
      </c>
      <c r="I184">
        <f t="shared" si="19"/>
        <v>1.4754E-2</v>
      </c>
      <c r="J184">
        <f t="shared" si="23"/>
        <v>0.43659355846097092</v>
      </c>
      <c r="L184" s="8">
        <f t="shared" si="20"/>
        <v>1.183381940277785</v>
      </c>
    </row>
    <row r="185" spans="1:12">
      <c r="A185" s="3">
        <v>90060778</v>
      </c>
      <c r="B185" s="12">
        <v>132604475.81249601</v>
      </c>
      <c r="C185" s="6">
        <v>6.4503000000000005E-2</v>
      </c>
      <c r="D185" s="6">
        <v>15.984273420021502</v>
      </c>
      <c r="G185" s="3">
        <f t="shared" si="21"/>
        <v>9.0060777999999994E-2</v>
      </c>
      <c r="H185" s="3">
        <f t="shared" si="22"/>
        <v>0.13260447581249601</v>
      </c>
      <c r="I185">
        <f t="shared" si="19"/>
        <v>6.4503000000000005E-2</v>
      </c>
      <c r="J185">
        <f t="shared" si="23"/>
        <v>1.5984273420021502</v>
      </c>
      <c r="L185" s="8">
        <f t="shared" si="20"/>
        <v>0.67916846281528831</v>
      </c>
    </row>
    <row r="186" spans="1:12">
      <c r="A186" s="3">
        <v>67714924</v>
      </c>
      <c r="B186" s="12">
        <v>145015321.64062399</v>
      </c>
      <c r="C186" s="6">
        <v>3.7462000000000002E-2</v>
      </c>
      <c r="D186" s="6">
        <v>10.290603277761129</v>
      </c>
      <c r="G186" s="3">
        <f t="shared" si="21"/>
        <v>6.7714923999999996E-2</v>
      </c>
      <c r="H186" s="3">
        <f t="shared" si="22"/>
        <v>0.14501532164062397</v>
      </c>
      <c r="I186">
        <f t="shared" si="19"/>
        <v>3.7462000000000002E-2</v>
      </c>
      <c r="J186">
        <f t="shared" si="23"/>
        <v>1.0290603277761128</v>
      </c>
      <c r="L186" s="8">
        <f t="shared" si="20"/>
        <v>0.46695013488168291</v>
      </c>
    </row>
    <row r="187" spans="1:12">
      <c r="A187" s="3">
        <v>105344650</v>
      </c>
      <c r="B187" s="12">
        <v>87322954.382816002</v>
      </c>
      <c r="C187" s="6">
        <v>1.3448999999999999E-2</v>
      </c>
      <c r="D187" s="6">
        <v>4.1303101636351407</v>
      </c>
      <c r="G187" s="3">
        <f t="shared" si="21"/>
        <v>0.10534465</v>
      </c>
      <c r="H187" s="3">
        <f t="shared" si="22"/>
        <v>8.7322954382815995E-2</v>
      </c>
      <c r="I187">
        <f t="shared" si="19"/>
        <v>1.3448999999999999E-2</v>
      </c>
      <c r="J187">
        <f t="shared" si="23"/>
        <v>0.41303101636351408</v>
      </c>
      <c r="L187" s="8">
        <f t="shared" si="20"/>
        <v>1.2063798201121152</v>
      </c>
    </row>
    <row r="188" spans="1:12">
      <c r="A188" s="3">
        <v>110936844</v>
      </c>
      <c r="B188" s="12">
        <v>91905370.992183998</v>
      </c>
      <c r="C188" s="6">
        <v>1.4135E-2</v>
      </c>
      <c r="D188" s="6">
        <v>4.3098792916619546</v>
      </c>
      <c r="G188" s="3">
        <f t="shared" si="21"/>
        <v>0.11093684400000001</v>
      </c>
      <c r="H188" s="3">
        <f t="shared" si="22"/>
        <v>9.1905370992184002E-2</v>
      </c>
      <c r="I188">
        <f t="shared" si="19"/>
        <v>1.4135E-2</v>
      </c>
      <c r="J188">
        <f t="shared" si="23"/>
        <v>0.43098792916619544</v>
      </c>
      <c r="L188" s="8">
        <f t="shared" si="20"/>
        <v>1.2070768313359457</v>
      </c>
    </row>
    <row r="189" spans="1:12">
      <c r="A189" s="3">
        <v>67358292</v>
      </c>
      <c r="B189" s="12">
        <v>183974074.656248</v>
      </c>
      <c r="C189" s="6">
        <v>4.6247000000000003E-2</v>
      </c>
      <c r="D189" s="6">
        <v>12.801169600000001</v>
      </c>
      <c r="G189" s="3">
        <f t="shared" si="21"/>
        <v>6.7358292E-2</v>
      </c>
      <c r="H189" s="3">
        <f t="shared" si="22"/>
        <v>0.18397407465624802</v>
      </c>
      <c r="I189">
        <f t="shared" si="19"/>
        <v>4.6247000000000003E-2</v>
      </c>
      <c r="J189">
        <f t="shared" si="23"/>
        <v>1.2801169600000002</v>
      </c>
      <c r="L189" s="8">
        <f t="shared" si="20"/>
        <v>0.36612926101602988</v>
      </c>
    </row>
    <row r="190" spans="1:12">
      <c r="A190" s="3">
        <v>95109476</v>
      </c>
      <c r="B190" s="12">
        <v>119999625.421872</v>
      </c>
      <c r="C190" s="6">
        <v>3.5895000000000003E-2</v>
      </c>
      <c r="D190" s="6">
        <v>9.7495306875000018</v>
      </c>
      <c r="G190" s="3">
        <f t="shared" si="21"/>
        <v>9.5109475999999998E-2</v>
      </c>
      <c r="H190" s="3">
        <f t="shared" si="22"/>
        <v>0.11999962542187201</v>
      </c>
      <c r="I190">
        <f t="shared" si="19"/>
        <v>3.5895000000000003E-2</v>
      </c>
      <c r="J190">
        <f t="shared" si="23"/>
        <v>0.97495306875000021</v>
      </c>
      <c r="L190" s="8">
        <f t="shared" si="20"/>
        <v>0.79258144069726943</v>
      </c>
    </row>
    <row r="191" spans="1:12">
      <c r="A191" s="3">
        <v>121834890</v>
      </c>
      <c r="B191" s="12">
        <v>103418374.171872</v>
      </c>
      <c r="C191" s="6">
        <v>1.6219999999999998E-2</v>
      </c>
      <c r="D191" s="6">
        <v>4.9708507142810801</v>
      </c>
      <c r="G191" s="3">
        <f t="shared" si="21"/>
        <v>0.12183489</v>
      </c>
      <c r="H191" s="3">
        <f t="shared" si="22"/>
        <v>0.10341837417187201</v>
      </c>
      <c r="I191">
        <f t="shared" si="19"/>
        <v>1.6219999999999998E-2</v>
      </c>
      <c r="J191">
        <f t="shared" si="23"/>
        <v>0.49708507142810798</v>
      </c>
      <c r="L191" s="8">
        <f t="shared" si="20"/>
        <v>1.1780777929995438</v>
      </c>
    </row>
    <row r="192" spans="1:12">
      <c r="A192" s="3">
        <v>126313380</v>
      </c>
      <c r="B192" s="12">
        <v>107389423.625</v>
      </c>
      <c r="C192" s="6">
        <v>2.4140999999999999E-2</v>
      </c>
      <c r="D192" s="6">
        <v>6.7194059399999988</v>
      </c>
      <c r="G192" s="3">
        <f t="shared" si="21"/>
        <v>0.12631338</v>
      </c>
      <c r="H192" s="3">
        <f t="shared" si="22"/>
        <v>0.10738942362499999</v>
      </c>
      <c r="I192">
        <f t="shared" si="19"/>
        <v>2.4140999999999999E-2</v>
      </c>
      <c r="J192">
        <f t="shared" si="23"/>
        <v>0.67194059399999984</v>
      </c>
      <c r="L192" s="8">
        <f t="shared" si="20"/>
        <v>1.1762180644630498</v>
      </c>
    </row>
    <row r="193" spans="1:12">
      <c r="A193" s="3">
        <v>129063402</v>
      </c>
      <c r="B193" s="12">
        <v>109737569.218752</v>
      </c>
      <c r="C193" s="6">
        <v>1.7238E-2</v>
      </c>
      <c r="D193" s="6">
        <v>5.2505870625000002</v>
      </c>
      <c r="G193" s="3">
        <f t="shared" si="21"/>
        <v>0.12906340199999999</v>
      </c>
      <c r="H193" s="3">
        <f t="shared" si="22"/>
        <v>0.109737569218752</v>
      </c>
      <c r="I193">
        <f t="shared" si="19"/>
        <v>1.7238E-2</v>
      </c>
      <c r="J193">
        <f t="shared" si="23"/>
        <v>0.52505870625000006</v>
      </c>
      <c r="L193" s="8">
        <f t="shared" si="20"/>
        <v>1.17610953950259</v>
      </c>
    </row>
    <row r="194" spans="1:12">
      <c r="A194" s="3">
        <v>121402108</v>
      </c>
      <c r="B194" s="12">
        <v>106807988.77344</v>
      </c>
      <c r="C194" s="6">
        <v>1.6959999999999999E-2</v>
      </c>
      <c r="D194" s="6">
        <v>5.2897109333276795</v>
      </c>
      <c r="G194" s="3">
        <f t="shared" ref="G194:G227" si="24">A194/1000000000</f>
        <v>0.12140210799999999</v>
      </c>
      <c r="H194" s="3">
        <f t="shared" ref="H194:H227" si="25">B194/1000000000</f>
        <v>0.10680798877344</v>
      </c>
      <c r="I194">
        <f t="shared" si="19"/>
        <v>1.6959999999999999E-2</v>
      </c>
      <c r="J194">
        <f t="shared" ref="J194:J227" si="26">D194/10</f>
        <v>0.52897109333276793</v>
      </c>
      <c r="L194" s="8">
        <f t="shared" si="20"/>
        <v>1.1366388356728343</v>
      </c>
    </row>
    <row r="195" spans="1:12">
      <c r="A195" s="3">
        <v>119048582</v>
      </c>
      <c r="B195" s="12">
        <v>120633422.281248</v>
      </c>
      <c r="C195" s="6">
        <v>4.9820000000000003E-2</v>
      </c>
      <c r="D195" s="6">
        <v>12.669724200000001</v>
      </c>
      <c r="G195" s="3">
        <f t="shared" si="24"/>
        <v>0.119048582</v>
      </c>
      <c r="H195" s="3">
        <f t="shared" si="25"/>
        <v>0.120633422281248</v>
      </c>
      <c r="I195">
        <f t="shared" ref="I195:I229" si="27">C195</f>
        <v>4.9820000000000003E-2</v>
      </c>
      <c r="J195">
        <f t="shared" si="26"/>
        <v>1.2669724200000001</v>
      </c>
      <c r="L195" s="8">
        <f t="shared" ref="L195:L229" si="28">G195/H195</f>
        <v>0.98686234501784209</v>
      </c>
    </row>
    <row r="196" spans="1:12">
      <c r="A196" s="3">
        <v>90845854</v>
      </c>
      <c r="B196" s="12">
        <v>215022075.18750399</v>
      </c>
      <c r="C196" s="6">
        <v>5.6783E-2</v>
      </c>
      <c r="D196" s="6">
        <v>15.392560923081291</v>
      </c>
      <c r="G196" s="3">
        <f t="shared" si="24"/>
        <v>9.0845854000000004E-2</v>
      </c>
      <c r="H196" s="3">
        <f t="shared" si="25"/>
        <v>0.21502207518750399</v>
      </c>
      <c r="I196">
        <f t="shared" si="27"/>
        <v>5.6783E-2</v>
      </c>
      <c r="J196">
        <f t="shared" si="26"/>
        <v>1.5392560923081291</v>
      </c>
      <c r="L196" s="8">
        <f t="shared" si="28"/>
        <v>0.42249547596813219</v>
      </c>
    </row>
    <row r="197" spans="1:12">
      <c r="A197" s="3">
        <v>143332650</v>
      </c>
      <c r="B197" s="12">
        <v>117930408.531248</v>
      </c>
      <c r="C197" s="6">
        <v>1.8043E-2</v>
      </c>
      <c r="D197" s="6">
        <v>5.4744584705903581</v>
      </c>
      <c r="G197" s="3">
        <f t="shared" si="24"/>
        <v>0.14333265000000001</v>
      </c>
      <c r="H197" s="3">
        <f t="shared" si="25"/>
        <v>0.117930408531248</v>
      </c>
      <c r="I197">
        <f t="shared" si="27"/>
        <v>1.8043E-2</v>
      </c>
      <c r="J197">
        <f t="shared" si="26"/>
        <v>0.54744584705903576</v>
      </c>
      <c r="L197" s="8">
        <f t="shared" si="28"/>
        <v>1.2154002668618007</v>
      </c>
    </row>
    <row r="198" spans="1:12">
      <c r="A198" s="3">
        <v>114313074</v>
      </c>
      <c r="B198" s="12">
        <v>119758792.343752</v>
      </c>
      <c r="C198" s="6">
        <v>2.2509000000000001E-2</v>
      </c>
      <c r="D198" s="6">
        <v>6.7634543000050025</v>
      </c>
      <c r="G198" s="3">
        <f t="shared" si="24"/>
        <v>0.114313074</v>
      </c>
      <c r="H198" s="3">
        <f t="shared" si="25"/>
        <v>0.119758792343752</v>
      </c>
      <c r="I198">
        <f t="shared" si="27"/>
        <v>2.2509000000000001E-2</v>
      </c>
      <c r="J198">
        <f t="shared" si="26"/>
        <v>0.67634543000050029</v>
      </c>
      <c r="L198" s="8">
        <f t="shared" si="28"/>
        <v>0.95452761139974773</v>
      </c>
    </row>
    <row r="199" spans="1:12">
      <c r="A199" s="3">
        <v>137987546</v>
      </c>
      <c r="B199" s="12">
        <v>204895844.5</v>
      </c>
      <c r="C199" s="6">
        <v>0.11612500000000001</v>
      </c>
      <c r="D199" s="6">
        <v>28.169245192316627</v>
      </c>
      <c r="G199" s="3">
        <f t="shared" si="24"/>
        <v>0.13798754599999999</v>
      </c>
      <c r="H199" s="3">
        <f t="shared" si="25"/>
        <v>0.20489584450000001</v>
      </c>
      <c r="I199">
        <f t="shared" si="27"/>
        <v>0.11612500000000001</v>
      </c>
      <c r="J199">
        <f t="shared" si="26"/>
        <v>2.8169245192316628</v>
      </c>
      <c r="L199" s="8">
        <f t="shared" si="28"/>
        <v>0.67345214509706652</v>
      </c>
    </row>
    <row r="200" spans="1:12">
      <c r="A200" s="3">
        <v>155303694</v>
      </c>
      <c r="B200" s="12">
        <v>130395350.875</v>
      </c>
      <c r="C200" s="6">
        <v>2.7480999999999998E-2</v>
      </c>
      <c r="D200" s="6">
        <v>7.7610924166758268</v>
      </c>
      <c r="G200" s="3">
        <f t="shared" si="24"/>
        <v>0.15530369399999999</v>
      </c>
      <c r="H200" s="3">
        <f t="shared" si="25"/>
        <v>0.13039535087500001</v>
      </c>
      <c r="I200">
        <f t="shared" si="27"/>
        <v>2.7480999999999998E-2</v>
      </c>
      <c r="J200">
        <f t="shared" si="26"/>
        <v>0.77610924166758266</v>
      </c>
      <c r="L200" s="8">
        <f t="shared" si="28"/>
        <v>1.1910217117240451</v>
      </c>
    </row>
    <row r="201" spans="1:12">
      <c r="A201" s="3">
        <v>102262332</v>
      </c>
      <c r="B201" s="12">
        <v>215359709.375</v>
      </c>
      <c r="C201" s="6">
        <v>5.9665000000000003E-2</v>
      </c>
      <c r="D201" s="6">
        <v>16.221536615389205</v>
      </c>
      <c r="G201" s="3">
        <f t="shared" si="24"/>
        <v>0.102262332</v>
      </c>
      <c r="H201" s="3">
        <f t="shared" si="25"/>
        <v>0.21535970937500001</v>
      </c>
      <c r="I201">
        <f t="shared" si="27"/>
        <v>5.9665000000000003E-2</v>
      </c>
      <c r="J201">
        <f t="shared" si="26"/>
        <v>1.6221536615389205</v>
      </c>
      <c r="L201" s="8">
        <f t="shared" si="28"/>
        <v>0.47484430721409165</v>
      </c>
    </row>
    <row r="202" spans="1:12">
      <c r="A202" s="3">
        <v>158046284</v>
      </c>
      <c r="B202" s="12">
        <v>211317833.81249601</v>
      </c>
      <c r="C202" s="6">
        <v>7.6941999999999997E-2</v>
      </c>
      <c r="D202" s="6">
        <v>19.821541566692314</v>
      </c>
      <c r="G202" s="3">
        <f t="shared" si="24"/>
        <v>0.15804628400000001</v>
      </c>
      <c r="H202" s="3">
        <f t="shared" si="25"/>
        <v>0.211317833812496</v>
      </c>
      <c r="I202">
        <f t="shared" si="27"/>
        <v>7.6941999999999997E-2</v>
      </c>
      <c r="J202">
        <f t="shared" si="26"/>
        <v>1.9821541566692313</v>
      </c>
      <c r="L202" s="8">
        <f t="shared" si="28"/>
        <v>0.74790793161468683</v>
      </c>
    </row>
    <row r="203" spans="1:12">
      <c r="A203" s="3">
        <v>111785458</v>
      </c>
      <c r="B203" s="12">
        <v>310960400.06249601</v>
      </c>
      <c r="C203" s="6">
        <v>7.8445000000000001E-2</v>
      </c>
      <c r="D203" s="6">
        <v>21.634150437500001</v>
      </c>
      <c r="G203" s="3">
        <f t="shared" si="24"/>
        <v>0.111785458</v>
      </c>
      <c r="H203" s="3">
        <f t="shared" si="25"/>
        <v>0.31096040006249603</v>
      </c>
      <c r="I203">
        <f t="shared" si="27"/>
        <v>7.8445000000000001E-2</v>
      </c>
      <c r="J203">
        <f t="shared" si="26"/>
        <v>2.1634150437500002</v>
      </c>
      <c r="L203" s="8">
        <f t="shared" si="28"/>
        <v>0.35948454522676726</v>
      </c>
    </row>
    <row r="204" spans="1:12">
      <c r="A204" s="3">
        <v>174177984</v>
      </c>
      <c r="B204" s="12">
        <v>145732811.68750399</v>
      </c>
      <c r="C204" s="6">
        <v>2.2105E-2</v>
      </c>
      <c r="D204" s="6">
        <v>6.7366215555653799</v>
      </c>
      <c r="G204" s="3">
        <f t="shared" si="24"/>
        <v>0.17417798400000001</v>
      </c>
      <c r="H204" s="3">
        <f t="shared" si="25"/>
        <v>0.14573281168750399</v>
      </c>
      <c r="I204">
        <f t="shared" si="27"/>
        <v>2.2105E-2</v>
      </c>
      <c r="J204">
        <f t="shared" si="26"/>
        <v>0.67366215555653797</v>
      </c>
      <c r="L204" s="8">
        <f t="shared" si="28"/>
        <v>1.1951871509450542</v>
      </c>
    </row>
    <row r="205" spans="1:12">
      <c r="A205" s="3">
        <v>174177984</v>
      </c>
      <c r="B205" s="12">
        <v>145724039.125</v>
      </c>
      <c r="C205" s="6">
        <v>2.2175E-2</v>
      </c>
      <c r="D205" s="6">
        <v>6.7584472222271499</v>
      </c>
      <c r="G205" s="3">
        <f t="shared" si="24"/>
        <v>0.17417798400000001</v>
      </c>
      <c r="H205" s="3">
        <f t="shared" si="25"/>
        <v>0.14572403912500001</v>
      </c>
      <c r="I205">
        <f t="shared" si="27"/>
        <v>2.2175E-2</v>
      </c>
      <c r="J205">
        <f t="shared" si="26"/>
        <v>0.67584472222271497</v>
      </c>
      <c r="L205" s="8">
        <f t="shared" si="28"/>
        <v>1.1952591010093578</v>
      </c>
    </row>
    <row r="206" spans="1:12">
      <c r="A206" s="3">
        <v>166021488</v>
      </c>
      <c r="B206" s="12">
        <v>146413491.20312801</v>
      </c>
      <c r="C206" s="6">
        <v>2.3963999999999999E-2</v>
      </c>
      <c r="D206" s="6">
        <v>7.2824199599999995</v>
      </c>
      <c r="G206" s="3">
        <f t="shared" si="24"/>
        <v>0.16602148799999999</v>
      </c>
      <c r="H206" s="3">
        <f t="shared" si="25"/>
        <v>0.14641349120312802</v>
      </c>
      <c r="I206">
        <f t="shared" si="27"/>
        <v>2.3963999999999999E-2</v>
      </c>
      <c r="J206">
        <f t="shared" si="26"/>
        <v>0.72824199599999995</v>
      </c>
      <c r="L206" s="8">
        <f t="shared" si="28"/>
        <v>1.133922063026751</v>
      </c>
    </row>
    <row r="207" spans="1:12">
      <c r="A207" s="3">
        <v>178612040</v>
      </c>
      <c r="B207" s="12">
        <v>149776453.593752</v>
      </c>
      <c r="C207" s="6">
        <v>3.0814000000000001E-2</v>
      </c>
      <c r="D207" s="6">
        <v>8.6845703538319317</v>
      </c>
      <c r="G207" s="3">
        <f t="shared" si="24"/>
        <v>0.17861204</v>
      </c>
      <c r="H207" s="3">
        <f t="shared" si="25"/>
        <v>0.149776453593752</v>
      </c>
      <c r="I207">
        <f t="shared" si="27"/>
        <v>3.0814000000000001E-2</v>
      </c>
      <c r="J207">
        <f t="shared" si="26"/>
        <v>0.86845703538319319</v>
      </c>
      <c r="L207" s="8">
        <f t="shared" si="28"/>
        <v>1.1925241632737584</v>
      </c>
    </row>
    <row r="208" spans="1:12">
      <c r="A208" s="3">
        <v>121577856</v>
      </c>
      <c r="B208" s="12">
        <v>335706909.875</v>
      </c>
      <c r="C208" s="6">
        <v>8.3760000000000001E-2</v>
      </c>
      <c r="D208" s="6">
        <v>23.082394666685278</v>
      </c>
      <c r="G208" s="3">
        <f t="shared" si="24"/>
        <v>0.121577856</v>
      </c>
      <c r="H208" s="3">
        <f t="shared" si="25"/>
        <v>0.33570690987500001</v>
      </c>
      <c r="I208">
        <f t="shared" si="27"/>
        <v>8.3760000000000001E-2</v>
      </c>
      <c r="J208">
        <f t="shared" si="26"/>
        <v>2.3082394666685278</v>
      </c>
      <c r="L208" s="8">
        <f t="shared" si="28"/>
        <v>0.36215476185840006</v>
      </c>
    </row>
    <row r="209" spans="1:12">
      <c r="A209" s="3">
        <v>113859030</v>
      </c>
      <c r="B209" s="12">
        <v>205714382.93750399</v>
      </c>
      <c r="C209" s="6">
        <v>4.6431E-2</v>
      </c>
      <c r="D209" s="6">
        <v>13.67160795</v>
      </c>
      <c r="G209" s="3">
        <f t="shared" si="24"/>
        <v>0.11385903</v>
      </c>
      <c r="H209" s="3">
        <f t="shared" si="25"/>
        <v>0.20571438293750399</v>
      </c>
      <c r="I209">
        <f t="shared" si="27"/>
        <v>4.6431E-2</v>
      </c>
      <c r="J209">
        <f t="shared" si="26"/>
        <v>1.367160795</v>
      </c>
      <c r="L209" s="8">
        <f t="shared" si="28"/>
        <v>0.55348113425102785</v>
      </c>
    </row>
    <row r="210" spans="1:12">
      <c r="A210" s="3">
        <v>193691584</v>
      </c>
      <c r="B210" s="12">
        <v>172685636.781248</v>
      </c>
      <c r="C210" s="6">
        <v>2.7834000000000001E-2</v>
      </c>
      <c r="D210" s="6">
        <v>8.4536497000092794</v>
      </c>
      <c r="G210" s="3">
        <f t="shared" si="24"/>
        <v>0.193691584</v>
      </c>
      <c r="H210" s="3">
        <f t="shared" si="25"/>
        <v>0.17268563678124801</v>
      </c>
      <c r="I210">
        <f t="shared" si="27"/>
        <v>2.7834000000000001E-2</v>
      </c>
      <c r="J210">
        <f t="shared" si="26"/>
        <v>0.84536497000092792</v>
      </c>
      <c r="L210" s="8">
        <f t="shared" si="28"/>
        <v>1.1216427006338783</v>
      </c>
    </row>
    <row r="211" spans="1:12">
      <c r="A211" s="3">
        <v>198399102</v>
      </c>
      <c r="B211" s="12">
        <v>197298587.32812801</v>
      </c>
      <c r="C211" s="6">
        <v>3.6992999999999998E-2</v>
      </c>
      <c r="D211" s="6">
        <v>10.998236505884529</v>
      </c>
      <c r="G211" s="3">
        <f t="shared" si="24"/>
        <v>0.19839910199999999</v>
      </c>
      <c r="H211" s="3">
        <f t="shared" si="25"/>
        <v>0.19729858732812802</v>
      </c>
      <c r="I211">
        <f t="shared" si="27"/>
        <v>3.6992999999999998E-2</v>
      </c>
      <c r="J211">
        <f t="shared" si="26"/>
        <v>1.0998236505884529</v>
      </c>
      <c r="L211" s="8">
        <f t="shared" si="28"/>
        <v>1.0055779146053474</v>
      </c>
    </row>
    <row r="212" spans="1:12">
      <c r="A212" s="3">
        <v>221759944</v>
      </c>
      <c r="B212" s="12">
        <v>180546655.093752</v>
      </c>
      <c r="C212" s="6">
        <v>2.7643999999999998E-2</v>
      </c>
      <c r="D212" s="6">
        <v>8.352404233342547</v>
      </c>
      <c r="G212" s="3">
        <f t="shared" si="24"/>
        <v>0.22175994399999999</v>
      </c>
      <c r="H212" s="3">
        <f t="shared" si="25"/>
        <v>0.18054665509375201</v>
      </c>
      <c r="I212">
        <f t="shared" si="27"/>
        <v>2.7643999999999998E-2</v>
      </c>
      <c r="J212">
        <f t="shared" si="26"/>
        <v>0.83524042333425474</v>
      </c>
      <c r="L212" s="8">
        <f t="shared" si="28"/>
        <v>1.2282694679934516</v>
      </c>
    </row>
    <row r="213" spans="1:12">
      <c r="A213" s="3">
        <v>226115040</v>
      </c>
      <c r="B213" s="12">
        <v>194169326.531248</v>
      </c>
      <c r="C213" s="6">
        <v>7.5724E-2</v>
      </c>
      <c r="D213" s="6">
        <v>19.084551444461272</v>
      </c>
      <c r="G213" s="3">
        <f t="shared" si="24"/>
        <v>0.22611503999999999</v>
      </c>
      <c r="H213" s="3">
        <f t="shared" si="25"/>
        <v>0.19416932653124799</v>
      </c>
      <c r="I213">
        <f t="shared" si="27"/>
        <v>7.5724E-2</v>
      </c>
      <c r="J213">
        <f t="shared" si="26"/>
        <v>1.9084551444461273</v>
      </c>
      <c r="L213" s="8">
        <f t="shared" si="28"/>
        <v>1.1645250258598951</v>
      </c>
    </row>
    <row r="214" spans="1:12">
      <c r="A214" s="3">
        <v>234812088</v>
      </c>
      <c r="B214" s="12">
        <v>192527835.29687199</v>
      </c>
      <c r="C214" s="6">
        <v>3.0825000000000002E-2</v>
      </c>
      <c r="D214" s="6">
        <v>9.2734810714329754</v>
      </c>
      <c r="G214" s="3">
        <f t="shared" si="24"/>
        <v>0.234812088</v>
      </c>
      <c r="H214" s="3">
        <f t="shared" si="25"/>
        <v>0.19252783529687198</v>
      </c>
      <c r="I214">
        <f t="shared" si="27"/>
        <v>3.0825000000000002E-2</v>
      </c>
      <c r="J214">
        <f t="shared" si="26"/>
        <v>0.92734810714329752</v>
      </c>
      <c r="L214" s="8">
        <f t="shared" si="28"/>
        <v>1.2196266978119139</v>
      </c>
    </row>
    <row r="215" spans="1:12">
      <c r="A215" s="3">
        <v>190184682</v>
      </c>
      <c r="B215" s="12">
        <v>241883658.656248</v>
      </c>
      <c r="C215" s="6">
        <v>7.3083999999999996E-2</v>
      </c>
      <c r="D215" s="6">
        <v>19.751864549999997</v>
      </c>
      <c r="G215" s="3">
        <f t="shared" si="24"/>
        <v>0.19018468199999999</v>
      </c>
      <c r="H215" s="3">
        <f t="shared" si="25"/>
        <v>0.241883658656248</v>
      </c>
      <c r="I215">
        <f t="shared" si="27"/>
        <v>7.3083999999999996E-2</v>
      </c>
      <c r="J215">
        <f t="shared" si="26"/>
        <v>1.9751864549999998</v>
      </c>
      <c r="L215" s="8">
        <f t="shared" si="28"/>
        <v>0.78626511214748984</v>
      </c>
    </row>
    <row r="216" spans="1:12">
      <c r="A216" s="3">
        <v>254412288</v>
      </c>
      <c r="B216" s="12">
        <v>211721497.98437601</v>
      </c>
      <c r="C216" s="6">
        <v>3.2413999999999998E-2</v>
      </c>
      <c r="D216" s="6">
        <v>9.8207474142996052</v>
      </c>
      <c r="G216" s="3">
        <f t="shared" si="24"/>
        <v>0.25441228799999999</v>
      </c>
      <c r="H216" s="3">
        <f t="shared" si="25"/>
        <v>0.21172149798437601</v>
      </c>
      <c r="I216">
        <f t="shared" si="27"/>
        <v>3.2413999999999998E-2</v>
      </c>
      <c r="J216">
        <f t="shared" si="26"/>
        <v>0.98207474142996054</v>
      </c>
      <c r="L216" s="8">
        <f t="shared" si="28"/>
        <v>1.2016365386701275</v>
      </c>
    </row>
    <row r="217" spans="1:12">
      <c r="A217" s="3">
        <v>254412288</v>
      </c>
      <c r="B217" s="12">
        <v>211751040.718752</v>
      </c>
      <c r="C217" s="6">
        <v>3.2418000000000002E-2</v>
      </c>
      <c r="D217" s="6">
        <v>9.878629080010807</v>
      </c>
      <c r="G217" s="3">
        <f t="shared" si="24"/>
        <v>0.25441228799999999</v>
      </c>
      <c r="H217" s="3">
        <f t="shared" si="25"/>
        <v>0.211751040718752</v>
      </c>
      <c r="I217">
        <f t="shared" si="27"/>
        <v>3.2418000000000002E-2</v>
      </c>
      <c r="J217">
        <f t="shared" si="26"/>
        <v>0.98786290800108068</v>
      </c>
      <c r="L217" s="8">
        <f t="shared" si="28"/>
        <v>1.2014688907145004</v>
      </c>
    </row>
    <row r="218" spans="1:12">
      <c r="A218" s="3">
        <v>253954436</v>
      </c>
      <c r="B218" s="12">
        <v>222243149.18750399</v>
      </c>
      <c r="C218" s="6">
        <v>3.5262000000000002E-2</v>
      </c>
      <c r="D218" s="6">
        <v>10.922404500000001</v>
      </c>
      <c r="G218" s="3">
        <f t="shared" si="24"/>
        <v>0.25395443600000001</v>
      </c>
      <c r="H218" s="3">
        <f t="shared" si="25"/>
        <v>0.22224314918750399</v>
      </c>
      <c r="I218">
        <f t="shared" si="27"/>
        <v>3.5262000000000002E-2</v>
      </c>
      <c r="J218">
        <f t="shared" si="26"/>
        <v>1.09224045</v>
      </c>
      <c r="L218" s="8">
        <f t="shared" si="28"/>
        <v>1.1426873535964053</v>
      </c>
    </row>
    <row r="219" spans="1:12">
      <c r="A219" s="3">
        <v>175319326</v>
      </c>
      <c r="B219" s="12">
        <v>344430704.18750399</v>
      </c>
      <c r="C219" s="6">
        <v>0.106335</v>
      </c>
      <c r="D219" s="6">
        <v>29.215541250000001</v>
      </c>
      <c r="G219" s="3">
        <f t="shared" si="24"/>
        <v>0.175319326</v>
      </c>
      <c r="H219" s="3">
        <f t="shared" si="25"/>
        <v>0.34443070418750399</v>
      </c>
      <c r="I219">
        <f t="shared" si="27"/>
        <v>0.106335</v>
      </c>
      <c r="J219">
        <f t="shared" si="26"/>
        <v>2.9215541250000001</v>
      </c>
      <c r="L219" s="8">
        <f t="shared" si="28"/>
        <v>0.50901189664135815</v>
      </c>
    </row>
    <row r="220" spans="1:12">
      <c r="A220" s="3">
        <v>388218622</v>
      </c>
      <c r="B220" s="12">
        <v>325261095.93750399</v>
      </c>
      <c r="C220" s="6">
        <v>0.11416999999999999</v>
      </c>
      <c r="D220" s="6">
        <v>29.27509083337139</v>
      </c>
      <c r="G220" s="3">
        <f t="shared" si="24"/>
        <v>0.38821862200000001</v>
      </c>
      <c r="H220" s="3">
        <f t="shared" si="25"/>
        <v>0.32526109593750402</v>
      </c>
      <c r="I220">
        <f t="shared" si="27"/>
        <v>0.11416999999999999</v>
      </c>
      <c r="J220">
        <f t="shared" si="26"/>
        <v>2.9275090833371391</v>
      </c>
      <c r="L220" s="8">
        <f t="shared" si="28"/>
        <v>1.1935599641298409</v>
      </c>
    </row>
    <row r="221" spans="1:12">
      <c r="A221" s="3">
        <v>459036224</v>
      </c>
      <c r="B221" s="12">
        <v>409989164.15624797</v>
      </c>
      <c r="C221" s="6">
        <v>6.5317E-2</v>
      </c>
      <c r="D221" s="6">
        <v>19.885107479999999</v>
      </c>
      <c r="G221" s="3">
        <f t="shared" si="24"/>
        <v>0.45903622399999999</v>
      </c>
      <c r="H221" s="3">
        <f t="shared" si="25"/>
        <v>0.40998916415624798</v>
      </c>
      <c r="I221">
        <f t="shared" si="27"/>
        <v>6.5317E-2</v>
      </c>
      <c r="J221">
        <f t="shared" si="26"/>
        <v>1.9885107479999999</v>
      </c>
      <c r="L221" s="8">
        <f t="shared" si="28"/>
        <v>1.1196301369200579</v>
      </c>
    </row>
    <row r="222" spans="1:12">
      <c r="A222" s="3">
        <v>566146916</v>
      </c>
      <c r="B222" s="12">
        <v>468428099.25</v>
      </c>
      <c r="C222" s="6">
        <v>7.2403999999999996E-2</v>
      </c>
      <c r="D222" s="6">
        <v>21.789344941206284</v>
      </c>
      <c r="G222" s="3">
        <f t="shared" si="24"/>
        <v>0.566146916</v>
      </c>
      <c r="H222" s="3">
        <f t="shared" si="25"/>
        <v>0.46842809925000001</v>
      </c>
      <c r="I222">
        <f t="shared" si="27"/>
        <v>7.2403999999999996E-2</v>
      </c>
      <c r="J222">
        <f t="shared" si="26"/>
        <v>2.1789344941206283</v>
      </c>
      <c r="L222" s="8">
        <f t="shared" si="28"/>
        <v>1.2086100661050385</v>
      </c>
    </row>
    <row r="223" spans="1:12">
      <c r="A223" s="3">
        <v>530155142</v>
      </c>
      <c r="B223" s="12">
        <v>461432549.18750399</v>
      </c>
      <c r="C223" s="6">
        <v>7.6191999999999996E-2</v>
      </c>
      <c r="D223" s="6">
        <v>23.423113955538625</v>
      </c>
      <c r="G223" s="3">
        <f t="shared" si="24"/>
        <v>0.53015514200000002</v>
      </c>
      <c r="H223" s="3">
        <f t="shared" si="25"/>
        <v>0.46143254918750398</v>
      </c>
      <c r="I223">
        <f t="shared" si="27"/>
        <v>7.6191999999999996E-2</v>
      </c>
      <c r="J223">
        <f t="shared" si="26"/>
        <v>2.3423113955538626</v>
      </c>
      <c r="L223" s="8">
        <f t="shared" si="28"/>
        <v>1.1489331277854231</v>
      </c>
    </row>
    <row r="224" spans="1:12">
      <c r="A224" s="3">
        <v>596227524</v>
      </c>
      <c r="B224" s="12">
        <v>539960161.625</v>
      </c>
      <c r="C224" s="6">
        <v>9.9292000000000005E-2</v>
      </c>
      <c r="D224" s="6">
        <v>28.576237600000002</v>
      </c>
      <c r="G224" s="3">
        <f t="shared" si="24"/>
        <v>0.59622752400000001</v>
      </c>
      <c r="H224" s="3">
        <f t="shared" si="25"/>
        <v>0.53996016162500005</v>
      </c>
      <c r="I224">
        <f t="shared" si="27"/>
        <v>9.9292000000000005E-2</v>
      </c>
      <c r="J224">
        <f t="shared" si="26"/>
        <v>2.8576237600000001</v>
      </c>
      <c r="L224" s="8">
        <f t="shared" si="28"/>
        <v>1.1042065070238967</v>
      </c>
    </row>
    <row r="225" spans="1:12">
      <c r="A225" s="3">
        <v>896451264</v>
      </c>
      <c r="B225" s="12">
        <v>800385622.125</v>
      </c>
      <c r="C225" s="6">
        <v>0.12692999999999999</v>
      </c>
      <c r="D225" s="6">
        <v>38.787994714321975</v>
      </c>
      <c r="G225" s="3">
        <f t="shared" si="24"/>
        <v>0.89645126399999997</v>
      </c>
      <c r="H225" s="3">
        <f t="shared" si="25"/>
        <v>0.80038562212499997</v>
      </c>
      <c r="I225">
        <f t="shared" si="27"/>
        <v>0.12692999999999999</v>
      </c>
      <c r="J225">
        <f t="shared" si="26"/>
        <v>3.8787994714321976</v>
      </c>
      <c r="L225" s="8">
        <f t="shared" si="28"/>
        <v>1.1200241973612026</v>
      </c>
    </row>
    <row r="226" spans="1:12">
      <c r="A226" s="3">
        <v>1279998916</v>
      </c>
      <c r="B226" s="12">
        <v>1091250889.25</v>
      </c>
      <c r="C226" s="6">
        <v>0.18071300000000001</v>
      </c>
      <c r="D226" s="6">
        <v>53.3464776</v>
      </c>
      <c r="G226" s="3">
        <f t="shared" si="24"/>
        <v>1.279998916</v>
      </c>
      <c r="H226" s="3">
        <f t="shared" si="25"/>
        <v>1.0912508892499999</v>
      </c>
      <c r="I226">
        <f t="shared" si="27"/>
        <v>0.18071300000000001</v>
      </c>
      <c r="J226">
        <f t="shared" si="26"/>
        <v>5.3346477600000002</v>
      </c>
      <c r="L226" s="8">
        <f t="shared" si="28"/>
        <v>1.1729648320192654</v>
      </c>
    </row>
    <row r="227" spans="1:12">
      <c r="A227" s="3">
        <v>1548944704</v>
      </c>
      <c r="B227" s="12">
        <v>1383145165</v>
      </c>
      <c r="C227" s="6">
        <v>0.22056799999999999</v>
      </c>
      <c r="D227" s="6">
        <v>66.723658066593146</v>
      </c>
      <c r="G227" s="3">
        <f t="shared" si="24"/>
        <v>1.548944704</v>
      </c>
      <c r="H227" s="3">
        <f t="shared" si="25"/>
        <v>1.383145165</v>
      </c>
      <c r="I227">
        <f t="shared" si="27"/>
        <v>0.22056799999999999</v>
      </c>
      <c r="J227">
        <f t="shared" si="26"/>
        <v>6.6723658066593146</v>
      </c>
      <c r="L227" s="8">
        <f t="shared" si="28"/>
        <v>1.1198713939762064</v>
      </c>
    </row>
    <row r="228" spans="1:12">
      <c r="A228" s="3">
        <v>1872728564</v>
      </c>
      <c r="B228" s="3">
        <v>1629781152.75</v>
      </c>
      <c r="C228" s="6">
        <v>0.41180299999999997</v>
      </c>
      <c r="D228" s="6">
        <v>112.80032902719785</v>
      </c>
      <c r="G228" s="3">
        <f t="shared" ref="G228:G229" si="29">A228/1000000000</f>
        <v>1.872728564</v>
      </c>
      <c r="H228" s="3">
        <f t="shared" ref="H228:H229" si="30">B228/1000000000</f>
        <v>1.6297811527499999</v>
      </c>
      <c r="I228">
        <f t="shared" si="27"/>
        <v>0.41180299999999997</v>
      </c>
      <c r="J228">
        <f t="shared" ref="J228:J229" si="31">D228/10</f>
        <v>11.280032902719785</v>
      </c>
      <c r="L228" s="8">
        <f t="shared" si="28"/>
        <v>1.1490675056832413</v>
      </c>
    </row>
    <row r="229" spans="1:12">
      <c r="A229" s="3">
        <v>2039806380</v>
      </c>
      <c r="B229" s="3">
        <v>2051865773.75</v>
      </c>
      <c r="C229" s="6">
        <v>0.40005000000000002</v>
      </c>
      <c r="D229" s="6">
        <v>117.72380454556365</v>
      </c>
      <c r="G229" s="3">
        <f t="shared" si="29"/>
        <v>2.0398063799999999</v>
      </c>
      <c r="H229" s="3">
        <f t="shared" si="30"/>
        <v>2.0518657737499999</v>
      </c>
      <c r="I229">
        <f t="shared" si="27"/>
        <v>0.40005000000000002</v>
      </c>
      <c r="J229">
        <f t="shared" si="31"/>
        <v>11.772380454556366</v>
      </c>
      <c r="L229" s="8">
        <f t="shared" si="28"/>
        <v>0.99412271801387853</v>
      </c>
    </row>
    <row r="230" spans="1:12">
      <c r="A230" s="3"/>
      <c r="B230" s="3"/>
      <c r="C230" s="6"/>
      <c r="D230" s="6"/>
      <c r="G230" s="3"/>
      <c r="H230" s="3"/>
    </row>
    <row r="231" spans="1:12">
      <c r="A231" s="3"/>
      <c r="B231" s="3"/>
      <c r="C231" s="6"/>
      <c r="D231" s="6"/>
      <c r="G231" t="s">
        <v>19</v>
      </c>
      <c r="H231" t="s">
        <v>20</v>
      </c>
      <c r="I231" t="s">
        <v>23</v>
      </c>
      <c r="J231" t="s">
        <v>54</v>
      </c>
    </row>
    <row r="232" spans="1:12">
      <c r="A232" s="3"/>
      <c r="B232" s="3"/>
      <c r="C232" s="6"/>
      <c r="D232" s="6"/>
      <c r="G232" s="3"/>
      <c r="H232" s="3"/>
    </row>
    <row r="233" spans="1:12">
      <c r="A233" s="3"/>
      <c r="B233" s="3"/>
      <c r="C233" s="6"/>
      <c r="D233" s="6"/>
      <c r="G233" s="3"/>
      <c r="H233" s="3"/>
    </row>
    <row r="234" spans="1:12">
      <c r="A234" s="3"/>
      <c r="B234" s="3"/>
      <c r="C234" s="6"/>
      <c r="D234" s="6"/>
      <c r="G234" s="3"/>
      <c r="H234" s="3"/>
    </row>
    <row r="235" spans="1:12">
      <c r="A235" s="3"/>
      <c r="B235" s="3"/>
      <c r="C235" s="6"/>
      <c r="D235" s="6"/>
      <c r="G235" s="3"/>
      <c r="H235" s="3"/>
    </row>
    <row r="236" spans="1:12">
      <c r="A236" s="3"/>
      <c r="B236" s="3"/>
      <c r="C236" s="6"/>
      <c r="D236" s="6"/>
      <c r="G236" s="3"/>
      <c r="H236" s="3"/>
    </row>
    <row r="237" spans="1:12">
      <c r="A237" s="3"/>
      <c r="B237" s="3"/>
      <c r="C237" s="6"/>
      <c r="D237" s="6"/>
      <c r="G237" s="3"/>
      <c r="H237" s="3"/>
    </row>
    <row r="238" spans="1:12">
      <c r="A238" s="3"/>
      <c r="B238" s="3"/>
      <c r="C238" s="6"/>
      <c r="D238" s="6"/>
      <c r="G238" s="3"/>
      <c r="H238" s="3"/>
    </row>
    <row r="239" spans="1:12">
      <c r="A239" s="3"/>
      <c r="B239" s="3"/>
      <c r="C239" s="6"/>
      <c r="D239" s="6"/>
      <c r="G239" s="3"/>
      <c r="H239" s="3"/>
    </row>
    <row r="240" spans="1:12">
      <c r="A240" s="3"/>
      <c r="B240" s="3"/>
      <c r="C240" s="6"/>
      <c r="D240" s="6"/>
      <c r="G240" s="3"/>
      <c r="H240" s="3"/>
    </row>
    <row r="241" spans="1:8">
      <c r="A241" s="3"/>
      <c r="B241" s="3"/>
      <c r="C241" s="6"/>
      <c r="D241" s="6"/>
      <c r="G241" s="3"/>
      <c r="H241" s="3"/>
    </row>
    <row r="242" spans="1:8">
      <c r="A242" s="3"/>
      <c r="B242" s="3"/>
      <c r="C242" s="6"/>
      <c r="D242" s="6"/>
      <c r="G242" s="3"/>
      <c r="H242" s="3"/>
    </row>
    <row r="243" spans="1:8">
      <c r="A243" s="3"/>
      <c r="B243" s="3"/>
      <c r="C243" s="6"/>
      <c r="D243" s="6"/>
      <c r="G243" s="3"/>
      <c r="H243" s="3"/>
    </row>
    <row r="244" spans="1:8">
      <c r="A244" s="3"/>
      <c r="B244" s="3"/>
      <c r="C244" s="6"/>
      <c r="D244" s="6"/>
      <c r="G244" s="3"/>
      <c r="H244" s="3"/>
    </row>
    <row r="245" spans="1:8">
      <c r="A245" s="3"/>
      <c r="B245" s="3"/>
      <c r="C245" s="6"/>
      <c r="D245" s="6"/>
      <c r="G245" s="3"/>
      <c r="H245" s="3"/>
    </row>
    <row r="246" spans="1:8">
      <c r="A246" s="3"/>
      <c r="B246" s="3"/>
      <c r="C246" s="6"/>
      <c r="D246" s="6"/>
      <c r="G246" s="3"/>
      <c r="H246" s="3"/>
    </row>
    <row r="247" spans="1:8">
      <c r="A247" s="3"/>
      <c r="B247" s="3"/>
      <c r="C247" s="6"/>
      <c r="D247" s="6"/>
      <c r="G247" s="3"/>
      <c r="H247" s="3"/>
    </row>
    <row r="248" spans="1:8">
      <c r="A248" s="3"/>
      <c r="B248" s="3"/>
      <c r="C248" s="6"/>
      <c r="D248" s="6"/>
      <c r="G248" s="3"/>
      <c r="H248" s="3"/>
    </row>
    <row r="249" spans="1:8">
      <c r="A249" s="3"/>
      <c r="B249" s="3"/>
      <c r="C249" s="6"/>
      <c r="D249" s="6"/>
      <c r="G249" s="3"/>
      <c r="H249" s="3"/>
    </row>
    <row r="250" spans="1:8">
      <c r="A250" s="3"/>
      <c r="B250" s="3"/>
      <c r="C250" s="6"/>
      <c r="D250" s="6"/>
      <c r="G250" s="3"/>
      <c r="H250" s="3"/>
    </row>
    <row r="251" spans="1:8">
      <c r="A251" s="3"/>
      <c r="B251" s="3"/>
      <c r="C251" s="6"/>
      <c r="D251" s="6"/>
      <c r="G251" s="3"/>
      <c r="H251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4"/>
  <sheetViews>
    <sheetView workbookViewId="0">
      <selection activeCell="G2" sqref="G2:J193"/>
    </sheetView>
  </sheetViews>
  <sheetFormatPr baseColWidth="10" defaultRowHeight="15" x14ac:dyDescent="0"/>
  <sheetData>
    <row r="1" spans="1:12">
      <c r="A1" s="2" t="s">
        <v>9</v>
      </c>
      <c r="B1" s="2" t="s">
        <v>10</v>
      </c>
      <c r="C1" s="2" t="s">
        <v>11</v>
      </c>
      <c r="D1" s="2" t="s">
        <v>12</v>
      </c>
      <c r="G1" s="2" t="s">
        <v>9</v>
      </c>
      <c r="H1" s="2" t="s">
        <v>10</v>
      </c>
      <c r="I1" s="2" t="s">
        <v>11</v>
      </c>
      <c r="J1" s="2" t="s">
        <v>12</v>
      </c>
    </row>
    <row r="2" spans="1:12">
      <c r="A2" s="3">
        <v>8005180</v>
      </c>
      <c r="B2" s="3">
        <v>12656768.449216001</v>
      </c>
      <c r="C2">
        <v>2.0869999999999999E-3</v>
      </c>
      <c r="D2">
        <v>0.62647565999999999</v>
      </c>
      <c r="G2" s="3">
        <f>A2/1000000000</f>
        <v>8.0051800000000006E-3</v>
      </c>
      <c r="H2" s="3">
        <f>B2/1000000000</f>
        <v>1.2656768449216E-2</v>
      </c>
      <c r="I2">
        <f>C2</f>
        <v>2.0869999999999999E-3</v>
      </c>
      <c r="J2">
        <f>D2/10</f>
        <v>6.2647566000000002E-2</v>
      </c>
      <c r="L2" s="8">
        <f>G2/H2</f>
        <v>0.63248214045472773</v>
      </c>
    </row>
    <row r="3" spans="1:12">
      <c r="A3" s="3">
        <v>7954278</v>
      </c>
      <c r="B3" s="3">
        <v>12612024.646488</v>
      </c>
      <c r="C3">
        <v>2.1489999999999999E-3</v>
      </c>
      <c r="D3">
        <v>0.63864250624999996</v>
      </c>
      <c r="G3" s="3">
        <f t="shared" ref="G3:G66" si="0">A3/1000000000</f>
        <v>7.9542780000000004E-3</v>
      </c>
      <c r="H3" s="3">
        <f t="shared" ref="H3:H66" si="1">B3/1000000000</f>
        <v>1.2612024646488E-2</v>
      </c>
      <c r="I3">
        <f t="shared" ref="I3:I66" si="2">C3</f>
        <v>2.1489999999999999E-3</v>
      </c>
      <c r="J3">
        <f t="shared" ref="J3:J66" si="3">D3/10</f>
        <v>6.3864250624999994E-2</v>
      </c>
      <c r="L3" s="8">
        <f t="shared" ref="L3:L66" si="4">G3/H3</f>
        <v>0.63069001393166357</v>
      </c>
    </row>
    <row r="4" spans="1:12">
      <c r="A4" s="3">
        <v>8207762</v>
      </c>
      <c r="B4" s="3">
        <v>12925035.203128001</v>
      </c>
      <c r="C4">
        <v>2.3379999999999998E-3</v>
      </c>
      <c r="D4">
        <v>0.67826755294131402</v>
      </c>
      <c r="G4" s="3">
        <f t="shared" si="0"/>
        <v>8.2077620000000004E-3</v>
      </c>
      <c r="H4" s="3">
        <f t="shared" si="1"/>
        <v>1.2925035203128E-2</v>
      </c>
      <c r="I4">
        <f t="shared" si="2"/>
        <v>2.3379999999999998E-3</v>
      </c>
      <c r="J4">
        <f t="shared" si="3"/>
        <v>6.7826755294131402E-2</v>
      </c>
      <c r="L4" s="8">
        <f t="shared" si="4"/>
        <v>0.63502821238070073</v>
      </c>
    </row>
    <row r="5" spans="1:12">
      <c r="A5" s="3">
        <v>7887176</v>
      </c>
      <c r="B5" s="3">
        <v>12442638.253904</v>
      </c>
      <c r="C5">
        <v>2.026E-3</v>
      </c>
      <c r="D5">
        <v>0.61519489999999999</v>
      </c>
      <c r="G5" s="3">
        <f t="shared" si="0"/>
        <v>7.8871759999999992E-3</v>
      </c>
      <c r="H5" s="3">
        <f t="shared" si="1"/>
        <v>1.2442638253903999E-2</v>
      </c>
      <c r="I5">
        <f t="shared" si="2"/>
        <v>2.026E-3</v>
      </c>
      <c r="J5">
        <f t="shared" si="3"/>
        <v>6.1519489999999996E-2</v>
      </c>
      <c r="L5" s="8">
        <f t="shared" si="4"/>
        <v>0.63388293053728539</v>
      </c>
    </row>
    <row r="6" spans="1:12">
      <c r="A6" s="3">
        <v>8792578</v>
      </c>
      <c r="B6" s="3">
        <v>6595946.9267600002</v>
      </c>
      <c r="C6">
        <v>1.8389999999999999E-3</v>
      </c>
      <c r="D6">
        <v>0.49287827142804597</v>
      </c>
      <c r="G6" s="3">
        <f t="shared" si="0"/>
        <v>8.7925780000000005E-3</v>
      </c>
      <c r="H6" s="3">
        <f t="shared" si="1"/>
        <v>6.5959469267600004E-3</v>
      </c>
      <c r="I6">
        <f t="shared" si="2"/>
        <v>1.8389999999999999E-3</v>
      </c>
      <c r="J6">
        <f t="shared" si="3"/>
        <v>4.9287827142804594E-2</v>
      </c>
      <c r="L6" s="8">
        <f t="shared" si="4"/>
        <v>1.3330274026809079</v>
      </c>
    </row>
    <row r="7" spans="1:12">
      <c r="A7" s="3">
        <v>8564380</v>
      </c>
      <c r="B7" s="3">
        <v>13543591.082032001</v>
      </c>
      <c r="C7">
        <v>2.2079999999999999E-3</v>
      </c>
      <c r="D7">
        <v>0.66321419999999986</v>
      </c>
      <c r="G7" s="3">
        <f t="shared" si="0"/>
        <v>8.5643799999999999E-3</v>
      </c>
      <c r="H7" s="3">
        <f t="shared" si="1"/>
        <v>1.3543591082032E-2</v>
      </c>
      <c r="I7">
        <f t="shared" si="2"/>
        <v>2.2079999999999999E-3</v>
      </c>
      <c r="J7">
        <f t="shared" si="3"/>
        <v>6.6321419999999992E-2</v>
      </c>
      <c r="L7" s="8">
        <f t="shared" si="4"/>
        <v>0.63235665844653155</v>
      </c>
    </row>
    <row r="8" spans="1:12">
      <c r="A8" s="3">
        <v>8826898</v>
      </c>
      <c r="B8" s="3">
        <v>6596748.376952</v>
      </c>
      <c r="C8">
        <v>2.026E-3</v>
      </c>
      <c r="D8">
        <v>0.52959639999999997</v>
      </c>
      <c r="G8" s="3">
        <f t="shared" si="0"/>
        <v>8.8268979999999997E-3</v>
      </c>
      <c r="H8" s="3">
        <f t="shared" si="1"/>
        <v>6.5967483769520004E-3</v>
      </c>
      <c r="I8">
        <f t="shared" si="2"/>
        <v>2.026E-3</v>
      </c>
      <c r="J8">
        <f t="shared" si="3"/>
        <v>5.2959639999999995E-2</v>
      </c>
      <c r="L8" s="8">
        <f t="shared" si="4"/>
        <v>1.3380680140597436</v>
      </c>
    </row>
    <row r="9" spans="1:12">
      <c r="A9" s="3">
        <v>8782142</v>
      </c>
      <c r="B9" s="3">
        <v>13460779.441408001</v>
      </c>
      <c r="C9">
        <v>4.9309999999999996E-3</v>
      </c>
      <c r="D9">
        <v>1.2551244124999998</v>
      </c>
      <c r="G9" s="3">
        <f t="shared" si="0"/>
        <v>8.7821419999999997E-3</v>
      </c>
      <c r="H9" s="3">
        <f t="shared" si="1"/>
        <v>1.3460779441408001E-2</v>
      </c>
      <c r="I9">
        <f t="shared" si="2"/>
        <v>4.9309999999999996E-3</v>
      </c>
      <c r="J9">
        <f t="shared" si="3"/>
        <v>0.12551244125</v>
      </c>
      <c r="L9" s="8">
        <f t="shared" si="4"/>
        <v>0.65242447796034797</v>
      </c>
    </row>
    <row r="10" spans="1:12">
      <c r="A10" s="3">
        <v>5995990</v>
      </c>
      <c r="B10" s="3">
        <v>10204734.435543999</v>
      </c>
      <c r="C10">
        <v>1.7730000000000001E-3</v>
      </c>
      <c r="D10">
        <v>0.54677956153791596</v>
      </c>
      <c r="G10" s="3">
        <f t="shared" si="0"/>
        <v>5.9959899999999997E-3</v>
      </c>
      <c r="H10" s="3">
        <f t="shared" si="1"/>
        <v>1.0204734435543998E-2</v>
      </c>
      <c r="I10">
        <f t="shared" si="2"/>
        <v>1.7730000000000001E-3</v>
      </c>
      <c r="J10">
        <f t="shared" si="3"/>
        <v>5.4677956153791597E-2</v>
      </c>
      <c r="L10" s="8">
        <f t="shared" si="4"/>
        <v>0.58756943043176435</v>
      </c>
    </row>
    <row r="11" spans="1:12">
      <c r="A11" s="3">
        <v>5996000</v>
      </c>
      <c r="B11" s="3">
        <v>10253499.986328</v>
      </c>
      <c r="C11">
        <v>1.8209999999999999E-3</v>
      </c>
      <c r="D11">
        <v>0.55752016153930195</v>
      </c>
      <c r="G11" s="3">
        <f t="shared" si="0"/>
        <v>5.9959999999999996E-3</v>
      </c>
      <c r="H11" s="3">
        <f t="shared" si="1"/>
        <v>1.0253499986327999E-2</v>
      </c>
      <c r="I11">
        <f t="shared" si="2"/>
        <v>1.8209999999999999E-3</v>
      </c>
      <c r="J11">
        <f t="shared" si="3"/>
        <v>5.5752016153930196E-2</v>
      </c>
      <c r="L11" s="8">
        <f t="shared" si="4"/>
        <v>0.58477593094992508</v>
      </c>
    </row>
    <row r="12" spans="1:12">
      <c r="A12" s="3">
        <v>9340210</v>
      </c>
      <c r="B12" s="3">
        <v>14246050.960936001</v>
      </c>
      <c r="C12">
        <v>6.7149999999999996E-3</v>
      </c>
      <c r="D12">
        <v>1.637005083331095</v>
      </c>
      <c r="G12" s="3">
        <f t="shared" si="0"/>
        <v>9.3402099999999998E-3</v>
      </c>
      <c r="H12" s="3">
        <f t="shared" si="1"/>
        <v>1.4246050960936001E-2</v>
      </c>
      <c r="I12">
        <f t="shared" si="2"/>
        <v>6.7149999999999996E-3</v>
      </c>
      <c r="J12">
        <f t="shared" si="3"/>
        <v>0.16370050833310951</v>
      </c>
      <c r="L12" s="8">
        <f t="shared" si="4"/>
        <v>0.65563502654958394</v>
      </c>
    </row>
    <row r="13" spans="1:12">
      <c r="A13" s="3">
        <v>9342674</v>
      </c>
      <c r="B13" s="3">
        <v>14342917.76172</v>
      </c>
      <c r="C13">
        <v>2.7539999999999999E-3</v>
      </c>
      <c r="D13">
        <v>0.79026029999999992</v>
      </c>
      <c r="G13" s="3">
        <f t="shared" si="0"/>
        <v>9.3426740000000005E-3</v>
      </c>
      <c r="H13" s="3">
        <f t="shared" si="1"/>
        <v>1.434291776172E-2</v>
      </c>
      <c r="I13">
        <f t="shared" si="2"/>
        <v>2.7539999999999999E-3</v>
      </c>
      <c r="J13">
        <f t="shared" si="3"/>
        <v>7.9026029999999997E-2</v>
      </c>
      <c r="L13" s="8">
        <f t="shared" si="4"/>
        <v>0.65137890038906765</v>
      </c>
    </row>
    <row r="14" spans="1:12">
      <c r="A14" s="3">
        <v>9017962</v>
      </c>
      <c r="B14" s="3">
        <v>14252603.333008001</v>
      </c>
      <c r="C14">
        <v>2.4190000000000001E-3</v>
      </c>
      <c r="D14">
        <v>0.71928965000000011</v>
      </c>
      <c r="G14" s="3">
        <f t="shared" si="0"/>
        <v>9.0179619999999992E-3</v>
      </c>
      <c r="H14" s="3">
        <f t="shared" si="1"/>
        <v>1.4252603333008E-2</v>
      </c>
      <c r="I14">
        <f t="shared" si="2"/>
        <v>2.4190000000000001E-3</v>
      </c>
      <c r="J14">
        <f t="shared" si="3"/>
        <v>7.1928965000000011E-2</v>
      </c>
      <c r="L14" s="8">
        <f t="shared" si="4"/>
        <v>0.63272384625446287</v>
      </c>
    </row>
    <row r="15" spans="1:12">
      <c r="A15" s="3">
        <v>6211072</v>
      </c>
      <c r="B15" s="3">
        <v>6428103.4326160001</v>
      </c>
      <c r="C15">
        <v>2.2829999999999999E-3</v>
      </c>
      <c r="D15">
        <v>0.60958953749999989</v>
      </c>
      <c r="G15" s="3">
        <f t="shared" si="0"/>
        <v>6.2110719999999998E-3</v>
      </c>
      <c r="H15" s="3">
        <f t="shared" si="1"/>
        <v>6.4281034326160004E-3</v>
      </c>
      <c r="I15">
        <f t="shared" si="2"/>
        <v>2.2829999999999999E-3</v>
      </c>
      <c r="J15">
        <f t="shared" si="3"/>
        <v>6.0958953749999989E-2</v>
      </c>
      <c r="L15" s="8">
        <f t="shared" si="4"/>
        <v>0.96623709700830418</v>
      </c>
    </row>
    <row r="16" spans="1:12">
      <c r="A16" s="3">
        <v>6229636</v>
      </c>
      <c r="B16" s="3">
        <v>11451809.792967999</v>
      </c>
      <c r="C16">
        <v>3.1220000000000002E-3</v>
      </c>
      <c r="D16">
        <v>0.87299634545369398</v>
      </c>
      <c r="G16" s="3">
        <f t="shared" si="0"/>
        <v>6.2296360000000002E-3</v>
      </c>
      <c r="H16" s="3">
        <f t="shared" si="1"/>
        <v>1.1451809792967999E-2</v>
      </c>
      <c r="I16">
        <f t="shared" si="2"/>
        <v>3.1220000000000002E-3</v>
      </c>
      <c r="J16">
        <f t="shared" si="3"/>
        <v>8.7299634545369403E-2</v>
      </c>
      <c r="L16" s="8">
        <f t="shared" si="4"/>
        <v>0.54398703022690065</v>
      </c>
    </row>
    <row r="17" spans="1:12">
      <c r="A17" s="3">
        <v>8858084</v>
      </c>
      <c r="B17" s="3">
        <v>6792805.2670879997</v>
      </c>
      <c r="C17">
        <v>1.1440000000000001E-3</v>
      </c>
      <c r="D17">
        <v>0.34759430588282397</v>
      </c>
      <c r="G17" s="3">
        <f t="shared" si="0"/>
        <v>8.8580840000000004E-3</v>
      </c>
      <c r="H17" s="3">
        <f t="shared" si="1"/>
        <v>6.792805267088E-3</v>
      </c>
      <c r="I17">
        <f t="shared" si="2"/>
        <v>1.1440000000000001E-3</v>
      </c>
      <c r="J17">
        <f t="shared" si="3"/>
        <v>3.4759430588282396E-2</v>
      </c>
      <c r="L17" s="8">
        <f t="shared" si="4"/>
        <v>1.3040391490270651</v>
      </c>
    </row>
    <row r="18" spans="1:12">
      <c r="A18" s="3">
        <v>9234150</v>
      </c>
      <c r="B18" s="3">
        <v>14515145.61328</v>
      </c>
      <c r="C18">
        <v>2.4870000000000001E-3</v>
      </c>
      <c r="D18">
        <v>0.72297089999999997</v>
      </c>
      <c r="G18" s="3">
        <f t="shared" si="0"/>
        <v>9.23415E-3</v>
      </c>
      <c r="H18" s="3">
        <f t="shared" si="1"/>
        <v>1.451514561328E-2</v>
      </c>
      <c r="I18">
        <f t="shared" si="2"/>
        <v>2.4870000000000001E-3</v>
      </c>
      <c r="J18">
        <f t="shared" si="3"/>
        <v>7.2297089999999994E-2</v>
      </c>
      <c r="L18" s="8">
        <f t="shared" si="4"/>
        <v>0.63617343194625731</v>
      </c>
    </row>
    <row r="19" spans="1:12">
      <c r="A19" s="3">
        <v>6291372</v>
      </c>
      <c r="B19" s="3">
        <v>13165658.199216001</v>
      </c>
      <c r="C19">
        <v>3.3019999999999998E-3</v>
      </c>
      <c r="D19">
        <v>0.93023343636303601</v>
      </c>
      <c r="G19" s="3">
        <f t="shared" si="0"/>
        <v>6.2913719999999999E-3</v>
      </c>
      <c r="H19" s="3">
        <f t="shared" si="1"/>
        <v>1.3165658199216002E-2</v>
      </c>
      <c r="I19">
        <f t="shared" si="2"/>
        <v>3.3019999999999998E-3</v>
      </c>
      <c r="J19">
        <f t="shared" si="3"/>
        <v>9.3023343636303601E-2</v>
      </c>
      <c r="L19" s="8">
        <f t="shared" si="4"/>
        <v>0.47786232217198554</v>
      </c>
    </row>
    <row r="20" spans="1:12">
      <c r="A20" s="3">
        <v>7743546</v>
      </c>
      <c r="B20" s="3">
        <v>6893012.5390640004</v>
      </c>
      <c r="C20">
        <v>2.5230000000000001E-3</v>
      </c>
      <c r="D20">
        <v>0.66392744999999997</v>
      </c>
      <c r="G20" s="3">
        <f t="shared" si="0"/>
        <v>7.7435459999999996E-3</v>
      </c>
      <c r="H20" s="3">
        <f t="shared" si="1"/>
        <v>6.8930125390640005E-3</v>
      </c>
      <c r="I20">
        <f t="shared" si="2"/>
        <v>2.5230000000000001E-3</v>
      </c>
      <c r="J20">
        <f t="shared" si="3"/>
        <v>6.6392745000000003E-2</v>
      </c>
      <c r="L20" s="8">
        <f t="shared" si="4"/>
        <v>1.1233906736881538</v>
      </c>
    </row>
    <row r="21" spans="1:12">
      <c r="A21" s="3">
        <v>9851148</v>
      </c>
      <c r="B21" s="3">
        <v>15668300.029296</v>
      </c>
      <c r="C21">
        <v>2.49E-3</v>
      </c>
      <c r="D21">
        <v>0.74091333333443998</v>
      </c>
      <c r="G21" s="3">
        <f t="shared" si="0"/>
        <v>9.8511480000000005E-3</v>
      </c>
      <c r="H21" s="3">
        <f t="shared" si="1"/>
        <v>1.5668300029295999E-2</v>
      </c>
      <c r="I21">
        <f t="shared" si="2"/>
        <v>2.49E-3</v>
      </c>
      <c r="J21">
        <f t="shared" si="3"/>
        <v>7.4091333333444004E-2</v>
      </c>
      <c r="L21" s="8">
        <f t="shared" si="4"/>
        <v>0.62873113111063061</v>
      </c>
    </row>
    <row r="22" spans="1:12">
      <c r="A22" s="3">
        <v>10276008</v>
      </c>
      <c r="B22" s="3">
        <v>16333474.728512</v>
      </c>
      <c r="C22">
        <v>2.5899999999999999E-3</v>
      </c>
      <c r="D22">
        <v>0.77780937499999991</v>
      </c>
      <c r="G22" s="3">
        <f t="shared" si="0"/>
        <v>1.0276008E-2</v>
      </c>
      <c r="H22" s="3">
        <f t="shared" si="1"/>
        <v>1.6333474728512001E-2</v>
      </c>
      <c r="I22">
        <f t="shared" si="2"/>
        <v>2.5899999999999999E-3</v>
      </c>
      <c r="J22">
        <f t="shared" si="3"/>
        <v>7.7780937499999994E-2</v>
      </c>
      <c r="L22" s="8">
        <f t="shared" si="4"/>
        <v>0.62913790058780439</v>
      </c>
    </row>
    <row r="23" spans="1:12">
      <c r="A23" s="3">
        <v>10419282</v>
      </c>
      <c r="B23" s="3">
        <v>15813573.800783999</v>
      </c>
      <c r="C23">
        <v>4.2620000000000002E-3</v>
      </c>
      <c r="D23">
        <v>1.1389928624999999</v>
      </c>
      <c r="G23" s="3">
        <f t="shared" si="0"/>
        <v>1.0419282E-2</v>
      </c>
      <c r="H23" s="3">
        <f t="shared" si="1"/>
        <v>1.5813573800783999E-2</v>
      </c>
      <c r="I23">
        <f t="shared" si="2"/>
        <v>4.2620000000000002E-3</v>
      </c>
      <c r="J23">
        <f t="shared" si="3"/>
        <v>0.11389928624999998</v>
      </c>
      <c r="L23" s="8">
        <f t="shared" si="4"/>
        <v>0.658882181299425</v>
      </c>
    </row>
    <row r="24" spans="1:12">
      <c r="A24" s="3">
        <v>10667014</v>
      </c>
      <c r="B24" s="3">
        <v>16835719.964839999</v>
      </c>
      <c r="C24">
        <v>3.15E-3</v>
      </c>
      <c r="D24">
        <v>0.89900999999999998</v>
      </c>
      <c r="G24" s="3">
        <f t="shared" si="0"/>
        <v>1.0667014000000001E-2</v>
      </c>
      <c r="H24" s="3">
        <f t="shared" si="1"/>
        <v>1.6835719964839999E-2</v>
      </c>
      <c r="I24">
        <f t="shared" si="2"/>
        <v>3.15E-3</v>
      </c>
      <c r="J24">
        <f t="shared" si="3"/>
        <v>8.9900999999999995E-2</v>
      </c>
      <c r="L24" s="8">
        <f t="shared" si="4"/>
        <v>0.63359416896201481</v>
      </c>
    </row>
    <row r="25" spans="1:12">
      <c r="A25" s="3">
        <v>10292956</v>
      </c>
      <c r="B25" s="3">
        <v>16478829.845704</v>
      </c>
      <c r="C25">
        <v>2.6559999999999999E-3</v>
      </c>
      <c r="D25">
        <v>0.79042560000000006</v>
      </c>
      <c r="G25" s="3">
        <f t="shared" si="0"/>
        <v>1.0292956000000001E-2</v>
      </c>
      <c r="H25" s="3">
        <f t="shared" si="1"/>
        <v>1.6478829845704E-2</v>
      </c>
      <c r="I25">
        <f t="shared" si="2"/>
        <v>2.6559999999999999E-3</v>
      </c>
      <c r="J25">
        <f t="shared" si="3"/>
        <v>7.9042560000000012E-2</v>
      </c>
      <c r="L25" s="8">
        <f t="shared" si="4"/>
        <v>0.62461692343302855</v>
      </c>
    </row>
    <row r="26" spans="1:12">
      <c r="A26" s="3">
        <v>10755522</v>
      </c>
      <c r="B26" s="3">
        <v>5958179.2968720002</v>
      </c>
      <c r="C26">
        <v>5.0879999999999996E-3</v>
      </c>
      <c r="D26">
        <v>1.1910372</v>
      </c>
      <c r="G26" s="3">
        <f t="shared" si="0"/>
        <v>1.0755522E-2</v>
      </c>
      <c r="H26" s="3">
        <f t="shared" si="1"/>
        <v>5.9581792968720002E-3</v>
      </c>
      <c r="I26">
        <f t="shared" si="2"/>
        <v>5.0879999999999996E-3</v>
      </c>
      <c r="J26">
        <f t="shared" si="3"/>
        <v>0.11910372</v>
      </c>
      <c r="L26" s="8">
        <f t="shared" si="4"/>
        <v>1.8051692411550235</v>
      </c>
    </row>
    <row r="27" spans="1:12">
      <c r="A27" s="3">
        <v>10652456</v>
      </c>
      <c r="B27" s="3">
        <v>8112145.7001919998</v>
      </c>
      <c r="C27">
        <v>1.5100000000000001E-3</v>
      </c>
      <c r="D27">
        <v>0.43993850000000007</v>
      </c>
      <c r="G27" s="3">
        <f t="shared" si="0"/>
        <v>1.0652455999999999E-2</v>
      </c>
      <c r="H27" s="3">
        <f t="shared" si="1"/>
        <v>8.1121457001919993E-3</v>
      </c>
      <c r="I27">
        <f t="shared" si="2"/>
        <v>1.5100000000000001E-3</v>
      </c>
      <c r="J27">
        <f t="shared" si="3"/>
        <v>4.3993850000000008E-2</v>
      </c>
      <c r="L27" s="8">
        <f t="shared" si="4"/>
        <v>1.3131489982666209</v>
      </c>
    </row>
    <row r="28" spans="1:12">
      <c r="A28" s="3">
        <v>10832716</v>
      </c>
      <c r="B28" s="3">
        <v>8259461.5107439999</v>
      </c>
      <c r="C28">
        <v>1.6479999999999999E-3</v>
      </c>
      <c r="D28">
        <v>0.47459403636393593</v>
      </c>
      <c r="G28" s="3">
        <f t="shared" si="0"/>
        <v>1.0832715999999999E-2</v>
      </c>
      <c r="H28" s="3">
        <f t="shared" si="1"/>
        <v>8.2594615107440001E-3</v>
      </c>
      <c r="I28">
        <f t="shared" si="2"/>
        <v>1.6479999999999999E-3</v>
      </c>
      <c r="J28">
        <f t="shared" si="3"/>
        <v>4.7459403636393595E-2</v>
      </c>
      <c r="L28" s="8">
        <f t="shared" si="4"/>
        <v>1.3115523313364534</v>
      </c>
    </row>
    <row r="29" spans="1:12">
      <c r="A29" s="3">
        <v>10832716</v>
      </c>
      <c r="B29" s="3">
        <v>8256659.8847679999</v>
      </c>
      <c r="C29">
        <v>1.652E-3</v>
      </c>
      <c r="D29">
        <v>0.47485989090834002</v>
      </c>
      <c r="G29" s="3">
        <f t="shared" si="0"/>
        <v>1.0832715999999999E-2</v>
      </c>
      <c r="H29" s="3">
        <f t="shared" si="1"/>
        <v>8.2566598847679997E-3</v>
      </c>
      <c r="I29">
        <f t="shared" si="2"/>
        <v>1.652E-3</v>
      </c>
      <c r="J29">
        <f t="shared" si="3"/>
        <v>4.7485989090833999E-2</v>
      </c>
      <c r="L29" s="8">
        <f t="shared" si="4"/>
        <v>1.3119973634840334</v>
      </c>
    </row>
    <row r="30" spans="1:12">
      <c r="A30" s="3">
        <v>10832716</v>
      </c>
      <c r="B30" s="3">
        <v>8259217.4238320002</v>
      </c>
      <c r="C30">
        <v>1.6329999999999999E-3</v>
      </c>
      <c r="D30">
        <v>0.47052668181758794</v>
      </c>
      <c r="G30" s="3">
        <f t="shared" si="0"/>
        <v>1.0832715999999999E-2</v>
      </c>
      <c r="H30" s="3">
        <f t="shared" si="1"/>
        <v>8.259217423832E-3</v>
      </c>
      <c r="I30">
        <f t="shared" si="2"/>
        <v>1.6329999999999999E-3</v>
      </c>
      <c r="J30">
        <f t="shared" si="3"/>
        <v>4.7052668181758794E-2</v>
      </c>
      <c r="L30" s="8">
        <f t="shared" si="4"/>
        <v>1.3115910920013027</v>
      </c>
    </row>
    <row r="31" spans="1:12">
      <c r="A31" s="3">
        <v>10832716</v>
      </c>
      <c r="B31" s="3">
        <v>8252220.1474639997</v>
      </c>
      <c r="C31">
        <v>1.642E-3</v>
      </c>
      <c r="D31">
        <v>0.47311990909031199</v>
      </c>
      <c r="G31" s="3">
        <f t="shared" si="0"/>
        <v>1.0832715999999999E-2</v>
      </c>
      <c r="H31" s="3">
        <f t="shared" si="1"/>
        <v>8.2522201474640004E-3</v>
      </c>
      <c r="I31">
        <f t="shared" si="2"/>
        <v>1.642E-3</v>
      </c>
      <c r="J31">
        <f t="shared" si="3"/>
        <v>4.7311990909031196E-2</v>
      </c>
      <c r="L31" s="8">
        <f t="shared" si="4"/>
        <v>1.3127032248805206</v>
      </c>
    </row>
    <row r="32" spans="1:12">
      <c r="A32" s="3">
        <v>10832716</v>
      </c>
      <c r="B32" s="3">
        <v>8254296.183592</v>
      </c>
      <c r="C32">
        <v>1.6559999999999999E-3</v>
      </c>
      <c r="D32">
        <v>0.47455440000055199</v>
      </c>
      <c r="G32" s="3">
        <f t="shared" si="0"/>
        <v>1.0832715999999999E-2</v>
      </c>
      <c r="H32" s="3">
        <f t="shared" si="1"/>
        <v>8.2542961835920005E-3</v>
      </c>
      <c r="I32">
        <f t="shared" si="2"/>
        <v>1.6559999999999999E-3</v>
      </c>
      <c r="J32">
        <f t="shared" si="3"/>
        <v>4.74554400000552E-2</v>
      </c>
      <c r="L32" s="8">
        <f t="shared" si="4"/>
        <v>1.3123730671954099</v>
      </c>
    </row>
    <row r="33" spans="1:12">
      <c r="A33" s="3">
        <v>10832716</v>
      </c>
      <c r="B33" s="3">
        <v>8258271.2783199996</v>
      </c>
      <c r="C33">
        <v>1.647E-3</v>
      </c>
      <c r="D33">
        <v>0.47321304545424603</v>
      </c>
      <c r="G33" s="3">
        <f t="shared" si="0"/>
        <v>1.0832715999999999E-2</v>
      </c>
      <c r="H33" s="3">
        <f t="shared" si="1"/>
        <v>8.25827127832E-3</v>
      </c>
      <c r="I33">
        <f t="shared" si="2"/>
        <v>1.647E-3</v>
      </c>
      <c r="J33">
        <f t="shared" si="3"/>
        <v>4.7321304545424603E-2</v>
      </c>
      <c r="L33" s="8">
        <f t="shared" si="4"/>
        <v>1.3117413602576307</v>
      </c>
    </row>
    <row r="34" spans="1:12">
      <c r="A34" s="3">
        <v>10902000</v>
      </c>
      <c r="B34" s="3">
        <v>17290439.531248</v>
      </c>
      <c r="C34">
        <v>2.8089999999999999E-3</v>
      </c>
      <c r="D34">
        <v>0.84494720000000001</v>
      </c>
      <c r="G34" s="3">
        <f t="shared" si="0"/>
        <v>1.0902E-2</v>
      </c>
      <c r="H34" s="3">
        <f t="shared" si="1"/>
        <v>1.7290439531247998E-2</v>
      </c>
      <c r="I34">
        <f t="shared" si="2"/>
        <v>2.8089999999999999E-3</v>
      </c>
      <c r="J34">
        <f t="shared" si="3"/>
        <v>8.4494719999999995E-2</v>
      </c>
      <c r="L34" s="8">
        <f t="shared" si="4"/>
        <v>0.63052185459469978</v>
      </c>
    </row>
    <row r="35" spans="1:12">
      <c r="A35" s="3">
        <v>10988978</v>
      </c>
      <c r="B35" s="3">
        <v>17747894.357423998</v>
      </c>
      <c r="C35">
        <v>2.8159999999999999E-3</v>
      </c>
      <c r="D35">
        <v>0.85133937777715196</v>
      </c>
      <c r="G35" s="3">
        <f t="shared" si="0"/>
        <v>1.0988978E-2</v>
      </c>
      <c r="H35" s="3">
        <f t="shared" si="1"/>
        <v>1.7747894357423997E-2</v>
      </c>
      <c r="I35">
        <f t="shared" si="2"/>
        <v>2.8159999999999999E-3</v>
      </c>
      <c r="J35">
        <f t="shared" si="3"/>
        <v>8.5133937777715191E-2</v>
      </c>
      <c r="L35" s="8">
        <f t="shared" si="4"/>
        <v>0.61917080295236704</v>
      </c>
    </row>
    <row r="36" spans="1:12">
      <c r="A36" s="3">
        <v>9732540</v>
      </c>
      <c r="B36" s="3">
        <v>8851722.0878880005</v>
      </c>
      <c r="C36">
        <v>3.1570000000000001E-3</v>
      </c>
      <c r="D36">
        <v>0.830319699999713</v>
      </c>
      <c r="G36" s="3">
        <f t="shared" si="0"/>
        <v>9.7325399999999996E-3</v>
      </c>
      <c r="H36" s="3">
        <f t="shared" si="1"/>
        <v>8.8517220878880001E-3</v>
      </c>
      <c r="I36">
        <f t="shared" si="2"/>
        <v>3.1570000000000001E-3</v>
      </c>
      <c r="J36">
        <f t="shared" si="3"/>
        <v>8.3031969999971297E-2</v>
      </c>
      <c r="L36" s="8">
        <f t="shared" si="4"/>
        <v>1.0995080847959791</v>
      </c>
    </row>
    <row r="37" spans="1:12">
      <c r="A37" s="3">
        <v>11438834</v>
      </c>
      <c r="B37" s="3">
        <v>17989901.443360001</v>
      </c>
      <c r="C37">
        <v>3.7460000000000002E-3</v>
      </c>
      <c r="D37">
        <v>1.069454184614232</v>
      </c>
      <c r="G37" s="3">
        <f t="shared" si="0"/>
        <v>1.1438834E-2</v>
      </c>
      <c r="H37" s="3">
        <f t="shared" si="1"/>
        <v>1.7989901443360001E-2</v>
      </c>
      <c r="I37">
        <f t="shared" si="2"/>
        <v>3.7460000000000002E-3</v>
      </c>
      <c r="J37">
        <f t="shared" si="3"/>
        <v>0.10694541846142321</v>
      </c>
      <c r="L37" s="8">
        <f t="shared" si="4"/>
        <v>0.63584750789293665</v>
      </c>
    </row>
    <row r="38" spans="1:12">
      <c r="A38" s="3">
        <v>5533214</v>
      </c>
      <c r="B38" s="3">
        <v>13455545.367184</v>
      </c>
      <c r="C38">
        <v>2.957E-3</v>
      </c>
      <c r="D38">
        <v>0.88443870000000002</v>
      </c>
      <c r="G38" s="3">
        <f t="shared" si="0"/>
        <v>5.5332139999999998E-3</v>
      </c>
      <c r="H38" s="3">
        <f t="shared" si="1"/>
        <v>1.3455545367184E-2</v>
      </c>
      <c r="I38">
        <f t="shared" si="2"/>
        <v>2.957E-3</v>
      </c>
      <c r="J38">
        <f t="shared" si="3"/>
        <v>8.8443870000000008E-2</v>
      </c>
      <c r="L38" s="8">
        <f t="shared" si="4"/>
        <v>0.41122183077726865</v>
      </c>
    </row>
    <row r="39" spans="1:12">
      <c r="A39" s="3">
        <v>11496138</v>
      </c>
      <c r="B39" s="3">
        <v>18172993.453127999</v>
      </c>
      <c r="C39">
        <v>2.9290000000000002E-3</v>
      </c>
      <c r="D39">
        <v>0.86590027000000003</v>
      </c>
      <c r="G39" s="3">
        <f t="shared" si="0"/>
        <v>1.1496137999999999E-2</v>
      </c>
      <c r="H39" s="3">
        <f t="shared" si="1"/>
        <v>1.8172993453127999E-2</v>
      </c>
      <c r="I39">
        <f t="shared" si="2"/>
        <v>2.9290000000000002E-3</v>
      </c>
      <c r="J39">
        <f t="shared" si="3"/>
        <v>8.6590027E-2</v>
      </c>
      <c r="L39" s="8">
        <f t="shared" si="4"/>
        <v>0.6325946261770784</v>
      </c>
    </row>
    <row r="40" spans="1:12">
      <c r="A40" s="3">
        <v>9169602</v>
      </c>
      <c r="B40" s="3">
        <v>9020760.6289039999</v>
      </c>
      <c r="C40">
        <v>1.686E-3</v>
      </c>
      <c r="D40">
        <v>0.51179934999943799</v>
      </c>
      <c r="G40" s="3">
        <f t="shared" si="0"/>
        <v>9.1696020000000007E-3</v>
      </c>
      <c r="H40" s="3">
        <f t="shared" si="1"/>
        <v>9.0207606289039993E-3</v>
      </c>
      <c r="I40">
        <f t="shared" si="2"/>
        <v>1.686E-3</v>
      </c>
      <c r="J40">
        <f t="shared" si="3"/>
        <v>5.1179934999943798E-2</v>
      </c>
      <c r="L40" s="8">
        <f t="shared" si="4"/>
        <v>1.0164998692703462</v>
      </c>
    </row>
    <row r="41" spans="1:12">
      <c r="A41" s="3">
        <v>4882476</v>
      </c>
      <c r="B41" s="3">
        <v>14217699.277344</v>
      </c>
      <c r="C41">
        <v>3.5040000000000002E-3</v>
      </c>
      <c r="D41">
        <v>1.0127727999988319</v>
      </c>
      <c r="G41" s="3">
        <f t="shared" si="0"/>
        <v>4.8824760000000002E-3</v>
      </c>
      <c r="H41" s="3">
        <f t="shared" si="1"/>
        <v>1.4217699277343999E-2</v>
      </c>
      <c r="I41">
        <f t="shared" si="2"/>
        <v>3.5040000000000002E-3</v>
      </c>
      <c r="J41">
        <f t="shared" si="3"/>
        <v>0.10127727999988319</v>
      </c>
      <c r="L41" s="8">
        <f t="shared" si="4"/>
        <v>0.3434083043084375</v>
      </c>
    </row>
    <row r="42" spans="1:12">
      <c r="A42" s="3">
        <v>11515992</v>
      </c>
      <c r="B42" s="3">
        <v>18530344.310543999</v>
      </c>
      <c r="C42">
        <v>3.006E-3</v>
      </c>
      <c r="D42">
        <v>0.90195029999999998</v>
      </c>
      <c r="G42" s="3">
        <f t="shared" si="0"/>
        <v>1.1515991999999999E-2</v>
      </c>
      <c r="H42" s="3">
        <f t="shared" si="1"/>
        <v>1.8530344310543997E-2</v>
      </c>
      <c r="I42">
        <f t="shared" si="2"/>
        <v>3.006E-3</v>
      </c>
      <c r="J42">
        <f t="shared" si="3"/>
        <v>9.0195029999999995E-2</v>
      </c>
      <c r="L42" s="8">
        <f t="shared" si="4"/>
        <v>0.62146670385650937</v>
      </c>
    </row>
    <row r="43" spans="1:12">
      <c r="A43" s="3">
        <v>9728318</v>
      </c>
      <c r="B43" s="3">
        <v>16740625.71484</v>
      </c>
      <c r="C43">
        <v>2.8210000000000002E-3</v>
      </c>
      <c r="D43">
        <v>0.86842917777652395</v>
      </c>
      <c r="G43" s="3">
        <f t="shared" si="0"/>
        <v>9.7283179999999997E-3</v>
      </c>
      <c r="H43" s="3">
        <f t="shared" si="1"/>
        <v>1.6740625714840002E-2</v>
      </c>
      <c r="I43">
        <f t="shared" si="2"/>
        <v>2.8210000000000002E-3</v>
      </c>
      <c r="J43">
        <f t="shared" si="3"/>
        <v>8.6842917777652393E-2</v>
      </c>
      <c r="L43" s="8">
        <f t="shared" si="4"/>
        <v>0.58112033359518767</v>
      </c>
    </row>
    <row r="44" spans="1:12">
      <c r="A44" s="3">
        <v>11907264</v>
      </c>
      <c r="B44" s="3">
        <v>19066285.714839999</v>
      </c>
      <c r="C44">
        <v>3.0049999999999999E-3</v>
      </c>
      <c r="D44">
        <v>0.89450654545536501</v>
      </c>
      <c r="G44" s="3">
        <f t="shared" si="0"/>
        <v>1.1907264000000001E-2</v>
      </c>
      <c r="H44" s="3">
        <f t="shared" si="1"/>
        <v>1.9066285714839998E-2</v>
      </c>
      <c r="I44">
        <f t="shared" si="2"/>
        <v>3.0049999999999999E-3</v>
      </c>
      <c r="J44">
        <f t="shared" si="3"/>
        <v>8.9450654545536495E-2</v>
      </c>
      <c r="L44" s="8">
        <f t="shared" si="4"/>
        <v>0.62451933103740986</v>
      </c>
    </row>
    <row r="45" spans="1:12">
      <c r="A45" s="3">
        <v>11852342</v>
      </c>
      <c r="B45" s="3">
        <v>18995212.484375998</v>
      </c>
      <c r="C45">
        <v>2.9650000000000002E-3</v>
      </c>
      <c r="D45">
        <v>0.90245705000000009</v>
      </c>
      <c r="G45" s="3">
        <f t="shared" si="0"/>
        <v>1.1852342E-2</v>
      </c>
      <c r="H45" s="3">
        <f t="shared" si="1"/>
        <v>1.8995212484375999E-2</v>
      </c>
      <c r="I45">
        <f t="shared" si="2"/>
        <v>2.9650000000000002E-3</v>
      </c>
      <c r="J45">
        <f t="shared" si="3"/>
        <v>9.0245705000000009E-2</v>
      </c>
      <c r="L45" s="8">
        <f t="shared" si="4"/>
        <v>0.62396469688079692</v>
      </c>
    </row>
    <row r="46" spans="1:12">
      <c r="A46" s="3">
        <v>11120200</v>
      </c>
      <c r="B46" s="3">
        <v>9930362.2568319999</v>
      </c>
      <c r="C46">
        <v>1.7979999999999999E-3</v>
      </c>
      <c r="D46">
        <v>0.54561594285688597</v>
      </c>
      <c r="G46" s="3">
        <f t="shared" si="0"/>
        <v>1.11202E-2</v>
      </c>
      <c r="H46" s="3">
        <f t="shared" si="1"/>
        <v>9.930362256832E-3</v>
      </c>
      <c r="I46">
        <f t="shared" si="2"/>
        <v>1.7979999999999999E-3</v>
      </c>
      <c r="J46">
        <f t="shared" si="3"/>
        <v>5.4561594285688596E-2</v>
      </c>
      <c r="L46" s="8">
        <f t="shared" si="4"/>
        <v>1.1198181609487008</v>
      </c>
    </row>
    <row r="47" spans="1:12">
      <c r="A47" s="3">
        <v>10316776</v>
      </c>
      <c r="B47" s="3">
        <v>10045646.84668</v>
      </c>
      <c r="C47">
        <v>2.0500000000000002E-3</v>
      </c>
      <c r="D47">
        <v>0.60205766666735006</v>
      </c>
      <c r="G47" s="3">
        <f t="shared" si="0"/>
        <v>1.0316776E-2</v>
      </c>
      <c r="H47" s="3">
        <f t="shared" si="1"/>
        <v>1.0045646846680001E-2</v>
      </c>
      <c r="I47">
        <f t="shared" si="2"/>
        <v>2.0500000000000002E-3</v>
      </c>
      <c r="J47">
        <f t="shared" si="3"/>
        <v>6.0205766666735008E-2</v>
      </c>
      <c r="L47" s="8">
        <f t="shared" si="4"/>
        <v>1.0269897157901391</v>
      </c>
    </row>
    <row r="48" spans="1:12">
      <c r="A48" s="3">
        <v>12198564</v>
      </c>
      <c r="B48" s="3">
        <v>19275481.455079999</v>
      </c>
      <c r="C48">
        <v>3.0270000000000002E-3</v>
      </c>
      <c r="D48">
        <v>0.90746708181845703</v>
      </c>
      <c r="G48" s="3">
        <f t="shared" si="0"/>
        <v>1.2198564E-2</v>
      </c>
      <c r="H48" s="3">
        <f t="shared" si="1"/>
        <v>1.9275481455079999E-2</v>
      </c>
      <c r="I48">
        <f t="shared" si="2"/>
        <v>3.0270000000000002E-3</v>
      </c>
      <c r="J48">
        <f t="shared" si="3"/>
        <v>9.0746708181845701E-2</v>
      </c>
      <c r="L48" s="8">
        <f t="shared" si="4"/>
        <v>0.632853920065644</v>
      </c>
    </row>
    <row r="49" spans="1:12">
      <c r="A49" s="3">
        <v>10210078</v>
      </c>
      <c r="B49" s="3">
        <v>9529151.8222640008</v>
      </c>
      <c r="C49">
        <v>2.735E-3</v>
      </c>
      <c r="D49">
        <v>0.76842559999999993</v>
      </c>
      <c r="G49" s="3">
        <f t="shared" si="0"/>
        <v>1.0210077999999999E-2</v>
      </c>
      <c r="H49" s="3">
        <f t="shared" si="1"/>
        <v>9.5291518222640013E-3</v>
      </c>
      <c r="I49">
        <f t="shared" si="2"/>
        <v>2.735E-3</v>
      </c>
      <c r="J49">
        <f t="shared" si="3"/>
        <v>7.684255999999999E-2</v>
      </c>
      <c r="L49" s="8">
        <f t="shared" si="4"/>
        <v>1.0714571653843394</v>
      </c>
    </row>
    <row r="50" spans="1:12">
      <c r="A50" s="3">
        <v>12612438</v>
      </c>
      <c r="B50" s="3">
        <v>20149526.257816002</v>
      </c>
      <c r="C50">
        <v>3.3029999999999999E-3</v>
      </c>
      <c r="D50">
        <v>0.97597644545514595</v>
      </c>
      <c r="G50" s="3">
        <f t="shared" si="0"/>
        <v>1.2612438E-2</v>
      </c>
      <c r="H50" s="3">
        <f t="shared" si="1"/>
        <v>2.0149526257816002E-2</v>
      </c>
      <c r="I50">
        <f t="shared" si="2"/>
        <v>3.3029999999999999E-3</v>
      </c>
      <c r="J50">
        <f t="shared" si="3"/>
        <v>9.7597644545514589E-2</v>
      </c>
      <c r="L50" s="8">
        <f t="shared" si="4"/>
        <v>0.62594216055613883</v>
      </c>
    </row>
    <row r="51" spans="1:12">
      <c r="A51" s="3">
        <v>13157506</v>
      </c>
      <c r="B51" s="3">
        <v>20658268.917968001</v>
      </c>
      <c r="C51">
        <v>7.2439999999999996E-3</v>
      </c>
      <c r="D51">
        <v>1.853981066664252</v>
      </c>
      <c r="G51" s="3">
        <f t="shared" si="0"/>
        <v>1.3157505999999999E-2</v>
      </c>
      <c r="H51" s="3">
        <f t="shared" si="1"/>
        <v>2.0658268917968001E-2</v>
      </c>
      <c r="I51">
        <f t="shared" si="2"/>
        <v>7.2439999999999996E-3</v>
      </c>
      <c r="J51">
        <f t="shared" si="3"/>
        <v>0.1853981066664252</v>
      </c>
      <c r="L51" s="8">
        <f t="shared" si="4"/>
        <v>0.63691232078772864</v>
      </c>
    </row>
    <row r="52" spans="1:12">
      <c r="A52" s="3">
        <v>13522200</v>
      </c>
      <c r="B52" s="3">
        <v>10156353.515624</v>
      </c>
      <c r="C52">
        <v>3.2000000000000002E-3</v>
      </c>
      <c r="D52">
        <v>0.84334545454400001</v>
      </c>
      <c r="G52" s="3">
        <f t="shared" si="0"/>
        <v>1.35222E-2</v>
      </c>
      <c r="H52" s="3">
        <f t="shared" si="1"/>
        <v>1.0156353515624E-2</v>
      </c>
      <c r="I52">
        <f t="shared" si="2"/>
        <v>3.2000000000000002E-3</v>
      </c>
      <c r="J52">
        <f t="shared" si="3"/>
        <v>8.4334545454400001E-2</v>
      </c>
      <c r="L52" s="8">
        <f t="shared" si="4"/>
        <v>1.3314030453152461</v>
      </c>
    </row>
    <row r="53" spans="1:12">
      <c r="A53" s="3">
        <v>9808358</v>
      </c>
      <c r="B53" s="3">
        <v>17418468.994144</v>
      </c>
      <c r="C53">
        <v>4.8260000000000004E-3</v>
      </c>
      <c r="D53">
        <v>1.3375258999999999</v>
      </c>
      <c r="G53" s="3">
        <f t="shared" si="0"/>
        <v>9.8083579999999997E-3</v>
      </c>
      <c r="H53" s="3">
        <f t="shared" si="1"/>
        <v>1.7418468994143999E-2</v>
      </c>
      <c r="I53">
        <f t="shared" si="2"/>
        <v>4.8260000000000004E-3</v>
      </c>
      <c r="J53">
        <f t="shared" si="3"/>
        <v>0.13375259</v>
      </c>
      <c r="L53" s="8">
        <f t="shared" si="4"/>
        <v>0.56310103966643221</v>
      </c>
    </row>
    <row r="54" spans="1:12">
      <c r="A54" s="3">
        <v>11918564</v>
      </c>
      <c r="B54" s="3">
        <v>11174300.806639999</v>
      </c>
      <c r="C54">
        <v>1.9599999999999999E-3</v>
      </c>
      <c r="D54">
        <v>0.59421599999915997</v>
      </c>
      <c r="G54" s="3">
        <f t="shared" si="0"/>
        <v>1.1918564E-2</v>
      </c>
      <c r="H54" s="3">
        <f t="shared" si="1"/>
        <v>1.1174300806639999E-2</v>
      </c>
      <c r="I54">
        <f t="shared" si="2"/>
        <v>1.9599999999999999E-3</v>
      </c>
      <c r="J54">
        <f t="shared" si="3"/>
        <v>5.9421599999915996E-2</v>
      </c>
      <c r="L54" s="8">
        <f t="shared" si="4"/>
        <v>1.0666049004979126</v>
      </c>
    </row>
    <row r="55" spans="1:12">
      <c r="A55" s="3">
        <v>13396370</v>
      </c>
      <c r="B55" s="3">
        <v>21423098.972656</v>
      </c>
      <c r="C55">
        <v>3.2780000000000001E-3</v>
      </c>
      <c r="D55">
        <v>1.0016475333344259</v>
      </c>
      <c r="G55" s="3">
        <f t="shared" si="0"/>
        <v>1.3396369999999999E-2</v>
      </c>
      <c r="H55" s="3">
        <f t="shared" si="1"/>
        <v>2.1423098972655999E-2</v>
      </c>
      <c r="I55">
        <f t="shared" si="2"/>
        <v>3.2780000000000001E-3</v>
      </c>
      <c r="J55">
        <f t="shared" si="3"/>
        <v>0.10016475333344259</v>
      </c>
      <c r="L55" s="8">
        <f t="shared" si="4"/>
        <v>0.62532362927972507</v>
      </c>
    </row>
    <row r="56" spans="1:12">
      <c r="A56" s="3">
        <v>14256946</v>
      </c>
      <c r="B56" s="3">
        <v>22477078.681639999</v>
      </c>
      <c r="C56">
        <v>3.8189999999999999E-3</v>
      </c>
      <c r="D56">
        <v>1.122676885712649</v>
      </c>
      <c r="G56" s="3">
        <f t="shared" si="0"/>
        <v>1.4256946E-2</v>
      </c>
      <c r="H56" s="3">
        <f t="shared" si="1"/>
        <v>2.2477078681639999E-2</v>
      </c>
      <c r="I56">
        <f t="shared" si="2"/>
        <v>3.8189999999999999E-3</v>
      </c>
      <c r="J56">
        <f t="shared" si="3"/>
        <v>0.1122676885712649</v>
      </c>
      <c r="L56" s="8">
        <f t="shared" si="4"/>
        <v>0.63428820986623724</v>
      </c>
    </row>
    <row r="57" spans="1:12">
      <c r="A57" s="3">
        <v>14212696</v>
      </c>
      <c r="B57" s="3">
        <v>22428610.867183998</v>
      </c>
      <c r="C57">
        <v>4.2570000000000004E-3</v>
      </c>
      <c r="D57">
        <v>1.2254838750000001</v>
      </c>
      <c r="G57" s="3">
        <f t="shared" si="0"/>
        <v>1.4212696E-2</v>
      </c>
      <c r="H57" s="3">
        <f t="shared" si="1"/>
        <v>2.2428610867184E-2</v>
      </c>
      <c r="I57">
        <f t="shared" si="2"/>
        <v>4.2570000000000004E-3</v>
      </c>
      <c r="J57">
        <f t="shared" si="3"/>
        <v>0.12254838750000001</v>
      </c>
      <c r="L57" s="8">
        <f t="shared" si="4"/>
        <v>0.63368596852313486</v>
      </c>
    </row>
    <row r="58" spans="1:12">
      <c r="A58" s="3">
        <v>12350754</v>
      </c>
      <c r="B58" s="3">
        <v>11045229.111328</v>
      </c>
      <c r="C58">
        <v>3.5560000000000001E-3</v>
      </c>
      <c r="D58">
        <v>0.94573187692362415</v>
      </c>
      <c r="G58" s="3">
        <f t="shared" si="0"/>
        <v>1.2350754E-2</v>
      </c>
      <c r="H58" s="3">
        <f t="shared" si="1"/>
        <v>1.1045229111328001E-2</v>
      </c>
      <c r="I58">
        <f t="shared" si="2"/>
        <v>3.5560000000000001E-3</v>
      </c>
      <c r="J58">
        <f t="shared" si="3"/>
        <v>9.457318769236242E-2</v>
      </c>
      <c r="L58" s="8">
        <f t="shared" si="4"/>
        <v>1.1181980813175756</v>
      </c>
    </row>
    <row r="59" spans="1:12">
      <c r="A59" s="3">
        <v>9246304</v>
      </c>
      <c r="B59" s="3">
        <v>16760870.77344</v>
      </c>
      <c r="C59">
        <v>3.571E-3</v>
      </c>
      <c r="D59">
        <v>1.0503135076920329</v>
      </c>
      <c r="G59" s="3">
        <f t="shared" si="0"/>
        <v>9.2463040000000003E-3</v>
      </c>
      <c r="H59" s="3">
        <f t="shared" si="1"/>
        <v>1.676087077344E-2</v>
      </c>
      <c r="I59">
        <f t="shared" si="2"/>
        <v>3.571E-3</v>
      </c>
      <c r="J59">
        <f t="shared" si="3"/>
        <v>0.10503135076920329</v>
      </c>
      <c r="L59" s="8">
        <f t="shared" si="4"/>
        <v>0.55166012106316653</v>
      </c>
    </row>
    <row r="60" spans="1:12">
      <c r="A60" s="3">
        <v>14988430</v>
      </c>
      <c r="B60" s="3">
        <v>23574959.845704</v>
      </c>
      <c r="C60">
        <v>4.1190000000000003E-3</v>
      </c>
      <c r="D60">
        <v>1.19426286</v>
      </c>
      <c r="G60" s="3">
        <f t="shared" si="0"/>
        <v>1.4988430000000001E-2</v>
      </c>
      <c r="H60" s="3">
        <f t="shared" si="1"/>
        <v>2.3574959845703999E-2</v>
      </c>
      <c r="I60">
        <f t="shared" si="2"/>
        <v>4.1190000000000003E-3</v>
      </c>
      <c r="J60">
        <f t="shared" si="3"/>
        <v>0.11942628600000001</v>
      </c>
      <c r="L60" s="8">
        <f t="shared" si="4"/>
        <v>0.63577754100528405</v>
      </c>
    </row>
    <row r="61" spans="1:12">
      <c r="A61" s="3">
        <v>15196904</v>
      </c>
      <c r="B61" s="3">
        <v>24123371.623048</v>
      </c>
      <c r="C61">
        <v>4.1250000000000002E-3</v>
      </c>
      <c r="D61">
        <v>1.216682499998625</v>
      </c>
      <c r="G61" s="3">
        <f t="shared" si="0"/>
        <v>1.5196904000000001E-2</v>
      </c>
      <c r="H61" s="3">
        <f t="shared" si="1"/>
        <v>2.4123371623048E-2</v>
      </c>
      <c r="I61">
        <f t="shared" si="2"/>
        <v>4.1250000000000002E-3</v>
      </c>
      <c r="J61">
        <f t="shared" si="3"/>
        <v>0.1216682499998625</v>
      </c>
      <c r="L61" s="8">
        <f t="shared" si="4"/>
        <v>0.62996600298942229</v>
      </c>
    </row>
    <row r="62" spans="1:12">
      <c r="A62" s="3">
        <v>11028484</v>
      </c>
      <c r="B62" s="3">
        <v>13495790.130856</v>
      </c>
      <c r="C62">
        <v>2.7829999999999999E-3</v>
      </c>
      <c r="D62">
        <v>0.832117</v>
      </c>
      <c r="G62" s="3">
        <f t="shared" si="0"/>
        <v>1.1028484E-2</v>
      </c>
      <c r="H62" s="3">
        <f t="shared" si="1"/>
        <v>1.3495790130856E-2</v>
      </c>
      <c r="I62">
        <f t="shared" si="2"/>
        <v>2.7829999999999999E-3</v>
      </c>
      <c r="J62">
        <f t="shared" si="3"/>
        <v>8.32117E-2</v>
      </c>
      <c r="L62" s="8">
        <f t="shared" si="4"/>
        <v>0.81717957178254474</v>
      </c>
    </row>
    <row r="63" spans="1:12">
      <c r="A63" s="3">
        <v>14958686</v>
      </c>
      <c r="B63" s="3">
        <v>12727437.457032001</v>
      </c>
      <c r="C63">
        <v>2.5279999999999999E-3</v>
      </c>
      <c r="D63">
        <v>0.732951466665824</v>
      </c>
      <c r="G63" s="3">
        <f t="shared" si="0"/>
        <v>1.4958686000000001E-2</v>
      </c>
      <c r="H63" s="3">
        <f t="shared" si="1"/>
        <v>1.2727437457032E-2</v>
      </c>
      <c r="I63">
        <f t="shared" si="2"/>
        <v>2.5279999999999999E-3</v>
      </c>
      <c r="J63">
        <f t="shared" si="3"/>
        <v>7.3295146666582406E-2</v>
      </c>
      <c r="L63" s="8">
        <f t="shared" si="4"/>
        <v>1.1753101164708706</v>
      </c>
    </row>
    <row r="64" spans="1:12">
      <c r="A64" s="3">
        <v>16370272</v>
      </c>
      <c r="B64" s="3">
        <v>13234631.392576</v>
      </c>
      <c r="C64">
        <v>2.4220000000000001E-3</v>
      </c>
      <c r="D64">
        <v>0.705414623528272</v>
      </c>
      <c r="G64" s="3">
        <f t="shared" si="0"/>
        <v>1.6370272000000002E-2</v>
      </c>
      <c r="H64" s="3">
        <f t="shared" si="1"/>
        <v>1.3234631392576E-2</v>
      </c>
      <c r="I64">
        <f t="shared" si="2"/>
        <v>2.4220000000000001E-3</v>
      </c>
      <c r="J64">
        <f t="shared" si="3"/>
        <v>7.0541462352827197E-2</v>
      </c>
      <c r="L64" s="8">
        <f t="shared" si="4"/>
        <v>1.2369269316547</v>
      </c>
    </row>
    <row r="65" spans="1:12">
      <c r="A65" s="3">
        <v>13783240</v>
      </c>
      <c r="B65" s="3">
        <v>24612496.849608</v>
      </c>
      <c r="C65">
        <v>3.9969999999999997E-3</v>
      </c>
      <c r="D65">
        <v>1.2216259500011419</v>
      </c>
      <c r="G65" s="3">
        <f t="shared" si="0"/>
        <v>1.378324E-2</v>
      </c>
      <c r="H65" s="3">
        <f t="shared" si="1"/>
        <v>2.4612496849608E-2</v>
      </c>
      <c r="I65">
        <f t="shared" si="2"/>
        <v>3.9969999999999997E-3</v>
      </c>
      <c r="J65">
        <f t="shared" si="3"/>
        <v>0.1221625950001142</v>
      </c>
      <c r="L65" s="8">
        <f t="shared" si="4"/>
        <v>0.56000982282378731</v>
      </c>
    </row>
    <row r="66" spans="1:12">
      <c r="A66" s="3">
        <v>17033000</v>
      </c>
      <c r="B66" s="3">
        <v>13723732.895504</v>
      </c>
      <c r="C66">
        <v>2.4099999999999998E-3</v>
      </c>
      <c r="D66">
        <v>0.70995922222248986</v>
      </c>
      <c r="G66" s="3">
        <f t="shared" si="0"/>
        <v>1.7033E-2</v>
      </c>
      <c r="H66" s="3">
        <f t="shared" si="1"/>
        <v>1.3723732895504E-2</v>
      </c>
      <c r="I66">
        <f t="shared" si="2"/>
        <v>2.4099999999999998E-3</v>
      </c>
      <c r="J66">
        <f t="shared" si="3"/>
        <v>7.0995922222248986E-2</v>
      </c>
      <c r="L66" s="8">
        <f t="shared" si="4"/>
        <v>1.2411346191079062</v>
      </c>
    </row>
    <row r="67" spans="1:12">
      <c r="A67" s="3">
        <v>15166752</v>
      </c>
      <c r="B67" s="3">
        <v>13786107.843752</v>
      </c>
      <c r="C67">
        <v>2.9380000000000001E-3</v>
      </c>
      <c r="D67">
        <v>0.83859334000000008</v>
      </c>
      <c r="G67" s="3">
        <f t="shared" ref="G67:G130" si="5">A67/1000000000</f>
        <v>1.5166752E-2</v>
      </c>
      <c r="H67" s="3">
        <f t="shared" ref="H67:H130" si="6">B67/1000000000</f>
        <v>1.3786107843752001E-2</v>
      </c>
      <c r="I67">
        <f t="shared" ref="I67:I130" si="7">C67</f>
        <v>2.9380000000000001E-3</v>
      </c>
      <c r="J67">
        <f t="shared" ref="J67:J130" si="8">D67/10</f>
        <v>8.3859334000000008E-2</v>
      </c>
      <c r="L67" s="8">
        <f t="shared" ref="L67:L130" si="9">G67/H67</f>
        <v>1.1001474942671161</v>
      </c>
    </row>
    <row r="68" spans="1:12">
      <c r="A68" s="3">
        <v>15201190</v>
      </c>
      <c r="B68" s="3">
        <v>13779761.800783999</v>
      </c>
      <c r="C68">
        <v>2.9120000000000001E-3</v>
      </c>
      <c r="D68">
        <v>0.82779424000000001</v>
      </c>
      <c r="G68" s="3">
        <f t="shared" si="5"/>
        <v>1.520119E-2</v>
      </c>
      <c r="H68" s="3">
        <f t="shared" si="6"/>
        <v>1.3779761800784E-2</v>
      </c>
      <c r="I68">
        <f t="shared" si="7"/>
        <v>2.9120000000000001E-3</v>
      </c>
      <c r="J68">
        <f t="shared" si="8"/>
        <v>8.2779424000000004E-2</v>
      </c>
      <c r="L68" s="8">
        <f t="shared" si="9"/>
        <v>1.1031533214990066</v>
      </c>
    </row>
    <row r="69" spans="1:12">
      <c r="A69" s="3">
        <v>17563898</v>
      </c>
      <c r="B69" s="3">
        <v>13181962.109376</v>
      </c>
      <c r="C69">
        <v>3.666E-3</v>
      </c>
      <c r="D69">
        <v>0.98406720000084602</v>
      </c>
      <c r="G69" s="3">
        <f t="shared" si="5"/>
        <v>1.7563898000000001E-2</v>
      </c>
      <c r="H69" s="3">
        <f t="shared" si="6"/>
        <v>1.3181962109376E-2</v>
      </c>
      <c r="I69">
        <f t="shared" si="7"/>
        <v>3.666E-3</v>
      </c>
      <c r="J69">
        <f t="shared" si="8"/>
        <v>9.8406720000084602E-2</v>
      </c>
      <c r="L69" s="8">
        <f t="shared" si="9"/>
        <v>1.3324190931718154</v>
      </c>
    </row>
    <row r="70" spans="1:12">
      <c r="A70" s="3">
        <v>10042820</v>
      </c>
      <c r="B70" s="3">
        <v>17052684.218752</v>
      </c>
      <c r="C70">
        <v>3.3477E-2</v>
      </c>
      <c r="D70">
        <v>7.5414753799888414</v>
      </c>
      <c r="G70" s="3">
        <f t="shared" si="5"/>
        <v>1.0042819999999999E-2</v>
      </c>
      <c r="H70" s="3">
        <f t="shared" si="6"/>
        <v>1.7052684218752001E-2</v>
      </c>
      <c r="I70">
        <f t="shared" si="7"/>
        <v>3.3477E-2</v>
      </c>
      <c r="J70">
        <f t="shared" si="8"/>
        <v>0.75414753799888412</v>
      </c>
      <c r="L70" s="8">
        <f t="shared" si="9"/>
        <v>0.58892898450300291</v>
      </c>
    </row>
    <row r="71" spans="1:12">
      <c r="A71" s="3">
        <v>18082728</v>
      </c>
      <c r="B71" s="3">
        <v>28351727.910160001</v>
      </c>
      <c r="C71">
        <v>5.1289999999999999E-3</v>
      </c>
      <c r="D71">
        <v>1.501714211111681</v>
      </c>
      <c r="G71" s="3">
        <f t="shared" si="5"/>
        <v>1.8082727999999999E-2</v>
      </c>
      <c r="H71" s="3">
        <f t="shared" si="6"/>
        <v>2.8351727910160003E-2</v>
      </c>
      <c r="I71">
        <f t="shared" si="7"/>
        <v>5.1289999999999999E-3</v>
      </c>
      <c r="J71">
        <f t="shared" si="8"/>
        <v>0.1501714211111681</v>
      </c>
      <c r="L71" s="8">
        <f t="shared" si="9"/>
        <v>0.63779985676005135</v>
      </c>
    </row>
    <row r="72" spans="1:12">
      <c r="A72" s="3">
        <v>14764192</v>
      </c>
      <c r="B72" s="3">
        <v>26710974.615231998</v>
      </c>
      <c r="C72">
        <v>4.4689999999999999E-3</v>
      </c>
      <c r="D72">
        <v>1.380585825</v>
      </c>
      <c r="G72" s="3">
        <f t="shared" si="5"/>
        <v>1.4764192000000001E-2</v>
      </c>
      <c r="H72" s="3">
        <f t="shared" si="6"/>
        <v>2.6710974615231999E-2</v>
      </c>
      <c r="I72">
        <f t="shared" si="7"/>
        <v>4.4689999999999999E-3</v>
      </c>
      <c r="J72">
        <f t="shared" si="8"/>
        <v>0.1380585825</v>
      </c>
      <c r="L72" s="8">
        <f t="shared" si="9"/>
        <v>0.55273879791644454</v>
      </c>
    </row>
    <row r="73" spans="1:12">
      <c r="A73" s="3">
        <v>12582816</v>
      </c>
      <c r="B73" s="3">
        <v>28561914.164064001</v>
      </c>
      <c r="C73">
        <v>7.5510000000000004E-3</v>
      </c>
      <c r="D73">
        <v>2.0891293615367195</v>
      </c>
      <c r="G73" s="3">
        <f t="shared" si="5"/>
        <v>1.2582816E-2</v>
      </c>
      <c r="H73" s="3">
        <f t="shared" si="6"/>
        <v>2.8561914164064003E-2</v>
      </c>
      <c r="I73">
        <f t="shared" si="7"/>
        <v>7.5510000000000004E-3</v>
      </c>
      <c r="J73">
        <f t="shared" si="8"/>
        <v>0.20891293615367196</v>
      </c>
      <c r="L73" s="8">
        <f t="shared" si="9"/>
        <v>0.44054526344846429</v>
      </c>
    </row>
    <row r="74" spans="1:12">
      <c r="A74" s="3">
        <v>18756572</v>
      </c>
      <c r="B74" s="3">
        <v>29996993.140624002</v>
      </c>
      <c r="C74">
        <v>4.9129999999999998E-3</v>
      </c>
      <c r="D74">
        <v>1.4692940624999999</v>
      </c>
      <c r="G74" s="3">
        <f t="shared" si="5"/>
        <v>1.8756571999999999E-2</v>
      </c>
      <c r="H74" s="3">
        <f t="shared" si="6"/>
        <v>2.9996993140624002E-2</v>
      </c>
      <c r="I74">
        <f t="shared" si="7"/>
        <v>4.9129999999999998E-3</v>
      </c>
      <c r="J74">
        <f t="shared" si="8"/>
        <v>0.14692940625000001</v>
      </c>
      <c r="L74" s="8">
        <f t="shared" si="9"/>
        <v>0.62528173780853236</v>
      </c>
    </row>
    <row r="75" spans="1:12">
      <c r="A75" s="3">
        <v>18054300</v>
      </c>
      <c r="B75" s="3">
        <v>28986132.757816002</v>
      </c>
      <c r="C75">
        <v>4.6249999999999998E-3</v>
      </c>
      <c r="D75">
        <v>1.4102713235305</v>
      </c>
      <c r="G75" s="3">
        <f t="shared" si="5"/>
        <v>1.8054299999999999E-2</v>
      </c>
      <c r="H75" s="3">
        <f t="shared" si="6"/>
        <v>2.8986132757816002E-2</v>
      </c>
      <c r="I75">
        <f t="shared" si="7"/>
        <v>4.6249999999999998E-3</v>
      </c>
      <c r="J75">
        <f t="shared" si="8"/>
        <v>0.14102713235305001</v>
      </c>
      <c r="L75" s="8">
        <f t="shared" si="9"/>
        <v>0.6228599085930745</v>
      </c>
    </row>
    <row r="76" spans="1:12">
      <c r="A76" s="3">
        <v>18054300</v>
      </c>
      <c r="B76" s="3">
        <v>28982760.238279998</v>
      </c>
      <c r="C76">
        <v>4.5919999999999997E-3</v>
      </c>
      <c r="D76">
        <v>1.4019375999999999</v>
      </c>
      <c r="G76" s="3">
        <f t="shared" si="5"/>
        <v>1.8054299999999999E-2</v>
      </c>
      <c r="H76" s="3">
        <f t="shared" si="6"/>
        <v>2.898276023828E-2</v>
      </c>
      <c r="I76">
        <f t="shared" si="7"/>
        <v>4.5919999999999997E-3</v>
      </c>
      <c r="J76">
        <f t="shared" si="8"/>
        <v>0.14019376</v>
      </c>
      <c r="L76" s="8">
        <f t="shared" si="9"/>
        <v>0.62293238641066861</v>
      </c>
    </row>
    <row r="77" spans="1:12">
      <c r="A77" s="3">
        <v>18054300</v>
      </c>
      <c r="B77" s="3">
        <v>28987989.513672002</v>
      </c>
      <c r="C77">
        <v>4.5859999999999998E-3</v>
      </c>
      <c r="D77">
        <v>1.3939012117668639</v>
      </c>
      <c r="G77" s="3">
        <f t="shared" si="5"/>
        <v>1.8054299999999999E-2</v>
      </c>
      <c r="H77" s="3">
        <f t="shared" si="6"/>
        <v>2.8987989513672003E-2</v>
      </c>
      <c r="I77">
        <f t="shared" si="7"/>
        <v>4.5859999999999998E-3</v>
      </c>
      <c r="J77">
        <f t="shared" si="8"/>
        <v>0.13939012117668639</v>
      </c>
      <c r="L77" s="8">
        <f t="shared" si="9"/>
        <v>0.62282001280167432</v>
      </c>
    </row>
    <row r="78" spans="1:12">
      <c r="A78" s="3">
        <v>18054300</v>
      </c>
      <c r="B78" s="3">
        <v>28982054.451168001</v>
      </c>
      <c r="C78">
        <v>4.6109999999999996E-3</v>
      </c>
      <c r="D78">
        <v>1.4001708352922189</v>
      </c>
      <c r="G78" s="3">
        <f t="shared" si="5"/>
        <v>1.8054299999999999E-2</v>
      </c>
      <c r="H78" s="3">
        <f t="shared" si="6"/>
        <v>2.8982054451168002E-2</v>
      </c>
      <c r="I78">
        <f t="shared" si="7"/>
        <v>4.6109999999999996E-3</v>
      </c>
      <c r="J78">
        <f t="shared" si="8"/>
        <v>0.14001708352922188</v>
      </c>
      <c r="L78" s="8">
        <f t="shared" si="9"/>
        <v>0.62294755640666444</v>
      </c>
    </row>
    <row r="79" spans="1:12">
      <c r="A79" s="3">
        <v>18054300</v>
      </c>
      <c r="B79" s="3">
        <v>28981265.164064001</v>
      </c>
      <c r="C79">
        <v>4.6249999999999998E-3</v>
      </c>
      <c r="D79">
        <v>1.401755882352125</v>
      </c>
      <c r="G79" s="3">
        <f t="shared" si="5"/>
        <v>1.8054299999999999E-2</v>
      </c>
      <c r="H79" s="3">
        <f t="shared" si="6"/>
        <v>2.8981265164064001E-2</v>
      </c>
      <c r="I79">
        <f t="shared" si="7"/>
        <v>4.6249999999999998E-3</v>
      </c>
      <c r="J79">
        <f t="shared" si="8"/>
        <v>0.14017558823521251</v>
      </c>
      <c r="L79" s="8">
        <f t="shared" si="9"/>
        <v>0.62296452200392038</v>
      </c>
    </row>
    <row r="80" spans="1:12">
      <c r="A80" s="3">
        <v>18093730</v>
      </c>
      <c r="B80" s="3">
        <v>29073907.775392</v>
      </c>
      <c r="C80">
        <v>4.6010000000000001E-3</v>
      </c>
      <c r="D80">
        <v>1.393426382350776</v>
      </c>
      <c r="G80" s="3">
        <f t="shared" si="5"/>
        <v>1.8093729999999999E-2</v>
      </c>
      <c r="H80" s="3">
        <f t="shared" si="6"/>
        <v>2.9073907775392E-2</v>
      </c>
      <c r="I80">
        <f t="shared" si="7"/>
        <v>4.6010000000000001E-3</v>
      </c>
      <c r="J80">
        <f t="shared" si="8"/>
        <v>0.13934263823507759</v>
      </c>
      <c r="L80" s="8">
        <f t="shared" si="9"/>
        <v>0.62233567430224968</v>
      </c>
    </row>
    <row r="81" spans="1:12">
      <c r="A81" s="3">
        <v>18093730</v>
      </c>
      <c r="B81" s="3">
        <v>29081859.382816002</v>
      </c>
      <c r="C81">
        <v>4.5989999999999998E-3</v>
      </c>
      <c r="D81">
        <v>1.3924419352927648</v>
      </c>
      <c r="G81" s="3">
        <f t="shared" si="5"/>
        <v>1.8093729999999999E-2</v>
      </c>
      <c r="H81" s="3">
        <f t="shared" si="6"/>
        <v>2.9081859382816003E-2</v>
      </c>
      <c r="I81">
        <f t="shared" si="7"/>
        <v>4.5989999999999998E-3</v>
      </c>
      <c r="J81">
        <f t="shared" si="8"/>
        <v>0.13924419352927647</v>
      </c>
      <c r="L81" s="8">
        <f t="shared" si="9"/>
        <v>0.6221655143099718</v>
      </c>
    </row>
    <row r="82" spans="1:12">
      <c r="A82" s="3">
        <v>18093730</v>
      </c>
      <c r="B82" s="3">
        <v>29085017.535160001</v>
      </c>
      <c r="C82">
        <v>4.6280000000000002E-3</v>
      </c>
      <c r="D82">
        <v>1.4066397647077882</v>
      </c>
      <c r="G82" s="3">
        <f t="shared" si="5"/>
        <v>1.8093729999999999E-2</v>
      </c>
      <c r="H82" s="3">
        <f t="shared" si="6"/>
        <v>2.9085017535160001E-2</v>
      </c>
      <c r="I82">
        <f t="shared" si="7"/>
        <v>4.6280000000000002E-3</v>
      </c>
      <c r="J82">
        <f t="shared" si="8"/>
        <v>0.14066397647077883</v>
      </c>
      <c r="L82" s="8">
        <f t="shared" si="9"/>
        <v>0.62209795741491425</v>
      </c>
    </row>
    <row r="83" spans="1:12">
      <c r="A83" s="3">
        <v>18093730</v>
      </c>
      <c r="B83" s="3">
        <v>29084495.816408001</v>
      </c>
      <c r="C83">
        <v>4.6010000000000001E-3</v>
      </c>
      <c r="D83">
        <v>1.4004361411753881</v>
      </c>
      <c r="G83" s="3">
        <f t="shared" si="5"/>
        <v>1.8093729999999999E-2</v>
      </c>
      <c r="H83" s="3">
        <f t="shared" si="6"/>
        <v>2.9084495816408002E-2</v>
      </c>
      <c r="I83">
        <f t="shared" si="7"/>
        <v>4.6010000000000001E-3</v>
      </c>
      <c r="J83">
        <f t="shared" si="8"/>
        <v>0.14004361411753879</v>
      </c>
      <c r="L83" s="8">
        <f t="shared" si="9"/>
        <v>0.62210911663087631</v>
      </c>
    </row>
    <row r="84" spans="1:12">
      <c r="A84" s="3">
        <v>18093730</v>
      </c>
      <c r="B84" s="3">
        <v>29083025.126952</v>
      </c>
      <c r="C84">
        <v>4.6150000000000002E-3</v>
      </c>
      <c r="D84">
        <v>1.400978264704525</v>
      </c>
      <c r="G84" s="3">
        <f t="shared" si="5"/>
        <v>1.8093729999999999E-2</v>
      </c>
      <c r="H84" s="3">
        <f t="shared" si="6"/>
        <v>2.9083025126951999E-2</v>
      </c>
      <c r="I84">
        <f t="shared" si="7"/>
        <v>4.6150000000000002E-3</v>
      </c>
      <c r="J84">
        <f t="shared" si="8"/>
        <v>0.14009782647045249</v>
      </c>
      <c r="L84" s="8">
        <f t="shared" si="9"/>
        <v>0.62214057585199645</v>
      </c>
    </row>
    <row r="85" spans="1:12">
      <c r="A85" s="3">
        <v>18093730</v>
      </c>
      <c r="B85" s="3">
        <v>29089978.341800001</v>
      </c>
      <c r="C85">
        <v>4.6239999999999996E-3</v>
      </c>
      <c r="D85">
        <v>1.4056959999999998</v>
      </c>
      <c r="G85" s="3">
        <f t="shared" si="5"/>
        <v>1.8093729999999999E-2</v>
      </c>
      <c r="H85" s="3">
        <f t="shared" si="6"/>
        <v>2.90899783418E-2</v>
      </c>
      <c r="I85">
        <f t="shared" si="7"/>
        <v>4.6239999999999996E-3</v>
      </c>
      <c r="J85">
        <f t="shared" si="8"/>
        <v>0.14056959999999999</v>
      </c>
      <c r="L85" s="8">
        <f t="shared" si="9"/>
        <v>0.62199186906924364</v>
      </c>
    </row>
    <row r="86" spans="1:12">
      <c r="A86" s="3">
        <v>18093730</v>
      </c>
      <c r="B86" s="3">
        <v>29077710.619144</v>
      </c>
      <c r="C86">
        <v>4.6509999999999998E-3</v>
      </c>
      <c r="D86">
        <v>1.409909611766621</v>
      </c>
      <c r="G86" s="3">
        <f t="shared" si="5"/>
        <v>1.8093729999999999E-2</v>
      </c>
      <c r="H86" s="3">
        <f t="shared" si="6"/>
        <v>2.9077710619144E-2</v>
      </c>
      <c r="I86">
        <f t="shared" si="7"/>
        <v>4.6509999999999998E-3</v>
      </c>
      <c r="J86">
        <f t="shared" si="8"/>
        <v>0.1409909611766621</v>
      </c>
      <c r="L86" s="8">
        <f t="shared" si="9"/>
        <v>0.62225428394240789</v>
      </c>
    </row>
    <row r="87" spans="1:12">
      <c r="A87" s="3">
        <v>18093730</v>
      </c>
      <c r="B87" s="3">
        <v>29080537.080079999</v>
      </c>
      <c r="C87">
        <v>4.6030000000000003E-3</v>
      </c>
      <c r="D87">
        <v>1.3921485812500003</v>
      </c>
      <c r="G87" s="3">
        <f t="shared" si="5"/>
        <v>1.8093729999999999E-2</v>
      </c>
      <c r="H87" s="3">
        <f t="shared" si="6"/>
        <v>2.9080537080079998E-2</v>
      </c>
      <c r="I87">
        <f t="shared" si="7"/>
        <v>4.6030000000000003E-3</v>
      </c>
      <c r="J87">
        <f t="shared" si="8"/>
        <v>0.13921485812500003</v>
      </c>
      <c r="L87" s="8">
        <f t="shared" si="9"/>
        <v>0.62219380440514971</v>
      </c>
    </row>
    <row r="88" spans="1:12">
      <c r="A88" s="3">
        <v>18093730</v>
      </c>
      <c r="B88" s="3">
        <v>29087722.246096</v>
      </c>
      <c r="C88">
        <v>4.6410000000000002E-3</v>
      </c>
      <c r="D88">
        <v>1.4059500000019112</v>
      </c>
      <c r="G88" s="3">
        <f t="shared" si="5"/>
        <v>1.8093729999999999E-2</v>
      </c>
      <c r="H88" s="3">
        <f t="shared" si="6"/>
        <v>2.9087722246096001E-2</v>
      </c>
      <c r="I88">
        <f t="shared" si="7"/>
        <v>4.6410000000000002E-3</v>
      </c>
      <c r="J88">
        <f t="shared" si="8"/>
        <v>0.14059500000019112</v>
      </c>
      <c r="L88" s="8">
        <f t="shared" si="9"/>
        <v>0.62204011186982655</v>
      </c>
    </row>
    <row r="89" spans="1:12">
      <c r="A89" s="3">
        <v>17629760</v>
      </c>
      <c r="B89" s="3">
        <v>18252520.876952</v>
      </c>
      <c r="C89">
        <v>3.0660000000000001E-3</v>
      </c>
      <c r="D89">
        <v>0.95330301818098206</v>
      </c>
      <c r="G89" s="3">
        <f t="shared" si="5"/>
        <v>1.7629760000000001E-2</v>
      </c>
      <c r="H89" s="3">
        <f t="shared" si="6"/>
        <v>1.8252520876951998E-2</v>
      </c>
      <c r="I89">
        <f t="shared" si="7"/>
        <v>3.0660000000000001E-3</v>
      </c>
      <c r="J89">
        <f t="shared" si="8"/>
        <v>9.5330301818098206E-2</v>
      </c>
      <c r="L89" s="8">
        <f t="shared" si="9"/>
        <v>0.96588082922078033</v>
      </c>
    </row>
    <row r="90" spans="1:12">
      <c r="A90" s="3">
        <v>17629760</v>
      </c>
      <c r="B90" s="3">
        <v>18232506.001952</v>
      </c>
      <c r="C90">
        <v>3.0630000000000002E-3</v>
      </c>
      <c r="D90">
        <v>0.95743254</v>
      </c>
      <c r="G90" s="3">
        <f t="shared" si="5"/>
        <v>1.7629760000000001E-2</v>
      </c>
      <c r="H90" s="3">
        <f t="shared" si="6"/>
        <v>1.8232506001952E-2</v>
      </c>
      <c r="I90">
        <f t="shared" si="7"/>
        <v>3.0630000000000002E-3</v>
      </c>
      <c r="J90">
        <f t="shared" si="8"/>
        <v>9.5743254E-2</v>
      </c>
      <c r="L90" s="8">
        <f t="shared" si="9"/>
        <v>0.96694113239905322</v>
      </c>
    </row>
    <row r="91" spans="1:12">
      <c r="A91" s="3">
        <v>20656798</v>
      </c>
      <c r="B91" s="3">
        <v>33781222.421871997</v>
      </c>
      <c r="C91">
        <v>5.4879999999999998E-3</v>
      </c>
      <c r="D91">
        <v>1.6399973333315039</v>
      </c>
      <c r="G91" s="3">
        <f t="shared" si="5"/>
        <v>2.0656798000000001E-2</v>
      </c>
      <c r="H91" s="3">
        <f t="shared" si="6"/>
        <v>3.3781222421871995E-2</v>
      </c>
      <c r="I91">
        <f t="shared" si="7"/>
        <v>5.4879999999999998E-3</v>
      </c>
      <c r="J91">
        <f t="shared" si="8"/>
        <v>0.16399973333315038</v>
      </c>
      <c r="L91" s="8">
        <f t="shared" si="9"/>
        <v>0.61148758153362581</v>
      </c>
    </row>
    <row r="92" spans="1:12">
      <c r="A92" s="3">
        <v>19674428</v>
      </c>
      <c r="B92" s="3">
        <v>15967168.171871999</v>
      </c>
      <c r="C92">
        <v>2.1746000000000001E-2</v>
      </c>
      <c r="D92">
        <v>4.9426483399999999</v>
      </c>
      <c r="G92" s="3">
        <f t="shared" si="5"/>
        <v>1.9674428000000001E-2</v>
      </c>
      <c r="H92" s="3">
        <f t="shared" si="6"/>
        <v>1.5967168171872E-2</v>
      </c>
      <c r="I92">
        <f t="shared" si="7"/>
        <v>2.1746000000000001E-2</v>
      </c>
      <c r="J92">
        <f t="shared" si="8"/>
        <v>0.49426483399999999</v>
      </c>
      <c r="L92" s="8">
        <f t="shared" si="9"/>
        <v>1.2321801704737327</v>
      </c>
    </row>
    <row r="93" spans="1:12">
      <c r="A93" s="3">
        <v>19404372</v>
      </c>
      <c r="B93" s="3">
        <v>32108191.839839999</v>
      </c>
      <c r="C93">
        <v>5.1209999999999997E-3</v>
      </c>
      <c r="D93">
        <v>1.563042999998862</v>
      </c>
      <c r="G93" s="3">
        <f t="shared" si="5"/>
        <v>1.9404372E-2</v>
      </c>
      <c r="H93" s="3">
        <f t="shared" si="6"/>
        <v>3.2108191839839997E-2</v>
      </c>
      <c r="I93">
        <f t="shared" si="7"/>
        <v>5.1209999999999997E-3</v>
      </c>
      <c r="J93">
        <f t="shared" si="8"/>
        <v>0.15630429999988621</v>
      </c>
      <c r="L93" s="8">
        <f t="shared" si="9"/>
        <v>0.60434334318144201</v>
      </c>
    </row>
    <row r="94" spans="1:12">
      <c r="A94" s="3">
        <v>22127090</v>
      </c>
      <c r="B94" s="3">
        <v>18192693.843752</v>
      </c>
      <c r="C94">
        <v>2.8939999999999999E-3</v>
      </c>
      <c r="D94">
        <v>0.87028368</v>
      </c>
      <c r="G94" s="3">
        <f t="shared" si="5"/>
        <v>2.2127089999999999E-2</v>
      </c>
      <c r="H94" s="3">
        <f t="shared" si="6"/>
        <v>1.8192693843752002E-2</v>
      </c>
      <c r="I94">
        <f t="shared" si="7"/>
        <v>2.8939999999999999E-3</v>
      </c>
      <c r="J94">
        <f t="shared" si="8"/>
        <v>8.7028367999999995E-2</v>
      </c>
      <c r="L94" s="8">
        <f t="shared" si="9"/>
        <v>1.2162624287551129</v>
      </c>
    </row>
    <row r="95" spans="1:12">
      <c r="A95" s="3">
        <v>16260686</v>
      </c>
      <c r="B95" s="3">
        <v>30824912.679687999</v>
      </c>
      <c r="C95">
        <v>8.5620000000000002E-3</v>
      </c>
      <c r="D95">
        <v>2.345880975</v>
      </c>
      <c r="G95" s="3">
        <f t="shared" si="5"/>
        <v>1.6260686E-2</v>
      </c>
      <c r="H95" s="3">
        <f t="shared" si="6"/>
        <v>3.0824912679688E-2</v>
      </c>
      <c r="I95">
        <f t="shared" si="7"/>
        <v>8.5620000000000002E-3</v>
      </c>
      <c r="J95">
        <f t="shared" si="8"/>
        <v>0.23458809750000001</v>
      </c>
      <c r="L95" s="8">
        <f t="shared" si="9"/>
        <v>0.52751766627760599</v>
      </c>
    </row>
    <row r="96" spans="1:12">
      <c r="A96" s="3">
        <v>22348370</v>
      </c>
      <c r="B96" s="3">
        <v>36702203.578128003</v>
      </c>
      <c r="C96">
        <v>1.1318999999999999E-2</v>
      </c>
      <c r="D96">
        <v>2.9731617300000002</v>
      </c>
      <c r="G96" s="3">
        <f t="shared" si="5"/>
        <v>2.2348369999999999E-2</v>
      </c>
      <c r="H96" s="3">
        <f t="shared" si="6"/>
        <v>3.6702203578128E-2</v>
      </c>
      <c r="I96">
        <f t="shared" si="7"/>
        <v>1.1318999999999999E-2</v>
      </c>
      <c r="J96">
        <f t="shared" si="8"/>
        <v>0.29731617300000002</v>
      </c>
      <c r="L96" s="8">
        <f t="shared" si="9"/>
        <v>0.60891085060947392</v>
      </c>
    </row>
    <row r="97" spans="1:12">
      <c r="A97" s="3">
        <v>24691926</v>
      </c>
      <c r="B97" s="3">
        <v>38492018.945312001</v>
      </c>
      <c r="C97">
        <v>7.7730000000000004E-3</v>
      </c>
      <c r="D97">
        <v>2.2129731000000001</v>
      </c>
      <c r="G97" s="3">
        <f t="shared" si="5"/>
        <v>2.4691925999999999E-2</v>
      </c>
      <c r="H97" s="3">
        <f t="shared" si="6"/>
        <v>3.8492018945311998E-2</v>
      </c>
      <c r="I97">
        <f t="shared" si="7"/>
        <v>7.7730000000000004E-3</v>
      </c>
      <c r="J97">
        <f t="shared" si="8"/>
        <v>0.22129731000000002</v>
      </c>
      <c r="L97" s="8">
        <f t="shared" si="9"/>
        <v>0.64148170650859737</v>
      </c>
    </row>
    <row r="98" spans="1:12">
      <c r="A98" s="3">
        <v>20639520</v>
      </c>
      <c r="B98" s="3">
        <v>21901155.757816002</v>
      </c>
      <c r="C98">
        <v>3.581E-3</v>
      </c>
      <c r="D98">
        <v>1.1189729750000001</v>
      </c>
      <c r="G98" s="3">
        <f t="shared" si="5"/>
        <v>2.0639520000000001E-2</v>
      </c>
      <c r="H98" s="3">
        <f t="shared" si="6"/>
        <v>2.1901155757816003E-2</v>
      </c>
      <c r="I98">
        <f t="shared" si="7"/>
        <v>3.581E-3</v>
      </c>
      <c r="J98">
        <f t="shared" si="8"/>
        <v>0.11189729750000002</v>
      </c>
      <c r="L98" s="8">
        <f t="shared" si="9"/>
        <v>0.94239410139961433</v>
      </c>
    </row>
    <row r="99" spans="1:12">
      <c r="A99" s="3">
        <v>22470526</v>
      </c>
      <c r="B99" s="3">
        <v>39459125.164063998</v>
      </c>
      <c r="C99">
        <v>6.2969999999999996E-3</v>
      </c>
      <c r="D99">
        <v>1.9632328636380809</v>
      </c>
      <c r="G99" s="3">
        <f t="shared" si="5"/>
        <v>2.2470526000000001E-2</v>
      </c>
      <c r="H99" s="3">
        <f t="shared" si="6"/>
        <v>3.9459125164063996E-2</v>
      </c>
      <c r="I99">
        <f t="shared" si="7"/>
        <v>6.2969999999999996E-3</v>
      </c>
      <c r="J99">
        <f t="shared" si="8"/>
        <v>0.19632328636380808</v>
      </c>
      <c r="L99" s="8">
        <f t="shared" si="9"/>
        <v>0.56946336003577291</v>
      </c>
    </row>
    <row r="100" spans="1:12">
      <c r="A100" s="3">
        <v>22190596</v>
      </c>
      <c r="B100" s="3">
        <v>42267529.281248003</v>
      </c>
      <c r="C100">
        <v>1.7087999999999999E-2</v>
      </c>
      <c r="D100">
        <v>4.3221959999999999</v>
      </c>
      <c r="G100" s="3">
        <f t="shared" si="5"/>
        <v>2.2190596E-2</v>
      </c>
      <c r="H100" s="3">
        <f t="shared" si="6"/>
        <v>4.2267529281248002E-2</v>
      </c>
      <c r="I100">
        <f t="shared" si="7"/>
        <v>1.7087999999999999E-2</v>
      </c>
      <c r="J100">
        <f t="shared" si="8"/>
        <v>0.43221959999999998</v>
      </c>
      <c r="L100" s="8">
        <f t="shared" si="9"/>
        <v>0.52500338622453768</v>
      </c>
    </row>
    <row r="101" spans="1:12">
      <c r="A101" s="3">
        <v>24875478</v>
      </c>
      <c r="B101" s="3">
        <v>41692242.445312001</v>
      </c>
      <c r="C101">
        <v>6.5170000000000002E-3</v>
      </c>
      <c r="D101">
        <v>1.9883959454539528</v>
      </c>
      <c r="G101" s="3">
        <f t="shared" si="5"/>
        <v>2.4875477999999999E-2</v>
      </c>
      <c r="H101" s="3">
        <f t="shared" si="6"/>
        <v>4.1692242445312E-2</v>
      </c>
      <c r="I101">
        <f t="shared" si="7"/>
        <v>6.5170000000000002E-3</v>
      </c>
      <c r="J101">
        <f t="shared" si="8"/>
        <v>0.19883959454539529</v>
      </c>
      <c r="L101" s="8">
        <f t="shared" si="9"/>
        <v>0.59664524000188601</v>
      </c>
    </row>
    <row r="102" spans="1:12">
      <c r="A102" s="3">
        <v>27180904</v>
      </c>
      <c r="B102" s="3">
        <v>44302175.757816002</v>
      </c>
      <c r="C102">
        <v>1.0305E-2</v>
      </c>
      <c r="D102">
        <v>2.8258599999977103</v>
      </c>
      <c r="G102" s="3">
        <f t="shared" si="5"/>
        <v>2.7180903999999999E-2</v>
      </c>
      <c r="H102" s="3">
        <f t="shared" si="6"/>
        <v>4.4302175757816004E-2</v>
      </c>
      <c r="I102">
        <f t="shared" si="7"/>
        <v>1.0305E-2</v>
      </c>
      <c r="J102">
        <f t="shared" si="8"/>
        <v>0.28258599999977102</v>
      </c>
      <c r="L102" s="8">
        <f t="shared" si="9"/>
        <v>0.61353429115057878</v>
      </c>
    </row>
    <row r="103" spans="1:12">
      <c r="A103" s="3">
        <v>28787634</v>
      </c>
      <c r="B103" s="3">
        <v>45719420.523440003</v>
      </c>
      <c r="C103">
        <v>7.3759999999999997E-3</v>
      </c>
      <c r="D103">
        <v>2.2033246769202401</v>
      </c>
      <c r="G103" s="3">
        <f t="shared" si="5"/>
        <v>2.8787633999999999E-2</v>
      </c>
      <c r="H103" s="3">
        <f t="shared" si="6"/>
        <v>4.5719420523440003E-2</v>
      </c>
      <c r="I103">
        <f t="shared" si="7"/>
        <v>7.3759999999999997E-3</v>
      </c>
      <c r="J103">
        <f t="shared" si="8"/>
        <v>0.22033246769202403</v>
      </c>
      <c r="L103" s="8">
        <f t="shared" si="9"/>
        <v>0.62965876798986975</v>
      </c>
    </row>
    <row r="104" spans="1:12">
      <c r="A104" s="3">
        <v>13758266</v>
      </c>
      <c r="B104" s="3">
        <v>49096700.187504001</v>
      </c>
      <c r="C104">
        <v>1.1991999999999999E-2</v>
      </c>
      <c r="D104">
        <v>3.3373735999999998</v>
      </c>
      <c r="G104" s="3">
        <f t="shared" si="5"/>
        <v>1.3758266E-2</v>
      </c>
      <c r="H104" s="3">
        <f t="shared" si="6"/>
        <v>4.9096700187503999E-2</v>
      </c>
      <c r="I104">
        <f t="shared" si="7"/>
        <v>1.1991999999999999E-2</v>
      </c>
      <c r="J104">
        <f t="shared" si="8"/>
        <v>0.33373735999999998</v>
      </c>
      <c r="L104" s="8">
        <f t="shared" si="9"/>
        <v>0.2802279164884024</v>
      </c>
    </row>
    <row r="105" spans="1:12">
      <c r="A105" s="3">
        <v>29012392</v>
      </c>
      <c r="B105" s="3">
        <v>44603270.121096</v>
      </c>
      <c r="C105">
        <v>8.2660000000000008E-3</v>
      </c>
      <c r="D105">
        <v>2.4300937866694223</v>
      </c>
      <c r="G105" s="3">
        <f t="shared" si="5"/>
        <v>2.9012392000000001E-2</v>
      </c>
      <c r="H105" s="3">
        <f t="shared" si="6"/>
        <v>4.4603270121096002E-2</v>
      </c>
      <c r="I105">
        <f t="shared" si="7"/>
        <v>8.2660000000000008E-3</v>
      </c>
      <c r="J105">
        <f t="shared" si="8"/>
        <v>0.24300937866694222</v>
      </c>
      <c r="L105" s="8">
        <f t="shared" si="9"/>
        <v>0.65045437074978085</v>
      </c>
    </row>
    <row r="106" spans="1:12">
      <c r="A106" s="3">
        <v>16108474</v>
      </c>
      <c r="B106" s="3">
        <v>40786723.234375998</v>
      </c>
      <c r="C106">
        <v>7.8919999999999997E-3</v>
      </c>
      <c r="D106">
        <v>2.3575095142823317</v>
      </c>
      <c r="G106" s="3">
        <f t="shared" si="5"/>
        <v>1.6108474000000001E-2</v>
      </c>
      <c r="H106" s="3">
        <f t="shared" si="6"/>
        <v>4.0786723234376002E-2</v>
      </c>
      <c r="I106">
        <f t="shared" si="7"/>
        <v>7.8919999999999997E-3</v>
      </c>
      <c r="J106">
        <f t="shared" si="8"/>
        <v>0.23575095142823316</v>
      </c>
      <c r="L106" s="8">
        <f t="shared" si="9"/>
        <v>0.39494405832590651</v>
      </c>
    </row>
    <row r="107" spans="1:12">
      <c r="A107" s="3">
        <v>29253366</v>
      </c>
      <c r="B107" s="3">
        <v>48225919.457032003</v>
      </c>
      <c r="C107">
        <v>7.2719999999999998E-3</v>
      </c>
      <c r="D107">
        <v>2.2403913230797201</v>
      </c>
      <c r="G107" s="3">
        <f t="shared" si="5"/>
        <v>2.9253365999999999E-2</v>
      </c>
      <c r="H107" s="3">
        <f t="shared" si="6"/>
        <v>4.8225919457032002E-2</v>
      </c>
      <c r="I107">
        <f t="shared" si="7"/>
        <v>7.2719999999999998E-3</v>
      </c>
      <c r="J107">
        <f t="shared" si="8"/>
        <v>0.22403913230797201</v>
      </c>
      <c r="L107" s="8">
        <f t="shared" si="9"/>
        <v>0.60659011438991772</v>
      </c>
    </row>
    <row r="108" spans="1:12">
      <c r="A108" s="3">
        <v>30491458</v>
      </c>
      <c r="B108" s="3">
        <v>50665958.781248003</v>
      </c>
      <c r="C108">
        <v>1.3006E-2</v>
      </c>
      <c r="D108">
        <v>3.5121619166710021</v>
      </c>
      <c r="G108" s="3">
        <f t="shared" si="5"/>
        <v>3.0491457999999999E-2</v>
      </c>
      <c r="H108" s="3">
        <f t="shared" si="6"/>
        <v>5.0665958781248001E-2</v>
      </c>
      <c r="I108">
        <f t="shared" si="7"/>
        <v>1.3006E-2</v>
      </c>
      <c r="J108">
        <f t="shared" si="8"/>
        <v>0.35121619166710022</v>
      </c>
      <c r="L108" s="8">
        <f t="shared" si="9"/>
        <v>0.60181350029608449</v>
      </c>
    </row>
    <row r="109" spans="1:12">
      <c r="A109" s="3">
        <v>32342338</v>
      </c>
      <c r="B109" s="3">
        <v>24317228.52344</v>
      </c>
      <c r="C109">
        <v>6.7629999999999999E-3</v>
      </c>
      <c r="D109">
        <v>1.8104551</v>
      </c>
      <c r="G109" s="3">
        <f t="shared" si="5"/>
        <v>3.2342337999999998E-2</v>
      </c>
      <c r="H109" s="3">
        <f t="shared" si="6"/>
        <v>2.4317228523439999E-2</v>
      </c>
      <c r="I109">
        <f t="shared" si="7"/>
        <v>6.7629999999999999E-3</v>
      </c>
      <c r="J109">
        <f t="shared" si="8"/>
        <v>0.18104550999999999</v>
      </c>
      <c r="L109" s="8">
        <f t="shared" si="9"/>
        <v>1.3300174388222075</v>
      </c>
    </row>
    <row r="110" spans="1:12">
      <c r="A110" s="3">
        <v>32342338</v>
      </c>
      <c r="B110" s="3">
        <v>24317651.570312001</v>
      </c>
      <c r="C110">
        <v>6.7840000000000001E-3</v>
      </c>
      <c r="D110">
        <v>1.8235392000000001</v>
      </c>
      <c r="G110" s="3">
        <f t="shared" si="5"/>
        <v>3.2342337999999998E-2</v>
      </c>
      <c r="H110" s="3">
        <f t="shared" si="6"/>
        <v>2.4317651570312002E-2</v>
      </c>
      <c r="I110">
        <f t="shared" si="7"/>
        <v>6.7840000000000001E-3</v>
      </c>
      <c r="J110">
        <f t="shared" si="8"/>
        <v>0.18235392</v>
      </c>
      <c r="L110" s="8">
        <f t="shared" si="9"/>
        <v>1.3299943009087631</v>
      </c>
    </row>
    <row r="111" spans="1:12">
      <c r="A111" s="3">
        <v>21003872</v>
      </c>
      <c r="B111" s="3">
        <v>84379469.367183998</v>
      </c>
      <c r="C111">
        <v>1.7933999999999999E-2</v>
      </c>
      <c r="D111">
        <v>5.1501964500000001</v>
      </c>
      <c r="G111" s="3">
        <f t="shared" si="5"/>
        <v>2.1003872E-2</v>
      </c>
      <c r="H111" s="3">
        <f t="shared" si="6"/>
        <v>8.4379469367184004E-2</v>
      </c>
      <c r="I111">
        <f t="shared" si="7"/>
        <v>1.7933999999999999E-2</v>
      </c>
      <c r="J111">
        <f t="shared" si="8"/>
        <v>0.51501964499999997</v>
      </c>
      <c r="L111" s="8">
        <f t="shared" si="9"/>
        <v>0.2489215938133004</v>
      </c>
    </row>
    <row r="112" spans="1:12">
      <c r="A112" s="3">
        <v>29767072</v>
      </c>
      <c r="B112" s="3">
        <v>50050604.273440003</v>
      </c>
      <c r="C112">
        <v>7.9170000000000004E-3</v>
      </c>
      <c r="D112">
        <v>2.4078990000011311</v>
      </c>
      <c r="G112" s="3">
        <f t="shared" si="5"/>
        <v>2.9767071999999999E-2</v>
      </c>
      <c r="H112" s="3">
        <f t="shared" si="6"/>
        <v>5.0050604273440005E-2</v>
      </c>
      <c r="I112">
        <f t="shared" si="7"/>
        <v>7.9170000000000004E-3</v>
      </c>
      <c r="J112">
        <f t="shared" si="8"/>
        <v>0.24078990000011311</v>
      </c>
      <c r="L112" s="8">
        <f t="shared" si="9"/>
        <v>0.5947395127813927</v>
      </c>
    </row>
    <row r="113" spans="1:12">
      <c r="A113" s="3">
        <v>32073440</v>
      </c>
      <c r="B113" s="3">
        <v>52353651.179687999</v>
      </c>
      <c r="C113">
        <v>1.4075000000000001E-2</v>
      </c>
      <c r="D113">
        <v>3.738789166661975</v>
      </c>
      <c r="G113" s="3">
        <f t="shared" si="5"/>
        <v>3.2073440000000002E-2</v>
      </c>
      <c r="H113" s="3">
        <f t="shared" si="6"/>
        <v>5.2353651179688002E-2</v>
      </c>
      <c r="I113">
        <f t="shared" si="7"/>
        <v>1.4075000000000001E-2</v>
      </c>
      <c r="J113">
        <f t="shared" si="8"/>
        <v>0.37387891666619749</v>
      </c>
      <c r="L113" s="8">
        <f t="shared" si="9"/>
        <v>0.61263043316535204</v>
      </c>
    </row>
    <row r="114" spans="1:12">
      <c r="A114" s="3">
        <v>22217266</v>
      </c>
      <c r="B114" s="3">
        <v>60880678.164063998</v>
      </c>
      <c r="C114">
        <v>1.8116E-2</v>
      </c>
      <c r="D114">
        <v>4.9018699058791562</v>
      </c>
      <c r="G114" s="3">
        <f t="shared" si="5"/>
        <v>2.2217265999999999E-2</v>
      </c>
      <c r="H114" s="3">
        <f t="shared" si="6"/>
        <v>6.0880678164063999E-2</v>
      </c>
      <c r="I114">
        <f t="shared" si="7"/>
        <v>1.8116E-2</v>
      </c>
      <c r="J114">
        <f t="shared" si="8"/>
        <v>0.49018699058791559</v>
      </c>
      <c r="L114" s="8">
        <f t="shared" si="9"/>
        <v>0.36493131597726142</v>
      </c>
    </row>
    <row r="115" spans="1:12">
      <c r="A115" s="3">
        <v>22736152</v>
      </c>
      <c r="B115" s="3">
        <v>94387583.25</v>
      </c>
      <c r="C115">
        <v>2.0324999999999999E-2</v>
      </c>
      <c r="D115">
        <v>5.7796678124999996</v>
      </c>
      <c r="G115" s="3">
        <f t="shared" si="5"/>
        <v>2.2736151999999999E-2</v>
      </c>
      <c r="H115" s="3">
        <f t="shared" si="6"/>
        <v>9.4387583250000004E-2</v>
      </c>
      <c r="I115">
        <f t="shared" si="7"/>
        <v>2.0324999999999999E-2</v>
      </c>
      <c r="J115">
        <f t="shared" si="8"/>
        <v>0.57796678125000001</v>
      </c>
      <c r="L115" s="8">
        <f t="shared" si="9"/>
        <v>0.24088075165331663</v>
      </c>
    </row>
    <row r="116" spans="1:12">
      <c r="A116" s="3">
        <v>28975990</v>
      </c>
      <c r="B116" s="3">
        <v>51319840.410159998</v>
      </c>
      <c r="C116">
        <v>8.1560000000000001E-3</v>
      </c>
      <c r="D116">
        <v>2.5177028266639478</v>
      </c>
      <c r="G116" s="3">
        <f t="shared" si="5"/>
        <v>2.897599E-2</v>
      </c>
      <c r="H116" s="3">
        <f t="shared" si="6"/>
        <v>5.1319840410159995E-2</v>
      </c>
      <c r="I116">
        <f t="shared" si="7"/>
        <v>8.1560000000000001E-3</v>
      </c>
      <c r="J116">
        <f t="shared" si="8"/>
        <v>0.25177028266639478</v>
      </c>
      <c r="L116" s="8">
        <f t="shared" si="9"/>
        <v>0.56461574643290413</v>
      </c>
    </row>
    <row r="117" spans="1:12">
      <c r="A117" s="3">
        <v>14027956</v>
      </c>
      <c r="B117" s="3">
        <v>40631039.312495999</v>
      </c>
      <c r="C117">
        <v>1.0207000000000001E-2</v>
      </c>
      <c r="D117">
        <v>2.9113766333299314</v>
      </c>
      <c r="G117" s="3">
        <f t="shared" si="5"/>
        <v>1.4027955999999999E-2</v>
      </c>
      <c r="H117" s="3">
        <f t="shared" si="6"/>
        <v>4.0631039312496002E-2</v>
      </c>
      <c r="I117">
        <f t="shared" si="7"/>
        <v>1.0207000000000001E-2</v>
      </c>
      <c r="J117">
        <f t="shared" si="8"/>
        <v>0.29113766333299312</v>
      </c>
      <c r="L117" s="8">
        <f t="shared" si="9"/>
        <v>0.34525220711461663</v>
      </c>
    </row>
    <row r="118" spans="1:12">
      <c r="A118" s="3">
        <v>28896382</v>
      </c>
      <c r="B118" s="3">
        <v>52916899.394528002</v>
      </c>
      <c r="C118">
        <v>8.4480000000000006E-3</v>
      </c>
      <c r="D118">
        <v>2.6350896000000001</v>
      </c>
      <c r="G118" s="3">
        <f t="shared" si="5"/>
        <v>2.8896382000000002E-2</v>
      </c>
      <c r="H118" s="3">
        <f t="shared" si="6"/>
        <v>5.2916899394528004E-2</v>
      </c>
      <c r="I118">
        <f t="shared" si="7"/>
        <v>8.4480000000000006E-3</v>
      </c>
      <c r="J118">
        <f t="shared" si="8"/>
        <v>0.26350896000000001</v>
      </c>
      <c r="L118" s="8">
        <f t="shared" si="9"/>
        <v>0.5460709590061148</v>
      </c>
    </row>
    <row r="119" spans="1:12">
      <c r="A119" s="3">
        <v>17467046</v>
      </c>
      <c r="B119" s="3">
        <v>61721738.25</v>
      </c>
      <c r="C119">
        <v>1.5127E-2</v>
      </c>
      <c r="D119">
        <v>4.2188039384568832</v>
      </c>
      <c r="G119" s="3">
        <f t="shared" si="5"/>
        <v>1.7467046E-2</v>
      </c>
      <c r="H119" s="3">
        <f t="shared" si="6"/>
        <v>6.1721738249999998E-2</v>
      </c>
      <c r="I119">
        <f t="shared" si="7"/>
        <v>1.5127E-2</v>
      </c>
      <c r="J119">
        <f t="shared" si="8"/>
        <v>0.42188039384568832</v>
      </c>
      <c r="L119" s="8">
        <f t="shared" si="9"/>
        <v>0.28299666365925785</v>
      </c>
    </row>
    <row r="120" spans="1:12">
      <c r="A120" s="3">
        <v>33834106</v>
      </c>
      <c r="B120" s="3">
        <v>30640472.343752</v>
      </c>
      <c r="C120">
        <v>7.0959999999999999E-3</v>
      </c>
      <c r="D120">
        <v>1.9743255384631759</v>
      </c>
      <c r="G120" s="3">
        <f t="shared" si="5"/>
        <v>3.3834106000000003E-2</v>
      </c>
      <c r="H120" s="3">
        <f t="shared" si="6"/>
        <v>3.0640472343752001E-2</v>
      </c>
      <c r="I120">
        <f t="shared" si="7"/>
        <v>7.0959999999999999E-3</v>
      </c>
      <c r="J120">
        <f t="shared" si="8"/>
        <v>0.19743255384631758</v>
      </c>
      <c r="L120" s="8">
        <f t="shared" si="9"/>
        <v>1.104229256664812</v>
      </c>
    </row>
    <row r="121" spans="1:12">
      <c r="A121" s="3">
        <v>29620404</v>
      </c>
      <c r="B121" s="3">
        <v>34150846.867183998</v>
      </c>
      <c r="C121">
        <v>6.5649999999999997E-3</v>
      </c>
      <c r="D121">
        <v>1.9877178749999997</v>
      </c>
      <c r="G121" s="3">
        <f t="shared" si="5"/>
        <v>2.9620403999999999E-2</v>
      </c>
      <c r="H121" s="3">
        <f t="shared" si="6"/>
        <v>3.4150846867183997E-2</v>
      </c>
      <c r="I121">
        <f t="shared" si="7"/>
        <v>6.5649999999999997E-3</v>
      </c>
      <c r="J121">
        <f t="shared" si="8"/>
        <v>0.19877178749999996</v>
      </c>
      <c r="L121" s="8">
        <f t="shared" si="9"/>
        <v>0.86734024825787381</v>
      </c>
    </row>
    <row r="122" spans="1:12">
      <c r="A122" s="3">
        <v>24975952</v>
      </c>
      <c r="B122" s="3">
        <v>108057879.890624</v>
      </c>
      <c r="C122">
        <v>2.2641999999999999E-2</v>
      </c>
      <c r="D122">
        <v>6.452064319999999</v>
      </c>
      <c r="G122" s="3">
        <f t="shared" si="5"/>
        <v>2.4975951999999999E-2</v>
      </c>
      <c r="H122" s="3">
        <f t="shared" si="6"/>
        <v>0.108057879890624</v>
      </c>
      <c r="I122">
        <f t="shared" si="7"/>
        <v>2.2641999999999999E-2</v>
      </c>
      <c r="J122">
        <f t="shared" si="8"/>
        <v>0.64520643199999994</v>
      </c>
      <c r="L122" s="8">
        <f t="shared" si="9"/>
        <v>0.23113494384010325</v>
      </c>
    </row>
    <row r="123" spans="1:12">
      <c r="A123" s="3">
        <v>37320054</v>
      </c>
      <c r="B123" s="3">
        <v>60493445.234375998</v>
      </c>
      <c r="C123">
        <v>1.1068E-2</v>
      </c>
      <c r="D123">
        <v>3.20872388</v>
      </c>
      <c r="G123" s="3">
        <f t="shared" si="5"/>
        <v>3.7320053999999998E-2</v>
      </c>
      <c r="H123" s="3">
        <f t="shared" si="6"/>
        <v>6.0493445234375998E-2</v>
      </c>
      <c r="I123">
        <f t="shared" si="7"/>
        <v>1.1068E-2</v>
      </c>
      <c r="J123">
        <f t="shared" si="8"/>
        <v>0.32087238800000001</v>
      </c>
      <c r="L123" s="8">
        <f t="shared" si="9"/>
        <v>0.61692723658583271</v>
      </c>
    </row>
    <row r="124" spans="1:12">
      <c r="A124" s="3">
        <v>25165738</v>
      </c>
      <c r="B124" s="3">
        <v>59111525.281248003</v>
      </c>
      <c r="C124">
        <v>1.6507000000000001E-2</v>
      </c>
      <c r="D124">
        <v>4.5175257133278315</v>
      </c>
      <c r="G124" s="3">
        <f t="shared" si="5"/>
        <v>2.5165738E-2</v>
      </c>
      <c r="H124" s="3">
        <f t="shared" si="6"/>
        <v>5.9111525281248002E-2</v>
      </c>
      <c r="I124">
        <f t="shared" si="7"/>
        <v>1.6507000000000001E-2</v>
      </c>
      <c r="J124">
        <f t="shared" si="8"/>
        <v>0.45175257133278313</v>
      </c>
      <c r="L124" s="8">
        <f t="shared" si="9"/>
        <v>0.42573318621475914</v>
      </c>
    </row>
    <row r="125" spans="1:12">
      <c r="A125" s="3">
        <v>38470280</v>
      </c>
      <c r="B125" s="3">
        <v>33639820.109375998</v>
      </c>
      <c r="C125">
        <v>6.3169999999999997E-3</v>
      </c>
      <c r="D125">
        <v>1.8189514363607651</v>
      </c>
      <c r="G125" s="3">
        <f t="shared" si="5"/>
        <v>3.8470280000000003E-2</v>
      </c>
      <c r="H125" s="3">
        <f t="shared" si="6"/>
        <v>3.3639820109375995E-2</v>
      </c>
      <c r="I125">
        <f t="shared" si="7"/>
        <v>6.3169999999999997E-3</v>
      </c>
      <c r="J125">
        <f t="shared" si="8"/>
        <v>0.18189514363607651</v>
      </c>
      <c r="L125" s="8">
        <f t="shared" si="9"/>
        <v>1.1435935113481084</v>
      </c>
    </row>
    <row r="126" spans="1:12">
      <c r="A126" s="3">
        <v>19771708</v>
      </c>
      <c r="B126" s="3">
        <v>90473100.781248003</v>
      </c>
      <c r="C126">
        <v>2.1446E-2</v>
      </c>
      <c r="D126">
        <v>5.9858168888865064</v>
      </c>
      <c r="G126" s="3">
        <f t="shared" si="5"/>
        <v>1.9771707999999999E-2</v>
      </c>
      <c r="H126" s="3">
        <f t="shared" si="6"/>
        <v>9.0473100781247998E-2</v>
      </c>
      <c r="I126">
        <f t="shared" si="7"/>
        <v>2.1446E-2</v>
      </c>
      <c r="J126">
        <f t="shared" si="8"/>
        <v>0.5985816888886506</v>
      </c>
      <c r="L126" s="8">
        <f t="shared" si="9"/>
        <v>0.21853686708279599</v>
      </c>
    </row>
    <row r="127" spans="1:12">
      <c r="A127" s="3">
        <v>16313034</v>
      </c>
      <c r="B127" s="3">
        <v>51597615</v>
      </c>
      <c r="C127">
        <v>1.3821E-2</v>
      </c>
      <c r="D127">
        <v>3.8478815749953927</v>
      </c>
      <c r="G127" s="3">
        <f t="shared" si="5"/>
        <v>1.6313034000000001E-2</v>
      </c>
      <c r="H127" s="3">
        <f t="shared" si="6"/>
        <v>5.1597614999999999E-2</v>
      </c>
      <c r="I127">
        <f t="shared" si="7"/>
        <v>1.3821E-2</v>
      </c>
      <c r="J127">
        <f t="shared" si="8"/>
        <v>0.38478815749953926</v>
      </c>
      <c r="L127" s="8">
        <f t="shared" si="9"/>
        <v>0.31615868291586735</v>
      </c>
    </row>
    <row r="128" spans="1:12">
      <c r="A128" s="3">
        <v>34976486</v>
      </c>
      <c r="B128" s="3">
        <v>60740153.734375998</v>
      </c>
      <c r="C128">
        <v>9.7870000000000006E-3</v>
      </c>
      <c r="D128">
        <v>2.9748809874999997</v>
      </c>
      <c r="G128" s="3">
        <f t="shared" si="5"/>
        <v>3.4976486000000001E-2</v>
      </c>
      <c r="H128" s="3">
        <f t="shared" si="6"/>
        <v>6.0740153734375996E-2</v>
      </c>
      <c r="I128">
        <f t="shared" si="7"/>
        <v>9.7870000000000006E-3</v>
      </c>
      <c r="J128">
        <f t="shared" si="8"/>
        <v>0.29748809874999999</v>
      </c>
      <c r="L128" s="8">
        <f t="shared" si="9"/>
        <v>0.57583795643580993</v>
      </c>
    </row>
    <row r="129" spans="1:12">
      <c r="A129" s="3">
        <v>29941534</v>
      </c>
      <c r="B129" s="3">
        <v>66549621.437504001</v>
      </c>
      <c r="C129">
        <v>2.4246E-2</v>
      </c>
      <c r="D129">
        <v>6.2307811636407715</v>
      </c>
      <c r="G129" s="3">
        <f t="shared" si="5"/>
        <v>2.9941533999999999E-2</v>
      </c>
      <c r="H129" s="3">
        <f t="shared" si="6"/>
        <v>6.6549621437503995E-2</v>
      </c>
      <c r="I129">
        <f t="shared" si="7"/>
        <v>2.4246E-2</v>
      </c>
      <c r="J129">
        <f t="shared" si="8"/>
        <v>0.62307811636407717</v>
      </c>
      <c r="L129" s="8">
        <f t="shared" si="9"/>
        <v>0.44991291239902481</v>
      </c>
    </row>
    <row r="130" spans="1:12">
      <c r="A130" s="3">
        <v>41928342</v>
      </c>
      <c r="B130" s="3">
        <v>68783042.906248003</v>
      </c>
      <c r="C130">
        <v>1.0853E-2</v>
      </c>
      <c r="D130">
        <v>3.2887001777753659</v>
      </c>
      <c r="G130" s="3">
        <f t="shared" si="5"/>
        <v>4.1928342E-2</v>
      </c>
      <c r="H130" s="3">
        <f t="shared" si="6"/>
        <v>6.878304290624801E-2</v>
      </c>
      <c r="I130">
        <f t="shared" si="7"/>
        <v>1.0853E-2</v>
      </c>
      <c r="J130">
        <f t="shared" si="8"/>
        <v>0.32887001777753661</v>
      </c>
      <c r="L130" s="8">
        <f t="shared" si="9"/>
        <v>0.60957381686571732</v>
      </c>
    </row>
    <row r="131" spans="1:12">
      <c r="A131" s="3">
        <v>21361554</v>
      </c>
      <c r="B131" s="3">
        <v>99443653.125</v>
      </c>
      <c r="C131">
        <v>2.3390000000000001E-2</v>
      </c>
      <c r="D131">
        <v>6.484643600000001</v>
      </c>
      <c r="G131" s="3">
        <f t="shared" ref="G131:G189" si="10">A131/1000000000</f>
        <v>2.1361554000000001E-2</v>
      </c>
      <c r="H131" s="3">
        <f t="shared" ref="H131:H189" si="11">B131/1000000000</f>
        <v>9.9443653125000003E-2</v>
      </c>
      <c r="I131">
        <f t="shared" ref="I131:I193" si="12">C131</f>
        <v>2.3390000000000001E-2</v>
      </c>
      <c r="J131">
        <f t="shared" ref="J131:J189" si="13">D131/10</f>
        <v>0.64846436000000007</v>
      </c>
      <c r="L131" s="8">
        <f t="shared" ref="L131:L193" si="14">G131/H131</f>
        <v>0.21481063223963295</v>
      </c>
    </row>
    <row r="132" spans="1:12">
      <c r="A132" s="3">
        <v>33037896</v>
      </c>
      <c r="B132" s="3">
        <v>70975357.156248003</v>
      </c>
      <c r="C132">
        <v>2.9118000000000002E-2</v>
      </c>
      <c r="D132">
        <v>7.461599492312172</v>
      </c>
      <c r="G132" s="3">
        <f t="shared" si="10"/>
        <v>3.3037895999999997E-2</v>
      </c>
      <c r="H132" s="3">
        <f t="shared" si="11"/>
        <v>7.0975357156248003E-2</v>
      </c>
      <c r="I132">
        <f t="shared" si="12"/>
        <v>2.9118000000000002E-2</v>
      </c>
      <c r="J132">
        <f t="shared" si="13"/>
        <v>0.7461599492312172</v>
      </c>
      <c r="L132" s="8">
        <f t="shared" si="14"/>
        <v>0.46548404014747041</v>
      </c>
    </row>
    <row r="133" spans="1:12">
      <c r="A133" s="3">
        <v>44644672</v>
      </c>
      <c r="B133" s="3">
        <v>36756343.503904</v>
      </c>
      <c r="C133">
        <v>6.1159999999999999E-3</v>
      </c>
      <c r="D133">
        <v>1.8155067999972199</v>
      </c>
      <c r="G133" s="3">
        <f t="shared" si="10"/>
        <v>4.4644672000000003E-2</v>
      </c>
      <c r="H133" s="3">
        <f t="shared" si="11"/>
        <v>3.6756343503903999E-2</v>
      </c>
      <c r="I133">
        <f t="shared" si="12"/>
        <v>6.1159999999999999E-3</v>
      </c>
      <c r="J133">
        <f t="shared" si="13"/>
        <v>0.18155067999972199</v>
      </c>
      <c r="L133" s="8">
        <f t="shared" si="14"/>
        <v>1.2146113498819098</v>
      </c>
    </row>
    <row r="134" spans="1:12">
      <c r="A134" s="3">
        <v>37840694</v>
      </c>
      <c r="B134" s="3">
        <v>47688796.234375998</v>
      </c>
      <c r="C134">
        <v>1.1486E-2</v>
      </c>
      <c r="D134">
        <v>3.26960476</v>
      </c>
      <c r="G134" s="3">
        <f t="shared" si="10"/>
        <v>3.7840694000000001E-2</v>
      </c>
      <c r="H134" s="3">
        <f t="shared" si="11"/>
        <v>4.7688796234375996E-2</v>
      </c>
      <c r="I134">
        <f t="shared" si="12"/>
        <v>1.1486E-2</v>
      </c>
      <c r="J134">
        <f t="shared" si="13"/>
        <v>0.326960476</v>
      </c>
      <c r="L134" s="8">
        <f t="shared" si="14"/>
        <v>0.79349232918408019</v>
      </c>
    </row>
    <row r="135" spans="1:12">
      <c r="A135" s="3">
        <v>27248640</v>
      </c>
      <c r="B135" s="3">
        <v>81429313.343751997</v>
      </c>
      <c r="C135">
        <v>2.0955999999999999E-2</v>
      </c>
      <c r="D135">
        <v>5.7652575500000003</v>
      </c>
      <c r="G135" s="3">
        <f t="shared" si="10"/>
        <v>2.7248640000000001E-2</v>
      </c>
      <c r="H135" s="3">
        <f t="shared" si="11"/>
        <v>8.1429313343752002E-2</v>
      </c>
      <c r="I135">
        <f t="shared" si="12"/>
        <v>2.0955999999999999E-2</v>
      </c>
      <c r="J135">
        <f t="shared" si="13"/>
        <v>0.57652575500000003</v>
      </c>
      <c r="L135" s="8">
        <f t="shared" si="14"/>
        <v>0.3346293721644254</v>
      </c>
    </row>
    <row r="136" spans="1:12">
      <c r="A136" s="3">
        <v>38388386</v>
      </c>
      <c r="B136" s="3">
        <v>46112246.5</v>
      </c>
      <c r="C136">
        <v>1.0050999999999999E-2</v>
      </c>
      <c r="D136">
        <v>2.9307599222233387</v>
      </c>
      <c r="G136" s="3">
        <f t="shared" si="10"/>
        <v>3.8388385999999997E-2</v>
      </c>
      <c r="H136" s="3">
        <f t="shared" si="11"/>
        <v>4.6112246500000002E-2</v>
      </c>
      <c r="I136">
        <f t="shared" si="12"/>
        <v>1.0050999999999999E-2</v>
      </c>
      <c r="J136">
        <f t="shared" si="13"/>
        <v>0.29307599222233388</v>
      </c>
      <c r="L136" s="8">
        <f t="shared" si="14"/>
        <v>0.8324987159322198</v>
      </c>
    </row>
    <row r="137" spans="1:12">
      <c r="A137" s="3">
        <v>47474678</v>
      </c>
      <c r="B137" s="3">
        <v>81163305.695311993</v>
      </c>
      <c r="C137">
        <v>1.3186E-2</v>
      </c>
      <c r="D137">
        <v>3.9604151000000001</v>
      </c>
      <c r="G137" s="3">
        <f t="shared" si="10"/>
        <v>4.7474677999999999E-2</v>
      </c>
      <c r="H137" s="3">
        <f t="shared" si="11"/>
        <v>8.1163305695311994E-2</v>
      </c>
      <c r="I137">
        <f t="shared" si="12"/>
        <v>1.3186E-2</v>
      </c>
      <c r="J137">
        <f t="shared" si="13"/>
        <v>0.39604150999999999</v>
      </c>
      <c r="L137" s="8">
        <f t="shared" si="14"/>
        <v>0.58492785124130475</v>
      </c>
    </row>
    <row r="138" spans="1:12">
      <c r="A138" s="3">
        <v>47001462</v>
      </c>
      <c r="B138" s="3">
        <v>43068041.960936002</v>
      </c>
      <c r="C138">
        <v>6.6639999999999998E-3</v>
      </c>
      <c r="D138">
        <v>2.0914661090878801</v>
      </c>
      <c r="G138" s="3">
        <f t="shared" si="10"/>
        <v>4.7001462000000001E-2</v>
      </c>
      <c r="H138" s="3">
        <f t="shared" si="11"/>
        <v>4.3068041960936006E-2</v>
      </c>
      <c r="I138">
        <f t="shared" si="12"/>
        <v>6.6639999999999998E-3</v>
      </c>
      <c r="J138">
        <f t="shared" si="13"/>
        <v>0.209146610908788</v>
      </c>
      <c r="L138" s="8">
        <f t="shared" si="14"/>
        <v>1.0913303660898195</v>
      </c>
    </row>
    <row r="139" spans="1:12">
      <c r="A139" s="3">
        <v>49696408</v>
      </c>
      <c r="B139" s="3">
        <v>82051765.632816002</v>
      </c>
      <c r="C139">
        <v>1.4692E-2</v>
      </c>
      <c r="D139">
        <v>4.3361742769162959</v>
      </c>
      <c r="G139" s="3">
        <f t="shared" si="10"/>
        <v>4.9696407999999997E-2</v>
      </c>
      <c r="H139" s="3">
        <f t="shared" si="11"/>
        <v>8.2051765632816007E-2</v>
      </c>
      <c r="I139">
        <f t="shared" si="12"/>
        <v>1.4692E-2</v>
      </c>
      <c r="J139">
        <f t="shared" si="13"/>
        <v>0.43361742769162959</v>
      </c>
      <c r="L139" s="8">
        <f t="shared" si="14"/>
        <v>0.60567140288476962</v>
      </c>
    </row>
    <row r="140" spans="1:12">
      <c r="A140" s="3">
        <v>40632506</v>
      </c>
      <c r="B140" s="3">
        <v>47825101.453128003</v>
      </c>
      <c r="C140">
        <v>8.2039999999999995E-3</v>
      </c>
      <c r="D140">
        <v>2.56112472</v>
      </c>
      <c r="G140" s="3">
        <f t="shared" si="10"/>
        <v>4.0632505999999999E-2</v>
      </c>
      <c r="H140" s="3">
        <f t="shared" si="11"/>
        <v>4.7825101453128002E-2</v>
      </c>
      <c r="I140">
        <f t="shared" si="12"/>
        <v>8.2039999999999995E-3</v>
      </c>
      <c r="J140">
        <f t="shared" si="13"/>
        <v>0.25611247199999998</v>
      </c>
      <c r="L140" s="8">
        <f t="shared" si="14"/>
        <v>0.84960626878800749</v>
      </c>
    </row>
    <row r="141" spans="1:12">
      <c r="A141" s="3">
        <v>55379944</v>
      </c>
      <c r="B141" s="3">
        <v>44797108.347655997</v>
      </c>
      <c r="C141">
        <v>6.9760000000000004E-3</v>
      </c>
      <c r="D141">
        <v>2.1062153846148481</v>
      </c>
      <c r="G141" s="3">
        <f t="shared" si="10"/>
        <v>5.5379944E-2</v>
      </c>
      <c r="H141" s="3">
        <f t="shared" si="11"/>
        <v>4.4797108347655996E-2</v>
      </c>
      <c r="I141">
        <f t="shared" si="12"/>
        <v>6.9760000000000004E-3</v>
      </c>
      <c r="J141">
        <f t="shared" si="13"/>
        <v>0.21062153846148482</v>
      </c>
      <c r="L141" s="8">
        <f t="shared" si="14"/>
        <v>1.2362392583515438</v>
      </c>
    </row>
    <row r="142" spans="1:12">
      <c r="A142" s="3">
        <v>54180390</v>
      </c>
      <c r="B142" s="3">
        <v>87293007.882816002</v>
      </c>
      <c r="C142">
        <v>1.3494000000000001E-2</v>
      </c>
      <c r="D142">
        <v>4.1127462999955018</v>
      </c>
      <c r="G142" s="3">
        <f t="shared" si="10"/>
        <v>5.4180390000000002E-2</v>
      </c>
      <c r="H142" s="3">
        <f t="shared" si="11"/>
        <v>8.7293007882816007E-2</v>
      </c>
      <c r="I142">
        <f t="shared" si="12"/>
        <v>1.3494000000000001E-2</v>
      </c>
      <c r="J142">
        <f t="shared" si="13"/>
        <v>0.41127462999955017</v>
      </c>
      <c r="L142" s="8">
        <f t="shared" si="14"/>
        <v>0.62067273558419378</v>
      </c>
    </row>
    <row r="143" spans="1:12">
      <c r="A143" s="3">
        <v>54260698</v>
      </c>
      <c r="B143" s="3">
        <v>50577780.722655997</v>
      </c>
      <c r="C143">
        <v>9.1219999999999999E-3</v>
      </c>
      <c r="D143">
        <v>2.7347755999999999</v>
      </c>
      <c r="G143" s="3">
        <f t="shared" si="10"/>
        <v>5.4260698000000003E-2</v>
      </c>
      <c r="H143" s="3">
        <f t="shared" si="11"/>
        <v>5.0577780722655993E-2</v>
      </c>
      <c r="I143">
        <f t="shared" si="12"/>
        <v>9.1219999999999999E-3</v>
      </c>
      <c r="J143">
        <f t="shared" si="13"/>
        <v>0.27347756000000001</v>
      </c>
      <c r="L143" s="8">
        <f t="shared" si="14"/>
        <v>1.0728169015073901</v>
      </c>
    </row>
    <row r="144" spans="1:12">
      <c r="A144" s="3">
        <v>56383320</v>
      </c>
      <c r="B144" s="3">
        <v>91923983.867183998</v>
      </c>
      <c r="C144">
        <v>1.4123E-2</v>
      </c>
      <c r="D144">
        <v>4.2931747230823545</v>
      </c>
      <c r="G144" s="3">
        <f t="shared" si="10"/>
        <v>5.6383320000000001E-2</v>
      </c>
      <c r="H144" s="3">
        <f t="shared" si="11"/>
        <v>9.1923983867183992E-2</v>
      </c>
      <c r="I144">
        <f t="shared" si="12"/>
        <v>1.4123E-2</v>
      </c>
      <c r="J144">
        <f t="shared" si="13"/>
        <v>0.42931747230823547</v>
      </c>
      <c r="L144" s="8">
        <f t="shared" si="14"/>
        <v>0.61336897758331732</v>
      </c>
    </row>
    <row r="145" spans="1:12">
      <c r="A145" s="3">
        <v>53243980</v>
      </c>
      <c r="B145" s="3">
        <v>60267194.484375998</v>
      </c>
      <c r="C145">
        <v>2.3969000000000001E-2</v>
      </c>
      <c r="D145">
        <v>6.1308344000043578</v>
      </c>
      <c r="G145" s="3">
        <f t="shared" si="10"/>
        <v>5.3243980000000003E-2</v>
      </c>
      <c r="H145" s="3">
        <f t="shared" si="11"/>
        <v>6.0267194484376001E-2</v>
      </c>
      <c r="I145">
        <f t="shared" si="12"/>
        <v>2.3969000000000001E-2</v>
      </c>
      <c r="J145">
        <f t="shared" si="13"/>
        <v>0.6130834400004358</v>
      </c>
      <c r="L145" s="8">
        <f t="shared" si="14"/>
        <v>0.88346538204633474</v>
      </c>
    </row>
    <row r="146" spans="1:12">
      <c r="A146" s="3">
        <v>24738362</v>
      </c>
      <c r="B146" s="3">
        <v>83114114.234375998</v>
      </c>
      <c r="C146">
        <v>2.2086000000000001E-2</v>
      </c>
      <c r="D146">
        <v>6.2073930000098168</v>
      </c>
      <c r="G146" s="3">
        <f t="shared" si="10"/>
        <v>2.4738362E-2</v>
      </c>
      <c r="H146" s="3">
        <f t="shared" si="11"/>
        <v>8.3114114234375994E-2</v>
      </c>
      <c r="I146">
        <f t="shared" si="12"/>
        <v>2.2086000000000001E-2</v>
      </c>
      <c r="J146">
        <f t="shared" si="13"/>
        <v>0.62073930000098165</v>
      </c>
      <c r="L146" s="8">
        <f t="shared" si="14"/>
        <v>0.29764333323988207</v>
      </c>
    </row>
    <row r="147" spans="1:12">
      <c r="A147" s="3">
        <v>25423206</v>
      </c>
      <c r="B147" s="3">
        <v>74139914.437503994</v>
      </c>
      <c r="C147">
        <v>1.7868999999999999E-2</v>
      </c>
      <c r="D147">
        <v>5.1573087352972706</v>
      </c>
      <c r="G147" s="3">
        <f t="shared" si="10"/>
        <v>2.5423206E-2</v>
      </c>
      <c r="H147" s="3">
        <f t="shared" si="11"/>
        <v>7.4139914437503993E-2</v>
      </c>
      <c r="I147">
        <f t="shared" si="12"/>
        <v>1.7868999999999999E-2</v>
      </c>
      <c r="J147">
        <f t="shared" si="13"/>
        <v>0.51573087352972702</v>
      </c>
      <c r="L147" s="8">
        <f t="shared" si="14"/>
        <v>0.34290848853663586</v>
      </c>
    </row>
    <row r="148" spans="1:12">
      <c r="A148" s="3">
        <v>62415468</v>
      </c>
      <c r="B148" s="3">
        <v>103401394.484376</v>
      </c>
      <c r="C148">
        <v>1.6109999999999999E-2</v>
      </c>
      <c r="D148">
        <v>4.9249509230818793</v>
      </c>
      <c r="G148" s="3">
        <f t="shared" si="10"/>
        <v>6.2415468000000002E-2</v>
      </c>
      <c r="H148" s="3">
        <f t="shared" si="11"/>
        <v>0.10340139448437601</v>
      </c>
      <c r="I148">
        <f t="shared" si="12"/>
        <v>1.6109999999999999E-2</v>
      </c>
      <c r="J148">
        <f t="shared" si="13"/>
        <v>0.49249509230818794</v>
      </c>
      <c r="L148" s="8">
        <f t="shared" si="14"/>
        <v>0.60362307792116876</v>
      </c>
    </row>
    <row r="149" spans="1:12">
      <c r="A149" s="3">
        <v>64594650</v>
      </c>
      <c r="B149" s="3">
        <v>107059810.93750399</v>
      </c>
      <c r="C149">
        <v>1.6313999999999999E-2</v>
      </c>
      <c r="D149">
        <v>4.9858846799999998</v>
      </c>
      <c r="G149" s="3">
        <f t="shared" si="10"/>
        <v>6.4594650000000003E-2</v>
      </c>
      <c r="H149" s="3">
        <f t="shared" si="11"/>
        <v>0.107059810937504</v>
      </c>
      <c r="I149">
        <f t="shared" si="12"/>
        <v>1.6313999999999999E-2</v>
      </c>
      <c r="J149">
        <f t="shared" si="13"/>
        <v>0.49858846800000001</v>
      </c>
      <c r="L149" s="8">
        <f t="shared" si="14"/>
        <v>0.60335105614661544</v>
      </c>
    </row>
    <row r="150" spans="1:12">
      <c r="A150" s="3">
        <v>65923050</v>
      </c>
      <c r="B150" s="3">
        <v>109745435.828128</v>
      </c>
      <c r="C150">
        <v>1.7214E-2</v>
      </c>
      <c r="D150">
        <v>5.2277842125000005</v>
      </c>
      <c r="G150" s="3">
        <f t="shared" si="10"/>
        <v>6.5923049999999997E-2</v>
      </c>
      <c r="H150" s="3">
        <f t="shared" si="11"/>
        <v>0.109745435828128</v>
      </c>
      <c r="I150">
        <f t="shared" si="12"/>
        <v>1.7214E-2</v>
      </c>
      <c r="J150">
        <f t="shared" si="13"/>
        <v>0.52277842125000007</v>
      </c>
      <c r="L150" s="8">
        <f t="shared" si="14"/>
        <v>0.60069058455644464</v>
      </c>
    </row>
    <row r="151" spans="1:12">
      <c r="A151" s="3">
        <v>60718396</v>
      </c>
      <c r="B151" s="3">
        <v>106834134.906248</v>
      </c>
      <c r="C151">
        <v>1.6843E-2</v>
      </c>
      <c r="D151">
        <v>5.2113364866722813</v>
      </c>
      <c r="G151" s="3">
        <f t="shared" si="10"/>
        <v>6.0718396000000001E-2</v>
      </c>
      <c r="H151" s="3">
        <f t="shared" si="11"/>
        <v>0.106834134906248</v>
      </c>
      <c r="I151">
        <f t="shared" si="12"/>
        <v>1.6843E-2</v>
      </c>
      <c r="J151">
        <f t="shared" si="13"/>
        <v>0.52113364866722811</v>
      </c>
      <c r="L151" s="8">
        <f t="shared" si="14"/>
        <v>0.56834265614902257</v>
      </c>
    </row>
    <row r="152" spans="1:12">
      <c r="A152" s="3">
        <v>72653028</v>
      </c>
      <c r="B152" s="3">
        <v>117961662.906248</v>
      </c>
      <c r="C152">
        <v>1.8137E-2</v>
      </c>
      <c r="D152">
        <v>5.4263770235272775</v>
      </c>
      <c r="G152" s="3">
        <f t="shared" si="10"/>
        <v>7.2653027999999995E-2</v>
      </c>
      <c r="H152" s="3">
        <f t="shared" si="11"/>
        <v>0.117961662906248</v>
      </c>
      <c r="I152">
        <f t="shared" si="12"/>
        <v>1.8137E-2</v>
      </c>
      <c r="J152">
        <f t="shared" si="13"/>
        <v>0.54263770235272779</v>
      </c>
      <c r="L152" s="8">
        <f t="shared" si="14"/>
        <v>0.61590372846593555</v>
      </c>
    </row>
    <row r="153" spans="1:12">
      <c r="A153" s="3">
        <v>74929924</v>
      </c>
      <c r="B153" s="3">
        <v>61824664.054687999</v>
      </c>
      <c r="C153">
        <v>9.8659999999999998E-3</v>
      </c>
      <c r="D153">
        <v>2.9604166250000001</v>
      </c>
      <c r="G153" s="3">
        <f t="shared" si="10"/>
        <v>7.4929923999999995E-2</v>
      </c>
      <c r="H153" s="3">
        <f t="shared" si="11"/>
        <v>6.1824664054687999E-2</v>
      </c>
      <c r="I153">
        <f t="shared" si="12"/>
        <v>9.8659999999999998E-3</v>
      </c>
      <c r="J153">
        <f t="shared" si="13"/>
        <v>0.29604166250000002</v>
      </c>
      <c r="L153" s="8">
        <f t="shared" si="14"/>
        <v>1.2119746244592535</v>
      </c>
    </row>
    <row r="154" spans="1:12">
      <c r="A154" s="3">
        <v>36164358</v>
      </c>
      <c r="B154" s="3">
        <v>145505607.343752</v>
      </c>
      <c r="C154">
        <v>3.3701000000000002E-2</v>
      </c>
      <c r="D154">
        <v>9.5137923000000004</v>
      </c>
      <c r="G154" s="3">
        <f t="shared" si="10"/>
        <v>3.6164358000000001E-2</v>
      </c>
      <c r="H154" s="3">
        <f t="shared" si="11"/>
        <v>0.14550560734375201</v>
      </c>
      <c r="I154">
        <f t="shared" si="12"/>
        <v>3.3701000000000002E-2</v>
      </c>
      <c r="J154">
        <f t="shared" si="13"/>
        <v>0.95137923000000002</v>
      </c>
      <c r="L154" s="8">
        <f t="shared" si="14"/>
        <v>0.24854271021021854</v>
      </c>
    </row>
    <row r="155" spans="1:12">
      <c r="A155" s="3">
        <v>50331568</v>
      </c>
      <c r="B155" s="3">
        <v>119948984.046872</v>
      </c>
      <c r="C155">
        <v>3.4070999999999997E-2</v>
      </c>
      <c r="D155">
        <v>9.2759433199886416</v>
      </c>
      <c r="G155" s="3">
        <f t="shared" si="10"/>
        <v>5.0331568E-2</v>
      </c>
      <c r="H155" s="3">
        <f t="shared" si="11"/>
        <v>0.119948984046872</v>
      </c>
      <c r="I155">
        <f t="shared" si="12"/>
        <v>3.4070999999999997E-2</v>
      </c>
      <c r="J155">
        <f t="shared" si="13"/>
        <v>0.92759433199886421</v>
      </c>
      <c r="L155" s="8">
        <f t="shared" si="14"/>
        <v>0.41960812256927604</v>
      </c>
    </row>
    <row r="156" spans="1:12">
      <c r="A156" s="3">
        <v>33866826</v>
      </c>
      <c r="B156" s="3">
        <v>185118388.56249601</v>
      </c>
      <c r="C156">
        <v>4.1287999999999998E-2</v>
      </c>
      <c r="D156">
        <v>11.723727599999998</v>
      </c>
      <c r="G156" s="3">
        <f t="shared" si="10"/>
        <v>3.3866826000000003E-2</v>
      </c>
      <c r="H156" s="3">
        <f t="shared" si="11"/>
        <v>0.18511838856249602</v>
      </c>
      <c r="I156">
        <f t="shared" si="12"/>
        <v>4.1287999999999998E-2</v>
      </c>
      <c r="J156">
        <f t="shared" si="13"/>
        <v>1.1723727599999998</v>
      </c>
      <c r="L156" s="8">
        <f t="shared" si="14"/>
        <v>0.18294684965111693</v>
      </c>
    </row>
    <row r="157" spans="1:12">
      <c r="A157" s="3">
        <v>78595542</v>
      </c>
      <c r="B157" s="3">
        <v>130433528.921872</v>
      </c>
      <c r="C157">
        <v>2.7432000000000002E-2</v>
      </c>
      <c r="D157">
        <v>7.7330807999999998</v>
      </c>
      <c r="G157" s="3">
        <f t="shared" si="10"/>
        <v>7.8595542000000004E-2</v>
      </c>
      <c r="H157" s="3">
        <f t="shared" si="11"/>
        <v>0.13043352892187202</v>
      </c>
      <c r="I157">
        <f t="shared" si="12"/>
        <v>2.7432000000000002E-2</v>
      </c>
      <c r="J157">
        <f t="shared" si="13"/>
        <v>0.77330807999999995</v>
      </c>
      <c r="L157" s="8">
        <f t="shared" si="14"/>
        <v>0.6025716136767082</v>
      </c>
    </row>
    <row r="158" spans="1:12">
      <c r="A158" s="3">
        <v>74538192</v>
      </c>
      <c r="B158" s="3">
        <v>101666199.31249601</v>
      </c>
      <c r="C158">
        <v>4.9301999999999999E-2</v>
      </c>
      <c r="D158">
        <v>12.195970200013447</v>
      </c>
      <c r="G158" s="3">
        <f t="shared" si="10"/>
        <v>7.4538192000000003E-2</v>
      </c>
      <c r="H158" s="3">
        <f t="shared" si="11"/>
        <v>0.101666199312496</v>
      </c>
      <c r="I158">
        <f t="shared" si="12"/>
        <v>4.9301999999999999E-2</v>
      </c>
      <c r="J158">
        <f t="shared" si="13"/>
        <v>1.2195970200013446</v>
      </c>
      <c r="L158" s="8">
        <f t="shared" si="14"/>
        <v>0.73316591457194724</v>
      </c>
    </row>
    <row r="159" spans="1:12">
      <c r="A159" s="3">
        <v>78766470</v>
      </c>
      <c r="B159" s="3">
        <v>109977702.281248</v>
      </c>
      <c r="C159">
        <v>5.3159999999999999E-2</v>
      </c>
      <c r="D159">
        <v>13.17526300001772</v>
      </c>
      <c r="G159" s="3">
        <f t="shared" si="10"/>
        <v>7.8766470000000005E-2</v>
      </c>
      <c r="H159" s="3">
        <f t="shared" si="11"/>
        <v>0.10997770228124801</v>
      </c>
      <c r="I159">
        <f t="shared" si="12"/>
        <v>5.3159999999999999E-2</v>
      </c>
      <c r="J159">
        <f t="shared" si="13"/>
        <v>1.3175263000017721</v>
      </c>
      <c r="L159" s="8">
        <f t="shared" si="14"/>
        <v>0.71620399741184859</v>
      </c>
    </row>
    <row r="160" spans="1:12">
      <c r="A160" s="3">
        <v>88559144</v>
      </c>
      <c r="B160" s="3">
        <v>145691716.54687199</v>
      </c>
      <c r="C160">
        <v>2.2186999999999998E-2</v>
      </c>
      <c r="D160">
        <v>6.7423827777802421</v>
      </c>
      <c r="G160" s="3">
        <f t="shared" si="10"/>
        <v>8.8559144000000006E-2</v>
      </c>
      <c r="H160" s="3">
        <f t="shared" si="11"/>
        <v>0.14569171654687199</v>
      </c>
      <c r="I160">
        <f t="shared" si="12"/>
        <v>2.2186999999999998E-2</v>
      </c>
      <c r="J160">
        <f t="shared" si="13"/>
        <v>0.67423827777802425</v>
      </c>
      <c r="L160" s="8">
        <f t="shared" si="14"/>
        <v>0.60785297955844131</v>
      </c>
    </row>
    <row r="161" spans="1:12">
      <c r="A161" s="3">
        <v>88559144</v>
      </c>
      <c r="B161" s="3">
        <v>145699040.57812801</v>
      </c>
      <c r="C161">
        <v>2.2169999999999999E-2</v>
      </c>
      <c r="D161">
        <v>6.7766300000073896</v>
      </c>
      <c r="G161" s="3">
        <f t="shared" si="10"/>
        <v>8.8559144000000006E-2</v>
      </c>
      <c r="H161" s="3">
        <f t="shared" si="11"/>
        <v>0.14569904057812802</v>
      </c>
      <c r="I161">
        <f t="shared" si="12"/>
        <v>2.2169999999999999E-2</v>
      </c>
      <c r="J161">
        <f t="shared" si="13"/>
        <v>0.67766300000073898</v>
      </c>
      <c r="L161" s="8">
        <f t="shared" si="14"/>
        <v>0.60782242387184449</v>
      </c>
    </row>
    <row r="162" spans="1:12">
      <c r="A162" s="3">
        <v>90408844</v>
      </c>
      <c r="B162" s="3">
        <v>149864813.57812801</v>
      </c>
      <c r="C162">
        <v>3.0807000000000001E-2</v>
      </c>
      <c r="D162">
        <v>8.6926351499911991</v>
      </c>
      <c r="G162" s="3">
        <f t="shared" si="10"/>
        <v>9.0408844000000002E-2</v>
      </c>
      <c r="H162" s="3">
        <f t="shared" si="11"/>
        <v>0.149864813578128</v>
      </c>
      <c r="I162">
        <f t="shared" si="12"/>
        <v>3.0807000000000001E-2</v>
      </c>
      <c r="J162">
        <f t="shared" si="13"/>
        <v>0.86926351499911991</v>
      </c>
      <c r="L162" s="8">
        <f t="shared" si="14"/>
        <v>0.60326931880422874</v>
      </c>
    </row>
    <row r="163" spans="1:12">
      <c r="A163" s="3">
        <v>47997626</v>
      </c>
      <c r="B163" s="3">
        <v>215824698.031248</v>
      </c>
      <c r="C163">
        <v>5.2398E-2</v>
      </c>
      <c r="D163">
        <v>14.601576000017467</v>
      </c>
      <c r="G163" s="3">
        <f t="shared" si="10"/>
        <v>4.7997626000000002E-2</v>
      </c>
      <c r="H163" s="3">
        <f t="shared" si="11"/>
        <v>0.21582469803124801</v>
      </c>
      <c r="I163">
        <f t="shared" si="12"/>
        <v>5.2398E-2</v>
      </c>
      <c r="J163">
        <f t="shared" si="13"/>
        <v>1.4601576000017467</v>
      </c>
      <c r="L163" s="8">
        <f t="shared" si="14"/>
        <v>0.2223917208634329</v>
      </c>
    </row>
    <row r="164" spans="1:12">
      <c r="A164" s="3">
        <v>85362744</v>
      </c>
      <c r="B164" s="3">
        <v>146648958.56249601</v>
      </c>
      <c r="C164">
        <v>2.3782000000000001E-2</v>
      </c>
      <c r="D164">
        <v>7.181450540000001</v>
      </c>
      <c r="G164" s="3">
        <f t="shared" si="10"/>
        <v>8.5362744000000004E-2</v>
      </c>
      <c r="H164" s="3">
        <f t="shared" si="11"/>
        <v>0.14664895856249602</v>
      </c>
      <c r="I164">
        <f t="shared" si="12"/>
        <v>2.3782000000000001E-2</v>
      </c>
      <c r="J164">
        <f t="shared" si="13"/>
        <v>0.71814505400000006</v>
      </c>
      <c r="L164" s="8">
        <f t="shared" si="14"/>
        <v>0.58208898881216231</v>
      </c>
    </row>
    <row r="165" spans="1:12">
      <c r="A165" s="3">
        <v>90060778</v>
      </c>
      <c r="B165" s="3">
        <v>132504710.781248</v>
      </c>
      <c r="C165">
        <v>6.3461000000000004E-2</v>
      </c>
      <c r="D165">
        <v>15.814027907151925</v>
      </c>
      <c r="G165" s="3">
        <f t="shared" si="10"/>
        <v>9.0060777999999994E-2</v>
      </c>
      <c r="H165" s="3">
        <f t="shared" si="11"/>
        <v>0.13250471078124801</v>
      </c>
      <c r="I165">
        <f t="shared" si="12"/>
        <v>6.3461000000000004E-2</v>
      </c>
      <c r="J165">
        <f t="shared" si="13"/>
        <v>1.5814027907151924</v>
      </c>
      <c r="L165" s="8">
        <f t="shared" si="14"/>
        <v>0.67967982020413831</v>
      </c>
    </row>
    <row r="166" spans="1:12">
      <c r="A166" s="3">
        <v>100388192</v>
      </c>
      <c r="B166" s="3">
        <v>172740809.06249601</v>
      </c>
      <c r="C166">
        <v>2.7708E-2</v>
      </c>
      <c r="D166">
        <v>8.3814391000092368</v>
      </c>
      <c r="G166" s="3">
        <f t="shared" si="10"/>
        <v>0.100388192</v>
      </c>
      <c r="H166" s="3">
        <f t="shared" si="11"/>
        <v>0.172740809062496</v>
      </c>
      <c r="I166">
        <f t="shared" si="12"/>
        <v>2.7708E-2</v>
      </c>
      <c r="J166">
        <f t="shared" si="13"/>
        <v>0.8381439100009237</v>
      </c>
      <c r="L166" s="8">
        <f t="shared" si="14"/>
        <v>0.58114925213578505</v>
      </c>
    </row>
    <row r="167" spans="1:12">
      <c r="A167" s="3">
        <v>54940162</v>
      </c>
      <c r="B167" s="3">
        <v>216243505.031248</v>
      </c>
      <c r="C167">
        <v>5.3017000000000002E-2</v>
      </c>
      <c r="D167">
        <v>14.706915799999999</v>
      </c>
      <c r="G167" s="3">
        <f t="shared" si="10"/>
        <v>5.4940162000000001E-2</v>
      </c>
      <c r="H167" s="3">
        <f t="shared" si="11"/>
        <v>0.21624350503124801</v>
      </c>
      <c r="I167">
        <f t="shared" si="12"/>
        <v>5.3017000000000002E-2</v>
      </c>
      <c r="J167">
        <f t="shared" si="13"/>
        <v>1.47069158</v>
      </c>
      <c r="L167" s="8">
        <f t="shared" si="14"/>
        <v>0.25406618336148845</v>
      </c>
    </row>
    <row r="168" spans="1:12">
      <c r="A168" s="3">
        <v>115031232</v>
      </c>
      <c r="B168" s="3">
        <v>194045856.06249601</v>
      </c>
      <c r="C168">
        <v>7.5671000000000002E-2</v>
      </c>
      <c r="D168">
        <v>18.993866123533863</v>
      </c>
      <c r="G168" s="3">
        <f t="shared" si="10"/>
        <v>0.115031232</v>
      </c>
      <c r="H168" s="3">
        <f t="shared" si="11"/>
        <v>0.194045856062496</v>
      </c>
      <c r="I168">
        <f t="shared" si="12"/>
        <v>7.5671000000000002E-2</v>
      </c>
      <c r="J168">
        <f t="shared" si="13"/>
        <v>1.8993866123533862</v>
      </c>
      <c r="L168" s="8">
        <f t="shared" si="14"/>
        <v>0.59280437281253817</v>
      </c>
    </row>
    <row r="169" spans="1:12">
      <c r="A169" s="3">
        <v>58359528</v>
      </c>
      <c r="B169" s="3">
        <v>311915642.96875203</v>
      </c>
      <c r="C169">
        <v>7.1310999999999999E-2</v>
      </c>
      <c r="D169">
        <v>20.000061337499996</v>
      </c>
      <c r="G169" s="3">
        <f t="shared" si="10"/>
        <v>5.8359528000000001E-2</v>
      </c>
      <c r="H169" s="3">
        <f t="shared" si="11"/>
        <v>0.31191564296875202</v>
      </c>
      <c r="I169">
        <f t="shared" si="12"/>
        <v>7.1310999999999999E-2</v>
      </c>
      <c r="J169">
        <f t="shared" si="13"/>
        <v>2.0000061337499995</v>
      </c>
      <c r="L169" s="8">
        <f t="shared" si="14"/>
        <v>0.18710035650839901</v>
      </c>
    </row>
    <row r="170" spans="1:12">
      <c r="A170" s="3">
        <v>118970838</v>
      </c>
      <c r="B170" s="3">
        <v>192652024.73437601</v>
      </c>
      <c r="C170">
        <v>3.0859999999999999E-2</v>
      </c>
      <c r="D170">
        <v>9.2255969999999987</v>
      </c>
      <c r="G170" s="3">
        <f t="shared" si="10"/>
        <v>0.118970838</v>
      </c>
      <c r="H170" s="3">
        <f t="shared" si="11"/>
        <v>0.19265202473437601</v>
      </c>
      <c r="I170">
        <f t="shared" si="12"/>
        <v>3.0859999999999999E-2</v>
      </c>
      <c r="J170">
        <f t="shared" si="13"/>
        <v>0.92255969999999987</v>
      </c>
      <c r="L170" s="8">
        <f t="shared" si="14"/>
        <v>0.61754262984795583</v>
      </c>
    </row>
    <row r="171" spans="1:12">
      <c r="A171" s="3">
        <v>63580358</v>
      </c>
      <c r="B171" s="3">
        <v>336808578.81249601</v>
      </c>
      <c r="C171">
        <v>7.6245999999999994E-2</v>
      </c>
      <c r="D171">
        <v>21.353539477769303</v>
      </c>
      <c r="G171" s="3">
        <f t="shared" si="10"/>
        <v>6.3580358000000003E-2</v>
      </c>
      <c r="H171" s="3">
        <f t="shared" si="11"/>
        <v>0.33680857881249598</v>
      </c>
      <c r="I171">
        <f t="shared" si="12"/>
        <v>7.6245999999999994E-2</v>
      </c>
      <c r="J171">
        <f t="shared" si="13"/>
        <v>2.1353539477769301</v>
      </c>
      <c r="L171" s="8">
        <f t="shared" si="14"/>
        <v>0.18877297669842222</v>
      </c>
    </row>
    <row r="172" spans="1:12">
      <c r="A172" s="3">
        <v>129370904</v>
      </c>
      <c r="B172" s="3">
        <v>211713942.468752</v>
      </c>
      <c r="C172">
        <v>3.2340000000000001E-2</v>
      </c>
      <c r="D172">
        <v>9.8050568000107798</v>
      </c>
      <c r="G172" s="3">
        <f t="shared" si="10"/>
        <v>0.12937090400000001</v>
      </c>
      <c r="H172" s="3">
        <f t="shared" si="11"/>
        <v>0.211713942468752</v>
      </c>
      <c r="I172">
        <f t="shared" si="12"/>
        <v>3.2340000000000001E-2</v>
      </c>
      <c r="J172">
        <f t="shared" si="13"/>
        <v>0.98050568000107796</v>
      </c>
      <c r="L172" s="8">
        <f t="shared" si="14"/>
        <v>0.61106463982217207</v>
      </c>
    </row>
    <row r="173" spans="1:12">
      <c r="A173" s="3">
        <v>129370904</v>
      </c>
      <c r="B173" s="3">
        <v>211718944.5</v>
      </c>
      <c r="C173">
        <v>3.2384999999999997E-2</v>
      </c>
      <c r="D173">
        <v>9.8381003571521077</v>
      </c>
      <c r="G173" s="3">
        <f t="shared" si="10"/>
        <v>0.12937090400000001</v>
      </c>
      <c r="H173" s="3">
        <f t="shared" si="11"/>
        <v>0.21171894450000001</v>
      </c>
      <c r="I173">
        <f t="shared" si="12"/>
        <v>3.2384999999999997E-2</v>
      </c>
      <c r="J173">
        <f t="shared" si="13"/>
        <v>0.98381003571521075</v>
      </c>
      <c r="L173" s="8">
        <f t="shared" si="14"/>
        <v>0.61105020292598333</v>
      </c>
    </row>
    <row r="174" spans="1:12">
      <c r="A174" s="3">
        <v>57708624</v>
      </c>
      <c r="B174" s="3">
        <v>206062811.56249601</v>
      </c>
      <c r="C174">
        <v>4.2136E-2</v>
      </c>
      <c r="D174">
        <v>12.539205422226903</v>
      </c>
      <c r="G174" s="3">
        <f t="shared" si="10"/>
        <v>5.7708624E-2</v>
      </c>
      <c r="H174" s="3">
        <f t="shared" si="11"/>
        <v>0.20606281156249601</v>
      </c>
      <c r="I174">
        <f t="shared" si="12"/>
        <v>4.2136E-2</v>
      </c>
      <c r="J174">
        <f t="shared" si="13"/>
        <v>1.2539205422226902</v>
      </c>
      <c r="L174" s="8">
        <f t="shared" si="14"/>
        <v>0.2800535601859328</v>
      </c>
    </row>
    <row r="175" spans="1:12">
      <c r="A175" s="3">
        <v>119048582</v>
      </c>
      <c r="B175" s="3">
        <v>120623782.125</v>
      </c>
      <c r="C175">
        <v>5.0534999999999997E-2</v>
      </c>
      <c r="D175">
        <v>12.776626227258944</v>
      </c>
      <c r="G175" s="3">
        <f t="shared" si="10"/>
        <v>0.119048582</v>
      </c>
      <c r="H175" s="3">
        <f t="shared" si="11"/>
        <v>0.120623782125</v>
      </c>
      <c r="I175">
        <f t="shared" si="12"/>
        <v>5.0534999999999997E-2</v>
      </c>
      <c r="J175">
        <f t="shared" si="13"/>
        <v>1.2776626227258945</v>
      </c>
      <c r="L175" s="8">
        <f t="shared" si="14"/>
        <v>0.98694121426761727</v>
      </c>
    </row>
    <row r="176" spans="1:12">
      <c r="A176" s="3">
        <v>114313074</v>
      </c>
      <c r="B176" s="3">
        <v>119766880.734376</v>
      </c>
      <c r="C176">
        <v>2.1675E-2</v>
      </c>
      <c r="D176">
        <v>6.5427191666763003</v>
      </c>
      <c r="G176" s="3">
        <f t="shared" si="10"/>
        <v>0.114313074</v>
      </c>
      <c r="H176" s="3">
        <f t="shared" si="11"/>
        <v>0.119766880734376</v>
      </c>
      <c r="I176">
        <f t="shared" si="12"/>
        <v>2.1675E-2</v>
      </c>
      <c r="J176">
        <f t="shared" si="13"/>
        <v>0.65427191666763007</v>
      </c>
      <c r="L176" s="8">
        <f t="shared" si="14"/>
        <v>0.95446314790086517</v>
      </c>
    </row>
    <row r="177" spans="1:12">
      <c r="A177" s="3">
        <v>137987546</v>
      </c>
      <c r="B177" s="3">
        <v>204785231.125</v>
      </c>
      <c r="C177">
        <v>0.114521</v>
      </c>
      <c r="D177">
        <v>28.013598461494414</v>
      </c>
      <c r="G177" s="3">
        <f t="shared" si="10"/>
        <v>0.13798754599999999</v>
      </c>
      <c r="H177" s="3">
        <f t="shared" si="11"/>
        <v>0.20478523112499999</v>
      </c>
      <c r="I177">
        <f t="shared" si="12"/>
        <v>0.114521</v>
      </c>
      <c r="J177">
        <f t="shared" si="13"/>
        <v>2.8013598461494413</v>
      </c>
      <c r="L177" s="8">
        <f t="shared" si="14"/>
        <v>0.67381590577580763</v>
      </c>
    </row>
    <row r="178" spans="1:12">
      <c r="A178" s="3">
        <v>127002786</v>
      </c>
      <c r="B178" s="3">
        <v>222397957.343752</v>
      </c>
      <c r="C178">
        <v>3.5090999999999997E-2</v>
      </c>
      <c r="D178">
        <v>10.80824731875</v>
      </c>
      <c r="G178" s="3">
        <f t="shared" si="10"/>
        <v>0.12700278600000001</v>
      </c>
      <c r="H178" s="3">
        <f t="shared" si="11"/>
        <v>0.22239795734375201</v>
      </c>
      <c r="I178">
        <f t="shared" si="12"/>
        <v>3.5090999999999997E-2</v>
      </c>
      <c r="J178">
        <f t="shared" si="13"/>
        <v>1.0808247318749999</v>
      </c>
      <c r="L178" s="8">
        <f t="shared" si="14"/>
        <v>0.57106093741543074</v>
      </c>
    </row>
    <row r="179" spans="1:12">
      <c r="A179" s="3">
        <v>100663202</v>
      </c>
      <c r="B179" s="3">
        <v>241450207.593752</v>
      </c>
      <c r="C179">
        <v>6.8815000000000001E-2</v>
      </c>
      <c r="D179">
        <v>18.725020266689608</v>
      </c>
      <c r="G179" s="3">
        <f t="shared" si="10"/>
        <v>0.10066320199999999</v>
      </c>
      <c r="H179" s="3">
        <f t="shared" si="11"/>
        <v>0.24145020759375199</v>
      </c>
      <c r="I179">
        <f t="shared" si="12"/>
        <v>6.8815000000000001E-2</v>
      </c>
      <c r="J179">
        <f t="shared" si="13"/>
        <v>1.8725020266689607</v>
      </c>
      <c r="L179" s="8">
        <f t="shared" si="14"/>
        <v>0.41691081156314092</v>
      </c>
    </row>
    <row r="180" spans="1:12">
      <c r="A180" s="3">
        <v>158046284</v>
      </c>
      <c r="B180" s="3">
        <v>211326053.906248</v>
      </c>
      <c r="C180">
        <v>7.5824000000000003E-2</v>
      </c>
      <c r="D180">
        <v>19.531419911119535</v>
      </c>
      <c r="G180" s="3">
        <f t="shared" si="10"/>
        <v>0.15804628400000001</v>
      </c>
      <c r="H180" s="3">
        <f t="shared" si="11"/>
        <v>0.21132605390624801</v>
      </c>
      <c r="I180">
        <f t="shared" si="12"/>
        <v>7.5824000000000003E-2</v>
      </c>
      <c r="J180">
        <f t="shared" si="13"/>
        <v>1.9531419911119534</v>
      </c>
      <c r="L180" s="8">
        <f t="shared" si="14"/>
        <v>0.74787883972941238</v>
      </c>
    </row>
    <row r="181" spans="1:12">
      <c r="A181" s="3">
        <v>198399102</v>
      </c>
      <c r="B181" s="3">
        <v>197136283.281248</v>
      </c>
      <c r="C181">
        <v>3.6928000000000002E-2</v>
      </c>
      <c r="D181">
        <v>10.939811388252673</v>
      </c>
      <c r="G181" s="3">
        <f t="shared" si="10"/>
        <v>0.19839910199999999</v>
      </c>
      <c r="H181" s="3">
        <f t="shared" si="11"/>
        <v>0.19713628328124799</v>
      </c>
      <c r="I181">
        <f t="shared" si="12"/>
        <v>3.6928000000000002E-2</v>
      </c>
      <c r="J181">
        <f t="shared" si="13"/>
        <v>1.0939811388252674</v>
      </c>
      <c r="L181" s="8">
        <f t="shared" si="14"/>
        <v>1.0064058158028188</v>
      </c>
    </row>
    <row r="182" spans="1:12">
      <c r="A182" s="3">
        <v>221759944</v>
      </c>
      <c r="B182" s="3">
        <v>180527397.04687199</v>
      </c>
      <c r="C182">
        <v>2.7692000000000001E-2</v>
      </c>
      <c r="D182">
        <v>8.3942972615448515</v>
      </c>
      <c r="G182" s="3">
        <f t="shared" si="10"/>
        <v>0.22175994399999999</v>
      </c>
      <c r="H182" s="3">
        <f t="shared" si="11"/>
        <v>0.18052739704687198</v>
      </c>
      <c r="I182">
        <f t="shared" si="12"/>
        <v>2.7692000000000001E-2</v>
      </c>
      <c r="J182">
        <f t="shared" si="13"/>
        <v>0.83942972615448519</v>
      </c>
      <c r="L182" s="8">
        <f t="shared" si="14"/>
        <v>1.2284004955902754</v>
      </c>
    </row>
    <row r="183" spans="1:12">
      <c r="A183" s="3">
        <v>237863712</v>
      </c>
      <c r="B183" s="3">
        <v>410323422.34375203</v>
      </c>
      <c r="C183">
        <v>6.4829999999999999E-2</v>
      </c>
      <c r="D183">
        <v>19.461966</v>
      </c>
      <c r="G183" s="3">
        <f t="shared" si="10"/>
        <v>0.237863712</v>
      </c>
      <c r="H183" s="3">
        <f t="shared" si="11"/>
        <v>0.41032342234375202</v>
      </c>
      <c r="I183">
        <f t="shared" si="12"/>
        <v>6.4829999999999999E-2</v>
      </c>
      <c r="J183">
        <f t="shared" si="13"/>
        <v>1.9461965999999999</v>
      </c>
      <c r="L183" s="8">
        <f t="shared" si="14"/>
        <v>0.57969810897299356</v>
      </c>
    </row>
    <row r="184" spans="1:12">
      <c r="A184" s="3">
        <v>108109320</v>
      </c>
      <c r="B184" s="3">
        <v>345912989.5</v>
      </c>
      <c r="C184">
        <v>9.4277E-2</v>
      </c>
      <c r="D184">
        <v>26.138298249999998</v>
      </c>
      <c r="G184" s="3">
        <f t="shared" si="10"/>
        <v>0.10810931999999999</v>
      </c>
      <c r="H184" s="3">
        <f t="shared" si="11"/>
        <v>0.34591298949999999</v>
      </c>
      <c r="I184">
        <f t="shared" si="12"/>
        <v>9.4277E-2</v>
      </c>
      <c r="J184">
        <f t="shared" si="13"/>
        <v>2.6138298249999998</v>
      </c>
      <c r="L184" s="8">
        <f t="shared" si="14"/>
        <v>0.31253327652212953</v>
      </c>
    </row>
    <row r="185" spans="1:12">
      <c r="A185" s="3">
        <v>265114400</v>
      </c>
      <c r="B185" s="3">
        <v>462304802.46875203</v>
      </c>
      <c r="C185">
        <v>7.4323E-2</v>
      </c>
      <c r="D185">
        <v>22.828528047023848</v>
      </c>
      <c r="G185" s="3">
        <f t="shared" si="10"/>
        <v>0.26511439999999997</v>
      </c>
      <c r="H185" s="3">
        <f t="shared" si="11"/>
        <v>0.46230480246875205</v>
      </c>
      <c r="I185">
        <f t="shared" si="12"/>
        <v>7.4323E-2</v>
      </c>
      <c r="J185">
        <f t="shared" si="13"/>
        <v>2.2828528047023848</v>
      </c>
      <c r="L185" s="8">
        <f t="shared" si="14"/>
        <v>0.57346235337436169</v>
      </c>
    </row>
    <row r="186" spans="1:12">
      <c r="A186" s="3">
        <v>388218622</v>
      </c>
      <c r="B186" s="3">
        <v>325034625.875</v>
      </c>
      <c r="C186">
        <v>0.110432</v>
      </c>
      <c r="D186">
        <v>28.410472533370143</v>
      </c>
      <c r="G186" s="3">
        <f t="shared" si="10"/>
        <v>0.38821862200000001</v>
      </c>
      <c r="H186" s="3">
        <f t="shared" si="11"/>
        <v>0.32503462587499998</v>
      </c>
      <c r="I186">
        <f t="shared" si="12"/>
        <v>0.110432</v>
      </c>
      <c r="J186">
        <f t="shared" si="13"/>
        <v>2.8410472533370141</v>
      </c>
      <c r="L186" s="8">
        <f t="shared" si="14"/>
        <v>1.1943915850654601</v>
      </c>
    </row>
    <row r="187" spans="1:12">
      <c r="A187" s="3">
        <v>464465632</v>
      </c>
      <c r="B187" s="3">
        <v>800678830.81249595</v>
      </c>
      <c r="C187">
        <v>0.125885</v>
      </c>
      <c r="D187">
        <v>38.384134857106893</v>
      </c>
      <c r="G187" s="3">
        <f t="shared" si="10"/>
        <v>0.46446563200000002</v>
      </c>
      <c r="H187" s="3">
        <f t="shared" si="11"/>
        <v>0.80067883081249591</v>
      </c>
      <c r="I187">
        <f t="shared" si="12"/>
        <v>0.125885</v>
      </c>
      <c r="J187">
        <f t="shared" si="13"/>
        <v>3.8384134857106895</v>
      </c>
      <c r="L187" s="8">
        <f t="shared" si="14"/>
        <v>0.58008981145246397</v>
      </c>
    </row>
    <row r="188" spans="1:12">
      <c r="A188" s="3">
        <v>566146916</v>
      </c>
      <c r="B188" s="3">
        <v>468464870.875</v>
      </c>
      <c r="C188">
        <v>7.2152999999999995E-2</v>
      </c>
      <c r="D188">
        <v>21.73654220625</v>
      </c>
      <c r="G188" s="3">
        <f t="shared" si="10"/>
        <v>0.566146916</v>
      </c>
      <c r="H188" s="3">
        <f t="shared" si="11"/>
        <v>0.46846487087499999</v>
      </c>
      <c r="I188">
        <f t="shared" si="12"/>
        <v>7.2152999999999995E-2</v>
      </c>
      <c r="J188">
        <f t="shared" si="13"/>
        <v>2.173654220625</v>
      </c>
      <c r="L188" s="8">
        <f t="shared" si="14"/>
        <v>1.2085151976124682</v>
      </c>
    </row>
    <row r="189" spans="1:12">
      <c r="A189" s="3">
        <v>596227524</v>
      </c>
      <c r="B189" s="3">
        <v>539757197.625</v>
      </c>
      <c r="C189">
        <v>9.6980999999999998E-2</v>
      </c>
      <c r="D189">
        <v>28.44276400910854</v>
      </c>
      <c r="G189" s="3">
        <f t="shared" si="10"/>
        <v>0.59622752400000001</v>
      </c>
      <c r="H189" s="3">
        <f t="shared" si="11"/>
        <v>0.53975719762499996</v>
      </c>
      <c r="I189">
        <f t="shared" si="12"/>
        <v>9.6980999999999998E-2</v>
      </c>
      <c r="J189">
        <f t="shared" si="13"/>
        <v>2.8442764009108541</v>
      </c>
      <c r="L189" s="8">
        <f t="shared" si="14"/>
        <v>1.1046217199575599</v>
      </c>
    </row>
    <row r="190" spans="1:12">
      <c r="A190" s="3">
        <v>802465952</v>
      </c>
      <c r="B190" s="3">
        <v>1383523600.625</v>
      </c>
      <c r="C190">
        <v>0.218052</v>
      </c>
      <c r="D190">
        <v>66.273271199927322</v>
      </c>
      <c r="G190" s="3">
        <f t="shared" ref="G190:G193" si="15">A190/1000000000</f>
        <v>0.80246595200000004</v>
      </c>
      <c r="H190" s="3">
        <f t="shared" ref="H190:H193" si="16">B190/1000000000</f>
        <v>1.383523600625</v>
      </c>
      <c r="I190">
        <f t="shared" si="12"/>
        <v>0.218052</v>
      </c>
      <c r="J190">
        <f t="shared" ref="J190:J193" si="17">D190/10</f>
        <v>6.6273271199927324</v>
      </c>
      <c r="L190" s="8">
        <f t="shared" si="14"/>
        <v>0.58001609198244974</v>
      </c>
    </row>
    <row r="191" spans="1:12">
      <c r="A191" s="3">
        <v>1279998916</v>
      </c>
      <c r="B191" s="3">
        <v>1091381982.125</v>
      </c>
      <c r="C191">
        <v>0.17963100000000001</v>
      </c>
      <c r="D191">
        <v>53.120479320000008</v>
      </c>
      <c r="G191" s="3">
        <f t="shared" si="15"/>
        <v>1.279998916</v>
      </c>
      <c r="H191" s="3">
        <f t="shared" si="16"/>
        <v>1.0913819821249999</v>
      </c>
      <c r="I191">
        <f t="shared" si="12"/>
        <v>0.17963100000000001</v>
      </c>
      <c r="J191">
        <f t="shared" si="17"/>
        <v>5.3120479320000005</v>
      </c>
      <c r="L191" s="8">
        <f t="shared" si="14"/>
        <v>1.1728239397060132</v>
      </c>
    </row>
    <row r="192" spans="1:12">
      <c r="A192" s="3">
        <v>1872728564</v>
      </c>
      <c r="B192" s="3">
        <v>1628919923.75</v>
      </c>
      <c r="C192">
        <v>0.40443499999999999</v>
      </c>
      <c r="D192">
        <v>109.88866618178142</v>
      </c>
      <c r="G192" s="3">
        <f t="shared" si="15"/>
        <v>1.872728564</v>
      </c>
      <c r="H192" s="3">
        <f t="shared" si="16"/>
        <v>1.6289199237500001</v>
      </c>
      <c r="I192">
        <f t="shared" si="12"/>
        <v>0.40443499999999999</v>
      </c>
      <c r="J192">
        <f t="shared" si="17"/>
        <v>10.988866618178141</v>
      </c>
      <c r="L192" s="8">
        <f t="shared" si="14"/>
        <v>1.1496750311020314</v>
      </c>
    </row>
    <row r="193" spans="1:12">
      <c r="A193" s="3">
        <v>2039806380</v>
      </c>
      <c r="B193" s="3">
        <v>2052794348</v>
      </c>
      <c r="C193">
        <v>0.38652599999999998</v>
      </c>
      <c r="D193">
        <v>113.55782492730786</v>
      </c>
      <c r="G193" s="3">
        <f t="shared" si="15"/>
        <v>2.0398063799999999</v>
      </c>
      <c r="H193" s="3">
        <f t="shared" si="16"/>
        <v>2.0527943479999999</v>
      </c>
      <c r="I193">
        <f t="shared" si="12"/>
        <v>0.38652599999999998</v>
      </c>
      <c r="J193">
        <f t="shared" si="17"/>
        <v>11.355782492730786</v>
      </c>
      <c r="L193" s="8">
        <f t="shared" si="14"/>
        <v>0.99367303012469133</v>
      </c>
    </row>
    <row r="194" spans="1:12">
      <c r="A194" s="3"/>
      <c r="B194" s="3"/>
      <c r="G194" s="3"/>
      <c r="H194" s="3"/>
    </row>
    <row r="195" spans="1:12">
      <c r="A195" s="3"/>
      <c r="B195" s="3"/>
      <c r="G195" t="s">
        <v>19</v>
      </c>
      <c r="H195" t="s">
        <v>20</v>
      </c>
      <c r="I195" t="s">
        <v>23</v>
      </c>
      <c r="J195" t="s">
        <v>54</v>
      </c>
    </row>
    <row r="196" spans="1:12">
      <c r="A196" s="3"/>
      <c r="B196" s="3"/>
      <c r="G196" s="3"/>
      <c r="H196" s="3"/>
    </row>
    <row r="197" spans="1:12">
      <c r="A197" s="3"/>
      <c r="B197" s="3"/>
      <c r="G197" s="3"/>
      <c r="H197" s="3"/>
    </row>
    <row r="198" spans="1:12">
      <c r="A198" s="3"/>
      <c r="B198" s="3"/>
      <c r="G198" s="3"/>
      <c r="H198" s="3"/>
    </row>
    <row r="199" spans="1:12">
      <c r="A199" s="3"/>
      <c r="B199" s="3"/>
      <c r="G199" s="3"/>
      <c r="H199" s="3"/>
    </row>
    <row r="200" spans="1:12">
      <c r="A200" s="3"/>
      <c r="B200" s="3"/>
      <c r="G200" s="3"/>
      <c r="H200" s="3"/>
    </row>
    <row r="201" spans="1:12">
      <c r="A201" s="3"/>
      <c r="B201" s="3"/>
      <c r="G201" s="3"/>
      <c r="H201" s="3"/>
    </row>
    <row r="202" spans="1:12">
      <c r="A202" s="3"/>
      <c r="B202" s="3"/>
      <c r="G202" s="3"/>
      <c r="H202" s="3"/>
    </row>
    <row r="203" spans="1:12">
      <c r="A203" s="3"/>
      <c r="B203" s="3"/>
      <c r="G203" s="3"/>
      <c r="H203" s="3"/>
    </row>
    <row r="204" spans="1:12">
      <c r="A204" s="3"/>
      <c r="B204" s="3"/>
      <c r="G204" s="3"/>
      <c r="H204" s="3"/>
    </row>
    <row r="205" spans="1:12">
      <c r="A205" s="3"/>
      <c r="B205" s="3"/>
      <c r="G205" s="3"/>
      <c r="H205" s="3"/>
    </row>
    <row r="206" spans="1:12">
      <c r="A206" s="3"/>
      <c r="B206" s="3"/>
      <c r="G206" s="3"/>
      <c r="H206" s="3"/>
    </row>
    <row r="207" spans="1:12">
      <c r="A207" s="3"/>
      <c r="B207" s="3"/>
      <c r="G207" s="3"/>
      <c r="H207" s="3"/>
    </row>
    <row r="208" spans="1:12">
      <c r="A208" s="3"/>
      <c r="B208" s="3"/>
      <c r="G208" s="3"/>
      <c r="H208" s="3"/>
    </row>
    <row r="209" spans="1:8">
      <c r="A209" s="3"/>
      <c r="B209" s="3"/>
      <c r="G209" s="3"/>
      <c r="H209" s="3"/>
    </row>
    <row r="210" spans="1:8">
      <c r="A210" s="3"/>
      <c r="B210" s="3"/>
      <c r="G210" s="3"/>
      <c r="H210" s="3"/>
    </row>
    <row r="211" spans="1:8">
      <c r="A211" s="3"/>
      <c r="B211" s="3"/>
      <c r="G211" s="3"/>
      <c r="H211" s="3"/>
    </row>
    <row r="212" spans="1:8">
      <c r="A212" s="3"/>
      <c r="B212" s="3"/>
      <c r="G212" s="3"/>
      <c r="H212" s="3"/>
    </row>
    <row r="213" spans="1:8">
      <c r="A213" s="3"/>
      <c r="B213" s="3"/>
      <c r="G213" s="3"/>
      <c r="H213" s="3"/>
    </row>
    <row r="214" spans="1:8">
      <c r="A214" s="3"/>
      <c r="B214" s="3"/>
      <c r="G214" s="3"/>
      <c r="H214" s="3"/>
    </row>
    <row r="215" spans="1:8">
      <c r="A215" s="3"/>
      <c r="B215" s="3"/>
      <c r="G215" s="3"/>
      <c r="H215" s="3"/>
    </row>
    <row r="216" spans="1:8">
      <c r="A216" s="3"/>
      <c r="B216" s="3"/>
      <c r="G216" s="3"/>
      <c r="H216" s="3"/>
    </row>
    <row r="217" spans="1:8">
      <c r="A217" s="3"/>
      <c r="B217" s="3"/>
      <c r="G217" s="3"/>
      <c r="H217" s="3"/>
    </row>
    <row r="218" spans="1:8">
      <c r="A218" s="3"/>
      <c r="B218" s="3"/>
    </row>
    <row r="219" spans="1:8">
      <c r="A219" s="3"/>
      <c r="B219" s="3"/>
      <c r="G219" s="3"/>
      <c r="H219" s="3"/>
    </row>
    <row r="220" spans="1:8">
      <c r="A220" s="3"/>
      <c r="B220" s="3"/>
      <c r="G220" s="3"/>
      <c r="H220" s="3"/>
    </row>
    <row r="221" spans="1:8">
      <c r="A221" s="3"/>
      <c r="B221" s="3"/>
      <c r="G221" s="3"/>
      <c r="H221" s="3"/>
    </row>
    <row r="222" spans="1:8">
      <c r="A222" s="3"/>
      <c r="B222" s="3"/>
      <c r="G222" s="3"/>
      <c r="H222" s="3"/>
    </row>
    <row r="223" spans="1:8">
      <c r="A223" s="3"/>
      <c r="B223" s="3"/>
      <c r="G223" s="3"/>
      <c r="H223" s="3"/>
    </row>
    <row r="224" spans="1:8">
      <c r="A224" s="3"/>
      <c r="B224" s="3"/>
      <c r="G224" s="3"/>
      <c r="H224" s="3"/>
    </row>
    <row r="225" spans="1:8">
      <c r="A225" s="3"/>
      <c r="B225" s="3"/>
      <c r="G225" s="3"/>
      <c r="H225" s="3"/>
    </row>
    <row r="226" spans="1:8">
      <c r="A226" s="3"/>
      <c r="B226" s="3"/>
      <c r="G226" s="3"/>
      <c r="H226" s="3"/>
    </row>
    <row r="227" spans="1:8">
      <c r="A227" s="3"/>
      <c r="B227" s="3"/>
      <c r="G227" s="3"/>
      <c r="H227" s="3"/>
    </row>
    <row r="228" spans="1:8">
      <c r="A228" s="3"/>
      <c r="B228" s="3"/>
      <c r="G228" s="3"/>
      <c r="H228" s="3"/>
    </row>
    <row r="229" spans="1:8">
      <c r="A229" s="3"/>
      <c r="B229" s="3"/>
      <c r="G229" s="3"/>
      <c r="H229" s="3"/>
    </row>
    <row r="230" spans="1:8">
      <c r="A230" s="3"/>
      <c r="B230" s="3"/>
      <c r="G230" s="3"/>
      <c r="H230" s="3"/>
    </row>
    <row r="231" spans="1:8">
      <c r="A231" s="3"/>
      <c r="B231" s="3"/>
      <c r="G231" s="3"/>
      <c r="H231" s="3"/>
    </row>
    <row r="232" spans="1:8">
      <c r="A232" s="3"/>
      <c r="B232" s="3"/>
      <c r="G232" s="3"/>
      <c r="H232" s="3"/>
    </row>
    <row r="233" spans="1:8">
      <c r="A233" s="3"/>
      <c r="B233" s="3"/>
      <c r="G233" s="3"/>
      <c r="H233" s="3"/>
    </row>
    <row r="234" spans="1:8">
      <c r="A234" s="3"/>
      <c r="B234" s="3"/>
      <c r="G234" s="3"/>
      <c r="H234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Figures</vt:lpstr>
      <vt:lpstr>Analysis</vt:lpstr>
      <vt:lpstr>Analysis DropF</vt:lpstr>
      <vt:lpstr>Analysis DF 1_W</vt:lpstr>
      <vt:lpstr>Analysis RS 1_F</vt:lpstr>
      <vt:lpstr>Analysis RS 1_F (2)</vt:lpstr>
      <vt:lpstr>Analysis RS 1_F (3)</vt:lpstr>
      <vt:lpstr>Regular LSQ</vt:lpstr>
      <vt:lpstr>SameAlgCombined</vt:lpstr>
      <vt:lpstr>SameAlgCombined 1_T or 1_E</vt:lpstr>
      <vt:lpstr>SameImpCombined</vt:lpstr>
      <vt:lpstr>AllCombined</vt:lpstr>
      <vt:lpstr>AllCombined RS 1_F</vt:lpstr>
      <vt:lpstr>AllCombined RS 1_F RegLSQ</vt:lpstr>
      <vt:lpstr>dgemmNaive</vt:lpstr>
      <vt:lpstr>dgemmMKL</vt:lpstr>
      <vt:lpstr>dgemvNaive</vt:lpstr>
      <vt:lpstr>dgemvMKL</vt:lpstr>
      <vt:lpstr>dspmvNaive</vt:lpstr>
      <vt:lpstr>dspmvMKL</vt:lpstr>
    </vt:vector>
  </TitlesOfParts>
  <Company>UC Berkeley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Gearhart</dc:creator>
  <cp:lastModifiedBy>Andrew Gearhart</cp:lastModifiedBy>
  <dcterms:created xsi:type="dcterms:W3CDTF">2014-07-01T00:37:28Z</dcterms:created>
  <dcterms:modified xsi:type="dcterms:W3CDTF">2014-10-06T20:07:14Z</dcterms:modified>
</cp:coreProperties>
</file>